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_AMC\CSMS\PT SAPTAINDRA SEJATI\3. ORGANISASI &amp; PERSONIL\12. MATRIKS TRAINING\"/>
    </mc:Choice>
  </mc:AlternateContent>
  <xr:revisionPtr revIDLastSave="0" documentId="13_ncr:1_{107209D1-4E0D-4632-A008-E27CA7711709}" xr6:coauthVersionLast="47" xr6:coauthVersionMax="47" xr10:uidLastSave="{00000000-0000-0000-0000-000000000000}"/>
  <bookViews>
    <workbookView xWindow="28680" yWindow="-120" windowWidth="20730" windowHeight="11160" tabRatio="942" xr2:uid="{0573E2C3-2731-4249-B992-75FF296D827A}"/>
  </bookViews>
  <sheets>
    <sheet name="CONTROL MP HR" sheetId="9" r:id="rId1"/>
    <sheet name="VALIDASI" sheetId="23" r:id="rId2"/>
    <sheet name="INDIVIDUAL RECORD" sheetId="25" r:id="rId3"/>
    <sheet name="Dashboard" sheetId="22" r:id="rId4"/>
    <sheet name="Data Training 2022" sheetId="11" r:id="rId5"/>
    <sheet name="POP" sheetId="10" r:id="rId6"/>
    <sheet name="POM" sheetId="12" r:id="rId7"/>
    <sheet name="POU" sheetId="13" r:id="rId8"/>
    <sheet name="INPUT DISINI&gt;&gt;&gt;" sheetId="24" r:id="rId9"/>
    <sheet name="PEMBEKALAN POP" sheetId="14" r:id="rId10"/>
    <sheet name="INDUKSI" sheetId="26" r:id="rId11"/>
    <sheet name="REINDUKSI" sheetId="18" r:id="rId12"/>
    <sheet name="BSA" sheetId="17" r:id="rId13"/>
    <sheet name="ISOLASI" sheetId="16" r:id="rId14"/>
    <sheet name="DEKAT AIR" sheetId="20" r:id="rId15"/>
    <sheet name="KETINGGIAN" sheetId="19" r:id="rId16"/>
    <sheet name="TOOLSKEEPER" sheetId="21" r:id="rId17"/>
    <sheet name="RR" sheetId="5" r:id="rId18"/>
    <sheet name="Sheet1" sheetId="15" r:id="rId19"/>
    <sheet name="Master data HR" sheetId="2" state="hidden" r:id="rId20"/>
  </sheets>
  <externalReferences>
    <externalReference r:id="rId21"/>
  </externalReferences>
  <definedNames>
    <definedName name="_xlnm._FilterDatabase" localSheetId="12" hidden="1">BSA!$A$4:$L$265</definedName>
    <definedName name="_xlnm._FilterDatabase" localSheetId="0" hidden="1">'CONTROL MP HR'!$A$4:$J$1626</definedName>
    <definedName name="_xlnm._FilterDatabase" localSheetId="4" hidden="1">'Data Training 2022'!$A$5:$AU$1645</definedName>
    <definedName name="_xlnm._FilterDatabase" localSheetId="14" hidden="1">'DEKAT AIR'!$A$4:$I$470</definedName>
    <definedName name="_xlnm._FilterDatabase" localSheetId="10" hidden="1">INDUKSI!$A$4:$L$2393</definedName>
    <definedName name="_xlnm._FilterDatabase" localSheetId="13" hidden="1">ISOLASI!$A$4:$I$495</definedName>
    <definedName name="_xlnm._FilterDatabase" localSheetId="15" hidden="1">KETINGGIAN!$A$4:$I$470</definedName>
    <definedName name="_xlnm._FilterDatabase" localSheetId="19" hidden="1">'Master data HR'!$A$3:$I$856</definedName>
    <definedName name="_xlnm._FilterDatabase" localSheetId="9" hidden="1">'PEMBEKALAN POP'!$A$4:$I$78</definedName>
    <definedName name="_xlnm._FilterDatabase" localSheetId="6" hidden="1">POM!$A$4:$I$9</definedName>
    <definedName name="_xlnm._FilterDatabase" localSheetId="5" hidden="1">POP!$A$4:$I$112</definedName>
    <definedName name="_xlnm._FilterDatabase" localSheetId="7" hidden="1">POU!$A$4:$I$5</definedName>
    <definedName name="_xlnm._FilterDatabase" localSheetId="11" hidden="1">REINDUKSI!$A$4:$L$3185</definedName>
    <definedName name="_xlnm._FilterDatabase" localSheetId="16" hidden="1">TOOLSKEEPER!$A$4:$I$470</definedName>
    <definedName name="FUNGSI_JABATAN">[1]database!$E$54:$E$56</definedName>
    <definedName name="KLASIFIKASI_JABATAN">[1]database!$E$60:$E$65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1" i="16" l="1"/>
  <c r="B470" i="16"/>
  <c r="B71" i="14" l="1"/>
  <c r="B77" i="14"/>
  <c r="B76" i="14"/>
  <c r="B75" i="14"/>
  <c r="B74" i="14"/>
  <c r="B73" i="14"/>
  <c r="B70" i="14"/>
  <c r="L2088" i="26" l="1"/>
  <c r="L2087" i="26"/>
  <c r="L2086" i="26"/>
  <c r="L2085" i="26"/>
  <c r="L2084" i="26"/>
  <c r="L2083" i="26"/>
  <c r="L2082" i="26"/>
  <c r="L2081" i="26"/>
  <c r="L2080" i="26"/>
  <c r="L2079" i="26"/>
  <c r="L2078" i="26"/>
  <c r="L2077" i="26"/>
  <c r="L2076" i="26"/>
  <c r="L2075" i="26"/>
  <c r="L2074" i="26"/>
  <c r="L2073" i="26"/>
  <c r="L2072" i="26"/>
  <c r="L2071" i="26"/>
  <c r="L2070" i="26"/>
  <c r="L2069" i="26"/>
  <c r="L2068" i="26"/>
  <c r="L2067" i="26"/>
  <c r="L2066" i="26"/>
  <c r="L2065" i="26"/>
  <c r="L2064" i="26"/>
  <c r="L2063" i="26"/>
  <c r="L2062" i="26"/>
  <c r="L2061" i="26"/>
  <c r="L2060" i="26"/>
  <c r="L2059" i="26"/>
  <c r="L2058" i="26"/>
  <c r="L2057" i="26"/>
  <c r="L2056" i="26"/>
  <c r="L2055" i="26"/>
  <c r="L2054" i="26"/>
  <c r="L2053" i="26"/>
  <c r="L2052" i="26"/>
  <c r="L2051" i="26"/>
  <c r="L2050" i="26"/>
  <c r="L2049" i="26"/>
  <c r="L2048" i="26"/>
  <c r="L2047" i="26"/>
  <c r="L2046" i="26"/>
  <c r="L2045" i="26"/>
  <c r="L2044" i="26"/>
  <c r="L2043" i="26"/>
  <c r="L2042" i="26"/>
  <c r="L2041" i="26"/>
  <c r="L2040" i="26"/>
  <c r="L2039" i="26"/>
  <c r="L2038" i="26"/>
  <c r="L2037" i="26"/>
  <c r="L2036" i="26"/>
  <c r="L2035" i="26"/>
  <c r="L2034" i="26"/>
  <c r="L2033" i="26"/>
  <c r="L2032" i="26"/>
  <c r="L2031" i="26"/>
  <c r="L2030" i="26"/>
  <c r="L2029" i="26"/>
  <c r="L2028" i="26"/>
  <c r="L2027" i="26"/>
  <c r="L2026" i="26"/>
  <c r="L2025" i="26"/>
  <c r="L2024" i="26"/>
  <c r="L2023" i="26"/>
  <c r="L2022" i="26"/>
  <c r="L2021" i="26"/>
  <c r="L2020" i="26"/>
  <c r="L2019" i="26"/>
  <c r="L2018" i="26"/>
  <c r="L2017" i="26"/>
  <c r="L2016" i="26"/>
  <c r="L2015" i="26"/>
  <c r="L2014" i="26"/>
  <c r="L2013" i="26"/>
  <c r="L2012" i="26"/>
  <c r="L2011" i="26"/>
  <c r="L2010" i="26"/>
  <c r="L2009" i="26"/>
  <c r="L2008" i="26"/>
  <c r="L2007" i="26"/>
  <c r="L2006" i="26"/>
  <c r="L2005" i="26"/>
  <c r="L2004" i="26"/>
  <c r="L2003" i="26"/>
  <c r="L2002" i="26"/>
  <c r="L2001" i="26"/>
  <c r="L2000" i="26"/>
  <c r="L1999" i="26"/>
  <c r="L1998" i="26"/>
  <c r="L1997" i="26"/>
  <c r="L1996" i="26"/>
  <c r="L1995" i="26"/>
  <c r="L1994" i="26"/>
  <c r="L1993" i="26"/>
  <c r="L1992" i="26"/>
  <c r="L1991" i="26"/>
  <c r="L1990" i="26"/>
  <c r="L1989" i="26"/>
  <c r="L1988" i="26"/>
  <c r="L1987" i="26"/>
  <c r="L1986" i="26"/>
  <c r="L1985" i="26"/>
  <c r="L1984" i="26"/>
  <c r="L1983" i="26"/>
  <c r="L1982" i="26"/>
  <c r="L1981" i="26"/>
  <c r="L1980" i="26"/>
  <c r="L1979" i="26"/>
  <c r="L1978" i="26"/>
  <c r="L1977" i="26"/>
  <c r="L1976" i="26"/>
  <c r="L1975" i="26"/>
  <c r="L1974" i="26"/>
  <c r="L1973" i="26"/>
  <c r="L1972" i="26"/>
  <c r="L1971" i="26"/>
  <c r="L1970" i="26"/>
  <c r="L1969" i="26"/>
  <c r="L1968" i="26"/>
  <c r="L1967" i="26"/>
  <c r="L1966" i="26"/>
  <c r="L1965" i="26"/>
  <c r="L1964" i="26"/>
  <c r="L1963" i="26"/>
  <c r="L1962" i="26"/>
  <c r="L1961" i="26"/>
  <c r="L1960" i="26"/>
  <c r="L1959" i="26"/>
  <c r="L1958" i="26"/>
  <c r="L1957" i="26"/>
  <c r="L1956" i="26"/>
  <c r="L1955" i="26"/>
  <c r="L1954" i="26"/>
  <c r="L1953" i="26"/>
  <c r="L1952" i="26"/>
  <c r="L1951" i="26"/>
  <c r="L1950" i="26"/>
  <c r="L1949" i="26"/>
  <c r="L1948" i="26"/>
  <c r="L1947" i="26"/>
  <c r="L1946" i="26"/>
  <c r="L1945" i="26"/>
  <c r="L1944" i="26"/>
  <c r="L1943" i="26"/>
  <c r="L1942" i="26"/>
  <c r="L1941" i="26"/>
  <c r="L1940" i="26"/>
  <c r="L1939" i="26"/>
  <c r="L1938" i="26"/>
  <c r="L1937" i="26"/>
  <c r="L1936" i="26"/>
  <c r="L1935" i="26"/>
  <c r="L1934" i="26"/>
  <c r="L1933" i="26"/>
  <c r="L1932" i="26"/>
  <c r="L1931" i="26"/>
  <c r="L1930" i="26"/>
  <c r="L1929" i="26"/>
  <c r="L1928" i="26"/>
  <c r="L1927" i="26"/>
  <c r="L1926" i="26"/>
  <c r="L1925" i="26"/>
  <c r="L1924" i="26"/>
  <c r="L1923" i="26"/>
  <c r="L1922" i="26"/>
  <c r="L1921" i="26"/>
  <c r="L1920" i="26"/>
  <c r="L1919" i="26"/>
  <c r="L1918" i="26"/>
  <c r="L1917" i="26"/>
  <c r="L1916" i="26"/>
  <c r="L1915" i="26"/>
  <c r="L1914" i="26"/>
  <c r="L1913" i="26"/>
  <c r="L1912" i="26"/>
  <c r="L1911" i="26"/>
  <c r="L1910" i="26"/>
  <c r="L1909" i="26"/>
  <c r="L1908" i="26"/>
  <c r="L1907" i="26"/>
  <c r="L1906" i="26"/>
  <c r="L1905" i="26"/>
  <c r="L1904" i="26"/>
  <c r="L1903" i="26"/>
  <c r="L1902" i="26"/>
  <c r="L1901" i="26"/>
  <c r="L1900" i="26"/>
  <c r="L1899" i="26"/>
  <c r="L1898" i="26"/>
  <c r="L1897" i="26"/>
  <c r="L1896" i="26"/>
  <c r="L1895" i="26"/>
  <c r="L1894" i="26"/>
  <c r="L1893" i="26"/>
  <c r="L1892" i="26"/>
  <c r="L1891" i="26"/>
  <c r="L1890" i="26"/>
  <c r="L1889" i="26"/>
  <c r="L1888" i="26"/>
  <c r="L1887" i="26"/>
  <c r="L1886" i="26"/>
  <c r="L1885" i="26"/>
  <c r="L1884" i="26"/>
  <c r="L1883" i="26"/>
  <c r="L1882" i="26"/>
  <c r="L1881" i="26"/>
  <c r="L1880" i="26"/>
  <c r="L1879" i="26"/>
  <c r="L1878" i="26"/>
  <c r="L1877" i="26"/>
  <c r="L1876" i="26"/>
  <c r="L1875" i="26"/>
  <c r="L1874" i="26"/>
  <c r="L1873" i="26"/>
  <c r="L1872" i="26"/>
  <c r="L1871" i="26"/>
  <c r="L1870" i="26"/>
  <c r="L1869" i="26"/>
  <c r="L1868" i="26"/>
  <c r="L1867" i="26"/>
  <c r="L1866" i="26"/>
  <c r="L1865" i="26"/>
  <c r="L1864" i="26"/>
  <c r="L1863" i="26"/>
  <c r="L1862" i="26"/>
  <c r="L1861" i="26"/>
  <c r="L1860" i="26"/>
  <c r="L1859" i="26"/>
  <c r="L1858" i="26"/>
  <c r="L1857" i="26"/>
  <c r="L1856" i="26"/>
  <c r="L1855" i="26"/>
  <c r="L1854" i="26"/>
  <c r="L1853" i="26"/>
  <c r="L1852" i="26"/>
  <c r="L1851" i="26"/>
  <c r="L1850" i="26"/>
  <c r="L1849" i="26"/>
  <c r="L1848" i="26"/>
  <c r="L1847" i="26"/>
  <c r="L1846" i="26"/>
  <c r="L1845" i="26"/>
  <c r="L1844" i="26"/>
  <c r="L1843" i="26"/>
  <c r="L1842" i="26"/>
  <c r="L1841" i="26"/>
  <c r="L1840" i="26"/>
  <c r="L1839" i="26"/>
  <c r="L1838" i="26"/>
  <c r="L1837" i="26"/>
  <c r="L1836" i="26"/>
  <c r="L1835" i="26"/>
  <c r="L1834" i="26"/>
  <c r="L1833" i="26"/>
  <c r="L1832" i="26"/>
  <c r="L1831" i="26"/>
  <c r="L1830" i="26"/>
  <c r="L1829" i="26"/>
  <c r="L1828" i="26"/>
  <c r="L1827" i="26"/>
  <c r="L1826" i="26"/>
  <c r="L1825" i="26"/>
  <c r="L1824" i="26"/>
  <c r="L1823" i="26"/>
  <c r="L1822" i="26"/>
  <c r="L1821" i="26"/>
  <c r="L1820" i="26"/>
  <c r="L1819" i="26"/>
  <c r="L1818" i="26"/>
  <c r="L1817" i="26"/>
  <c r="L1816" i="26"/>
  <c r="L1815" i="26"/>
  <c r="L1814" i="26"/>
  <c r="L1813" i="26"/>
  <c r="L1812" i="26"/>
  <c r="L1811" i="26"/>
  <c r="L1810" i="26"/>
  <c r="L1809" i="26"/>
  <c r="L1808" i="26"/>
  <c r="L1807" i="26"/>
  <c r="L1806" i="26"/>
  <c r="L1805" i="26"/>
  <c r="L1804" i="26"/>
  <c r="L1803" i="26"/>
  <c r="L1802" i="26"/>
  <c r="L1801" i="26"/>
  <c r="L1800" i="26"/>
  <c r="L1799" i="26"/>
  <c r="L1798" i="26"/>
  <c r="L1797" i="26"/>
  <c r="L1796" i="26"/>
  <c r="L1795" i="26"/>
  <c r="L1794" i="26"/>
  <c r="L1793" i="26"/>
  <c r="L1792" i="26"/>
  <c r="L1791" i="26"/>
  <c r="L1790" i="26"/>
  <c r="L1789" i="26"/>
  <c r="L1788" i="26"/>
  <c r="L1787" i="26"/>
  <c r="L1786" i="26"/>
  <c r="L1785" i="26"/>
  <c r="L1784" i="26"/>
  <c r="L1783" i="26"/>
  <c r="L1782" i="26"/>
  <c r="L1781" i="26"/>
  <c r="L1780" i="26"/>
  <c r="L1779" i="26"/>
  <c r="L1778" i="26"/>
  <c r="L1777" i="26"/>
  <c r="L1776" i="26"/>
  <c r="L1775" i="26"/>
  <c r="L1774" i="26"/>
  <c r="L1773" i="26"/>
  <c r="L1772" i="26"/>
  <c r="L1771" i="26"/>
  <c r="L1770" i="26"/>
  <c r="L1769" i="26"/>
  <c r="L1768" i="26"/>
  <c r="L1767" i="26"/>
  <c r="L1766" i="26"/>
  <c r="L1765" i="26"/>
  <c r="L1764" i="26"/>
  <c r="L1763" i="26"/>
  <c r="L1762" i="26"/>
  <c r="L1761" i="26"/>
  <c r="L1760" i="26"/>
  <c r="L1759" i="26"/>
  <c r="L1758" i="26"/>
  <c r="L1757" i="26"/>
  <c r="L1756" i="26"/>
  <c r="L1755" i="26"/>
  <c r="L1754" i="26"/>
  <c r="L1753" i="26"/>
  <c r="L1752" i="26"/>
  <c r="L1751" i="26"/>
  <c r="L1750" i="26"/>
  <c r="L1749" i="26"/>
  <c r="L1748" i="26"/>
  <c r="L1747" i="26"/>
  <c r="L1746" i="26"/>
  <c r="L1745" i="26"/>
  <c r="L1744" i="26"/>
  <c r="L1743" i="26"/>
  <c r="L1742" i="26"/>
  <c r="L1741" i="26"/>
  <c r="L1740" i="26"/>
  <c r="L1739" i="26"/>
  <c r="L1738" i="26"/>
  <c r="L1737" i="26"/>
  <c r="L1736" i="26"/>
  <c r="L1735" i="26"/>
  <c r="L1734" i="26"/>
  <c r="L1733" i="26"/>
  <c r="L1732" i="26"/>
  <c r="L1731" i="26"/>
  <c r="L1730" i="26"/>
  <c r="L1729" i="26"/>
  <c r="L1728" i="26"/>
  <c r="L1727" i="26"/>
  <c r="L1726" i="26"/>
  <c r="L1725" i="26"/>
  <c r="L1724" i="26"/>
  <c r="L1723" i="26"/>
  <c r="L1722" i="26"/>
  <c r="L1721" i="26"/>
  <c r="L1720" i="26"/>
  <c r="L1719" i="26"/>
  <c r="L1718" i="26"/>
  <c r="L1717" i="26"/>
  <c r="L1716" i="26"/>
  <c r="L1715" i="26"/>
  <c r="L1714" i="26"/>
  <c r="L1713" i="26"/>
  <c r="L1712" i="26"/>
  <c r="L1711" i="26"/>
  <c r="L1710" i="26"/>
  <c r="L1709" i="26"/>
  <c r="L1708" i="26"/>
  <c r="L1707" i="26"/>
  <c r="L1706" i="26"/>
  <c r="L1705" i="26"/>
  <c r="L1704" i="26"/>
  <c r="L1703" i="26"/>
  <c r="L1702" i="26"/>
  <c r="L1701" i="26"/>
  <c r="L1700" i="26"/>
  <c r="L1699" i="26"/>
  <c r="L1698" i="26"/>
  <c r="L1697" i="26"/>
  <c r="L1696" i="26"/>
  <c r="L1695" i="26"/>
  <c r="L1694" i="26"/>
  <c r="L1693" i="26"/>
  <c r="L1692" i="26"/>
  <c r="L1691" i="26"/>
  <c r="L1690" i="26"/>
  <c r="L1689" i="26"/>
  <c r="L1688" i="26"/>
  <c r="L1687" i="26"/>
  <c r="L1686" i="26"/>
  <c r="L1685" i="26"/>
  <c r="L1684" i="26"/>
  <c r="L1683" i="26"/>
  <c r="L1682" i="26"/>
  <c r="L1681" i="26"/>
  <c r="L1680" i="26"/>
  <c r="L1679" i="26"/>
  <c r="L1678" i="26"/>
  <c r="L1677" i="26"/>
  <c r="L1676" i="26"/>
  <c r="L1675" i="26"/>
  <c r="L1674" i="26"/>
  <c r="L1673" i="26"/>
  <c r="L1672" i="26"/>
  <c r="L1671" i="26"/>
  <c r="L1670" i="26"/>
  <c r="L1669" i="26"/>
  <c r="L1668" i="26"/>
  <c r="L1667" i="26"/>
  <c r="L1666" i="26"/>
  <c r="L1665" i="26"/>
  <c r="L1664" i="26"/>
  <c r="L1663" i="26"/>
  <c r="L1662" i="26"/>
  <c r="L1661" i="26"/>
  <c r="L1660" i="26"/>
  <c r="L1659" i="26"/>
  <c r="L1658" i="26"/>
  <c r="L1657" i="26"/>
  <c r="L1656" i="26"/>
  <c r="L1655" i="26"/>
  <c r="L1654" i="26"/>
  <c r="L1653" i="26"/>
  <c r="L1652" i="26"/>
  <c r="L1651" i="26"/>
  <c r="L1650" i="26"/>
  <c r="L1649" i="26"/>
  <c r="L1648" i="26"/>
  <c r="L1647" i="26"/>
  <c r="L1646" i="26"/>
  <c r="L1645" i="26"/>
  <c r="L1644" i="26"/>
  <c r="L1643" i="26"/>
  <c r="L1642" i="26"/>
  <c r="L1641" i="26"/>
  <c r="L1640" i="26"/>
  <c r="L1639" i="26"/>
  <c r="L1638" i="26"/>
  <c r="L1637" i="26"/>
  <c r="L1636" i="26"/>
  <c r="L1635" i="26"/>
  <c r="L1634" i="26"/>
  <c r="L1633" i="26"/>
  <c r="L1632" i="26"/>
  <c r="L1631" i="26"/>
  <c r="L1630" i="26"/>
  <c r="L1629" i="26"/>
  <c r="L1628" i="26"/>
  <c r="L1627" i="26"/>
  <c r="L1626" i="26"/>
  <c r="L1625" i="26"/>
  <c r="L1624" i="26"/>
  <c r="L1623" i="26"/>
  <c r="L1622" i="26"/>
  <c r="L1621" i="26"/>
  <c r="L1620" i="26"/>
  <c r="L1619" i="26"/>
  <c r="L1618" i="26"/>
  <c r="L1617" i="26"/>
  <c r="L1616" i="26"/>
  <c r="L1615" i="26"/>
  <c r="L1614" i="26"/>
  <c r="L1613" i="26"/>
  <c r="L1612" i="26"/>
  <c r="L1611" i="26"/>
  <c r="L1610" i="26"/>
  <c r="L1609" i="26"/>
  <c r="L1608" i="26"/>
  <c r="L1607" i="26"/>
  <c r="L1606" i="26"/>
  <c r="L1605" i="26"/>
  <c r="L1604" i="26"/>
  <c r="L1603" i="26"/>
  <c r="L1602" i="26"/>
  <c r="L1601" i="26"/>
  <c r="L1600" i="26"/>
  <c r="L1599" i="26"/>
  <c r="L1598" i="26"/>
  <c r="L1597" i="26"/>
  <c r="L1596" i="26"/>
  <c r="L1595" i="26"/>
  <c r="L1594" i="26"/>
  <c r="L1593" i="26"/>
  <c r="L1592" i="26"/>
  <c r="L1591" i="26"/>
  <c r="L1590" i="26"/>
  <c r="L1589" i="26"/>
  <c r="L1588" i="26"/>
  <c r="L1587" i="26"/>
  <c r="L1586" i="26"/>
  <c r="L1585" i="26"/>
  <c r="L1584" i="26"/>
  <c r="L1583" i="26"/>
  <c r="L1582" i="26"/>
  <c r="L1581" i="26"/>
  <c r="L1580" i="26"/>
  <c r="L1579" i="26"/>
  <c r="L1578" i="26"/>
  <c r="L1577" i="26"/>
  <c r="L1576" i="26"/>
  <c r="L1575" i="26"/>
  <c r="L1574" i="26"/>
  <c r="L1573" i="26"/>
  <c r="L1572" i="26"/>
  <c r="L1571" i="26"/>
  <c r="L1570" i="26"/>
  <c r="L1569" i="26"/>
  <c r="L1568" i="26"/>
  <c r="L1567" i="26"/>
  <c r="L1566" i="26"/>
  <c r="L1565" i="26"/>
  <c r="L1564" i="26"/>
  <c r="L1563" i="26"/>
  <c r="L1562" i="26"/>
  <c r="L1561" i="26"/>
  <c r="L1560" i="26"/>
  <c r="L1559" i="26"/>
  <c r="L1558" i="26"/>
  <c r="L1557" i="26"/>
  <c r="L1556" i="26"/>
  <c r="L1555" i="26"/>
  <c r="L1554" i="26"/>
  <c r="L1553" i="26"/>
  <c r="L1552" i="26"/>
  <c r="L1551" i="26"/>
  <c r="L1550" i="26"/>
  <c r="L1549" i="26"/>
  <c r="L1548" i="26"/>
  <c r="L1547" i="26"/>
  <c r="L1546" i="26"/>
  <c r="L1545" i="26"/>
  <c r="L1544" i="26"/>
  <c r="L1543" i="26"/>
  <c r="L1542" i="26"/>
  <c r="L1541" i="26"/>
  <c r="L1540" i="26"/>
  <c r="L1539" i="26"/>
  <c r="L1538" i="26"/>
  <c r="L1537" i="26"/>
  <c r="L1536" i="26"/>
  <c r="L1535" i="26"/>
  <c r="L1534" i="26"/>
  <c r="L1533" i="26"/>
  <c r="L1532" i="26"/>
  <c r="L1531" i="26"/>
  <c r="L1530" i="26"/>
  <c r="L1529" i="26"/>
  <c r="L1528" i="26"/>
  <c r="L1527" i="26"/>
  <c r="L1526" i="26"/>
  <c r="L1525" i="26"/>
  <c r="L1524" i="26"/>
  <c r="L1523" i="26"/>
  <c r="L1522" i="26"/>
  <c r="L1521" i="26"/>
  <c r="L1520" i="26"/>
  <c r="L1519" i="26"/>
  <c r="L1518" i="26"/>
  <c r="L1517" i="26"/>
  <c r="L1516" i="26"/>
  <c r="L1515" i="26"/>
  <c r="L1514" i="26"/>
  <c r="L1513" i="26"/>
  <c r="L1512" i="26"/>
  <c r="L1511" i="26"/>
  <c r="L1510" i="26"/>
  <c r="L1509" i="26"/>
  <c r="L1508" i="26"/>
  <c r="L1507" i="26"/>
  <c r="L1506" i="26"/>
  <c r="L1505" i="26"/>
  <c r="L1504" i="26"/>
  <c r="L1503" i="26"/>
  <c r="L1502" i="26"/>
  <c r="L1501" i="26"/>
  <c r="L1500" i="26"/>
  <c r="L1499" i="26"/>
  <c r="L1498" i="26"/>
  <c r="L1497" i="26"/>
  <c r="L1496" i="26"/>
  <c r="L1495" i="26"/>
  <c r="L1494" i="26"/>
  <c r="L1493" i="26"/>
  <c r="L1492" i="26"/>
  <c r="L1491" i="26"/>
  <c r="L1490" i="26"/>
  <c r="L1489" i="26"/>
  <c r="L1488" i="26"/>
  <c r="L1487" i="26"/>
  <c r="L1486" i="26"/>
  <c r="L1485" i="26"/>
  <c r="L1484" i="26"/>
  <c r="L1483" i="26"/>
  <c r="L1482" i="26"/>
  <c r="L1481" i="26"/>
  <c r="L1480" i="26"/>
  <c r="L1479" i="26"/>
  <c r="L1478" i="26"/>
  <c r="L1477" i="26"/>
  <c r="L1476" i="26"/>
  <c r="L1475" i="26"/>
  <c r="L1474" i="26"/>
  <c r="L1473" i="26"/>
  <c r="L1472" i="26"/>
  <c r="L1471" i="26"/>
  <c r="L1470" i="26"/>
  <c r="L1469" i="26"/>
  <c r="L1468" i="26"/>
  <c r="L1467" i="26"/>
  <c r="L1466" i="26"/>
  <c r="L1465" i="26"/>
  <c r="L1464" i="26"/>
  <c r="L1463" i="26"/>
  <c r="L1462" i="26"/>
  <c r="L1461" i="26"/>
  <c r="L1460" i="26"/>
  <c r="L1459" i="26"/>
  <c r="L1458" i="26"/>
  <c r="L1457" i="26"/>
  <c r="L1456" i="26"/>
  <c r="L1455" i="26"/>
  <c r="L1454" i="26"/>
  <c r="L1453" i="26"/>
  <c r="L1452" i="26"/>
  <c r="L1451" i="26"/>
  <c r="L1450" i="26"/>
  <c r="L1449" i="26"/>
  <c r="L1448" i="26"/>
  <c r="L1447" i="26"/>
  <c r="L1446" i="26"/>
  <c r="L1445" i="26"/>
  <c r="L1444" i="26"/>
  <c r="L1443" i="26"/>
  <c r="L1442" i="26"/>
  <c r="L1441" i="26"/>
  <c r="L1440" i="26"/>
  <c r="L1439" i="26"/>
  <c r="L1438" i="26"/>
  <c r="L1437" i="26"/>
  <c r="L1436" i="26"/>
  <c r="L1435" i="26"/>
  <c r="L1434" i="26"/>
  <c r="L1433" i="26"/>
  <c r="L1432" i="26"/>
  <c r="L1431" i="26"/>
  <c r="L1430" i="26"/>
  <c r="L1429" i="26"/>
  <c r="L1428" i="26"/>
  <c r="L1427" i="26"/>
  <c r="L1426" i="26"/>
  <c r="L1425" i="26"/>
  <c r="L1424" i="26"/>
  <c r="L1423" i="26"/>
  <c r="L1422" i="26"/>
  <c r="L1421" i="26"/>
  <c r="L1420" i="26"/>
  <c r="L1419" i="26"/>
  <c r="L1418" i="26"/>
  <c r="L1417" i="26"/>
  <c r="L1416" i="26"/>
  <c r="L1415" i="26"/>
  <c r="L1414" i="26"/>
  <c r="L1413" i="26"/>
  <c r="L1412" i="26"/>
  <c r="L1411" i="26"/>
  <c r="L1410" i="26"/>
  <c r="L1409" i="26"/>
  <c r="L1408" i="26"/>
  <c r="L1407" i="26"/>
  <c r="L1406" i="26"/>
  <c r="L1405" i="26"/>
  <c r="L1404" i="26"/>
  <c r="L1403" i="26"/>
  <c r="L1402" i="26"/>
  <c r="L1401" i="26"/>
  <c r="L1400" i="26"/>
  <c r="L1399" i="26"/>
  <c r="L1398" i="26"/>
  <c r="L1397" i="26"/>
  <c r="L1396" i="26"/>
  <c r="L1395" i="26"/>
  <c r="L1394" i="26"/>
  <c r="L1393" i="26"/>
  <c r="L1392" i="26"/>
  <c r="L1391" i="26"/>
  <c r="L1390" i="26"/>
  <c r="L1389" i="26"/>
  <c r="L1388" i="26"/>
  <c r="L1387" i="26"/>
  <c r="L1386" i="26"/>
  <c r="L1385" i="26"/>
  <c r="L1384" i="26"/>
  <c r="L1383" i="26"/>
  <c r="L1382" i="26"/>
  <c r="L1381" i="26"/>
  <c r="L1380" i="26"/>
  <c r="L1379" i="26"/>
  <c r="L1378" i="26"/>
  <c r="L1377" i="26"/>
  <c r="L1376" i="26"/>
  <c r="L1375" i="26"/>
  <c r="L1374" i="26"/>
  <c r="L1373" i="26"/>
  <c r="L1372" i="26"/>
  <c r="L1371" i="26"/>
  <c r="L1370" i="26"/>
  <c r="L1369" i="26"/>
  <c r="L1368" i="26"/>
  <c r="L1367" i="26"/>
  <c r="L1366" i="26"/>
  <c r="L1365" i="26"/>
  <c r="L1364" i="26"/>
  <c r="L1363" i="26"/>
  <c r="L1362" i="26"/>
  <c r="L1361" i="26"/>
  <c r="L1360" i="26"/>
  <c r="L1359" i="26"/>
  <c r="L1358" i="26"/>
  <c r="L1357" i="26"/>
  <c r="L1356" i="26"/>
  <c r="L1355" i="26"/>
  <c r="L1354" i="26"/>
  <c r="L1353" i="26"/>
  <c r="L1352" i="26"/>
  <c r="L1351" i="26"/>
  <c r="L1350" i="26"/>
  <c r="L1349" i="26"/>
  <c r="L1348" i="26"/>
  <c r="L1347" i="26"/>
  <c r="L1346" i="26"/>
  <c r="L1345" i="26"/>
  <c r="L1344" i="26"/>
  <c r="L1343" i="26"/>
  <c r="L1342" i="26"/>
  <c r="L1341" i="26"/>
  <c r="L1340" i="26"/>
  <c r="L1339" i="26"/>
  <c r="L1338" i="26"/>
  <c r="L1337" i="26"/>
  <c r="L1336" i="26"/>
  <c r="L1335" i="26"/>
  <c r="L1334" i="26"/>
  <c r="L1333" i="26"/>
  <c r="L1332" i="26"/>
  <c r="L1331" i="26"/>
  <c r="L1330" i="26"/>
  <c r="L1329" i="26"/>
  <c r="L1328" i="26"/>
  <c r="L1327" i="26"/>
  <c r="L1326" i="26"/>
  <c r="L1325" i="26"/>
  <c r="L1324" i="26"/>
  <c r="L1323" i="26"/>
  <c r="L1322" i="26"/>
  <c r="L1321" i="26"/>
  <c r="L1320" i="26"/>
  <c r="L1319" i="26"/>
  <c r="L1318" i="26"/>
  <c r="L1317" i="26"/>
  <c r="L1316" i="26"/>
  <c r="L1315" i="26"/>
  <c r="L1314" i="26"/>
  <c r="L1313" i="26"/>
  <c r="L1312" i="26"/>
  <c r="L1311" i="26"/>
  <c r="L1310" i="26"/>
  <c r="L1309" i="26"/>
  <c r="L1308" i="26"/>
  <c r="L1307" i="26"/>
  <c r="L1306" i="26"/>
  <c r="L1305" i="26"/>
  <c r="L1304" i="26"/>
  <c r="L1303" i="26"/>
  <c r="L1302" i="26"/>
  <c r="L1301" i="26"/>
  <c r="L1300" i="26"/>
  <c r="L1299" i="26"/>
  <c r="L1298" i="26"/>
  <c r="L1297" i="26"/>
  <c r="L1296" i="26"/>
  <c r="L1295" i="26"/>
  <c r="L1294" i="26"/>
  <c r="L1293" i="26"/>
  <c r="L1292" i="26"/>
  <c r="L1291" i="26"/>
  <c r="L1290" i="26"/>
  <c r="L1289" i="26"/>
  <c r="L1288" i="26"/>
  <c r="L1287" i="26"/>
  <c r="L1286" i="26"/>
  <c r="L1285" i="26"/>
  <c r="L1284" i="26"/>
  <c r="L1283" i="26"/>
  <c r="L1282" i="26"/>
  <c r="L1281" i="26"/>
  <c r="L1280" i="26"/>
  <c r="L1279" i="26"/>
  <c r="L1278" i="26"/>
  <c r="L1277" i="26"/>
  <c r="L1276" i="26"/>
  <c r="L1275" i="26"/>
  <c r="L1274" i="26"/>
  <c r="L1273" i="26"/>
  <c r="L1272" i="26"/>
  <c r="L1271" i="26"/>
  <c r="L1270" i="26"/>
  <c r="L1269" i="26"/>
  <c r="L1268" i="26"/>
  <c r="L1267" i="26"/>
  <c r="L1266" i="26"/>
  <c r="L1265" i="26"/>
  <c r="L1264" i="26"/>
  <c r="L1263" i="26"/>
  <c r="L1262" i="26"/>
  <c r="L1261" i="26"/>
  <c r="L1260" i="26"/>
  <c r="L1259" i="26"/>
  <c r="L1258" i="26"/>
  <c r="L1257" i="26"/>
  <c r="L1256" i="26"/>
  <c r="L1255" i="26"/>
  <c r="L1254" i="26"/>
  <c r="L1253" i="26"/>
  <c r="L1252" i="26"/>
  <c r="L1251" i="26"/>
  <c r="L1250" i="26"/>
  <c r="L1249" i="26"/>
  <c r="L1248" i="26"/>
  <c r="L1247" i="26"/>
  <c r="L1246" i="26"/>
  <c r="L1245" i="26"/>
  <c r="L1244" i="26"/>
  <c r="L1243" i="26"/>
  <c r="L1242" i="26"/>
  <c r="L1241" i="26"/>
  <c r="L1240" i="26"/>
  <c r="L1239" i="26"/>
  <c r="L1238" i="26"/>
  <c r="L1237" i="26"/>
  <c r="L1236" i="26"/>
  <c r="L1235" i="26"/>
  <c r="L1234" i="26"/>
  <c r="L1233" i="26"/>
  <c r="L1232" i="26"/>
  <c r="L1231" i="26"/>
  <c r="L1230" i="26"/>
  <c r="L1229" i="26"/>
  <c r="L1228" i="26"/>
  <c r="L1227" i="26"/>
  <c r="L1226" i="26"/>
  <c r="L1225" i="26"/>
  <c r="L1224" i="26"/>
  <c r="L1223" i="26"/>
  <c r="L1222" i="26"/>
  <c r="L1221" i="26"/>
  <c r="L1220" i="26"/>
  <c r="L1219" i="26"/>
  <c r="L1218" i="26"/>
  <c r="L1217" i="26"/>
  <c r="L1216" i="26"/>
  <c r="L1215" i="26"/>
  <c r="L1214" i="26"/>
  <c r="L1213" i="26"/>
  <c r="L1212" i="26"/>
  <c r="L1211" i="26"/>
  <c r="L1210" i="26"/>
  <c r="L1209" i="26"/>
  <c r="L1208" i="26"/>
  <c r="L1207" i="26"/>
  <c r="L1206" i="26"/>
  <c r="L1205" i="26"/>
  <c r="L1204" i="26"/>
  <c r="L1203" i="26"/>
  <c r="L1202" i="26"/>
  <c r="L1201" i="26"/>
  <c r="L1200" i="26"/>
  <c r="L1199" i="26"/>
  <c r="L1198" i="26"/>
  <c r="L1197" i="26"/>
  <c r="L1196" i="26"/>
  <c r="L1195" i="26"/>
  <c r="L1194" i="26"/>
  <c r="L1193" i="26"/>
  <c r="L1192" i="26"/>
  <c r="L1191" i="26"/>
  <c r="L1190" i="26"/>
  <c r="L1189" i="26"/>
  <c r="L1188" i="26"/>
  <c r="L1187" i="26"/>
  <c r="L1186" i="26"/>
  <c r="L1185" i="26"/>
  <c r="L1184" i="26"/>
  <c r="L1183" i="26"/>
  <c r="L1182" i="26"/>
  <c r="L1181" i="26"/>
  <c r="L1180" i="26"/>
  <c r="L1179" i="26"/>
  <c r="L1178" i="26"/>
  <c r="L1177" i="26"/>
  <c r="L1176" i="26"/>
  <c r="L1175" i="26"/>
  <c r="L1174" i="26"/>
  <c r="L1173" i="26"/>
  <c r="L1172" i="26"/>
  <c r="L1171" i="26"/>
  <c r="L1170" i="26"/>
  <c r="L1169" i="26"/>
  <c r="L1168" i="26"/>
  <c r="L1167" i="26"/>
  <c r="L1166" i="26"/>
  <c r="L1165" i="26"/>
  <c r="L1164" i="26"/>
  <c r="L1163" i="26"/>
  <c r="L1162" i="26"/>
  <c r="L1161" i="26"/>
  <c r="L1160" i="26"/>
  <c r="L1159" i="26"/>
  <c r="L1158" i="26"/>
  <c r="L1157" i="26"/>
  <c r="L1156" i="26"/>
  <c r="L1155" i="26"/>
  <c r="L1154" i="26"/>
  <c r="L1153" i="26"/>
  <c r="L1152" i="26"/>
  <c r="L1151" i="26"/>
  <c r="L1150" i="26"/>
  <c r="L1149" i="26"/>
  <c r="L1148" i="26"/>
  <c r="L1147" i="26"/>
  <c r="L1146" i="26"/>
  <c r="L1145" i="26"/>
  <c r="L1144" i="26"/>
  <c r="L1143" i="26"/>
  <c r="L1142" i="26"/>
  <c r="L1141" i="26"/>
  <c r="L1140" i="26"/>
  <c r="L1139" i="26"/>
  <c r="L1138" i="26"/>
  <c r="L1137" i="26"/>
  <c r="L1136" i="26"/>
  <c r="L1135" i="26"/>
  <c r="L1134" i="26"/>
  <c r="L1133" i="26"/>
  <c r="L1132" i="26"/>
  <c r="L1131" i="26"/>
  <c r="L1130" i="26"/>
  <c r="L1129" i="26"/>
  <c r="L1128" i="26"/>
  <c r="L1127" i="26"/>
  <c r="L1126" i="26"/>
  <c r="L1125" i="26"/>
  <c r="L1124" i="26"/>
  <c r="L1123" i="26"/>
  <c r="L1122" i="26"/>
  <c r="L1121" i="26"/>
  <c r="L1120" i="26"/>
  <c r="L1119" i="26"/>
  <c r="L1118" i="26"/>
  <c r="L1117" i="26"/>
  <c r="L1116" i="26"/>
  <c r="L1115" i="26"/>
  <c r="L1114" i="26"/>
  <c r="L1113" i="26"/>
  <c r="L1112" i="26"/>
  <c r="L1111" i="26"/>
  <c r="L1110" i="26"/>
  <c r="L1109" i="26"/>
  <c r="L1108" i="26"/>
  <c r="L1107" i="26"/>
  <c r="L1106" i="26"/>
  <c r="L1105" i="26"/>
  <c r="L1104" i="26"/>
  <c r="L1103" i="26"/>
  <c r="L1102" i="26"/>
  <c r="L1101" i="26"/>
  <c r="L1100" i="26"/>
  <c r="L1099" i="26"/>
  <c r="L1098" i="26"/>
  <c r="L1097" i="26"/>
  <c r="L1096" i="26"/>
  <c r="L1095" i="26"/>
  <c r="L1094" i="26"/>
  <c r="L1093" i="26"/>
  <c r="L1092" i="26"/>
  <c r="L1091" i="26"/>
  <c r="L1090" i="26"/>
  <c r="L1089" i="26"/>
  <c r="L1088" i="26"/>
  <c r="L1087" i="26"/>
  <c r="L1086" i="26"/>
  <c r="L1085" i="26"/>
  <c r="L1084" i="26"/>
  <c r="L1083" i="26"/>
  <c r="L1082" i="26"/>
  <c r="L1081" i="26"/>
  <c r="L1080" i="26"/>
  <c r="L1079" i="26"/>
  <c r="L1078" i="26"/>
  <c r="L1077" i="26"/>
  <c r="L1076" i="26"/>
  <c r="L1075" i="26"/>
  <c r="L1074" i="26"/>
  <c r="L1073" i="26"/>
  <c r="L1072" i="26"/>
  <c r="L1071" i="26"/>
  <c r="L1070" i="26"/>
  <c r="L1069" i="26"/>
  <c r="L1068" i="26"/>
  <c r="L1067" i="26"/>
  <c r="L1066" i="26"/>
  <c r="L1065" i="26"/>
  <c r="L1064" i="26"/>
  <c r="L1063" i="26"/>
  <c r="L1062" i="26"/>
  <c r="L1061" i="26"/>
  <c r="L1060" i="26"/>
  <c r="L1059" i="26"/>
  <c r="L1058" i="26"/>
  <c r="L1057" i="26"/>
  <c r="L1056" i="26"/>
  <c r="L1055" i="26"/>
  <c r="L1054" i="26"/>
  <c r="L1053" i="26"/>
  <c r="L1052" i="26"/>
  <c r="L1051" i="26"/>
  <c r="L1050" i="26"/>
  <c r="L1049" i="26"/>
  <c r="L1048" i="26"/>
  <c r="L1047" i="26"/>
  <c r="L1046" i="26"/>
  <c r="L1045" i="26"/>
  <c r="L1044" i="26"/>
  <c r="L1043" i="26"/>
  <c r="L1042" i="26"/>
  <c r="L1041" i="26"/>
  <c r="L1040" i="26"/>
  <c r="L1039" i="26"/>
  <c r="L1038" i="26"/>
  <c r="L1037" i="26"/>
  <c r="L1036" i="26"/>
  <c r="L1035" i="26"/>
  <c r="L1034" i="26"/>
  <c r="L1033" i="26"/>
  <c r="L1032" i="26"/>
  <c r="L1031" i="26"/>
  <c r="L1030" i="26"/>
  <c r="L1029" i="26"/>
  <c r="L1028" i="26"/>
  <c r="L1027" i="26"/>
  <c r="L1026" i="26"/>
  <c r="L1025" i="26"/>
  <c r="L1024" i="26"/>
  <c r="L1023" i="26"/>
  <c r="L1022" i="26"/>
  <c r="L1021" i="26"/>
  <c r="L1020" i="26"/>
  <c r="L1019" i="26"/>
  <c r="L1018" i="26"/>
  <c r="L1017" i="26"/>
  <c r="L1016" i="26"/>
  <c r="L1015" i="26"/>
  <c r="L1014" i="26"/>
  <c r="L1013" i="26"/>
  <c r="L1012" i="26"/>
  <c r="L1011" i="26"/>
  <c r="L1010" i="26"/>
  <c r="L1009" i="26"/>
  <c r="L1008" i="26"/>
  <c r="L1007" i="26"/>
  <c r="L1006" i="26"/>
  <c r="L1005" i="26"/>
  <c r="L1004" i="26"/>
  <c r="L1003" i="26"/>
  <c r="L1002" i="26"/>
  <c r="L1001" i="26"/>
  <c r="L1000" i="26"/>
  <c r="L999" i="26"/>
  <c r="L998" i="26"/>
  <c r="L997" i="26"/>
  <c r="L996" i="26"/>
  <c r="L995" i="26"/>
  <c r="L994" i="26"/>
  <c r="L993" i="26"/>
  <c r="L992" i="26"/>
  <c r="L991" i="26"/>
  <c r="L990" i="26"/>
  <c r="L989" i="26"/>
  <c r="L988" i="26"/>
  <c r="L987" i="26"/>
  <c r="L986" i="26"/>
  <c r="L985" i="26"/>
  <c r="L984" i="26"/>
  <c r="L983" i="26"/>
  <c r="L982" i="26"/>
  <c r="L981" i="26"/>
  <c r="L980" i="26"/>
  <c r="L979" i="26"/>
  <c r="L978" i="26"/>
  <c r="L977" i="26"/>
  <c r="L976" i="26"/>
  <c r="L975" i="26"/>
  <c r="L974" i="26"/>
  <c r="L973" i="26"/>
  <c r="L972" i="26"/>
  <c r="L971" i="26"/>
  <c r="L970" i="26"/>
  <c r="L969" i="26"/>
  <c r="L968" i="26"/>
  <c r="L967" i="26"/>
  <c r="L966" i="26"/>
  <c r="L965" i="26"/>
  <c r="L964" i="26"/>
  <c r="L963" i="26"/>
  <c r="L962" i="26"/>
  <c r="L961" i="26"/>
  <c r="L960" i="26"/>
  <c r="L959" i="26"/>
  <c r="L958" i="26"/>
  <c r="L957" i="26"/>
  <c r="L956" i="26"/>
  <c r="L955" i="26"/>
  <c r="L954" i="26"/>
  <c r="L953" i="26"/>
  <c r="L952" i="26"/>
  <c r="L951" i="26"/>
  <c r="L950" i="26"/>
  <c r="L949" i="26"/>
  <c r="L948" i="26"/>
  <c r="L947" i="26"/>
  <c r="L946" i="26"/>
  <c r="L945" i="26"/>
  <c r="L944" i="26"/>
  <c r="L943" i="26"/>
  <c r="L942" i="26"/>
  <c r="L941" i="26"/>
  <c r="L940" i="26"/>
  <c r="L939" i="26"/>
  <c r="L938" i="26"/>
  <c r="L937" i="26"/>
  <c r="L936" i="26"/>
  <c r="L935" i="26"/>
  <c r="L934" i="26"/>
  <c r="L933" i="26"/>
  <c r="L932" i="26"/>
  <c r="L931" i="26"/>
  <c r="L930" i="26"/>
  <c r="L929" i="26"/>
  <c r="L928" i="26"/>
  <c r="L927" i="26"/>
  <c r="L926" i="26"/>
  <c r="L925" i="26"/>
  <c r="L924" i="26"/>
  <c r="L923" i="26"/>
  <c r="L922" i="26"/>
  <c r="L921" i="26"/>
  <c r="L920" i="26"/>
  <c r="L919" i="26"/>
  <c r="L918" i="26"/>
  <c r="L917" i="26"/>
  <c r="L916" i="26"/>
  <c r="L915" i="26"/>
  <c r="L914" i="26"/>
  <c r="L913" i="26"/>
  <c r="L912" i="26"/>
  <c r="L911" i="26"/>
  <c r="L910" i="26"/>
  <c r="L909" i="26"/>
  <c r="L908" i="26"/>
  <c r="L907" i="26"/>
  <c r="L906" i="26"/>
  <c r="L905" i="26"/>
  <c r="L904" i="26"/>
  <c r="L903" i="26"/>
  <c r="L902" i="26"/>
  <c r="L901" i="26"/>
  <c r="L900" i="26"/>
  <c r="L899" i="26"/>
  <c r="L898" i="26"/>
  <c r="L897" i="26"/>
  <c r="L896" i="26"/>
  <c r="L895" i="26"/>
  <c r="L894" i="26"/>
  <c r="L893" i="26"/>
  <c r="L892" i="26"/>
  <c r="L891" i="26"/>
  <c r="L890" i="26"/>
  <c r="L889" i="26"/>
  <c r="L888" i="26"/>
  <c r="L887" i="26"/>
  <c r="L886" i="26"/>
  <c r="L885" i="26"/>
  <c r="L884" i="26"/>
  <c r="L883" i="26"/>
  <c r="L882" i="26"/>
  <c r="L881" i="26"/>
  <c r="L880" i="26"/>
  <c r="L879" i="26"/>
  <c r="L878" i="26"/>
  <c r="L877" i="26"/>
  <c r="L876" i="26"/>
  <c r="L875" i="26"/>
  <c r="L874" i="26"/>
  <c r="L873" i="26"/>
  <c r="L872" i="26"/>
  <c r="L871" i="26"/>
  <c r="L870" i="26"/>
  <c r="L869" i="26"/>
  <c r="L868" i="26"/>
  <c r="L867" i="26"/>
  <c r="L866" i="26"/>
  <c r="L865" i="26"/>
  <c r="L864" i="26"/>
  <c r="L863" i="26"/>
  <c r="L862" i="26"/>
  <c r="L861" i="26"/>
  <c r="L860" i="26"/>
  <c r="L859" i="26"/>
  <c r="L858" i="26"/>
  <c r="L857" i="26"/>
  <c r="L856" i="26"/>
  <c r="L855" i="26"/>
  <c r="L854" i="26"/>
  <c r="L853" i="26"/>
  <c r="L852" i="26"/>
  <c r="L851" i="26"/>
  <c r="L850" i="26"/>
  <c r="L849" i="26"/>
  <c r="L848" i="26"/>
  <c r="L847" i="26"/>
  <c r="L846" i="26"/>
  <c r="L845" i="26"/>
  <c r="L844" i="26"/>
  <c r="L843" i="26"/>
  <c r="L842" i="26"/>
  <c r="L841" i="26"/>
  <c r="L840" i="26"/>
  <c r="L839" i="26"/>
  <c r="L838" i="26"/>
  <c r="L837" i="26"/>
  <c r="L836" i="26"/>
  <c r="L835" i="26"/>
  <c r="L834" i="26"/>
  <c r="L833" i="26"/>
  <c r="L832" i="26"/>
  <c r="L831" i="26"/>
  <c r="L830" i="26"/>
  <c r="L829" i="26"/>
  <c r="L828" i="26"/>
  <c r="L827" i="26"/>
  <c r="L826" i="26"/>
  <c r="L825" i="26"/>
  <c r="L824" i="26"/>
  <c r="L823" i="26"/>
  <c r="L822" i="26"/>
  <c r="L821" i="26"/>
  <c r="L820" i="26"/>
  <c r="L819" i="26"/>
  <c r="L818" i="26"/>
  <c r="L817" i="26"/>
  <c r="L816" i="26"/>
  <c r="L815" i="26"/>
  <c r="L814" i="26"/>
  <c r="L813" i="26"/>
  <c r="L812" i="26"/>
  <c r="L811" i="26"/>
  <c r="L810" i="26"/>
  <c r="L809" i="26"/>
  <c r="L808" i="26"/>
  <c r="L807" i="26"/>
  <c r="L806" i="26"/>
  <c r="L805" i="26"/>
  <c r="L804" i="26"/>
  <c r="L803" i="26"/>
  <c r="L802" i="26"/>
  <c r="L801" i="26"/>
  <c r="L800" i="26"/>
  <c r="L799" i="26"/>
  <c r="L798" i="26"/>
  <c r="L797" i="26"/>
  <c r="L796" i="26"/>
  <c r="L795" i="26"/>
  <c r="L794" i="26"/>
  <c r="L793" i="26"/>
  <c r="L792" i="26"/>
  <c r="L791" i="26"/>
  <c r="L790" i="26"/>
  <c r="L789" i="26"/>
  <c r="L788" i="26"/>
  <c r="L787" i="26"/>
  <c r="L786" i="26"/>
  <c r="L785" i="26"/>
  <c r="L784" i="26"/>
  <c r="L783" i="26"/>
  <c r="L782" i="26"/>
  <c r="L781" i="26"/>
  <c r="L780" i="26"/>
  <c r="L779" i="26"/>
  <c r="L778" i="26"/>
  <c r="L777" i="26"/>
  <c r="L776" i="26"/>
  <c r="L775" i="26"/>
  <c r="L774" i="26"/>
  <c r="L773" i="26"/>
  <c r="L772" i="26"/>
  <c r="L771" i="26"/>
  <c r="L770" i="26"/>
  <c r="L769" i="26"/>
  <c r="L768" i="26"/>
  <c r="L767" i="26"/>
  <c r="L766" i="26"/>
  <c r="L765" i="26"/>
  <c r="L764" i="26"/>
  <c r="L763" i="26"/>
  <c r="L762" i="26"/>
  <c r="L761" i="26"/>
  <c r="L760" i="26"/>
  <c r="L759" i="26"/>
  <c r="L758" i="26"/>
  <c r="L757" i="26"/>
  <c r="L756" i="26"/>
  <c r="L755" i="26"/>
  <c r="L754" i="26"/>
  <c r="L753" i="26"/>
  <c r="L752" i="26"/>
  <c r="L751" i="26"/>
  <c r="L750" i="26"/>
  <c r="L749" i="26"/>
  <c r="L748" i="26"/>
  <c r="L747" i="26"/>
  <c r="L746" i="26"/>
  <c r="L745" i="26"/>
  <c r="L744" i="26"/>
  <c r="L743" i="26"/>
  <c r="L742" i="26"/>
  <c r="L741" i="26"/>
  <c r="L740" i="26"/>
  <c r="L739" i="26"/>
  <c r="L738" i="26"/>
  <c r="L737" i="26"/>
  <c r="L736" i="26"/>
  <c r="L735" i="26"/>
  <c r="L734" i="26"/>
  <c r="L733" i="26"/>
  <c r="L732" i="26"/>
  <c r="L731" i="26"/>
  <c r="L730" i="26"/>
  <c r="L729" i="26"/>
  <c r="L728" i="26"/>
  <c r="L727" i="26"/>
  <c r="L726" i="26"/>
  <c r="L725" i="26"/>
  <c r="L724" i="26"/>
  <c r="L723" i="26"/>
  <c r="L722" i="26"/>
  <c r="L721" i="26"/>
  <c r="L720" i="26"/>
  <c r="L719" i="26"/>
  <c r="L718" i="26"/>
  <c r="L717" i="26"/>
  <c r="L716" i="26"/>
  <c r="L715" i="26"/>
  <c r="L714" i="26"/>
  <c r="L713" i="26"/>
  <c r="L712" i="26"/>
  <c r="L711" i="26"/>
  <c r="L710" i="26"/>
  <c r="L709" i="26"/>
  <c r="L708" i="26"/>
  <c r="L707" i="26"/>
  <c r="L706" i="26"/>
  <c r="L705" i="26"/>
  <c r="L704" i="26"/>
  <c r="L703" i="26"/>
  <c r="L702" i="26"/>
  <c r="L701" i="26"/>
  <c r="L700" i="26"/>
  <c r="L699" i="26"/>
  <c r="L698" i="26"/>
  <c r="L697" i="26"/>
  <c r="L696" i="26"/>
  <c r="L695" i="26"/>
  <c r="L694" i="26"/>
  <c r="L693" i="26"/>
  <c r="L692" i="26"/>
  <c r="L691" i="26"/>
  <c r="L690" i="26"/>
  <c r="L689" i="26"/>
  <c r="L688" i="26"/>
  <c r="L687" i="26"/>
  <c r="L686" i="26"/>
  <c r="L685" i="26"/>
  <c r="L684" i="26"/>
  <c r="L683" i="26"/>
  <c r="L682" i="26"/>
  <c r="L681" i="26"/>
  <c r="L680" i="26"/>
  <c r="L679" i="26"/>
  <c r="L678" i="26"/>
  <c r="L677" i="26"/>
  <c r="L676" i="26"/>
  <c r="L675" i="26"/>
  <c r="L674" i="26"/>
  <c r="L673" i="26"/>
  <c r="L672" i="26"/>
  <c r="L671" i="26"/>
  <c r="L670" i="26"/>
  <c r="L669" i="26"/>
  <c r="L668" i="26"/>
  <c r="L667" i="26"/>
  <c r="L666" i="26"/>
  <c r="L665" i="26"/>
  <c r="L664" i="26"/>
  <c r="L663" i="26"/>
  <c r="L662" i="26"/>
  <c r="L661" i="26"/>
  <c r="L660" i="26"/>
  <c r="L659" i="26"/>
  <c r="L658" i="26"/>
  <c r="L657" i="26"/>
  <c r="L656" i="26"/>
  <c r="L655" i="26"/>
  <c r="L654" i="26"/>
  <c r="L653" i="26"/>
  <c r="L652" i="26"/>
  <c r="L651" i="26"/>
  <c r="L650" i="26"/>
  <c r="L649" i="26"/>
  <c r="L648" i="26"/>
  <c r="L647" i="26"/>
  <c r="L646" i="26"/>
  <c r="L645" i="26"/>
  <c r="L644" i="26"/>
  <c r="L643" i="26"/>
  <c r="L642" i="26"/>
  <c r="L641" i="26"/>
  <c r="L640" i="26"/>
  <c r="L639" i="26"/>
  <c r="L638" i="26"/>
  <c r="L637" i="26"/>
  <c r="L636" i="26"/>
  <c r="L635" i="26"/>
  <c r="L634" i="26"/>
  <c r="L633" i="26"/>
  <c r="L632" i="26"/>
  <c r="L631" i="26"/>
  <c r="L630" i="26"/>
  <c r="L629" i="26"/>
  <c r="L628" i="26"/>
  <c r="L627" i="26"/>
  <c r="L626" i="26"/>
  <c r="L625" i="26"/>
  <c r="L624" i="26"/>
  <c r="L623" i="26"/>
  <c r="L622" i="26"/>
  <c r="L621" i="26"/>
  <c r="L620" i="26"/>
  <c r="L619" i="26"/>
  <c r="L618" i="26"/>
  <c r="L617" i="26"/>
  <c r="L616" i="26"/>
  <c r="L615" i="26"/>
  <c r="L614" i="26"/>
  <c r="L613" i="26"/>
  <c r="L612" i="26"/>
  <c r="L611" i="26"/>
  <c r="L610" i="26"/>
  <c r="L609" i="26"/>
  <c r="L608" i="26"/>
  <c r="L607" i="26"/>
  <c r="L606" i="26"/>
  <c r="L605" i="26"/>
  <c r="L604" i="26"/>
  <c r="L603" i="26"/>
  <c r="L602" i="26"/>
  <c r="L601" i="26"/>
  <c r="L600" i="26"/>
  <c r="L599" i="26"/>
  <c r="L598" i="26"/>
  <c r="L597" i="26"/>
  <c r="L596" i="26"/>
  <c r="L595" i="26"/>
  <c r="L594" i="26"/>
  <c r="L593" i="26"/>
  <c r="L592" i="26"/>
  <c r="L591" i="26"/>
  <c r="L590" i="26"/>
  <c r="L589" i="26"/>
  <c r="L588" i="26"/>
  <c r="L587" i="26"/>
  <c r="L586" i="26"/>
  <c r="L585" i="26"/>
  <c r="L584" i="26"/>
  <c r="L583" i="26"/>
  <c r="L582" i="26"/>
  <c r="L581" i="26"/>
  <c r="L580" i="26"/>
  <c r="L579" i="26"/>
  <c r="L578" i="26"/>
  <c r="L577" i="26"/>
  <c r="L576" i="26"/>
  <c r="L575" i="26"/>
  <c r="L574" i="26"/>
  <c r="L573" i="26"/>
  <c r="L572" i="26"/>
  <c r="L571" i="26"/>
  <c r="L570" i="26"/>
  <c r="L569" i="26"/>
  <c r="L568" i="26"/>
  <c r="L567" i="26"/>
  <c r="L566" i="26"/>
  <c r="L565" i="26"/>
  <c r="L564" i="26"/>
  <c r="L563" i="26"/>
  <c r="L562" i="26"/>
  <c r="L561" i="26"/>
  <c r="L560" i="26"/>
  <c r="L559" i="26"/>
  <c r="L558" i="26"/>
  <c r="L557" i="26"/>
  <c r="L556" i="26"/>
  <c r="L555" i="26"/>
  <c r="L554" i="26"/>
  <c r="L553" i="26"/>
  <c r="L552" i="26"/>
  <c r="L551" i="26"/>
  <c r="L550" i="26"/>
  <c r="L549" i="26"/>
  <c r="L548" i="26"/>
  <c r="L547" i="26"/>
  <c r="L546" i="26"/>
  <c r="L545" i="26"/>
  <c r="L544" i="26"/>
  <c r="L543" i="26"/>
  <c r="L542" i="26"/>
  <c r="L541" i="26"/>
  <c r="L540" i="26"/>
  <c r="L539" i="26"/>
  <c r="L538" i="26"/>
  <c r="L537" i="26"/>
  <c r="L536" i="26"/>
  <c r="L535" i="26"/>
  <c r="L534" i="26"/>
  <c r="L533" i="26"/>
  <c r="L532" i="26"/>
  <c r="L531" i="26"/>
  <c r="L530" i="26"/>
  <c r="L529" i="26"/>
  <c r="L528" i="26"/>
  <c r="L527" i="26"/>
  <c r="L526" i="26"/>
  <c r="L525" i="26"/>
  <c r="L524" i="26"/>
  <c r="L523" i="26"/>
  <c r="L522" i="26"/>
  <c r="L521" i="26"/>
  <c r="L520" i="26"/>
  <c r="L519" i="26"/>
  <c r="L518" i="26"/>
  <c r="L517" i="26"/>
  <c r="L516" i="26"/>
  <c r="L515" i="26"/>
  <c r="L514" i="26"/>
  <c r="L513" i="26"/>
  <c r="L512" i="26"/>
  <c r="L511" i="26"/>
  <c r="L510" i="26"/>
  <c r="L509" i="26"/>
  <c r="L508" i="26"/>
  <c r="L507" i="26"/>
  <c r="L506" i="26"/>
  <c r="L505" i="26"/>
  <c r="L504" i="26"/>
  <c r="L503" i="26"/>
  <c r="L502" i="26"/>
  <c r="L501" i="26"/>
  <c r="L500" i="26"/>
  <c r="L499" i="26"/>
  <c r="L498" i="26"/>
  <c r="L497" i="26"/>
  <c r="L496" i="26"/>
  <c r="L495" i="26"/>
  <c r="L494" i="26"/>
  <c r="L493" i="26"/>
  <c r="L492" i="26"/>
  <c r="L491" i="26"/>
  <c r="L490" i="26"/>
  <c r="L489" i="26"/>
  <c r="L488" i="26"/>
  <c r="L487" i="26"/>
  <c r="L486" i="26"/>
  <c r="L485" i="26"/>
  <c r="L484" i="26"/>
  <c r="L483" i="26"/>
  <c r="L482" i="26"/>
  <c r="L481" i="26"/>
  <c r="L480" i="26"/>
  <c r="L479" i="26"/>
  <c r="L478" i="26"/>
  <c r="L477" i="26"/>
  <c r="L476" i="26"/>
  <c r="L475" i="26"/>
  <c r="L474" i="26"/>
  <c r="L473" i="26"/>
  <c r="L472" i="26"/>
  <c r="L471" i="26"/>
  <c r="L470" i="26"/>
  <c r="L469" i="26"/>
  <c r="L468" i="26"/>
  <c r="L467" i="26"/>
  <c r="L466" i="26"/>
  <c r="L465" i="26"/>
  <c r="L464" i="26"/>
  <c r="L463" i="26"/>
  <c r="L462" i="26"/>
  <c r="L461" i="26"/>
  <c r="L460" i="26"/>
  <c r="L459" i="26"/>
  <c r="L458" i="26"/>
  <c r="L457" i="26"/>
  <c r="L456" i="26"/>
  <c r="L455" i="26"/>
  <c r="L454" i="26"/>
  <c r="L453" i="26"/>
  <c r="L452" i="26"/>
  <c r="L451" i="26"/>
  <c r="L450" i="26"/>
  <c r="L449" i="26"/>
  <c r="L448" i="26"/>
  <c r="L447" i="26"/>
  <c r="L446" i="26"/>
  <c r="L445" i="26"/>
  <c r="L444" i="26"/>
  <c r="L443" i="26"/>
  <c r="L442" i="26"/>
  <c r="L441" i="26"/>
  <c r="L440" i="26"/>
  <c r="L439" i="26"/>
  <c r="L438" i="26"/>
  <c r="L437" i="26"/>
  <c r="L436" i="26"/>
  <c r="L435" i="26"/>
  <c r="L434" i="26"/>
  <c r="L433" i="26"/>
  <c r="L432" i="26"/>
  <c r="L431" i="26"/>
  <c r="L430" i="26"/>
  <c r="L429" i="26"/>
  <c r="L428" i="26"/>
  <c r="L427" i="26"/>
  <c r="L426" i="26"/>
  <c r="L425" i="26"/>
  <c r="L424" i="26"/>
  <c r="L423" i="26"/>
  <c r="L422" i="26"/>
  <c r="L421" i="26"/>
  <c r="L420" i="26"/>
  <c r="L419" i="26"/>
  <c r="L418" i="26"/>
  <c r="L417" i="26"/>
  <c r="L416" i="26"/>
  <c r="L415" i="26"/>
  <c r="L414" i="26"/>
  <c r="L413" i="26"/>
  <c r="L412" i="26"/>
  <c r="L411" i="26"/>
  <c r="L410" i="26"/>
  <c r="L409" i="26"/>
  <c r="L408" i="26"/>
  <c r="L407" i="26"/>
  <c r="L406" i="26"/>
  <c r="L405" i="26"/>
  <c r="L404" i="26"/>
  <c r="L403" i="26"/>
  <c r="L402" i="26"/>
  <c r="L401" i="26"/>
  <c r="L400" i="26"/>
  <c r="L399" i="26"/>
  <c r="L398" i="26"/>
  <c r="L397" i="26"/>
  <c r="L396" i="26"/>
  <c r="L395" i="26"/>
  <c r="L394" i="26"/>
  <c r="L393" i="26"/>
  <c r="L392" i="26"/>
  <c r="L391" i="26"/>
  <c r="L390" i="26"/>
  <c r="L389" i="26"/>
  <c r="L388" i="26"/>
  <c r="L387" i="26"/>
  <c r="L386" i="26"/>
  <c r="L385" i="26"/>
  <c r="L384" i="26"/>
  <c r="L383" i="26"/>
  <c r="L382" i="26"/>
  <c r="L381" i="26"/>
  <c r="L380" i="26"/>
  <c r="L379" i="26"/>
  <c r="L378" i="26"/>
  <c r="L377" i="26"/>
  <c r="L376" i="26"/>
  <c r="L375" i="26"/>
  <c r="L374" i="26"/>
  <c r="L373" i="26"/>
  <c r="L372" i="26"/>
  <c r="L371" i="26"/>
  <c r="L370" i="26"/>
  <c r="L369" i="26"/>
  <c r="L368" i="26"/>
  <c r="L367" i="26"/>
  <c r="L366" i="26"/>
  <c r="L365" i="26"/>
  <c r="L364" i="26"/>
  <c r="L363" i="26"/>
  <c r="L362" i="26"/>
  <c r="L361" i="26"/>
  <c r="L360" i="26"/>
  <c r="L359" i="26"/>
  <c r="L358" i="26"/>
  <c r="L357" i="26"/>
  <c r="L356" i="26"/>
  <c r="L355" i="26"/>
  <c r="L354" i="26"/>
  <c r="L353" i="26"/>
  <c r="L352" i="26"/>
  <c r="L351" i="26"/>
  <c r="L350" i="26"/>
  <c r="L349" i="26"/>
  <c r="L348" i="26"/>
  <c r="L347" i="26"/>
  <c r="L346" i="26"/>
  <c r="L345" i="26"/>
  <c r="L344" i="26"/>
  <c r="L343" i="26"/>
  <c r="L342" i="26"/>
  <c r="L341" i="26"/>
  <c r="L340" i="26"/>
  <c r="L339" i="26"/>
  <c r="L338" i="26"/>
  <c r="L337" i="26"/>
  <c r="L336" i="26"/>
  <c r="L335" i="26"/>
  <c r="L334" i="26"/>
  <c r="L333" i="26"/>
  <c r="L332" i="26"/>
  <c r="L331" i="26"/>
  <c r="L330" i="26"/>
  <c r="L329" i="26"/>
  <c r="L328" i="26"/>
  <c r="L327" i="26"/>
  <c r="L326" i="26"/>
  <c r="L325" i="26"/>
  <c r="L324" i="26"/>
  <c r="L323" i="26"/>
  <c r="L322" i="26"/>
  <c r="L321" i="26"/>
  <c r="L320" i="26"/>
  <c r="L319" i="26"/>
  <c r="L318" i="26"/>
  <c r="L317" i="26"/>
  <c r="L316" i="26"/>
  <c r="L315" i="26"/>
  <c r="L314" i="26"/>
  <c r="L313" i="26"/>
  <c r="L312" i="26"/>
  <c r="L311" i="26"/>
  <c r="L310" i="26"/>
  <c r="L309" i="26"/>
  <c r="L308" i="26"/>
  <c r="L307" i="26"/>
  <c r="L306" i="26"/>
  <c r="L305" i="26"/>
  <c r="L304" i="26"/>
  <c r="L303" i="26"/>
  <c r="L302" i="26"/>
  <c r="L301" i="26"/>
  <c r="L300" i="26"/>
  <c r="L299" i="26"/>
  <c r="L298" i="26"/>
  <c r="L297" i="26"/>
  <c r="L296" i="26"/>
  <c r="L295" i="26"/>
  <c r="L294" i="26"/>
  <c r="L293" i="26"/>
  <c r="L292" i="26"/>
  <c r="L291" i="26"/>
  <c r="L290" i="26"/>
  <c r="L289" i="26"/>
  <c r="L288" i="26"/>
  <c r="L287" i="26"/>
  <c r="L286" i="26"/>
  <c r="L285" i="26"/>
  <c r="L284" i="26"/>
  <c r="L283" i="26"/>
  <c r="L282" i="26"/>
  <c r="L281" i="26"/>
  <c r="L280" i="26"/>
  <c r="L279" i="26"/>
  <c r="L278" i="26"/>
  <c r="L277" i="26"/>
  <c r="L276" i="26"/>
  <c r="L275" i="26"/>
  <c r="L274" i="26"/>
  <c r="L273" i="26"/>
  <c r="L272" i="26"/>
  <c r="L271" i="26"/>
  <c r="L270" i="26"/>
  <c r="L269" i="26"/>
  <c r="L268" i="26"/>
  <c r="L267" i="26"/>
  <c r="L266" i="26"/>
  <c r="L265" i="26"/>
  <c r="L264" i="26"/>
  <c r="L263" i="26"/>
  <c r="L262" i="26"/>
  <c r="L261" i="26"/>
  <c r="L260" i="26"/>
  <c r="L259" i="26"/>
  <c r="L258" i="26"/>
  <c r="L257" i="26"/>
  <c r="L256" i="26"/>
  <c r="L255" i="26"/>
  <c r="L254" i="26"/>
  <c r="L253" i="26"/>
  <c r="L252" i="26"/>
  <c r="L251" i="26"/>
  <c r="L250" i="26"/>
  <c r="L249" i="26"/>
  <c r="L248" i="26"/>
  <c r="L247" i="26"/>
  <c r="L246" i="26"/>
  <c r="L245" i="26"/>
  <c r="L244" i="26"/>
  <c r="L243" i="26"/>
  <c r="L242" i="26"/>
  <c r="L241" i="26"/>
  <c r="L240" i="26"/>
  <c r="L239" i="26"/>
  <c r="L238" i="26"/>
  <c r="L237" i="26"/>
  <c r="L236" i="26"/>
  <c r="L235" i="26"/>
  <c r="L234" i="26"/>
  <c r="L233" i="26"/>
  <c r="L232" i="26"/>
  <c r="L231" i="26"/>
  <c r="L230" i="26"/>
  <c r="L229" i="26"/>
  <c r="L228" i="26"/>
  <c r="L227" i="26"/>
  <c r="L226" i="26"/>
  <c r="L225" i="26"/>
  <c r="L224" i="26"/>
  <c r="L223" i="26"/>
  <c r="L222" i="26"/>
  <c r="L221" i="26"/>
  <c r="L220" i="26"/>
  <c r="L219" i="26"/>
  <c r="L218" i="26"/>
  <c r="L217" i="26"/>
  <c r="L216" i="26"/>
  <c r="L215" i="26"/>
  <c r="L214" i="26"/>
  <c r="L213" i="26"/>
  <c r="L212" i="26"/>
  <c r="L211" i="26"/>
  <c r="L210" i="26"/>
  <c r="L209" i="26"/>
  <c r="L208" i="26"/>
  <c r="L207" i="26"/>
  <c r="L206" i="26"/>
  <c r="L205" i="26"/>
  <c r="L204" i="26"/>
  <c r="L203" i="26"/>
  <c r="L202" i="26"/>
  <c r="L201" i="26"/>
  <c r="L200" i="26"/>
  <c r="L199" i="26"/>
  <c r="L198" i="26"/>
  <c r="L197" i="26"/>
  <c r="L196" i="26"/>
  <c r="L195" i="26"/>
  <c r="L194" i="26"/>
  <c r="L193" i="26"/>
  <c r="L192" i="26"/>
  <c r="L191" i="26"/>
  <c r="L190" i="26"/>
  <c r="L189" i="26"/>
  <c r="L188" i="26"/>
  <c r="L187" i="26"/>
  <c r="L186" i="26"/>
  <c r="L185" i="26"/>
  <c r="L184" i="26"/>
  <c r="L183" i="26"/>
  <c r="L182" i="26"/>
  <c r="L181" i="26"/>
  <c r="L180" i="26"/>
  <c r="L179" i="26"/>
  <c r="L178" i="26"/>
  <c r="L177" i="26"/>
  <c r="L176" i="26"/>
  <c r="L175" i="26"/>
  <c r="L174" i="26"/>
  <c r="L173" i="26"/>
  <c r="L172" i="26"/>
  <c r="L171" i="26"/>
  <c r="L170" i="26"/>
  <c r="L169" i="26"/>
  <c r="L168" i="26"/>
  <c r="L167" i="26"/>
  <c r="L166" i="26"/>
  <c r="L165" i="26"/>
  <c r="L164" i="26"/>
  <c r="L163" i="26"/>
  <c r="L162" i="26"/>
  <c r="L161" i="26"/>
  <c r="L160" i="26"/>
  <c r="L159" i="26"/>
  <c r="L158" i="26"/>
  <c r="L157" i="26"/>
  <c r="L156" i="26"/>
  <c r="L155" i="26"/>
  <c r="L154" i="26"/>
  <c r="L153" i="26"/>
  <c r="L152" i="26"/>
  <c r="L151" i="26"/>
  <c r="L150" i="26"/>
  <c r="L149" i="26"/>
  <c r="L148" i="26"/>
  <c r="L147" i="26"/>
  <c r="L146" i="26"/>
  <c r="L145" i="26"/>
  <c r="L144" i="26"/>
  <c r="L143" i="26"/>
  <c r="L142" i="26"/>
  <c r="L141" i="26"/>
  <c r="L140" i="26"/>
  <c r="L139" i="26"/>
  <c r="L138" i="26"/>
  <c r="L137" i="26"/>
  <c r="L136" i="26"/>
  <c r="L135" i="26"/>
  <c r="L134" i="26"/>
  <c r="L133" i="26"/>
  <c r="L132" i="26"/>
  <c r="L131" i="26"/>
  <c r="L130" i="26"/>
  <c r="L129" i="26"/>
  <c r="L128" i="26"/>
  <c r="L127" i="26"/>
  <c r="L126" i="26"/>
  <c r="L125" i="26"/>
  <c r="L124" i="26"/>
  <c r="L123" i="26"/>
  <c r="L122" i="26"/>
  <c r="L121" i="26"/>
  <c r="L120" i="26"/>
  <c r="L119" i="26"/>
  <c r="L118" i="26"/>
  <c r="L117" i="26"/>
  <c r="L116" i="26"/>
  <c r="L115" i="26"/>
  <c r="L114" i="26"/>
  <c r="L113" i="26"/>
  <c r="L112" i="26"/>
  <c r="L111" i="26"/>
  <c r="L110" i="26"/>
  <c r="L109" i="26"/>
  <c r="L108" i="26"/>
  <c r="L107" i="26"/>
  <c r="L106" i="26"/>
  <c r="L105" i="26"/>
  <c r="L104" i="26"/>
  <c r="L103" i="26"/>
  <c r="L102" i="26"/>
  <c r="L101" i="26"/>
  <c r="L100" i="26"/>
  <c r="L99" i="26"/>
  <c r="L98" i="26"/>
  <c r="L97" i="26"/>
  <c r="L96" i="26"/>
  <c r="L95" i="26"/>
  <c r="L94" i="26"/>
  <c r="L93" i="26"/>
  <c r="L92" i="26"/>
  <c r="L91" i="26"/>
  <c r="L90" i="26"/>
  <c r="L89" i="26"/>
  <c r="L88" i="26"/>
  <c r="L87" i="26"/>
  <c r="L86" i="26"/>
  <c r="L85" i="26"/>
  <c r="L84" i="26"/>
  <c r="L83" i="26"/>
  <c r="L82" i="26"/>
  <c r="L81" i="26"/>
  <c r="L80" i="26"/>
  <c r="L79" i="26"/>
  <c r="L78" i="26"/>
  <c r="L77" i="26"/>
  <c r="L76" i="26"/>
  <c r="L75" i="26"/>
  <c r="L74" i="26"/>
  <c r="L73" i="26"/>
  <c r="L72" i="26"/>
  <c r="L71" i="26"/>
  <c r="L70" i="26"/>
  <c r="L69" i="26"/>
  <c r="L68" i="26"/>
  <c r="L67" i="26"/>
  <c r="L66" i="26"/>
  <c r="L65" i="26"/>
  <c r="L64" i="26"/>
  <c r="L63" i="26"/>
  <c r="L62" i="26"/>
  <c r="L61" i="26"/>
  <c r="L60" i="26"/>
  <c r="L59" i="26"/>
  <c r="L58" i="26"/>
  <c r="L57" i="26"/>
  <c r="L56" i="26"/>
  <c r="L55" i="26"/>
  <c r="L54" i="26"/>
  <c r="L53" i="26"/>
  <c r="L52" i="26"/>
  <c r="L51" i="26"/>
  <c r="L50" i="26"/>
  <c r="L49" i="26"/>
  <c r="L48" i="26"/>
  <c r="L47" i="26"/>
  <c r="L46" i="26"/>
  <c r="L45" i="26"/>
  <c r="L44" i="26"/>
  <c r="L43" i="26"/>
  <c r="L42" i="26"/>
  <c r="L41" i="26"/>
  <c r="L40" i="26"/>
  <c r="L39" i="26"/>
  <c r="L38" i="26"/>
  <c r="L37" i="26"/>
  <c r="L36" i="26"/>
  <c r="L35" i="26"/>
  <c r="L34" i="26"/>
  <c r="L33" i="26"/>
  <c r="L32" i="26"/>
  <c r="L31" i="26"/>
  <c r="L30" i="26"/>
  <c r="L29" i="26"/>
  <c r="L28" i="26"/>
  <c r="L27" i="26"/>
  <c r="L26" i="26"/>
  <c r="L25" i="26"/>
  <c r="L24" i="26"/>
  <c r="L23" i="26"/>
  <c r="L22" i="26"/>
  <c r="L21" i="26"/>
  <c r="L20" i="26"/>
  <c r="L19" i="26"/>
  <c r="L18" i="26"/>
  <c r="L17" i="26"/>
  <c r="L16" i="26"/>
  <c r="L15" i="26"/>
  <c r="L14" i="26"/>
  <c r="L13" i="26"/>
  <c r="L12" i="26"/>
  <c r="L11" i="26"/>
  <c r="L10" i="26"/>
  <c r="L9" i="26"/>
  <c r="L8" i="26"/>
  <c r="L7" i="26"/>
  <c r="L6" i="26"/>
  <c r="L5" i="26"/>
  <c r="B1627" i="9"/>
  <c r="B1628" i="9"/>
  <c r="B1629" i="9"/>
  <c r="B1630" i="9"/>
  <c r="B1631" i="9"/>
  <c r="B1632" i="9"/>
  <c r="B1633" i="9"/>
  <c r="B1634" i="9"/>
  <c r="B1635" i="9"/>
  <c r="B1636" i="9"/>
  <c r="B1637" i="9"/>
  <c r="B1638" i="9"/>
  <c r="B1639" i="9"/>
  <c r="B1640" i="9"/>
  <c r="B1641" i="9"/>
  <c r="B1642" i="9"/>
  <c r="B1643" i="9"/>
  <c r="B1644" i="9"/>
  <c r="B1645" i="9"/>
  <c r="B1646" i="9"/>
  <c r="B1647" i="9"/>
  <c r="B1648" i="9"/>
  <c r="B1649" i="9"/>
  <c r="B1650" i="9"/>
  <c r="B1651" i="9"/>
  <c r="B1652" i="9"/>
  <c r="B1653" i="9"/>
  <c r="B1654" i="9"/>
  <c r="B1655" i="9"/>
  <c r="B1656" i="9"/>
  <c r="B1657" i="9"/>
  <c r="B1658" i="9"/>
  <c r="B1659" i="9"/>
  <c r="B1660" i="9"/>
  <c r="B1661" i="9"/>
  <c r="B1662" i="9"/>
  <c r="B1663" i="9"/>
  <c r="B1664" i="9"/>
  <c r="B1665" i="9"/>
  <c r="B1666" i="9"/>
  <c r="B1667" i="9"/>
  <c r="B1668" i="9"/>
  <c r="B1669" i="9"/>
  <c r="B1670" i="9"/>
  <c r="B1671" i="9"/>
  <c r="B1672" i="9"/>
  <c r="B1673" i="9"/>
  <c r="B1674" i="9"/>
  <c r="B1675" i="9"/>
  <c r="B1676" i="9"/>
  <c r="B1677" i="9"/>
  <c r="B1678" i="9"/>
  <c r="B1679" i="9"/>
  <c r="B1680" i="9"/>
  <c r="B1681" i="9"/>
  <c r="B1682" i="9"/>
  <c r="B1683" i="9"/>
  <c r="B1684" i="9"/>
  <c r="B1685" i="9"/>
  <c r="B1686" i="9"/>
  <c r="B1687" i="9"/>
  <c r="B1688" i="9"/>
  <c r="B1689" i="9"/>
  <c r="B1690" i="9"/>
  <c r="B1691" i="9"/>
  <c r="B1692" i="9"/>
  <c r="B1693" i="9"/>
  <c r="B1694" i="9"/>
  <c r="B1695" i="9"/>
  <c r="B1696" i="9"/>
  <c r="B1697" i="9"/>
  <c r="B1698" i="9"/>
  <c r="B1699" i="9"/>
  <c r="B1700" i="9"/>
  <c r="B1701" i="9"/>
  <c r="B1702" i="9"/>
  <c r="B1703" i="9"/>
  <c r="B1704" i="9"/>
  <c r="B1705" i="9"/>
  <c r="B1706" i="9"/>
  <c r="B1707" i="9"/>
  <c r="B1708" i="9"/>
  <c r="B1709" i="9"/>
  <c r="B1710" i="9"/>
  <c r="B1711" i="9"/>
  <c r="B1712" i="9"/>
  <c r="B1713" i="9"/>
  <c r="B1714" i="9"/>
  <c r="B1715" i="9"/>
  <c r="B1716" i="9"/>
  <c r="B1717" i="9"/>
  <c r="B1718" i="9"/>
  <c r="B1719" i="9"/>
  <c r="B1720" i="9"/>
  <c r="B1721" i="9"/>
  <c r="B1722" i="9"/>
  <c r="B1723" i="9"/>
  <c r="B1724" i="9"/>
  <c r="B1725" i="9"/>
  <c r="B1726" i="9"/>
  <c r="B1727" i="9"/>
  <c r="B1728" i="9"/>
  <c r="B1729" i="9"/>
  <c r="B1730" i="9"/>
  <c r="B1731" i="9"/>
  <c r="B1732" i="9"/>
  <c r="B1733" i="9"/>
  <c r="B1734" i="9"/>
  <c r="B1735" i="9"/>
  <c r="B1736" i="9"/>
  <c r="B1737" i="9"/>
  <c r="B1738" i="9"/>
  <c r="B1739" i="9"/>
  <c r="B1740" i="9"/>
  <c r="B1741" i="9"/>
  <c r="B1742" i="9"/>
  <c r="B1743" i="9"/>
  <c r="B1744" i="9"/>
  <c r="B1745" i="9"/>
  <c r="B1746" i="9"/>
  <c r="B1747" i="9"/>
  <c r="B1748" i="9"/>
  <c r="B1749" i="9"/>
  <c r="B1750" i="9"/>
  <c r="B1751" i="9"/>
  <c r="B1752" i="9"/>
  <c r="B1753" i="9"/>
  <c r="B1754" i="9"/>
  <c r="B1755" i="9"/>
  <c r="B1756" i="9"/>
  <c r="B1757" i="9"/>
  <c r="B1758" i="9"/>
  <c r="B1759" i="9"/>
  <c r="B1760" i="9"/>
  <c r="B1761" i="9"/>
  <c r="B1762" i="9"/>
  <c r="B1763" i="9"/>
  <c r="B1764" i="9"/>
  <c r="B1765" i="9"/>
  <c r="B1766" i="9"/>
  <c r="B1767" i="9"/>
  <c r="B1768" i="9"/>
  <c r="B1769" i="9"/>
  <c r="B1770" i="9"/>
  <c r="B1771" i="9"/>
  <c r="B1772" i="9"/>
  <c r="B1773" i="9"/>
  <c r="B1774" i="9"/>
  <c r="B1775" i="9"/>
  <c r="B1776" i="9"/>
  <c r="B1777" i="9"/>
  <c r="B1778" i="9"/>
  <c r="B1779" i="9"/>
  <c r="B1780" i="9"/>
  <c r="B1781" i="9"/>
  <c r="B1782" i="9"/>
  <c r="B1783" i="9"/>
  <c r="B1784" i="9"/>
  <c r="B1785" i="9"/>
  <c r="B1786" i="9"/>
  <c r="B1787" i="9"/>
  <c r="B1788" i="9"/>
  <c r="B1789" i="9"/>
  <c r="B1790" i="9"/>
  <c r="B1791" i="9"/>
  <c r="B1792" i="9"/>
  <c r="B1793" i="9"/>
  <c r="B1794" i="9"/>
  <c r="B1795" i="9"/>
  <c r="B1796" i="9"/>
  <c r="B1797" i="9"/>
  <c r="B1798" i="9"/>
  <c r="B1799" i="9"/>
  <c r="B1800" i="9"/>
  <c r="B1801" i="9"/>
  <c r="B1802" i="9"/>
  <c r="B1803" i="9"/>
  <c r="B1804" i="9"/>
  <c r="B1805" i="9"/>
  <c r="B1806" i="9"/>
  <c r="B1807" i="9"/>
  <c r="B1808" i="9"/>
  <c r="B1809" i="9"/>
  <c r="B1810" i="9"/>
  <c r="B1811" i="9"/>
  <c r="B1812" i="9"/>
  <c r="B1813" i="9"/>
  <c r="I1813" i="9"/>
  <c r="I1812" i="9"/>
  <c r="I1811" i="9"/>
  <c r="I1810" i="9"/>
  <c r="I1809" i="9"/>
  <c r="I1808" i="9"/>
  <c r="I1807" i="9"/>
  <c r="I1806" i="9"/>
  <c r="I1805" i="9"/>
  <c r="I1804" i="9"/>
  <c r="I1803" i="9"/>
  <c r="I1802" i="9"/>
  <c r="I1801" i="9"/>
  <c r="I1800" i="9"/>
  <c r="I1799" i="9"/>
  <c r="I1798" i="9"/>
  <c r="I1797" i="9"/>
  <c r="I1796" i="9"/>
  <c r="I1795" i="9"/>
  <c r="I1794" i="9"/>
  <c r="I1793" i="9"/>
  <c r="I1792" i="9"/>
  <c r="I1791" i="9"/>
  <c r="I1790" i="9"/>
  <c r="I1789" i="9"/>
  <c r="I1788" i="9"/>
  <c r="I1787" i="9"/>
  <c r="I1786" i="9"/>
  <c r="I1785" i="9"/>
  <c r="I1784" i="9"/>
  <c r="I1783" i="9"/>
  <c r="I1782" i="9"/>
  <c r="I1781" i="9"/>
  <c r="I1780" i="9"/>
  <c r="I1779" i="9"/>
  <c r="I1778" i="9"/>
  <c r="I1777" i="9"/>
  <c r="I1776" i="9"/>
  <c r="I1775" i="9"/>
  <c r="I1774" i="9"/>
  <c r="I1773" i="9"/>
  <c r="I1772" i="9"/>
  <c r="I1771" i="9"/>
  <c r="I1770" i="9"/>
  <c r="I1769" i="9"/>
  <c r="I1768" i="9"/>
  <c r="I1767" i="9"/>
  <c r="I1766" i="9"/>
  <c r="I1765" i="9"/>
  <c r="I1764" i="9"/>
  <c r="I1763" i="9"/>
  <c r="I1762" i="9"/>
  <c r="I1761" i="9"/>
  <c r="I1760" i="9"/>
  <c r="I1759" i="9"/>
  <c r="I1758" i="9"/>
  <c r="I1757" i="9"/>
  <c r="I1756" i="9"/>
  <c r="I1755" i="9"/>
  <c r="I1754" i="9"/>
  <c r="I1753" i="9"/>
  <c r="I1752" i="9"/>
  <c r="I1751" i="9"/>
  <c r="I1750" i="9"/>
  <c r="I1749" i="9"/>
  <c r="I1748" i="9"/>
  <c r="I1747" i="9"/>
  <c r="I1746" i="9"/>
  <c r="I1745" i="9"/>
  <c r="I1744" i="9"/>
  <c r="I1743" i="9"/>
  <c r="I1742" i="9"/>
  <c r="I1741" i="9"/>
  <c r="I1740" i="9"/>
  <c r="I1739" i="9"/>
  <c r="I1738" i="9"/>
  <c r="I1737" i="9"/>
  <c r="I1736" i="9"/>
  <c r="I1735" i="9"/>
  <c r="I1734" i="9"/>
  <c r="I1733" i="9"/>
  <c r="I1732" i="9"/>
  <c r="I1731" i="9"/>
  <c r="I1730" i="9"/>
  <c r="I1729" i="9"/>
  <c r="I1728" i="9"/>
  <c r="I1727" i="9"/>
  <c r="I1726" i="9"/>
  <c r="I1725" i="9"/>
  <c r="I1724" i="9"/>
  <c r="I1723" i="9"/>
  <c r="I1722" i="9"/>
  <c r="I1721" i="9"/>
  <c r="I1720" i="9"/>
  <c r="I1719" i="9"/>
  <c r="I1718" i="9"/>
  <c r="I1717" i="9"/>
  <c r="I1716" i="9"/>
  <c r="I1715" i="9"/>
  <c r="I1714" i="9"/>
  <c r="I1713" i="9"/>
  <c r="I1712" i="9"/>
  <c r="I1711" i="9"/>
  <c r="I1710" i="9"/>
  <c r="I1709" i="9"/>
  <c r="I1708" i="9"/>
  <c r="I1707" i="9"/>
  <c r="I1706" i="9"/>
  <c r="I1705" i="9"/>
  <c r="I1704" i="9"/>
  <c r="I1703" i="9"/>
  <c r="I1702" i="9"/>
  <c r="I1701" i="9"/>
  <c r="I1700" i="9"/>
  <c r="I1699" i="9"/>
  <c r="I1698" i="9"/>
  <c r="I1697" i="9"/>
  <c r="I1696" i="9"/>
  <c r="I1695" i="9"/>
  <c r="I1694" i="9"/>
  <c r="I1693" i="9"/>
  <c r="I1692" i="9"/>
  <c r="I1691" i="9"/>
  <c r="I1690" i="9"/>
  <c r="I1689" i="9"/>
  <c r="I1688" i="9"/>
  <c r="I1687" i="9"/>
  <c r="I1686" i="9"/>
  <c r="I1685" i="9"/>
  <c r="I1684" i="9"/>
  <c r="I1683" i="9"/>
  <c r="I1682" i="9"/>
  <c r="I1681" i="9"/>
  <c r="I1680" i="9"/>
  <c r="I1679" i="9"/>
  <c r="I1678" i="9"/>
  <c r="I1677" i="9"/>
  <c r="I1676" i="9"/>
  <c r="I1675" i="9"/>
  <c r="I1674" i="9"/>
  <c r="I1673" i="9"/>
  <c r="I1672" i="9"/>
  <c r="I1671" i="9"/>
  <c r="I1670" i="9"/>
  <c r="I1669" i="9"/>
  <c r="I1668" i="9"/>
  <c r="I1667" i="9"/>
  <c r="I1666" i="9"/>
  <c r="I1665" i="9"/>
  <c r="I1664" i="9"/>
  <c r="I1663" i="9"/>
  <c r="I1662" i="9"/>
  <c r="I1661" i="9"/>
  <c r="I1660" i="9"/>
  <c r="I1659" i="9"/>
  <c r="I1658" i="9"/>
  <c r="I1657" i="9"/>
  <c r="I1656" i="9"/>
  <c r="I1655" i="9"/>
  <c r="I1654" i="9"/>
  <c r="I1653" i="9"/>
  <c r="I1652" i="9"/>
  <c r="I1651" i="9"/>
  <c r="I1650" i="9"/>
  <c r="I1649" i="9"/>
  <c r="I1648" i="9"/>
  <c r="I1647" i="9"/>
  <c r="I1646" i="9"/>
  <c r="I1645" i="9"/>
  <c r="I1644" i="9"/>
  <c r="I1643" i="9"/>
  <c r="I1642" i="9"/>
  <c r="I1641" i="9"/>
  <c r="I1640" i="9"/>
  <c r="I1639" i="9"/>
  <c r="I1638" i="9"/>
  <c r="I1637" i="9"/>
  <c r="I1636" i="9"/>
  <c r="I1635" i="9"/>
  <c r="I1634" i="9"/>
  <c r="I1633" i="9"/>
  <c r="I1632" i="9"/>
  <c r="I1631" i="9"/>
  <c r="I1630" i="9"/>
  <c r="I1629" i="9"/>
  <c r="I1628" i="9"/>
  <c r="I1627" i="9"/>
  <c r="I1626" i="9"/>
  <c r="I1625" i="9"/>
  <c r="I1624" i="9"/>
  <c r="I1623" i="9"/>
  <c r="I1622" i="9"/>
  <c r="I1621" i="9"/>
  <c r="I1620" i="9"/>
  <c r="I1619" i="9"/>
  <c r="I1618" i="9"/>
  <c r="I1617" i="9"/>
  <c r="I1616" i="9"/>
  <c r="I1615" i="9"/>
  <c r="I1614" i="9"/>
  <c r="I1613" i="9"/>
  <c r="I1612" i="9"/>
  <c r="I1611" i="9"/>
  <c r="I1610" i="9"/>
  <c r="I1609" i="9"/>
  <c r="I1608" i="9"/>
  <c r="I1607" i="9"/>
  <c r="I1606" i="9"/>
  <c r="I1605" i="9"/>
  <c r="I1604" i="9"/>
  <c r="I1603" i="9"/>
  <c r="I1602" i="9"/>
  <c r="I1601" i="9"/>
  <c r="I1600" i="9"/>
  <c r="I1599" i="9"/>
  <c r="I1598" i="9"/>
  <c r="I1597" i="9"/>
  <c r="I1596" i="9"/>
  <c r="I1595" i="9"/>
  <c r="I1594" i="9"/>
  <c r="I1593" i="9"/>
  <c r="I1592" i="9"/>
  <c r="I1591" i="9"/>
  <c r="I1590" i="9"/>
  <c r="I1589" i="9"/>
  <c r="I1588" i="9"/>
  <c r="I1587" i="9"/>
  <c r="I1586" i="9"/>
  <c r="I1585" i="9"/>
  <c r="I1584" i="9"/>
  <c r="I1583" i="9"/>
  <c r="I1582" i="9"/>
  <c r="I1581" i="9"/>
  <c r="I1580" i="9"/>
  <c r="I1579" i="9"/>
  <c r="I1578" i="9"/>
  <c r="I1577" i="9"/>
  <c r="I1576" i="9"/>
  <c r="I1575" i="9"/>
  <c r="I1574" i="9"/>
  <c r="I1573" i="9"/>
  <c r="I1572" i="9"/>
  <c r="I1571" i="9"/>
  <c r="I1570" i="9"/>
  <c r="I1569" i="9"/>
  <c r="I1568" i="9"/>
  <c r="I1567" i="9"/>
  <c r="I1566" i="9"/>
  <c r="I1565" i="9"/>
  <c r="I1564" i="9"/>
  <c r="I1563" i="9"/>
  <c r="I1562" i="9"/>
  <c r="I1561" i="9"/>
  <c r="I1560" i="9"/>
  <c r="I1559" i="9"/>
  <c r="I1558" i="9"/>
  <c r="I1557" i="9"/>
  <c r="I1556" i="9"/>
  <c r="I1555" i="9"/>
  <c r="I1554" i="9"/>
  <c r="I1553" i="9"/>
  <c r="I1552" i="9"/>
  <c r="I1551" i="9"/>
  <c r="I1550" i="9"/>
  <c r="I1549" i="9"/>
  <c r="I1548" i="9"/>
  <c r="I1547" i="9"/>
  <c r="I1546" i="9"/>
  <c r="I1545" i="9"/>
  <c r="I1544" i="9"/>
  <c r="I1543" i="9"/>
  <c r="I1542" i="9"/>
  <c r="I1541" i="9"/>
  <c r="I1540" i="9"/>
  <c r="I1539" i="9"/>
  <c r="I1538" i="9"/>
  <c r="I1537" i="9"/>
  <c r="I1536" i="9"/>
  <c r="I1535" i="9"/>
  <c r="I1534" i="9"/>
  <c r="I1533" i="9"/>
  <c r="I1532" i="9"/>
  <c r="I1531" i="9"/>
  <c r="I1530" i="9"/>
  <c r="I1529" i="9"/>
  <c r="I1528" i="9"/>
  <c r="I1527" i="9"/>
  <c r="I1526" i="9"/>
  <c r="I1525" i="9"/>
  <c r="I1524" i="9"/>
  <c r="I1523" i="9"/>
  <c r="I1522" i="9"/>
  <c r="I1521" i="9"/>
  <c r="I1520" i="9"/>
  <c r="I1519" i="9"/>
  <c r="I1518" i="9"/>
  <c r="I1517" i="9"/>
  <c r="I1516" i="9"/>
  <c r="I1515" i="9"/>
  <c r="I1514" i="9"/>
  <c r="I1513" i="9"/>
  <c r="I1512" i="9"/>
  <c r="I1511" i="9"/>
  <c r="I1510" i="9"/>
  <c r="I1509" i="9"/>
  <c r="I1508" i="9"/>
  <c r="I1507" i="9"/>
  <c r="I1506" i="9"/>
  <c r="I1505" i="9"/>
  <c r="I1504" i="9"/>
  <c r="I1503" i="9"/>
  <c r="I1502" i="9"/>
  <c r="I1501" i="9"/>
  <c r="I1500" i="9"/>
  <c r="I1499" i="9"/>
  <c r="I1498" i="9"/>
  <c r="I1497" i="9"/>
  <c r="I1496" i="9"/>
  <c r="I1495" i="9"/>
  <c r="I1494" i="9"/>
  <c r="I1493" i="9"/>
  <c r="I1492" i="9"/>
  <c r="I1491" i="9"/>
  <c r="I1490" i="9"/>
  <c r="I1489" i="9"/>
  <c r="I1488" i="9"/>
  <c r="I1487" i="9"/>
  <c r="I1486" i="9"/>
  <c r="I1485" i="9"/>
  <c r="I1484" i="9"/>
  <c r="I1483" i="9"/>
  <c r="I1482" i="9"/>
  <c r="I1481" i="9"/>
  <c r="I1480" i="9"/>
  <c r="I1479" i="9"/>
  <c r="I1478" i="9"/>
  <c r="I1477" i="9"/>
  <c r="I1476" i="9"/>
  <c r="I1475" i="9"/>
  <c r="I1474" i="9"/>
  <c r="I1473" i="9"/>
  <c r="I1472" i="9"/>
  <c r="I1471" i="9"/>
  <c r="I1470" i="9"/>
  <c r="I1469" i="9"/>
  <c r="I1468" i="9"/>
  <c r="I1467" i="9"/>
  <c r="I1466" i="9"/>
  <c r="I1465" i="9"/>
  <c r="I1464" i="9"/>
  <c r="I1463" i="9"/>
  <c r="I1462" i="9"/>
  <c r="I1461" i="9"/>
  <c r="I1460" i="9"/>
  <c r="I1459" i="9"/>
  <c r="I1458" i="9"/>
  <c r="I1457" i="9"/>
  <c r="I1456" i="9"/>
  <c r="I1455" i="9"/>
  <c r="I1454" i="9"/>
  <c r="I1453" i="9"/>
  <c r="I1452" i="9"/>
  <c r="I1451" i="9"/>
  <c r="I1450" i="9"/>
  <c r="I1449" i="9"/>
  <c r="I1448" i="9"/>
  <c r="I1447" i="9"/>
  <c r="I1446" i="9"/>
  <c r="I1445" i="9"/>
  <c r="I1444" i="9"/>
  <c r="I1443" i="9"/>
  <c r="I1442" i="9"/>
  <c r="I1441" i="9"/>
  <c r="I1440" i="9"/>
  <c r="I1439" i="9"/>
  <c r="I1438" i="9"/>
  <c r="I1437" i="9"/>
  <c r="I1436" i="9"/>
  <c r="I1435" i="9"/>
  <c r="I1434" i="9"/>
  <c r="I1433" i="9"/>
  <c r="I1432" i="9"/>
  <c r="I1431" i="9"/>
  <c r="I1430" i="9"/>
  <c r="I1429" i="9"/>
  <c r="I1428" i="9"/>
  <c r="I1427" i="9"/>
  <c r="I1426" i="9"/>
  <c r="I1425" i="9"/>
  <c r="I1424" i="9"/>
  <c r="I1423" i="9"/>
  <c r="I1422" i="9"/>
  <c r="I1421" i="9"/>
  <c r="I1420" i="9"/>
  <c r="I1419" i="9"/>
  <c r="I1418" i="9"/>
  <c r="I1417" i="9"/>
  <c r="I1416" i="9"/>
  <c r="I1415" i="9"/>
  <c r="I1414" i="9"/>
  <c r="I1413" i="9"/>
  <c r="I1412" i="9"/>
  <c r="I1411" i="9"/>
  <c r="I1410" i="9"/>
  <c r="I1409" i="9"/>
  <c r="I1408" i="9"/>
  <c r="I1407" i="9"/>
  <c r="I1406" i="9"/>
  <c r="I1405" i="9"/>
  <c r="I1404" i="9"/>
  <c r="I1403" i="9"/>
  <c r="I1402" i="9"/>
  <c r="I1401" i="9"/>
  <c r="I1400" i="9"/>
  <c r="I1399" i="9"/>
  <c r="I1398" i="9"/>
  <c r="I1397" i="9"/>
  <c r="I1396" i="9"/>
  <c r="I1395" i="9"/>
  <c r="I1394" i="9"/>
  <c r="I1393" i="9"/>
  <c r="I1392" i="9"/>
  <c r="I1391" i="9"/>
  <c r="I1390" i="9"/>
  <c r="I1389" i="9"/>
  <c r="I1388" i="9"/>
  <c r="I1387" i="9"/>
  <c r="I1386" i="9"/>
  <c r="I1385" i="9"/>
  <c r="I1384" i="9"/>
  <c r="I1383" i="9"/>
  <c r="I1382" i="9"/>
  <c r="I1381" i="9"/>
  <c r="I1380" i="9"/>
  <c r="I1379" i="9"/>
  <c r="I1378" i="9"/>
  <c r="I1377" i="9"/>
  <c r="I1376" i="9"/>
  <c r="I1375" i="9"/>
  <c r="I1374" i="9"/>
  <c r="I1373" i="9"/>
  <c r="I1372" i="9"/>
  <c r="I1371" i="9"/>
  <c r="I1370" i="9"/>
  <c r="I1369" i="9"/>
  <c r="I1368" i="9"/>
  <c r="I1367" i="9"/>
  <c r="I1366" i="9"/>
  <c r="I1365" i="9"/>
  <c r="I1364" i="9"/>
  <c r="I1363" i="9"/>
  <c r="I1362" i="9"/>
  <c r="I1361" i="9"/>
  <c r="I1360" i="9"/>
  <c r="I1359" i="9"/>
  <c r="I1358" i="9"/>
  <c r="I1357" i="9"/>
  <c r="I1356" i="9"/>
  <c r="I1355" i="9"/>
  <c r="I1354" i="9"/>
  <c r="I1353" i="9"/>
  <c r="I1352" i="9"/>
  <c r="I1351" i="9"/>
  <c r="I1350" i="9"/>
  <c r="I1349" i="9"/>
  <c r="I1348" i="9"/>
  <c r="I1347" i="9"/>
  <c r="I1346" i="9"/>
  <c r="I1345" i="9"/>
  <c r="I1344" i="9"/>
  <c r="I1343" i="9"/>
  <c r="I1342" i="9"/>
  <c r="I1341" i="9"/>
  <c r="I1340" i="9"/>
  <c r="I1339" i="9"/>
  <c r="I1338" i="9"/>
  <c r="I1337" i="9"/>
  <c r="I1336" i="9"/>
  <c r="I1335" i="9"/>
  <c r="I1334" i="9"/>
  <c r="I1333" i="9"/>
  <c r="I1332" i="9"/>
  <c r="I1331" i="9"/>
  <c r="I1330" i="9"/>
  <c r="I1329" i="9"/>
  <c r="I1328" i="9"/>
  <c r="I1327" i="9"/>
  <c r="I1326" i="9"/>
  <c r="I1325" i="9"/>
  <c r="I1324" i="9"/>
  <c r="I1323" i="9"/>
  <c r="I1322" i="9"/>
  <c r="I1321" i="9"/>
  <c r="I1320" i="9"/>
  <c r="I1319" i="9"/>
  <c r="I1318" i="9"/>
  <c r="I1317" i="9"/>
  <c r="I1316" i="9"/>
  <c r="I1315" i="9"/>
  <c r="I1314" i="9"/>
  <c r="I1313" i="9"/>
  <c r="I1312" i="9"/>
  <c r="I1311" i="9"/>
  <c r="I1310" i="9"/>
  <c r="I1309" i="9"/>
  <c r="I1308" i="9"/>
  <c r="I1307" i="9"/>
  <c r="I1306" i="9"/>
  <c r="I1305" i="9"/>
  <c r="I1304" i="9"/>
  <c r="I1303" i="9"/>
  <c r="I1302" i="9"/>
  <c r="I1301" i="9"/>
  <c r="I1300" i="9"/>
  <c r="I1299" i="9"/>
  <c r="I1298" i="9"/>
  <c r="I1297" i="9"/>
  <c r="I1296" i="9"/>
  <c r="I1295" i="9"/>
  <c r="I1294" i="9"/>
  <c r="I1293" i="9"/>
  <c r="I1292" i="9"/>
  <c r="I1291" i="9"/>
  <c r="I1290" i="9"/>
  <c r="I1289" i="9"/>
  <c r="I1288" i="9"/>
  <c r="I1287" i="9"/>
  <c r="I1286" i="9"/>
  <c r="I1285" i="9"/>
  <c r="I1284" i="9"/>
  <c r="I1283" i="9"/>
  <c r="I1282" i="9"/>
  <c r="I1281" i="9"/>
  <c r="I1280" i="9"/>
  <c r="I1279" i="9"/>
  <c r="I1278" i="9"/>
  <c r="I1277" i="9"/>
  <c r="I1276" i="9"/>
  <c r="I1275" i="9"/>
  <c r="I1274" i="9"/>
  <c r="I1273" i="9"/>
  <c r="I1272" i="9"/>
  <c r="I1271" i="9"/>
  <c r="I1270" i="9"/>
  <c r="I1269" i="9"/>
  <c r="I1268" i="9"/>
  <c r="I1267" i="9"/>
  <c r="I1266" i="9"/>
  <c r="I1265" i="9"/>
  <c r="I1264" i="9"/>
  <c r="I1263" i="9"/>
  <c r="I1262" i="9"/>
  <c r="I1261" i="9"/>
  <c r="I1260" i="9"/>
  <c r="I1259" i="9"/>
  <c r="I1258" i="9"/>
  <c r="I1257" i="9"/>
  <c r="I1256" i="9"/>
  <c r="I1255" i="9"/>
  <c r="I1254" i="9"/>
  <c r="I1253" i="9"/>
  <c r="I1252" i="9"/>
  <c r="I1251" i="9"/>
  <c r="I1250" i="9"/>
  <c r="I1249" i="9"/>
  <c r="I1248" i="9"/>
  <c r="I1247" i="9"/>
  <c r="I1246" i="9"/>
  <c r="I1245" i="9"/>
  <c r="I1244" i="9"/>
  <c r="I1243" i="9"/>
  <c r="I1242" i="9"/>
  <c r="I1241" i="9"/>
  <c r="I1240" i="9"/>
  <c r="I1239" i="9"/>
  <c r="I1238" i="9"/>
  <c r="I1237" i="9"/>
  <c r="I1236" i="9"/>
  <c r="I1235" i="9"/>
  <c r="I1234" i="9"/>
  <c r="I1233" i="9"/>
  <c r="I1232" i="9"/>
  <c r="I1231" i="9"/>
  <c r="I1230" i="9"/>
  <c r="I1229" i="9"/>
  <c r="I1228" i="9"/>
  <c r="I1227" i="9"/>
  <c r="I1226" i="9"/>
  <c r="I1225" i="9"/>
  <c r="I1224" i="9"/>
  <c r="I1223" i="9"/>
  <c r="I1222" i="9"/>
  <c r="I1221" i="9"/>
  <c r="I1220" i="9"/>
  <c r="I1219" i="9"/>
  <c r="I1218" i="9"/>
  <c r="I1217" i="9"/>
  <c r="I1216" i="9"/>
  <c r="I1215" i="9"/>
  <c r="I1214" i="9"/>
  <c r="I1213" i="9"/>
  <c r="I1212" i="9"/>
  <c r="I1211" i="9"/>
  <c r="I1210" i="9"/>
  <c r="I1209" i="9"/>
  <c r="I1208" i="9"/>
  <c r="I1207" i="9"/>
  <c r="I1206" i="9"/>
  <c r="I1205" i="9"/>
  <c r="I1204" i="9"/>
  <c r="I1203" i="9"/>
  <c r="I1202" i="9"/>
  <c r="I1201" i="9"/>
  <c r="I1200" i="9"/>
  <c r="I1199" i="9"/>
  <c r="I1198" i="9"/>
  <c r="I1197" i="9"/>
  <c r="I1196" i="9"/>
  <c r="I1195" i="9"/>
  <c r="I1194" i="9"/>
  <c r="I1193" i="9"/>
  <c r="I1192" i="9"/>
  <c r="I1191" i="9"/>
  <c r="I1190" i="9"/>
  <c r="I1189" i="9"/>
  <c r="I1188" i="9"/>
  <c r="I1187" i="9"/>
  <c r="I1186" i="9"/>
  <c r="I1185" i="9"/>
  <c r="I1184" i="9"/>
  <c r="I1183" i="9"/>
  <c r="I1182" i="9"/>
  <c r="I1181" i="9"/>
  <c r="I1180" i="9"/>
  <c r="I1179" i="9"/>
  <c r="I1178" i="9"/>
  <c r="I1177" i="9"/>
  <c r="I1176" i="9"/>
  <c r="I1175" i="9"/>
  <c r="I1174" i="9"/>
  <c r="I1173" i="9"/>
  <c r="I1172" i="9"/>
  <c r="I1171" i="9"/>
  <c r="I1170" i="9"/>
  <c r="I1169" i="9"/>
  <c r="I1168" i="9"/>
  <c r="I1167" i="9"/>
  <c r="I1166" i="9"/>
  <c r="I1165" i="9"/>
  <c r="I1164" i="9"/>
  <c r="I1163" i="9"/>
  <c r="I1162" i="9"/>
  <c r="I1161" i="9"/>
  <c r="I1160" i="9"/>
  <c r="I1159" i="9"/>
  <c r="I1158" i="9"/>
  <c r="I1157" i="9"/>
  <c r="I1156" i="9"/>
  <c r="I1155" i="9"/>
  <c r="I1154" i="9"/>
  <c r="I1153" i="9"/>
  <c r="I1152" i="9"/>
  <c r="I1151" i="9"/>
  <c r="I1150" i="9"/>
  <c r="I1149" i="9"/>
  <c r="I1148" i="9"/>
  <c r="I1147" i="9"/>
  <c r="I1146" i="9"/>
  <c r="I1145" i="9"/>
  <c r="I1144" i="9"/>
  <c r="I1143" i="9"/>
  <c r="I1142" i="9"/>
  <c r="I1141" i="9"/>
  <c r="I1140" i="9"/>
  <c r="I1139" i="9"/>
  <c r="I1138" i="9"/>
  <c r="I1137" i="9"/>
  <c r="I1136" i="9"/>
  <c r="I1135" i="9"/>
  <c r="I1134" i="9"/>
  <c r="I1133" i="9"/>
  <c r="I1132" i="9"/>
  <c r="I1131" i="9"/>
  <c r="I1130" i="9"/>
  <c r="I1129" i="9"/>
  <c r="I1128" i="9"/>
  <c r="I1127" i="9"/>
  <c r="I1126" i="9"/>
  <c r="I1125" i="9"/>
  <c r="I1124" i="9"/>
  <c r="I1123" i="9"/>
  <c r="I1122" i="9"/>
  <c r="I1121" i="9"/>
  <c r="I1120" i="9"/>
  <c r="I1119" i="9"/>
  <c r="I1118" i="9"/>
  <c r="I1117" i="9"/>
  <c r="I1116" i="9"/>
  <c r="I1115" i="9"/>
  <c r="I1114" i="9"/>
  <c r="I1113" i="9"/>
  <c r="I1112" i="9"/>
  <c r="I1111" i="9"/>
  <c r="I1110" i="9"/>
  <c r="I1109" i="9"/>
  <c r="I1108" i="9"/>
  <c r="I1107" i="9"/>
  <c r="I1106" i="9"/>
  <c r="I1105" i="9"/>
  <c r="I1104" i="9"/>
  <c r="I1103" i="9"/>
  <c r="I1102" i="9"/>
  <c r="I1101" i="9"/>
  <c r="I1100" i="9"/>
  <c r="I1099" i="9"/>
  <c r="I1098" i="9"/>
  <c r="I1097" i="9"/>
  <c r="I1096" i="9"/>
  <c r="I1095" i="9"/>
  <c r="I1094" i="9"/>
  <c r="I1093" i="9"/>
  <c r="I1092" i="9"/>
  <c r="I1091" i="9"/>
  <c r="I1090" i="9"/>
  <c r="I1089" i="9"/>
  <c r="I1088" i="9"/>
  <c r="I1087" i="9"/>
  <c r="I1086" i="9"/>
  <c r="I1085" i="9"/>
  <c r="I1084" i="9"/>
  <c r="I1083" i="9"/>
  <c r="I1082" i="9"/>
  <c r="I1081" i="9"/>
  <c r="I1080" i="9"/>
  <c r="I1079" i="9"/>
  <c r="I1078" i="9"/>
  <c r="I1077" i="9"/>
  <c r="I1076" i="9"/>
  <c r="I1075" i="9"/>
  <c r="I1074" i="9"/>
  <c r="I1073" i="9"/>
  <c r="I1072" i="9"/>
  <c r="I1071" i="9"/>
  <c r="I1070" i="9"/>
  <c r="I1069" i="9"/>
  <c r="I1068" i="9"/>
  <c r="I1067" i="9"/>
  <c r="I1066" i="9"/>
  <c r="I1065" i="9"/>
  <c r="I1064" i="9"/>
  <c r="I1063" i="9"/>
  <c r="I1062" i="9"/>
  <c r="I1061" i="9"/>
  <c r="I1060" i="9"/>
  <c r="I1059" i="9"/>
  <c r="I1058" i="9"/>
  <c r="I1057" i="9"/>
  <c r="I1056" i="9"/>
  <c r="I1055" i="9"/>
  <c r="I1054" i="9"/>
  <c r="I1053" i="9"/>
  <c r="I1052" i="9"/>
  <c r="I1051" i="9"/>
  <c r="I1050" i="9"/>
  <c r="I1049" i="9"/>
  <c r="I1048" i="9"/>
  <c r="I1047" i="9"/>
  <c r="I1046" i="9"/>
  <c r="I1045" i="9"/>
  <c r="I1044" i="9"/>
  <c r="I1043" i="9"/>
  <c r="I1042" i="9"/>
  <c r="I1041" i="9"/>
  <c r="I1040" i="9"/>
  <c r="I1039" i="9"/>
  <c r="I1038" i="9"/>
  <c r="I1037" i="9"/>
  <c r="I1036" i="9"/>
  <c r="I1035" i="9"/>
  <c r="I1034" i="9"/>
  <c r="I1033" i="9"/>
  <c r="I1032" i="9"/>
  <c r="I1031" i="9"/>
  <c r="I1030" i="9"/>
  <c r="I1029" i="9"/>
  <c r="I1028" i="9"/>
  <c r="I1027" i="9"/>
  <c r="I1026" i="9"/>
  <c r="I1025" i="9"/>
  <c r="I1024" i="9"/>
  <c r="I1023" i="9"/>
  <c r="I1022" i="9"/>
  <c r="I1021" i="9"/>
  <c r="I1020" i="9"/>
  <c r="I1019" i="9"/>
  <c r="I1018" i="9"/>
  <c r="I1017" i="9"/>
  <c r="I1016" i="9"/>
  <c r="I1015" i="9"/>
  <c r="I1014" i="9"/>
  <c r="I1013" i="9"/>
  <c r="I1012" i="9"/>
  <c r="I1011" i="9"/>
  <c r="I1010" i="9"/>
  <c r="I1009" i="9"/>
  <c r="I1008" i="9"/>
  <c r="I1007" i="9"/>
  <c r="I1006" i="9"/>
  <c r="I1005" i="9"/>
  <c r="I1004" i="9"/>
  <c r="I1003" i="9"/>
  <c r="I1002" i="9"/>
  <c r="I1001" i="9"/>
  <c r="I1000" i="9"/>
  <c r="I999" i="9"/>
  <c r="I998" i="9"/>
  <c r="I997" i="9"/>
  <c r="I996" i="9"/>
  <c r="I995" i="9"/>
  <c r="I994" i="9"/>
  <c r="I993" i="9"/>
  <c r="I992" i="9"/>
  <c r="I991" i="9"/>
  <c r="I990" i="9"/>
  <c r="I989" i="9"/>
  <c r="I988" i="9"/>
  <c r="I987" i="9"/>
  <c r="I986" i="9"/>
  <c r="I985" i="9"/>
  <c r="I984" i="9"/>
  <c r="I983" i="9"/>
  <c r="I982" i="9"/>
  <c r="I981" i="9"/>
  <c r="I980" i="9"/>
  <c r="I979" i="9"/>
  <c r="I978" i="9"/>
  <c r="I977" i="9"/>
  <c r="I976" i="9"/>
  <c r="I975" i="9"/>
  <c r="I974" i="9"/>
  <c r="I973" i="9"/>
  <c r="I972" i="9"/>
  <c r="I971" i="9"/>
  <c r="I970" i="9"/>
  <c r="I969" i="9"/>
  <c r="I968" i="9"/>
  <c r="I967" i="9"/>
  <c r="I966" i="9"/>
  <c r="I965" i="9"/>
  <c r="I964" i="9"/>
  <c r="I963" i="9"/>
  <c r="I962" i="9"/>
  <c r="I961" i="9"/>
  <c r="I960" i="9"/>
  <c r="I959" i="9"/>
  <c r="I958" i="9"/>
  <c r="I957" i="9"/>
  <c r="I956" i="9"/>
  <c r="I955" i="9"/>
  <c r="I954" i="9"/>
  <c r="I953" i="9"/>
  <c r="I952" i="9"/>
  <c r="I951" i="9"/>
  <c r="I950" i="9"/>
  <c r="I949" i="9"/>
  <c r="I948" i="9"/>
  <c r="I947" i="9"/>
  <c r="I946" i="9"/>
  <c r="I945" i="9"/>
  <c r="I944" i="9"/>
  <c r="I943" i="9"/>
  <c r="I942" i="9"/>
  <c r="I941" i="9"/>
  <c r="I940" i="9"/>
  <c r="I939" i="9"/>
  <c r="I938" i="9"/>
  <c r="I937" i="9"/>
  <c r="I936" i="9"/>
  <c r="I935" i="9"/>
  <c r="I934" i="9"/>
  <c r="I933" i="9"/>
  <c r="I932" i="9"/>
  <c r="I931" i="9"/>
  <c r="I930" i="9"/>
  <c r="I929" i="9"/>
  <c r="I928" i="9"/>
  <c r="I927" i="9"/>
  <c r="I926" i="9"/>
  <c r="I925" i="9"/>
  <c r="I924" i="9"/>
  <c r="I923" i="9"/>
  <c r="I922" i="9"/>
  <c r="I921" i="9"/>
  <c r="I920" i="9"/>
  <c r="I919" i="9"/>
  <c r="I918" i="9"/>
  <c r="I917" i="9"/>
  <c r="I916" i="9"/>
  <c r="I915" i="9"/>
  <c r="I914" i="9"/>
  <c r="I913" i="9"/>
  <c r="I912" i="9"/>
  <c r="I911" i="9"/>
  <c r="I910" i="9"/>
  <c r="I909" i="9"/>
  <c r="I908" i="9"/>
  <c r="I907" i="9"/>
  <c r="I906" i="9"/>
  <c r="I905" i="9"/>
  <c r="I904" i="9"/>
  <c r="I903" i="9"/>
  <c r="I902" i="9"/>
  <c r="I901" i="9"/>
  <c r="I900" i="9"/>
  <c r="I899" i="9"/>
  <c r="I898" i="9"/>
  <c r="I897" i="9"/>
  <c r="I896" i="9"/>
  <c r="I895" i="9"/>
  <c r="I894" i="9"/>
  <c r="I893" i="9"/>
  <c r="I892" i="9"/>
  <c r="I891" i="9"/>
  <c r="I890" i="9"/>
  <c r="I889" i="9"/>
  <c r="I888" i="9"/>
  <c r="I887" i="9"/>
  <c r="I886" i="9"/>
  <c r="I885" i="9"/>
  <c r="I884" i="9"/>
  <c r="I883" i="9"/>
  <c r="I882" i="9"/>
  <c r="I881" i="9"/>
  <c r="I880" i="9"/>
  <c r="I879" i="9"/>
  <c r="I878" i="9"/>
  <c r="I877" i="9"/>
  <c r="I876" i="9"/>
  <c r="I875" i="9"/>
  <c r="I874" i="9"/>
  <c r="I873" i="9"/>
  <c r="I872" i="9"/>
  <c r="I871" i="9"/>
  <c r="I870" i="9"/>
  <c r="I869" i="9"/>
  <c r="I868" i="9"/>
  <c r="I867" i="9"/>
  <c r="I866" i="9"/>
  <c r="I865" i="9"/>
  <c r="I864" i="9"/>
  <c r="I863" i="9"/>
  <c r="I862" i="9"/>
  <c r="I861" i="9"/>
  <c r="I860" i="9"/>
  <c r="I859" i="9"/>
  <c r="I858" i="9"/>
  <c r="I857" i="9"/>
  <c r="I856" i="9"/>
  <c r="I855" i="9"/>
  <c r="I854" i="9"/>
  <c r="I853" i="9"/>
  <c r="I852" i="9"/>
  <c r="I851" i="9"/>
  <c r="I850" i="9"/>
  <c r="I849" i="9"/>
  <c r="I848" i="9"/>
  <c r="I847" i="9"/>
  <c r="I846" i="9"/>
  <c r="I845" i="9"/>
  <c r="I844" i="9"/>
  <c r="I843" i="9"/>
  <c r="I842" i="9"/>
  <c r="I841" i="9"/>
  <c r="I840" i="9"/>
  <c r="I839" i="9"/>
  <c r="I838" i="9"/>
  <c r="I837" i="9"/>
  <c r="I836" i="9"/>
  <c r="I835" i="9"/>
  <c r="I834" i="9"/>
  <c r="I833" i="9"/>
  <c r="I832" i="9"/>
  <c r="I831" i="9"/>
  <c r="I830" i="9"/>
  <c r="I829" i="9"/>
  <c r="I828" i="9"/>
  <c r="I827" i="9"/>
  <c r="I826" i="9"/>
  <c r="I825" i="9"/>
  <c r="I824" i="9"/>
  <c r="I823" i="9"/>
  <c r="I822" i="9"/>
  <c r="I821" i="9"/>
  <c r="I820" i="9"/>
  <c r="I819" i="9"/>
  <c r="I818" i="9"/>
  <c r="I817" i="9"/>
  <c r="I816" i="9"/>
  <c r="I815" i="9"/>
  <c r="I814" i="9"/>
  <c r="I813" i="9"/>
  <c r="I812" i="9"/>
  <c r="I811" i="9"/>
  <c r="I810" i="9"/>
  <c r="I809" i="9"/>
  <c r="I808" i="9"/>
  <c r="I807" i="9"/>
  <c r="I806" i="9"/>
  <c r="I805" i="9"/>
  <c r="I804" i="9"/>
  <c r="I803" i="9"/>
  <c r="I802" i="9"/>
  <c r="I801" i="9"/>
  <c r="I800" i="9"/>
  <c r="I799" i="9"/>
  <c r="I798" i="9"/>
  <c r="I797" i="9"/>
  <c r="I796" i="9"/>
  <c r="I795" i="9"/>
  <c r="I794" i="9"/>
  <c r="I793" i="9"/>
  <c r="I792" i="9"/>
  <c r="I791" i="9"/>
  <c r="I790" i="9"/>
  <c r="I789" i="9"/>
  <c r="I788" i="9"/>
  <c r="I787" i="9"/>
  <c r="I786" i="9"/>
  <c r="I785" i="9"/>
  <c r="I784" i="9"/>
  <c r="I783" i="9"/>
  <c r="I782" i="9"/>
  <c r="I781" i="9"/>
  <c r="I780" i="9"/>
  <c r="I779" i="9"/>
  <c r="I778" i="9"/>
  <c r="I777" i="9"/>
  <c r="I776" i="9"/>
  <c r="I775" i="9"/>
  <c r="I774" i="9"/>
  <c r="I773" i="9"/>
  <c r="I772" i="9"/>
  <c r="I771" i="9"/>
  <c r="I770" i="9"/>
  <c r="I769" i="9"/>
  <c r="I768" i="9"/>
  <c r="I767" i="9"/>
  <c r="I766" i="9"/>
  <c r="I765" i="9"/>
  <c r="I764" i="9"/>
  <c r="I763" i="9"/>
  <c r="I762" i="9"/>
  <c r="I761" i="9"/>
  <c r="I760" i="9"/>
  <c r="I759" i="9"/>
  <c r="I758" i="9"/>
  <c r="I757" i="9"/>
  <c r="I756" i="9"/>
  <c r="I755" i="9"/>
  <c r="I754" i="9"/>
  <c r="I753" i="9"/>
  <c r="I752" i="9"/>
  <c r="I751" i="9"/>
  <c r="I750" i="9"/>
  <c r="I749" i="9"/>
  <c r="I748" i="9"/>
  <c r="I747" i="9"/>
  <c r="I746" i="9"/>
  <c r="I745" i="9"/>
  <c r="I744" i="9"/>
  <c r="I743" i="9"/>
  <c r="I742" i="9"/>
  <c r="I741" i="9"/>
  <c r="I740" i="9"/>
  <c r="I739" i="9"/>
  <c r="I738" i="9"/>
  <c r="I737" i="9"/>
  <c r="I736" i="9"/>
  <c r="I735" i="9"/>
  <c r="I734" i="9"/>
  <c r="I733" i="9"/>
  <c r="I732" i="9"/>
  <c r="I731" i="9"/>
  <c r="I730" i="9"/>
  <c r="I729" i="9"/>
  <c r="I728" i="9"/>
  <c r="I727" i="9"/>
  <c r="I726" i="9"/>
  <c r="I725" i="9"/>
  <c r="I724" i="9"/>
  <c r="I723" i="9"/>
  <c r="I722" i="9"/>
  <c r="I721" i="9"/>
  <c r="I720" i="9"/>
  <c r="I719" i="9"/>
  <c r="I718" i="9"/>
  <c r="I717" i="9"/>
  <c r="I716" i="9"/>
  <c r="I715" i="9"/>
  <c r="I714" i="9"/>
  <c r="I713" i="9"/>
  <c r="I712" i="9"/>
  <c r="I711" i="9"/>
  <c r="I710" i="9"/>
  <c r="I709" i="9"/>
  <c r="I708" i="9"/>
  <c r="I707" i="9"/>
  <c r="I706" i="9"/>
  <c r="I705" i="9"/>
  <c r="I704" i="9"/>
  <c r="I703" i="9"/>
  <c r="I702" i="9"/>
  <c r="I701" i="9"/>
  <c r="I700" i="9"/>
  <c r="I699" i="9"/>
  <c r="I698" i="9"/>
  <c r="I697" i="9"/>
  <c r="I696" i="9"/>
  <c r="I695" i="9"/>
  <c r="I694" i="9"/>
  <c r="I693" i="9"/>
  <c r="I692" i="9"/>
  <c r="I691" i="9"/>
  <c r="I690" i="9"/>
  <c r="I689" i="9"/>
  <c r="I688" i="9"/>
  <c r="I687" i="9"/>
  <c r="I686" i="9"/>
  <c r="I685" i="9"/>
  <c r="I684" i="9"/>
  <c r="I683" i="9"/>
  <c r="I682" i="9"/>
  <c r="I681" i="9"/>
  <c r="I680" i="9"/>
  <c r="I679" i="9"/>
  <c r="I678" i="9"/>
  <c r="I677" i="9"/>
  <c r="I676" i="9"/>
  <c r="I675" i="9"/>
  <c r="I674" i="9"/>
  <c r="I673" i="9"/>
  <c r="I672" i="9"/>
  <c r="I671" i="9"/>
  <c r="I670" i="9"/>
  <c r="I669" i="9"/>
  <c r="I668" i="9"/>
  <c r="I667" i="9"/>
  <c r="I666" i="9"/>
  <c r="I665" i="9"/>
  <c r="I664" i="9"/>
  <c r="I663" i="9"/>
  <c r="I662" i="9"/>
  <c r="I661" i="9"/>
  <c r="I660" i="9"/>
  <c r="I659" i="9"/>
  <c r="I658" i="9"/>
  <c r="I657" i="9"/>
  <c r="I656" i="9"/>
  <c r="I655" i="9"/>
  <c r="I654" i="9"/>
  <c r="I653" i="9"/>
  <c r="I652" i="9"/>
  <c r="I651" i="9"/>
  <c r="I650" i="9"/>
  <c r="I649" i="9"/>
  <c r="I648" i="9"/>
  <c r="I647" i="9"/>
  <c r="I646" i="9"/>
  <c r="I645" i="9"/>
  <c r="I644" i="9"/>
  <c r="I643" i="9"/>
  <c r="I642" i="9"/>
  <c r="I641" i="9"/>
  <c r="I640" i="9"/>
  <c r="I639" i="9"/>
  <c r="I638" i="9"/>
  <c r="I637" i="9"/>
  <c r="I636" i="9"/>
  <c r="I635" i="9"/>
  <c r="I634" i="9"/>
  <c r="I633" i="9"/>
  <c r="I632" i="9"/>
  <c r="I631" i="9"/>
  <c r="I630" i="9"/>
  <c r="I629" i="9"/>
  <c r="I628" i="9"/>
  <c r="I627" i="9"/>
  <c r="I626" i="9"/>
  <c r="I625" i="9"/>
  <c r="I624" i="9"/>
  <c r="I623" i="9"/>
  <c r="I622" i="9"/>
  <c r="I621" i="9"/>
  <c r="I620" i="9"/>
  <c r="I619" i="9"/>
  <c r="I618" i="9"/>
  <c r="I617" i="9"/>
  <c r="I616" i="9"/>
  <c r="I615" i="9"/>
  <c r="I614" i="9"/>
  <c r="I613" i="9"/>
  <c r="I612" i="9"/>
  <c r="I611" i="9"/>
  <c r="I610" i="9"/>
  <c r="I609" i="9"/>
  <c r="I608" i="9"/>
  <c r="I607" i="9"/>
  <c r="I606" i="9"/>
  <c r="I605" i="9"/>
  <c r="I604" i="9"/>
  <c r="I603" i="9"/>
  <c r="I602" i="9"/>
  <c r="I601" i="9"/>
  <c r="I600" i="9"/>
  <c r="I599" i="9"/>
  <c r="I598" i="9"/>
  <c r="I597" i="9"/>
  <c r="I596" i="9"/>
  <c r="I595" i="9"/>
  <c r="I594" i="9"/>
  <c r="I593" i="9"/>
  <c r="I592" i="9"/>
  <c r="I591" i="9"/>
  <c r="I590" i="9"/>
  <c r="I589" i="9"/>
  <c r="I588" i="9"/>
  <c r="I587" i="9"/>
  <c r="I586" i="9"/>
  <c r="I585" i="9"/>
  <c r="I584" i="9"/>
  <c r="I583" i="9"/>
  <c r="I582" i="9"/>
  <c r="I581" i="9"/>
  <c r="I580" i="9"/>
  <c r="I579" i="9"/>
  <c r="I578" i="9"/>
  <c r="I577" i="9"/>
  <c r="I576" i="9"/>
  <c r="I575" i="9"/>
  <c r="I574" i="9"/>
  <c r="I573" i="9"/>
  <c r="I572" i="9"/>
  <c r="I571" i="9"/>
  <c r="I570" i="9"/>
  <c r="I569" i="9"/>
  <c r="I568" i="9"/>
  <c r="I567" i="9"/>
  <c r="I566" i="9"/>
  <c r="I565" i="9"/>
  <c r="I564" i="9"/>
  <c r="I563" i="9"/>
  <c r="I562" i="9"/>
  <c r="I561" i="9"/>
  <c r="I560" i="9"/>
  <c r="I559" i="9"/>
  <c r="I558" i="9"/>
  <c r="I557" i="9"/>
  <c r="I556" i="9"/>
  <c r="I555" i="9"/>
  <c r="I554" i="9"/>
  <c r="I553" i="9"/>
  <c r="I552" i="9"/>
  <c r="I551" i="9"/>
  <c r="I550" i="9"/>
  <c r="I549" i="9"/>
  <c r="I548" i="9"/>
  <c r="I547" i="9"/>
  <c r="I546" i="9"/>
  <c r="I545" i="9"/>
  <c r="I544" i="9"/>
  <c r="I543" i="9"/>
  <c r="I542" i="9"/>
  <c r="I541" i="9"/>
  <c r="I540" i="9"/>
  <c r="I539" i="9"/>
  <c r="I538" i="9"/>
  <c r="I537" i="9"/>
  <c r="I536" i="9"/>
  <c r="I535" i="9"/>
  <c r="I534" i="9"/>
  <c r="I533" i="9"/>
  <c r="I532" i="9"/>
  <c r="I531" i="9"/>
  <c r="I530" i="9"/>
  <c r="I529" i="9"/>
  <c r="I528" i="9"/>
  <c r="I527" i="9"/>
  <c r="I526" i="9"/>
  <c r="I525" i="9"/>
  <c r="I524" i="9"/>
  <c r="I523" i="9"/>
  <c r="I522" i="9"/>
  <c r="I521" i="9"/>
  <c r="I520" i="9"/>
  <c r="I519" i="9"/>
  <c r="I518" i="9"/>
  <c r="I517" i="9"/>
  <c r="I516" i="9"/>
  <c r="I515" i="9"/>
  <c r="I514" i="9"/>
  <c r="I513" i="9"/>
  <c r="I512" i="9"/>
  <c r="I511" i="9"/>
  <c r="I510" i="9"/>
  <c r="I509" i="9"/>
  <c r="I508" i="9"/>
  <c r="I507" i="9"/>
  <c r="I506" i="9"/>
  <c r="I505" i="9"/>
  <c r="I504" i="9"/>
  <c r="I503" i="9"/>
  <c r="I502" i="9"/>
  <c r="I501" i="9"/>
  <c r="I500" i="9"/>
  <c r="I499" i="9"/>
  <c r="I498" i="9"/>
  <c r="I497" i="9"/>
  <c r="I496" i="9"/>
  <c r="I495" i="9"/>
  <c r="I494" i="9"/>
  <c r="I493" i="9"/>
  <c r="I492" i="9"/>
  <c r="I491" i="9"/>
  <c r="I490" i="9"/>
  <c r="I489" i="9"/>
  <c r="I488" i="9"/>
  <c r="I487" i="9"/>
  <c r="I486" i="9"/>
  <c r="I485" i="9"/>
  <c r="I484" i="9"/>
  <c r="I483" i="9"/>
  <c r="I482" i="9"/>
  <c r="I481" i="9"/>
  <c r="I480" i="9"/>
  <c r="I479" i="9"/>
  <c r="I478" i="9"/>
  <c r="I477" i="9"/>
  <c r="I476" i="9"/>
  <c r="I475" i="9"/>
  <c r="I474" i="9"/>
  <c r="I473" i="9"/>
  <c r="I472" i="9"/>
  <c r="I471" i="9"/>
  <c r="I470" i="9"/>
  <c r="I469" i="9"/>
  <c r="I468" i="9"/>
  <c r="I467" i="9"/>
  <c r="I466" i="9"/>
  <c r="I465" i="9"/>
  <c r="I464" i="9"/>
  <c r="I463" i="9"/>
  <c r="I462" i="9"/>
  <c r="I461" i="9"/>
  <c r="I460" i="9"/>
  <c r="I459" i="9"/>
  <c r="I458" i="9"/>
  <c r="I457" i="9"/>
  <c r="I456" i="9"/>
  <c r="I455" i="9"/>
  <c r="I454" i="9"/>
  <c r="I453" i="9"/>
  <c r="I452" i="9"/>
  <c r="I451" i="9"/>
  <c r="I450" i="9"/>
  <c r="I449" i="9"/>
  <c r="I448" i="9"/>
  <c r="I447" i="9"/>
  <c r="I446" i="9"/>
  <c r="I445" i="9"/>
  <c r="I444" i="9"/>
  <c r="I443" i="9"/>
  <c r="I442" i="9"/>
  <c r="I441" i="9"/>
  <c r="I440" i="9"/>
  <c r="I439" i="9"/>
  <c r="I438" i="9"/>
  <c r="I437" i="9"/>
  <c r="I436" i="9"/>
  <c r="I435" i="9"/>
  <c r="I434" i="9"/>
  <c r="I433" i="9"/>
  <c r="I432" i="9"/>
  <c r="I431" i="9"/>
  <c r="I430" i="9"/>
  <c r="I429" i="9"/>
  <c r="I428" i="9"/>
  <c r="I427" i="9"/>
  <c r="I426" i="9"/>
  <c r="I425" i="9"/>
  <c r="I424" i="9"/>
  <c r="I423" i="9"/>
  <c r="I422" i="9"/>
  <c r="I421" i="9"/>
  <c r="I420" i="9"/>
  <c r="I419" i="9"/>
  <c r="I418" i="9"/>
  <c r="I417" i="9"/>
  <c r="I416" i="9"/>
  <c r="I415" i="9"/>
  <c r="I414" i="9"/>
  <c r="I413" i="9"/>
  <c r="I412" i="9"/>
  <c r="I411" i="9"/>
  <c r="I410" i="9"/>
  <c r="I409" i="9"/>
  <c r="I408" i="9"/>
  <c r="I407" i="9"/>
  <c r="I406" i="9"/>
  <c r="I405" i="9"/>
  <c r="I404" i="9"/>
  <c r="I403" i="9"/>
  <c r="I402" i="9"/>
  <c r="I401" i="9"/>
  <c r="I400" i="9"/>
  <c r="I399" i="9"/>
  <c r="I398" i="9"/>
  <c r="I397" i="9"/>
  <c r="I396" i="9"/>
  <c r="I395" i="9"/>
  <c r="I394" i="9"/>
  <c r="I393" i="9"/>
  <c r="I392" i="9"/>
  <c r="I391" i="9"/>
  <c r="I390" i="9"/>
  <c r="I389" i="9"/>
  <c r="I388" i="9"/>
  <c r="I387" i="9"/>
  <c r="I386" i="9"/>
  <c r="I385" i="9"/>
  <c r="I384" i="9"/>
  <c r="I383" i="9"/>
  <c r="I382" i="9"/>
  <c r="I381" i="9"/>
  <c r="I380" i="9"/>
  <c r="I379" i="9"/>
  <c r="I378" i="9"/>
  <c r="I377" i="9"/>
  <c r="I376" i="9"/>
  <c r="I375" i="9"/>
  <c r="I374" i="9"/>
  <c r="I373" i="9"/>
  <c r="I372" i="9"/>
  <c r="I371" i="9"/>
  <c r="I370" i="9"/>
  <c r="I369" i="9"/>
  <c r="I368" i="9"/>
  <c r="I367" i="9"/>
  <c r="I366" i="9"/>
  <c r="I365" i="9"/>
  <c r="I364" i="9"/>
  <c r="I363" i="9"/>
  <c r="I362" i="9"/>
  <c r="I361" i="9"/>
  <c r="I360" i="9"/>
  <c r="I359" i="9"/>
  <c r="I358" i="9"/>
  <c r="I357" i="9"/>
  <c r="I356" i="9"/>
  <c r="I355" i="9"/>
  <c r="I354" i="9"/>
  <c r="I353" i="9"/>
  <c r="I352" i="9"/>
  <c r="I351" i="9"/>
  <c r="I350" i="9"/>
  <c r="I349" i="9"/>
  <c r="I348" i="9"/>
  <c r="I347" i="9"/>
  <c r="I346" i="9"/>
  <c r="I345" i="9"/>
  <c r="I344" i="9"/>
  <c r="I343" i="9"/>
  <c r="I342" i="9"/>
  <c r="I341" i="9"/>
  <c r="I340" i="9"/>
  <c r="I339" i="9"/>
  <c r="I338" i="9"/>
  <c r="I337" i="9"/>
  <c r="I336" i="9"/>
  <c r="I335" i="9"/>
  <c r="I334" i="9"/>
  <c r="I333" i="9"/>
  <c r="I332" i="9"/>
  <c r="I331" i="9"/>
  <c r="I330" i="9"/>
  <c r="I329" i="9"/>
  <c r="I328" i="9"/>
  <c r="I327" i="9"/>
  <c r="I326" i="9"/>
  <c r="I325" i="9"/>
  <c r="I324" i="9"/>
  <c r="I323" i="9"/>
  <c r="I322" i="9"/>
  <c r="I321" i="9"/>
  <c r="I320" i="9"/>
  <c r="I319" i="9"/>
  <c r="I318" i="9"/>
  <c r="I317" i="9"/>
  <c r="I316" i="9"/>
  <c r="I315" i="9"/>
  <c r="I314" i="9"/>
  <c r="I313" i="9"/>
  <c r="I312" i="9"/>
  <c r="I311" i="9"/>
  <c r="I310" i="9"/>
  <c r="I309" i="9"/>
  <c r="I308" i="9"/>
  <c r="I307" i="9"/>
  <c r="I306" i="9"/>
  <c r="I305" i="9"/>
  <c r="I304" i="9"/>
  <c r="I303" i="9"/>
  <c r="I302" i="9"/>
  <c r="I301" i="9"/>
  <c r="I300" i="9"/>
  <c r="I299" i="9"/>
  <c r="I298" i="9"/>
  <c r="I297" i="9"/>
  <c r="I296" i="9"/>
  <c r="I295" i="9"/>
  <c r="I294" i="9"/>
  <c r="I293" i="9"/>
  <c r="I292" i="9"/>
  <c r="I291" i="9"/>
  <c r="I290" i="9"/>
  <c r="I289" i="9"/>
  <c r="I288" i="9"/>
  <c r="I287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B78" i="14" l="1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1942" i="26" l="1"/>
  <c r="B1941" i="26"/>
  <c r="B1940" i="26"/>
  <c r="B1939" i="26"/>
  <c r="B1938" i="26"/>
  <c r="B1937" i="26"/>
  <c r="B1936" i="26"/>
  <c r="B1935" i="26"/>
  <c r="B1934" i="26"/>
  <c r="B1933" i="26"/>
  <c r="B1932" i="26"/>
  <c r="B1931" i="26"/>
  <c r="B1930" i="26"/>
  <c r="B1929" i="26"/>
  <c r="B1928" i="26"/>
  <c r="B1927" i="26"/>
  <c r="B1926" i="26"/>
  <c r="B1925" i="26"/>
  <c r="B1924" i="26"/>
  <c r="B1923" i="26"/>
  <c r="B1922" i="26"/>
  <c r="B1921" i="26"/>
  <c r="B1920" i="26"/>
  <c r="B1919" i="26"/>
  <c r="B1918" i="26"/>
  <c r="B1917" i="26"/>
  <c r="B1916" i="26"/>
  <c r="B1915" i="26"/>
  <c r="B1914" i="26"/>
  <c r="B1913" i="26"/>
  <c r="B1912" i="26"/>
  <c r="B1911" i="26"/>
  <c r="B1910" i="26"/>
  <c r="B1909" i="26"/>
  <c r="B1908" i="26"/>
  <c r="B1907" i="26"/>
  <c r="B1906" i="26"/>
  <c r="B1905" i="26"/>
  <c r="B1904" i="26"/>
  <c r="B1903" i="26"/>
  <c r="B1902" i="26"/>
  <c r="B1901" i="26"/>
  <c r="B1900" i="26"/>
  <c r="B1899" i="26"/>
  <c r="B1898" i="26"/>
  <c r="B1897" i="26"/>
  <c r="B1896" i="26"/>
  <c r="B1895" i="26"/>
  <c r="B1894" i="26"/>
  <c r="B1893" i="26"/>
  <c r="B1892" i="26"/>
  <c r="B1891" i="26"/>
  <c r="B1890" i="26"/>
  <c r="B1889" i="26"/>
  <c r="B1888" i="26"/>
  <c r="B1887" i="26"/>
  <c r="B1886" i="26"/>
  <c r="B1885" i="26"/>
  <c r="B1884" i="26"/>
  <c r="B1883" i="26"/>
  <c r="B1882" i="26"/>
  <c r="B1881" i="26"/>
  <c r="B1880" i="26"/>
  <c r="B1879" i="26"/>
  <c r="B1878" i="26"/>
  <c r="B1877" i="26"/>
  <c r="B1876" i="26"/>
  <c r="B1875" i="26"/>
  <c r="B1874" i="26"/>
  <c r="B1873" i="26"/>
  <c r="B1872" i="26"/>
  <c r="B1871" i="26"/>
  <c r="B1870" i="26"/>
  <c r="B1869" i="26"/>
  <c r="B1868" i="26"/>
  <c r="B1867" i="26"/>
  <c r="B1866" i="26"/>
  <c r="B1865" i="26"/>
  <c r="B1864" i="26"/>
  <c r="B1863" i="26"/>
  <c r="B1862" i="26"/>
  <c r="B1861" i="26"/>
  <c r="B1860" i="26"/>
  <c r="B1859" i="26"/>
  <c r="B1858" i="26"/>
  <c r="B1857" i="26"/>
  <c r="B1856" i="26"/>
  <c r="B1855" i="26"/>
  <c r="B1854" i="26"/>
  <c r="B1853" i="26"/>
  <c r="B1852" i="26"/>
  <c r="B1851" i="26"/>
  <c r="B1850" i="26"/>
  <c r="B1849" i="26"/>
  <c r="B1848" i="26"/>
  <c r="B1847" i="26"/>
  <c r="B1846" i="26"/>
  <c r="B1845" i="26"/>
  <c r="B1844" i="26"/>
  <c r="B1843" i="26"/>
  <c r="B1842" i="26"/>
  <c r="B1841" i="26"/>
  <c r="B1840" i="26"/>
  <c r="B1839" i="26"/>
  <c r="B1838" i="26"/>
  <c r="B1837" i="26"/>
  <c r="B1836" i="26"/>
  <c r="B1835" i="26"/>
  <c r="B1834" i="26"/>
  <c r="B1833" i="26"/>
  <c r="B1832" i="26"/>
  <c r="B1831" i="26"/>
  <c r="B1830" i="26"/>
  <c r="B1829" i="26"/>
  <c r="B1828" i="26"/>
  <c r="B1827" i="26"/>
  <c r="B1826" i="26"/>
  <c r="B1825" i="26"/>
  <c r="B1824" i="26"/>
  <c r="B1823" i="26"/>
  <c r="B1822" i="26"/>
  <c r="B1821" i="26"/>
  <c r="B1820" i="26"/>
  <c r="B1819" i="26"/>
  <c r="B1818" i="26"/>
  <c r="B1817" i="26"/>
  <c r="B1816" i="26"/>
  <c r="B1815" i="26"/>
  <c r="B1814" i="26"/>
  <c r="B1813" i="26"/>
  <c r="B1812" i="26"/>
  <c r="B1811" i="26"/>
  <c r="B1810" i="26"/>
  <c r="B1809" i="26"/>
  <c r="B1808" i="26"/>
  <c r="B1807" i="26"/>
  <c r="B1806" i="26"/>
  <c r="B1805" i="26"/>
  <c r="B1804" i="26"/>
  <c r="B1803" i="26"/>
  <c r="B1802" i="26"/>
  <c r="B1801" i="26"/>
  <c r="B1800" i="26"/>
  <c r="B1799" i="26"/>
  <c r="B1798" i="26"/>
  <c r="T11" i="5"/>
  <c r="T10" i="5"/>
  <c r="T9" i="5"/>
  <c r="T8" i="5"/>
  <c r="T7" i="5"/>
  <c r="T6" i="5"/>
  <c r="T5" i="5"/>
  <c r="T4" i="5"/>
  <c r="T3" i="5"/>
  <c r="T2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B6" i="11" l="1"/>
  <c r="B1797" i="26" l="1"/>
  <c r="B1796" i="26"/>
  <c r="B1795" i="26"/>
  <c r="B1794" i="26"/>
  <c r="B1793" i="26"/>
  <c r="B1792" i="26"/>
  <c r="B1791" i="26"/>
  <c r="B1790" i="26"/>
  <c r="B1789" i="26"/>
  <c r="B1788" i="26"/>
  <c r="B1787" i="26"/>
  <c r="B1786" i="26"/>
  <c r="B1785" i="26"/>
  <c r="B1784" i="26"/>
  <c r="B1783" i="26"/>
  <c r="B1782" i="26"/>
  <c r="B1781" i="26"/>
  <c r="B1780" i="26"/>
  <c r="B1779" i="26"/>
  <c r="B1778" i="26"/>
  <c r="B1775" i="26"/>
  <c r="B1774" i="26"/>
  <c r="B1773" i="26"/>
  <c r="B1772" i="26"/>
  <c r="B1771" i="26"/>
  <c r="B1770" i="26"/>
  <c r="B1769" i="26"/>
  <c r="B1767" i="26"/>
  <c r="B1766" i="26"/>
  <c r="B1765" i="26"/>
  <c r="B1764" i="26"/>
  <c r="B1763" i="26"/>
  <c r="B1762" i="26"/>
  <c r="B1761" i="26"/>
  <c r="B1760" i="26"/>
  <c r="B1759" i="26"/>
  <c r="B1758" i="26"/>
  <c r="B1757" i="26"/>
  <c r="B1756" i="26"/>
  <c r="B1755" i="26"/>
  <c r="B1754" i="26"/>
  <c r="B1752" i="26"/>
  <c r="B1751" i="26"/>
  <c r="B1750" i="26"/>
  <c r="B1749" i="26"/>
  <c r="B1748" i="26"/>
  <c r="B1747" i="26"/>
  <c r="B1746" i="26"/>
  <c r="B1743" i="26"/>
  <c r="B1742" i="26"/>
  <c r="B1741" i="26"/>
  <c r="B1740" i="26"/>
  <c r="B1739" i="26"/>
  <c r="B1738" i="26"/>
  <c r="B1737" i="26"/>
  <c r="B1732" i="26"/>
  <c r="B1731" i="26"/>
  <c r="B1729" i="26"/>
  <c r="B1727" i="26"/>
  <c r="B1725" i="26"/>
  <c r="B1724" i="26"/>
  <c r="B1722" i="26"/>
  <c r="B1721" i="26"/>
  <c r="B1720" i="26"/>
  <c r="B1719" i="26"/>
  <c r="B1718" i="26"/>
  <c r="B1717" i="26"/>
  <c r="B1716" i="26"/>
  <c r="B1712" i="26"/>
  <c r="B1711" i="26"/>
  <c r="B1709" i="26"/>
  <c r="B1708" i="26"/>
  <c r="B1707" i="26"/>
  <c r="B1706" i="26"/>
  <c r="B1705" i="26"/>
  <c r="B1704" i="26"/>
  <c r="B1703" i="26"/>
  <c r="B1702" i="26"/>
  <c r="B1701" i="26"/>
  <c r="B1699" i="26"/>
  <c r="B1698" i="26"/>
  <c r="B1697" i="26"/>
  <c r="B1696" i="26"/>
  <c r="B1695" i="26"/>
  <c r="B1694" i="26"/>
  <c r="B1693" i="26"/>
  <c r="B1692" i="26"/>
  <c r="B1691" i="26"/>
  <c r="B1690" i="26"/>
  <c r="B1685" i="26"/>
  <c r="B1684" i="26"/>
  <c r="B1683" i="26"/>
  <c r="B1682" i="26"/>
  <c r="B1680" i="26"/>
  <c r="B1679" i="26"/>
  <c r="B1678" i="26"/>
  <c r="B1675" i="26"/>
  <c r="B1674" i="26"/>
  <c r="B1673" i="26"/>
  <c r="B1671" i="26"/>
  <c r="B1670" i="26"/>
  <c r="B1668" i="26"/>
  <c r="B1666" i="26"/>
  <c r="B1665" i="26"/>
  <c r="B1664" i="26"/>
  <c r="B1663" i="26"/>
  <c r="B1662" i="26"/>
  <c r="B1661" i="26"/>
  <c r="B1660" i="26"/>
  <c r="B1658" i="26"/>
  <c r="B1657" i="26"/>
  <c r="B1656" i="26"/>
  <c r="B1655" i="26"/>
  <c r="B1654" i="26"/>
  <c r="B1653" i="26"/>
  <c r="B1652" i="26"/>
  <c r="B1649" i="26"/>
  <c r="B1648" i="26"/>
  <c r="B1647" i="26"/>
  <c r="B1646" i="26"/>
  <c r="B1645" i="26"/>
  <c r="B1643" i="26"/>
  <c r="B1641" i="26"/>
  <c r="B1638" i="26"/>
  <c r="B1635" i="26"/>
  <c r="B1634" i="26"/>
  <c r="B1633" i="26"/>
  <c r="B1632" i="26"/>
  <c r="B1631" i="26"/>
  <c r="B1630" i="26"/>
  <c r="B1629" i="26"/>
  <c r="B1628" i="26"/>
  <c r="B1627" i="26"/>
  <c r="B1626" i="26"/>
  <c r="B1623" i="26"/>
  <c r="B1622" i="26"/>
  <c r="B1621" i="26"/>
  <c r="B1620" i="26"/>
  <c r="B1618" i="26"/>
  <c r="B1617" i="26"/>
  <c r="B1616" i="26"/>
  <c r="B1615" i="26"/>
  <c r="B1613" i="26"/>
  <c r="B1606" i="26"/>
  <c r="B1603" i="26"/>
  <c r="B1602" i="26"/>
  <c r="B1601" i="26"/>
  <c r="B1600" i="26"/>
  <c r="B1599" i="26"/>
  <c r="B1777" i="26"/>
  <c r="B1776" i="26"/>
  <c r="B1768" i="26"/>
  <c r="B1753" i="26"/>
  <c r="B1745" i="26"/>
  <c r="B1744" i="26"/>
  <c r="B1736" i="26"/>
  <c r="B1735" i="26"/>
  <c r="B1734" i="26"/>
  <c r="B1733" i="26"/>
  <c r="B1730" i="26"/>
  <c r="B1728" i="26"/>
  <c r="B1726" i="26"/>
  <c r="B1723" i="26"/>
  <c r="B1715" i="26"/>
  <c r="B1714" i="26"/>
  <c r="B1713" i="26"/>
  <c r="B1710" i="26"/>
  <c r="B1700" i="26"/>
  <c r="B1689" i="26"/>
  <c r="B1688" i="26"/>
  <c r="B1687" i="26"/>
  <c r="B1686" i="26"/>
  <c r="B1681" i="26"/>
  <c r="B1677" i="26"/>
  <c r="B1676" i="26"/>
  <c r="B1672" i="26"/>
  <c r="B1669" i="26"/>
  <c r="B1667" i="26"/>
  <c r="B1659" i="26"/>
  <c r="B1651" i="26"/>
  <c r="B1650" i="26"/>
  <c r="B1644" i="26"/>
  <c r="B1642" i="26"/>
  <c r="B1640" i="26"/>
  <c r="B1639" i="26"/>
  <c r="B1637" i="26"/>
  <c r="B1636" i="26"/>
  <c r="B1625" i="26"/>
  <c r="B1624" i="26"/>
  <c r="B1619" i="26"/>
  <c r="B1614" i="26"/>
  <c r="B1612" i="26"/>
  <c r="B1611" i="26"/>
  <c r="B1610" i="26"/>
  <c r="B1609" i="26"/>
  <c r="B1608" i="26"/>
  <c r="B1607" i="26"/>
  <c r="B1605" i="26"/>
  <c r="B1604" i="26"/>
  <c r="B1581" i="26"/>
  <c r="AG466" i="11"/>
  <c r="AA466" i="11"/>
  <c r="R466" i="11"/>
  <c r="B466" i="11"/>
  <c r="AG465" i="11"/>
  <c r="AA465" i="11"/>
  <c r="R465" i="11"/>
  <c r="B465" i="11"/>
  <c r="AG1416" i="11" l="1"/>
  <c r="AA1416" i="11"/>
  <c r="R1416" i="11"/>
  <c r="B1416" i="11"/>
  <c r="B1595" i="26"/>
  <c r="B1593" i="26"/>
  <c r="B1588" i="26"/>
  <c r="B1587" i="26"/>
  <c r="B1578" i="26"/>
  <c r="B1575" i="26"/>
  <c r="B1572" i="26"/>
  <c r="B1563" i="26"/>
  <c r="B1562" i="26"/>
  <c r="B1550" i="26"/>
  <c r="B1549" i="26"/>
  <c r="B1548" i="26"/>
  <c r="B1540" i="26"/>
  <c r="B1539" i="26"/>
  <c r="B1538" i="26"/>
  <c r="B1537" i="26"/>
  <c r="B1536" i="26"/>
  <c r="B1535" i="26"/>
  <c r="B1526" i="26"/>
  <c r="B1525" i="26"/>
  <c r="B1524" i="26"/>
  <c r="B1520" i="26"/>
  <c r="B1519" i="26"/>
  <c r="B1515" i="26"/>
  <c r="B1514" i="26"/>
  <c r="B1513" i="26"/>
  <c r="B1507" i="26"/>
  <c r="B1502" i="26"/>
  <c r="B1498" i="26"/>
  <c r="B1490" i="26"/>
  <c r="B1489" i="26"/>
  <c r="B1488" i="26"/>
  <c r="B1487" i="26"/>
  <c r="B1486" i="26"/>
  <c r="B1478" i="26"/>
  <c r="B1466" i="26"/>
  <c r="B1464" i="26"/>
  <c r="B1463" i="26"/>
  <c r="B1458" i="26"/>
  <c r="B1457" i="26"/>
  <c r="B1454" i="26"/>
  <c r="B1452" i="26"/>
  <c r="B1443" i="26"/>
  <c r="B1442" i="26"/>
  <c r="B1438" i="26"/>
  <c r="B1434" i="26"/>
  <c r="B1430" i="26"/>
  <c r="B1427" i="26"/>
  <c r="B1424" i="26"/>
  <c r="B1418" i="26"/>
  <c r="B1417" i="26"/>
  <c r="B1416" i="26"/>
  <c r="B1415" i="26"/>
  <c r="B1411" i="26"/>
  <c r="B1410" i="26"/>
  <c r="B1407" i="26"/>
  <c r="B1406" i="26"/>
  <c r="B1405" i="26"/>
  <c r="B1402" i="26"/>
  <c r="B1397" i="26"/>
  <c r="B1396" i="26"/>
  <c r="B1395" i="26"/>
  <c r="B1394" i="26"/>
  <c r="B1392" i="26"/>
  <c r="B1391" i="26"/>
  <c r="B1386" i="26"/>
  <c r="B1384" i="26"/>
  <c r="B1383" i="26"/>
  <c r="B1382" i="26"/>
  <c r="B1380" i="26"/>
  <c r="B1379" i="26"/>
  <c r="B1378" i="26"/>
  <c r="B1374" i="26"/>
  <c r="B1371" i="26"/>
  <c r="B1370" i="26"/>
  <c r="B1368" i="26"/>
  <c r="B1366" i="26"/>
  <c r="B1360" i="26"/>
  <c r="B1359" i="26"/>
  <c r="B1358" i="26"/>
  <c r="B1357" i="26"/>
  <c r="B1356" i="26"/>
  <c r="B1355" i="26"/>
  <c r="B1354" i="26"/>
  <c r="B1351" i="26"/>
  <c r="B1347" i="26"/>
  <c r="B1346" i="26"/>
  <c r="B1345" i="26"/>
  <c r="B1344" i="26"/>
  <c r="B1343" i="26"/>
  <c r="B1339" i="26"/>
  <c r="B1335" i="26"/>
  <c r="B1334" i="26"/>
  <c r="B1331" i="26"/>
  <c r="B1327" i="26"/>
  <c r="B1322" i="26"/>
  <c r="B1320" i="26"/>
  <c r="B1319" i="26"/>
  <c r="B1312" i="26"/>
  <c r="B1311" i="26"/>
  <c r="B1310" i="26"/>
  <c r="B1308" i="26"/>
  <c r="B1307" i="26"/>
  <c r="B1302" i="26"/>
  <c r="B1299" i="26"/>
  <c r="B1298" i="26"/>
  <c r="B1296" i="26"/>
  <c r="B1295" i="26"/>
  <c r="B1294" i="26"/>
  <c r="B1292" i="26"/>
  <c r="B1291" i="26"/>
  <c r="B1290" i="26"/>
  <c r="B1289" i="26"/>
  <c r="B1288" i="26"/>
  <c r="B1287" i="26"/>
  <c r="B1286" i="26"/>
  <c r="B1284" i="26"/>
  <c r="B1283" i="26"/>
  <c r="B1282" i="26"/>
  <c r="B1280" i="26"/>
  <c r="B1278" i="26"/>
  <c r="B1277" i="26"/>
  <c r="B1274" i="26"/>
  <c r="B1272" i="26"/>
  <c r="B1271" i="26"/>
  <c r="B1270" i="26"/>
  <c r="B1267" i="26"/>
  <c r="B1266" i="26"/>
  <c r="B1263" i="26"/>
  <c r="B1262" i="26"/>
  <c r="B1260" i="26"/>
  <c r="B1258" i="26"/>
  <c r="B1257" i="26"/>
  <c r="B1255" i="26"/>
  <c r="B1252" i="26"/>
  <c r="B1251" i="26"/>
  <c r="B1250" i="26"/>
  <c r="B1249" i="26"/>
  <c r="B1248" i="26"/>
  <c r="B1246" i="26"/>
  <c r="B1238" i="26"/>
  <c r="B1236" i="26"/>
  <c r="B1235" i="26"/>
  <c r="B1234" i="26"/>
  <c r="B1231" i="26"/>
  <c r="B1227" i="26"/>
  <c r="B1226" i="26"/>
  <c r="B1224" i="26"/>
  <c r="B1222" i="26"/>
  <c r="B1221" i="26"/>
  <c r="B1219" i="26"/>
  <c r="B1217" i="26"/>
  <c r="B1216" i="26"/>
  <c r="B1215" i="26"/>
  <c r="B1214" i="26"/>
  <c r="B1212" i="26"/>
  <c r="B1211" i="26"/>
  <c r="B1210" i="26"/>
  <c r="B1207" i="26"/>
  <c r="B1203" i="26"/>
  <c r="B1202" i="26"/>
  <c r="B1200" i="26"/>
  <c r="B1199" i="26"/>
  <c r="B1198" i="26"/>
  <c r="B1195" i="26"/>
  <c r="B1194" i="26"/>
  <c r="B1191" i="26"/>
  <c r="B1190" i="26"/>
  <c r="B1189" i="26"/>
  <c r="B1188" i="26"/>
  <c r="B1186" i="26"/>
  <c r="B1183" i="26"/>
  <c r="B1182" i="26"/>
  <c r="B1179" i="26"/>
  <c r="B1178" i="26"/>
  <c r="B1176" i="26"/>
  <c r="B1175" i="26"/>
  <c r="B1174" i="26"/>
  <c r="B1171" i="26"/>
  <c r="B1170" i="26"/>
  <c r="B1167" i="26"/>
  <c r="B1166" i="26"/>
  <c r="B1164" i="26"/>
  <c r="B1163" i="26"/>
  <c r="B1162" i="26"/>
  <c r="B1159" i="26"/>
  <c r="B1158" i="26"/>
  <c r="B1155" i="26"/>
  <c r="B1154" i="26"/>
  <c r="B1152" i="26"/>
  <c r="B1150" i="26"/>
  <c r="B1147" i="26"/>
  <c r="B1143" i="26"/>
  <c r="B1142" i="26"/>
  <c r="B1140" i="26"/>
  <c r="B1139" i="26"/>
  <c r="B1138" i="26"/>
  <c r="B1134" i="26"/>
  <c r="B1130" i="26"/>
  <c r="B1128" i="26"/>
  <c r="B1127" i="26"/>
  <c r="B1126" i="26"/>
  <c r="B1119" i="26"/>
  <c r="B1118" i="26"/>
  <c r="B1116" i="26"/>
  <c r="B1115" i="26"/>
  <c r="B1114" i="26"/>
  <c r="B1110" i="26"/>
  <c r="B1108" i="26"/>
  <c r="B1107" i="26"/>
  <c r="B1106" i="26"/>
  <c r="B1105" i="26"/>
  <c r="B1104" i="26"/>
  <c r="B1103" i="26"/>
  <c r="B1102" i="26"/>
  <c r="B1099" i="26"/>
  <c r="B1096" i="26"/>
  <c r="B1095" i="26"/>
  <c r="B1094" i="26"/>
  <c r="B1092" i="26"/>
  <c r="B1090" i="26"/>
  <c r="B1087" i="26"/>
  <c r="B1083" i="26"/>
  <c r="B1082" i="26"/>
  <c r="B1080" i="26"/>
  <c r="B1073" i="26"/>
  <c r="B1072" i="26"/>
  <c r="B1071" i="26"/>
  <c r="B1070" i="26"/>
  <c r="B1068" i="26"/>
  <c r="B1067" i="26"/>
  <c r="B1062" i="26"/>
  <c r="B1060" i="26"/>
  <c r="B1059" i="26"/>
  <c r="B1058" i="26"/>
  <c r="B1056" i="26"/>
  <c r="B1055" i="26"/>
  <c r="B1054" i="26"/>
  <c r="B1051" i="26"/>
  <c r="B1050" i="26"/>
  <c r="B1049" i="26"/>
  <c r="B1048" i="26"/>
  <c r="B1047" i="26"/>
  <c r="B1046" i="26"/>
  <c r="B1044" i="26"/>
  <c r="B1043" i="26"/>
  <c r="B1038" i="26"/>
  <c r="B1036" i="26"/>
  <c r="B1035" i="26"/>
  <c r="B1034" i="26"/>
  <c r="B1032" i="26"/>
  <c r="B1031" i="26"/>
  <c r="B1030" i="26"/>
  <c r="B1027" i="26"/>
  <c r="B1026" i="26"/>
  <c r="B1024" i="26"/>
  <c r="B1023" i="26"/>
  <c r="B1022" i="26"/>
  <c r="B1020" i="26"/>
  <c r="B1019" i="26"/>
  <c r="B1018" i="26"/>
  <c r="B1015" i="26"/>
  <c r="B1012" i="26"/>
  <c r="B1011" i="26"/>
  <c r="B1010" i="26"/>
  <c r="B1008" i="26"/>
  <c r="B1007" i="26"/>
  <c r="B1006" i="26"/>
  <c r="B999" i="26"/>
  <c r="B998" i="26"/>
  <c r="B996" i="26"/>
  <c r="B995" i="26"/>
  <c r="B994" i="26"/>
  <c r="B992" i="26"/>
  <c r="B991" i="26"/>
  <c r="B990" i="26"/>
  <c r="B987" i="26"/>
  <c r="B986" i="26"/>
  <c r="B984" i="26"/>
  <c r="B983" i="26"/>
  <c r="B981" i="26"/>
  <c r="B979" i="26"/>
  <c r="B977" i="26"/>
  <c r="B975" i="26"/>
  <c r="B974" i="26"/>
  <c r="B972" i="26"/>
  <c r="B971" i="26"/>
  <c r="B970" i="26"/>
  <c r="B967" i="26"/>
  <c r="B966" i="26"/>
  <c r="B964" i="26"/>
  <c r="B963" i="26"/>
  <c r="B962" i="26"/>
  <c r="B960" i="26"/>
  <c r="B958" i="26"/>
  <c r="B957" i="26"/>
  <c r="B953" i="26"/>
  <c r="B952" i="26"/>
  <c r="B951" i="26"/>
  <c r="B950" i="26"/>
  <c r="B948" i="26"/>
  <c r="B945" i="26"/>
  <c r="B942" i="26"/>
  <c r="B941" i="26"/>
  <c r="B940" i="26"/>
  <c r="B939" i="26"/>
  <c r="B938" i="26"/>
  <c r="B936" i="26"/>
  <c r="B935" i="26"/>
  <c r="B934" i="26"/>
  <c r="B931" i="26"/>
  <c r="B928" i="26"/>
  <c r="B927" i="26"/>
  <c r="B926" i="26"/>
  <c r="B925" i="26"/>
  <c r="B924" i="26"/>
  <c r="B923" i="26"/>
  <c r="B922" i="26"/>
  <c r="B919" i="26"/>
  <c r="B918" i="26"/>
  <c r="B917" i="26"/>
  <c r="B914" i="26"/>
  <c r="B912" i="26"/>
  <c r="B911" i="26"/>
  <c r="B910" i="26"/>
  <c r="B906" i="26"/>
  <c r="B902" i="26"/>
  <c r="B900" i="26"/>
  <c r="B899" i="26"/>
  <c r="B898" i="26"/>
  <c r="B897" i="26"/>
  <c r="B895" i="26"/>
  <c r="B894" i="26"/>
  <c r="B893" i="26"/>
  <c r="B892" i="26"/>
  <c r="B891" i="26"/>
  <c r="B890" i="26"/>
  <c r="B889" i="26"/>
  <c r="B888" i="26"/>
  <c r="B887" i="26"/>
  <c r="B886" i="26"/>
  <c r="B880" i="26"/>
  <c r="B879" i="26"/>
  <c r="B878" i="26"/>
  <c r="B877" i="26"/>
  <c r="B876" i="26"/>
  <c r="B875" i="26"/>
  <c r="B869" i="26"/>
  <c r="B868" i="26"/>
  <c r="B867" i="26"/>
  <c r="B866" i="26"/>
  <c r="B864" i="26"/>
  <c r="B862" i="26"/>
  <c r="B858" i="26"/>
  <c r="B855" i="26"/>
  <c r="B854" i="26"/>
  <c r="B852" i="26"/>
  <c r="B849" i="26"/>
  <c r="B847" i="26"/>
  <c r="B843" i="26"/>
  <c r="B842" i="26"/>
  <c r="B840" i="26"/>
  <c r="B837" i="26"/>
  <c r="B832" i="26"/>
  <c r="B831" i="26"/>
  <c r="B830" i="26"/>
  <c r="B828" i="26"/>
  <c r="B827" i="26"/>
  <c r="B824" i="26"/>
  <c r="B823" i="26"/>
  <c r="B819" i="26"/>
  <c r="B818" i="26"/>
  <c r="B816" i="26"/>
  <c r="B809" i="26"/>
  <c r="B807" i="26"/>
  <c r="B806" i="26"/>
  <c r="B804" i="26"/>
  <c r="B802" i="26"/>
  <c r="B798" i="26"/>
  <c r="B795" i="26"/>
  <c r="B794" i="26"/>
  <c r="B792" i="26"/>
  <c r="B791" i="26"/>
  <c r="B790" i="26"/>
  <c r="B787" i="26"/>
  <c r="B786" i="26"/>
  <c r="B783" i="26"/>
  <c r="B782" i="26"/>
  <c r="B780" i="26"/>
  <c r="B779" i="26"/>
  <c r="B778" i="26"/>
  <c r="B776" i="26"/>
  <c r="B775" i="26"/>
  <c r="B774" i="26"/>
  <c r="B770" i="26"/>
  <c r="B768" i="26"/>
  <c r="B767" i="26"/>
  <c r="B766" i="26"/>
  <c r="B763" i="26"/>
  <c r="B759" i="26"/>
  <c r="B758" i="26"/>
  <c r="B756" i="26"/>
  <c r="B754" i="26"/>
  <c r="B751" i="26"/>
  <c r="B748" i="26"/>
  <c r="B747" i="26"/>
  <c r="B746" i="26"/>
  <c r="B744" i="26"/>
  <c r="B743" i="26"/>
  <c r="B739" i="26"/>
  <c r="B738" i="26"/>
  <c r="B736" i="26"/>
  <c r="B735" i="26"/>
  <c r="B734" i="26"/>
  <c r="B732" i="26"/>
  <c r="B731" i="26"/>
  <c r="B730" i="26"/>
  <c r="B727" i="26"/>
  <c r="B726" i="26"/>
  <c r="B725" i="26"/>
  <c r="B724" i="26"/>
  <c r="B723" i="26"/>
  <c r="B722" i="26"/>
  <c r="B720" i="26"/>
  <c r="B719" i="26"/>
  <c r="B718" i="26"/>
  <c r="B715" i="26"/>
  <c r="B714" i="26"/>
  <c r="B712" i="26"/>
  <c r="B711" i="26"/>
  <c r="B710" i="26"/>
  <c r="B708" i="26"/>
  <c r="B707" i="26"/>
  <c r="B706" i="26"/>
  <c r="B703" i="26"/>
  <c r="B700" i="26"/>
  <c r="B699" i="26"/>
  <c r="B698" i="26"/>
  <c r="B696" i="26"/>
  <c r="B695" i="26"/>
  <c r="B694" i="26"/>
  <c r="B693" i="26"/>
  <c r="B692" i="26"/>
  <c r="B691" i="26"/>
  <c r="B686" i="26"/>
  <c r="B684" i="26"/>
  <c r="B683" i="26"/>
  <c r="B682" i="26"/>
  <c r="B680" i="26"/>
  <c r="B676" i="26"/>
  <c r="B675" i="26"/>
  <c r="B674" i="26"/>
  <c r="B673" i="26"/>
  <c r="B672" i="26"/>
  <c r="B671" i="26"/>
  <c r="B670" i="26"/>
  <c r="B667" i="26"/>
  <c r="B666" i="26"/>
  <c r="B664" i="26"/>
  <c r="B663" i="26"/>
  <c r="B662" i="26"/>
  <c r="B660" i="26"/>
  <c r="B659" i="26"/>
  <c r="B658" i="26"/>
  <c r="B657" i="26"/>
  <c r="B656" i="26"/>
  <c r="B655" i="26"/>
  <c r="B654" i="26"/>
  <c r="B652" i="26"/>
  <c r="B651" i="26"/>
  <c r="B650" i="26"/>
  <c r="B648" i="26"/>
  <c r="B646" i="26"/>
  <c r="B643" i="26"/>
  <c r="B640" i="26"/>
  <c r="B639" i="26"/>
  <c r="B638" i="26"/>
  <c r="B636" i="26"/>
  <c r="B635" i="26"/>
  <c r="B634" i="26"/>
  <c r="B631" i="26"/>
  <c r="B628" i="26"/>
  <c r="B627" i="26"/>
  <c r="B626" i="26"/>
  <c r="B624" i="26"/>
  <c r="B623" i="26"/>
  <c r="B622" i="26"/>
  <c r="B621" i="26"/>
  <c r="B619" i="26"/>
  <c r="B618" i="26"/>
  <c r="B615" i="26"/>
  <c r="B614" i="26"/>
  <c r="B612" i="26"/>
  <c r="B611" i="26"/>
  <c r="B610" i="26"/>
  <c r="B607" i="26"/>
  <c r="B606" i="26"/>
  <c r="B604" i="26"/>
  <c r="B603" i="26"/>
  <c r="B602" i="26"/>
  <c r="B600" i="26"/>
  <c r="B599" i="26"/>
  <c r="B598" i="26"/>
  <c r="B597" i="26"/>
  <c r="B595" i="26"/>
  <c r="B594" i="26"/>
  <c r="B592" i="26"/>
  <c r="B591" i="26"/>
  <c r="B590" i="26"/>
  <c r="B588" i="26"/>
  <c r="B587" i="26"/>
  <c r="B586" i="26"/>
  <c r="B582" i="26"/>
  <c r="B580" i="26"/>
  <c r="B579" i="26"/>
  <c r="B578" i="26"/>
  <c r="B576" i="26"/>
  <c r="B575" i="26"/>
  <c r="B574" i="26"/>
  <c r="B571" i="26"/>
  <c r="B570" i="26"/>
  <c r="B567" i="26"/>
  <c r="B566" i="26"/>
  <c r="B564" i="26"/>
  <c r="B563" i="26"/>
  <c r="B562" i="26"/>
  <c r="B561" i="26"/>
  <c r="B558" i="26"/>
  <c r="B556" i="26"/>
  <c r="B555" i="26"/>
  <c r="B554" i="26"/>
  <c r="B552" i="26"/>
  <c r="B551" i="26"/>
  <c r="B550" i="26"/>
  <c r="B548" i="26"/>
  <c r="B547" i="26"/>
  <c r="B546" i="26"/>
  <c r="B543" i="26"/>
  <c r="B542" i="26"/>
  <c r="B540" i="26"/>
  <c r="B539" i="26"/>
  <c r="B538" i="26"/>
  <c r="B535" i="26"/>
  <c r="B532" i="26"/>
  <c r="B531" i="26"/>
  <c r="B530" i="26"/>
  <c r="B528" i="26"/>
  <c r="B527" i="26"/>
  <c r="B526" i="26"/>
  <c r="B523" i="26"/>
  <c r="B522" i="26"/>
  <c r="B520" i="26"/>
  <c r="B519" i="26"/>
  <c r="B518" i="26"/>
  <c r="B517" i="26"/>
  <c r="B516" i="26"/>
  <c r="B515" i="26"/>
  <c r="B514" i="26"/>
  <c r="B511" i="26"/>
  <c r="B510" i="26"/>
  <c r="B509" i="26"/>
  <c r="B507" i="26"/>
  <c r="B506" i="26"/>
  <c r="B504" i="26"/>
  <c r="B503" i="26"/>
  <c r="B502" i="26"/>
  <c r="B501" i="26"/>
  <c r="B499" i="26"/>
  <c r="B495" i="26"/>
  <c r="B494" i="26"/>
  <c r="B492" i="26"/>
  <c r="B491" i="26"/>
  <c r="B490" i="26"/>
  <c r="B489" i="26"/>
  <c r="B488" i="26"/>
  <c r="B487" i="26"/>
  <c r="B486" i="26"/>
  <c r="B484" i="26"/>
  <c r="B483" i="26"/>
  <c r="B482" i="26"/>
  <c r="B480" i="26"/>
  <c r="B478" i="26"/>
  <c r="B475" i="26"/>
  <c r="B474" i="26"/>
  <c r="B472" i="26"/>
  <c r="B471" i="26"/>
  <c r="B470" i="26"/>
  <c r="B468" i="26"/>
  <c r="B467" i="26"/>
  <c r="B466" i="26"/>
  <c r="B465" i="26"/>
  <c r="B463" i="26"/>
  <c r="B462" i="26"/>
  <c r="B460" i="26"/>
  <c r="B459" i="26"/>
  <c r="B458" i="26"/>
  <c r="B456" i="26"/>
  <c r="B455" i="26"/>
  <c r="B454" i="26"/>
  <c r="B451" i="26"/>
  <c r="B450" i="26"/>
  <c r="B449" i="26"/>
  <c r="B448" i="26"/>
  <c r="B446" i="26"/>
  <c r="B444" i="26"/>
  <c r="B443" i="26"/>
  <c r="B442" i="26"/>
  <c r="B439" i="26"/>
  <c r="B437" i="26"/>
  <c r="B436" i="26"/>
  <c r="B435" i="26"/>
  <c r="B434" i="26"/>
  <c r="B432" i="26"/>
  <c r="B431" i="26"/>
  <c r="B430" i="26"/>
  <c r="B427" i="26"/>
  <c r="B426" i="26"/>
  <c r="B425" i="26"/>
  <c r="B423" i="26"/>
  <c r="B422" i="26"/>
  <c r="B420" i="26"/>
  <c r="B418" i="26"/>
  <c r="B415" i="26"/>
  <c r="B414" i="26"/>
  <c r="B411" i="26"/>
  <c r="B410" i="26"/>
  <c r="B409" i="26"/>
  <c r="B408" i="26"/>
  <c r="B407" i="26"/>
  <c r="B406" i="26"/>
  <c r="B403" i="26"/>
  <c r="B402" i="26"/>
  <c r="B400" i="26"/>
  <c r="B399" i="26"/>
  <c r="B398" i="26"/>
  <c r="B397" i="26"/>
  <c r="B396" i="26"/>
  <c r="B395" i="26"/>
  <c r="B394" i="26"/>
  <c r="B390" i="26"/>
  <c r="B389" i="26"/>
  <c r="B388" i="26"/>
  <c r="B387" i="26"/>
  <c r="B386" i="26"/>
  <c r="B385" i="26"/>
  <c r="B384" i="26"/>
  <c r="B383" i="26"/>
  <c r="B382" i="26"/>
  <c r="B378" i="26"/>
  <c r="B376" i="26"/>
  <c r="B375" i="26"/>
  <c r="B374" i="26"/>
  <c r="B373" i="26"/>
  <c r="B372" i="26"/>
  <c r="B371" i="26"/>
  <c r="B370" i="26"/>
  <c r="B369" i="26"/>
  <c r="B367" i="26"/>
  <c r="B366" i="26"/>
  <c r="B364" i="26"/>
  <c r="B363" i="26"/>
  <c r="B362" i="26"/>
  <c r="B360" i="26"/>
  <c r="B359" i="26"/>
  <c r="B358" i="26"/>
  <c r="B355" i="26"/>
  <c r="B354" i="26"/>
  <c r="B352" i="26"/>
  <c r="B351" i="26"/>
  <c r="B350" i="26"/>
  <c r="B349" i="26"/>
  <c r="B348" i="26"/>
  <c r="B347" i="26"/>
  <c r="B346" i="26"/>
  <c r="B343" i="26"/>
  <c r="B342" i="26"/>
  <c r="B340" i="26"/>
  <c r="B339" i="26"/>
  <c r="B338" i="26"/>
  <c r="B337" i="26"/>
  <c r="B336" i="26"/>
  <c r="B335" i="26"/>
  <c r="B334" i="26"/>
  <c r="B330" i="26"/>
  <c r="B329" i="26"/>
  <c r="B328" i="26"/>
  <c r="B327" i="26"/>
  <c r="B326" i="26"/>
  <c r="B324" i="26"/>
  <c r="B323" i="26"/>
  <c r="B322" i="26"/>
  <c r="B319" i="26"/>
  <c r="B318" i="26"/>
  <c r="B317" i="26"/>
  <c r="B316" i="26"/>
  <c r="B315" i="26"/>
  <c r="B314" i="26"/>
  <c r="B312" i="26"/>
  <c r="B311" i="26"/>
  <c r="B310" i="26"/>
  <c r="B309" i="26"/>
  <c r="B307" i="26"/>
  <c r="B306" i="26"/>
  <c r="B304" i="26"/>
  <c r="B303" i="26"/>
  <c r="B302" i="26"/>
  <c r="B301" i="26"/>
  <c r="B300" i="26"/>
  <c r="B299" i="26"/>
  <c r="B298" i="26"/>
  <c r="B295" i="26"/>
  <c r="B294" i="26"/>
  <c r="B292" i="26"/>
  <c r="B291" i="26"/>
  <c r="B290" i="26"/>
  <c r="B289" i="26"/>
  <c r="B288" i="26"/>
  <c r="B287" i="26"/>
  <c r="B286" i="26"/>
  <c r="B284" i="26"/>
  <c r="B283" i="26"/>
  <c r="B282" i="26"/>
  <c r="B280" i="26"/>
  <c r="B279" i="26"/>
  <c r="B278" i="26"/>
  <c r="B276" i="26"/>
  <c r="B274" i="26"/>
  <c r="B271" i="26"/>
  <c r="B270" i="26"/>
  <c r="B269" i="26"/>
  <c r="B268" i="26"/>
  <c r="B267" i="26"/>
  <c r="B266" i="26"/>
  <c r="B264" i="26"/>
  <c r="B263" i="26"/>
  <c r="B262" i="26"/>
  <c r="B259" i="26"/>
  <c r="B258" i="26"/>
  <c r="B256" i="26"/>
  <c r="B255" i="26"/>
  <c r="B254" i="26"/>
  <c r="B252" i="26"/>
  <c r="B251" i="26"/>
  <c r="B250" i="26"/>
  <c r="B249" i="26"/>
  <c r="B246" i="26"/>
  <c r="B243" i="26"/>
  <c r="B242" i="26"/>
  <c r="B240" i="26"/>
  <c r="B239" i="26"/>
  <c r="B238" i="26"/>
  <c r="B235" i="26"/>
  <c r="B234" i="26"/>
  <c r="B232" i="26"/>
  <c r="B231" i="26"/>
  <c r="B230" i="26"/>
  <c r="B229" i="26"/>
  <c r="B228" i="26"/>
  <c r="B227" i="26"/>
  <c r="B226" i="26"/>
  <c r="B225" i="26"/>
  <c r="B223" i="26"/>
  <c r="B222" i="26"/>
  <c r="B220" i="26"/>
  <c r="B219" i="26"/>
  <c r="B218" i="26"/>
  <c r="B216" i="26"/>
  <c r="B214" i="26"/>
  <c r="B210" i="26"/>
  <c r="B208" i="26"/>
  <c r="B206" i="26"/>
  <c r="B204" i="26"/>
  <c r="B203" i="26"/>
  <c r="B202" i="26"/>
  <c r="B199" i="26"/>
  <c r="B198" i="26"/>
  <c r="B196" i="26"/>
  <c r="B195" i="26"/>
  <c r="B194" i="26"/>
  <c r="B192" i="26"/>
  <c r="B191" i="26"/>
  <c r="B190" i="26"/>
  <c r="B189" i="26"/>
  <c r="B187" i="26"/>
  <c r="B186" i="26"/>
  <c r="B185" i="26"/>
  <c r="B184" i="26"/>
  <c r="B183" i="26"/>
  <c r="B182" i="26"/>
  <c r="B180" i="26"/>
  <c r="B179" i="26"/>
  <c r="B178" i="26"/>
  <c r="B175" i="26"/>
  <c r="B174" i="26"/>
  <c r="B173" i="26"/>
  <c r="B172" i="26"/>
  <c r="B171" i="26"/>
  <c r="B170" i="26"/>
  <c r="B169" i="26"/>
  <c r="B168" i="26"/>
  <c r="B167" i="26"/>
  <c r="B166" i="26"/>
  <c r="B164" i="26"/>
  <c r="B163" i="26"/>
  <c r="B162" i="26"/>
  <c r="B161" i="26"/>
  <c r="B160" i="26"/>
  <c r="B159" i="26"/>
  <c r="B158" i="26"/>
  <c r="B156" i="26"/>
  <c r="B155" i="26"/>
  <c r="B154" i="26"/>
  <c r="B151" i="26"/>
  <c r="B150" i="26"/>
  <c r="B148" i="26"/>
  <c r="B147" i="26"/>
  <c r="B146" i="26"/>
  <c r="B145" i="26"/>
  <c r="B144" i="26"/>
  <c r="B143" i="26"/>
  <c r="B142" i="26"/>
  <c r="B141" i="26"/>
  <c r="B139" i="26"/>
  <c r="B138" i="26"/>
  <c r="B136" i="26"/>
  <c r="B135" i="26"/>
  <c r="B134" i="26"/>
  <c r="B133" i="26"/>
  <c r="B132" i="26"/>
  <c r="B131" i="26"/>
  <c r="B130" i="26"/>
  <c r="B129" i="26"/>
  <c r="B126" i="26"/>
  <c r="B124" i="26"/>
  <c r="B123" i="26"/>
  <c r="B122" i="26"/>
  <c r="B121" i="26"/>
  <c r="B120" i="26"/>
  <c r="B119" i="26"/>
  <c r="B118" i="26"/>
  <c r="B117" i="26"/>
  <c r="B115" i="26"/>
  <c r="B114" i="26"/>
  <c r="B112" i="26"/>
  <c r="B111" i="26"/>
  <c r="B110" i="26"/>
  <c r="B108" i="26"/>
  <c r="B107" i="26"/>
  <c r="B106" i="26"/>
  <c r="B105" i="26"/>
  <c r="B102" i="26"/>
  <c r="B100" i="26"/>
  <c r="B99" i="26"/>
  <c r="B98" i="26"/>
  <c r="B97" i="26"/>
  <c r="B96" i="26"/>
  <c r="B94" i="26"/>
  <c r="B91" i="26"/>
  <c r="B90" i="26"/>
  <c r="B88" i="26"/>
  <c r="B87" i="26"/>
  <c r="B86" i="26"/>
  <c r="B84" i="26"/>
  <c r="B82" i="26"/>
  <c r="B80" i="26"/>
  <c r="B79" i="26"/>
  <c r="B78" i="26"/>
  <c r="B77" i="26"/>
  <c r="B76" i="26"/>
  <c r="B74" i="26"/>
  <c r="B73" i="26"/>
  <c r="B72" i="26"/>
  <c r="B71" i="26"/>
  <c r="B70" i="26"/>
  <c r="B67" i="26"/>
  <c r="B66" i="26"/>
  <c r="B64" i="26"/>
  <c r="B63" i="26"/>
  <c r="B62" i="26"/>
  <c r="B61" i="26"/>
  <c r="B60" i="26"/>
  <c r="B59" i="26"/>
  <c r="B58" i="26"/>
  <c r="B57" i="26"/>
  <c r="B54" i="26"/>
  <c r="B53" i="26"/>
  <c r="B51" i="26"/>
  <c r="B50" i="26"/>
  <c r="B49" i="26"/>
  <c r="B48" i="26"/>
  <c r="B47" i="26"/>
  <c r="B46" i="26"/>
  <c r="B45" i="26"/>
  <c r="B43" i="26"/>
  <c r="B42" i="26"/>
  <c r="B40" i="26"/>
  <c r="B39" i="26"/>
  <c r="B38" i="26"/>
  <c r="B37" i="26"/>
  <c r="B36" i="26"/>
  <c r="B35" i="26"/>
  <c r="B34" i="26"/>
  <c r="B33" i="26"/>
  <c r="B31" i="26"/>
  <c r="B30" i="26"/>
  <c r="B28" i="26"/>
  <c r="B27" i="26"/>
  <c r="B26" i="26"/>
  <c r="B25" i="26"/>
  <c r="B24" i="26"/>
  <c r="B23" i="26"/>
  <c r="B22" i="26"/>
  <c r="B21" i="26"/>
  <c r="B19" i="26"/>
  <c r="B18" i="26"/>
  <c r="B17" i="26"/>
  <c r="B16" i="26"/>
  <c r="B15" i="26"/>
  <c r="B14" i="26"/>
  <c r="B13" i="26"/>
  <c r="B12" i="26"/>
  <c r="B11" i="26"/>
  <c r="B10" i="26"/>
  <c r="B9" i="26"/>
  <c r="B7" i="26"/>
  <c r="B6" i="26"/>
  <c r="B5" i="26"/>
  <c r="B765" i="26"/>
  <c r="B248" i="26"/>
  <c r="B391" i="26"/>
  <c r="B637" i="26"/>
  <c r="B541" i="26"/>
  <c r="B325" i="26"/>
  <c r="B589" i="26"/>
  <c r="B233" i="26"/>
  <c r="B497" i="26"/>
  <c r="B247" i="26"/>
  <c r="B353" i="26"/>
  <c r="B764" i="26"/>
  <c r="B128" i="26"/>
  <c r="B127" i="26"/>
  <c r="B661" i="26"/>
  <c r="B560" i="26"/>
  <c r="B321" i="26"/>
  <c r="B496" i="26"/>
  <c r="B20" i="26"/>
  <c r="B320" i="26"/>
  <c r="B762" i="26"/>
  <c r="B245" i="26"/>
  <c r="B113" i="26"/>
  <c r="B464" i="26"/>
  <c r="B559" i="26"/>
  <c r="B81" i="26"/>
  <c r="B197" i="26"/>
  <c r="B333" i="26"/>
  <c r="B104" i="26"/>
  <c r="B537" i="26"/>
  <c r="B761" i="26"/>
  <c r="B424" i="26"/>
  <c r="B95" i="26"/>
  <c r="B140" i="26"/>
  <c r="B493" i="26"/>
  <c r="B368" i="26"/>
  <c r="B103" i="26"/>
  <c r="B453" i="26"/>
  <c r="B760" i="26"/>
  <c r="B265" i="26"/>
  <c r="B452" i="26"/>
  <c r="B188" i="26"/>
  <c r="B536" i="26"/>
  <c r="B433" i="26"/>
  <c r="B709" i="26"/>
  <c r="B690" i="26"/>
  <c r="B534" i="26"/>
  <c r="B689" i="26"/>
  <c r="B473" i="26"/>
  <c r="B601" i="26"/>
  <c r="B633" i="26"/>
  <c r="B125" i="26"/>
  <c r="B332" i="26"/>
  <c r="B688" i="26"/>
  <c r="B557" i="26"/>
  <c r="B513" i="26"/>
  <c r="B757" i="26"/>
  <c r="B244" i="26"/>
  <c r="B687" i="26"/>
  <c r="B585" i="26"/>
  <c r="B313" i="26"/>
  <c r="B224" i="26"/>
  <c r="B69" i="26"/>
  <c r="B632" i="26"/>
  <c r="B157" i="26"/>
  <c r="B584" i="26"/>
  <c r="B685" i="26"/>
  <c r="B512" i="26"/>
  <c r="B68" i="26"/>
  <c r="B583" i="26"/>
  <c r="B630" i="26"/>
  <c r="B629" i="26"/>
  <c r="B331" i="26"/>
  <c r="B221" i="26"/>
  <c r="B755" i="26"/>
  <c r="B93" i="26"/>
  <c r="B365" i="26"/>
  <c r="B533" i="26"/>
  <c r="B789" i="26"/>
  <c r="B753" i="26"/>
  <c r="B553" i="26"/>
  <c r="B752" i="26"/>
  <c r="B285" i="26"/>
  <c r="B625" i="26"/>
  <c r="B461" i="26"/>
  <c r="B137" i="26"/>
  <c r="B308" i="26"/>
  <c r="B92" i="26"/>
  <c r="B101" i="26"/>
  <c r="B261" i="26"/>
  <c r="B421" i="26"/>
  <c r="B181" i="26"/>
  <c r="B193" i="26"/>
  <c r="B681" i="26"/>
  <c r="B469" i="26"/>
  <c r="B581" i="26"/>
  <c r="B679" i="26"/>
  <c r="B281" i="26"/>
  <c r="B678" i="26"/>
  <c r="B750" i="26"/>
  <c r="B260" i="26"/>
  <c r="B305" i="26"/>
  <c r="B89" i="26"/>
  <c r="B405" i="26"/>
  <c r="B549" i="26"/>
  <c r="B749" i="26"/>
  <c r="B217" i="26"/>
  <c r="B677" i="26"/>
  <c r="B447" i="26"/>
  <c r="B596" i="26"/>
  <c r="B620" i="26"/>
  <c r="B381" i="26"/>
  <c r="B745" i="26"/>
  <c r="B404" i="26"/>
  <c r="B257" i="26"/>
  <c r="B56" i="26"/>
  <c r="B1089" i="26"/>
  <c r="B529" i="26"/>
  <c r="B380" i="26"/>
  <c r="B485" i="26"/>
  <c r="B508" i="26"/>
  <c r="B705" i="26"/>
  <c r="B277" i="26"/>
  <c r="B742" i="26"/>
  <c r="B379" i="26"/>
  <c r="B704" i="26"/>
  <c r="B153" i="26"/>
  <c r="B177" i="26"/>
  <c r="B176" i="26"/>
  <c r="B215" i="26"/>
  <c r="B152" i="26"/>
  <c r="B653" i="26"/>
  <c r="B505" i="26"/>
  <c r="B577" i="26"/>
  <c r="B241" i="26"/>
  <c r="B702" i="26"/>
  <c r="B377" i="26"/>
  <c r="B213" i="26"/>
  <c r="B401" i="26"/>
  <c r="B617" i="26"/>
  <c r="B741" i="26"/>
  <c r="B740" i="26"/>
  <c r="B701" i="26"/>
  <c r="B545" i="26"/>
  <c r="B212" i="26"/>
  <c r="B445" i="26"/>
  <c r="B616" i="26"/>
  <c r="B773" i="26"/>
  <c r="B361" i="26"/>
  <c r="B211" i="26"/>
  <c r="B41" i="26"/>
  <c r="B149" i="26"/>
  <c r="B737" i="26"/>
  <c r="B209" i="26"/>
  <c r="B457" i="26"/>
  <c r="B275" i="26"/>
  <c r="B55" i="26"/>
  <c r="B613" i="26"/>
  <c r="B593" i="26"/>
  <c r="B649" i="26"/>
  <c r="B419" i="26"/>
  <c r="B8" i="26"/>
  <c r="B345" i="26"/>
  <c r="B207" i="26"/>
  <c r="B733" i="26"/>
  <c r="B344" i="26"/>
  <c r="B544" i="26"/>
  <c r="B417" i="26"/>
  <c r="B273" i="26"/>
  <c r="B525" i="26"/>
  <c r="B297" i="26"/>
  <c r="B481" i="26"/>
  <c r="B75" i="26"/>
  <c r="B253" i="26"/>
  <c r="B500" i="26"/>
  <c r="B296" i="26"/>
  <c r="B1088" i="26"/>
  <c r="B647" i="26"/>
  <c r="B524" i="26"/>
  <c r="B357" i="26"/>
  <c r="B416" i="26"/>
  <c r="B356" i="26"/>
  <c r="B609" i="26"/>
  <c r="B109" i="26"/>
  <c r="B573" i="26"/>
  <c r="B44" i="26"/>
  <c r="B429" i="26"/>
  <c r="B729" i="26"/>
  <c r="B428" i="26"/>
  <c r="B272" i="26"/>
  <c r="B728" i="26"/>
  <c r="B572" i="26"/>
  <c r="B205" i="26"/>
  <c r="B65" i="26"/>
  <c r="B441" i="26"/>
  <c r="B645" i="26"/>
  <c r="B644" i="26"/>
  <c r="B479" i="26"/>
  <c r="B521" i="26"/>
  <c r="B608" i="26"/>
  <c r="B697" i="26"/>
  <c r="B413" i="26"/>
  <c r="B52" i="26"/>
  <c r="B29" i="26"/>
  <c r="B85" i="26"/>
  <c r="B412" i="26"/>
  <c r="B293" i="26"/>
  <c r="B440" i="26"/>
  <c r="B116" i="26"/>
  <c r="B83" i="26"/>
  <c r="B642" i="26"/>
  <c r="B237" i="26"/>
  <c r="B236" i="26"/>
  <c r="B438" i="26"/>
  <c r="B669" i="26"/>
  <c r="B165" i="26"/>
  <c r="B721" i="26"/>
  <c r="B605" i="26"/>
  <c r="B498" i="26"/>
  <c r="B477" i="26"/>
  <c r="B668" i="26"/>
  <c r="B717" i="26"/>
  <c r="B641" i="26"/>
  <c r="B32" i="26"/>
  <c r="B665" i="26"/>
  <c r="B569" i="26"/>
  <c r="B201" i="26"/>
  <c r="B716" i="26"/>
  <c r="B393" i="26"/>
  <c r="B392" i="26"/>
  <c r="B476" i="26"/>
  <c r="B200" i="26"/>
  <c r="B341" i="26"/>
  <c r="B713" i="26"/>
  <c r="B788" i="26"/>
  <c r="B785" i="26"/>
  <c r="B784" i="26"/>
  <c r="B781" i="26"/>
  <c r="B777" i="26"/>
  <c r="B772" i="26"/>
  <c r="B771" i="26"/>
  <c r="B769" i="26"/>
  <c r="B1085" i="26"/>
  <c r="B568" i="26"/>
  <c r="B565" i="26"/>
  <c r="B803" i="26"/>
  <c r="B801" i="26"/>
  <c r="B800" i="26"/>
  <c r="B799" i="26"/>
  <c r="B797" i="26"/>
  <c r="B796" i="26"/>
  <c r="B793" i="26"/>
  <c r="B829" i="26"/>
  <c r="B826" i="26"/>
  <c r="B825" i="26"/>
  <c r="B822" i="26"/>
  <c r="B821" i="26"/>
  <c r="B820" i="26"/>
  <c r="B817" i="26"/>
  <c r="B815" i="26"/>
  <c r="B814" i="26"/>
  <c r="B813" i="26"/>
  <c r="B812" i="26"/>
  <c r="B811" i="26"/>
  <c r="B810" i="26"/>
  <c r="B808" i="26"/>
  <c r="B805" i="26"/>
  <c r="B851" i="26"/>
  <c r="B850" i="26"/>
  <c r="B848" i="26"/>
  <c r="B846" i="26"/>
  <c r="B845" i="26"/>
  <c r="B844" i="26"/>
  <c r="B841" i="26"/>
  <c r="B839" i="26"/>
  <c r="B838" i="26"/>
  <c r="B836" i="26"/>
  <c r="B835" i="26"/>
  <c r="B834" i="26"/>
  <c r="B833" i="26"/>
  <c r="B865" i="26"/>
  <c r="B863" i="26"/>
  <c r="B861" i="26"/>
  <c r="B860" i="26"/>
  <c r="B859" i="26"/>
  <c r="B857" i="26"/>
  <c r="B856" i="26"/>
  <c r="B853" i="26"/>
  <c r="B874" i="26"/>
  <c r="B873" i="26"/>
  <c r="B872" i="26"/>
  <c r="B871" i="26"/>
  <c r="B870" i="26"/>
  <c r="B884" i="26"/>
  <c r="B883" i="26"/>
  <c r="B882" i="26"/>
  <c r="B881" i="26"/>
  <c r="B885" i="26"/>
  <c r="B916" i="26"/>
  <c r="B915" i="26"/>
  <c r="B913" i="26"/>
  <c r="B909" i="26"/>
  <c r="B908" i="26"/>
  <c r="B907" i="26"/>
  <c r="B905" i="26"/>
  <c r="B904" i="26"/>
  <c r="B903" i="26"/>
  <c r="B901" i="26"/>
  <c r="B896" i="26"/>
  <c r="B921" i="26"/>
  <c r="B920" i="26"/>
  <c r="B933" i="26"/>
  <c r="B932" i="26"/>
  <c r="B930" i="26"/>
  <c r="B929" i="26"/>
  <c r="B949" i="26"/>
  <c r="B947" i="26"/>
  <c r="B946" i="26"/>
  <c r="B944" i="26"/>
  <c r="B943" i="26"/>
  <c r="B937" i="26"/>
  <c r="B955" i="26"/>
  <c r="B954" i="26"/>
  <c r="B973" i="26"/>
  <c r="B969" i="26"/>
  <c r="B968" i="26"/>
  <c r="B965" i="26"/>
  <c r="B961" i="26"/>
  <c r="B959" i="26"/>
  <c r="B956" i="26"/>
  <c r="B982" i="26"/>
  <c r="B980" i="26"/>
  <c r="B978" i="26"/>
  <c r="B976" i="26"/>
  <c r="B1017" i="26"/>
  <c r="B1016" i="26"/>
  <c r="B1014" i="26"/>
  <c r="B1013" i="26"/>
  <c r="B1009" i="26"/>
  <c r="B1005" i="26"/>
  <c r="B1004" i="26"/>
  <c r="B1003" i="26"/>
  <c r="B1002" i="26"/>
  <c r="B1001" i="26"/>
  <c r="B1000" i="26"/>
  <c r="B997" i="26"/>
  <c r="B993" i="26"/>
  <c r="B989" i="26"/>
  <c r="B988" i="26"/>
  <c r="B985" i="26"/>
  <c r="B1040" i="26"/>
  <c r="B1039" i="26"/>
  <c r="B1037" i="26"/>
  <c r="B1033" i="26"/>
  <c r="B1029" i="26"/>
  <c r="B1028" i="26"/>
  <c r="B1025" i="26"/>
  <c r="B1021" i="26"/>
  <c r="B1045" i="26"/>
  <c r="B1042" i="26"/>
  <c r="B1064" i="26"/>
  <c r="B1063" i="26"/>
  <c r="B1061" i="26"/>
  <c r="B1057" i="26"/>
  <c r="B1053" i="26"/>
  <c r="B1041" i="26"/>
  <c r="B1052" i="26"/>
  <c r="B1069" i="26"/>
  <c r="B1066" i="26"/>
  <c r="B1065" i="26"/>
  <c r="B1084" i="26"/>
  <c r="B1081" i="26"/>
  <c r="B1079" i="26"/>
  <c r="B1078" i="26"/>
  <c r="B1077" i="26"/>
  <c r="B1076" i="26"/>
  <c r="B1075" i="26"/>
  <c r="B1074" i="26"/>
  <c r="B1101" i="26"/>
  <c r="B1086" i="26"/>
  <c r="B1100" i="26"/>
  <c r="B1091" i="26"/>
  <c r="B1098" i="26"/>
  <c r="B1097" i="26"/>
  <c r="B1131" i="26"/>
  <c r="B1093" i="26"/>
  <c r="B1129" i="26"/>
  <c r="B1125" i="26"/>
  <c r="B1124" i="26"/>
  <c r="B1123" i="26"/>
  <c r="B1122" i="26"/>
  <c r="B1121" i="26"/>
  <c r="B1120" i="26"/>
  <c r="B1117" i="26"/>
  <c r="B1141" i="26"/>
  <c r="B1137" i="26"/>
  <c r="B1136" i="26"/>
  <c r="B1135" i="26"/>
  <c r="B1133" i="26"/>
  <c r="B1132" i="26"/>
  <c r="B1113" i="26"/>
  <c r="B1112" i="26"/>
  <c r="B1111" i="26"/>
  <c r="B1109" i="26"/>
  <c r="B1168" i="26"/>
  <c r="B1165" i="26"/>
  <c r="B1161" i="26"/>
  <c r="B1160" i="26"/>
  <c r="B1157" i="26"/>
  <c r="B1156" i="26"/>
  <c r="B1153" i="26"/>
  <c r="B1151" i="26"/>
  <c r="B1149" i="26"/>
  <c r="B1148" i="26"/>
  <c r="B1146" i="26"/>
  <c r="B1145" i="26"/>
  <c r="B1144" i="26"/>
  <c r="B1193" i="26"/>
  <c r="B1192" i="26"/>
  <c r="B1187" i="26"/>
  <c r="B1185" i="26"/>
  <c r="B1184" i="26"/>
  <c r="B1181" i="26"/>
  <c r="B1180" i="26"/>
  <c r="B1177" i="26"/>
  <c r="B1173" i="26"/>
  <c r="B1172" i="26"/>
  <c r="B1169" i="26"/>
  <c r="B1204" i="26"/>
  <c r="B1201" i="26"/>
  <c r="B1197" i="26"/>
  <c r="B1196" i="26"/>
  <c r="B1205" i="26"/>
  <c r="B1244" i="26"/>
  <c r="B1243" i="26"/>
  <c r="B1242" i="26"/>
  <c r="B1241" i="26"/>
  <c r="B1240" i="26"/>
  <c r="B1239" i="26"/>
  <c r="B1237" i="26"/>
  <c r="B1233" i="26"/>
  <c r="B1232" i="26"/>
  <c r="B1230" i="26"/>
  <c r="B1229" i="26"/>
  <c r="B1228" i="26"/>
  <c r="B1225" i="26"/>
  <c r="B1223" i="26"/>
  <c r="B1220" i="26"/>
  <c r="B1218" i="26"/>
  <c r="B1213" i="26"/>
  <c r="B1209" i="26"/>
  <c r="B1208" i="26"/>
  <c r="B1206" i="26"/>
  <c r="B1261" i="26"/>
  <c r="B1259" i="26"/>
  <c r="B1256" i="26"/>
  <c r="B1254" i="26"/>
  <c r="B1253" i="26"/>
  <c r="B1247" i="26"/>
  <c r="B1245" i="26"/>
  <c r="B1303" i="26"/>
  <c r="B1301" i="26"/>
  <c r="B1300" i="26"/>
  <c r="B1297" i="26"/>
  <c r="B1293" i="26"/>
  <c r="B1285" i="26"/>
  <c r="B1281" i="26"/>
  <c r="B1279" i="26"/>
  <c r="B1276" i="26"/>
  <c r="B1275" i="26"/>
  <c r="B1273" i="26"/>
  <c r="B1269" i="26"/>
  <c r="B1268" i="26"/>
  <c r="B1265" i="26"/>
  <c r="B1264" i="26"/>
  <c r="B1317" i="26"/>
  <c r="B1316" i="26"/>
  <c r="B1315" i="26"/>
  <c r="B1314" i="26"/>
  <c r="B1313" i="26"/>
  <c r="B1309" i="26"/>
  <c r="B1306" i="26"/>
  <c r="B1305" i="26"/>
  <c r="B1304" i="26"/>
  <c r="B1342" i="26"/>
  <c r="B1341" i="26"/>
  <c r="B1340" i="26"/>
  <c r="B1338" i="26"/>
  <c r="B1337" i="26"/>
  <c r="B1336" i="26"/>
  <c r="B1333" i="26"/>
  <c r="B1332" i="26"/>
  <c r="B1330" i="26"/>
  <c r="B1329" i="26"/>
  <c r="B1328" i="26"/>
  <c r="B1326" i="26"/>
  <c r="B1325" i="26"/>
  <c r="B1324" i="26"/>
  <c r="B1323" i="26"/>
  <c r="B1321" i="26"/>
  <c r="B1318" i="26"/>
  <c r="B1353" i="26"/>
  <c r="B1352" i="26"/>
  <c r="B1350" i="26"/>
  <c r="B1349" i="26"/>
  <c r="B1348" i="26"/>
  <c r="B1369" i="26"/>
  <c r="B1367" i="26"/>
  <c r="B1390" i="26"/>
  <c r="B1365" i="26"/>
  <c r="B1364" i="26"/>
  <c r="B1363" i="26"/>
  <c r="B1362" i="26"/>
  <c r="B1361" i="26"/>
  <c r="B1376" i="26"/>
  <c r="B1375" i="26"/>
  <c r="B1373" i="26"/>
  <c r="B1372" i="26"/>
  <c r="B1389" i="26"/>
  <c r="B1388" i="26"/>
  <c r="B1387" i="26"/>
  <c r="B1385" i="26"/>
  <c r="B1381" i="26"/>
  <c r="B1377" i="26"/>
  <c r="B1393" i="26"/>
  <c r="B1440" i="26"/>
  <c r="B1439" i="26"/>
  <c r="B1414" i="26"/>
  <c r="B1413" i="26"/>
  <c r="B1412" i="26"/>
  <c r="B1409" i="26"/>
  <c r="B1408" i="26"/>
  <c r="B1404" i="26"/>
  <c r="B1403" i="26"/>
  <c r="B1401" i="26"/>
  <c r="B1400" i="26"/>
  <c r="B1399" i="26"/>
  <c r="B1437" i="26"/>
  <c r="B1436" i="26"/>
  <c r="B1435" i="26"/>
  <c r="B1433" i="26"/>
  <c r="B1432" i="26"/>
  <c r="B1431" i="26"/>
  <c r="B1429" i="26"/>
  <c r="B1428" i="26"/>
  <c r="B1426" i="26"/>
  <c r="B1425" i="26"/>
  <c r="B1423" i="26"/>
  <c r="B1422" i="26"/>
  <c r="B1421" i="26"/>
  <c r="B1420" i="26"/>
  <c r="B1419" i="26"/>
  <c r="B1447" i="26"/>
  <c r="B1446" i="26"/>
  <c r="B1445" i="26"/>
  <c r="B1444" i="26"/>
  <c r="B1441" i="26"/>
  <c r="B1398" i="26"/>
  <c r="B1477" i="26"/>
  <c r="B1476" i="26"/>
  <c r="B1475" i="26"/>
  <c r="B1474" i="26"/>
  <c r="B1473" i="26"/>
  <c r="B1472" i="26"/>
  <c r="B1471" i="26"/>
  <c r="B1470" i="26"/>
  <c r="B1469" i="26"/>
  <c r="B1468" i="26"/>
  <c r="B1467" i="26"/>
  <c r="B1465" i="26"/>
  <c r="B1462" i="26"/>
  <c r="B1461" i="26"/>
  <c r="B1460" i="26"/>
  <c r="B1459" i="26"/>
  <c r="B1456" i="26"/>
  <c r="B1455" i="26"/>
  <c r="B1453" i="26"/>
  <c r="B1451" i="26"/>
  <c r="B1450" i="26"/>
  <c r="B1449" i="26"/>
  <c r="B1500" i="26"/>
  <c r="B1499" i="26"/>
  <c r="B1448" i="26"/>
  <c r="B1497" i="26"/>
  <c r="B1496" i="26"/>
  <c r="B1495" i="26"/>
  <c r="B1494" i="26"/>
  <c r="B1493" i="26"/>
  <c r="B1492" i="26"/>
  <c r="B1491" i="26"/>
  <c r="B1518" i="26"/>
  <c r="B1517" i="26"/>
  <c r="B1485" i="26"/>
  <c r="B1484" i="26"/>
  <c r="B1483" i="26"/>
  <c r="B1482" i="26"/>
  <c r="B1481" i="26"/>
  <c r="B1480" i="26"/>
  <c r="B1516" i="26"/>
  <c r="B1479" i="26"/>
  <c r="B1512" i="26"/>
  <c r="B1511" i="26"/>
  <c r="B1510" i="26"/>
  <c r="B1509" i="26"/>
  <c r="B1508" i="26"/>
  <c r="B1506" i="26"/>
  <c r="B1505" i="26"/>
  <c r="B1504" i="26"/>
  <c r="B1503" i="26"/>
  <c r="B1501" i="26"/>
  <c r="B1522" i="26"/>
  <c r="B1521" i="26"/>
  <c r="B1534" i="26"/>
  <c r="B1533" i="26"/>
  <c r="B1532" i="26"/>
  <c r="B1531" i="26"/>
  <c r="B1530" i="26"/>
  <c r="B1529" i="26"/>
  <c r="B1528" i="26"/>
  <c r="B1527" i="26"/>
  <c r="B1523" i="26"/>
  <c r="B1555" i="26"/>
  <c r="B1554" i="26"/>
  <c r="B1553" i="26"/>
  <c r="B1552" i="26"/>
  <c r="B1551" i="26"/>
  <c r="B1547" i="26"/>
  <c r="B1546" i="26"/>
  <c r="B1545" i="26"/>
  <c r="B1544" i="26"/>
  <c r="B1543" i="26"/>
  <c r="B1542" i="26"/>
  <c r="B1541" i="26"/>
  <c r="B1560" i="26"/>
  <c r="B1559" i="26"/>
  <c r="B1558" i="26"/>
  <c r="B1557" i="26"/>
  <c r="B1556" i="26"/>
  <c r="B1561" i="26"/>
  <c r="B1571" i="26"/>
  <c r="B1570" i="26"/>
  <c r="B1569" i="26"/>
  <c r="B1568" i="26"/>
  <c r="B1567" i="26"/>
  <c r="B1566" i="26"/>
  <c r="B1565" i="26"/>
  <c r="B1564" i="26"/>
  <c r="B1580" i="26"/>
  <c r="B1579" i="26"/>
  <c r="B1577" i="26"/>
  <c r="B1576" i="26"/>
  <c r="B1574" i="26"/>
  <c r="B1573" i="26"/>
  <c r="B1586" i="26"/>
  <c r="B1585" i="26"/>
  <c r="B1584" i="26"/>
  <c r="B1583" i="26"/>
  <c r="B1582" i="26"/>
  <c r="B1598" i="26"/>
  <c r="B1597" i="26"/>
  <c r="B1596" i="26"/>
  <c r="B1594" i="26"/>
  <c r="B1592" i="26"/>
  <c r="B1591" i="26"/>
  <c r="B1590" i="26"/>
  <c r="B1589" i="26"/>
  <c r="W1416" i="11" l="1"/>
  <c r="W466" i="11"/>
  <c r="W465" i="11"/>
  <c r="W6" i="11"/>
  <c r="V466" i="11" a="1"/>
  <c r="V466" i="11" s="1"/>
  <c r="V465" i="11" a="1"/>
  <c r="V465" i="11" s="1"/>
  <c r="V1416" i="11" a="1"/>
  <c r="V1416" i="11" s="1"/>
  <c r="AB5" i="22" l="1"/>
  <c r="AA5" i="22"/>
  <c r="P10" i="22"/>
  <c r="O10" i="22"/>
  <c r="P9" i="22"/>
  <c r="O9" i="22"/>
  <c r="P8" i="22"/>
  <c r="O8" i="22"/>
  <c r="P7" i="22"/>
  <c r="O7" i="22"/>
  <c r="P6" i="22"/>
  <c r="O6" i="22"/>
  <c r="P5" i="22"/>
  <c r="O5" i="22"/>
  <c r="P4" i="22"/>
  <c r="O4" i="22"/>
  <c r="U10" i="22"/>
  <c r="U9" i="22"/>
  <c r="U8" i="22"/>
  <c r="U7" i="22"/>
  <c r="U6" i="22"/>
  <c r="U5" i="22"/>
  <c r="U4" i="22"/>
  <c r="X10" i="22"/>
  <c r="X9" i="22"/>
  <c r="X8" i="22"/>
  <c r="X7" i="22"/>
  <c r="X6" i="22"/>
  <c r="X5" i="22"/>
  <c r="X4" i="22"/>
  <c r="AB10" i="22"/>
  <c r="AA10" i="22"/>
  <c r="AB9" i="22"/>
  <c r="AA9" i="22"/>
  <c r="AB8" i="22"/>
  <c r="AA8" i="22"/>
  <c r="AB7" i="22"/>
  <c r="AA7" i="22"/>
  <c r="AB6" i="22"/>
  <c r="AA6" i="22"/>
  <c r="AB4" i="22"/>
  <c r="AA4" i="22"/>
  <c r="AD10" i="22"/>
  <c r="AD9" i="22"/>
  <c r="AD8" i="22"/>
  <c r="AD7" i="22"/>
  <c r="AD6" i="22"/>
  <c r="AD5" i="22"/>
  <c r="AD4" i="22"/>
  <c r="B12" i="22"/>
  <c r="I4" i="22"/>
  <c r="G4" i="22"/>
  <c r="I10" i="22"/>
  <c r="I9" i="22"/>
  <c r="I8" i="22"/>
  <c r="I7" i="22"/>
  <c r="I6" i="22"/>
  <c r="I5" i="22"/>
  <c r="F4" i="22"/>
  <c r="F10" i="22"/>
  <c r="F9" i="22"/>
  <c r="F8" i="22"/>
  <c r="F7" i="22"/>
  <c r="F6" i="22"/>
  <c r="F5" i="22"/>
  <c r="AC9" i="22" l="1"/>
  <c r="AC10" i="22"/>
  <c r="AC7" i="22"/>
  <c r="AC8" i="22"/>
  <c r="AC5" i="22"/>
  <c r="Q5" i="22"/>
  <c r="Q6" i="22"/>
  <c r="Q8" i="22"/>
  <c r="Q9" i="22"/>
  <c r="AC4" i="22"/>
  <c r="Q7" i="22"/>
  <c r="AC6" i="22"/>
  <c r="Q10" i="22"/>
  <c r="Q4" i="22"/>
  <c r="H4" i="22"/>
  <c r="B15" i="21" l="1"/>
  <c r="B14" i="21"/>
  <c r="B13" i="21"/>
  <c r="B9" i="21"/>
  <c r="B8" i="21"/>
  <c r="B7" i="21"/>
  <c r="B6" i="21"/>
  <c r="B5" i="21"/>
  <c r="B11" i="21"/>
  <c r="B12" i="21"/>
  <c r="B10" i="21"/>
  <c r="AT465" i="11" l="1" a="1"/>
  <c r="AT465" i="11" s="1"/>
  <c r="AT466" i="11" a="1"/>
  <c r="AT466" i="11" s="1"/>
  <c r="AU465" i="11"/>
  <c r="AU466" i="11"/>
  <c r="AT1416" i="11" a="1"/>
  <c r="AT1416" i="11" s="1"/>
  <c r="AU1416" i="11"/>
  <c r="B11" i="20"/>
  <c r="B10" i="20"/>
  <c r="B9" i="20"/>
  <c r="B5" i="20"/>
  <c r="B8" i="20"/>
  <c r="B7" i="20"/>
  <c r="B6" i="20"/>
  <c r="B12" i="20"/>
  <c r="AK465" i="11" l="1" a="1"/>
  <c r="AK465" i="11" s="1"/>
  <c r="AL466" i="11"/>
  <c r="AL465" i="11"/>
  <c r="AK466" i="11" a="1"/>
  <c r="AK466" i="11" s="1"/>
  <c r="AK1416" i="11" a="1"/>
  <c r="AK1416" i="11" s="1"/>
  <c r="AL1416" i="11"/>
  <c r="B37" i="19"/>
  <c r="B36" i="19"/>
  <c r="B26" i="19"/>
  <c r="B25" i="19"/>
  <c r="B35" i="19"/>
  <c r="B48" i="19"/>
  <c r="B16" i="19"/>
  <c r="B24" i="19"/>
  <c r="B19" i="19"/>
  <c r="B34" i="19"/>
  <c r="B12" i="19"/>
  <c r="B9" i="19"/>
  <c r="B47" i="19"/>
  <c r="B15" i="19"/>
  <c r="B14" i="19"/>
  <c r="B52" i="19"/>
  <c r="B23" i="19"/>
  <c r="B46" i="19"/>
  <c r="B8" i="19"/>
  <c r="B7" i="19"/>
  <c r="B45" i="19"/>
  <c r="B44" i="19"/>
  <c r="B51" i="19"/>
  <c r="B22" i="19"/>
  <c r="B50" i="19"/>
  <c r="B33" i="19"/>
  <c r="B32" i="19"/>
  <c r="B31" i="19"/>
  <c r="B11" i="19"/>
  <c r="B10" i="19"/>
  <c r="B6" i="19"/>
  <c r="B5" i="19"/>
  <c r="B43" i="19"/>
  <c r="B42" i="19"/>
  <c r="B30" i="19"/>
  <c r="B41" i="19"/>
  <c r="B21" i="19"/>
  <c r="B29" i="19"/>
  <c r="B20" i="19"/>
  <c r="B28" i="19"/>
  <c r="B27" i="19"/>
  <c r="B13" i="19"/>
  <c r="B40" i="19"/>
  <c r="B39" i="19"/>
  <c r="B49" i="19"/>
  <c r="B38" i="19"/>
  <c r="B18" i="19"/>
  <c r="B17" i="19"/>
  <c r="AN465" i="11" l="1" a="1"/>
  <c r="AN465" i="11" s="1"/>
  <c r="AO466" i="11"/>
  <c r="AO465" i="11"/>
  <c r="AN466" i="11" a="1"/>
  <c r="AN466" i="11" s="1"/>
  <c r="AN1416" i="11" a="1"/>
  <c r="AN1416" i="11" s="1"/>
  <c r="AO1416" i="11"/>
  <c r="B271" i="18"/>
  <c r="B272" i="18"/>
  <c r="B273" i="18"/>
  <c r="B274" i="18"/>
  <c r="B275" i="18"/>
  <c r="B276" i="18"/>
  <c r="B277" i="18"/>
  <c r="B278" i="18"/>
  <c r="B279" i="18"/>
  <c r="B282" i="18"/>
  <c r="B283" i="18"/>
  <c r="B280" i="18"/>
  <c r="B281" i="18"/>
  <c r="B284" i="18"/>
  <c r="B285" i="18"/>
  <c r="B286" i="18"/>
  <c r="B287" i="18"/>
  <c r="B288" i="18"/>
  <c r="B289" i="18"/>
  <c r="B290" i="18"/>
  <c r="B291" i="18"/>
  <c r="B292" i="18"/>
  <c r="B293" i="18"/>
  <c r="B294" i="18"/>
  <c r="B295" i="18"/>
  <c r="B296" i="18"/>
  <c r="B297" i="18"/>
  <c r="B298" i="18"/>
  <c r="B299" i="18"/>
  <c r="B300" i="18"/>
  <c r="B301" i="18"/>
  <c r="B302" i="18"/>
  <c r="B303" i="18"/>
  <c r="B304" i="18"/>
  <c r="B305" i="18"/>
  <c r="B306" i="18"/>
  <c r="B307" i="18"/>
  <c r="B309" i="18"/>
  <c r="B310" i="18"/>
  <c r="B311" i="18"/>
  <c r="B312" i="18"/>
  <c r="B313" i="18"/>
  <c r="B314" i="18"/>
  <c r="B315" i="18"/>
  <c r="B316" i="18"/>
  <c r="B317" i="18"/>
  <c r="B318" i="18"/>
  <c r="B319" i="18"/>
  <c r="B320" i="18"/>
  <c r="B321" i="18"/>
  <c r="B322" i="18"/>
  <c r="B323" i="18"/>
  <c r="B324" i="18"/>
  <c r="B325" i="18"/>
  <c r="B326" i="18"/>
  <c r="B327" i="18"/>
  <c r="B328" i="18"/>
  <c r="B329" i="18"/>
  <c r="B330" i="18"/>
  <c r="B331" i="18"/>
  <c r="B332" i="18"/>
  <c r="B333" i="18"/>
  <c r="B334" i="18"/>
  <c r="B335" i="18"/>
  <c r="B336" i="18"/>
  <c r="B337" i="18"/>
  <c r="B338" i="18"/>
  <c r="B339" i="18"/>
  <c r="B340" i="18"/>
  <c r="B341" i="18"/>
  <c r="B342" i="18"/>
  <c r="B343" i="18"/>
  <c r="B344" i="18"/>
  <c r="B347" i="18"/>
  <c r="B345" i="18"/>
  <c r="B348" i="18"/>
  <c r="B349" i="18"/>
  <c r="B350" i="18"/>
  <c r="B351" i="18"/>
  <c r="B352" i="18"/>
  <c r="B353" i="18"/>
  <c r="B354" i="18"/>
  <c r="B355" i="18"/>
  <c r="B356" i="18"/>
  <c r="B357" i="18"/>
  <c r="B358" i="18"/>
  <c r="B359" i="18"/>
  <c r="B360" i="18"/>
  <c r="B361" i="18"/>
  <c r="B363" i="18"/>
  <c r="B362" i="18"/>
  <c r="B364" i="18"/>
  <c r="B365" i="18"/>
  <c r="B366" i="18"/>
  <c r="B367" i="18"/>
  <c r="B368" i="18"/>
  <c r="B369" i="18"/>
  <c r="B370" i="18"/>
  <c r="B371" i="18"/>
  <c r="B372" i="18"/>
  <c r="B373" i="18"/>
  <c r="B374" i="18"/>
  <c r="B375" i="18"/>
  <c r="B376" i="18"/>
  <c r="B377" i="18"/>
  <c r="B378" i="18"/>
  <c r="B379" i="18"/>
  <c r="B380" i="18"/>
  <c r="B381" i="18"/>
  <c r="B382" i="18"/>
  <c r="B383" i="18"/>
  <c r="B384" i="18"/>
  <c r="B385" i="18"/>
  <c r="B386" i="18"/>
  <c r="B388" i="18"/>
  <c r="B389" i="18"/>
  <c r="B390" i="18"/>
  <c r="B391" i="18"/>
  <c r="B392" i="18"/>
  <c r="B393" i="18"/>
  <c r="B394" i="18"/>
  <c r="B395" i="18"/>
  <c r="B396" i="18"/>
  <c r="B397" i="18"/>
  <c r="B398" i="18"/>
  <c r="B399" i="18"/>
  <c r="B400" i="18"/>
  <c r="B401" i="18"/>
  <c r="B402" i="18"/>
  <c r="B403" i="18"/>
  <c r="B406" i="18"/>
  <c r="B404" i="18"/>
  <c r="B405" i="18"/>
  <c r="B407" i="18"/>
  <c r="B408" i="18"/>
  <c r="B409" i="18"/>
  <c r="B410" i="18"/>
  <c r="B411" i="18"/>
  <c r="B412" i="18"/>
  <c r="B413" i="18"/>
  <c r="B414" i="18"/>
  <c r="B415" i="18"/>
  <c r="B416" i="18"/>
  <c r="B417" i="18"/>
  <c r="B418" i="18"/>
  <c r="B419" i="18"/>
  <c r="B420" i="18"/>
  <c r="B421" i="18"/>
  <c r="B422" i="18"/>
  <c r="B423" i="18"/>
  <c r="B424" i="18"/>
  <c r="B425" i="18"/>
  <c r="B426" i="18"/>
  <c r="B427" i="18"/>
  <c r="B428" i="18"/>
  <c r="B429" i="18"/>
  <c r="B430" i="18"/>
  <c r="B431" i="18"/>
  <c r="B435" i="18"/>
  <c r="B436" i="18"/>
  <c r="B437" i="18"/>
  <c r="B438" i="18"/>
  <c r="B439" i="18"/>
  <c r="B440" i="18"/>
  <c r="B441" i="18"/>
  <c r="B442" i="18"/>
  <c r="B443" i="18"/>
  <c r="B444" i="18"/>
  <c r="B445" i="18"/>
  <c r="B446" i="18"/>
  <c r="B432" i="18"/>
  <c r="B433" i="18"/>
  <c r="B434" i="18"/>
  <c r="B10" i="18"/>
  <c r="B447" i="18"/>
  <c r="B448" i="18"/>
  <c r="B449" i="18"/>
  <c r="B450" i="18"/>
  <c r="B451" i="18"/>
  <c r="B452" i="18"/>
  <c r="B453" i="18"/>
  <c r="B454" i="18"/>
  <c r="B455" i="18"/>
  <c r="B456" i="18"/>
  <c r="B457" i="18"/>
  <c r="B458" i="18"/>
  <c r="B459" i="18"/>
  <c r="B460" i="18"/>
  <c r="B461" i="18"/>
  <c r="B462" i="18"/>
  <c r="B463" i="18"/>
  <c r="B464" i="18"/>
  <c r="B465" i="18"/>
  <c r="B466" i="18"/>
  <c r="B467" i="18"/>
  <c r="B468" i="18"/>
  <c r="B469" i="18"/>
  <c r="B470" i="18"/>
  <c r="B471" i="18"/>
  <c r="B472" i="18"/>
  <c r="B473" i="18"/>
  <c r="B474" i="18"/>
  <c r="B475" i="18"/>
  <c r="B476" i="18"/>
  <c r="B477" i="18"/>
  <c r="B478" i="18"/>
  <c r="B479" i="18"/>
  <c r="B480" i="18"/>
  <c r="B481" i="18"/>
  <c r="B482" i="18"/>
  <c r="B483" i="18"/>
  <c r="B484" i="18"/>
  <c r="B485" i="18"/>
  <c r="B486" i="18"/>
  <c r="B487" i="18"/>
  <c r="B488" i="18"/>
  <c r="B489" i="18"/>
  <c r="B490" i="18"/>
  <c r="B491" i="18"/>
  <c r="B492" i="18"/>
  <c r="B493" i="18"/>
  <c r="B495" i="18"/>
  <c r="B496" i="18"/>
  <c r="B494" i="18"/>
  <c r="B497" i="18"/>
  <c r="B308" i="18"/>
  <c r="B498" i="18"/>
  <c r="B499" i="18"/>
  <c r="B502" i="18"/>
  <c r="B503" i="18"/>
  <c r="B504" i="18"/>
  <c r="B505" i="18"/>
  <c r="B506" i="18"/>
  <c r="B507" i="18"/>
  <c r="B508" i="18"/>
  <c r="B509" i="18"/>
  <c r="B510" i="18"/>
  <c r="B511" i="18"/>
  <c r="B512" i="18"/>
  <c r="B513" i="18"/>
  <c r="B514" i="18"/>
  <c r="B515" i="18"/>
  <c r="B500" i="18"/>
  <c r="B501" i="18"/>
  <c r="B516" i="18"/>
  <c r="B517" i="18"/>
  <c r="B518" i="18"/>
  <c r="B519" i="18"/>
  <c r="B520" i="18"/>
  <c r="B521" i="18"/>
  <c r="B522" i="18"/>
  <c r="B523" i="18"/>
  <c r="B524" i="18"/>
  <c r="B525" i="18"/>
  <c r="B527" i="18"/>
  <c r="B528" i="18"/>
  <c r="B526" i="18"/>
  <c r="B215" i="18"/>
  <c r="B529" i="18"/>
  <c r="B531" i="18"/>
  <c r="B532" i="18"/>
  <c r="B533" i="18"/>
  <c r="B534" i="18"/>
  <c r="B535" i="18"/>
  <c r="B536" i="18"/>
  <c r="B537" i="18"/>
  <c r="B538" i="18"/>
  <c r="B539" i="18"/>
  <c r="B540" i="18"/>
  <c r="B541" i="18"/>
  <c r="B542" i="18"/>
  <c r="B543" i="18"/>
  <c r="B544" i="18"/>
  <c r="B545" i="18"/>
  <c r="B546" i="18"/>
  <c r="B547" i="18"/>
  <c r="B548" i="18"/>
  <c r="B549" i="18"/>
  <c r="B550" i="18"/>
  <c r="B551" i="18"/>
  <c r="B552" i="18"/>
  <c r="B553" i="18"/>
  <c r="B554" i="18"/>
  <c r="B555" i="18"/>
  <c r="B556" i="18"/>
  <c r="B557" i="18"/>
  <c r="B558" i="18"/>
  <c r="B559" i="18"/>
  <c r="B560" i="18"/>
  <c r="B561" i="18"/>
  <c r="B562" i="18"/>
  <c r="B563" i="18"/>
  <c r="B564" i="18"/>
  <c r="B565" i="18"/>
  <c r="B566" i="18"/>
  <c r="B567" i="18"/>
  <c r="B568" i="18"/>
  <c r="B569" i="18"/>
  <c r="B570" i="18"/>
  <c r="B571" i="18"/>
  <c r="B572" i="18"/>
  <c r="B573" i="18"/>
  <c r="B574" i="18"/>
  <c r="B575" i="18"/>
  <c r="B576" i="18"/>
  <c r="B577" i="18"/>
  <c r="B578" i="18"/>
  <c r="B579" i="18"/>
  <c r="B580" i="18"/>
  <c r="B581" i="18"/>
  <c r="B582" i="18"/>
  <c r="B583" i="18"/>
  <c r="B584" i="18"/>
  <c r="B585" i="18"/>
  <c r="B586" i="18"/>
  <c r="B587" i="18"/>
  <c r="B588" i="18"/>
  <c r="B589" i="18"/>
  <c r="B590" i="18"/>
  <c r="B591" i="18"/>
  <c r="B592" i="18"/>
  <c r="B593" i="18"/>
  <c r="B594" i="18"/>
  <c r="B595" i="18"/>
  <c r="B596" i="18"/>
  <c r="B597" i="18"/>
  <c r="B598" i="18"/>
  <c r="B599" i="18"/>
  <c r="B600" i="18"/>
  <c r="B601" i="18"/>
  <c r="B602" i="18"/>
  <c r="B603" i="18"/>
  <c r="B604" i="18"/>
  <c r="B605" i="18"/>
  <c r="B606" i="18"/>
  <c r="B607" i="18"/>
  <c r="B608" i="18"/>
  <c r="B609" i="18"/>
  <c r="B610" i="18"/>
  <c r="B611" i="18"/>
  <c r="B612" i="18"/>
  <c r="B613" i="18"/>
  <c r="B614" i="18"/>
  <c r="B615" i="18"/>
  <c r="B616" i="18"/>
  <c r="B617" i="18"/>
  <c r="B618" i="18"/>
  <c r="B619" i="18"/>
  <c r="B620" i="18"/>
  <c r="B621" i="18"/>
  <c r="B622" i="18"/>
  <c r="B623" i="18"/>
  <c r="B624" i="18"/>
  <c r="B625" i="18"/>
  <c r="B626" i="18"/>
  <c r="B627" i="18"/>
  <c r="B628" i="18"/>
  <c r="B629" i="18"/>
  <c r="B630" i="18"/>
  <c r="B631" i="18"/>
  <c r="B632" i="18"/>
  <c r="B633" i="18"/>
  <c r="B634" i="18"/>
  <c r="B635" i="18"/>
  <c r="B636" i="18"/>
  <c r="B637" i="18"/>
  <c r="B638" i="18"/>
  <c r="B639" i="18"/>
  <c r="B640" i="18"/>
  <c r="B641" i="18"/>
  <c r="B642" i="18"/>
  <c r="B643" i="18"/>
  <c r="B644" i="18"/>
  <c r="B645" i="18"/>
  <c r="B646" i="18"/>
  <c r="B651" i="18"/>
  <c r="B652" i="18"/>
  <c r="B653" i="18"/>
  <c r="B654" i="18"/>
  <c r="B655" i="18"/>
  <c r="B656" i="18"/>
  <c r="B657" i="18"/>
  <c r="B658" i="18"/>
  <c r="B659" i="18"/>
  <c r="B660" i="18"/>
  <c r="B661" i="18"/>
  <c r="B662" i="18"/>
  <c r="B663" i="18"/>
  <c r="B664" i="18"/>
  <c r="B665" i="18"/>
  <c r="B666" i="18"/>
  <c r="B667" i="18"/>
  <c r="B668" i="18"/>
  <c r="B649" i="18"/>
  <c r="B669" i="18"/>
  <c r="B670" i="18"/>
  <c r="B671" i="18"/>
  <c r="B672" i="18"/>
  <c r="B673" i="18"/>
  <c r="B674" i="18"/>
  <c r="B675" i="18"/>
  <c r="B678" i="18"/>
  <c r="B679" i="18"/>
  <c r="B680" i="18"/>
  <c r="B681" i="18"/>
  <c r="B682" i="18"/>
  <c r="B676" i="18"/>
  <c r="B650" i="18"/>
  <c r="B684" i="18"/>
  <c r="B685" i="18"/>
  <c r="B686" i="18"/>
  <c r="B687" i="18"/>
  <c r="B688" i="18"/>
  <c r="B689" i="18"/>
  <c r="B690" i="18"/>
  <c r="B691" i="18"/>
  <c r="B692" i="18"/>
  <c r="B693" i="18"/>
  <c r="B694" i="18"/>
  <c r="B695" i="18"/>
  <c r="B683" i="18"/>
  <c r="B696" i="18"/>
  <c r="B697" i="18"/>
  <c r="B698" i="18"/>
  <c r="B699" i="18"/>
  <c r="B700" i="18"/>
  <c r="B701" i="18"/>
  <c r="B702" i="18"/>
  <c r="B703" i="18"/>
  <c r="B704" i="18"/>
  <c r="B705" i="18"/>
  <c r="B706" i="18"/>
  <c r="B707" i="18"/>
  <c r="B708" i="18"/>
  <c r="B709" i="18"/>
  <c r="B710" i="18"/>
  <c r="B711" i="18"/>
  <c r="B712" i="18"/>
  <c r="B713" i="18"/>
  <c r="B714" i="18"/>
  <c r="B715" i="18"/>
  <c r="B716" i="18"/>
  <c r="B717" i="18"/>
  <c r="B718" i="18"/>
  <c r="B719" i="18"/>
  <c r="B720" i="18"/>
  <c r="B721" i="18"/>
  <c r="B722" i="18"/>
  <c r="B725" i="18"/>
  <c r="B726" i="18"/>
  <c r="B727" i="18"/>
  <c r="B728" i="18"/>
  <c r="B729" i="18"/>
  <c r="B730" i="18"/>
  <c r="B731" i="18"/>
  <c r="B723" i="18"/>
  <c r="B724" i="18"/>
  <c r="B648" i="18"/>
  <c r="B732" i="18"/>
  <c r="B733" i="18"/>
  <c r="B734" i="18"/>
  <c r="B735" i="18"/>
  <c r="B736" i="18"/>
  <c r="B737" i="18"/>
  <c r="B738" i="18"/>
  <c r="B739" i="18"/>
  <c r="B740" i="18"/>
  <c r="B741" i="18"/>
  <c r="B742" i="18"/>
  <c r="B743" i="18"/>
  <c r="B744" i="18"/>
  <c r="B745" i="18"/>
  <c r="B746" i="18"/>
  <c r="B747" i="18"/>
  <c r="B748" i="18"/>
  <c r="B749" i="18"/>
  <c r="B750" i="18"/>
  <c r="B751" i="18"/>
  <c r="B752" i="18"/>
  <c r="B753" i="18"/>
  <c r="B754" i="18"/>
  <c r="B755" i="18"/>
  <c r="B757" i="18"/>
  <c r="B758" i="18"/>
  <c r="B759" i="18"/>
  <c r="B760" i="18"/>
  <c r="B761" i="18"/>
  <c r="B762" i="18"/>
  <c r="B763" i="18"/>
  <c r="B764" i="18"/>
  <c r="B756" i="18"/>
  <c r="B765" i="18"/>
  <c r="B766" i="18"/>
  <c r="B767" i="18"/>
  <c r="B768" i="18"/>
  <c r="B769" i="18"/>
  <c r="B770" i="18"/>
  <c r="B771" i="18"/>
  <c r="B772" i="18"/>
  <c r="B773" i="18"/>
  <c r="B774" i="18"/>
  <c r="B775" i="18"/>
  <c r="B776" i="18"/>
  <c r="B777" i="18"/>
  <c r="B778" i="18"/>
  <c r="B781" i="18"/>
  <c r="B782" i="18"/>
  <c r="B783" i="18"/>
  <c r="B779" i="18"/>
  <c r="B677" i="18"/>
  <c r="B780" i="18"/>
  <c r="B785" i="18"/>
  <c r="B786" i="18"/>
  <c r="B787" i="18"/>
  <c r="B788" i="18"/>
  <c r="B784" i="18"/>
  <c r="B789" i="18"/>
  <c r="B790" i="18"/>
  <c r="B791" i="18"/>
  <c r="B792" i="18"/>
  <c r="B793" i="18"/>
  <c r="B794" i="18"/>
  <c r="B795" i="18"/>
  <c r="B796" i="18"/>
  <c r="B797" i="18"/>
  <c r="B798" i="18"/>
  <c r="B799" i="18"/>
  <c r="B800" i="18"/>
  <c r="B804" i="18"/>
  <c r="B801" i="18"/>
  <c r="B805" i="18"/>
  <c r="B806" i="18"/>
  <c r="B807" i="18"/>
  <c r="B808" i="18"/>
  <c r="B809" i="18"/>
  <c r="B810" i="18"/>
  <c r="B811" i="18"/>
  <c r="B812" i="18"/>
  <c r="B813" i="18"/>
  <c r="B814" i="18"/>
  <c r="B815" i="18"/>
  <c r="B816" i="18"/>
  <c r="B802" i="18"/>
  <c r="B803" i="18"/>
  <c r="B817" i="18"/>
  <c r="B818" i="18"/>
  <c r="B820" i="18"/>
  <c r="B821" i="18"/>
  <c r="B822" i="18"/>
  <c r="B823" i="18"/>
  <c r="B824" i="18"/>
  <c r="B825" i="18"/>
  <c r="B826" i="18"/>
  <c r="B827" i="18"/>
  <c r="B828" i="18"/>
  <c r="B829" i="18"/>
  <c r="B830" i="18"/>
  <c r="B831" i="18"/>
  <c r="B832" i="18"/>
  <c r="B833" i="18"/>
  <c r="B834" i="18"/>
  <c r="B835" i="18"/>
  <c r="B836" i="18"/>
  <c r="B837" i="18"/>
  <c r="B838" i="18"/>
  <c r="B839" i="18"/>
  <c r="B840" i="18"/>
  <c r="B841" i="18"/>
  <c r="B842" i="18"/>
  <c r="B66" i="18"/>
  <c r="B843" i="18"/>
  <c r="B844" i="18"/>
  <c r="B845" i="18"/>
  <c r="B846" i="18"/>
  <c r="B847" i="18"/>
  <c r="B848" i="18"/>
  <c r="B819" i="18"/>
  <c r="B849" i="18"/>
  <c r="B850" i="18"/>
  <c r="B851" i="18"/>
  <c r="B852" i="18"/>
  <c r="B853" i="18"/>
  <c r="B854" i="18"/>
  <c r="B855" i="18"/>
  <c r="B856" i="18"/>
  <c r="B857" i="18"/>
  <c r="B858" i="18"/>
  <c r="B859" i="18"/>
  <c r="B860" i="18"/>
  <c r="B861" i="18"/>
  <c r="B862" i="18"/>
  <c r="B863" i="18"/>
  <c r="B864" i="18"/>
  <c r="B866" i="18"/>
  <c r="B865" i="18"/>
  <c r="B867" i="18"/>
  <c r="B868" i="18"/>
  <c r="B869" i="18"/>
  <c r="B870" i="18"/>
  <c r="B871" i="18"/>
  <c r="B872" i="18"/>
  <c r="B873" i="18"/>
  <c r="B874" i="18"/>
  <c r="B875" i="18"/>
  <c r="B876" i="18"/>
  <c r="B877" i="18"/>
  <c r="B878" i="18"/>
  <c r="B879" i="18"/>
  <c r="B880" i="18"/>
  <c r="B881" i="18"/>
  <c r="B882" i="18"/>
  <c r="B883" i="18"/>
  <c r="B884" i="18"/>
  <c r="B885" i="18"/>
  <c r="B886" i="18"/>
  <c r="B888" i="18"/>
  <c r="B889" i="18"/>
  <c r="B890" i="18"/>
  <c r="B891" i="18"/>
  <c r="B887" i="18"/>
  <c r="B892" i="18"/>
  <c r="B893" i="18"/>
  <c r="B894" i="18"/>
  <c r="B895" i="18"/>
  <c r="B896" i="18"/>
  <c r="B897" i="18"/>
  <c r="B647" i="18"/>
  <c r="B898" i="18"/>
  <c r="B899" i="18"/>
  <c r="B900" i="18"/>
  <c r="B901" i="18"/>
  <c r="B902" i="18"/>
  <c r="B903" i="18"/>
  <c r="B904" i="18"/>
  <c r="B905" i="18"/>
  <c r="B906" i="18"/>
  <c r="B907" i="18"/>
  <c r="B908" i="18"/>
  <c r="B909" i="18"/>
  <c r="B910" i="18"/>
  <c r="B911" i="18"/>
  <c r="B913" i="18"/>
  <c r="B914" i="18"/>
  <c r="B915" i="18"/>
  <c r="B916" i="18"/>
  <c r="B917" i="18"/>
  <c r="B919" i="18"/>
  <c r="B912" i="18"/>
  <c r="B920" i="18"/>
  <c r="B918" i="18"/>
  <c r="B921" i="18"/>
  <c r="B922" i="18"/>
  <c r="B923" i="18"/>
  <c r="B924" i="18"/>
  <c r="B925" i="18"/>
  <c r="B926" i="18"/>
  <c r="B927" i="18"/>
  <c r="B928" i="18"/>
  <c r="B929" i="18"/>
  <c r="B930" i="18"/>
  <c r="B931" i="18"/>
  <c r="B932" i="18"/>
  <c r="B933" i="18"/>
  <c r="B934" i="18"/>
  <c r="B935" i="18"/>
  <c r="B936" i="18"/>
  <c r="B937" i="18"/>
  <c r="B938" i="18"/>
  <c r="B940" i="18"/>
  <c r="B941" i="18"/>
  <c r="B942" i="18"/>
  <c r="B943" i="18"/>
  <c r="B944" i="18"/>
  <c r="B945" i="18"/>
  <c r="B946" i="18"/>
  <c r="B939" i="18"/>
  <c r="B947" i="18"/>
  <c r="B948" i="18"/>
  <c r="B949" i="18"/>
  <c r="B950" i="18"/>
  <c r="B951" i="18"/>
  <c r="B952" i="18"/>
  <c r="B953" i="18"/>
  <c r="B954" i="18"/>
  <c r="B955" i="18"/>
  <c r="B956" i="18"/>
  <c r="B957" i="18"/>
  <c r="B958" i="18"/>
  <c r="B959" i="18"/>
  <c r="B962" i="18"/>
  <c r="B963" i="18"/>
  <c r="B964" i="18"/>
  <c r="B965" i="18"/>
  <c r="B966" i="18"/>
  <c r="B960" i="18"/>
  <c r="B967" i="18"/>
  <c r="B968" i="18"/>
  <c r="B969" i="18"/>
  <c r="B970" i="18"/>
  <c r="B971" i="18"/>
  <c r="B972" i="18"/>
  <c r="B973" i="18"/>
  <c r="B974" i="18"/>
  <c r="B961" i="18"/>
  <c r="B975" i="18"/>
  <c r="B976" i="18"/>
  <c r="B977" i="18"/>
  <c r="B980" i="18"/>
  <c r="B981" i="18"/>
  <c r="B982" i="18"/>
  <c r="B983" i="18"/>
  <c r="B984" i="18"/>
  <c r="B985" i="18"/>
  <c r="B986" i="18"/>
  <c r="B987" i="18"/>
  <c r="B988" i="18"/>
  <c r="B978" i="18"/>
  <c r="B989" i="18"/>
  <c r="B990" i="18"/>
  <c r="B991" i="18"/>
  <c r="B992" i="18"/>
  <c r="B993" i="18"/>
  <c r="B994" i="18"/>
  <c r="B995" i="18"/>
  <c r="B996" i="18"/>
  <c r="B997" i="18"/>
  <c r="B998" i="18"/>
  <c r="B979" i="18"/>
  <c r="B999" i="18"/>
  <c r="B1000" i="18"/>
  <c r="B1001" i="18"/>
  <c r="B1002" i="18"/>
  <c r="B1003" i="18"/>
  <c r="B1419" i="18"/>
  <c r="B1004" i="18"/>
  <c r="B1005" i="18"/>
  <c r="B1006" i="18"/>
  <c r="B1007" i="18"/>
  <c r="B1008" i="18"/>
  <c r="B1009" i="18"/>
  <c r="B1010" i="18"/>
  <c r="B1011" i="18"/>
  <c r="B1012" i="18"/>
  <c r="B1013" i="18"/>
  <c r="B1014" i="18"/>
  <c r="B1015" i="18"/>
  <c r="B1016" i="18"/>
  <c r="B1017" i="18"/>
  <c r="B1018" i="18"/>
  <c r="B1019" i="18"/>
  <c r="B1020" i="18"/>
  <c r="B1021" i="18"/>
  <c r="B1022" i="18"/>
  <c r="B1023" i="18"/>
  <c r="B1024" i="18"/>
  <c r="B1025" i="18"/>
  <c r="B1026" i="18"/>
  <c r="B1027" i="18"/>
  <c r="B1028" i="18"/>
  <c r="B1029" i="18"/>
  <c r="B1030" i="18"/>
  <c r="B1031" i="18"/>
  <c r="B1032" i="18"/>
  <c r="B1033" i="18"/>
  <c r="B1034" i="18"/>
  <c r="B1035" i="18"/>
  <c r="B1036" i="18"/>
  <c r="B1037" i="18"/>
  <c r="B1038" i="18"/>
  <c r="B1039" i="18"/>
  <c r="B1040" i="18"/>
  <c r="B1041" i="18"/>
  <c r="B1042" i="18"/>
  <c r="B1043" i="18"/>
  <c r="B1044" i="18"/>
  <c r="B1045" i="18"/>
  <c r="B1046" i="18"/>
  <c r="B1047" i="18"/>
  <c r="B1048" i="18"/>
  <c r="B1049" i="18"/>
  <c r="B1050" i="18"/>
  <c r="B1051" i="18"/>
  <c r="B1052" i="18"/>
  <c r="B1053" i="18"/>
  <c r="B1054" i="18"/>
  <c r="B1055" i="18"/>
  <c r="B1056" i="18"/>
  <c r="B1057" i="18"/>
  <c r="B1058" i="18"/>
  <c r="B1059" i="18"/>
  <c r="B1060" i="18"/>
  <c r="B1061" i="18"/>
  <c r="B1062" i="18"/>
  <c r="B1063" i="18"/>
  <c r="B1064" i="18"/>
  <c r="B1065" i="18"/>
  <c r="B1066" i="18"/>
  <c r="B1067" i="18"/>
  <c r="B1068" i="18"/>
  <c r="B1069" i="18"/>
  <c r="B1070" i="18"/>
  <c r="B1071" i="18"/>
  <c r="B1072" i="18"/>
  <c r="B1073" i="18"/>
  <c r="B1074" i="18"/>
  <c r="B1075" i="18"/>
  <c r="B1076" i="18"/>
  <c r="B1077" i="18"/>
  <c r="B1078" i="18"/>
  <c r="B1079" i="18"/>
  <c r="B1080" i="18"/>
  <c r="B1081" i="18"/>
  <c r="B1082" i="18"/>
  <c r="B1083" i="18"/>
  <c r="B1084" i="18"/>
  <c r="B1085" i="18"/>
  <c r="B1086" i="18"/>
  <c r="B1087" i="18"/>
  <c r="B1088" i="18"/>
  <c r="B1089" i="18"/>
  <c r="B1091" i="18"/>
  <c r="B1092" i="18"/>
  <c r="B193" i="18"/>
  <c r="B1093" i="18"/>
  <c r="B1094" i="18"/>
  <c r="B1090" i="18"/>
  <c r="B1095" i="18"/>
  <c r="B1096" i="18"/>
  <c r="B1097" i="18"/>
  <c r="B1098" i="18"/>
  <c r="B1099" i="18"/>
  <c r="B1100" i="18"/>
  <c r="B1101" i="18"/>
  <c r="B1102" i="18"/>
  <c r="B1103" i="18"/>
  <c r="B1104" i="18"/>
  <c r="B1105" i="18"/>
  <c r="B1106" i="18"/>
  <c r="B1107" i="18"/>
  <c r="B1108" i="18"/>
  <c r="B1109" i="18"/>
  <c r="B1110" i="18"/>
  <c r="B1111" i="18"/>
  <c r="B1112" i="18"/>
  <c r="B1113" i="18"/>
  <c r="B1114" i="18"/>
  <c r="B1115" i="18"/>
  <c r="B1116" i="18"/>
  <c r="B1117" i="18"/>
  <c r="B1118" i="18"/>
  <c r="B1119" i="18"/>
  <c r="B1120" i="18"/>
  <c r="B1121" i="18"/>
  <c r="B1122" i="18"/>
  <c r="B1123" i="18"/>
  <c r="B1124" i="18"/>
  <c r="B1125" i="18"/>
  <c r="B1126" i="18"/>
  <c r="B1127" i="18"/>
  <c r="B1128" i="18"/>
  <c r="B1129" i="18"/>
  <c r="B1130" i="18"/>
  <c r="B1131" i="18"/>
  <c r="B1132" i="18"/>
  <c r="B1139" i="18"/>
  <c r="B1140" i="18"/>
  <c r="B1141" i="18"/>
  <c r="B1142" i="18"/>
  <c r="B1143" i="18"/>
  <c r="B1144" i="18"/>
  <c r="B1145" i="18"/>
  <c r="B1151" i="18"/>
  <c r="B1152" i="18"/>
  <c r="B1153" i="18"/>
  <c r="B1154" i="18"/>
  <c r="B1155" i="18"/>
  <c r="B1156" i="18"/>
  <c r="B1133" i="18"/>
  <c r="B1134" i="18"/>
  <c r="B1135" i="18"/>
  <c r="B1136" i="18"/>
  <c r="B1137" i="18"/>
  <c r="B1138" i="18"/>
  <c r="B1146" i="18"/>
  <c r="B1147" i="18"/>
  <c r="B1148" i="18"/>
  <c r="B1149" i="18"/>
  <c r="B1150" i="18"/>
  <c r="B1157" i="18"/>
  <c r="B1158" i="18"/>
  <c r="B1159" i="18"/>
  <c r="B1160" i="18"/>
  <c r="B1161" i="18"/>
  <c r="B1162" i="18"/>
  <c r="B1163" i="18"/>
  <c r="B1164" i="18"/>
  <c r="B1165" i="18"/>
  <c r="B1166" i="18"/>
  <c r="B1167" i="18"/>
  <c r="B1168" i="18"/>
  <c r="B1169" i="18"/>
  <c r="B1170" i="18"/>
  <c r="B1171" i="18"/>
  <c r="B1172" i="18"/>
  <c r="B1173" i="18"/>
  <c r="B1174" i="18"/>
  <c r="B1175" i="18"/>
  <c r="B1176" i="18"/>
  <c r="B1177" i="18"/>
  <c r="B1178" i="18"/>
  <c r="B1179" i="18"/>
  <c r="B1180" i="18"/>
  <c r="B1181" i="18"/>
  <c r="B1182" i="18"/>
  <c r="B1183" i="18"/>
  <c r="B1184" i="18"/>
  <c r="B1185" i="18"/>
  <c r="B1186" i="18"/>
  <c r="B1187" i="18"/>
  <c r="B1188" i="18"/>
  <c r="B1189" i="18"/>
  <c r="B1190" i="18"/>
  <c r="B1191" i="18"/>
  <c r="B1192" i="18"/>
  <c r="B1193" i="18"/>
  <c r="B1194" i="18"/>
  <c r="B1195" i="18"/>
  <c r="B1196" i="18"/>
  <c r="B1197" i="18"/>
  <c r="B1201" i="18"/>
  <c r="B1202" i="18"/>
  <c r="B1203" i="18"/>
  <c r="B1204" i="18"/>
  <c r="B1205" i="18"/>
  <c r="B1206" i="18"/>
  <c r="B1207" i="18"/>
  <c r="B1208" i="18"/>
  <c r="B1209" i="18"/>
  <c r="B1210" i="18"/>
  <c r="B1211" i="18"/>
  <c r="B1212" i="18"/>
  <c r="B1213" i="18"/>
  <c r="B1214" i="18"/>
  <c r="B1215" i="18"/>
  <c r="B1216" i="18"/>
  <c r="B1217" i="18"/>
  <c r="B1218" i="18"/>
  <c r="B1219" i="18"/>
  <c r="B1220" i="18"/>
  <c r="B1221" i="18"/>
  <c r="B1222" i="18"/>
  <c r="B1223" i="18"/>
  <c r="B1224" i="18"/>
  <c r="B1225" i="18"/>
  <c r="B1226" i="18"/>
  <c r="B1227" i="18"/>
  <c r="B387" i="18"/>
  <c r="B1228" i="18"/>
  <c r="B1229" i="18"/>
  <c r="B1230" i="18"/>
  <c r="B1231" i="18"/>
  <c r="B1232" i="18"/>
  <c r="B1233" i="18"/>
  <c r="B1234" i="18"/>
  <c r="B1235" i="18"/>
  <c r="B1236" i="18"/>
  <c r="B1237" i="18"/>
  <c r="B1238" i="18"/>
  <c r="B1239" i="18"/>
  <c r="B1240" i="18"/>
  <c r="B1241" i="18"/>
  <c r="B1242" i="18"/>
  <c r="B1243" i="18"/>
  <c r="B1244" i="18"/>
  <c r="B1245" i="18"/>
  <c r="B1246" i="18"/>
  <c r="B1247" i="18"/>
  <c r="B1248" i="18"/>
  <c r="B1249" i="18"/>
  <c r="B1250" i="18"/>
  <c r="B1251" i="18"/>
  <c r="B1252" i="18"/>
  <c r="B1253" i="18"/>
  <c r="B1254" i="18"/>
  <c r="B1255" i="18"/>
  <c r="B1256" i="18"/>
  <c r="B1257" i="18"/>
  <c r="B1258" i="18"/>
  <c r="B1259" i="18"/>
  <c r="B1260" i="18"/>
  <c r="B1261" i="18"/>
  <c r="B1262" i="18"/>
  <c r="B1263" i="18"/>
  <c r="B1264" i="18"/>
  <c r="B1265" i="18"/>
  <c r="B1266" i="18"/>
  <c r="B1267" i="18"/>
  <c r="B1268" i="18"/>
  <c r="B1269" i="18"/>
  <c r="B1270" i="18"/>
  <c r="B1271" i="18"/>
  <c r="B1272" i="18"/>
  <c r="B1273" i="18"/>
  <c r="B1274" i="18"/>
  <c r="B1275" i="18"/>
  <c r="B1276" i="18"/>
  <c r="B1277" i="18"/>
  <c r="B1278" i="18"/>
  <c r="B1279" i="18"/>
  <c r="B1280" i="18"/>
  <c r="B1281" i="18"/>
  <c r="B1282" i="18"/>
  <c r="B1283" i="18"/>
  <c r="B1284" i="18"/>
  <c r="B1285" i="18"/>
  <c r="B1286" i="18"/>
  <c r="B1287" i="18"/>
  <c r="B1288" i="18"/>
  <c r="B1289" i="18"/>
  <c r="B1290" i="18"/>
  <c r="B1291" i="18"/>
  <c r="B1292" i="18"/>
  <c r="B1293" i="18"/>
  <c r="B1294" i="18"/>
  <c r="B1295" i="18"/>
  <c r="B1296" i="18"/>
  <c r="B1297" i="18"/>
  <c r="B1298" i="18"/>
  <c r="B1299" i="18"/>
  <c r="B1300" i="18"/>
  <c r="B1301" i="18"/>
  <c r="B1302" i="18"/>
  <c r="B1303" i="18"/>
  <c r="B1304" i="18"/>
  <c r="B1305" i="18"/>
  <c r="B1306" i="18"/>
  <c r="B1307" i="18"/>
  <c r="B1308" i="18"/>
  <c r="B1309" i="18"/>
  <c r="B1310" i="18"/>
  <c r="B1311" i="18"/>
  <c r="B1312" i="18"/>
  <c r="B1313" i="18"/>
  <c r="B1314" i="18"/>
  <c r="B1315" i="18"/>
  <c r="B1316" i="18"/>
  <c r="B1317" i="18"/>
  <c r="B1318" i="18"/>
  <c r="B1319" i="18"/>
  <c r="B1320" i="18"/>
  <c r="B1321" i="18"/>
  <c r="B1322" i="18"/>
  <c r="B1323" i="18"/>
  <c r="B1324" i="18"/>
  <c r="B1325" i="18"/>
  <c r="B1326" i="18"/>
  <c r="B1327" i="18"/>
  <c r="B1328" i="18"/>
  <c r="B1329" i="18"/>
  <c r="B1330" i="18"/>
  <c r="B1331" i="18"/>
  <c r="B1332" i="18"/>
  <c r="B1333" i="18"/>
  <c r="B1334" i="18"/>
  <c r="B1335" i="18"/>
  <c r="B1336" i="18"/>
  <c r="B1337" i="18"/>
  <c r="B1338" i="18"/>
  <c r="B1339" i="18"/>
  <c r="B1340" i="18"/>
  <c r="B1341" i="18"/>
  <c r="B1342" i="18"/>
  <c r="B1343" i="18"/>
  <c r="B1344" i="18"/>
  <c r="B1345" i="18"/>
  <c r="B1346" i="18"/>
  <c r="B1347" i="18"/>
  <c r="B1348" i="18"/>
  <c r="B1349" i="18"/>
  <c r="B1350" i="18"/>
  <c r="B1352" i="18"/>
  <c r="B1353" i="18"/>
  <c r="B1354" i="18"/>
  <c r="B1355" i="18"/>
  <c r="B1357" i="18"/>
  <c r="B1358" i="18"/>
  <c r="B1356" i="18"/>
  <c r="B1359" i="18"/>
  <c r="B1360" i="18"/>
  <c r="B1361" i="18"/>
  <c r="B1362" i="18"/>
  <c r="B1363" i="18"/>
  <c r="B1364" i="18"/>
  <c r="B1365" i="18"/>
  <c r="B1366" i="18"/>
  <c r="B1367" i="18"/>
  <c r="B1368" i="18"/>
  <c r="B1369" i="18"/>
  <c r="B1370" i="18"/>
  <c r="B2955" i="18"/>
  <c r="B1371" i="18"/>
  <c r="B1372" i="18"/>
  <c r="B1373" i="18"/>
  <c r="B1374" i="18"/>
  <c r="B1375" i="18"/>
  <c r="B1376" i="18"/>
  <c r="B1377" i="18"/>
  <c r="B1378" i="18"/>
  <c r="B1379" i="18"/>
  <c r="B1380" i="18"/>
  <c r="B1381" i="18"/>
  <c r="B1382" i="18"/>
  <c r="B1383" i="18"/>
  <c r="B1384" i="18"/>
  <c r="B1385" i="18"/>
  <c r="B1386" i="18"/>
  <c r="B1387" i="18"/>
  <c r="B1388" i="18"/>
  <c r="B1389" i="18"/>
  <c r="B1390" i="18"/>
  <c r="B1391" i="18"/>
  <c r="B1392" i="18"/>
  <c r="B1393" i="18"/>
  <c r="B1394" i="18"/>
  <c r="B1395" i="18"/>
  <c r="B1397" i="18"/>
  <c r="B1398" i="18"/>
  <c r="B1399" i="18"/>
  <c r="B1400" i="18"/>
  <c r="B1401" i="18"/>
  <c r="B1402" i="18"/>
  <c r="B530" i="18"/>
  <c r="B1404" i="18"/>
  <c r="B1405" i="18"/>
  <c r="B1406" i="18"/>
  <c r="B1407" i="18"/>
  <c r="B1408" i="18"/>
  <c r="B1409" i="18"/>
  <c r="B1410" i="18"/>
  <c r="B1411" i="18"/>
  <c r="B1412" i="18"/>
  <c r="B1413" i="18"/>
  <c r="B1414" i="18"/>
  <c r="B1415" i="18"/>
  <c r="B1416" i="18"/>
  <c r="B1417" i="18"/>
  <c r="B1418" i="18"/>
  <c r="B1420" i="18"/>
  <c r="B1421" i="18"/>
  <c r="B1422" i="18"/>
  <c r="B1423" i="18"/>
  <c r="B1424" i="18"/>
  <c r="B1425" i="18"/>
  <c r="B1426" i="18"/>
  <c r="B1427" i="18"/>
  <c r="B1428" i="18"/>
  <c r="B1429" i="18"/>
  <c r="B1430" i="18"/>
  <c r="B1431" i="18"/>
  <c r="B1432" i="18"/>
  <c r="B1433" i="18"/>
  <c r="B1396" i="18"/>
  <c r="B1434" i="18"/>
  <c r="B1435" i="18"/>
  <c r="B1436" i="18"/>
  <c r="B1437" i="18"/>
  <c r="B1438" i="18"/>
  <c r="B1439" i="18"/>
  <c r="B1198" i="18"/>
  <c r="B1440" i="18"/>
  <c r="B1199" i="18"/>
  <c r="B1441" i="18"/>
  <c r="B1200" i="18"/>
  <c r="B1442" i="18"/>
  <c r="B1443" i="18"/>
  <c r="B1444" i="18"/>
  <c r="B1445" i="18"/>
  <c r="B1446" i="18"/>
  <c r="B1447" i="18"/>
  <c r="B1448" i="18"/>
  <c r="B1449" i="18"/>
  <c r="B1450" i="18"/>
  <c r="B1451" i="18"/>
  <c r="B1452" i="18"/>
  <c r="B1453" i="18"/>
  <c r="B1454" i="18"/>
  <c r="B1455" i="18"/>
  <c r="B1456" i="18"/>
  <c r="B1457" i="18"/>
  <c r="B1458" i="18"/>
  <c r="B1459" i="18"/>
  <c r="B1460" i="18"/>
  <c r="B1461" i="18"/>
  <c r="B1462" i="18"/>
  <c r="B1463" i="18"/>
  <c r="B1464" i="18"/>
  <c r="B1465" i="18"/>
  <c r="B1466" i="18"/>
  <c r="B1467" i="18"/>
  <c r="B1470" i="18"/>
  <c r="B1471" i="18"/>
  <c r="B1472" i="18"/>
  <c r="B1473" i="18"/>
  <c r="B1474" i="18"/>
  <c r="B1475" i="18"/>
  <c r="B1476" i="18"/>
  <c r="B1468" i="18"/>
  <c r="B1469" i="18"/>
  <c r="B1477" i="18"/>
  <c r="B1478" i="18"/>
  <c r="B1479" i="18"/>
  <c r="B1480" i="18"/>
  <c r="B1481" i="18"/>
  <c r="B1482" i="18"/>
  <c r="B1483" i="18"/>
  <c r="B1484" i="18"/>
  <c r="B1485" i="18"/>
  <c r="B1486" i="18"/>
  <c r="B1487" i="18"/>
  <c r="B1488" i="18"/>
  <c r="B1489" i="18"/>
  <c r="B1490" i="18"/>
  <c r="B1491" i="18"/>
  <c r="B1492" i="18"/>
  <c r="B1493" i="18"/>
  <c r="B1494" i="18"/>
  <c r="B1495" i="18"/>
  <c r="B1496" i="18"/>
  <c r="B1497" i="18"/>
  <c r="B1498" i="18"/>
  <c r="B1500" i="18"/>
  <c r="B1501" i="18"/>
  <c r="B1502" i="18"/>
  <c r="B1503" i="18"/>
  <c r="B1504" i="18"/>
  <c r="B1505" i="18"/>
  <c r="B1506" i="18"/>
  <c r="B1507" i="18"/>
  <c r="B1508" i="18"/>
  <c r="B1509" i="18"/>
  <c r="B1510" i="18"/>
  <c r="B1511" i="18"/>
  <c r="B1512" i="18"/>
  <c r="B1513" i="18"/>
  <c r="B1514" i="18"/>
  <c r="B1515" i="18"/>
  <c r="B1516" i="18"/>
  <c r="B1517" i="18"/>
  <c r="B1518" i="18"/>
  <c r="B1519" i="18"/>
  <c r="B1520" i="18"/>
  <c r="B1521" i="18"/>
  <c r="B1522" i="18"/>
  <c r="B1403" i="18"/>
  <c r="B1523" i="18"/>
  <c r="B1524" i="18"/>
  <c r="B1525" i="18"/>
  <c r="B1526" i="18"/>
  <c r="B1527" i="18"/>
  <c r="B1528" i="18"/>
  <c r="B1529" i="18"/>
  <c r="B1530" i="18"/>
  <c r="B1531" i="18"/>
  <c r="B1532" i="18"/>
  <c r="B1533" i="18"/>
  <c r="B1535" i="18"/>
  <c r="B1536" i="18"/>
  <c r="B1537" i="18"/>
  <c r="B1538" i="18"/>
  <c r="B1539" i="18"/>
  <c r="B1540" i="18"/>
  <c r="B1541" i="18"/>
  <c r="B1542" i="18"/>
  <c r="B1543" i="18"/>
  <c r="B1544" i="18"/>
  <c r="B1545" i="18"/>
  <c r="B1546" i="18"/>
  <c r="B1547" i="18"/>
  <c r="B1548" i="18"/>
  <c r="B1549" i="18"/>
  <c r="B1550" i="18"/>
  <c r="B1551" i="18"/>
  <c r="B1552" i="18"/>
  <c r="B1553" i="18"/>
  <c r="B1554" i="18"/>
  <c r="B1555" i="18"/>
  <c r="B1556" i="18"/>
  <c r="B1557" i="18"/>
  <c r="B1558" i="18"/>
  <c r="B1559" i="18"/>
  <c r="B1561" i="18"/>
  <c r="B1562" i="18"/>
  <c r="B1563" i="18"/>
  <c r="B1564" i="18"/>
  <c r="B1569" i="18"/>
  <c r="B1570" i="18"/>
  <c r="B1571" i="18"/>
  <c r="B1572" i="18"/>
  <c r="B1573" i="18"/>
  <c r="B1574" i="18"/>
  <c r="B1575" i="18"/>
  <c r="B1565" i="18"/>
  <c r="B1566" i="18"/>
  <c r="B1567" i="18"/>
  <c r="B1560" i="18"/>
  <c r="B1576" i="18"/>
  <c r="B1568" i="18"/>
  <c r="B1577" i="18"/>
  <c r="B1578" i="18"/>
  <c r="B1579" i="18"/>
  <c r="B1580" i="18"/>
  <c r="B1581" i="18"/>
  <c r="B1582" i="18"/>
  <c r="B1583" i="18"/>
  <c r="B1584" i="18"/>
  <c r="B1585" i="18"/>
  <c r="B1586" i="18"/>
  <c r="B1587" i="18"/>
  <c r="B1588" i="18"/>
  <c r="B1589" i="18"/>
  <c r="B1590" i="18"/>
  <c r="B1591" i="18"/>
  <c r="B1592" i="18"/>
  <c r="B1593" i="18"/>
  <c r="B1594" i="18"/>
  <c r="B1595" i="18"/>
  <c r="B1596" i="18"/>
  <c r="B1597" i="18"/>
  <c r="B1598" i="18"/>
  <c r="B1599" i="18"/>
  <c r="B1600" i="18"/>
  <c r="B1601" i="18"/>
  <c r="B1602" i="18"/>
  <c r="B1603" i="18"/>
  <c r="B1604" i="18"/>
  <c r="B1605" i="18"/>
  <c r="B1606" i="18"/>
  <c r="B1607" i="18"/>
  <c r="B1608" i="18"/>
  <c r="B1609" i="18"/>
  <c r="B1610" i="18"/>
  <c r="B1611" i="18"/>
  <c r="B1612" i="18"/>
  <c r="B1617" i="18"/>
  <c r="B1618" i="18"/>
  <c r="B1619" i="18"/>
  <c r="B1613" i="18"/>
  <c r="B1614" i="18"/>
  <c r="B1620" i="18"/>
  <c r="B1621" i="18"/>
  <c r="B1622" i="18"/>
  <c r="B1623" i="18"/>
  <c r="B1615" i="18"/>
  <c r="B1616" i="18"/>
  <c r="B1624" i="18"/>
  <c r="B1625" i="18"/>
  <c r="B1626" i="18"/>
  <c r="B1627" i="18"/>
  <c r="B1628" i="18"/>
  <c r="B1629" i="18"/>
  <c r="B1630" i="18"/>
  <c r="B1631" i="18"/>
  <c r="B1632" i="18"/>
  <c r="B1633" i="18"/>
  <c r="B1634" i="18"/>
  <c r="B1635" i="18"/>
  <c r="B1636" i="18"/>
  <c r="B1637" i="18"/>
  <c r="B1638" i="18"/>
  <c r="B1639" i="18"/>
  <c r="B1640" i="18"/>
  <c r="B1641" i="18"/>
  <c r="B1642" i="18"/>
  <c r="B1643" i="18"/>
  <c r="B1644" i="18"/>
  <c r="B1645" i="18"/>
  <c r="B1646" i="18"/>
  <c r="B1647" i="18"/>
  <c r="B1648" i="18"/>
  <c r="B1649" i="18"/>
  <c r="B1650" i="18"/>
  <c r="B1651" i="18"/>
  <c r="B1652" i="18"/>
  <c r="B1653" i="18"/>
  <c r="B1654" i="18"/>
  <c r="B1655" i="18"/>
  <c r="B1656" i="18"/>
  <c r="B1657" i="18"/>
  <c r="B1658" i="18"/>
  <c r="B1659" i="18"/>
  <c r="B1660" i="18"/>
  <c r="B1661" i="18"/>
  <c r="B1662" i="18"/>
  <c r="B1663" i="18"/>
  <c r="B1664" i="18"/>
  <c r="B1665" i="18"/>
  <c r="B1666" i="18"/>
  <c r="B1667" i="18"/>
  <c r="B1668" i="18"/>
  <c r="B1669" i="18"/>
  <c r="B1670" i="18"/>
  <c r="B1671" i="18"/>
  <c r="B1672" i="18"/>
  <c r="B1673" i="18"/>
  <c r="B1674" i="18"/>
  <c r="B1676" i="18"/>
  <c r="B1677" i="18"/>
  <c r="B1678" i="18"/>
  <c r="B1679" i="18"/>
  <c r="B1680" i="18"/>
  <c r="B1681" i="18"/>
  <c r="B1675" i="18"/>
  <c r="B1682" i="18"/>
  <c r="B1683" i="18"/>
  <c r="B1684" i="18"/>
  <c r="B1685" i="18"/>
  <c r="B1686" i="18"/>
  <c r="B1687" i="18"/>
  <c r="B1688" i="18"/>
  <c r="B1689" i="18"/>
  <c r="B1690" i="18"/>
  <c r="B1691" i="18"/>
  <c r="B1692" i="18"/>
  <c r="B1693" i="18"/>
  <c r="B1694" i="18"/>
  <c r="B1695" i="18"/>
  <c r="B1696" i="18"/>
  <c r="B1849" i="18"/>
  <c r="B1697" i="18"/>
  <c r="B1698" i="18"/>
  <c r="B1699" i="18"/>
  <c r="B1700" i="18"/>
  <c r="B1701" i="18"/>
  <c r="B1702" i="18"/>
  <c r="B1703" i="18"/>
  <c r="B1704" i="18"/>
  <c r="B1705" i="18"/>
  <c r="B1706" i="18"/>
  <c r="B1707" i="18"/>
  <c r="B1708" i="18"/>
  <c r="B1709" i="18"/>
  <c r="B1710" i="18"/>
  <c r="B1711" i="18"/>
  <c r="B1712" i="18"/>
  <c r="B1713" i="18"/>
  <c r="B1714" i="18"/>
  <c r="B1715" i="18"/>
  <c r="B1716" i="18"/>
  <c r="B1717" i="18"/>
  <c r="B1718" i="18"/>
  <c r="B1719" i="18"/>
  <c r="B1720" i="18"/>
  <c r="B1721" i="18"/>
  <c r="B1722" i="18"/>
  <c r="B1723" i="18"/>
  <c r="B1724" i="18"/>
  <c r="B1725" i="18"/>
  <c r="B1726" i="18"/>
  <c r="B1727" i="18"/>
  <c r="B1728" i="18"/>
  <c r="B1729" i="18"/>
  <c r="B1730" i="18"/>
  <c r="B1731" i="18"/>
  <c r="B1732" i="18"/>
  <c r="B1733" i="18"/>
  <c r="B1734" i="18"/>
  <c r="B1735" i="18"/>
  <c r="B1738" i="18"/>
  <c r="B1739" i="18"/>
  <c r="B1740" i="18"/>
  <c r="B1741" i="18"/>
  <c r="B1742" i="18"/>
  <c r="B1743" i="18"/>
  <c r="B1744" i="18"/>
  <c r="B1745" i="18"/>
  <c r="B1746" i="18"/>
  <c r="B1534" i="18"/>
  <c r="B1747" i="18"/>
  <c r="B1748" i="18"/>
  <c r="B1749" i="18"/>
  <c r="B1750" i="18"/>
  <c r="B1751" i="18"/>
  <c r="B1752" i="18"/>
  <c r="B1753" i="18"/>
  <c r="B1754" i="18"/>
  <c r="B1755" i="18"/>
  <c r="B1756" i="18"/>
  <c r="B1757" i="18"/>
  <c r="B1758" i="18"/>
  <c r="B1759" i="18"/>
  <c r="B1760" i="18"/>
  <c r="B1761" i="18"/>
  <c r="B1762" i="18"/>
  <c r="B1763" i="18"/>
  <c r="B1764" i="18"/>
  <c r="B1765" i="18"/>
  <c r="B1766" i="18"/>
  <c r="B1767" i="18"/>
  <c r="B1768" i="18"/>
  <c r="B1769" i="18"/>
  <c r="B1770" i="18"/>
  <c r="B1771" i="18"/>
  <c r="B1772" i="18"/>
  <c r="B1773" i="18"/>
  <c r="B1774" i="18"/>
  <c r="B1775" i="18"/>
  <c r="B1776" i="18"/>
  <c r="B1777" i="18"/>
  <c r="B1778" i="18"/>
  <c r="B1779" i="18"/>
  <c r="B1780" i="18"/>
  <c r="B1781" i="18"/>
  <c r="B1782" i="18"/>
  <c r="B1783" i="18"/>
  <c r="B1784" i="18"/>
  <c r="B1785" i="18"/>
  <c r="B1786" i="18"/>
  <c r="B1787" i="18"/>
  <c r="B1788" i="18"/>
  <c r="B1789" i="18"/>
  <c r="B1790" i="18"/>
  <c r="B1791" i="18"/>
  <c r="B1792" i="18"/>
  <c r="B1793" i="18"/>
  <c r="B1794" i="18"/>
  <c r="B1795" i="18"/>
  <c r="B1796" i="18"/>
  <c r="B1797" i="18"/>
  <c r="B1798" i="18"/>
  <c r="B1799" i="18"/>
  <c r="B1800" i="18"/>
  <c r="B1801" i="18"/>
  <c r="B1802" i="18"/>
  <c r="B1803" i="18"/>
  <c r="B1804" i="18"/>
  <c r="B1805" i="18"/>
  <c r="B1806" i="18"/>
  <c r="B1807" i="18"/>
  <c r="B1808" i="18"/>
  <c r="B1809" i="18"/>
  <c r="B1810" i="18"/>
  <c r="B1811" i="18"/>
  <c r="B1812" i="18"/>
  <c r="B1813" i="18"/>
  <c r="B1814" i="18"/>
  <c r="B1815" i="18"/>
  <c r="B1816" i="18"/>
  <c r="B1817" i="18"/>
  <c r="B1818" i="18"/>
  <c r="B1819" i="18"/>
  <c r="B1820" i="18"/>
  <c r="B1821" i="18"/>
  <c r="B1822" i="18"/>
  <c r="B1823" i="18"/>
  <c r="B1824" i="18"/>
  <c r="B1825" i="18"/>
  <c r="B1826" i="18"/>
  <c r="B1827" i="18"/>
  <c r="B1828" i="18"/>
  <c r="B1829" i="18"/>
  <c r="B1830" i="18"/>
  <c r="B1831" i="18"/>
  <c r="B1832" i="18"/>
  <c r="B1833" i="18"/>
  <c r="B1834" i="18"/>
  <c r="B1835" i="18"/>
  <c r="B1836" i="18"/>
  <c r="B1837" i="18"/>
  <c r="B1838" i="18"/>
  <c r="B1839" i="18"/>
  <c r="B1840" i="18"/>
  <c r="B1841" i="18"/>
  <c r="B1842" i="18"/>
  <c r="B1843" i="18"/>
  <c r="B1844" i="18"/>
  <c r="B1845" i="18"/>
  <c r="B1846" i="18"/>
  <c r="B1847" i="18"/>
  <c r="B1850" i="18"/>
  <c r="B1851" i="18"/>
  <c r="B1852" i="18"/>
  <c r="B1853" i="18"/>
  <c r="B1854" i="18"/>
  <c r="B1855" i="18"/>
  <c r="B1856" i="18"/>
  <c r="B1857" i="18"/>
  <c r="B1858" i="18"/>
  <c r="B1859" i="18"/>
  <c r="B1860" i="18"/>
  <c r="B1861" i="18"/>
  <c r="B1862" i="18"/>
  <c r="B1863" i="18"/>
  <c r="B11" i="18"/>
  <c r="B1864" i="18"/>
  <c r="B1865" i="18"/>
  <c r="B1866" i="18"/>
  <c r="B1867" i="18"/>
  <c r="B1868" i="18"/>
  <c r="B1869" i="18"/>
  <c r="B1870" i="18"/>
  <c r="B1871" i="18"/>
  <c r="B1872" i="18"/>
  <c r="B1873" i="18"/>
  <c r="B1874" i="18"/>
  <c r="B1875" i="18"/>
  <c r="B1876" i="18"/>
  <c r="B1877" i="18"/>
  <c r="B1878" i="18"/>
  <c r="B1879" i="18"/>
  <c r="B1880" i="18"/>
  <c r="B1881" i="18"/>
  <c r="B1882" i="18"/>
  <c r="B1883" i="18"/>
  <c r="B1884" i="18"/>
  <c r="B1885" i="18"/>
  <c r="B1886" i="18"/>
  <c r="B1887" i="18"/>
  <c r="B1888" i="18"/>
  <c r="B1889" i="18"/>
  <c r="B1890" i="18"/>
  <c r="B1891" i="18"/>
  <c r="B1892" i="18"/>
  <c r="B1893" i="18"/>
  <c r="B1894" i="18"/>
  <c r="B1351" i="18"/>
  <c r="B1499" i="18"/>
  <c r="B1895" i="18"/>
  <c r="B1896" i="18"/>
  <c r="B1897" i="18"/>
  <c r="B1898" i="18"/>
  <c r="B1899" i="18"/>
  <c r="B1900" i="18"/>
  <c r="B1848" i="18"/>
  <c r="B1901" i="18"/>
  <c r="B1902" i="18"/>
  <c r="B1903" i="18"/>
  <c r="B1904" i="18"/>
  <c r="B1905" i="18"/>
  <c r="B1906" i="18"/>
  <c r="B1907" i="18"/>
  <c r="B1908" i="18"/>
  <c r="B1909" i="18"/>
  <c r="B1910" i="18"/>
  <c r="B1911" i="18"/>
  <c r="B1912" i="18"/>
  <c r="B1913" i="18"/>
  <c r="B1914" i="18"/>
  <c r="B1915" i="18"/>
  <c r="B1916" i="18"/>
  <c r="B1917" i="18"/>
  <c r="B1918" i="18"/>
  <c r="B1919" i="18"/>
  <c r="B1920" i="18"/>
  <c r="B1921" i="18"/>
  <c r="B1922" i="18"/>
  <c r="B1923" i="18"/>
  <c r="B1924" i="18"/>
  <c r="B1925" i="18"/>
  <c r="B1926" i="18"/>
  <c r="B1927" i="18"/>
  <c r="B1928" i="18"/>
  <c r="B1929" i="18"/>
  <c r="B1930" i="18"/>
  <c r="B1931" i="18"/>
  <c r="B1932" i="18"/>
  <c r="B2358" i="18"/>
  <c r="B1933" i="18"/>
  <c r="B1934" i="18"/>
  <c r="B1935" i="18"/>
  <c r="B1936" i="18"/>
  <c r="B1937" i="18"/>
  <c r="B1938" i="18"/>
  <c r="B1939" i="18"/>
  <c r="B1940" i="18"/>
  <c r="B1941" i="18"/>
  <c r="B1942" i="18"/>
  <c r="B1943" i="18"/>
  <c r="B1944" i="18"/>
  <c r="B1945" i="18"/>
  <c r="B1946" i="18"/>
  <c r="B1947" i="18"/>
  <c r="B9" i="18"/>
  <c r="B1948" i="18"/>
  <c r="B1949" i="18"/>
  <c r="B1950" i="18"/>
  <c r="B1951" i="18"/>
  <c r="B1952" i="18"/>
  <c r="B1953" i="18"/>
  <c r="B1954" i="18"/>
  <c r="B1955" i="18"/>
  <c r="B1956" i="18"/>
  <c r="B1957" i="18"/>
  <c r="B1958" i="18"/>
  <c r="B1959" i="18"/>
  <c r="B2954" i="18"/>
  <c r="B1960" i="18"/>
  <c r="B1961" i="18"/>
  <c r="B1962" i="18"/>
  <c r="B1963" i="18"/>
  <c r="B1964" i="18"/>
  <c r="B1965" i="18"/>
  <c r="B1966" i="18"/>
  <c r="B1967" i="18"/>
  <c r="B1968" i="18"/>
  <c r="B1969" i="18"/>
  <c r="B1970" i="18"/>
  <c r="B1971" i="18"/>
  <c r="B1972" i="18"/>
  <c r="B1973" i="18"/>
  <c r="B1974" i="18"/>
  <c r="B1975" i="18"/>
  <c r="B1976" i="18"/>
  <c r="B1977" i="18"/>
  <c r="B1978" i="18"/>
  <c r="B1979" i="18"/>
  <c r="B1980" i="18"/>
  <c r="B1981" i="18"/>
  <c r="B1982" i="18"/>
  <c r="B1983" i="18"/>
  <c r="B1984" i="18"/>
  <c r="B1985" i="18"/>
  <c r="B1986" i="18"/>
  <c r="B1987" i="18"/>
  <c r="B1988" i="18"/>
  <c r="B1989" i="18"/>
  <c r="B1990" i="18"/>
  <c r="B1992" i="18"/>
  <c r="B1993" i="18"/>
  <c r="B1994" i="18"/>
  <c r="B1995" i="18"/>
  <c r="B1996" i="18"/>
  <c r="B1997" i="18"/>
  <c r="B1998" i="18"/>
  <c r="B1999" i="18"/>
  <c r="B2000" i="18"/>
  <c r="B2001" i="18"/>
  <c r="B2002" i="18"/>
  <c r="B2003" i="18"/>
  <c r="B2004" i="18"/>
  <c r="B2005" i="18"/>
  <c r="B2006" i="18"/>
  <c r="B2007" i="18"/>
  <c r="B2008" i="18"/>
  <c r="B2009" i="18"/>
  <c r="B2010" i="18"/>
  <c r="B2011" i="18"/>
  <c r="B2012" i="18"/>
  <c r="B2013" i="18"/>
  <c r="B2014" i="18"/>
  <c r="B2015" i="18"/>
  <c r="B2016" i="18"/>
  <c r="B2017" i="18"/>
  <c r="B2018" i="18"/>
  <c r="B2019" i="18"/>
  <c r="B2020" i="18"/>
  <c r="B2021" i="18"/>
  <c r="B2022" i="18"/>
  <c r="B2023" i="18"/>
  <c r="B2024" i="18"/>
  <c r="B2025" i="18"/>
  <c r="B2026" i="18"/>
  <c r="B2027" i="18"/>
  <c r="B2028" i="18"/>
  <c r="B2029" i="18"/>
  <c r="B2030" i="18"/>
  <c r="B2031" i="18"/>
  <c r="B2032" i="18"/>
  <c r="B2034" i="18"/>
  <c r="B2035" i="18"/>
  <c r="B2036" i="18"/>
  <c r="B2037" i="18"/>
  <c r="B2038" i="18"/>
  <c r="B2039" i="18"/>
  <c r="B2040" i="18"/>
  <c r="B2041" i="18"/>
  <c r="B2042" i="18"/>
  <c r="B2043" i="18"/>
  <c r="B2044" i="18"/>
  <c r="B2045" i="18"/>
  <c r="B2046" i="18"/>
  <c r="B2047" i="18"/>
  <c r="B2048" i="18"/>
  <c r="B2049" i="18"/>
  <c r="B2050" i="18"/>
  <c r="B2051" i="18"/>
  <c r="B2052" i="18"/>
  <c r="B2053" i="18"/>
  <c r="B2054" i="18"/>
  <c r="B2055" i="18"/>
  <c r="B2056" i="18"/>
  <c r="B2033" i="18"/>
  <c r="B2057" i="18"/>
  <c r="B2058" i="18"/>
  <c r="B2059" i="18"/>
  <c r="B2060" i="18"/>
  <c r="B2061" i="18"/>
  <c r="B2062" i="18"/>
  <c r="B2063" i="18"/>
  <c r="B2064" i="18"/>
  <c r="B2065" i="18"/>
  <c r="B2066" i="18"/>
  <c r="B2067" i="18"/>
  <c r="B2068" i="18"/>
  <c r="B2069" i="18"/>
  <c r="B2070" i="18"/>
  <c r="B2071" i="18"/>
  <c r="B2072" i="18"/>
  <c r="B2073" i="18"/>
  <c r="B2074" i="18"/>
  <c r="B2075" i="18"/>
  <c r="B1991" i="18"/>
  <c r="B2076" i="18"/>
  <c r="B2077" i="18"/>
  <c r="B2078" i="18"/>
  <c r="B2079" i="18"/>
  <c r="B2080" i="18"/>
  <c r="B2081" i="18"/>
  <c r="B2082" i="18"/>
  <c r="B2083" i="18"/>
  <c r="B2084" i="18"/>
  <c r="B2085" i="18"/>
  <c r="B2086" i="18"/>
  <c r="B2087" i="18"/>
  <c r="B2088" i="18"/>
  <c r="B2089" i="18"/>
  <c r="B2090" i="18"/>
  <c r="B2091" i="18"/>
  <c r="B2092" i="18"/>
  <c r="B2093" i="18"/>
  <c r="B2094" i="18"/>
  <c r="B2095" i="18"/>
  <c r="B2096" i="18"/>
  <c r="B2097" i="18"/>
  <c r="B2098" i="18"/>
  <c r="B2099" i="18"/>
  <c r="B2100" i="18"/>
  <c r="B2101" i="18"/>
  <c r="B2102" i="18"/>
  <c r="B2103" i="18"/>
  <c r="B2104" i="18"/>
  <c r="B2105" i="18"/>
  <c r="B2106" i="18"/>
  <c r="B2107" i="18"/>
  <c r="B2108" i="18"/>
  <c r="B2109" i="18"/>
  <c r="B2110" i="18"/>
  <c r="B2111" i="18"/>
  <c r="B2112" i="18"/>
  <c r="B2113" i="18"/>
  <c r="B2114" i="18"/>
  <c r="B2115" i="18"/>
  <c r="B2116" i="18"/>
  <c r="B2118" i="18"/>
  <c r="B2119" i="18"/>
  <c r="B2120" i="18"/>
  <c r="B2121" i="18"/>
  <c r="B2122" i="18"/>
  <c r="B2123" i="18"/>
  <c r="B2124" i="18"/>
  <c r="B2125" i="18"/>
  <c r="B2126" i="18"/>
  <c r="B2127" i="18"/>
  <c r="B2128" i="18"/>
  <c r="B2129" i="18"/>
  <c r="B2130" i="18"/>
  <c r="B2131" i="18"/>
  <c r="B2132" i="18"/>
  <c r="B2133" i="18"/>
  <c r="B2134" i="18"/>
  <c r="B2135" i="18"/>
  <c r="B2136" i="18"/>
  <c r="B2137" i="18"/>
  <c r="B2138" i="18"/>
  <c r="B2139" i="18"/>
  <c r="B2140" i="18"/>
  <c r="B2117" i="18"/>
  <c r="B2142" i="18"/>
  <c r="B2143" i="18"/>
  <c r="B2144" i="18"/>
  <c r="B2145" i="18"/>
  <c r="B2146" i="18"/>
  <c r="B2147" i="18"/>
  <c r="B2148" i="18"/>
  <c r="B2149" i="18"/>
  <c r="B2150" i="18"/>
  <c r="B2151" i="18"/>
  <c r="B2152" i="18"/>
  <c r="B2141" i="18"/>
  <c r="B2153" i="18"/>
  <c r="B2154" i="18"/>
  <c r="B2155" i="18"/>
  <c r="B2156" i="18"/>
  <c r="B2157" i="18"/>
  <c r="B2158" i="18"/>
  <c r="B2159" i="18"/>
  <c r="B2160" i="18"/>
  <c r="B2161" i="18"/>
  <c r="B2162" i="18"/>
  <c r="B2163" i="18"/>
  <c r="B2164" i="18"/>
  <c r="B2165" i="18"/>
  <c r="B2166" i="18"/>
  <c r="B2167" i="18"/>
  <c r="B2168" i="18"/>
  <c r="B2169" i="18"/>
  <c r="B2170" i="18"/>
  <c r="B2171" i="18"/>
  <c r="B2172" i="18"/>
  <c r="B2173" i="18"/>
  <c r="B2174" i="18"/>
  <c r="B2175" i="18"/>
  <c r="B2176" i="18"/>
  <c r="B2177" i="18"/>
  <c r="B2178" i="18"/>
  <c r="B2179" i="18"/>
  <c r="B2180" i="18"/>
  <c r="B2181" i="18"/>
  <c r="B2182" i="18"/>
  <c r="B2183" i="18"/>
  <c r="B2184" i="18"/>
  <c r="B2185" i="18"/>
  <c r="B2186" i="18"/>
  <c r="B2187" i="18"/>
  <c r="B2188" i="18"/>
  <c r="B2189" i="18"/>
  <c r="B2190" i="18"/>
  <c r="B2191" i="18"/>
  <c r="B2192" i="18"/>
  <c r="B2193" i="18"/>
  <c r="B2194" i="18"/>
  <c r="B2195" i="18"/>
  <c r="B2196" i="18"/>
  <c r="B2197" i="18"/>
  <c r="B2198" i="18"/>
  <c r="B2199" i="18"/>
  <c r="B2200" i="18"/>
  <c r="B2201" i="18"/>
  <c r="B2202" i="18"/>
  <c r="B2203" i="18"/>
  <c r="B2204" i="18"/>
  <c r="B2205" i="18"/>
  <c r="B2206" i="18"/>
  <c r="B2207" i="18"/>
  <c r="B2208" i="18"/>
  <c r="B2209" i="18"/>
  <c r="B2210" i="18"/>
  <c r="B2211" i="18"/>
  <c r="B2212" i="18"/>
  <c r="B2213" i="18"/>
  <c r="B2214" i="18"/>
  <c r="B2215" i="18"/>
  <c r="B2216" i="18"/>
  <c r="B2217" i="18"/>
  <c r="B2218" i="18"/>
  <c r="B2219" i="18"/>
  <c r="B2220" i="18"/>
  <c r="B2221" i="18"/>
  <c r="B2222" i="18"/>
  <c r="B2223" i="18"/>
  <c r="B2224" i="18"/>
  <c r="B2225" i="18"/>
  <c r="B2226" i="18"/>
  <c r="B2227" i="18"/>
  <c r="B2228" i="18"/>
  <c r="B2229" i="18"/>
  <c r="B2230" i="18"/>
  <c r="B2231" i="18"/>
  <c r="B2234" i="18"/>
  <c r="B2235" i="18"/>
  <c r="B2232" i="18"/>
  <c r="B2236" i="18"/>
  <c r="B2237" i="18"/>
  <c r="B2238" i="18"/>
  <c r="B2239" i="18"/>
  <c r="B2240" i="18"/>
  <c r="B2233" i="18"/>
  <c r="B2241" i="18"/>
  <c r="B2242" i="18"/>
  <c r="B2243" i="18"/>
  <c r="B2244" i="18"/>
  <c r="B2245" i="18"/>
  <c r="B2246" i="18"/>
  <c r="B2247" i="18"/>
  <c r="B2248" i="18"/>
  <c r="B2249" i="18"/>
  <c r="B8" i="18"/>
  <c r="B2250" i="18"/>
  <c r="B2251" i="18"/>
  <c r="B2252" i="18"/>
  <c r="B2254" i="18"/>
  <c r="B2255" i="18"/>
  <c r="B2256" i="18"/>
  <c r="B2257" i="18"/>
  <c r="B2258" i="18"/>
  <c r="B2259" i="18"/>
  <c r="B2260" i="18"/>
  <c r="B2261" i="18"/>
  <c r="B2262" i="18"/>
  <c r="B2263" i="18"/>
  <c r="B2253" i="18"/>
  <c r="B2264" i="18"/>
  <c r="B2265" i="18"/>
  <c r="B2266" i="18"/>
  <c r="B2267" i="18"/>
  <c r="B2268" i="18"/>
  <c r="B2269" i="18"/>
  <c r="B2270" i="18"/>
  <c r="B2271" i="18"/>
  <c r="B2272" i="18"/>
  <c r="B2273" i="18"/>
  <c r="B2274" i="18"/>
  <c r="B2275" i="18"/>
  <c r="B2276" i="18"/>
  <c r="B2277" i="18"/>
  <c r="B2278" i="18"/>
  <c r="B2280" i="18"/>
  <c r="B2281" i="18"/>
  <c r="B2282" i="18"/>
  <c r="B2283" i="18"/>
  <c r="B2284" i="18"/>
  <c r="B2285" i="18"/>
  <c r="B2286" i="18"/>
  <c r="B2287" i="18"/>
  <c r="B2288" i="18"/>
  <c r="B2289" i="18"/>
  <c r="B2290" i="18"/>
  <c r="B2291" i="18"/>
  <c r="B2292" i="18"/>
  <c r="B2293" i="18"/>
  <c r="B2294" i="18"/>
  <c r="B2295" i="18"/>
  <c r="B2296" i="18"/>
  <c r="B2297" i="18"/>
  <c r="B2298" i="18"/>
  <c r="B2299" i="18"/>
  <c r="B2300" i="18"/>
  <c r="B2301" i="18"/>
  <c r="B2302" i="18"/>
  <c r="B2303" i="18"/>
  <c r="B2304" i="18"/>
  <c r="B2305" i="18"/>
  <c r="B2306" i="18"/>
  <c r="B2307" i="18"/>
  <c r="B2308" i="18"/>
  <c r="B2309" i="18"/>
  <c r="B2310" i="18"/>
  <c r="B2311" i="18"/>
  <c r="B2312" i="18"/>
  <c r="B2313" i="18"/>
  <c r="B2314" i="18"/>
  <c r="B2315" i="18"/>
  <c r="B2279" i="18"/>
  <c r="B1736" i="18"/>
  <c r="B2316" i="18"/>
  <c r="B2317" i="18"/>
  <c r="B2318" i="18"/>
  <c r="B2319" i="18"/>
  <c r="B2320" i="18"/>
  <c r="B2321" i="18"/>
  <c r="B1737" i="18"/>
  <c r="B2322" i="18"/>
  <c r="B2323" i="18"/>
  <c r="B2324" i="18"/>
  <c r="B2325" i="18"/>
  <c r="B2326" i="18"/>
  <c r="B2327" i="18"/>
  <c r="B2328" i="18"/>
  <c r="B2329" i="18"/>
  <c r="B2330" i="18"/>
  <c r="B2331" i="18"/>
  <c r="B2332" i="18"/>
  <c r="B2333" i="18"/>
  <c r="B2334" i="18"/>
  <c r="B2335" i="18"/>
  <c r="B2336" i="18"/>
  <c r="B2337" i="18"/>
  <c r="B2338" i="18"/>
  <c r="B2339" i="18"/>
  <c r="B2340" i="18"/>
  <c r="B2341" i="18"/>
  <c r="B2342" i="18"/>
  <c r="B2343" i="18"/>
  <c r="B2344" i="18"/>
  <c r="B2345" i="18"/>
  <c r="B2346" i="18"/>
  <c r="B2347" i="18"/>
  <c r="B2348" i="18"/>
  <c r="B2349" i="18"/>
  <c r="B2350" i="18"/>
  <c r="B2351" i="18"/>
  <c r="B2352" i="18"/>
  <c r="B2353" i="18"/>
  <c r="B2354" i="18"/>
  <c r="B2355" i="18"/>
  <c r="B2356" i="18"/>
  <c r="B2357" i="18"/>
  <c r="B2359" i="18"/>
  <c r="B2360" i="18"/>
  <c r="B2361" i="18"/>
  <c r="B2362" i="18"/>
  <c r="B2363" i="18"/>
  <c r="B2364" i="18"/>
  <c r="B2365" i="18"/>
  <c r="B2366" i="18"/>
  <c r="B2367" i="18"/>
  <c r="B2368" i="18"/>
  <c r="B2369" i="18"/>
  <c r="B2370" i="18"/>
  <c r="B2371" i="18"/>
  <c r="B2372" i="18"/>
  <c r="B2373" i="18"/>
  <c r="B2374" i="18"/>
  <c r="B2375" i="18"/>
  <c r="B2376" i="18"/>
  <c r="B2377" i="18"/>
  <c r="B2378" i="18"/>
  <c r="B2379" i="18"/>
  <c r="B2380" i="18"/>
  <c r="B2381" i="18"/>
  <c r="B2382" i="18"/>
  <c r="B2383" i="18"/>
  <c r="B2384" i="18"/>
  <c r="B2385" i="18"/>
  <c r="B2386" i="18"/>
  <c r="B2387" i="18"/>
  <c r="B2388" i="18"/>
  <c r="B270" i="18"/>
  <c r="B269" i="18"/>
  <c r="B268" i="18"/>
  <c r="B267" i="18"/>
  <c r="B266" i="18"/>
  <c r="B265" i="18"/>
  <c r="B264" i="18"/>
  <c r="B263" i="18"/>
  <c r="B262" i="18"/>
  <c r="B261" i="18"/>
  <c r="B260" i="18"/>
  <c r="B259" i="18"/>
  <c r="B258" i="18"/>
  <c r="B257" i="18"/>
  <c r="B256" i="18"/>
  <c r="B255" i="18"/>
  <c r="B254" i="18"/>
  <c r="B253" i="18"/>
  <c r="B252" i="18"/>
  <c r="B251" i="18"/>
  <c r="B250" i="18"/>
  <c r="B249" i="18"/>
  <c r="B248" i="18"/>
  <c r="B247" i="18"/>
  <c r="B246" i="18"/>
  <c r="B245" i="18"/>
  <c r="B244" i="18"/>
  <c r="B243" i="18"/>
  <c r="B242" i="18"/>
  <c r="B241" i="18"/>
  <c r="B240" i="18"/>
  <c r="B239" i="18"/>
  <c r="B238" i="18"/>
  <c r="B236" i="18"/>
  <c r="B237" i="18"/>
  <c r="B235" i="18"/>
  <c r="B234" i="18"/>
  <c r="B233" i="18"/>
  <c r="B232" i="18"/>
  <c r="B231" i="18"/>
  <c r="B230" i="18"/>
  <c r="B229" i="18"/>
  <c r="B228" i="18"/>
  <c r="B227" i="18"/>
  <c r="B226" i="18"/>
  <c r="B225" i="18"/>
  <c r="B224" i="18"/>
  <c r="B223" i="18"/>
  <c r="B222" i="18"/>
  <c r="B221" i="18"/>
  <c r="B220" i="18"/>
  <c r="B219" i="18"/>
  <c r="B218" i="18"/>
  <c r="B217" i="18"/>
  <c r="B216" i="18"/>
  <c r="B214" i="18"/>
  <c r="B213" i="18"/>
  <c r="B212" i="18"/>
  <c r="B211" i="18"/>
  <c r="B210" i="18"/>
  <c r="B209" i="18"/>
  <c r="B208" i="18"/>
  <c r="B207" i="18"/>
  <c r="B206" i="18"/>
  <c r="B346" i="18"/>
  <c r="B205" i="18"/>
  <c r="B204" i="18"/>
  <c r="B203" i="18"/>
  <c r="B202" i="18"/>
  <c r="B201" i="18"/>
  <c r="B200" i="18"/>
  <c r="B199" i="18"/>
  <c r="B198" i="18"/>
  <c r="B197" i="18"/>
  <c r="B196" i="18"/>
  <c r="B195" i="18"/>
  <c r="B194" i="18"/>
  <c r="B7" i="18"/>
  <c r="B192" i="18"/>
  <c r="B191" i="18"/>
  <c r="B6" i="18"/>
  <c r="B190" i="18"/>
  <c r="B189" i="18"/>
  <c r="B188" i="18"/>
  <c r="B187" i="18"/>
  <c r="B186" i="18"/>
  <c r="B185" i="18"/>
  <c r="B184" i="18"/>
  <c r="B183" i="18"/>
  <c r="B182" i="18"/>
  <c r="B177" i="18"/>
  <c r="B5" i="18"/>
  <c r="B181" i="18"/>
  <c r="B180" i="18"/>
  <c r="B179" i="18"/>
  <c r="B178" i="18"/>
  <c r="B176" i="18"/>
  <c r="B175" i="18"/>
  <c r="B174" i="18"/>
  <c r="B147" i="18"/>
  <c r="B173" i="18"/>
  <c r="B172" i="18"/>
  <c r="B171" i="18"/>
  <c r="B170" i="18"/>
  <c r="B169" i="18"/>
  <c r="B168" i="18"/>
  <c r="B167" i="18"/>
  <c r="B166" i="18"/>
  <c r="B165" i="18"/>
  <c r="B164" i="18"/>
  <c r="B163" i="18"/>
  <c r="B162" i="18"/>
  <c r="B161" i="18"/>
  <c r="B160" i="18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6" i="18"/>
  <c r="B145" i="18"/>
  <c r="B144" i="18"/>
  <c r="B143" i="18"/>
  <c r="B142" i="18"/>
  <c r="B141" i="18"/>
  <c r="B140" i="18"/>
  <c r="B139" i="18"/>
  <c r="B138" i="18"/>
  <c r="B137" i="18"/>
  <c r="B126" i="18"/>
  <c r="B136" i="18"/>
  <c r="B135" i="18"/>
  <c r="B134" i="18"/>
  <c r="B133" i="18"/>
  <c r="B132" i="18"/>
  <c r="B131" i="18"/>
  <c r="B130" i="18"/>
  <c r="B12" i="18"/>
  <c r="B129" i="18"/>
  <c r="B128" i="18"/>
  <c r="B127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3" i="18"/>
  <c r="B102" i="18"/>
  <c r="B104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88" i="17"/>
  <c r="Z6" i="11" l="1"/>
  <c r="Y466" i="11" a="1"/>
  <c r="Y466" i="11" s="1"/>
  <c r="Y465" i="11" a="1"/>
  <c r="Y465" i="11" s="1"/>
  <c r="Z466" i="11"/>
  <c r="Z465" i="11"/>
  <c r="Y1416" i="11" a="1"/>
  <c r="Y1416" i="11" s="1"/>
  <c r="Z1416" i="11"/>
  <c r="B263" i="17" l="1"/>
  <c r="B265" i="17"/>
  <c r="B264" i="17"/>
  <c r="B262" i="17"/>
  <c r="B261" i="17"/>
  <c r="B260" i="17"/>
  <c r="B259" i="17"/>
  <c r="B258" i="17"/>
  <c r="B257" i="17"/>
  <c r="B256" i="17"/>
  <c r="B255" i="17"/>
  <c r="B254" i="17"/>
  <c r="B253" i="17"/>
  <c r="B252" i="17"/>
  <c r="B251" i="17"/>
  <c r="B250" i="17"/>
  <c r="B249" i="17"/>
  <c r="B248" i="17"/>
  <c r="B247" i="17"/>
  <c r="B246" i="17"/>
  <c r="B245" i="17"/>
  <c r="B244" i="17"/>
  <c r="B243" i="17"/>
  <c r="B242" i="17"/>
  <c r="B241" i="17"/>
  <c r="B240" i="17"/>
  <c r="B239" i="17"/>
  <c r="B238" i="17"/>
  <c r="B237" i="17"/>
  <c r="B236" i="17"/>
  <c r="B235" i="17"/>
  <c r="B234" i="17"/>
  <c r="B233" i="17"/>
  <c r="B232" i="17"/>
  <c r="B231" i="17"/>
  <c r="B230" i="17"/>
  <c r="B229" i="17"/>
  <c r="B228" i="17"/>
  <c r="B227" i="17"/>
  <c r="B226" i="17"/>
  <c r="B225" i="17"/>
  <c r="B224" i="17"/>
  <c r="B223" i="17"/>
  <c r="B222" i="17"/>
  <c r="B221" i="17"/>
  <c r="B220" i="17"/>
  <c r="B219" i="17"/>
  <c r="B218" i="17"/>
  <c r="B217" i="17"/>
  <c r="B216" i="17"/>
  <c r="B215" i="17"/>
  <c r="B214" i="17"/>
  <c r="B213" i="17"/>
  <c r="B212" i="17"/>
  <c r="B211" i="17"/>
  <c r="B210" i="17"/>
  <c r="B209" i="17"/>
  <c r="B208" i="17"/>
  <c r="B207" i="17"/>
  <c r="B206" i="17"/>
  <c r="B205" i="17"/>
  <c r="B204" i="17"/>
  <c r="B203" i="17"/>
  <c r="B202" i="17"/>
  <c r="B201" i="17"/>
  <c r="B200" i="17"/>
  <c r="B199" i="17"/>
  <c r="B198" i="17"/>
  <c r="B197" i="17"/>
  <c r="B196" i="17"/>
  <c r="B195" i="17"/>
  <c r="B194" i="17"/>
  <c r="B193" i="17"/>
  <c r="B192" i="17"/>
  <c r="B191" i="17"/>
  <c r="B190" i="17"/>
  <c r="B189" i="17"/>
  <c r="B187" i="17"/>
  <c r="B186" i="17"/>
  <c r="B185" i="17"/>
  <c r="B184" i="17"/>
  <c r="B183" i="17"/>
  <c r="B182" i="17"/>
  <c r="B181" i="17"/>
  <c r="B180" i="17"/>
  <c r="B179" i="17"/>
  <c r="B178" i="17"/>
  <c r="B177" i="17"/>
  <c r="B176" i="17"/>
  <c r="B175" i="17"/>
  <c r="B174" i="17"/>
  <c r="B173" i="17"/>
  <c r="B172" i="17"/>
  <c r="B171" i="17"/>
  <c r="B170" i="17"/>
  <c r="B169" i="17"/>
  <c r="B168" i="17"/>
  <c r="B167" i="17"/>
  <c r="B166" i="17"/>
  <c r="B165" i="17"/>
  <c r="B164" i="17"/>
  <c r="B163" i="17"/>
  <c r="B162" i="17"/>
  <c r="B161" i="17"/>
  <c r="B160" i="17"/>
  <c r="B159" i="17"/>
  <c r="B158" i="17"/>
  <c r="B157" i="17"/>
  <c r="B156" i="17"/>
  <c r="B155" i="17"/>
  <c r="B154" i="17"/>
  <c r="B153" i="17"/>
  <c r="B152" i="17"/>
  <c r="B151" i="17"/>
  <c r="B150" i="17"/>
  <c r="B149" i="17"/>
  <c r="B148" i="17"/>
  <c r="B147" i="17"/>
  <c r="B146" i="17"/>
  <c r="B145" i="17"/>
  <c r="B144" i="17"/>
  <c r="B143" i="17"/>
  <c r="B142" i="17"/>
  <c r="B141" i="17"/>
  <c r="B140" i="17"/>
  <c r="B139" i="17"/>
  <c r="B138" i="17"/>
  <c r="B137" i="17"/>
  <c r="B136" i="17"/>
  <c r="B135" i="17"/>
  <c r="B134" i="17"/>
  <c r="B133" i="17"/>
  <c r="B132" i="17"/>
  <c r="B131" i="17"/>
  <c r="B130" i="17"/>
  <c r="B129" i="17"/>
  <c r="B128" i="17"/>
  <c r="B127" i="17"/>
  <c r="B126" i="17"/>
  <c r="B125" i="17"/>
  <c r="B124" i="17"/>
  <c r="B123" i="17"/>
  <c r="B122" i="17"/>
  <c r="B121" i="17"/>
  <c r="B120" i="17"/>
  <c r="B119" i="17"/>
  <c r="B118" i="17"/>
  <c r="B117" i="17"/>
  <c r="B116" i="17"/>
  <c r="B115" i="17"/>
  <c r="B114" i="17"/>
  <c r="B113" i="17"/>
  <c r="B112" i="17"/>
  <c r="B111" i="17"/>
  <c r="B110" i="17"/>
  <c r="B109" i="17"/>
  <c r="B108" i="17"/>
  <c r="B107" i="17"/>
  <c r="B106" i="17"/>
  <c r="B105" i="17"/>
  <c r="B104" i="17"/>
  <c r="B103" i="17"/>
  <c r="B102" i="17"/>
  <c r="B101" i="17"/>
  <c r="B100" i="17"/>
  <c r="B99" i="17"/>
  <c r="B98" i="17"/>
  <c r="B97" i="17"/>
  <c r="B96" i="17"/>
  <c r="B95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B78" i="17"/>
  <c r="B77" i="17"/>
  <c r="B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A6" i="17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A243" i="17" s="1"/>
  <c r="A244" i="17" s="1"/>
  <c r="A245" i="17" s="1"/>
  <c r="A246" i="17" s="1"/>
  <c r="A247" i="17" s="1"/>
  <c r="A248" i="17" s="1"/>
  <c r="A249" i="17" s="1"/>
  <c r="A250" i="17" s="1"/>
  <c r="A251" i="17" s="1"/>
  <c r="A252" i="17" s="1"/>
  <c r="A253" i="17" s="1"/>
  <c r="A254" i="17" s="1"/>
  <c r="A255" i="17" s="1"/>
  <c r="A256" i="17" s="1"/>
  <c r="A257" i="17" s="1"/>
  <c r="A258" i="17" s="1"/>
  <c r="A259" i="17" s="1"/>
  <c r="A260" i="17" s="1"/>
  <c r="A261" i="17" s="1"/>
  <c r="A262" i="17" s="1"/>
  <c r="A263" i="17" s="1"/>
  <c r="A264" i="17" s="1"/>
  <c r="A265" i="17" s="1"/>
  <c r="B5" i="17"/>
  <c r="AB466" i="11" l="1" a="1"/>
  <c r="AB466" i="11" s="1"/>
  <c r="AC466" i="11"/>
  <c r="AC465" i="11"/>
  <c r="AB465" i="11" a="1"/>
  <c r="AB465" i="11" s="1"/>
  <c r="AB1416" i="11" a="1"/>
  <c r="AB1416" i="11" s="1"/>
  <c r="AC1416" i="11"/>
  <c r="A6" i="10"/>
  <c r="B28" i="16"/>
  <c r="B251" i="16"/>
  <c r="B29" i="16"/>
  <c r="B30" i="16"/>
  <c r="B43" i="16"/>
  <c r="B47" i="16"/>
  <c r="B59" i="16"/>
  <c r="B73" i="16"/>
  <c r="B44" i="16"/>
  <c r="B38" i="16"/>
  <c r="B60" i="16"/>
  <c r="B48" i="16"/>
  <c r="B49" i="16"/>
  <c r="B138" i="16"/>
  <c r="B139" i="16"/>
  <c r="B15" i="16"/>
  <c r="B31" i="16"/>
  <c r="B56" i="16"/>
  <c r="B240" i="16"/>
  <c r="B162" i="16"/>
  <c r="B110" i="16"/>
  <c r="B196" i="16"/>
  <c r="B241" i="16"/>
  <c r="B50" i="16"/>
  <c r="B16" i="16"/>
  <c r="B271" i="16"/>
  <c r="B17" i="16"/>
  <c r="B242" i="16"/>
  <c r="B18" i="16"/>
  <c r="B223" i="16"/>
  <c r="B282" i="16"/>
  <c r="B19" i="16"/>
  <c r="B243" i="16"/>
  <c r="B244" i="16"/>
  <c r="B272" i="16"/>
  <c r="B224" i="16"/>
  <c r="B332" i="16"/>
  <c r="B252" i="16"/>
  <c r="B253" i="16"/>
  <c r="B293" i="16"/>
  <c r="B263" i="16"/>
  <c r="B225" i="16"/>
  <c r="B273" i="16"/>
  <c r="B20" i="16"/>
  <c r="B13" i="16"/>
  <c r="B264" i="16"/>
  <c r="B51" i="16"/>
  <c r="B163" i="16"/>
  <c r="B164" i="16"/>
  <c r="B165" i="16"/>
  <c r="B166" i="16"/>
  <c r="B279" i="16"/>
  <c r="B274" i="16"/>
  <c r="B275" i="16"/>
  <c r="B122" i="16"/>
  <c r="B86" i="16"/>
  <c r="B333" i="16"/>
  <c r="B437" i="16"/>
  <c r="B438" i="16"/>
  <c r="B334" i="16"/>
  <c r="B291" i="16"/>
  <c r="B388" i="16"/>
  <c r="B294" i="16"/>
  <c r="B292" i="16"/>
  <c r="B91" i="16"/>
  <c r="B353" i="16"/>
  <c r="B167" i="16"/>
  <c r="B245" i="16"/>
  <c r="B389" i="16"/>
  <c r="B456" i="16"/>
  <c r="B457" i="16"/>
  <c r="B458" i="16"/>
  <c r="B459" i="16"/>
  <c r="B88" i="16"/>
  <c r="B123" i="16"/>
  <c r="B354" i="16"/>
  <c r="B84" i="16"/>
  <c r="B439" i="16"/>
  <c r="B129" i="16"/>
  <c r="B404" i="16"/>
  <c r="B124" i="16"/>
  <c r="B405" i="16"/>
  <c r="B373" i="16"/>
  <c r="B440" i="16"/>
  <c r="B460" i="16"/>
  <c r="B130" i="16"/>
  <c r="B131" i="16"/>
  <c r="B132" i="16"/>
  <c r="B441" i="16"/>
  <c r="B133" i="16"/>
  <c r="B134" i="16"/>
  <c r="B442" i="16"/>
  <c r="B443" i="16"/>
  <c r="B444" i="16"/>
  <c r="B406" i="16"/>
  <c r="B168" i="16"/>
  <c r="B150" i="16"/>
  <c r="B151" i="16"/>
  <c r="B211" i="16"/>
  <c r="B295" i="16"/>
  <c r="B197" i="16"/>
  <c r="B148" i="16"/>
  <c r="B182" i="16"/>
  <c r="B198" i="16"/>
  <c r="B199" i="16"/>
  <c r="B200" i="16"/>
  <c r="B169" i="16"/>
  <c r="B445" i="16"/>
  <c r="B12" i="16"/>
  <c r="B201" i="16"/>
  <c r="B265" i="16"/>
  <c r="B254" i="16"/>
  <c r="B255" i="16"/>
  <c r="B202" i="16"/>
  <c r="B203" i="16"/>
  <c r="B280" i="16"/>
  <c r="B313" i="16"/>
  <c r="B281" i="16"/>
  <c r="B111" i="16"/>
  <c r="B32" i="16"/>
  <c r="B39" i="16"/>
  <c r="B204" i="16"/>
  <c r="B212" i="16"/>
  <c r="B418" i="16"/>
  <c r="B5" i="16"/>
  <c r="B446" i="16"/>
  <c r="B6" i="16"/>
  <c r="B276" i="16"/>
  <c r="B266" i="16"/>
  <c r="B213" i="16"/>
  <c r="B214" i="16"/>
  <c r="B226" i="16"/>
  <c r="B7" i="16"/>
  <c r="B227" i="16"/>
  <c r="B215" i="16"/>
  <c r="B256" i="16"/>
  <c r="B246" i="16"/>
  <c r="B228" i="16"/>
  <c r="B229" i="16"/>
  <c r="B8" i="16"/>
  <c r="B205" i="16"/>
  <c r="B230" i="16"/>
  <c r="B247" i="16"/>
  <c r="B257" i="16"/>
  <c r="B231" i="16"/>
  <c r="B11" i="16"/>
  <c r="B267" i="16"/>
  <c r="B232" i="16"/>
  <c r="B40" i="16"/>
  <c r="B407" i="16"/>
  <c r="B41" i="16"/>
  <c r="B92" i="16"/>
  <c r="B283" i="16"/>
  <c r="B24" i="16"/>
  <c r="B97" i="16"/>
  <c r="B258" i="16"/>
  <c r="B65" i="16"/>
  <c r="B284" i="16"/>
  <c r="B33" i="16"/>
  <c r="B112" i="16"/>
  <c r="B170" i="16"/>
  <c r="B113" i="16"/>
  <c r="B114" i="16"/>
  <c r="B152" i="16"/>
  <c r="B115" i="16"/>
  <c r="B296" i="16"/>
  <c r="B297" i="16"/>
  <c r="B116" i="16"/>
  <c r="B89" i="16"/>
  <c r="B98" i="16"/>
  <c r="B268" i="16"/>
  <c r="B99" i="16"/>
  <c r="B42" i="16"/>
  <c r="B171" i="16"/>
  <c r="B117" i="16"/>
  <c r="B374" i="16"/>
  <c r="B125" i="16"/>
  <c r="B126" i="16"/>
  <c r="B408" i="16"/>
  <c r="B127" i="16"/>
  <c r="B61" i="16"/>
  <c r="B172" i="16"/>
  <c r="B173" i="16"/>
  <c r="B140" i="16"/>
  <c r="B135" i="16"/>
  <c r="B153" i="16"/>
  <c r="B118" i="16"/>
  <c r="B154" i="16"/>
  <c r="B34" i="16"/>
  <c r="B136" i="16"/>
  <c r="B100" i="16"/>
  <c r="B141" i="16"/>
  <c r="B269" i="16"/>
  <c r="B174" i="16"/>
  <c r="B206" i="16"/>
  <c r="B155" i="16"/>
  <c r="B93" i="16"/>
  <c r="B259" i="16"/>
  <c r="B183" i="16"/>
  <c r="B25" i="16"/>
  <c r="B62" i="16"/>
  <c r="B101" i="16"/>
  <c r="B119" i="16"/>
  <c r="B175" i="16"/>
  <c r="B156" i="16"/>
  <c r="B102" i="16"/>
  <c r="B103" i="16"/>
  <c r="B137" i="16"/>
  <c r="B285" i="16"/>
  <c r="B286" i="16"/>
  <c r="B94" i="16"/>
  <c r="B74" i="16"/>
  <c r="B298" i="16"/>
  <c r="B142" i="16"/>
  <c r="B233" i="16"/>
  <c r="B234" i="16"/>
  <c r="B216" i="16"/>
  <c r="B176" i="16"/>
  <c r="B104" i="16"/>
  <c r="B143" i="16"/>
  <c r="B120" i="16"/>
  <c r="B144" i="16"/>
  <c r="B95" i="16"/>
  <c r="B66" i="16"/>
  <c r="B207" i="16"/>
  <c r="B157" i="16"/>
  <c r="B419" i="16"/>
  <c r="B287" i="16"/>
  <c r="B270" i="16"/>
  <c r="B188" i="16"/>
  <c r="B390" i="16"/>
  <c r="B105" i="16"/>
  <c r="B208" i="16"/>
  <c r="B35" i="16"/>
  <c r="B106" i="16"/>
  <c r="B107" i="16"/>
  <c r="B67" i="16"/>
  <c r="B184" i="16"/>
  <c r="B128" i="16"/>
  <c r="B145" i="16"/>
  <c r="B209" i="16"/>
  <c r="B248" i="16"/>
  <c r="B82" i="16"/>
  <c r="B177" i="16"/>
  <c r="B68" i="16"/>
  <c r="B355" i="16"/>
  <c r="B260" i="16"/>
  <c r="B83" i="16"/>
  <c r="B178" i="16"/>
  <c r="B69" i="16"/>
  <c r="B179" i="16"/>
  <c r="B108" i="16"/>
  <c r="B288" i="16"/>
  <c r="B158" i="16"/>
  <c r="B235" i="16"/>
  <c r="B109" i="16"/>
  <c r="B90" i="16"/>
  <c r="B180" i="16"/>
  <c r="B146" i="16"/>
  <c r="B121" i="16"/>
  <c r="B236" i="16"/>
  <c r="B371" i="16"/>
  <c r="B181" i="16"/>
  <c r="B217" i="16"/>
  <c r="B289" i="16"/>
  <c r="B218" i="16"/>
  <c r="B189" i="16"/>
  <c r="B190" i="16"/>
  <c r="B314" i="16"/>
  <c r="B315" i="16"/>
  <c r="B316" i="16"/>
  <c r="B317" i="16"/>
  <c r="B318" i="16"/>
  <c r="B299" i="16"/>
  <c r="B300" i="16"/>
  <c r="B301" i="16"/>
  <c r="B302" i="16"/>
  <c r="B303" i="16"/>
  <c r="B335" i="16"/>
  <c r="B336" i="16"/>
  <c r="B337" i="16"/>
  <c r="B338" i="16"/>
  <c r="B339" i="16"/>
  <c r="B320" i="16"/>
  <c r="B321" i="16"/>
  <c r="B322" i="16"/>
  <c r="B330" i="16"/>
  <c r="B331" i="16"/>
  <c r="B323" i="16"/>
  <c r="B304" i="16"/>
  <c r="B305" i="16"/>
  <c r="B306" i="16"/>
  <c r="B307" i="16"/>
  <c r="B308" i="16"/>
  <c r="B309" i="16"/>
  <c r="B310" i="16"/>
  <c r="B319" i="16"/>
  <c r="B311" i="16"/>
  <c r="B340" i="16"/>
  <c r="B341" i="16"/>
  <c r="B342" i="16"/>
  <c r="B343" i="16"/>
  <c r="B344" i="16"/>
  <c r="B345" i="16"/>
  <c r="B346" i="16"/>
  <c r="B324" i="16"/>
  <c r="B325" i="16"/>
  <c r="B326" i="16"/>
  <c r="B327" i="16"/>
  <c r="B347" i="16"/>
  <c r="B348" i="16"/>
  <c r="B349" i="16"/>
  <c r="B350" i="16"/>
  <c r="B356" i="16"/>
  <c r="B357" i="16"/>
  <c r="B372" i="16"/>
  <c r="B358" i="16"/>
  <c r="B359" i="16"/>
  <c r="B360" i="16"/>
  <c r="B361" i="16"/>
  <c r="B362" i="16"/>
  <c r="B363" i="16"/>
  <c r="B364" i="16"/>
  <c r="B365" i="16"/>
  <c r="B366" i="16"/>
  <c r="B367" i="16"/>
  <c r="B368" i="16"/>
  <c r="B351" i="16"/>
  <c r="B369" i="16"/>
  <c r="B261" i="16"/>
  <c r="B447" i="16"/>
  <c r="B448" i="16"/>
  <c r="B36" i="16"/>
  <c r="B52" i="16"/>
  <c r="B75" i="16"/>
  <c r="B45" i="16"/>
  <c r="B70" i="16"/>
  <c r="B391" i="16"/>
  <c r="B249" i="16"/>
  <c r="B377" i="16"/>
  <c r="B37" i="16"/>
  <c r="B63" i="16"/>
  <c r="B53" i="16"/>
  <c r="B262" i="16"/>
  <c r="B46" i="16"/>
  <c r="B250" i="16"/>
  <c r="B54" i="16"/>
  <c r="B409" i="16"/>
  <c r="B64" i="16"/>
  <c r="B71" i="16"/>
  <c r="B72" i="16"/>
  <c r="B76" i="16"/>
  <c r="B375" i="16"/>
  <c r="B378" i="16"/>
  <c r="B376" i="16"/>
  <c r="B77" i="16"/>
  <c r="B379" i="16"/>
  <c r="B380" i="16"/>
  <c r="B381" i="16"/>
  <c r="B382" i="16"/>
  <c r="B383" i="16"/>
  <c r="B78" i="16"/>
  <c r="B147" i="16"/>
  <c r="B79" i="16"/>
  <c r="B80" i="16"/>
  <c r="B392" i="16"/>
  <c r="B393" i="16"/>
  <c r="B394" i="16"/>
  <c r="B395" i="16"/>
  <c r="B396" i="16"/>
  <c r="B397" i="16"/>
  <c r="B398" i="16"/>
  <c r="B399" i="16"/>
  <c r="B400" i="16"/>
  <c r="B401" i="16"/>
  <c r="B420" i="16"/>
  <c r="B410" i="16"/>
  <c r="B421" i="16"/>
  <c r="B411" i="16"/>
  <c r="B422" i="16"/>
  <c r="B412" i="16"/>
  <c r="B328" i="16"/>
  <c r="B329" i="16"/>
  <c r="B384" i="16"/>
  <c r="B385" i="16"/>
  <c r="B386" i="16"/>
  <c r="B387" i="16"/>
  <c r="B423" i="16"/>
  <c r="B424" i="16"/>
  <c r="B425" i="16"/>
  <c r="B426" i="16"/>
  <c r="B427" i="16"/>
  <c r="B428" i="16"/>
  <c r="B461" i="16"/>
  <c r="B449" i="16"/>
  <c r="B450" i="16"/>
  <c r="B451" i="16"/>
  <c r="B452" i="16"/>
  <c r="B413" i="16"/>
  <c r="B414" i="16"/>
  <c r="B57" i="16"/>
  <c r="B429" i="16"/>
  <c r="B415" i="16"/>
  <c r="B430" i="16"/>
  <c r="B431" i="16"/>
  <c r="B432" i="16"/>
  <c r="B433" i="16"/>
  <c r="B462" i="16"/>
  <c r="B463" i="16"/>
  <c r="B464" i="16"/>
  <c r="B465" i="16"/>
  <c r="B466" i="16"/>
  <c r="B467" i="16"/>
  <c r="B468" i="16"/>
  <c r="B469" i="16"/>
  <c r="B434" i="16"/>
  <c r="B14" i="16"/>
  <c r="B161" i="16"/>
  <c r="B417" i="16"/>
  <c r="B278" i="16"/>
  <c r="B222" i="16"/>
  <c r="B416" i="16"/>
  <c r="B352" i="16"/>
  <c r="B455" i="16"/>
  <c r="B290" i="16"/>
  <c r="B160" i="16"/>
  <c r="B239" i="16"/>
  <c r="B195" i="16"/>
  <c r="B21" i="16"/>
  <c r="B436" i="16"/>
  <c r="B187" i="16"/>
  <c r="B238" i="16"/>
  <c r="B85" i="16"/>
  <c r="B194" i="16"/>
  <c r="B27" i="16"/>
  <c r="B277" i="16"/>
  <c r="B55" i="16"/>
  <c r="B23" i="16"/>
  <c r="B403" i="16"/>
  <c r="B370" i="16"/>
  <c r="B435" i="16"/>
  <c r="B312" i="16"/>
  <c r="B454" i="16"/>
  <c r="B221" i="16"/>
  <c r="B10" i="16"/>
  <c r="B81" i="16"/>
  <c r="B193" i="16"/>
  <c r="B453" i="16"/>
  <c r="B220" i="16"/>
  <c r="B9" i="16"/>
  <c r="B192" i="16"/>
  <c r="B186" i="16"/>
  <c r="B96" i="16"/>
  <c r="B237" i="16"/>
  <c r="B26" i="16"/>
  <c r="B159" i="16"/>
  <c r="B22" i="16"/>
  <c r="B58" i="16"/>
  <c r="B191" i="16"/>
  <c r="B149" i="16"/>
  <c r="B219" i="16"/>
  <c r="B402" i="16"/>
  <c r="B210" i="16"/>
  <c r="B185" i="16"/>
  <c r="B87" i="16"/>
  <c r="AG1645" i="11"/>
  <c r="AG1644" i="11"/>
  <c r="AG1643" i="11"/>
  <c r="AG1642" i="11"/>
  <c r="AG1641" i="11"/>
  <c r="AG1640" i="11"/>
  <c r="AG1639" i="11"/>
  <c r="AG1638" i="11"/>
  <c r="AG1637" i="11"/>
  <c r="AG1636" i="11"/>
  <c r="AG1635" i="11"/>
  <c r="AG1634" i="11"/>
  <c r="AG1633" i="11"/>
  <c r="AG1632" i="11"/>
  <c r="AG1631" i="11"/>
  <c r="AG1630" i="11"/>
  <c r="AG1629" i="11"/>
  <c r="AG1628" i="11"/>
  <c r="AG1627" i="11"/>
  <c r="AG1626" i="11"/>
  <c r="AG1625" i="11"/>
  <c r="AG1624" i="11"/>
  <c r="AG1623" i="11"/>
  <c r="AG1622" i="11"/>
  <c r="AG1621" i="11"/>
  <c r="AG1620" i="11"/>
  <c r="AG1619" i="11"/>
  <c r="AG1618" i="11"/>
  <c r="AG1617" i="11"/>
  <c r="AG1616" i="11"/>
  <c r="AG1615" i="11"/>
  <c r="AG1614" i="11"/>
  <c r="AG1613" i="11"/>
  <c r="AG1612" i="11"/>
  <c r="AG1611" i="11"/>
  <c r="AG1610" i="11"/>
  <c r="AG1609" i="11"/>
  <c r="AG1608" i="11"/>
  <c r="AG1607" i="11"/>
  <c r="AG1606" i="11"/>
  <c r="AG1605" i="11"/>
  <c r="AG1604" i="11"/>
  <c r="AG1603" i="11"/>
  <c r="AG1602" i="11"/>
  <c r="AG1601" i="11"/>
  <c r="AG1600" i="11"/>
  <c r="AG1599" i="11"/>
  <c r="AG1598" i="11"/>
  <c r="AG1597" i="11"/>
  <c r="AG1596" i="11"/>
  <c r="AG1595" i="11"/>
  <c r="AG1594" i="11"/>
  <c r="AG1593" i="11"/>
  <c r="AG1592" i="11"/>
  <c r="AG1591" i="11"/>
  <c r="AG1590" i="11"/>
  <c r="AG1589" i="11"/>
  <c r="AG1588" i="11"/>
  <c r="AG1587" i="11"/>
  <c r="AG1586" i="11"/>
  <c r="AG1585" i="11"/>
  <c r="AG1584" i="11"/>
  <c r="AG1583" i="11"/>
  <c r="AG1582" i="11"/>
  <c r="AG1581" i="11"/>
  <c r="AG1580" i="11"/>
  <c r="AG1579" i="11"/>
  <c r="AG1578" i="11"/>
  <c r="AG1577" i="11"/>
  <c r="AG1576" i="11"/>
  <c r="AG1575" i="11"/>
  <c r="AG1574" i="11"/>
  <c r="AG1573" i="11"/>
  <c r="AG1572" i="11"/>
  <c r="AG1571" i="11"/>
  <c r="AG1570" i="11"/>
  <c r="AG1569" i="11"/>
  <c r="AG1568" i="11"/>
  <c r="AG1567" i="11"/>
  <c r="AG1566" i="11"/>
  <c r="AG1565" i="11"/>
  <c r="AG1564" i="11"/>
  <c r="AG1563" i="11"/>
  <c r="AG1562" i="11"/>
  <c r="AG1561" i="11"/>
  <c r="AG1560" i="11"/>
  <c r="AG1559" i="11"/>
  <c r="AG1558" i="11"/>
  <c r="AG1557" i="11"/>
  <c r="AG1556" i="11"/>
  <c r="AG1555" i="11"/>
  <c r="AG1554" i="11"/>
  <c r="AG1553" i="11"/>
  <c r="AG1552" i="11"/>
  <c r="AG1551" i="11"/>
  <c r="AG1550" i="11"/>
  <c r="AG1549" i="11"/>
  <c r="AG1548" i="11"/>
  <c r="AG1547" i="11"/>
  <c r="AG1546" i="11"/>
  <c r="AG1545" i="11"/>
  <c r="AG1544" i="11"/>
  <c r="AG1543" i="11"/>
  <c r="AG1542" i="11"/>
  <c r="AG1541" i="11"/>
  <c r="AG1540" i="11"/>
  <c r="AG1539" i="11"/>
  <c r="AG1538" i="11"/>
  <c r="AG1537" i="11"/>
  <c r="AG1536" i="11"/>
  <c r="AG1535" i="11"/>
  <c r="AG1534" i="11"/>
  <c r="AG1533" i="11"/>
  <c r="AG1532" i="11"/>
  <c r="AG1531" i="11"/>
  <c r="AG1530" i="11"/>
  <c r="AG1529" i="11"/>
  <c r="AG1528" i="11"/>
  <c r="AG1527" i="11"/>
  <c r="AG1526" i="11"/>
  <c r="AG1525" i="11"/>
  <c r="AG1524" i="11"/>
  <c r="AG1523" i="11"/>
  <c r="AG1522" i="11"/>
  <c r="AG1521" i="11"/>
  <c r="AG1520" i="11"/>
  <c r="AG1519" i="11"/>
  <c r="AG1518" i="11"/>
  <c r="AG1517" i="11"/>
  <c r="AG1516" i="11"/>
  <c r="AG1515" i="11"/>
  <c r="AG1514" i="11"/>
  <c r="AG1513" i="11"/>
  <c r="AG1512" i="11"/>
  <c r="AG1511" i="11"/>
  <c r="AG1510" i="11"/>
  <c r="AG1509" i="11"/>
  <c r="AG1508" i="11"/>
  <c r="AG1507" i="11"/>
  <c r="AG1506" i="11"/>
  <c r="AG1505" i="11"/>
  <c r="AG1504" i="11"/>
  <c r="AG1503" i="11"/>
  <c r="AG1502" i="11"/>
  <c r="AG1501" i="11"/>
  <c r="AG1500" i="11"/>
  <c r="AG1499" i="11"/>
  <c r="AG1498" i="11"/>
  <c r="AG1497" i="11"/>
  <c r="AG1496" i="11"/>
  <c r="AG1495" i="11"/>
  <c r="AG1494" i="11"/>
  <c r="AG1493" i="11"/>
  <c r="AG1492" i="11"/>
  <c r="AG1491" i="11"/>
  <c r="AG1490" i="11"/>
  <c r="AG1489" i="11"/>
  <c r="AG1488" i="11"/>
  <c r="AG1487" i="11"/>
  <c r="AG1486" i="11"/>
  <c r="AG1485" i="11"/>
  <c r="AG1484" i="11"/>
  <c r="AG1483" i="11"/>
  <c r="AG1482" i="11"/>
  <c r="AG1481" i="11"/>
  <c r="AG1480" i="11"/>
  <c r="AG1479" i="11"/>
  <c r="AG1478" i="11"/>
  <c r="AG1477" i="11"/>
  <c r="AG1476" i="11"/>
  <c r="AG1475" i="11"/>
  <c r="AG1474" i="11"/>
  <c r="AG1473" i="11"/>
  <c r="AG1472" i="11"/>
  <c r="AG1471" i="11"/>
  <c r="AG1470" i="11"/>
  <c r="AG1469" i="11"/>
  <c r="AG1468" i="11"/>
  <c r="AG1467" i="11"/>
  <c r="AG1466" i="11"/>
  <c r="AG1465" i="11"/>
  <c r="AG1464" i="11"/>
  <c r="AG1463" i="11"/>
  <c r="AG1462" i="11"/>
  <c r="AG1461" i="11"/>
  <c r="AG1460" i="11"/>
  <c r="AG1459" i="11"/>
  <c r="AG1458" i="11"/>
  <c r="AG1457" i="11"/>
  <c r="AG1456" i="11"/>
  <c r="AG1455" i="11"/>
  <c r="AG1454" i="11"/>
  <c r="AG1453" i="11"/>
  <c r="AG1452" i="11"/>
  <c r="AG1451" i="11"/>
  <c r="AG1450" i="11"/>
  <c r="AG1449" i="11"/>
  <c r="AG1448" i="11"/>
  <c r="AG1447" i="11"/>
  <c r="AG1446" i="11"/>
  <c r="AG1445" i="11"/>
  <c r="AG1444" i="11"/>
  <c r="AG1443" i="11"/>
  <c r="AG1442" i="11"/>
  <c r="AG1441" i="11"/>
  <c r="AG1440" i="11"/>
  <c r="AG1439" i="11"/>
  <c r="AG1438" i="11"/>
  <c r="AG1437" i="11"/>
  <c r="AG1436" i="11"/>
  <c r="AG1435" i="11"/>
  <c r="AG1434" i="11"/>
  <c r="AG1433" i="11"/>
  <c r="AG1432" i="11"/>
  <c r="AG1431" i="11"/>
  <c r="AG1430" i="11"/>
  <c r="AG1429" i="11"/>
  <c r="AG1428" i="11"/>
  <c r="AG1427" i="11"/>
  <c r="AG1426" i="11"/>
  <c r="AG1425" i="11"/>
  <c r="AG1424" i="11"/>
  <c r="AG1423" i="11"/>
  <c r="AG1422" i="11"/>
  <c r="AG1421" i="11"/>
  <c r="AG1420" i="11"/>
  <c r="AG1419" i="11"/>
  <c r="AG1418" i="11"/>
  <c r="AG1417" i="11"/>
  <c r="AG1415" i="11"/>
  <c r="AG1414" i="11"/>
  <c r="AG1413" i="11"/>
  <c r="AG1412" i="11"/>
  <c r="AG1411" i="11"/>
  <c r="AG1410" i="11"/>
  <c r="AG1409" i="11"/>
  <c r="AG1408" i="11"/>
  <c r="AG1407" i="11"/>
  <c r="AG1406" i="11"/>
  <c r="AG1405" i="11"/>
  <c r="AG1404" i="11"/>
  <c r="AG1403" i="11"/>
  <c r="AG1402" i="11"/>
  <c r="AG1401" i="11"/>
  <c r="AG1400" i="11"/>
  <c r="AG1399" i="11"/>
  <c r="AG1398" i="11"/>
  <c r="AG1397" i="11"/>
  <c r="AG1396" i="11"/>
  <c r="AG1395" i="11"/>
  <c r="AG1394" i="11"/>
  <c r="AG1393" i="11"/>
  <c r="AG1392" i="11"/>
  <c r="AG1391" i="11"/>
  <c r="AG1390" i="11"/>
  <c r="AG1389" i="11"/>
  <c r="AG1388" i="11"/>
  <c r="AG1387" i="11"/>
  <c r="AG1386" i="11"/>
  <c r="AG1385" i="11"/>
  <c r="AG1384" i="11"/>
  <c r="AG1383" i="11"/>
  <c r="AG1382" i="11"/>
  <c r="AG1381" i="11"/>
  <c r="AG1380" i="11"/>
  <c r="AG1379" i="11"/>
  <c r="AG1378" i="11"/>
  <c r="AG1377" i="11"/>
  <c r="AG1376" i="11"/>
  <c r="AG1375" i="11"/>
  <c r="AG1374" i="11"/>
  <c r="AG1373" i="11"/>
  <c r="AG1372" i="11"/>
  <c r="AG1371" i="11"/>
  <c r="AG1370" i="11"/>
  <c r="AG1369" i="11"/>
  <c r="AG1368" i="11"/>
  <c r="AG1367" i="11"/>
  <c r="AG1366" i="11"/>
  <c r="AG1365" i="11"/>
  <c r="AG1364" i="11"/>
  <c r="AG1363" i="11"/>
  <c r="AG1362" i="11"/>
  <c r="AG1361" i="11"/>
  <c r="AG1360" i="11"/>
  <c r="AG1359" i="11"/>
  <c r="AG1358" i="11"/>
  <c r="AG1357" i="11"/>
  <c r="AG1356" i="11"/>
  <c r="AG1355" i="11"/>
  <c r="AG1354" i="11"/>
  <c r="AG1353" i="11"/>
  <c r="AG1352" i="11"/>
  <c r="AG1351" i="11"/>
  <c r="AG1350" i="11"/>
  <c r="AG1349" i="11"/>
  <c r="AG1348" i="11"/>
  <c r="AG1347" i="11"/>
  <c r="AG1346" i="11"/>
  <c r="AG1345" i="11"/>
  <c r="AG1344" i="11"/>
  <c r="AG1343" i="11"/>
  <c r="AG1342" i="11"/>
  <c r="AG1341" i="11"/>
  <c r="AG1340" i="11"/>
  <c r="AG1339" i="11"/>
  <c r="AG1338" i="11"/>
  <c r="AG1337" i="11"/>
  <c r="AG1336" i="11"/>
  <c r="AG1335" i="11"/>
  <c r="AG1334" i="11"/>
  <c r="AG1333" i="11"/>
  <c r="AG1332" i="11"/>
  <c r="AG1331" i="11"/>
  <c r="AG1330" i="11"/>
  <c r="AG1329" i="11"/>
  <c r="AG1328" i="11"/>
  <c r="AG1327" i="11"/>
  <c r="AG1326" i="11"/>
  <c r="AG1325" i="11"/>
  <c r="AG1324" i="11"/>
  <c r="AG1323" i="11"/>
  <c r="AG1322" i="11"/>
  <c r="AG1321" i="11"/>
  <c r="AG1320" i="11"/>
  <c r="AG1319" i="11"/>
  <c r="AG1318" i="11"/>
  <c r="AG1317" i="11"/>
  <c r="AG1316" i="11"/>
  <c r="AG1315" i="11"/>
  <c r="AG1314" i="11"/>
  <c r="AG1313" i="11"/>
  <c r="AG1312" i="11"/>
  <c r="AG1311" i="11"/>
  <c r="AG1310" i="11"/>
  <c r="AG1309" i="11"/>
  <c r="AG1308" i="11"/>
  <c r="AG1307" i="11"/>
  <c r="AG1306" i="11"/>
  <c r="AG1305" i="11"/>
  <c r="AG1304" i="11"/>
  <c r="AG1303" i="11"/>
  <c r="AG1302" i="11"/>
  <c r="AG1301" i="11"/>
  <c r="AG1300" i="11"/>
  <c r="AG1299" i="11"/>
  <c r="AG1298" i="11"/>
  <c r="AG1297" i="11"/>
  <c r="AG1296" i="11"/>
  <c r="AG1295" i="11"/>
  <c r="AG1294" i="11"/>
  <c r="AG1293" i="11"/>
  <c r="AG1292" i="11"/>
  <c r="AG1291" i="11"/>
  <c r="AG1290" i="11"/>
  <c r="AG1289" i="11"/>
  <c r="AG1288" i="11"/>
  <c r="AG1287" i="11"/>
  <c r="AG1286" i="11"/>
  <c r="AG1285" i="11"/>
  <c r="AG1284" i="11"/>
  <c r="AG1283" i="11"/>
  <c r="AG1282" i="11"/>
  <c r="AG1281" i="11"/>
  <c r="AG1280" i="11"/>
  <c r="AG1279" i="11"/>
  <c r="AG1278" i="11"/>
  <c r="AG1277" i="11"/>
  <c r="AG1276" i="11"/>
  <c r="AG1275" i="11"/>
  <c r="AG1274" i="11"/>
  <c r="AG1273" i="11"/>
  <c r="AG1272" i="11"/>
  <c r="AG1271" i="11"/>
  <c r="AG1270" i="11"/>
  <c r="AG1269" i="11"/>
  <c r="AG1268" i="11"/>
  <c r="AG1267" i="11"/>
  <c r="AG1266" i="11"/>
  <c r="AG1265" i="11"/>
  <c r="AG1264" i="11"/>
  <c r="AG1263" i="11"/>
  <c r="AG1262" i="11"/>
  <c r="AG1261" i="11"/>
  <c r="AG1260" i="11"/>
  <c r="AG1259" i="11"/>
  <c r="AG1258" i="11"/>
  <c r="AG1257" i="11"/>
  <c r="AG1256" i="11"/>
  <c r="AG1255" i="11"/>
  <c r="AG1254" i="11"/>
  <c r="AG1253" i="11"/>
  <c r="AG1252" i="11"/>
  <c r="AG1251" i="11"/>
  <c r="AG1250" i="11"/>
  <c r="AG1249" i="11"/>
  <c r="AG1248" i="11"/>
  <c r="AG1247" i="11"/>
  <c r="AG1246" i="11"/>
  <c r="AG1245" i="11"/>
  <c r="AG1244" i="11"/>
  <c r="AG1243" i="11"/>
  <c r="AG1242" i="11"/>
  <c r="AG1241" i="11"/>
  <c r="AG1240" i="11"/>
  <c r="AG1239" i="11"/>
  <c r="AG1238" i="11"/>
  <c r="AG1237" i="11"/>
  <c r="AG1236" i="11"/>
  <c r="AG1235" i="11"/>
  <c r="AG1234" i="11"/>
  <c r="AG1233" i="11"/>
  <c r="AG1232" i="11"/>
  <c r="AG1231" i="11"/>
  <c r="AG1230" i="11"/>
  <c r="AG1229" i="11"/>
  <c r="AG1228" i="11"/>
  <c r="AG1227" i="11"/>
  <c r="AG1226" i="11"/>
  <c r="AG1225" i="11"/>
  <c r="AG1224" i="11"/>
  <c r="AG1223" i="11"/>
  <c r="AG1222" i="11"/>
  <c r="AG1221" i="11"/>
  <c r="AG1220" i="11"/>
  <c r="AG1219" i="11"/>
  <c r="AG1218" i="11"/>
  <c r="AG1217" i="11"/>
  <c r="AG1216" i="11"/>
  <c r="AG1215" i="11"/>
  <c r="AG1214" i="11"/>
  <c r="AG1213" i="11"/>
  <c r="AG1212" i="11"/>
  <c r="AG1211" i="11"/>
  <c r="AG1210" i="11"/>
  <c r="AG1209" i="11"/>
  <c r="AG1208" i="11"/>
  <c r="AG1207" i="11"/>
  <c r="AG1206" i="11"/>
  <c r="AG1205" i="11"/>
  <c r="AG1204" i="11"/>
  <c r="AG1203" i="11"/>
  <c r="AG1202" i="11"/>
  <c r="AG1201" i="11"/>
  <c r="AG1200" i="11"/>
  <c r="AG1199" i="11"/>
  <c r="AG1198" i="11"/>
  <c r="AG1197" i="11"/>
  <c r="AG1196" i="11"/>
  <c r="AG1195" i="11"/>
  <c r="AG1194" i="11"/>
  <c r="AG1193" i="11"/>
  <c r="AG1192" i="11"/>
  <c r="AG1191" i="11"/>
  <c r="AG1190" i="11"/>
  <c r="AG1189" i="11"/>
  <c r="AG1188" i="11"/>
  <c r="AG1187" i="11"/>
  <c r="AG1186" i="11"/>
  <c r="AG1185" i="11"/>
  <c r="AG1184" i="11"/>
  <c r="AG1183" i="11"/>
  <c r="AG1182" i="11"/>
  <c r="AG1181" i="11"/>
  <c r="AG1180" i="11"/>
  <c r="AG1179" i="11"/>
  <c r="AG1178" i="11"/>
  <c r="AG1177" i="11"/>
  <c r="AG1176" i="11"/>
  <c r="AG1175" i="11"/>
  <c r="AG1174" i="11"/>
  <c r="AG1173" i="11"/>
  <c r="AG1172" i="11"/>
  <c r="AG1171" i="11"/>
  <c r="AG1170" i="11"/>
  <c r="AG1169" i="11"/>
  <c r="AG1168" i="11"/>
  <c r="AG1167" i="11"/>
  <c r="AG1166" i="11"/>
  <c r="AG1165" i="11"/>
  <c r="AG1164" i="11"/>
  <c r="AG1163" i="11"/>
  <c r="AG1162" i="11"/>
  <c r="AG1161" i="11"/>
  <c r="AG1160" i="11"/>
  <c r="AG1159" i="11"/>
  <c r="AG1158" i="11"/>
  <c r="AG1157" i="11"/>
  <c r="AG1156" i="11"/>
  <c r="AG1155" i="11"/>
  <c r="AG1154" i="11"/>
  <c r="AG1153" i="11"/>
  <c r="AG1152" i="11"/>
  <c r="AG1151" i="11"/>
  <c r="AG1150" i="11"/>
  <c r="AG1149" i="11"/>
  <c r="AG1148" i="11"/>
  <c r="AG1147" i="11"/>
  <c r="AG1146" i="11"/>
  <c r="AG1145" i="11"/>
  <c r="AG1144" i="11"/>
  <c r="AG1143" i="11"/>
  <c r="AG1142" i="11"/>
  <c r="AG1141" i="11"/>
  <c r="AG1140" i="11"/>
  <c r="AG1139" i="11"/>
  <c r="AG1138" i="11"/>
  <c r="AG1137" i="11"/>
  <c r="AG1136" i="11"/>
  <c r="AG1135" i="11"/>
  <c r="AG1134" i="11"/>
  <c r="AG1133" i="11"/>
  <c r="AG1132" i="11"/>
  <c r="AG1131" i="11"/>
  <c r="AG1130" i="11"/>
  <c r="AG1129" i="11"/>
  <c r="AG1128" i="11"/>
  <c r="AG1127" i="11"/>
  <c r="AG1126" i="11"/>
  <c r="AG1125" i="11"/>
  <c r="AG1124" i="11"/>
  <c r="AG1123" i="11"/>
  <c r="AG1122" i="11"/>
  <c r="AG1121" i="11"/>
  <c r="AG1120" i="11"/>
  <c r="AG1119" i="11"/>
  <c r="AG1118" i="11"/>
  <c r="AG1117" i="11"/>
  <c r="AG1116" i="11"/>
  <c r="AG1115" i="11"/>
  <c r="AG1114" i="11"/>
  <c r="AG1113" i="11"/>
  <c r="AG1112" i="11"/>
  <c r="AG1111" i="11"/>
  <c r="AG1110" i="11"/>
  <c r="AG1109" i="11"/>
  <c r="AG1108" i="11"/>
  <c r="AG1107" i="11"/>
  <c r="AG1106" i="11"/>
  <c r="AG1105" i="11"/>
  <c r="AG1104" i="11"/>
  <c r="AG1103" i="11"/>
  <c r="AG1102" i="11"/>
  <c r="AG1101" i="11"/>
  <c r="AG1100" i="11"/>
  <c r="AG1099" i="11"/>
  <c r="AG1098" i="11"/>
  <c r="AG1097" i="11"/>
  <c r="AG1096" i="11"/>
  <c r="AG1095" i="11"/>
  <c r="AG1094" i="11"/>
  <c r="AG1093" i="11"/>
  <c r="AG1092" i="11"/>
  <c r="AG1091" i="11"/>
  <c r="AG1090" i="11"/>
  <c r="AG1089" i="11"/>
  <c r="AG1088" i="11"/>
  <c r="AG1087" i="11"/>
  <c r="AG1086" i="11"/>
  <c r="AG1085" i="11"/>
  <c r="AG1084" i="11"/>
  <c r="AG1083" i="11"/>
  <c r="AG1082" i="11"/>
  <c r="AG1081" i="11"/>
  <c r="AG1080" i="11"/>
  <c r="AG1079" i="11"/>
  <c r="AG1078" i="11"/>
  <c r="AG1077" i="11"/>
  <c r="AG1076" i="11"/>
  <c r="AG1075" i="11"/>
  <c r="AG1074" i="11"/>
  <c r="AG1073" i="11"/>
  <c r="AG1072" i="11"/>
  <c r="AG1071" i="11"/>
  <c r="AG1070" i="11"/>
  <c r="AG1069" i="11"/>
  <c r="AG1068" i="11"/>
  <c r="AG1067" i="11"/>
  <c r="AG1066" i="11"/>
  <c r="AG1065" i="11"/>
  <c r="AG1064" i="11"/>
  <c r="AG1063" i="11"/>
  <c r="AG1062" i="11"/>
  <c r="AG1061" i="11"/>
  <c r="AG1060" i="11"/>
  <c r="AG1059" i="11"/>
  <c r="AG1058" i="11"/>
  <c r="AG1057" i="11"/>
  <c r="AG1056" i="11"/>
  <c r="AG1055" i="11"/>
  <c r="AG1054" i="11"/>
  <c r="AG1053" i="11"/>
  <c r="AG1052" i="11"/>
  <c r="AG1051" i="11"/>
  <c r="AG1050" i="11"/>
  <c r="AG1049" i="11"/>
  <c r="AG1048" i="11"/>
  <c r="AG1047" i="11"/>
  <c r="AG1046" i="11"/>
  <c r="AG1045" i="11"/>
  <c r="AG1044" i="11"/>
  <c r="AG1043" i="11"/>
  <c r="AG1042" i="11"/>
  <c r="AG1041" i="11"/>
  <c r="AG1040" i="11"/>
  <c r="AG1039" i="11"/>
  <c r="AG1038" i="11"/>
  <c r="AG1037" i="11"/>
  <c r="AG1036" i="11"/>
  <c r="AG1035" i="11"/>
  <c r="AG1034" i="11"/>
  <c r="AG1033" i="11"/>
  <c r="AG1032" i="11"/>
  <c r="AG1031" i="11"/>
  <c r="AG1030" i="11"/>
  <c r="AG1029" i="11"/>
  <c r="AG1028" i="11"/>
  <c r="AG1027" i="11"/>
  <c r="AG1026" i="11"/>
  <c r="AG1025" i="11"/>
  <c r="AG1024" i="11"/>
  <c r="AG1023" i="11"/>
  <c r="AG1022" i="11"/>
  <c r="AG1021" i="11"/>
  <c r="AG1020" i="11"/>
  <c r="AG1019" i="11"/>
  <c r="AG1018" i="11"/>
  <c r="AG1017" i="11"/>
  <c r="AG1016" i="11"/>
  <c r="AG1015" i="11"/>
  <c r="AG1014" i="11"/>
  <c r="AG1013" i="11"/>
  <c r="AG1012" i="11"/>
  <c r="AG1011" i="11"/>
  <c r="AG1010" i="11"/>
  <c r="AG1009" i="11"/>
  <c r="AG1008" i="11"/>
  <c r="AG1007" i="11"/>
  <c r="AG1006" i="11"/>
  <c r="AG1005" i="11"/>
  <c r="AG1004" i="11"/>
  <c r="AG1003" i="11"/>
  <c r="AG1002" i="11"/>
  <c r="AG1001" i="11"/>
  <c r="AG1000" i="11"/>
  <c r="AG999" i="11"/>
  <c r="AG998" i="11"/>
  <c r="AG997" i="11"/>
  <c r="AG996" i="11"/>
  <c r="AG995" i="11"/>
  <c r="AG994" i="11"/>
  <c r="AG993" i="11"/>
  <c r="AG992" i="11"/>
  <c r="AG991" i="11"/>
  <c r="AG990" i="11"/>
  <c r="AG989" i="11"/>
  <c r="AG988" i="11"/>
  <c r="AG987" i="11"/>
  <c r="AG986" i="11"/>
  <c r="AG985" i="11"/>
  <c r="AG984" i="11"/>
  <c r="AG983" i="11"/>
  <c r="AG982" i="11"/>
  <c r="AG981" i="11"/>
  <c r="AG980" i="11"/>
  <c r="AG979" i="11"/>
  <c r="AG978" i="11"/>
  <c r="AG977" i="11"/>
  <c r="AG976" i="11"/>
  <c r="AG975" i="11"/>
  <c r="AG974" i="11"/>
  <c r="AG973" i="11"/>
  <c r="AG972" i="11"/>
  <c r="AG971" i="11"/>
  <c r="AG970" i="11"/>
  <c r="AG969" i="11"/>
  <c r="AG968" i="11"/>
  <c r="AG967" i="11"/>
  <c r="AG966" i="11"/>
  <c r="AG965" i="11"/>
  <c r="AG964" i="11"/>
  <c r="AG963" i="11"/>
  <c r="AG962" i="11"/>
  <c r="AG961" i="11"/>
  <c r="AG960" i="11"/>
  <c r="AG959" i="11"/>
  <c r="AG958" i="11"/>
  <c r="AG957" i="11"/>
  <c r="AG956" i="11"/>
  <c r="AG955" i="11"/>
  <c r="AG954" i="11"/>
  <c r="AG953" i="11"/>
  <c r="AG952" i="11"/>
  <c r="AG951" i="11"/>
  <c r="AG950" i="11"/>
  <c r="AG949" i="11"/>
  <c r="AG948" i="11"/>
  <c r="AG947" i="11"/>
  <c r="AG946" i="11"/>
  <c r="AG945" i="11"/>
  <c r="AG944" i="11"/>
  <c r="AG943" i="11"/>
  <c r="AG942" i="11"/>
  <c r="AG941" i="11"/>
  <c r="AG940" i="11"/>
  <c r="AG939" i="11"/>
  <c r="AG938" i="11"/>
  <c r="AG937" i="11"/>
  <c r="AG936" i="11"/>
  <c r="AG935" i="11"/>
  <c r="AG934" i="11"/>
  <c r="AG933" i="11"/>
  <c r="AG932" i="11"/>
  <c r="AG931" i="11"/>
  <c r="AG930" i="11"/>
  <c r="AG929" i="11"/>
  <c r="AG928" i="11"/>
  <c r="AG927" i="11"/>
  <c r="AG926" i="11"/>
  <c r="AG925" i="11"/>
  <c r="AG924" i="11"/>
  <c r="AG923" i="11"/>
  <c r="AG922" i="11"/>
  <c r="AG921" i="11"/>
  <c r="AG920" i="11"/>
  <c r="AG919" i="11"/>
  <c r="AG918" i="11"/>
  <c r="AG917" i="11"/>
  <c r="AG916" i="11"/>
  <c r="AG915" i="11"/>
  <c r="AG914" i="11"/>
  <c r="AG913" i="11"/>
  <c r="AG912" i="11"/>
  <c r="AG911" i="11"/>
  <c r="AG910" i="11"/>
  <c r="AG909" i="11"/>
  <c r="AG908" i="11"/>
  <c r="AG907" i="11"/>
  <c r="AG906" i="11"/>
  <c r="AG905" i="11"/>
  <c r="AG904" i="11"/>
  <c r="AG903" i="11"/>
  <c r="AG902" i="11"/>
  <c r="AG901" i="11"/>
  <c r="AG900" i="11"/>
  <c r="AG899" i="11"/>
  <c r="AG898" i="11"/>
  <c r="AG897" i="11"/>
  <c r="AG896" i="11"/>
  <c r="AG895" i="11"/>
  <c r="AG894" i="11"/>
  <c r="AG893" i="11"/>
  <c r="AG892" i="11"/>
  <c r="AG891" i="11"/>
  <c r="AG890" i="11"/>
  <c r="AG889" i="11"/>
  <c r="AG888" i="11"/>
  <c r="AG887" i="11"/>
  <c r="AG886" i="11"/>
  <c r="AG885" i="11"/>
  <c r="AG884" i="11"/>
  <c r="AG883" i="11"/>
  <c r="AG882" i="11"/>
  <c r="AG881" i="11"/>
  <c r="AG880" i="11"/>
  <c r="AG879" i="11"/>
  <c r="AG878" i="11"/>
  <c r="AG877" i="11"/>
  <c r="AG876" i="11"/>
  <c r="AG875" i="11"/>
  <c r="AG874" i="11"/>
  <c r="AG873" i="11"/>
  <c r="AG872" i="11"/>
  <c r="AG871" i="11"/>
  <c r="AG870" i="11"/>
  <c r="AG869" i="11"/>
  <c r="AG868" i="11"/>
  <c r="AG867" i="11"/>
  <c r="AG866" i="11"/>
  <c r="AG865" i="11"/>
  <c r="AG864" i="11"/>
  <c r="AG863" i="11"/>
  <c r="AG862" i="11"/>
  <c r="AG861" i="11"/>
  <c r="AG860" i="11"/>
  <c r="AG859" i="11"/>
  <c r="AG858" i="11"/>
  <c r="AG857" i="11"/>
  <c r="AG856" i="11"/>
  <c r="AG855" i="11"/>
  <c r="AG854" i="11"/>
  <c r="AG853" i="11"/>
  <c r="AG852" i="11"/>
  <c r="AG851" i="11"/>
  <c r="AG850" i="11"/>
  <c r="AG849" i="11"/>
  <c r="AG848" i="11"/>
  <c r="AG847" i="11"/>
  <c r="AG846" i="11"/>
  <c r="AG845" i="11"/>
  <c r="AG844" i="11"/>
  <c r="AG843" i="11"/>
  <c r="AG842" i="11"/>
  <c r="AG841" i="11"/>
  <c r="AG840" i="11"/>
  <c r="AG839" i="11"/>
  <c r="AG838" i="11"/>
  <c r="AG837" i="11"/>
  <c r="AG836" i="11"/>
  <c r="AG835" i="11"/>
  <c r="AG834" i="11"/>
  <c r="AG833" i="11"/>
  <c r="AG832" i="11"/>
  <c r="AG831" i="11"/>
  <c r="AG830" i="11"/>
  <c r="AG829" i="11"/>
  <c r="AG828" i="11"/>
  <c r="AG827" i="11"/>
  <c r="AG826" i="11"/>
  <c r="AG825" i="11"/>
  <c r="AG824" i="11"/>
  <c r="AG823" i="11"/>
  <c r="AG822" i="11"/>
  <c r="AG821" i="11"/>
  <c r="AG820" i="11"/>
  <c r="AG819" i="11"/>
  <c r="AG818" i="11"/>
  <c r="AG817" i="11"/>
  <c r="AG816" i="11"/>
  <c r="AG815" i="11"/>
  <c r="AG814" i="11"/>
  <c r="AG813" i="11"/>
  <c r="AG812" i="11"/>
  <c r="AG811" i="11"/>
  <c r="AG810" i="11"/>
  <c r="AG809" i="11"/>
  <c r="AG808" i="11"/>
  <c r="AG807" i="11"/>
  <c r="AG806" i="11"/>
  <c r="AG805" i="11"/>
  <c r="AG804" i="11"/>
  <c r="AG803" i="11"/>
  <c r="AG802" i="11"/>
  <c r="AG801" i="11"/>
  <c r="AG800" i="11"/>
  <c r="AG799" i="11"/>
  <c r="AG798" i="11"/>
  <c r="AG797" i="11"/>
  <c r="AG796" i="11"/>
  <c r="AG795" i="11"/>
  <c r="AG794" i="11"/>
  <c r="AG793" i="11"/>
  <c r="AG792" i="11"/>
  <c r="AG791" i="11"/>
  <c r="AG790" i="11"/>
  <c r="AG789" i="11"/>
  <c r="AG788" i="11"/>
  <c r="AG787" i="11"/>
  <c r="AG786" i="11"/>
  <c r="AG785" i="11"/>
  <c r="AG784" i="11"/>
  <c r="AG783" i="11"/>
  <c r="AG782" i="11"/>
  <c r="AG781" i="11"/>
  <c r="AG780" i="11"/>
  <c r="AG779" i="11"/>
  <c r="AG778" i="11"/>
  <c r="AG777" i="11"/>
  <c r="AG776" i="11"/>
  <c r="AG775" i="11"/>
  <c r="AG774" i="11"/>
  <c r="AG773" i="11"/>
  <c r="AG772" i="11"/>
  <c r="AG771" i="11"/>
  <c r="AG770" i="11"/>
  <c r="AG769" i="11"/>
  <c r="AG768" i="11"/>
  <c r="AG767" i="11"/>
  <c r="AG766" i="11"/>
  <c r="AG765" i="11"/>
  <c r="AG764" i="11"/>
  <c r="AG763" i="11"/>
  <c r="AG762" i="11"/>
  <c r="AG761" i="11"/>
  <c r="AG760" i="11"/>
  <c r="AG759" i="11"/>
  <c r="AG758" i="11"/>
  <c r="AG757" i="11"/>
  <c r="AG756" i="11"/>
  <c r="AG755" i="11"/>
  <c r="AG754" i="11"/>
  <c r="AG753" i="11"/>
  <c r="AG752" i="11"/>
  <c r="AG751" i="11"/>
  <c r="AG750" i="11"/>
  <c r="AG749" i="11"/>
  <c r="AG748" i="11"/>
  <c r="AG747" i="11"/>
  <c r="AG746" i="11"/>
  <c r="AG745" i="11"/>
  <c r="AG744" i="11"/>
  <c r="AG743" i="11"/>
  <c r="AG742" i="11"/>
  <c r="AG741" i="11"/>
  <c r="AG740" i="11"/>
  <c r="AG739" i="11"/>
  <c r="AG738" i="11"/>
  <c r="AG737" i="11"/>
  <c r="AG736" i="11"/>
  <c r="AG735" i="11"/>
  <c r="AG734" i="11"/>
  <c r="AG733" i="11"/>
  <c r="AG732" i="11"/>
  <c r="AG731" i="11"/>
  <c r="AG730" i="11"/>
  <c r="AG729" i="11"/>
  <c r="AG728" i="11"/>
  <c r="AG727" i="11"/>
  <c r="AG726" i="11"/>
  <c r="AG725" i="11"/>
  <c r="AG724" i="11"/>
  <c r="AG723" i="11"/>
  <c r="AG722" i="11"/>
  <c r="AG721" i="11"/>
  <c r="AG720" i="11"/>
  <c r="AG719" i="11"/>
  <c r="AG718" i="11"/>
  <c r="AG717" i="11"/>
  <c r="AG716" i="11"/>
  <c r="AG715" i="11"/>
  <c r="AG714" i="11"/>
  <c r="AG713" i="11"/>
  <c r="AG712" i="11"/>
  <c r="AG711" i="11"/>
  <c r="AG710" i="11"/>
  <c r="AG709" i="11"/>
  <c r="AG708" i="11"/>
  <c r="AG707" i="11"/>
  <c r="AG706" i="11"/>
  <c r="AG705" i="11"/>
  <c r="AG704" i="11"/>
  <c r="AG703" i="11"/>
  <c r="AG702" i="11"/>
  <c r="AG701" i="11"/>
  <c r="AG700" i="11"/>
  <c r="AG699" i="11"/>
  <c r="AG698" i="11"/>
  <c r="AG697" i="11"/>
  <c r="AG696" i="11"/>
  <c r="AG695" i="11"/>
  <c r="AG694" i="11"/>
  <c r="AG693" i="11"/>
  <c r="AG692" i="11"/>
  <c r="AG691" i="11"/>
  <c r="AG690" i="11"/>
  <c r="AG689" i="11"/>
  <c r="AG688" i="11"/>
  <c r="AG687" i="11"/>
  <c r="AG686" i="11"/>
  <c r="AG685" i="11"/>
  <c r="AG684" i="11"/>
  <c r="AG683" i="11"/>
  <c r="AG682" i="11"/>
  <c r="AG681" i="11"/>
  <c r="AG680" i="11"/>
  <c r="AG679" i="11"/>
  <c r="AG678" i="11"/>
  <c r="AG677" i="11"/>
  <c r="AG676" i="11"/>
  <c r="AG675" i="11"/>
  <c r="AG674" i="11"/>
  <c r="AG673" i="11"/>
  <c r="AG672" i="11"/>
  <c r="AG671" i="11"/>
  <c r="AG670" i="11"/>
  <c r="AG669" i="11"/>
  <c r="AG668" i="11"/>
  <c r="AG667" i="11"/>
  <c r="AG666" i="11"/>
  <c r="AG665" i="11"/>
  <c r="AG664" i="11"/>
  <c r="AG663" i="11"/>
  <c r="AG662" i="11"/>
  <c r="AG661" i="11"/>
  <c r="AG660" i="11"/>
  <c r="AG659" i="11"/>
  <c r="AG658" i="11"/>
  <c r="AG657" i="11"/>
  <c r="AG656" i="11"/>
  <c r="AG655" i="11"/>
  <c r="AG654" i="11"/>
  <c r="AG653" i="11"/>
  <c r="AG652" i="11"/>
  <c r="AG651" i="11"/>
  <c r="AG650" i="11"/>
  <c r="AG649" i="11"/>
  <c r="AG648" i="11"/>
  <c r="AG647" i="11"/>
  <c r="AG646" i="11"/>
  <c r="AG645" i="11"/>
  <c r="AG644" i="11"/>
  <c r="AG643" i="11"/>
  <c r="AG642" i="11"/>
  <c r="AG641" i="11"/>
  <c r="AG640" i="11"/>
  <c r="AG639" i="11"/>
  <c r="AG638" i="11"/>
  <c r="AG637" i="11"/>
  <c r="AG636" i="11"/>
  <c r="AG635" i="11"/>
  <c r="AG634" i="11"/>
  <c r="AG633" i="11"/>
  <c r="AG632" i="11"/>
  <c r="AG631" i="11"/>
  <c r="AG630" i="11"/>
  <c r="AG629" i="11"/>
  <c r="AG628" i="11"/>
  <c r="AG627" i="11"/>
  <c r="AG626" i="11"/>
  <c r="AG625" i="11"/>
  <c r="AG624" i="11"/>
  <c r="AG623" i="11"/>
  <c r="AG622" i="11"/>
  <c r="AG621" i="11"/>
  <c r="AG620" i="11"/>
  <c r="AG619" i="11"/>
  <c r="AG618" i="11"/>
  <c r="AG617" i="11"/>
  <c r="AG616" i="11"/>
  <c r="AG615" i="11"/>
  <c r="AG614" i="11"/>
  <c r="AG613" i="11"/>
  <c r="AG612" i="11"/>
  <c r="AG611" i="11"/>
  <c r="AG610" i="11"/>
  <c r="AG609" i="11"/>
  <c r="AG608" i="11"/>
  <c r="AG607" i="11"/>
  <c r="AG606" i="11"/>
  <c r="AG605" i="11"/>
  <c r="AG604" i="11"/>
  <c r="AG603" i="11"/>
  <c r="AG602" i="11"/>
  <c r="AG601" i="11"/>
  <c r="AG600" i="11"/>
  <c r="AG599" i="11"/>
  <c r="AG598" i="11"/>
  <c r="AG597" i="11"/>
  <c r="AG596" i="11"/>
  <c r="AG595" i="11"/>
  <c r="AG594" i="11"/>
  <c r="AG593" i="11"/>
  <c r="AG592" i="11"/>
  <c r="AG591" i="11"/>
  <c r="AG590" i="11"/>
  <c r="AG589" i="11"/>
  <c r="AG588" i="11"/>
  <c r="AG587" i="11"/>
  <c r="AG586" i="11"/>
  <c r="AG585" i="11"/>
  <c r="AG584" i="11"/>
  <c r="AG583" i="11"/>
  <c r="AG582" i="11"/>
  <c r="AG581" i="11"/>
  <c r="AG580" i="11"/>
  <c r="AG579" i="11"/>
  <c r="AG578" i="11"/>
  <c r="AG577" i="11"/>
  <c r="AG576" i="11"/>
  <c r="AG575" i="11"/>
  <c r="AG574" i="11"/>
  <c r="AG573" i="11"/>
  <c r="AG572" i="11"/>
  <c r="AG571" i="11"/>
  <c r="AG570" i="11"/>
  <c r="AG569" i="11"/>
  <c r="AG568" i="11"/>
  <c r="AG567" i="11"/>
  <c r="AG566" i="11"/>
  <c r="AG565" i="11"/>
  <c r="AG564" i="11"/>
  <c r="AG563" i="11"/>
  <c r="AG562" i="11"/>
  <c r="AG561" i="11"/>
  <c r="AG560" i="11"/>
  <c r="AG559" i="11"/>
  <c r="AG558" i="11"/>
  <c r="AG557" i="11"/>
  <c r="AG556" i="11"/>
  <c r="AG555" i="11"/>
  <c r="AG554" i="11"/>
  <c r="AG553" i="11"/>
  <c r="AG552" i="11"/>
  <c r="AG551" i="11"/>
  <c r="AG550" i="11"/>
  <c r="AG549" i="11"/>
  <c r="AG548" i="11"/>
  <c r="AG547" i="11"/>
  <c r="AG546" i="11"/>
  <c r="AG545" i="11"/>
  <c r="AG544" i="11"/>
  <c r="AG543" i="11"/>
  <c r="AG542" i="11"/>
  <c r="AG541" i="11"/>
  <c r="AG540" i="11"/>
  <c r="AG539" i="11"/>
  <c r="AG538" i="11"/>
  <c r="AG537" i="11"/>
  <c r="AG536" i="11"/>
  <c r="AG535" i="11"/>
  <c r="AG534" i="11"/>
  <c r="AG533" i="11"/>
  <c r="AG532" i="11"/>
  <c r="AG531" i="11"/>
  <c r="AG530" i="11"/>
  <c r="AG529" i="11"/>
  <c r="AG528" i="11"/>
  <c r="AG527" i="11"/>
  <c r="AG526" i="11"/>
  <c r="AG525" i="11"/>
  <c r="AG524" i="11"/>
  <c r="AG523" i="11"/>
  <c r="AG522" i="11"/>
  <c r="AG521" i="11"/>
  <c r="AG520" i="11"/>
  <c r="AG519" i="11"/>
  <c r="AG518" i="11"/>
  <c r="AG517" i="11"/>
  <c r="AG516" i="11"/>
  <c r="AG515" i="11"/>
  <c r="AG514" i="11"/>
  <c r="AG513" i="11"/>
  <c r="AG512" i="11"/>
  <c r="AG511" i="11"/>
  <c r="AG510" i="11"/>
  <c r="AG509" i="11"/>
  <c r="AG508" i="11"/>
  <c r="AG507" i="11"/>
  <c r="AG506" i="11"/>
  <c r="AG505" i="11"/>
  <c r="AG504" i="11"/>
  <c r="AG503" i="11"/>
  <c r="AG502" i="11"/>
  <c r="AG501" i="11"/>
  <c r="AG500" i="11"/>
  <c r="AG499" i="11"/>
  <c r="AG498" i="11"/>
  <c r="AG497" i="11"/>
  <c r="AG496" i="11"/>
  <c r="AG495" i="11"/>
  <c r="AG494" i="11"/>
  <c r="AG493" i="11"/>
  <c r="AG492" i="11"/>
  <c r="AG491" i="11"/>
  <c r="AG490" i="11"/>
  <c r="AG489" i="11"/>
  <c r="AG488" i="11"/>
  <c r="AG487" i="11"/>
  <c r="AG486" i="11"/>
  <c r="AG485" i="11"/>
  <c r="AG484" i="11"/>
  <c r="AG483" i="11"/>
  <c r="AG482" i="11"/>
  <c r="AG481" i="11"/>
  <c r="AG480" i="11"/>
  <c r="AG479" i="11"/>
  <c r="AG478" i="11"/>
  <c r="AG477" i="11"/>
  <c r="AG476" i="11"/>
  <c r="AG475" i="11"/>
  <c r="AG474" i="11"/>
  <c r="AG473" i="11"/>
  <c r="AG472" i="11"/>
  <c r="AG471" i="11"/>
  <c r="AG470" i="11"/>
  <c r="AG469" i="11"/>
  <c r="AG468" i="11"/>
  <c r="AG467" i="11"/>
  <c r="AG464" i="11"/>
  <c r="AG463" i="11"/>
  <c r="AG462" i="11"/>
  <c r="AG461" i="11"/>
  <c r="AG460" i="11"/>
  <c r="AG459" i="11"/>
  <c r="AG458" i="11"/>
  <c r="AG457" i="11"/>
  <c r="AG456" i="11"/>
  <c r="AG455" i="11"/>
  <c r="AG454" i="11"/>
  <c r="AG453" i="11"/>
  <c r="AG452" i="11"/>
  <c r="AG451" i="11"/>
  <c r="AG450" i="11"/>
  <c r="AG449" i="11"/>
  <c r="AG448" i="11"/>
  <c r="AG447" i="11"/>
  <c r="AG446" i="11"/>
  <c r="AG445" i="11"/>
  <c r="AG444" i="11"/>
  <c r="AG443" i="11"/>
  <c r="AG442" i="11"/>
  <c r="AG441" i="11"/>
  <c r="AG440" i="11"/>
  <c r="AG439" i="11"/>
  <c r="AG438" i="11"/>
  <c r="AG437" i="11"/>
  <c r="AG436" i="11"/>
  <c r="AG435" i="11"/>
  <c r="AG434" i="11"/>
  <c r="AG433" i="11"/>
  <c r="AG432" i="11"/>
  <c r="AG431" i="11"/>
  <c r="AG430" i="11"/>
  <c r="AG429" i="11"/>
  <c r="AG428" i="11"/>
  <c r="AG427" i="11"/>
  <c r="AG426" i="11"/>
  <c r="AG425" i="11"/>
  <c r="AG424" i="11"/>
  <c r="AG423" i="11"/>
  <c r="AG422" i="11"/>
  <c r="AG421" i="11"/>
  <c r="AG420" i="11"/>
  <c r="AG419" i="11"/>
  <c r="AG418" i="11"/>
  <c r="AG417" i="11"/>
  <c r="AG416" i="11"/>
  <c r="AG415" i="11"/>
  <c r="AG414" i="11"/>
  <c r="AG413" i="11"/>
  <c r="AG412" i="11"/>
  <c r="AG411" i="11"/>
  <c r="AG410" i="11"/>
  <c r="AG409" i="11"/>
  <c r="AG408" i="11"/>
  <c r="AG407" i="11"/>
  <c r="AG406" i="11"/>
  <c r="AG405" i="11"/>
  <c r="AG404" i="11"/>
  <c r="AG403" i="11"/>
  <c r="AG402" i="11"/>
  <c r="AG401" i="11"/>
  <c r="AG400" i="11"/>
  <c r="AG399" i="11"/>
  <c r="AG398" i="11"/>
  <c r="AG397" i="11"/>
  <c r="AG396" i="11"/>
  <c r="AG395" i="11"/>
  <c r="AG394" i="11"/>
  <c r="AG393" i="11"/>
  <c r="AG392" i="11"/>
  <c r="AG391" i="11"/>
  <c r="AG390" i="11"/>
  <c r="AG389" i="11"/>
  <c r="AG388" i="11"/>
  <c r="AG387" i="11"/>
  <c r="AG386" i="11"/>
  <c r="AG385" i="11"/>
  <c r="AG384" i="11"/>
  <c r="AG383" i="11"/>
  <c r="AG382" i="11"/>
  <c r="AG381" i="11"/>
  <c r="AG380" i="11"/>
  <c r="AG379" i="11"/>
  <c r="AG378" i="11"/>
  <c r="AG377" i="11"/>
  <c r="AG376" i="11"/>
  <c r="AG375" i="11"/>
  <c r="AG374" i="11"/>
  <c r="AG373" i="11"/>
  <c r="AG372" i="11"/>
  <c r="AG371" i="11"/>
  <c r="AG370" i="11"/>
  <c r="AG369" i="11"/>
  <c r="AG368" i="11"/>
  <c r="AG367" i="11"/>
  <c r="AG366" i="11"/>
  <c r="AG365" i="11"/>
  <c r="AG364" i="11"/>
  <c r="AG363" i="11"/>
  <c r="AG362" i="11"/>
  <c r="AG361" i="11"/>
  <c r="AG360" i="11"/>
  <c r="AG359" i="11"/>
  <c r="AG358" i="11"/>
  <c r="AG357" i="11"/>
  <c r="AG356" i="11"/>
  <c r="AG355" i="11"/>
  <c r="AG354" i="11"/>
  <c r="AG353" i="11"/>
  <c r="AG352" i="11"/>
  <c r="AG351" i="11"/>
  <c r="AG350" i="11"/>
  <c r="AG349" i="11"/>
  <c r="AG348" i="11"/>
  <c r="AG347" i="11"/>
  <c r="AG346" i="11"/>
  <c r="AG345" i="11"/>
  <c r="AG344" i="11"/>
  <c r="AG343" i="11"/>
  <c r="AG342" i="11"/>
  <c r="AG341" i="11"/>
  <c r="AG340" i="11"/>
  <c r="AG339" i="11"/>
  <c r="AG338" i="11"/>
  <c r="AG337" i="11"/>
  <c r="AG336" i="11"/>
  <c r="AG335" i="11"/>
  <c r="AG334" i="11"/>
  <c r="AG333" i="11"/>
  <c r="AG332" i="11"/>
  <c r="AG331" i="11"/>
  <c r="AG330" i="11"/>
  <c r="AG329" i="11"/>
  <c r="AG328" i="11"/>
  <c r="AG327" i="11"/>
  <c r="AG326" i="11"/>
  <c r="AG325" i="11"/>
  <c r="AG324" i="11"/>
  <c r="AG323" i="11"/>
  <c r="AG322" i="11"/>
  <c r="AG321" i="11"/>
  <c r="AG320" i="11"/>
  <c r="AG319" i="11"/>
  <c r="AG318" i="11"/>
  <c r="AG317" i="11"/>
  <c r="AG316" i="11"/>
  <c r="AG315" i="11"/>
  <c r="AG314" i="11"/>
  <c r="AG313" i="11"/>
  <c r="AG312" i="11"/>
  <c r="AG311" i="11"/>
  <c r="AG310" i="11"/>
  <c r="AG309" i="11"/>
  <c r="AG308" i="11"/>
  <c r="AG307" i="11"/>
  <c r="AG306" i="11"/>
  <c r="AG305" i="11"/>
  <c r="AG304" i="11"/>
  <c r="AG303" i="11"/>
  <c r="AG302" i="11"/>
  <c r="AG301" i="11"/>
  <c r="AG300" i="11"/>
  <c r="AG299" i="11"/>
  <c r="AG298" i="11"/>
  <c r="AG297" i="11"/>
  <c r="AG296" i="11"/>
  <c r="AG295" i="11"/>
  <c r="AG294" i="11"/>
  <c r="AG293" i="11"/>
  <c r="AG292" i="11"/>
  <c r="AG291" i="11"/>
  <c r="AG290" i="11"/>
  <c r="AG289" i="11"/>
  <c r="AG288" i="11"/>
  <c r="AG287" i="11"/>
  <c r="AG286" i="11"/>
  <c r="AG285" i="11"/>
  <c r="AG284" i="11"/>
  <c r="AG283" i="11"/>
  <c r="AG282" i="11"/>
  <c r="AG281" i="11"/>
  <c r="AG280" i="11"/>
  <c r="AG279" i="11"/>
  <c r="AG278" i="11"/>
  <c r="AG277" i="11"/>
  <c r="AG276" i="11"/>
  <c r="AG275" i="11"/>
  <c r="AG274" i="11"/>
  <c r="AG273" i="11"/>
  <c r="AG272" i="11"/>
  <c r="AG271" i="11"/>
  <c r="AG270" i="11"/>
  <c r="AG269" i="11"/>
  <c r="AG268" i="11"/>
  <c r="AG267" i="11"/>
  <c r="AG266" i="11"/>
  <c r="AG265" i="11"/>
  <c r="AG264" i="11"/>
  <c r="AG263" i="11"/>
  <c r="AG262" i="11"/>
  <c r="AG261" i="11"/>
  <c r="AG260" i="11"/>
  <c r="AG259" i="11"/>
  <c r="AG258" i="11"/>
  <c r="AG257" i="11"/>
  <c r="AG256" i="11"/>
  <c r="AG255" i="11"/>
  <c r="AG254" i="11"/>
  <c r="AG253" i="11"/>
  <c r="AG252" i="11"/>
  <c r="AG251" i="11"/>
  <c r="AG250" i="11"/>
  <c r="AG249" i="11"/>
  <c r="AG248" i="11"/>
  <c r="AG247" i="11"/>
  <c r="AG246" i="11"/>
  <c r="AG245" i="11"/>
  <c r="AG244" i="11"/>
  <c r="AG243" i="11"/>
  <c r="AG242" i="11"/>
  <c r="AG241" i="11"/>
  <c r="AG240" i="11"/>
  <c r="AG239" i="11"/>
  <c r="AG238" i="11"/>
  <c r="AG237" i="11"/>
  <c r="AG236" i="11"/>
  <c r="AG235" i="11"/>
  <c r="AG234" i="11"/>
  <c r="AG233" i="11"/>
  <c r="AG232" i="11"/>
  <c r="AG231" i="11"/>
  <c r="AG230" i="11"/>
  <c r="AG229" i="11"/>
  <c r="AG228" i="11"/>
  <c r="AG227" i="11"/>
  <c r="AG226" i="11"/>
  <c r="AG225" i="11"/>
  <c r="AG224" i="11"/>
  <c r="AG223" i="11"/>
  <c r="AG222" i="11"/>
  <c r="AG221" i="11"/>
  <c r="AG220" i="11"/>
  <c r="AG219" i="11"/>
  <c r="AG218" i="11"/>
  <c r="AG217" i="11"/>
  <c r="AG216" i="11"/>
  <c r="AG215" i="11"/>
  <c r="AG214" i="11"/>
  <c r="AG213" i="11"/>
  <c r="AG212" i="11"/>
  <c r="AG211" i="11"/>
  <c r="AG210" i="11"/>
  <c r="AG209" i="11"/>
  <c r="AG208" i="11"/>
  <c r="AG207" i="11"/>
  <c r="AG206" i="11"/>
  <c r="AG205" i="11"/>
  <c r="AG204" i="11"/>
  <c r="AG203" i="11"/>
  <c r="AG202" i="11"/>
  <c r="AG201" i="11"/>
  <c r="AG200" i="11"/>
  <c r="AG199" i="11"/>
  <c r="AG198" i="11"/>
  <c r="AG197" i="11"/>
  <c r="AG196" i="11"/>
  <c r="AG195" i="11"/>
  <c r="AG194" i="11"/>
  <c r="AG193" i="11"/>
  <c r="AG192" i="11"/>
  <c r="AG191" i="11"/>
  <c r="AG190" i="11"/>
  <c r="AG189" i="11"/>
  <c r="AG188" i="11"/>
  <c r="AG187" i="11"/>
  <c r="AG186" i="11"/>
  <c r="AG185" i="11"/>
  <c r="AG184" i="11"/>
  <c r="AG183" i="11"/>
  <c r="AG182" i="11"/>
  <c r="AG181" i="11"/>
  <c r="AG180" i="11"/>
  <c r="AG179" i="11"/>
  <c r="AG178" i="11"/>
  <c r="AG177" i="11"/>
  <c r="AG176" i="11"/>
  <c r="AG175" i="11"/>
  <c r="AG174" i="11"/>
  <c r="AG173" i="11"/>
  <c r="AG172" i="11"/>
  <c r="AG171" i="11"/>
  <c r="AG170" i="11"/>
  <c r="AG169" i="11"/>
  <c r="AG168" i="11"/>
  <c r="AG167" i="11"/>
  <c r="AG166" i="11"/>
  <c r="AG165" i="11"/>
  <c r="AG164" i="11"/>
  <c r="AG163" i="11"/>
  <c r="AG162" i="11"/>
  <c r="AG161" i="11"/>
  <c r="AG160" i="11"/>
  <c r="AG159" i="11"/>
  <c r="AG158" i="11"/>
  <c r="AG157" i="11"/>
  <c r="AG156" i="11"/>
  <c r="AG155" i="11"/>
  <c r="AG154" i="11"/>
  <c r="AG153" i="11"/>
  <c r="AG152" i="11"/>
  <c r="AG151" i="11"/>
  <c r="AG150" i="11"/>
  <c r="AG149" i="11"/>
  <c r="AG148" i="11"/>
  <c r="AG147" i="11"/>
  <c r="AG146" i="11"/>
  <c r="AG145" i="11"/>
  <c r="AG144" i="11"/>
  <c r="AG143" i="11"/>
  <c r="AG142" i="11"/>
  <c r="AG141" i="11"/>
  <c r="AG140" i="11"/>
  <c r="AG139" i="11"/>
  <c r="AG138" i="11"/>
  <c r="AG137" i="11"/>
  <c r="AG136" i="11"/>
  <c r="AG135" i="11"/>
  <c r="AG134" i="11"/>
  <c r="AG133" i="11"/>
  <c r="AG132" i="11"/>
  <c r="AG131" i="11"/>
  <c r="AG130" i="11"/>
  <c r="AG129" i="11"/>
  <c r="AG128" i="11"/>
  <c r="AG127" i="11"/>
  <c r="AG126" i="11"/>
  <c r="AG125" i="11"/>
  <c r="AG124" i="11"/>
  <c r="AG123" i="11"/>
  <c r="AG122" i="11"/>
  <c r="AG121" i="11"/>
  <c r="AG120" i="11"/>
  <c r="AG119" i="11"/>
  <c r="AG118" i="11"/>
  <c r="AG117" i="11"/>
  <c r="AG116" i="11"/>
  <c r="AG115" i="11"/>
  <c r="AG114" i="11"/>
  <c r="AG113" i="11"/>
  <c r="AG112" i="11"/>
  <c r="AG111" i="11"/>
  <c r="AG110" i="11"/>
  <c r="AG109" i="11"/>
  <c r="AG108" i="11"/>
  <c r="AG107" i="11"/>
  <c r="AG106" i="11"/>
  <c r="AG105" i="11"/>
  <c r="AG104" i="11"/>
  <c r="AG103" i="11"/>
  <c r="AG102" i="11"/>
  <c r="AG101" i="11"/>
  <c r="AG100" i="11"/>
  <c r="AG99" i="11"/>
  <c r="AG98" i="11"/>
  <c r="AG97" i="11"/>
  <c r="AG96" i="11"/>
  <c r="AG95" i="11"/>
  <c r="AG94" i="11"/>
  <c r="AG93" i="11"/>
  <c r="AG92" i="11"/>
  <c r="AG91" i="11"/>
  <c r="AG90" i="11"/>
  <c r="AG89" i="11"/>
  <c r="AG88" i="11"/>
  <c r="AG87" i="11"/>
  <c r="AG86" i="11"/>
  <c r="AG85" i="11"/>
  <c r="AG84" i="11"/>
  <c r="AG83" i="11"/>
  <c r="AG82" i="11"/>
  <c r="AG81" i="11"/>
  <c r="AG80" i="11"/>
  <c r="AG79" i="11"/>
  <c r="AG78" i="11"/>
  <c r="AG77" i="11"/>
  <c r="AG76" i="11"/>
  <c r="AG75" i="11"/>
  <c r="AG74" i="11"/>
  <c r="AG73" i="11"/>
  <c r="AG72" i="11"/>
  <c r="AG71" i="11"/>
  <c r="AG70" i="11"/>
  <c r="AG69" i="11"/>
  <c r="AG68" i="11"/>
  <c r="AG67" i="11"/>
  <c r="AG66" i="11"/>
  <c r="AG65" i="11"/>
  <c r="AG64" i="11"/>
  <c r="AG63" i="11"/>
  <c r="AG62" i="11"/>
  <c r="AG61" i="11"/>
  <c r="AG60" i="11"/>
  <c r="AG59" i="11"/>
  <c r="AG58" i="11"/>
  <c r="AG57" i="11"/>
  <c r="AG56" i="11"/>
  <c r="AG55" i="11"/>
  <c r="AG54" i="11"/>
  <c r="AG53" i="11"/>
  <c r="AG52" i="11"/>
  <c r="AG51" i="11"/>
  <c r="AG50" i="11"/>
  <c r="AG49" i="11"/>
  <c r="AG48" i="11"/>
  <c r="AG47" i="11"/>
  <c r="AG46" i="11"/>
  <c r="AG45" i="11"/>
  <c r="AG44" i="11"/>
  <c r="AG43" i="11"/>
  <c r="AG42" i="11"/>
  <c r="AG41" i="11"/>
  <c r="AG40" i="11"/>
  <c r="AG39" i="11"/>
  <c r="AG38" i="11"/>
  <c r="AG37" i="11"/>
  <c r="AG36" i="11"/>
  <c r="AG35" i="11"/>
  <c r="AG34" i="11"/>
  <c r="AG33" i="11"/>
  <c r="AG32" i="11"/>
  <c r="AG31" i="11"/>
  <c r="AG30" i="11"/>
  <c r="AG29" i="11"/>
  <c r="AG28" i="11"/>
  <c r="AG27" i="11"/>
  <c r="AG26" i="11"/>
  <c r="AG25" i="11"/>
  <c r="AG24" i="11"/>
  <c r="AG23" i="11"/>
  <c r="AG22" i="11"/>
  <c r="AG21" i="11"/>
  <c r="AG20" i="11"/>
  <c r="AG19" i="11"/>
  <c r="AG18" i="11"/>
  <c r="AG17" i="11"/>
  <c r="AG16" i="11"/>
  <c r="AG15" i="11"/>
  <c r="AG14" i="11"/>
  <c r="AG13" i="11"/>
  <c r="AG12" i="11"/>
  <c r="AG11" i="11"/>
  <c r="AG10" i="11"/>
  <c r="AG9" i="11"/>
  <c r="AG8" i="11"/>
  <c r="AG7" i="11"/>
  <c r="AG6" i="11"/>
  <c r="R4" i="22" s="1"/>
  <c r="AA1645" i="11"/>
  <c r="AA1644" i="11"/>
  <c r="AA1643" i="11"/>
  <c r="AA1642" i="11"/>
  <c r="AA1641" i="11"/>
  <c r="AA1640" i="11"/>
  <c r="AA1639" i="11"/>
  <c r="AA1638" i="11"/>
  <c r="AA1637" i="11"/>
  <c r="AA1636" i="11"/>
  <c r="AA1635" i="11"/>
  <c r="AA1634" i="11"/>
  <c r="AA1633" i="11"/>
  <c r="AA1632" i="11"/>
  <c r="AA1631" i="11"/>
  <c r="AA1630" i="11"/>
  <c r="AA1629" i="11"/>
  <c r="AA1628" i="11"/>
  <c r="AA1627" i="11"/>
  <c r="AA1626" i="11"/>
  <c r="AA1625" i="11"/>
  <c r="AA1624" i="11"/>
  <c r="AA1623" i="11"/>
  <c r="AA1622" i="11"/>
  <c r="AA1621" i="11"/>
  <c r="AA1620" i="11"/>
  <c r="AA1619" i="11"/>
  <c r="AA1618" i="11"/>
  <c r="AA1617" i="11"/>
  <c r="AA1616" i="11"/>
  <c r="AA1615" i="11"/>
  <c r="AA1614" i="11"/>
  <c r="AA1613" i="11"/>
  <c r="AA1612" i="11"/>
  <c r="AA1611" i="11"/>
  <c r="AA1610" i="11"/>
  <c r="AA1609" i="11"/>
  <c r="AA1608" i="11"/>
  <c r="AA1607" i="11"/>
  <c r="AA1606" i="11"/>
  <c r="AA1605" i="11"/>
  <c r="AA1604" i="11"/>
  <c r="AA1603" i="11"/>
  <c r="AA1602" i="11"/>
  <c r="AA1601" i="11"/>
  <c r="AA1600" i="11"/>
  <c r="AA1599" i="11"/>
  <c r="AA1598" i="11"/>
  <c r="AA1597" i="11"/>
  <c r="AA1596" i="11"/>
  <c r="AA1595" i="11"/>
  <c r="AA1594" i="11"/>
  <c r="AA1593" i="11"/>
  <c r="AA1592" i="11"/>
  <c r="AA1591" i="11"/>
  <c r="AA1590" i="11"/>
  <c r="AA1589" i="11"/>
  <c r="AA1588" i="11"/>
  <c r="AA1587" i="11"/>
  <c r="AA1586" i="11"/>
  <c r="AA1585" i="11"/>
  <c r="AA1584" i="11"/>
  <c r="AA1583" i="11"/>
  <c r="AA1582" i="11"/>
  <c r="AA1581" i="11"/>
  <c r="AA1580" i="11"/>
  <c r="AA1579" i="11"/>
  <c r="AA1578" i="11"/>
  <c r="AA1577" i="11"/>
  <c r="AA1576" i="11"/>
  <c r="AA1575" i="11"/>
  <c r="AA1574" i="11"/>
  <c r="AA1573" i="11"/>
  <c r="AA1572" i="11"/>
  <c r="AA1571" i="11"/>
  <c r="AA1570" i="11"/>
  <c r="AA1569" i="11"/>
  <c r="AA1568" i="11"/>
  <c r="AA1567" i="11"/>
  <c r="AA1566" i="11"/>
  <c r="AA1565" i="11"/>
  <c r="AA1564" i="11"/>
  <c r="AA1563" i="11"/>
  <c r="AA1562" i="11"/>
  <c r="AA1561" i="11"/>
  <c r="AA1560" i="11"/>
  <c r="AA1559" i="11"/>
  <c r="AA1558" i="11"/>
  <c r="AA1557" i="11"/>
  <c r="AA1556" i="11"/>
  <c r="AA1555" i="11"/>
  <c r="AA1554" i="11"/>
  <c r="AA1553" i="11"/>
  <c r="AA1552" i="11"/>
  <c r="AA1551" i="11"/>
  <c r="AA1550" i="11"/>
  <c r="AA1549" i="11"/>
  <c r="AA1548" i="11"/>
  <c r="AA1547" i="11"/>
  <c r="AA1546" i="11"/>
  <c r="AA1545" i="11"/>
  <c r="AA1544" i="11"/>
  <c r="AA1543" i="11"/>
  <c r="AA1542" i="11"/>
  <c r="AA1541" i="11"/>
  <c r="AA1540" i="11"/>
  <c r="AA1539" i="11"/>
  <c r="AA1538" i="11"/>
  <c r="AA1537" i="11"/>
  <c r="AA1536" i="11"/>
  <c r="AA1535" i="11"/>
  <c r="AA1534" i="11"/>
  <c r="AA1533" i="11"/>
  <c r="AA1532" i="11"/>
  <c r="AA1531" i="11"/>
  <c r="AA1530" i="11"/>
  <c r="AA1529" i="11"/>
  <c r="AA1528" i="11"/>
  <c r="AA1527" i="11"/>
  <c r="AA1526" i="11"/>
  <c r="AA1525" i="11"/>
  <c r="AA1524" i="11"/>
  <c r="AA1523" i="11"/>
  <c r="AA1522" i="11"/>
  <c r="AA1521" i="11"/>
  <c r="AA1520" i="11"/>
  <c r="AA1519" i="11"/>
  <c r="AA1518" i="11"/>
  <c r="AA1517" i="11"/>
  <c r="AA1516" i="11"/>
  <c r="AA1515" i="11"/>
  <c r="AA1514" i="11"/>
  <c r="AA1513" i="11"/>
  <c r="AA1512" i="11"/>
  <c r="AA1511" i="11"/>
  <c r="AA1510" i="11"/>
  <c r="AA1509" i="11"/>
  <c r="AA1508" i="11"/>
  <c r="AA1507" i="11"/>
  <c r="AA1506" i="11"/>
  <c r="AA1505" i="11"/>
  <c r="AA1504" i="11"/>
  <c r="AA1503" i="11"/>
  <c r="AA1502" i="11"/>
  <c r="AA1501" i="11"/>
  <c r="AA1500" i="11"/>
  <c r="AA1499" i="11"/>
  <c r="AA1498" i="11"/>
  <c r="AA1497" i="11"/>
  <c r="AA1496" i="11"/>
  <c r="AA1495" i="11"/>
  <c r="AA1494" i="11"/>
  <c r="AA1493" i="11"/>
  <c r="AA1492" i="11"/>
  <c r="AA1491" i="11"/>
  <c r="AA1490" i="11"/>
  <c r="AA1489" i="11"/>
  <c r="AA1488" i="11"/>
  <c r="AA1487" i="11"/>
  <c r="AA1486" i="11"/>
  <c r="AA1485" i="11"/>
  <c r="AA1484" i="11"/>
  <c r="AA1483" i="11"/>
  <c r="AA1482" i="11"/>
  <c r="AA1481" i="11"/>
  <c r="AA1480" i="11"/>
  <c r="AA1479" i="11"/>
  <c r="AA1478" i="11"/>
  <c r="AA1477" i="11"/>
  <c r="AA1476" i="11"/>
  <c r="AA1475" i="11"/>
  <c r="AA1474" i="11"/>
  <c r="AA1473" i="11"/>
  <c r="AA1472" i="11"/>
  <c r="AA1471" i="11"/>
  <c r="AA1470" i="11"/>
  <c r="AA1469" i="11"/>
  <c r="AA1468" i="11"/>
  <c r="AA1467" i="11"/>
  <c r="AA1466" i="11"/>
  <c r="AA1465" i="11"/>
  <c r="AA1464" i="11"/>
  <c r="AA1463" i="11"/>
  <c r="AA1462" i="11"/>
  <c r="AA1461" i="11"/>
  <c r="AA1460" i="11"/>
  <c r="AA1459" i="11"/>
  <c r="AA1458" i="11"/>
  <c r="AA1457" i="11"/>
  <c r="AA1456" i="11"/>
  <c r="AA1455" i="11"/>
  <c r="AA1454" i="11"/>
  <c r="AA1453" i="11"/>
  <c r="AA1452" i="11"/>
  <c r="AA1451" i="11"/>
  <c r="AA1450" i="11"/>
  <c r="AA1449" i="11"/>
  <c r="AA1448" i="11"/>
  <c r="AA1447" i="11"/>
  <c r="AA1446" i="11"/>
  <c r="AA1445" i="11"/>
  <c r="AA1444" i="11"/>
  <c r="AA1443" i="11"/>
  <c r="AA1442" i="11"/>
  <c r="AA1441" i="11"/>
  <c r="AA1440" i="11"/>
  <c r="AA1439" i="11"/>
  <c r="AA1438" i="11"/>
  <c r="AA1437" i="11"/>
  <c r="AA1436" i="11"/>
  <c r="AA1435" i="11"/>
  <c r="AA1434" i="11"/>
  <c r="AA1433" i="11"/>
  <c r="AA1432" i="11"/>
  <c r="AA1431" i="11"/>
  <c r="AA1430" i="11"/>
  <c r="AA1429" i="11"/>
  <c r="AA1428" i="11"/>
  <c r="AA1427" i="11"/>
  <c r="AA1426" i="11"/>
  <c r="AA1425" i="11"/>
  <c r="AA1424" i="11"/>
  <c r="AA1423" i="11"/>
  <c r="AA1422" i="11"/>
  <c r="AA1421" i="11"/>
  <c r="AA1420" i="11"/>
  <c r="AA1419" i="11"/>
  <c r="AA1418" i="11"/>
  <c r="AA1417" i="11"/>
  <c r="AA1415" i="11"/>
  <c r="AA1414" i="11"/>
  <c r="AA1413" i="11"/>
  <c r="AA1412" i="11"/>
  <c r="AA1411" i="11"/>
  <c r="AA1410" i="11"/>
  <c r="AA1409" i="11"/>
  <c r="AA1408" i="11"/>
  <c r="AA1407" i="11"/>
  <c r="AA1406" i="11"/>
  <c r="AA1405" i="11"/>
  <c r="AA1404" i="11"/>
  <c r="AA1403" i="11"/>
  <c r="AA1402" i="11"/>
  <c r="AA1401" i="11"/>
  <c r="AA1400" i="11"/>
  <c r="AA1399" i="11"/>
  <c r="AA1398" i="11"/>
  <c r="AA1397" i="11"/>
  <c r="AA1396" i="11"/>
  <c r="AA1395" i="11"/>
  <c r="AA1394" i="11"/>
  <c r="AA1393" i="11"/>
  <c r="AA1392" i="11"/>
  <c r="AA1391" i="11"/>
  <c r="AA1390" i="11"/>
  <c r="AA1389" i="11"/>
  <c r="AA1388" i="11"/>
  <c r="AA1387" i="11"/>
  <c r="AA1386" i="11"/>
  <c r="AA1385" i="11"/>
  <c r="AA1384" i="11"/>
  <c r="AA1383" i="11"/>
  <c r="AA1382" i="11"/>
  <c r="AA1381" i="11"/>
  <c r="AA1380" i="11"/>
  <c r="AA1379" i="11"/>
  <c r="AA1378" i="11"/>
  <c r="AA1377" i="11"/>
  <c r="AA1376" i="11"/>
  <c r="AA1375" i="11"/>
  <c r="AA1374" i="11"/>
  <c r="AA1373" i="11"/>
  <c r="AA1372" i="11"/>
  <c r="AA1371" i="11"/>
  <c r="AA1370" i="11"/>
  <c r="AA1369" i="11"/>
  <c r="AA1368" i="11"/>
  <c r="AA1367" i="11"/>
  <c r="AA1366" i="11"/>
  <c r="AA1365" i="11"/>
  <c r="AA1364" i="11"/>
  <c r="AA1363" i="11"/>
  <c r="AA1362" i="11"/>
  <c r="AA1361" i="11"/>
  <c r="AA1360" i="11"/>
  <c r="AA1359" i="11"/>
  <c r="AA1358" i="11"/>
  <c r="AA1357" i="11"/>
  <c r="AA1356" i="11"/>
  <c r="AA1355" i="11"/>
  <c r="AA1354" i="11"/>
  <c r="AA1353" i="11"/>
  <c r="AA1352" i="11"/>
  <c r="AA1351" i="11"/>
  <c r="AA1350" i="11"/>
  <c r="AA1349" i="11"/>
  <c r="AA1348" i="11"/>
  <c r="AA1347" i="11"/>
  <c r="AA1346" i="11"/>
  <c r="AA1345" i="11"/>
  <c r="AA1344" i="11"/>
  <c r="AA1343" i="11"/>
  <c r="AA1342" i="11"/>
  <c r="AA1341" i="11"/>
  <c r="AA1340" i="11"/>
  <c r="AA1339" i="11"/>
  <c r="AA1338" i="11"/>
  <c r="AA1337" i="11"/>
  <c r="AA1336" i="11"/>
  <c r="AA1335" i="11"/>
  <c r="AA1334" i="11"/>
  <c r="AA1333" i="11"/>
  <c r="AA1332" i="11"/>
  <c r="AA1331" i="11"/>
  <c r="AA1330" i="11"/>
  <c r="AA1329" i="11"/>
  <c r="AA1328" i="11"/>
  <c r="AA1327" i="11"/>
  <c r="AA1326" i="11"/>
  <c r="AA1325" i="11"/>
  <c r="AA1324" i="11"/>
  <c r="AA1323" i="11"/>
  <c r="AA1322" i="11"/>
  <c r="AA1321" i="11"/>
  <c r="AA1320" i="11"/>
  <c r="AA1319" i="11"/>
  <c r="AA1318" i="11"/>
  <c r="AA1317" i="11"/>
  <c r="AA1316" i="11"/>
  <c r="AA1315" i="11"/>
  <c r="AA1314" i="11"/>
  <c r="AA1313" i="11"/>
  <c r="AA1312" i="11"/>
  <c r="AA1311" i="11"/>
  <c r="AA1310" i="11"/>
  <c r="AA1309" i="11"/>
  <c r="AA1308" i="11"/>
  <c r="AA1307" i="11"/>
  <c r="AA1306" i="11"/>
  <c r="AA1305" i="11"/>
  <c r="AA1304" i="11"/>
  <c r="AA1303" i="11"/>
  <c r="AA1302" i="11"/>
  <c r="AA1301" i="11"/>
  <c r="AA1300" i="11"/>
  <c r="AA1299" i="11"/>
  <c r="AA1298" i="11"/>
  <c r="AA1297" i="11"/>
  <c r="AA1296" i="11"/>
  <c r="AA1295" i="11"/>
  <c r="AA1294" i="11"/>
  <c r="AA1293" i="11"/>
  <c r="AA1292" i="11"/>
  <c r="AA1291" i="11"/>
  <c r="AA1290" i="11"/>
  <c r="AA1289" i="11"/>
  <c r="AA1288" i="11"/>
  <c r="AA1287" i="11"/>
  <c r="AA1286" i="11"/>
  <c r="AA1285" i="11"/>
  <c r="AA1284" i="11"/>
  <c r="AA1283" i="11"/>
  <c r="AA1282" i="11"/>
  <c r="AA1281" i="11"/>
  <c r="AA1280" i="11"/>
  <c r="AA1279" i="11"/>
  <c r="AA1278" i="11"/>
  <c r="AA1277" i="11"/>
  <c r="AA1276" i="11"/>
  <c r="AA1275" i="11"/>
  <c r="AA1274" i="11"/>
  <c r="AA1273" i="11"/>
  <c r="AA1272" i="11"/>
  <c r="AA1271" i="11"/>
  <c r="AA1270" i="11"/>
  <c r="AA1269" i="11"/>
  <c r="AA1268" i="11"/>
  <c r="AA1267" i="11"/>
  <c r="AA1266" i="11"/>
  <c r="AA1265" i="11"/>
  <c r="AA1264" i="11"/>
  <c r="AA1263" i="11"/>
  <c r="AA1262" i="11"/>
  <c r="AA1261" i="11"/>
  <c r="AA1260" i="11"/>
  <c r="AA1259" i="11"/>
  <c r="AA1258" i="11"/>
  <c r="AA1257" i="11"/>
  <c r="AA1256" i="11"/>
  <c r="AA1255" i="11"/>
  <c r="AA1254" i="11"/>
  <c r="AA1253" i="11"/>
  <c r="AA1252" i="11"/>
  <c r="AA1251" i="11"/>
  <c r="AA1250" i="11"/>
  <c r="AA1249" i="11"/>
  <c r="AA1248" i="11"/>
  <c r="AA1247" i="11"/>
  <c r="AA1246" i="11"/>
  <c r="AA1245" i="11"/>
  <c r="AA1244" i="11"/>
  <c r="AA1243" i="11"/>
  <c r="AA1242" i="11"/>
  <c r="AA1241" i="11"/>
  <c r="AA1240" i="11"/>
  <c r="AA1239" i="11"/>
  <c r="AA1238" i="11"/>
  <c r="AA1237" i="11"/>
  <c r="AA1236" i="11"/>
  <c r="AA1235" i="11"/>
  <c r="AA1234" i="11"/>
  <c r="AA1233" i="11"/>
  <c r="AA1232" i="11"/>
  <c r="AA1231" i="11"/>
  <c r="AA1230" i="11"/>
  <c r="AA1229" i="11"/>
  <c r="AA1228" i="11"/>
  <c r="AA1227" i="11"/>
  <c r="AA1226" i="11"/>
  <c r="AA1225" i="11"/>
  <c r="AA1224" i="11"/>
  <c r="AA1223" i="11"/>
  <c r="AA1222" i="11"/>
  <c r="AA1221" i="11"/>
  <c r="AA1220" i="11"/>
  <c r="AA1219" i="11"/>
  <c r="AA1218" i="11"/>
  <c r="AA1217" i="11"/>
  <c r="AA1216" i="11"/>
  <c r="AA1215" i="11"/>
  <c r="AA1214" i="11"/>
  <c r="AA1213" i="11"/>
  <c r="AA1212" i="11"/>
  <c r="AA1211" i="11"/>
  <c r="AA1210" i="11"/>
  <c r="AA1209" i="11"/>
  <c r="AA1208" i="11"/>
  <c r="AA1207" i="11"/>
  <c r="AA1206" i="11"/>
  <c r="AA1205" i="11"/>
  <c r="AA1204" i="11"/>
  <c r="AA1203" i="11"/>
  <c r="AA1202" i="11"/>
  <c r="AA1201" i="11"/>
  <c r="AA1200" i="11"/>
  <c r="AA1199" i="11"/>
  <c r="AA1198" i="11"/>
  <c r="AA1197" i="11"/>
  <c r="AA1196" i="11"/>
  <c r="AA1195" i="11"/>
  <c r="AA1194" i="11"/>
  <c r="AA1193" i="11"/>
  <c r="AA1192" i="11"/>
  <c r="AA1191" i="11"/>
  <c r="AA1190" i="11"/>
  <c r="AA1189" i="11"/>
  <c r="AA1188" i="11"/>
  <c r="AA1187" i="11"/>
  <c r="AA1186" i="11"/>
  <c r="AA1185" i="11"/>
  <c r="AA1184" i="11"/>
  <c r="AA1183" i="11"/>
  <c r="AA1182" i="11"/>
  <c r="AA1181" i="11"/>
  <c r="AA1180" i="11"/>
  <c r="AA1179" i="11"/>
  <c r="AA1178" i="11"/>
  <c r="AA1177" i="11"/>
  <c r="AA1176" i="11"/>
  <c r="AA1175" i="11"/>
  <c r="AA1174" i="11"/>
  <c r="AA1173" i="11"/>
  <c r="AA1172" i="11"/>
  <c r="AA1171" i="11"/>
  <c r="AA1170" i="11"/>
  <c r="AA1169" i="11"/>
  <c r="AA1168" i="11"/>
  <c r="AA1167" i="11"/>
  <c r="AA1166" i="11"/>
  <c r="AA1165" i="11"/>
  <c r="AA1164" i="11"/>
  <c r="AA1163" i="11"/>
  <c r="AA1162" i="11"/>
  <c r="AA1161" i="11"/>
  <c r="AA1160" i="11"/>
  <c r="AA1159" i="11"/>
  <c r="AA1158" i="11"/>
  <c r="AA1157" i="11"/>
  <c r="AA1156" i="11"/>
  <c r="AA1155" i="11"/>
  <c r="AA1154" i="11"/>
  <c r="AA1153" i="11"/>
  <c r="AA1152" i="11"/>
  <c r="AA1151" i="11"/>
  <c r="AA1150" i="11"/>
  <c r="AA1149" i="11"/>
  <c r="AA1148" i="11"/>
  <c r="AA1147" i="11"/>
  <c r="AA1146" i="11"/>
  <c r="AA1145" i="11"/>
  <c r="AA1144" i="11"/>
  <c r="AA1143" i="11"/>
  <c r="AA1142" i="11"/>
  <c r="AA1141" i="11"/>
  <c r="AA1140" i="11"/>
  <c r="AA1139" i="11"/>
  <c r="AA1138" i="11"/>
  <c r="AA1137" i="11"/>
  <c r="AA1136" i="11"/>
  <c r="AA1135" i="11"/>
  <c r="AA1134" i="11"/>
  <c r="AA1133" i="11"/>
  <c r="AA1132" i="11"/>
  <c r="AA1131" i="11"/>
  <c r="AA1130" i="11"/>
  <c r="AA1129" i="11"/>
  <c r="AA1128" i="11"/>
  <c r="AA1127" i="11"/>
  <c r="AA1126" i="11"/>
  <c r="AA1125" i="11"/>
  <c r="AA1124" i="11"/>
  <c r="AA1123" i="11"/>
  <c r="AA1122" i="11"/>
  <c r="AA1121" i="11"/>
  <c r="AA1120" i="11"/>
  <c r="AA1119" i="11"/>
  <c r="AA1118" i="11"/>
  <c r="AA1117" i="11"/>
  <c r="AA1116" i="11"/>
  <c r="AA1115" i="11"/>
  <c r="AA1114" i="11"/>
  <c r="AA1113" i="11"/>
  <c r="AA1112" i="11"/>
  <c r="AA1111" i="11"/>
  <c r="AA1110" i="11"/>
  <c r="AA1109" i="11"/>
  <c r="AA1108" i="11"/>
  <c r="AA1107" i="11"/>
  <c r="AA1106" i="11"/>
  <c r="AA1105" i="11"/>
  <c r="AA1104" i="11"/>
  <c r="AA1103" i="11"/>
  <c r="AA1102" i="11"/>
  <c r="AA1101" i="11"/>
  <c r="AA1100" i="11"/>
  <c r="AA1099" i="11"/>
  <c r="AA1098" i="11"/>
  <c r="AA1097" i="11"/>
  <c r="AA1096" i="11"/>
  <c r="AA1095" i="11"/>
  <c r="AA1094" i="11"/>
  <c r="AA1093" i="11"/>
  <c r="AA1092" i="11"/>
  <c r="AA1091" i="11"/>
  <c r="AA1090" i="11"/>
  <c r="AA1089" i="11"/>
  <c r="AA1088" i="11"/>
  <c r="AA1087" i="11"/>
  <c r="AA1086" i="11"/>
  <c r="AA1085" i="11"/>
  <c r="AA1084" i="11"/>
  <c r="AA1083" i="11"/>
  <c r="AA1082" i="11"/>
  <c r="AA1081" i="11"/>
  <c r="AA1080" i="11"/>
  <c r="AA1079" i="11"/>
  <c r="AA1078" i="11"/>
  <c r="AA1077" i="11"/>
  <c r="AA1076" i="11"/>
  <c r="AA1075" i="11"/>
  <c r="AA1074" i="11"/>
  <c r="AA1073" i="11"/>
  <c r="AA1072" i="11"/>
  <c r="AA1071" i="11"/>
  <c r="AA1070" i="11"/>
  <c r="AA1069" i="11"/>
  <c r="AA1068" i="11"/>
  <c r="AA1067" i="11"/>
  <c r="AA1066" i="11"/>
  <c r="AA1065" i="11"/>
  <c r="AA1064" i="11"/>
  <c r="AA1063" i="11"/>
  <c r="AA1062" i="11"/>
  <c r="AA1061" i="11"/>
  <c r="AA1060" i="11"/>
  <c r="AA1059" i="11"/>
  <c r="AA1058" i="11"/>
  <c r="AA1057" i="11"/>
  <c r="AA1056" i="11"/>
  <c r="AA1055" i="11"/>
  <c r="AA1054" i="11"/>
  <c r="AA1053" i="11"/>
  <c r="AA1052" i="11"/>
  <c r="AA1051" i="11"/>
  <c r="AA1050" i="11"/>
  <c r="AA1049" i="11"/>
  <c r="AA1048" i="11"/>
  <c r="AA1047" i="11"/>
  <c r="AA1046" i="11"/>
  <c r="AA1045" i="11"/>
  <c r="AA1044" i="11"/>
  <c r="AA1043" i="11"/>
  <c r="AA1042" i="11"/>
  <c r="AA1041" i="11"/>
  <c r="AA1040" i="11"/>
  <c r="AA1039" i="11"/>
  <c r="AA1038" i="11"/>
  <c r="AA1037" i="11"/>
  <c r="AA1036" i="11"/>
  <c r="AA1035" i="11"/>
  <c r="AA1034" i="11"/>
  <c r="AA1033" i="11"/>
  <c r="AA1032" i="11"/>
  <c r="AA1031" i="11"/>
  <c r="AA1030" i="11"/>
  <c r="AA1029" i="11"/>
  <c r="AA1028" i="11"/>
  <c r="AA1027" i="11"/>
  <c r="AA1026" i="11"/>
  <c r="AA1025" i="11"/>
  <c r="AA1024" i="11"/>
  <c r="AA1023" i="11"/>
  <c r="AA1022" i="11"/>
  <c r="AA1021" i="11"/>
  <c r="AA1020" i="11"/>
  <c r="AA1019" i="11"/>
  <c r="AA1018" i="11"/>
  <c r="AA1017" i="11"/>
  <c r="AA1016" i="11"/>
  <c r="AA1015" i="11"/>
  <c r="AA1014" i="11"/>
  <c r="AA1013" i="11"/>
  <c r="AA1012" i="11"/>
  <c r="AA1011" i="11"/>
  <c r="AA1010" i="11"/>
  <c r="AA1009" i="11"/>
  <c r="AA1008" i="11"/>
  <c r="AA1007" i="11"/>
  <c r="AA1006" i="11"/>
  <c r="AA1005" i="11"/>
  <c r="AA1004" i="11"/>
  <c r="AA1003" i="11"/>
  <c r="AA1002" i="11"/>
  <c r="AA1001" i="11"/>
  <c r="AA1000" i="11"/>
  <c r="AA999" i="11"/>
  <c r="AA998" i="11"/>
  <c r="AA997" i="11"/>
  <c r="AA996" i="11"/>
  <c r="AA995" i="11"/>
  <c r="AA994" i="11"/>
  <c r="AA993" i="11"/>
  <c r="AA992" i="11"/>
  <c r="AA991" i="11"/>
  <c r="AA990" i="11"/>
  <c r="AA989" i="11"/>
  <c r="AA988" i="11"/>
  <c r="AA987" i="11"/>
  <c r="AA986" i="11"/>
  <c r="AA985" i="11"/>
  <c r="AA984" i="11"/>
  <c r="AA983" i="11"/>
  <c r="AA982" i="11"/>
  <c r="AA981" i="11"/>
  <c r="AA980" i="11"/>
  <c r="AA979" i="11"/>
  <c r="AA978" i="11"/>
  <c r="AA977" i="11"/>
  <c r="AA976" i="11"/>
  <c r="AA975" i="11"/>
  <c r="AA974" i="11"/>
  <c r="AA973" i="11"/>
  <c r="AA972" i="11"/>
  <c r="AA971" i="11"/>
  <c r="AA970" i="11"/>
  <c r="AA969" i="11"/>
  <c r="AA968" i="11"/>
  <c r="AA967" i="11"/>
  <c r="AA966" i="11"/>
  <c r="AA965" i="11"/>
  <c r="AA964" i="11"/>
  <c r="AA963" i="11"/>
  <c r="AA962" i="11"/>
  <c r="AA961" i="11"/>
  <c r="AA960" i="11"/>
  <c r="AA959" i="11"/>
  <c r="AA958" i="11"/>
  <c r="AA957" i="11"/>
  <c r="AA956" i="11"/>
  <c r="AA955" i="11"/>
  <c r="AA954" i="11"/>
  <c r="AA953" i="11"/>
  <c r="AA952" i="11"/>
  <c r="AA951" i="11"/>
  <c r="AA950" i="11"/>
  <c r="AA949" i="11"/>
  <c r="AA948" i="11"/>
  <c r="AA947" i="11"/>
  <c r="AA946" i="11"/>
  <c r="AA945" i="11"/>
  <c r="AA944" i="11"/>
  <c r="AA943" i="11"/>
  <c r="AA942" i="11"/>
  <c r="AA941" i="11"/>
  <c r="AA940" i="11"/>
  <c r="AA939" i="11"/>
  <c r="AA938" i="11"/>
  <c r="AA937" i="11"/>
  <c r="AA936" i="11"/>
  <c r="AA935" i="11"/>
  <c r="AA934" i="11"/>
  <c r="AA933" i="11"/>
  <c r="AA932" i="11"/>
  <c r="AA931" i="11"/>
  <c r="AA930" i="11"/>
  <c r="AA929" i="11"/>
  <c r="AA928" i="11"/>
  <c r="AA927" i="11"/>
  <c r="AA926" i="11"/>
  <c r="AA925" i="11"/>
  <c r="AA924" i="11"/>
  <c r="AA923" i="11"/>
  <c r="AA922" i="11"/>
  <c r="AA921" i="11"/>
  <c r="AA920" i="11"/>
  <c r="AA919" i="11"/>
  <c r="AA918" i="11"/>
  <c r="AA917" i="11"/>
  <c r="AA916" i="11"/>
  <c r="AA915" i="11"/>
  <c r="AA914" i="11"/>
  <c r="AA913" i="11"/>
  <c r="AA912" i="11"/>
  <c r="AA911" i="11"/>
  <c r="AA910" i="11"/>
  <c r="AA909" i="11"/>
  <c r="AA908" i="11"/>
  <c r="AA907" i="11"/>
  <c r="AA906" i="11"/>
  <c r="AA905" i="11"/>
  <c r="AA904" i="11"/>
  <c r="AA903" i="11"/>
  <c r="AA902" i="11"/>
  <c r="AA901" i="11"/>
  <c r="AA900" i="11"/>
  <c r="AA899" i="11"/>
  <c r="AA898" i="11"/>
  <c r="AA897" i="11"/>
  <c r="AA896" i="11"/>
  <c r="AA895" i="11"/>
  <c r="AA894" i="11"/>
  <c r="AA893" i="11"/>
  <c r="AA892" i="11"/>
  <c r="AA891" i="11"/>
  <c r="AA890" i="11"/>
  <c r="AA889" i="11"/>
  <c r="AA888" i="11"/>
  <c r="AA887" i="11"/>
  <c r="AA886" i="11"/>
  <c r="AA885" i="11"/>
  <c r="AA884" i="11"/>
  <c r="AA883" i="11"/>
  <c r="AA882" i="11"/>
  <c r="AA881" i="11"/>
  <c r="AA880" i="11"/>
  <c r="AA879" i="11"/>
  <c r="AA878" i="11"/>
  <c r="AA877" i="11"/>
  <c r="AA876" i="11"/>
  <c r="AA875" i="11"/>
  <c r="AA874" i="11"/>
  <c r="AA873" i="11"/>
  <c r="AA872" i="11"/>
  <c r="AA871" i="11"/>
  <c r="AA870" i="11"/>
  <c r="AA869" i="11"/>
  <c r="AA868" i="11"/>
  <c r="AA867" i="11"/>
  <c r="AA866" i="11"/>
  <c r="AA865" i="11"/>
  <c r="AA864" i="11"/>
  <c r="AA863" i="11"/>
  <c r="AA862" i="11"/>
  <c r="AA861" i="11"/>
  <c r="AA860" i="11"/>
  <c r="AA859" i="11"/>
  <c r="AA858" i="11"/>
  <c r="AA857" i="11"/>
  <c r="AA856" i="11"/>
  <c r="AA855" i="11"/>
  <c r="AA854" i="11"/>
  <c r="AA853" i="11"/>
  <c r="AA852" i="11"/>
  <c r="AA851" i="11"/>
  <c r="AA850" i="11"/>
  <c r="AA849" i="11"/>
  <c r="AA848" i="11"/>
  <c r="AA847" i="11"/>
  <c r="AA846" i="11"/>
  <c r="AA845" i="11"/>
  <c r="AA844" i="11"/>
  <c r="AA843" i="11"/>
  <c r="AA842" i="11"/>
  <c r="AA841" i="11"/>
  <c r="AA840" i="11"/>
  <c r="AA839" i="11"/>
  <c r="AA838" i="11"/>
  <c r="AA837" i="11"/>
  <c r="AA836" i="11"/>
  <c r="AA835" i="11"/>
  <c r="AA834" i="11"/>
  <c r="AA833" i="11"/>
  <c r="AA832" i="11"/>
  <c r="AA831" i="11"/>
  <c r="AA830" i="11"/>
  <c r="AA829" i="11"/>
  <c r="AA828" i="11"/>
  <c r="AA827" i="11"/>
  <c r="AA826" i="11"/>
  <c r="AA825" i="11"/>
  <c r="AA824" i="11"/>
  <c r="AA823" i="11"/>
  <c r="AA822" i="11"/>
  <c r="AA821" i="11"/>
  <c r="AA820" i="11"/>
  <c r="AA819" i="11"/>
  <c r="AA818" i="11"/>
  <c r="AA817" i="11"/>
  <c r="AA816" i="11"/>
  <c r="AA815" i="11"/>
  <c r="AA814" i="11"/>
  <c r="AA813" i="11"/>
  <c r="AA812" i="11"/>
  <c r="AA811" i="11"/>
  <c r="AA810" i="11"/>
  <c r="AA809" i="11"/>
  <c r="AA808" i="11"/>
  <c r="AA807" i="11"/>
  <c r="AA806" i="11"/>
  <c r="AA805" i="11"/>
  <c r="AA804" i="11"/>
  <c r="AA803" i="11"/>
  <c r="AA802" i="11"/>
  <c r="AA801" i="11"/>
  <c r="AA800" i="11"/>
  <c r="AA799" i="11"/>
  <c r="AA798" i="11"/>
  <c r="AA797" i="11"/>
  <c r="AA796" i="11"/>
  <c r="AA795" i="11"/>
  <c r="AA794" i="11"/>
  <c r="AA793" i="11"/>
  <c r="AA792" i="11"/>
  <c r="AA791" i="11"/>
  <c r="AA790" i="11"/>
  <c r="AA789" i="11"/>
  <c r="AA788" i="11"/>
  <c r="AA787" i="11"/>
  <c r="AA786" i="11"/>
  <c r="AA785" i="11"/>
  <c r="AA784" i="11"/>
  <c r="AA783" i="11"/>
  <c r="AA782" i="11"/>
  <c r="AA781" i="11"/>
  <c r="AA780" i="11"/>
  <c r="AA779" i="11"/>
  <c r="AA778" i="11"/>
  <c r="AA777" i="11"/>
  <c r="AA776" i="11"/>
  <c r="AA775" i="11"/>
  <c r="AA774" i="11"/>
  <c r="AA773" i="11"/>
  <c r="AA772" i="11"/>
  <c r="AA771" i="11"/>
  <c r="AA770" i="11"/>
  <c r="AA769" i="11"/>
  <c r="AA768" i="11"/>
  <c r="AA767" i="11"/>
  <c r="AA766" i="11"/>
  <c r="AA765" i="11"/>
  <c r="AA764" i="11"/>
  <c r="AA763" i="11"/>
  <c r="AA762" i="11"/>
  <c r="AA761" i="11"/>
  <c r="AA760" i="11"/>
  <c r="AA759" i="11"/>
  <c r="AA758" i="11"/>
  <c r="AA757" i="11"/>
  <c r="AA756" i="11"/>
  <c r="AA755" i="11"/>
  <c r="AA754" i="11"/>
  <c r="AA753" i="11"/>
  <c r="AA752" i="11"/>
  <c r="AA751" i="11"/>
  <c r="AA750" i="11"/>
  <c r="AA749" i="11"/>
  <c r="AA748" i="11"/>
  <c r="AA747" i="11"/>
  <c r="AA746" i="11"/>
  <c r="AA745" i="11"/>
  <c r="AA744" i="11"/>
  <c r="AA743" i="11"/>
  <c r="AA742" i="11"/>
  <c r="AA741" i="11"/>
  <c r="AA740" i="11"/>
  <c r="AA739" i="11"/>
  <c r="AA738" i="11"/>
  <c r="AA737" i="11"/>
  <c r="AA736" i="11"/>
  <c r="AA735" i="11"/>
  <c r="AA734" i="11"/>
  <c r="AA733" i="11"/>
  <c r="AA732" i="11"/>
  <c r="AA731" i="11"/>
  <c r="AA730" i="11"/>
  <c r="AA729" i="11"/>
  <c r="AA728" i="11"/>
  <c r="AA727" i="11"/>
  <c r="AA726" i="11"/>
  <c r="AA725" i="11"/>
  <c r="AA724" i="11"/>
  <c r="AA723" i="11"/>
  <c r="AA722" i="11"/>
  <c r="AA721" i="11"/>
  <c r="AA720" i="11"/>
  <c r="AA719" i="11"/>
  <c r="AA718" i="11"/>
  <c r="AA717" i="11"/>
  <c r="AA716" i="11"/>
  <c r="AA715" i="11"/>
  <c r="AA714" i="11"/>
  <c r="AA713" i="11"/>
  <c r="AA712" i="11"/>
  <c r="AA711" i="11"/>
  <c r="AA710" i="11"/>
  <c r="AA709" i="11"/>
  <c r="AA708" i="11"/>
  <c r="AA707" i="11"/>
  <c r="AA706" i="11"/>
  <c r="AA705" i="11"/>
  <c r="AA704" i="11"/>
  <c r="AA703" i="11"/>
  <c r="AA702" i="11"/>
  <c r="AA701" i="11"/>
  <c r="AA700" i="11"/>
  <c r="AA699" i="11"/>
  <c r="AA698" i="11"/>
  <c r="AA697" i="11"/>
  <c r="AA696" i="11"/>
  <c r="AA695" i="11"/>
  <c r="AA694" i="11"/>
  <c r="AA693" i="11"/>
  <c r="AA692" i="11"/>
  <c r="AA691" i="11"/>
  <c r="AA690" i="11"/>
  <c r="AA689" i="11"/>
  <c r="AA688" i="11"/>
  <c r="AA687" i="11"/>
  <c r="AA686" i="11"/>
  <c r="AA685" i="11"/>
  <c r="AA684" i="11"/>
  <c r="AA683" i="11"/>
  <c r="AA682" i="11"/>
  <c r="AA681" i="11"/>
  <c r="AA680" i="11"/>
  <c r="AA679" i="11"/>
  <c r="AA678" i="11"/>
  <c r="AA677" i="11"/>
  <c r="AA676" i="11"/>
  <c r="AA675" i="11"/>
  <c r="AA674" i="11"/>
  <c r="AA673" i="11"/>
  <c r="AA672" i="11"/>
  <c r="AA671" i="11"/>
  <c r="AA670" i="11"/>
  <c r="AA669" i="11"/>
  <c r="AA668" i="11"/>
  <c r="AA667" i="11"/>
  <c r="AA666" i="11"/>
  <c r="AA665" i="11"/>
  <c r="AA664" i="11"/>
  <c r="AA663" i="11"/>
  <c r="AA662" i="11"/>
  <c r="AA661" i="11"/>
  <c r="AA660" i="11"/>
  <c r="AA659" i="11"/>
  <c r="AA658" i="11"/>
  <c r="AA657" i="11"/>
  <c r="AA656" i="11"/>
  <c r="AA655" i="11"/>
  <c r="AA654" i="11"/>
  <c r="AA653" i="11"/>
  <c r="AA652" i="11"/>
  <c r="AA651" i="11"/>
  <c r="AA650" i="11"/>
  <c r="AA649" i="11"/>
  <c r="AA648" i="11"/>
  <c r="AA647" i="11"/>
  <c r="AA646" i="11"/>
  <c r="AA645" i="11"/>
  <c r="AA644" i="11"/>
  <c r="AA643" i="11"/>
  <c r="AA642" i="11"/>
  <c r="AA641" i="11"/>
  <c r="AA640" i="11"/>
  <c r="AA639" i="11"/>
  <c r="AA638" i="11"/>
  <c r="AA637" i="11"/>
  <c r="AA636" i="11"/>
  <c r="AA635" i="11"/>
  <c r="AA634" i="11"/>
  <c r="AA633" i="11"/>
  <c r="AA632" i="11"/>
  <c r="AA631" i="11"/>
  <c r="AA630" i="11"/>
  <c r="AA629" i="11"/>
  <c r="AA628" i="11"/>
  <c r="AA627" i="11"/>
  <c r="AA626" i="11"/>
  <c r="AA625" i="11"/>
  <c r="AA624" i="11"/>
  <c r="AA623" i="11"/>
  <c r="AA622" i="11"/>
  <c r="AA621" i="11"/>
  <c r="AA620" i="11"/>
  <c r="AA619" i="11"/>
  <c r="AA618" i="11"/>
  <c r="AA617" i="11"/>
  <c r="AA616" i="11"/>
  <c r="AA615" i="11"/>
  <c r="AA614" i="11"/>
  <c r="AA613" i="11"/>
  <c r="AA612" i="11"/>
  <c r="AA611" i="11"/>
  <c r="AA610" i="11"/>
  <c r="AA609" i="11"/>
  <c r="AA608" i="11"/>
  <c r="AA607" i="11"/>
  <c r="AA606" i="11"/>
  <c r="AA605" i="11"/>
  <c r="AA604" i="11"/>
  <c r="AA603" i="11"/>
  <c r="AA602" i="11"/>
  <c r="AA601" i="11"/>
  <c r="AA600" i="11"/>
  <c r="AA599" i="11"/>
  <c r="AA598" i="11"/>
  <c r="AA597" i="11"/>
  <c r="AA596" i="11"/>
  <c r="AA595" i="11"/>
  <c r="AA594" i="11"/>
  <c r="AA593" i="11"/>
  <c r="AA592" i="11"/>
  <c r="AA591" i="11"/>
  <c r="AA590" i="11"/>
  <c r="AA589" i="11"/>
  <c r="AA588" i="11"/>
  <c r="AA587" i="11"/>
  <c r="AA586" i="11"/>
  <c r="AA585" i="11"/>
  <c r="AA584" i="11"/>
  <c r="AA583" i="11"/>
  <c r="AA582" i="11"/>
  <c r="AA581" i="11"/>
  <c r="AA580" i="11"/>
  <c r="AA579" i="11"/>
  <c r="AA578" i="11"/>
  <c r="AA577" i="11"/>
  <c r="AA576" i="11"/>
  <c r="AA575" i="11"/>
  <c r="AA574" i="11"/>
  <c r="AA573" i="11"/>
  <c r="AA572" i="11"/>
  <c r="AA571" i="11"/>
  <c r="AA570" i="11"/>
  <c r="AA569" i="11"/>
  <c r="AA568" i="11"/>
  <c r="AA567" i="11"/>
  <c r="AA566" i="11"/>
  <c r="AA565" i="11"/>
  <c r="AA564" i="11"/>
  <c r="AA563" i="11"/>
  <c r="AA562" i="11"/>
  <c r="AA561" i="11"/>
  <c r="AA560" i="11"/>
  <c r="AA559" i="11"/>
  <c r="AA558" i="11"/>
  <c r="AA557" i="11"/>
  <c r="AA556" i="11"/>
  <c r="AA555" i="11"/>
  <c r="AA554" i="11"/>
  <c r="AA553" i="11"/>
  <c r="AA552" i="11"/>
  <c r="AA551" i="11"/>
  <c r="AA550" i="11"/>
  <c r="AA549" i="11"/>
  <c r="AA548" i="11"/>
  <c r="AA547" i="11"/>
  <c r="AA546" i="11"/>
  <c r="AA545" i="11"/>
  <c r="AA544" i="11"/>
  <c r="AA543" i="11"/>
  <c r="AA542" i="11"/>
  <c r="AA541" i="11"/>
  <c r="AA540" i="11"/>
  <c r="AA539" i="11"/>
  <c r="AA538" i="11"/>
  <c r="AA537" i="11"/>
  <c r="AA536" i="11"/>
  <c r="AA535" i="11"/>
  <c r="AA534" i="11"/>
  <c r="AA533" i="11"/>
  <c r="AA532" i="11"/>
  <c r="AA531" i="11"/>
  <c r="AA530" i="11"/>
  <c r="AA529" i="11"/>
  <c r="AA528" i="11"/>
  <c r="AA527" i="11"/>
  <c r="AA526" i="11"/>
  <c r="AA525" i="11"/>
  <c r="AA524" i="11"/>
  <c r="AA523" i="11"/>
  <c r="AA522" i="11"/>
  <c r="AA521" i="11"/>
  <c r="AA520" i="11"/>
  <c r="AA519" i="11"/>
  <c r="AA518" i="11"/>
  <c r="AA517" i="11"/>
  <c r="AA516" i="11"/>
  <c r="AA515" i="11"/>
  <c r="AA514" i="11"/>
  <c r="AA513" i="11"/>
  <c r="AA512" i="11"/>
  <c r="AA511" i="11"/>
  <c r="AA510" i="11"/>
  <c r="AA509" i="11"/>
  <c r="AA508" i="11"/>
  <c r="AA507" i="11"/>
  <c r="AA506" i="11"/>
  <c r="AA505" i="11"/>
  <c r="AA504" i="11"/>
  <c r="AA503" i="11"/>
  <c r="AA502" i="11"/>
  <c r="AA501" i="11"/>
  <c r="AA500" i="11"/>
  <c r="AA499" i="11"/>
  <c r="AA498" i="11"/>
  <c r="AA497" i="11"/>
  <c r="AA496" i="11"/>
  <c r="AA495" i="11"/>
  <c r="AA494" i="11"/>
  <c r="AA493" i="11"/>
  <c r="AA492" i="11"/>
  <c r="AA491" i="11"/>
  <c r="AA490" i="11"/>
  <c r="AA489" i="11"/>
  <c r="AA488" i="11"/>
  <c r="AA487" i="11"/>
  <c r="AA486" i="11"/>
  <c r="AA485" i="11"/>
  <c r="AA484" i="11"/>
  <c r="AA483" i="11"/>
  <c r="AA482" i="11"/>
  <c r="AA481" i="11"/>
  <c r="AA480" i="11"/>
  <c r="AA479" i="11"/>
  <c r="AA478" i="11"/>
  <c r="AA477" i="11"/>
  <c r="AA476" i="11"/>
  <c r="AA475" i="11"/>
  <c r="AA474" i="11"/>
  <c r="AA473" i="11"/>
  <c r="AA472" i="11"/>
  <c r="AA471" i="11"/>
  <c r="AA470" i="11"/>
  <c r="AA469" i="11"/>
  <c r="AA468" i="11"/>
  <c r="AA467" i="11"/>
  <c r="AA464" i="11"/>
  <c r="AA463" i="11"/>
  <c r="AA462" i="11"/>
  <c r="AA461" i="11"/>
  <c r="AA460" i="11"/>
  <c r="AA459" i="11"/>
  <c r="AA458" i="11"/>
  <c r="AA457" i="11"/>
  <c r="AA456" i="11"/>
  <c r="AA455" i="11"/>
  <c r="AA454" i="11"/>
  <c r="AA453" i="11"/>
  <c r="AA452" i="11"/>
  <c r="AA451" i="11"/>
  <c r="AA450" i="11"/>
  <c r="AA449" i="11"/>
  <c r="AA448" i="11"/>
  <c r="AA447" i="11"/>
  <c r="AA446" i="11"/>
  <c r="AA445" i="11"/>
  <c r="AA444" i="11"/>
  <c r="AA443" i="11"/>
  <c r="AA442" i="11"/>
  <c r="AA441" i="11"/>
  <c r="AA440" i="11"/>
  <c r="AA439" i="11"/>
  <c r="AA438" i="11"/>
  <c r="AA437" i="11"/>
  <c r="AA436" i="11"/>
  <c r="AA435" i="11"/>
  <c r="AA434" i="11"/>
  <c r="AA433" i="11"/>
  <c r="AA432" i="11"/>
  <c r="AA431" i="11"/>
  <c r="AA430" i="11"/>
  <c r="AA429" i="11"/>
  <c r="AA428" i="11"/>
  <c r="AA427" i="11"/>
  <c r="AA426" i="11"/>
  <c r="AA425" i="11"/>
  <c r="AA424" i="11"/>
  <c r="AA423" i="11"/>
  <c r="AA422" i="11"/>
  <c r="AA421" i="11"/>
  <c r="AA420" i="11"/>
  <c r="AA419" i="11"/>
  <c r="AA418" i="11"/>
  <c r="AA417" i="11"/>
  <c r="AA416" i="11"/>
  <c r="AA415" i="11"/>
  <c r="AA414" i="11"/>
  <c r="AA413" i="11"/>
  <c r="AA412" i="11"/>
  <c r="AA411" i="11"/>
  <c r="AA410" i="11"/>
  <c r="AA409" i="11"/>
  <c r="AA408" i="11"/>
  <c r="AA407" i="11"/>
  <c r="AA406" i="11"/>
  <c r="AA405" i="11"/>
  <c r="AA404" i="11"/>
  <c r="AA403" i="11"/>
  <c r="AA402" i="11"/>
  <c r="AA401" i="11"/>
  <c r="AA400" i="11"/>
  <c r="AA399" i="11"/>
  <c r="AA398" i="11"/>
  <c r="AA397" i="11"/>
  <c r="AA396" i="11"/>
  <c r="AA395" i="11"/>
  <c r="AA394" i="11"/>
  <c r="AA393" i="11"/>
  <c r="AA392" i="11"/>
  <c r="AA391" i="11"/>
  <c r="AA390" i="11"/>
  <c r="AA389" i="11"/>
  <c r="AA388" i="11"/>
  <c r="AA387" i="11"/>
  <c r="AA386" i="11"/>
  <c r="AA385" i="11"/>
  <c r="AA384" i="11"/>
  <c r="AA383" i="11"/>
  <c r="AA382" i="11"/>
  <c r="AA381" i="11"/>
  <c r="AA380" i="11"/>
  <c r="AA379" i="11"/>
  <c r="AA378" i="11"/>
  <c r="AA377" i="11"/>
  <c r="AA376" i="11"/>
  <c r="AA375" i="11"/>
  <c r="AA374" i="11"/>
  <c r="AA373" i="11"/>
  <c r="AA372" i="11"/>
  <c r="AA371" i="11"/>
  <c r="AA370" i="11"/>
  <c r="AA369" i="11"/>
  <c r="AA368" i="11"/>
  <c r="AA367" i="11"/>
  <c r="AA366" i="11"/>
  <c r="AA365" i="11"/>
  <c r="AA364" i="11"/>
  <c r="AA363" i="11"/>
  <c r="AA362" i="11"/>
  <c r="AA361" i="11"/>
  <c r="AA360" i="11"/>
  <c r="AA359" i="11"/>
  <c r="AA358" i="11"/>
  <c r="AA357" i="11"/>
  <c r="AA356" i="11"/>
  <c r="AA355" i="11"/>
  <c r="AA354" i="11"/>
  <c r="AA353" i="11"/>
  <c r="AA352" i="11"/>
  <c r="AA351" i="11"/>
  <c r="AA350" i="11"/>
  <c r="AA349" i="11"/>
  <c r="AA348" i="11"/>
  <c r="AA347" i="11"/>
  <c r="AA346" i="11"/>
  <c r="AA345" i="11"/>
  <c r="AA344" i="11"/>
  <c r="AA343" i="11"/>
  <c r="AA342" i="11"/>
  <c r="AA341" i="11"/>
  <c r="AA340" i="11"/>
  <c r="AA339" i="11"/>
  <c r="AA338" i="11"/>
  <c r="AA337" i="11"/>
  <c r="AA336" i="11"/>
  <c r="AA335" i="11"/>
  <c r="AA334" i="11"/>
  <c r="AA333" i="11"/>
  <c r="AA332" i="11"/>
  <c r="AA331" i="11"/>
  <c r="AA330" i="11"/>
  <c r="AA329" i="11"/>
  <c r="AA328" i="11"/>
  <c r="AA327" i="11"/>
  <c r="AA326" i="11"/>
  <c r="AA325" i="11"/>
  <c r="AA324" i="11"/>
  <c r="AA323" i="11"/>
  <c r="AA322" i="11"/>
  <c r="AA321" i="11"/>
  <c r="AA320" i="11"/>
  <c r="AA319" i="11"/>
  <c r="AA318" i="11"/>
  <c r="AA317" i="11"/>
  <c r="AA316" i="11"/>
  <c r="AA315" i="11"/>
  <c r="AA314" i="11"/>
  <c r="AA313" i="11"/>
  <c r="AA312" i="11"/>
  <c r="AA311" i="11"/>
  <c r="AA310" i="11"/>
  <c r="AA309" i="11"/>
  <c r="AA308" i="11"/>
  <c r="AA307" i="11"/>
  <c r="AA306" i="11"/>
  <c r="AA305" i="11"/>
  <c r="AA304" i="11"/>
  <c r="AA303" i="11"/>
  <c r="AA302" i="11"/>
  <c r="AA301" i="11"/>
  <c r="AA300" i="11"/>
  <c r="AA299" i="11"/>
  <c r="AA298" i="11"/>
  <c r="AA297" i="11"/>
  <c r="AA296" i="11"/>
  <c r="AA295" i="11"/>
  <c r="AA294" i="11"/>
  <c r="AA293" i="11"/>
  <c r="AA292" i="11"/>
  <c r="AA291" i="11"/>
  <c r="AA290" i="11"/>
  <c r="AA289" i="11"/>
  <c r="AA288" i="11"/>
  <c r="AA287" i="11"/>
  <c r="AA286" i="11"/>
  <c r="AA285" i="11"/>
  <c r="AA284" i="11"/>
  <c r="AA283" i="11"/>
  <c r="AA282" i="11"/>
  <c r="AA281" i="11"/>
  <c r="AA280" i="11"/>
  <c r="AA279" i="11"/>
  <c r="AA278" i="11"/>
  <c r="AA277" i="11"/>
  <c r="AA276" i="11"/>
  <c r="AA275" i="11"/>
  <c r="AA274" i="11"/>
  <c r="AA273" i="11"/>
  <c r="AA272" i="11"/>
  <c r="AA271" i="11"/>
  <c r="AA270" i="11"/>
  <c r="AA269" i="11"/>
  <c r="AA268" i="11"/>
  <c r="AA267" i="11"/>
  <c r="AA266" i="11"/>
  <c r="AA265" i="11"/>
  <c r="AA264" i="11"/>
  <c r="AA263" i="11"/>
  <c r="AA262" i="11"/>
  <c r="AA261" i="11"/>
  <c r="AA260" i="11"/>
  <c r="AA259" i="11"/>
  <c r="AA258" i="11"/>
  <c r="AA257" i="11"/>
  <c r="AA256" i="11"/>
  <c r="AA255" i="11"/>
  <c r="AA254" i="11"/>
  <c r="AA253" i="11"/>
  <c r="AA252" i="11"/>
  <c r="AA251" i="11"/>
  <c r="AA250" i="11"/>
  <c r="AA249" i="11"/>
  <c r="AA248" i="11"/>
  <c r="AA247" i="11"/>
  <c r="AA246" i="11"/>
  <c r="AA245" i="11"/>
  <c r="AA244" i="11"/>
  <c r="AA243" i="11"/>
  <c r="AA242" i="11"/>
  <c r="AA241" i="11"/>
  <c r="AA240" i="11"/>
  <c r="AA239" i="11"/>
  <c r="AA238" i="11"/>
  <c r="AA237" i="11"/>
  <c r="AA236" i="11"/>
  <c r="AA235" i="11"/>
  <c r="AA234" i="11"/>
  <c r="AA233" i="11"/>
  <c r="AA232" i="11"/>
  <c r="AA231" i="11"/>
  <c r="AA230" i="11"/>
  <c r="AA229" i="11"/>
  <c r="AA228" i="11"/>
  <c r="AA227" i="11"/>
  <c r="AA226" i="11"/>
  <c r="AA225" i="11"/>
  <c r="AA224" i="11"/>
  <c r="AA223" i="11"/>
  <c r="AA222" i="11"/>
  <c r="AA221" i="11"/>
  <c r="AA220" i="11"/>
  <c r="AA219" i="11"/>
  <c r="AA218" i="11"/>
  <c r="AA217" i="11"/>
  <c r="AA216" i="11"/>
  <c r="AA215" i="11"/>
  <c r="AA214" i="11"/>
  <c r="AA213" i="11"/>
  <c r="AA212" i="11"/>
  <c r="AA211" i="11"/>
  <c r="AA210" i="11"/>
  <c r="AA209" i="11"/>
  <c r="AA208" i="11"/>
  <c r="AA207" i="11"/>
  <c r="AA206" i="11"/>
  <c r="AA205" i="11"/>
  <c r="AA204" i="11"/>
  <c r="AA203" i="11"/>
  <c r="AA202" i="11"/>
  <c r="AA201" i="11"/>
  <c r="AA200" i="11"/>
  <c r="AA199" i="11"/>
  <c r="AA198" i="11"/>
  <c r="AA197" i="11"/>
  <c r="AA196" i="11"/>
  <c r="AA195" i="11"/>
  <c r="AA194" i="11"/>
  <c r="AA193" i="11"/>
  <c r="AA192" i="11"/>
  <c r="AA191" i="11"/>
  <c r="AA190" i="11"/>
  <c r="AA189" i="11"/>
  <c r="AA188" i="11"/>
  <c r="AA187" i="11"/>
  <c r="AA186" i="11"/>
  <c r="AA185" i="11"/>
  <c r="AA184" i="11"/>
  <c r="AA183" i="11"/>
  <c r="AA182" i="11"/>
  <c r="AA181" i="11"/>
  <c r="AA180" i="11"/>
  <c r="AA179" i="11"/>
  <c r="AA178" i="11"/>
  <c r="AA177" i="11"/>
  <c r="AA176" i="11"/>
  <c r="AA175" i="11"/>
  <c r="AA174" i="11"/>
  <c r="AA173" i="11"/>
  <c r="AA172" i="11"/>
  <c r="AA171" i="11"/>
  <c r="AA170" i="11"/>
  <c r="AA169" i="11"/>
  <c r="AA168" i="11"/>
  <c r="AA167" i="11"/>
  <c r="AA166" i="11"/>
  <c r="AA165" i="11"/>
  <c r="AA164" i="11"/>
  <c r="AA163" i="11"/>
  <c r="AA162" i="11"/>
  <c r="AA161" i="11"/>
  <c r="AA160" i="11"/>
  <c r="AA159" i="11"/>
  <c r="AA158" i="11"/>
  <c r="AA157" i="11"/>
  <c r="AA156" i="11"/>
  <c r="AA155" i="11"/>
  <c r="AA154" i="11"/>
  <c r="AA153" i="11"/>
  <c r="AA152" i="11"/>
  <c r="AA151" i="11"/>
  <c r="AA150" i="11"/>
  <c r="AA149" i="11"/>
  <c r="AA148" i="11"/>
  <c r="AA147" i="11"/>
  <c r="AA146" i="11"/>
  <c r="AA145" i="11"/>
  <c r="AA144" i="11"/>
  <c r="AA143" i="11"/>
  <c r="AA142" i="11"/>
  <c r="AA141" i="11"/>
  <c r="AA140" i="11"/>
  <c r="AA139" i="11"/>
  <c r="AA138" i="11"/>
  <c r="AA137" i="11"/>
  <c r="AA136" i="11"/>
  <c r="AA135" i="11"/>
  <c r="AA134" i="11"/>
  <c r="AA133" i="11"/>
  <c r="AA132" i="11"/>
  <c r="AA131" i="11"/>
  <c r="AA130" i="11"/>
  <c r="AA129" i="11"/>
  <c r="AA128" i="11"/>
  <c r="AA127" i="11"/>
  <c r="AA126" i="11"/>
  <c r="AA125" i="11"/>
  <c r="AA124" i="11"/>
  <c r="AA123" i="11"/>
  <c r="AA122" i="11"/>
  <c r="AA121" i="11"/>
  <c r="AA120" i="11"/>
  <c r="AA119" i="11"/>
  <c r="AA118" i="11"/>
  <c r="AA117" i="11"/>
  <c r="AA116" i="11"/>
  <c r="AA115" i="11"/>
  <c r="AA114" i="11"/>
  <c r="AA113" i="11"/>
  <c r="AA112" i="11"/>
  <c r="AA111" i="11"/>
  <c r="AA110" i="11"/>
  <c r="AA109" i="11"/>
  <c r="AA108" i="11"/>
  <c r="AA107" i="11"/>
  <c r="AA106" i="11"/>
  <c r="AA105" i="11"/>
  <c r="AA104" i="11"/>
  <c r="AA103" i="11"/>
  <c r="AA102" i="11"/>
  <c r="AA101" i="11"/>
  <c r="AA100" i="11"/>
  <c r="AA99" i="11"/>
  <c r="AA98" i="11"/>
  <c r="AA97" i="11"/>
  <c r="AA96" i="11"/>
  <c r="AA95" i="11"/>
  <c r="AA94" i="11"/>
  <c r="AA93" i="11"/>
  <c r="AA92" i="11"/>
  <c r="AA91" i="11"/>
  <c r="AA90" i="11"/>
  <c r="AA89" i="11"/>
  <c r="AA88" i="11"/>
  <c r="AA87" i="11"/>
  <c r="AA86" i="11"/>
  <c r="AA85" i="11"/>
  <c r="AA84" i="11"/>
  <c r="AA83" i="11"/>
  <c r="AA82" i="11"/>
  <c r="AA81" i="11"/>
  <c r="AA80" i="11"/>
  <c r="AA79" i="11"/>
  <c r="AA78" i="11"/>
  <c r="AA77" i="11"/>
  <c r="AA76" i="11"/>
  <c r="AA75" i="11"/>
  <c r="AA74" i="11"/>
  <c r="AA73" i="11"/>
  <c r="AA72" i="11"/>
  <c r="AA71" i="11"/>
  <c r="AA70" i="11"/>
  <c r="AA69" i="11"/>
  <c r="AA68" i="11"/>
  <c r="AA67" i="11"/>
  <c r="AA66" i="11"/>
  <c r="AA65" i="11"/>
  <c r="AA64" i="11"/>
  <c r="AA63" i="11"/>
  <c r="AA62" i="11"/>
  <c r="AA61" i="11"/>
  <c r="AA60" i="11"/>
  <c r="AA59" i="11"/>
  <c r="AA58" i="11"/>
  <c r="AA57" i="11"/>
  <c r="AA56" i="11"/>
  <c r="AA55" i="11"/>
  <c r="AA54" i="11"/>
  <c r="AA53" i="11"/>
  <c r="AA52" i="11"/>
  <c r="AA51" i="11"/>
  <c r="AA50" i="11"/>
  <c r="AA49" i="11"/>
  <c r="AA48" i="11"/>
  <c r="AA47" i="11"/>
  <c r="AA46" i="11"/>
  <c r="AA45" i="11"/>
  <c r="AA44" i="11"/>
  <c r="AA43" i="11"/>
  <c r="AA42" i="11"/>
  <c r="AA41" i="11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25" i="11"/>
  <c r="AA24" i="11"/>
  <c r="AA23" i="11"/>
  <c r="AA22" i="11"/>
  <c r="AA21" i="11"/>
  <c r="AA20" i="11"/>
  <c r="AA19" i="11"/>
  <c r="AA18" i="11"/>
  <c r="AA17" i="11"/>
  <c r="AA16" i="11"/>
  <c r="AA15" i="11"/>
  <c r="AA14" i="11"/>
  <c r="AA13" i="11"/>
  <c r="AA12" i="11"/>
  <c r="AA11" i="11"/>
  <c r="AA10" i="11"/>
  <c r="AA9" i="11"/>
  <c r="AA8" i="11"/>
  <c r="AA7" i="11"/>
  <c r="AA6" i="11"/>
  <c r="L4" i="22" s="1"/>
  <c r="R6" i="11"/>
  <c r="C4" i="22" s="1"/>
  <c r="AH465" i="11" l="1" a="1"/>
  <c r="AH465" i="11" s="1"/>
  <c r="AH466" i="11" a="1"/>
  <c r="AH466" i="11" s="1"/>
  <c r="AI465" i="11"/>
  <c r="AI466" i="11"/>
  <c r="AH1416" i="11" a="1"/>
  <c r="AH1416" i="11" s="1"/>
  <c r="AI1416" i="11"/>
  <c r="R7" i="22"/>
  <c r="R5" i="22"/>
  <c r="L6" i="22"/>
  <c r="R9" i="22"/>
  <c r="L7" i="22"/>
  <c r="L5" i="22"/>
  <c r="L10" i="22"/>
  <c r="R6" i="22"/>
  <c r="L8" i="22"/>
  <c r="L9" i="22"/>
  <c r="R10" i="22"/>
  <c r="R8" i="22"/>
  <c r="R1645" i="11"/>
  <c r="B1645" i="11"/>
  <c r="R1644" i="11"/>
  <c r="B1644" i="11"/>
  <c r="R1643" i="11"/>
  <c r="B1643" i="11"/>
  <c r="R1642" i="11"/>
  <c r="B1642" i="11"/>
  <c r="R1641" i="11"/>
  <c r="B1641" i="11"/>
  <c r="R1640" i="11"/>
  <c r="B1640" i="11"/>
  <c r="B95" i="10"/>
  <c r="R1639" i="11"/>
  <c r="R1638" i="11"/>
  <c r="R1637" i="11"/>
  <c r="R1636" i="11"/>
  <c r="R1635" i="11"/>
  <c r="R1634" i="11"/>
  <c r="R1633" i="11"/>
  <c r="R1632" i="11"/>
  <c r="R1631" i="11"/>
  <c r="R1630" i="11"/>
  <c r="R1629" i="11"/>
  <c r="R1628" i="11"/>
  <c r="R1627" i="11"/>
  <c r="R1626" i="11"/>
  <c r="R1625" i="11"/>
  <c r="R1624" i="11"/>
  <c r="R1623" i="11"/>
  <c r="R1622" i="11"/>
  <c r="R1621" i="11"/>
  <c r="R1620" i="11"/>
  <c r="R1619" i="11"/>
  <c r="R1618" i="11"/>
  <c r="R1617" i="11"/>
  <c r="R1616" i="11"/>
  <c r="R1615" i="11"/>
  <c r="R1614" i="11"/>
  <c r="R1613" i="11"/>
  <c r="R1612" i="11"/>
  <c r="R1611" i="11"/>
  <c r="R1610" i="11"/>
  <c r="R1609" i="11"/>
  <c r="R1608" i="11"/>
  <c r="R1607" i="11"/>
  <c r="R1606" i="11"/>
  <c r="R1605" i="11"/>
  <c r="R1604" i="11"/>
  <c r="R1603" i="11"/>
  <c r="R1602" i="11"/>
  <c r="R1601" i="11"/>
  <c r="R1600" i="11"/>
  <c r="R1599" i="11"/>
  <c r="R1598" i="11"/>
  <c r="R1597" i="11"/>
  <c r="R1596" i="11"/>
  <c r="R1595" i="11"/>
  <c r="R1594" i="11"/>
  <c r="R1593" i="11"/>
  <c r="R1592" i="11"/>
  <c r="R1591" i="11"/>
  <c r="R1590" i="11"/>
  <c r="R1589" i="11"/>
  <c r="R1588" i="11"/>
  <c r="R1587" i="11"/>
  <c r="R1586" i="11"/>
  <c r="R1585" i="11"/>
  <c r="R1584" i="11"/>
  <c r="R1583" i="11"/>
  <c r="R1582" i="11"/>
  <c r="R1581" i="11"/>
  <c r="R1580" i="11"/>
  <c r="R1579" i="11"/>
  <c r="R1578" i="11"/>
  <c r="R1577" i="11"/>
  <c r="R1576" i="11"/>
  <c r="R1575" i="11"/>
  <c r="R1574" i="11"/>
  <c r="R1573" i="11"/>
  <c r="R1572" i="11"/>
  <c r="R1571" i="11"/>
  <c r="R1570" i="11"/>
  <c r="R1569" i="11"/>
  <c r="R1568" i="11"/>
  <c r="R1567" i="11"/>
  <c r="R1566" i="11"/>
  <c r="R1565" i="11"/>
  <c r="R1564" i="11"/>
  <c r="R1563" i="11"/>
  <c r="R1562" i="11"/>
  <c r="R1561" i="11"/>
  <c r="R1560" i="11"/>
  <c r="R1559" i="11"/>
  <c r="R1558" i="11"/>
  <c r="R1557" i="11"/>
  <c r="R1556" i="11"/>
  <c r="R1555" i="11"/>
  <c r="R1554" i="11"/>
  <c r="R1553" i="11"/>
  <c r="R1552" i="11"/>
  <c r="R1551" i="11"/>
  <c r="R1550" i="11"/>
  <c r="R1549" i="11"/>
  <c r="R1548" i="11"/>
  <c r="R1547" i="11"/>
  <c r="R1546" i="11"/>
  <c r="R1545" i="11"/>
  <c r="R1544" i="11"/>
  <c r="R1543" i="11"/>
  <c r="R1542" i="11"/>
  <c r="R1541" i="11"/>
  <c r="R1540" i="11"/>
  <c r="R1539" i="11"/>
  <c r="R1538" i="11"/>
  <c r="R1537" i="11"/>
  <c r="R1536" i="11"/>
  <c r="R1535" i="11"/>
  <c r="R1534" i="11"/>
  <c r="R1533" i="11"/>
  <c r="R1532" i="11"/>
  <c r="R1531" i="11"/>
  <c r="R1530" i="11"/>
  <c r="R1529" i="11"/>
  <c r="R1528" i="11"/>
  <c r="R1527" i="11"/>
  <c r="R1526" i="11"/>
  <c r="R1525" i="11"/>
  <c r="R1524" i="11"/>
  <c r="R1523" i="11"/>
  <c r="R1522" i="11"/>
  <c r="R1521" i="11"/>
  <c r="R1520" i="11"/>
  <c r="R1519" i="11"/>
  <c r="R1518" i="11"/>
  <c r="R1517" i="11"/>
  <c r="R1516" i="11"/>
  <c r="R1515" i="11"/>
  <c r="R1514" i="11"/>
  <c r="R1513" i="11"/>
  <c r="R1512" i="11"/>
  <c r="R1511" i="11"/>
  <c r="R1510" i="11"/>
  <c r="R1509" i="11"/>
  <c r="R1508" i="11"/>
  <c r="R1507" i="11"/>
  <c r="R1506" i="11"/>
  <c r="R1505" i="11"/>
  <c r="R1504" i="11"/>
  <c r="R1503" i="11"/>
  <c r="R1502" i="11"/>
  <c r="R1501" i="11"/>
  <c r="R1500" i="11"/>
  <c r="R1499" i="11"/>
  <c r="R1498" i="11"/>
  <c r="R1497" i="11"/>
  <c r="R1496" i="11"/>
  <c r="R1495" i="11"/>
  <c r="R1494" i="11"/>
  <c r="R1493" i="11"/>
  <c r="R1492" i="11"/>
  <c r="R1491" i="11"/>
  <c r="R1490" i="11"/>
  <c r="R1489" i="11"/>
  <c r="R1488" i="11"/>
  <c r="R1487" i="11"/>
  <c r="R1486" i="11"/>
  <c r="R1485" i="11"/>
  <c r="R1484" i="11"/>
  <c r="R1483" i="11"/>
  <c r="R1482" i="11"/>
  <c r="R1481" i="11"/>
  <c r="R1480" i="11"/>
  <c r="R1479" i="11"/>
  <c r="R1478" i="11"/>
  <c r="R1477" i="11"/>
  <c r="R1476" i="11"/>
  <c r="R1475" i="11"/>
  <c r="R1474" i="11"/>
  <c r="R1473" i="11"/>
  <c r="R1472" i="11"/>
  <c r="R1471" i="11"/>
  <c r="R1470" i="11"/>
  <c r="R1469" i="11"/>
  <c r="R1468" i="11"/>
  <c r="R1467" i="11"/>
  <c r="R1466" i="11"/>
  <c r="R1465" i="11"/>
  <c r="R1464" i="11"/>
  <c r="R1463" i="11"/>
  <c r="R1462" i="11"/>
  <c r="R1461" i="11"/>
  <c r="R1460" i="11"/>
  <c r="R1459" i="11"/>
  <c r="R1458" i="11"/>
  <c r="R1457" i="11"/>
  <c r="R1456" i="11"/>
  <c r="R1455" i="11"/>
  <c r="R1454" i="11"/>
  <c r="R1453" i="11"/>
  <c r="R1452" i="11"/>
  <c r="R1451" i="11"/>
  <c r="R1450" i="11"/>
  <c r="R1449" i="11"/>
  <c r="R1448" i="11"/>
  <c r="R1447" i="11"/>
  <c r="R1446" i="11"/>
  <c r="R1445" i="11"/>
  <c r="R1444" i="11"/>
  <c r="R1443" i="11"/>
  <c r="R1442" i="11"/>
  <c r="R1441" i="11"/>
  <c r="R1440" i="11"/>
  <c r="R1439" i="11"/>
  <c r="R1438" i="11"/>
  <c r="R1437" i="11"/>
  <c r="R1436" i="11"/>
  <c r="R1435" i="11"/>
  <c r="R1434" i="11"/>
  <c r="R1433" i="11"/>
  <c r="R1432" i="11"/>
  <c r="R1431" i="11"/>
  <c r="R1430" i="11"/>
  <c r="R1429" i="11"/>
  <c r="R1428" i="11"/>
  <c r="R1427" i="11"/>
  <c r="R1426" i="11"/>
  <c r="R1425" i="11"/>
  <c r="R1424" i="11"/>
  <c r="R1423" i="11"/>
  <c r="R1422" i="11"/>
  <c r="R1421" i="11"/>
  <c r="R1420" i="11"/>
  <c r="R1419" i="11"/>
  <c r="R1418" i="11"/>
  <c r="R1417" i="11"/>
  <c r="R1415" i="11"/>
  <c r="R1414" i="11"/>
  <c r="R1413" i="11"/>
  <c r="R1412" i="11"/>
  <c r="R1411" i="11"/>
  <c r="R1410" i="11"/>
  <c r="R1409" i="11"/>
  <c r="R1408" i="11"/>
  <c r="R1407" i="11"/>
  <c r="R1406" i="11"/>
  <c r="R1405" i="11"/>
  <c r="R1404" i="11"/>
  <c r="R1403" i="11"/>
  <c r="R1402" i="11"/>
  <c r="R1401" i="11"/>
  <c r="R1400" i="11"/>
  <c r="R1399" i="11"/>
  <c r="R1398" i="11"/>
  <c r="R1397" i="11"/>
  <c r="R1396" i="11"/>
  <c r="R1395" i="11"/>
  <c r="R1394" i="11"/>
  <c r="R1393" i="11"/>
  <c r="R1392" i="11"/>
  <c r="R1391" i="11"/>
  <c r="R1390" i="11"/>
  <c r="R1389" i="11"/>
  <c r="R1388" i="11"/>
  <c r="R1387" i="11"/>
  <c r="R1386" i="11"/>
  <c r="R1385" i="11"/>
  <c r="R1384" i="11"/>
  <c r="R1383" i="11"/>
  <c r="R1382" i="11"/>
  <c r="R1381" i="11"/>
  <c r="R1380" i="11"/>
  <c r="R1379" i="11"/>
  <c r="R1378" i="11"/>
  <c r="R1377" i="11"/>
  <c r="R1376" i="11"/>
  <c r="R1375" i="11"/>
  <c r="R1374" i="11"/>
  <c r="R1373" i="11"/>
  <c r="R1372" i="11"/>
  <c r="R1371" i="11"/>
  <c r="R1370" i="11"/>
  <c r="R1369" i="11"/>
  <c r="R1368" i="11"/>
  <c r="R1367" i="11"/>
  <c r="R1366" i="11"/>
  <c r="R1365" i="11"/>
  <c r="R1364" i="11"/>
  <c r="R1363" i="11"/>
  <c r="R1362" i="11"/>
  <c r="R1361" i="11"/>
  <c r="R1360" i="11"/>
  <c r="R1359" i="11"/>
  <c r="R1358" i="11"/>
  <c r="R1357" i="11"/>
  <c r="R1356" i="11"/>
  <c r="R1355" i="11"/>
  <c r="R1354" i="11"/>
  <c r="R1353" i="11"/>
  <c r="R1352" i="11"/>
  <c r="R1351" i="11"/>
  <c r="R1350" i="11"/>
  <c r="R1349" i="11"/>
  <c r="R1348" i="11"/>
  <c r="R1347" i="11"/>
  <c r="R1346" i="11"/>
  <c r="R1345" i="11"/>
  <c r="R1344" i="11"/>
  <c r="R1343" i="11"/>
  <c r="R1342" i="11"/>
  <c r="R1341" i="11"/>
  <c r="R1340" i="11"/>
  <c r="R1339" i="11"/>
  <c r="R1338" i="11"/>
  <c r="R1337" i="11"/>
  <c r="R1336" i="11"/>
  <c r="R1335" i="11"/>
  <c r="R1334" i="11"/>
  <c r="R1333" i="11"/>
  <c r="R1332" i="11"/>
  <c r="R1331" i="11"/>
  <c r="R1330" i="11"/>
  <c r="R1329" i="11"/>
  <c r="R1328" i="11"/>
  <c r="R1327" i="11"/>
  <c r="R1326" i="11"/>
  <c r="R1325" i="11"/>
  <c r="R1324" i="11"/>
  <c r="R1323" i="11"/>
  <c r="R1322" i="11"/>
  <c r="R1321" i="11"/>
  <c r="R1320" i="11"/>
  <c r="R1319" i="11"/>
  <c r="R1318" i="11"/>
  <c r="R1317" i="11"/>
  <c r="R1316" i="11"/>
  <c r="R1315" i="11"/>
  <c r="R1314" i="11"/>
  <c r="R1313" i="11"/>
  <c r="R1312" i="11"/>
  <c r="R1311" i="11"/>
  <c r="R1310" i="11"/>
  <c r="R1309" i="11"/>
  <c r="R1308" i="11"/>
  <c r="R1307" i="11"/>
  <c r="R1306" i="11"/>
  <c r="R1305" i="11"/>
  <c r="R1304" i="11"/>
  <c r="R1303" i="11"/>
  <c r="R1302" i="11"/>
  <c r="R1301" i="11"/>
  <c r="R1300" i="11"/>
  <c r="R1299" i="11"/>
  <c r="R1298" i="11"/>
  <c r="R1297" i="11"/>
  <c r="R1296" i="11"/>
  <c r="R1295" i="11"/>
  <c r="R1294" i="11"/>
  <c r="R1293" i="11"/>
  <c r="R1292" i="11"/>
  <c r="R1291" i="11"/>
  <c r="R1290" i="11"/>
  <c r="R1289" i="11"/>
  <c r="R1288" i="11"/>
  <c r="R1287" i="11"/>
  <c r="R1286" i="11"/>
  <c r="R1285" i="11"/>
  <c r="R1284" i="11"/>
  <c r="R1283" i="11"/>
  <c r="R1282" i="11"/>
  <c r="R1281" i="11"/>
  <c r="R1280" i="11"/>
  <c r="R1279" i="11"/>
  <c r="R1278" i="11"/>
  <c r="R1277" i="11"/>
  <c r="R1276" i="11"/>
  <c r="R1275" i="11"/>
  <c r="R1274" i="11"/>
  <c r="R1273" i="11"/>
  <c r="R1272" i="11"/>
  <c r="R1271" i="11"/>
  <c r="R1270" i="11"/>
  <c r="R1269" i="11"/>
  <c r="R1268" i="11"/>
  <c r="R1267" i="11"/>
  <c r="R1266" i="11"/>
  <c r="R1265" i="11"/>
  <c r="R1264" i="11"/>
  <c r="R1263" i="11"/>
  <c r="R1262" i="11"/>
  <c r="R1261" i="11"/>
  <c r="R1260" i="11"/>
  <c r="R1259" i="11"/>
  <c r="R1258" i="11"/>
  <c r="R1257" i="11"/>
  <c r="R1256" i="11"/>
  <c r="R1255" i="11"/>
  <c r="R1254" i="11"/>
  <c r="R1253" i="11"/>
  <c r="R1252" i="11"/>
  <c r="R1251" i="11"/>
  <c r="R1250" i="11"/>
  <c r="R1249" i="11"/>
  <c r="R1248" i="11"/>
  <c r="R1247" i="11"/>
  <c r="R1246" i="11"/>
  <c r="R1245" i="11"/>
  <c r="R1244" i="11"/>
  <c r="R1243" i="11"/>
  <c r="R1242" i="11"/>
  <c r="R1241" i="11"/>
  <c r="R1240" i="11"/>
  <c r="R1239" i="11"/>
  <c r="R1238" i="11"/>
  <c r="R1237" i="11"/>
  <c r="R1236" i="11"/>
  <c r="R1235" i="11"/>
  <c r="R1234" i="11"/>
  <c r="R1233" i="11"/>
  <c r="R1232" i="11"/>
  <c r="R1231" i="11"/>
  <c r="R1230" i="11"/>
  <c r="R1229" i="11"/>
  <c r="R1228" i="11"/>
  <c r="R1227" i="11"/>
  <c r="R1226" i="11"/>
  <c r="R1225" i="11"/>
  <c r="R1224" i="11"/>
  <c r="R1223" i="11"/>
  <c r="R1222" i="11"/>
  <c r="R1221" i="11"/>
  <c r="R1220" i="11"/>
  <c r="R1219" i="11"/>
  <c r="R1218" i="11"/>
  <c r="R1217" i="11"/>
  <c r="R1216" i="11"/>
  <c r="R1215" i="11"/>
  <c r="R1214" i="11"/>
  <c r="R1213" i="11"/>
  <c r="R1212" i="11"/>
  <c r="R1211" i="11"/>
  <c r="R1210" i="11"/>
  <c r="R1209" i="11"/>
  <c r="R1208" i="11"/>
  <c r="R1207" i="11"/>
  <c r="R1206" i="11"/>
  <c r="R1205" i="11"/>
  <c r="R1204" i="11"/>
  <c r="R1203" i="11"/>
  <c r="R1202" i="11"/>
  <c r="R1201" i="11"/>
  <c r="R1200" i="11"/>
  <c r="R1199" i="11"/>
  <c r="R1198" i="11"/>
  <c r="R1197" i="11"/>
  <c r="R1196" i="11"/>
  <c r="R1195" i="11"/>
  <c r="R1194" i="11"/>
  <c r="R1193" i="11"/>
  <c r="R1192" i="11"/>
  <c r="R1191" i="11"/>
  <c r="R1190" i="11"/>
  <c r="R1189" i="11"/>
  <c r="R1188" i="11"/>
  <c r="R1187" i="11"/>
  <c r="R1186" i="11"/>
  <c r="R1185" i="11"/>
  <c r="R1184" i="11"/>
  <c r="R1183" i="11"/>
  <c r="R1182" i="11"/>
  <c r="R1181" i="11"/>
  <c r="R1180" i="11"/>
  <c r="R1179" i="11"/>
  <c r="R1178" i="11"/>
  <c r="R1177" i="11"/>
  <c r="R1176" i="11"/>
  <c r="R1175" i="11"/>
  <c r="R1174" i="11"/>
  <c r="R1173" i="11"/>
  <c r="R1172" i="11"/>
  <c r="R1171" i="11"/>
  <c r="R1170" i="11"/>
  <c r="R1169" i="11"/>
  <c r="R1168" i="11"/>
  <c r="R1167" i="11"/>
  <c r="R1166" i="11"/>
  <c r="R1165" i="11"/>
  <c r="R1164" i="11"/>
  <c r="R1163" i="11"/>
  <c r="R1162" i="11"/>
  <c r="R1161" i="11"/>
  <c r="R1160" i="11"/>
  <c r="R1159" i="11"/>
  <c r="R1158" i="11"/>
  <c r="R1157" i="11"/>
  <c r="R1156" i="11"/>
  <c r="R1155" i="11"/>
  <c r="R1154" i="11"/>
  <c r="R1153" i="11"/>
  <c r="R1152" i="11"/>
  <c r="R1151" i="11"/>
  <c r="R1150" i="11"/>
  <c r="R1149" i="11"/>
  <c r="R1148" i="11"/>
  <c r="R1147" i="11"/>
  <c r="R1146" i="11"/>
  <c r="R1145" i="11"/>
  <c r="R1144" i="11"/>
  <c r="R1143" i="11"/>
  <c r="R1142" i="11"/>
  <c r="R1141" i="11"/>
  <c r="R1140" i="11"/>
  <c r="R1139" i="11"/>
  <c r="R1138" i="11"/>
  <c r="R1137" i="11"/>
  <c r="R1136" i="11"/>
  <c r="R1135" i="11"/>
  <c r="R1134" i="11"/>
  <c r="R1133" i="11"/>
  <c r="R1132" i="11"/>
  <c r="R1131" i="11"/>
  <c r="R1130" i="11"/>
  <c r="R1129" i="11"/>
  <c r="R1128" i="11"/>
  <c r="R1127" i="11"/>
  <c r="R1126" i="11"/>
  <c r="R1125" i="11"/>
  <c r="R1124" i="11"/>
  <c r="R1123" i="11"/>
  <c r="R1122" i="11"/>
  <c r="R1121" i="11"/>
  <c r="R1120" i="11"/>
  <c r="R1119" i="11"/>
  <c r="R1118" i="11"/>
  <c r="R1117" i="11"/>
  <c r="R1116" i="11"/>
  <c r="R1115" i="11"/>
  <c r="R1114" i="11"/>
  <c r="R1113" i="11"/>
  <c r="R1112" i="11"/>
  <c r="R1111" i="11"/>
  <c r="R1110" i="11"/>
  <c r="R1109" i="11"/>
  <c r="R1108" i="11"/>
  <c r="R1107" i="11"/>
  <c r="R1106" i="11"/>
  <c r="R1105" i="11"/>
  <c r="R1104" i="11"/>
  <c r="R1103" i="11"/>
  <c r="R1102" i="11"/>
  <c r="R1101" i="11"/>
  <c r="R1100" i="11"/>
  <c r="R1099" i="11"/>
  <c r="R1098" i="11"/>
  <c r="R1097" i="11"/>
  <c r="R1096" i="11"/>
  <c r="R1095" i="11"/>
  <c r="R1094" i="11"/>
  <c r="R1093" i="11"/>
  <c r="R1092" i="11"/>
  <c r="R1091" i="11"/>
  <c r="R1090" i="11"/>
  <c r="R1089" i="11"/>
  <c r="R1088" i="11"/>
  <c r="R1087" i="11"/>
  <c r="R1086" i="11"/>
  <c r="R1085" i="11"/>
  <c r="R1084" i="11"/>
  <c r="R1083" i="11"/>
  <c r="R1082" i="11"/>
  <c r="R1081" i="11"/>
  <c r="R1080" i="11"/>
  <c r="R1079" i="11"/>
  <c r="R1078" i="11"/>
  <c r="R1077" i="11"/>
  <c r="R1076" i="11"/>
  <c r="R1075" i="11"/>
  <c r="R1074" i="11"/>
  <c r="R1073" i="11"/>
  <c r="R1072" i="11"/>
  <c r="R1071" i="11"/>
  <c r="R1070" i="11"/>
  <c r="R1069" i="11"/>
  <c r="R1068" i="11"/>
  <c r="R1067" i="11"/>
  <c r="R1066" i="11"/>
  <c r="R1065" i="11"/>
  <c r="R1064" i="11"/>
  <c r="R1063" i="11"/>
  <c r="R1062" i="11"/>
  <c r="R1061" i="11"/>
  <c r="R1060" i="11"/>
  <c r="R1059" i="11"/>
  <c r="R1058" i="11"/>
  <c r="R1057" i="11"/>
  <c r="R1056" i="11"/>
  <c r="R1055" i="11"/>
  <c r="R1054" i="11"/>
  <c r="R1053" i="11"/>
  <c r="R1052" i="11"/>
  <c r="R1051" i="11"/>
  <c r="R1050" i="11"/>
  <c r="R1049" i="11"/>
  <c r="R1048" i="11"/>
  <c r="R1047" i="11"/>
  <c r="R1046" i="11"/>
  <c r="R1045" i="11"/>
  <c r="R1044" i="11"/>
  <c r="R1043" i="11"/>
  <c r="R1042" i="11"/>
  <c r="R1041" i="11"/>
  <c r="R1040" i="11"/>
  <c r="R1039" i="11"/>
  <c r="R1038" i="11"/>
  <c r="R1037" i="11"/>
  <c r="R1036" i="11"/>
  <c r="R1035" i="11"/>
  <c r="R1034" i="11"/>
  <c r="R1033" i="11"/>
  <c r="R1032" i="11"/>
  <c r="R1031" i="11"/>
  <c r="R1030" i="11"/>
  <c r="R1029" i="11"/>
  <c r="R1028" i="11"/>
  <c r="R1027" i="11"/>
  <c r="R1026" i="11"/>
  <c r="R1025" i="11"/>
  <c r="R1024" i="11"/>
  <c r="R1023" i="11"/>
  <c r="R1022" i="11"/>
  <c r="R1021" i="11"/>
  <c r="R1020" i="11"/>
  <c r="R1019" i="11"/>
  <c r="R1018" i="11"/>
  <c r="R1017" i="11"/>
  <c r="R1016" i="11"/>
  <c r="R1015" i="11"/>
  <c r="R1014" i="11"/>
  <c r="R1013" i="11"/>
  <c r="R1012" i="11"/>
  <c r="R1011" i="11"/>
  <c r="R1010" i="11"/>
  <c r="R1009" i="11"/>
  <c r="R1008" i="11"/>
  <c r="R1007" i="11"/>
  <c r="R1006" i="11"/>
  <c r="R1005" i="11"/>
  <c r="R1004" i="11"/>
  <c r="R1003" i="11"/>
  <c r="R1002" i="11"/>
  <c r="R1001" i="11"/>
  <c r="R1000" i="11"/>
  <c r="R999" i="11"/>
  <c r="R998" i="11"/>
  <c r="R997" i="11"/>
  <c r="R996" i="11"/>
  <c r="R995" i="11"/>
  <c r="R994" i="11"/>
  <c r="R993" i="11"/>
  <c r="R992" i="11"/>
  <c r="R991" i="11"/>
  <c r="R990" i="11"/>
  <c r="R989" i="11"/>
  <c r="R988" i="11"/>
  <c r="R987" i="11"/>
  <c r="R986" i="11"/>
  <c r="R985" i="11"/>
  <c r="R984" i="11"/>
  <c r="R983" i="11"/>
  <c r="R982" i="11"/>
  <c r="R981" i="11"/>
  <c r="R980" i="11"/>
  <c r="R979" i="11"/>
  <c r="R978" i="11"/>
  <c r="R977" i="11"/>
  <c r="R976" i="11"/>
  <c r="R975" i="11"/>
  <c r="R974" i="11"/>
  <c r="R973" i="11"/>
  <c r="R972" i="11"/>
  <c r="R971" i="11"/>
  <c r="R970" i="11"/>
  <c r="R969" i="11"/>
  <c r="R968" i="11"/>
  <c r="R967" i="11"/>
  <c r="R966" i="11"/>
  <c r="R965" i="11"/>
  <c r="R964" i="11"/>
  <c r="R963" i="11"/>
  <c r="R962" i="11"/>
  <c r="R961" i="11"/>
  <c r="R960" i="11"/>
  <c r="R959" i="11"/>
  <c r="R958" i="11"/>
  <c r="R957" i="11"/>
  <c r="R956" i="11"/>
  <c r="R955" i="11"/>
  <c r="R954" i="11"/>
  <c r="R953" i="11"/>
  <c r="R952" i="11"/>
  <c r="R951" i="11"/>
  <c r="R950" i="11"/>
  <c r="R949" i="11"/>
  <c r="R948" i="11"/>
  <c r="R947" i="11"/>
  <c r="R946" i="11"/>
  <c r="R945" i="11"/>
  <c r="R944" i="11"/>
  <c r="R943" i="11"/>
  <c r="R942" i="11"/>
  <c r="R941" i="11"/>
  <c r="R940" i="11"/>
  <c r="R939" i="11"/>
  <c r="R938" i="11"/>
  <c r="R937" i="11"/>
  <c r="R936" i="11"/>
  <c r="R935" i="11"/>
  <c r="R934" i="11"/>
  <c r="R933" i="11"/>
  <c r="R932" i="11"/>
  <c r="R931" i="11"/>
  <c r="R930" i="11"/>
  <c r="R929" i="11"/>
  <c r="R928" i="11"/>
  <c r="R927" i="11"/>
  <c r="R926" i="11"/>
  <c r="R925" i="11"/>
  <c r="R924" i="11"/>
  <c r="R923" i="11"/>
  <c r="R922" i="11"/>
  <c r="R921" i="11"/>
  <c r="R920" i="11"/>
  <c r="R919" i="11"/>
  <c r="R918" i="11"/>
  <c r="R917" i="11"/>
  <c r="R916" i="11"/>
  <c r="R915" i="11"/>
  <c r="R914" i="11"/>
  <c r="R913" i="11"/>
  <c r="R912" i="11"/>
  <c r="R911" i="11"/>
  <c r="R910" i="11"/>
  <c r="R909" i="11"/>
  <c r="R908" i="11"/>
  <c r="R907" i="11"/>
  <c r="R906" i="11"/>
  <c r="R905" i="11"/>
  <c r="R904" i="11"/>
  <c r="R903" i="11"/>
  <c r="R902" i="11"/>
  <c r="R901" i="11"/>
  <c r="R900" i="11"/>
  <c r="R899" i="11"/>
  <c r="R898" i="11"/>
  <c r="R897" i="11"/>
  <c r="R896" i="11"/>
  <c r="R895" i="11"/>
  <c r="R894" i="11"/>
  <c r="R893" i="11"/>
  <c r="R892" i="11"/>
  <c r="R891" i="11"/>
  <c r="R890" i="11"/>
  <c r="R889" i="11"/>
  <c r="R888" i="11"/>
  <c r="R887" i="11"/>
  <c r="R886" i="11"/>
  <c r="R885" i="11"/>
  <c r="R884" i="11"/>
  <c r="R883" i="11"/>
  <c r="R882" i="11"/>
  <c r="R881" i="11"/>
  <c r="R880" i="11"/>
  <c r="R879" i="11"/>
  <c r="R878" i="11"/>
  <c r="R877" i="11"/>
  <c r="R876" i="11"/>
  <c r="R875" i="11"/>
  <c r="R874" i="11"/>
  <c r="R873" i="11"/>
  <c r="R872" i="11"/>
  <c r="R871" i="11"/>
  <c r="R870" i="11"/>
  <c r="R869" i="11"/>
  <c r="R868" i="11"/>
  <c r="R867" i="11"/>
  <c r="R866" i="11"/>
  <c r="R865" i="11"/>
  <c r="R864" i="11"/>
  <c r="R863" i="11"/>
  <c r="R862" i="11"/>
  <c r="R861" i="11"/>
  <c r="R860" i="11"/>
  <c r="R859" i="11"/>
  <c r="R858" i="11"/>
  <c r="R857" i="11"/>
  <c r="R856" i="11"/>
  <c r="R855" i="11"/>
  <c r="R854" i="11"/>
  <c r="R853" i="11"/>
  <c r="R852" i="11"/>
  <c r="R851" i="11"/>
  <c r="R850" i="11"/>
  <c r="R849" i="11"/>
  <c r="R848" i="11"/>
  <c r="R847" i="11"/>
  <c r="R846" i="11"/>
  <c r="R845" i="11"/>
  <c r="R844" i="11"/>
  <c r="R843" i="11"/>
  <c r="R842" i="11"/>
  <c r="R841" i="11"/>
  <c r="R840" i="11"/>
  <c r="R839" i="11"/>
  <c r="R838" i="11"/>
  <c r="R837" i="11"/>
  <c r="R836" i="11"/>
  <c r="R835" i="11"/>
  <c r="R834" i="11"/>
  <c r="R833" i="11"/>
  <c r="R832" i="11"/>
  <c r="R831" i="11"/>
  <c r="R830" i="11"/>
  <c r="R829" i="11"/>
  <c r="R828" i="11"/>
  <c r="R827" i="11"/>
  <c r="R826" i="11"/>
  <c r="R825" i="11"/>
  <c r="R824" i="11"/>
  <c r="R823" i="11"/>
  <c r="R822" i="11"/>
  <c r="R821" i="11"/>
  <c r="R820" i="11"/>
  <c r="R819" i="11"/>
  <c r="R818" i="11"/>
  <c r="R817" i="11"/>
  <c r="R816" i="11"/>
  <c r="R815" i="11"/>
  <c r="R814" i="11"/>
  <c r="R813" i="11"/>
  <c r="R812" i="11"/>
  <c r="R811" i="11"/>
  <c r="R810" i="11"/>
  <c r="R809" i="11"/>
  <c r="R808" i="11"/>
  <c r="R807" i="11"/>
  <c r="R806" i="11"/>
  <c r="R805" i="11"/>
  <c r="R804" i="11"/>
  <c r="R803" i="11"/>
  <c r="R802" i="11"/>
  <c r="R801" i="11"/>
  <c r="R800" i="11"/>
  <c r="R799" i="11"/>
  <c r="R798" i="11"/>
  <c r="R797" i="11"/>
  <c r="R796" i="11"/>
  <c r="R795" i="11"/>
  <c r="R794" i="11"/>
  <c r="R793" i="11"/>
  <c r="R792" i="11"/>
  <c r="R791" i="11"/>
  <c r="R790" i="11"/>
  <c r="R789" i="11"/>
  <c r="R788" i="11"/>
  <c r="R787" i="11"/>
  <c r="R786" i="11"/>
  <c r="R785" i="11"/>
  <c r="R784" i="11"/>
  <c r="R783" i="11"/>
  <c r="R782" i="11"/>
  <c r="R781" i="11"/>
  <c r="R780" i="11"/>
  <c r="R779" i="11"/>
  <c r="R778" i="11"/>
  <c r="R777" i="11"/>
  <c r="R776" i="11"/>
  <c r="R775" i="11"/>
  <c r="R774" i="11"/>
  <c r="R773" i="11"/>
  <c r="R772" i="11"/>
  <c r="R771" i="11"/>
  <c r="R770" i="11"/>
  <c r="R769" i="11"/>
  <c r="R768" i="11"/>
  <c r="R767" i="11"/>
  <c r="R766" i="11"/>
  <c r="R765" i="11"/>
  <c r="R764" i="11"/>
  <c r="R763" i="11"/>
  <c r="R762" i="11"/>
  <c r="R761" i="11"/>
  <c r="R760" i="11"/>
  <c r="R759" i="11"/>
  <c r="R758" i="11"/>
  <c r="R757" i="11"/>
  <c r="R756" i="11"/>
  <c r="R755" i="11"/>
  <c r="R754" i="11"/>
  <c r="R753" i="11"/>
  <c r="R752" i="11"/>
  <c r="R751" i="11"/>
  <c r="R750" i="11"/>
  <c r="R749" i="11"/>
  <c r="R748" i="11"/>
  <c r="R747" i="11"/>
  <c r="R746" i="11"/>
  <c r="R745" i="11"/>
  <c r="R744" i="11"/>
  <c r="R743" i="11"/>
  <c r="R742" i="11"/>
  <c r="R741" i="11"/>
  <c r="R740" i="11"/>
  <c r="R739" i="11"/>
  <c r="R738" i="11"/>
  <c r="R737" i="11"/>
  <c r="R736" i="11"/>
  <c r="R735" i="11"/>
  <c r="R734" i="11"/>
  <c r="R733" i="11"/>
  <c r="R732" i="11"/>
  <c r="R731" i="11"/>
  <c r="R730" i="11"/>
  <c r="R729" i="11"/>
  <c r="R728" i="11"/>
  <c r="R727" i="11"/>
  <c r="R726" i="11"/>
  <c r="R725" i="11"/>
  <c r="R724" i="11"/>
  <c r="R723" i="11"/>
  <c r="R722" i="11"/>
  <c r="R721" i="11"/>
  <c r="R720" i="11"/>
  <c r="R719" i="11"/>
  <c r="R718" i="11"/>
  <c r="R717" i="11"/>
  <c r="R716" i="11"/>
  <c r="R715" i="11"/>
  <c r="R714" i="11"/>
  <c r="R713" i="11"/>
  <c r="R712" i="11"/>
  <c r="R711" i="11"/>
  <c r="R710" i="11"/>
  <c r="R709" i="11"/>
  <c r="R708" i="11"/>
  <c r="R707" i="11"/>
  <c r="R706" i="11"/>
  <c r="R705" i="11"/>
  <c r="R704" i="11"/>
  <c r="R703" i="11"/>
  <c r="R702" i="11"/>
  <c r="R701" i="11"/>
  <c r="R700" i="11"/>
  <c r="R699" i="11"/>
  <c r="R698" i="11"/>
  <c r="R697" i="11"/>
  <c r="R696" i="11"/>
  <c r="R695" i="11"/>
  <c r="R694" i="11"/>
  <c r="R693" i="11"/>
  <c r="R692" i="11"/>
  <c r="R691" i="11"/>
  <c r="R690" i="11"/>
  <c r="R689" i="11"/>
  <c r="R688" i="11"/>
  <c r="R687" i="11"/>
  <c r="R686" i="11"/>
  <c r="R685" i="11"/>
  <c r="R684" i="11"/>
  <c r="R683" i="11"/>
  <c r="R682" i="11"/>
  <c r="R681" i="11"/>
  <c r="R680" i="11"/>
  <c r="R679" i="11"/>
  <c r="R678" i="11"/>
  <c r="R677" i="11"/>
  <c r="R676" i="11"/>
  <c r="R675" i="11"/>
  <c r="R674" i="11"/>
  <c r="R673" i="11"/>
  <c r="R672" i="11"/>
  <c r="R671" i="11"/>
  <c r="R670" i="11"/>
  <c r="R669" i="11"/>
  <c r="R668" i="11"/>
  <c r="R667" i="11"/>
  <c r="R666" i="11"/>
  <c r="R665" i="11"/>
  <c r="R664" i="11"/>
  <c r="R663" i="11"/>
  <c r="R662" i="11"/>
  <c r="R661" i="11"/>
  <c r="R660" i="11"/>
  <c r="R659" i="11"/>
  <c r="R658" i="11"/>
  <c r="R657" i="11"/>
  <c r="R656" i="11"/>
  <c r="R655" i="11"/>
  <c r="R654" i="11"/>
  <c r="R653" i="11"/>
  <c r="R652" i="11"/>
  <c r="R651" i="11"/>
  <c r="R650" i="11"/>
  <c r="R649" i="11"/>
  <c r="R648" i="11"/>
  <c r="R647" i="11"/>
  <c r="R646" i="11"/>
  <c r="R645" i="11"/>
  <c r="R644" i="11"/>
  <c r="R643" i="11"/>
  <c r="R642" i="11"/>
  <c r="R641" i="11"/>
  <c r="R640" i="11"/>
  <c r="R639" i="11"/>
  <c r="R638" i="11"/>
  <c r="R637" i="11"/>
  <c r="R636" i="11"/>
  <c r="R635" i="11"/>
  <c r="R634" i="11"/>
  <c r="R633" i="11"/>
  <c r="R632" i="11"/>
  <c r="R631" i="11"/>
  <c r="R630" i="11"/>
  <c r="R629" i="11"/>
  <c r="R628" i="11"/>
  <c r="R627" i="11"/>
  <c r="R626" i="11"/>
  <c r="R625" i="11"/>
  <c r="R624" i="11"/>
  <c r="R623" i="11"/>
  <c r="R622" i="11"/>
  <c r="R621" i="11"/>
  <c r="R620" i="11"/>
  <c r="R619" i="11"/>
  <c r="R618" i="11"/>
  <c r="R617" i="11"/>
  <c r="R616" i="11"/>
  <c r="R615" i="11"/>
  <c r="R614" i="11"/>
  <c r="R613" i="11"/>
  <c r="R612" i="11"/>
  <c r="R611" i="11"/>
  <c r="R610" i="11"/>
  <c r="R609" i="11"/>
  <c r="R608" i="11"/>
  <c r="R607" i="11"/>
  <c r="R606" i="11"/>
  <c r="R605" i="11"/>
  <c r="R604" i="11"/>
  <c r="R603" i="11"/>
  <c r="R602" i="11"/>
  <c r="R601" i="11"/>
  <c r="R600" i="11"/>
  <c r="R599" i="11"/>
  <c r="R598" i="11"/>
  <c r="R597" i="11"/>
  <c r="R596" i="11"/>
  <c r="R595" i="11"/>
  <c r="R594" i="11"/>
  <c r="R593" i="11"/>
  <c r="R592" i="11"/>
  <c r="R591" i="11"/>
  <c r="R590" i="11"/>
  <c r="R589" i="11"/>
  <c r="R588" i="11"/>
  <c r="R587" i="11"/>
  <c r="R586" i="11"/>
  <c r="R585" i="11"/>
  <c r="R584" i="11"/>
  <c r="R583" i="11"/>
  <c r="R582" i="11"/>
  <c r="R581" i="11"/>
  <c r="R580" i="11"/>
  <c r="R579" i="11"/>
  <c r="R578" i="11"/>
  <c r="R577" i="11"/>
  <c r="R576" i="11"/>
  <c r="R575" i="11"/>
  <c r="R574" i="11"/>
  <c r="R573" i="11"/>
  <c r="R572" i="11"/>
  <c r="R571" i="11"/>
  <c r="R570" i="11"/>
  <c r="R569" i="11"/>
  <c r="R568" i="11"/>
  <c r="R567" i="11"/>
  <c r="R566" i="11"/>
  <c r="R565" i="11"/>
  <c r="R564" i="11"/>
  <c r="R563" i="11"/>
  <c r="R562" i="11"/>
  <c r="R561" i="11"/>
  <c r="R560" i="11"/>
  <c r="R559" i="11"/>
  <c r="R558" i="11"/>
  <c r="R557" i="11"/>
  <c r="R556" i="11"/>
  <c r="R555" i="11"/>
  <c r="R554" i="11"/>
  <c r="R553" i="11"/>
  <c r="R552" i="11"/>
  <c r="R551" i="11"/>
  <c r="R550" i="11"/>
  <c r="R549" i="11"/>
  <c r="R548" i="11"/>
  <c r="R547" i="11"/>
  <c r="R546" i="11"/>
  <c r="R545" i="11"/>
  <c r="R544" i="11"/>
  <c r="R543" i="11"/>
  <c r="R542" i="11"/>
  <c r="R541" i="11"/>
  <c r="R540" i="11"/>
  <c r="R539" i="11"/>
  <c r="R538" i="11"/>
  <c r="R537" i="11"/>
  <c r="R536" i="11"/>
  <c r="R535" i="11"/>
  <c r="R534" i="11"/>
  <c r="R533" i="11"/>
  <c r="R532" i="11"/>
  <c r="R531" i="11"/>
  <c r="R530" i="11"/>
  <c r="R529" i="11"/>
  <c r="R528" i="11"/>
  <c r="R527" i="11"/>
  <c r="R526" i="11"/>
  <c r="R525" i="11"/>
  <c r="R524" i="11"/>
  <c r="R523" i="11"/>
  <c r="R522" i="11"/>
  <c r="R521" i="11"/>
  <c r="R520" i="11"/>
  <c r="R519" i="11"/>
  <c r="R518" i="11"/>
  <c r="R517" i="11"/>
  <c r="R516" i="11"/>
  <c r="R515" i="11"/>
  <c r="R514" i="11"/>
  <c r="R513" i="11"/>
  <c r="R512" i="11"/>
  <c r="R511" i="11"/>
  <c r="R510" i="11"/>
  <c r="R509" i="11"/>
  <c r="R508" i="11"/>
  <c r="R507" i="11"/>
  <c r="R506" i="11"/>
  <c r="R505" i="11"/>
  <c r="R504" i="11"/>
  <c r="R503" i="11"/>
  <c r="R502" i="11"/>
  <c r="R501" i="11"/>
  <c r="R500" i="11"/>
  <c r="R499" i="11"/>
  <c r="R498" i="11"/>
  <c r="R497" i="11"/>
  <c r="R496" i="11"/>
  <c r="R495" i="11"/>
  <c r="R494" i="11"/>
  <c r="R493" i="11"/>
  <c r="R492" i="11"/>
  <c r="R491" i="11"/>
  <c r="R490" i="11"/>
  <c r="R489" i="11"/>
  <c r="R488" i="11"/>
  <c r="R487" i="11"/>
  <c r="R486" i="11"/>
  <c r="R485" i="11"/>
  <c r="R484" i="11"/>
  <c r="R483" i="11"/>
  <c r="R482" i="11"/>
  <c r="R481" i="11"/>
  <c r="R480" i="11"/>
  <c r="R479" i="11"/>
  <c r="R478" i="11"/>
  <c r="R477" i="11"/>
  <c r="R476" i="11"/>
  <c r="R475" i="11"/>
  <c r="R474" i="11"/>
  <c r="R473" i="11"/>
  <c r="R472" i="11"/>
  <c r="R471" i="11"/>
  <c r="R470" i="11"/>
  <c r="R469" i="11"/>
  <c r="R468" i="11"/>
  <c r="R467" i="11"/>
  <c r="R464" i="11"/>
  <c r="R463" i="11"/>
  <c r="R462" i="11"/>
  <c r="R461" i="11"/>
  <c r="R460" i="11"/>
  <c r="R459" i="11"/>
  <c r="R458" i="11"/>
  <c r="R457" i="11"/>
  <c r="R456" i="11"/>
  <c r="R455" i="11"/>
  <c r="R454" i="11"/>
  <c r="R453" i="11"/>
  <c r="R452" i="11"/>
  <c r="R451" i="11"/>
  <c r="R450" i="11"/>
  <c r="R449" i="11"/>
  <c r="R448" i="11"/>
  <c r="R447" i="11"/>
  <c r="R446" i="11"/>
  <c r="R445" i="11"/>
  <c r="R444" i="11"/>
  <c r="R443" i="11"/>
  <c r="R442" i="11"/>
  <c r="R441" i="11"/>
  <c r="R440" i="11"/>
  <c r="R439" i="11"/>
  <c r="R438" i="11"/>
  <c r="R437" i="11"/>
  <c r="R436" i="11"/>
  <c r="R435" i="11"/>
  <c r="R434" i="11"/>
  <c r="R433" i="11"/>
  <c r="R432" i="11"/>
  <c r="R431" i="11"/>
  <c r="R430" i="11"/>
  <c r="R429" i="11"/>
  <c r="R428" i="11"/>
  <c r="R427" i="11"/>
  <c r="R426" i="11"/>
  <c r="R425" i="11"/>
  <c r="R424" i="11"/>
  <c r="R423" i="11"/>
  <c r="R422" i="11"/>
  <c r="R421" i="11"/>
  <c r="R420" i="11"/>
  <c r="R419" i="11"/>
  <c r="R418" i="11"/>
  <c r="R417" i="11"/>
  <c r="R416" i="11"/>
  <c r="R415" i="11"/>
  <c r="R414" i="11"/>
  <c r="R413" i="11"/>
  <c r="R412" i="11"/>
  <c r="R411" i="11"/>
  <c r="R410" i="11"/>
  <c r="R409" i="11"/>
  <c r="R408" i="11"/>
  <c r="R407" i="11"/>
  <c r="R406" i="11"/>
  <c r="R405" i="11"/>
  <c r="R404" i="11"/>
  <c r="R403" i="11"/>
  <c r="R402" i="11"/>
  <c r="R401" i="11"/>
  <c r="R400" i="11"/>
  <c r="R399" i="11"/>
  <c r="R398" i="11"/>
  <c r="R397" i="11"/>
  <c r="R396" i="11"/>
  <c r="R395" i="11"/>
  <c r="R394" i="11"/>
  <c r="R393" i="11"/>
  <c r="R392" i="11"/>
  <c r="R391" i="11"/>
  <c r="R390" i="11"/>
  <c r="R389" i="11"/>
  <c r="R388" i="11"/>
  <c r="R387" i="11"/>
  <c r="R386" i="11"/>
  <c r="R385" i="11"/>
  <c r="R384" i="11"/>
  <c r="R383" i="11"/>
  <c r="R382" i="11"/>
  <c r="R381" i="11"/>
  <c r="R380" i="11"/>
  <c r="R379" i="11"/>
  <c r="R378" i="11"/>
  <c r="R377" i="11"/>
  <c r="R376" i="11"/>
  <c r="R375" i="11"/>
  <c r="R374" i="11"/>
  <c r="R373" i="11"/>
  <c r="R372" i="11"/>
  <c r="R371" i="11"/>
  <c r="R370" i="11"/>
  <c r="R369" i="11"/>
  <c r="R368" i="11"/>
  <c r="R367" i="11"/>
  <c r="R366" i="11"/>
  <c r="R365" i="11"/>
  <c r="R364" i="11"/>
  <c r="R363" i="11"/>
  <c r="R362" i="11"/>
  <c r="R361" i="11"/>
  <c r="R360" i="11"/>
  <c r="R359" i="11"/>
  <c r="R358" i="11"/>
  <c r="R357" i="11"/>
  <c r="R356" i="11"/>
  <c r="R355" i="11"/>
  <c r="R354" i="11"/>
  <c r="R353" i="11"/>
  <c r="R352" i="11"/>
  <c r="R351" i="11"/>
  <c r="R350" i="11"/>
  <c r="R349" i="11"/>
  <c r="R348" i="11"/>
  <c r="R347" i="11"/>
  <c r="R346" i="11"/>
  <c r="R345" i="11"/>
  <c r="R344" i="11"/>
  <c r="R343" i="11"/>
  <c r="R342" i="11"/>
  <c r="R341" i="11"/>
  <c r="R340" i="11"/>
  <c r="R339" i="11"/>
  <c r="R338" i="11"/>
  <c r="R337" i="11"/>
  <c r="R336" i="11"/>
  <c r="R335" i="11"/>
  <c r="R334" i="11"/>
  <c r="R333" i="11"/>
  <c r="R332" i="11"/>
  <c r="R331" i="11"/>
  <c r="R330" i="11"/>
  <c r="R329" i="11"/>
  <c r="R328" i="11"/>
  <c r="R327" i="11"/>
  <c r="R326" i="11"/>
  <c r="R325" i="11"/>
  <c r="R324" i="11"/>
  <c r="R323" i="11"/>
  <c r="R322" i="11"/>
  <c r="R321" i="11"/>
  <c r="R320" i="11"/>
  <c r="R319" i="11"/>
  <c r="R318" i="11"/>
  <c r="R317" i="11"/>
  <c r="R316" i="11"/>
  <c r="R315" i="11"/>
  <c r="R314" i="11"/>
  <c r="R313" i="11"/>
  <c r="R312" i="11"/>
  <c r="R311" i="11"/>
  <c r="R310" i="11"/>
  <c r="R309" i="11"/>
  <c r="R308" i="11"/>
  <c r="R307" i="11"/>
  <c r="R306" i="11"/>
  <c r="R305" i="11"/>
  <c r="R304" i="11"/>
  <c r="R303" i="11"/>
  <c r="R302" i="11"/>
  <c r="R301" i="11"/>
  <c r="R300" i="11"/>
  <c r="R299" i="11"/>
  <c r="R298" i="11"/>
  <c r="R297" i="11"/>
  <c r="R296" i="11"/>
  <c r="R295" i="11"/>
  <c r="R294" i="11"/>
  <c r="R293" i="11"/>
  <c r="R292" i="11"/>
  <c r="R291" i="11"/>
  <c r="R290" i="11"/>
  <c r="R289" i="11"/>
  <c r="R288" i="11"/>
  <c r="R287" i="11"/>
  <c r="R286" i="11"/>
  <c r="R285" i="11"/>
  <c r="R284" i="11"/>
  <c r="R283" i="11"/>
  <c r="R282" i="11"/>
  <c r="R281" i="11"/>
  <c r="R280" i="11"/>
  <c r="R279" i="11"/>
  <c r="R278" i="11"/>
  <c r="R277" i="11"/>
  <c r="R276" i="11"/>
  <c r="R275" i="11"/>
  <c r="R274" i="11"/>
  <c r="R273" i="11"/>
  <c r="R272" i="11"/>
  <c r="R271" i="11"/>
  <c r="R270" i="11"/>
  <c r="R269" i="11"/>
  <c r="R268" i="11"/>
  <c r="R267" i="11"/>
  <c r="R266" i="11"/>
  <c r="R265" i="11"/>
  <c r="R264" i="11"/>
  <c r="R263" i="11"/>
  <c r="R262" i="11"/>
  <c r="R261" i="11"/>
  <c r="R260" i="11"/>
  <c r="R259" i="11"/>
  <c r="R258" i="11"/>
  <c r="R257" i="11"/>
  <c r="R256" i="11"/>
  <c r="R255" i="11"/>
  <c r="R254" i="11"/>
  <c r="R253" i="11"/>
  <c r="R252" i="11"/>
  <c r="R251" i="11"/>
  <c r="R250" i="11"/>
  <c r="R249" i="11"/>
  <c r="R248" i="11"/>
  <c r="R247" i="11"/>
  <c r="R246" i="11"/>
  <c r="R245" i="11"/>
  <c r="R244" i="11"/>
  <c r="R243" i="11"/>
  <c r="R242" i="11"/>
  <c r="R241" i="11"/>
  <c r="R240" i="11"/>
  <c r="R239" i="11"/>
  <c r="R238" i="11"/>
  <c r="R237" i="11"/>
  <c r="R236" i="11"/>
  <c r="R235" i="11"/>
  <c r="R234" i="11"/>
  <c r="R233" i="11"/>
  <c r="R232" i="11"/>
  <c r="R231" i="11"/>
  <c r="R230" i="11"/>
  <c r="R229" i="11"/>
  <c r="R228" i="11"/>
  <c r="R227" i="11"/>
  <c r="R226" i="11"/>
  <c r="R225" i="11"/>
  <c r="R224" i="11"/>
  <c r="R223" i="11"/>
  <c r="R222" i="11"/>
  <c r="R221" i="11"/>
  <c r="R220" i="11"/>
  <c r="R219" i="11"/>
  <c r="R218" i="11"/>
  <c r="R217" i="11"/>
  <c r="R216" i="11"/>
  <c r="R215" i="11"/>
  <c r="R214" i="11"/>
  <c r="R213" i="11"/>
  <c r="R212" i="11"/>
  <c r="R211" i="11"/>
  <c r="R210" i="11"/>
  <c r="R209" i="11"/>
  <c r="R208" i="11"/>
  <c r="R207" i="11"/>
  <c r="R206" i="11"/>
  <c r="R205" i="11"/>
  <c r="R204" i="11"/>
  <c r="R203" i="11"/>
  <c r="R202" i="11"/>
  <c r="R201" i="11"/>
  <c r="R200" i="11"/>
  <c r="R199" i="11"/>
  <c r="R198" i="11"/>
  <c r="R197" i="11"/>
  <c r="R196" i="11"/>
  <c r="R195" i="11"/>
  <c r="R194" i="11"/>
  <c r="R193" i="11"/>
  <c r="R192" i="11"/>
  <c r="R191" i="11"/>
  <c r="R190" i="11"/>
  <c r="R189" i="11"/>
  <c r="R188" i="11"/>
  <c r="R187" i="11"/>
  <c r="R186" i="11"/>
  <c r="R185" i="11"/>
  <c r="R184" i="11"/>
  <c r="R183" i="11"/>
  <c r="R182" i="11"/>
  <c r="R181" i="11"/>
  <c r="R180" i="11"/>
  <c r="R179" i="11"/>
  <c r="R178" i="11"/>
  <c r="R177" i="11"/>
  <c r="R176" i="11"/>
  <c r="R175" i="11"/>
  <c r="R174" i="11"/>
  <c r="R173" i="11"/>
  <c r="R172" i="11"/>
  <c r="R171" i="11"/>
  <c r="R170" i="11"/>
  <c r="R169" i="11"/>
  <c r="R168" i="11"/>
  <c r="R167" i="11"/>
  <c r="R166" i="11"/>
  <c r="R165" i="11"/>
  <c r="R164" i="11"/>
  <c r="R163" i="11"/>
  <c r="R162" i="11"/>
  <c r="R161" i="11"/>
  <c r="R160" i="11"/>
  <c r="R159" i="11"/>
  <c r="R158" i="11"/>
  <c r="R157" i="11"/>
  <c r="R156" i="11"/>
  <c r="R155" i="11"/>
  <c r="R154" i="11"/>
  <c r="R153" i="11"/>
  <c r="R152" i="11"/>
  <c r="R151" i="11"/>
  <c r="R150" i="11"/>
  <c r="R149" i="11"/>
  <c r="R148" i="11"/>
  <c r="R147" i="11"/>
  <c r="R146" i="11"/>
  <c r="R145" i="11"/>
  <c r="R144" i="11"/>
  <c r="R143" i="11"/>
  <c r="R142" i="11"/>
  <c r="R141" i="11"/>
  <c r="R140" i="11"/>
  <c r="R139" i="11"/>
  <c r="R138" i="11"/>
  <c r="R137" i="11"/>
  <c r="R136" i="11"/>
  <c r="R135" i="11"/>
  <c r="R134" i="11"/>
  <c r="R133" i="11"/>
  <c r="R132" i="11"/>
  <c r="R131" i="11"/>
  <c r="R130" i="11"/>
  <c r="R129" i="11"/>
  <c r="R128" i="11"/>
  <c r="R127" i="11"/>
  <c r="R126" i="11"/>
  <c r="R125" i="11"/>
  <c r="R124" i="11"/>
  <c r="R123" i="11"/>
  <c r="R122" i="11"/>
  <c r="R121" i="11"/>
  <c r="R120" i="11"/>
  <c r="R119" i="11"/>
  <c r="R118" i="11"/>
  <c r="R117" i="11"/>
  <c r="R116" i="11"/>
  <c r="R115" i="11"/>
  <c r="R114" i="11"/>
  <c r="R113" i="11"/>
  <c r="R112" i="11"/>
  <c r="R111" i="11"/>
  <c r="R110" i="11"/>
  <c r="R109" i="11"/>
  <c r="R108" i="11"/>
  <c r="R107" i="11"/>
  <c r="R106" i="11"/>
  <c r="R105" i="11"/>
  <c r="R104" i="11"/>
  <c r="R103" i="11"/>
  <c r="R102" i="11"/>
  <c r="R101" i="11"/>
  <c r="R100" i="11"/>
  <c r="R99" i="11"/>
  <c r="R98" i="11"/>
  <c r="R97" i="11"/>
  <c r="R96" i="11"/>
  <c r="R95" i="11"/>
  <c r="R94" i="11"/>
  <c r="R93" i="11"/>
  <c r="R92" i="11"/>
  <c r="R91" i="11"/>
  <c r="R90" i="11"/>
  <c r="R89" i="11"/>
  <c r="R88" i="11"/>
  <c r="R87" i="11"/>
  <c r="R86" i="11"/>
  <c r="R85" i="11"/>
  <c r="R84" i="11"/>
  <c r="R83" i="11"/>
  <c r="R82" i="11"/>
  <c r="R81" i="11"/>
  <c r="R80" i="11"/>
  <c r="R79" i="11"/>
  <c r="R78" i="11"/>
  <c r="R77" i="11"/>
  <c r="R76" i="11"/>
  <c r="R75" i="11"/>
  <c r="R74" i="11"/>
  <c r="R73" i="11"/>
  <c r="R72" i="11"/>
  <c r="R71" i="11"/>
  <c r="R70" i="11"/>
  <c r="R69" i="11"/>
  <c r="R68" i="11"/>
  <c r="R67" i="11"/>
  <c r="R66" i="11"/>
  <c r="R65" i="11"/>
  <c r="R64" i="11"/>
  <c r="R63" i="11"/>
  <c r="R62" i="11"/>
  <c r="R61" i="11"/>
  <c r="R60" i="11"/>
  <c r="R59" i="11"/>
  <c r="R58" i="11"/>
  <c r="R57" i="11"/>
  <c r="R56" i="11"/>
  <c r="R55" i="11"/>
  <c r="R54" i="11"/>
  <c r="R53" i="11"/>
  <c r="R52" i="11"/>
  <c r="R51" i="11"/>
  <c r="R50" i="11"/>
  <c r="R49" i="11"/>
  <c r="R48" i="11"/>
  <c r="R47" i="11"/>
  <c r="R46" i="11"/>
  <c r="R45" i="11"/>
  <c r="R44" i="11"/>
  <c r="R43" i="11"/>
  <c r="R42" i="11"/>
  <c r="R41" i="11"/>
  <c r="R40" i="11"/>
  <c r="R39" i="11"/>
  <c r="R38" i="11"/>
  <c r="R37" i="11"/>
  <c r="R36" i="11"/>
  <c r="R35" i="11"/>
  <c r="R34" i="11"/>
  <c r="R33" i="11"/>
  <c r="R32" i="11"/>
  <c r="R31" i="11"/>
  <c r="R30" i="11"/>
  <c r="R29" i="11"/>
  <c r="R28" i="11"/>
  <c r="R27" i="11"/>
  <c r="R26" i="11"/>
  <c r="R25" i="11"/>
  <c r="R24" i="11"/>
  <c r="R23" i="11"/>
  <c r="R22" i="11"/>
  <c r="R21" i="11"/>
  <c r="R20" i="11"/>
  <c r="R19" i="11"/>
  <c r="R18" i="11"/>
  <c r="R17" i="11"/>
  <c r="R16" i="11"/>
  <c r="R15" i="11"/>
  <c r="R14" i="11"/>
  <c r="R13" i="11"/>
  <c r="R12" i="11"/>
  <c r="R11" i="11"/>
  <c r="R10" i="11"/>
  <c r="R9" i="11"/>
  <c r="R8" i="11"/>
  <c r="R7" i="11"/>
  <c r="B53" i="14"/>
  <c r="B52" i="14"/>
  <c r="B51" i="14"/>
  <c r="B50" i="14"/>
  <c r="B49" i="14"/>
  <c r="B48" i="14"/>
  <c r="B47" i="14"/>
  <c r="B46" i="14"/>
  <c r="B89" i="10"/>
  <c r="B32" i="10"/>
  <c r="B111" i="10"/>
  <c r="B464" i="11"/>
  <c r="B463" i="11"/>
  <c r="B462" i="11"/>
  <c r="B167" i="11"/>
  <c r="B166" i="11"/>
  <c r="B165" i="11"/>
  <c r="B164" i="11"/>
  <c r="B163" i="11"/>
  <c r="B162" i="11"/>
  <c r="B161" i="11"/>
  <c r="B78" i="11"/>
  <c r="B77" i="11"/>
  <c r="B76" i="11"/>
  <c r="B55" i="11"/>
  <c r="V55" i="11" l="1" a="1"/>
  <c r="V55" i="11" s="1"/>
  <c r="W55" i="11"/>
  <c r="V76" i="11" a="1"/>
  <c r="V76" i="11" s="1"/>
  <c r="W76" i="11"/>
  <c r="V77" i="11" a="1"/>
  <c r="V77" i="11" s="1"/>
  <c r="W77" i="11"/>
  <c r="V78" i="11" a="1"/>
  <c r="V78" i="11" s="1"/>
  <c r="W78" i="11"/>
  <c r="V161" i="11" a="1"/>
  <c r="V161" i="11" s="1"/>
  <c r="W161" i="11"/>
  <c r="V162" i="11" a="1"/>
  <c r="V162" i="11" s="1"/>
  <c r="W162" i="11"/>
  <c r="V163" i="11" a="1"/>
  <c r="V163" i="11" s="1"/>
  <c r="W163" i="11"/>
  <c r="V164" i="11" a="1"/>
  <c r="V164" i="11" s="1"/>
  <c r="W164" i="11"/>
  <c r="V165" i="11" a="1"/>
  <c r="V165" i="11" s="1"/>
  <c r="W165" i="11"/>
  <c r="V462" i="11" a="1"/>
  <c r="V462" i="11" s="1"/>
  <c r="W462" i="11"/>
  <c r="V463" i="11" a="1"/>
  <c r="V463" i="11" s="1"/>
  <c r="W463" i="11"/>
  <c r="V464" i="11" a="1"/>
  <c r="V464" i="11" s="1"/>
  <c r="W464" i="11"/>
  <c r="V1643" i="11" a="1"/>
  <c r="V1643" i="11" s="1"/>
  <c r="W1643" i="11"/>
  <c r="V1645" i="11" a="1"/>
  <c r="V1645" i="11" s="1"/>
  <c r="W1645" i="11"/>
  <c r="V166" i="11" a="1"/>
  <c r="V166" i="11" s="1"/>
  <c r="W166" i="11"/>
  <c r="V167" i="11" a="1"/>
  <c r="V167" i="11" s="1"/>
  <c r="W167" i="11"/>
  <c r="V1640" i="11" a="1"/>
  <c r="V1640" i="11" s="1"/>
  <c r="W1640" i="11"/>
  <c r="V1641" i="11" a="1"/>
  <c r="V1641" i="11" s="1"/>
  <c r="W1641" i="11"/>
  <c r="V1642" i="11" a="1"/>
  <c r="V1642" i="11" s="1"/>
  <c r="W1642" i="11"/>
  <c r="V1644" i="11" a="1"/>
  <c r="V1644" i="11" s="1"/>
  <c r="W1644" i="11"/>
  <c r="C7" i="22"/>
  <c r="AT463" i="11" a="1"/>
  <c r="AT463" i="11" s="1"/>
  <c r="AC463" i="11"/>
  <c r="Z463" i="11"/>
  <c r="AT166" i="11" a="1"/>
  <c r="AT166" i="11" s="1"/>
  <c r="AC166" i="11"/>
  <c r="Z166" i="11"/>
  <c r="AT167" i="11" a="1"/>
  <c r="AT167" i="11" s="1"/>
  <c r="AC167" i="11"/>
  <c r="Z167" i="11"/>
  <c r="AT1645" i="11" a="1"/>
  <c r="AT1645" i="11" s="1"/>
  <c r="AC1645" i="11"/>
  <c r="Z1645" i="11"/>
  <c r="AT462" i="11" a="1"/>
  <c r="AT462" i="11" s="1"/>
  <c r="AC462" i="11"/>
  <c r="Z462" i="11"/>
  <c r="C5" i="22"/>
  <c r="AT1640" i="11" a="1"/>
  <c r="AT1640" i="11" s="1"/>
  <c r="AC1640" i="11"/>
  <c r="Z1640" i="11"/>
  <c r="AT77" i="11" a="1"/>
  <c r="AT77" i="11" s="1"/>
  <c r="AC77" i="11"/>
  <c r="Z77" i="11"/>
  <c r="AT1641" i="11" a="1"/>
  <c r="AT1641" i="11" s="1"/>
  <c r="AC1641" i="11"/>
  <c r="Z1641" i="11"/>
  <c r="AT76" i="11" a="1"/>
  <c r="AT76" i="11" s="1"/>
  <c r="AC76" i="11"/>
  <c r="Z76" i="11"/>
  <c r="AT78" i="11" a="1"/>
  <c r="AT78" i="11" s="1"/>
  <c r="AC78" i="11"/>
  <c r="Z78" i="11"/>
  <c r="AT55" i="11" a="1"/>
  <c r="AT55" i="11" s="1"/>
  <c r="AC55" i="11"/>
  <c r="Z55" i="11"/>
  <c r="AT464" i="11" a="1"/>
  <c r="AT464" i="11" s="1"/>
  <c r="AC464" i="11"/>
  <c r="Z464" i="11"/>
  <c r="AT161" i="11" a="1"/>
  <c r="AT161" i="11" s="1"/>
  <c r="AC161" i="11"/>
  <c r="Z161" i="11"/>
  <c r="AT1642" i="11" a="1"/>
  <c r="AT1642" i="11" s="1"/>
  <c r="AC1642" i="11"/>
  <c r="Z1642" i="11"/>
  <c r="AT162" i="11" a="1"/>
  <c r="AT162" i="11" s="1"/>
  <c r="AC162" i="11"/>
  <c r="Z162" i="11"/>
  <c r="AT163" i="11" a="1"/>
  <c r="AT163" i="11" s="1"/>
  <c r="AC163" i="11"/>
  <c r="Z163" i="11"/>
  <c r="AT1643" i="11" a="1"/>
  <c r="AT1643" i="11" s="1"/>
  <c r="AC1643" i="11"/>
  <c r="Z1643" i="11"/>
  <c r="AT164" i="11" a="1"/>
  <c r="AT164" i="11" s="1"/>
  <c r="AC164" i="11"/>
  <c r="Z164" i="11"/>
  <c r="AT165" i="11" a="1"/>
  <c r="AT165" i="11" s="1"/>
  <c r="AC165" i="11"/>
  <c r="Z165" i="11"/>
  <c r="AT1644" i="11" a="1"/>
  <c r="AT1644" i="11" s="1"/>
  <c r="AC1644" i="11"/>
  <c r="Z1644" i="11"/>
  <c r="C10" i="22"/>
  <c r="C8" i="22"/>
  <c r="C6" i="22"/>
  <c r="C9" i="22"/>
  <c r="AL55" i="11"/>
  <c r="AU55" i="11"/>
  <c r="AL76" i="11"/>
  <c r="AU76" i="11"/>
  <c r="AL77" i="11"/>
  <c r="AU77" i="11"/>
  <c r="AL78" i="11"/>
  <c r="AU78" i="11"/>
  <c r="AL161" i="11"/>
  <c r="AU161" i="11"/>
  <c r="AL162" i="11"/>
  <c r="AU162" i="11"/>
  <c r="AL163" i="11"/>
  <c r="AU163" i="11"/>
  <c r="AL164" i="11"/>
  <c r="AU164" i="11"/>
  <c r="AL165" i="11"/>
  <c r="AU165" i="11"/>
  <c r="AL166" i="11"/>
  <c r="AU166" i="11"/>
  <c r="AL167" i="11"/>
  <c r="AU167" i="11"/>
  <c r="AL462" i="11"/>
  <c r="AU462" i="11"/>
  <c r="AL463" i="11"/>
  <c r="AU463" i="11"/>
  <c r="AL464" i="11"/>
  <c r="AU464" i="11"/>
  <c r="AL1640" i="11"/>
  <c r="AU1640" i="11"/>
  <c r="AL1641" i="11"/>
  <c r="AU1641" i="11"/>
  <c r="AL1642" i="11"/>
  <c r="AU1642" i="11"/>
  <c r="AL1643" i="11"/>
  <c r="AU1643" i="11"/>
  <c r="AL1644" i="11"/>
  <c r="AU1644" i="11"/>
  <c r="AL1645" i="11"/>
  <c r="AU1645" i="11"/>
  <c r="AO55" i="11"/>
  <c r="AN55" i="11" a="1"/>
  <c r="AN55" i="11" s="1"/>
  <c r="AO463" i="11"/>
  <c r="AN463" i="11" a="1"/>
  <c r="AN463" i="11" s="1"/>
  <c r="AO1640" i="11"/>
  <c r="AN1640" i="11" a="1"/>
  <c r="AN1640" i="11" s="1"/>
  <c r="AO76" i="11"/>
  <c r="AN76" i="11" a="1"/>
  <c r="AN76" i="11" s="1"/>
  <c r="AO464" i="11"/>
  <c r="AN464" i="11" a="1"/>
  <c r="AN464" i="11" s="1"/>
  <c r="AO1641" i="11"/>
  <c r="AN1641" i="11" a="1"/>
  <c r="AN1641" i="11" s="1"/>
  <c r="AO77" i="11"/>
  <c r="AN77" i="11" a="1"/>
  <c r="AN77" i="11" s="1"/>
  <c r="AO78" i="11"/>
  <c r="AN78" i="11" a="1"/>
  <c r="AN78" i="11" s="1"/>
  <c r="AO161" i="11"/>
  <c r="AN161" i="11" a="1"/>
  <c r="AN161" i="11" s="1"/>
  <c r="AO1642" i="11"/>
  <c r="AN1642" i="11" a="1"/>
  <c r="AN1642" i="11" s="1"/>
  <c r="AO165" i="11"/>
  <c r="AN165" i="11" a="1"/>
  <c r="AN165" i="11" s="1"/>
  <c r="AO162" i="11"/>
  <c r="AN162" i="11" a="1"/>
  <c r="AN162" i="11" s="1"/>
  <c r="AO163" i="11"/>
  <c r="AN163" i="11" a="1"/>
  <c r="AN163" i="11" s="1"/>
  <c r="AO1643" i="11"/>
  <c r="AN1643" i="11" a="1"/>
  <c r="AN1643" i="11" s="1"/>
  <c r="AO164" i="11"/>
  <c r="AN164" i="11" a="1"/>
  <c r="AN164" i="11" s="1"/>
  <c r="AO1644" i="11"/>
  <c r="AN1644" i="11" a="1"/>
  <c r="AN1644" i="11" s="1"/>
  <c r="AO166" i="11"/>
  <c r="AN166" i="11" a="1"/>
  <c r="AN166" i="11" s="1"/>
  <c r="AO167" i="11"/>
  <c r="AN167" i="11" a="1"/>
  <c r="AN167" i="11" s="1"/>
  <c r="AO1645" i="11"/>
  <c r="AN1645" i="11" a="1"/>
  <c r="AN1645" i="11" s="1"/>
  <c r="AO462" i="11"/>
  <c r="AN462" i="11" a="1"/>
  <c r="AN462" i="11" s="1"/>
  <c r="Y463" i="11" a="1"/>
  <c r="Y463" i="11" s="1"/>
  <c r="AK463" i="11" a="1"/>
  <c r="AK463" i="11" s="1"/>
  <c r="Y464" i="11" a="1"/>
  <c r="Y464" i="11" s="1"/>
  <c r="AK464" i="11" a="1"/>
  <c r="AK464" i="11" s="1"/>
  <c r="Y77" i="11" a="1"/>
  <c r="Y77" i="11" s="1"/>
  <c r="AK77" i="11" a="1"/>
  <c r="AK77" i="11" s="1"/>
  <c r="Y55" i="11" a="1"/>
  <c r="Y55" i="11" s="1"/>
  <c r="AK55" i="11" a="1"/>
  <c r="AK55" i="11" s="1"/>
  <c r="Y78" i="11" a="1"/>
  <c r="Y78" i="11" s="1"/>
  <c r="AK78" i="11" a="1"/>
  <c r="AK78" i="11" s="1"/>
  <c r="Y161" i="11" a="1"/>
  <c r="Y161" i="11" s="1"/>
  <c r="AK161" i="11" a="1"/>
  <c r="AK161" i="11" s="1"/>
  <c r="Y76" i="11" a="1"/>
  <c r="Y76" i="11" s="1"/>
  <c r="AK76" i="11" a="1"/>
  <c r="AK76" i="11" s="1"/>
  <c r="Y162" i="11" a="1"/>
  <c r="Y162" i="11" s="1"/>
  <c r="AK162" i="11" a="1"/>
  <c r="AK162" i="11" s="1"/>
  <c r="Y163" i="11" a="1"/>
  <c r="Y163" i="11" s="1"/>
  <c r="AK163" i="11" a="1"/>
  <c r="AK163" i="11" s="1"/>
  <c r="Y164" i="11" a="1"/>
  <c r="Y164" i="11" s="1"/>
  <c r="AK164" i="11" a="1"/>
  <c r="AK164" i="11" s="1"/>
  <c r="Y165" i="11" a="1"/>
  <c r="Y165" i="11" s="1"/>
  <c r="AK165" i="11" a="1"/>
  <c r="AK165" i="11" s="1"/>
  <c r="Y166" i="11" a="1"/>
  <c r="Y166" i="11" s="1"/>
  <c r="AK166" i="11" a="1"/>
  <c r="AK166" i="11" s="1"/>
  <c r="Y167" i="11" a="1"/>
  <c r="Y167" i="11" s="1"/>
  <c r="AK167" i="11" a="1"/>
  <c r="AK167" i="11" s="1"/>
  <c r="Y462" i="11" a="1"/>
  <c r="Y462" i="11" s="1"/>
  <c r="AK462" i="11" a="1"/>
  <c r="AK462" i="11" s="1"/>
  <c r="Y1640" i="11" a="1"/>
  <c r="Y1640" i="11" s="1"/>
  <c r="AK1640" i="11" a="1"/>
  <c r="AK1640" i="11" s="1"/>
  <c r="Y1641" i="11" a="1"/>
  <c r="Y1641" i="11" s="1"/>
  <c r="AK1641" i="11" a="1"/>
  <c r="AK1641" i="11" s="1"/>
  <c r="Y1642" i="11" a="1"/>
  <c r="Y1642" i="11" s="1"/>
  <c r="AK1642" i="11" a="1"/>
  <c r="AK1642" i="11" s="1"/>
  <c r="Y1643" i="11" a="1"/>
  <c r="Y1643" i="11" s="1"/>
  <c r="AK1643" i="11" a="1"/>
  <c r="AK1643" i="11" s="1"/>
  <c r="Y1644" i="11" a="1"/>
  <c r="Y1644" i="11" s="1"/>
  <c r="AK1644" i="11" a="1"/>
  <c r="AK1644" i="11" s="1"/>
  <c r="Y1645" i="11" a="1"/>
  <c r="Y1645" i="11" s="1"/>
  <c r="AK1645" i="11" a="1"/>
  <c r="AK1645" i="11" s="1"/>
  <c r="AB463" i="11" a="1"/>
  <c r="AB463" i="11" s="1"/>
  <c r="AB76" i="11" a="1"/>
  <c r="AB76" i="11" s="1"/>
  <c r="AB464" i="11" a="1"/>
  <c r="AB464" i="11" s="1"/>
  <c r="AB55" i="11" a="1"/>
  <c r="AB55" i="11" s="1"/>
  <c r="AB77" i="11" a="1"/>
  <c r="AB77" i="11" s="1"/>
  <c r="AB78" i="11" a="1"/>
  <c r="AB78" i="11" s="1"/>
  <c r="AB162" i="11" a="1"/>
  <c r="AB162" i="11" s="1"/>
  <c r="AB163" i="11" a="1"/>
  <c r="AB163" i="11" s="1"/>
  <c r="AB164" i="11" a="1"/>
  <c r="AB164" i="11" s="1"/>
  <c r="AB165" i="11" a="1"/>
  <c r="AB165" i="11" s="1"/>
  <c r="AB166" i="11" a="1"/>
  <c r="AB166" i="11" s="1"/>
  <c r="AB161" i="11" a="1"/>
  <c r="AB161" i="11" s="1"/>
  <c r="AB167" i="11" a="1"/>
  <c r="AB167" i="11" s="1"/>
  <c r="AB462" i="11" a="1"/>
  <c r="AB462" i="11" s="1"/>
  <c r="AB1640" i="11" a="1"/>
  <c r="AB1640" i="11" s="1"/>
  <c r="AB1641" i="11" a="1"/>
  <c r="AB1641" i="11" s="1"/>
  <c r="AB1642" i="11" a="1"/>
  <c r="AB1642" i="11" s="1"/>
  <c r="AB1643" i="11" a="1"/>
  <c r="AB1643" i="11" s="1"/>
  <c r="AB1644" i="11" a="1"/>
  <c r="AB1644" i="11" s="1"/>
  <c r="AB1645" i="11" a="1"/>
  <c r="AB1645" i="11" s="1"/>
  <c r="AI77" i="11"/>
  <c r="AH77" i="11" a="1"/>
  <c r="AH77" i="11" s="1"/>
  <c r="AI78" i="11"/>
  <c r="AH78" i="11" a="1"/>
  <c r="AH78" i="11" s="1"/>
  <c r="AI1641" i="11"/>
  <c r="AH1641" i="11" a="1"/>
  <c r="AH1641" i="11" s="1"/>
  <c r="AI1640" i="11"/>
  <c r="AH1640" i="11" a="1"/>
  <c r="AH1640" i="11" s="1"/>
  <c r="AI161" i="11"/>
  <c r="AH161" i="11" a="1"/>
  <c r="AH161" i="11" s="1"/>
  <c r="AI1642" i="11"/>
  <c r="AH1642" i="11" a="1"/>
  <c r="AH1642" i="11" s="1"/>
  <c r="AI163" i="11"/>
  <c r="AH163" i="11" a="1"/>
  <c r="AH163" i="11" s="1"/>
  <c r="AI164" i="11"/>
  <c r="AH164" i="11" a="1"/>
  <c r="AH164" i="11" s="1"/>
  <c r="AI1643" i="11"/>
  <c r="AH1643" i="11" a="1"/>
  <c r="AH1643" i="11" s="1"/>
  <c r="AI464" i="11"/>
  <c r="AH464" i="11" a="1"/>
  <c r="AH464" i="11" s="1"/>
  <c r="AI165" i="11"/>
  <c r="AH165" i="11" a="1"/>
  <c r="AH165" i="11" s="1"/>
  <c r="AI162" i="11"/>
  <c r="AH162" i="11" a="1"/>
  <c r="AH162" i="11" s="1"/>
  <c r="AI166" i="11"/>
  <c r="AH166" i="11" a="1"/>
  <c r="AH166" i="11" s="1"/>
  <c r="AI1644" i="11"/>
  <c r="AH1644" i="11" a="1"/>
  <c r="AH1644" i="11" s="1"/>
  <c r="AI76" i="11"/>
  <c r="AH76" i="11" a="1"/>
  <c r="AH76" i="11" s="1"/>
  <c r="AI167" i="11"/>
  <c r="AH167" i="11" a="1"/>
  <c r="AH167" i="11" s="1"/>
  <c r="AI462" i="11"/>
  <c r="AH462" i="11" a="1"/>
  <c r="AH462" i="11" s="1"/>
  <c r="AI1645" i="11"/>
  <c r="AH1645" i="11" a="1"/>
  <c r="AH1645" i="11" s="1"/>
  <c r="AI55" i="11"/>
  <c r="AH55" i="11" a="1"/>
  <c r="AH55" i="11" s="1"/>
  <c r="AI463" i="11"/>
  <c r="AH463" i="11" a="1"/>
  <c r="AH463" i="11" s="1"/>
  <c r="B29" i="14"/>
  <c r="B38" i="14"/>
  <c r="B45" i="14"/>
  <c r="B10" i="14"/>
  <c r="B23" i="14"/>
  <c r="B28" i="14"/>
  <c r="B37" i="14"/>
  <c r="B44" i="14"/>
  <c r="B36" i="14"/>
  <c r="B16" i="14"/>
  <c r="B43" i="14"/>
  <c r="B42" i="14"/>
  <c r="B27" i="14"/>
  <c r="B22" i="14"/>
  <c r="B21" i="14"/>
  <c r="B18" i="14"/>
  <c r="B20" i="14"/>
  <c r="B15" i="14"/>
  <c r="B9" i="14"/>
  <c r="B35" i="14"/>
  <c r="B34" i="14"/>
  <c r="B8" i="14"/>
  <c r="B7" i="14"/>
  <c r="B12" i="14"/>
  <c r="B14" i="14"/>
  <c r="B41" i="14"/>
  <c r="B19" i="14"/>
  <c r="B26" i="14"/>
  <c r="B40" i="14"/>
  <c r="B17" i="14"/>
  <c r="B25" i="14"/>
  <c r="B6" i="14"/>
  <c r="B33" i="14"/>
  <c r="B32" i="14"/>
  <c r="B13" i="14"/>
  <c r="B31" i="14"/>
  <c r="B11" i="14"/>
  <c r="B39" i="14"/>
  <c r="B30" i="14"/>
  <c r="B24" i="14"/>
  <c r="B5" i="14"/>
  <c r="B5" i="13"/>
  <c r="Q1644" i="11" s="1"/>
  <c r="B8" i="12"/>
  <c r="B9" i="12"/>
  <c r="B6" i="12"/>
  <c r="B7" i="12"/>
  <c r="B5" i="12"/>
  <c r="B1639" i="11"/>
  <c r="B1638" i="11"/>
  <c r="B1637" i="11"/>
  <c r="B1636" i="11"/>
  <c r="B1635" i="11"/>
  <c r="B1634" i="11"/>
  <c r="B1633" i="11"/>
  <c r="B1632" i="11"/>
  <c r="B1631" i="11"/>
  <c r="B1630" i="11"/>
  <c r="B1629" i="11"/>
  <c r="B1628" i="11"/>
  <c r="B1627" i="11"/>
  <c r="B1626" i="11"/>
  <c r="B1625" i="11"/>
  <c r="B1624" i="11"/>
  <c r="B1623" i="11"/>
  <c r="B1622" i="11"/>
  <c r="B1621" i="11"/>
  <c r="B1620" i="11"/>
  <c r="B1619" i="11"/>
  <c r="B1618" i="11"/>
  <c r="B1617" i="11"/>
  <c r="B1616" i="11"/>
  <c r="B1615" i="11"/>
  <c r="B1614" i="11"/>
  <c r="B1613" i="11"/>
  <c r="B1612" i="11"/>
  <c r="B1611" i="11"/>
  <c r="B1610" i="11"/>
  <c r="B1609" i="11"/>
  <c r="B1608" i="11"/>
  <c r="B1607" i="11"/>
  <c r="B1606" i="11"/>
  <c r="B1605" i="11"/>
  <c r="B1604" i="11"/>
  <c r="B1603" i="11"/>
  <c r="B1602" i="11"/>
  <c r="B1601" i="11"/>
  <c r="B1600" i="11"/>
  <c r="B1599" i="11"/>
  <c r="B1598" i="11"/>
  <c r="B1597" i="11"/>
  <c r="B1596" i="11"/>
  <c r="B1595" i="11"/>
  <c r="B1594" i="11"/>
  <c r="B1593" i="11"/>
  <c r="B1592" i="11"/>
  <c r="B1591" i="11"/>
  <c r="B1590" i="11"/>
  <c r="B1589" i="11"/>
  <c r="B1588" i="11"/>
  <c r="B1587" i="11"/>
  <c r="B1586" i="11"/>
  <c r="B1585" i="11"/>
  <c r="B1584" i="11"/>
  <c r="B1583" i="11"/>
  <c r="B1582" i="11"/>
  <c r="B1581" i="11"/>
  <c r="B1580" i="11"/>
  <c r="B1579" i="11"/>
  <c r="B1578" i="11"/>
  <c r="B1577" i="11"/>
  <c r="B1576" i="11"/>
  <c r="B1575" i="11"/>
  <c r="B1574" i="11"/>
  <c r="B1573" i="11"/>
  <c r="B1572" i="11"/>
  <c r="B1571" i="11"/>
  <c r="B1570" i="11"/>
  <c r="B1569" i="11"/>
  <c r="B1568" i="11"/>
  <c r="B1567" i="11"/>
  <c r="B1566" i="11"/>
  <c r="B1565" i="11"/>
  <c r="B1564" i="11"/>
  <c r="B1563" i="11"/>
  <c r="B1562" i="11"/>
  <c r="B1561" i="11"/>
  <c r="B1560" i="11"/>
  <c r="B1559" i="11"/>
  <c r="B1558" i="11"/>
  <c r="B1557" i="11"/>
  <c r="B1556" i="11"/>
  <c r="B1555" i="11"/>
  <c r="B1554" i="11"/>
  <c r="B1553" i="11"/>
  <c r="B1552" i="11"/>
  <c r="B1551" i="11"/>
  <c r="B1550" i="11"/>
  <c r="B1549" i="11"/>
  <c r="B1548" i="11"/>
  <c r="B1547" i="11"/>
  <c r="B1546" i="11"/>
  <c r="B1545" i="11"/>
  <c r="B1544" i="11"/>
  <c r="B1543" i="11"/>
  <c r="B1542" i="11"/>
  <c r="B1541" i="11"/>
  <c r="B1540" i="11"/>
  <c r="B1539" i="11"/>
  <c r="B1538" i="11"/>
  <c r="B1537" i="11"/>
  <c r="B1536" i="11"/>
  <c r="B1535" i="11"/>
  <c r="B1534" i="11"/>
  <c r="B1533" i="11"/>
  <c r="B1532" i="11"/>
  <c r="B1531" i="11"/>
  <c r="B1530" i="11"/>
  <c r="B1529" i="11"/>
  <c r="B1528" i="11"/>
  <c r="B1527" i="11"/>
  <c r="B1526" i="11"/>
  <c r="B1525" i="11"/>
  <c r="B1524" i="11"/>
  <c r="B1523" i="11"/>
  <c r="B1522" i="11"/>
  <c r="B1521" i="11"/>
  <c r="B1520" i="11"/>
  <c r="B1519" i="11"/>
  <c r="B1518" i="11"/>
  <c r="B1517" i="11"/>
  <c r="B1516" i="11"/>
  <c r="B1515" i="11"/>
  <c r="B1514" i="11"/>
  <c r="B1513" i="11"/>
  <c r="B1512" i="11"/>
  <c r="B1511" i="11"/>
  <c r="B1510" i="11"/>
  <c r="B1509" i="11"/>
  <c r="B1508" i="11"/>
  <c r="B1507" i="11"/>
  <c r="B1506" i="11"/>
  <c r="B1505" i="11"/>
  <c r="B1504" i="11"/>
  <c r="B1503" i="11"/>
  <c r="B1502" i="11"/>
  <c r="B1501" i="11"/>
  <c r="B1500" i="11"/>
  <c r="B1499" i="11"/>
  <c r="B1498" i="11"/>
  <c r="B1497" i="11"/>
  <c r="B1496" i="11"/>
  <c r="B1495" i="11"/>
  <c r="B1494" i="11"/>
  <c r="B1493" i="11"/>
  <c r="B1492" i="11"/>
  <c r="B1491" i="11"/>
  <c r="B1490" i="11"/>
  <c r="B1489" i="11"/>
  <c r="B1488" i="11"/>
  <c r="B1487" i="11"/>
  <c r="B1486" i="11"/>
  <c r="B1485" i="11"/>
  <c r="B1484" i="11"/>
  <c r="B1483" i="11"/>
  <c r="B1482" i="11"/>
  <c r="B1481" i="11"/>
  <c r="B1480" i="11"/>
  <c r="B1479" i="11"/>
  <c r="B1478" i="11"/>
  <c r="B1477" i="11"/>
  <c r="B1476" i="11"/>
  <c r="B1475" i="11"/>
  <c r="B1474" i="11"/>
  <c r="B1473" i="11"/>
  <c r="B1472" i="11"/>
  <c r="B1471" i="11"/>
  <c r="B1470" i="11"/>
  <c r="B1469" i="11"/>
  <c r="B1468" i="11"/>
  <c r="B1467" i="11"/>
  <c r="B1466" i="11"/>
  <c r="B1465" i="11"/>
  <c r="B1464" i="11"/>
  <c r="B1463" i="11"/>
  <c r="B1462" i="11"/>
  <c r="B1461" i="11"/>
  <c r="B1460" i="11"/>
  <c r="B1459" i="11"/>
  <c r="B1458" i="11"/>
  <c r="B1457" i="11"/>
  <c r="B1456" i="11"/>
  <c r="B1455" i="11"/>
  <c r="B1454" i="11"/>
  <c r="B1453" i="11"/>
  <c r="B1452" i="11"/>
  <c r="B1451" i="11"/>
  <c r="B1450" i="11"/>
  <c r="B1449" i="11"/>
  <c r="B1448" i="11"/>
  <c r="B1447" i="11"/>
  <c r="B1446" i="11"/>
  <c r="B1445" i="11"/>
  <c r="B1444" i="11"/>
  <c r="B1443" i="11"/>
  <c r="B1442" i="11"/>
  <c r="B1441" i="11"/>
  <c r="B1440" i="11"/>
  <c r="B1439" i="11"/>
  <c r="B1438" i="11"/>
  <c r="B1437" i="11"/>
  <c r="B1436" i="11"/>
  <c r="B1435" i="11"/>
  <c r="B1434" i="11"/>
  <c r="B1433" i="11"/>
  <c r="B1432" i="11"/>
  <c r="B1431" i="11"/>
  <c r="B1430" i="11"/>
  <c r="B1429" i="11"/>
  <c r="B1428" i="11"/>
  <c r="B1427" i="11"/>
  <c r="B1426" i="11"/>
  <c r="B1425" i="11"/>
  <c r="B1424" i="11"/>
  <c r="B1423" i="11"/>
  <c r="B1422" i="11"/>
  <c r="B1421" i="11"/>
  <c r="B1420" i="11"/>
  <c r="B1419" i="11"/>
  <c r="B1418" i="11"/>
  <c r="B1417" i="11"/>
  <c r="B1415" i="11"/>
  <c r="B1414" i="11"/>
  <c r="B1413" i="11"/>
  <c r="B1412" i="11"/>
  <c r="B1411" i="11"/>
  <c r="B1410" i="11"/>
  <c r="B1409" i="11"/>
  <c r="B1408" i="11"/>
  <c r="B1407" i="11"/>
  <c r="B1406" i="11"/>
  <c r="B1405" i="11"/>
  <c r="B1404" i="11"/>
  <c r="B1403" i="11"/>
  <c r="B1402" i="11"/>
  <c r="B1401" i="11"/>
  <c r="B1400" i="11"/>
  <c r="B1399" i="11"/>
  <c r="B1398" i="11"/>
  <c r="B1397" i="11"/>
  <c r="B1396" i="11"/>
  <c r="B1395" i="11"/>
  <c r="B1394" i="11"/>
  <c r="B1393" i="11"/>
  <c r="B1392" i="11"/>
  <c r="B1391" i="11"/>
  <c r="B1390" i="11"/>
  <c r="B1389" i="11"/>
  <c r="B1388" i="11"/>
  <c r="B1387" i="11"/>
  <c r="B1386" i="11"/>
  <c r="B1385" i="11"/>
  <c r="B1384" i="11"/>
  <c r="B1383" i="11"/>
  <c r="B1382" i="11"/>
  <c r="B1381" i="11"/>
  <c r="B1380" i="11"/>
  <c r="B1379" i="11"/>
  <c r="B1378" i="11"/>
  <c r="B1377" i="11"/>
  <c r="B1376" i="11"/>
  <c r="B1375" i="11"/>
  <c r="B1374" i="11"/>
  <c r="B1373" i="11"/>
  <c r="B1372" i="11"/>
  <c r="B1371" i="11"/>
  <c r="B1370" i="11"/>
  <c r="B1369" i="11"/>
  <c r="B1368" i="11"/>
  <c r="B1367" i="11"/>
  <c r="B1366" i="11"/>
  <c r="B1365" i="11"/>
  <c r="B1364" i="11"/>
  <c r="B1363" i="11"/>
  <c r="B1362" i="11"/>
  <c r="B1361" i="11"/>
  <c r="B1360" i="11"/>
  <c r="B1359" i="11"/>
  <c r="B1358" i="11"/>
  <c r="B1357" i="11"/>
  <c r="B1356" i="11"/>
  <c r="B1355" i="11"/>
  <c r="B1354" i="11"/>
  <c r="B1353" i="11"/>
  <c r="B1352" i="11"/>
  <c r="B1351" i="11"/>
  <c r="B1350" i="11"/>
  <c r="B1349" i="11"/>
  <c r="B1348" i="11"/>
  <c r="B1347" i="11"/>
  <c r="B1346" i="11"/>
  <c r="B1345" i="11"/>
  <c r="B1344" i="11"/>
  <c r="B1343" i="11"/>
  <c r="B1342" i="11"/>
  <c r="B1341" i="11"/>
  <c r="B1340" i="11"/>
  <c r="B1339" i="11"/>
  <c r="B1338" i="11"/>
  <c r="B1337" i="11"/>
  <c r="B1336" i="11"/>
  <c r="B1335" i="11"/>
  <c r="B1334" i="11"/>
  <c r="B1333" i="11"/>
  <c r="B1332" i="11"/>
  <c r="B1331" i="11"/>
  <c r="B1330" i="11"/>
  <c r="B1329" i="11"/>
  <c r="B1328" i="11"/>
  <c r="B1327" i="11"/>
  <c r="B1326" i="11"/>
  <c r="B1325" i="11"/>
  <c r="B1324" i="11"/>
  <c r="B1323" i="11"/>
  <c r="B1322" i="11"/>
  <c r="B1321" i="11"/>
  <c r="B1320" i="11"/>
  <c r="B1319" i="11"/>
  <c r="B1318" i="11"/>
  <c r="B1317" i="11"/>
  <c r="B1316" i="11"/>
  <c r="B1315" i="11"/>
  <c r="B1314" i="11"/>
  <c r="B1313" i="11"/>
  <c r="B1312" i="11"/>
  <c r="B1311" i="11"/>
  <c r="B1310" i="11"/>
  <c r="B1309" i="11"/>
  <c r="B1308" i="11"/>
  <c r="B1307" i="11"/>
  <c r="B1306" i="11"/>
  <c r="B1305" i="11"/>
  <c r="B1304" i="11"/>
  <c r="B1303" i="11"/>
  <c r="B1302" i="11"/>
  <c r="B1301" i="11"/>
  <c r="B1300" i="11"/>
  <c r="B1299" i="11"/>
  <c r="B1298" i="11"/>
  <c r="B1297" i="11"/>
  <c r="B1296" i="11"/>
  <c r="B1295" i="11"/>
  <c r="B1294" i="11"/>
  <c r="B1293" i="11"/>
  <c r="B1292" i="11"/>
  <c r="B1291" i="11"/>
  <c r="B1290" i="11"/>
  <c r="B1289" i="11"/>
  <c r="B1288" i="11"/>
  <c r="B1287" i="11"/>
  <c r="B1286" i="11"/>
  <c r="B1285" i="11"/>
  <c r="B1284" i="11"/>
  <c r="B1283" i="11"/>
  <c r="B1282" i="11"/>
  <c r="B1281" i="11"/>
  <c r="B1280" i="11"/>
  <c r="B1279" i="11"/>
  <c r="B1278" i="11"/>
  <c r="B1277" i="11"/>
  <c r="B1276" i="11"/>
  <c r="B1275" i="11"/>
  <c r="B1274" i="11"/>
  <c r="B1273" i="11"/>
  <c r="B1272" i="11"/>
  <c r="B1271" i="11"/>
  <c r="B1270" i="11"/>
  <c r="B1269" i="11"/>
  <c r="B1268" i="11"/>
  <c r="B1267" i="11"/>
  <c r="B1266" i="11"/>
  <c r="B1265" i="11"/>
  <c r="B1264" i="11"/>
  <c r="B1263" i="11"/>
  <c r="B1262" i="11"/>
  <c r="B1261" i="11"/>
  <c r="B1260" i="11"/>
  <c r="B1259" i="11"/>
  <c r="B1258" i="11"/>
  <c r="B1257" i="11"/>
  <c r="B1256" i="11"/>
  <c r="B1255" i="11"/>
  <c r="B1254" i="11"/>
  <c r="B1253" i="11"/>
  <c r="B1252" i="11"/>
  <c r="B1251" i="11"/>
  <c r="B1250" i="11"/>
  <c r="B1249" i="11"/>
  <c r="B1248" i="11"/>
  <c r="B1247" i="11"/>
  <c r="B1246" i="11"/>
  <c r="B1245" i="11"/>
  <c r="B1244" i="11"/>
  <c r="B1243" i="11"/>
  <c r="B1242" i="11"/>
  <c r="B1241" i="11"/>
  <c r="B1240" i="11"/>
  <c r="B1239" i="11"/>
  <c r="B1238" i="11"/>
  <c r="B1237" i="11"/>
  <c r="B1236" i="11"/>
  <c r="B1235" i="11"/>
  <c r="B1234" i="11"/>
  <c r="B1233" i="11"/>
  <c r="B1232" i="11"/>
  <c r="B1231" i="11"/>
  <c r="B1230" i="11"/>
  <c r="B1229" i="11"/>
  <c r="B1228" i="11"/>
  <c r="B1227" i="11"/>
  <c r="B1226" i="11"/>
  <c r="B1225" i="11"/>
  <c r="B1224" i="11"/>
  <c r="B1223" i="11"/>
  <c r="B1222" i="11"/>
  <c r="B1221" i="11"/>
  <c r="B1220" i="11"/>
  <c r="B1219" i="11"/>
  <c r="B1218" i="11"/>
  <c r="B1217" i="11"/>
  <c r="B1216" i="11"/>
  <c r="B1215" i="11"/>
  <c r="B1214" i="11"/>
  <c r="B1213" i="11"/>
  <c r="B1212" i="11"/>
  <c r="B1211" i="11"/>
  <c r="B1210" i="11"/>
  <c r="B1209" i="11"/>
  <c r="B1208" i="11"/>
  <c r="B1207" i="11"/>
  <c r="B1206" i="11"/>
  <c r="B1205" i="11"/>
  <c r="B1204" i="11"/>
  <c r="B1203" i="11"/>
  <c r="B1202" i="11"/>
  <c r="B1201" i="11"/>
  <c r="B1200" i="11"/>
  <c r="B1199" i="11"/>
  <c r="B1198" i="11"/>
  <c r="B1197" i="11"/>
  <c r="B1196" i="11"/>
  <c r="B1195" i="11"/>
  <c r="B1194" i="11"/>
  <c r="B1193" i="11"/>
  <c r="B1192" i="11"/>
  <c r="B1191" i="11"/>
  <c r="B1190" i="11"/>
  <c r="B1189" i="11"/>
  <c r="B1188" i="11"/>
  <c r="B1187" i="11"/>
  <c r="B1186" i="11"/>
  <c r="B1185" i="11"/>
  <c r="B1184" i="11"/>
  <c r="B1183" i="11"/>
  <c r="B1182" i="11"/>
  <c r="B1181" i="11"/>
  <c r="B1180" i="11"/>
  <c r="B1179" i="11"/>
  <c r="B1178" i="11"/>
  <c r="B1177" i="11"/>
  <c r="B1176" i="11"/>
  <c r="B1175" i="11"/>
  <c r="B1174" i="11"/>
  <c r="B1173" i="11"/>
  <c r="B1172" i="11"/>
  <c r="B1171" i="11"/>
  <c r="B1170" i="11"/>
  <c r="B1169" i="11"/>
  <c r="B1168" i="11"/>
  <c r="B1167" i="11"/>
  <c r="B1166" i="11"/>
  <c r="B1165" i="11"/>
  <c r="B1164" i="11"/>
  <c r="B1163" i="11"/>
  <c r="B1162" i="11"/>
  <c r="B1161" i="11"/>
  <c r="B1160" i="11"/>
  <c r="B1159" i="11"/>
  <c r="B1158" i="11"/>
  <c r="B1157" i="11"/>
  <c r="B1156" i="11"/>
  <c r="B1155" i="11"/>
  <c r="B1154" i="11"/>
  <c r="B1153" i="11"/>
  <c r="B1152" i="11"/>
  <c r="B1151" i="11"/>
  <c r="B1150" i="11"/>
  <c r="B1149" i="11"/>
  <c r="B1148" i="11"/>
  <c r="B1147" i="11"/>
  <c r="B1146" i="11"/>
  <c r="B1145" i="11"/>
  <c r="B1144" i="11"/>
  <c r="B1143" i="11"/>
  <c r="B1142" i="11"/>
  <c r="B1141" i="11"/>
  <c r="B1140" i="11"/>
  <c r="B1139" i="11"/>
  <c r="B1138" i="11"/>
  <c r="B1137" i="11"/>
  <c r="B1136" i="11"/>
  <c r="B1135" i="11"/>
  <c r="B1134" i="11"/>
  <c r="B1133" i="11"/>
  <c r="B1132" i="11"/>
  <c r="B1131" i="11"/>
  <c r="B1130" i="11"/>
  <c r="B1129" i="11"/>
  <c r="B1128" i="11"/>
  <c r="B1127" i="11"/>
  <c r="B1126" i="11"/>
  <c r="B1125" i="11"/>
  <c r="B1124" i="11"/>
  <c r="B1123" i="11"/>
  <c r="B1122" i="11"/>
  <c r="B1121" i="11"/>
  <c r="B1120" i="11"/>
  <c r="B1119" i="11"/>
  <c r="B1118" i="11"/>
  <c r="B1117" i="11"/>
  <c r="B1116" i="11"/>
  <c r="B1115" i="11"/>
  <c r="B1114" i="11"/>
  <c r="B1113" i="11"/>
  <c r="B1112" i="11"/>
  <c r="B1111" i="11"/>
  <c r="B1110" i="11"/>
  <c r="B1109" i="11"/>
  <c r="B1108" i="11"/>
  <c r="B1107" i="11"/>
  <c r="B1106" i="11"/>
  <c r="B1105" i="11"/>
  <c r="B1104" i="11"/>
  <c r="B1103" i="11"/>
  <c r="B1102" i="11"/>
  <c r="B1101" i="11"/>
  <c r="B1100" i="11"/>
  <c r="B1099" i="11"/>
  <c r="B1098" i="11"/>
  <c r="B1097" i="11"/>
  <c r="B1096" i="11"/>
  <c r="B1095" i="11"/>
  <c r="B1094" i="11"/>
  <c r="B1093" i="11"/>
  <c r="B1092" i="11"/>
  <c r="B1091" i="11"/>
  <c r="B1090" i="11"/>
  <c r="B1089" i="11"/>
  <c r="B1088" i="11"/>
  <c r="B1087" i="11"/>
  <c r="B1086" i="11"/>
  <c r="B1085" i="11"/>
  <c r="B1084" i="11"/>
  <c r="B1083" i="11"/>
  <c r="B1082" i="11"/>
  <c r="B1081" i="11"/>
  <c r="B1080" i="11"/>
  <c r="B1079" i="11"/>
  <c r="B1078" i="11"/>
  <c r="B1077" i="11"/>
  <c r="B1076" i="11"/>
  <c r="B1075" i="11"/>
  <c r="B1074" i="11"/>
  <c r="B1073" i="11"/>
  <c r="B1072" i="11"/>
  <c r="B1071" i="11"/>
  <c r="B1070" i="11"/>
  <c r="B1069" i="11"/>
  <c r="B1068" i="11"/>
  <c r="B1067" i="11"/>
  <c r="B1066" i="11"/>
  <c r="B1065" i="11"/>
  <c r="B1064" i="11"/>
  <c r="B1063" i="11"/>
  <c r="B1062" i="11"/>
  <c r="B1061" i="11"/>
  <c r="B1060" i="11"/>
  <c r="B1059" i="11"/>
  <c r="B1058" i="11"/>
  <c r="B1057" i="11"/>
  <c r="B1056" i="11"/>
  <c r="B1055" i="11"/>
  <c r="B1054" i="11"/>
  <c r="B1053" i="11"/>
  <c r="B1052" i="11"/>
  <c r="B1051" i="11"/>
  <c r="B1050" i="11"/>
  <c r="B1049" i="11"/>
  <c r="B1048" i="11"/>
  <c r="B1047" i="11"/>
  <c r="B1046" i="11"/>
  <c r="B1045" i="11"/>
  <c r="B1044" i="11"/>
  <c r="B1043" i="11"/>
  <c r="B1042" i="11"/>
  <c r="B1041" i="11"/>
  <c r="B1040" i="11"/>
  <c r="B1039" i="11"/>
  <c r="B1038" i="11"/>
  <c r="B1037" i="11"/>
  <c r="B1036" i="11"/>
  <c r="B1035" i="11"/>
  <c r="B1034" i="11"/>
  <c r="B1033" i="11"/>
  <c r="B1032" i="11"/>
  <c r="B1031" i="11"/>
  <c r="B1030" i="11"/>
  <c r="B1029" i="11"/>
  <c r="B1028" i="11"/>
  <c r="B1027" i="11"/>
  <c r="B1026" i="11"/>
  <c r="B1025" i="11"/>
  <c r="B1024" i="11"/>
  <c r="B1023" i="11"/>
  <c r="B1022" i="11"/>
  <c r="B1021" i="11"/>
  <c r="B1020" i="11"/>
  <c r="B1019" i="11"/>
  <c r="B1018" i="11"/>
  <c r="B1017" i="11"/>
  <c r="B1016" i="11"/>
  <c r="B1015" i="11"/>
  <c r="B1014" i="11"/>
  <c r="B1013" i="11"/>
  <c r="B1012" i="11"/>
  <c r="B1011" i="11"/>
  <c r="B1010" i="11"/>
  <c r="B1009" i="11"/>
  <c r="B1008" i="11"/>
  <c r="B1007" i="11"/>
  <c r="B1006" i="11"/>
  <c r="B1005" i="11"/>
  <c r="B1004" i="11"/>
  <c r="B1003" i="11"/>
  <c r="B1002" i="11"/>
  <c r="B1001" i="11"/>
  <c r="B1000" i="11"/>
  <c r="B999" i="11"/>
  <c r="B998" i="11"/>
  <c r="B997" i="11"/>
  <c r="B996" i="11"/>
  <c r="B995" i="11"/>
  <c r="B994" i="11"/>
  <c r="B993" i="11"/>
  <c r="B992" i="11"/>
  <c r="B991" i="11"/>
  <c r="B990" i="11"/>
  <c r="B989" i="11"/>
  <c r="B988" i="11"/>
  <c r="B987" i="11"/>
  <c r="B986" i="11"/>
  <c r="B985" i="11"/>
  <c r="B984" i="11"/>
  <c r="B983" i="11"/>
  <c r="B982" i="11"/>
  <c r="B981" i="11"/>
  <c r="B980" i="11"/>
  <c r="B979" i="11"/>
  <c r="B978" i="11"/>
  <c r="B977" i="11"/>
  <c r="B976" i="11"/>
  <c r="B975" i="11"/>
  <c r="B974" i="11"/>
  <c r="B973" i="11"/>
  <c r="B972" i="11"/>
  <c r="B971" i="11"/>
  <c r="B970" i="11"/>
  <c r="B969" i="11"/>
  <c r="B968" i="11"/>
  <c r="B967" i="11"/>
  <c r="B966" i="11"/>
  <c r="B965" i="11"/>
  <c r="B964" i="11"/>
  <c r="B963" i="11"/>
  <c r="B962" i="11"/>
  <c r="B961" i="11"/>
  <c r="B960" i="11"/>
  <c r="B959" i="11"/>
  <c r="B958" i="11"/>
  <c r="B957" i="11"/>
  <c r="B956" i="11"/>
  <c r="B955" i="11"/>
  <c r="B954" i="11"/>
  <c r="B953" i="11"/>
  <c r="B952" i="11"/>
  <c r="B951" i="11"/>
  <c r="B950" i="11"/>
  <c r="B949" i="11"/>
  <c r="B948" i="11"/>
  <c r="B947" i="11"/>
  <c r="B946" i="11"/>
  <c r="B945" i="11"/>
  <c r="B944" i="11"/>
  <c r="B943" i="11"/>
  <c r="B942" i="11"/>
  <c r="B941" i="11"/>
  <c r="B940" i="11"/>
  <c r="B939" i="11"/>
  <c r="B938" i="11"/>
  <c r="B937" i="11"/>
  <c r="B936" i="11"/>
  <c r="B935" i="11"/>
  <c r="B934" i="11"/>
  <c r="B933" i="11"/>
  <c r="B932" i="11"/>
  <c r="B931" i="11"/>
  <c r="B930" i="11"/>
  <c r="B929" i="11"/>
  <c r="B928" i="11"/>
  <c r="B927" i="11"/>
  <c r="B926" i="11"/>
  <c r="B925" i="11"/>
  <c r="B924" i="11"/>
  <c r="B923" i="11"/>
  <c r="B922" i="11"/>
  <c r="B921" i="11"/>
  <c r="B920" i="11"/>
  <c r="B919" i="11"/>
  <c r="B918" i="11"/>
  <c r="B917" i="11"/>
  <c r="B916" i="11"/>
  <c r="B915" i="11"/>
  <c r="B914" i="11"/>
  <c r="B913" i="11"/>
  <c r="B912" i="11"/>
  <c r="B911" i="11"/>
  <c r="B910" i="11"/>
  <c r="B909" i="11"/>
  <c r="B908" i="11"/>
  <c r="B907" i="11"/>
  <c r="B906" i="11"/>
  <c r="B905" i="11"/>
  <c r="B904" i="11"/>
  <c r="B903" i="11"/>
  <c r="B902" i="11"/>
  <c r="B901" i="11"/>
  <c r="B900" i="11"/>
  <c r="B899" i="11"/>
  <c r="B898" i="11"/>
  <c r="B897" i="11"/>
  <c r="B896" i="11"/>
  <c r="B895" i="11"/>
  <c r="B894" i="11"/>
  <c r="B893" i="11"/>
  <c r="B892" i="11"/>
  <c r="B891" i="11"/>
  <c r="B890" i="11"/>
  <c r="B889" i="11"/>
  <c r="B888" i="11"/>
  <c r="B887" i="11"/>
  <c r="B886" i="11"/>
  <c r="B885" i="11"/>
  <c r="B884" i="11"/>
  <c r="B883" i="11"/>
  <c r="B882" i="11"/>
  <c r="B881" i="11"/>
  <c r="B880" i="11"/>
  <c r="B879" i="11"/>
  <c r="B878" i="11"/>
  <c r="B877" i="11"/>
  <c r="B876" i="11"/>
  <c r="B875" i="11"/>
  <c r="B874" i="11"/>
  <c r="B873" i="11"/>
  <c r="B872" i="11"/>
  <c r="B871" i="11"/>
  <c r="B870" i="11"/>
  <c r="B869" i="11"/>
  <c r="B868" i="11"/>
  <c r="B867" i="11"/>
  <c r="B866" i="11"/>
  <c r="B865" i="11"/>
  <c r="B864" i="11"/>
  <c r="B863" i="11"/>
  <c r="B862" i="11"/>
  <c r="B861" i="11"/>
  <c r="B860" i="11"/>
  <c r="B859" i="11"/>
  <c r="B858" i="11"/>
  <c r="B857" i="11"/>
  <c r="B856" i="11"/>
  <c r="B855" i="11"/>
  <c r="B854" i="11"/>
  <c r="B853" i="11"/>
  <c r="B852" i="11"/>
  <c r="B851" i="11"/>
  <c r="B850" i="11"/>
  <c r="B849" i="11"/>
  <c r="B848" i="11"/>
  <c r="B847" i="11"/>
  <c r="B846" i="11"/>
  <c r="B845" i="11"/>
  <c r="B844" i="11"/>
  <c r="B843" i="11"/>
  <c r="B842" i="11"/>
  <c r="B841" i="11"/>
  <c r="B840" i="11"/>
  <c r="B839" i="11"/>
  <c r="B838" i="11"/>
  <c r="B837" i="11"/>
  <c r="B836" i="11"/>
  <c r="B835" i="11"/>
  <c r="B834" i="11"/>
  <c r="B833" i="11"/>
  <c r="B832" i="11"/>
  <c r="B831" i="11"/>
  <c r="B830" i="11"/>
  <c r="B829" i="11"/>
  <c r="B828" i="11"/>
  <c r="B827" i="11"/>
  <c r="B826" i="11"/>
  <c r="B825" i="11"/>
  <c r="B824" i="11"/>
  <c r="B823" i="11"/>
  <c r="B822" i="11"/>
  <c r="B821" i="11"/>
  <c r="B820" i="11"/>
  <c r="B819" i="11"/>
  <c r="B818" i="11"/>
  <c r="B817" i="11"/>
  <c r="B816" i="11"/>
  <c r="B815" i="11"/>
  <c r="B814" i="11"/>
  <c r="B813" i="11"/>
  <c r="B812" i="11"/>
  <c r="B811" i="11"/>
  <c r="B810" i="11"/>
  <c r="B809" i="11"/>
  <c r="B808" i="11"/>
  <c r="B807" i="11"/>
  <c r="B806" i="11"/>
  <c r="B805" i="11"/>
  <c r="B804" i="11"/>
  <c r="B803" i="11"/>
  <c r="B802" i="11"/>
  <c r="B801" i="11"/>
  <c r="B800" i="11"/>
  <c r="B799" i="11"/>
  <c r="B798" i="11"/>
  <c r="B797" i="11"/>
  <c r="B796" i="11"/>
  <c r="B795" i="11"/>
  <c r="B794" i="11"/>
  <c r="B793" i="11"/>
  <c r="B792" i="11"/>
  <c r="B791" i="11"/>
  <c r="B790" i="11"/>
  <c r="B789" i="11"/>
  <c r="B788" i="11"/>
  <c r="B787" i="11"/>
  <c r="B786" i="11"/>
  <c r="B785" i="11"/>
  <c r="B784" i="11"/>
  <c r="B783" i="11"/>
  <c r="B782" i="11"/>
  <c r="B781" i="11"/>
  <c r="B780" i="11"/>
  <c r="B779" i="11"/>
  <c r="B778" i="11"/>
  <c r="B777" i="11"/>
  <c r="B776" i="11"/>
  <c r="B775" i="11"/>
  <c r="B774" i="11"/>
  <c r="B773" i="11"/>
  <c r="B772" i="11"/>
  <c r="B771" i="11"/>
  <c r="B770" i="11"/>
  <c r="B769" i="11"/>
  <c r="B768" i="11"/>
  <c r="B767" i="11"/>
  <c r="B766" i="11"/>
  <c r="B765" i="11"/>
  <c r="B764" i="11"/>
  <c r="B763" i="11"/>
  <c r="B762" i="11"/>
  <c r="B761" i="11"/>
  <c r="B760" i="11"/>
  <c r="B759" i="11"/>
  <c r="B758" i="11"/>
  <c r="B757" i="11"/>
  <c r="B756" i="11"/>
  <c r="B755" i="11"/>
  <c r="B754" i="11"/>
  <c r="B753" i="11"/>
  <c r="B752" i="11"/>
  <c r="B751" i="11"/>
  <c r="B750" i="11"/>
  <c r="B749" i="11"/>
  <c r="B748" i="11"/>
  <c r="B747" i="11"/>
  <c r="B746" i="11"/>
  <c r="B745" i="11"/>
  <c r="B744" i="11"/>
  <c r="B743" i="11"/>
  <c r="B742" i="11"/>
  <c r="B741" i="11"/>
  <c r="B740" i="11"/>
  <c r="B739" i="11"/>
  <c r="B738" i="11"/>
  <c r="B737" i="11"/>
  <c r="B736" i="11"/>
  <c r="B735" i="11"/>
  <c r="B734" i="11"/>
  <c r="B733" i="11"/>
  <c r="B732" i="11"/>
  <c r="B731" i="11"/>
  <c r="B730" i="11"/>
  <c r="B729" i="11"/>
  <c r="B728" i="11"/>
  <c r="B727" i="11"/>
  <c r="B726" i="11"/>
  <c r="B725" i="11"/>
  <c r="B724" i="11"/>
  <c r="B723" i="11"/>
  <c r="B722" i="11"/>
  <c r="B721" i="11"/>
  <c r="B720" i="11"/>
  <c r="B719" i="11"/>
  <c r="B718" i="11"/>
  <c r="B717" i="11"/>
  <c r="B716" i="11"/>
  <c r="B715" i="11"/>
  <c r="B714" i="11"/>
  <c r="B713" i="11"/>
  <c r="B712" i="11"/>
  <c r="B711" i="11"/>
  <c r="B710" i="11"/>
  <c r="B709" i="11"/>
  <c r="B708" i="11"/>
  <c r="B707" i="11"/>
  <c r="B706" i="11"/>
  <c r="B705" i="11"/>
  <c r="B704" i="11"/>
  <c r="B703" i="11"/>
  <c r="B702" i="11"/>
  <c r="B701" i="11"/>
  <c r="B700" i="11"/>
  <c r="B699" i="11"/>
  <c r="B698" i="11"/>
  <c r="B697" i="11"/>
  <c r="B696" i="11"/>
  <c r="B695" i="11"/>
  <c r="B694" i="11"/>
  <c r="B693" i="11"/>
  <c r="B692" i="11"/>
  <c r="B691" i="11"/>
  <c r="B690" i="11"/>
  <c r="B689" i="11"/>
  <c r="B688" i="11"/>
  <c r="B687" i="11"/>
  <c r="B686" i="11"/>
  <c r="B685" i="11"/>
  <c r="B684" i="11"/>
  <c r="B683" i="11"/>
  <c r="B682" i="11"/>
  <c r="B681" i="11"/>
  <c r="B680" i="11"/>
  <c r="B679" i="11"/>
  <c r="B678" i="11"/>
  <c r="B677" i="11"/>
  <c r="B676" i="11"/>
  <c r="B675" i="11"/>
  <c r="B674" i="11"/>
  <c r="B673" i="11"/>
  <c r="B672" i="11"/>
  <c r="B671" i="11"/>
  <c r="B670" i="11"/>
  <c r="B669" i="11"/>
  <c r="B668" i="11"/>
  <c r="B667" i="11"/>
  <c r="B666" i="11"/>
  <c r="B665" i="11"/>
  <c r="B664" i="11"/>
  <c r="B663" i="11"/>
  <c r="B662" i="11"/>
  <c r="B661" i="11"/>
  <c r="B660" i="11"/>
  <c r="B659" i="11"/>
  <c r="B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B641" i="11"/>
  <c r="B640" i="1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6" i="11"/>
  <c r="B625" i="11"/>
  <c r="B624" i="11"/>
  <c r="B623" i="11"/>
  <c r="B622" i="11"/>
  <c r="B621" i="11"/>
  <c r="B620" i="1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B601" i="11"/>
  <c r="B600" i="11"/>
  <c r="B599" i="11"/>
  <c r="B598" i="11"/>
  <c r="B597" i="11"/>
  <c r="B596" i="11"/>
  <c r="B595" i="11"/>
  <c r="B594" i="11"/>
  <c r="B593" i="11"/>
  <c r="B592" i="11"/>
  <c r="B591" i="11"/>
  <c r="B590" i="11"/>
  <c r="B589" i="11"/>
  <c r="B588" i="11"/>
  <c r="B587" i="11"/>
  <c r="B586" i="11"/>
  <c r="B585" i="11"/>
  <c r="B584" i="11"/>
  <c r="B583" i="11"/>
  <c r="B582" i="11"/>
  <c r="B581" i="11"/>
  <c r="B580" i="11"/>
  <c r="B579" i="11"/>
  <c r="B578" i="11"/>
  <c r="B577" i="11"/>
  <c r="B576" i="11"/>
  <c r="B575" i="11"/>
  <c r="B574" i="11"/>
  <c r="B573" i="11"/>
  <c r="B572" i="11"/>
  <c r="B571" i="11"/>
  <c r="B570" i="11"/>
  <c r="B569" i="11"/>
  <c r="B568" i="11"/>
  <c r="B567" i="11"/>
  <c r="B566" i="11"/>
  <c r="B565" i="11"/>
  <c r="B564" i="11"/>
  <c r="B563" i="11"/>
  <c r="B562" i="11"/>
  <c r="B561" i="11"/>
  <c r="B560" i="11"/>
  <c r="B559" i="11"/>
  <c r="B558" i="11"/>
  <c r="B557" i="11"/>
  <c r="B556" i="11"/>
  <c r="B555" i="11"/>
  <c r="B554" i="11"/>
  <c r="B553" i="11"/>
  <c r="B552" i="11"/>
  <c r="B551" i="11"/>
  <c r="B550" i="11"/>
  <c r="B549" i="11"/>
  <c r="B548" i="11"/>
  <c r="B547" i="11"/>
  <c r="B546" i="11"/>
  <c r="B545" i="11"/>
  <c r="B544" i="11"/>
  <c r="B543" i="11"/>
  <c r="B542" i="11"/>
  <c r="B541" i="11"/>
  <c r="B540" i="11"/>
  <c r="B539" i="11"/>
  <c r="B538" i="11"/>
  <c r="B537" i="11"/>
  <c r="B536" i="11"/>
  <c r="B535" i="11"/>
  <c r="B534" i="11"/>
  <c r="B533" i="11"/>
  <c r="B532" i="11"/>
  <c r="B531" i="11"/>
  <c r="B530" i="11"/>
  <c r="B529" i="11"/>
  <c r="B528" i="11"/>
  <c r="B527" i="11"/>
  <c r="B526" i="11"/>
  <c r="B525" i="11"/>
  <c r="B524" i="11"/>
  <c r="B523" i="11"/>
  <c r="B522" i="11"/>
  <c r="B521" i="11"/>
  <c r="B520" i="11"/>
  <c r="B519" i="11"/>
  <c r="B518" i="11"/>
  <c r="B517" i="11"/>
  <c r="B516" i="11"/>
  <c r="B515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B501" i="11"/>
  <c r="B500" i="11"/>
  <c r="B499" i="11"/>
  <c r="B498" i="11"/>
  <c r="B497" i="11"/>
  <c r="B496" i="11"/>
  <c r="B495" i="11"/>
  <c r="B494" i="11"/>
  <c r="B493" i="11"/>
  <c r="B492" i="11"/>
  <c r="B491" i="11"/>
  <c r="B490" i="11"/>
  <c r="B489" i="11"/>
  <c r="B488" i="11"/>
  <c r="B487" i="11"/>
  <c r="B486" i="11"/>
  <c r="B485" i="11"/>
  <c r="B484" i="11"/>
  <c r="B483" i="11"/>
  <c r="B482" i="11"/>
  <c r="B481" i="11"/>
  <c r="B480" i="1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1" i="11"/>
  <c r="B460" i="11"/>
  <c r="B459" i="11"/>
  <c r="B458" i="11"/>
  <c r="B457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4" i="11"/>
  <c r="B443" i="11"/>
  <c r="B442" i="11"/>
  <c r="B441" i="11"/>
  <c r="B440" i="1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A7" i="1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Q164" i="11" l="1"/>
  <c r="Q55" i="11"/>
  <c r="Q464" i="11"/>
  <c r="Q1642" i="11"/>
  <c r="P55" i="11"/>
  <c r="Q76" i="11"/>
  <c r="Q1643" i="11"/>
  <c r="Q163" i="11"/>
  <c r="Q166" i="11"/>
  <c r="Q165" i="11"/>
  <c r="Q167" i="11"/>
  <c r="Q1640" i="11"/>
  <c r="Q78" i="11"/>
  <c r="Q162" i="11"/>
  <c r="Q1645" i="11"/>
  <c r="P1641" i="11"/>
  <c r="P466" i="11"/>
  <c r="P465" i="11"/>
  <c r="P1416" i="11"/>
  <c r="Q466" i="11"/>
  <c r="Q465" i="11"/>
  <c r="Q1416" i="11"/>
  <c r="Q161" i="11"/>
  <c r="Q77" i="11"/>
  <c r="Q463" i="11"/>
  <c r="Q462" i="11"/>
  <c r="P1645" i="11"/>
  <c r="Q1641" i="11"/>
  <c r="P165" i="11"/>
  <c r="S76" i="11"/>
  <c r="T166" i="11"/>
  <c r="S466" i="11"/>
  <c r="T465" i="11"/>
  <c r="T466" i="11"/>
  <c r="S465" i="11"/>
  <c r="S1416" i="11"/>
  <c r="T1416" i="11"/>
  <c r="V7" i="11" a="1"/>
  <c r="V7" i="11" s="1"/>
  <c r="W7" i="11"/>
  <c r="V8" i="11" a="1"/>
  <c r="V8" i="11" s="1"/>
  <c r="W8" i="11"/>
  <c r="V9" i="11" a="1"/>
  <c r="V9" i="11" s="1"/>
  <c r="W9" i="11"/>
  <c r="V10" i="11" a="1"/>
  <c r="V10" i="11" s="1"/>
  <c r="W10" i="11"/>
  <c r="V13" i="11" a="1"/>
  <c r="V13" i="11" s="1"/>
  <c r="W13" i="11"/>
  <c r="V14" i="11" a="1"/>
  <c r="V14" i="11" s="1"/>
  <c r="W14" i="11"/>
  <c r="V15" i="11" a="1"/>
  <c r="V15" i="11" s="1"/>
  <c r="W15" i="11"/>
  <c r="V16" i="11" a="1"/>
  <c r="V16" i="11" s="1"/>
  <c r="W16" i="11"/>
  <c r="V17" i="11" a="1"/>
  <c r="V17" i="11" s="1"/>
  <c r="W17" i="11"/>
  <c r="V18" i="11" a="1"/>
  <c r="V18" i="11" s="1"/>
  <c r="W18" i="11"/>
  <c r="V19" i="11" a="1"/>
  <c r="V19" i="11" s="1"/>
  <c r="W19" i="11"/>
  <c r="V20" i="11" a="1"/>
  <c r="V20" i="11" s="1"/>
  <c r="W20" i="11"/>
  <c r="V21" i="11" a="1"/>
  <c r="V21" i="11" s="1"/>
  <c r="W21" i="11"/>
  <c r="V25" i="11" a="1"/>
  <c r="V25" i="11" s="1"/>
  <c r="W25" i="11"/>
  <c r="V26" i="11" a="1"/>
  <c r="V26" i="11" s="1"/>
  <c r="W26" i="11"/>
  <c r="V27" i="11" a="1"/>
  <c r="V27" i="11" s="1"/>
  <c r="W27" i="11"/>
  <c r="V28" i="11" a="1"/>
  <c r="V28" i="11" s="1"/>
  <c r="W28" i="11"/>
  <c r="V29" i="11" a="1"/>
  <c r="V29" i="11" s="1"/>
  <c r="W29" i="11"/>
  <c r="V30" i="11" a="1"/>
  <c r="V30" i="11" s="1"/>
  <c r="W30" i="11"/>
  <c r="V31" i="11" a="1"/>
  <c r="V31" i="11" s="1"/>
  <c r="W31" i="11"/>
  <c r="V32" i="11" a="1"/>
  <c r="V32" i="11" s="1"/>
  <c r="W32" i="11"/>
  <c r="V33" i="11" a="1"/>
  <c r="V33" i="11" s="1"/>
  <c r="W33" i="11"/>
  <c r="V34" i="11" a="1"/>
  <c r="V34" i="11" s="1"/>
  <c r="W34" i="11"/>
  <c r="V35" i="11" a="1"/>
  <c r="V35" i="11" s="1"/>
  <c r="W35" i="11"/>
  <c r="V37" i="11" a="1"/>
  <c r="V37" i="11" s="1"/>
  <c r="W37" i="11"/>
  <c r="V38" i="11" a="1"/>
  <c r="V38" i="11" s="1"/>
  <c r="W38" i="11"/>
  <c r="V39" i="11" a="1"/>
  <c r="V39" i="11" s="1"/>
  <c r="W39" i="11"/>
  <c r="V41" i="11" a="1"/>
  <c r="V41" i="11" s="1"/>
  <c r="W41" i="11"/>
  <c r="V42" i="11" a="1"/>
  <c r="V42" i="11" s="1"/>
  <c r="W42" i="11"/>
  <c r="V43" i="11" a="1"/>
  <c r="V43" i="11" s="1"/>
  <c r="W43" i="11"/>
  <c r="V44" i="11" a="1"/>
  <c r="V44" i="11" s="1"/>
  <c r="W44" i="11"/>
  <c r="V45" i="11" a="1"/>
  <c r="V45" i="11" s="1"/>
  <c r="W45" i="11"/>
  <c r="V46" i="11" a="1"/>
  <c r="V46" i="11" s="1"/>
  <c r="W46" i="11"/>
  <c r="V49" i="11" a="1"/>
  <c r="V49" i="11" s="1"/>
  <c r="W49" i="11"/>
  <c r="V50" i="11" a="1"/>
  <c r="V50" i="11" s="1"/>
  <c r="W50" i="11"/>
  <c r="V51" i="11" a="1"/>
  <c r="V51" i="11" s="1"/>
  <c r="W51" i="11"/>
  <c r="V52" i="11" a="1"/>
  <c r="V52" i="11" s="1"/>
  <c r="W52" i="11"/>
  <c r="V53" i="11" a="1"/>
  <c r="V53" i="11" s="1"/>
  <c r="W53" i="11"/>
  <c r="V54" i="11" a="1"/>
  <c r="V54" i="11" s="1"/>
  <c r="W54" i="11"/>
  <c r="V56" i="11" a="1"/>
  <c r="V56" i="11" s="1"/>
  <c r="W56" i="11"/>
  <c r="V57" i="11" a="1"/>
  <c r="V57" i="11" s="1"/>
  <c r="W57" i="11"/>
  <c r="V61" i="11" a="1"/>
  <c r="V61" i="11" s="1"/>
  <c r="W61" i="11"/>
  <c r="V62" i="11" a="1"/>
  <c r="V62" i="11" s="1"/>
  <c r="W62" i="11"/>
  <c r="V63" i="11" a="1"/>
  <c r="V63" i="11" s="1"/>
  <c r="W63" i="11"/>
  <c r="V64" i="11" a="1"/>
  <c r="V64" i="11" s="1"/>
  <c r="W64" i="11"/>
  <c r="V65" i="11" a="1"/>
  <c r="V65" i="11" s="1"/>
  <c r="W65" i="11"/>
  <c r="V66" i="11" a="1"/>
  <c r="V66" i="11" s="1"/>
  <c r="W66" i="11"/>
  <c r="V67" i="11" a="1"/>
  <c r="V67" i="11" s="1"/>
  <c r="W67" i="11"/>
  <c r="V68" i="11" a="1"/>
  <c r="V68" i="11" s="1"/>
  <c r="W68" i="11"/>
  <c r="V69" i="11" a="1"/>
  <c r="V69" i="11" s="1"/>
  <c r="W69" i="11"/>
  <c r="V73" i="11" a="1"/>
  <c r="V73" i="11" s="1"/>
  <c r="W73" i="11"/>
  <c r="V74" i="11" a="1"/>
  <c r="V74" i="11" s="1"/>
  <c r="W74" i="11"/>
  <c r="V75" i="11" a="1"/>
  <c r="V75" i="11" s="1"/>
  <c r="W75" i="11"/>
  <c r="V79" i="11" a="1"/>
  <c r="V79" i="11" s="1"/>
  <c r="W79" i="11"/>
  <c r="V80" i="11" a="1"/>
  <c r="V80" i="11" s="1"/>
  <c r="W80" i="11"/>
  <c r="V81" i="11" a="1"/>
  <c r="V81" i="11" s="1"/>
  <c r="W81" i="11"/>
  <c r="V84" i="11" a="1"/>
  <c r="V84" i="11" s="1"/>
  <c r="W84" i="11"/>
  <c r="V85" i="11" a="1"/>
  <c r="V85" i="11" s="1"/>
  <c r="W85" i="11"/>
  <c r="V86" i="11" a="1"/>
  <c r="V86" i="11" s="1"/>
  <c r="W86" i="11"/>
  <c r="V87" i="11" a="1"/>
  <c r="V87" i="11" s="1"/>
  <c r="W87" i="11"/>
  <c r="V88" i="11" a="1"/>
  <c r="V88" i="11" s="1"/>
  <c r="W88" i="11"/>
  <c r="V89" i="11" a="1"/>
  <c r="V89" i="11" s="1"/>
  <c r="W89" i="11"/>
  <c r="V90" i="11" a="1"/>
  <c r="V90" i="11" s="1"/>
  <c r="W90" i="11"/>
  <c r="V91" i="11" a="1"/>
  <c r="V91" i="11" s="1"/>
  <c r="W91" i="11"/>
  <c r="V92" i="11" a="1"/>
  <c r="V92" i="11" s="1"/>
  <c r="W92" i="11"/>
  <c r="V93" i="11" a="1"/>
  <c r="V93" i="11" s="1"/>
  <c r="W93" i="11"/>
  <c r="V97" i="11" a="1"/>
  <c r="V97" i="11" s="1"/>
  <c r="W97" i="11"/>
  <c r="V98" i="11" a="1"/>
  <c r="V98" i="11" s="1"/>
  <c r="W98" i="11"/>
  <c r="V99" i="11" a="1"/>
  <c r="V99" i="11" s="1"/>
  <c r="W99" i="11"/>
  <c r="V101" i="11" a="1"/>
  <c r="V101" i="11" s="1"/>
  <c r="W101" i="11"/>
  <c r="V102" i="11" a="1"/>
  <c r="V102" i="11" s="1"/>
  <c r="W102" i="11"/>
  <c r="V103" i="11" a="1"/>
  <c r="V103" i="11" s="1"/>
  <c r="W103" i="11"/>
  <c r="V104" i="11" a="1"/>
  <c r="V104" i="11" s="1"/>
  <c r="W104" i="11"/>
  <c r="V105" i="11" a="1"/>
  <c r="V105" i="11" s="1"/>
  <c r="W105" i="11"/>
  <c r="V109" i="11" a="1"/>
  <c r="V109" i="11" s="1"/>
  <c r="W109" i="11"/>
  <c r="V110" i="11" a="1"/>
  <c r="V110" i="11" s="1"/>
  <c r="W110" i="11"/>
  <c r="V111" i="11" a="1"/>
  <c r="V111" i="11" s="1"/>
  <c r="W111" i="11"/>
  <c r="V112" i="11" a="1"/>
  <c r="V112" i="11" s="1"/>
  <c r="W112" i="11"/>
  <c r="V113" i="11" a="1"/>
  <c r="V113" i="11" s="1"/>
  <c r="W113" i="11"/>
  <c r="V114" i="11" a="1"/>
  <c r="V114" i="11" s="1"/>
  <c r="W114" i="11"/>
  <c r="V115" i="11" a="1"/>
  <c r="V115" i="11" s="1"/>
  <c r="W115" i="11"/>
  <c r="V116" i="11" a="1"/>
  <c r="V116" i="11" s="1"/>
  <c r="W116" i="11"/>
  <c r="V117" i="11" a="1"/>
  <c r="V117" i="11" s="1"/>
  <c r="W117" i="11"/>
  <c r="V121" i="11" a="1"/>
  <c r="V121" i="11" s="1"/>
  <c r="W121" i="11"/>
  <c r="V122" i="11" a="1"/>
  <c r="V122" i="11" s="1"/>
  <c r="W122" i="11"/>
  <c r="V123" i="11" a="1"/>
  <c r="V123" i="11" s="1"/>
  <c r="W123" i="11"/>
  <c r="V124" i="11" a="1"/>
  <c r="V124" i="11" s="1"/>
  <c r="W124" i="11"/>
  <c r="V125" i="11" a="1"/>
  <c r="V125" i="11" s="1"/>
  <c r="W125" i="11"/>
  <c r="V126" i="11" a="1"/>
  <c r="V126" i="11" s="1"/>
  <c r="W126" i="11"/>
  <c r="V127" i="11" a="1"/>
  <c r="V127" i="11" s="1"/>
  <c r="W127" i="11"/>
  <c r="V128" i="11" a="1"/>
  <c r="V128" i="11" s="1"/>
  <c r="W128" i="11"/>
  <c r="V129" i="11" a="1"/>
  <c r="V129" i="11" s="1"/>
  <c r="W129" i="11"/>
  <c r="V133" i="11" a="1"/>
  <c r="V133" i="11" s="1"/>
  <c r="W133" i="11"/>
  <c r="V134" i="11" a="1"/>
  <c r="V134" i="11" s="1"/>
  <c r="W134" i="11"/>
  <c r="V135" i="11" a="1"/>
  <c r="V135" i="11" s="1"/>
  <c r="W135" i="11"/>
  <c r="V136" i="11" a="1"/>
  <c r="V136" i="11" s="1"/>
  <c r="W136" i="11"/>
  <c r="V137" i="11" a="1"/>
  <c r="V137" i="11" s="1"/>
  <c r="W137" i="11"/>
  <c r="V138" i="11" a="1"/>
  <c r="V138" i="11" s="1"/>
  <c r="W138" i="11"/>
  <c r="V139" i="11" a="1"/>
  <c r="V139" i="11" s="1"/>
  <c r="W139" i="11"/>
  <c r="V140" i="11" a="1"/>
  <c r="V140" i="11" s="1"/>
  <c r="W140" i="11"/>
  <c r="V141" i="11" a="1"/>
  <c r="V141" i="11" s="1"/>
  <c r="W141" i="11"/>
  <c r="V145" i="11" a="1"/>
  <c r="V145" i="11" s="1"/>
  <c r="W145" i="11"/>
  <c r="V146" i="11" a="1"/>
  <c r="V146" i="11" s="1"/>
  <c r="W146" i="11"/>
  <c r="V147" i="11" a="1"/>
  <c r="V147" i="11" s="1"/>
  <c r="W147" i="11"/>
  <c r="V149" i="11" a="1"/>
  <c r="V149" i="11" s="1"/>
  <c r="W149" i="11"/>
  <c r="V150" i="11" a="1"/>
  <c r="V150" i="11" s="1"/>
  <c r="W150" i="11"/>
  <c r="V151" i="11" a="1"/>
  <c r="V151" i="11" s="1"/>
  <c r="W151" i="11"/>
  <c r="V152" i="11" a="1"/>
  <c r="V152" i="11" s="1"/>
  <c r="W152" i="11"/>
  <c r="V153" i="11" a="1"/>
  <c r="V153" i="11" s="1"/>
  <c r="W153" i="11"/>
  <c r="V154" i="11" a="1"/>
  <c r="V154" i="11" s="1"/>
  <c r="W154" i="11"/>
  <c r="V157" i="11" a="1"/>
  <c r="V157" i="11" s="1"/>
  <c r="W157" i="11"/>
  <c r="V158" i="11" a="1"/>
  <c r="V158" i="11" s="1"/>
  <c r="W158" i="11"/>
  <c r="V159" i="11" a="1"/>
  <c r="V159" i="11" s="1"/>
  <c r="W159" i="11"/>
  <c r="V160" i="11" a="1"/>
  <c r="V160" i="11" s="1"/>
  <c r="W160" i="11"/>
  <c r="V169" i="11" a="1"/>
  <c r="V169" i="11" s="1"/>
  <c r="W169" i="11"/>
  <c r="V170" i="11" a="1"/>
  <c r="V170" i="11" s="1"/>
  <c r="W170" i="11"/>
  <c r="V171" i="11" a="1"/>
  <c r="V171" i="11" s="1"/>
  <c r="W171" i="11"/>
  <c r="V172" i="11" a="1"/>
  <c r="V172" i="11" s="1"/>
  <c r="W172" i="11"/>
  <c r="V173" i="11" a="1"/>
  <c r="V173" i="11" s="1"/>
  <c r="W173" i="11"/>
  <c r="V174" i="11" a="1"/>
  <c r="V174" i="11" s="1"/>
  <c r="W174" i="11"/>
  <c r="V175" i="11" a="1"/>
  <c r="V175" i="11" s="1"/>
  <c r="W175" i="11"/>
  <c r="V176" i="11" a="1"/>
  <c r="V176" i="11" s="1"/>
  <c r="W176" i="11"/>
  <c r="V177" i="11" a="1"/>
  <c r="V177" i="11" s="1"/>
  <c r="W177" i="11"/>
  <c r="V178" i="11" a="1"/>
  <c r="V178" i="11" s="1"/>
  <c r="W178" i="11"/>
  <c r="V179" i="11" a="1"/>
  <c r="V179" i="11" s="1"/>
  <c r="W179" i="11"/>
  <c r="V181" i="11" a="1"/>
  <c r="V181" i="11" s="1"/>
  <c r="W181" i="11"/>
  <c r="V182" i="11" a="1"/>
  <c r="V182" i="11" s="1"/>
  <c r="W182" i="11"/>
  <c r="V183" i="11" a="1"/>
  <c r="V183" i="11" s="1"/>
  <c r="W183" i="11"/>
  <c r="V184" i="11" a="1"/>
  <c r="V184" i="11" s="1"/>
  <c r="W184" i="11"/>
  <c r="V185" i="11" a="1"/>
  <c r="V185" i="11" s="1"/>
  <c r="W185" i="11"/>
  <c r="V186" i="11" a="1"/>
  <c r="V186" i="11" s="1"/>
  <c r="W186" i="11"/>
  <c r="V187" i="11" a="1"/>
  <c r="V187" i="11" s="1"/>
  <c r="W187" i="11"/>
  <c r="V188" i="11" a="1"/>
  <c r="V188" i="11" s="1"/>
  <c r="W188" i="11"/>
  <c r="V189" i="11" a="1"/>
  <c r="V189" i="11" s="1"/>
  <c r="W189" i="11"/>
  <c r="V190" i="11" a="1"/>
  <c r="V190" i="11" s="1"/>
  <c r="W190" i="11"/>
  <c r="V193" i="11" a="1"/>
  <c r="V193" i="11" s="1"/>
  <c r="W193" i="11"/>
  <c r="V194" i="11" a="1"/>
  <c r="V194" i="11" s="1"/>
  <c r="W194" i="11"/>
  <c r="V195" i="11" a="1"/>
  <c r="V195" i="11" s="1"/>
  <c r="W195" i="11"/>
  <c r="V196" i="11" a="1"/>
  <c r="V196" i="11" s="1"/>
  <c r="W196" i="11"/>
  <c r="V197" i="11" a="1"/>
  <c r="V197" i="11" s="1"/>
  <c r="W197" i="11"/>
  <c r="V198" i="11" a="1"/>
  <c r="V198" i="11" s="1"/>
  <c r="W198" i="11"/>
  <c r="V199" i="11" a="1"/>
  <c r="V199" i="11" s="1"/>
  <c r="W199" i="11"/>
  <c r="V200" i="11" a="1"/>
  <c r="V200" i="11" s="1"/>
  <c r="W200" i="11"/>
  <c r="V201" i="11" a="1"/>
  <c r="V201" i="11" s="1"/>
  <c r="W201" i="11"/>
  <c r="V205" i="11" a="1"/>
  <c r="V205" i="11" s="1"/>
  <c r="W205" i="11"/>
  <c r="V206" i="11" a="1"/>
  <c r="V206" i="11" s="1"/>
  <c r="W206" i="11"/>
  <c r="V207" i="11" a="1"/>
  <c r="V207" i="11" s="1"/>
  <c r="W207" i="11"/>
  <c r="V209" i="11" a="1"/>
  <c r="V209" i="11" s="1"/>
  <c r="W209" i="11"/>
  <c r="V210" i="11" a="1"/>
  <c r="V210" i="11" s="1"/>
  <c r="W210" i="11"/>
  <c r="V211" i="11" a="1"/>
  <c r="V211" i="11" s="1"/>
  <c r="W211" i="11"/>
  <c r="V212" i="11" a="1"/>
  <c r="V212" i="11" s="1"/>
  <c r="W212" i="11"/>
  <c r="V213" i="11" a="1"/>
  <c r="V213" i="11" s="1"/>
  <c r="W213" i="11"/>
  <c r="V217" i="11" a="1"/>
  <c r="V217" i="11" s="1"/>
  <c r="W217" i="11"/>
  <c r="V218" i="11" a="1"/>
  <c r="V218" i="11" s="1"/>
  <c r="W218" i="11"/>
  <c r="V219" i="11" a="1"/>
  <c r="V219" i="11" s="1"/>
  <c r="W219" i="11"/>
  <c r="V220" i="11" a="1"/>
  <c r="V220" i="11" s="1"/>
  <c r="W220" i="11"/>
  <c r="V221" i="11" a="1"/>
  <c r="V221" i="11" s="1"/>
  <c r="W221" i="11"/>
  <c r="V222" i="11" a="1"/>
  <c r="V222" i="11" s="1"/>
  <c r="W222" i="11"/>
  <c r="V223" i="11" a="1"/>
  <c r="V223" i="11" s="1"/>
  <c r="W223" i="11"/>
  <c r="V224" i="11" a="1"/>
  <c r="V224" i="11" s="1"/>
  <c r="W224" i="11"/>
  <c r="V225" i="11" a="1"/>
  <c r="V225" i="11" s="1"/>
  <c r="W225" i="11"/>
  <c r="V228" i="11" a="1"/>
  <c r="V228" i="11" s="1"/>
  <c r="W228" i="11"/>
  <c r="V229" i="11" a="1"/>
  <c r="V229" i="11" s="1"/>
  <c r="W229" i="11"/>
  <c r="V230" i="11" a="1"/>
  <c r="V230" i="11" s="1"/>
  <c r="W230" i="11"/>
  <c r="V231" i="11" a="1"/>
  <c r="V231" i="11" s="1"/>
  <c r="W231" i="11"/>
  <c r="V232" i="11" a="1"/>
  <c r="V232" i="11" s="1"/>
  <c r="W232" i="11"/>
  <c r="V233" i="11" a="1"/>
  <c r="V233" i="11" s="1"/>
  <c r="W233" i="11"/>
  <c r="V234" i="11" a="1"/>
  <c r="V234" i="11" s="1"/>
  <c r="W234" i="11"/>
  <c r="V235" i="11" a="1"/>
  <c r="V235" i="11" s="1"/>
  <c r="W235" i="11"/>
  <c r="V236" i="11" a="1"/>
  <c r="V236" i="11" s="1"/>
  <c r="W236" i="11"/>
  <c r="V237" i="11" a="1"/>
  <c r="V237" i="11" s="1"/>
  <c r="W237" i="11"/>
  <c r="V241" i="11" a="1"/>
  <c r="V241" i="11" s="1"/>
  <c r="W241" i="11"/>
  <c r="V242" i="11" a="1"/>
  <c r="V242" i="11" s="1"/>
  <c r="W242" i="11"/>
  <c r="V243" i="11" a="1"/>
  <c r="V243" i="11" s="1"/>
  <c r="W243" i="11"/>
  <c r="V245" i="11" a="1"/>
  <c r="V245" i="11" s="1"/>
  <c r="W245" i="11"/>
  <c r="V246" i="11" a="1"/>
  <c r="V246" i="11" s="1"/>
  <c r="W246" i="11"/>
  <c r="V247" i="11" a="1"/>
  <c r="V247" i="11" s="1"/>
  <c r="W247" i="11"/>
  <c r="V248" i="11" a="1"/>
  <c r="V248" i="11" s="1"/>
  <c r="W248" i="11"/>
  <c r="V249" i="11" a="1"/>
  <c r="V249" i="11" s="1"/>
  <c r="W249" i="11"/>
  <c r="V253" i="11" a="1"/>
  <c r="V253" i="11" s="1"/>
  <c r="W253" i="11"/>
  <c r="V254" i="11" a="1"/>
  <c r="V254" i="11" s="1"/>
  <c r="W254" i="11"/>
  <c r="V255" i="11" a="1"/>
  <c r="V255" i="11" s="1"/>
  <c r="W255" i="11"/>
  <c r="V256" i="11" a="1"/>
  <c r="V256" i="11" s="1"/>
  <c r="W256" i="11"/>
  <c r="V257" i="11" a="1"/>
  <c r="V257" i="11" s="1"/>
  <c r="W257" i="11"/>
  <c r="V258" i="11" a="1"/>
  <c r="V258" i="11" s="1"/>
  <c r="W258" i="11"/>
  <c r="V259" i="11" a="1"/>
  <c r="V259" i="11" s="1"/>
  <c r="W259" i="11"/>
  <c r="V260" i="11" a="1"/>
  <c r="V260" i="11" s="1"/>
  <c r="W260" i="11"/>
  <c r="V261" i="11" a="1"/>
  <c r="V261" i="11" s="1"/>
  <c r="W261" i="11"/>
  <c r="V265" i="11" a="1"/>
  <c r="V265" i="11" s="1"/>
  <c r="W265" i="11"/>
  <c r="V266" i="11" a="1"/>
  <c r="V266" i="11" s="1"/>
  <c r="W266" i="11"/>
  <c r="V267" i="11" a="1"/>
  <c r="V267" i="11" s="1"/>
  <c r="W267" i="11"/>
  <c r="V268" i="11" a="1"/>
  <c r="V268" i="11" s="1"/>
  <c r="W268" i="11"/>
  <c r="V269" i="11" a="1"/>
  <c r="V269" i="11" s="1"/>
  <c r="W269" i="11"/>
  <c r="V270" i="11" a="1"/>
  <c r="V270" i="11" s="1"/>
  <c r="W270" i="11"/>
  <c r="V271" i="11" a="1"/>
  <c r="V271" i="11" s="1"/>
  <c r="W271" i="11"/>
  <c r="V272" i="11" a="1"/>
  <c r="V272" i="11" s="1"/>
  <c r="W272" i="11"/>
  <c r="V273" i="11" a="1"/>
  <c r="V273" i="11" s="1"/>
  <c r="W273" i="11"/>
  <c r="V277" i="11" a="1"/>
  <c r="V277" i="11" s="1"/>
  <c r="W277" i="11"/>
  <c r="V278" i="11" a="1"/>
  <c r="V278" i="11" s="1"/>
  <c r="W278" i="11"/>
  <c r="V279" i="11" a="1"/>
  <c r="V279" i="11" s="1"/>
  <c r="W279" i="11"/>
  <c r="V280" i="11" a="1"/>
  <c r="V280" i="11" s="1"/>
  <c r="W280" i="11"/>
  <c r="V281" i="11" a="1"/>
  <c r="V281" i="11" s="1"/>
  <c r="W281" i="11"/>
  <c r="V282" i="11" a="1"/>
  <c r="V282" i="11" s="1"/>
  <c r="W282" i="11"/>
  <c r="V283" i="11" a="1"/>
  <c r="V283" i="11" s="1"/>
  <c r="W283" i="11"/>
  <c r="V284" i="11" a="1"/>
  <c r="V284" i="11" s="1"/>
  <c r="W284" i="11"/>
  <c r="V285" i="11" a="1"/>
  <c r="V285" i="11" s="1"/>
  <c r="W285" i="11"/>
  <c r="V289" i="11" a="1"/>
  <c r="V289" i="11" s="1"/>
  <c r="W289" i="11"/>
  <c r="V290" i="11" a="1"/>
  <c r="V290" i="11" s="1"/>
  <c r="W290" i="11"/>
  <c r="V291" i="11" a="1"/>
  <c r="V291" i="11" s="1"/>
  <c r="W291" i="11"/>
  <c r="V292" i="11" a="1"/>
  <c r="V292" i="11" s="1"/>
  <c r="W292" i="11"/>
  <c r="V293" i="11" a="1"/>
  <c r="V293" i="11" s="1"/>
  <c r="W293" i="11"/>
  <c r="V294" i="11" a="1"/>
  <c r="V294" i="11" s="1"/>
  <c r="W294" i="11"/>
  <c r="V295" i="11" a="1"/>
  <c r="V295" i="11" s="1"/>
  <c r="W295" i="11"/>
  <c r="V296" i="11" a="1"/>
  <c r="V296" i="11" s="1"/>
  <c r="W296" i="11"/>
  <c r="V297" i="11" a="1"/>
  <c r="V297" i="11" s="1"/>
  <c r="W297" i="11"/>
  <c r="V298" i="11" a="1"/>
  <c r="V298" i="11" s="1"/>
  <c r="W298" i="11"/>
  <c r="V301" i="11" a="1"/>
  <c r="V301" i="11" s="1"/>
  <c r="W301" i="11"/>
  <c r="V302" i="11" a="1"/>
  <c r="V302" i="11" s="1"/>
  <c r="W302" i="11"/>
  <c r="V303" i="11" a="1"/>
  <c r="V303" i="11" s="1"/>
  <c r="W303" i="11"/>
  <c r="V305" i="11" a="1"/>
  <c r="V305" i="11" s="1"/>
  <c r="W305" i="11"/>
  <c r="V306" i="11" a="1"/>
  <c r="V306" i="11" s="1"/>
  <c r="W306" i="11"/>
  <c r="V307" i="11" a="1"/>
  <c r="V307" i="11" s="1"/>
  <c r="W307" i="11"/>
  <c r="V308" i="11" a="1"/>
  <c r="V308" i="11" s="1"/>
  <c r="W308" i="11"/>
  <c r="V309" i="11" a="1"/>
  <c r="V309" i="11" s="1"/>
  <c r="W309" i="11"/>
  <c r="V313" i="11" a="1"/>
  <c r="V313" i="11" s="1"/>
  <c r="W313" i="11"/>
  <c r="V314" i="11" a="1"/>
  <c r="V314" i="11" s="1"/>
  <c r="W314" i="11"/>
  <c r="V315" i="11" a="1"/>
  <c r="V315" i="11" s="1"/>
  <c r="W315" i="11"/>
  <c r="V317" i="11" a="1"/>
  <c r="V317" i="11" s="1"/>
  <c r="W317" i="11"/>
  <c r="V318" i="11" a="1"/>
  <c r="V318" i="11" s="1"/>
  <c r="W318" i="11"/>
  <c r="V319" i="11" a="1"/>
  <c r="V319" i="11" s="1"/>
  <c r="W319" i="11"/>
  <c r="V320" i="11" a="1"/>
  <c r="V320" i="11" s="1"/>
  <c r="W320" i="11"/>
  <c r="V321" i="11" a="1"/>
  <c r="V321" i="11" s="1"/>
  <c r="W321" i="11"/>
  <c r="V322" i="11" a="1"/>
  <c r="V322" i="11" s="1"/>
  <c r="W322" i="11"/>
  <c r="V323" i="11" a="1"/>
  <c r="V323" i="11" s="1"/>
  <c r="W323" i="11"/>
  <c r="V325" i="11" a="1"/>
  <c r="V325" i="11" s="1"/>
  <c r="W325" i="11"/>
  <c r="V326" i="11" a="1"/>
  <c r="V326" i="11" s="1"/>
  <c r="W326" i="11"/>
  <c r="V327" i="11" a="1"/>
  <c r="V327" i="11" s="1"/>
  <c r="W327" i="11"/>
  <c r="V328" i="11" a="1"/>
  <c r="V328" i="11" s="1"/>
  <c r="W328" i="11"/>
  <c r="V329" i="11" a="1"/>
  <c r="V329" i="11" s="1"/>
  <c r="W329" i="11"/>
  <c r="V330" i="11" a="1"/>
  <c r="V330" i="11" s="1"/>
  <c r="W330" i="11"/>
  <c r="V331" i="11" a="1"/>
  <c r="V331" i="11" s="1"/>
  <c r="W331" i="11"/>
  <c r="V332" i="11" a="1"/>
  <c r="V332" i="11" s="1"/>
  <c r="W332" i="11"/>
  <c r="V333" i="11" a="1"/>
  <c r="V333" i="11" s="1"/>
  <c r="W333" i="11"/>
  <c r="V334" i="11" a="1"/>
  <c r="V334" i="11" s="1"/>
  <c r="W334" i="11"/>
  <c r="V337" i="11" a="1"/>
  <c r="V337" i="11" s="1"/>
  <c r="W337" i="11"/>
  <c r="V338" i="11" a="1"/>
  <c r="V338" i="11" s="1"/>
  <c r="W338" i="11"/>
  <c r="V339" i="11" a="1"/>
  <c r="V339" i="11" s="1"/>
  <c r="W339" i="11"/>
  <c r="V340" i="11" a="1"/>
  <c r="V340" i="11" s="1"/>
  <c r="W340" i="11"/>
  <c r="V341" i="11" a="1"/>
  <c r="V341" i="11" s="1"/>
  <c r="W341" i="11"/>
  <c r="V342" i="11" a="1"/>
  <c r="V342" i="11" s="1"/>
  <c r="W342" i="11"/>
  <c r="V343" i="11" a="1"/>
  <c r="V343" i="11" s="1"/>
  <c r="W343" i="11"/>
  <c r="V344" i="11" a="1"/>
  <c r="V344" i="11" s="1"/>
  <c r="W344" i="11"/>
  <c r="V345" i="11" a="1"/>
  <c r="V345" i="11" s="1"/>
  <c r="W345" i="11"/>
  <c r="V349" i="11" a="1"/>
  <c r="V349" i="11" s="1"/>
  <c r="W349" i="11"/>
  <c r="V350" i="11" a="1"/>
  <c r="V350" i="11" s="1"/>
  <c r="W350" i="11"/>
  <c r="V351" i="11" a="1"/>
  <c r="V351" i="11" s="1"/>
  <c r="W351" i="11"/>
  <c r="V352" i="11" a="1"/>
  <c r="V352" i="11" s="1"/>
  <c r="W352" i="11"/>
  <c r="V353" i="11" a="1"/>
  <c r="V353" i="11" s="1"/>
  <c r="W353" i="11"/>
  <c r="V354" i="11" a="1"/>
  <c r="V354" i="11" s="1"/>
  <c r="W354" i="11"/>
  <c r="V355" i="11" a="1"/>
  <c r="V355" i="11" s="1"/>
  <c r="W355" i="11"/>
  <c r="V356" i="11" a="1"/>
  <c r="V356" i="11" s="1"/>
  <c r="W356" i="11"/>
  <c r="V357" i="11" a="1"/>
  <c r="V357" i="11" s="1"/>
  <c r="W357" i="11"/>
  <c r="V361" i="11" a="1"/>
  <c r="V361" i="11" s="1"/>
  <c r="W361" i="11"/>
  <c r="V362" i="11" a="1"/>
  <c r="V362" i="11" s="1"/>
  <c r="W362" i="11"/>
  <c r="V363" i="11" a="1"/>
  <c r="V363" i="11" s="1"/>
  <c r="W363" i="11"/>
  <c r="V365" i="11" a="1"/>
  <c r="V365" i="11" s="1"/>
  <c r="W365" i="11"/>
  <c r="V366" i="11" a="1"/>
  <c r="V366" i="11" s="1"/>
  <c r="W366" i="11"/>
  <c r="V367" i="11" a="1"/>
  <c r="V367" i="11" s="1"/>
  <c r="W367" i="11"/>
  <c r="V368" i="11" a="1"/>
  <c r="V368" i="11" s="1"/>
  <c r="W368" i="11"/>
  <c r="V369" i="11" a="1"/>
  <c r="V369" i="11" s="1"/>
  <c r="W369" i="11"/>
  <c r="V372" i="11" a="1"/>
  <c r="V372" i="11" s="1"/>
  <c r="W372" i="11"/>
  <c r="V373" i="11" a="1"/>
  <c r="V373" i="11" s="1"/>
  <c r="W373" i="11"/>
  <c r="V374" i="11" a="1"/>
  <c r="V374" i="11" s="1"/>
  <c r="W374" i="11"/>
  <c r="V375" i="11" a="1"/>
  <c r="V375" i="11" s="1"/>
  <c r="W375" i="11"/>
  <c r="V376" i="11" a="1"/>
  <c r="V376" i="11" s="1"/>
  <c r="W376" i="11"/>
  <c r="V377" i="11" a="1"/>
  <c r="V377" i="11" s="1"/>
  <c r="W377" i="11"/>
  <c r="V378" i="11" a="1"/>
  <c r="V378" i="11" s="1"/>
  <c r="W378" i="11"/>
  <c r="V379" i="11" a="1"/>
  <c r="V379" i="11" s="1"/>
  <c r="W379" i="11"/>
  <c r="V380" i="11" a="1"/>
  <c r="V380" i="11" s="1"/>
  <c r="W380" i="11"/>
  <c r="V381" i="11" a="1"/>
  <c r="V381" i="11" s="1"/>
  <c r="W381" i="11"/>
  <c r="V385" i="11" a="1"/>
  <c r="V385" i="11" s="1"/>
  <c r="W385" i="11"/>
  <c r="V386" i="11" a="1"/>
  <c r="V386" i="11" s="1"/>
  <c r="W386" i="11"/>
  <c r="V387" i="11" a="1"/>
  <c r="V387" i="11" s="1"/>
  <c r="W387" i="11"/>
  <c r="V388" i="11" a="1"/>
  <c r="V388" i="11" s="1"/>
  <c r="W388" i="11"/>
  <c r="V389" i="11" a="1"/>
  <c r="V389" i="11" s="1"/>
  <c r="W389" i="11"/>
  <c r="V390" i="11" a="1"/>
  <c r="V390" i="11" s="1"/>
  <c r="W390" i="11"/>
  <c r="V391" i="11" a="1"/>
  <c r="V391" i="11" s="1"/>
  <c r="W391" i="11"/>
  <c r="V392" i="11" a="1"/>
  <c r="V392" i="11" s="1"/>
  <c r="W392" i="11"/>
  <c r="V393" i="11" a="1"/>
  <c r="V393" i="11" s="1"/>
  <c r="W393" i="11"/>
  <c r="V397" i="11" a="1"/>
  <c r="V397" i="11" s="1"/>
  <c r="W397" i="11"/>
  <c r="V398" i="11" a="1"/>
  <c r="V398" i="11" s="1"/>
  <c r="W398" i="11"/>
  <c r="V399" i="11" a="1"/>
  <c r="V399" i="11" s="1"/>
  <c r="W399" i="11"/>
  <c r="V400" i="11" a="1"/>
  <c r="V400" i="11" s="1"/>
  <c r="W400" i="11"/>
  <c r="V401" i="11" a="1"/>
  <c r="V401" i="11" s="1"/>
  <c r="W401" i="11"/>
  <c r="V402" i="11" a="1"/>
  <c r="V402" i="11" s="1"/>
  <c r="W402" i="11"/>
  <c r="V403" i="11" a="1"/>
  <c r="V403" i="11" s="1"/>
  <c r="W403" i="11"/>
  <c r="V404" i="11" a="1"/>
  <c r="V404" i="11" s="1"/>
  <c r="W404" i="11"/>
  <c r="V405" i="11" a="1"/>
  <c r="V405" i="11" s="1"/>
  <c r="W405" i="11"/>
  <c r="V409" i="11" a="1"/>
  <c r="V409" i="11" s="1"/>
  <c r="W409" i="11"/>
  <c r="V410" i="11" a="1"/>
  <c r="V410" i="11" s="1"/>
  <c r="W410" i="11"/>
  <c r="V411" i="11" a="1"/>
  <c r="V411" i="11" s="1"/>
  <c r="W411" i="11"/>
  <c r="V412" i="11" a="1"/>
  <c r="V412" i="11" s="1"/>
  <c r="W412" i="11"/>
  <c r="V413" i="11" a="1"/>
  <c r="V413" i="11" s="1"/>
  <c r="W413" i="11"/>
  <c r="V414" i="11" a="1"/>
  <c r="V414" i="11" s="1"/>
  <c r="W414" i="11"/>
  <c r="V415" i="11" a="1"/>
  <c r="V415" i="11" s="1"/>
  <c r="W415" i="11"/>
  <c r="V416" i="11" a="1"/>
  <c r="V416" i="11" s="1"/>
  <c r="W416" i="11"/>
  <c r="V417" i="11" a="1"/>
  <c r="V417" i="11" s="1"/>
  <c r="W417" i="11"/>
  <c r="V421" i="11" a="1"/>
  <c r="V421" i="11" s="1"/>
  <c r="W421" i="11"/>
  <c r="V422" i="11" a="1"/>
  <c r="V422" i="11" s="1"/>
  <c r="W422" i="11"/>
  <c r="V423" i="11" a="1"/>
  <c r="V423" i="11" s="1"/>
  <c r="W423" i="11"/>
  <c r="V425" i="11" a="1"/>
  <c r="V425" i="11" s="1"/>
  <c r="W425" i="11"/>
  <c r="V426" i="11" a="1"/>
  <c r="V426" i="11" s="1"/>
  <c r="W426" i="11"/>
  <c r="V427" i="11" a="1"/>
  <c r="V427" i="11" s="1"/>
  <c r="W427" i="11"/>
  <c r="V428" i="11" a="1"/>
  <c r="V428" i="11" s="1"/>
  <c r="W428" i="11"/>
  <c r="V429" i="11" a="1"/>
  <c r="V429" i="11" s="1"/>
  <c r="W429" i="11"/>
  <c r="V433" i="11" a="1"/>
  <c r="V433" i="11" s="1"/>
  <c r="W433" i="11"/>
  <c r="V434" i="11" a="1"/>
  <c r="V434" i="11" s="1"/>
  <c r="W434" i="11"/>
  <c r="V435" i="11" a="1"/>
  <c r="V435" i="11" s="1"/>
  <c r="W435" i="11"/>
  <c r="V436" i="11" a="1"/>
  <c r="V436" i="11" s="1"/>
  <c r="W436" i="11"/>
  <c r="V437" i="11" a="1"/>
  <c r="V437" i="11" s="1"/>
  <c r="W437" i="11"/>
  <c r="V438" i="11" a="1"/>
  <c r="V438" i="11" s="1"/>
  <c r="W438" i="11"/>
  <c r="V439" i="11" a="1"/>
  <c r="V439" i="11" s="1"/>
  <c r="W439" i="11"/>
  <c r="V440" i="11" a="1"/>
  <c r="V440" i="11" s="1"/>
  <c r="W440" i="11"/>
  <c r="V441" i="11" a="1"/>
  <c r="V441" i="11" s="1"/>
  <c r="W441" i="11"/>
  <c r="V442" i="11" a="1"/>
  <c r="V442" i="11" s="1"/>
  <c r="W442" i="11"/>
  <c r="V445" i="11" a="1"/>
  <c r="V445" i="11" s="1"/>
  <c r="W445" i="11"/>
  <c r="V446" i="11" a="1"/>
  <c r="V446" i="11" s="1"/>
  <c r="W446" i="11"/>
  <c r="V447" i="11" a="1"/>
  <c r="V447" i="11" s="1"/>
  <c r="W447" i="11"/>
  <c r="V449" i="11" a="1"/>
  <c r="V449" i="11" s="1"/>
  <c r="W449" i="11"/>
  <c r="V450" i="11" a="1"/>
  <c r="V450" i="11" s="1"/>
  <c r="W450" i="11"/>
  <c r="V451" i="11" a="1"/>
  <c r="V451" i="11" s="1"/>
  <c r="W451" i="11"/>
  <c r="V452" i="11" a="1"/>
  <c r="V452" i="11" s="1"/>
  <c r="W452" i="11"/>
  <c r="V453" i="11" a="1"/>
  <c r="V453" i="11" s="1"/>
  <c r="W453" i="11"/>
  <c r="V457" i="11" a="1"/>
  <c r="V457" i="11" s="1"/>
  <c r="W457" i="11"/>
  <c r="V458" i="11" a="1"/>
  <c r="V458" i="11" s="1"/>
  <c r="W458" i="11"/>
  <c r="V459" i="11" a="1"/>
  <c r="V459" i="11" s="1"/>
  <c r="W459" i="11"/>
  <c r="V460" i="11" a="1"/>
  <c r="V460" i="11" s="1"/>
  <c r="W460" i="11"/>
  <c r="V461" i="11" a="1"/>
  <c r="V461" i="11" s="1"/>
  <c r="W461" i="11"/>
  <c r="V467" i="11" a="1"/>
  <c r="V467" i="11" s="1"/>
  <c r="W467" i="11"/>
  <c r="V469" i="11" a="1"/>
  <c r="V469" i="11" s="1"/>
  <c r="W469" i="11"/>
  <c r="V470" i="11" a="1"/>
  <c r="V470" i="11" s="1"/>
  <c r="W470" i="11"/>
  <c r="V471" i="11" a="1"/>
  <c r="V471" i="11" s="1"/>
  <c r="W471" i="11"/>
  <c r="V472" i="11" a="1"/>
  <c r="V472" i="11" s="1"/>
  <c r="W472" i="11"/>
  <c r="V473" i="11" a="1"/>
  <c r="V473" i="11" s="1"/>
  <c r="W473" i="11"/>
  <c r="V474" i="11" a="1"/>
  <c r="V474" i="11" s="1"/>
  <c r="W474" i="11"/>
  <c r="V475" i="11" a="1"/>
  <c r="V475" i="11" s="1"/>
  <c r="W475" i="11"/>
  <c r="V476" i="11" a="1"/>
  <c r="V476" i="11" s="1"/>
  <c r="W476" i="11"/>
  <c r="V477" i="11" a="1"/>
  <c r="V477" i="11" s="1"/>
  <c r="W477" i="11"/>
  <c r="V478" i="11" a="1"/>
  <c r="V478" i="11" s="1"/>
  <c r="W478" i="11"/>
  <c r="V481" i="11" a="1"/>
  <c r="V481" i="11" s="1"/>
  <c r="W481" i="11"/>
  <c r="V482" i="11" a="1"/>
  <c r="V482" i="11" s="1"/>
  <c r="W482" i="11"/>
  <c r="V483" i="11" a="1"/>
  <c r="V483" i="11" s="1"/>
  <c r="W483" i="11"/>
  <c r="V484" i="11" a="1"/>
  <c r="V484" i="11" s="1"/>
  <c r="W484" i="11"/>
  <c r="V485" i="11" a="1"/>
  <c r="V485" i="11" s="1"/>
  <c r="W485" i="11"/>
  <c r="V486" i="11" a="1"/>
  <c r="V486" i="11" s="1"/>
  <c r="W486" i="11"/>
  <c r="V487" i="11" a="1"/>
  <c r="V487" i="11" s="1"/>
  <c r="W487" i="11"/>
  <c r="V488" i="11" a="1"/>
  <c r="V488" i="11" s="1"/>
  <c r="W488" i="11"/>
  <c r="V489" i="11" a="1"/>
  <c r="V489" i="11" s="1"/>
  <c r="W489" i="11"/>
  <c r="V493" i="11" a="1"/>
  <c r="V493" i="11" s="1"/>
  <c r="W493" i="11"/>
  <c r="V494" i="11" a="1"/>
  <c r="V494" i="11" s="1"/>
  <c r="W494" i="11"/>
  <c r="V495" i="11" a="1"/>
  <c r="V495" i="11" s="1"/>
  <c r="W495" i="11"/>
  <c r="V496" i="11" a="1"/>
  <c r="V496" i="11" s="1"/>
  <c r="W496" i="11"/>
  <c r="V497" i="11" a="1"/>
  <c r="V497" i="11" s="1"/>
  <c r="W497" i="11"/>
  <c r="V498" i="11" a="1"/>
  <c r="V498" i="11" s="1"/>
  <c r="W498" i="11"/>
  <c r="V499" i="11" a="1"/>
  <c r="V499" i="11" s="1"/>
  <c r="W499" i="11"/>
  <c r="V500" i="11" a="1"/>
  <c r="V500" i="11" s="1"/>
  <c r="W500" i="11"/>
  <c r="V501" i="11" a="1"/>
  <c r="V501" i="11" s="1"/>
  <c r="W501" i="11"/>
  <c r="V505" i="11" a="1"/>
  <c r="V505" i="11" s="1"/>
  <c r="W505" i="11"/>
  <c r="V506" i="11" a="1"/>
  <c r="V506" i="11" s="1"/>
  <c r="W506" i="11"/>
  <c r="V507" i="11" a="1"/>
  <c r="V507" i="11" s="1"/>
  <c r="W507" i="11"/>
  <c r="V508" i="11" a="1"/>
  <c r="V508" i="11" s="1"/>
  <c r="W508" i="11"/>
  <c r="V509" i="11" a="1"/>
  <c r="V509" i="11" s="1"/>
  <c r="W509" i="11"/>
  <c r="V510" i="11" a="1"/>
  <c r="V510" i="11" s="1"/>
  <c r="W510" i="11"/>
  <c r="V511" i="11" a="1"/>
  <c r="V511" i="11" s="1"/>
  <c r="W511" i="11"/>
  <c r="V512" i="11" a="1"/>
  <c r="V512" i="11" s="1"/>
  <c r="W512" i="11"/>
  <c r="V513" i="11" a="1"/>
  <c r="V513" i="11" s="1"/>
  <c r="W513" i="11"/>
  <c r="V516" i="11" a="1"/>
  <c r="V516" i="11" s="1"/>
  <c r="W516" i="11"/>
  <c r="V517" i="11" a="1"/>
  <c r="V517" i="11" s="1"/>
  <c r="W517" i="11"/>
  <c r="V518" i="11" a="1"/>
  <c r="V518" i="11" s="1"/>
  <c r="W518" i="11"/>
  <c r="V519" i="11" a="1"/>
  <c r="V519" i="11" s="1"/>
  <c r="W519" i="11"/>
  <c r="V520" i="11" a="1"/>
  <c r="V520" i="11" s="1"/>
  <c r="W520" i="11"/>
  <c r="V521" i="11" a="1"/>
  <c r="V521" i="11" s="1"/>
  <c r="W521" i="11"/>
  <c r="V522" i="11" a="1"/>
  <c r="V522" i="11" s="1"/>
  <c r="W522" i="11"/>
  <c r="V523" i="11" a="1"/>
  <c r="V523" i="11" s="1"/>
  <c r="W523" i="11"/>
  <c r="V524" i="11" a="1"/>
  <c r="V524" i="11" s="1"/>
  <c r="W524" i="11"/>
  <c r="V525" i="11" a="1"/>
  <c r="V525" i="11" s="1"/>
  <c r="W525" i="11"/>
  <c r="V529" i="11" a="1"/>
  <c r="V529" i="11" s="1"/>
  <c r="W529" i="11"/>
  <c r="V530" i="11" a="1"/>
  <c r="V530" i="11" s="1"/>
  <c r="W530" i="11"/>
  <c r="V531" i="11" a="1"/>
  <c r="V531" i="11" s="1"/>
  <c r="W531" i="11"/>
  <c r="V532" i="11" a="1"/>
  <c r="V532" i="11" s="1"/>
  <c r="W532" i="11"/>
  <c r="V533" i="11" a="1"/>
  <c r="V533" i="11" s="1"/>
  <c r="W533" i="11"/>
  <c r="V534" i="11" a="1"/>
  <c r="V534" i="11" s="1"/>
  <c r="W534" i="11"/>
  <c r="V535" i="11" a="1"/>
  <c r="V535" i="11" s="1"/>
  <c r="W535" i="11"/>
  <c r="V536" i="11" a="1"/>
  <c r="V536" i="11" s="1"/>
  <c r="W536" i="11"/>
  <c r="V537" i="11" a="1"/>
  <c r="V537" i="11" s="1"/>
  <c r="W537" i="11"/>
  <c r="V541" i="11" a="1"/>
  <c r="V541" i="11" s="1"/>
  <c r="W541" i="11"/>
  <c r="V542" i="11" a="1"/>
  <c r="V542" i="11" s="1"/>
  <c r="W542" i="11"/>
  <c r="V543" i="11" a="1"/>
  <c r="V543" i="11" s="1"/>
  <c r="W543" i="11"/>
  <c r="V544" i="11" a="1"/>
  <c r="V544" i="11" s="1"/>
  <c r="W544" i="11"/>
  <c r="V545" i="11" a="1"/>
  <c r="V545" i="11" s="1"/>
  <c r="W545" i="11"/>
  <c r="V546" i="11" a="1"/>
  <c r="V546" i="11" s="1"/>
  <c r="W546" i="11"/>
  <c r="V547" i="11" a="1"/>
  <c r="V547" i="11" s="1"/>
  <c r="W547" i="11"/>
  <c r="V548" i="11" a="1"/>
  <c r="V548" i="11" s="1"/>
  <c r="W548" i="11"/>
  <c r="V549" i="11" a="1"/>
  <c r="V549" i="11" s="1"/>
  <c r="W549" i="11"/>
  <c r="V553" i="11" a="1"/>
  <c r="V553" i="11" s="1"/>
  <c r="W553" i="11"/>
  <c r="V554" i="11" a="1"/>
  <c r="V554" i="11" s="1"/>
  <c r="W554" i="11"/>
  <c r="V555" i="11" a="1"/>
  <c r="V555" i="11" s="1"/>
  <c r="W555" i="11"/>
  <c r="V557" i="11" a="1"/>
  <c r="V557" i="11" s="1"/>
  <c r="W557" i="11"/>
  <c r="V558" i="11" a="1"/>
  <c r="V558" i="11" s="1"/>
  <c r="W558" i="11"/>
  <c r="V559" i="11" a="1"/>
  <c r="V559" i="11" s="1"/>
  <c r="W559" i="11"/>
  <c r="V560" i="11" a="1"/>
  <c r="V560" i="11" s="1"/>
  <c r="W560" i="11"/>
  <c r="V561" i="11" a="1"/>
  <c r="V561" i="11" s="1"/>
  <c r="W561" i="11"/>
  <c r="V565" i="11" a="1"/>
  <c r="V565" i="11" s="1"/>
  <c r="W565" i="11"/>
  <c r="V566" i="11" a="1"/>
  <c r="V566" i="11" s="1"/>
  <c r="W566" i="11"/>
  <c r="V567" i="11" a="1"/>
  <c r="V567" i="11" s="1"/>
  <c r="W567" i="11"/>
  <c r="V568" i="11" a="1"/>
  <c r="V568" i="11" s="1"/>
  <c r="W568" i="11"/>
  <c r="V569" i="11" a="1"/>
  <c r="V569" i="11" s="1"/>
  <c r="W569" i="11"/>
  <c r="V570" i="11" a="1"/>
  <c r="V570" i="11" s="1"/>
  <c r="W570" i="11"/>
  <c r="V571" i="11" a="1"/>
  <c r="V571" i="11" s="1"/>
  <c r="W571" i="11"/>
  <c r="V572" i="11" a="1"/>
  <c r="V572" i="11" s="1"/>
  <c r="W572" i="11"/>
  <c r="V573" i="11" a="1"/>
  <c r="V573" i="11" s="1"/>
  <c r="W573" i="11"/>
  <c r="V577" i="11" a="1"/>
  <c r="V577" i="11" s="1"/>
  <c r="W577" i="11"/>
  <c r="V578" i="11" a="1"/>
  <c r="V578" i="11" s="1"/>
  <c r="W578" i="11"/>
  <c r="V579" i="11" a="1"/>
  <c r="V579" i="11" s="1"/>
  <c r="W579" i="11"/>
  <c r="V581" i="11" a="1"/>
  <c r="V581" i="11" s="1"/>
  <c r="W581" i="11"/>
  <c r="V582" i="11" a="1"/>
  <c r="V582" i="11" s="1"/>
  <c r="W582" i="11"/>
  <c r="V583" i="11" a="1"/>
  <c r="V583" i="11" s="1"/>
  <c r="W583" i="11"/>
  <c r="V584" i="11" a="1"/>
  <c r="V584" i="11" s="1"/>
  <c r="W584" i="11"/>
  <c r="V585" i="11" a="1"/>
  <c r="V585" i="11" s="1"/>
  <c r="W585" i="11"/>
  <c r="V586" i="11" a="1"/>
  <c r="V586" i="11" s="1"/>
  <c r="W586" i="11"/>
  <c r="V589" i="11" a="1"/>
  <c r="V589" i="11" s="1"/>
  <c r="W589" i="11"/>
  <c r="V590" i="11" a="1"/>
  <c r="V590" i="11" s="1"/>
  <c r="W590" i="11"/>
  <c r="V591" i="11" a="1"/>
  <c r="V591" i="11" s="1"/>
  <c r="W591" i="11"/>
  <c r="V592" i="11" a="1"/>
  <c r="V592" i="11" s="1"/>
  <c r="W592" i="11"/>
  <c r="V593" i="11" a="1"/>
  <c r="V593" i="11" s="1"/>
  <c r="W593" i="11"/>
  <c r="V594" i="11" a="1"/>
  <c r="V594" i="11" s="1"/>
  <c r="W594" i="11"/>
  <c r="V595" i="11" a="1"/>
  <c r="V595" i="11" s="1"/>
  <c r="W595" i="11"/>
  <c r="V596" i="11" a="1"/>
  <c r="V596" i="11" s="1"/>
  <c r="W596" i="11"/>
  <c r="V597" i="11" a="1"/>
  <c r="V597" i="11" s="1"/>
  <c r="W597" i="11"/>
  <c r="V601" i="11" a="1"/>
  <c r="V601" i="11" s="1"/>
  <c r="W601" i="11"/>
  <c r="V602" i="11" a="1"/>
  <c r="V602" i="11" s="1"/>
  <c r="W602" i="11"/>
  <c r="V603" i="11" a="1"/>
  <c r="V603" i="11" s="1"/>
  <c r="W603" i="11"/>
  <c r="V604" i="11" a="1"/>
  <c r="V604" i="11" s="1"/>
  <c r="W604" i="11"/>
  <c r="V605" i="11" a="1"/>
  <c r="V605" i="11" s="1"/>
  <c r="W605" i="11"/>
  <c r="V606" i="11" a="1"/>
  <c r="V606" i="11" s="1"/>
  <c r="W606" i="11"/>
  <c r="V607" i="11" a="1"/>
  <c r="V607" i="11" s="1"/>
  <c r="W607" i="11"/>
  <c r="V608" i="11" a="1"/>
  <c r="V608" i="11" s="1"/>
  <c r="W608" i="11"/>
  <c r="V609" i="11" a="1"/>
  <c r="V609" i="11" s="1"/>
  <c r="W609" i="11"/>
  <c r="V611" i="11" a="1"/>
  <c r="V611" i="11" s="1"/>
  <c r="W611" i="11"/>
  <c r="V613" i="11" a="1"/>
  <c r="V613" i="11" s="1"/>
  <c r="W613" i="11"/>
  <c r="V614" i="11" a="1"/>
  <c r="V614" i="11" s="1"/>
  <c r="W614" i="11"/>
  <c r="V615" i="11" a="1"/>
  <c r="V615" i="11" s="1"/>
  <c r="W615" i="11"/>
  <c r="V616" i="11" a="1"/>
  <c r="V616" i="11" s="1"/>
  <c r="W616" i="11"/>
  <c r="V617" i="11" a="1"/>
  <c r="V617" i="11" s="1"/>
  <c r="W617" i="11"/>
  <c r="V618" i="11" a="1"/>
  <c r="V618" i="11" s="1"/>
  <c r="W618" i="11"/>
  <c r="V619" i="11" a="1"/>
  <c r="V619" i="11" s="1"/>
  <c r="W619" i="11"/>
  <c r="V620" i="11" a="1"/>
  <c r="V620" i="11" s="1"/>
  <c r="W620" i="11"/>
  <c r="V622" i="11" a="1"/>
  <c r="V622" i="11" s="1"/>
  <c r="W622" i="11"/>
  <c r="V625" i="11" a="1"/>
  <c r="V625" i="11" s="1"/>
  <c r="W625" i="11"/>
  <c r="V626" i="11" a="1"/>
  <c r="V626" i="11" s="1"/>
  <c r="W626" i="11"/>
  <c r="V635" i="11" a="1"/>
  <c r="V635" i="11" s="1"/>
  <c r="W635" i="11"/>
  <c r="V637" i="11" a="1"/>
  <c r="V637" i="11" s="1"/>
  <c r="W637" i="11"/>
  <c r="V638" i="11" a="1"/>
  <c r="V638" i="11" s="1"/>
  <c r="W638" i="11"/>
  <c r="V647" i="11" a="1"/>
  <c r="V647" i="11" s="1"/>
  <c r="W647" i="11"/>
  <c r="V649" i="11" a="1"/>
  <c r="V649" i="11" s="1"/>
  <c r="W649" i="11"/>
  <c r="V650" i="11" a="1"/>
  <c r="V650" i="11" s="1"/>
  <c r="W650" i="11"/>
  <c r="V673" i="11" a="1"/>
  <c r="V673" i="11" s="1"/>
  <c r="W673" i="11"/>
  <c r="V674" i="11" a="1"/>
  <c r="V674" i="11" s="1"/>
  <c r="W674" i="11"/>
  <c r="V683" i="11" a="1"/>
  <c r="V683" i="11" s="1"/>
  <c r="W683" i="11"/>
  <c r="V685" i="11" a="1"/>
  <c r="V685" i="11" s="1"/>
  <c r="W685" i="11"/>
  <c r="V686" i="11" a="1"/>
  <c r="V686" i="11" s="1"/>
  <c r="W686" i="11"/>
  <c r="V695" i="11" a="1"/>
  <c r="V695" i="11" s="1"/>
  <c r="W695" i="11"/>
  <c r="V696" i="11" a="1"/>
  <c r="V696" i="11" s="1"/>
  <c r="W696" i="11"/>
  <c r="V697" i="11" a="1"/>
  <c r="V697" i="11" s="1"/>
  <c r="W697" i="11"/>
  <c r="V698" i="11" a="1"/>
  <c r="V698" i="11" s="1"/>
  <c r="W698" i="11"/>
  <c r="V721" i="11" a="1"/>
  <c r="V721" i="11" s="1"/>
  <c r="W721" i="11"/>
  <c r="V722" i="11" a="1"/>
  <c r="V722" i="11" s="1"/>
  <c r="W722" i="11"/>
  <c r="V731" i="11" a="1"/>
  <c r="V731" i="11" s="1"/>
  <c r="W731" i="11"/>
  <c r="V733" i="11" a="1"/>
  <c r="V733" i="11" s="1"/>
  <c r="W733" i="11"/>
  <c r="V734" i="11" a="1"/>
  <c r="V734" i="11" s="1"/>
  <c r="W734" i="11"/>
  <c r="V743" i="11" a="1"/>
  <c r="V743" i="11" s="1"/>
  <c r="W743" i="11"/>
  <c r="V745" i="11" a="1"/>
  <c r="V745" i="11" s="1"/>
  <c r="W745" i="11"/>
  <c r="V746" i="11" a="1"/>
  <c r="V746" i="11" s="1"/>
  <c r="W746" i="11"/>
  <c r="V767" i="11" a="1"/>
  <c r="V767" i="11" s="1"/>
  <c r="W767" i="11"/>
  <c r="V769" i="11" a="1"/>
  <c r="V769" i="11" s="1"/>
  <c r="W769" i="11"/>
  <c r="V770" i="11" a="1"/>
  <c r="V770" i="11" s="1"/>
  <c r="W770" i="11"/>
  <c r="V779" i="11" a="1"/>
  <c r="V779" i="11" s="1"/>
  <c r="W779" i="11"/>
  <c r="V781" i="11" a="1"/>
  <c r="V781" i="11" s="1"/>
  <c r="W781" i="11"/>
  <c r="V782" i="11" a="1"/>
  <c r="V782" i="11" s="1"/>
  <c r="W782" i="11"/>
  <c r="V791" i="11" a="1"/>
  <c r="V791" i="11" s="1"/>
  <c r="W791" i="11"/>
  <c r="V793" i="11" a="1"/>
  <c r="V793" i="11" s="1"/>
  <c r="W793" i="11"/>
  <c r="V794" i="11" a="1"/>
  <c r="V794" i="11" s="1"/>
  <c r="W794" i="11"/>
  <c r="V803" i="11" a="1"/>
  <c r="V803" i="11" s="1"/>
  <c r="W803" i="11"/>
  <c r="V817" i="11" a="1"/>
  <c r="V817" i="11" s="1"/>
  <c r="W817" i="11"/>
  <c r="V818" i="11" a="1"/>
  <c r="V818" i="11" s="1"/>
  <c r="W818" i="11"/>
  <c r="V827" i="11" a="1"/>
  <c r="V827" i="11" s="1"/>
  <c r="W827" i="11"/>
  <c r="V829" i="11" a="1"/>
  <c r="V829" i="11" s="1"/>
  <c r="W829" i="11"/>
  <c r="V830" i="11" a="1"/>
  <c r="V830" i="11" s="1"/>
  <c r="W830" i="11"/>
  <c r="V839" i="11" a="1"/>
  <c r="V839" i="11" s="1"/>
  <c r="W839" i="11"/>
  <c r="V840" i="11" a="1"/>
  <c r="V840" i="11" s="1"/>
  <c r="W840" i="11"/>
  <c r="V841" i="11" a="1"/>
  <c r="V841" i="11" s="1"/>
  <c r="W841" i="11"/>
  <c r="V842" i="11" a="1"/>
  <c r="V842" i="11" s="1"/>
  <c r="W842" i="11"/>
  <c r="V865" i="11" a="1"/>
  <c r="V865" i="11" s="1"/>
  <c r="W865" i="11"/>
  <c r="V866" i="11" a="1"/>
  <c r="V866" i="11" s="1"/>
  <c r="W866" i="11"/>
  <c r="V875" i="11" a="1"/>
  <c r="V875" i="11" s="1"/>
  <c r="W875" i="11"/>
  <c r="V877" i="11" a="1"/>
  <c r="V877" i="11" s="1"/>
  <c r="W877" i="11"/>
  <c r="V878" i="11" a="1"/>
  <c r="V878" i="11" s="1"/>
  <c r="W878" i="11"/>
  <c r="V887" i="11" a="1"/>
  <c r="V887" i="11" s="1"/>
  <c r="W887" i="11"/>
  <c r="V889" i="11" a="1"/>
  <c r="V889" i="11" s="1"/>
  <c r="W889" i="11"/>
  <c r="V890" i="11" a="1"/>
  <c r="V890" i="11" s="1"/>
  <c r="W890" i="11"/>
  <c r="V899" i="11" a="1"/>
  <c r="V899" i="11" s="1"/>
  <c r="W899" i="11"/>
  <c r="V913" i="11" a="1"/>
  <c r="V913" i="11" s="1"/>
  <c r="W913" i="11"/>
  <c r="V914" i="11" a="1"/>
  <c r="V914" i="11" s="1"/>
  <c r="W914" i="11"/>
  <c r="V923" i="11" a="1"/>
  <c r="V923" i="11" s="1"/>
  <c r="W923" i="11"/>
  <c r="V925" i="11" a="1"/>
  <c r="V925" i="11" s="1"/>
  <c r="W925" i="11"/>
  <c r="V926" i="11" a="1"/>
  <c r="V926" i="11" s="1"/>
  <c r="W926" i="11"/>
  <c r="V935" i="11" a="1"/>
  <c r="V935" i="11" s="1"/>
  <c r="W935" i="11"/>
  <c r="V937" i="11" a="1"/>
  <c r="V937" i="11" s="1"/>
  <c r="W937" i="11"/>
  <c r="V938" i="11" a="1"/>
  <c r="V938" i="11" s="1"/>
  <c r="W938" i="11"/>
  <c r="V947" i="11" a="1"/>
  <c r="V947" i="11" s="1"/>
  <c r="W947" i="11"/>
  <c r="V961" i="11" a="1"/>
  <c r="V961" i="11" s="1"/>
  <c r="W961" i="11"/>
  <c r="V962" i="11" a="1"/>
  <c r="V962" i="11" s="1"/>
  <c r="W962" i="11"/>
  <c r="V971" i="11" a="1"/>
  <c r="V971" i="11" s="1"/>
  <c r="W971" i="11"/>
  <c r="V973" i="11" a="1"/>
  <c r="V973" i="11" s="1"/>
  <c r="W973" i="11"/>
  <c r="V974" i="11" a="1"/>
  <c r="V974" i="11" s="1"/>
  <c r="W974" i="11"/>
  <c r="V983" i="11" a="1"/>
  <c r="V983" i="11" s="1"/>
  <c r="W983" i="11"/>
  <c r="V984" i="11" a="1"/>
  <c r="V984" i="11" s="1"/>
  <c r="W984" i="11"/>
  <c r="V985" i="11" a="1"/>
  <c r="V985" i="11" s="1"/>
  <c r="W985" i="11"/>
  <c r="V986" i="11" a="1"/>
  <c r="V986" i="11" s="1"/>
  <c r="W986" i="11"/>
  <c r="V1009" i="11" a="1"/>
  <c r="V1009" i="11" s="1"/>
  <c r="W1009" i="11"/>
  <c r="V1010" i="11" a="1"/>
  <c r="V1010" i="11" s="1"/>
  <c r="W1010" i="11"/>
  <c r="V1019" i="11" a="1"/>
  <c r="V1019" i="11" s="1"/>
  <c r="W1019" i="11"/>
  <c r="V1021" i="11" a="1"/>
  <c r="V1021" i="11" s="1"/>
  <c r="W1021" i="11"/>
  <c r="V1022" i="11" a="1"/>
  <c r="V1022" i="11" s="1"/>
  <c r="W1022" i="11"/>
  <c r="V1031" i="11" a="1"/>
  <c r="V1031" i="11" s="1"/>
  <c r="W1031" i="11"/>
  <c r="V1033" i="11" a="1"/>
  <c r="V1033" i="11" s="1"/>
  <c r="W1033" i="11"/>
  <c r="V1034" i="11" a="1"/>
  <c r="V1034" i="11" s="1"/>
  <c r="W1034" i="11"/>
  <c r="V1045" i="11" a="1"/>
  <c r="V1045" i="11" s="1"/>
  <c r="W1045" i="11"/>
  <c r="V1057" i="11" a="1"/>
  <c r="V1057" i="11" s="1"/>
  <c r="W1057" i="11"/>
  <c r="V1058" i="11" a="1"/>
  <c r="V1058" i="11" s="1"/>
  <c r="W1058" i="11"/>
  <c r="V1067" i="11" a="1"/>
  <c r="V1067" i="11" s="1"/>
  <c r="W1067" i="11"/>
  <c r="V1069" i="11" a="1"/>
  <c r="V1069" i="11" s="1"/>
  <c r="W1069" i="11"/>
  <c r="V1070" i="11" a="1"/>
  <c r="V1070" i="11" s="1"/>
  <c r="W1070" i="11"/>
  <c r="V1079" i="11" a="1"/>
  <c r="V1079" i="11" s="1"/>
  <c r="W1079" i="11"/>
  <c r="V1081" i="11" a="1"/>
  <c r="V1081" i="11" s="1"/>
  <c r="W1081" i="11"/>
  <c r="V1082" i="11" a="1"/>
  <c r="V1082" i="11" s="1"/>
  <c r="W1082" i="11"/>
  <c r="V1105" i="11" a="1"/>
  <c r="V1105" i="11" s="1"/>
  <c r="W1105" i="11"/>
  <c r="V1106" i="11" a="1"/>
  <c r="V1106" i="11" s="1"/>
  <c r="W1106" i="11"/>
  <c r="V1115" i="11" a="1"/>
  <c r="V1115" i="11" s="1"/>
  <c r="W1115" i="11"/>
  <c r="V1117" i="11" a="1"/>
  <c r="V1117" i="11" s="1"/>
  <c r="W1117" i="11"/>
  <c r="V1118" i="11" a="1"/>
  <c r="V1118" i="11" s="1"/>
  <c r="W1118" i="11"/>
  <c r="V1127" i="11" a="1"/>
  <c r="V1127" i="11" s="1"/>
  <c r="W1127" i="11"/>
  <c r="V1128" i="11" a="1"/>
  <c r="V1128" i="11" s="1"/>
  <c r="W1128" i="11"/>
  <c r="V1129" i="11" a="1"/>
  <c r="V1129" i="11" s="1"/>
  <c r="W1129" i="11"/>
  <c r="V1130" i="11" a="1"/>
  <c r="V1130" i="11" s="1"/>
  <c r="W1130" i="11"/>
  <c r="V1142" i="11" a="1"/>
  <c r="V1142" i="11" s="1"/>
  <c r="W1142" i="11"/>
  <c r="V1153" i="11" a="1"/>
  <c r="V1153" i="11" s="1"/>
  <c r="W1153" i="11"/>
  <c r="V1154" i="11" a="1"/>
  <c r="V1154" i="11" s="1"/>
  <c r="W1154" i="11"/>
  <c r="V1163" i="11" a="1"/>
  <c r="V1163" i="11" s="1"/>
  <c r="W1163" i="11"/>
  <c r="V1165" i="11" a="1"/>
  <c r="V1165" i="11" s="1"/>
  <c r="W1165" i="11"/>
  <c r="V1166" i="11" a="1"/>
  <c r="V1166" i="11" s="1"/>
  <c r="W1166" i="11"/>
  <c r="V1175" i="11" a="1"/>
  <c r="V1175" i="11" s="1"/>
  <c r="W1175" i="11"/>
  <c r="V1177" i="11" a="1"/>
  <c r="V1177" i="11" s="1"/>
  <c r="W1177" i="11"/>
  <c r="V1178" i="11" a="1"/>
  <c r="V1178" i="11" s="1"/>
  <c r="W1178" i="11"/>
  <c r="V1189" i="11" a="1"/>
  <c r="V1189" i="11" s="1"/>
  <c r="W1189" i="11"/>
  <c r="V1201" i="11" a="1"/>
  <c r="V1201" i="11" s="1"/>
  <c r="W1201" i="11"/>
  <c r="V1202" i="11" a="1"/>
  <c r="V1202" i="11" s="1"/>
  <c r="W1202" i="11"/>
  <c r="V1211" i="11" a="1"/>
  <c r="V1211" i="11" s="1"/>
  <c r="W1211" i="11"/>
  <c r="V1213" i="11" a="1"/>
  <c r="V1213" i="11" s="1"/>
  <c r="W1213" i="11"/>
  <c r="V1214" i="11" a="1"/>
  <c r="V1214" i="11" s="1"/>
  <c r="W1214" i="11"/>
  <c r="V1223" i="11" a="1"/>
  <c r="V1223" i="11" s="1"/>
  <c r="W1223" i="11"/>
  <c r="V1225" i="11" a="1"/>
  <c r="V1225" i="11" s="1"/>
  <c r="W1225" i="11"/>
  <c r="V1226" i="11" a="1"/>
  <c r="V1226" i="11" s="1"/>
  <c r="W1226" i="11"/>
  <c r="V1249" i="11" a="1"/>
  <c r="V1249" i="11" s="1"/>
  <c r="W1249" i="11"/>
  <c r="V1250" i="11" a="1"/>
  <c r="V1250" i="11" s="1"/>
  <c r="W1250" i="11"/>
  <c r="V1259" i="11" a="1"/>
  <c r="V1259" i="11" s="1"/>
  <c r="W1259" i="11"/>
  <c r="V1261" i="11" a="1"/>
  <c r="V1261" i="11" s="1"/>
  <c r="W1261" i="11"/>
  <c r="V1262" i="11" a="1"/>
  <c r="V1262" i="11" s="1"/>
  <c r="W1262" i="11"/>
  <c r="V1271" i="11" a="1"/>
  <c r="V1271" i="11" s="1"/>
  <c r="W1271" i="11"/>
  <c r="V1272" i="11" a="1"/>
  <c r="V1272" i="11" s="1"/>
  <c r="W1272" i="11"/>
  <c r="V1273" i="11" a="1"/>
  <c r="V1273" i="11" s="1"/>
  <c r="W1273" i="11"/>
  <c r="V1274" i="11" a="1"/>
  <c r="V1274" i="11" s="1"/>
  <c r="W1274" i="11"/>
  <c r="V1297" i="11" a="1"/>
  <c r="V1297" i="11" s="1"/>
  <c r="W1297" i="11"/>
  <c r="V1298" i="11" a="1"/>
  <c r="V1298" i="11" s="1"/>
  <c r="W1298" i="11"/>
  <c r="V1307" i="11" a="1"/>
  <c r="V1307" i="11" s="1"/>
  <c r="W1307" i="11"/>
  <c r="V1309" i="11" a="1"/>
  <c r="V1309" i="11" s="1"/>
  <c r="W1309" i="11"/>
  <c r="V1310" i="11" a="1"/>
  <c r="V1310" i="11" s="1"/>
  <c r="W1310" i="11"/>
  <c r="V1319" i="11" a="1"/>
  <c r="V1319" i="11" s="1"/>
  <c r="W1319" i="11"/>
  <c r="V1321" i="11" a="1"/>
  <c r="V1321" i="11" s="1"/>
  <c r="W1321" i="11"/>
  <c r="V1322" i="11" a="1"/>
  <c r="V1322" i="11" s="1"/>
  <c r="W1322" i="11"/>
  <c r="V1343" i="11" a="1"/>
  <c r="V1343" i="11" s="1"/>
  <c r="W1343" i="11"/>
  <c r="V1345" i="11" a="1"/>
  <c r="V1345" i="11" s="1"/>
  <c r="W1345" i="11"/>
  <c r="V1346" i="11" a="1"/>
  <c r="V1346" i="11" s="1"/>
  <c r="W1346" i="11"/>
  <c r="V1355" i="11" a="1"/>
  <c r="V1355" i="11" s="1"/>
  <c r="W1355" i="11"/>
  <c r="V1357" i="11" a="1"/>
  <c r="V1357" i="11" s="1"/>
  <c r="W1357" i="11"/>
  <c r="V1358" i="11" a="1"/>
  <c r="V1358" i="11" s="1"/>
  <c r="W1358" i="11"/>
  <c r="V1367" i="11" a="1"/>
  <c r="V1367" i="11" s="1"/>
  <c r="W1367" i="11"/>
  <c r="V1369" i="11" a="1"/>
  <c r="V1369" i="11" s="1"/>
  <c r="W1369" i="11"/>
  <c r="V1370" i="11" a="1"/>
  <c r="V1370" i="11" s="1"/>
  <c r="W1370" i="11"/>
  <c r="V1379" i="11" a="1"/>
  <c r="V1379" i="11" s="1"/>
  <c r="W1379" i="11"/>
  <c r="V1393" i="11" a="1"/>
  <c r="V1393" i="11" s="1"/>
  <c r="W1393" i="11"/>
  <c r="V1394" i="11" a="1"/>
  <c r="V1394" i="11" s="1"/>
  <c r="W1394" i="11"/>
  <c r="V1403" i="11" a="1"/>
  <c r="V1403" i="11" s="1"/>
  <c r="W1403" i="11"/>
  <c r="V1405" i="11" a="1"/>
  <c r="V1405" i="11" s="1"/>
  <c r="W1405" i="11"/>
  <c r="V1406" i="11" a="1"/>
  <c r="V1406" i="11" s="1"/>
  <c r="W1406" i="11"/>
  <c r="V1415" i="11" a="1"/>
  <c r="V1415" i="11" s="1"/>
  <c r="W1415" i="11"/>
  <c r="V1417" i="11" a="1"/>
  <c r="V1417" i="11" s="1"/>
  <c r="W1417" i="11"/>
  <c r="V1418" i="11" a="1"/>
  <c r="V1418" i="11" s="1"/>
  <c r="W1418" i="11"/>
  <c r="V1441" i="11" a="1"/>
  <c r="V1441" i="11" s="1"/>
  <c r="W1441" i="11"/>
  <c r="V1442" i="11" a="1"/>
  <c r="V1442" i="11" s="1"/>
  <c r="W1442" i="11"/>
  <c r="V1451" i="11" a="1"/>
  <c r="V1451" i="11" s="1"/>
  <c r="W1451" i="11"/>
  <c r="V1453" i="11" a="1"/>
  <c r="V1453" i="11" s="1"/>
  <c r="W1453" i="11"/>
  <c r="V1454" i="11" a="1"/>
  <c r="V1454" i="11" s="1"/>
  <c r="W1454" i="11"/>
  <c r="V1463" i="11" a="1"/>
  <c r="V1463" i="11" s="1"/>
  <c r="W1463" i="11"/>
  <c r="V1465" i="11" a="1"/>
  <c r="V1465" i="11" s="1"/>
  <c r="W1465" i="11"/>
  <c r="V1466" i="11" a="1"/>
  <c r="V1466" i="11" s="1"/>
  <c r="W1466" i="11"/>
  <c r="V1475" i="11" a="1"/>
  <c r="V1475" i="11" s="1"/>
  <c r="W1475" i="11"/>
  <c r="V1489" i="11" a="1"/>
  <c r="V1489" i="11" s="1"/>
  <c r="W1489" i="11"/>
  <c r="V1490" i="11" a="1"/>
  <c r="V1490" i="11" s="1"/>
  <c r="W1490" i="11"/>
  <c r="V1499" i="11" a="1"/>
  <c r="V1499" i="11" s="1"/>
  <c r="W1499" i="11"/>
  <c r="V1501" i="11" a="1"/>
  <c r="V1501" i="11" s="1"/>
  <c r="W1501" i="11"/>
  <c r="V1502" i="11" a="1"/>
  <c r="V1502" i="11" s="1"/>
  <c r="W1502" i="11"/>
  <c r="V1511" i="11" a="1"/>
  <c r="V1511" i="11" s="1"/>
  <c r="W1511" i="11"/>
  <c r="V1513" i="11" a="1"/>
  <c r="V1513" i="11" s="1"/>
  <c r="W1513" i="11"/>
  <c r="V1514" i="11" a="1"/>
  <c r="V1514" i="11" s="1"/>
  <c r="W1514" i="11"/>
  <c r="V1523" i="11" a="1"/>
  <c r="V1523" i="11" s="1"/>
  <c r="W1523" i="11"/>
  <c r="V1537" i="11" a="1"/>
  <c r="V1537" i="11" s="1"/>
  <c r="W1537" i="11"/>
  <c r="V1538" i="11" a="1"/>
  <c r="V1538" i="11" s="1"/>
  <c r="W1538" i="11"/>
  <c r="V1547" i="11" a="1"/>
  <c r="V1547" i="11" s="1"/>
  <c r="W1547" i="11"/>
  <c r="V1549" i="11" a="1"/>
  <c r="V1549" i="11" s="1"/>
  <c r="W1549" i="11"/>
  <c r="V1550" i="11" a="1"/>
  <c r="V1550" i="11" s="1"/>
  <c r="W1550" i="11"/>
  <c r="V1559" i="11" a="1"/>
  <c r="V1559" i="11" s="1"/>
  <c r="W1559" i="11"/>
  <c r="V1561" i="11" a="1"/>
  <c r="V1561" i="11" s="1"/>
  <c r="W1561" i="11"/>
  <c r="V1562" i="11" a="1"/>
  <c r="V1562" i="11" s="1"/>
  <c r="W1562" i="11"/>
  <c r="V1585" i="11" a="1"/>
  <c r="V1585" i="11" s="1"/>
  <c r="W1585" i="11"/>
  <c r="V1586" i="11" a="1"/>
  <c r="V1586" i="11" s="1"/>
  <c r="W1586" i="11"/>
  <c r="V1595" i="11" a="1"/>
  <c r="V1595" i="11" s="1"/>
  <c r="W1595" i="11"/>
  <c r="V1597" i="11" a="1"/>
  <c r="V1597" i="11" s="1"/>
  <c r="W1597" i="11"/>
  <c r="V1598" i="11" a="1"/>
  <c r="V1598" i="11" s="1"/>
  <c r="W1598" i="11"/>
  <c r="V1607" i="11" a="1"/>
  <c r="V1607" i="11" s="1"/>
  <c r="W1607" i="11"/>
  <c r="V1609" i="11" a="1"/>
  <c r="V1609" i="11" s="1"/>
  <c r="W1609" i="11"/>
  <c r="V1610" i="11" a="1"/>
  <c r="V1610" i="11" s="1"/>
  <c r="W1610" i="11"/>
  <c r="V1633" i="11" a="1"/>
  <c r="V1633" i="11" s="1"/>
  <c r="W1633" i="11"/>
  <c r="V11" i="11" a="1"/>
  <c r="V11" i="11" s="1"/>
  <c r="W11" i="11"/>
  <c r="V12" i="11" a="1"/>
  <c r="V12" i="11" s="1"/>
  <c r="W12" i="11"/>
  <c r="V22" i="11" a="1"/>
  <c r="V22" i="11" s="1"/>
  <c r="W22" i="11"/>
  <c r="V23" i="11" a="1"/>
  <c r="V23" i="11" s="1"/>
  <c r="W23" i="11"/>
  <c r="V24" i="11" a="1"/>
  <c r="V24" i="11" s="1"/>
  <c r="W24" i="11"/>
  <c r="V36" i="11" a="1"/>
  <c r="V36" i="11" s="1"/>
  <c r="W36" i="11"/>
  <c r="V40" i="11" a="1"/>
  <c r="V40" i="11" s="1"/>
  <c r="W40" i="11"/>
  <c r="V47" i="11" a="1"/>
  <c r="V47" i="11" s="1"/>
  <c r="W47" i="11"/>
  <c r="V48" i="11" a="1"/>
  <c r="V48" i="11" s="1"/>
  <c r="W48" i="11"/>
  <c r="V58" i="11" a="1"/>
  <c r="V58" i="11" s="1"/>
  <c r="W58" i="11"/>
  <c r="V59" i="11" a="1"/>
  <c r="V59" i="11" s="1"/>
  <c r="W59" i="11"/>
  <c r="V60" i="11" a="1"/>
  <c r="V60" i="11" s="1"/>
  <c r="W60" i="11"/>
  <c r="V70" i="11" a="1"/>
  <c r="V70" i="11" s="1"/>
  <c r="W70" i="11"/>
  <c r="V71" i="11" a="1"/>
  <c r="V71" i="11" s="1"/>
  <c r="W71" i="11"/>
  <c r="V72" i="11" a="1"/>
  <c r="V72" i="11" s="1"/>
  <c r="W72" i="11"/>
  <c r="V82" i="11" a="1"/>
  <c r="V82" i="11" s="1"/>
  <c r="W82" i="11"/>
  <c r="V83" i="11" a="1"/>
  <c r="V83" i="11" s="1"/>
  <c r="W83" i="11"/>
  <c r="V94" i="11" a="1"/>
  <c r="V94" i="11" s="1"/>
  <c r="W94" i="11"/>
  <c r="V95" i="11" a="1"/>
  <c r="V95" i="11" s="1"/>
  <c r="W95" i="11"/>
  <c r="V96" i="11" a="1"/>
  <c r="V96" i="11" s="1"/>
  <c r="W96" i="11"/>
  <c r="V100" i="11" a="1"/>
  <c r="V100" i="11" s="1"/>
  <c r="W100" i="11"/>
  <c r="V106" i="11" a="1"/>
  <c r="V106" i="11" s="1"/>
  <c r="W106" i="11"/>
  <c r="V107" i="11" a="1"/>
  <c r="V107" i="11" s="1"/>
  <c r="W107" i="11"/>
  <c r="V108" i="11" a="1"/>
  <c r="V108" i="11" s="1"/>
  <c r="W108" i="11"/>
  <c r="V118" i="11" a="1"/>
  <c r="V118" i="11" s="1"/>
  <c r="W118" i="11"/>
  <c r="V119" i="11" a="1"/>
  <c r="V119" i="11" s="1"/>
  <c r="W119" i="11"/>
  <c r="V120" i="11" a="1"/>
  <c r="V120" i="11" s="1"/>
  <c r="W120" i="11"/>
  <c r="V130" i="11" a="1"/>
  <c r="V130" i="11" s="1"/>
  <c r="W130" i="11"/>
  <c r="V131" i="11" a="1"/>
  <c r="V131" i="11" s="1"/>
  <c r="W131" i="11"/>
  <c r="V132" i="11" a="1"/>
  <c r="V132" i="11" s="1"/>
  <c r="W132" i="11"/>
  <c r="V142" i="11" a="1"/>
  <c r="V142" i="11" s="1"/>
  <c r="W142" i="11"/>
  <c r="V143" i="11" a="1"/>
  <c r="V143" i="11" s="1"/>
  <c r="W143" i="11"/>
  <c r="V144" i="11" a="1"/>
  <c r="V144" i="11" s="1"/>
  <c r="W144" i="11"/>
  <c r="V148" i="11" a="1"/>
  <c r="V148" i="11" s="1"/>
  <c r="W148" i="11"/>
  <c r="V155" i="11" a="1"/>
  <c r="V155" i="11" s="1"/>
  <c r="W155" i="11"/>
  <c r="V156" i="11" a="1"/>
  <c r="V156" i="11" s="1"/>
  <c r="W156" i="11"/>
  <c r="V168" i="11" a="1"/>
  <c r="V168" i="11" s="1"/>
  <c r="W168" i="11"/>
  <c r="V180" i="11" a="1"/>
  <c r="V180" i="11" s="1"/>
  <c r="W180" i="11"/>
  <c r="V191" i="11" a="1"/>
  <c r="V191" i="11" s="1"/>
  <c r="W191" i="11"/>
  <c r="V192" i="11" a="1"/>
  <c r="V192" i="11" s="1"/>
  <c r="W192" i="11"/>
  <c r="V202" i="11" a="1"/>
  <c r="V202" i="11" s="1"/>
  <c r="W202" i="11"/>
  <c r="V203" i="11" a="1"/>
  <c r="V203" i="11" s="1"/>
  <c r="W203" i="11"/>
  <c r="V204" i="11" a="1"/>
  <c r="V204" i="11" s="1"/>
  <c r="W204" i="11"/>
  <c r="V208" i="11" a="1"/>
  <c r="V208" i="11" s="1"/>
  <c r="W208" i="11"/>
  <c r="V214" i="11" a="1"/>
  <c r="V214" i="11" s="1"/>
  <c r="W214" i="11"/>
  <c r="V215" i="11" a="1"/>
  <c r="V215" i="11" s="1"/>
  <c r="W215" i="11"/>
  <c r="V216" i="11" a="1"/>
  <c r="V216" i="11" s="1"/>
  <c r="W216" i="11"/>
  <c r="V226" i="11" a="1"/>
  <c r="V226" i="11" s="1"/>
  <c r="W226" i="11"/>
  <c r="V227" i="11" a="1"/>
  <c r="V227" i="11" s="1"/>
  <c r="W227" i="11"/>
  <c r="V238" i="11" a="1"/>
  <c r="V238" i="11" s="1"/>
  <c r="W238" i="11"/>
  <c r="V239" i="11" a="1"/>
  <c r="V239" i="11" s="1"/>
  <c r="W239" i="11"/>
  <c r="V240" i="11" a="1"/>
  <c r="V240" i="11" s="1"/>
  <c r="W240" i="11"/>
  <c r="V244" i="11" a="1"/>
  <c r="V244" i="11" s="1"/>
  <c r="W244" i="11"/>
  <c r="V250" i="11" a="1"/>
  <c r="V250" i="11" s="1"/>
  <c r="W250" i="11"/>
  <c r="V251" i="11" a="1"/>
  <c r="V251" i="11" s="1"/>
  <c r="W251" i="11"/>
  <c r="V252" i="11" a="1"/>
  <c r="V252" i="11" s="1"/>
  <c r="W252" i="11"/>
  <c r="V262" i="11" a="1"/>
  <c r="V262" i="11" s="1"/>
  <c r="W262" i="11"/>
  <c r="V263" i="11" a="1"/>
  <c r="V263" i="11" s="1"/>
  <c r="W263" i="11"/>
  <c r="V264" i="11" a="1"/>
  <c r="V264" i="11" s="1"/>
  <c r="W264" i="11"/>
  <c r="V274" i="11" a="1"/>
  <c r="V274" i="11" s="1"/>
  <c r="W274" i="11"/>
  <c r="V275" i="11" a="1"/>
  <c r="V275" i="11" s="1"/>
  <c r="W275" i="11"/>
  <c r="V276" i="11" a="1"/>
  <c r="V276" i="11" s="1"/>
  <c r="W276" i="11"/>
  <c r="V286" i="11" a="1"/>
  <c r="V286" i="11" s="1"/>
  <c r="W286" i="11"/>
  <c r="V287" i="11" a="1"/>
  <c r="V287" i="11" s="1"/>
  <c r="W287" i="11"/>
  <c r="V288" i="11" a="1"/>
  <c r="V288" i="11" s="1"/>
  <c r="W288" i="11"/>
  <c r="V299" i="11" a="1"/>
  <c r="V299" i="11" s="1"/>
  <c r="W299" i="11"/>
  <c r="V300" i="11" a="1"/>
  <c r="V300" i="11" s="1"/>
  <c r="W300" i="11"/>
  <c r="V304" i="11" a="1"/>
  <c r="V304" i="11" s="1"/>
  <c r="W304" i="11"/>
  <c r="V310" i="11" a="1"/>
  <c r="V310" i="11" s="1"/>
  <c r="W310" i="11"/>
  <c r="V311" i="11" a="1"/>
  <c r="V311" i="11" s="1"/>
  <c r="W311" i="11"/>
  <c r="V312" i="11" a="1"/>
  <c r="V312" i="11" s="1"/>
  <c r="W312" i="11"/>
  <c r="V316" i="11" a="1"/>
  <c r="V316" i="11" s="1"/>
  <c r="W316" i="11"/>
  <c r="V324" i="11" a="1"/>
  <c r="V324" i="11" s="1"/>
  <c r="W324" i="11"/>
  <c r="V335" i="11" a="1"/>
  <c r="V335" i="11" s="1"/>
  <c r="W335" i="11"/>
  <c r="V336" i="11" a="1"/>
  <c r="V336" i="11" s="1"/>
  <c r="W336" i="11"/>
  <c r="V346" i="11" a="1"/>
  <c r="V346" i="11" s="1"/>
  <c r="W346" i="11"/>
  <c r="V347" i="11" a="1"/>
  <c r="V347" i="11" s="1"/>
  <c r="W347" i="11"/>
  <c r="V348" i="11" a="1"/>
  <c r="V348" i="11" s="1"/>
  <c r="W348" i="11"/>
  <c r="V358" i="11" a="1"/>
  <c r="V358" i="11" s="1"/>
  <c r="W358" i="11"/>
  <c r="V359" i="11" a="1"/>
  <c r="V359" i="11" s="1"/>
  <c r="W359" i="11"/>
  <c r="V360" i="11" a="1"/>
  <c r="V360" i="11" s="1"/>
  <c r="W360" i="11"/>
  <c r="V364" i="11" a="1"/>
  <c r="V364" i="11" s="1"/>
  <c r="W364" i="11"/>
  <c r="V370" i="11" a="1"/>
  <c r="V370" i="11" s="1"/>
  <c r="W370" i="11"/>
  <c r="V371" i="11" a="1"/>
  <c r="V371" i="11" s="1"/>
  <c r="W371" i="11"/>
  <c r="V382" i="11" a="1"/>
  <c r="V382" i="11" s="1"/>
  <c r="W382" i="11"/>
  <c r="V383" i="11" a="1"/>
  <c r="V383" i="11" s="1"/>
  <c r="W383" i="11"/>
  <c r="V384" i="11" a="1"/>
  <c r="V384" i="11" s="1"/>
  <c r="W384" i="11"/>
  <c r="V394" i="11" a="1"/>
  <c r="V394" i="11" s="1"/>
  <c r="W394" i="11"/>
  <c r="V395" i="11" a="1"/>
  <c r="V395" i="11" s="1"/>
  <c r="W395" i="11"/>
  <c r="V396" i="11" a="1"/>
  <c r="V396" i="11" s="1"/>
  <c r="W396" i="11"/>
  <c r="V406" i="11" a="1"/>
  <c r="V406" i="11" s="1"/>
  <c r="W406" i="11"/>
  <c r="V407" i="11" a="1"/>
  <c r="V407" i="11" s="1"/>
  <c r="W407" i="11"/>
  <c r="V408" i="11" a="1"/>
  <c r="V408" i="11" s="1"/>
  <c r="W408" i="11"/>
  <c r="V418" i="11" a="1"/>
  <c r="V418" i="11" s="1"/>
  <c r="W418" i="11"/>
  <c r="V419" i="11" a="1"/>
  <c r="V419" i="11" s="1"/>
  <c r="W419" i="11"/>
  <c r="V420" i="11" a="1"/>
  <c r="V420" i="11" s="1"/>
  <c r="W420" i="11"/>
  <c r="V424" i="11" a="1"/>
  <c r="V424" i="11" s="1"/>
  <c r="W424" i="11"/>
  <c r="V430" i="11" a="1"/>
  <c r="V430" i="11" s="1"/>
  <c r="F19" i="25" s="1"/>
  <c r="W430" i="11"/>
  <c r="G19" i="25" s="1"/>
  <c r="V431" i="11" a="1"/>
  <c r="V431" i="11" s="1"/>
  <c r="W431" i="11"/>
  <c r="V432" i="11" a="1"/>
  <c r="V432" i="11" s="1"/>
  <c r="W432" i="11"/>
  <c r="V443" i="11" a="1"/>
  <c r="V443" i="11" s="1"/>
  <c r="W443" i="11"/>
  <c r="V444" i="11" a="1"/>
  <c r="V444" i="11" s="1"/>
  <c r="W444" i="11"/>
  <c r="V448" i="11" a="1"/>
  <c r="V448" i="11" s="1"/>
  <c r="W448" i="11"/>
  <c r="V454" i="11" a="1"/>
  <c r="V454" i="11" s="1"/>
  <c r="W454" i="11"/>
  <c r="V455" i="11" a="1"/>
  <c r="V455" i="11" s="1"/>
  <c r="W455" i="11"/>
  <c r="V456" i="11" a="1"/>
  <c r="V456" i="11" s="1"/>
  <c r="W456" i="11"/>
  <c r="V468" i="11" a="1"/>
  <c r="V468" i="11" s="1"/>
  <c r="W468" i="11"/>
  <c r="V479" i="11" a="1"/>
  <c r="V479" i="11" s="1"/>
  <c r="W479" i="11"/>
  <c r="V480" i="11" a="1"/>
  <c r="V480" i="11" s="1"/>
  <c r="W480" i="11"/>
  <c r="V490" i="11" a="1"/>
  <c r="V490" i="11" s="1"/>
  <c r="W490" i="11"/>
  <c r="V491" i="11" a="1"/>
  <c r="V491" i="11" s="1"/>
  <c r="W491" i="11"/>
  <c r="V492" i="11" a="1"/>
  <c r="V492" i="11" s="1"/>
  <c r="W492" i="11"/>
  <c r="V502" i="11" a="1"/>
  <c r="V502" i="11" s="1"/>
  <c r="W502" i="11"/>
  <c r="V503" i="11" a="1"/>
  <c r="V503" i="11" s="1"/>
  <c r="W503" i="11"/>
  <c r="V504" i="11" a="1"/>
  <c r="V504" i="11" s="1"/>
  <c r="W504" i="11"/>
  <c r="V514" i="11" a="1"/>
  <c r="V514" i="11" s="1"/>
  <c r="W514" i="11"/>
  <c r="V515" i="11" a="1"/>
  <c r="V515" i="11" s="1"/>
  <c r="W515" i="11"/>
  <c r="V526" i="11" a="1"/>
  <c r="V526" i="11" s="1"/>
  <c r="W526" i="11"/>
  <c r="V527" i="11" a="1"/>
  <c r="V527" i="11" s="1"/>
  <c r="W527" i="11"/>
  <c r="V528" i="11" a="1"/>
  <c r="V528" i="11" s="1"/>
  <c r="W528" i="11"/>
  <c r="V538" i="11" a="1"/>
  <c r="V538" i="11" s="1"/>
  <c r="W538" i="11"/>
  <c r="V539" i="11" a="1"/>
  <c r="V539" i="11" s="1"/>
  <c r="W539" i="11"/>
  <c r="V540" i="11" a="1"/>
  <c r="V540" i="11" s="1"/>
  <c r="W540" i="11"/>
  <c r="V550" i="11" a="1"/>
  <c r="V550" i="11" s="1"/>
  <c r="W550" i="11"/>
  <c r="V551" i="11" a="1"/>
  <c r="V551" i="11" s="1"/>
  <c r="W551" i="11"/>
  <c r="V552" i="11" a="1"/>
  <c r="V552" i="11" s="1"/>
  <c r="W552" i="11"/>
  <c r="V556" i="11" a="1"/>
  <c r="V556" i="11" s="1"/>
  <c r="W556" i="11"/>
  <c r="V562" i="11" a="1"/>
  <c r="V562" i="11" s="1"/>
  <c r="W562" i="11"/>
  <c r="V563" i="11" a="1"/>
  <c r="V563" i="11" s="1"/>
  <c r="W563" i="11"/>
  <c r="V564" i="11" a="1"/>
  <c r="V564" i="11" s="1"/>
  <c r="W564" i="11"/>
  <c r="V574" i="11" a="1"/>
  <c r="V574" i="11" s="1"/>
  <c r="W574" i="11"/>
  <c r="V575" i="11" a="1"/>
  <c r="V575" i="11" s="1"/>
  <c r="W575" i="11"/>
  <c r="V576" i="11" a="1"/>
  <c r="V576" i="11" s="1"/>
  <c r="W576" i="11"/>
  <c r="V580" i="11" a="1"/>
  <c r="V580" i="11" s="1"/>
  <c r="W580" i="11"/>
  <c r="V587" i="11" a="1"/>
  <c r="V587" i="11" s="1"/>
  <c r="W587" i="11"/>
  <c r="V588" i="11" a="1"/>
  <c r="V588" i="11" s="1"/>
  <c r="W588" i="11"/>
  <c r="V598" i="11" a="1"/>
  <c r="V598" i="11" s="1"/>
  <c r="W598" i="11"/>
  <c r="V599" i="11" a="1"/>
  <c r="V599" i="11" s="1"/>
  <c r="W599" i="11"/>
  <c r="V600" i="11" a="1"/>
  <c r="V600" i="11" s="1"/>
  <c r="W600" i="11"/>
  <c r="V610" i="11" a="1"/>
  <c r="V610" i="11" s="1"/>
  <c r="W610" i="11"/>
  <c r="V612" i="11" a="1"/>
  <c r="V612" i="11" s="1"/>
  <c r="W612" i="11"/>
  <c r="V621" i="11" a="1"/>
  <c r="V621" i="11" s="1"/>
  <c r="W621" i="11"/>
  <c r="V623" i="11" a="1"/>
  <c r="V623" i="11" s="1"/>
  <c r="W623" i="11"/>
  <c r="V624" i="11" a="1"/>
  <c r="V624" i="11" s="1"/>
  <c r="W624" i="11"/>
  <c r="V627" i="11" a="1"/>
  <c r="V627" i="11" s="1"/>
  <c r="W627" i="11"/>
  <c r="V628" i="11" a="1"/>
  <c r="V628" i="11" s="1"/>
  <c r="W628" i="11"/>
  <c r="V629" i="11" a="1"/>
  <c r="V629" i="11" s="1"/>
  <c r="W629" i="11"/>
  <c r="V630" i="11" a="1"/>
  <c r="V630" i="11" s="1"/>
  <c r="W630" i="11"/>
  <c r="V631" i="11" a="1"/>
  <c r="V631" i="11" s="1"/>
  <c r="W631" i="11"/>
  <c r="V632" i="11" a="1"/>
  <c r="V632" i="11" s="1"/>
  <c r="W632" i="11"/>
  <c r="V633" i="11" a="1"/>
  <c r="V633" i="11" s="1"/>
  <c r="W633" i="11"/>
  <c r="V634" i="11" a="1"/>
  <c r="V634" i="11" s="1"/>
  <c r="W634" i="11"/>
  <c r="V636" i="11" a="1"/>
  <c r="V636" i="11" s="1"/>
  <c r="W636" i="11"/>
  <c r="V639" i="11" a="1"/>
  <c r="V639" i="11" s="1"/>
  <c r="W639" i="11"/>
  <c r="V640" i="11" a="1"/>
  <c r="V640" i="11" s="1"/>
  <c r="W640" i="11"/>
  <c r="V641" i="11" a="1"/>
  <c r="V641" i="11" s="1"/>
  <c r="W641" i="11"/>
  <c r="V642" i="11" a="1"/>
  <c r="V642" i="11" s="1"/>
  <c r="W642" i="11"/>
  <c r="V643" i="11" a="1"/>
  <c r="V643" i="11" s="1"/>
  <c r="W643" i="11"/>
  <c r="V644" i="11" a="1"/>
  <c r="V644" i="11" s="1"/>
  <c r="W644" i="11"/>
  <c r="V645" i="11" a="1"/>
  <c r="V645" i="11" s="1"/>
  <c r="W645" i="11"/>
  <c r="V646" i="11" a="1"/>
  <c r="V646" i="11" s="1"/>
  <c r="W646" i="11"/>
  <c r="V648" i="11" a="1"/>
  <c r="V648" i="11" s="1"/>
  <c r="W648" i="11"/>
  <c r="V651" i="11" a="1"/>
  <c r="V651" i="11" s="1"/>
  <c r="W651" i="11"/>
  <c r="V652" i="11" a="1"/>
  <c r="V652" i="11" s="1"/>
  <c r="W652" i="11"/>
  <c r="V653" i="11" a="1"/>
  <c r="V653" i="11" s="1"/>
  <c r="W653" i="11"/>
  <c r="V654" i="11" a="1"/>
  <c r="V654" i="11" s="1"/>
  <c r="W654" i="11"/>
  <c r="V655" i="11" a="1"/>
  <c r="V655" i="11" s="1"/>
  <c r="W655" i="11"/>
  <c r="V656" i="11" a="1"/>
  <c r="V656" i="11" s="1"/>
  <c r="W656" i="11"/>
  <c r="V657" i="11" a="1"/>
  <c r="V657" i="11" s="1"/>
  <c r="W657" i="11"/>
  <c r="V658" i="11" a="1"/>
  <c r="V658" i="11" s="1"/>
  <c r="W658" i="11"/>
  <c r="V659" i="11" a="1"/>
  <c r="V659" i="11" s="1"/>
  <c r="W659" i="11"/>
  <c r="V660" i="11" a="1"/>
  <c r="V660" i="11" s="1"/>
  <c r="W660" i="11"/>
  <c r="V661" i="11" a="1"/>
  <c r="V661" i="11" s="1"/>
  <c r="W661" i="11"/>
  <c r="V662" i="11" a="1"/>
  <c r="V662" i="11" s="1"/>
  <c r="W662" i="11"/>
  <c r="V663" i="11" a="1"/>
  <c r="V663" i="11" s="1"/>
  <c r="W663" i="11"/>
  <c r="V664" i="11" a="1"/>
  <c r="V664" i="11" s="1"/>
  <c r="W664" i="11"/>
  <c r="V665" i="11" a="1"/>
  <c r="V665" i="11" s="1"/>
  <c r="W665" i="11"/>
  <c r="V666" i="11" a="1"/>
  <c r="V666" i="11" s="1"/>
  <c r="W666" i="11"/>
  <c r="V667" i="11" a="1"/>
  <c r="V667" i="11" s="1"/>
  <c r="W667" i="11"/>
  <c r="V668" i="11" a="1"/>
  <c r="V668" i="11" s="1"/>
  <c r="W668" i="11"/>
  <c r="V669" i="11" a="1"/>
  <c r="V669" i="11" s="1"/>
  <c r="W669" i="11"/>
  <c r="V670" i="11" a="1"/>
  <c r="V670" i="11" s="1"/>
  <c r="W670" i="11"/>
  <c r="V671" i="11" a="1"/>
  <c r="V671" i="11" s="1"/>
  <c r="W671" i="11"/>
  <c r="V672" i="11" a="1"/>
  <c r="V672" i="11" s="1"/>
  <c r="W672" i="11"/>
  <c r="V675" i="11" a="1"/>
  <c r="V675" i="11" s="1"/>
  <c r="W675" i="11"/>
  <c r="V676" i="11" a="1"/>
  <c r="V676" i="11" s="1"/>
  <c r="W676" i="11"/>
  <c r="V677" i="11" a="1"/>
  <c r="V677" i="11" s="1"/>
  <c r="W677" i="11"/>
  <c r="V678" i="11" a="1"/>
  <c r="V678" i="11" s="1"/>
  <c r="W678" i="11"/>
  <c r="V679" i="11" a="1"/>
  <c r="V679" i="11" s="1"/>
  <c r="W679" i="11"/>
  <c r="V680" i="11" a="1"/>
  <c r="V680" i="11" s="1"/>
  <c r="W680" i="11"/>
  <c r="V681" i="11" a="1"/>
  <c r="V681" i="11" s="1"/>
  <c r="W681" i="11"/>
  <c r="V682" i="11" a="1"/>
  <c r="V682" i="11" s="1"/>
  <c r="W682" i="11"/>
  <c r="V684" i="11" a="1"/>
  <c r="V684" i="11" s="1"/>
  <c r="W684" i="11"/>
  <c r="V687" i="11" a="1"/>
  <c r="V687" i="11" s="1"/>
  <c r="W687" i="11"/>
  <c r="V688" i="11" a="1"/>
  <c r="V688" i="11" s="1"/>
  <c r="W688" i="11"/>
  <c r="V689" i="11" a="1"/>
  <c r="V689" i="11" s="1"/>
  <c r="W689" i="11"/>
  <c r="V690" i="11" a="1"/>
  <c r="V690" i="11" s="1"/>
  <c r="W690" i="11"/>
  <c r="V691" i="11" a="1"/>
  <c r="V691" i="11" s="1"/>
  <c r="W691" i="11"/>
  <c r="V692" i="11" a="1"/>
  <c r="V692" i="11" s="1"/>
  <c r="W692" i="11"/>
  <c r="V693" i="11" a="1"/>
  <c r="V693" i="11" s="1"/>
  <c r="W693" i="11"/>
  <c r="V694" i="11" a="1"/>
  <c r="V694" i="11" s="1"/>
  <c r="W694" i="11"/>
  <c r="V699" i="11" a="1"/>
  <c r="V699" i="11" s="1"/>
  <c r="W699" i="11"/>
  <c r="V700" i="11" a="1"/>
  <c r="V700" i="11" s="1"/>
  <c r="W700" i="11"/>
  <c r="V701" i="11" a="1"/>
  <c r="V701" i="11" s="1"/>
  <c r="W701" i="11"/>
  <c r="V702" i="11" a="1"/>
  <c r="V702" i="11" s="1"/>
  <c r="W702" i="11"/>
  <c r="V703" i="11" a="1"/>
  <c r="V703" i="11" s="1"/>
  <c r="W703" i="11"/>
  <c r="V704" i="11" a="1"/>
  <c r="V704" i="11" s="1"/>
  <c r="W704" i="11"/>
  <c r="V705" i="11" a="1"/>
  <c r="V705" i="11" s="1"/>
  <c r="W705" i="11"/>
  <c r="V706" i="11" a="1"/>
  <c r="V706" i="11" s="1"/>
  <c r="W706" i="11"/>
  <c r="V707" i="11" a="1"/>
  <c r="V707" i="11" s="1"/>
  <c r="W707" i="11"/>
  <c r="V708" i="11" a="1"/>
  <c r="V708" i="11" s="1"/>
  <c r="W708" i="11"/>
  <c r="V709" i="11" a="1"/>
  <c r="V709" i="11" s="1"/>
  <c r="W709" i="11"/>
  <c r="V710" i="11" a="1"/>
  <c r="V710" i="11" s="1"/>
  <c r="W710" i="11"/>
  <c r="V711" i="11" a="1"/>
  <c r="V711" i="11" s="1"/>
  <c r="W711" i="11"/>
  <c r="V712" i="11" a="1"/>
  <c r="V712" i="11" s="1"/>
  <c r="W712" i="11"/>
  <c r="V713" i="11" a="1"/>
  <c r="V713" i="11" s="1"/>
  <c r="W713" i="11"/>
  <c r="V714" i="11" a="1"/>
  <c r="V714" i="11" s="1"/>
  <c r="W714" i="11"/>
  <c r="V715" i="11" a="1"/>
  <c r="V715" i="11" s="1"/>
  <c r="W715" i="11"/>
  <c r="V716" i="11" a="1"/>
  <c r="V716" i="11" s="1"/>
  <c r="W716" i="11"/>
  <c r="V717" i="11" a="1"/>
  <c r="V717" i="11" s="1"/>
  <c r="W717" i="11"/>
  <c r="V718" i="11" a="1"/>
  <c r="V718" i="11" s="1"/>
  <c r="W718" i="11"/>
  <c r="V719" i="11" a="1"/>
  <c r="V719" i="11" s="1"/>
  <c r="W719" i="11"/>
  <c r="V720" i="11" a="1"/>
  <c r="V720" i="11" s="1"/>
  <c r="W720" i="11"/>
  <c r="V723" i="11" a="1"/>
  <c r="V723" i="11" s="1"/>
  <c r="W723" i="11"/>
  <c r="V724" i="11" a="1"/>
  <c r="V724" i="11" s="1"/>
  <c r="W724" i="11"/>
  <c r="V725" i="11" a="1"/>
  <c r="V725" i="11" s="1"/>
  <c r="W725" i="11"/>
  <c r="V726" i="11" a="1"/>
  <c r="V726" i="11" s="1"/>
  <c r="W726" i="11"/>
  <c r="V727" i="11" a="1"/>
  <c r="V727" i="11" s="1"/>
  <c r="W727" i="11"/>
  <c r="V728" i="11" a="1"/>
  <c r="V728" i="11" s="1"/>
  <c r="W728" i="11"/>
  <c r="V729" i="11" a="1"/>
  <c r="V729" i="11" s="1"/>
  <c r="W729" i="11"/>
  <c r="V730" i="11" a="1"/>
  <c r="V730" i="11" s="1"/>
  <c r="W730" i="11"/>
  <c r="V732" i="11" a="1"/>
  <c r="V732" i="11" s="1"/>
  <c r="W732" i="11"/>
  <c r="V735" i="11" a="1"/>
  <c r="V735" i="11" s="1"/>
  <c r="W735" i="11"/>
  <c r="V736" i="11" a="1"/>
  <c r="V736" i="11" s="1"/>
  <c r="W736" i="11"/>
  <c r="V737" i="11" a="1"/>
  <c r="V737" i="11" s="1"/>
  <c r="W737" i="11"/>
  <c r="V738" i="11" a="1"/>
  <c r="V738" i="11" s="1"/>
  <c r="W738" i="11"/>
  <c r="V739" i="11" a="1"/>
  <c r="V739" i="11" s="1"/>
  <c r="W739" i="11"/>
  <c r="V740" i="11" a="1"/>
  <c r="V740" i="11" s="1"/>
  <c r="W740" i="11"/>
  <c r="V741" i="11" a="1"/>
  <c r="V741" i="11" s="1"/>
  <c r="W741" i="11"/>
  <c r="V742" i="11" a="1"/>
  <c r="V742" i="11" s="1"/>
  <c r="W742" i="11"/>
  <c r="V744" i="11" a="1"/>
  <c r="V744" i="11" s="1"/>
  <c r="W744" i="11"/>
  <c r="V747" i="11" a="1"/>
  <c r="V747" i="11" s="1"/>
  <c r="W747" i="11"/>
  <c r="V748" i="11" a="1"/>
  <c r="V748" i="11" s="1"/>
  <c r="W748" i="11"/>
  <c r="V749" i="11" a="1"/>
  <c r="V749" i="11" s="1"/>
  <c r="W749" i="11"/>
  <c r="V750" i="11" a="1"/>
  <c r="V750" i="11" s="1"/>
  <c r="W750" i="11"/>
  <c r="V751" i="11" a="1"/>
  <c r="V751" i="11" s="1"/>
  <c r="W751" i="11"/>
  <c r="V752" i="11" a="1"/>
  <c r="V752" i="11" s="1"/>
  <c r="W752" i="11"/>
  <c r="V753" i="11" a="1"/>
  <c r="V753" i="11" s="1"/>
  <c r="W753" i="11"/>
  <c r="V754" i="11" a="1"/>
  <c r="V754" i="11" s="1"/>
  <c r="W754" i="11"/>
  <c r="V755" i="11" a="1"/>
  <c r="V755" i="11" s="1"/>
  <c r="W755" i="11"/>
  <c r="V756" i="11" a="1"/>
  <c r="V756" i="11" s="1"/>
  <c r="W756" i="11"/>
  <c r="V757" i="11" a="1"/>
  <c r="V757" i="11" s="1"/>
  <c r="W757" i="11"/>
  <c r="V758" i="11" a="1"/>
  <c r="V758" i="11" s="1"/>
  <c r="W758" i="11"/>
  <c r="V759" i="11" a="1"/>
  <c r="V759" i="11" s="1"/>
  <c r="W759" i="11"/>
  <c r="V760" i="11" a="1"/>
  <c r="V760" i="11" s="1"/>
  <c r="W760" i="11"/>
  <c r="V761" i="11" a="1"/>
  <c r="V761" i="11" s="1"/>
  <c r="W761" i="11"/>
  <c r="V762" i="11" a="1"/>
  <c r="V762" i="11" s="1"/>
  <c r="W762" i="11"/>
  <c r="V763" i="11" a="1"/>
  <c r="V763" i="11" s="1"/>
  <c r="W763" i="11"/>
  <c r="V764" i="11" a="1"/>
  <c r="V764" i="11" s="1"/>
  <c r="W764" i="11"/>
  <c r="V765" i="11" a="1"/>
  <c r="V765" i="11" s="1"/>
  <c r="W765" i="11"/>
  <c r="V766" i="11" a="1"/>
  <c r="V766" i="11" s="1"/>
  <c r="W766" i="11"/>
  <c r="V768" i="11" a="1"/>
  <c r="V768" i="11" s="1"/>
  <c r="W768" i="11"/>
  <c r="V771" i="11" a="1"/>
  <c r="V771" i="11" s="1"/>
  <c r="W771" i="11"/>
  <c r="V772" i="11" a="1"/>
  <c r="V772" i="11" s="1"/>
  <c r="W772" i="11"/>
  <c r="V773" i="11" a="1"/>
  <c r="V773" i="11" s="1"/>
  <c r="W773" i="11"/>
  <c r="V774" i="11" a="1"/>
  <c r="V774" i="11" s="1"/>
  <c r="W774" i="11"/>
  <c r="V775" i="11" a="1"/>
  <c r="V775" i="11" s="1"/>
  <c r="W775" i="11"/>
  <c r="V776" i="11" a="1"/>
  <c r="V776" i="11" s="1"/>
  <c r="W776" i="11"/>
  <c r="V777" i="11" a="1"/>
  <c r="V777" i="11" s="1"/>
  <c r="W777" i="11"/>
  <c r="V778" i="11" a="1"/>
  <c r="V778" i="11" s="1"/>
  <c r="W778" i="11"/>
  <c r="V780" i="11" a="1"/>
  <c r="V780" i="11" s="1"/>
  <c r="W780" i="11"/>
  <c r="V783" i="11" a="1"/>
  <c r="V783" i="11" s="1"/>
  <c r="W783" i="11"/>
  <c r="V784" i="11" a="1"/>
  <c r="V784" i="11" s="1"/>
  <c r="W784" i="11"/>
  <c r="V785" i="11" a="1"/>
  <c r="V785" i="11" s="1"/>
  <c r="W785" i="11"/>
  <c r="V786" i="11" a="1"/>
  <c r="V786" i="11" s="1"/>
  <c r="W786" i="11"/>
  <c r="V787" i="11" a="1"/>
  <c r="V787" i="11" s="1"/>
  <c r="W787" i="11"/>
  <c r="V788" i="11" a="1"/>
  <c r="V788" i="11" s="1"/>
  <c r="W788" i="11"/>
  <c r="V789" i="11" a="1"/>
  <c r="V789" i="11" s="1"/>
  <c r="W789" i="11"/>
  <c r="V790" i="11" a="1"/>
  <c r="V790" i="11" s="1"/>
  <c r="W790" i="11"/>
  <c r="V792" i="11" a="1"/>
  <c r="V792" i="11" s="1"/>
  <c r="W792" i="11"/>
  <c r="V795" i="11" a="1"/>
  <c r="V795" i="11" s="1"/>
  <c r="W795" i="11"/>
  <c r="V796" i="11" a="1"/>
  <c r="V796" i="11" s="1"/>
  <c r="W796" i="11"/>
  <c r="V797" i="11" a="1"/>
  <c r="V797" i="11" s="1"/>
  <c r="W797" i="11"/>
  <c r="V798" i="11" a="1"/>
  <c r="V798" i="11" s="1"/>
  <c r="W798" i="11"/>
  <c r="V799" i="11" a="1"/>
  <c r="V799" i="11" s="1"/>
  <c r="W799" i="11"/>
  <c r="V800" i="11" a="1"/>
  <c r="V800" i="11" s="1"/>
  <c r="W800" i="11"/>
  <c r="V801" i="11" a="1"/>
  <c r="V801" i="11" s="1"/>
  <c r="W801" i="11"/>
  <c r="V802" i="11" a="1"/>
  <c r="V802" i="11" s="1"/>
  <c r="W802" i="11"/>
  <c r="V804" i="11" a="1"/>
  <c r="V804" i="11" s="1"/>
  <c r="W804" i="11"/>
  <c r="V805" i="11" a="1"/>
  <c r="V805" i="11" s="1"/>
  <c r="W805" i="11"/>
  <c r="V806" i="11" a="1"/>
  <c r="V806" i="11" s="1"/>
  <c r="W806" i="11"/>
  <c r="V807" i="11" a="1"/>
  <c r="V807" i="11" s="1"/>
  <c r="W807" i="11"/>
  <c r="V808" i="11" a="1"/>
  <c r="V808" i="11" s="1"/>
  <c r="W808" i="11"/>
  <c r="V809" i="11" a="1"/>
  <c r="V809" i="11" s="1"/>
  <c r="W809" i="11"/>
  <c r="V810" i="11" a="1"/>
  <c r="V810" i="11" s="1"/>
  <c r="W810" i="11"/>
  <c r="V811" i="11" a="1"/>
  <c r="V811" i="11" s="1"/>
  <c r="W811" i="11"/>
  <c r="V812" i="11" a="1"/>
  <c r="V812" i="11" s="1"/>
  <c r="W812" i="11"/>
  <c r="V813" i="11" a="1"/>
  <c r="V813" i="11" s="1"/>
  <c r="W813" i="11"/>
  <c r="V814" i="11" a="1"/>
  <c r="V814" i="11" s="1"/>
  <c r="W814" i="11"/>
  <c r="V815" i="11" a="1"/>
  <c r="V815" i="11" s="1"/>
  <c r="W815" i="11"/>
  <c r="V816" i="11" a="1"/>
  <c r="V816" i="11" s="1"/>
  <c r="W816" i="11"/>
  <c r="V819" i="11" a="1"/>
  <c r="V819" i="11" s="1"/>
  <c r="W819" i="11"/>
  <c r="V820" i="11" a="1"/>
  <c r="V820" i="11" s="1"/>
  <c r="W820" i="11"/>
  <c r="V821" i="11" a="1"/>
  <c r="V821" i="11" s="1"/>
  <c r="W821" i="11"/>
  <c r="V822" i="11" a="1"/>
  <c r="V822" i="11" s="1"/>
  <c r="W822" i="11"/>
  <c r="V823" i="11" a="1"/>
  <c r="V823" i="11" s="1"/>
  <c r="W823" i="11"/>
  <c r="V824" i="11" a="1"/>
  <c r="V824" i="11" s="1"/>
  <c r="W824" i="11"/>
  <c r="V825" i="11" a="1"/>
  <c r="V825" i="11" s="1"/>
  <c r="W825" i="11"/>
  <c r="V826" i="11" a="1"/>
  <c r="V826" i="11" s="1"/>
  <c r="W826" i="11"/>
  <c r="V828" i="11" a="1"/>
  <c r="V828" i="11" s="1"/>
  <c r="W828" i="11"/>
  <c r="V831" i="11" a="1"/>
  <c r="V831" i="11" s="1"/>
  <c r="W831" i="11"/>
  <c r="V832" i="11" a="1"/>
  <c r="V832" i="11" s="1"/>
  <c r="W832" i="11"/>
  <c r="V833" i="11" a="1"/>
  <c r="V833" i="11" s="1"/>
  <c r="W833" i="11"/>
  <c r="V834" i="11" a="1"/>
  <c r="V834" i="11" s="1"/>
  <c r="W834" i="11"/>
  <c r="V835" i="11" a="1"/>
  <c r="V835" i="11" s="1"/>
  <c r="W835" i="11"/>
  <c r="V836" i="11" a="1"/>
  <c r="V836" i="11" s="1"/>
  <c r="W836" i="11"/>
  <c r="V837" i="11" a="1"/>
  <c r="V837" i="11" s="1"/>
  <c r="W837" i="11"/>
  <c r="V838" i="11" a="1"/>
  <c r="V838" i="11" s="1"/>
  <c r="W838" i="11"/>
  <c r="V843" i="11" a="1"/>
  <c r="V843" i="11" s="1"/>
  <c r="W843" i="11"/>
  <c r="V844" i="11" a="1"/>
  <c r="V844" i="11" s="1"/>
  <c r="W844" i="11"/>
  <c r="V845" i="11" a="1"/>
  <c r="V845" i="11" s="1"/>
  <c r="W845" i="11"/>
  <c r="V846" i="11" a="1"/>
  <c r="V846" i="11" s="1"/>
  <c r="W846" i="11"/>
  <c r="V847" i="11" a="1"/>
  <c r="V847" i="11" s="1"/>
  <c r="W847" i="11"/>
  <c r="V848" i="11" a="1"/>
  <c r="V848" i="11" s="1"/>
  <c r="W848" i="11"/>
  <c r="V849" i="11" a="1"/>
  <c r="V849" i="11" s="1"/>
  <c r="W849" i="11"/>
  <c r="V850" i="11" a="1"/>
  <c r="V850" i="11" s="1"/>
  <c r="W850" i="11"/>
  <c r="V851" i="11" a="1"/>
  <c r="V851" i="11" s="1"/>
  <c r="W851" i="11"/>
  <c r="V852" i="11" a="1"/>
  <c r="V852" i="11" s="1"/>
  <c r="W852" i="11"/>
  <c r="V853" i="11" a="1"/>
  <c r="V853" i="11" s="1"/>
  <c r="W853" i="11"/>
  <c r="V854" i="11" a="1"/>
  <c r="V854" i="11" s="1"/>
  <c r="W854" i="11"/>
  <c r="V855" i="11" a="1"/>
  <c r="V855" i="11" s="1"/>
  <c r="W855" i="11"/>
  <c r="V856" i="11" a="1"/>
  <c r="V856" i="11" s="1"/>
  <c r="W856" i="11"/>
  <c r="V857" i="11" a="1"/>
  <c r="V857" i="11" s="1"/>
  <c r="W857" i="11"/>
  <c r="V858" i="11" a="1"/>
  <c r="V858" i="11" s="1"/>
  <c r="W858" i="11"/>
  <c r="V859" i="11" a="1"/>
  <c r="V859" i="11" s="1"/>
  <c r="W859" i="11"/>
  <c r="V860" i="11" a="1"/>
  <c r="V860" i="11" s="1"/>
  <c r="W860" i="11"/>
  <c r="V861" i="11" a="1"/>
  <c r="V861" i="11" s="1"/>
  <c r="W861" i="11"/>
  <c r="V862" i="11" a="1"/>
  <c r="V862" i="11" s="1"/>
  <c r="W862" i="11"/>
  <c r="V863" i="11" a="1"/>
  <c r="V863" i="11" s="1"/>
  <c r="W863" i="11"/>
  <c r="V864" i="11" a="1"/>
  <c r="V864" i="11" s="1"/>
  <c r="W864" i="11"/>
  <c r="V867" i="11" a="1"/>
  <c r="V867" i="11" s="1"/>
  <c r="W867" i="11"/>
  <c r="V868" i="11" a="1"/>
  <c r="V868" i="11" s="1"/>
  <c r="W868" i="11"/>
  <c r="V869" i="11" a="1"/>
  <c r="V869" i="11" s="1"/>
  <c r="W869" i="11"/>
  <c r="V870" i="11" a="1"/>
  <c r="V870" i="11" s="1"/>
  <c r="W870" i="11"/>
  <c r="V871" i="11" a="1"/>
  <c r="V871" i="11" s="1"/>
  <c r="W871" i="11"/>
  <c r="V872" i="11" a="1"/>
  <c r="V872" i="11" s="1"/>
  <c r="W872" i="11"/>
  <c r="V873" i="11" a="1"/>
  <c r="V873" i="11" s="1"/>
  <c r="W873" i="11"/>
  <c r="V874" i="11" a="1"/>
  <c r="V874" i="11" s="1"/>
  <c r="W874" i="11"/>
  <c r="V876" i="11" a="1"/>
  <c r="V876" i="11" s="1"/>
  <c r="W876" i="11"/>
  <c r="V879" i="11" a="1"/>
  <c r="V879" i="11" s="1"/>
  <c r="W879" i="11"/>
  <c r="V880" i="11" a="1"/>
  <c r="V880" i="11" s="1"/>
  <c r="W880" i="11"/>
  <c r="V881" i="11" a="1"/>
  <c r="V881" i="11" s="1"/>
  <c r="W881" i="11"/>
  <c r="V882" i="11" a="1"/>
  <c r="V882" i="11" s="1"/>
  <c r="W882" i="11"/>
  <c r="V883" i="11" a="1"/>
  <c r="V883" i="11" s="1"/>
  <c r="W883" i="11"/>
  <c r="V884" i="11" a="1"/>
  <c r="V884" i="11" s="1"/>
  <c r="W884" i="11"/>
  <c r="V885" i="11" a="1"/>
  <c r="V885" i="11" s="1"/>
  <c r="W885" i="11"/>
  <c r="V886" i="11" a="1"/>
  <c r="V886" i="11" s="1"/>
  <c r="W886" i="11"/>
  <c r="V888" i="11" a="1"/>
  <c r="V888" i="11" s="1"/>
  <c r="W888" i="11"/>
  <c r="V891" i="11" a="1"/>
  <c r="V891" i="11" s="1"/>
  <c r="W891" i="11"/>
  <c r="V892" i="11" a="1"/>
  <c r="V892" i="11" s="1"/>
  <c r="W892" i="11"/>
  <c r="V893" i="11" a="1"/>
  <c r="V893" i="11" s="1"/>
  <c r="W893" i="11"/>
  <c r="V894" i="11" a="1"/>
  <c r="V894" i="11" s="1"/>
  <c r="W894" i="11"/>
  <c r="V895" i="11" a="1"/>
  <c r="V895" i="11" s="1"/>
  <c r="W895" i="11"/>
  <c r="V896" i="11" a="1"/>
  <c r="V896" i="11" s="1"/>
  <c r="W896" i="11"/>
  <c r="V897" i="11" a="1"/>
  <c r="V897" i="11" s="1"/>
  <c r="W897" i="11"/>
  <c r="V898" i="11" a="1"/>
  <c r="V898" i="11" s="1"/>
  <c r="W898" i="11"/>
  <c r="V900" i="11" a="1"/>
  <c r="V900" i="11" s="1"/>
  <c r="W900" i="11"/>
  <c r="V901" i="11" a="1"/>
  <c r="V901" i="11" s="1"/>
  <c r="W901" i="11"/>
  <c r="V902" i="11" a="1"/>
  <c r="V902" i="11" s="1"/>
  <c r="W902" i="11"/>
  <c r="V903" i="11" a="1"/>
  <c r="V903" i="11" s="1"/>
  <c r="W903" i="11"/>
  <c r="V904" i="11" a="1"/>
  <c r="V904" i="11" s="1"/>
  <c r="W904" i="11"/>
  <c r="V905" i="11" a="1"/>
  <c r="V905" i="11" s="1"/>
  <c r="W905" i="11"/>
  <c r="V906" i="11" a="1"/>
  <c r="V906" i="11" s="1"/>
  <c r="W906" i="11"/>
  <c r="V907" i="11" a="1"/>
  <c r="V907" i="11" s="1"/>
  <c r="W907" i="11"/>
  <c r="V908" i="11" a="1"/>
  <c r="V908" i="11" s="1"/>
  <c r="W908" i="11"/>
  <c r="V909" i="11" a="1"/>
  <c r="V909" i="11" s="1"/>
  <c r="W909" i="11"/>
  <c r="V910" i="11" a="1"/>
  <c r="V910" i="11" s="1"/>
  <c r="W910" i="11"/>
  <c r="V911" i="11" a="1"/>
  <c r="V911" i="11" s="1"/>
  <c r="W911" i="11"/>
  <c r="V912" i="11" a="1"/>
  <c r="V912" i="11" s="1"/>
  <c r="W912" i="11"/>
  <c r="V915" i="11" a="1"/>
  <c r="V915" i="11" s="1"/>
  <c r="W915" i="11"/>
  <c r="V916" i="11" a="1"/>
  <c r="V916" i="11" s="1"/>
  <c r="W916" i="11"/>
  <c r="V917" i="11" a="1"/>
  <c r="V917" i="11" s="1"/>
  <c r="W917" i="11"/>
  <c r="V918" i="11" a="1"/>
  <c r="V918" i="11" s="1"/>
  <c r="W918" i="11"/>
  <c r="V919" i="11" a="1"/>
  <c r="V919" i="11" s="1"/>
  <c r="W919" i="11"/>
  <c r="V920" i="11" a="1"/>
  <c r="V920" i="11" s="1"/>
  <c r="W920" i="11"/>
  <c r="V921" i="11" a="1"/>
  <c r="V921" i="11" s="1"/>
  <c r="W921" i="11"/>
  <c r="V922" i="11" a="1"/>
  <c r="V922" i="11" s="1"/>
  <c r="W922" i="11"/>
  <c r="V924" i="11" a="1"/>
  <c r="V924" i="11" s="1"/>
  <c r="W924" i="11"/>
  <c r="V927" i="11" a="1"/>
  <c r="V927" i="11" s="1"/>
  <c r="W927" i="11"/>
  <c r="V928" i="11" a="1"/>
  <c r="V928" i="11" s="1"/>
  <c r="W928" i="11"/>
  <c r="V929" i="11" a="1"/>
  <c r="V929" i="11" s="1"/>
  <c r="W929" i="11"/>
  <c r="V930" i="11" a="1"/>
  <c r="V930" i="11" s="1"/>
  <c r="W930" i="11"/>
  <c r="V931" i="11" a="1"/>
  <c r="V931" i="11" s="1"/>
  <c r="W931" i="11"/>
  <c r="V932" i="11" a="1"/>
  <c r="V932" i="11" s="1"/>
  <c r="W932" i="11"/>
  <c r="V933" i="11" a="1"/>
  <c r="V933" i="11" s="1"/>
  <c r="W933" i="11"/>
  <c r="V934" i="11" a="1"/>
  <c r="V934" i="11" s="1"/>
  <c r="W934" i="11"/>
  <c r="V936" i="11" a="1"/>
  <c r="V936" i="11" s="1"/>
  <c r="W936" i="11"/>
  <c r="V939" i="11" a="1"/>
  <c r="V939" i="11" s="1"/>
  <c r="W939" i="11"/>
  <c r="V940" i="11" a="1"/>
  <c r="V940" i="11" s="1"/>
  <c r="W940" i="11"/>
  <c r="V941" i="11" a="1"/>
  <c r="V941" i="11" s="1"/>
  <c r="W941" i="11"/>
  <c r="V942" i="11" a="1"/>
  <c r="V942" i="11" s="1"/>
  <c r="W942" i="11"/>
  <c r="V943" i="11" a="1"/>
  <c r="V943" i="11" s="1"/>
  <c r="W943" i="11"/>
  <c r="V944" i="11" a="1"/>
  <c r="V944" i="11" s="1"/>
  <c r="W944" i="11"/>
  <c r="V945" i="11" a="1"/>
  <c r="V945" i="11" s="1"/>
  <c r="W945" i="11"/>
  <c r="V946" i="11" a="1"/>
  <c r="V946" i="11" s="1"/>
  <c r="W946" i="11"/>
  <c r="V948" i="11" a="1"/>
  <c r="V948" i="11" s="1"/>
  <c r="W948" i="11"/>
  <c r="V949" i="11" a="1"/>
  <c r="V949" i="11" s="1"/>
  <c r="W949" i="11"/>
  <c r="V950" i="11" a="1"/>
  <c r="V950" i="11" s="1"/>
  <c r="W950" i="11"/>
  <c r="V951" i="11" a="1"/>
  <c r="V951" i="11" s="1"/>
  <c r="W951" i="11"/>
  <c r="V952" i="11" a="1"/>
  <c r="V952" i="11" s="1"/>
  <c r="W952" i="11"/>
  <c r="V953" i="11" a="1"/>
  <c r="V953" i="11" s="1"/>
  <c r="W953" i="11"/>
  <c r="V954" i="11" a="1"/>
  <c r="V954" i="11" s="1"/>
  <c r="W954" i="11"/>
  <c r="V955" i="11" a="1"/>
  <c r="V955" i="11" s="1"/>
  <c r="W955" i="11"/>
  <c r="V956" i="11" a="1"/>
  <c r="V956" i="11" s="1"/>
  <c r="W956" i="11"/>
  <c r="V957" i="11" a="1"/>
  <c r="V957" i="11" s="1"/>
  <c r="W957" i="11"/>
  <c r="V958" i="11" a="1"/>
  <c r="V958" i="11" s="1"/>
  <c r="W958" i="11"/>
  <c r="V959" i="11" a="1"/>
  <c r="V959" i="11" s="1"/>
  <c r="W959" i="11"/>
  <c r="V960" i="11" a="1"/>
  <c r="V960" i="11" s="1"/>
  <c r="W960" i="11"/>
  <c r="V963" i="11" a="1"/>
  <c r="V963" i="11" s="1"/>
  <c r="W963" i="11"/>
  <c r="V964" i="11" a="1"/>
  <c r="V964" i="11" s="1"/>
  <c r="W964" i="11"/>
  <c r="V965" i="11" a="1"/>
  <c r="V965" i="11" s="1"/>
  <c r="W965" i="11"/>
  <c r="V966" i="11" a="1"/>
  <c r="V966" i="11" s="1"/>
  <c r="W966" i="11"/>
  <c r="V967" i="11" a="1"/>
  <c r="V967" i="11" s="1"/>
  <c r="W967" i="11"/>
  <c r="V968" i="11" a="1"/>
  <c r="V968" i="11" s="1"/>
  <c r="W968" i="11"/>
  <c r="V969" i="11" a="1"/>
  <c r="V969" i="11" s="1"/>
  <c r="W969" i="11"/>
  <c r="V970" i="11" a="1"/>
  <c r="V970" i="11" s="1"/>
  <c r="W970" i="11"/>
  <c r="V972" i="11" a="1"/>
  <c r="V972" i="11" s="1"/>
  <c r="W972" i="11"/>
  <c r="V975" i="11" a="1"/>
  <c r="V975" i="11" s="1"/>
  <c r="W975" i="11"/>
  <c r="V976" i="11" a="1"/>
  <c r="V976" i="11" s="1"/>
  <c r="W976" i="11"/>
  <c r="V977" i="11" a="1"/>
  <c r="V977" i="11" s="1"/>
  <c r="W977" i="11"/>
  <c r="V978" i="11" a="1"/>
  <c r="V978" i="11" s="1"/>
  <c r="W978" i="11"/>
  <c r="V979" i="11" a="1"/>
  <c r="V979" i="11" s="1"/>
  <c r="W979" i="11"/>
  <c r="V980" i="11" a="1"/>
  <c r="V980" i="11" s="1"/>
  <c r="W980" i="11"/>
  <c r="V981" i="11" a="1"/>
  <c r="V981" i="11" s="1"/>
  <c r="W981" i="11"/>
  <c r="V982" i="11" a="1"/>
  <c r="V982" i="11" s="1"/>
  <c r="W982" i="11"/>
  <c r="V987" i="11" a="1"/>
  <c r="V987" i="11" s="1"/>
  <c r="W987" i="11"/>
  <c r="V988" i="11" a="1"/>
  <c r="V988" i="11" s="1"/>
  <c r="W988" i="11"/>
  <c r="V989" i="11" a="1"/>
  <c r="V989" i="11" s="1"/>
  <c r="W989" i="11"/>
  <c r="V990" i="11" a="1"/>
  <c r="V990" i="11" s="1"/>
  <c r="W990" i="11"/>
  <c r="V991" i="11" a="1"/>
  <c r="V991" i="11" s="1"/>
  <c r="W991" i="11"/>
  <c r="V992" i="11" a="1"/>
  <c r="V992" i="11" s="1"/>
  <c r="W992" i="11"/>
  <c r="V993" i="11" a="1"/>
  <c r="V993" i="11" s="1"/>
  <c r="W993" i="11"/>
  <c r="V994" i="11" a="1"/>
  <c r="V994" i="11" s="1"/>
  <c r="W994" i="11"/>
  <c r="V995" i="11" a="1"/>
  <c r="V995" i="11" s="1"/>
  <c r="W995" i="11"/>
  <c r="V996" i="11" a="1"/>
  <c r="V996" i="11" s="1"/>
  <c r="W996" i="11"/>
  <c r="V997" i="11" a="1"/>
  <c r="V997" i="11" s="1"/>
  <c r="W997" i="11"/>
  <c r="V998" i="11" a="1"/>
  <c r="V998" i="11" s="1"/>
  <c r="W998" i="11"/>
  <c r="V999" i="11" a="1"/>
  <c r="V999" i="11" s="1"/>
  <c r="W999" i="11"/>
  <c r="V1000" i="11" a="1"/>
  <c r="V1000" i="11" s="1"/>
  <c r="W1000" i="11"/>
  <c r="V1001" i="11" a="1"/>
  <c r="V1001" i="11" s="1"/>
  <c r="W1001" i="11"/>
  <c r="V1002" i="11" a="1"/>
  <c r="V1002" i="11" s="1"/>
  <c r="W1002" i="11"/>
  <c r="V1003" i="11" a="1"/>
  <c r="V1003" i="11" s="1"/>
  <c r="W1003" i="11"/>
  <c r="V1004" i="11" a="1"/>
  <c r="V1004" i="11" s="1"/>
  <c r="W1004" i="11"/>
  <c r="V1005" i="11" a="1"/>
  <c r="V1005" i="11" s="1"/>
  <c r="W1005" i="11"/>
  <c r="V1006" i="11" a="1"/>
  <c r="V1006" i="11" s="1"/>
  <c r="W1006" i="11"/>
  <c r="V1007" i="11" a="1"/>
  <c r="V1007" i="11" s="1"/>
  <c r="W1007" i="11"/>
  <c r="V1008" i="11" a="1"/>
  <c r="V1008" i="11" s="1"/>
  <c r="W1008" i="11"/>
  <c r="V1011" i="11" a="1"/>
  <c r="V1011" i="11" s="1"/>
  <c r="W1011" i="11"/>
  <c r="V1012" i="11" a="1"/>
  <c r="V1012" i="11" s="1"/>
  <c r="W1012" i="11"/>
  <c r="V1013" i="11" a="1"/>
  <c r="V1013" i="11" s="1"/>
  <c r="W1013" i="11"/>
  <c r="V1014" i="11" a="1"/>
  <c r="V1014" i="11" s="1"/>
  <c r="W1014" i="11"/>
  <c r="V1015" i="11" a="1"/>
  <c r="V1015" i="11" s="1"/>
  <c r="W1015" i="11"/>
  <c r="V1016" i="11" a="1"/>
  <c r="V1016" i="11" s="1"/>
  <c r="W1016" i="11"/>
  <c r="V1017" i="11" a="1"/>
  <c r="V1017" i="11" s="1"/>
  <c r="W1017" i="11"/>
  <c r="V1018" i="11" a="1"/>
  <c r="V1018" i="11" s="1"/>
  <c r="W1018" i="11"/>
  <c r="V1020" i="11" a="1"/>
  <c r="V1020" i="11" s="1"/>
  <c r="W1020" i="11"/>
  <c r="V1023" i="11" a="1"/>
  <c r="V1023" i="11" s="1"/>
  <c r="W1023" i="11"/>
  <c r="V1024" i="11" a="1"/>
  <c r="V1024" i="11" s="1"/>
  <c r="W1024" i="11"/>
  <c r="V1025" i="11" a="1"/>
  <c r="V1025" i="11" s="1"/>
  <c r="W1025" i="11"/>
  <c r="V1026" i="11" a="1"/>
  <c r="V1026" i="11" s="1"/>
  <c r="W1026" i="11"/>
  <c r="V1027" i="11" a="1"/>
  <c r="V1027" i="11" s="1"/>
  <c r="W1027" i="11"/>
  <c r="V1028" i="11" a="1"/>
  <c r="V1028" i="11" s="1"/>
  <c r="W1028" i="11"/>
  <c r="V1029" i="11" a="1"/>
  <c r="V1029" i="11" s="1"/>
  <c r="W1029" i="11"/>
  <c r="V1030" i="11" a="1"/>
  <c r="V1030" i="11" s="1"/>
  <c r="W1030" i="11"/>
  <c r="V1032" i="11" a="1"/>
  <c r="V1032" i="11" s="1"/>
  <c r="W1032" i="11"/>
  <c r="V1035" i="11" a="1"/>
  <c r="V1035" i="11" s="1"/>
  <c r="W1035" i="11"/>
  <c r="V1036" i="11" a="1"/>
  <c r="V1036" i="11" s="1"/>
  <c r="W1036" i="11"/>
  <c r="V1037" i="11" a="1"/>
  <c r="V1037" i="11" s="1"/>
  <c r="W1037" i="11"/>
  <c r="V1038" i="11" a="1"/>
  <c r="V1038" i="11" s="1"/>
  <c r="W1038" i="11"/>
  <c r="V1039" i="11" a="1"/>
  <c r="V1039" i="11" s="1"/>
  <c r="W1039" i="11"/>
  <c r="V1040" i="11" a="1"/>
  <c r="V1040" i="11" s="1"/>
  <c r="W1040" i="11"/>
  <c r="V1041" i="11" a="1"/>
  <c r="V1041" i="11" s="1"/>
  <c r="W1041" i="11"/>
  <c r="V1042" i="11" a="1"/>
  <c r="V1042" i="11" s="1"/>
  <c r="W1042" i="11"/>
  <c r="V1043" i="11" a="1"/>
  <c r="V1043" i="11" s="1"/>
  <c r="W1043" i="11"/>
  <c r="V1044" i="11" a="1"/>
  <c r="V1044" i="11" s="1"/>
  <c r="W1044" i="11"/>
  <c r="V1046" i="11" a="1"/>
  <c r="V1046" i="11" s="1"/>
  <c r="W1046" i="11"/>
  <c r="V1047" i="11" a="1"/>
  <c r="V1047" i="11" s="1"/>
  <c r="W1047" i="11"/>
  <c r="V1048" i="11" a="1"/>
  <c r="V1048" i="11" s="1"/>
  <c r="W1048" i="11"/>
  <c r="V1049" i="11" a="1"/>
  <c r="V1049" i="11" s="1"/>
  <c r="W1049" i="11"/>
  <c r="V1050" i="11" a="1"/>
  <c r="V1050" i="11" s="1"/>
  <c r="W1050" i="11"/>
  <c r="V1051" i="11" a="1"/>
  <c r="V1051" i="11" s="1"/>
  <c r="W1051" i="11"/>
  <c r="V1052" i="11" a="1"/>
  <c r="V1052" i="11" s="1"/>
  <c r="W1052" i="11"/>
  <c r="V1053" i="11" a="1"/>
  <c r="V1053" i="11" s="1"/>
  <c r="W1053" i="11"/>
  <c r="V1054" i="11" a="1"/>
  <c r="V1054" i="11" s="1"/>
  <c r="W1054" i="11"/>
  <c r="V1055" i="11" a="1"/>
  <c r="V1055" i="11" s="1"/>
  <c r="W1055" i="11"/>
  <c r="V1056" i="11" a="1"/>
  <c r="V1056" i="11" s="1"/>
  <c r="W1056" i="11"/>
  <c r="V1059" i="11" a="1"/>
  <c r="V1059" i="11" s="1"/>
  <c r="W1059" i="11"/>
  <c r="V1060" i="11" a="1"/>
  <c r="V1060" i="11" s="1"/>
  <c r="W1060" i="11"/>
  <c r="V1061" i="11" a="1"/>
  <c r="V1061" i="11" s="1"/>
  <c r="W1061" i="11"/>
  <c r="V1062" i="11" a="1"/>
  <c r="V1062" i="11" s="1"/>
  <c r="W1062" i="11"/>
  <c r="V1063" i="11" a="1"/>
  <c r="V1063" i="11" s="1"/>
  <c r="W1063" i="11"/>
  <c r="V1064" i="11" a="1"/>
  <c r="V1064" i="11" s="1"/>
  <c r="W1064" i="11"/>
  <c r="V1065" i="11" a="1"/>
  <c r="V1065" i="11" s="1"/>
  <c r="W1065" i="11"/>
  <c r="V1066" i="11" a="1"/>
  <c r="V1066" i="11" s="1"/>
  <c r="W1066" i="11"/>
  <c r="V1068" i="11" a="1"/>
  <c r="V1068" i="11" s="1"/>
  <c r="W1068" i="11"/>
  <c r="V1071" i="11" a="1"/>
  <c r="V1071" i="11" s="1"/>
  <c r="W1071" i="11"/>
  <c r="V1072" i="11" a="1"/>
  <c r="V1072" i="11" s="1"/>
  <c r="W1072" i="11"/>
  <c r="V1073" i="11" a="1"/>
  <c r="V1073" i="11" s="1"/>
  <c r="W1073" i="11"/>
  <c r="V1074" i="11" a="1"/>
  <c r="V1074" i="11" s="1"/>
  <c r="W1074" i="11"/>
  <c r="V1075" i="11" a="1"/>
  <c r="V1075" i="11" s="1"/>
  <c r="W1075" i="11"/>
  <c r="V1076" i="11" a="1"/>
  <c r="V1076" i="11" s="1"/>
  <c r="W1076" i="11"/>
  <c r="V1077" i="11" a="1"/>
  <c r="V1077" i="11" s="1"/>
  <c r="W1077" i="11"/>
  <c r="V1078" i="11" a="1"/>
  <c r="V1078" i="11" s="1"/>
  <c r="W1078" i="11"/>
  <c r="V1080" i="11" a="1"/>
  <c r="V1080" i="11" s="1"/>
  <c r="W1080" i="11"/>
  <c r="V1083" i="11" a="1"/>
  <c r="V1083" i="11" s="1"/>
  <c r="W1083" i="11"/>
  <c r="V1084" i="11" a="1"/>
  <c r="V1084" i="11" s="1"/>
  <c r="W1084" i="11"/>
  <c r="V1085" i="11" a="1"/>
  <c r="V1085" i="11" s="1"/>
  <c r="W1085" i="11"/>
  <c r="V1086" i="11" a="1"/>
  <c r="V1086" i="11" s="1"/>
  <c r="W1086" i="11"/>
  <c r="V1087" i="11" a="1"/>
  <c r="V1087" i="11" s="1"/>
  <c r="W1087" i="11"/>
  <c r="V1088" i="11" a="1"/>
  <c r="V1088" i="11" s="1"/>
  <c r="W1088" i="11"/>
  <c r="V1089" i="11" a="1"/>
  <c r="V1089" i="11" s="1"/>
  <c r="W1089" i="11"/>
  <c r="V1090" i="11" a="1"/>
  <c r="V1090" i="11" s="1"/>
  <c r="W1090" i="11"/>
  <c r="V1091" i="11" a="1"/>
  <c r="V1091" i="11" s="1"/>
  <c r="W1091" i="11"/>
  <c r="V1092" i="11" a="1"/>
  <c r="V1092" i="11" s="1"/>
  <c r="W1092" i="11"/>
  <c r="V1093" i="11" a="1"/>
  <c r="V1093" i="11" s="1"/>
  <c r="W1093" i="11"/>
  <c r="V1094" i="11" a="1"/>
  <c r="V1094" i="11" s="1"/>
  <c r="W1094" i="11"/>
  <c r="V1095" i="11" a="1"/>
  <c r="V1095" i="11" s="1"/>
  <c r="W1095" i="11"/>
  <c r="V1096" i="11" a="1"/>
  <c r="V1096" i="11" s="1"/>
  <c r="W1096" i="11"/>
  <c r="V1097" i="11" a="1"/>
  <c r="V1097" i="11" s="1"/>
  <c r="W1097" i="11"/>
  <c r="V1098" i="11" a="1"/>
  <c r="V1098" i="11" s="1"/>
  <c r="W1098" i="11"/>
  <c r="V1099" i="11" a="1"/>
  <c r="V1099" i="11" s="1"/>
  <c r="W1099" i="11"/>
  <c r="V1100" i="11" a="1"/>
  <c r="V1100" i="11" s="1"/>
  <c r="W1100" i="11"/>
  <c r="V1101" i="11" a="1"/>
  <c r="V1101" i="11" s="1"/>
  <c r="W1101" i="11"/>
  <c r="V1102" i="11" a="1"/>
  <c r="V1102" i="11" s="1"/>
  <c r="W1102" i="11"/>
  <c r="V1103" i="11" a="1"/>
  <c r="V1103" i="11" s="1"/>
  <c r="W1103" i="11"/>
  <c r="V1104" i="11" a="1"/>
  <c r="V1104" i="11" s="1"/>
  <c r="W1104" i="11"/>
  <c r="V1107" i="11" a="1"/>
  <c r="V1107" i="11" s="1"/>
  <c r="W1107" i="11"/>
  <c r="V1108" i="11" a="1"/>
  <c r="V1108" i="11" s="1"/>
  <c r="W1108" i="11"/>
  <c r="V1109" i="11" a="1"/>
  <c r="V1109" i="11" s="1"/>
  <c r="W1109" i="11"/>
  <c r="V1110" i="11" a="1"/>
  <c r="V1110" i="11" s="1"/>
  <c r="W1110" i="11"/>
  <c r="V1111" i="11" a="1"/>
  <c r="V1111" i="11" s="1"/>
  <c r="W1111" i="11"/>
  <c r="V1112" i="11" a="1"/>
  <c r="V1112" i="11" s="1"/>
  <c r="W1112" i="11"/>
  <c r="V1113" i="11" a="1"/>
  <c r="V1113" i="11" s="1"/>
  <c r="W1113" i="11"/>
  <c r="V1114" i="11" a="1"/>
  <c r="V1114" i="11" s="1"/>
  <c r="W1114" i="11"/>
  <c r="V1116" i="11" a="1"/>
  <c r="V1116" i="11" s="1"/>
  <c r="W1116" i="11"/>
  <c r="V1119" i="11" a="1"/>
  <c r="V1119" i="11" s="1"/>
  <c r="W1119" i="11"/>
  <c r="V1120" i="11" a="1"/>
  <c r="V1120" i="11" s="1"/>
  <c r="W1120" i="11"/>
  <c r="V1121" i="11" a="1"/>
  <c r="V1121" i="11" s="1"/>
  <c r="W1121" i="11"/>
  <c r="V1122" i="11" a="1"/>
  <c r="V1122" i="11" s="1"/>
  <c r="W1122" i="11"/>
  <c r="V1123" i="11" a="1"/>
  <c r="V1123" i="11" s="1"/>
  <c r="W1123" i="11"/>
  <c r="V1124" i="11" a="1"/>
  <c r="V1124" i="11" s="1"/>
  <c r="W1124" i="11"/>
  <c r="V1125" i="11" a="1"/>
  <c r="V1125" i="11" s="1"/>
  <c r="W1125" i="11"/>
  <c r="V1126" i="11" a="1"/>
  <c r="V1126" i="11" s="1"/>
  <c r="W1126" i="11"/>
  <c r="V1131" i="11" a="1"/>
  <c r="V1131" i="11" s="1"/>
  <c r="W1131" i="11"/>
  <c r="V1132" i="11" a="1"/>
  <c r="V1132" i="11" s="1"/>
  <c r="W1132" i="11"/>
  <c r="V1133" i="11" a="1"/>
  <c r="V1133" i="11" s="1"/>
  <c r="W1133" i="11"/>
  <c r="V1134" i="11" a="1"/>
  <c r="V1134" i="11" s="1"/>
  <c r="W1134" i="11"/>
  <c r="V1135" i="11" a="1"/>
  <c r="V1135" i="11" s="1"/>
  <c r="W1135" i="11"/>
  <c r="V1136" i="11" a="1"/>
  <c r="V1136" i="11" s="1"/>
  <c r="W1136" i="11"/>
  <c r="V1137" i="11" a="1"/>
  <c r="V1137" i="11" s="1"/>
  <c r="W1137" i="11"/>
  <c r="V1138" i="11" a="1"/>
  <c r="V1138" i="11" s="1"/>
  <c r="W1138" i="11"/>
  <c r="V1139" i="11" a="1"/>
  <c r="V1139" i="11" s="1"/>
  <c r="W1139" i="11"/>
  <c r="V1140" i="11" a="1"/>
  <c r="V1140" i="11" s="1"/>
  <c r="W1140" i="11"/>
  <c r="V1141" i="11" a="1"/>
  <c r="V1141" i="11" s="1"/>
  <c r="W1141" i="11"/>
  <c r="V1143" i="11" a="1"/>
  <c r="V1143" i="11" s="1"/>
  <c r="W1143" i="11"/>
  <c r="V1144" i="11" a="1"/>
  <c r="V1144" i="11" s="1"/>
  <c r="W1144" i="11"/>
  <c r="V1145" i="11" a="1"/>
  <c r="V1145" i="11" s="1"/>
  <c r="W1145" i="11"/>
  <c r="V1146" i="11" a="1"/>
  <c r="V1146" i="11" s="1"/>
  <c r="W1146" i="11"/>
  <c r="V1147" i="11" a="1"/>
  <c r="V1147" i="11" s="1"/>
  <c r="W1147" i="11"/>
  <c r="V1148" i="11" a="1"/>
  <c r="V1148" i="11" s="1"/>
  <c r="W1148" i="11"/>
  <c r="V1149" i="11" a="1"/>
  <c r="V1149" i="11" s="1"/>
  <c r="W1149" i="11"/>
  <c r="V1150" i="11" a="1"/>
  <c r="V1150" i="11" s="1"/>
  <c r="W1150" i="11"/>
  <c r="V1151" i="11" a="1"/>
  <c r="V1151" i="11" s="1"/>
  <c r="W1151" i="11"/>
  <c r="V1152" i="11" a="1"/>
  <c r="V1152" i="11" s="1"/>
  <c r="W1152" i="11"/>
  <c r="V1155" i="11" a="1"/>
  <c r="V1155" i="11" s="1"/>
  <c r="W1155" i="11"/>
  <c r="V1156" i="11" a="1"/>
  <c r="V1156" i="11" s="1"/>
  <c r="W1156" i="11"/>
  <c r="V1157" i="11" a="1"/>
  <c r="V1157" i="11" s="1"/>
  <c r="W1157" i="11"/>
  <c r="V1158" i="11" a="1"/>
  <c r="V1158" i="11" s="1"/>
  <c r="W1158" i="11"/>
  <c r="V1159" i="11" a="1"/>
  <c r="V1159" i="11" s="1"/>
  <c r="W1159" i="11"/>
  <c r="V1160" i="11" a="1"/>
  <c r="V1160" i="11" s="1"/>
  <c r="W1160" i="11"/>
  <c r="V1161" i="11" a="1"/>
  <c r="V1161" i="11" s="1"/>
  <c r="W1161" i="11"/>
  <c r="V1162" i="11" a="1"/>
  <c r="V1162" i="11" s="1"/>
  <c r="W1162" i="11"/>
  <c r="V1164" i="11" a="1"/>
  <c r="V1164" i="11" s="1"/>
  <c r="W1164" i="11"/>
  <c r="V1167" i="11" a="1"/>
  <c r="V1167" i="11" s="1"/>
  <c r="W1167" i="11"/>
  <c r="V1168" i="11" a="1"/>
  <c r="V1168" i="11" s="1"/>
  <c r="W1168" i="11"/>
  <c r="V1169" i="11" a="1"/>
  <c r="V1169" i="11" s="1"/>
  <c r="W1169" i="11"/>
  <c r="V1170" i="11" a="1"/>
  <c r="V1170" i="11" s="1"/>
  <c r="W1170" i="11"/>
  <c r="V1171" i="11" a="1"/>
  <c r="V1171" i="11" s="1"/>
  <c r="W1171" i="11"/>
  <c r="V1172" i="11" a="1"/>
  <c r="V1172" i="11" s="1"/>
  <c r="W1172" i="11"/>
  <c r="V1173" i="11" a="1"/>
  <c r="V1173" i="11" s="1"/>
  <c r="W1173" i="11"/>
  <c r="V1174" i="11" a="1"/>
  <c r="V1174" i="11" s="1"/>
  <c r="W1174" i="11"/>
  <c r="V1176" i="11" a="1"/>
  <c r="V1176" i="11" s="1"/>
  <c r="W1176" i="11"/>
  <c r="V1179" i="11" a="1"/>
  <c r="V1179" i="11" s="1"/>
  <c r="W1179" i="11"/>
  <c r="V1180" i="11" a="1"/>
  <c r="V1180" i="11" s="1"/>
  <c r="W1180" i="11"/>
  <c r="V1181" i="11" a="1"/>
  <c r="V1181" i="11" s="1"/>
  <c r="W1181" i="11"/>
  <c r="V1182" i="11" a="1"/>
  <c r="V1182" i="11" s="1"/>
  <c r="W1182" i="11"/>
  <c r="V1183" i="11" a="1"/>
  <c r="V1183" i="11" s="1"/>
  <c r="W1183" i="11"/>
  <c r="V1184" i="11" a="1"/>
  <c r="V1184" i="11" s="1"/>
  <c r="W1184" i="11"/>
  <c r="V1185" i="11" a="1"/>
  <c r="V1185" i="11" s="1"/>
  <c r="W1185" i="11"/>
  <c r="V1186" i="11" a="1"/>
  <c r="V1186" i="11" s="1"/>
  <c r="W1186" i="11"/>
  <c r="V1187" i="11" a="1"/>
  <c r="V1187" i="11" s="1"/>
  <c r="W1187" i="11"/>
  <c r="V1188" i="11" a="1"/>
  <c r="V1188" i="11" s="1"/>
  <c r="W1188" i="11"/>
  <c r="V1190" i="11" a="1"/>
  <c r="V1190" i="11" s="1"/>
  <c r="W1190" i="11"/>
  <c r="V1191" i="11" a="1"/>
  <c r="V1191" i="11" s="1"/>
  <c r="W1191" i="11"/>
  <c r="V1192" i="11" a="1"/>
  <c r="V1192" i="11" s="1"/>
  <c r="W1192" i="11"/>
  <c r="V1193" i="11" a="1"/>
  <c r="V1193" i="11" s="1"/>
  <c r="W1193" i="11"/>
  <c r="V1194" i="11" a="1"/>
  <c r="V1194" i="11" s="1"/>
  <c r="W1194" i="11"/>
  <c r="V1195" i="11" a="1"/>
  <c r="V1195" i="11" s="1"/>
  <c r="W1195" i="11"/>
  <c r="V1196" i="11" a="1"/>
  <c r="V1196" i="11" s="1"/>
  <c r="W1196" i="11"/>
  <c r="V1197" i="11" a="1"/>
  <c r="V1197" i="11" s="1"/>
  <c r="W1197" i="11"/>
  <c r="V1198" i="11" a="1"/>
  <c r="V1198" i="11" s="1"/>
  <c r="W1198" i="11"/>
  <c r="V1199" i="11" a="1"/>
  <c r="V1199" i="11" s="1"/>
  <c r="W1199" i="11"/>
  <c r="V1200" i="11" a="1"/>
  <c r="V1200" i="11" s="1"/>
  <c r="W1200" i="11"/>
  <c r="V1203" i="11" a="1"/>
  <c r="V1203" i="11" s="1"/>
  <c r="W1203" i="11"/>
  <c r="V1204" i="11" a="1"/>
  <c r="V1204" i="11" s="1"/>
  <c r="W1204" i="11"/>
  <c r="V1205" i="11" a="1"/>
  <c r="V1205" i="11" s="1"/>
  <c r="W1205" i="11"/>
  <c r="V1206" i="11" a="1"/>
  <c r="V1206" i="11" s="1"/>
  <c r="W1206" i="11"/>
  <c r="V1207" i="11" a="1"/>
  <c r="V1207" i="11" s="1"/>
  <c r="W1207" i="11"/>
  <c r="V1208" i="11" a="1"/>
  <c r="V1208" i="11" s="1"/>
  <c r="W1208" i="11"/>
  <c r="V1209" i="11" a="1"/>
  <c r="V1209" i="11" s="1"/>
  <c r="W1209" i="11"/>
  <c r="V1210" i="11" a="1"/>
  <c r="V1210" i="11" s="1"/>
  <c r="W1210" i="11"/>
  <c r="V1212" i="11" a="1"/>
  <c r="V1212" i="11" s="1"/>
  <c r="W1212" i="11"/>
  <c r="V1215" i="11" a="1"/>
  <c r="V1215" i="11" s="1"/>
  <c r="W1215" i="11"/>
  <c r="V1216" i="11" a="1"/>
  <c r="V1216" i="11" s="1"/>
  <c r="W1216" i="11"/>
  <c r="V1217" i="11" a="1"/>
  <c r="V1217" i="11" s="1"/>
  <c r="W1217" i="11"/>
  <c r="V1218" i="11" a="1"/>
  <c r="V1218" i="11" s="1"/>
  <c r="W1218" i="11"/>
  <c r="V1219" i="11" a="1"/>
  <c r="V1219" i="11" s="1"/>
  <c r="W1219" i="11"/>
  <c r="V1220" i="11" a="1"/>
  <c r="V1220" i="11" s="1"/>
  <c r="W1220" i="11"/>
  <c r="V1221" i="11" a="1"/>
  <c r="V1221" i="11" s="1"/>
  <c r="W1221" i="11"/>
  <c r="V1222" i="11" a="1"/>
  <c r="V1222" i="11" s="1"/>
  <c r="W1222" i="11"/>
  <c r="V1224" i="11" a="1"/>
  <c r="V1224" i="11" s="1"/>
  <c r="W1224" i="11"/>
  <c r="V1227" i="11" a="1"/>
  <c r="V1227" i="11" s="1"/>
  <c r="W1227" i="11"/>
  <c r="V1228" i="11" a="1"/>
  <c r="V1228" i="11" s="1"/>
  <c r="W1228" i="11"/>
  <c r="V1229" i="11" a="1"/>
  <c r="V1229" i="11" s="1"/>
  <c r="W1229" i="11"/>
  <c r="V1230" i="11" a="1"/>
  <c r="V1230" i="11" s="1"/>
  <c r="W1230" i="11"/>
  <c r="V1231" i="11" a="1"/>
  <c r="V1231" i="11" s="1"/>
  <c r="W1231" i="11"/>
  <c r="V1232" i="11" a="1"/>
  <c r="V1232" i="11" s="1"/>
  <c r="W1232" i="11"/>
  <c r="V1233" i="11" a="1"/>
  <c r="V1233" i="11" s="1"/>
  <c r="W1233" i="11"/>
  <c r="V1234" i="11" a="1"/>
  <c r="V1234" i="11" s="1"/>
  <c r="W1234" i="11"/>
  <c r="V1235" i="11" a="1"/>
  <c r="V1235" i="11" s="1"/>
  <c r="W1235" i="11"/>
  <c r="V1236" i="11" a="1"/>
  <c r="V1236" i="11" s="1"/>
  <c r="W1236" i="11"/>
  <c r="V1237" i="11" a="1"/>
  <c r="V1237" i="11" s="1"/>
  <c r="W1237" i="11"/>
  <c r="V1238" i="11" a="1"/>
  <c r="V1238" i="11" s="1"/>
  <c r="W1238" i="11"/>
  <c r="V1239" i="11" a="1"/>
  <c r="V1239" i="11" s="1"/>
  <c r="W1239" i="11"/>
  <c r="V1240" i="11" a="1"/>
  <c r="V1240" i="11" s="1"/>
  <c r="W1240" i="11"/>
  <c r="V1241" i="11" a="1"/>
  <c r="V1241" i="11" s="1"/>
  <c r="W1241" i="11"/>
  <c r="V1242" i="11" a="1"/>
  <c r="V1242" i="11" s="1"/>
  <c r="W1242" i="11"/>
  <c r="V1243" i="11" a="1"/>
  <c r="V1243" i="11" s="1"/>
  <c r="W1243" i="11"/>
  <c r="V1244" i="11" a="1"/>
  <c r="V1244" i="11" s="1"/>
  <c r="W1244" i="11"/>
  <c r="V1245" i="11" a="1"/>
  <c r="V1245" i="11" s="1"/>
  <c r="W1245" i="11"/>
  <c r="V1246" i="11" a="1"/>
  <c r="V1246" i="11" s="1"/>
  <c r="W1246" i="11"/>
  <c r="V1247" i="11" a="1"/>
  <c r="V1247" i="11" s="1"/>
  <c r="W1247" i="11"/>
  <c r="V1248" i="11" a="1"/>
  <c r="V1248" i="11" s="1"/>
  <c r="W1248" i="11"/>
  <c r="V1251" i="11" a="1"/>
  <c r="V1251" i="11" s="1"/>
  <c r="W1251" i="11"/>
  <c r="V1252" i="11" a="1"/>
  <c r="V1252" i="11" s="1"/>
  <c r="W1252" i="11"/>
  <c r="V1253" i="11" a="1"/>
  <c r="V1253" i="11" s="1"/>
  <c r="W1253" i="11"/>
  <c r="V1254" i="11" a="1"/>
  <c r="V1254" i="11" s="1"/>
  <c r="W1254" i="11"/>
  <c r="V1255" i="11" a="1"/>
  <c r="V1255" i="11" s="1"/>
  <c r="W1255" i="11"/>
  <c r="V1256" i="11" a="1"/>
  <c r="V1256" i="11" s="1"/>
  <c r="W1256" i="11"/>
  <c r="V1257" i="11" a="1"/>
  <c r="V1257" i="11" s="1"/>
  <c r="W1257" i="11"/>
  <c r="V1258" i="11" a="1"/>
  <c r="V1258" i="11" s="1"/>
  <c r="W1258" i="11"/>
  <c r="V1260" i="11" a="1"/>
  <c r="V1260" i="11" s="1"/>
  <c r="W1260" i="11"/>
  <c r="V1263" i="11" a="1"/>
  <c r="V1263" i="11" s="1"/>
  <c r="W1263" i="11"/>
  <c r="V1264" i="11" a="1"/>
  <c r="V1264" i="11" s="1"/>
  <c r="W1264" i="11"/>
  <c r="V1265" i="11" a="1"/>
  <c r="V1265" i="11" s="1"/>
  <c r="W1265" i="11"/>
  <c r="V1266" i="11" a="1"/>
  <c r="V1266" i="11" s="1"/>
  <c r="W1266" i="11"/>
  <c r="V1267" i="11" a="1"/>
  <c r="V1267" i="11" s="1"/>
  <c r="W1267" i="11"/>
  <c r="V1268" i="11" a="1"/>
  <c r="V1268" i="11" s="1"/>
  <c r="W1268" i="11"/>
  <c r="V1269" i="11" a="1"/>
  <c r="V1269" i="11" s="1"/>
  <c r="W1269" i="11"/>
  <c r="V1270" i="11" a="1"/>
  <c r="V1270" i="11" s="1"/>
  <c r="W1270" i="11"/>
  <c r="V1275" i="11" a="1"/>
  <c r="V1275" i="11" s="1"/>
  <c r="W1275" i="11"/>
  <c r="V1276" i="11" a="1"/>
  <c r="V1276" i="11" s="1"/>
  <c r="W1276" i="11"/>
  <c r="V1277" i="11" a="1"/>
  <c r="V1277" i="11" s="1"/>
  <c r="W1277" i="11"/>
  <c r="V1278" i="11" a="1"/>
  <c r="V1278" i="11" s="1"/>
  <c r="W1278" i="11"/>
  <c r="V1279" i="11" a="1"/>
  <c r="V1279" i="11" s="1"/>
  <c r="W1279" i="11"/>
  <c r="V1280" i="11" a="1"/>
  <c r="V1280" i="11" s="1"/>
  <c r="W1280" i="11"/>
  <c r="V1281" i="11" a="1"/>
  <c r="V1281" i="11" s="1"/>
  <c r="W1281" i="11"/>
  <c r="V1282" i="11" a="1"/>
  <c r="V1282" i="11" s="1"/>
  <c r="W1282" i="11"/>
  <c r="V1283" i="11" a="1"/>
  <c r="V1283" i="11" s="1"/>
  <c r="W1283" i="11"/>
  <c r="V1284" i="11" a="1"/>
  <c r="V1284" i="11" s="1"/>
  <c r="W1284" i="11"/>
  <c r="V1285" i="11" a="1"/>
  <c r="V1285" i="11" s="1"/>
  <c r="W1285" i="11"/>
  <c r="V1286" i="11" a="1"/>
  <c r="V1286" i="11" s="1"/>
  <c r="W1286" i="11"/>
  <c r="V1287" i="11" a="1"/>
  <c r="V1287" i="11" s="1"/>
  <c r="W1287" i="11"/>
  <c r="V1288" i="11" a="1"/>
  <c r="V1288" i="11" s="1"/>
  <c r="W1288" i="11"/>
  <c r="V1289" i="11" a="1"/>
  <c r="V1289" i="11" s="1"/>
  <c r="W1289" i="11"/>
  <c r="V1290" i="11" a="1"/>
  <c r="V1290" i="11" s="1"/>
  <c r="W1290" i="11"/>
  <c r="V1291" i="11" a="1"/>
  <c r="V1291" i="11" s="1"/>
  <c r="W1291" i="11"/>
  <c r="V1292" i="11" a="1"/>
  <c r="V1292" i="11" s="1"/>
  <c r="W1292" i="11"/>
  <c r="V1293" i="11" a="1"/>
  <c r="V1293" i="11" s="1"/>
  <c r="W1293" i="11"/>
  <c r="V1294" i="11" a="1"/>
  <c r="V1294" i="11" s="1"/>
  <c r="W1294" i="11"/>
  <c r="V1295" i="11" a="1"/>
  <c r="V1295" i="11" s="1"/>
  <c r="W1295" i="11"/>
  <c r="V1296" i="11" a="1"/>
  <c r="V1296" i="11" s="1"/>
  <c r="W1296" i="11"/>
  <c r="V1299" i="11" a="1"/>
  <c r="V1299" i="11" s="1"/>
  <c r="W1299" i="11"/>
  <c r="V1300" i="11" a="1"/>
  <c r="V1300" i="11" s="1"/>
  <c r="W1300" i="11"/>
  <c r="V1301" i="11" a="1"/>
  <c r="V1301" i="11" s="1"/>
  <c r="W1301" i="11"/>
  <c r="V1302" i="11" a="1"/>
  <c r="V1302" i="11" s="1"/>
  <c r="W1302" i="11"/>
  <c r="V1303" i="11" a="1"/>
  <c r="V1303" i="11" s="1"/>
  <c r="W1303" i="11"/>
  <c r="V1304" i="11" a="1"/>
  <c r="V1304" i="11" s="1"/>
  <c r="W1304" i="11"/>
  <c r="V1305" i="11" a="1"/>
  <c r="V1305" i="11" s="1"/>
  <c r="W1305" i="11"/>
  <c r="V1306" i="11" a="1"/>
  <c r="V1306" i="11" s="1"/>
  <c r="W1306" i="11"/>
  <c r="V1308" i="11" a="1"/>
  <c r="V1308" i="11" s="1"/>
  <c r="W1308" i="11"/>
  <c r="V1311" i="11" a="1"/>
  <c r="V1311" i="11" s="1"/>
  <c r="W1311" i="11"/>
  <c r="V1312" i="11" a="1"/>
  <c r="V1312" i="11" s="1"/>
  <c r="W1312" i="11"/>
  <c r="V1313" i="11" a="1"/>
  <c r="V1313" i="11" s="1"/>
  <c r="W1313" i="11"/>
  <c r="V1314" i="11" a="1"/>
  <c r="V1314" i="11" s="1"/>
  <c r="W1314" i="11"/>
  <c r="V1315" i="11" a="1"/>
  <c r="V1315" i="11" s="1"/>
  <c r="W1315" i="11"/>
  <c r="V1316" i="11" a="1"/>
  <c r="V1316" i="11" s="1"/>
  <c r="W1316" i="11"/>
  <c r="V1317" i="11" a="1"/>
  <c r="V1317" i="11" s="1"/>
  <c r="W1317" i="11"/>
  <c r="V1318" i="11" a="1"/>
  <c r="V1318" i="11" s="1"/>
  <c r="W1318" i="11"/>
  <c r="V1320" i="11" a="1"/>
  <c r="V1320" i="11" s="1"/>
  <c r="W1320" i="11"/>
  <c r="V1323" i="11" a="1"/>
  <c r="V1323" i="11" s="1"/>
  <c r="W1323" i="11"/>
  <c r="V1324" i="11" a="1"/>
  <c r="V1324" i="11" s="1"/>
  <c r="W1324" i="11"/>
  <c r="V1325" i="11" a="1"/>
  <c r="V1325" i="11" s="1"/>
  <c r="W1325" i="11"/>
  <c r="V1326" i="11" a="1"/>
  <c r="V1326" i="11" s="1"/>
  <c r="W1326" i="11"/>
  <c r="V1327" i="11" a="1"/>
  <c r="V1327" i="11" s="1"/>
  <c r="W1327" i="11"/>
  <c r="V1328" i="11" a="1"/>
  <c r="V1328" i="11" s="1"/>
  <c r="W1328" i="11"/>
  <c r="V1329" i="11" a="1"/>
  <c r="V1329" i="11" s="1"/>
  <c r="W1329" i="11"/>
  <c r="V1330" i="11" a="1"/>
  <c r="V1330" i="11" s="1"/>
  <c r="W1330" i="11"/>
  <c r="V1331" i="11" a="1"/>
  <c r="V1331" i="11" s="1"/>
  <c r="W1331" i="11"/>
  <c r="V1332" i="11" a="1"/>
  <c r="V1332" i="11" s="1"/>
  <c r="W1332" i="11"/>
  <c r="V1333" i="11" a="1"/>
  <c r="V1333" i="11" s="1"/>
  <c r="W1333" i="11"/>
  <c r="V1334" i="11" a="1"/>
  <c r="V1334" i="11" s="1"/>
  <c r="W1334" i="11"/>
  <c r="V1335" i="11" a="1"/>
  <c r="V1335" i="11" s="1"/>
  <c r="W1335" i="11"/>
  <c r="V1336" i="11" a="1"/>
  <c r="V1336" i="11" s="1"/>
  <c r="W1336" i="11"/>
  <c r="V1337" i="11" a="1"/>
  <c r="V1337" i="11" s="1"/>
  <c r="W1337" i="11"/>
  <c r="V1338" i="11" a="1"/>
  <c r="V1338" i="11" s="1"/>
  <c r="W1338" i="11"/>
  <c r="V1339" i="11" a="1"/>
  <c r="V1339" i="11" s="1"/>
  <c r="W1339" i="11"/>
  <c r="V1340" i="11" a="1"/>
  <c r="V1340" i="11" s="1"/>
  <c r="W1340" i="11"/>
  <c r="V1341" i="11" a="1"/>
  <c r="V1341" i="11" s="1"/>
  <c r="W1341" i="11"/>
  <c r="V1342" i="11" a="1"/>
  <c r="V1342" i="11" s="1"/>
  <c r="W1342" i="11"/>
  <c r="V1344" i="11" a="1"/>
  <c r="V1344" i="11" s="1"/>
  <c r="W1344" i="11"/>
  <c r="V1347" i="11" a="1"/>
  <c r="V1347" i="11" s="1"/>
  <c r="W1347" i="11"/>
  <c r="V1348" i="11" a="1"/>
  <c r="V1348" i="11" s="1"/>
  <c r="W1348" i="11"/>
  <c r="V1349" i="11" a="1"/>
  <c r="V1349" i="11" s="1"/>
  <c r="W1349" i="11"/>
  <c r="V1350" i="11" a="1"/>
  <c r="V1350" i="11" s="1"/>
  <c r="W1350" i="11"/>
  <c r="V1351" i="11" a="1"/>
  <c r="V1351" i="11" s="1"/>
  <c r="W1351" i="11"/>
  <c r="V1352" i="11" a="1"/>
  <c r="V1352" i="11" s="1"/>
  <c r="W1352" i="11"/>
  <c r="V1353" i="11" a="1"/>
  <c r="V1353" i="11" s="1"/>
  <c r="W1353" i="11"/>
  <c r="V1354" i="11" a="1"/>
  <c r="V1354" i="11" s="1"/>
  <c r="W1354" i="11"/>
  <c r="V1356" i="11" a="1"/>
  <c r="V1356" i="11" s="1"/>
  <c r="W1356" i="11"/>
  <c r="V1359" i="11" a="1"/>
  <c r="V1359" i="11" s="1"/>
  <c r="W1359" i="11"/>
  <c r="V1360" i="11" a="1"/>
  <c r="V1360" i="11" s="1"/>
  <c r="W1360" i="11"/>
  <c r="V1361" i="11" a="1"/>
  <c r="V1361" i="11" s="1"/>
  <c r="W1361" i="11"/>
  <c r="V1362" i="11" a="1"/>
  <c r="V1362" i="11" s="1"/>
  <c r="W1362" i="11"/>
  <c r="V1363" i="11" a="1"/>
  <c r="V1363" i="11" s="1"/>
  <c r="W1363" i="11"/>
  <c r="V1364" i="11" a="1"/>
  <c r="V1364" i="11" s="1"/>
  <c r="W1364" i="11"/>
  <c r="V1365" i="11" a="1"/>
  <c r="V1365" i="11" s="1"/>
  <c r="W1365" i="11"/>
  <c r="V1366" i="11" a="1"/>
  <c r="V1366" i="11" s="1"/>
  <c r="W1366" i="11"/>
  <c r="V1368" i="11" a="1"/>
  <c r="V1368" i="11" s="1"/>
  <c r="W1368" i="11"/>
  <c r="V1371" i="11" a="1"/>
  <c r="V1371" i="11" s="1"/>
  <c r="W1371" i="11"/>
  <c r="V1372" i="11" a="1"/>
  <c r="V1372" i="11" s="1"/>
  <c r="W1372" i="11"/>
  <c r="V1373" i="11" a="1"/>
  <c r="V1373" i="11" s="1"/>
  <c r="W1373" i="11"/>
  <c r="V1374" i="11" a="1"/>
  <c r="V1374" i="11" s="1"/>
  <c r="W1374" i="11"/>
  <c r="V1375" i="11" a="1"/>
  <c r="V1375" i="11" s="1"/>
  <c r="W1375" i="11"/>
  <c r="V1376" i="11" a="1"/>
  <c r="V1376" i="11" s="1"/>
  <c r="W1376" i="11"/>
  <c r="V1377" i="11" a="1"/>
  <c r="V1377" i="11" s="1"/>
  <c r="W1377" i="11"/>
  <c r="V1378" i="11" a="1"/>
  <c r="V1378" i="11" s="1"/>
  <c r="W1378" i="11"/>
  <c r="V1380" i="11" a="1"/>
  <c r="V1380" i="11" s="1"/>
  <c r="W1380" i="11"/>
  <c r="V1381" i="11" a="1"/>
  <c r="V1381" i="11" s="1"/>
  <c r="W1381" i="11"/>
  <c r="V1382" i="11" a="1"/>
  <c r="V1382" i="11" s="1"/>
  <c r="W1382" i="11"/>
  <c r="V1383" i="11" a="1"/>
  <c r="V1383" i="11" s="1"/>
  <c r="W1383" i="11"/>
  <c r="V1384" i="11" a="1"/>
  <c r="V1384" i="11" s="1"/>
  <c r="W1384" i="11"/>
  <c r="V1385" i="11" a="1"/>
  <c r="V1385" i="11" s="1"/>
  <c r="W1385" i="11"/>
  <c r="V1386" i="11" a="1"/>
  <c r="V1386" i="11" s="1"/>
  <c r="W1386" i="11"/>
  <c r="V1387" i="11" a="1"/>
  <c r="V1387" i="11" s="1"/>
  <c r="W1387" i="11"/>
  <c r="V1388" i="11" a="1"/>
  <c r="V1388" i="11" s="1"/>
  <c r="W1388" i="11"/>
  <c r="V1389" i="11" a="1"/>
  <c r="V1389" i="11" s="1"/>
  <c r="W1389" i="11"/>
  <c r="V1390" i="11" a="1"/>
  <c r="V1390" i="11" s="1"/>
  <c r="W1390" i="11"/>
  <c r="V1391" i="11" a="1"/>
  <c r="V1391" i="11" s="1"/>
  <c r="W1391" i="11"/>
  <c r="V1392" i="11" a="1"/>
  <c r="V1392" i="11" s="1"/>
  <c r="W1392" i="11"/>
  <c r="V1395" i="11" a="1"/>
  <c r="V1395" i="11" s="1"/>
  <c r="W1395" i="11"/>
  <c r="V1396" i="11" a="1"/>
  <c r="V1396" i="11" s="1"/>
  <c r="W1396" i="11"/>
  <c r="V1397" i="11" a="1"/>
  <c r="V1397" i="11" s="1"/>
  <c r="W1397" i="11"/>
  <c r="V1398" i="11" a="1"/>
  <c r="V1398" i="11" s="1"/>
  <c r="W1398" i="11"/>
  <c r="V1399" i="11" a="1"/>
  <c r="V1399" i="11" s="1"/>
  <c r="W1399" i="11"/>
  <c r="V1400" i="11" a="1"/>
  <c r="V1400" i="11" s="1"/>
  <c r="W1400" i="11"/>
  <c r="V1401" i="11" a="1"/>
  <c r="V1401" i="11" s="1"/>
  <c r="W1401" i="11"/>
  <c r="V1402" i="11" a="1"/>
  <c r="V1402" i="11" s="1"/>
  <c r="W1402" i="11"/>
  <c r="V1404" i="11" a="1"/>
  <c r="V1404" i="11" s="1"/>
  <c r="W1404" i="11"/>
  <c r="V1407" i="11" a="1"/>
  <c r="V1407" i="11" s="1"/>
  <c r="W1407" i="11"/>
  <c r="V1408" i="11" a="1"/>
  <c r="V1408" i="11" s="1"/>
  <c r="W1408" i="11"/>
  <c r="V1409" i="11" a="1"/>
  <c r="V1409" i="11" s="1"/>
  <c r="W1409" i="11"/>
  <c r="V1410" i="11" a="1"/>
  <c r="V1410" i="11" s="1"/>
  <c r="W1410" i="11"/>
  <c r="V1411" i="11" a="1"/>
  <c r="V1411" i="11" s="1"/>
  <c r="W1411" i="11"/>
  <c r="V1412" i="11" a="1"/>
  <c r="V1412" i="11" s="1"/>
  <c r="W1412" i="11"/>
  <c r="V1413" i="11" a="1"/>
  <c r="V1413" i="11" s="1"/>
  <c r="W1413" i="11"/>
  <c r="V1414" i="11" a="1"/>
  <c r="V1414" i="11" s="1"/>
  <c r="W1414" i="11"/>
  <c r="V1419" i="11" a="1"/>
  <c r="V1419" i="11" s="1"/>
  <c r="W1419" i="11"/>
  <c r="V1420" i="11" a="1"/>
  <c r="V1420" i="11" s="1"/>
  <c r="W1420" i="11"/>
  <c r="V1421" i="11" a="1"/>
  <c r="V1421" i="11" s="1"/>
  <c r="W1421" i="11"/>
  <c r="V1422" i="11" a="1"/>
  <c r="V1422" i="11" s="1"/>
  <c r="W1422" i="11"/>
  <c r="V1423" i="11" a="1"/>
  <c r="V1423" i="11" s="1"/>
  <c r="W1423" i="11"/>
  <c r="V1424" i="11" a="1"/>
  <c r="V1424" i="11" s="1"/>
  <c r="W1424" i="11"/>
  <c r="V1425" i="11" a="1"/>
  <c r="V1425" i="11" s="1"/>
  <c r="W1425" i="11"/>
  <c r="V1426" i="11" a="1"/>
  <c r="V1426" i="11" s="1"/>
  <c r="W1426" i="11"/>
  <c r="V1427" i="11" a="1"/>
  <c r="V1427" i="11" s="1"/>
  <c r="W1427" i="11"/>
  <c r="V1428" i="11" a="1"/>
  <c r="V1428" i="11" s="1"/>
  <c r="W1428" i="11"/>
  <c r="V1429" i="11" a="1"/>
  <c r="V1429" i="11" s="1"/>
  <c r="W1429" i="11"/>
  <c r="V1430" i="11" a="1"/>
  <c r="V1430" i="11" s="1"/>
  <c r="W1430" i="11"/>
  <c r="V1431" i="11" a="1"/>
  <c r="V1431" i="11" s="1"/>
  <c r="W1431" i="11"/>
  <c r="V1432" i="11" a="1"/>
  <c r="V1432" i="11" s="1"/>
  <c r="W1432" i="11"/>
  <c r="V1433" i="11" a="1"/>
  <c r="V1433" i="11" s="1"/>
  <c r="W1433" i="11"/>
  <c r="V1434" i="11" a="1"/>
  <c r="V1434" i="11" s="1"/>
  <c r="W1434" i="11"/>
  <c r="V1435" i="11" a="1"/>
  <c r="V1435" i="11" s="1"/>
  <c r="W1435" i="11"/>
  <c r="V1436" i="11" a="1"/>
  <c r="V1436" i="11" s="1"/>
  <c r="W1436" i="11"/>
  <c r="V1437" i="11" a="1"/>
  <c r="V1437" i="11" s="1"/>
  <c r="W1437" i="11"/>
  <c r="V1438" i="11" a="1"/>
  <c r="V1438" i="11" s="1"/>
  <c r="W1438" i="11"/>
  <c r="V1439" i="11" a="1"/>
  <c r="V1439" i="11" s="1"/>
  <c r="W1439" i="11"/>
  <c r="V1440" i="11" a="1"/>
  <c r="V1440" i="11" s="1"/>
  <c r="W1440" i="11"/>
  <c r="V1443" i="11" a="1"/>
  <c r="V1443" i="11" s="1"/>
  <c r="W1443" i="11"/>
  <c r="V1444" i="11" a="1"/>
  <c r="V1444" i="11" s="1"/>
  <c r="W1444" i="11"/>
  <c r="V1445" i="11" a="1"/>
  <c r="V1445" i="11" s="1"/>
  <c r="W1445" i="11"/>
  <c r="V1446" i="11" a="1"/>
  <c r="V1446" i="11" s="1"/>
  <c r="W1446" i="11"/>
  <c r="V1447" i="11" a="1"/>
  <c r="V1447" i="11" s="1"/>
  <c r="W1447" i="11"/>
  <c r="V1448" i="11" a="1"/>
  <c r="V1448" i="11" s="1"/>
  <c r="W1448" i="11"/>
  <c r="V1449" i="11" a="1"/>
  <c r="V1449" i="11" s="1"/>
  <c r="W1449" i="11"/>
  <c r="V1450" i="11" a="1"/>
  <c r="V1450" i="11" s="1"/>
  <c r="W1450" i="11"/>
  <c r="V1452" i="11" a="1"/>
  <c r="V1452" i="11" s="1"/>
  <c r="W1452" i="11"/>
  <c r="V1455" i="11" a="1"/>
  <c r="V1455" i="11" s="1"/>
  <c r="W1455" i="11"/>
  <c r="V1456" i="11" a="1"/>
  <c r="V1456" i="11" s="1"/>
  <c r="W1456" i="11"/>
  <c r="V1457" i="11" a="1"/>
  <c r="V1457" i="11" s="1"/>
  <c r="W1457" i="11"/>
  <c r="V1458" i="11" a="1"/>
  <c r="V1458" i="11" s="1"/>
  <c r="W1458" i="11"/>
  <c r="V1459" i="11" a="1"/>
  <c r="V1459" i="11" s="1"/>
  <c r="W1459" i="11"/>
  <c r="V1460" i="11" a="1"/>
  <c r="V1460" i="11" s="1"/>
  <c r="W1460" i="11"/>
  <c r="V1461" i="11" a="1"/>
  <c r="V1461" i="11" s="1"/>
  <c r="W1461" i="11"/>
  <c r="V1462" i="11" a="1"/>
  <c r="V1462" i="11" s="1"/>
  <c r="W1462" i="11"/>
  <c r="V1464" i="11" a="1"/>
  <c r="V1464" i="11" s="1"/>
  <c r="W1464" i="11"/>
  <c r="V1467" i="11" a="1"/>
  <c r="V1467" i="11" s="1"/>
  <c r="W1467" i="11"/>
  <c r="V1468" i="11" a="1"/>
  <c r="V1468" i="11" s="1"/>
  <c r="W1468" i="11"/>
  <c r="V1469" i="11" a="1"/>
  <c r="V1469" i="11" s="1"/>
  <c r="W1469" i="11"/>
  <c r="V1470" i="11" a="1"/>
  <c r="V1470" i="11" s="1"/>
  <c r="W1470" i="11"/>
  <c r="V1471" i="11" a="1"/>
  <c r="V1471" i="11" s="1"/>
  <c r="W1471" i="11"/>
  <c r="V1472" i="11" a="1"/>
  <c r="V1472" i="11" s="1"/>
  <c r="W1472" i="11"/>
  <c r="V1473" i="11" a="1"/>
  <c r="V1473" i="11" s="1"/>
  <c r="W1473" i="11"/>
  <c r="V1474" i="11" a="1"/>
  <c r="V1474" i="11" s="1"/>
  <c r="W1474" i="11"/>
  <c r="V1476" i="11" a="1"/>
  <c r="V1476" i="11" s="1"/>
  <c r="W1476" i="11"/>
  <c r="V1477" i="11" a="1"/>
  <c r="V1477" i="11" s="1"/>
  <c r="W1477" i="11"/>
  <c r="V1478" i="11" a="1"/>
  <c r="V1478" i="11" s="1"/>
  <c r="W1478" i="11"/>
  <c r="V1479" i="11" a="1"/>
  <c r="V1479" i="11" s="1"/>
  <c r="W1479" i="11"/>
  <c r="V1480" i="11" a="1"/>
  <c r="V1480" i="11" s="1"/>
  <c r="W1480" i="11"/>
  <c r="V1481" i="11" a="1"/>
  <c r="V1481" i="11" s="1"/>
  <c r="W1481" i="11"/>
  <c r="V1482" i="11" a="1"/>
  <c r="V1482" i="11" s="1"/>
  <c r="W1482" i="11"/>
  <c r="V1483" i="11" a="1"/>
  <c r="V1483" i="11" s="1"/>
  <c r="W1483" i="11"/>
  <c r="V1484" i="11" a="1"/>
  <c r="V1484" i="11" s="1"/>
  <c r="W1484" i="11"/>
  <c r="V1485" i="11" a="1"/>
  <c r="V1485" i="11" s="1"/>
  <c r="W1485" i="11"/>
  <c r="V1486" i="11" a="1"/>
  <c r="V1486" i="11" s="1"/>
  <c r="W1486" i="11"/>
  <c r="V1487" i="11" a="1"/>
  <c r="V1487" i="11" s="1"/>
  <c r="W1487" i="11"/>
  <c r="V1488" i="11" a="1"/>
  <c r="V1488" i="11" s="1"/>
  <c r="W1488" i="11"/>
  <c r="V1491" i="11" a="1"/>
  <c r="V1491" i="11" s="1"/>
  <c r="W1491" i="11"/>
  <c r="V1492" i="11" a="1"/>
  <c r="V1492" i="11" s="1"/>
  <c r="W1492" i="11"/>
  <c r="V1493" i="11" a="1"/>
  <c r="V1493" i="11" s="1"/>
  <c r="W1493" i="11"/>
  <c r="V1494" i="11" a="1"/>
  <c r="V1494" i="11" s="1"/>
  <c r="W1494" i="11"/>
  <c r="V1495" i="11" a="1"/>
  <c r="V1495" i="11" s="1"/>
  <c r="W1495" i="11"/>
  <c r="V1496" i="11" a="1"/>
  <c r="V1496" i="11" s="1"/>
  <c r="W1496" i="11"/>
  <c r="V1497" i="11" a="1"/>
  <c r="V1497" i="11" s="1"/>
  <c r="W1497" i="11"/>
  <c r="V1498" i="11" a="1"/>
  <c r="V1498" i="11" s="1"/>
  <c r="W1498" i="11"/>
  <c r="V1500" i="11" a="1"/>
  <c r="V1500" i="11" s="1"/>
  <c r="W1500" i="11"/>
  <c r="V1503" i="11" a="1"/>
  <c r="V1503" i="11" s="1"/>
  <c r="W1503" i="11"/>
  <c r="V1504" i="11" a="1"/>
  <c r="V1504" i="11" s="1"/>
  <c r="W1504" i="11"/>
  <c r="V1505" i="11" a="1"/>
  <c r="V1505" i="11" s="1"/>
  <c r="W1505" i="11"/>
  <c r="V1506" i="11" a="1"/>
  <c r="V1506" i="11" s="1"/>
  <c r="W1506" i="11"/>
  <c r="V1507" i="11" a="1"/>
  <c r="V1507" i="11" s="1"/>
  <c r="W1507" i="11"/>
  <c r="V1508" i="11" a="1"/>
  <c r="V1508" i="11" s="1"/>
  <c r="W1508" i="11"/>
  <c r="V1509" i="11" a="1"/>
  <c r="V1509" i="11" s="1"/>
  <c r="W1509" i="11"/>
  <c r="V1510" i="11" a="1"/>
  <c r="V1510" i="11" s="1"/>
  <c r="W1510" i="11"/>
  <c r="V1512" i="11" a="1"/>
  <c r="V1512" i="11" s="1"/>
  <c r="W1512" i="11"/>
  <c r="V1515" i="11" a="1"/>
  <c r="V1515" i="11" s="1"/>
  <c r="W1515" i="11"/>
  <c r="V1516" i="11" a="1"/>
  <c r="V1516" i="11" s="1"/>
  <c r="W1516" i="11"/>
  <c r="V1517" i="11" a="1"/>
  <c r="V1517" i="11" s="1"/>
  <c r="W1517" i="11"/>
  <c r="V1518" i="11" a="1"/>
  <c r="V1518" i="11" s="1"/>
  <c r="W1518" i="11"/>
  <c r="V1519" i="11" a="1"/>
  <c r="V1519" i="11" s="1"/>
  <c r="W1519" i="11"/>
  <c r="V1520" i="11" a="1"/>
  <c r="V1520" i="11" s="1"/>
  <c r="W1520" i="11"/>
  <c r="V1521" i="11" a="1"/>
  <c r="V1521" i="11" s="1"/>
  <c r="W1521" i="11"/>
  <c r="V1522" i="11" a="1"/>
  <c r="V1522" i="11" s="1"/>
  <c r="W1522" i="11"/>
  <c r="V1524" i="11" a="1"/>
  <c r="V1524" i="11" s="1"/>
  <c r="W1524" i="11"/>
  <c r="V1525" i="11" a="1"/>
  <c r="V1525" i="11" s="1"/>
  <c r="W1525" i="11"/>
  <c r="V1526" i="11" a="1"/>
  <c r="V1526" i="11" s="1"/>
  <c r="W1526" i="11"/>
  <c r="V1527" i="11" a="1"/>
  <c r="V1527" i="11" s="1"/>
  <c r="W1527" i="11"/>
  <c r="V1528" i="11" a="1"/>
  <c r="V1528" i="11" s="1"/>
  <c r="W1528" i="11"/>
  <c r="V1529" i="11" a="1"/>
  <c r="V1529" i="11" s="1"/>
  <c r="W1529" i="11"/>
  <c r="V1530" i="11" a="1"/>
  <c r="V1530" i="11" s="1"/>
  <c r="W1530" i="11"/>
  <c r="V1531" i="11" a="1"/>
  <c r="V1531" i="11" s="1"/>
  <c r="W1531" i="11"/>
  <c r="V1532" i="11" a="1"/>
  <c r="V1532" i="11" s="1"/>
  <c r="W1532" i="11"/>
  <c r="V1533" i="11" a="1"/>
  <c r="V1533" i="11" s="1"/>
  <c r="W1533" i="11"/>
  <c r="V1534" i="11" a="1"/>
  <c r="V1534" i="11" s="1"/>
  <c r="W1534" i="11"/>
  <c r="V1535" i="11" a="1"/>
  <c r="V1535" i="11" s="1"/>
  <c r="W1535" i="11"/>
  <c r="V1536" i="11" a="1"/>
  <c r="V1536" i="11" s="1"/>
  <c r="W1536" i="11"/>
  <c r="V1539" i="11" a="1"/>
  <c r="V1539" i="11" s="1"/>
  <c r="W1539" i="11"/>
  <c r="V1540" i="11" a="1"/>
  <c r="V1540" i="11" s="1"/>
  <c r="W1540" i="11"/>
  <c r="V1541" i="11" a="1"/>
  <c r="V1541" i="11" s="1"/>
  <c r="W1541" i="11"/>
  <c r="V1542" i="11" a="1"/>
  <c r="V1542" i="11" s="1"/>
  <c r="W1542" i="11"/>
  <c r="V1543" i="11" a="1"/>
  <c r="V1543" i="11" s="1"/>
  <c r="W1543" i="11"/>
  <c r="V1544" i="11" a="1"/>
  <c r="V1544" i="11" s="1"/>
  <c r="W1544" i="11"/>
  <c r="V1545" i="11" a="1"/>
  <c r="V1545" i="11" s="1"/>
  <c r="W1545" i="11"/>
  <c r="V1546" i="11" a="1"/>
  <c r="V1546" i="11" s="1"/>
  <c r="W1546" i="11"/>
  <c r="V1548" i="11" a="1"/>
  <c r="V1548" i="11" s="1"/>
  <c r="W1548" i="11"/>
  <c r="V1551" i="11" a="1"/>
  <c r="V1551" i="11" s="1"/>
  <c r="W1551" i="11"/>
  <c r="V1552" i="11" a="1"/>
  <c r="V1552" i="11" s="1"/>
  <c r="W1552" i="11"/>
  <c r="V1553" i="11" a="1"/>
  <c r="V1553" i="11" s="1"/>
  <c r="W1553" i="11"/>
  <c r="V1554" i="11" a="1"/>
  <c r="V1554" i="11" s="1"/>
  <c r="W1554" i="11"/>
  <c r="V1555" i="11" a="1"/>
  <c r="V1555" i="11" s="1"/>
  <c r="W1555" i="11"/>
  <c r="V1556" i="11" a="1"/>
  <c r="V1556" i="11" s="1"/>
  <c r="W1556" i="11"/>
  <c r="V1557" i="11" a="1"/>
  <c r="V1557" i="11" s="1"/>
  <c r="W1557" i="11"/>
  <c r="V1558" i="11" a="1"/>
  <c r="V1558" i="11" s="1"/>
  <c r="W1558" i="11"/>
  <c r="V1560" i="11" a="1"/>
  <c r="V1560" i="11" s="1"/>
  <c r="W1560" i="11"/>
  <c r="V1563" i="11" a="1"/>
  <c r="V1563" i="11" s="1"/>
  <c r="W1563" i="11"/>
  <c r="V1564" i="11" a="1"/>
  <c r="V1564" i="11" s="1"/>
  <c r="W1564" i="11"/>
  <c r="V1565" i="11" a="1"/>
  <c r="V1565" i="11" s="1"/>
  <c r="W1565" i="11"/>
  <c r="V1566" i="11" a="1"/>
  <c r="V1566" i="11" s="1"/>
  <c r="W1566" i="11"/>
  <c r="V1567" i="11" a="1"/>
  <c r="V1567" i="11" s="1"/>
  <c r="W1567" i="11"/>
  <c r="V1568" i="11" a="1"/>
  <c r="V1568" i="11" s="1"/>
  <c r="W1568" i="11"/>
  <c r="V1569" i="11" a="1"/>
  <c r="V1569" i="11" s="1"/>
  <c r="W1569" i="11"/>
  <c r="V1570" i="11" a="1"/>
  <c r="V1570" i="11" s="1"/>
  <c r="W1570" i="11"/>
  <c r="V1571" i="11" a="1"/>
  <c r="V1571" i="11" s="1"/>
  <c r="W1571" i="11"/>
  <c r="V1572" i="11" a="1"/>
  <c r="V1572" i="11" s="1"/>
  <c r="W1572" i="11"/>
  <c r="V1573" i="11" a="1"/>
  <c r="V1573" i="11" s="1"/>
  <c r="W1573" i="11"/>
  <c r="V1574" i="11" a="1"/>
  <c r="V1574" i="11" s="1"/>
  <c r="W1574" i="11"/>
  <c r="V1575" i="11" a="1"/>
  <c r="V1575" i="11" s="1"/>
  <c r="W1575" i="11"/>
  <c r="V1576" i="11" a="1"/>
  <c r="V1576" i="11" s="1"/>
  <c r="W1576" i="11"/>
  <c r="V1577" i="11" a="1"/>
  <c r="V1577" i="11" s="1"/>
  <c r="W1577" i="11"/>
  <c r="V1578" i="11" a="1"/>
  <c r="V1578" i="11" s="1"/>
  <c r="W1578" i="11"/>
  <c r="V1579" i="11" a="1"/>
  <c r="V1579" i="11" s="1"/>
  <c r="W1579" i="11"/>
  <c r="V1580" i="11" a="1"/>
  <c r="V1580" i="11" s="1"/>
  <c r="W1580" i="11"/>
  <c r="V1581" i="11" a="1"/>
  <c r="V1581" i="11" s="1"/>
  <c r="W1581" i="11"/>
  <c r="V1582" i="11" a="1"/>
  <c r="V1582" i="11" s="1"/>
  <c r="W1582" i="11"/>
  <c r="V1583" i="11" a="1"/>
  <c r="V1583" i="11" s="1"/>
  <c r="W1583" i="11"/>
  <c r="V1584" i="11" a="1"/>
  <c r="V1584" i="11" s="1"/>
  <c r="W1584" i="11"/>
  <c r="V1587" i="11" a="1"/>
  <c r="V1587" i="11" s="1"/>
  <c r="W1587" i="11"/>
  <c r="V1588" i="11" a="1"/>
  <c r="V1588" i="11" s="1"/>
  <c r="W1588" i="11"/>
  <c r="V1589" i="11" a="1"/>
  <c r="V1589" i="11" s="1"/>
  <c r="W1589" i="11"/>
  <c r="V1590" i="11" a="1"/>
  <c r="V1590" i="11" s="1"/>
  <c r="W1590" i="11"/>
  <c r="V1591" i="11" a="1"/>
  <c r="V1591" i="11" s="1"/>
  <c r="W1591" i="11"/>
  <c r="V1592" i="11" a="1"/>
  <c r="V1592" i="11" s="1"/>
  <c r="W1592" i="11"/>
  <c r="V1593" i="11" a="1"/>
  <c r="V1593" i="11" s="1"/>
  <c r="W1593" i="11"/>
  <c r="V1594" i="11" a="1"/>
  <c r="V1594" i="11" s="1"/>
  <c r="W1594" i="11"/>
  <c r="V1596" i="11" a="1"/>
  <c r="V1596" i="11" s="1"/>
  <c r="W1596" i="11"/>
  <c r="V1599" i="11" a="1"/>
  <c r="V1599" i="11" s="1"/>
  <c r="W1599" i="11"/>
  <c r="V1600" i="11" a="1"/>
  <c r="V1600" i="11" s="1"/>
  <c r="W1600" i="11"/>
  <c r="V1601" i="11" a="1"/>
  <c r="V1601" i="11" s="1"/>
  <c r="W1601" i="11"/>
  <c r="V1602" i="11" a="1"/>
  <c r="V1602" i="11" s="1"/>
  <c r="W1602" i="11"/>
  <c r="V1603" i="11" a="1"/>
  <c r="V1603" i="11" s="1"/>
  <c r="W1603" i="11"/>
  <c r="V1604" i="11" a="1"/>
  <c r="V1604" i="11" s="1"/>
  <c r="W1604" i="11"/>
  <c r="V1605" i="11" a="1"/>
  <c r="V1605" i="11" s="1"/>
  <c r="W1605" i="11"/>
  <c r="V1606" i="11" a="1"/>
  <c r="V1606" i="11" s="1"/>
  <c r="W1606" i="11"/>
  <c r="V1608" i="11" a="1"/>
  <c r="V1608" i="11" s="1"/>
  <c r="W1608" i="11"/>
  <c r="V1611" i="11" a="1"/>
  <c r="V1611" i="11" s="1"/>
  <c r="W1611" i="11"/>
  <c r="V1612" i="11" a="1"/>
  <c r="V1612" i="11" s="1"/>
  <c r="W1612" i="11"/>
  <c r="V1613" i="11" a="1"/>
  <c r="V1613" i="11" s="1"/>
  <c r="W1613" i="11"/>
  <c r="V1614" i="11" a="1"/>
  <c r="V1614" i="11" s="1"/>
  <c r="W1614" i="11"/>
  <c r="V1615" i="11" a="1"/>
  <c r="V1615" i="11" s="1"/>
  <c r="W1615" i="11"/>
  <c r="V1616" i="11" a="1"/>
  <c r="V1616" i="11" s="1"/>
  <c r="W1616" i="11"/>
  <c r="V1617" i="11" a="1"/>
  <c r="V1617" i="11" s="1"/>
  <c r="W1617" i="11"/>
  <c r="V1618" i="11" a="1"/>
  <c r="V1618" i="11" s="1"/>
  <c r="W1618" i="11"/>
  <c r="V1619" i="11" a="1"/>
  <c r="V1619" i="11" s="1"/>
  <c r="W1619" i="11"/>
  <c r="V1620" i="11" a="1"/>
  <c r="V1620" i="11" s="1"/>
  <c r="W1620" i="11"/>
  <c r="V1621" i="11" a="1"/>
  <c r="V1621" i="11" s="1"/>
  <c r="W1621" i="11"/>
  <c r="V1622" i="11" a="1"/>
  <c r="V1622" i="11" s="1"/>
  <c r="W1622" i="11"/>
  <c r="V1623" i="11" a="1"/>
  <c r="V1623" i="11" s="1"/>
  <c r="W1623" i="11"/>
  <c r="V1624" i="11" a="1"/>
  <c r="V1624" i="11" s="1"/>
  <c r="W1624" i="11"/>
  <c r="V1625" i="11" a="1"/>
  <c r="V1625" i="11" s="1"/>
  <c r="W1625" i="11"/>
  <c r="V1626" i="11" a="1"/>
  <c r="V1626" i="11" s="1"/>
  <c r="W1626" i="11"/>
  <c r="V1627" i="11" a="1"/>
  <c r="V1627" i="11" s="1"/>
  <c r="W1627" i="11"/>
  <c r="V1628" i="11" a="1"/>
  <c r="V1628" i="11" s="1"/>
  <c r="W1628" i="11"/>
  <c r="V1629" i="11" a="1"/>
  <c r="V1629" i="11" s="1"/>
  <c r="W1629" i="11"/>
  <c r="V1630" i="11" a="1"/>
  <c r="V1630" i="11" s="1"/>
  <c r="W1630" i="11"/>
  <c r="V1631" i="11" a="1"/>
  <c r="V1631" i="11" s="1"/>
  <c r="W1631" i="11"/>
  <c r="V1632" i="11" a="1"/>
  <c r="V1632" i="11" s="1"/>
  <c r="W1632" i="11"/>
  <c r="V1634" i="11" a="1"/>
  <c r="V1634" i="11" s="1"/>
  <c r="W1634" i="11"/>
  <c r="V1635" i="11" a="1"/>
  <c r="V1635" i="11" s="1"/>
  <c r="W1635" i="11"/>
  <c r="V1636" i="11" a="1"/>
  <c r="V1636" i="11" s="1"/>
  <c r="W1636" i="11"/>
  <c r="V1637" i="11" a="1"/>
  <c r="V1637" i="11" s="1"/>
  <c r="W1637" i="11"/>
  <c r="V1638" i="11" a="1"/>
  <c r="V1638" i="11" s="1"/>
  <c r="W1638" i="11"/>
  <c r="V1639" i="11" a="1"/>
  <c r="V1639" i="11" s="1"/>
  <c r="W1639" i="11"/>
  <c r="V6" i="11" a="1"/>
  <c r="V6" i="11" s="1"/>
  <c r="Y6" i="11" a="1"/>
  <c r="Y6" i="11" s="1"/>
  <c r="F26" i="25"/>
  <c r="F12" i="25"/>
  <c r="F11" i="25"/>
  <c r="G26" i="25"/>
  <c r="F10" i="25"/>
  <c r="F9" i="25"/>
  <c r="F22" i="25"/>
  <c r="F8" i="25"/>
  <c r="G22" i="25"/>
  <c r="AC6" i="11"/>
  <c r="M4" i="22" s="1"/>
  <c r="N4" i="22" s="1"/>
  <c r="J4" i="22"/>
  <c r="K4" i="22" s="1"/>
  <c r="T6" i="11"/>
  <c r="AT7" i="11" a="1"/>
  <c r="AT7" i="11" s="1"/>
  <c r="AC7" i="11"/>
  <c r="Z7" i="11"/>
  <c r="AT8" i="11" a="1"/>
  <c r="AT8" i="11" s="1"/>
  <c r="AC8" i="11"/>
  <c r="Z8" i="11"/>
  <c r="AT9" i="11" a="1"/>
  <c r="AT9" i="11" s="1"/>
  <c r="AC9" i="11"/>
  <c r="Z9" i="11"/>
  <c r="AT10" i="11" a="1"/>
  <c r="AT10" i="11" s="1"/>
  <c r="AC10" i="11"/>
  <c r="Z10" i="11"/>
  <c r="AT11" i="11" a="1"/>
  <c r="AT11" i="11" s="1"/>
  <c r="AC11" i="11"/>
  <c r="Z11" i="11"/>
  <c r="AT12" i="11" a="1"/>
  <c r="AT12" i="11" s="1"/>
  <c r="AC12" i="11"/>
  <c r="Z12" i="11"/>
  <c r="AT13" i="11" a="1"/>
  <c r="AT13" i="11" s="1"/>
  <c r="AC13" i="11"/>
  <c r="Z13" i="11"/>
  <c r="AT14" i="11" a="1"/>
  <c r="AT14" i="11" s="1"/>
  <c r="AC14" i="11"/>
  <c r="Z14" i="11"/>
  <c r="AT15" i="11" a="1"/>
  <c r="AT15" i="11" s="1"/>
  <c r="AC15" i="11"/>
  <c r="Z15" i="11"/>
  <c r="AT16" i="11" a="1"/>
  <c r="AT16" i="11" s="1"/>
  <c r="AC16" i="11"/>
  <c r="Z16" i="11"/>
  <c r="AT17" i="11" a="1"/>
  <c r="AT17" i="11" s="1"/>
  <c r="AC17" i="11"/>
  <c r="Z17" i="11"/>
  <c r="AT18" i="11" a="1"/>
  <c r="AT18" i="11" s="1"/>
  <c r="AC18" i="11"/>
  <c r="Z18" i="11"/>
  <c r="AT19" i="11" a="1"/>
  <c r="AT19" i="11" s="1"/>
  <c r="AC19" i="11"/>
  <c r="Z19" i="11"/>
  <c r="AT20" i="11" a="1"/>
  <c r="AT20" i="11" s="1"/>
  <c r="AC20" i="11"/>
  <c r="Z20" i="11"/>
  <c r="AT21" i="11" a="1"/>
  <c r="AT21" i="11" s="1"/>
  <c r="AC21" i="11"/>
  <c r="Z21" i="11"/>
  <c r="AT22" i="11" a="1"/>
  <c r="AT22" i="11" s="1"/>
  <c r="AC22" i="11"/>
  <c r="Z22" i="11"/>
  <c r="AT23" i="11" a="1"/>
  <c r="AT23" i="11" s="1"/>
  <c r="AC23" i="11"/>
  <c r="Z23" i="11"/>
  <c r="AT24" i="11" a="1"/>
  <c r="AT24" i="11" s="1"/>
  <c r="AC24" i="11"/>
  <c r="Z24" i="11"/>
  <c r="AT25" i="11" a="1"/>
  <c r="AT25" i="11" s="1"/>
  <c r="AC25" i="11"/>
  <c r="Z25" i="11"/>
  <c r="AT26" i="11" a="1"/>
  <c r="AT26" i="11" s="1"/>
  <c r="AC26" i="11"/>
  <c r="Z26" i="11"/>
  <c r="AT27" i="11" a="1"/>
  <c r="AT27" i="11" s="1"/>
  <c r="AC27" i="11"/>
  <c r="Z27" i="11"/>
  <c r="AT28" i="11" a="1"/>
  <c r="AT28" i="11" s="1"/>
  <c r="AC28" i="11"/>
  <c r="Z28" i="11"/>
  <c r="AT29" i="11" a="1"/>
  <c r="AT29" i="11" s="1"/>
  <c r="AC29" i="11"/>
  <c r="Z29" i="11"/>
  <c r="AT30" i="11" a="1"/>
  <c r="AT30" i="11" s="1"/>
  <c r="AC30" i="11"/>
  <c r="Z30" i="11"/>
  <c r="AT31" i="11" a="1"/>
  <c r="AT31" i="11" s="1"/>
  <c r="AC31" i="11"/>
  <c r="Z31" i="11"/>
  <c r="AT32" i="11" a="1"/>
  <c r="AT32" i="11" s="1"/>
  <c r="AC32" i="11"/>
  <c r="Z32" i="11"/>
  <c r="AT33" i="11" a="1"/>
  <c r="AT33" i="11" s="1"/>
  <c r="AC33" i="11"/>
  <c r="Z33" i="11"/>
  <c r="AT34" i="11" a="1"/>
  <c r="AT34" i="11" s="1"/>
  <c r="AC34" i="11"/>
  <c r="Z34" i="11"/>
  <c r="AT35" i="11" a="1"/>
  <c r="AT35" i="11" s="1"/>
  <c r="AC35" i="11"/>
  <c r="Z35" i="11"/>
  <c r="AT36" i="11" a="1"/>
  <c r="AT36" i="11" s="1"/>
  <c r="AC36" i="11"/>
  <c r="Z36" i="11"/>
  <c r="AT37" i="11" a="1"/>
  <c r="AT37" i="11" s="1"/>
  <c r="AC37" i="11"/>
  <c r="Z37" i="11"/>
  <c r="AT38" i="11" a="1"/>
  <c r="AT38" i="11" s="1"/>
  <c r="AC38" i="11"/>
  <c r="Z38" i="11"/>
  <c r="AT39" i="11" a="1"/>
  <c r="AT39" i="11" s="1"/>
  <c r="AC39" i="11"/>
  <c r="Z39" i="11"/>
  <c r="AT40" i="11" a="1"/>
  <c r="AT40" i="11" s="1"/>
  <c r="AC40" i="11"/>
  <c r="Z40" i="11"/>
  <c r="AT41" i="11" a="1"/>
  <c r="AT41" i="11" s="1"/>
  <c r="AC41" i="11"/>
  <c r="Z41" i="11"/>
  <c r="AT42" i="11" a="1"/>
  <c r="AT42" i="11" s="1"/>
  <c r="AC42" i="11"/>
  <c r="Z42" i="11"/>
  <c r="AT43" i="11" a="1"/>
  <c r="AT43" i="11" s="1"/>
  <c r="AC43" i="11"/>
  <c r="Z43" i="11"/>
  <c r="AT44" i="11" a="1"/>
  <c r="AT44" i="11" s="1"/>
  <c r="AC44" i="11"/>
  <c r="Z44" i="11"/>
  <c r="AT45" i="11" a="1"/>
  <c r="AT45" i="11" s="1"/>
  <c r="AC45" i="11"/>
  <c r="Z45" i="11"/>
  <c r="AT46" i="11" a="1"/>
  <c r="AT46" i="11" s="1"/>
  <c r="AC46" i="11"/>
  <c r="Z46" i="11"/>
  <c r="AT47" i="11" a="1"/>
  <c r="AT47" i="11" s="1"/>
  <c r="AC47" i="11"/>
  <c r="Z47" i="11"/>
  <c r="AT48" i="11" a="1"/>
  <c r="AT48" i="11" s="1"/>
  <c r="AC48" i="11"/>
  <c r="Z48" i="11"/>
  <c r="AT49" i="11" a="1"/>
  <c r="AT49" i="11" s="1"/>
  <c r="AC49" i="11"/>
  <c r="Z49" i="11"/>
  <c r="AT50" i="11" a="1"/>
  <c r="AT50" i="11" s="1"/>
  <c r="AC50" i="11"/>
  <c r="Z50" i="11"/>
  <c r="AT51" i="11" a="1"/>
  <c r="AT51" i="11" s="1"/>
  <c r="AC51" i="11"/>
  <c r="Z51" i="11"/>
  <c r="AT52" i="11" a="1"/>
  <c r="AT52" i="11" s="1"/>
  <c r="AC52" i="11"/>
  <c r="Z52" i="11"/>
  <c r="AT53" i="11" a="1"/>
  <c r="AT53" i="11" s="1"/>
  <c r="AC53" i="11"/>
  <c r="Z53" i="11"/>
  <c r="AT54" i="11" a="1"/>
  <c r="AT54" i="11" s="1"/>
  <c r="AC54" i="11"/>
  <c r="Z54" i="11"/>
  <c r="AT56" i="11" a="1"/>
  <c r="AT56" i="11" s="1"/>
  <c r="AC56" i="11"/>
  <c r="Z56" i="11"/>
  <c r="AT57" i="11" a="1"/>
  <c r="AT57" i="11" s="1"/>
  <c r="AC57" i="11"/>
  <c r="Z57" i="11"/>
  <c r="AT58" i="11" a="1"/>
  <c r="AT58" i="11" s="1"/>
  <c r="AC58" i="11"/>
  <c r="Z58" i="11"/>
  <c r="AT59" i="11" a="1"/>
  <c r="AT59" i="11" s="1"/>
  <c r="AC59" i="11"/>
  <c r="Z59" i="11"/>
  <c r="AT60" i="11" a="1"/>
  <c r="AT60" i="11" s="1"/>
  <c r="AC60" i="11"/>
  <c r="Z60" i="11"/>
  <c r="AT61" i="11" a="1"/>
  <c r="AT61" i="11" s="1"/>
  <c r="AC61" i="11"/>
  <c r="Z61" i="11"/>
  <c r="AT62" i="11" a="1"/>
  <c r="AT62" i="11" s="1"/>
  <c r="AC62" i="11"/>
  <c r="Z62" i="11"/>
  <c r="AT63" i="11" a="1"/>
  <c r="AT63" i="11" s="1"/>
  <c r="AC63" i="11"/>
  <c r="Z63" i="11"/>
  <c r="AT64" i="11" a="1"/>
  <c r="AT64" i="11" s="1"/>
  <c r="AC64" i="11"/>
  <c r="Z64" i="11"/>
  <c r="AT65" i="11" a="1"/>
  <c r="AT65" i="11" s="1"/>
  <c r="AC65" i="11"/>
  <c r="Z65" i="11"/>
  <c r="AT66" i="11" a="1"/>
  <c r="AT66" i="11" s="1"/>
  <c r="AC66" i="11"/>
  <c r="Z66" i="11"/>
  <c r="AT67" i="11" a="1"/>
  <c r="AT67" i="11" s="1"/>
  <c r="AC67" i="11"/>
  <c r="Z67" i="11"/>
  <c r="AT68" i="11" a="1"/>
  <c r="AT68" i="11" s="1"/>
  <c r="AC68" i="11"/>
  <c r="Z68" i="11"/>
  <c r="AT69" i="11" a="1"/>
  <c r="AT69" i="11" s="1"/>
  <c r="AC69" i="11"/>
  <c r="Z69" i="11"/>
  <c r="AT70" i="11" a="1"/>
  <c r="AT70" i="11" s="1"/>
  <c r="AC70" i="11"/>
  <c r="Z70" i="11"/>
  <c r="AT71" i="11" a="1"/>
  <c r="AT71" i="11" s="1"/>
  <c r="AC71" i="11"/>
  <c r="Z71" i="11"/>
  <c r="AT72" i="11" a="1"/>
  <c r="AT72" i="11" s="1"/>
  <c r="AC72" i="11"/>
  <c r="Z72" i="11"/>
  <c r="AT73" i="11" a="1"/>
  <c r="AT73" i="11" s="1"/>
  <c r="AC73" i="11"/>
  <c r="Z73" i="11"/>
  <c r="AT74" i="11" a="1"/>
  <c r="AT74" i="11" s="1"/>
  <c r="AC74" i="11"/>
  <c r="Z74" i="11"/>
  <c r="AT75" i="11" a="1"/>
  <c r="AT75" i="11" s="1"/>
  <c r="AC75" i="11"/>
  <c r="Z75" i="11"/>
  <c r="AT79" i="11" a="1"/>
  <c r="AT79" i="11" s="1"/>
  <c r="AC79" i="11"/>
  <c r="Z79" i="11"/>
  <c r="AT80" i="11" a="1"/>
  <c r="AT80" i="11" s="1"/>
  <c r="AC80" i="11"/>
  <c r="Z80" i="11"/>
  <c r="AT81" i="11" a="1"/>
  <c r="AT81" i="11" s="1"/>
  <c r="AC81" i="11"/>
  <c r="Z81" i="11"/>
  <c r="AT82" i="11" a="1"/>
  <c r="AT82" i="11" s="1"/>
  <c r="AC82" i="11"/>
  <c r="G21" i="25" s="1"/>
  <c r="Z82" i="11"/>
  <c r="AT83" i="11" a="1"/>
  <c r="AT83" i="11" s="1"/>
  <c r="AC83" i="11"/>
  <c r="Z83" i="11"/>
  <c r="AT84" i="11" a="1"/>
  <c r="AT84" i="11" s="1"/>
  <c r="AC84" i="11"/>
  <c r="Z84" i="11"/>
  <c r="AT85" i="11" a="1"/>
  <c r="AT85" i="11" s="1"/>
  <c r="AC85" i="11"/>
  <c r="Z85" i="11"/>
  <c r="AT86" i="11" a="1"/>
  <c r="AT86" i="11" s="1"/>
  <c r="AC86" i="11"/>
  <c r="Z86" i="11"/>
  <c r="AT87" i="11" a="1"/>
  <c r="AT87" i="11" s="1"/>
  <c r="AC87" i="11"/>
  <c r="Z87" i="11"/>
  <c r="AT88" i="11" a="1"/>
  <c r="AT88" i="11" s="1"/>
  <c r="AC88" i="11"/>
  <c r="Z88" i="11"/>
  <c r="AT89" i="11" a="1"/>
  <c r="AT89" i="11" s="1"/>
  <c r="AC89" i="11"/>
  <c r="Z89" i="11"/>
  <c r="AT90" i="11" a="1"/>
  <c r="AT90" i="11" s="1"/>
  <c r="AC90" i="11"/>
  <c r="Z90" i="11"/>
  <c r="AT91" i="11" a="1"/>
  <c r="AT91" i="11" s="1"/>
  <c r="AC91" i="11"/>
  <c r="Z91" i="11"/>
  <c r="AT92" i="11" a="1"/>
  <c r="AT92" i="11" s="1"/>
  <c r="AC92" i="11"/>
  <c r="Z92" i="11"/>
  <c r="AT93" i="11" a="1"/>
  <c r="AT93" i="11" s="1"/>
  <c r="AC93" i="11"/>
  <c r="Z93" i="11"/>
  <c r="AT94" i="11" a="1"/>
  <c r="AT94" i="11" s="1"/>
  <c r="AC94" i="11"/>
  <c r="Z94" i="11"/>
  <c r="AT95" i="11" a="1"/>
  <c r="AT95" i="11" s="1"/>
  <c r="AC95" i="11"/>
  <c r="Z95" i="11"/>
  <c r="AT96" i="11" a="1"/>
  <c r="AT96" i="11" s="1"/>
  <c r="AC96" i="11"/>
  <c r="Z96" i="11"/>
  <c r="AT97" i="11" a="1"/>
  <c r="AT97" i="11" s="1"/>
  <c r="AC97" i="11"/>
  <c r="Z97" i="11"/>
  <c r="AT98" i="11" a="1"/>
  <c r="AT98" i="11" s="1"/>
  <c r="AC98" i="11"/>
  <c r="Z98" i="11"/>
  <c r="AT99" i="11" a="1"/>
  <c r="AT99" i="11" s="1"/>
  <c r="AC99" i="11"/>
  <c r="Z99" i="11"/>
  <c r="AT100" i="11" a="1"/>
  <c r="AT100" i="11" s="1"/>
  <c r="AC100" i="11"/>
  <c r="Z100" i="11"/>
  <c r="AT101" i="11" a="1"/>
  <c r="AT101" i="11" s="1"/>
  <c r="AC101" i="11"/>
  <c r="Z101" i="11"/>
  <c r="AT102" i="11" a="1"/>
  <c r="AT102" i="11" s="1"/>
  <c r="AC102" i="11"/>
  <c r="Z102" i="11"/>
  <c r="AT103" i="11" a="1"/>
  <c r="AT103" i="11" s="1"/>
  <c r="AC103" i="11"/>
  <c r="Z103" i="11"/>
  <c r="AT104" i="11" a="1"/>
  <c r="AT104" i="11" s="1"/>
  <c r="AC104" i="11"/>
  <c r="Z104" i="11"/>
  <c r="AT105" i="11" a="1"/>
  <c r="AT105" i="11" s="1"/>
  <c r="AC105" i="11"/>
  <c r="Z105" i="11"/>
  <c r="AT106" i="11" a="1"/>
  <c r="AT106" i="11" s="1"/>
  <c r="AC106" i="11"/>
  <c r="Z106" i="11"/>
  <c r="AT107" i="11" a="1"/>
  <c r="AT107" i="11" s="1"/>
  <c r="AC107" i="11"/>
  <c r="Z107" i="11"/>
  <c r="AT108" i="11" a="1"/>
  <c r="AT108" i="11" s="1"/>
  <c r="AC108" i="11"/>
  <c r="Z108" i="11"/>
  <c r="AT109" i="11" a="1"/>
  <c r="AT109" i="11" s="1"/>
  <c r="AC109" i="11"/>
  <c r="Z109" i="11"/>
  <c r="AT110" i="11" a="1"/>
  <c r="AT110" i="11" s="1"/>
  <c r="AC110" i="11"/>
  <c r="Z110" i="11"/>
  <c r="AT111" i="11" a="1"/>
  <c r="AT111" i="11" s="1"/>
  <c r="AC111" i="11"/>
  <c r="Z111" i="11"/>
  <c r="AT112" i="11" a="1"/>
  <c r="AT112" i="11" s="1"/>
  <c r="AC112" i="11"/>
  <c r="Z112" i="11"/>
  <c r="AT113" i="11" a="1"/>
  <c r="AT113" i="11" s="1"/>
  <c r="AC113" i="11"/>
  <c r="Z113" i="11"/>
  <c r="AT114" i="11" a="1"/>
  <c r="AT114" i="11" s="1"/>
  <c r="AC114" i="11"/>
  <c r="Z114" i="11"/>
  <c r="AT115" i="11" a="1"/>
  <c r="AT115" i="11" s="1"/>
  <c r="AC115" i="11"/>
  <c r="Z115" i="11"/>
  <c r="AT116" i="11" a="1"/>
  <c r="AT116" i="11" s="1"/>
  <c r="AC116" i="11"/>
  <c r="Z116" i="11"/>
  <c r="AT117" i="11" a="1"/>
  <c r="AT117" i="11" s="1"/>
  <c r="AC117" i="11"/>
  <c r="Z117" i="11"/>
  <c r="AT118" i="11" a="1"/>
  <c r="AT118" i="11" s="1"/>
  <c r="AC118" i="11"/>
  <c r="Z118" i="11"/>
  <c r="AT119" i="11" a="1"/>
  <c r="AT119" i="11" s="1"/>
  <c r="AC119" i="11"/>
  <c r="Z119" i="11"/>
  <c r="AT120" i="11" a="1"/>
  <c r="AT120" i="11" s="1"/>
  <c r="AC120" i="11"/>
  <c r="Z120" i="11"/>
  <c r="AT121" i="11" a="1"/>
  <c r="AT121" i="11" s="1"/>
  <c r="AC121" i="11"/>
  <c r="Z121" i="11"/>
  <c r="AT122" i="11" a="1"/>
  <c r="AT122" i="11" s="1"/>
  <c r="AC122" i="11"/>
  <c r="Z122" i="11"/>
  <c r="AT123" i="11" a="1"/>
  <c r="AT123" i="11" s="1"/>
  <c r="AC123" i="11"/>
  <c r="Z123" i="11"/>
  <c r="AT124" i="11" a="1"/>
  <c r="AT124" i="11" s="1"/>
  <c r="AC124" i="11"/>
  <c r="Z124" i="11"/>
  <c r="AT125" i="11" a="1"/>
  <c r="AT125" i="11" s="1"/>
  <c r="AC125" i="11"/>
  <c r="Z125" i="11"/>
  <c r="AT126" i="11" a="1"/>
  <c r="AT126" i="11" s="1"/>
  <c r="AC126" i="11"/>
  <c r="Z126" i="11"/>
  <c r="AT127" i="11" a="1"/>
  <c r="AT127" i="11" s="1"/>
  <c r="AC127" i="11"/>
  <c r="Z127" i="11"/>
  <c r="AT128" i="11" a="1"/>
  <c r="AT128" i="11" s="1"/>
  <c r="AC128" i="11"/>
  <c r="Z128" i="11"/>
  <c r="AT129" i="11" a="1"/>
  <c r="AT129" i="11" s="1"/>
  <c r="AC129" i="11"/>
  <c r="Z129" i="11"/>
  <c r="AT130" i="11" a="1"/>
  <c r="AT130" i="11" s="1"/>
  <c r="AC130" i="11"/>
  <c r="Z130" i="11"/>
  <c r="AT131" i="11" a="1"/>
  <c r="AT131" i="11" s="1"/>
  <c r="AC131" i="11"/>
  <c r="Z131" i="11"/>
  <c r="AT132" i="11" a="1"/>
  <c r="AT132" i="11" s="1"/>
  <c r="AC132" i="11"/>
  <c r="Z132" i="11"/>
  <c r="AT133" i="11" a="1"/>
  <c r="AT133" i="11" s="1"/>
  <c r="AC133" i="11"/>
  <c r="Z133" i="11"/>
  <c r="AT134" i="11" a="1"/>
  <c r="AT134" i="11" s="1"/>
  <c r="AC134" i="11"/>
  <c r="Z134" i="11"/>
  <c r="AT135" i="11" a="1"/>
  <c r="AT135" i="11" s="1"/>
  <c r="AC135" i="11"/>
  <c r="Z135" i="11"/>
  <c r="AT136" i="11" a="1"/>
  <c r="AT136" i="11" s="1"/>
  <c r="AC136" i="11"/>
  <c r="Z136" i="11"/>
  <c r="AT137" i="11" a="1"/>
  <c r="AT137" i="11" s="1"/>
  <c r="AC137" i="11"/>
  <c r="Z137" i="11"/>
  <c r="AT138" i="11" a="1"/>
  <c r="AT138" i="11" s="1"/>
  <c r="AC138" i="11"/>
  <c r="Z138" i="11"/>
  <c r="AT139" i="11" a="1"/>
  <c r="AT139" i="11" s="1"/>
  <c r="AC139" i="11"/>
  <c r="Z139" i="11"/>
  <c r="AT140" i="11" a="1"/>
  <c r="AT140" i="11" s="1"/>
  <c r="AC140" i="11"/>
  <c r="Z140" i="11"/>
  <c r="AT141" i="11" a="1"/>
  <c r="AT141" i="11" s="1"/>
  <c r="AC141" i="11"/>
  <c r="Z141" i="11"/>
  <c r="AT142" i="11" a="1"/>
  <c r="AT142" i="11" s="1"/>
  <c r="AC142" i="11"/>
  <c r="Z142" i="11"/>
  <c r="AT143" i="11" a="1"/>
  <c r="AT143" i="11" s="1"/>
  <c r="AC143" i="11"/>
  <c r="Z143" i="11"/>
  <c r="AT144" i="11" a="1"/>
  <c r="AT144" i="11" s="1"/>
  <c r="AC144" i="11"/>
  <c r="Z144" i="11"/>
  <c r="AT145" i="11" a="1"/>
  <c r="AT145" i="11" s="1"/>
  <c r="AC145" i="11"/>
  <c r="Z145" i="11"/>
  <c r="AT146" i="11" a="1"/>
  <c r="AT146" i="11" s="1"/>
  <c r="AC146" i="11"/>
  <c r="Z146" i="11"/>
  <c r="AT147" i="11" a="1"/>
  <c r="AT147" i="11" s="1"/>
  <c r="AC147" i="11"/>
  <c r="Z147" i="11"/>
  <c r="AT148" i="11" a="1"/>
  <c r="AT148" i="11" s="1"/>
  <c r="AC148" i="11"/>
  <c r="Z148" i="11"/>
  <c r="AT149" i="11" a="1"/>
  <c r="AT149" i="11" s="1"/>
  <c r="AC149" i="11"/>
  <c r="Z149" i="11"/>
  <c r="AT150" i="11" a="1"/>
  <c r="AT150" i="11" s="1"/>
  <c r="AC150" i="11"/>
  <c r="Z150" i="11"/>
  <c r="AT151" i="11" a="1"/>
  <c r="AT151" i="11" s="1"/>
  <c r="AC151" i="11"/>
  <c r="Z151" i="11"/>
  <c r="AT152" i="11" a="1"/>
  <c r="AT152" i="11" s="1"/>
  <c r="AC152" i="11"/>
  <c r="Z152" i="11"/>
  <c r="AT153" i="11" a="1"/>
  <c r="AT153" i="11" s="1"/>
  <c r="AC153" i="11"/>
  <c r="Z153" i="11"/>
  <c r="AT154" i="11" a="1"/>
  <c r="AT154" i="11" s="1"/>
  <c r="AC154" i="11"/>
  <c r="Z154" i="11"/>
  <c r="AT155" i="11" a="1"/>
  <c r="AT155" i="11" s="1"/>
  <c r="AC155" i="11"/>
  <c r="Z155" i="11"/>
  <c r="AT156" i="11" a="1"/>
  <c r="AT156" i="11" s="1"/>
  <c r="AC156" i="11"/>
  <c r="Z156" i="11"/>
  <c r="AT157" i="11" a="1"/>
  <c r="AT157" i="11" s="1"/>
  <c r="AC157" i="11"/>
  <c r="Z157" i="11"/>
  <c r="AT158" i="11" a="1"/>
  <c r="AT158" i="11" s="1"/>
  <c r="AC158" i="11"/>
  <c r="Z158" i="11"/>
  <c r="AT159" i="11" a="1"/>
  <c r="AT159" i="11" s="1"/>
  <c r="AC159" i="11"/>
  <c r="Z159" i="11"/>
  <c r="AT160" i="11" a="1"/>
  <c r="AT160" i="11" s="1"/>
  <c r="AC160" i="11"/>
  <c r="Z160" i="11"/>
  <c r="AT168" i="11" a="1"/>
  <c r="AT168" i="11" s="1"/>
  <c r="AC168" i="11"/>
  <c r="Z168" i="11"/>
  <c r="AT169" i="11" a="1"/>
  <c r="AT169" i="11" s="1"/>
  <c r="AC169" i="11"/>
  <c r="Z169" i="11"/>
  <c r="AT170" i="11" a="1"/>
  <c r="AT170" i="11" s="1"/>
  <c r="AC170" i="11"/>
  <c r="Z170" i="11"/>
  <c r="AT171" i="11" a="1"/>
  <c r="AT171" i="11" s="1"/>
  <c r="AC171" i="11"/>
  <c r="Z171" i="11"/>
  <c r="AT172" i="11" a="1"/>
  <c r="AT172" i="11" s="1"/>
  <c r="AC172" i="11"/>
  <c r="Z172" i="11"/>
  <c r="AT173" i="11" a="1"/>
  <c r="AT173" i="11" s="1"/>
  <c r="AC173" i="11"/>
  <c r="Z173" i="11"/>
  <c r="AT174" i="11" a="1"/>
  <c r="AT174" i="11" s="1"/>
  <c r="AC174" i="11"/>
  <c r="Z174" i="11"/>
  <c r="AT175" i="11" a="1"/>
  <c r="AT175" i="11" s="1"/>
  <c r="AC175" i="11"/>
  <c r="Z175" i="11"/>
  <c r="AT176" i="11" a="1"/>
  <c r="AT176" i="11" s="1"/>
  <c r="AC176" i="11"/>
  <c r="Z176" i="11"/>
  <c r="AT177" i="11" a="1"/>
  <c r="AT177" i="11" s="1"/>
  <c r="AC177" i="11"/>
  <c r="Z177" i="11"/>
  <c r="AT178" i="11" a="1"/>
  <c r="AT178" i="11" s="1"/>
  <c r="AC178" i="11"/>
  <c r="Z178" i="11"/>
  <c r="AT179" i="11" a="1"/>
  <c r="AT179" i="11" s="1"/>
  <c r="AC179" i="11"/>
  <c r="Z179" i="11"/>
  <c r="AT180" i="11" a="1"/>
  <c r="AT180" i="11" s="1"/>
  <c r="AC180" i="11"/>
  <c r="Z180" i="11"/>
  <c r="AT181" i="11" a="1"/>
  <c r="AT181" i="11" s="1"/>
  <c r="AC181" i="11"/>
  <c r="Z181" i="11"/>
  <c r="AT182" i="11" a="1"/>
  <c r="AT182" i="11" s="1"/>
  <c r="AC182" i="11"/>
  <c r="Z182" i="11"/>
  <c r="AT183" i="11" a="1"/>
  <c r="AT183" i="11" s="1"/>
  <c r="AC183" i="11"/>
  <c r="Z183" i="11"/>
  <c r="AT184" i="11" a="1"/>
  <c r="AT184" i="11" s="1"/>
  <c r="AC184" i="11"/>
  <c r="Z184" i="11"/>
  <c r="AT185" i="11" a="1"/>
  <c r="AT185" i="11" s="1"/>
  <c r="AC185" i="11"/>
  <c r="Z185" i="11"/>
  <c r="AT186" i="11" a="1"/>
  <c r="AT186" i="11" s="1"/>
  <c r="AC186" i="11"/>
  <c r="Z186" i="11"/>
  <c r="AT187" i="11" a="1"/>
  <c r="AT187" i="11" s="1"/>
  <c r="AC187" i="11"/>
  <c r="Z187" i="11"/>
  <c r="AT188" i="11" a="1"/>
  <c r="AT188" i="11" s="1"/>
  <c r="AC188" i="11"/>
  <c r="Z188" i="11"/>
  <c r="AT189" i="11" a="1"/>
  <c r="AT189" i="11" s="1"/>
  <c r="AC189" i="11"/>
  <c r="Z189" i="11"/>
  <c r="AT190" i="11" a="1"/>
  <c r="AT190" i="11" s="1"/>
  <c r="AC190" i="11"/>
  <c r="Z190" i="11"/>
  <c r="AT191" i="11" a="1"/>
  <c r="AT191" i="11" s="1"/>
  <c r="AC191" i="11"/>
  <c r="Z191" i="11"/>
  <c r="AT192" i="11" a="1"/>
  <c r="AT192" i="11" s="1"/>
  <c r="AC192" i="11"/>
  <c r="Z192" i="11"/>
  <c r="AT193" i="11" a="1"/>
  <c r="AT193" i="11" s="1"/>
  <c r="AC193" i="11"/>
  <c r="Z193" i="11"/>
  <c r="AT194" i="11" a="1"/>
  <c r="AT194" i="11" s="1"/>
  <c r="AC194" i="11"/>
  <c r="Z194" i="11"/>
  <c r="AT195" i="11" a="1"/>
  <c r="AT195" i="11" s="1"/>
  <c r="AC195" i="11"/>
  <c r="Z195" i="11"/>
  <c r="AT196" i="11" a="1"/>
  <c r="AT196" i="11" s="1"/>
  <c r="AC196" i="11"/>
  <c r="Z196" i="11"/>
  <c r="AT197" i="11" a="1"/>
  <c r="AT197" i="11" s="1"/>
  <c r="AC197" i="11"/>
  <c r="Z197" i="11"/>
  <c r="AT198" i="11" a="1"/>
  <c r="AT198" i="11" s="1"/>
  <c r="AC198" i="11"/>
  <c r="Z198" i="11"/>
  <c r="AT199" i="11" a="1"/>
  <c r="AT199" i="11" s="1"/>
  <c r="AC199" i="11"/>
  <c r="Z199" i="11"/>
  <c r="AT200" i="11" a="1"/>
  <c r="AT200" i="11" s="1"/>
  <c r="AC200" i="11"/>
  <c r="Z200" i="11"/>
  <c r="AT201" i="11" a="1"/>
  <c r="AT201" i="11" s="1"/>
  <c r="AC201" i="11"/>
  <c r="Z201" i="11"/>
  <c r="AT202" i="11" a="1"/>
  <c r="AT202" i="11" s="1"/>
  <c r="AC202" i="11"/>
  <c r="Z202" i="11"/>
  <c r="AT203" i="11" a="1"/>
  <c r="AT203" i="11" s="1"/>
  <c r="AC203" i="11"/>
  <c r="Z203" i="11"/>
  <c r="AT204" i="11" a="1"/>
  <c r="AT204" i="11" s="1"/>
  <c r="AC204" i="11"/>
  <c r="Z204" i="11"/>
  <c r="AT205" i="11" a="1"/>
  <c r="AT205" i="11" s="1"/>
  <c r="AC205" i="11"/>
  <c r="Z205" i="11"/>
  <c r="AT206" i="11" a="1"/>
  <c r="AT206" i="11" s="1"/>
  <c r="AC206" i="11"/>
  <c r="Z206" i="11"/>
  <c r="AT207" i="11" a="1"/>
  <c r="AT207" i="11" s="1"/>
  <c r="AC207" i="11"/>
  <c r="Z207" i="11"/>
  <c r="AT208" i="11" a="1"/>
  <c r="AT208" i="11" s="1"/>
  <c r="AC208" i="11"/>
  <c r="Z208" i="11"/>
  <c r="AT209" i="11" a="1"/>
  <c r="AT209" i="11" s="1"/>
  <c r="AC209" i="11"/>
  <c r="Z209" i="11"/>
  <c r="AT210" i="11" a="1"/>
  <c r="AT210" i="11" s="1"/>
  <c r="AC210" i="11"/>
  <c r="Z210" i="11"/>
  <c r="AT211" i="11" a="1"/>
  <c r="AT211" i="11" s="1"/>
  <c r="AC211" i="11"/>
  <c r="Z211" i="11"/>
  <c r="AT212" i="11" a="1"/>
  <c r="AT212" i="11" s="1"/>
  <c r="AC212" i="11"/>
  <c r="Z212" i="11"/>
  <c r="AT213" i="11" a="1"/>
  <c r="AT213" i="11" s="1"/>
  <c r="AC213" i="11"/>
  <c r="Z213" i="11"/>
  <c r="AT214" i="11" a="1"/>
  <c r="AT214" i="11" s="1"/>
  <c r="AC214" i="11"/>
  <c r="Z214" i="11"/>
  <c r="AT215" i="11" a="1"/>
  <c r="AT215" i="11" s="1"/>
  <c r="AC215" i="11"/>
  <c r="Z215" i="11"/>
  <c r="AT216" i="11" a="1"/>
  <c r="AT216" i="11" s="1"/>
  <c r="AC216" i="11"/>
  <c r="Z216" i="11"/>
  <c r="AT217" i="11" a="1"/>
  <c r="AT217" i="11" s="1"/>
  <c r="AC217" i="11"/>
  <c r="Z217" i="11"/>
  <c r="AT218" i="11" a="1"/>
  <c r="AT218" i="11" s="1"/>
  <c r="AC218" i="11"/>
  <c r="Z218" i="11"/>
  <c r="AT219" i="11" a="1"/>
  <c r="AT219" i="11" s="1"/>
  <c r="AC219" i="11"/>
  <c r="Z219" i="11"/>
  <c r="AT220" i="11" a="1"/>
  <c r="AT220" i="11" s="1"/>
  <c r="AC220" i="11"/>
  <c r="Z220" i="11"/>
  <c r="AT221" i="11" a="1"/>
  <c r="AT221" i="11" s="1"/>
  <c r="AC221" i="11"/>
  <c r="Z221" i="11"/>
  <c r="AT222" i="11" a="1"/>
  <c r="AT222" i="11" s="1"/>
  <c r="AC222" i="11"/>
  <c r="Z222" i="11"/>
  <c r="AT223" i="11" a="1"/>
  <c r="AT223" i="11" s="1"/>
  <c r="AC223" i="11"/>
  <c r="Z223" i="11"/>
  <c r="AT224" i="11" a="1"/>
  <c r="AT224" i="11" s="1"/>
  <c r="AC224" i="11"/>
  <c r="Z224" i="11"/>
  <c r="AT225" i="11" a="1"/>
  <c r="AT225" i="11" s="1"/>
  <c r="AC225" i="11"/>
  <c r="Z225" i="11"/>
  <c r="AT226" i="11" a="1"/>
  <c r="AT226" i="11" s="1"/>
  <c r="AC226" i="11"/>
  <c r="Z226" i="11"/>
  <c r="AT227" i="11" a="1"/>
  <c r="AT227" i="11" s="1"/>
  <c r="AC227" i="11"/>
  <c r="Z227" i="11"/>
  <c r="AT228" i="11" a="1"/>
  <c r="AT228" i="11" s="1"/>
  <c r="AC228" i="11"/>
  <c r="Z228" i="11"/>
  <c r="AT229" i="11" a="1"/>
  <c r="AT229" i="11" s="1"/>
  <c r="AC229" i="11"/>
  <c r="Z229" i="11"/>
  <c r="AT230" i="11" a="1"/>
  <c r="AT230" i="11" s="1"/>
  <c r="AC230" i="11"/>
  <c r="Z230" i="11"/>
  <c r="AT231" i="11" a="1"/>
  <c r="AT231" i="11" s="1"/>
  <c r="AC231" i="11"/>
  <c r="Z231" i="11"/>
  <c r="AT232" i="11" a="1"/>
  <c r="AT232" i="11" s="1"/>
  <c r="AC232" i="11"/>
  <c r="Z232" i="11"/>
  <c r="AT233" i="11" a="1"/>
  <c r="AT233" i="11" s="1"/>
  <c r="AC233" i="11"/>
  <c r="Z233" i="11"/>
  <c r="AT234" i="11" a="1"/>
  <c r="AT234" i="11" s="1"/>
  <c r="AC234" i="11"/>
  <c r="Z234" i="11"/>
  <c r="AT235" i="11" a="1"/>
  <c r="AT235" i="11" s="1"/>
  <c r="AC235" i="11"/>
  <c r="Z235" i="11"/>
  <c r="AT236" i="11" a="1"/>
  <c r="AT236" i="11" s="1"/>
  <c r="AC236" i="11"/>
  <c r="Z236" i="11"/>
  <c r="AT237" i="11" a="1"/>
  <c r="AT237" i="11" s="1"/>
  <c r="AC237" i="11"/>
  <c r="Z237" i="11"/>
  <c r="AT238" i="11" a="1"/>
  <c r="AT238" i="11" s="1"/>
  <c r="AC238" i="11"/>
  <c r="Z238" i="11"/>
  <c r="AT239" i="11" a="1"/>
  <c r="AT239" i="11" s="1"/>
  <c r="AC239" i="11"/>
  <c r="Z239" i="11"/>
  <c r="AT240" i="11" a="1"/>
  <c r="AT240" i="11" s="1"/>
  <c r="AC240" i="11"/>
  <c r="Z240" i="11"/>
  <c r="AT241" i="11" a="1"/>
  <c r="AT241" i="11" s="1"/>
  <c r="AC241" i="11"/>
  <c r="Z241" i="11"/>
  <c r="AT242" i="11" a="1"/>
  <c r="AT242" i="11" s="1"/>
  <c r="AC242" i="11"/>
  <c r="Z242" i="11"/>
  <c r="AT243" i="11" a="1"/>
  <c r="AT243" i="11" s="1"/>
  <c r="AC243" i="11"/>
  <c r="Z243" i="11"/>
  <c r="AT244" i="11" a="1"/>
  <c r="AT244" i="11" s="1"/>
  <c r="AC244" i="11"/>
  <c r="Z244" i="11"/>
  <c r="AT245" i="11" a="1"/>
  <c r="AT245" i="11" s="1"/>
  <c r="AC245" i="11"/>
  <c r="Z245" i="11"/>
  <c r="AT246" i="11" a="1"/>
  <c r="AT246" i="11" s="1"/>
  <c r="AC246" i="11"/>
  <c r="Z246" i="11"/>
  <c r="AT247" i="11" a="1"/>
  <c r="AT247" i="11" s="1"/>
  <c r="AC247" i="11"/>
  <c r="Z247" i="11"/>
  <c r="AT248" i="11" a="1"/>
  <c r="AT248" i="11" s="1"/>
  <c r="AC248" i="11"/>
  <c r="Z248" i="11"/>
  <c r="AT249" i="11" a="1"/>
  <c r="AT249" i="11" s="1"/>
  <c r="AC249" i="11"/>
  <c r="Z249" i="11"/>
  <c r="AT250" i="11" a="1"/>
  <c r="AT250" i="11" s="1"/>
  <c r="AC250" i="11"/>
  <c r="Z250" i="11"/>
  <c r="AT251" i="11" a="1"/>
  <c r="AT251" i="11" s="1"/>
  <c r="AC251" i="11"/>
  <c r="Z251" i="11"/>
  <c r="AT252" i="11" a="1"/>
  <c r="AT252" i="11" s="1"/>
  <c r="AC252" i="11"/>
  <c r="Z252" i="11"/>
  <c r="AT253" i="11" a="1"/>
  <c r="AT253" i="11" s="1"/>
  <c r="AC253" i="11"/>
  <c r="Z253" i="11"/>
  <c r="AT254" i="11" a="1"/>
  <c r="AT254" i="11" s="1"/>
  <c r="AC254" i="11"/>
  <c r="Z254" i="11"/>
  <c r="AT255" i="11" a="1"/>
  <c r="AT255" i="11" s="1"/>
  <c r="AC255" i="11"/>
  <c r="Z255" i="11"/>
  <c r="AT256" i="11" a="1"/>
  <c r="AT256" i="11" s="1"/>
  <c r="AC256" i="11"/>
  <c r="Z256" i="11"/>
  <c r="AT257" i="11" a="1"/>
  <c r="AT257" i="11" s="1"/>
  <c r="AC257" i="11"/>
  <c r="Z257" i="11"/>
  <c r="AT258" i="11" a="1"/>
  <c r="AT258" i="11" s="1"/>
  <c r="AC258" i="11"/>
  <c r="Z258" i="11"/>
  <c r="AT259" i="11" a="1"/>
  <c r="AT259" i="11" s="1"/>
  <c r="AC259" i="11"/>
  <c r="Z259" i="11"/>
  <c r="AT260" i="11" a="1"/>
  <c r="AT260" i="11" s="1"/>
  <c r="AC260" i="11"/>
  <c r="Z260" i="11"/>
  <c r="AT261" i="11" a="1"/>
  <c r="AT261" i="11" s="1"/>
  <c r="AC261" i="11"/>
  <c r="Z261" i="11"/>
  <c r="AT262" i="11" a="1"/>
  <c r="AT262" i="11" s="1"/>
  <c r="AC262" i="11"/>
  <c r="Z262" i="11"/>
  <c r="AT263" i="11" a="1"/>
  <c r="AT263" i="11" s="1"/>
  <c r="AC263" i="11"/>
  <c r="Z263" i="11"/>
  <c r="AT264" i="11" a="1"/>
  <c r="AT264" i="11" s="1"/>
  <c r="AC264" i="11"/>
  <c r="Z264" i="11"/>
  <c r="AT265" i="11" a="1"/>
  <c r="AT265" i="11" s="1"/>
  <c r="AC265" i="11"/>
  <c r="Z265" i="11"/>
  <c r="AT266" i="11" a="1"/>
  <c r="AT266" i="11" s="1"/>
  <c r="AC266" i="11"/>
  <c r="Z266" i="11"/>
  <c r="AT267" i="11" a="1"/>
  <c r="AT267" i="11" s="1"/>
  <c r="AC267" i="11"/>
  <c r="Z267" i="11"/>
  <c r="AT268" i="11" a="1"/>
  <c r="AT268" i="11" s="1"/>
  <c r="AC268" i="11"/>
  <c r="Z268" i="11"/>
  <c r="AT269" i="11" a="1"/>
  <c r="AT269" i="11" s="1"/>
  <c r="AC269" i="11"/>
  <c r="Z269" i="11"/>
  <c r="AT270" i="11" a="1"/>
  <c r="AT270" i="11" s="1"/>
  <c r="AC270" i="11"/>
  <c r="Z270" i="11"/>
  <c r="AT271" i="11" a="1"/>
  <c r="AT271" i="11" s="1"/>
  <c r="AC271" i="11"/>
  <c r="Z271" i="11"/>
  <c r="AT272" i="11" a="1"/>
  <c r="AT272" i="11" s="1"/>
  <c r="AC272" i="11"/>
  <c r="Z272" i="11"/>
  <c r="AT273" i="11" a="1"/>
  <c r="AT273" i="11" s="1"/>
  <c r="AC273" i="11"/>
  <c r="Z273" i="11"/>
  <c r="AT274" i="11" a="1"/>
  <c r="AT274" i="11" s="1"/>
  <c r="AC274" i="11"/>
  <c r="Z274" i="11"/>
  <c r="AT275" i="11" a="1"/>
  <c r="AT275" i="11" s="1"/>
  <c r="AC275" i="11"/>
  <c r="Z275" i="11"/>
  <c r="AT276" i="11" a="1"/>
  <c r="AT276" i="11" s="1"/>
  <c r="AC276" i="11"/>
  <c r="Z276" i="11"/>
  <c r="AT277" i="11" a="1"/>
  <c r="AT277" i="11" s="1"/>
  <c r="AC277" i="11"/>
  <c r="Z277" i="11"/>
  <c r="AT278" i="11" a="1"/>
  <c r="AT278" i="11" s="1"/>
  <c r="AC278" i="11"/>
  <c r="Z278" i="11"/>
  <c r="AT279" i="11" a="1"/>
  <c r="AT279" i="11" s="1"/>
  <c r="AC279" i="11"/>
  <c r="Z279" i="11"/>
  <c r="AT280" i="11" a="1"/>
  <c r="AT280" i="11" s="1"/>
  <c r="AC280" i="11"/>
  <c r="Z280" i="11"/>
  <c r="AT281" i="11" a="1"/>
  <c r="AT281" i="11" s="1"/>
  <c r="AC281" i="11"/>
  <c r="Z281" i="11"/>
  <c r="AT282" i="11" a="1"/>
  <c r="AT282" i="11" s="1"/>
  <c r="AC282" i="11"/>
  <c r="Z282" i="11"/>
  <c r="AT283" i="11" a="1"/>
  <c r="AT283" i="11" s="1"/>
  <c r="AC283" i="11"/>
  <c r="Z283" i="11"/>
  <c r="AT284" i="11" a="1"/>
  <c r="AT284" i="11" s="1"/>
  <c r="AC284" i="11"/>
  <c r="Z284" i="11"/>
  <c r="AT285" i="11" a="1"/>
  <c r="AT285" i="11" s="1"/>
  <c r="AC285" i="11"/>
  <c r="Z285" i="11"/>
  <c r="AT286" i="11" a="1"/>
  <c r="AT286" i="11" s="1"/>
  <c r="AC286" i="11"/>
  <c r="Z286" i="11"/>
  <c r="AT287" i="11" a="1"/>
  <c r="AT287" i="11" s="1"/>
  <c r="AC287" i="11"/>
  <c r="Z287" i="11"/>
  <c r="AT288" i="11" a="1"/>
  <c r="AT288" i="11" s="1"/>
  <c r="AC288" i="11"/>
  <c r="Z288" i="11"/>
  <c r="AT289" i="11" a="1"/>
  <c r="AT289" i="11" s="1"/>
  <c r="AC289" i="11"/>
  <c r="Z289" i="11"/>
  <c r="AT290" i="11" a="1"/>
  <c r="AT290" i="11" s="1"/>
  <c r="AC290" i="11"/>
  <c r="Z290" i="11"/>
  <c r="AT291" i="11" a="1"/>
  <c r="AT291" i="11" s="1"/>
  <c r="AC291" i="11"/>
  <c r="Z291" i="11"/>
  <c r="AT292" i="11" a="1"/>
  <c r="AT292" i="11" s="1"/>
  <c r="AC292" i="11"/>
  <c r="Z292" i="11"/>
  <c r="AT293" i="11" a="1"/>
  <c r="AT293" i="11" s="1"/>
  <c r="AC293" i="11"/>
  <c r="Z293" i="11"/>
  <c r="AT294" i="11" a="1"/>
  <c r="AT294" i="11" s="1"/>
  <c r="AC294" i="11"/>
  <c r="Z294" i="11"/>
  <c r="AT295" i="11" a="1"/>
  <c r="AT295" i="11" s="1"/>
  <c r="AC295" i="11"/>
  <c r="Z295" i="11"/>
  <c r="AT296" i="11" a="1"/>
  <c r="AT296" i="11" s="1"/>
  <c r="AC296" i="11"/>
  <c r="Z296" i="11"/>
  <c r="AT297" i="11" a="1"/>
  <c r="AT297" i="11" s="1"/>
  <c r="AC297" i="11"/>
  <c r="Z297" i="11"/>
  <c r="AT298" i="11" a="1"/>
  <c r="AT298" i="11" s="1"/>
  <c r="AC298" i="11"/>
  <c r="Z298" i="11"/>
  <c r="AT299" i="11" a="1"/>
  <c r="AT299" i="11" s="1"/>
  <c r="AC299" i="11"/>
  <c r="Z299" i="11"/>
  <c r="AT300" i="11" a="1"/>
  <c r="AT300" i="11" s="1"/>
  <c r="AC300" i="11"/>
  <c r="Z300" i="11"/>
  <c r="AT301" i="11" a="1"/>
  <c r="AT301" i="11" s="1"/>
  <c r="AC301" i="11"/>
  <c r="Z301" i="11"/>
  <c r="AT302" i="11" a="1"/>
  <c r="AT302" i="11" s="1"/>
  <c r="AC302" i="11"/>
  <c r="Z302" i="11"/>
  <c r="AT303" i="11" a="1"/>
  <c r="AT303" i="11" s="1"/>
  <c r="AC303" i="11"/>
  <c r="Z303" i="11"/>
  <c r="AT304" i="11" a="1"/>
  <c r="AT304" i="11" s="1"/>
  <c r="AC304" i="11"/>
  <c r="Z304" i="11"/>
  <c r="AT305" i="11" a="1"/>
  <c r="AT305" i="11" s="1"/>
  <c r="AC305" i="11"/>
  <c r="Z305" i="11"/>
  <c r="AT306" i="11" a="1"/>
  <c r="AT306" i="11" s="1"/>
  <c r="AC306" i="11"/>
  <c r="Z306" i="11"/>
  <c r="AT307" i="11" a="1"/>
  <c r="AT307" i="11" s="1"/>
  <c r="AC307" i="11"/>
  <c r="Z307" i="11"/>
  <c r="AT308" i="11" a="1"/>
  <c r="AT308" i="11" s="1"/>
  <c r="AC308" i="11"/>
  <c r="Z308" i="11"/>
  <c r="AT309" i="11" a="1"/>
  <c r="AT309" i="11" s="1"/>
  <c r="AC309" i="11"/>
  <c r="Z309" i="11"/>
  <c r="AT310" i="11" a="1"/>
  <c r="AT310" i="11" s="1"/>
  <c r="AC310" i="11"/>
  <c r="Z310" i="11"/>
  <c r="AT311" i="11" a="1"/>
  <c r="AT311" i="11" s="1"/>
  <c r="AC311" i="11"/>
  <c r="Z311" i="11"/>
  <c r="AT312" i="11" a="1"/>
  <c r="AT312" i="11" s="1"/>
  <c r="AC312" i="11"/>
  <c r="Z312" i="11"/>
  <c r="AT313" i="11" a="1"/>
  <c r="AT313" i="11" s="1"/>
  <c r="AC313" i="11"/>
  <c r="Z313" i="11"/>
  <c r="AT314" i="11" a="1"/>
  <c r="AT314" i="11" s="1"/>
  <c r="AC314" i="11"/>
  <c r="Z314" i="11"/>
  <c r="AT315" i="11" a="1"/>
  <c r="AT315" i="11" s="1"/>
  <c r="AC315" i="11"/>
  <c r="Z315" i="11"/>
  <c r="AT316" i="11" a="1"/>
  <c r="AT316" i="11" s="1"/>
  <c r="AC316" i="11"/>
  <c r="Z316" i="11"/>
  <c r="AT317" i="11" a="1"/>
  <c r="AT317" i="11" s="1"/>
  <c r="AC317" i="11"/>
  <c r="Z317" i="11"/>
  <c r="AT318" i="11" a="1"/>
  <c r="AT318" i="11" s="1"/>
  <c r="AC318" i="11"/>
  <c r="Z318" i="11"/>
  <c r="AT319" i="11" a="1"/>
  <c r="AT319" i="11" s="1"/>
  <c r="AC319" i="11"/>
  <c r="Z319" i="11"/>
  <c r="AT320" i="11" a="1"/>
  <c r="AT320" i="11" s="1"/>
  <c r="AC320" i="11"/>
  <c r="Z320" i="11"/>
  <c r="AT321" i="11" a="1"/>
  <c r="AT321" i="11" s="1"/>
  <c r="AC321" i="11"/>
  <c r="Z321" i="11"/>
  <c r="AT322" i="11" a="1"/>
  <c r="AT322" i="11" s="1"/>
  <c r="AC322" i="11"/>
  <c r="Z322" i="11"/>
  <c r="AT323" i="11" a="1"/>
  <c r="AT323" i="11" s="1"/>
  <c r="AC323" i="11"/>
  <c r="Z323" i="11"/>
  <c r="AT324" i="11" a="1"/>
  <c r="AT324" i="11" s="1"/>
  <c r="AC324" i="11"/>
  <c r="Z324" i="11"/>
  <c r="AT325" i="11" a="1"/>
  <c r="AT325" i="11" s="1"/>
  <c r="AC325" i="11"/>
  <c r="Z325" i="11"/>
  <c r="AT326" i="11" a="1"/>
  <c r="AT326" i="11" s="1"/>
  <c r="AC326" i="11"/>
  <c r="Z326" i="11"/>
  <c r="AT327" i="11" a="1"/>
  <c r="AT327" i="11" s="1"/>
  <c r="AC327" i="11"/>
  <c r="Z327" i="11"/>
  <c r="AT328" i="11" a="1"/>
  <c r="AT328" i="11" s="1"/>
  <c r="AC328" i="11"/>
  <c r="Z328" i="11"/>
  <c r="AT329" i="11" a="1"/>
  <c r="AT329" i="11" s="1"/>
  <c r="AC329" i="11"/>
  <c r="Z329" i="11"/>
  <c r="AT330" i="11" a="1"/>
  <c r="AT330" i="11" s="1"/>
  <c r="AC330" i="11"/>
  <c r="Z330" i="11"/>
  <c r="AT331" i="11" a="1"/>
  <c r="AT331" i="11" s="1"/>
  <c r="AC331" i="11"/>
  <c r="Z331" i="11"/>
  <c r="AT332" i="11" a="1"/>
  <c r="AT332" i="11" s="1"/>
  <c r="AC332" i="11"/>
  <c r="Z332" i="11"/>
  <c r="AT333" i="11" a="1"/>
  <c r="AT333" i="11" s="1"/>
  <c r="AC333" i="11"/>
  <c r="Z333" i="11"/>
  <c r="AT334" i="11" a="1"/>
  <c r="AT334" i="11" s="1"/>
  <c r="AC334" i="11"/>
  <c r="Z334" i="11"/>
  <c r="AT335" i="11" a="1"/>
  <c r="AT335" i="11" s="1"/>
  <c r="AC335" i="11"/>
  <c r="Z335" i="11"/>
  <c r="AT336" i="11" a="1"/>
  <c r="AT336" i="11" s="1"/>
  <c r="AC336" i="11"/>
  <c r="Z336" i="11"/>
  <c r="AT337" i="11" a="1"/>
  <c r="AT337" i="11" s="1"/>
  <c r="AC337" i="11"/>
  <c r="Z337" i="11"/>
  <c r="AT338" i="11" a="1"/>
  <c r="AT338" i="11" s="1"/>
  <c r="AC338" i="11"/>
  <c r="Z338" i="11"/>
  <c r="AT339" i="11" a="1"/>
  <c r="AT339" i="11" s="1"/>
  <c r="AC339" i="11"/>
  <c r="Z339" i="11"/>
  <c r="AT340" i="11" a="1"/>
  <c r="AT340" i="11" s="1"/>
  <c r="AC340" i="11"/>
  <c r="Z340" i="11"/>
  <c r="AT341" i="11" a="1"/>
  <c r="AT341" i="11" s="1"/>
  <c r="AC341" i="11"/>
  <c r="Z341" i="11"/>
  <c r="AT342" i="11" a="1"/>
  <c r="AT342" i="11" s="1"/>
  <c r="AC342" i="11"/>
  <c r="Z342" i="11"/>
  <c r="AT343" i="11" a="1"/>
  <c r="AT343" i="11" s="1"/>
  <c r="AC343" i="11"/>
  <c r="Z343" i="11"/>
  <c r="AT344" i="11" a="1"/>
  <c r="AT344" i="11" s="1"/>
  <c r="AC344" i="11"/>
  <c r="Z344" i="11"/>
  <c r="AT345" i="11" a="1"/>
  <c r="AT345" i="11" s="1"/>
  <c r="AC345" i="11"/>
  <c r="Z345" i="11"/>
  <c r="AT346" i="11" a="1"/>
  <c r="AT346" i="11" s="1"/>
  <c r="AC346" i="11"/>
  <c r="Z346" i="11"/>
  <c r="AT347" i="11" a="1"/>
  <c r="AT347" i="11" s="1"/>
  <c r="AC347" i="11"/>
  <c r="Z347" i="11"/>
  <c r="AT348" i="11" a="1"/>
  <c r="AT348" i="11" s="1"/>
  <c r="AC348" i="11"/>
  <c r="Z348" i="11"/>
  <c r="AT349" i="11" a="1"/>
  <c r="AT349" i="11" s="1"/>
  <c r="AC349" i="11"/>
  <c r="Z349" i="11"/>
  <c r="AT350" i="11" a="1"/>
  <c r="AT350" i="11" s="1"/>
  <c r="AC350" i="11"/>
  <c r="Z350" i="11"/>
  <c r="AT351" i="11" a="1"/>
  <c r="AT351" i="11" s="1"/>
  <c r="AC351" i="11"/>
  <c r="Z351" i="11"/>
  <c r="AT352" i="11" a="1"/>
  <c r="AT352" i="11" s="1"/>
  <c r="AC352" i="11"/>
  <c r="Z352" i="11"/>
  <c r="AT353" i="11" a="1"/>
  <c r="AT353" i="11" s="1"/>
  <c r="AC353" i="11"/>
  <c r="Z353" i="11"/>
  <c r="AT354" i="11" a="1"/>
  <c r="AT354" i="11" s="1"/>
  <c r="AC354" i="11"/>
  <c r="Z354" i="11"/>
  <c r="AT355" i="11" a="1"/>
  <c r="AT355" i="11" s="1"/>
  <c r="AC355" i="11"/>
  <c r="Z355" i="11"/>
  <c r="AT356" i="11" a="1"/>
  <c r="AT356" i="11" s="1"/>
  <c r="AC356" i="11"/>
  <c r="Z356" i="11"/>
  <c r="AT357" i="11" a="1"/>
  <c r="AT357" i="11" s="1"/>
  <c r="AC357" i="11"/>
  <c r="Z357" i="11"/>
  <c r="AT358" i="11" a="1"/>
  <c r="AT358" i="11" s="1"/>
  <c r="AC358" i="11"/>
  <c r="Z358" i="11"/>
  <c r="AT359" i="11" a="1"/>
  <c r="AT359" i="11" s="1"/>
  <c r="AC359" i="11"/>
  <c r="Z359" i="11"/>
  <c r="AT360" i="11" a="1"/>
  <c r="AT360" i="11" s="1"/>
  <c r="AC360" i="11"/>
  <c r="Z360" i="11"/>
  <c r="AT361" i="11" a="1"/>
  <c r="AT361" i="11" s="1"/>
  <c r="AC361" i="11"/>
  <c r="Z361" i="11"/>
  <c r="AT362" i="11" a="1"/>
  <c r="AT362" i="11" s="1"/>
  <c r="AC362" i="11"/>
  <c r="Z362" i="11"/>
  <c r="AT363" i="11" a="1"/>
  <c r="AT363" i="11" s="1"/>
  <c r="AC363" i="11"/>
  <c r="Z363" i="11"/>
  <c r="AT364" i="11" a="1"/>
  <c r="AT364" i="11" s="1"/>
  <c r="AC364" i="11"/>
  <c r="Z364" i="11"/>
  <c r="AT365" i="11" a="1"/>
  <c r="AT365" i="11" s="1"/>
  <c r="AC365" i="11"/>
  <c r="Z365" i="11"/>
  <c r="AT366" i="11" a="1"/>
  <c r="AT366" i="11" s="1"/>
  <c r="AC366" i="11"/>
  <c r="Z366" i="11"/>
  <c r="AT367" i="11" a="1"/>
  <c r="AT367" i="11" s="1"/>
  <c r="AC367" i="11"/>
  <c r="Z367" i="11"/>
  <c r="AT368" i="11" a="1"/>
  <c r="AT368" i="11" s="1"/>
  <c r="AC368" i="11"/>
  <c r="Z368" i="11"/>
  <c r="AT369" i="11" a="1"/>
  <c r="AT369" i="11" s="1"/>
  <c r="AC369" i="11"/>
  <c r="Z369" i="11"/>
  <c r="AT370" i="11" a="1"/>
  <c r="AT370" i="11" s="1"/>
  <c r="AC370" i="11"/>
  <c r="Z370" i="11"/>
  <c r="AT371" i="11" a="1"/>
  <c r="AT371" i="11" s="1"/>
  <c r="AC371" i="11"/>
  <c r="Z371" i="11"/>
  <c r="AT372" i="11" a="1"/>
  <c r="AT372" i="11" s="1"/>
  <c r="AC372" i="11"/>
  <c r="Z372" i="11"/>
  <c r="AT373" i="11" a="1"/>
  <c r="AT373" i="11" s="1"/>
  <c r="AC373" i="11"/>
  <c r="Z373" i="11"/>
  <c r="AT374" i="11" a="1"/>
  <c r="AT374" i="11" s="1"/>
  <c r="AC374" i="11"/>
  <c r="Z374" i="11"/>
  <c r="AT375" i="11" a="1"/>
  <c r="AT375" i="11" s="1"/>
  <c r="AC375" i="11"/>
  <c r="Z375" i="11"/>
  <c r="AT376" i="11" a="1"/>
  <c r="AT376" i="11" s="1"/>
  <c r="AC376" i="11"/>
  <c r="Z376" i="11"/>
  <c r="AT377" i="11" a="1"/>
  <c r="AT377" i="11" s="1"/>
  <c r="AC377" i="11"/>
  <c r="Z377" i="11"/>
  <c r="AT378" i="11" a="1"/>
  <c r="AT378" i="11" s="1"/>
  <c r="AC378" i="11"/>
  <c r="Z378" i="11"/>
  <c r="AT379" i="11" a="1"/>
  <c r="AT379" i="11" s="1"/>
  <c r="AC379" i="11"/>
  <c r="Z379" i="11"/>
  <c r="AT380" i="11" a="1"/>
  <c r="AT380" i="11" s="1"/>
  <c r="AC380" i="11"/>
  <c r="Z380" i="11"/>
  <c r="AT381" i="11" a="1"/>
  <c r="AT381" i="11" s="1"/>
  <c r="AC381" i="11"/>
  <c r="Z381" i="11"/>
  <c r="AT382" i="11" a="1"/>
  <c r="AT382" i="11" s="1"/>
  <c r="AC382" i="11"/>
  <c r="Z382" i="11"/>
  <c r="AT383" i="11" a="1"/>
  <c r="AT383" i="11" s="1"/>
  <c r="AC383" i="11"/>
  <c r="Z383" i="11"/>
  <c r="AT384" i="11" a="1"/>
  <c r="AT384" i="11" s="1"/>
  <c r="AC384" i="11"/>
  <c r="Z384" i="11"/>
  <c r="AT385" i="11" a="1"/>
  <c r="AT385" i="11" s="1"/>
  <c r="AC385" i="11"/>
  <c r="Z385" i="11"/>
  <c r="AT386" i="11" a="1"/>
  <c r="AT386" i="11" s="1"/>
  <c r="AC386" i="11"/>
  <c r="Z386" i="11"/>
  <c r="AT387" i="11" a="1"/>
  <c r="AT387" i="11" s="1"/>
  <c r="AC387" i="11"/>
  <c r="Z387" i="11"/>
  <c r="AT388" i="11" a="1"/>
  <c r="AT388" i="11" s="1"/>
  <c r="AC388" i="11"/>
  <c r="Z388" i="11"/>
  <c r="AT389" i="11" a="1"/>
  <c r="AT389" i="11" s="1"/>
  <c r="AC389" i="11"/>
  <c r="Z389" i="11"/>
  <c r="AT390" i="11" a="1"/>
  <c r="AT390" i="11" s="1"/>
  <c r="AC390" i="11"/>
  <c r="Z390" i="11"/>
  <c r="AT391" i="11" a="1"/>
  <c r="AT391" i="11" s="1"/>
  <c r="AC391" i="11"/>
  <c r="Z391" i="11"/>
  <c r="AT392" i="11" a="1"/>
  <c r="AT392" i="11" s="1"/>
  <c r="AC392" i="11"/>
  <c r="Z392" i="11"/>
  <c r="AT393" i="11" a="1"/>
  <c r="AT393" i="11" s="1"/>
  <c r="AC393" i="11"/>
  <c r="Z393" i="11"/>
  <c r="AT394" i="11" a="1"/>
  <c r="AT394" i="11" s="1"/>
  <c r="AC394" i="11"/>
  <c r="Z394" i="11"/>
  <c r="AT395" i="11" a="1"/>
  <c r="AT395" i="11" s="1"/>
  <c r="AC395" i="11"/>
  <c r="Z395" i="11"/>
  <c r="AT396" i="11" a="1"/>
  <c r="AT396" i="11" s="1"/>
  <c r="AC396" i="11"/>
  <c r="Z396" i="11"/>
  <c r="AT397" i="11" a="1"/>
  <c r="AT397" i="11" s="1"/>
  <c r="AC397" i="11"/>
  <c r="Z397" i="11"/>
  <c r="AT398" i="11" a="1"/>
  <c r="AT398" i="11" s="1"/>
  <c r="AC398" i="11"/>
  <c r="Z398" i="11"/>
  <c r="AT399" i="11" a="1"/>
  <c r="AT399" i="11" s="1"/>
  <c r="AC399" i="11"/>
  <c r="Z399" i="11"/>
  <c r="AT400" i="11" a="1"/>
  <c r="AT400" i="11" s="1"/>
  <c r="AC400" i="11"/>
  <c r="Z400" i="11"/>
  <c r="AT401" i="11" a="1"/>
  <c r="AT401" i="11" s="1"/>
  <c r="AC401" i="11"/>
  <c r="Z401" i="11"/>
  <c r="AT402" i="11" a="1"/>
  <c r="AT402" i="11" s="1"/>
  <c r="AC402" i="11"/>
  <c r="Z402" i="11"/>
  <c r="AT403" i="11" a="1"/>
  <c r="AT403" i="11" s="1"/>
  <c r="AC403" i="11"/>
  <c r="Z403" i="11"/>
  <c r="AT404" i="11" a="1"/>
  <c r="AT404" i="11" s="1"/>
  <c r="AC404" i="11"/>
  <c r="Z404" i="11"/>
  <c r="AT405" i="11" a="1"/>
  <c r="AT405" i="11" s="1"/>
  <c r="AC405" i="11"/>
  <c r="Z405" i="11"/>
  <c r="AT406" i="11" a="1"/>
  <c r="AT406" i="11" s="1"/>
  <c r="AC406" i="11"/>
  <c r="Z406" i="11"/>
  <c r="AT407" i="11" a="1"/>
  <c r="AT407" i="11" s="1"/>
  <c r="AC407" i="11"/>
  <c r="Z407" i="11"/>
  <c r="AT408" i="11" a="1"/>
  <c r="AT408" i="11" s="1"/>
  <c r="AC408" i="11"/>
  <c r="Z408" i="11"/>
  <c r="AT409" i="11" a="1"/>
  <c r="AT409" i="11" s="1"/>
  <c r="AC409" i="11"/>
  <c r="Z409" i="11"/>
  <c r="AT410" i="11" a="1"/>
  <c r="AT410" i="11" s="1"/>
  <c r="AC410" i="11"/>
  <c r="Z410" i="11"/>
  <c r="AT411" i="11" a="1"/>
  <c r="AT411" i="11" s="1"/>
  <c r="AC411" i="11"/>
  <c r="Z411" i="11"/>
  <c r="AT412" i="11" a="1"/>
  <c r="AT412" i="11" s="1"/>
  <c r="AC412" i="11"/>
  <c r="Z412" i="11"/>
  <c r="AT413" i="11" a="1"/>
  <c r="AT413" i="11" s="1"/>
  <c r="AC413" i="11"/>
  <c r="Z413" i="11"/>
  <c r="AT414" i="11" a="1"/>
  <c r="AT414" i="11" s="1"/>
  <c r="AC414" i="11"/>
  <c r="Z414" i="11"/>
  <c r="AT415" i="11" a="1"/>
  <c r="AT415" i="11" s="1"/>
  <c r="AC415" i="11"/>
  <c r="Z415" i="11"/>
  <c r="AT416" i="11" a="1"/>
  <c r="AT416" i="11" s="1"/>
  <c r="AC416" i="11"/>
  <c r="Z416" i="11"/>
  <c r="AT417" i="11" a="1"/>
  <c r="AT417" i="11" s="1"/>
  <c r="AC417" i="11"/>
  <c r="Z417" i="11"/>
  <c r="AT418" i="11" a="1"/>
  <c r="AT418" i="11" s="1"/>
  <c r="AC418" i="11"/>
  <c r="Z418" i="11"/>
  <c r="AT419" i="11" a="1"/>
  <c r="AT419" i="11" s="1"/>
  <c r="AC419" i="11"/>
  <c r="Z419" i="11"/>
  <c r="AT420" i="11" a="1"/>
  <c r="AT420" i="11" s="1"/>
  <c r="AC420" i="11"/>
  <c r="Z420" i="11"/>
  <c r="AT421" i="11" a="1"/>
  <c r="AT421" i="11" s="1"/>
  <c r="AC421" i="11"/>
  <c r="Z421" i="11"/>
  <c r="AT422" i="11" a="1"/>
  <c r="AT422" i="11" s="1"/>
  <c r="AC422" i="11"/>
  <c r="Z422" i="11"/>
  <c r="AT423" i="11" a="1"/>
  <c r="AT423" i="11" s="1"/>
  <c r="AC423" i="11"/>
  <c r="Z423" i="11"/>
  <c r="AT424" i="11" a="1"/>
  <c r="AT424" i="11" s="1"/>
  <c r="AC424" i="11"/>
  <c r="Z424" i="11"/>
  <c r="AT425" i="11" a="1"/>
  <c r="AT425" i="11" s="1"/>
  <c r="AC425" i="11"/>
  <c r="Z425" i="11"/>
  <c r="AT426" i="11" a="1"/>
  <c r="AT426" i="11" s="1"/>
  <c r="AC426" i="11"/>
  <c r="Z426" i="11"/>
  <c r="AT427" i="11" a="1"/>
  <c r="AT427" i="11" s="1"/>
  <c r="AC427" i="11"/>
  <c r="Z427" i="11"/>
  <c r="AT428" i="11" a="1"/>
  <c r="AT428" i="11" s="1"/>
  <c r="AC428" i="11"/>
  <c r="Z428" i="11"/>
  <c r="AT429" i="11" a="1"/>
  <c r="AT429" i="11" s="1"/>
  <c r="AC429" i="11"/>
  <c r="Z429" i="11"/>
  <c r="AT430" i="11" a="1"/>
  <c r="AT430" i="11" s="1"/>
  <c r="AC430" i="11"/>
  <c r="Z430" i="11"/>
  <c r="AT431" i="11" a="1"/>
  <c r="AT431" i="11" s="1"/>
  <c r="AC431" i="11"/>
  <c r="Z431" i="11"/>
  <c r="AT432" i="11" a="1"/>
  <c r="AT432" i="11" s="1"/>
  <c r="AC432" i="11"/>
  <c r="Z432" i="11"/>
  <c r="AT433" i="11" a="1"/>
  <c r="AT433" i="11" s="1"/>
  <c r="AC433" i="11"/>
  <c r="Z433" i="11"/>
  <c r="AT434" i="11" a="1"/>
  <c r="AT434" i="11" s="1"/>
  <c r="AC434" i="11"/>
  <c r="Z434" i="11"/>
  <c r="AT435" i="11" a="1"/>
  <c r="AT435" i="11" s="1"/>
  <c r="AC435" i="11"/>
  <c r="Z435" i="11"/>
  <c r="AT436" i="11" a="1"/>
  <c r="AT436" i="11" s="1"/>
  <c r="AC436" i="11"/>
  <c r="Z436" i="11"/>
  <c r="AT437" i="11" a="1"/>
  <c r="AT437" i="11" s="1"/>
  <c r="AC437" i="11"/>
  <c r="Z437" i="11"/>
  <c r="AT438" i="11" a="1"/>
  <c r="AT438" i="11" s="1"/>
  <c r="AC438" i="11"/>
  <c r="Z438" i="11"/>
  <c r="AT439" i="11" a="1"/>
  <c r="AT439" i="11" s="1"/>
  <c r="AC439" i="11"/>
  <c r="Z439" i="11"/>
  <c r="AT440" i="11" a="1"/>
  <c r="AT440" i="11" s="1"/>
  <c r="AC440" i="11"/>
  <c r="Z440" i="11"/>
  <c r="AT441" i="11" a="1"/>
  <c r="AT441" i="11" s="1"/>
  <c r="AC441" i="11"/>
  <c r="Z441" i="11"/>
  <c r="AT442" i="11" a="1"/>
  <c r="AT442" i="11" s="1"/>
  <c r="AC442" i="11"/>
  <c r="Z442" i="11"/>
  <c r="AT443" i="11" a="1"/>
  <c r="AT443" i="11" s="1"/>
  <c r="AC443" i="11"/>
  <c r="Z443" i="11"/>
  <c r="AT444" i="11" a="1"/>
  <c r="AT444" i="11" s="1"/>
  <c r="AC444" i="11"/>
  <c r="Z444" i="11"/>
  <c r="AT445" i="11" a="1"/>
  <c r="AT445" i="11" s="1"/>
  <c r="AC445" i="11"/>
  <c r="Z445" i="11"/>
  <c r="AT446" i="11" a="1"/>
  <c r="AT446" i="11" s="1"/>
  <c r="AC446" i="11"/>
  <c r="Z446" i="11"/>
  <c r="AT447" i="11" a="1"/>
  <c r="AT447" i="11" s="1"/>
  <c r="AC447" i="11"/>
  <c r="Z447" i="11"/>
  <c r="AT448" i="11" a="1"/>
  <c r="AT448" i="11" s="1"/>
  <c r="AC448" i="11"/>
  <c r="Z448" i="11"/>
  <c r="AT449" i="11" a="1"/>
  <c r="AT449" i="11" s="1"/>
  <c r="AC449" i="11"/>
  <c r="Z449" i="11"/>
  <c r="AT450" i="11" a="1"/>
  <c r="AT450" i="11" s="1"/>
  <c r="AC450" i="11"/>
  <c r="Z450" i="11"/>
  <c r="AT451" i="11" a="1"/>
  <c r="AT451" i="11" s="1"/>
  <c r="AC451" i="11"/>
  <c r="Z451" i="11"/>
  <c r="AT452" i="11" a="1"/>
  <c r="AT452" i="11" s="1"/>
  <c r="AC452" i="11"/>
  <c r="Z452" i="11"/>
  <c r="AT453" i="11" a="1"/>
  <c r="AT453" i="11" s="1"/>
  <c r="AC453" i="11"/>
  <c r="Z453" i="11"/>
  <c r="AT454" i="11" a="1"/>
  <c r="AT454" i="11" s="1"/>
  <c r="AC454" i="11"/>
  <c r="Z454" i="11"/>
  <c r="AT455" i="11" a="1"/>
  <c r="AT455" i="11" s="1"/>
  <c r="AC455" i="11"/>
  <c r="Z455" i="11"/>
  <c r="AT456" i="11" a="1"/>
  <c r="AT456" i="11" s="1"/>
  <c r="AC456" i="11"/>
  <c r="Z456" i="11"/>
  <c r="AT457" i="11" a="1"/>
  <c r="AT457" i="11" s="1"/>
  <c r="AC457" i="11"/>
  <c r="Z457" i="11"/>
  <c r="AT458" i="11" a="1"/>
  <c r="AT458" i="11" s="1"/>
  <c r="AC458" i="11"/>
  <c r="Z458" i="11"/>
  <c r="AT459" i="11" a="1"/>
  <c r="AT459" i="11" s="1"/>
  <c r="AC459" i="11"/>
  <c r="Z459" i="11"/>
  <c r="AT460" i="11" a="1"/>
  <c r="AT460" i="11" s="1"/>
  <c r="AC460" i="11"/>
  <c r="Z460" i="11"/>
  <c r="AT461" i="11" a="1"/>
  <c r="AT461" i="11" s="1"/>
  <c r="AC461" i="11"/>
  <c r="Z461" i="11"/>
  <c r="AT467" i="11" a="1"/>
  <c r="AT467" i="11" s="1"/>
  <c r="AC467" i="11"/>
  <c r="Z467" i="11"/>
  <c r="AT468" i="11" a="1"/>
  <c r="AT468" i="11" s="1"/>
  <c r="AC468" i="11"/>
  <c r="Z468" i="11"/>
  <c r="AT469" i="11" a="1"/>
  <c r="AT469" i="11" s="1"/>
  <c r="AC469" i="11"/>
  <c r="Z469" i="11"/>
  <c r="AT470" i="11" a="1"/>
  <c r="AT470" i="11" s="1"/>
  <c r="AC470" i="11"/>
  <c r="Z470" i="11"/>
  <c r="AT471" i="11" a="1"/>
  <c r="AT471" i="11" s="1"/>
  <c r="AC471" i="11"/>
  <c r="Z471" i="11"/>
  <c r="AT472" i="11" a="1"/>
  <c r="AT472" i="11" s="1"/>
  <c r="AC472" i="11"/>
  <c r="Z472" i="11"/>
  <c r="AT473" i="11" a="1"/>
  <c r="AT473" i="11" s="1"/>
  <c r="AC473" i="11"/>
  <c r="Z473" i="11"/>
  <c r="AT474" i="11" a="1"/>
  <c r="AT474" i="11" s="1"/>
  <c r="AC474" i="11"/>
  <c r="Z474" i="11"/>
  <c r="AT475" i="11" a="1"/>
  <c r="AT475" i="11" s="1"/>
  <c r="AC475" i="11"/>
  <c r="Z475" i="11"/>
  <c r="AT476" i="11" a="1"/>
  <c r="AT476" i="11" s="1"/>
  <c r="AC476" i="11"/>
  <c r="Z476" i="11"/>
  <c r="AT477" i="11" a="1"/>
  <c r="AT477" i="11" s="1"/>
  <c r="AC477" i="11"/>
  <c r="Z477" i="11"/>
  <c r="AT478" i="11" a="1"/>
  <c r="AT478" i="11" s="1"/>
  <c r="AC478" i="11"/>
  <c r="Z478" i="11"/>
  <c r="AT479" i="11" a="1"/>
  <c r="AT479" i="11" s="1"/>
  <c r="AC479" i="11"/>
  <c r="Z479" i="11"/>
  <c r="AT480" i="11" a="1"/>
  <c r="AT480" i="11" s="1"/>
  <c r="AC480" i="11"/>
  <c r="Z480" i="11"/>
  <c r="AT481" i="11" a="1"/>
  <c r="AT481" i="11" s="1"/>
  <c r="AC481" i="11"/>
  <c r="Z481" i="11"/>
  <c r="AT482" i="11" a="1"/>
  <c r="AT482" i="11" s="1"/>
  <c r="AC482" i="11"/>
  <c r="Z482" i="11"/>
  <c r="AT483" i="11" a="1"/>
  <c r="AT483" i="11" s="1"/>
  <c r="AC483" i="11"/>
  <c r="Z483" i="11"/>
  <c r="AT484" i="11" a="1"/>
  <c r="AT484" i="11" s="1"/>
  <c r="AC484" i="11"/>
  <c r="Z484" i="11"/>
  <c r="AT485" i="11" a="1"/>
  <c r="AT485" i="11" s="1"/>
  <c r="AC485" i="11"/>
  <c r="Z485" i="11"/>
  <c r="AT486" i="11" a="1"/>
  <c r="AT486" i="11" s="1"/>
  <c r="AC486" i="11"/>
  <c r="Z486" i="11"/>
  <c r="AT487" i="11" a="1"/>
  <c r="AT487" i="11" s="1"/>
  <c r="AC487" i="11"/>
  <c r="Z487" i="11"/>
  <c r="AT488" i="11" a="1"/>
  <c r="AT488" i="11" s="1"/>
  <c r="AC488" i="11"/>
  <c r="Z488" i="11"/>
  <c r="AT489" i="11" a="1"/>
  <c r="AT489" i="11" s="1"/>
  <c r="AC489" i="11"/>
  <c r="Z489" i="11"/>
  <c r="AT490" i="11" a="1"/>
  <c r="AT490" i="11" s="1"/>
  <c r="AC490" i="11"/>
  <c r="Z490" i="11"/>
  <c r="AT491" i="11" a="1"/>
  <c r="AT491" i="11" s="1"/>
  <c r="AC491" i="11"/>
  <c r="Z491" i="11"/>
  <c r="AT492" i="11" a="1"/>
  <c r="AT492" i="11" s="1"/>
  <c r="AC492" i="11"/>
  <c r="Z492" i="11"/>
  <c r="AT493" i="11" a="1"/>
  <c r="AT493" i="11" s="1"/>
  <c r="AC493" i="11"/>
  <c r="Z493" i="11"/>
  <c r="AT494" i="11" a="1"/>
  <c r="AT494" i="11" s="1"/>
  <c r="AC494" i="11"/>
  <c r="Z494" i="11"/>
  <c r="AT495" i="11" a="1"/>
  <c r="AT495" i="11" s="1"/>
  <c r="AC495" i="11"/>
  <c r="Z495" i="11"/>
  <c r="AT496" i="11" a="1"/>
  <c r="AT496" i="11" s="1"/>
  <c r="AC496" i="11"/>
  <c r="Z496" i="11"/>
  <c r="AT497" i="11" a="1"/>
  <c r="AT497" i="11" s="1"/>
  <c r="AC497" i="11"/>
  <c r="Z497" i="11"/>
  <c r="AT498" i="11" a="1"/>
  <c r="AT498" i="11" s="1"/>
  <c r="AC498" i="11"/>
  <c r="Z498" i="11"/>
  <c r="AT499" i="11" a="1"/>
  <c r="AT499" i="11" s="1"/>
  <c r="AC499" i="11"/>
  <c r="Z499" i="11"/>
  <c r="AT500" i="11" a="1"/>
  <c r="AT500" i="11" s="1"/>
  <c r="AC500" i="11"/>
  <c r="Z500" i="11"/>
  <c r="AT501" i="11" a="1"/>
  <c r="AT501" i="11" s="1"/>
  <c r="AC501" i="11"/>
  <c r="Z501" i="11"/>
  <c r="AT502" i="11" a="1"/>
  <c r="AT502" i="11" s="1"/>
  <c r="AC502" i="11"/>
  <c r="Z502" i="11"/>
  <c r="AT503" i="11" a="1"/>
  <c r="AT503" i="11" s="1"/>
  <c r="AC503" i="11"/>
  <c r="Z503" i="11"/>
  <c r="AT504" i="11" a="1"/>
  <c r="AT504" i="11" s="1"/>
  <c r="AC504" i="11"/>
  <c r="Z504" i="11"/>
  <c r="AT505" i="11" a="1"/>
  <c r="AT505" i="11" s="1"/>
  <c r="AC505" i="11"/>
  <c r="Z505" i="11"/>
  <c r="AT506" i="11" a="1"/>
  <c r="AT506" i="11" s="1"/>
  <c r="AC506" i="11"/>
  <c r="Z506" i="11"/>
  <c r="AT507" i="11" a="1"/>
  <c r="AT507" i="11" s="1"/>
  <c r="AC507" i="11"/>
  <c r="Z507" i="11"/>
  <c r="AT508" i="11" a="1"/>
  <c r="AT508" i="11" s="1"/>
  <c r="AC508" i="11"/>
  <c r="Z508" i="11"/>
  <c r="AT509" i="11" a="1"/>
  <c r="AT509" i="11" s="1"/>
  <c r="AC509" i="11"/>
  <c r="Z509" i="11"/>
  <c r="AT510" i="11" a="1"/>
  <c r="AT510" i="11" s="1"/>
  <c r="AC510" i="11"/>
  <c r="Z510" i="11"/>
  <c r="AT511" i="11" a="1"/>
  <c r="AT511" i="11" s="1"/>
  <c r="AC511" i="11"/>
  <c r="Z511" i="11"/>
  <c r="AT512" i="11" a="1"/>
  <c r="AT512" i="11" s="1"/>
  <c r="AC512" i="11"/>
  <c r="Z512" i="11"/>
  <c r="AT513" i="11" a="1"/>
  <c r="AT513" i="11" s="1"/>
  <c r="AC513" i="11"/>
  <c r="Z513" i="11"/>
  <c r="AT514" i="11" a="1"/>
  <c r="AT514" i="11" s="1"/>
  <c r="AC514" i="11"/>
  <c r="Z514" i="11"/>
  <c r="AT515" i="11" a="1"/>
  <c r="AT515" i="11" s="1"/>
  <c r="AC515" i="11"/>
  <c r="Z515" i="11"/>
  <c r="AT516" i="11" a="1"/>
  <c r="AT516" i="11" s="1"/>
  <c r="AC516" i="11"/>
  <c r="Z516" i="11"/>
  <c r="AT517" i="11" a="1"/>
  <c r="AT517" i="11" s="1"/>
  <c r="AC517" i="11"/>
  <c r="Z517" i="11"/>
  <c r="AT518" i="11" a="1"/>
  <c r="AT518" i="11" s="1"/>
  <c r="AC518" i="11"/>
  <c r="Z518" i="11"/>
  <c r="AT519" i="11" a="1"/>
  <c r="AT519" i="11" s="1"/>
  <c r="AC519" i="11"/>
  <c r="Z519" i="11"/>
  <c r="AT520" i="11" a="1"/>
  <c r="AT520" i="11" s="1"/>
  <c r="AC520" i="11"/>
  <c r="Z520" i="11"/>
  <c r="AT521" i="11" a="1"/>
  <c r="AT521" i="11" s="1"/>
  <c r="AC521" i="11"/>
  <c r="Z521" i="11"/>
  <c r="AT522" i="11" a="1"/>
  <c r="AT522" i="11" s="1"/>
  <c r="AC522" i="11"/>
  <c r="Z522" i="11"/>
  <c r="AT523" i="11" a="1"/>
  <c r="AT523" i="11" s="1"/>
  <c r="AC523" i="11"/>
  <c r="Z523" i="11"/>
  <c r="AT524" i="11" a="1"/>
  <c r="AT524" i="11" s="1"/>
  <c r="AC524" i="11"/>
  <c r="Z524" i="11"/>
  <c r="AT525" i="11" a="1"/>
  <c r="AT525" i="11" s="1"/>
  <c r="AC525" i="11"/>
  <c r="Z525" i="11"/>
  <c r="AT526" i="11" a="1"/>
  <c r="AT526" i="11" s="1"/>
  <c r="AC526" i="11"/>
  <c r="Z526" i="11"/>
  <c r="AT527" i="11" a="1"/>
  <c r="AT527" i="11" s="1"/>
  <c r="AC527" i="11"/>
  <c r="Z527" i="11"/>
  <c r="AT528" i="11" a="1"/>
  <c r="AT528" i="11" s="1"/>
  <c r="AC528" i="11"/>
  <c r="Z528" i="11"/>
  <c r="AT529" i="11" a="1"/>
  <c r="AT529" i="11" s="1"/>
  <c r="AC529" i="11"/>
  <c r="Z529" i="11"/>
  <c r="AT530" i="11" a="1"/>
  <c r="AT530" i="11" s="1"/>
  <c r="AC530" i="11"/>
  <c r="Z530" i="11"/>
  <c r="AT531" i="11" a="1"/>
  <c r="AT531" i="11" s="1"/>
  <c r="AC531" i="11"/>
  <c r="Z531" i="11"/>
  <c r="AT532" i="11" a="1"/>
  <c r="AT532" i="11" s="1"/>
  <c r="AC532" i="11"/>
  <c r="Z532" i="11"/>
  <c r="AT533" i="11" a="1"/>
  <c r="AT533" i="11" s="1"/>
  <c r="AC533" i="11"/>
  <c r="Z533" i="11"/>
  <c r="AT534" i="11" a="1"/>
  <c r="AT534" i="11" s="1"/>
  <c r="AC534" i="11"/>
  <c r="Z534" i="11"/>
  <c r="AT535" i="11" a="1"/>
  <c r="AT535" i="11" s="1"/>
  <c r="AC535" i="11"/>
  <c r="Z535" i="11"/>
  <c r="AT536" i="11" a="1"/>
  <c r="AT536" i="11" s="1"/>
  <c r="AC536" i="11"/>
  <c r="Z536" i="11"/>
  <c r="AT537" i="11" a="1"/>
  <c r="AT537" i="11" s="1"/>
  <c r="AC537" i="11"/>
  <c r="Z537" i="11"/>
  <c r="AT538" i="11" a="1"/>
  <c r="AT538" i="11" s="1"/>
  <c r="AC538" i="11"/>
  <c r="Z538" i="11"/>
  <c r="AT539" i="11" a="1"/>
  <c r="AT539" i="11" s="1"/>
  <c r="AC539" i="11"/>
  <c r="Z539" i="11"/>
  <c r="AT540" i="11" a="1"/>
  <c r="AT540" i="11" s="1"/>
  <c r="AC540" i="11"/>
  <c r="Z540" i="11"/>
  <c r="AT541" i="11" a="1"/>
  <c r="AT541" i="11" s="1"/>
  <c r="AC541" i="11"/>
  <c r="Z541" i="11"/>
  <c r="AT542" i="11" a="1"/>
  <c r="AT542" i="11" s="1"/>
  <c r="AC542" i="11"/>
  <c r="Z542" i="11"/>
  <c r="AT543" i="11" a="1"/>
  <c r="AT543" i="11" s="1"/>
  <c r="AC543" i="11"/>
  <c r="Z543" i="11"/>
  <c r="AT544" i="11" a="1"/>
  <c r="AT544" i="11" s="1"/>
  <c r="AC544" i="11"/>
  <c r="Z544" i="11"/>
  <c r="AT545" i="11" a="1"/>
  <c r="AT545" i="11" s="1"/>
  <c r="AC545" i="11"/>
  <c r="Z545" i="11"/>
  <c r="AT546" i="11" a="1"/>
  <c r="AT546" i="11" s="1"/>
  <c r="AC546" i="11"/>
  <c r="Z546" i="11"/>
  <c r="AT547" i="11" a="1"/>
  <c r="AT547" i="11" s="1"/>
  <c r="AC547" i="11"/>
  <c r="Z547" i="11"/>
  <c r="AT548" i="11" a="1"/>
  <c r="AT548" i="11" s="1"/>
  <c r="AC548" i="11"/>
  <c r="Z548" i="11"/>
  <c r="AT549" i="11" a="1"/>
  <c r="AT549" i="11" s="1"/>
  <c r="AC549" i="11"/>
  <c r="Z549" i="11"/>
  <c r="AT550" i="11" a="1"/>
  <c r="AT550" i="11" s="1"/>
  <c r="AC550" i="11"/>
  <c r="Z550" i="11"/>
  <c r="AT551" i="11" a="1"/>
  <c r="AT551" i="11" s="1"/>
  <c r="AC551" i="11"/>
  <c r="Z551" i="11"/>
  <c r="AT552" i="11" a="1"/>
  <c r="AT552" i="11" s="1"/>
  <c r="AC552" i="11"/>
  <c r="Z552" i="11"/>
  <c r="AT553" i="11" a="1"/>
  <c r="AT553" i="11" s="1"/>
  <c r="AC553" i="11"/>
  <c r="Z553" i="11"/>
  <c r="AT554" i="11" a="1"/>
  <c r="AT554" i="11" s="1"/>
  <c r="AC554" i="11"/>
  <c r="Z554" i="11"/>
  <c r="AT555" i="11" a="1"/>
  <c r="AT555" i="11" s="1"/>
  <c r="AC555" i="11"/>
  <c r="Z555" i="11"/>
  <c r="AT556" i="11" a="1"/>
  <c r="AT556" i="11" s="1"/>
  <c r="AC556" i="11"/>
  <c r="Z556" i="11"/>
  <c r="AT557" i="11" a="1"/>
  <c r="AT557" i="11" s="1"/>
  <c r="AC557" i="11"/>
  <c r="Z557" i="11"/>
  <c r="AT558" i="11" a="1"/>
  <c r="AT558" i="11" s="1"/>
  <c r="AC558" i="11"/>
  <c r="Z558" i="11"/>
  <c r="AT559" i="11" a="1"/>
  <c r="AT559" i="11" s="1"/>
  <c r="AC559" i="11"/>
  <c r="Z559" i="11"/>
  <c r="AT560" i="11" a="1"/>
  <c r="AT560" i="11" s="1"/>
  <c r="AC560" i="11"/>
  <c r="Z560" i="11"/>
  <c r="AT561" i="11" a="1"/>
  <c r="AT561" i="11" s="1"/>
  <c r="AC561" i="11"/>
  <c r="Z561" i="11"/>
  <c r="AT562" i="11" a="1"/>
  <c r="AT562" i="11" s="1"/>
  <c r="AC562" i="11"/>
  <c r="Z562" i="11"/>
  <c r="AT563" i="11" a="1"/>
  <c r="AT563" i="11" s="1"/>
  <c r="AC563" i="11"/>
  <c r="Z563" i="11"/>
  <c r="AT564" i="11" a="1"/>
  <c r="AT564" i="11" s="1"/>
  <c r="AC564" i="11"/>
  <c r="Z564" i="11"/>
  <c r="AT565" i="11" a="1"/>
  <c r="AT565" i="11" s="1"/>
  <c r="AC565" i="11"/>
  <c r="Z565" i="11"/>
  <c r="AT566" i="11" a="1"/>
  <c r="AT566" i="11" s="1"/>
  <c r="AC566" i="11"/>
  <c r="Z566" i="11"/>
  <c r="AT567" i="11" a="1"/>
  <c r="AT567" i="11" s="1"/>
  <c r="AC567" i="11"/>
  <c r="Z567" i="11"/>
  <c r="AT568" i="11" a="1"/>
  <c r="AT568" i="11" s="1"/>
  <c r="AC568" i="11"/>
  <c r="Z568" i="11"/>
  <c r="AT569" i="11" a="1"/>
  <c r="AT569" i="11" s="1"/>
  <c r="AC569" i="11"/>
  <c r="Z569" i="11"/>
  <c r="AT570" i="11" a="1"/>
  <c r="AT570" i="11" s="1"/>
  <c r="AC570" i="11"/>
  <c r="Z570" i="11"/>
  <c r="AT571" i="11" a="1"/>
  <c r="AT571" i="11" s="1"/>
  <c r="AC571" i="11"/>
  <c r="Z571" i="11"/>
  <c r="AT572" i="11" a="1"/>
  <c r="AT572" i="11" s="1"/>
  <c r="AC572" i="11"/>
  <c r="Z572" i="11"/>
  <c r="AT573" i="11" a="1"/>
  <c r="AT573" i="11" s="1"/>
  <c r="AC573" i="11"/>
  <c r="Z573" i="11"/>
  <c r="AT574" i="11" a="1"/>
  <c r="AT574" i="11" s="1"/>
  <c r="AC574" i="11"/>
  <c r="Z574" i="11"/>
  <c r="AT575" i="11" a="1"/>
  <c r="AT575" i="11" s="1"/>
  <c r="AC575" i="11"/>
  <c r="Z575" i="11"/>
  <c r="AC576" i="11"/>
  <c r="Z576" i="11"/>
  <c r="AT577" i="11" a="1"/>
  <c r="AT577" i="11" s="1"/>
  <c r="AC577" i="11"/>
  <c r="Z577" i="11"/>
  <c r="AT578" i="11" a="1"/>
  <c r="AT578" i="11" s="1"/>
  <c r="AC578" i="11"/>
  <c r="Z578" i="11"/>
  <c r="AT579" i="11" a="1"/>
  <c r="AT579" i="11" s="1"/>
  <c r="AC579" i="11"/>
  <c r="Z579" i="11"/>
  <c r="AT580" i="11" a="1"/>
  <c r="AT580" i="11" s="1"/>
  <c r="AC580" i="11"/>
  <c r="Z580" i="11"/>
  <c r="AT581" i="11" a="1"/>
  <c r="AT581" i="11" s="1"/>
  <c r="AC581" i="11"/>
  <c r="Z581" i="11"/>
  <c r="AT582" i="11" a="1"/>
  <c r="AT582" i="11" s="1"/>
  <c r="AC582" i="11"/>
  <c r="Z582" i="11"/>
  <c r="AT583" i="11" a="1"/>
  <c r="AT583" i="11" s="1"/>
  <c r="AC583" i="11"/>
  <c r="Z583" i="11"/>
  <c r="AT584" i="11" a="1"/>
  <c r="AT584" i="11" s="1"/>
  <c r="AC584" i="11"/>
  <c r="Z584" i="11"/>
  <c r="AC585" i="11"/>
  <c r="Z585" i="11"/>
  <c r="AT586" i="11" a="1"/>
  <c r="AT586" i="11" s="1"/>
  <c r="AC586" i="11"/>
  <c r="Z586" i="11"/>
  <c r="AT587" i="11" a="1"/>
  <c r="AT587" i="11" s="1"/>
  <c r="AC587" i="11"/>
  <c r="Z587" i="11"/>
  <c r="AT588" i="11" a="1"/>
  <c r="AT588" i="11" s="1"/>
  <c r="AC588" i="11"/>
  <c r="Z588" i="11"/>
  <c r="AT589" i="11" a="1"/>
  <c r="AT589" i="11" s="1"/>
  <c r="AC589" i="11"/>
  <c r="Z589" i="11"/>
  <c r="AT590" i="11" a="1"/>
  <c r="AT590" i="11" s="1"/>
  <c r="AC590" i="11"/>
  <c r="Z590" i="11"/>
  <c r="AT591" i="11" a="1"/>
  <c r="AT591" i="11" s="1"/>
  <c r="AC591" i="11"/>
  <c r="Z591" i="11"/>
  <c r="AT592" i="11" a="1"/>
  <c r="AT592" i="11" s="1"/>
  <c r="AC592" i="11"/>
  <c r="Z592" i="11"/>
  <c r="AT593" i="11" a="1"/>
  <c r="AT593" i="11" s="1"/>
  <c r="AC593" i="11"/>
  <c r="Z593" i="11"/>
  <c r="AT594" i="11" a="1"/>
  <c r="AT594" i="11" s="1"/>
  <c r="AC594" i="11"/>
  <c r="Z594" i="11"/>
  <c r="AC595" i="11"/>
  <c r="Z595" i="11"/>
  <c r="AT596" i="11" a="1"/>
  <c r="AT596" i="11" s="1"/>
  <c r="AC596" i="11"/>
  <c r="Z596" i="11"/>
  <c r="AT597" i="11" a="1"/>
  <c r="AT597" i="11" s="1"/>
  <c r="AC597" i="11"/>
  <c r="Z597" i="11"/>
  <c r="AT598" i="11" a="1"/>
  <c r="AT598" i="11" s="1"/>
  <c r="AC598" i="11"/>
  <c r="Z598" i="11"/>
  <c r="AT599" i="11" a="1"/>
  <c r="AT599" i="11" s="1"/>
  <c r="AC599" i="11"/>
  <c r="Z599" i="11"/>
  <c r="AT600" i="11" a="1"/>
  <c r="AT600" i="11" s="1"/>
  <c r="AC600" i="11"/>
  <c r="Z600" i="11"/>
  <c r="AT601" i="11" a="1"/>
  <c r="AT601" i="11" s="1"/>
  <c r="AC601" i="11"/>
  <c r="Z601" i="11"/>
  <c r="AT602" i="11" a="1"/>
  <c r="AT602" i="11" s="1"/>
  <c r="AC602" i="11"/>
  <c r="Z602" i="11"/>
  <c r="AT603" i="11" a="1"/>
  <c r="AT603" i="11" s="1"/>
  <c r="AC603" i="11"/>
  <c r="Z603" i="11"/>
  <c r="AT604" i="11" a="1"/>
  <c r="AT604" i="11" s="1"/>
  <c r="AC604" i="11"/>
  <c r="Z604" i="11"/>
  <c r="AC605" i="11"/>
  <c r="Z605" i="11"/>
  <c r="AT606" i="11" a="1"/>
  <c r="AT606" i="11" s="1"/>
  <c r="AC606" i="11"/>
  <c r="Z606" i="11"/>
  <c r="AT607" i="11" a="1"/>
  <c r="AT607" i="11" s="1"/>
  <c r="AC607" i="11"/>
  <c r="Z607" i="11"/>
  <c r="AC608" i="11"/>
  <c r="Z608" i="11"/>
  <c r="AT609" i="11" a="1"/>
  <c r="AT609" i="11" s="1"/>
  <c r="AC609" i="11"/>
  <c r="Z609" i="11"/>
  <c r="AT610" i="11" a="1"/>
  <c r="AT610" i="11" s="1"/>
  <c r="AC610" i="11"/>
  <c r="Z610" i="11"/>
  <c r="AT611" i="11" a="1"/>
  <c r="AT611" i="11" s="1"/>
  <c r="AC611" i="11"/>
  <c r="Z611" i="11"/>
  <c r="AT612" i="11" a="1"/>
  <c r="AT612" i="11" s="1"/>
  <c r="AC612" i="11"/>
  <c r="Z612" i="11"/>
  <c r="AT613" i="11" a="1"/>
  <c r="AT613" i="11" s="1"/>
  <c r="AC613" i="11"/>
  <c r="Z613" i="11"/>
  <c r="AT614" i="11" a="1"/>
  <c r="AT614" i="11" s="1"/>
  <c r="AC614" i="11"/>
  <c r="Z614" i="11"/>
  <c r="AT615" i="11" a="1"/>
  <c r="AT615" i="11" s="1"/>
  <c r="AC615" i="11"/>
  <c r="Z615" i="11"/>
  <c r="AT616" i="11" a="1"/>
  <c r="AT616" i="11" s="1"/>
  <c r="AC616" i="11"/>
  <c r="Z616" i="11"/>
  <c r="AT617" i="11" a="1"/>
  <c r="AT617" i="11" s="1"/>
  <c r="AC617" i="11"/>
  <c r="Z617" i="11"/>
  <c r="AC618" i="11"/>
  <c r="Z618" i="11"/>
  <c r="AC619" i="11"/>
  <c r="Z619" i="11"/>
  <c r="AT620" i="11" a="1"/>
  <c r="AT620" i="11" s="1"/>
  <c r="AC620" i="11"/>
  <c r="Z620" i="11"/>
  <c r="AT621" i="11" a="1"/>
  <c r="AT621" i="11" s="1"/>
  <c r="AC621" i="11"/>
  <c r="Z621" i="11"/>
  <c r="AT622" i="11" a="1"/>
  <c r="AT622" i="11" s="1"/>
  <c r="AC622" i="11"/>
  <c r="Z622" i="11"/>
  <c r="AT623" i="11" a="1"/>
  <c r="AT623" i="11" s="1"/>
  <c r="AC623" i="11"/>
  <c r="Z623" i="11"/>
  <c r="AT624" i="11" a="1"/>
  <c r="AT624" i="11" s="1"/>
  <c r="AC624" i="11"/>
  <c r="Z624" i="11"/>
  <c r="AC625" i="11"/>
  <c r="Z625" i="11"/>
  <c r="AT626" i="11" a="1"/>
  <c r="AT626" i="11" s="1"/>
  <c r="AC626" i="11"/>
  <c r="Z626" i="11"/>
  <c r="AT627" i="11" a="1"/>
  <c r="AT627" i="11" s="1"/>
  <c r="AC627" i="11"/>
  <c r="Z627" i="11"/>
  <c r="AT628" i="11" a="1"/>
  <c r="AT628" i="11" s="1"/>
  <c r="AC628" i="11"/>
  <c r="Z628" i="11"/>
  <c r="AT629" i="11" a="1"/>
  <c r="AT629" i="11" s="1"/>
  <c r="AC629" i="11"/>
  <c r="Z629" i="11"/>
  <c r="AC630" i="11"/>
  <c r="Z630" i="11"/>
  <c r="AC631" i="11"/>
  <c r="Z631" i="11"/>
  <c r="AT632" i="11" a="1"/>
  <c r="AT632" i="11" s="1"/>
  <c r="AC632" i="11"/>
  <c r="Z632" i="11"/>
  <c r="AT633" i="11" a="1"/>
  <c r="AT633" i="11" s="1"/>
  <c r="AC633" i="11"/>
  <c r="Z633" i="11"/>
  <c r="AT634" i="11" a="1"/>
  <c r="AT634" i="11" s="1"/>
  <c r="AC634" i="11"/>
  <c r="Z634" i="11"/>
  <c r="AT635" i="11" a="1"/>
  <c r="AT635" i="11" s="1"/>
  <c r="AC635" i="11"/>
  <c r="Z635" i="11"/>
  <c r="AC636" i="11"/>
  <c r="Z636" i="11"/>
  <c r="AC637" i="11"/>
  <c r="Z637" i="11"/>
  <c r="AT638" i="11" a="1"/>
  <c r="AT638" i="11" s="1"/>
  <c r="AC638" i="11"/>
  <c r="Z638" i="11"/>
  <c r="AT639" i="11" a="1"/>
  <c r="AT639" i="11" s="1"/>
  <c r="AC639" i="11"/>
  <c r="Z639" i="11"/>
  <c r="AT640" i="11" a="1"/>
  <c r="AT640" i="11" s="1"/>
  <c r="AC640" i="11"/>
  <c r="Z640" i="11"/>
  <c r="AT641" i="11" a="1"/>
  <c r="AT641" i="11" s="1"/>
  <c r="AC641" i="11"/>
  <c r="Z641" i="11"/>
  <c r="AT642" i="11" a="1"/>
  <c r="AT642" i="11" s="1"/>
  <c r="AC642" i="11"/>
  <c r="Z642" i="11"/>
  <c r="AT643" i="11" a="1"/>
  <c r="AT643" i="11" s="1"/>
  <c r="AC643" i="11"/>
  <c r="Z643" i="11"/>
  <c r="AC644" i="11"/>
  <c r="Z644" i="11"/>
  <c r="AC645" i="11"/>
  <c r="Z645" i="11"/>
  <c r="AT646" i="11" a="1"/>
  <c r="AT646" i="11" s="1"/>
  <c r="AC646" i="11"/>
  <c r="Z646" i="11"/>
  <c r="AT647" i="11" a="1"/>
  <c r="AT647" i="11" s="1"/>
  <c r="AC647" i="11"/>
  <c r="Z647" i="11"/>
  <c r="AT648" i="11" a="1"/>
  <c r="AT648" i="11" s="1"/>
  <c r="AC648" i="11"/>
  <c r="Z648" i="11"/>
  <c r="AC649" i="11"/>
  <c r="Z649" i="11"/>
  <c r="AC650" i="11"/>
  <c r="Z650" i="11"/>
  <c r="AT651" i="11" a="1"/>
  <c r="AT651" i="11" s="1"/>
  <c r="AC651" i="11"/>
  <c r="Z651" i="11"/>
  <c r="AT652" i="11" a="1"/>
  <c r="AT652" i="11" s="1"/>
  <c r="AC652" i="11"/>
  <c r="Z652" i="11"/>
  <c r="AT653" i="11" a="1"/>
  <c r="AT653" i="11" s="1"/>
  <c r="AC653" i="11"/>
  <c r="Z653" i="11"/>
  <c r="AC654" i="11"/>
  <c r="Z654" i="11"/>
  <c r="AT655" i="11" a="1"/>
  <c r="AT655" i="11" s="1"/>
  <c r="AC655" i="11"/>
  <c r="Z655" i="11"/>
  <c r="AC656" i="11"/>
  <c r="Z656" i="11"/>
  <c r="AT657" i="11" a="1"/>
  <c r="AT657" i="11" s="1"/>
  <c r="AC657" i="11"/>
  <c r="Z657" i="11"/>
  <c r="AT658" i="11" a="1"/>
  <c r="AT658" i="11" s="1"/>
  <c r="AC658" i="11"/>
  <c r="Z658" i="11"/>
  <c r="AT659" i="11" a="1"/>
  <c r="AT659" i="11" s="1"/>
  <c r="AC659" i="11"/>
  <c r="Z659" i="11"/>
  <c r="AC660" i="11"/>
  <c r="Z660" i="11"/>
  <c r="AC661" i="11"/>
  <c r="Z661" i="11"/>
  <c r="AT662" i="11" a="1"/>
  <c r="AT662" i="11" s="1"/>
  <c r="AC662" i="11"/>
  <c r="Z662" i="11"/>
  <c r="AT663" i="11" a="1"/>
  <c r="AT663" i="11" s="1"/>
  <c r="AC663" i="11"/>
  <c r="Z663" i="11"/>
  <c r="AT664" i="11" a="1"/>
  <c r="AT664" i="11" s="1"/>
  <c r="AC664" i="11"/>
  <c r="Z664" i="11"/>
  <c r="AT665" i="11" a="1"/>
  <c r="AT665" i="11" s="1"/>
  <c r="AC665" i="11"/>
  <c r="Z665" i="11"/>
  <c r="AC666" i="11"/>
  <c r="Z666" i="11"/>
  <c r="AT667" i="11" a="1"/>
  <c r="AT667" i="11" s="1"/>
  <c r="AC667" i="11"/>
  <c r="Z667" i="11"/>
  <c r="AC668" i="11"/>
  <c r="Z668" i="11"/>
  <c r="AC669" i="11"/>
  <c r="Z669" i="11"/>
  <c r="AT670" i="11" a="1"/>
  <c r="AT670" i="11" s="1"/>
  <c r="AC670" i="11"/>
  <c r="Z670" i="11"/>
  <c r="AT671" i="11" a="1"/>
  <c r="AT671" i="11" s="1"/>
  <c r="AC671" i="11"/>
  <c r="Z671" i="11"/>
  <c r="AT672" i="11" a="1"/>
  <c r="AT672" i="11" s="1"/>
  <c r="AC672" i="11"/>
  <c r="Z672" i="11"/>
  <c r="AC673" i="11"/>
  <c r="Z673" i="11"/>
  <c r="AT674" i="11" a="1"/>
  <c r="AT674" i="11" s="1"/>
  <c r="AC674" i="11"/>
  <c r="Z674" i="11"/>
  <c r="AT675" i="11" a="1"/>
  <c r="AT675" i="11" s="1"/>
  <c r="AC675" i="11"/>
  <c r="Z675" i="11"/>
  <c r="AT676" i="11" a="1"/>
  <c r="AT676" i="11" s="1"/>
  <c r="AC676" i="11"/>
  <c r="Z676" i="11"/>
  <c r="AT677" i="11" a="1"/>
  <c r="AT677" i="11" s="1"/>
  <c r="AC677" i="11"/>
  <c r="Z677" i="11"/>
  <c r="AC678" i="11"/>
  <c r="Z678" i="11"/>
  <c r="AT679" i="11" a="1"/>
  <c r="AT679" i="11" s="1"/>
  <c r="AC679" i="11"/>
  <c r="Z679" i="11"/>
  <c r="AC680" i="11"/>
  <c r="Z680" i="11"/>
  <c r="AC681" i="11"/>
  <c r="Z681" i="11"/>
  <c r="AT682" i="11" a="1"/>
  <c r="AT682" i="11" s="1"/>
  <c r="AC682" i="11"/>
  <c r="Z682" i="11"/>
  <c r="AT683" i="11" a="1"/>
  <c r="AT683" i="11" s="1"/>
  <c r="AC683" i="11"/>
  <c r="Z683" i="11"/>
  <c r="AT684" i="11" a="1"/>
  <c r="AT684" i="11" s="1"/>
  <c r="AC684" i="11"/>
  <c r="Z684" i="11"/>
  <c r="AT685" i="11" a="1"/>
  <c r="AT685" i="11" s="1"/>
  <c r="AC685" i="11"/>
  <c r="Z685" i="11"/>
  <c r="AT686" i="11" a="1"/>
  <c r="AT686" i="11" s="1"/>
  <c r="AC686" i="11"/>
  <c r="Z686" i="11"/>
  <c r="AT687" i="11" a="1"/>
  <c r="AT687" i="11" s="1"/>
  <c r="AC687" i="11"/>
  <c r="Z687" i="11"/>
  <c r="AT688" i="11" a="1"/>
  <c r="AT688" i="11" s="1"/>
  <c r="AC688" i="11"/>
  <c r="Z688" i="11"/>
  <c r="AT689" i="11" a="1"/>
  <c r="AT689" i="11" s="1"/>
  <c r="AC689" i="11"/>
  <c r="Z689" i="11"/>
  <c r="AT690" i="11" a="1"/>
  <c r="AT690" i="11" s="1"/>
  <c r="AC690" i="11"/>
  <c r="Z690" i="11"/>
  <c r="AT691" i="11" a="1"/>
  <c r="AT691" i="11" s="1"/>
  <c r="AC691" i="11"/>
  <c r="Z691" i="11"/>
  <c r="AC692" i="11"/>
  <c r="Z692" i="11"/>
  <c r="AC693" i="11"/>
  <c r="Z693" i="11"/>
  <c r="AT694" i="11" a="1"/>
  <c r="AT694" i="11" s="1"/>
  <c r="AC694" i="11"/>
  <c r="Z694" i="11"/>
  <c r="AT695" i="11" a="1"/>
  <c r="AT695" i="11" s="1"/>
  <c r="AC695" i="11"/>
  <c r="Z695" i="11"/>
  <c r="AT696" i="11" a="1"/>
  <c r="AT696" i="11" s="1"/>
  <c r="AC696" i="11"/>
  <c r="Z696" i="11"/>
  <c r="AC697" i="11"/>
  <c r="Z697" i="11"/>
  <c r="AT698" i="11" a="1"/>
  <c r="AT698" i="11" s="1"/>
  <c r="AC698" i="11"/>
  <c r="Z698" i="11"/>
  <c r="AT699" i="11" a="1"/>
  <c r="AT699" i="11" s="1"/>
  <c r="AC699" i="11"/>
  <c r="Z699" i="11"/>
  <c r="AT700" i="11" a="1"/>
  <c r="AT700" i="11" s="1"/>
  <c r="AC700" i="11"/>
  <c r="Z700" i="11"/>
  <c r="AT701" i="11" a="1"/>
  <c r="AT701" i="11" s="1"/>
  <c r="AC701" i="11"/>
  <c r="Z701" i="11"/>
  <c r="AT702" i="11" a="1"/>
  <c r="AT702" i="11" s="1"/>
  <c r="AC702" i="11"/>
  <c r="Z702" i="11"/>
  <c r="AT703" i="11" a="1"/>
  <c r="AT703" i="11" s="1"/>
  <c r="AC703" i="11"/>
  <c r="Z703" i="11"/>
  <c r="AC704" i="11"/>
  <c r="Z704" i="11"/>
  <c r="AC705" i="11"/>
  <c r="Z705" i="11"/>
  <c r="AT706" i="11" a="1"/>
  <c r="AT706" i="11" s="1"/>
  <c r="AC706" i="11"/>
  <c r="Z706" i="11"/>
  <c r="AT707" i="11" a="1"/>
  <c r="AT707" i="11" s="1"/>
  <c r="AC707" i="11"/>
  <c r="Z707" i="11"/>
  <c r="AT708" i="11" a="1"/>
  <c r="AT708" i="11" s="1"/>
  <c r="AC708" i="11"/>
  <c r="Z708" i="11"/>
  <c r="AC709" i="11"/>
  <c r="Z709" i="11"/>
  <c r="AT710" i="11" a="1"/>
  <c r="AT710" i="11" s="1"/>
  <c r="AC710" i="11"/>
  <c r="Z710" i="11"/>
  <c r="AT711" i="11" a="1"/>
  <c r="AT711" i="11" s="1"/>
  <c r="AC711" i="11"/>
  <c r="Z711" i="11"/>
  <c r="AT712" i="11" a="1"/>
  <c r="AT712" i="11" s="1"/>
  <c r="AC712" i="11"/>
  <c r="Z712" i="11"/>
  <c r="AT713" i="11" a="1"/>
  <c r="AT713" i="11" s="1"/>
  <c r="AC713" i="11"/>
  <c r="Z713" i="11"/>
  <c r="AT714" i="11" a="1"/>
  <c r="AT714" i="11" s="1"/>
  <c r="AC714" i="11"/>
  <c r="Z714" i="11"/>
  <c r="AT715" i="11" a="1"/>
  <c r="AT715" i="11" s="1"/>
  <c r="AC715" i="11"/>
  <c r="Z715" i="11"/>
  <c r="AC716" i="11"/>
  <c r="Z716" i="11"/>
  <c r="AC717" i="11"/>
  <c r="Z717" i="11"/>
  <c r="AT718" i="11" a="1"/>
  <c r="AT718" i="11" s="1"/>
  <c r="AC718" i="11"/>
  <c r="Z718" i="11"/>
  <c r="AT719" i="11" a="1"/>
  <c r="AT719" i="11" s="1"/>
  <c r="AC719" i="11"/>
  <c r="Z719" i="11"/>
  <c r="AT720" i="11" a="1"/>
  <c r="AT720" i="11" s="1"/>
  <c r="AC720" i="11"/>
  <c r="Z720" i="11"/>
  <c r="AC721" i="11"/>
  <c r="Z721" i="11"/>
  <c r="AT722" i="11" a="1"/>
  <c r="AT722" i="11" s="1"/>
  <c r="AC722" i="11"/>
  <c r="Z722" i="11"/>
  <c r="AT723" i="11" a="1"/>
  <c r="AT723" i="11" s="1"/>
  <c r="AC723" i="11"/>
  <c r="Z723" i="11"/>
  <c r="AT724" i="11" a="1"/>
  <c r="AT724" i="11" s="1"/>
  <c r="AC724" i="11"/>
  <c r="Z724" i="11"/>
  <c r="AT725" i="11" a="1"/>
  <c r="AT725" i="11" s="1"/>
  <c r="AC725" i="11"/>
  <c r="Z725" i="11"/>
  <c r="AT726" i="11" a="1"/>
  <c r="AT726" i="11" s="1"/>
  <c r="AC726" i="11"/>
  <c r="Z726" i="11"/>
  <c r="AT727" i="11" a="1"/>
  <c r="AT727" i="11" s="1"/>
  <c r="AC727" i="11"/>
  <c r="Z727" i="11"/>
  <c r="AC728" i="11"/>
  <c r="Z728" i="11"/>
  <c r="AC729" i="11"/>
  <c r="Z729" i="11"/>
  <c r="AT730" i="11" a="1"/>
  <c r="AT730" i="11" s="1"/>
  <c r="AC730" i="11"/>
  <c r="Z730" i="11"/>
  <c r="AT731" i="11" a="1"/>
  <c r="AT731" i="11" s="1"/>
  <c r="AC731" i="11"/>
  <c r="Z731" i="11"/>
  <c r="AT732" i="11" a="1"/>
  <c r="AT732" i="11" s="1"/>
  <c r="AC732" i="11"/>
  <c r="Z732" i="11"/>
  <c r="AC733" i="11"/>
  <c r="Z733" i="11"/>
  <c r="AT734" i="11" a="1"/>
  <c r="AT734" i="11" s="1"/>
  <c r="AC734" i="11"/>
  <c r="Z734" i="11"/>
  <c r="AT735" i="11" a="1"/>
  <c r="AT735" i="11" s="1"/>
  <c r="AC735" i="11"/>
  <c r="Z735" i="11"/>
  <c r="AT736" i="11" a="1"/>
  <c r="AT736" i="11" s="1"/>
  <c r="AC736" i="11"/>
  <c r="Z736" i="11"/>
  <c r="AT737" i="11" a="1"/>
  <c r="AT737" i="11" s="1"/>
  <c r="AC737" i="11"/>
  <c r="Z737" i="11"/>
  <c r="AT738" i="11" a="1"/>
  <c r="AT738" i="11" s="1"/>
  <c r="AC738" i="11"/>
  <c r="Z738" i="11"/>
  <c r="AT739" i="11" a="1"/>
  <c r="AT739" i="11" s="1"/>
  <c r="AC739" i="11"/>
  <c r="Z739" i="11"/>
  <c r="AC740" i="11"/>
  <c r="Z740" i="11"/>
  <c r="AC741" i="11"/>
  <c r="Z741" i="11"/>
  <c r="AT742" i="11" a="1"/>
  <c r="AT742" i="11" s="1"/>
  <c r="AC742" i="11"/>
  <c r="Z742" i="11"/>
  <c r="AT743" i="11" a="1"/>
  <c r="AT743" i="11" s="1"/>
  <c r="AC743" i="11"/>
  <c r="Z743" i="11"/>
  <c r="AT744" i="11" a="1"/>
  <c r="AT744" i="11" s="1"/>
  <c r="AC744" i="11"/>
  <c r="Z744" i="11"/>
  <c r="AC745" i="11"/>
  <c r="Z745" i="11"/>
  <c r="AT746" i="11" a="1"/>
  <c r="AT746" i="11" s="1"/>
  <c r="AC746" i="11"/>
  <c r="Z746" i="11"/>
  <c r="AT747" i="11" a="1"/>
  <c r="AT747" i="11" s="1"/>
  <c r="AC747" i="11"/>
  <c r="Z747" i="11"/>
  <c r="AT748" i="11" a="1"/>
  <c r="AT748" i="11" s="1"/>
  <c r="AC748" i="11"/>
  <c r="Z748" i="11"/>
  <c r="AT749" i="11" a="1"/>
  <c r="AT749" i="11" s="1"/>
  <c r="AC749" i="11"/>
  <c r="Z749" i="11"/>
  <c r="AT750" i="11" a="1"/>
  <c r="AT750" i="11" s="1"/>
  <c r="AC750" i="11"/>
  <c r="Z750" i="11"/>
  <c r="AT751" i="11" a="1"/>
  <c r="AT751" i="11" s="1"/>
  <c r="AC751" i="11"/>
  <c r="Z751" i="11"/>
  <c r="AT752" i="11" a="1"/>
  <c r="AT752" i="11" s="1"/>
  <c r="AC752" i="11"/>
  <c r="Z752" i="11"/>
  <c r="AT753" i="11" a="1"/>
  <c r="AT753" i="11" s="1"/>
  <c r="AC753" i="11"/>
  <c r="Z753" i="11"/>
  <c r="AT754" i="11" a="1"/>
  <c r="AT754" i="11" s="1"/>
  <c r="AC754" i="11"/>
  <c r="Z754" i="11"/>
  <c r="AT755" i="11" a="1"/>
  <c r="AT755" i="11" s="1"/>
  <c r="AC755" i="11"/>
  <c r="Z755" i="11"/>
  <c r="AT756" i="11" a="1"/>
  <c r="AT756" i="11" s="1"/>
  <c r="AC756" i="11"/>
  <c r="Z756" i="11"/>
  <c r="AC757" i="11"/>
  <c r="Z757" i="11"/>
  <c r="AT758" i="11" a="1"/>
  <c r="AT758" i="11" s="1"/>
  <c r="AC758" i="11"/>
  <c r="Z758" i="11"/>
  <c r="AT759" i="11" a="1"/>
  <c r="AT759" i="11" s="1"/>
  <c r="AC759" i="11"/>
  <c r="Z759" i="11"/>
  <c r="AT760" i="11" a="1"/>
  <c r="AT760" i="11" s="1"/>
  <c r="AC760" i="11"/>
  <c r="Z760" i="11"/>
  <c r="AT761" i="11" a="1"/>
  <c r="AT761" i="11" s="1"/>
  <c r="AC761" i="11"/>
  <c r="Z761" i="11"/>
  <c r="AT762" i="11" a="1"/>
  <c r="AT762" i="11" s="1"/>
  <c r="AC762" i="11"/>
  <c r="Z762" i="11"/>
  <c r="AT763" i="11" a="1"/>
  <c r="AT763" i="11" s="1"/>
  <c r="AC763" i="11"/>
  <c r="Z763" i="11"/>
  <c r="AT764" i="11" a="1"/>
  <c r="AT764" i="11" s="1"/>
  <c r="AC764" i="11"/>
  <c r="Z764" i="11"/>
  <c r="AT765" i="11" a="1"/>
  <c r="AT765" i="11" s="1"/>
  <c r="AC765" i="11"/>
  <c r="Z765" i="11"/>
  <c r="AT766" i="11" a="1"/>
  <c r="AT766" i="11" s="1"/>
  <c r="AC766" i="11"/>
  <c r="Z766" i="11"/>
  <c r="AT767" i="11" a="1"/>
  <c r="AT767" i="11" s="1"/>
  <c r="AC767" i="11"/>
  <c r="Z767" i="11"/>
  <c r="AT768" i="11" a="1"/>
  <c r="AT768" i="11" s="1"/>
  <c r="AC768" i="11"/>
  <c r="Z768" i="11"/>
  <c r="AC769" i="11"/>
  <c r="Z769" i="11"/>
  <c r="AT770" i="11" a="1"/>
  <c r="AT770" i="11" s="1"/>
  <c r="AC770" i="11"/>
  <c r="Z770" i="11"/>
  <c r="AT771" i="11" a="1"/>
  <c r="AT771" i="11" s="1"/>
  <c r="AC771" i="11"/>
  <c r="Z771" i="11"/>
  <c r="AT772" i="11" a="1"/>
  <c r="AT772" i="11" s="1"/>
  <c r="AC772" i="11"/>
  <c r="Z772" i="11"/>
  <c r="AT773" i="11" a="1"/>
  <c r="AT773" i="11" s="1"/>
  <c r="AC773" i="11"/>
  <c r="Z773" i="11"/>
  <c r="AT774" i="11" a="1"/>
  <c r="AT774" i="11" s="1"/>
  <c r="AC774" i="11"/>
  <c r="Z774" i="11"/>
  <c r="AT775" i="11" a="1"/>
  <c r="AT775" i="11" s="1"/>
  <c r="AC775" i="11"/>
  <c r="Z775" i="11"/>
  <c r="AT776" i="11" a="1"/>
  <c r="AT776" i="11" s="1"/>
  <c r="AC776" i="11"/>
  <c r="Z776" i="11"/>
  <c r="AT777" i="11" a="1"/>
  <c r="AT777" i="11" s="1"/>
  <c r="AC777" i="11"/>
  <c r="Z777" i="11"/>
  <c r="AT778" i="11" a="1"/>
  <c r="AT778" i="11" s="1"/>
  <c r="AC778" i="11"/>
  <c r="Z778" i="11"/>
  <c r="AT779" i="11" a="1"/>
  <c r="AT779" i="11" s="1"/>
  <c r="AC779" i="11"/>
  <c r="Z779" i="11"/>
  <c r="AT780" i="11" a="1"/>
  <c r="AT780" i="11" s="1"/>
  <c r="AC780" i="11"/>
  <c r="Z780" i="11"/>
  <c r="AC781" i="11"/>
  <c r="Z781" i="11"/>
  <c r="AT782" i="11" a="1"/>
  <c r="AT782" i="11" s="1"/>
  <c r="AC782" i="11"/>
  <c r="Z782" i="11"/>
  <c r="AT783" i="11" a="1"/>
  <c r="AT783" i="11" s="1"/>
  <c r="AC783" i="11"/>
  <c r="Z783" i="11"/>
  <c r="AT784" i="11" a="1"/>
  <c r="AT784" i="11" s="1"/>
  <c r="AC784" i="11"/>
  <c r="Z784" i="11"/>
  <c r="AT785" i="11" a="1"/>
  <c r="AT785" i="11" s="1"/>
  <c r="AC785" i="11"/>
  <c r="Z785" i="11"/>
  <c r="AT786" i="11" a="1"/>
  <c r="AT786" i="11" s="1"/>
  <c r="AC786" i="11"/>
  <c r="Z786" i="11"/>
  <c r="AT787" i="11" a="1"/>
  <c r="AT787" i="11" s="1"/>
  <c r="AC787" i="11"/>
  <c r="Z787" i="11"/>
  <c r="AT788" i="11" a="1"/>
  <c r="AT788" i="11" s="1"/>
  <c r="AC788" i="11"/>
  <c r="Z788" i="11"/>
  <c r="AT789" i="11" a="1"/>
  <c r="AT789" i="11" s="1"/>
  <c r="AC789" i="11"/>
  <c r="Z789" i="11"/>
  <c r="AT790" i="11" a="1"/>
  <c r="AT790" i="11" s="1"/>
  <c r="AC790" i="11"/>
  <c r="Z790" i="11"/>
  <c r="AT791" i="11" a="1"/>
  <c r="AT791" i="11" s="1"/>
  <c r="AC791" i="11"/>
  <c r="Z791" i="11"/>
  <c r="AT792" i="11" a="1"/>
  <c r="AT792" i="11" s="1"/>
  <c r="AC792" i="11"/>
  <c r="Z792" i="11"/>
  <c r="AC793" i="11"/>
  <c r="Z793" i="11"/>
  <c r="AT794" i="11" a="1"/>
  <c r="AT794" i="11" s="1"/>
  <c r="AC794" i="11"/>
  <c r="Z794" i="11"/>
  <c r="AT795" i="11" a="1"/>
  <c r="AT795" i="11" s="1"/>
  <c r="AC795" i="11"/>
  <c r="Z795" i="11"/>
  <c r="AT796" i="11" a="1"/>
  <c r="AT796" i="11" s="1"/>
  <c r="AC796" i="11"/>
  <c r="Z796" i="11"/>
  <c r="AT797" i="11" a="1"/>
  <c r="AT797" i="11" s="1"/>
  <c r="AC797" i="11"/>
  <c r="Z797" i="11"/>
  <c r="AT798" i="11" a="1"/>
  <c r="AT798" i="11" s="1"/>
  <c r="AC798" i="11"/>
  <c r="Z798" i="11"/>
  <c r="AT799" i="11" a="1"/>
  <c r="AT799" i="11" s="1"/>
  <c r="AC799" i="11"/>
  <c r="Z799" i="11"/>
  <c r="AT800" i="11" a="1"/>
  <c r="AT800" i="11" s="1"/>
  <c r="AC800" i="11"/>
  <c r="Z800" i="11"/>
  <c r="AT801" i="11" a="1"/>
  <c r="AT801" i="11" s="1"/>
  <c r="AC801" i="11"/>
  <c r="Z801" i="11"/>
  <c r="AT802" i="11" a="1"/>
  <c r="AT802" i="11" s="1"/>
  <c r="AC802" i="11"/>
  <c r="Z802" i="11"/>
  <c r="AT803" i="11" a="1"/>
  <c r="AT803" i="11" s="1"/>
  <c r="AC803" i="11"/>
  <c r="Z803" i="11"/>
  <c r="AT804" i="11" a="1"/>
  <c r="AT804" i="11" s="1"/>
  <c r="AC804" i="11"/>
  <c r="Z804" i="11"/>
  <c r="AC805" i="11"/>
  <c r="Z805" i="11"/>
  <c r="AT806" i="11" a="1"/>
  <c r="AT806" i="11" s="1"/>
  <c r="AC806" i="11"/>
  <c r="Z806" i="11"/>
  <c r="AT807" i="11" a="1"/>
  <c r="AT807" i="11" s="1"/>
  <c r="AC807" i="11"/>
  <c r="Z807" i="11"/>
  <c r="AT808" i="11" a="1"/>
  <c r="AT808" i="11" s="1"/>
  <c r="AC808" i="11"/>
  <c r="Z808" i="11"/>
  <c r="AT809" i="11" a="1"/>
  <c r="AT809" i="11" s="1"/>
  <c r="AC809" i="11"/>
  <c r="Z809" i="11"/>
  <c r="AT810" i="11" a="1"/>
  <c r="AT810" i="11" s="1"/>
  <c r="AC810" i="11"/>
  <c r="Z810" i="11"/>
  <c r="AT811" i="11" a="1"/>
  <c r="AT811" i="11" s="1"/>
  <c r="AC811" i="11"/>
  <c r="Z811" i="11"/>
  <c r="AT812" i="11" a="1"/>
  <c r="AT812" i="11" s="1"/>
  <c r="AC812" i="11"/>
  <c r="Z812" i="11"/>
  <c r="AT813" i="11" a="1"/>
  <c r="AT813" i="11" s="1"/>
  <c r="AC813" i="11"/>
  <c r="Z813" i="11"/>
  <c r="AT814" i="11" a="1"/>
  <c r="AT814" i="11" s="1"/>
  <c r="AC814" i="11"/>
  <c r="Z814" i="11"/>
  <c r="AT815" i="11" a="1"/>
  <c r="AT815" i="11" s="1"/>
  <c r="AC815" i="11"/>
  <c r="Z815" i="11"/>
  <c r="AT816" i="11" a="1"/>
  <c r="AT816" i="11" s="1"/>
  <c r="AC816" i="11"/>
  <c r="Z816" i="11"/>
  <c r="AC817" i="11"/>
  <c r="Z817" i="11"/>
  <c r="AT818" i="11" a="1"/>
  <c r="AT818" i="11" s="1"/>
  <c r="AC818" i="11"/>
  <c r="Z818" i="11"/>
  <c r="AT819" i="11" a="1"/>
  <c r="AT819" i="11" s="1"/>
  <c r="AC819" i="11"/>
  <c r="Z819" i="11"/>
  <c r="AT820" i="11" a="1"/>
  <c r="AT820" i="11" s="1"/>
  <c r="AC820" i="11"/>
  <c r="Z820" i="11"/>
  <c r="AT821" i="11" a="1"/>
  <c r="AT821" i="11" s="1"/>
  <c r="AC821" i="11"/>
  <c r="Z821" i="11"/>
  <c r="AT822" i="11" a="1"/>
  <c r="AT822" i="11" s="1"/>
  <c r="AC822" i="11"/>
  <c r="Z822" i="11"/>
  <c r="AT823" i="11" a="1"/>
  <c r="AT823" i="11" s="1"/>
  <c r="AC823" i="11"/>
  <c r="Z823" i="11"/>
  <c r="AT824" i="11" a="1"/>
  <c r="AT824" i="11" s="1"/>
  <c r="AC824" i="11"/>
  <c r="Z824" i="11"/>
  <c r="AT825" i="11" a="1"/>
  <c r="AT825" i="11" s="1"/>
  <c r="AC825" i="11"/>
  <c r="Z825" i="11"/>
  <c r="AT826" i="11" a="1"/>
  <c r="AT826" i="11" s="1"/>
  <c r="AC826" i="11"/>
  <c r="Z826" i="11"/>
  <c r="AT827" i="11" a="1"/>
  <c r="AT827" i="11" s="1"/>
  <c r="AC827" i="11"/>
  <c r="Z827" i="11"/>
  <c r="AT828" i="11" a="1"/>
  <c r="AT828" i="11" s="1"/>
  <c r="AC828" i="11"/>
  <c r="Z828" i="11"/>
  <c r="AC829" i="11"/>
  <c r="Z829" i="11"/>
  <c r="AT830" i="11" a="1"/>
  <c r="AT830" i="11" s="1"/>
  <c r="AC830" i="11"/>
  <c r="Z830" i="11"/>
  <c r="AT831" i="11" a="1"/>
  <c r="AT831" i="11" s="1"/>
  <c r="AC831" i="11"/>
  <c r="Z831" i="11"/>
  <c r="AT832" i="11" a="1"/>
  <c r="AT832" i="11" s="1"/>
  <c r="AC832" i="11"/>
  <c r="Z832" i="11"/>
  <c r="AT833" i="11" a="1"/>
  <c r="AT833" i="11" s="1"/>
  <c r="AC833" i="11"/>
  <c r="Z833" i="11"/>
  <c r="AT834" i="11" a="1"/>
  <c r="AT834" i="11" s="1"/>
  <c r="AC834" i="11"/>
  <c r="Z834" i="11"/>
  <c r="AT835" i="11" a="1"/>
  <c r="AT835" i="11" s="1"/>
  <c r="AC835" i="11"/>
  <c r="Z835" i="11"/>
  <c r="AT836" i="11" a="1"/>
  <c r="AT836" i="11" s="1"/>
  <c r="AC836" i="11"/>
  <c r="Z836" i="11"/>
  <c r="AT837" i="11" a="1"/>
  <c r="AT837" i="11" s="1"/>
  <c r="AC837" i="11"/>
  <c r="Z837" i="11"/>
  <c r="AT838" i="11" a="1"/>
  <c r="AT838" i="11" s="1"/>
  <c r="AC838" i="11"/>
  <c r="Z838" i="11"/>
  <c r="AT839" i="11" a="1"/>
  <c r="AT839" i="11" s="1"/>
  <c r="AC839" i="11"/>
  <c r="Z839" i="11"/>
  <c r="AT840" i="11" a="1"/>
  <c r="AT840" i="11" s="1"/>
  <c r="AC840" i="11"/>
  <c r="Z840" i="11"/>
  <c r="AC841" i="11"/>
  <c r="Z841" i="11"/>
  <c r="AT842" i="11" a="1"/>
  <c r="AT842" i="11" s="1"/>
  <c r="AC842" i="11"/>
  <c r="Z842" i="11"/>
  <c r="AT843" i="11" a="1"/>
  <c r="AT843" i="11" s="1"/>
  <c r="AC843" i="11"/>
  <c r="Z843" i="11"/>
  <c r="AT844" i="11" a="1"/>
  <c r="AT844" i="11" s="1"/>
  <c r="AC844" i="11"/>
  <c r="Z844" i="11"/>
  <c r="AT845" i="11" a="1"/>
  <c r="AT845" i="11" s="1"/>
  <c r="AC845" i="11"/>
  <c r="Z845" i="11"/>
  <c r="AT846" i="11" a="1"/>
  <c r="AT846" i="11" s="1"/>
  <c r="AC846" i="11"/>
  <c r="Z846" i="11"/>
  <c r="AT847" i="11" a="1"/>
  <c r="AT847" i="11" s="1"/>
  <c r="AC847" i="11"/>
  <c r="Z847" i="11"/>
  <c r="AT848" i="11" a="1"/>
  <c r="AT848" i="11" s="1"/>
  <c r="AC848" i="11"/>
  <c r="Z848" i="11"/>
  <c r="AT849" i="11" a="1"/>
  <c r="AT849" i="11" s="1"/>
  <c r="AC849" i="11"/>
  <c r="Z849" i="11"/>
  <c r="AT850" i="11" a="1"/>
  <c r="AT850" i="11" s="1"/>
  <c r="AC850" i="11"/>
  <c r="Z850" i="11"/>
  <c r="AT851" i="11" a="1"/>
  <c r="AT851" i="11" s="1"/>
  <c r="AC851" i="11"/>
  <c r="Z851" i="11"/>
  <c r="AT852" i="11" a="1"/>
  <c r="AT852" i="11" s="1"/>
  <c r="AC852" i="11"/>
  <c r="Z852" i="11"/>
  <c r="AC853" i="11"/>
  <c r="Z853" i="11"/>
  <c r="AT854" i="11" a="1"/>
  <c r="AT854" i="11" s="1"/>
  <c r="AC854" i="11"/>
  <c r="Z854" i="11"/>
  <c r="AT855" i="11" a="1"/>
  <c r="AT855" i="11" s="1"/>
  <c r="AC855" i="11"/>
  <c r="Z855" i="11"/>
  <c r="AT856" i="11" a="1"/>
  <c r="AT856" i="11" s="1"/>
  <c r="AC856" i="11"/>
  <c r="Z856" i="11"/>
  <c r="AT857" i="11" a="1"/>
  <c r="AT857" i="11" s="1"/>
  <c r="AC857" i="11"/>
  <c r="Z857" i="11"/>
  <c r="AT858" i="11" a="1"/>
  <c r="AT858" i="11" s="1"/>
  <c r="AC858" i="11"/>
  <c r="Z858" i="11"/>
  <c r="AT859" i="11" a="1"/>
  <c r="AT859" i="11" s="1"/>
  <c r="AC859" i="11"/>
  <c r="Z859" i="11"/>
  <c r="AT860" i="11" a="1"/>
  <c r="AT860" i="11" s="1"/>
  <c r="AC860" i="11"/>
  <c r="Z860" i="11"/>
  <c r="AT861" i="11" a="1"/>
  <c r="AT861" i="11" s="1"/>
  <c r="AC861" i="11"/>
  <c r="Z861" i="11"/>
  <c r="AT862" i="11" a="1"/>
  <c r="AT862" i="11" s="1"/>
  <c r="AC862" i="11"/>
  <c r="Z862" i="11"/>
  <c r="AT863" i="11" a="1"/>
  <c r="AT863" i="11" s="1"/>
  <c r="AC863" i="11"/>
  <c r="Z863" i="11"/>
  <c r="AT864" i="11" a="1"/>
  <c r="AT864" i="11" s="1"/>
  <c r="AC864" i="11"/>
  <c r="Z864" i="11"/>
  <c r="AC865" i="11"/>
  <c r="Z865" i="11"/>
  <c r="AT866" i="11" a="1"/>
  <c r="AT866" i="11" s="1"/>
  <c r="AC866" i="11"/>
  <c r="Z866" i="11"/>
  <c r="AT867" i="11" a="1"/>
  <c r="AT867" i="11" s="1"/>
  <c r="AC867" i="11"/>
  <c r="Z867" i="11"/>
  <c r="AT868" i="11" a="1"/>
  <c r="AT868" i="11" s="1"/>
  <c r="AC868" i="11"/>
  <c r="Z868" i="11"/>
  <c r="AT869" i="11" a="1"/>
  <c r="AT869" i="11" s="1"/>
  <c r="AC869" i="11"/>
  <c r="Z869" i="11"/>
  <c r="AT870" i="11" a="1"/>
  <c r="AT870" i="11" s="1"/>
  <c r="AC870" i="11"/>
  <c r="Z870" i="11"/>
  <c r="AT871" i="11" a="1"/>
  <c r="AT871" i="11" s="1"/>
  <c r="AC871" i="11"/>
  <c r="Z871" i="11"/>
  <c r="AT872" i="11" a="1"/>
  <c r="AT872" i="11" s="1"/>
  <c r="AC872" i="11"/>
  <c r="Z872" i="11"/>
  <c r="AT873" i="11" a="1"/>
  <c r="AT873" i="11" s="1"/>
  <c r="AC873" i="11"/>
  <c r="Z873" i="11"/>
  <c r="AT874" i="11" a="1"/>
  <c r="AT874" i="11" s="1"/>
  <c r="AC874" i="11"/>
  <c r="Z874" i="11"/>
  <c r="AT875" i="11" a="1"/>
  <c r="AT875" i="11" s="1"/>
  <c r="AC875" i="11"/>
  <c r="Z875" i="11"/>
  <c r="AT876" i="11" a="1"/>
  <c r="AT876" i="11" s="1"/>
  <c r="AC876" i="11"/>
  <c r="Z876" i="11"/>
  <c r="AC877" i="11"/>
  <c r="Z877" i="11"/>
  <c r="AT878" i="11" a="1"/>
  <c r="AT878" i="11" s="1"/>
  <c r="AC878" i="11"/>
  <c r="Z878" i="11"/>
  <c r="AT879" i="11" a="1"/>
  <c r="AT879" i="11" s="1"/>
  <c r="AC879" i="11"/>
  <c r="Z879" i="11"/>
  <c r="AT880" i="11" a="1"/>
  <c r="AT880" i="11" s="1"/>
  <c r="AC880" i="11"/>
  <c r="Z880" i="11"/>
  <c r="AT881" i="11" a="1"/>
  <c r="AT881" i="11" s="1"/>
  <c r="AC881" i="11"/>
  <c r="Z881" i="11"/>
  <c r="AT882" i="11" a="1"/>
  <c r="AT882" i="11" s="1"/>
  <c r="AC882" i="11"/>
  <c r="Z882" i="11"/>
  <c r="AT883" i="11" a="1"/>
  <c r="AT883" i="11" s="1"/>
  <c r="AC883" i="11"/>
  <c r="Z883" i="11"/>
  <c r="AT884" i="11" a="1"/>
  <c r="AT884" i="11" s="1"/>
  <c r="AC884" i="11"/>
  <c r="Z884" i="11"/>
  <c r="AT885" i="11" a="1"/>
  <c r="AT885" i="11" s="1"/>
  <c r="AC885" i="11"/>
  <c r="Z885" i="11"/>
  <c r="AT886" i="11" a="1"/>
  <c r="AT886" i="11" s="1"/>
  <c r="AC886" i="11"/>
  <c r="Z886" i="11"/>
  <c r="AT887" i="11" a="1"/>
  <c r="AT887" i="11" s="1"/>
  <c r="AC887" i="11"/>
  <c r="Z887" i="11"/>
  <c r="AT888" i="11" a="1"/>
  <c r="AT888" i="11" s="1"/>
  <c r="AC888" i="11"/>
  <c r="Z888" i="11"/>
  <c r="AC889" i="11"/>
  <c r="Z889" i="11"/>
  <c r="AT890" i="11" a="1"/>
  <c r="AT890" i="11" s="1"/>
  <c r="AC890" i="11"/>
  <c r="Z890" i="11"/>
  <c r="AT891" i="11" a="1"/>
  <c r="AT891" i="11" s="1"/>
  <c r="AC891" i="11"/>
  <c r="Z891" i="11"/>
  <c r="AT892" i="11" a="1"/>
  <c r="AT892" i="11" s="1"/>
  <c r="AC892" i="11"/>
  <c r="Z892" i="11"/>
  <c r="AT893" i="11" a="1"/>
  <c r="AT893" i="11" s="1"/>
  <c r="AC893" i="11"/>
  <c r="Z893" i="11"/>
  <c r="AT894" i="11" a="1"/>
  <c r="AT894" i="11" s="1"/>
  <c r="AC894" i="11"/>
  <c r="Z894" i="11"/>
  <c r="AT895" i="11" a="1"/>
  <c r="AT895" i="11" s="1"/>
  <c r="AC895" i="11"/>
  <c r="Z895" i="11"/>
  <c r="AT896" i="11" a="1"/>
  <c r="AT896" i="11" s="1"/>
  <c r="AC896" i="11"/>
  <c r="Z896" i="11"/>
  <c r="AT897" i="11" a="1"/>
  <c r="AT897" i="11" s="1"/>
  <c r="AC897" i="11"/>
  <c r="Z897" i="11"/>
  <c r="AT898" i="11" a="1"/>
  <c r="AT898" i="11" s="1"/>
  <c r="AC898" i="11"/>
  <c r="Z898" i="11"/>
  <c r="AT899" i="11" a="1"/>
  <c r="AT899" i="11" s="1"/>
  <c r="AC899" i="11"/>
  <c r="Z899" i="11"/>
  <c r="AT900" i="11" a="1"/>
  <c r="AT900" i="11" s="1"/>
  <c r="AC900" i="11"/>
  <c r="Z900" i="11"/>
  <c r="AC901" i="11"/>
  <c r="Z901" i="11"/>
  <c r="AT902" i="11" a="1"/>
  <c r="AT902" i="11" s="1"/>
  <c r="AC902" i="11"/>
  <c r="Z902" i="11"/>
  <c r="AT903" i="11" a="1"/>
  <c r="AT903" i="11" s="1"/>
  <c r="AC903" i="11"/>
  <c r="Z903" i="11"/>
  <c r="AT904" i="11" a="1"/>
  <c r="AT904" i="11" s="1"/>
  <c r="AC904" i="11"/>
  <c r="Z904" i="11"/>
  <c r="AT905" i="11" a="1"/>
  <c r="AT905" i="11" s="1"/>
  <c r="AC905" i="11"/>
  <c r="Z905" i="11"/>
  <c r="AT906" i="11" a="1"/>
  <c r="AT906" i="11" s="1"/>
  <c r="AC906" i="11"/>
  <c r="Z906" i="11"/>
  <c r="AT907" i="11" a="1"/>
  <c r="AT907" i="11" s="1"/>
  <c r="AC907" i="11"/>
  <c r="Z907" i="11"/>
  <c r="AT908" i="11" a="1"/>
  <c r="AT908" i="11" s="1"/>
  <c r="AC908" i="11"/>
  <c r="Z908" i="11"/>
  <c r="AT909" i="11" a="1"/>
  <c r="AT909" i="11" s="1"/>
  <c r="AC909" i="11"/>
  <c r="Z909" i="11"/>
  <c r="AT910" i="11" a="1"/>
  <c r="AT910" i="11" s="1"/>
  <c r="AC910" i="11"/>
  <c r="Z910" i="11"/>
  <c r="AT911" i="11" a="1"/>
  <c r="AT911" i="11" s="1"/>
  <c r="AC911" i="11"/>
  <c r="Z911" i="11"/>
  <c r="AT912" i="11" a="1"/>
  <c r="AT912" i="11" s="1"/>
  <c r="AC912" i="11"/>
  <c r="Z912" i="11"/>
  <c r="AC913" i="11"/>
  <c r="Z913" i="11"/>
  <c r="AT914" i="11" a="1"/>
  <c r="AT914" i="11" s="1"/>
  <c r="AC914" i="11"/>
  <c r="Z914" i="11"/>
  <c r="AT915" i="11" a="1"/>
  <c r="AT915" i="11" s="1"/>
  <c r="AC915" i="11"/>
  <c r="Z915" i="11"/>
  <c r="AT916" i="11" a="1"/>
  <c r="AT916" i="11" s="1"/>
  <c r="AC916" i="11"/>
  <c r="Z916" i="11"/>
  <c r="AT917" i="11" a="1"/>
  <c r="AT917" i="11" s="1"/>
  <c r="AC917" i="11"/>
  <c r="Z917" i="11"/>
  <c r="AT918" i="11" a="1"/>
  <c r="AT918" i="11" s="1"/>
  <c r="AC918" i="11"/>
  <c r="Z918" i="11"/>
  <c r="AT919" i="11" a="1"/>
  <c r="AT919" i="11" s="1"/>
  <c r="AC919" i="11"/>
  <c r="Z919" i="11"/>
  <c r="AT920" i="11" a="1"/>
  <c r="AT920" i="11" s="1"/>
  <c r="AC920" i="11"/>
  <c r="Z920" i="11"/>
  <c r="AT921" i="11" a="1"/>
  <c r="AT921" i="11" s="1"/>
  <c r="AC921" i="11"/>
  <c r="Z921" i="11"/>
  <c r="AT922" i="11" a="1"/>
  <c r="AT922" i="11" s="1"/>
  <c r="AC922" i="11"/>
  <c r="Z922" i="11"/>
  <c r="AT923" i="11" a="1"/>
  <c r="AT923" i="11" s="1"/>
  <c r="AC923" i="11"/>
  <c r="Z923" i="11"/>
  <c r="AT924" i="11" a="1"/>
  <c r="AT924" i="11" s="1"/>
  <c r="AC924" i="11"/>
  <c r="Z924" i="11"/>
  <c r="AC925" i="11"/>
  <c r="Z925" i="11"/>
  <c r="AT926" i="11" a="1"/>
  <c r="AT926" i="11" s="1"/>
  <c r="AC926" i="11"/>
  <c r="Z926" i="11"/>
  <c r="AT927" i="11" a="1"/>
  <c r="AT927" i="11" s="1"/>
  <c r="AC927" i="11"/>
  <c r="Z927" i="11"/>
  <c r="AT928" i="11" a="1"/>
  <c r="AT928" i="11" s="1"/>
  <c r="AC928" i="11"/>
  <c r="Z928" i="11"/>
  <c r="AT929" i="11" a="1"/>
  <c r="AT929" i="11" s="1"/>
  <c r="AC929" i="11"/>
  <c r="Z929" i="11"/>
  <c r="AT930" i="11" a="1"/>
  <c r="AT930" i="11" s="1"/>
  <c r="AC930" i="11"/>
  <c r="Z930" i="11"/>
  <c r="AT931" i="11" a="1"/>
  <c r="AT931" i="11" s="1"/>
  <c r="AC931" i="11"/>
  <c r="Z931" i="11"/>
  <c r="AT932" i="11" a="1"/>
  <c r="AT932" i="11" s="1"/>
  <c r="AC932" i="11"/>
  <c r="Z932" i="11"/>
  <c r="AT933" i="11" a="1"/>
  <c r="AT933" i="11" s="1"/>
  <c r="AC933" i="11"/>
  <c r="Z933" i="11"/>
  <c r="AT934" i="11" a="1"/>
  <c r="AT934" i="11" s="1"/>
  <c r="AC934" i="11"/>
  <c r="Z934" i="11"/>
  <c r="AT935" i="11" a="1"/>
  <c r="AT935" i="11" s="1"/>
  <c r="AC935" i="11"/>
  <c r="Z935" i="11"/>
  <c r="AT936" i="11" a="1"/>
  <c r="AT936" i="11" s="1"/>
  <c r="AC936" i="11"/>
  <c r="Z936" i="11"/>
  <c r="AC937" i="11"/>
  <c r="Z937" i="11"/>
  <c r="AT938" i="11" a="1"/>
  <c r="AT938" i="11" s="1"/>
  <c r="AC938" i="11"/>
  <c r="Z938" i="11"/>
  <c r="AT939" i="11" a="1"/>
  <c r="AT939" i="11" s="1"/>
  <c r="AC939" i="11"/>
  <c r="Z939" i="11"/>
  <c r="AT940" i="11" a="1"/>
  <c r="AT940" i="11" s="1"/>
  <c r="AC940" i="11"/>
  <c r="Z940" i="11"/>
  <c r="AT941" i="11" a="1"/>
  <c r="AT941" i="11" s="1"/>
  <c r="AC941" i="11"/>
  <c r="Z941" i="11"/>
  <c r="AT942" i="11" a="1"/>
  <c r="AT942" i="11" s="1"/>
  <c r="AC942" i="11"/>
  <c r="Z942" i="11"/>
  <c r="AT943" i="11" a="1"/>
  <c r="AT943" i="11" s="1"/>
  <c r="AC943" i="11"/>
  <c r="Z943" i="11"/>
  <c r="AT944" i="11" a="1"/>
  <c r="AT944" i="11" s="1"/>
  <c r="AC944" i="11"/>
  <c r="Z944" i="11"/>
  <c r="AT945" i="11" a="1"/>
  <c r="AT945" i="11" s="1"/>
  <c r="AC945" i="11"/>
  <c r="Z945" i="11"/>
  <c r="AT946" i="11" a="1"/>
  <c r="AT946" i="11" s="1"/>
  <c r="AC946" i="11"/>
  <c r="Z946" i="11"/>
  <c r="AT947" i="11" a="1"/>
  <c r="AT947" i="11" s="1"/>
  <c r="AC947" i="11"/>
  <c r="Z947" i="11"/>
  <c r="AT948" i="11" a="1"/>
  <c r="AT948" i="11" s="1"/>
  <c r="AC948" i="11"/>
  <c r="Z948" i="11"/>
  <c r="AC949" i="11"/>
  <c r="Z949" i="11"/>
  <c r="AT950" i="11" a="1"/>
  <c r="AT950" i="11" s="1"/>
  <c r="AC950" i="11"/>
  <c r="Z950" i="11"/>
  <c r="AT951" i="11" a="1"/>
  <c r="AT951" i="11" s="1"/>
  <c r="AC951" i="11"/>
  <c r="Z951" i="11"/>
  <c r="AT952" i="11" a="1"/>
  <c r="AT952" i="11" s="1"/>
  <c r="AC952" i="11"/>
  <c r="Z952" i="11"/>
  <c r="AT953" i="11" a="1"/>
  <c r="AT953" i="11" s="1"/>
  <c r="AC953" i="11"/>
  <c r="Z953" i="11"/>
  <c r="AT954" i="11" a="1"/>
  <c r="AT954" i="11" s="1"/>
  <c r="AC954" i="11"/>
  <c r="Z954" i="11"/>
  <c r="AT955" i="11" a="1"/>
  <c r="AT955" i="11" s="1"/>
  <c r="AC955" i="11"/>
  <c r="Z955" i="11"/>
  <c r="AT956" i="11" a="1"/>
  <c r="AT956" i="11" s="1"/>
  <c r="AC956" i="11"/>
  <c r="Z956" i="11"/>
  <c r="AT957" i="11" a="1"/>
  <c r="AT957" i="11" s="1"/>
  <c r="AC957" i="11"/>
  <c r="Z957" i="11"/>
  <c r="AT958" i="11" a="1"/>
  <c r="AT958" i="11" s="1"/>
  <c r="AC958" i="11"/>
  <c r="Z958" i="11"/>
  <c r="AT959" i="11" a="1"/>
  <c r="AT959" i="11" s="1"/>
  <c r="AC959" i="11"/>
  <c r="Z959" i="11"/>
  <c r="AT960" i="11" a="1"/>
  <c r="AT960" i="11" s="1"/>
  <c r="AC960" i="11"/>
  <c r="Z960" i="11"/>
  <c r="AC961" i="11"/>
  <c r="Z961" i="11"/>
  <c r="AT962" i="11" a="1"/>
  <c r="AT962" i="11" s="1"/>
  <c r="AC962" i="11"/>
  <c r="Z962" i="11"/>
  <c r="AT963" i="11" a="1"/>
  <c r="AT963" i="11" s="1"/>
  <c r="AC963" i="11"/>
  <c r="Z963" i="11"/>
  <c r="AT964" i="11" a="1"/>
  <c r="AT964" i="11" s="1"/>
  <c r="AC964" i="11"/>
  <c r="Z964" i="11"/>
  <c r="AT965" i="11" a="1"/>
  <c r="AT965" i="11" s="1"/>
  <c r="AC965" i="11"/>
  <c r="Z965" i="11"/>
  <c r="AT966" i="11" a="1"/>
  <c r="AT966" i="11" s="1"/>
  <c r="AC966" i="11"/>
  <c r="Z966" i="11"/>
  <c r="AT967" i="11" a="1"/>
  <c r="AT967" i="11" s="1"/>
  <c r="AC967" i="11"/>
  <c r="Z967" i="11"/>
  <c r="AT968" i="11" a="1"/>
  <c r="AT968" i="11" s="1"/>
  <c r="AC968" i="11"/>
  <c r="Z968" i="11"/>
  <c r="AT969" i="11" a="1"/>
  <c r="AT969" i="11" s="1"/>
  <c r="AC969" i="11"/>
  <c r="Z969" i="11"/>
  <c r="AT970" i="11" a="1"/>
  <c r="AT970" i="11" s="1"/>
  <c r="AC970" i="11"/>
  <c r="Z970" i="11"/>
  <c r="AT971" i="11" a="1"/>
  <c r="AT971" i="11" s="1"/>
  <c r="AC971" i="11"/>
  <c r="Z971" i="11"/>
  <c r="AT972" i="11" a="1"/>
  <c r="AT972" i="11" s="1"/>
  <c r="AC972" i="11"/>
  <c r="Z972" i="11"/>
  <c r="AC973" i="11"/>
  <c r="Z973" i="11"/>
  <c r="AT974" i="11" a="1"/>
  <c r="AT974" i="11" s="1"/>
  <c r="AC974" i="11"/>
  <c r="Z974" i="11"/>
  <c r="AT975" i="11" a="1"/>
  <c r="AT975" i="11" s="1"/>
  <c r="AC975" i="11"/>
  <c r="Z975" i="11"/>
  <c r="AT976" i="11" a="1"/>
  <c r="AT976" i="11" s="1"/>
  <c r="AC976" i="11"/>
  <c r="Z976" i="11"/>
  <c r="AT977" i="11" a="1"/>
  <c r="AT977" i="11" s="1"/>
  <c r="AC977" i="11"/>
  <c r="Z977" i="11"/>
  <c r="AT978" i="11" a="1"/>
  <c r="AT978" i="11" s="1"/>
  <c r="AC978" i="11"/>
  <c r="Z978" i="11"/>
  <c r="AT979" i="11" a="1"/>
  <c r="AT979" i="11" s="1"/>
  <c r="AC979" i="11"/>
  <c r="Z979" i="11"/>
  <c r="AT980" i="11" a="1"/>
  <c r="AT980" i="11" s="1"/>
  <c r="AC980" i="11"/>
  <c r="Z980" i="11"/>
  <c r="AT981" i="11" a="1"/>
  <c r="AT981" i="11" s="1"/>
  <c r="AC981" i="11"/>
  <c r="Z981" i="11"/>
  <c r="AT982" i="11" a="1"/>
  <c r="AT982" i="11" s="1"/>
  <c r="AC982" i="11"/>
  <c r="Z982" i="11"/>
  <c r="AT983" i="11" a="1"/>
  <c r="AT983" i="11" s="1"/>
  <c r="AC983" i="11"/>
  <c r="Z983" i="11"/>
  <c r="AT984" i="11" a="1"/>
  <c r="AT984" i="11" s="1"/>
  <c r="AC984" i="11"/>
  <c r="Z984" i="11"/>
  <c r="AC985" i="11"/>
  <c r="Z985" i="11"/>
  <c r="AT986" i="11" a="1"/>
  <c r="AT986" i="11" s="1"/>
  <c r="AC986" i="11"/>
  <c r="Z986" i="11"/>
  <c r="AT987" i="11" a="1"/>
  <c r="AT987" i="11" s="1"/>
  <c r="AC987" i="11"/>
  <c r="Z987" i="11"/>
  <c r="AT988" i="11" a="1"/>
  <c r="AT988" i="11" s="1"/>
  <c r="AC988" i="11"/>
  <c r="Z988" i="11"/>
  <c r="AT989" i="11" a="1"/>
  <c r="AT989" i="11" s="1"/>
  <c r="AC989" i="11"/>
  <c r="Z989" i="11"/>
  <c r="AT990" i="11" a="1"/>
  <c r="AT990" i="11" s="1"/>
  <c r="AC990" i="11"/>
  <c r="Z990" i="11"/>
  <c r="AT991" i="11" a="1"/>
  <c r="AT991" i="11" s="1"/>
  <c r="AC991" i="11"/>
  <c r="Z991" i="11"/>
  <c r="AT992" i="11" a="1"/>
  <c r="AT992" i="11" s="1"/>
  <c r="AC992" i="11"/>
  <c r="Z992" i="11"/>
  <c r="AT993" i="11" a="1"/>
  <c r="AT993" i="11" s="1"/>
  <c r="AC993" i="11"/>
  <c r="Z993" i="11"/>
  <c r="AT994" i="11" a="1"/>
  <c r="AT994" i="11" s="1"/>
  <c r="AC994" i="11"/>
  <c r="Z994" i="11"/>
  <c r="AT995" i="11" a="1"/>
  <c r="AT995" i="11" s="1"/>
  <c r="AC995" i="11"/>
  <c r="Z995" i="11"/>
  <c r="AT996" i="11" a="1"/>
  <c r="AT996" i="11" s="1"/>
  <c r="AC996" i="11"/>
  <c r="Z996" i="11"/>
  <c r="AC997" i="11"/>
  <c r="Z997" i="11"/>
  <c r="AT998" i="11" a="1"/>
  <c r="AT998" i="11" s="1"/>
  <c r="AC998" i="11"/>
  <c r="Z998" i="11"/>
  <c r="AT999" i="11" a="1"/>
  <c r="AT999" i="11" s="1"/>
  <c r="AC999" i="11"/>
  <c r="Z999" i="11"/>
  <c r="AT1000" i="11" a="1"/>
  <c r="AT1000" i="11" s="1"/>
  <c r="AC1000" i="11"/>
  <c r="Z1000" i="11"/>
  <c r="AT1001" i="11" a="1"/>
  <c r="AT1001" i="11" s="1"/>
  <c r="AC1001" i="11"/>
  <c r="Z1001" i="11"/>
  <c r="AT1002" i="11" a="1"/>
  <c r="AT1002" i="11" s="1"/>
  <c r="AC1002" i="11"/>
  <c r="Z1002" i="11"/>
  <c r="AT1003" i="11" a="1"/>
  <c r="AT1003" i="11" s="1"/>
  <c r="AC1003" i="11"/>
  <c r="Z1003" i="11"/>
  <c r="AT1004" i="11" a="1"/>
  <c r="AT1004" i="11" s="1"/>
  <c r="AC1004" i="11"/>
  <c r="Z1004" i="11"/>
  <c r="AT1005" i="11" a="1"/>
  <c r="AT1005" i="11" s="1"/>
  <c r="AC1005" i="11"/>
  <c r="Z1005" i="11"/>
  <c r="AT1006" i="11" a="1"/>
  <c r="AT1006" i="11" s="1"/>
  <c r="AC1006" i="11"/>
  <c r="Z1006" i="11"/>
  <c r="AT1007" i="11" a="1"/>
  <c r="AT1007" i="11" s="1"/>
  <c r="AC1007" i="11"/>
  <c r="Z1007" i="11"/>
  <c r="AT1008" i="11" a="1"/>
  <c r="AT1008" i="11" s="1"/>
  <c r="AC1008" i="11"/>
  <c r="Z1008" i="11"/>
  <c r="AC1009" i="11"/>
  <c r="Z1009" i="11"/>
  <c r="AT1010" i="11" a="1"/>
  <c r="AT1010" i="11" s="1"/>
  <c r="AC1010" i="11"/>
  <c r="Z1010" i="11"/>
  <c r="AT1011" i="11" a="1"/>
  <c r="AT1011" i="11" s="1"/>
  <c r="AC1011" i="11"/>
  <c r="Z1011" i="11"/>
  <c r="AT1012" i="11" a="1"/>
  <c r="AT1012" i="11" s="1"/>
  <c r="AC1012" i="11"/>
  <c r="Z1012" i="11"/>
  <c r="AT1013" i="11" a="1"/>
  <c r="AT1013" i="11" s="1"/>
  <c r="AC1013" i="11"/>
  <c r="Z1013" i="11"/>
  <c r="AT1014" i="11" a="1"/>
  <c r="AT1014" i="11" s="1"/>
  <c r="AC1014" i="11"/>
  <c r="Z1014" i="11"/>
  <c r="AT1015" i="11" a="1"/>
  <c r="AT1015" i="11" s="1"/>
  <c r="AC1015" i="11"/>
  <c r="Z1015" i="11"/>
  <c r="AT1016" i="11" a="1"/>
  <c r="AT1016" i="11" s="1"/>
  <c r="AC1016" i="11"/>
  <c r="Z1016" i="11"/>
  <c r="AT1017" i="11" a="1"/>
  <c r="AT1017" i="11" s="1"/>
  <c r="AC1017" i="11"/>
  <c r="Z1017" i="11"/>
  <c r="AT1018" i="11" a="1"/>
  <c r="AT1018" i="11" s="1"/>
  <c r="AC1018" i="11"/>
  <c r="Z1018" i="11"/>
  <c r="AT1019" i="11" a="1"/>
  <c r="AT1019" i="11" s="1"/>
  <c r="AC1019" i="11"/>
  <c r="Z1019" i="11"/>
  <c r="AT1020" i="11" a="1"/>
  <c r="AT1020" i="11" s="1"/>
  <c r="AC1020" i="11"/>
  <c r="Z1020" i="11"/>
  <c r="AC1021" i="11"/>
  <c r="Z1021" i="11"/>
  <c r="AT1022" i="11" a="1"/>
  <c r="AT1022" i="11" s="1"/>
  <c r="AC1022" i="11"/>
  <c r="Z1022" i="11"/>
  <c r="AT1023" i="11" a="1"/>
  <c r="AT1023" i="11" s="1"/>
  <c r="AC1023" i="11"/>
  <c r="Z1023" i="11"/>
  <c r="AT1024" i="11" a="1"/>
  <c r="AT1024" i="11" s="1"/>
  <c r="AC1024" i="11"/>
  <c r="Z1024" i="11"/>
  <c r="AT1025" i="11" a="1"/>
  <c r="AT1025" i="11" s="1"/>
  <c r="AC1025" i="11"/>
  <c r="Z1025" i="11"/>
  <c r="AT1026" i="11" a="1"/>
  <c r="AT1026" i="11" s="1"/>
  <c r="AC1026" i="11"/>
  <c r="Z1026" i="11"/>
  <c r="AT1027" i="11" a="1"/>
  <c r="AT1027" i="11" s="1"/>
  <c r="AC1027" i="11"/>
  <c r="Z1027" i="11"/>
  <c r="AT1028" i="11" a="1"/>
  <c r="AT1028" i="11" s="1"/>
  <c r="AC1028" i="11"/>
  <c r="Z1028" i="11"/>
  <c r="AT1029" i="11" a="1"/>
  <c r="AT1029" i="11" s="1"/>
  <c r="AC1029" i="11"/>
  <c r="Z1029" i="11"/>
  <c r="AT1030" i="11" a="1"/>
  <c r="AT1030" i="11" s="1"/>
  <c r="AC1030" i="11"/>
  <c r="Z1030" i="11"/>
  <c r="AT1031" i="11" a="1"/>
  <c r="AT1031" i="11" s="1"/>
  <c r="AC1031" i="11"/>
  <c r="Z1031" i="11"/>
  <c r="AT1032" i="11" a="1"/>
  <c r="AT1032" i="11" s="1"/>
  <c r="AC1032" i="11"/>
  <c r="Z1032" i="11"/>
  <c r="AC1033" i="11"/>
  <c r="Z1033" i="11"/>
  <c r="AT1034" i="11" a="1"/>
  <c r="AT1034" i="11" s="1"/>
  <c r="AC1034" i="11"/>
  <c r="Z1034" i="11"/>
  <c r="AT1035" i="11" a="1"/>
  <c r="AT1035" i="11" s="1"/>
  <c r="AC1035" i="11"/>
  <c r="Z1035" i="11"/>
  <c r="AT1036" i="11" a="1"/>
  <c r="AT1036" i="11" s="1"/>
  <c r="AC1036" i="11"/>
  <c r="Z1036" i="11"/>
  <c r="AT1037" i="11" a="1"/>
  <c r="AT1037" i="11" s="1"/>
  <c r="AC1037" i="11"/>
  <c r="Z1037" i="11"/>
  <c r="AT1038" i="11" a="1"/>
  <c r="AT1038" i="11" s="1"/>
  <c r="AC1038" i="11"/>
  <c r="Z1038" i="11"/>
  <c r="AT1039" i="11" a="1"/>
  <c r="AT1039" i="11" s="1"/>
  <c r="AC1039" i="11"/>
  <c r="Z1039" i="11"/>
  <c r="AT1040" i="11" a="1"/>
  <c r="AT1040" i="11" s="1"/>
  <c r="AC1040" i="11"/>
  <c r="Z1040" i="11"/>
  <c r="AT1041" i="11" a="1"/>
  <c r="AT1041" i="11" s="1"/>
  <c r="AC1041" i="11"/>
  <c r="Z1041" i="11"/>
  <c r="AT1042" i="11" a="1"/>
  <c r="AT1042" i="11" s="1"/>
  <c r="AC1042" i="11"/>
  <c r="Z1042" i="11"/>
  <c r="AT1043" i="11" a="1"/>
  <c r="AT1043" i="11" s="1"/>
  <c r="AC1043" i="11"/>
  <c r="Z1043" i="11"/>
  <c r="AT1044" i="11" a="1"/>
  <c r="AT1044" i="11" s="1"/>
  <c r="AC1044" i="11"/>
  <c r="Z1044" i="11"/>
  <c r="AC1045" i="11"/>
  <c r="Z1045" i="11"/>
  <c r="AT1046" i="11" a="1"/>
  <c r="AT1046" i="11" s="1"/>
  <c r="AC1046" i="11"/>
  <c r="Z1046" i="11"/>
  <c r="AT1047" i="11" a="1"/>
  <c r="AT1047" i="11" s="1"/>
  <c r="AC1047" i="11"/>
  <c r="Z1047" i="11"/>
  <c r="AT1048" i="11" a="1"/>
  <c r="AT1048" i="11" s="1"/>
  <c r="AC1048" i="11"/>
  <c r="Z1048" i="11"/>
  <c r="AT1049" i="11" a="1"/>
  <c r="AT1049" i="11" s="1"/>
  <c r="AC1049" i="11"/>
  <c r="Z1049" i="11"/>
  <c r="AT1050" i="11" a="1"/>
  <c r="AT1050" i="11" s="1"/>
  <c r="AC1050" i="11"/>
  <c r="Z1050" i="11"/>
  <c r="AT1051" i="11" a="1"/>
  <c r="AT1051" i="11" s="1"/>
  <c r="AC1051" i="11"/>
  <c r="Z1051" i="11"/>
  <c r="AT1052" i="11" a="1"/>
  <c r="AT1052" i="11" s="1"/>
  <c r="AC1052" i="11"/>
  <c r="Z1052" i="11"/>
  <c r="AT1053" i="11" a="1"/>
  <c r="AT1053" i="11" s="1"/>
  <c r="AC1053" i="11"/>
  <c r="Z1053" i="11"/>
  <c r="AT1054" i="11" a="1"/>
  <c r="AT1054" i="11" s="1"/>
  <c r="AC1054" i="11"/>
  <c r="Z1054" i="11"/>
  <c r="AT1055" i="11" a="1"/>
  <c r="AT1055" i="11" s="1"/>
  <c r="AC1055" i="11"/>
  <c r="Z1055" i="11"/>
  <c r="AT1056" i="11" a="1"/>
  <c r="AT1056" i="11" s="1"/>
  <c r="AC1056" i="11"/>
  <c r="Z1056" i="11"/>
  <c r="AC1057" i="11"/>
  <c r="Z1057" i="11"/>
  <c r="AT1058" i="11" a="1"/>
  <c r="AT1058" i="11" s="1"/>
  <c r="AC1058" i="11"/>
  <c r="Z1058" i="11"/>
  <c r="AT1059" i="11" a="1"/>
  <c r="AT1059" i="11" s="1"/>
  <c r="AC1059" i="11"/>
  <c r="Z1059" i="11"/>
  <c r="AT1060" i="11" a="1"/>
  <c r="AT1060" i="11" s="1"/>
  <c r="AC1060" i="11"/>
  <c r="Z1060" i="11"/>
  <c r="AT1061" i="11" a="1"/>
  <c r="AT1061" i="11" s="1"/>
  <c r="AC1061" i="11"/>
  <c r="Z1061" i="11"/>
  <c r="AT1062" i="11" a="1"/>
  <c r="AT1062" i="11" s="1"/>
  <c r="AC1062" i="11"/>
  <c r="Z1062" i="11"/>
  <c r="AT1063" i="11" a="1"/>
  <c r="AT1063" i="11" s="1"/>
  <c r="AC1063" i="11"/>
  <c r="Z1063" i="11"/>
  <c r="AT1064" i="11" a="1"/>
  <c r="AT1064" i="11" s="1"/>
  <c r="AC1064" i="11"/>
  <c r="Z1064" i="11"/>
  <c r="AT1065" i="11" a="1"/>
  <c r="AT1065" i="11" s="1"/>
  <c r="AC1065" i="11"/>
  <c r="Z1065" i="11"/>
  <c r="AT1066" i="11" a="1"/>
  <c r="AT1066" i="11" s="1"/>
  <c r="AC1066" i="11"/>
  <c r="Z1066" i="11"/>
  <c r="AT1067" i="11" a="1"/>
  <c r="AT1067" i="11" s="1"/>
  <c r="AC1067" i="11"/>
  <c r="Z1067" i="11"/>
  <c r="AT1068" i="11" a="1"/>
  <c r="AT1068" i="11" s="1"/>
  <c r="AC1068" i="11"/>
  <c r="Z1068" i="11"/>
  <c r="AC1069" i="11"/>
  <c r="Z1069" i="11"/>
  <c r="AT1070" i="11" a="1"/>
  <c r="AT1070" i="11" s="1"/>
  <c r="AC1070" i="11"/>
  <c r="Z1070" i="11"/>
  <c r="AT1071" i="11" a="1"/>
  <c r="AT1071" i="11" s="1"/>
  <c r="AC1071" i="11"/>
  <c r="Z1071" i="11"/>
  <c r="AT1072" i="11" a="1"/>
  <c r="AT1072" i="11" s="1"/>
  <c r="AC1072" i="11"/>
  <c r="Z1072" i="11"/>
  <c r="AT1073" i="11" a="1"/>
  <c r="AT1073" i="11" s="1"/>
  <c r="AC1073" i="11"/>
  <c r="Z1073" i="11"/>
  <c r="AT1074" i="11" a="1"/>
  <c r="AT1074" i="11" s="1"/>
  <c r="AC1074" i="11"/>
  <c r="Z1074" i="11"/>
  <c r="AT1075" i="11" a="1"/>
  <c r="AT1075" i="11" s="1"/>
  <c r="AC1075" i="11"/>
  <c r="Z1075" i="11"/>
  <c r="AT1076" i="11" a="1"/>
  <c r="AT1076" i="11" s="1"/>
  <c r="AC1076" i="11"/>
  <c r="Z1076" i="11"/>
  <c r="AT1077" i="11" a="1"/>
  <c r="AT1077" i="11" s="1"/>
  <c r="AC1077" i="11"/>
  <c r="Z1077" i="11"/>
  <c r="AT1078" i="11" a="1"/>
  <c r="AT1078" i="11" s="1"/>
  <c r="AC1078" i="11"/>
  <c r="Z1078" i="11"/>
  <c r="AT1079" i="11" a="1"/>
  <c r="AT1079" i="11" s="1"/>
  <c r="AC1079" i="11"/>
  <c r="Z1079" i="11"/>
  <c r="AT1080" i="11" a="1"/>
  <c r="AT1080" i="11" s="1"/>
  <c r="AC1080" i="11"/>
  <c r="Z1080" i="11"/>
  <c r="AC1081" i="11"/>
  <c r="Z1081" i="11"/>
  <c r="AT1082" i="11" a="1"/>
  <c r="AT1082" i="11" s="1"/>
  <c r="AC1082" i="11"/>
  <c r="Z1082" i="11"/>
  <c r="AT1083" i="11" a="1"/>
  <c r="AT1083" i="11" s="1"/>
  <c r="AC1083" i="11"/>
  <c r="Z1083" i="11"/>
  <c r="AT1084" i="11" a="1"/>
  <c r="AT1084" i="11" s="1"/>
  <c r="AC1084" i="11"/>
  <c r="Z1084" i="11"/>
  <c r="AT1085" i="11" a="1"/>
  <c r="AT1085" i="11" s="1"/>
  <c r="AC1085" i="11"/>
  <c r="Z1085" i="11"/>
  <c r="AT1086" i="11" a="1"/>
  <c r="AT1086" i="11" s="1"/>
  <c r="AC1086" i="11"/>
  <c r="Z1086" i="11"/>
  <c r="AT1087" i="11" a="1"/>
  <c r="AT1087" i="11" s="1"/>
  <c r="AC1087" i="11"/>
  <c r="Z1087" i="11"/>
  <c r="AT1088" i="11" a="1"/>
  <c r="AT1088" i="11" s="1"/>
  <c r="AC1088" i="11"/>
  <c r="Z1088" i="11"/>
  <c r="AT1089" i="11" a="1"/>
  <c r="AT1089" i="11" s="1"/>
  <c r="AC1089" i="11"/>
  <c r="Z1089" i="11"/>
  <c r="AT1090" i="11" a="1"/>
  <c r="AT1090" i="11" s="1"/>
  <c r="AC1090" i="11"/>
  <c r="Z1090" i="11"/>
  <c r="AT1091" i="11" a="1"/>
  <c r="AT1091" i="11" s="1"/>
  <c r="AC1091" i="11"/>
  <c r="Z1091" i="11"/>
  <c r="AT1092" i="11" a="1"/>
  <c r="AT1092" i="11" s="1"/>
  <c r="AC1092" i="11"/>
  <c r="Z1092" i="11"/>
  <c r="AC1093" i="11"/>
  <c r="Z1093" i="11"/>
  <c r="AT1094" i="11" a="1"/>
  <c r="AT1094" i="11" s="1"/>
  <c r="AC1094" i="11"/>
  <c r="Z1094" i="11"/>
  <c r="AT1095" i="11" a="1"/>
  <c r="AT1095" i="11" s="1"/>
  <c r="AC1095" i="11"/>
  <c r="Z1095" i="11"/>
  <c r="AT1096" i="11" a="1"/>
  <c r="AT1096" i="11" s="1"/>
  <c r="AC1096" i="11"/>
  <c r="Z1096" i="11"/>
  <c r="AT1097" i="11" a="1"/>
  <c r="AT1097" i="11" s="1"/>
  <c r="AC1097" i="11"/>
  <c r="Z1097" i="11"/>
  <c r="AT1098" i="11" a="1"/>
  <c r="AT1098" i="11" s="1"/>
  <c r="AC1098" i="11"/>
  <c r="Z1098" i="11"/>
  <c r="AT1099" i="11" a="1"/>
  <c r="AT1099" i="11" s="1"/>
  <c r="AC1099" i="11"/>
  <c r="Z1099" i="11"/>
  <c r="AT1100" i="11" a="1"/>
  <c r="AT1100" i="11" s="1"/>
  <c r="AC1100" i="11"/>
  <c r="Z1100" i="11"/>
  <c r="AT1101" i="11" a="1"/>
  <c r="AT1101" i="11" s="1"/>
  <c r="AC1101" i="11"/>
  <c r="Z1101" i="11"/>
  <c r="AT1102" i="11" a="1"/>
  <c r="AT1102" i="11" s="1"/>
  <c r="AC1102" i="11"/>
  <c r="Z1102" i="11"/>
  <c r="AT1103" i="11" a="1"/>
  <c r="AT1103" i="11" s="1"/>
  <c r="AC1103" i="11"/>
  <c r="Z1103" i="11"/>
  <c r="AT1104" i="11" a="1"/>
  <c r="AT1104" i="11" s="1"/>
  <c r="AC1104" i="11"/>
  <c r="Z1104" i="11"/>
  <c r="AC1105" i="11"/>
  <c r="Z1105" i="11"/>
  <c r="AT1106" i="11" a="1"/>
  <c r="AT1106" i="11" s="1"/>
  <c r="AC1106" i="11"/>
  <c r="Z1106" i="11"/>
  <c r="AT1107" i="11" a="1"/>
  <c r="AT1107" i="11" s="1"/>
  <c r="AC1107" i="11"/>
  <c r="Z1107" i="11"/>
  <c r="AT1108" i="11" a="1"/>
  <c r="AT1108" i="11" s="1"/>
  <c r="AC1108" i="11"/>
  <c r="Z1108" i="11"/>
  <c r="AT1109" i="11" a="1"/>
  <c r="AT1109" i="11" s="1"/>
  <c r="AC1109" i="11"/>
  <c r="Z1109" i="11"/>
  <c r="AT1110" i="11" a="1"/>
  <c r="AT1110" i="11" s="1"/>
  <c r="AC1110" i="11"/>
  <c r="Z1110" i="11"/>
  <c r="AT1111" i="11" a="1"/>
  <c r="AT1111" i="11" s="1"/>
  <c r="AC1111" i="11"/>
  <c r="Z1111" i="11"/>
  <c r="AT1112" i="11" a="1"/>
  <c r="AT1112" i="11" s="1"/>
  <c r="AC1112" i="11"/>
  <c r="Z1112" i="11"/>
  <c r="AT1113" i="11" a="1"/>
  <c r="AT1113" i="11" s="1"/>
  <c r="AC1113" i="11"/>
  <c r="Z1113" i="11"/>
  <c r="AT1114" i="11" a="1"/>
  <c r="AT1114" i="11" s="1"/>
  <c r="AC1114" i="11"/>
  <c r="Z1114" i="11"/>
  <c r="AT1115" i="11" a="1"/>
  <c r="AT1115" i="11" s="1"/>
  <c r="AC1115" i="11"/>
  <c r="Z1115" i="11"/>
  <c r="AT1116" i="11" a="1"/>
  <c r="AT1116" i="11" s="1"/>
  <c r="AC1116" i="11"/>
  <c r="Z1116" i="11"/>
  <c r="AC1117" i="11"/>
  <c r="Z1117" i="11"/>
  <c r="AT1118" i="11" a="1"/>
  <c r="AT1118" i="11" s="1"/>
  <c r="AC1118" i="11"/>
  <c r="Z1118" i="11"/>
  <c r="AT1119" i="11" a="1"/>
  <c r="AT1119" i="11" s="1"/>
  <c r="AC1119" i="11"/>
  <c r="Z1119" i="11"/>
  <c r="AT1120" i="11" a="1"/>
  <c r="AT1120" i="11" s="1"/>
  <c r="AC1120" i="11"/>
  <c r="Z1120" i="11"/>
  <c r="AT1121" i="11" a="1"/>
  <c r="AT1121" i="11" s="1"/>
  <c r="AC1121" i="11"/>
  <c r="Z1121" i="11"/>
  <c r="AT1122" i="11" a="1"/>
  <c r="AT1122" i="11" s="1"/>
  <c r="AC1122" i="11"/>
  <c r="Z1122" i="11"/>
  <c r="AT1123" i="11" a="1"/>
  <c r="AT1123" i="11" s="1"/>
  <c r="AC1123" i="11"/>
  <c r="Z1123" i="11"/>
  <c r="AT1124" i="11" a="1"/>
  <c r="AT1124" i="11" s="1"/>
  <c r="AC1124" i="11"/>
  <c r="Z1124" i="11"/>
  <c r="AT1125" i="11" a="1"/>
  <c r="AT1125" i="11" s="1"/>
  <c r="AC1125" i="11"/>
  <c r="Z1125" i="11"/>
  <c r="AT1126" i="11" a="1"/>
  <c r="AT1126" i="11" s="1"/>
  <c r="AC1126" i="11"/>
  <c r="Z1126" i="11"/>
  <c r="AT1127" i="11" a="1"/>
  <c r="AT1127" i="11" s="1"/>
  <c r="AC1127" i="11"/>
  <c r="Z1127" i="11"/>
  <c r="AT1128" i="11" a="1"/>
  <c r="AT1128" i="11" s="1"/>
  <c r="AC1128" i="11"/>
  <c r="Z1128" i="11"/>
  <c r="AC1129" i="11"/>
  <c r="Z1129" i="11"/>
  <c r="AT1130" i="11" a="1"/>
  <c r="AT1130" i="11" s="1"/>
  <c r="AC1130" i="11"/>
  <c r="Z1130" i="11"/>
  <c r="AT1131" i="11" a="1"/>
  <c r="AT1131" i="11" s="1"/>
  <c r="AC1131" i="11"/>
  <c r="Z1131" i="11"/>
  <c r="AT1132" i="11" a="1"/>
  <c r="AT1132" i="11" s="1"/>
  <c r="AC1132" i="11"/>
  <c r="Z1132" i="11"/>
  <c r="AT1133" i="11" a="1"/>
  <c r="AT1133" i="11" s="1"/>
  <c r="AC1133" i="11"/>
  <c r="Z1133" i="11"/>
  <c r="AT1134" i="11" a="1"/>
  <c r="AT1134" i="11" s="1"/>
  <c r="AC1134" i="11"/>
  <c r="Z1134" i="11"/>
  <c r="AT1135" i="11" a="1"/>
  <c r="AT1135" i="11" s="1"/>
  <c r="AC1135" i="11"/>
  <c r="Z1135" i="11"/>
  <c r="AT1136" i="11" a="1"/>
  <c r="AT1136" i="11" s="1"/>
  <c r="AC1136" i="11"/>
  <c r="Z1136" i="11"/>
  <c r="AT1137" i="11" a="1"/>
  <c r="AT1137" i="11" s="1"/>
  <c r="AC1137" i="11"/>
  <c r="Z1137" i="11"/>
  <c r="AT1138" i="11" a="1"/>
  <c r="AT1138" i="11" s="1"/>
  <c r="AC1138" i="11"/>
  <c r="Z1138" i="11"/>
  <c r="AT1139" i="11" a="1"/>
  <c r="AT1139" i="11" s="1"/>
  <c r="AC1139" i="11"/>
  <c r="Z1139" i="11"/>
  <c r="AT1140" i="11" a="1"/>
  <c r="AT1140" i="11" s="1"/>
  <c r="AC1140" i="11"/>
  <c r="Z1140" i="11"/>
  <c r="AC1141" i="11"/>
  <c r="Z1141" i="11"/>
  <c r="AT1142" i="11" a="1"/>
  <c r="AT1142" i="11" s="1"/>
  <c r="AC1142" i="11"/>
  <c r="Z1142" i="11"/>
  <c r="AT1143" i="11" a="1"/>
  <c r="AT1143" i="11" s="1"/>
  <c r="AC1143" i="11"/>
  <c r="Z1143" i="11"/>
  <c r="AT1144" i="11" a="1"/>
  <c r="AT1144" i="11" s="1"/>
  <c r="AC1144" i="11"/>
  <c r="Z1144" i="11"/>
  <c r="AT1145" i="11" a="1"/>
  <c r="AT1145" i="11" s="1"/>
  <c r="AC1145" i="11"/>
  <c r="Z1145" i="11"/>
  <c r="AT1146" i="11" a="1"/>
  <c r="AT1146" i="11" s="1"/>
  <c r="AC1146" i="11"/>
  <c r="Z1146" i="11"/>
  <c r="AT1147" i="11" a="1"/>
  <c r="AT1147" i="11" s="1"/>
  <c r="AC1147" i="11"/>
  <c r="Z1147" i="11"/>
  <c r="AT1148" i="11" a="1"/>
  <c r="AT1148" i="11" s="1"/>
  <c r="AC1148" i="11"/>
  <c r="Z1148" i="11"/>
  <c r="AT1149" i="11" a="1"/>
  <c r="AT1149" i="11" s="1"/>
  <c r="AC1149" i="11"/>
  <c r="Z1149" i="11"/>
  <c r="AT1150" i="11" a="1"/>
  <c r="AT1150" i="11" s="1"/>
  <c r="AC1150" i="11"/>
  <c r="Z1150" i="11"/>
  <c r="AT1151" i="11" a="1"/>
  <c r="AT1151" i="11" s="1"/>
  <c r="AC1151" i="11"/>
  <c r="Z1151" i="11"/>
  <c r="AT1152" i="11" a="1"/>
  <c r="AT1152" i="11" s="1"/>
  <c r="AC1152" i="11"/>
  <c r="Z1152" i="11"/>
  <c r="AC1153" i="11"/>
  <c r="Z1153" i="11"/>
  <c r="AT1154" i="11" a="1"/>
  <c r="AT1154" i="11" s="1"/>
  <c r="AC1154" i="11"/>
  <c r="Z1154" i="11"/>
  <c r="AT1155" i="11" a="1"/>
  <c r="AT1155" i="11" s="1"/>
  <c r="AC1155" i="11"/>
  <c r="Z1155" i="11"/>
  <c r="AT1156" i="11" a="1"/>
  <c r="AT1156" i="11" s="1"/>
  <c r="AC1156" i="11"/>
  <c r="Z1156" i="11"/>
  <c r="AT1157" i="11" a="1"/>
  <c r="AT1157" i="11" s="1"/>
  <c r="AC1157" i="11"/>
  <c r="Z1157" i="11"/>
  <c r="AT1158" i="11" a="1"/>
  <c r="AT1158" i="11" s="1"/>
  <c r="AC1158" i="11"/>
  <c r="Z1158" i="11"/>
  <c r="AT1159" i="11" a="1"/>
  <c r="AT1159" i="11" s="1"/>
  <c r="AC1159" i="11"/>
  <c r="Z1159" i="11"/>
  <c r="AT1160" i="11" a="1"/>
  <c r="AT1160" i="11" s="1"/>
  <c r="AC1160" i="11"/>
  <c r="Z1160" i="11"/>
  <c r="AT1161" i="11" a="1"/>
  <c r="AT1161" i="11" s="1"/>
  <c r="AC1161" i="11"/>
  <c r="Z1161" i="11"/>
  <c r="AT1162" i="11" a="1"/>
  <c r="AT1162" i="11" s="1"/>
  <c r="AC1162" i="11"/>
  <c r="Z1162" i="11"/>
  <c r="AT1163" i="11" a="1"/>
  <c r="AT1163" i="11" s="1"/>
  <c r="AC1163" i="11"/>
  <c r="Z1163" i="11"/>
  <c r="AT1164" i="11" a="1"/>
  <c r="AT1164" i="11" s="1"/>
  <c r="AC1164" i="11"/>
  <c r="Z1164" i="11"/>
  <c r="AC1165" i="11"/>
  <c r="Z1165" i="11"/>
  <c r="AT1166" i="11" a="1"/>
  <c r="AT1166" i="11" s="1"/>
  <c r="AC1166" i="11"/>
  <c r="Z1166" i="11"/>
  <c r="AT1167" i="11" a="1"/>
  <c r="AT1167" i="11" s="1"/>
  <c r="AC1167" i="11"/>
  <c r="Z1167" i="11"/>
  <c r="AT1168" i="11" a="1"/>
  <c r="AT1168" i="11" s="1"/>
  <c r="AC1168" i="11"/>
  <c r="Z1168" i="11"/>
  <c r="AT1169" i="11" a="1"/>
  <c r="AT1169" i="11" s="1"/>
  <c r="AC1169" i="11"/>
  <c r="Z1169" i="11"/>
  <c r="AT1170" i="11" a="1"/>
  <c r="AT1170" i="11" s="1"/>
  <c r="AC1170" i="11"/>
  <c r="Z1170" i="11"/>
  <c r="AT1171" i="11" a="1"/>
  <c r="AT1171" i="11" s="1"/>
  <c r="AC1171" i="11"/>
  <c r="Z1171" i="11"/>
  <c r="AT1172" i="11" a="1"/>
  <c r="AT1172" i="11" s="1"/>
  <c r="AC1172" i="11"/>
  <c r="Z1172" i="11"/>
  <c r="AT1173" i="11" a="1"/>
  <c r="AT1173" i="11" s="1"/>
  <c r="AC1173" i="11"/>
  <c r="Z1173" i="11"/>
  <c r="AT1174" i="11" a="1"/>
  <c r="AT1174" i="11" s="1"/>
  <c r="AC1174" i="11"/>
  <c r="Z1174" i="11"/>
  <c r="AT1175" i="11" a="1"/>
  <c r="AT1175" i="11" s="1"/>
  <c r="AC1175" i="11"/>
  <c r="Z1175" i="11"/>
  <c r="AT1176" i="11" a="1"/>
  <c r="AT1176" i="11" s="1"/>
  <c r="AC1176" i="11"/>
  <c r="Z1176" i="11"/>
  <c r="AC1177" i="11"/>
  <c r="Z1177" i="11"/>
  <c r="AT1178" i="11" a="1"/>
  <c r="AT1178" i="11" s="1"/>
  <c r="AC1178" i="11"/>
  <c r="Z1178" i="11"/>
  <c r="AT1179" i="11" a="1"/>
  <c r="AT1179" i="11" s="1"/>
  <c r="AC1179" i="11"/>
  <c r="Z1179" i="11"/>
  <c r="AT1180" i="11" a="1"/>
  <c r="AT1180" i="11" s="1"/>
  <c r="AC1180" i="11"/>
  <c r="Z1180" i="11"/>
  <c r="AT1181" i="11" a="1"/>
  <c r="AT1181" i="11" s="1"/>
  <c r="AC1181" i="11"/>
  <c r="Z1181" i="11"/>
  <c r="AT1182" i="11" a="1"/>
  <c r="AT1182" i="11" s="1"/>
  <c r="AC1182" i="11"/>
  <c r="Z1182" i="11"/>
  <c r="AT1183" i="11" a="1"/>
  <c r="AT1183" i="11" s="1"/>
  <c r="AC1183" i="11"/>
  <c r="Z1183" i="11"/>
  <c r="AT1184" i="11" a="1"/>
  <c r="AT1184" i="11" s="1"/>
  <c r="AC1184" i="11"/>
  <c r="Z1184" i="11"/>
  <c r="AT1185" i="11" a="1"/>
  <c r="AT1185" i="11" s="1"/>
  <c r="AC1185" i="11"/>
  <c r="Z1185" i="11"/>
  <c r="AT1186" i="11" a="1"/>
  <c r="AT1186" i="11" s="1"/>
  <c r="AC1186" i="11"/>
  <c r="Z1186" i="11"/>
  <c r="AT1187" i="11" a="1"/>
  <c r="AT1187" i="11" s="1"/>
  <c r="AC1187" i="11"/>
  <c r="Z1187" i="11"/>
  <c r="AT1188" i="11" a="1"/>
  <c r="AT1188" i="11" s="1"/>
  <c r="AC1188" i="11"/>
  <c r="Z1188" i="11"/>
  <c r="AC1189" i="11"/>
  <c r="Z1189" i="11"/>
  <c r="AT1190" i="11" a="1"/>
  <c r="AT1190" i="11" s="1"/>
  <c r="AC1190" i="11"/>
  <c r="Z1190" i="11"/>
  <c r="AT1191" i="11" a="1"/>
  <c r="AT1191" i="11" s="1"/>
  <c r="AC1191" i="11"/>
  <c r="Z1191" i="11"/>
  <c r="AT1192" i="11" a="1"/>
  <c r="AT1192" i="11" s="1"/>
  <c r="AC1192" i="11"/>
  <c r="Z1192" i="11"/>
  <c r="AT1193" i="11" a="1"/>
  <c r="AT1193" i="11" s="1"/>
  <c r="AC1193" i="11"/>
  <c r="Z1193" i="11"/>
  <c r="AT1194" i="11" a="1"/>
  <c r="AT1194" i="11" s="1"/>
  <c r="AC1194" i="11"/>
  <c r="Z1194" i="11"/>
  <c r="AT1195" i="11" a="1"/>
  <c r="AT1195" i="11" s="1"/>
  <c r="AC1195" i="11"/>
  <c r="Z1195" i="11"/>
  <c r="AT1196" i="11" a="1"/>
  <c r="AT1196" i="11" s="1"/>
  <c r="AC1196" i="11"/>
  <c r="Z1196" i="11"/>
  <c r="AT1197" i="11" a="1"/>
  <c r="AT1197" i="11" s="1"/>
  <c r="AC1197" i="11"/>
  <c r="Z1197" i="11"/>
  <c r="AT1198" i="11" a="1"/>
  <c r="AT1198" i="11" s="1"/>
  <c r="AC1198" i="11"/>
  <c r="Z1198" i="11"/>
  <c r="AT1199" i="11" a="1"/>
  <c r="AT1199" i="11" s="1"/>
  <c r="AC1199" i="11"/>
  <c r="Z1199" i="11"/>
  <c r="AT1200" i="11" a="1"/>
  <c r="AT1200" i="11" s="1"/>
  <c r="AC1200" i="11"/>
  <c r="Z1200" i="11"/>
  <c r="AC1201" i="11"/>
  <c r="Z1201" i="11"/>
  <c r="AT1202" i="11" a="1"/>
  <c r="AT1202" i="11" s="1"/>
  <c r="AC1202" i="11"/>
  <c r="Z1202" i="11"/>
  <c r="AT1203" i="11" a="1"/>
  <c r="AT1203" i="11" s="1"/>
  <c r="AC1203" i="11"/>
  <c r="Z1203" i="11"/>
  <c r="AT1204" i="11" a="1"/>
  <c r="AT1204" i="11" s="1"/>
  <c r="AC1204" i="11"/>
  <c r="Z1204" i="11"/>
  <c r="AT1205" i="11" a="1"/>
  <c r="AT1205" i="11" s="1"/>
  <c r="AC1205" i="11"/>
  <c r="Z1205" i="11"/>
  <c r="AT1206" i="11" a="1"/>
  <c r="AT1206" i="11" s="1"/>
  <c r="AC1206" i="11"/>
  <c r="Z1206" i="11"/>
  <c r="AT1207" i="11" a="1"/>
  <c r="AT1207" i="11" s="1"/>
  <c r="AC1207" i="11"/>
  <c r="Z1207" i="11"/>
  <c r="AT1208" i="11" a="1"/>
  <c r="AT1208" i="11" s="1"/>
  <c r="AC1208" i="11"/>
  <c r="Z1208" i="11"/>
  <c r="AT1209" i="11" a="1"/>
  <c r="AT1209" i="11" s="1"/>
  <c r="AC1209" i="11"/>
  <c r="Z1209" i="11"/>
  <c r="AT1210" i="11" a="1"/>
  <c r="AT1210" i="11" s="1"/>
  <c r="AC1210" i="11"/>
  <c r="Z1210" i="11"/>
  <c r="AT1211" i="11" a="1"/>
  <c r="AT1211" i="11" s="1"/>
  <c r="AC1211" i="11"/>
  <c r="Z1211" i="11"/>
  <c r="AT1212" i="11" a="1"/>
  <c r="AT1212" i="11" s="1"/>
  <c r="AC1212" i="11"/>
  <c r="Z1212" i="11"/>
  <c r="AC1213" i="11"/>
  <c r="Z1213" i="11"/>
  <c r="AT1214" i="11" a="1"/>
  <c r="AT1214" i="11" s="1"/>
  <c r="AC1214" i="11"/>
  <c r="Z1214" i="11"/>
  <c r="AT1215" i="11" a="1"/>
  <c r="AT1215" i="11" s="1"/>
  <c r="AC1215" i="11"/>
  <c r="Z1215" i="11"/>
  <c r="AT1216" i="11" a="1"/>
  <c r="AT1216" i="11" s="1"/>
  <c r="AC1216" i="11"/>
  <c r="Z1216" i="11"/>
  <c r="AT1217" i="11" a="1"/>
  <c r="AT1217" i="11" s="1"/>
  <c r="AC1217" i="11"/>
  <c r="Z1217" i="11"/>
  <c r="AT1218" i="11" a="1"/>
  <c r="AT1218" i="11" s="1"/>
  <c r="AC1218" i="11"/>
  <c r="Z1218" i="11"/>
  <c r="AT1219" i="11" a="1"/>
  <c r="AT1219" i="11" s="1"/>
  <c r="AC1219" i="11"/>
  <c r="Z1219" i="11"/>
  <c r="AT1220" i="11" a="1"/>
  <c r="AT1220" i="11" s="1"/>
  <c r="AC1220" i="11"/>
  <c r="Z1220" i="11"/>
  <c r="AT1221" i="11" a="1"/>
  <c r="AT1221" i="11" s="1"/>
  <c r="AC1221" i="11"/>
  <c r="Z1221" i="11"/>
  <c r="AT1222" i="11" a="1"/>
  <c r="AT1222" i="11" s="1"/>
  <c r="AC1222" i="11"/>
  <c r="Z1222" i="11"/>
  <c r="AT1223" i="11" a="1"/>
  <c r="AT1223" i="11" s="1"/>
  <c r="AC1223" i="11"/>
  <c r="Z1223" i="11"/>
  <c r="AT1224" i="11" a="1"/>
  <c r="AT1224" i="11" s="1"/>
  <c r="AC1224" i="11"/>
  <c r="Z1224" i="11"/>
  <c r="AC1225" i="11"/>
  <c r="Z1225" i="11"/>
  <c r="AT1226" i="11" a="1"/>
  <c r="AT1226" i="11" s="1"/>
  <c r="AC1226" i="11"/>
  <c r="Z1226" i="11"/>
  <c r="AT1227" i="11" a="1"/>
  <c r="AT1227" i="11" s="1"/>
  <c r="AC1227" i="11"/>
  <c r="Z1227" i="11"/>
  <c r="AT1228" i="11" a="1"/>
  <c r="AT1228" i="11" s="1"/>
  <c r="AC1228" i="11"/>
  <c r="Z1228" i="11"/>
  <c r="AT1229" i="11" a="1"/>
  <c r="AT1229" i="11" s="1"/>
  <c r="AC1229" i="11"/>
  <c r="Z1229" i="11"/>
  <c r="AT1230" i="11" a="1"/>
  <c r="AT1230" i="11" s="1"/>
  <c r="AC1230" i="11"/>
  <c r="Z1230" i="11"/>
  <c r="AT1231" i="11" a="1"/>
  <c r="AT1231" i="11" s="1"/>
  <c r="AC1231" i="11"/>
  <c r="Z1231" i="11"/>
  <c r="AT1232" i="11" a="1"/>
  <c r="AT1232" i="11" s="1"/>
  <c r="AC1232" i="11"/>
  <c r="Z1232" i="11"/>
  <c r="AT1233" i="11" a="1"/>
  <c r="AT1233" i="11" s="1"/>
  <c r="AC1233" i="11"/>
  <c r="Z1233" i="11"/>
  <c r="AT1234" i="11" a="1"/>
  <c r="AT1234" i="11" s="1"/>
  <c r="AC1234" i="11"/>
  <c r="Z1234" i="11"/>
  <c r="AT1235" i="11" a="1"/>
  <c r="AT1235" i="11" s="1"/>
  <c r="AC1235" i="11"/>
  <c r="Z1235" i="11"/>
  <c r="AT1236" i="11" a="1"/>
  <c r="AT1236" i="11" s="1"/>
  <c r="AC1236" i="11"/>
  <c r="Z1236" i="11"/>
  <c r="AC1237" i="11"/>
  <c r="Z1237" i="11"/>
  <c r="AT1238" i="11" a="1"/>
  <c r="AT1238" i="11" s="1"/>
  <c r="AC1238" i="11"/>
  <c r="Z1238" i="11"/>
  <c r="AT1239" i="11" a="1"/>
  <c r="AT1239" i="11" s="1"/>
  <c r="AC1239" i="11"/>
  <c r="Z1239" i="11"/>
  <c r="AT1240" i="11" a="1"/>
  <c r="AT1240" i="11" s="1"/>
  <c r="AC1240" i="11"/>
  <c r="Z1240" i="11"/>
  <c r="AT1241" i="11" a="1"/>
  <c r="AT1241" i="11" s="1"/>
  <c r="AC1241" i="11"/>
  <c r="Z1241" i="11"/>
  <c r="AT1242" i="11" a="1"/>
  <c r="AT1242" i="11" s="1"/>
  <c r="AC1242" i="11"/>
  <c r="Z1242" i="11"/>
  <c r="AT1243" i="11" a="1"/>
  <c r="AT1243" i="11" s="1"/>
  <c r="AC1243" i="11"/>
  <c r="Z1243" i="11"/>
  <c r="AT1244" i="11" a="1"/>
  <c r="AT1244" i="11" s="1"/>
  <c r="AC1244" i="11"/>
  <c r="Z1244" i="11"/>
  <c r="AT1245" i="11" a="1"/>
  <c r="AT1245" i="11" s="1"/>
  <c r="AC1245" i="11"/>
  <c r="Z1245" i="11"/>
  <c r="AT1246" i="11" a="1"/>
  <c r="AT1246" i="11" s="1"/>
  <c r="AC1246" i="11"/>
  <c r="Z1246" i="11"/>
  <c r="AT1247" i="11" a="1"/>
  <c r="AT1247" i="11" s="1"/>
  <c r="AC1247" i="11"/>
  <c r="Z1247" i="11"/>
  <c r="AT1248" i="11" a="1"/>
  <c r="AT1248" i="11" s="1"/>
  <c r="AC1248" i="11"/>
  <c r="Z1248" i="11"/>
  <c r="AC1249" i="11"/>
  <c r="Z1249" i="11"/>
  <c r="AT1250" i="11" a="1"/>
  <c r="AT1250" i="11" s="1"/>
  <c r="AC1250" i="11"/>
  <c r="Z1250" i="11"/>
  <c r="AT1251" i="11" a="1"/>
  <c r="AT1251" i="11" s="1"/>
  <c r="AC1251" i="11"/>
  <c r="Z1251" i="11"/>
  <c r="AT1252" i="11" a="1"/>
  <c r="AT1252" i="11" s="1"/>
  <c r="AC1252" i="11"/>
  <c r="Z1252" i="11"/>
  <c r="AT1253" i="11" a="1"/>
  <c r="AT1253" i="11" s="1"/>
  <c r="AC1253" i="11"/>
  <c r="Z1253" i="11"/>
  <c r="AT1254" i="11" a="1"/>
  <c r="AT1254" i="11" s="1"/>
  <c r="AC1254" i="11"/>
  <c r="Z1254" i="11"/>
  <c r="AT1255" i="11" a="1"/>
  <c r="AT1255" i="11" s="1"/>
  <c r="AC1255" i="11"/>
  <c r="Z1255" i="11"/>
  <c r="AT1256" i="11" a="1"/>
  <c r="AT1256" i="11" s="1"/>
  <c r="AC1256" i="11"/>
  <c r="Z1256" i="11"/>
  <c r="AT1257" i="11" a="1"/>
  <c r="AT1257" i="11" s="1"/>
  <c r="AC1257" i="11"/>
  <c r="Z1257" i="11"/>
  <c r="AT1258" i="11" a="1"/>
  <c r="AT1258" i="11" s="1"/>
  <c r="AC1258" i="11"/>
  <c r="Z1258" i="11"/>
  <c r="AT1259" i="11" a="1"/>
  <c r="AT1259" i="11" s="1"/>
  <c r="AC1259" i="11"/>
  <c r="Z1259" i="11"/>
  <c r="AT1260" i="11" a="1"/>
  <c r="AT1260" i="11" s="1"/>
  <c r="AC1260" i="11"/>
  <c r="Z1260" i="11"/>
  <c r="AC1261" i="11"/>
  <c r="Z1261" i="11"/>
  <c r="AT1262" i="11" a="1"/>
  <c r="AT1262" i="11" s="1"/>
  <c r="AC1262" i="11"/>
  <c r="Z1262" i="11"/>
  <c r="AT1263" i="11" a="1"/>
  <c r="AT1263" i="11" s="1"/>
  <c r="AC1263" i="11"/>
  <c r="Z1263" i="11"/>
  <c r="AT1264" i="11" a="1"/>
  <c r="AT1264" i="11" s="1"/>
  <c r="AC1264" i="11"/>
  <c r="Z1264" i="11"/>
  <c r="AT1265" i="11" a="1"/>
  <c r="AT1265" i="11" s="1"/>
  <c r="AC1265" i="11"/>
  <c r="Z1265" i="11"/>
  <c r="AT1266" i="11" a="1"/>
  <c r="AT1266" i="11" s="1"/>
  <c r="AC1266" i="11"/>
  <c r="Z1266" i="11"/>
  <c r="AT1267" i="11" a="1"/>
  <c r="AT1267" i="11" s="1"/>
  <c r="AC1267" i="11"/>
  <c r="Z1267" i="11"/>
  <c r="AT1268" i="11" a="1"/>
  <c r="AT1268" i="11" s="1"/>
  <c r="AC1268" i="11"/>
  <c r="Z1268" i="11"/>
  <c r="AT1269" i="11" a="1"/>
  <c r="AT1269" i="11" s="1"/>
  <c r="AC1269" i="11"/>
  <c r="Z1269" i="11"/>
  <c r="AT1270" i="11" a="1"/>
  <c r="AT1270" i="11" s="1"/>
  <c r="AC1270" i="11"/>
  <c r="Z1270" i="11"/>
  <c r="AT1271" i="11" a="1"/>
  <c r="AT1271" i="11" s="1"/>
  <c r="AC1271" i="11"/>
  <c r="Z1271" i="11"/>
  <c r="AT1272" i="11" a="1"/>
  <c r="AT1272" i="11" s="1"/>
  <c r="AC1272" i="11"/>
  <c r="Z1272" i="11"/>
  <c r="AC1273" i="11"/>
  <c r="Z1273" i="11"/>
  <c r="AT1274" i="11" a="1"/>
  <c r="AT1274" i="11" s="1"/>
  <c r="AC1274" i="11"/>
  <c r="Z1274" i="11"/>
  <c r="AT1275" i="11" a="1"/>
  <c r="AT1275" i="11" s="1"/>
  <c r="AC1275" i="11"/>
  <c r="Z1275" i="11"/>
  <c r="AT1276" i="11" a="1"/>
  <c r="AT1276" i="11" s="1"/>
  <c r="AC1276" i="11"/>
  <c r="Z1276" i="11"/>
  <c r="AT1277" i="11" a="1"/>
  <c r="AT1277" i="11" s="1"/>
  <c r="AC1277" i="11"/>
  <c r="Z1277" i="11"/>
  <c r="AT1278" i="11" a="1"/>
  <c r="AT1278" i="11" s="1"/>
  <c r="AC1278" i="11"/>
  <c r="Z1278" i="11"/>
  <c r="AT1279" i="11" a="1"/>
  <c r="AT1279" i="11" s="1"/>
  <c r="AC1279" i="11"/>
  <c r="Z1279" i="11"/>
  <c r="AT1280" i="11" a="1"/>
  <c r="AT1280" i="11" s="1"/>
  <c r="AC1280" i="11"/>
  <c r="Z1280" i="11"/>
  <c r="AT1281" i="11" a="1"/>
  <c r="AT1281" i="11" s="1"/>
  <c r="AC1281" i="11"/>
  <c r="Z1281" i="11"/>
  <c r="AT1282" i="11" a="1"/>
  <c r="AT1282" i="11" s="1"/>
  <c r="AC1282" i="11"/>
  <c r="Z1282" i="11"/>
  <c r="AT1283" i="11" a="1"/>
  <c r="AT1283" i="11" s="1"/>
  <c r="AC1283" i="11"/>
  <c r="Z1283" i="11"/>
  <c r="AT1284" i="11" a="1"/>
  <c r="AT1284" i="11" s="1"/>
  <c r="AC1284" i="11"/>
  <c r="Z1284" i="11"/>
  <c r="AC1285" i="11"/>
  <c r="Z1285" i="11"/>
  <c r="AT1286" i="11" a="1"/>
  <c r="AT1286" i="11" s="1"/>
  <c r="AC1286" i="11"/>
  <c r="Z1286" i="11"/>
  <c r="AT1287" i="11" a="1"/>
  <c r="AT1287" i="11" s="1"/>
  <c r="AC1287" i="11"/>
  <c r="Z1287" i="11"/>
  <c r="AT1288" i="11" a="1"/>
  <c r="AT1288" i="11" s="1"/>
  <c r="AC1288" i="11"/>
  <c r="Z1288" i="11"/>
  <c r="AT1289" i="11" a="1"/>
  <c r="AT1289" i="11" s="1"/>
  <c r="AC1289" i="11"/>
  <c r="Z1289" i="11"/>
  <c r="AT1290" i="11" a="1"/>
  <c r="AT1290" i="11" s="1"/>
  <c r="AC1290" i="11"/>
  <c r="Z1290" i="11"/>
  <c r="AT1291" i="11" a="1"/>
  <c r="AT1291" i="11" s="1"/>
  <c r="AC1291" i="11"/>
  <c r="Z1291" i="11"/>
  <c r="AT1292" i="11" a="1"/>
  <c r="AT1292" i="11" s="1"/>
  <c r="AC1292" i="11"/>
  <c r="Z1292" i="11"/>
  <c r="AT1293" i="11" a="1"/>
  <c r="AT1293" i="11" s="1"/>
  <c r="AC1293" i="11"/>
  <c r="Z1293" i="11"/>
  <c r="AT1294" i="11" a="1"/>
  <c r="AT1294" i="11" s="1"/>
  <c r="AC1294" i="11"/>
  <c r="Z1294" i="11"/>
  <c r="AT1295" i="11" a="1"/>
  <c r="AT1295" i="11" s="1"/>
  <c r="AC1295" i="11"/>
  <c r="Z1295" i="11"/>
  <c r="AT1296" i="11" a="1"/>
  <c r="AT1296" i="11" s="1"/>
  <c r="AC1296" i="11"/>
  <c r="Z1296" i="11"/>
  <c r="AC1297" i="11"/>
  <c r="Z1297" i="11"/>
  <c r="AT1298" i="11" a="1"/>
  <c r="AT1298" i="11" s="1"/>
  <c r="AC1298" i="11"/>
  <c r="Z1298" i="11"/>
  <c r="AT1299" i="11" a="1"/>
  <c r="AT1299" i="11" s="1"/>
  <c r="AC1299" i="11"/>
  <c r="Z1299" i="11"/>
  <c r="AT1300" i="11" a="1"/>
  <c r="AT1300" i="11" s="1"/>
  <c r="AC1300" i="11"/>
  <c r="Z1300" i="11"/>
  <c r="AT1301" i="11" a="1"/>
  <c r="AT1301" i="11" s="1"/>
  <c r="AC1301" i="11"/>
  <c r="Z1301" i="11"/>
  <c r="AT1302" i="11" a="1"/>
  <c r="AT1302" i="11" s="1"/>
  <c r="AC1302" i="11"/>
  <c r="Z1302" i="11"/>
  <c r="AT1303" i="11" a="1"/>
  <c r="AT1303" i="11" s="1"/>
  <c r="AC1303" i="11"/>
  <c r="Z1303" i="11"/>
  <c r="AT1304" i="11" a="1"/>
  <c r="AT1304" i="11" s="1"/>
  <c r="AC1304" i="11"/>
  <c r="Z1304" i="11"/>
  <c r="AT1305" i="11" a="1"/>
  <c r="AT1305" i="11" s="1"/>
  <c r="AC1305" i="11"/>
  <c r="Z1305" i="11"/>
  <c r="AT1306" i="11" a="1"/>
  <c r="AT1306" i="11" s="1"/>
  <c r="AC1306" i="11"/>
  <c r="Z1306" i="11"/>
  <c r="AT1307" i="11" a="1"/>
  <c r="AT1307" i="11" s="1"/>
  <c r="AC1307" i="11"/>
  <c r="Z1307" i="11"/>
  <c r="AT1308" i="11" a="1"/>
  <c r="AT1308" i="11" s="1"/>
  <c r="AC1308" i="11"/>
  <c r="Z1308" i="11"/>
  <c r="AC1309" i="11"/>
  <c r="Z1309" i="11"/>
  <c r="AT1310" i="11" a="1"/>
  <c r="AT1310" i="11" s="1"/>
  <c r="AC1310" i="11"/>
  <c r="Z1310" i="11"/>
  <c r="AT1311" i="11" a="1"/>
  <c r="AT1311" i="11" s="1"/>
  <c r="AC1311" i="11"/>
  <c r="Z1311" i="11"/>
  <c r="AT1312" i="11" a="1"/>
  <c r="AT1312" i="11" s="1"/>
  <c r="AC1312" i="11"/>
  <c r="Z1312" i="11"/>
  <c r="AT1313" i="11" a="1"/>
  <c r="AT1313" i="11" s="1"/>
  <c r="AC1313" i="11"/>
  <c r="Z1313" i="11"/>
  <c r="AT1314" i="11" a="1"/>
  <c r="AT1314" i="11" s="1"/>
  <c r="AC1314" i="11"/>
  <c r="Z1314" i="11"/>
  <c r="AT1315" i="11" a="1"/>
  <c r="AT1315" i="11" s="1"/>
  <c r="AC1315" i="11"/>
  <c r="Z1315" i="11"/>
  <c r="AT1316" i="11" a="1"/>
  <c r="AT1316" i="11" s="1"/>
  <c r="AC1316" i="11"/>
  <c r="Z1316" i="11"/>
  <c r="AT1317" i="11" a="1"/>
  <c r="AT1317" i="11" s="1"/>
  <c r="AC1317" i="11"/>
  <c r="Z1317" i="11"/>
  <c r="AT1318" i="11" a="1"/>
  <c r="AT1318" i="11" s="1"/>
  <c r="AC1318" i="11"/>
  <c r="Z1318" i="11"/>
  <c r="AT1319" i="11" a="1"/>
  <c r="AT1319" i="11" s="1"/>
  <c r="AC1319" i="11"/>
  <c r="Z1319" i="11"/>
  <c r="AT1320" i="11" a="1"/>
  <c r="AT1320" i="11" s="1"/>
  <c r="AC1320" i="11"/>
  <c r="Z1320" i="11"/>
  <c r="AC1321" i="11"/>
  <c r="Z1321" i="11"/>
  <c r="AT1322" i="11" a="1"/>
  <c r="AT1322" i="11" s="1"/>
  <c r="AC1322" i="11"/>
  <c r="Z1322" i="11"/>
  <c r="AT1323" i="11" a="1"/>
  <c r="AT1323" i="11" s="1"/>
  <c r="AC1323" i="11"/>
  <c r="Z1323" i="11"/>
  <c r="AT1324" i="11" a="1"/>
  <c r="AT1324" i="11" s="1"/>
  <c r="AC1324" i="11"/>
  <c r="Z1324" i="11"/>
  <c r="AT1325" i="11" a="1"/>
  <c r="AT1325" i="11" s="1"/>
  <c r="AC1325" i="11"/>
  <c r="Z1325" i="11"/>
  <c r="AT1326" i="11" a="1"/>
  <c r="AT1326" i="11" s="1"/>
  <c r="AC1326" i="11"/>
  <c r="Z1326" i="11"/>
  <c r="AT1327" i="11" a="1"/>
  <c r="AT1327" i="11" s="1"/>
  <c r="AC1327" i="11"/>
  <c r="Z1327" i="11"/>
  <c r="AT1328" i="11" a="1"/>
  <c r="AT1328" i="11" s="1"/>
  <c r="AC1328" i="11"/>
  <c r="Z1328" i="11"/>
  <c r="AT1329" i="11" a="1"/>
  <c r="AT1329" i="11" s="1"/>
  <c r="AC1329" i="11"/>
  <c r="Z1329" i="11"/>
  <c r="AT1330" i="11" a="1"/>
  <c r="AT1330" i="11" s="1"/>
  <c r="AC1330" i="11"/>
  <c r="Z1330" i="11"/>
  <c r="AT1331" i="11" a="1"/>
  <c r="AT1331" i="11" s="1"/>
  <c r="AC1331" i="11"/>
  <c r="Z1331" i="11"/>
  <c r="AT1332" i="11" a="1"/>
  <c r="AT1332" i="11" s="1"/>
  <c r="AC1332" i="11"/>
  <c r="Z1332" i="11"/>
  <c r="AC1333" i="11"/>
  <c r="Z1333" i="11"/>
  <c r="AT1334" i="11" a="1"/>
  <c r="AT1334" i="11" s="1"/>
  <c r="AC1334" i="11"/>
  <c r="Z1334" i="11"/>
  <c r="AT1335" i="11" a="1"/>
  <c r="AT1335" i="11" s="1"/>
  <c r="AC1335" i="11"/>
  <c r="Z1335" i="11"/>
  <c r="AT1336" i="11" a="1"/>
  <c r="AT1336" i="11" s="1"/>
  <c r="AC1336" i="11"/>
  <c r="Z1336" i="11"/>
  <c r="AT1337" i="11" a="1"/>
  <c r="AT1337" i="11" s="1"/>
  <c r="AC1337" i="11"/>
  <c r="Z1337" i="11"/>
  <c r="AT1338" i="11" a="1"/>
  <c r="AT1338" i="11" s="1"/>
  <c r="AC1338" i="11"/>
  <c r="Z1338" i="11"/>
  <c r="AT1339" i="11" a="1"/>
  <c r="AT1339" i="11" s="1"/>
  <c r="AC1339" i="11"/>
  <c r="Z1339" i="11"/>
  <c r="AT1340" i="11" a="1"/>
  <c r="AT1340" i="11" s="1"/>
  <c r="AC1340" i="11"/>
  <c r="Z1340" i="11"/>
  <c r="AT1341" i="11" a="1"/>
  <c r="AT1341" i="11" s="1"/>
  <c r="AC1341" i="11"/>
  <c r="Z1341" i="11"/>
  <c r="AT1342" i="11" a="1"/>
  <c r="AT1342" i="11" s="1"/>
  <c r="AC1342" i="11"/>
  <c r="Z1342" i="11"/>
  <c r="AT1343" i="11" a="1"/>
  <c r="AT1343" i="11" s="1"/>
  <c r="AC1343" i="11"/>
  <c r="Z1343" i="11"/>
  <c r="AT1344" i="11" a="1"/>
  <c r="AT1344" i="11" s="1"/>
  <c r="AC1344" i="11"/>
  <c r="Z1344" i="11"/>
  <c r="AC1345" i="11"/>
  <c r="Z1345" i="11"/>
  <c r="AT1346" i="11" a="1"/>
  <c r="AT1346" i="11" s="1"/>
  <c r="AC1346" i="11"/>
  <c r="Z1346" i="11"/>
  <c r="AT1347" i="11" a="1"/>
  <c r="AT1347" i="11" s="1"/>
  <c r="AC1347" i="11"/>
  <c r="Z1347" i="11"/>
  <c r="AT1348" i="11" a="1"/>
  <c r="AT1348" i="11" s="1"/>
  <c r="AC1348" i="11"/>
  <c r="Z1348" i="11"/>
  <c r="AT1349" i="11" a="1"/>
  <c r="AT1349" i="11" s="1"/>
  <c r="AC1349" i="11"/>
  <c r="Z1349" i="11"/>
  <c r="AT1350" i="11" a="1"/>
  <c r="AT1350" i="11" s="1"/>
  <c r="AC1350" i="11"/>
  <c r="Z1350" i="11"/>
  <c r="AT1351" i="11" a="1"/>
  <c r="AT1351" i="11" s="1"/>
  <c r="AC1351" i="11"/>
  <c r="Z1351" i="11"/>
  <c r="AT1352" i="11" a="1"/>
  <c r="AT1352" i="11" s="1"/>
  <c r="AC1352" i="11"/>
  <c r="Z1352" i="11"/>
  <c r="AT1353" i="11" a="1"/>
  <c r="AT1353" i="11" s="1"/>
  <c r="AC1353" i="11"/>
  <c r="Z1353" i="11"/>
  <c r="AT1354" i="11" a="1"/>
  <c r="AT1354" i="11" s="1"/>
  <c r="AC1354" i="11"/>
  <c r="Z1354" i="11"/>
  <c r="AT1355" i="11" a="1"/>
  <c r="AT1355" i="11" s="1"/>
  <c r="AC1355" i="11"/>
  <c r="Z1355" i="11"/>
  <c r="AT1356" i="11" a="1"/>
  <c r="AT1356" i="11" s="1"/>
  <c r="AC1356" i="11"/>
  <c r="Z1356" i="11"/>
  <c r="AC1357" i="11"/>
  <c r="Z1357" i="11"/>
  <c r="AT1358" i="11" a="1"/>
  <c r="AT1358" i="11" s="1"/>
  <c r="AC1358" i="11"/>
  <c r="Z1358" i="11"/>
  <c r="AT1359" i="11" a="1"/>
  <c r="AT1359" i="11" s="1"/>
  <c r="AC1359" i="11"/>
  <c r="Z1359" i="11"/>
  <c r="AT1360" i="11" a="1"/>
  <c r="AT1360" i="11" s="1"/>
  <c r="AC1360" i="11"/>
  <c r="Z1360" i="11"/>
  <c r="AT1361" i="11" a="1"/>
  <c r="AT1361" i="11" s="1"/>
  <c r="AC1361" i="11"/>
  <c r="Z1361" i="11"/>
  <c r="AT1362" i="11" a="1"/>
  <c r="AT1362" i="11" s="1"/>
  <c r="AC1362" i="11"/>
  <c r="Z1362" i="11"/>
  <c r="AT1363" i="11" a="1"/>
  <c r="AT1363" i="11" s="1"/>
  <c r="AC1363" i="11"/>
  <c r="Z1363" i="11"/>
  <c r="AT1364" i="11" a="1"/>
  <c r="AT1364" i="11" s="1"/>
  <c r="AC1364" i="11"/>
  <c r="Z1364" i="11"/>
  <c r="AT1365" i="11" a="1"/>
  <c r="AT1365" i="11" s="1"/>
  <c r="AC1365" i="11"/>
  <c r="Z1365" i="11"/>
  <c r="AT1366" i="11" a="1"/>
  <c r="AT1366" i="11" s="1"/>
  <c r="AC1366" i="11"/>
  <c r="Z1366" i="11"/>
  <c r="AT1367" i="11" a="1"/>
  <c r="AT1367" i="11" s="1"/>
  <c r="AC1367" i="11"/>
  <c r="Z1367" i="11"/>
  <c r="AT1368" i="11" a="1"/>
  <c r="AT1368" i="11" s="1"/>
  <c r="AC1368" i="11"/>
  <c r="Z1368" i="11"/>
  <c r="AC1369" i="11"/>
  <c r="Z1369" i="11"/>
  <c r="AT1370" i="11" a="1"/>
  <c r="AT1370" i="11" s="1"/>
  <c r="AC1370" i="11"/>
  <c r="Z1370" i="11"/>
  <c r="AT1371" i="11" a="1"/>
  <c r="AT1371" i="11" s="1"/>
  <c r="AC1371" i="11"/>
  <c r="Z1371" i="11"/>
  <c r="AT1372" i="11" a="1"/>
  <c r="AT1372" i="11" s="1"/>
  <c r="AC1372" i="11"/>
  <c r="Z1372" i="11"/>
  <c r="AT1373" i="11" a="1"/>
  <c r="AT1373" i="11" s="1"/>
  <c r="AC1373" i="11"/>
  <c r="Z1373" i="11"/>
  <c r="AT1374" i="11" a="1"/>
  <c r="AT1374" i="11" s="1"/>
  <c r="AC1374" i="11"/>
  <c r="Z1374" i="11"/>
  <c r="AT1375" i="11" a="1"/>
  <c r="AT1375" i="11" s="1"/>
  <c r="AC1375" i="11"/>
  <c r="Z1375" i="11"/>
  <c r="AT1376" i="11" a="1"/>
  <c r="AT1376" i="11" s="1"/>
  <c r="AC1376" i="11"/>
  <c r="Z1376" i="11"/>
  <c r="AT1377" i="11" a="1"/>
  <c r="AT1377" i="11" s="1"/>
  <c r="AC1377" i="11"/>
  <c r="Z1377" i="11"/>
  <c r="AT1378" i="11" a="1"/>
  <c r="AT1378" i="11" s="1"/>
  <c r="AC1378" i="11"/>
  <c r="Z1378" i="11"/>
  <c r="AT1379" i="11" a="1"/>
  <c r="AT1379" i="11" s="1"/>
  <c r="AC1379" i="11"/>
  <c r="Z1379" i="11"/>
  <c r="AT1380" i="11" a="1"/>
  <c r="AT1380" i="11" s="1"/>
  <c r="AC1380" i="11"/>
  <c r="Z1380" i="11"/>
  <c r="AC1381" i="11"/>
  <c r="Z1381" i="11"/>
  <c r="AT1382" i="11" a="1"/>
  <c r="AT1382" i="11" s="1"/>
  <c r="AC1382" i="11"/>
  <c r="Z1382" i="11"/>
  <c r="AT1383" i="11" a="1"/>
  <c r="AT1383" i="11" s="1"/>
  <c r="AC1383" i="11"/>
  <c r="Z1383" i="11"/>
  <c r="AT1384" i="11" a="1"/>
  <c r="AT1384" i="11" s="1"/>
  <c r="AC1384" i="11"/>
  <c r="Z1384" i="11"/>
  <c r="AT1385" i="11" a="1"/>
  <c r="AT1385" i="11" s="1"/>
  <c r="AC1385" i="11"/>
  <c r="Z1385" i="11"/>
  <c r="AT1386" i="11" a="1"/>
  <c r="AT1386" i="11" s="1"/>
  <c r="AC1386" i="11"/>
  <c r="Z1386" i="11"/>
  <c r="AT1387" i="11" a="1"/>
  <c r="AT1387" i="11" s="1"/>
  <c r="AC1387" i="11"/>
  <c r="Z1387" i="11"/>
  <c r="AT1388" i="11" a="1"/>
  <c r="AT1388" i="11" s="1"/>
  <c r="AC1388" i="11"/>
  <c r="Z1388" i="11"/>
  <c r="AT1389" i="11" a="1"/>
  <c r="AT1389" i="11" s="1"/>
  <c r="AC1389" i="11"/>
  <c r="Z1389" i="11"/>
  <c r="AT1390" i="11" a="1"/>
  <c r="AT1390" i="11" s="1"/>
  <c r="AC1390" i="11"/>
  <c r="Z1390" i="11"/>
  <c r="AT1391" i="11" a="1"/>
  <c r="AT1391" i="11" s="1"/>
  <c r="AC1391" i="11"/>
  <c r="Z1391" i="11"/>
  <c r="AT1392" i="11" a="1"/>
  <c r="AT1392" i="11" s="1"/>
  <c r="AC1392" i="11"/>
  <c r="Z1392" i="11"/>
  <c r="AC1393" i="11"/>
  <c r="Z1393" i="11"/>
  <c r="AT1394" i="11" a="1"/>
  <c r="AT1394" i="11" s="1"/>
  <c r="AC1394" i="11"/>
  <c r="Z1394" i="11"/>
  <c r="AT1395" i="11" a="1"/>
  <c r="AT1395" i="11" s="1"/>
  <c r="AC1395" i="11"/>
  <c r="Z1395" i="11"/>
  <c r="AT1396" i="11" a="1"/>
  <c r="AT1396" i="11" s="1"/>
  <c r="AC1396" i="11"/>
  <c r="Z1396" i="11"/>
  <c r="AT1397" i="11" a="1"/>
  <c r="AT1397" i="11" s="1"/>
  <c r="AC1397" i="11"/>
  <c r="Z1397" i="11"/>
  <c r="AT1398" i="11" a="1"/>
  <c r="AT1398" i="11" s="1"/>
  <c r="AC1398" i="11"/>
  <c r="Z1398" i="11"/>
  <c r="AT1399" i="11" a="1"/>
  <c r="AT1399" i="11" s="1"/>
  <c r="AC1399" i="11"/>
  <c r="Z1399" i="11"/>
  <c r="AT1400" i="11" a="1"/>
  <c r="AT1400" i="11" s="1"/>
  <c r="AC1400" i="11"/>
  <c r="Z1400" i="11"/>
  <c r="AT1401" i="11" a="1"/>
  <c r="AT1401" i="11" s="1"/>
  <c r="AC1401" i="11"/>
  <c r="Z1401" i="11"/>
  <c r="AT1402" i="11" a="1"/>
  <c r="AT1402" i="11" s="1"/>
  <c r="AC1402" i="11"/>
  <c r="Z1402" i="11"/>
  <c r="AT1403" i="11" a="1"/>
  <c r="AT1403" i="11" s="1"/>
  <c r="AC1403" i="11"/>
  <c r="Z1403" i="11"/>
  <c r="AT1404" i="11" a="1"/>
  <c r="AT1404" i="11" s="1"/>
  <c r="AC1404" i="11"/>
  <c r="Z1404" i="11"/>
  <c r="AC1405" i="11"/>
  <c r="Z1405" i="11"/>
  <c r="AT1406" i="11" a="1"/>
  <c r="AT1406" i="11" s="1"/>
  <c r="AC1406" i="11"/>
  <c r="Z1406" i="11"/>
  <c r="AT1407" i="11" a="1"/>
  <c r="AT1407" i="11" s="1"/>
  <c r="AC1407" i="11"/>
  <c r="Z1407" i="11"/>
  <c r="AT1408" i="11" a="1"/>
  <c r="AT1408" i="11" s="1"/>
  <c r="AC1408" i="11"/>
  <c r="Z1408" i="11"/>
  <c r="AT1409" i="11" a="1"/>
  <c r="AT1409" i="11" s="1"/>
  <c r="AC1409" i="11"/>
  <c r="Z1409" i="11"/>
  <c r="AT1410" i="11" a="1"/>
  <c r="AT1410" i="11" s="1"/>
  <c r="AC1410" i="11"/>
  <c r="Z1410" i="11"/>
  <c r="AT1411" i="11" a="1"/>
  <c r="AT1411" i="11" s="1"/>
  <c r="AC1411" i="11"/>
  <c r="Z1411" i="11"/>
  <c r="AT1412" i="11" a="1"/>
  <c r="AT1412" i="11" s="1"/>
  <c r="AC1412" i="11"/>
  <c r="Z1412" i="11"/>
  <c r="AT1413" i="11" a="1"/>
  <c r="AT1413" i="11" s="1"/>
  <c r="AC1413" i="11"/>
  <c r="Z1413" i="11"/>
  <c r="AT1414" i="11" a="1"/>
  <c r="AT1414" i="11" s="1"/>
  <c r="AC1414" i="11"/>
  <c r="Z1414" i="11"/>
  <c r="AT1415" i="11" a="1"/>
  <c r="AT1415" i="11" s="1"/>
  <c r="AC1415" i="11"/>
  <c r="Z1415" i="11"/>
  <c r="AT1417" i="11" a="1"/>
  <c r="AT1417" i="11" s="1"/>
  <c r="AC1417" i="11"/>
  <c r="Z1417" i="11"/>
  <c r="AC1418" i="11"/>
  <c r="Z1418" i="11"/>
  <c r="AT1419" i="11" a="1"/>
  <c r="AT1419" i="11" s="1"/>
  <c r="AC1419" i="11"/>
  <c r="Z1419" i="11"/>
  <c r="AT1420" i="11" a="1"/>
  <c r="AT1420" i="11" s="1"/>
  <c r="AC1420" i="11"/>
  <c r="Z1420" i="11"/>
  <c r="AT1421" i="11" a="1"/>
  <c r="AT1421" i="11" s="1"/>
  <c r="AC1421" i="11"/>
  <c r="Z1421" i="11"/>
  <c r="AT1422" i="11" a="1"/>
  <c r="AT1422" i="11" s="1"/>
  <c r="AC1422" i="11"/>
  <c r="Z1422" i="11"/>
  <c r="AT1423" i="11" a="1"/>
  <c r="AT1423" i="11" s="1"/>
  <c r="AC1423" i="11"/>
  <c r="Z1423" i="11"/>
  <c r="AT1424" i="11" a="1"/>
  <c r="AT1424" i="11" s="1"/>
  <c r="AC1424" i="11"/>
  <c r="Z1424" i="11"/>
  <c r="AT1425" i="11" a="1"/>
  <c r="AT1425" i="11" s="1"/>
  <c r="AC1425" i="11"/>
  <c r="Z1425" i="11"/>
  <c r="AT1426" i="11" a="1"/>
  <c r="AT1426" i="11" s="1"/>
  <c r="AC1426" i="11"/>
  <c r="Z1426" i="11"/>
  <c r="AT1427" i="11" a="1"/>
  <c r="AT1427" i="11" s="1"/>
  <c r="AC1427" i="11"/>
  <c r="Z1427" i="11"/>
  <c r="AT1428" i="11" a="1"/>
  <c r="AT1428" i="11" s="1"/>
  <c r="AC1428" i="11"/>
  <c r="Z1428" i="11"/>
  <c r="AT1429" i="11" a="1"/>
  <c r="AT1429" i="11" s="1"/>
  <c r="AC1429" i="11"/>
  <c r="Z1429" i="11"/>
  <c r="AC1430" i="11"/>
  <c r="Z1430" i="11"/>
  <c r="AT1431" i="11" a="1"/>
  <c r="AT1431" i="11" s="1"/>
  <c r="AC1431" i="11"/>
  <c r="Z1431" i="11"/>
  <c r="AT1432" i="11" a="1"/>
  <c r="AT1432" i="11" s="1"/>
  <c r="AC1432" i="11"/>
  <c r="Z1432" i="11"/>
  <c r="AT1433" i="11" a="1"/>
  <c r="AT1433" i="11" s="1"/>
  <c r="AC1433" i="11"/>
  <c r="Z1433" i="11"/>
  <c r="AT1434" i="11" a="1"/>
  <c r="AT1434" i="11" s="1"/>
  <c r="AC1434" i="11"/>
  <c r="Z1434" i="11"/>
  <c r="AT1435" i="11" a="1"/>
  <c r="AT1435" i="11" s="1"/>
  <c r="AC1435" i="11"/>
  <c r="Z1435" i="11"/>
  <c r="AT1436" i="11" a="1"/>
  <c r="AT1436" i="11" s="1"/>
  <c r="AC1436" i="11"/>
  <c r="Z1436" i="11"/>
  <c r="AT1437" i="11" a="1"/>
  <c r="AT1437" i="11" s="1"/>
  <c r="AC1437" i="11"/>
  <c r="Z1437" i="11"/>
  <c r="AT1438" i="11" a="1"/>
  <c r="AT1438" i="11" s="1"/>
  <c r="AC1438" i="11"/>
  <c r="Z1438" i="11"/>
  <c r="AT1439" i="11" a="1"/>
  <c r="AT1439" i="11" s="1"/>
  <c r="AC1439" i="11"/>
  <c r="Z1439" i="11"/>
  <c r="AT1440" i="11" a="1"/>
  <c r="AT1440" i="11" s="1"/>
  <c r="AC1440" i="11"/>
  <c r="Z1440" i="11"/>
  <c r="AT1441" i="11" a="1"/>
  <c r="AT1441" i="11" s="1"/>
  <c r="AC1441" i="11"/>
  <c r="Z1441" i="11"/>
  <c r="AC1442" i="11"/>
  <c r="Z1442" i="11"/>
  <c r="AT1443" i="11" a="1"/>
  <c r="AT1443" i="11" s="1"/>
  <c r="AC1443" i="11"/>
  <c r="Z1443" i="11"/>
  <c r="AT1444" i="11" a="1"/>
  <c r="AT1444" i="11" s="1"/>
  <c r="AC1444" i="11"/>
  <c r="Z1444" i="11"/>
  <c r="AT1445" i="11" a="1"/>
  <c r="AT1445" i="11" s="1"/>
  <c r="AC1445" i="11"/>
  <c r="Z1445" i="11"/>
  <c r="AT1446" i="11" a="1"/>
  <c r="AT1446" i="11" s="1"/>
  <c r="AC1446" i="11"/>
  <c r="Z1446" i="11"/>
  <c r="AT1447" i="11" a="1"/>
  <c r="AT1447" i="11" s="1"/>
  <c r="AC1447" i="11"/>
  <c r="Z1447" i="11"/>
  <c r="AT1448" i="11" a="1"/>
  <c r="AT1448" i="11" s="1"/>
  <c r="AC1448" i="11"/>
  <c r="Z1448" i="11"/>
  <c r="AT1449" i="11" a="1"/>
  <c r="AT1449" i="11" s="1"/>
  <c r="AC1449" i="11"/>
  <c r="Z1449" i="11"/>
  <c r="AT1450" i="11" a="1"/>
  <c r="AT1450" i="11" s="1"/>
  <c r="AC1450" i="11"/>
  <c r="Z1450" i="11"/>
  <c r="AT1451" i="11" a="1"/>
  <c r="AT1451" i="11" s="1"/>
  <c r="AC1451" i="11"/>
  <c r="Z1451" i="11"/>
  <c r="AT1452" i="11" a="1"/>
  <c r="AT1452" i="11" s="1"/>
  <c r="AC1452" i="11"/>
  <c r="Z1452" i="11"/>
  <c r="AT1453" i="11" a="1"/>
  <c r="AT1453" i="11" s="1"/>
  <c r="AC1453" i="11"/>
  <c r="Z1453" i="11"/>
  <c r="AC1454" i="11"/>
  <c r="Z1454" i="11"/>
  <c r="AT1455" i="11" a="1"/>
  <c r="AT1455" i="11" s="1"/>
  <c r="AC1455" i="11"/>
  <c r="Z1455" i="11"/>
  <c r="AT1456" i="11" a="1"/>
  <c r="AT1456" i="11" s="1"/>
  <c r="AC1456" i="11"/>
  <c r="Z1456" i="11"/>
  <c r="AT1457" i="11" a="1"/>
  <c r="AT1457" i="11" s="1"/>
  <c r="AC1457" i="11"/>
  <c r="Z1457" i="11"/>
  <c r="AT1458" i="11" a="1"/>
  <c r="AT1458" i="11" s="1"/>
  <c r="AC1458" i="11"/>
  <c r="Z1458" i="11"/>
  <c r="AT1459" i="11" a="1"/>
  <c r="AT1459" i="11" s="1"/>
  <c r="AC1459" i="11"/>
  <c r="Z1459" i="11"/>
  <c r="AT1460" i="11" a="1"/>
  <c r="AT1460" i="11" s="1"/>
  <c r="AC1460" i="11"/>
  <c r="Z1460" i="11"/>
  <c r="AT1461" i="11" a="1"/>
  <c r="AT1461" i="11" s="1"/>
  <c r="AC1461" i="11"/>
  <c r="Z1461" i="11"/>
  <c r="AT1462" i="11" a="1"/>
  <c r="AT1462" i="11" s="1"/>
  <c r="AC1462" i="11"/>
  <c r="Z1462" i="11"/>
  <c r="AT1463" i="11" a="1"/>
  <c r="AT1463" i="11" s="1"/>
  <c r="AC1463" i="11"/>
  <c r="Z1463" i="11"/>
  <c r="AT1464" i="11" a="1"/>
  <c r="AT1464" i="11" s="1"/>
  <c r="AC1464" i="11"/>
  <c r="Z1464" i="11"/>
  <c r="AT1465" i="11" a="1"/>
  <c r="AT1465" i="11" s="1"/>
  <c r="AC1465" i="11"/>
  <c r="Z1465" i="11"/>
  <c r="AC1466" i="11"/>
  <c r="Z1466" i="11"/>
  <c r="AT1467" i="11" a="1"/>
  <c r="AT1467" i="11" s="1"/>
  <c r="AC1467" i="11"/>
  <c r="Z1467" i="11"/>
  <c r="AT1468" i="11" a="1"/>
  <c r="AT1468" i="11" s="1"/>
  <c r="AC1468" i="11"/>
  <c r="Z1468" i="11"/>
  <c r="AT1469" i="11" a="1"/>
  <c r="AT1469" i="11" s="1"/>
  <c r="AC1469" i="11"/>
  <c r="Z1469" i="11"/>
  <c r="AT1470" i="11" a="1"/>
  <c r="AT1470" i="11" s="1"/>
  <c r="AC1470" i="11"/>
  <c r="Z1470" i="11"/>
  <c r="AT1471" i="11" a="1"/>
  <c r="AT1471" i="11" s="1"/>
  <c r="AC1471" i="11"/>
  <c r="Z1471" i="11"/>
  <c r="AT1472" i="11" a="1"/>
  <c r="AT1472" i="11" s="1"/>
  <c r="AC1472" i="11"/>
  <c r="Z1472" i="11"/>
  <c r="AT1473" i="11" a="1"/>
  <c r="AT1473" i="11" s="1"/>
  <c r="AC1473" i="11"/>
  <c r="Z1473" i="11"/>
  <c r="AT1474" i="11" a="1"/>
  <c r="AT1474" i="11" s="1"/>
  <c r="AC1474" i="11"/>
  <c r="Z1474" i="11"/>
  <c r="AT1475" i="11" a="1"/>
  <c r="AT1475" i="11" s="1"/>
  <c r="AC1475" i="11"/>
  <c r="Z1475" i="11"/>
  <c r="AT1476" i="11" a="1"/>
  <c r="AT1476" i="11" s="1"/>
  <c r="AC1476" i="11"/>
  <c r="Z1476" i="11"/>
  <c r="AT1477" i="11" a="1"/>
  <c r="AT1477" i="11" s="1"/>
  <c r="AC1477" i="11"/>
  <c r="Z1477" i="11"/>
  <c r="AC1478" i="11"/>
  <c r="Z1478" i="11"/>
  <c r="AT1479" i="11" a="1"/>
  <c r="AT1479" i="11" s="1"/>
  <c r="AC1479" i="11"/>
  <c r="Z1479" i="11"/>
  <c r="AT1480" i="11" a="1"/>
  <c r="AT1480" i="11" s="1"/>
  <c r="AC1480" i="11"/>
  <c r="Z1480" i="11"/>
  <c r="AT1481" i="11" a="1"/>
  <c r="AT1481" i="11" s="1"/>
  <c r="AC1481" i="11"/>
  <c r="Z1481" i="11"/>
  <c r="AT1482" i="11" a="1"/>
  <c r="AT1482" i="11" s="1"/>
  <c r="AC1482" i="11"/>
  <c r="Z1482" i="11"/>
  <c r="AT1483" i="11" a="1"/>
  <c r="AT1483" i="11" s="1"/>
  <c r="AC1483" i="11"/>
  <c r="Z1483" i="11"/>
  <c r="AT1484" i="11" a="1"/>
  <c r="AT1484" i="11" s="1"/>
  <c r="AC1484" i="11"/>
  <c r="Z1484" i="11"/>
  <c r="AT1485" i="11" a="1"/>
  <c r="AT1485" i="11" s="1"/>
  <c r="AC1485" i="11"/>
  <c r="Z1485" i="11"/>
  <c r="AT1486" i="11" a="1"/>
  <c r="AT1486" i="11" s="1"/>
  <c r="AC1486" i="11"/>
  <c r="Z1486" i="11"/>
  <c r="AT1487" i="11" a="1"/>
  <c r="AT1487" i="11" s="1"/>
  <c r="AC1487" i="11"/>
  <c r="Z1487" i="11"/>
  <c r="AT1488" i="11" a="1"/>
  <c r="AT1488" i="11" s="1"/>
  <c r="AC1488" i="11"/>
  <c r="Z1488" i="11"/>
  <c r="AT1489" i="11" a="1"/>
  <c r="AT1489" i="11" s="1"/>
  <c r="AC1489" i="11"/>
  <c r="Z1489" i="11"/>
  <c r="AC1490" i="11"/>
  <c r="Z1490" i="11"/>
  <c r="AT1491" i="11" a="1"/>
  <c r="AT1491" i="11" s="1"/>
  <c r="AC1491" i="11"/>
  <c r="Z1491" i="11"/>
  <c r="AT1492" i="11" a="1"/>
  <c r="AT1492" i="11" s="1"/>
  <c r="AC1492" i="11"/>
  <c r="Z1492" i="11"/>
  <c r="AT1493" i="11" a="1"/>
  <c r="AT1493" i="11" s="1"/>
  <c r="AC1493" i="11"/>
  <c r="Z1493" i="11"/>
  <c r="AT1494" i="11" a="1"/>
  <c r="AT1494" i="11" s="1"/>
  <c r="AC1494" i="11"/>
  <c r="Z1494" i="11"/>
  <c r="AT1495" i="11" a="1"/>
  <c r="AT1495" i="11" s="1"/>
  <c r="AC1495" i="11"/>
  <c r="Z1495" i="11"/>
  <c r="AT1496" i="11" a="1"/>
  <c r="AT1496" i="11" s="1"/>
  <c r="AC1496" i="11"/>
  <c r="Z1496" i="11"/>
  <c r="AT1497" i="11" a="1"/>
  <c r="AT1497" i="11" s="1"/>
  <c r="AC1497" i="11"/>
  <c r="Z1497" i="11"/>
  <c r="AT1498" i="11" a="1"/>
  <c r="AT1498" i="11" s="1"/>
  <c r="AC1498" i="11"/>
  <c r="Z1498" i="11"/>
  <c r="AT1499" i="11" a="1"/>
  <c r="AT1499" i="11" s="1"/>
  <c r="AC1499" i="11"/>
  <c r="Z1499" i="11"/>
  <c r="AT1500" i="11" a="1"/>
  <c r="AT1500" i="11" s="1"/>
  <c r="AC1500" i="11"/>
  <c r="Z1500" i="11"/>
  <c r="AT1501" i="11" a="1"/>
  <c r="AT1501" i="11" s="1"/>
  <c r="AC1501" i="11"/>
  <c r="Z1501" i="11"/>
  <c r="AC1502" i="11"/>
  <c r="Z1502" i="11"/>
  <c r="AT1503" i="11" a="1"/>
  <c r="AT1503" i="11" s="1"/>
  <c r="AC1503" i="11"/>
  <c r="Z1503" i="11"/>
  <c r="AT1504" i="11" a="1"/>
  <c r="AT1504" i="11" s="1"/>
  <c r="AC1504" i="11"/>
  <c r="Z1504" i="11"/>
  <c r="AT1505" i="11" a="1"/>
  <c r="AT1505" i="11" s="1"/>
  <c r="AC1505" i="11"/>
  <c r="Z1505" i="11"/>
  <c r="AT1506" i="11" a="1"/>
  <c r="AT1506" i="11" s="1"/>
  <c r="AC1506" i="11"/>
  <c r="Z1506" i="11"/>
  <c r="AT1507" i="11" a="1"/>
  <c r="AT1507" i="11" s="1"/>
  <c r="AC1507" i="11"/>
  <c r="Z1507" i="11"/>
  <c r="AT1508" i="11" a="1"/>
  <c r="AT1508" i="11" s="1"/>
  <c r="AC1508" i="11"/>
  <c r="Z1508" i="11"/>
  <c r="AT1509" i="11" a="1"/>
  <c r="AT1509" i="11" s="1"/>
  <c r="AC1509" i="11"/>
  <c r="Z1509" i="11"/>
  <c r="AT1510" i="11" a="1"/>
  <c r="AT1510" i="11" s="1"/>
  <c r="AC1510" i="11"/>
  <c r="Z1510" i="11"/>
  <c r="AT1511" i="11" a="1"/>
  <c r="AT1511" i="11" s="1"/>
  <c r="AC1511" i="11"/>
  <c r="Z1511" i="11"/>
  <c r="AT1512" i="11" a="1"/>
  <c r="AT1512" i="11" s="1"/>
  <c r="AC1512" i="11"/>
  <c r="Z1512" i="11"/>
  <c r="AT1513" i="11" a="1"/>
  <c r="AT1513" i="11" s="1"/>
  <c r="AC1513" i="11"/>
  <c r="Z1513" i="11"/>
  <c r="AC1514" i="11"/>
  <c r="Z1514" i="11"/>
  <c r="AT1515" i="11" a="1"/>
  <c r="AT1515" i="11" s="1"/>
  <c r="AC1515" i="11"/>
  <c r="Z1515" i="11"/>
  <c r="AT1516" i="11" a="1"/>
  <c r="AT1516" i="11" s="1"/>
  <c r="AC1516" i="11"/>
  <c r="Z1516" i="11"/>
  <c r="AT1517" i="11" a="1"/>
  <c r="AT1517" i="11" s="1"/>
  <c r="AC1517" i="11"/>
  <c r="Z1517" i="11"/>
  <c r="AT1518" i="11" a="1"/>
  <c r="AT1518" i="11" s="1"/>
  <c r="AC1518" i="11"/>
  <c r="Z1518" i="11"/>
  <c r="AT1519" i="11" a="1"/>
  <c r="AT1519" i="11" s="1"/>
  <c r="AC1519" i="11"/>
  <c r="Z1519" i="11"/>
  <c r="AT1520" i="11" a="1"/>
  <c r="AT1520" i="11" s="1"/>
  <c r="AC1520" i="11"/>
  <c r="Z1520" i="11"/>
  <c r="AT1521" i="11" a="1"/>
  <c r="AT1521" i="11" s="1"/>
  <c r="AC1521" i="11"/>
  <c r="Z1521" i="11"/>
  <c r="AT1522" i="11" a="1"/>
  <c r="AT1522" i="11" s="1"/>
  <c r="AC1522" i="11"/>
  <c r="Z1522" i="11"/>
  <c r="AT1523" i="11" a="1"/>
  <c r="AT1523" i="11" s="1"/>
  <c r="AC1523" i="11"/>
  <c r="Z1523" i="11"/>
  <c r="AT1524" i="11" a="1"/>
  <c r="AT1524" i="11" s="1"/>
  <c r="AC1524" i="11"/>
  <c r="Z1524" i="11"/>
  <c r="AT1525" i="11" a="1"/>
  <c r="AT1525" i="11" s="1"/>
  <c r="AC1525" i="11"/>
  <c r="Z1525" i="11"/>
  <c r="AC1526" i="11"/>
  <c r="Z1526" i="11"/>
  <c r="AT1527" i="11" a="1"/>
  <c r="AT1527" i="11" s="1"/>
  <c r="AC1527" i="11"/>
  <c r="Z1527" i="11"/>
  <c r="AT1528" i="11" a="1"/>
  <c r="AT1528" i="11" s="1"/>
  <c r="AC1528" i="11"/>
  <c r="Z1528" i="11"/>
  <c r="AT1529" i="11" a="1"/>
  <c r="AT1529" i="11" s="1"/>
  <c r="AC1529" i="11"/>
  <c r="Z1529" i="11"/>
  <c r="AT1530" i="11" a="1"/>
  <c r="AT1530" i="11" s="1"/>
  <c r="AC1530" i="11"/>
  <c r="Z1530" i="11"/>
  <c r="AT1531" i="11" a="1"/>
  <c r="AT1531" i="11" s="1"/>
  <c r="AC1531" i="11"/>
  <c r="Z1531" i="11"/>
  <c r="AT1532" i="11" a="1"/>
  <c r="AT1532" i="11" s="1"/>
  <c r="AC1532" i="11"/>
  <c r="Z1532" i="11"/>
  <c r="AT1533" i="11" a="1"/>
  <c r="AT1533" i="11" s="1"/>
  <c r="AC1533" i="11"/>
  <c r="Z1533" i="11"/>
  <c r="AT1534" i="11" a="1"/>
  <c r="AT1534" i="11" s="1"/>
  <c r="AC1534" i="11"/>
  <c r="Z1534" i="11"/>
  <c r="AT1535" i="11" a="1"/>
  <c r="AT1535" i="11" s="1"/>
  <c r="AC1535" i="11"/>
  <c r="Z1535" i="11"/>
  <c r="AT1536" i="11" a="1"/>
  <c r="AT1536" i="11" s="1"/>
  <c r="AC1536" i="11"/>
  <c r="Z1536" i="11"/>
  <c r="AT1537" i="11" a="1"/>
  <c r="AT1537" i="11" s="1"/>
  <c r="AC1537" i="11"/>
  <c r="Z1537" i="11"/>
  <c r="AC1538" i="11"/>
  <c r="Z1538" i="11"/>
  <c r="AT1539" i="11" a="1"/>
  <c r="AT1539" i="11" s="1"/>
  <c r="AC1539" i="11"/>
  <c r="Z1539" i="11"/>
  <c r="AT1540" i="11" a="1"/>
  <c r="AT1540" i="11" s="1"/>
  <c r="AC1540" i="11"/>
  <c r="Z1540" i="11"/>
  <c r="AT1541" i="11" a="1"/>
  <c r="AT1541" i="11" s="1"/>
  <c r="AC1541" i="11"/>
  <c r="Z1541" i="11"/>
  <c r="AT1542" i="11" a="1"/>
  <c r="AT1542" i="11" s="1"/>
  <c r="AC1542" i="11"/>
  <c r="Z1542" i="11"/>
  <c r="AT1543" i="11" a="1"/>
  <c r="AT1543" i="11" s="1"/>
  <c r="AC1543" i="11"/>
  <c r="Z1543" i="11"/>
  <c r="AT1544" i="11" a="1"/>
  <c r="AT1544" i="11" s="1"/>
  <c r="AC1544" i="11"/>
  <c r="Z1544" i="11"/>
  <c r="AT1545" i="11" a="1"/>
  <c r="AT1545" i="11" s="1"/>
  <c r="AC1545" i="11"/>
  <c r="Z1545" i="11"/>
  <c r="AT1546" i="11" a="1"/>
  <c r="AT1546" i="11" s="1"/>
  <c r="AC1546" i="11"/>
  <c r="Z1546" i="11"/>
  <c r="AT1547" i="11" a="1"/>
  <c r="AT1547" i="11" s="1"/>
  <c r="AC1547" i="11"/>
  <c r="Z1547" i="11"/>
  <c r="AT1548" i="11" a="1"/>
  <c r="AT1548" i="11" s="1"/>
  <c r="AC1548" i="11"/>
  <c r="Z1548" i="11"/>
  <c r="AT1549" i="11" a="1"/>
  <c r="AT1549" i="11" s="1"/>
  <c r="AC1549" i="11"/>
  <c r="Z1549" i="11"/>
  <c r="AC1550" i="11"/>
  <c r="Z1550" i="11"/>
  <c r="AT1551" i="11" a="1"/>
  <c r="AT1551" i="11" s="1"/>
  <c r="AC1551" i="11"/>
  <c r="Z1551" i="11"/>
  <c r="AT1552" i="11" a="1"/>
  <c r="AT1552" i="11" s="1"/>
  <c r="AC1552" i="11"/>
  <c r="Z1552" i="11"/>
  <c r="AT1553" i="11" a="1"/>
  <c r="AT1553" i="11" s="1"/>
  <c r="AC1553" i="11"/>
  <c r="Z1553" i="11"/>
  <c r="AT1554" i="11" a="1"/>
  <c r="AT1554" i="11" s="1"/>
  <c r="AC1554" i="11"/>
  <c r="Z1554" i="11"/>
  <c r="AT1555" i="11" a="1"/>
  <c r="AT1555" i="11" s="1"/>
  <c r="AC1555" i="11"/>
  <c r="Z1555" i="11"/>
  <c r="AT1556" i="11" a="1"/>
  <c r="AT1556" i="11" s="1"/>
  <c r="AC1556" i="11"/>
  <c r="Z1556" i="11"/>
  <c r="AT1557" i="11" a="1"/>
  <c r="AT1557" i="11" s="1"/>
  <c r="AC1557" i="11"/>
  <c r="Z1557" i="11"/>
  <c r="AT1558" i="11" a="1"/>
  <c r="AT1558" i="11" s="1"/>
  <c r="AC1558" i="11"/>
  <c r="Z1558" i="11"/>
  <c r="AT1559" i="11" a="1"/>
  <c r="AT1559" i="11" s="1"/>
  <c r="AC1559" i="11"/>
  <c r="Z1559" i="11"/>
  <c r="AT1560" i="11" a="1"/>
  <c r="AT1560" i="11" s="1"/>
  <c r="AC1560" i="11"/>
  <c r="Z1560" i="11"/>
  <c r="AT1561" i="11" a="1"/>
  <c r="AT1561" i="11" s="1"/>
  <c r="AC1561" i="11"/>
  <c r="Z1561" i="11"/>
  <c r="AC1562" i="11"/>
  <c r="Z1562" i="11"/>
  <c r="AT1563" i="11" a="1"/>
  <c r="AT1563" i="11" s="1"/>
  <c r="AC1563" i="11"/>
  <c r="Z1563" i="11"/>
  <c r="AT1564" i="11" a="1"/>
  <c r="AT1564" i="11" s="1"/>
  <c r="AC1564" i="11"/>
  <c r="Z1564" i="11"/>
  <c r="AT1565" i="11" a="1"/>
  <c r="AT1565" i="11" s="1"/>
  <c r="AC1565" i="11"/>
  <c r="Z1565" i="11"/>
  <c r="AT1566" i="11" a="1"/>
  <c r="AT1566" i="11" s="1"/>
  <c r="AC1566" i="11"/>
  <c r="Z1566" i="11"/>
  <c r="AT1567" i="11" a="1"/>
  <c r="AT1567" i="11" s="1"/>
  <c r="AC1567" i="11"/>
  <c r="Z1567" i="11"/>
  <c r="AT1568" i="11" a="1"/>
  <c r="AT1568" i="11" s="1"/>
  <c r="AC1568" i="11"/>
  <c r="Z1568" i="11"/>
  <c r="AT1569" i="11" a="1"/>
  <c r="AT1569" i="11" s="1"/>
  <c r="AC1569" i="11"/>
  <c r="Z1569" i="11"/>
  <c r="AT1570" i="11" a="1"/>
  <c r="AT1570" i="11" s="1"/>
  <c r="AC1570" i="11"/>
  <c r="Z1570" i="11"/>
  <c r="AT1571" i="11" a="1"/>
  <c r="AT1571" i="11" s="1"/>
  <c r="AC1571" i="11"/>
  <c r="Z1571" i="11"/>
  <c r="AT1572" i="11" a="1"/>
  <c r="AT1572" i="11" s="1"/>
  <c r="AC1572" i="11"/>
  <c r="Z1572" i="11"/>
  <c r="AT1573" i="11" a="1"/>
  <c r="AT1573" i="11" s="1"/>
  <c r="AC1573" i="11"/>
  <c r="Z1573" i="11"/>
  <c r="AC1574" i="11"/>
  <c r="Z1574" i="11"/>
  <c r="AT1575" i="11" a="1"/>
  <c r="AT1575" i="11" s="1"/>
  <c r="AC1575" i="11"/>
  <c r="Z1575" i="11"/>
  <c r="AT1576" i="11" a="1"/>
  <c r="AT1576" i="11" s="1"/>
  <c r="AC1576" i="11"/>
  <c r="Z1576" i="11"/>
  <c r="AT1577" i="11" a="1"/>
  <c r="AT1577" i="11" s="1"/>
  <c r="AC1577" i="11"/>
  <c r="Z1577" i="11"/>
  <c r="AT1578" i="11" a="1"/>
  <c r="AT1578" i="11" s="1"/>
  <c r="AC1578" i="11"/>
  <c r="Z1578" i="11"/>
  <c r="AT1579" i="11" a="1"/>
  <c r="AT1579" i="11" s="1"/>
  <c r="AC1579" i="11"/>
  <c r="Z1579" i="11"/>
  <c r="AT1580" i="11" a="1"/>
  <c r="AT1580" i="11" s="1"/>
  <c r="AC1580" i="11"/>
  <c r="Z1580" i="11"/>
  <c r="AT1581" i="11" a="1"/>
  <c r="AT1581" i="11" s="1"/>
  <c r="AC1581" i="11"/>
  <c r="Z1581" i="11"/>
  <c r="AT1582" i="11" a="1"/>
  <c r="AT1582" i="11" s="1"/>
  <c r="AC1582" i="11"/>
  <c r="Z1582" i="11"/>
  <c r="AT1583" i="11" a="1"/>
  <c r="AT1583" i="11" s="1"/>
  <c r="AC1583" i="11"/>
  <c r="Z1583" i="11"/>
  <c r="AT1584" i="11" a="1"/>
  <c r="AT1584" i="11" s="1"/>
  <c r="AC1584" i="11"/>
  <c r="Z1584" i="11"/>
  <c r="AT1585" i="11" a="1"/>
  <c r="AT1585" i="11" s="1"/>
  <c r="AC1585" i="11"/>
  <c r="Z1585" i="11"/>
  <c r="AC1586" i="11"/>
  <c r="Z1586" i="11"/>
  <c r="AT1587" i="11" a="1"/>
  <c r="AT1587" i="11" s="1"/>
  <c r="AC1587" i="11"/>
  <c r="Z1587" i="11"/>
  <c r="AT1588" i="11" a="1"/>
  <c r="AT1588" i="11" s="1"/>
  <c r="AC1588" i="11"/>
  <c r="Z1588" i="11"/>
  <c r="AT1589" i="11" a="1"/>
  <c r="AT1589" i="11" s="1"/>
  <c r="AC1589" i="11"/>
  <c r="Z1589" i="11"/>
  <c r="AT1590" i="11" a="1"/>
  <c r="AT1590" i="11" s="1"/>
  <c r="AC1590" i="11"/>
  <c r="Z1590" i="11"/>
  <c r="AT1591" i="11" a="1"/>
  <c r="AT1591" i="11" s="1"/>
  <c r="AC1591" i="11"/>
  <c r="Z1591" i="11"/>
  <c r="AT1592" i="11" a="1"/>
  <c r="AT1592" i="11" s="1"/>
  <c r="AC1592" i="11"/>
  <c r="Z1592" i="11"/>
  <c r="AT1593" i="11" a="1"/>
  <c r="AT1593" i="11" s="1"/>
  <c r="AC1593" i="11"/>
  <c r="Z1593" i="11"/>
  <c r="AT1594" i="11" a="1"/>
  <c r="AT1594" i="11" s="1"/>
  <c r="AC1594" i="11"/>
  <c r="Z1594" i="11"/>
  <c r="AT1595" i="11" a="1"/>
  <c r="AT1595" i="11" s="1"/>
  <c r="AC1595" i="11"/>
  <c r="Z1595" i="11"/>
  <c r="AT1596" i="11" a="1"/>
  <c r="AT1596" i="11" s="1"/>
  <c r="AC1596" i="11"/>
  <c r="Z1596" i="11"/>
  <c r="AT1597" i="11" a="1"/>
  <c r="AT1597" i="11" s="1"/>
  <c r="AC1597" i="11"/>
  <c r="Z1597" i="11"/>
  <c r="AC1598" i="11"/>
  <c r="Z1598" i="11"/>
  <c r="AT1599" i="11" a="1"/>
  <c r="AT1599" i="11" s="1"/>
  <c r="AC1599" i="11"/>
  <c r="Z1599" i="11"/>
  <c r="AT1600" i="11" a="1"/>
  <c r="AT1600" i="11" s="1"/>
  <c r="AC1600" i="11"/>
  <c r="Z1600" i="11"/>
  <c r="AT1601" i="11" a="1"/>
  <c r="AT1601" i="11" s="1"/>
  <c r="AC1601" i="11"/>
  <c r="Z1601" i="11"/>
  <c r="AT1602" i="11" a="1"/>
  <c r="AT1602" i="11" s="1"/>
  <c r="AC1602" i="11"/>
  <c r="Z1602" i="11"/>
  <c r="AT1603" i="11" a="1"/>
  <c r="AT1603" i="11" s="1"/>
  <c r="AC1603" i="11"/>
  <c r="Z1603" i="11"/>
  <c r="AT1604" i="11" a="1"/>
  <c r="AT1604" i="11" s="1"/>
  <c r="AC1604" i="11"/>
  <c r="Z1604" i="11"/>
  <c r="AT1605" i="11" a="1"/>
  <c r="AT1605" i="11" s="1"/>
  <c r="AC1605" i="11"/>
  <c r="Z1605" i="11"/>
  <c r="AT1606" i="11" a="1"/>
  <c r="AT1606" i="11" s="1"/>
  <c r="AC1606" i="11"/>
  <c r="Z1606" i="11"/>
  <c r="AT1607" i="11" a="1"/>
  <c r="AT1607" i="11" s="1"/>
  <c r="AC1607" i="11"/>
  <c r="Z1607" i="11"/>
  <c r="AT1608" i="11" a="1"/>
  <c r="AT1608" i="11" s="1"/>
  <c r="AC1608" i="11"/>
  <c r="Z1608" i="11"/>
  <c r="AT1609" i="11" a="1"/>
  <c r="AT1609" i="11" s="1"/>
  <c r="AC1609" i="11"/>
  <c r="Z1609" i="11"/>
  <c r="AC1610" i="11"/>
  <c r="Z1610" i="11"/>
  <c r="AT1611" i="11" a="1"/>
  <c r="AT1611" i="11" s="1"/>
  <c r="AC1611" i="11"/>
  <c r="Z1611" i="11"/>
  <c r="AT1612" i="11" a="1"/>
  <c r="AT1612" i="11" s="1"/>
  <c r="AC1612" i="11"/>
  <c r="Z1612" i="11"/>
  <c r="AT1613" i="11" a="1"/>
  <c r="AT1613" i="11" s="1"/>
  <c r="AC1613" i="11"/>
  <c r="Z1613" i="11"/>
  <c r="AT1614" i="11" a="1"/>
  <c r="AT1614" i="11" s="1"/>
  <c r="AC1614" i="11"/>
  <c r="Z1614" i="11"/>
  <c r="AT1615" i="11" a="1"/>
  <c r="AT1615" i="11" s="1"/>
  <c r="AC1615" i="11"/>
  <c r="Z1615" i="11"/>
  <c r="AT1616" i="11" a="1"/>
  <c r="AT1616" i="11" s="1"/>
  <c r="AC1616" i="11"/>
  <c r="Z1616" i="11"/>
  <c r="AT1617" i="11" a="1"/>
  <c r="AT1617" i="11" s="1"/>
  <c r="AC1617" i="11"/>
  <c r="Z1617" i="11"/>
  <c r="AT1618" i="11" a="1"/>
  <c r="AT1618" i="11" s="1"/>
  <c r="AC1618" i="11"/>
  <c r="Z1618" i="11"/>
  <c r="AT1619" i="11" a="1"/>
  <c r="AT1619" i="11" s="1"/>
  <c r="AC1619" i="11"/>
  <c r="Z1619" i="11"/>
  <c r="AT1620" i="11" a="1"/>
  <c r="AT1620" i="11" s="1"/>
  <c r="AC1620" i="11"/>
  <c r="Z1620" i="11"/>
  <c r="AT1621" i="11" a="1"/>
  <c r="AT1621" i="11" s="1"/>
  <c r="AC1621" i="11"/>
  <c r="Z1621" i="11"/>
  <c r="AC1622" i="11"/>
  <c r="Z1622" i="11"/>
  <c r="AT1623" i="11" a="1"/>
  <c r="AT1623" i="11" s="1"/>
  <c r="AC1623" i="11"/>
  <c r="Z1623" i="11"/>
  <c r="AT1624" i="11" a="1"/>
  <c r="AT1624" i="11" s="1"/>
  <c r="AC1624" i="11"/>
  <c r="Z1624" i="11"/>
  <c r="AT1625" i="11" a="1"/>
  <c r="AT1625" i="11" s="1"/>
  <c r="AC1625" i="11"/>
  <c r="Z1625" i="11"/>
  <c r="AT1626" i="11" a="1"/>
  <c r="AT1626" i="11" s="1"/>
  <c r="AC1626" i="11"/>
  <c r="Z1626" i="11"/>
  <c r="AT1627" i="11" a="1"/>
  <c r="AT1627" i="11" s="1"/>
  <c r="AC1627" i="11"/>
  <c r="Z1627" i="11"/>
  <c r="AT1628" i="11" a="1"/>
  <c r="AT1628" i="11" s="1"/>
  <c r="AC1628" i="11"/>
  <c r="Z1628" i="11"/>
  <c r="AT1629" i="11" a="1"/>
  <c r="AT1629" i="11" s="1"/>
  <c r="AC1629" i="11"/>
  <c r="Z1629" i="11"/>
  <c r="AT1630" i="11" a="1"/>
  <c r="AT1630" i="11" s="1"/>
  <c r="AC1630" i="11"/>
  <c r="Z1630" i="11"/>
  <c r="AT1631" i="11" a="1"/>
  <c r="AT1631" i="11" s="1"/>
  <c r="AC1631" i="11"/>
  <c r="Z1631" i="11"/>
  <c r="AT1632" i="11" a="1"/>
  <c r="AT1632" i="11" s="1"/>
  <c r="AC1632" i="11"/>
  <c r="Z1632" i="11"/>
  <c r="AT1633" i="11" a="1"/>
  <c r="AT1633" i="11" s="1"/>
  <c r="AC1633" i="11"/>
  <c r="Z1633" i="11"/>
  <c r="AC1634" i="11"/>
  <c r="Z1634" i="11"/>
  <c r="AT1635" i="11" a="1"/>
  <c r="AT1635" i="11" s="1"/>
  <c r="AC1635" i="11"/>
  <c r="Z1635" i="11"/>
  <c r="AT1636" i="11" a="1"/>
  <c r="AT1636" i="11" s="1"/>
  <c r="AC1636" i="11"/>
  <c r="Z1636" i="11"/>
  <c r="AT1637" i="11" a="1"/>
  <c r="AT1637" i="11" s="1"/>
  <c r="AC1637" i="11"/>
  <c r="Z1637" i="11"/>
  <c r="AT1638" i="11" a="1"/>
  <c r="AT1638" i="11" s="1"/>
  <c r="AC1638" i="11"/>
  <c r="Z1638" i="11"/>
  <c r="AT1639" i="11" a="1"/>
  <c r="AT1639" i="11" s="1"/>
  <c r="AC1639" i="11"/>
  <c r="Z1639" i="11"/>
  <c r="AT6" i="11" a="1"/>
  <c r="AT6" i="11" s="1"/>
  <c r="AN6" i="11" a="1"/>
  <c r="AN6" i="11" s="1"/>
  <c r="AU6" i="11"/>
  <c r="AE4" i="22" s="1"/>
  <c r="AO6" i="11"/>
  <c r="Y4" i="22" s="1"/>
  <c r="Z4" i="22" s="1"/>
  <c r="AL7" i="11"/>
  <c r="AU7" i="11"/>
  <c r="AL8" i="11"/>
  <c r="AU8" i="11"/>
  <c r="AL9" i="11"/>
  <c r="AU9" i="11"/>
  <c r="AL10" i="11"/>
  <c r="AU10" i="11"/>
  <c r="AL11" i="11"/>
  <c r="AU11" i="11"/>
  <c r="AL12" i="11"/>
  <c r="AU12" i="11"/>
  <c r="AL13" i="11"/>
  <c r="AU13" i="11"/>
  <c r="AL14" i="11"/>
  <c r="AU14" i="11"/>
  <c r="AL15" i="11"/>
  <c r="AU15" i="11"/>
  <c r="AL16" i="11"/>
  <c r="AU16" i="11"/>
  <c r="AL17" i="11"/>
  <c r="AU17" i="11"/>
  <c r="AL18" i="11"/>
  <c r="AU18" i="11"/>
  <c r="AL19" i="11"/>
  <c r="AU19" i="11"/>
  <c r="AL20" i="11"/>
  <c r="AU20" i="11"/>
  <c r="AL21" i="11"/>
  <c r="AU21" i="11"/>
  <c r="AL22" i="11"/>
  <c r="AU22" i="11"/>
  <c r="AL23" i="11"/>
  <c r="AU23" i="11"/>
  <c r="AL24" i="11"/>
  <c r="AU24" i="11"/>
  <c r="AL25" i="11"/>
  <c r="AU25" i="11"/>
  <c r="AL26" i="11"/>
  <c r="AU26" i="11"/>
  <c r="AL27" i="11"/>
  <c r="AU27" i="11"/>
  <c r="AL28" i="11"/>
  <c r="AU28" i="11"/>
  <c r="AL29" i="11"/>
  <c r="AU29" i="11"/>
  <c r="AL30" i="11"/>
  <c r="AU30" i="11"/>
  <c r="AL31" i="11"/>
  <c r="AU31" i="11"/>
  <c r="AL32" i="11"/>
  <c r="AU32" i="11"/>
  <c r="AL33" i="11"/>
  <c r="AU33" i="11"/>
  <c r="AL34" i="11"/>
  <c r="AU34" i="11"/>
  <c r="AL35" i="11"/>
  <c r="AU35" i="11"/>
  <c r="AL36" i="11"/>
  <c r="AU36" i="11"/>
  <c r="AL37" i="11"/>
  <c r="AU37" i="11"/>
  <c r="AL38" i="11"/>
  <c r="AU38" i="11"/>
  <c r="AL39" i="11"/>
  <c r="AU39" i="11"/>
  <c r="AL40" i="11"/>
  <c r="AU40" i="11"/>
  <c r="AL41" i="11"/>
  <c r="AU41" i="11"/>
  <c r="AL42" i="11"/>
  <c r="AU42" i="11"/>
  <c r="AL43" i="11"/>
  <c r="AU43" i="11"/>
  <c r="AL44" i="11"/>
  <c r="AU44" i="11"/>
  <c r="AL45" i="11"/>
  <c r="AU45" i="11"/>
  <c r="AL46" i="11"/>
  <c r="AU46" i="11"/>
  <c r="AL47" i="11"/>
  <c r="AU47" i="11"/>
  <c r="AL48" i="11"/>
  <c r="AU48" i="11"/>
  <c r="AL49" i="11"/>
  <c r="AU49" i="11"/>
  <c r="AL50" i="11"/>
  <c r="AU50" i="11"/>
  <c r="AL51" i="11"/>
  <c r="AU51" i="11"/>
  <c r="AL52" i="11"/>
  <c r="AU52" i="11"/>
  <c r="AL53" i="11"/>
  <c r="AU53" i="11"/>
  <c r="AL54" i="11"/>
  <c r="AU54" i="11"/>
  <c r="AL56" i="11"/>
  <c r="AU56" i="11"/>
  <c r="AL57" i="11"/>
  <c r="AU57" i="11"/>
  <c r="AL58" i="11"/>
  <c r="AU58" i="11"/>
  <c r="AL59" i="11"/>
  <c r="AU59" i="11"/>
  <c r="AL60" i="11"/>
  <c r="AU60" i="11"/>
  <c r="AL61" i="11"/>
  <c r="AU61" i="11"/>
  <c r="AL62" i="11"/>
  <c r="AU62" i="11"/>
  <c r="AL63" i="11"/>
  <c r="AU63" i="11"/>
  <c r="AL64" i="11"/>
  <c r="AU64" i="11"/>
  <c r="AL65" i="11"/>
  <c r="AU65" i="11"/>
  <c r="AL66" i="11"/>
  <c r="AU66" i="11"/>
  <c r="AL67" i="11"/>
  <c r="AU67" i="11"/>
  <c r="AL68" i="11"/>
  <c r="AU68" i="11"/>
  <c r="AL69" i="11"/>
  <c r="AU69" i="11"/>
  <c r="AL70" i="11"/>
  <c r="AU70" i="11"/>
  <c r="AL71" i="11"/>
  <c r="AU71" i="11"/>
  <c r="AL72" i="11"/>
  <c r="AU72" i="11"/>
  <c r="AL73" i="11"/>
  <c r="AU73" i="11"/>
  <c r="AL74" i="11"/>
  <c r="AU74" i="11"/>
  <c r="AL75" i="11"/>
  <c r="AU75" i="11"/>
  <c r="AL79" i="11"/>
  <c r="AU79" i="11"/>
  <c r="AL80" i="11"/>
  <c r="AU80" i="11"/>
  <c r="AL81" i="11"/>
  <c r="AU81" i="11"/>
  <c r="AL82" i="11"/>
  <c r="AU82" i="11"/>
  <c r="AL83" i="11"/>
  <c r="AU83" i="11"/>
  <c r="AL84" i="11"/>
  <c r="AU84" i="11"/>
  <c r="AL85" i="11"/>
  <c r="AU85" i="11"/>
  <c r="AL86" i="11"/>
  <c r="AU86" i="11"/>
  <c r="AL87" i="11"/>
  <c r="AU87" i="11"/>
  <c r="AL88" i="11"/>
  <c r="AU88" i="11"/>
  <c r="AL89" i="11"/>
  <c r="AU89" i="11"/>
  <c r="AL90" i="11"/>
  <c r="AU90" i="11"/>
  <c r="AL91" i="11"/>
  <c r="AU91" i="11"/>
  <c r="AL92" i="11"/>
  <c r="AU92" i="11"/>
  <c r="AL93" i="11"/>
  <c r="AU93" i="11"/>
  <c r="AL94" i="11"/>
  <c r="AU94" i="11"/>
  <c r="AL95" i="11"/>
  <c r="AU95" i="11"/>
  <c r="AL96" i="11"/>
  <c r="AU96" i="11"/>
  <c r="AL97" i="11"/>
  <c r="AU97" i="11"/>
  <c r="AL98" i="11"/>
  <c r="AU98" i="11"/>
  <c r="AL99" i="11"/>
  <c r="AU99" i="11"/>
  <c r="AL100" i="11"/>
  <c r="AU100" i="11"/>
  <c r="AL101" i="11"/>
  <c r="AU101" i="11"/>
  <c r="AL102" i="11"/>
  <c r="AU102" i="11"/>
  <c r="AL103" i="11"/>
  <c r="AU103" i="11"/>
  <c r="AL104" i="11"/>
  <c r="AU104" i="11"/>
  <c r="AL105" i="11"/>
  <c r="AU105" i="11"/>
  <c r="AL106" i="11"/>
  <c r="AU106" i="11"/>
  <c r="AL107" i="11"/>
  <c r="AU107" i="11"/>
  <c r="AL108" i="11"/>
  <c r="AU108" i="11"/>
  <c r="AL109" i="11"/>
  <c r="AU109" i="11"/>
  <c r="AL110" i="11"/>
  <c r="AU110" i="11"/>
  <c r="AL111" i="11"/>
  <c r="AU111" i="11"/>
  <c r="AL112" i="11"/>
  <c r="AU112" i="11"/>
  <c r="AL113" i="11"/>
  <c r="AU113" i="11"/>
  <c r="AL114" i="11"/>
  <c r="AU114" i="11"/>
  <c r="AL115" i="11"/>
  <c r="AU115" i="11"/>
  <c r="AL116" i="11"/>
  <c r="AU116" i="11"/>
  <c r="AL117" i="11"/>
  <c r="AU117" i="11"/>
  <c r="AL118" i="11"/>
  <c r="AU118" i="11"/>
  <c r="AL119" i="11"/>
  <c r="AU119" i="11"/>
  <c r="AL120" i="11"/>
  <c r="AU120" i="11"/>
  <c r="AL121" i="11"/>
  <c r="AU121" i="11"/>
  <c r="AL122" i="11"/>
  <c r="AU122" i="11"/>
  <c r="AL123" i="11"/>
  <c r="AU123" i="11"/>
  <c r="AL124" i="11"/>
  <c r="AU124" i="11"/>
  <c r="AL125" i="11"/>
  <c r="AU125" i="11"/>
  <c r="AL126" i="11"/>
  <c r="AU126" i="11"/>
  <c r="AL127" i="11"/>
  <c r="AU127" i="11"/>
  <c r="AL128" i="11"/>
  <c r="AU128" i="11"/>
  <c r="AL129" i="11"/>
  <c r="AU129" i="11"/>
  <c r="AL130" i="11"/>
  <c r="AU130" i="11"/>
  <c r="AL131" i="11"/>
  <c r="AU131" i="11"/>
  <c r="AL132" i="11"/>
  <c r="AU132" i="11"/>
  <c r="AL133" i="11"/>
  <c r="AU133" i="11"/>
  <c r="AL134" i="11"/>
  <c r="AU134" i="11"/>
  <c r="AL135" i="11"/>
  <c r="AU135" i="11"/>
  <c r="AL136" i="11"/>
  <c r="AU136" i="11"/>
  <c r="AL137" i="11"/>
  <c r="AU137" i="11"/>
  <c r="AL138" i="11"/>
  <c r="AU138" i="11"/>
  <c r="AL139" i="11"/>
  <c r="AU139" i="11"/>
  <c r="AL140" i="11"/>
  <c r="AU140" i="11"/>
  <c r="AL141" i="11"/>
  <c r="AU141" i="11"/>
  <c r="AL142" i="11"/>
  <c r="AU142" i="11"/>
  <c r="AL143" i="11"/>
  <c r="AU143" i="11"/>
  <c r="AL144" i="11"/>
  <c r="AU144" i="11"/>
  <c r="AL145" i="11"/>
  <c r="AU145" i="11"/>
  <c r="AL146" i="11"/>
  <c r="AU146" i="11"/>
  <c r="AL147" i="11"/>
  <c r="AU147" i="11"/>
  <c r="AL148" i="11"/>
  <c r="AU148" i="11"/>
  <c r="AL149" i="11"/>
  <c r="AU149" i="11"/>
  <c r="AL150" i="11"/>
  <c r="AU150" i="11"/>
  <c r="AL151" i="11"/>
  <c r="AU151" i="11"/>
  <c r="AL152" i="11"/>
  <c r="AU152" i="11"/>
  <c r="AL153" i="11"/>
  <c r="AU153" i="11"/>
  <c r="AL154" i="11"/>
  <c r="AU154" i="11"/>
  <c r="AL155" i="11"/>
  <c r="AU155" i="11"/>
  <c r="AL156" i="11"/>
  <c r="AU156" i="11"/>
  <c r="AL157" i="11"/>
  <c r="AU157" i="11"/>
  <c r="AL158" i="11"/>
  <c r="AU158" i="11"/>
  <c r="AL159" i="11"/>
  <c r="AU159" i="11"/>
  <c r="AL160" i="11"/>
  <c r="AU160" i="11"/>
  <c r="AL168" i="11"/>
  <c r="AU168" i="11"/>
  <c r="AL169" i="11"/>
  <c r="AU169" i="11"/>
  <c r="AL170" i="11"/>
  <c r="AU170" i="11"/>
  <c r="AL171" i="11"/>
  <c r="AU171" i="11"/>
  <c r="AL172" i="11"/>
  <c r="AU172" i="11"/>
  <c r="AL173" i="11"/>
  <c r="AU173" i="11"/>
  <c r="AL174" i="11"/>
  <c r="AU174" i="11"/>
  <c r="AL175" i="11"/>
  <c r="AU175" i="11"/>
  <c r="AL176" i="11"/>
  <c r="AU176" i="11"/>
  <c r="AL177" i="11"/>
  <c r="AU177" i="11"/>
  <c r="AL178" i="11"/>
  <c r="AU178" i="11"/>
  <c r="AL179" i="11"/>
  <c r="AU179" i="11"/>
  <c r="AL180" i="11"/>
  <c r="AU180" i="11"/>
  <c r="AL181" i="11"/>
  <c r="AU181" i="11"/>
  <c r="AL182" i="11"/>
  <c r="AU182" i="11"/>
  <c r="AL183" i="11"/>
  <c r="AU183" i="11"/>
  <c r="AL184" i="11"/>
  <c r="AU184" i="11"/>
  <c r="AL185" i="11"/>
  <c r="AU185" i="11"/>
  <c r="AL186" i="11"/>
  <c r="AU186" i="11"/>
  <c r="AL187" i="11"/>
  <c r="AU187" i="11"/>
  <c r="AL188" i="11"/>
  <c r="AU188" i="11"/>
  <c r="AL189" i="11"/>
  <c r="AU189" i="11"/>
  <c r="AL190" i="11"/>
  <c r="AU190" i="11"/>
  <c r="AL191" i="11"/>
  <c r="AU191" i="11"/>
  <c r="AL192" i="11"/>
  <c r="AU192" i="11"/>
  <c r="AL193" i="11"/>
  <c r="AU193" i="11"/>
  <c r="AL194" i="11"/>
  <c r="AU194" i="11"/>
  <c r="AL195" i="11"/>
  <c r="AU195" i="11"/>
  <c r="AL196" i="11"/>
  <c r="AU196" i="11"/>
  <c r="AL197" i="11"/>
  <c r="AU197" i="11"/>
  <c r="AL198" i="11"/>
  <c r="AU198" i="11"/>
  <c r="AL199" i="11"/>
  <c r="AU199" i="11"/>
  <c r="AL200" i="11"/>
  <c r="AU200" i="11"/>
  <c r="AL201" i="11"/>
  <c r="AU201" i="11"/>
  <c r="AL202" i="11"/>
  <c r="AU202" i="11"/>
  <c r="AL203" i="11"/>
  <c r="AU203" i="11"/>
  <c r="AL204" i="11"/>
  <c r="AU204" i="11"/>
  <c r="AL205" i="11"/>
  <c r="AU205" i="11"/>
  <c r="AL206" i="11"/>
  <c r="AU206" i="11"/>
  <c r="AL207" i="11"/>
  <c r="AU207" i="11"/>
  <c r="AL208" i="11"/>
  <c r="AU208" i="11"/>
  <c r="AL209" i="11"/>
  <c r="AU209" i="11"/>
  <c r="AL210" i="11"/>
  <c r="AU210" i="11"/>
  <c r="AL211" i="11"/>
  <c r="AU211" i="11"/>
  <c r="AL212" i="11"/>
  <c r="AU212" i="11"/>
  <c r="AL213" i="11"/>
  <c r="AU213" i="11"/>
  <c r="AL214" i="11"/>
  <c r="AU214" i="11"/>
  <c r="AL215" i="11"/>
  <c r="AU215" i="11"/>
  <c r="AL216" i="11"/>
  <c r="AU216" i="11"/>
  <c r="AL217" i="11"/>
  <c r="AU217" i="11"/>
  <c r="AL218" i="11"/>
  <c r="AU218" i="11"/>
  <c r="AL219" i="11"/>
  <c r="AU219" i="11"/>
  <c r="AL220" i="11"/>
  <c r="AU220" i="11"/>
  <c r="AL221" i="11"/>
  <c r="AU221" i="11"/>
  <c r="AL222" i="11"/>
  <c r="AU222" i="11"/>
  <c r="AL223" i="11"/>
  <c r="AU223" i="11"/>
  <c r="AL224" i="11"/>
  <c r="AU224" i="11"/>
  <c r="AL225" i="11"/>
  <c r="AU225" i="11"/>
  <c r="AL226" i="11"/>
  <c r="AU226" i="11"/>
  <c r="AL227" i="11"/>
  <c r="AU227" i="11"/>
  <c r="AL228" i="11"/>
  <c r="AU228" i="11"/>
  <c r="AL229" i="11"/>
  <c r="AU229" i="11"/>
  <c r="AL230" i="11"/>
  <c r="AU230" i="11"/>
  <c r="AL231" i="11"/>
  <c r="AU231" i="11"/>
  <c r="AL232" i="11"/>
  <c r="AU232" i="11"/>
  <c r="AL233" i="11"/>
  <c r="AU233" i="11"/>
  <c r="AL234" i="11"/>
  <c r="AU234" i="11"/>
  <c r="AL235" i="11"/>
  <c r="AU235" i="11"/>
  <c r="AL236" i="11"/>
  <c r="AU236" i="11"/>
  <c r="AL237" i="11"/>
  <c r="AU237" i="11"/>
  <c r="AL238" i="11"/>
  <c r="AU238" i="11"/>
  <c r="AL239" i="11"/>
  <c r="AU239" i="11"/>
  <c r="AL240" i="11"/>
  <c r="AU240" i="11"/>
  <c r="AL241" i="11"/>
  <c r="AU241" i="11"/>
  <c r="AL242" i="11"/>
  <c r="AU242" i="11"/>
  <c r="AL243" i="11"/>
  <c r="AU243" i="11"/>
  <c r="AL244" i="11"/>
  <c r="AU244" i="11"/>
  <c r="AL245" i="11"/>
  <c r="AU245" i="11"/>
  <c r="AL246" i="11"/>
  <c r="AU246" i="11"/>
  <c r="AL247" i="11"/>
  <c r="AU247" i="11"/>
  <c r="AL248" i="11"/>
  <c r="AU248" i="11"/>
  <c r="AL249" i="11"/>
  <c r="AU249" i="11"/>
  <c r="AL250" i="11"/>
  <c r="AU250" i="11"/>
  <c r="AL251" i="11"/>
  <c r="AU251" i="11"/>
  <c r="AL252" i="11"/>
  <c r="AU252" i="11"/>
  <c r="AL253" i="11"/>
  <c r="AU253" i="11"/>
  <c r="AL254" i="11"/>
  <c r="AU254" i="11"/>
  <c r="AL255" i="11"/>
  <c r="AU255" i="11"/>
  <c r="AL256" i="11"/>
  <c r="AU256" i="11"/>
  <c r="AL257" i="11"/>
  <c r="AU257" i="11"/>
  <c r="AL258" i="11"/>
  <c r="AU258" i="11"/>
  <c r="AL259" i="11"/>
  <c r="AU259" i="11"/>
  <c r="AL260" i="11"/>
  <c r="AU260" i="11"/>
  <c r="AL261" i="11"/>
  <c r="AU261" i="11"/>
  <c r="AL262" i="11"/>
  <c r="AU262" i="11"/>
  <c r="AL263" i="11"/>
  <c r="AU263" i="11"/>
  <c r="AL264" i="11"/>
  <c r="AU264" i="11"/>
  <c r="AL265" i="11"/>
  <c r="AU265" i="11"/>
  <c r="AL266" i="11"/>
  <c r="AU266" i="11"/>
  <c r="AL267" i="11"/>
  <c r="AU267" i="11"/>
  <c r="AL268" i="11"/>
  <c r="AU268" i="11"/>
  <c r="AL269" i="11"/>
  <c r="AU269" i="11"/>
  <c r="AL270" i="11"/>
  <c r="AU270" i="11"/>
  <c r="AL271" i="11"/>
  <c r="AU271" i="11"/>
  <c r="AL272" i="11"/>
  <c r="AU272" i="11"/>
  <c r="AL273" i="11"/>
  <c r="AU273" i="11"/>
  <c r="AL274" i="11"/>
  <c r="AU274" i="11"/>
  <c r="AL275" i="11"/>
  <c r="AU275" i="11"/>
  <c r="AL276" i="11"/>
  <c r="AU276" i="11"/>
  <c r="AL277" i="11"/>
  <c r="AU277" i="11"/>
  <c r="AL278" i="11"/>
  <c r="AU278" i="11"/>
  <c r="AL279" i="11"/>
  <c r="AU279" i="11"/>
  <c r="AL280" i="11"/>
  <c r="AU280" i="11"/>
  <c r="AL281" i="11"/>
  <c r="AU281" i="11"/>
  <c r="AL282" i="11"/>
  <c r="AU282" i="11"/>
  <c r="AL283" i="11"/>
  <c r="AU283" i="11"/>
  <c r="AL284" i="11"/>
  <c r="AU284" i="11"/>
  <c r="AL285" i="11"/>
  <c r="AU285" i="11"/>
  <c r="AL286" i="11"/>
  <c r="AU286" i="11"/>
  <c r="AL287" i="11"/>
  <c r="AU287" i="11"/>
  <c r="AL288" i="11"/>
  <c r="AU288" i="11"/>
  <c r="AL289" i="11"/>
  <c r="AU289" i="11"/>
  <c r="AL290" i="11"/>
  <c r="AU290" i="11"/>
  <c r="AL291" i="11"/>
  <c r="AU291" i="11"/>
  <c r="AL292" i="11"/>
  <c r="AU292" i="11"/>
  <c r="AL293" i="11"/>
  <c r="AU293" i="11"/>
  <c r="AL294" i="11"/>
  <c r="AU294" i="11"/>
  <c r="AL295" i="11"/>
  <c r="AU295" i="11"/>
  <c r="AL296" i="11"/>
  <c r="AU296" i="11"/>
  <c r="AL297" i="11"/>
  <c r="AU297" i="11"/>
  <c r="AL298" i="11"/>
  <c r="AU298" i="11"/>
  <c r="AL299" i="11"/>
  <c r="AU299" i="11"/>
  <c r="AL300" i="11"/>
  <c r="AU300" i="11"/>
  <c r="AL301" i="11"/>
  <c r="AU301" i="11"/>
  <c r="AL302" i="11"/>
  <c r="AU302" i="11"/>
  <c r="AL303" i="11"/>
  <c r="AU303" i="11"/>
  <c r="AL304" i="11"/>
  <c r="AU304" i="11"/>
  <c r="AL305" i="11"/>
  <c r="AU305" i="11"/>
  <c r="AL306" i="11"/>
  <c r="AU306" i="11"/>
  <c r="AL307" i="11"/>
  <c r="AU307" i="11"/>
  <c r="AL308" i="11"/>
  <c r="AU308" i="11"/>
  <c r="AL309" i="11"/>
  <c r="AU309" i="11"/>
  <c r="AL310" i="11"/>
  <c r="AU310" i="11"/>
  <c r="AL311" i="11"/>
  <c r="AU311" i="11"/>
  <c r="AL312" i="11"/>
  <c r="AU312" i="11"/>
  <c r="AL313" i="11"/>
  <c r="AU313" i="11"/>
  <c r="AL314" i="11"/>
  <c r="AU314" i="11"/>
  <c r="AL315" i="11"/>
  <c r="AU315" i="11"/>
  <c r="AL316" i="11"/>
  <c r="AU316" i="11"/>
  <c r="AL317" i="11"/>
  <c r="AU317" i="11"/>
  <c r="AL318" i="11"/>
  <c r="AU318" i="11"/>
  <c r="AL319" i="11"/>
  <c r="AU319" i="11"/>
  <c r="AL320" i="11"/>
  <c r="AU320" i="11"/>
  <c r="AL321" i="11"/>
  <c r="AU321" i="11"/>
  <c r="AL322" i="11"/>
  <c r="AU322" i="11"/>
  <c r="AL323" i="11"/>
  <c r="AU323" i="11"/>
  <c r="AL324" i="11"/>
  <c r="AU324" i="11"/>
  <c r="AL325" i="11"/>
  <c r="AU325" i="11"/>
  <c r="AL326" i="11"/>
  <c r="AU326" i="11"/>
  <c r="AL327" i="11"/>
  <c r="AU327" i="11"/>
  <c r="AL328" i="11"/>
  <c r="AU328" i="11"/>
  <c r="AL329" i="11"/>
  <c r="AU329" i="11"/>
  <c r="AL330" i="11"/>
  <c r="AU330" i="11"/>
  <c r="AL331" i="11"/>
  <c r="AU331" i="11"/>
  <c r="AL332" i="11"/>
  <c r="AU332" i="11"/>
  <c r="AL333" i="11"/>
  <c r="AU333" i="11"/>
  <c r="AL334" i="11"/>
  <c r="AU334" i="11"/>
  <c r="AL335" i="11"/>
  <c r="AU335" i="11"/>
  <c r="AL336" i="11"/>
  <c r="AU336" i="11"/>
  <c r="AL337" i="11"/>
  <c r="AU337" i="11"/>
  <c r="AL338" i="11"/>
  <c r="AU338" i="11"/>
  <c r="AL339" i="11"/>
  <c r="AU339" i="11"/>
  <c r="AL340" i="11"/>
  <c r="AU340" i="11"/>
  <c r="AL341" i="11"/>
  <c r="AU341" i="11"/>
  <c r="AL342" i="11"/>
  <c r="AU342" i="11"/>
  <c r="AL343" i="11"/>
  <c r="AU343" i="11"/>
  <c r="AL344" i="11"/>
  <c r="AU344" i="11"/>
  <c r="AL345" i="11"/>
  <c r="AU345" i="11"/>
  <c r="AL346" i="11"/>
  <c r="AU346" i="11"/>
  <c r="AL347" i="11"/>
  <c r="AU347" i="11"/>
  <c r="AL348" i="11"/>
  <c r="AU348" i="11"/>
  <c r="AL349" i="11"/>
  <c r="AU349" i="11"/>
  <c r="AL350" i="11"/>
  <c r="AU350" i="11"/>
  <c r="AL351" i="11"/>
  <c r="AU351" i="11"/>
  <c r="AL352" i="11"/>
  <c r="AU352" i="11"/>
  <c r="AL353" i="11"/>
  <c r="AU353" i="11"/>
  <c r="AL354" i="11"/>
  <c r="AU354" i="11"/>
  <c r="AL355" i="11"/>
  <c r="AU355" i="11"/>
  <c r="AL356" i="11"/>
  <c r="AU356" i="11"/>
  <c r="AL357" i="11"/>
  <c r="AU357" i="11"/>
  <c r="AL358" i="11"/>
  <c r="AU358" i="11"/>
  <c r="AL359" i="11"/>
  <c r="AU359" i="11"/>
  <c r="AL360" i="11"/>
  <c r="AU360" i="11"/>
  <c r="AL361" i="11"/>
  <c r="AU361" i="11"/>
  <c r="AL362" i="11"/>
  <c r="AU362" i="11"/>
  <c r="AL363" i="11"/>
  <c r="AU363" i="11"/>
  <c r="AL364" i="11"/>
  <c r="AU364" i="11"/>
  <c r="AL365" i="11"/>
  <c r="AU365" i="11"/>
  <c r="AL366" i="11"/>
  <c r="AU366" i="11"/>
  <c r="AL367" i="11"/>
  <c r="AU367" i="11"/>
  <c r="AL368" i="11"/>
  <c r="AU368" i="11"/>
  <c r="AL369" i="11"/>
  <c r="AU369" i="11"/>
  <c r="AL370" i="11"/>
  <c r="AU370" i="11"/>
  <c r="AL371" i="11"/>
  <c r="AU371" i="11"/>
  <c r="AL372" i="11"/>
  <c r="AU372" i="11"/>
  <c r="AL373" i="11"/>
  <c r="AU373" i="11"/>
  <c r="AL374" i="11"/>
  <c r="AU374" i="11"/>
  <c r="AL375" i="11"/>
  <c r="AU375" i="11"/>
  <c r="AL376" i="11"/>
  <c r="AU376" i="11"/>
  <c r="AL377" i="11"/>
  <c r="AU377" i="11"/>
  <c r="AL378" i="11"/>
  <c r="AU378" i="11"/>
  <c r="AL379" i="11"/>
  <c r="AU379" i="11"/>
  <c r="AL380" i="11"/>
  <c r="AU380" i="11"/>
  <c r="AL381" i="11"/>
  <c r="AU381" i="11"/>
  <c r="AL382" i="11"/>
  <c r="AU382" i="11"/>
  <c r="AL383" i="11"/>
  <c r="AU383" i="11"/>
  <c r="AL384" i="11"/>
  <c r="AU384" i="11"/>
  <c r="AL385" i="11"/>
  <c r="AU385" i="11"/>
  <c r="AL386" i="11"/>
  <c r="AU386" i="11"/>
  <c r="AL387" i="11"/>
  <c r="AU387" i="11"/>
  <c r="AL388" i="11"/>
  <c r="AU388" i="11"/>
  <c r="AL389" i="11"/>
  <c r="AU389" i="11"/>
  <c r="AL390" i="11"/>
  <c r="AU390" i="11"/>
  <c r="AL391" i="11"/>
  <c r="AU391" i="11"/>
  <c r="AL392" i="11"/>
  <c r="AU392" i="11"/>
  <c r="AL393" i="11"/>
  <c r="AU393" i="11"/>
  <c r="AL394" i="11"/>
  <c r="AU394" i="11"/>
  <c r="AL395" i="11"/>
  <c r="AU395" i="11"/>
  <c r="AL396" i="11"/>
  <c r="AU396" i="11"/>
  <c r="AL397" i="11"/>
  <c r="AU397" i="11"/>
  <c r="AL398" i="11"/>
  <c r="AU398" i="11"/>
  <c r="AL399" i="11"/>
  <c r="AU399" i="11"/>
  <c r="AL400" i="11"/>
  <c r="AU400" i="11"/>
  <c r="AL401" i="11"/>
  <c r="AU401" i="11"/>
  <c r="AL402" i="11"/>
  <c r="AU402" i="11"/>
  <c r="AL403" i="11"/>
  <c r="AU403" i="11"/>
  <c r="AL404" i="11"/>
  <c r="AU404" i="11"/>
  <c r="AL405" i="11"/>
  <c r="AU405" i="11"/>
  <c r="AL406" i="11"/>
  <c r="AU406" i="11"/>
  <c r="AL407" i="11"/>
  <c r="AU407" i="11"/>
  <c r="AL408" i="11"/>
  <c r="AU408" i="11"/>
  <c r="AL409" i="11"/>
  <c r="AU409" i="11"/>
  <c r="AL410" i="11"/>
  <c r="AU410" i="11"/>
  <c r="AL411" i="11"/>
  <c r="AU411" i="11"/>
  <c r="AL412" i="11"/>
  <c r="AU412" i="11"/>
  <c r="AL413" i="11"/>
  <c r="AU413" i="11"/>
  <c r="AL414" i="11"/>
  <c r="AU414" i="11"/>
  <c r="AL415" i="11"/>
  <c r="AU415" i="11"/>
  <c r="AL416" i="11"/>
  <c r="AU416" i="11"/>
  <c r="AL417" i="11"/>
  <c r="AU417" i="11"/>
  <c r="AL418" i="11"/>
  <c r="AU418" i="11"/>
  <c r="AL419" i="11"/>
  <c r="AU419" i="11"/>
  <c r="AL420" i="11"/>
  <c r="AU420" i="11"/>
  <c r="AL421" i="11"/>
  <c r="AU421" i="11"/>
  <c r="AL422" i="11"/>
  <c r="AU422" i="11"/>
  <c r="AL423" i="11"/>
  <c r="AU423" i="11"/>
  <c r="AL424" i="11"/>
  <c r="AU424" i="11"/>
  <c r="AL425" i="11"/>
  <c r="AU425" i="11"/>
  <c r="AL426" i="11"/>
  <c r="AU426" i="11"/>
  <c r="AL427" i="11"/>
  <c r="AU427" i="11"/>
  <c r="AL428" i="11"/>
  <c r="AU428" i="11"/>
  <c r="AL429" i="11"/>
  <c r="AU429" i="11"/>
  <c r="AL430" i="11"/>
  <c r="AU430" i="11"/>
  <c r="AL431" i="11"/>
  <c r="AU431" i="11"/>
  <c r="AL432" i="11"/>
  <c r="AU432" i="11"/>
  <c r="AL433" i="11"/>
  <c r="AU433" i="11"/>
  <c r="AL434" i="11"/>
  <c r="AU434" i="11"/>
  <c r="AL435" i="11"/>
  <c r="AU435" i="11"/>
  <c r="AL436" i="11"/>
  <c r="AU436" i="11"/>
  <c r="AL437" i="11"/>
  <c r="AU437" i="11"/>
  <c r="AL438" i="11"/>
  <c r="AU438" i="11"/>
  <c r="AL439" i="11"/>
  <c r="AU439" i="11"/>
  <c r="AL440" i="11"/>
  <c r="AU440" i="11"/>
  <c r="AL441" i="11"/>
  <c r="AU441" i="11"/>
  <c r="AL442" i="11"/>
  <c r="AU442" i="11"/>
  <c r="AL443" i="11"/>
  <c r="AU443" i="11"/>
  <c r="AL444" i="11"/>
  <c r="AU444" i="11"/>
  <c r="AL445" i="11"/>
  <c r="AU445" i="11"/>
  <c r="AL446" i="11"/>
  <c r="AU446" i="11"/>
  <c r="AL447" i="11"/>
  <c r="AU447" i="11"/>
  <c r="AL448" i="11"/>
  <c r="AU448" i="11"/>
  <c r="AL449" i="11"/>
  <c r="AU449" i="11"/>
  <c r="AL450" i="11"/>
  <c r="AU450" i="11"/>
  <c r="AL451" i="11"/>
  <c r="AU451" i="11"/>
  <c r="AL452" i="11"/>
  <c r="AU452" i="11"/>
  <c r="AL453" i="11"/>
  <c r="AU453" i="11"/>
  <c r="AL454" i="11"/>
  <c r="AU454" i="11"/>
  <c r="AL455" i="11"/>
  <c r="AU455" i="11"/>
  <c r="AL456" i="11"/>
  <c r="AU456" i="11"/>
  <c r="AL457" i="11"/>
  <c r="AU457" i="11"/>
  <c r="AL458" i="11"/>
  <c r="AU458" i="11"/>
  <c r="AL459" i="11"/>
  <c r="AU459" i="11"/>
  <c r="AL460" i="11"/>
  <c r="AU460" i="11"/>
  <c r="AL461" i="11"/>
  <c r="AU461" i="11"/>
  <c r="AL467" i="11"/>
  <c r="AU467" i="11"/>
  <c r="AL468" i="11"/>
  <c r="AU468" i="11"/>
  <c r="AL469" i="11"/>
  <c r="AU469" i="11"/>
  <c r="AL470" i="11"/>
  <c r="AU470" i="11"/>
  <c r="AL471" i="11"/>
  <c r="AU471" i="11"/>
  <c r="AL472" i="11"/>
  <c r="AU472" i="11"/>
  <c r="AL473" i="11"/>
  <c r="AU473" i="11"/>
  <c r="AL474" i="11"/>
  <c r="AU474" i="11"/>
  <c r="AL475" i="11"/>
  <c r="AU475" i="11"/>
  <c r="AL476" i="11"/>
  <c r="AU476" i="11"/>
  <c r="AL477" i="11"/>
  <c r="AU477" i="11"/>
  <c r="AL478" i="11"/>
  <c r="AU478" i="11"/>
  <c r="AL479" i="11"/>
  <c r="AU479" i="11"/>
  <c r="AL480" i="11"/>
  <c r="AU480" i="11"/>
  <c r="AL481" i="11"/>
  <c r="AU481" i="11"/>
  <c r="AL482" i="11"/>
  <c r="AU482" i="11"/>
  <c r="AL483" i="11"/>
  <c r="AU483" i="11"/>
  <c r="AL484" i="11"/>
  <c r="AU484" i="11"/>
  <c r="AL485" i="11"/>
  <c r="AU485" i="11"/>
  <c r="AL486" i="11"/>
  <c r="AU486" i="11"/>
  <c r="AL487" i="11"/>
  <c r="AU487" i="11"/>
  <c r="AL488" i="11"/>
  <c r="AU488" i="11"/>
  <c r="AL489" i="11"/>
  <c r="AU489" i="11"/>
  <c r="AL490" i="11"/>
  <c r="AU490" i="11"/>
  <c r="AL491" i="11"/>
  <c r="AU491" i="11"/>
  <c r="AL492" i="11"/>
  <c r="AU492" i="11"/>
  <c r="AL493" i="11"/>
  <c r="AU493" i="11"/>
  <c r="AL494" i="11"/>
  <c r="AU494" i="11"/>
  <c r="AL495" i="11"/>
  <c r="AU495" i="11"/>
  <c r="AL496" i="11"/>
  <c r="AU496" i="11"/>
  <c r="AL497" i="11"/>
  <c r="AU497" i="11"/>
  <c r="AL498" i="11"/>
  <c r="AU498" i="11"/>
  <c r="AL499" i="11"/>
  <c r="AU499" i="11"/>
  <c r="AL500" i="11"/>
  <c r="AU500" i="11"/>
  <c r="AL501" i="11"/>
  <c r="AU501" i="11"/>
  <c r="AL502" i="11"/>
  <c r="AU502" i="11"/>
  <c r="AL503" i="11"/>
  <c r="AU503" i="11"/>
  <c r="AL504" i="11"/>
  <c r="AU504" i="11"/>
  <c r="AL505" i="11"/>
  <c r="AU505" i="11"/>
  <c r="AL506" i="11"/>
  <c r="AU506" i="11"/>
  <c r="AL507" i="11"/>
  <c r="AU507" i="11"/>
  <c r="AL508" i="11"/>
  <c r="AU508" i="11"/>
  <c r="AL509" i="11"/>
  <c r="AU509" i="11"/>
  <c r="AL510" i="11"/>
  <c r="AU510" i="11"/>
  <c r="AL511" i="11"/>
  <c r="AU511" i="11"/>
  <c r="AL512" i="11"/>
  <c r="AU512" i="11"/>
  <c r="AL513" i="11"/>
  <c r="AU513" i="11"/>
  <c r="AL514" i="11"/>
  <c r="AU514" i="11"/>
  <c r="AL515" i="11"/>
  <c r="AU515" i="11"/>
  <c r="AL516" i="11"/>
  <c r="AU516" i="11"/>
  <c r="AL517" i="11"/>
  <c r="AU517" i="11"/>
  <c r="AL518" i="11"/>
  <c r="AU518" i="11"/>
  <c r="AL519" i="11"/>
  <c r="AU519" i="11"/>
  <c r="AL520" i="11"/>
  <c r="AU520" i="11"/>
  <c r="AL521" i="11"/>
  <c r="AU521" i="11"/>
  <c r="AL522" i="11"/>
  <c r="AU522" i="11"/>
  <c r="AL523" i="11"/>
  <c r="AU523" i="11"/>
  <c r="AL524" i="11"/>
  <c r="AU524" i="11"/>
  <c r="AL525" i="11"/>
  <c r="AU525" i="11"/>
  <c r="AL526" i="11"/>
  <c r="AU526" i="11"/>
  <c r="AL527" i="11"/>
  <c r="AU527" i="11"/>
  <c r="AL528" i="11"/>
  <c r="AU528" i="11"/>
  <c r="AL529" i="11"/>
  <c r="AU529" i="11"/>
  <c r="AL530" i="11"/>
  <c r="AU530" i="11"/>
  <c r="AL531" i="11"/>
  <c r="AU531" i="11"/>
  <c r="AL532" i="11"/>
  <c r="AU532" i="11"/>
  <c r="AL533" i="11"/>
  <c r="AU533" i="11"/>
  <c r="AL534" i="11"/>
  <c r="AU534" i="11"/>
  <c r="AL535" i="11"/>
  <c r="AU535" i="11"/>
  <c r="AL536" i="11"/>
  <c r="AU536" i="11"/>
  <c r="AL537" i="11"/>
  <c r="AU537" i="11"/>
  <c r="AL538" i="11"/>
  <c r="AU538" i="11"/>
  <c r="AL539" i="11"/>
  <c r="AU539" i="11"/>
  <c r="AL540" i="11"/>
  <c r="AU540" i="11"/>
  <c r="AL541" i="11"/>
  <c r="AU541" i="11"/>
  <c r="AL542" i="11"/>
  <c r="AU542" i="11"/>
  <c r="AL543" i="11"/>
  <c r="AU543" i="11"/>
  <c r="AL544" i="11"/>
  <c r="AU544" i="11"/>
  <c r="AL545" i="11"/>
  <c r="AU545" i="11"/>
  <c r="AL546" i="11"/>
  <c r="AU546" i="11"/>
  <c r="AL547" i="11"/>
  <c r="AU547" i="11"/>
  <c r="AL548" i="11"/>
  <c r="AU548" i="11"/>
  <c r="AL549" i="11"/>
  <c r="AU549" i="11"/>
  <c r="AL550" i="11"/>
  <c r="AU550" i="11"/>
  <c r="AL551" i="11"/>
  <c r="AU551" i="11"/>
  <c r="AL552" i="11"/>
  <c r="AU552" i="11"/>
  <c r="AL553" i="11"/>
  <c r="AU553" i="11"/>
  <c r="AL554" i="11"/>
  <c r="AU554" i="11"/>
  <c r="AL555" i="11"/>
  <c r="AU555" i="11"/>
  <c r="AL556" i="11"/>
  <c r="AU556" i="11"/>
  <c r="AL557" i="11"/>
  <c r="AU557" i="11"/>
  <c r="AL558" i="11"/>
  <c r="AU558" i="11"/>
  <c r="AL559" i="11"/>
  <c r="AU559" i="11"/>
  <c r="AL560" i="11"/>
  <c r="AU560" i="11"/>
  <c r="AL561" i="11"/>
  <c r="AU561" i="11"/>
  <c r="AL562" i="11"/>
  <c r="AU562" i="11"/>
  <c r="AL563" i="11"/>
  <c r="AU563" i="11"/>
  <c r="AL564" i="11"/>
  <c r="AU564" i="11"/>
  <c r="AL565" i="11"/>
  <c r="AU565" i="11"/>
  <c r="AL566" i="11"/>
  <c r="AU566" i="11"/>
  <c r="AL567" i="11"/>
  <c r="AU567" i="11"/>
  <c r="AL568" i="11"/>
  <c r="AU568" i="11"/>
  <c r="AL569" i="11"/>
  <c r="AU569" i="11"/>
  <c r="AL570" i="11"/>
  <c r="AU570" i="11"/>
  <c r="AL571" i="11"/>
  <c r="AU571" i="11"/>
  <c r="AL572" i="11"/>
  <c r="AU572" i="11"/>
  <c r="AL573" i="11"/>
  <c r="AU573" i="11"/>
  <c r="AL574" i="11"/>
  <c r="AU574" i="11"/>
  <c r="AL575" i="11"/>
  <c r="AU575" i="11"/>
  <c r="AL576" i="11"/>
  <c r="AU576" i="11"/>
  <c r="AT576" i="11" a="1"/>
  <c r="AT576" i="11" s="1"/>
  <c r="AL577" i="11"/>
  <c r="AU577" i="11"/>
  <c r="AL578" i="11"/>
  <c r="AU578" i="11"/>
  <c r="AL579" i="11"/>
  <c r="AU579" i="11"/>
  <c r="AL580" i="11"/>
  <c r="AU580" i="11"/>
  <c r="AL581" i="11"/>
  <c r="AU581" i="11"/>
  <c r="AL582" i="11"/>
  <c r="AU582" i="11"/>
  <c r="AL583" i="11"/>
  <c r="AU583" i="11"/>
  <c r="AL584" i="11"/>
  <c r="AU584" i="11"/>
  <c r="AL585" i="11"/>
  <c r="AU585" i="11"/>
  <c r="AT585" i="11" a="1"/>
  <c r="AT585" i="11" s="1"/>
  <c r="AL586" i="11"/>
  <c r="AU586" i="11"/>
  <c r="AL587" i="11"/>
  <c r="AU587" i="11"/>
  <c r="AL588" i="11"/>
  <c r="AU588" i="11"/>
  <c r="AL589" i="11"/>
  <c r="AU589" i="11"/>
  <c r="AL590" i="11"/>
  <c r="AU590" i="11"/>
  <c r="AL591" i="11"/>
  <c r="AU591" i="11"/>
  <c r="AL592" i="11"/>
  <c r="AU592" i="11"/>
  <c r="AL593" i="11"/>
  <c r="AU593" i="11"/>
  <c r="AL594" i="11"/>
  <c r="AU594" i="11"/>
  <c r="AL595" i="11"/>
  <c r="AU595" i="11"/>
  <c r="AT595" i="11" a="1"/>
  <c r="AT595" i="11" s="1"/>
  <c r="AL596" i="11"/>
  <c r="AU596" i="11"/>
  <c r="AL597" i="11"/>
  <c r="AU597" i="11"/>
  <c r="AL598" i="11"/>
  <c r="AU598" i="11"/>
  <c r="AL599" i="11"/>
  <c r="AU599" i="11"/>
  <c r="AL600" i="11"/>
  <c r="AU600" i="11"/>
  <c r="AL601" i="11"/>
  <c r="AU601" i="11"/>
  <c r="AL602" i="11"/>
  <c r="AU602" i="11"/>
  <c r="AL603" i="11"/>
  <c r="AU603" i="11"/>
  <c r="AL604" i="11"/>
  <c r="AU604" i="11"/>
  <c r="AL605" i="11"/>
  <c r="AU605" i="11"/>
  <c r="AT605" i="11" a="1"/>
  <c r="AT605" i="11" s="1"/>
  <c r="AL606" i="11"/>
  <c r="AU606" i="11"/>
  <c r="AL607" i="11"/>
  <c r="AU607" i="11"/>
  <c r="AL608" i="11"/>
  <c r="AU608" i="11"/>
  <c r="AT608" i="11" a="1"/>
  <c r="AT608" i="11" s="1"/>
  <c r="AL609" i="11"/>
  <c r="AU609" i="11"/>
  <c r="AL610" i="11"/>
  <c r="AU610" i="11"/>
  <c r="AL611" i="11"/>
  <c r="AU611" i="11"/>
  <c r="AL612" i="11"/>
  <c r="AU612" i="11"/>
  <c r="AL613" i="11"/>
  <c r="AU613" i="11"/>
  <c r="AL614" i="11"/>
  <c r="AU614" i="11"/>
  <c r="AL615" i="11"/>
  <c r="AU615" i="11"/>
  <c r="AL616" i="11"/>
  <c r="AU616" i="11"/>
  <c r="AL617" i="11"/>
  <c r="AU617" i="11"/>
  <c r="AL618" i="11"/>
  <c r="AU618" i="11"/>
  <c r="AT618" i="11" a="1"/>
  <c r="AT618" i="11" s="1"/>
  <c r="AL619" i="11"/>
  <c r="AU619" i="11"/>
  <c r="AT619" i="11" a="1"/>
  <c r="AT619" i="11" s="1"/>
  <c r="AL620" i="11"/>
  <c r="AU620" i="11"/>
  <c r="AL621" i="11"/>
  <c r="AU621" i="11"/>
  <c r="AL622" i="11"/>
  <c r="AU622" i="11"/>
  <c r="AL623" i="11"/>
  <c r="AU623" i="11"/>
  <c r="AL624" i="11"/>
  <c r="AU624" i="11"/>
  <c r="AL625" i="11"/>
  <c r="AU625" i="11"/>
  <c r="AT625" i="11" a="1"/>
  <c r="AT625" i="11" s="1"/>
  <c r="AL626" i="11"/>
  <c r="AU626" i="11"/>
  <c r="AL627" i="11"/>
  <c r="AU627" i="11"/>
  <c r="AL630" i="11"/>
  <c r="AU630" i="11"/>
  <c r="AT630" i="11" a="1"/>
  <c r="AT630" i="11" s="1"/>
  <c r="AL631" i="11"/>
  <c r="AU631" i="11"/>
  <c r="AT631" i="11" a="1"/>
  <c r="AT631" i="11" s="1"/>
  <c r="AL632" i="11"/>
  <c r="AU632" i="11"/>
  <c r="AL633" i="11"/>
  <c r="AU633" i="11"/>
  <c r="AL636" i="11"/>
  <c r="AU636" i="11"/>
  <c r="AT636" i="11" a="1"/>
  <c r="AT636" i="11" s="1"/>
  <c r="AL637" i="11"/>
  <c r="AU637" i="11"/>
  <c r="AT637" i="11" a="1"/>
  <c r="AT637" i="11" s="1"/>
  <c r="AL638" i="11"/>
  <c r="AU638" i="11"/>
  <c r="AL642" i="11"/>
  <c r="AU642" i="11"/>
  <c r="AL644" i="11"/>
  <c r="AU644" i="11"/>
  <c r="AT644" i="11" a="1"/>
  <c r="AT644" i="11" s="1"/>
  <c r="AL645" i="11"/>
  <c r="AU645" i="11"/>
  <c r="AT645" i="11" a="1"/>
  <c r="AT645" i="11" s="1"/>
  <c r="AL648" i="11"/>
  <c r="AU648" i="11"/>
  <c r="AL649" i="11"/>
  <c r="AU649" i="11"/>
  <c r="AT649" i="11" a="1"/>
  <c r="AT649" i="11" s="1"/>
  <c r="AL650" i="11"/>
  <c r="AU650" i="11"/>
  <c r="AT650" i="11" a="1"/>
  <c r="AT650" i="11" s="1"/>
  <c r="AL654" i="11"/>
  <c r="AU654" i="11"/>
  <c r="AT654" i="11" a="1"/>
  <c r="AT654" i="11" s="1"/>
  <c r="AL656" i="11"/>
  <c r="AU656" i="11"/>
  <c r="AT656" i="11" a="1"/>
  <c r="AT656" i="11" s="1"/>
  <c r="AL657" i="11"/>
  <c r="AU657" i="11"/>
  <c r="AL660" i="11"/>
  <c r="AU660" i="11"/>
  <c r="AT660" i="11" a="1"/>
  <c r="AT660" i="11" s="1"/>
  <c r="AL661" i="11"/>
  <c r="AU661" i="11"/>
  <c r="AT661" i="11" a="1"/>
  <c r="AT661" i="11" s="1"/>
  <c r="AL666" i="11"/>
  <c r="AU666" i="11"/>
  <c r="AT666" i="11" a="1"/>
  <c r="AT666" i="11" s="1"/>
  <c r="AL668" i="11"/>
  <c r="AU668" i="11"/>
  <c r="AT668" i="11" a="1"/>
  <c r="AT668" i="11" s="1"/>
  <c r="AL669" i="11"/>
  <c r="AU669" i="11"/>
  <c r="AT669" i="11" a="1"/>
  <c r="AT669" i="11" s="1"/>
  <c r="AL672" i="11"/>
  <c r="AU672" i="11"/>
  <c r="AL673" i="11"/>
  <c r="AU673" i="11"/>
  <c r="AT673" i="11" a="1"/>
  <c r="AT673" i="11" s="1"/>
  <c r="AL678" i="11"/>
  <c r="AU678" i="11"/>
  <c r="AT678" i="11" a="1"/>
  <c r="AT678" i="11" s="1"/>
  <c r="AL680" i="11"/>
  <c r="AU680" i="11"/>
  <c r="AT680" i="11" a="1"/>
  <c r="AT680" i="11" s="1"/>
  <c r="AL681" i="11"/>
  <c r="AU681" i="11"/>
  <c r="AT681" i="11" a="1"/>
  <c r="AT681" i="11" s="1"/>
  <c r="AL685" i="11"/>
  <c r="AU685" i="11"/>
  <c r="AL692" i="11"/>
  <c r="AU692" i="11"/>
  <c r="AT692" i="11" a="1"/>
  <c r="AT692" i="11" s="1"/>
  <c r="AL693" i="11"/>
  <c r="AU693" i="11"/>
  <c r="AT693" i="11" a="1"/>
  <c r="AT693" i="11" s="1"/>
  <c r="AL697" i="11"/>
  <c r="AU697" i="11"/>
  <c r="AT697" i="11" a="1"/>
  <c r="AT697" i="11" s="1"/>
  <c r="AL704" i="11"/>
  <c r="AU704" i="11"/>
  <c r="AT704" i="11" a="1"/>
  <c r="AT704" i="11" s="1"/>
  <c r="AL705" i="11"/>
  <c r="AU705" i="11"/>
  <c r="AT705" i="11" a="1"/>
  <c r="AT705" i="11" s="1"/>
  <c r="AL709" i="11"/>
  <c r="AU709" i="11"/>
  <c r="AT709" i="11" a="1"/>
  <c r="AT709" i="11" s="1"/>
  <c r="AL716" i="11"/>
  <c r="AU716" i="11"/>
  <c r="AT716" i="11" a="1"/>
  <c r="AT716" i="11" s="1"/>
  <c r="AL717" i="11"/>
  <c r="AU717" i="11"/>
  <c r="AT717" i="11" a="1"/>
  <c r="AT717" i="11" s="1"/>
  <c r="AL721" i="11"/>
  <c r="AU721" i="11"/>
  <c r="AT721" i="11" a="1"/>
  <c r="AT721" i="11" s="1"/>
  <c r="AL728" i="11"/>
  <c r="AU728" i="11"/>
  <c r="AT728" i="11" a="1"/>
  <c r="AT728" i="11" s="1"/>
  <c r="AL729" i="11"/>
  <c r="AU729" i="11"/>
  <c r="AT729" i="11" a="1"/>
  <c r="AT729" i="11" s="1"/>
  <c r="AL733" i="11"/>
  <c r="AU733" i="11"/>
  <c r="AT733" i="11" a="1"/>
  <c r="AT733" i="11" s="1"/>
  <c r="AL740" i="11"/>
  <c r="AU740" i="11"/>
  <c r="AT740" i="11" a="1"/>
  <c r="AT740" i="11" s="1"/>
  <c r="AL741" i="11"/>
  <c r="AU741" i="11"/>
  <c r="AT741" i="11" a="1"/>
  <c r="AT741" i="11" s="1"/>
  <c r="AL745" i="11"/>
  <c r="AU745" i="11"/>
  <c r="AT745" i="11" a="1"/>
  <c r="AT745" i="11" s="1"/>
  <c r="AL757" i="11"/>
  <c r="AU757" i="11"/>
  <c r="AT757" i="11" a="1"/>
  <c r="AT757" i="11" s="1"/>
  <c r="AL769" i="11"/>
  <c r="AU769" i="11"/>
  <c r="AT769" i="11" a="1"/>
  <c r="AT769" i="11" s="1"/>
  <c r="AL781" i="11"/>
  <c r="AU781" i="11"/>
  <c r="AT781" i="11" a="1"/>
  <c r="AT781" i="11" s="1"/>
  <c r="AL793" i="11"/>
  <c r="AU793" i="11"/>
  <c r="AT793" i="11" a="1"/>
  <c r="AT793" i="11" s="1"/>
  <c r="AL805" i="11"/>
  <c r="AU805" i="11"/>
  <c r="AT805" i="11" a="1"/>
  <c r="AT805" i="11" s="1"/>
  <c r="AL817" i="11"/>
  <c r="AU817" i="11"/>
  <c r="AT817" i="11" a="1"/>
  <c r="AT817" i="11" s="1"/>
  <c r="AL829" i="11"/>
  <c r="AU829" i="11"/>
  <c r="AT829" i="11" a="1"/>
  <c r="AT829" i="11" s="1"/>
  <c r="AL841" i="11"/>
  <c r="AU841" i="11"/>
  <c r="AT841" i="11" a="1"/>
  <c r="AT841" i="11" s="1"/>
  <c r="AL853" i="11"/>
  <c r="AU853" i="11"/>
  <c r="AT853" i="11" a="1"/>
  <c r="AT853" i="11" s="1"/>
  <c r="AL865" i="11"/>
  <c r="AU865" i="11"/>
  <c r="AT865" i="11" a="1"/>
  <c r="AT865" i="11" s="1"/>
  <c r="AL877" i="11"/>
  <c r="AU877" i="11"/>
  <c r="AT877" i="11" a="1"/>
  <c r="AT877" i="11" s="1"/>
  <c r="AL889" i="11"/>
  <c r="AU889" i="11"/>
  <c r="AT889" i="11" a="1"/>
  <c r="AT889" i="11" s="1"/>
  <c r="AL901" i="11"/>
  <c r="AU901" i="11"/>
  <c r="AT901" i="11" a="1"/>
  <c r="AT901" i="11" s="1"/>
  <c r="AL913" i="11"/>
  <c r="AU913" i="11"/>
  <c r="AT913" i="11" a="1"/>
  <c r="AT913" i="11" s="1"/>
  <c r="AL925" i="11"/>
  <c r="AU925" i="11"/>
  <c r="AT925" i="11" a="1"/>
  <c r="AT925" i="11" s="1"/>
  <c r="AL937" i="11"/>
  <c r="AU937" i="11"/>
  <c r="AT937" i="11" a="1"/>
  <c r="AT937" i="11" s="1"/>
  <c r="AL949" i="11"/>
  <c r="AU949" i="11"/>
  <c r="AT949" i="11" a="1"/>
  <c r="AT949" i="11" s="1"/>
  <c r="AL961" i="11"/>
  <c r="AU961" i="11"/>
  <c r="AT961" i="11" a="1"/>
  <c r="AT961" i="11" s="1"/>
  <c r="AL973" i="11"/>
  <c r="AU973" i="11"/>
  <c r="AT973" i="11" a="1"/>
  <c r="AT973" i="11" s="1"/>
  <c r="AL985" i="11"/>
  <c r="AU985" i="11"/>
  <c r="AT985" i="11" a="1"/>
  <c r="AT985" i="11" s="1"/>
  <c r="AL997" i="11"/>
  <c r="AU997" i="11"/>
  <c r="AT997" i="11" a="1"/>
  <c r="AT997" i="11" s="1"/>
  <c r="AL1009" i="11"/>
  <c r="AU1009" i="11"/>
  <c r="AT1009" i="11" a="1"/>
  <c r="AT1009" i="11" s="1"/>
  <c r="AL1021" i="11"/>
  <c r="AU1021" i="11"/>
  <c r="AT1021" i="11" a="1"/>
  <c r="AT1021" i="11" s="1"/>
  <c r="AL1033" i="11"/>
  <c r="AU1033" i="11"/>
  <c r="AT1033" i="11" a="1"/>
  <c r="AT1033" i="11" s="1"/>
  <c r="AL1045" i="11"/>
  <c r="AU1045" i="11"/>
  <c r="AT1045" i="11" a="1"/>
  <c r="AT1045" i="11" s="1"/>
  <c r="AL1057" i="11"/>
  <c r="AU1057" i="11"/>
  <c r="AT1057" i="11" a="1"/>
  <c r="AT1057" i="11" s="1"/>
  <c r="AL1069" i="11"/>
  <c r="AU1069" i="11"/>
  <c r="AT1069" i="11" a="1"/>
  <c r="AT1069" i="11" s="1"/>
  <c r="AL1081" i="11"/>
  <c r="AU1081" i="11"/>
  <c r="AT1081" i="11" a="1"/>
  <c r="AT1081" i="11" s="1"/>
  <c r="AL1093" i="11"/>
  <c r="AU1093" i="11"/>
  <c r="AT1093" i="11" a="1"/>
  <c r="AT1093" i="11" s="1"/>
  <c r="AL1105" i="11"/>
  <c r="AU1105" i="11"/>
  <c r="AT1105" i="11" a="1"/>
  <c r="AT1105" i="11" s="1"/>
  <c r="AL1117" i="11"/>
  <c r="AU1117" i="11"/>
  <c r="AT1117" i="11" a="1"/>
  <c r="AT1117" i="11" s="1"/>
  <c r="AL1129" i="11"/>
  <c r="AU1129" i="11"/>
  <c r="AT1129" i="11" a="1"/>
  <c r="AT1129" i="11" s="1"/>
  <c r="AL1141" i="11"/>
  <c r="AU1141" i="11"/>
  <c r="AT1141" i="11" a="1"/>
  <c r="AT1141" i="11" s="1"/>
  <c r="AL1153" i="11"/>
  <c r="AU1153" i="11"/>
  <c r="AT1153" i="11" a="1"/>
  <c r="AT1153" i="11" s="1"/>
  <c r="AL1165" i="11"/>
  <c r="AU1165" i="11"/>
  <c r="AT1165" i="11" a="1"/>
  <c r="AT1165" i="11" s="1"/>
  <c r="AL1177" i="11"/>
  <c r="AU1177" i="11"/>
  <c r="AT1177" i="11" a="1"/>
  <c r="AT1177" i="11" s="1"/>
  <c r="AL1189" i="11"/>
  <c r="AU1189" i="11"/>
  <c r="AT1189" i="11" a="1"/>
  <c r="AT1189" i="11" s="1"/>
  <c r="AL1201" i="11"/>
  <c r="AU1201" i="11"/>
  <c r="AT1201" i="11" a="1"/>
  <c r="AT1201" i="11" s="1"/>
  <c r="AL1213" i="11"/>
  <c r="AU1213" i="11"/>
  <c r="AT1213" i="11" a="1"/>
  <c r="AT1213" i="11" s="1"/>
  <c r="AL1225" i="11"/>
  <c r="AU1225" i="11"/>
  <c r="AT1225" i="11" a="1"/>
  <c r="AT1225" i="11" s="1"/>
  <c r="AL1237" i="11"/>
  <c r="AU1237" i="11"/>
  <c r="AT1237" i="11" a="1"/>
  <c r="AT1237" i="11" s="1"/>
  <c r="AL1249" i="11"/>
  <c r="AU1249" i="11"/>
  <c r="AT1249" i="11" a="1"/>
  <c r="AT1249" i="11" s="1"/>
  <c r="AL1261" i="11"/>
  <c r="AU1261" i="11"/>
  <c r="AT1261" i="11" a="1"/>
  <c r="AT1261" i="11" s="1"/>
  <c r="AL1273" i="11"/>
  <c r="AU1273" i="11"/>
  <c r="AT1273" i="11" a="1"/>
  <c r="AT1273" i="11" s="1"/>
  <c r="AL1285" i="11"/>
  <c r="AU1285" i="11"/>
  <c r="AT1285" i="11" a="1"/>
  <c r="AT1285" i="11" s="1"/>
  <c r="AL1297" i="11"/>
  <c r="AU1297" i="11"/>
  <c r="AT1297" i="11" a="1"/>
  <c r="AT1297" i="11" s="1"/>
  <c r="AL1309" i="11"/>
  <c r="AU1309" i="11"/>
  <c r="AT1309" i="11" a="1"/>
  <c r="AT1309" i="11" s="1"/>
  <c r="AL1321" i="11"/>
  <c r="AU1321" i="11"/>
  <c r="AT1321" i="11" a="1"/>
  <c r="AT1321" i="11" s="1"/>
  <c r="AL1333" i="11"/>
  <c r="AU1333" i="11"/>
  <c r="AT1333" i="11" a="1"/>
  <c r="AT1333" i="11" s="1"/>
  <c r="AL1345" i="11"/>
  <c r="AU1345" i="11"/>
  <c r="AT1345" i="11" a="1"/>
  <c r="AT1345" i="11" s="1"/>
  <c r="AL1357" i="11"/>
  <c r="AU1357" i="11"/>
  <c r="AT1357" i="11" a="1"/>
  <c r="AT1357" i="11" s="1"/>
  <c r="AL1369" i="11"/>
  <c r="AU1369" i="11"/>
  <c r="AT1369" i="11" a="1"/>
  <c r="AT1369" i="11" s="1"/>
  <c r="AL1381" i="11"/>
  <c r="AU1381" i="11"/>
  <c r="AT1381" i="11" a="1"/>
  <c r="AT1381" i="11" s="1"/>
  <c r="AL1393" i="11"/>
  <c r="AU1393" i="11"/>
  <c r="AT1393" i="11" a="1"/>
  <c r="AT1393" i="11" s="1"/>
  <c r="AL1405" i="11"/>
  <c r="AT1405" i="11" a="1"/>
  <c r="AT1405" i="11" s="1"/>
  <c r="AU1405" i="11"/>
  <c r="AL1418" i="11"/>
  <c r="AT1418" i="11" a="1"/>
  <c r="AT1418" i="11" s="1"/>
  <c r="AU1418" i="11"/>
  <c r="AL1430" i="11"/>
  <c r="AT1430" i="11" a="1"/>
  <c r="AT1430" i="11" s="1"/>
  <c r="AU1430" i="11"/>
  <c r="AL1442" i="11"/>
  <c r="AT1442" i="11" a="1"/>
  <c r="AT1442" i="11" s="1"/>
  <c r="AU1442" i="11"/>
  <c r="AL1454" i="11"/>
  <c r="AT1454" i="11" a="1"/>
  <c r="AT1454" i="11" s="1"/>
  <c r="AU1454" i="11"/>
  <c r="AL1466" i="11"/>
  <c r="AU1466" i="11"/>
  <c r="AT1466" i="11" a="1"/>
  <c r="AT1466" i="11" s="1"/>
  <c r="AL1478" i="11"/>
  <c r="AU1478" i="11"/>
  <c r="AT1478" i="11" a="1"/>
  <c r="AT1478" i="11" s="1"/>
  <c r="AL1490" i="11"/>
  <c r="AU1490" i="11"/>
  <c r="AT1490" i="11" a="1"/>
  <c r="AT1490" i="11" s="1"/>
  <c r="AL1502" i="11"/>
  <c r="AT1502" i="11" a="1"/>
  <c r="AT1502" i="11" s="1"/>
  <c r="AU1502" i="11"/>
  <c r="AL1514" i="11"/>
  <c r="AT1514" i="11" a="1"/>
  <c r="AT1514" i="11" s="1"/>
  <c r="AU1514" i="11"/>
  <c r="AL1526" i="11"/>
  <c r="AT1526" i="11" a="1"/>
  <c r="AT1526" i="11" s="1"/>
  <c r="AU1526" i="11"/>
  <c r="AL1538" i="11"/>
  <c r="AT1538" i="11" a="1"/>
  <c r="AT1538" i="11" s="1"/>
  <c r="AU1538" i="11"/>
  <c r="AL1550" i="11"/>
  <c r="AT1550" i="11" a="1"/>
  <c r="AT1550" i="11" s="1"/>
  <c r="AU1550" i="11"/>
  <c r="AL1562" i="11"/>
  <c r="AT1562" i="11" a="1"/>
  <c r="AT1562" i="11" s="1"/>
  <c r="AU1562" i="11"/>
  <c r="AL1574" i="11"/>
  <c r="AT1574" i="11" a="1"/>
  <c r="AT1574" i="11" s="1"/>
  <c r="AU1574" i="11"/>
  <c r="AL1586" i="11"/>
  <c r="AU1586" i="11"/>
  <c r="AT1586" i="11" a="1"/>
  <c r="AT1586" i="11" s="1"/>
  <c r="AL1598" i="11"/>
  <c r="AU1598" i="11"/>
  <c r="AT1598" i="11" a="1"/>
  <c r="AT1598" i="11" s="1"/>
  <c r="AL1610" i="11"/>
  <c r="AU1610" i="11"/>
  <c r="AT1610" i="11" a="1"/>
  <c r="AT1610" i="11" s="1"/>
  <c r="AL1622" i="11"/>
  <c r="AU1622" i="11"/>
  <c r="AT1622" i="11" a="1"/>
  <c r="AT1622" i="11" s="1"/>
  <c r="AL1634" i="11"/>
  <c r="AU1634" i="11"/>
  <c r="AT1634" i="11" a="1"/>
  <c r="AT1634" i="11" s="1"/>
  <c r="AL628" i="11"/>
  <c r="AU628" i="11"/>
  <c r="AL629" i="11"/>
  <c r="AU629" i="11"/>
  <c r="AL634" i="11"/>
  <c r="AU634" i="11"/>
  <c r="AL635" i="11"/>
  <c r="AU635" i="11"/>
  <c r="AL639" i="11"/>
  <c r="AU639" i="11"/>
  <c r="AL640" i="11"/>
  <c r="AU640" i="11"/>
  <c r="AL641" i="11"/>
  <c r="AU641" i="11"/>
  <c r="AL643" i="11"/>
  <c r="AU643" i="11"/>
  <c r="AL646" i="11"/>
  <c r="AU646" i="11"/>
  <c r="AL647" i="11"/>
  <c r="AU647" i="11"/>
  <c r="AL651" i="11"/>
  <c r="AU651" i="11"/>
  <c r="AL652" i="11"/>
  <c r="AU652" i="11"/>
  <c r="AL653" i="11"/>
  <c r="AU653" i="11"/>
  <c r="AL655" i="11"/>
  <c r="AU655" i="11"/>
  <c r="AL658" i="11"/>
  <c r="AU658" i="11"/>
  <c r="AL659" i="11"/>
  <c r="AU659" i="11"/>
  <c r="AL662" i="11"/>
  <c r="AU662" i="11"/>
  <c r="AL663" i="11"/>
  <c r="AU663" i="11"/>
  <c r="AL664" i="11"/>
  <c r="AU664" i="11"/>
  <c r="AL665" i="11"/>
  <c r="AU665" i="11"/>
  <c r="AL667" i="11"/>
  <c r="AU667" i="11"/>
  <c r="AL670" i="11"/>
  <c r="AU670" i="11"/>
  <c r="AL671" i="11"/>
  <c r="AU671" i="11"/>
  <c r="AL674" i="11"/>
  <c r="AU674" i="11"/>
  <c r="AL675" i="11"/>
  <c r="AU675" i="11"/>
  <c r="AL676" i="11"/>
  <c r="AU676" i="11"/>
  <c r="AL677" i="11"/>
  <c r="AU677" i="11"/>
  <c r="AL679" i="11"/>
  <c r="AU679" i="11"/>
  <c r="AL682" i="11"/>
  <c r="AU682" i="11"/>
  <c r="AL683" i="11"/>
  <c r="AU683" i="11"/>
  <c r="AL684" i="11"/>
  <c r="AU684" i="11"/>
  <c r="AL686" i="11"/>
  <c r="AU686" i="11"/>
  <c r="AL687" i="11"/>
  <c r="AU687" i="11"/>
  <c r="AL688" i="11"/>
  <c r="AU688" i="11"/>
  <c r="AL689" i="11"/>
  <c r="AU689" i="11"/>
  <c r="AL690" i="11"/>
  <c r="AU690" i="11"/>
  <c r="AL691" i="11"/>
  <c r="AU691" i="11"/>
  <c r="AL694" i="11"/>
  <c r="AU694" i="11"/>
  <c r="AL695" i="11"/>
  <c r="AU695" i="11"/>
  <c r="AL696" i="11"/>
  <c r="AU696" i="11"/>
  <c r="AL698" i="11"/>
  <c r="AU698" i="11"/>
  <c r="AL699" i="11"/>
  <c r="AU699" i="11"/>
  <c r="AL700" i="11"/>
  <c r="AU700" i="11"/>
  <c r="AL701" i="11"/>
  <c r="AU701" i="11"/>
  <c r="AL702" i="11"/>
  <c r="AU702" i="11"/>
  <c r="AL703" i="11"/>
  <c r="AU703" i="11"/>
  <c r="AL706" i="11"/>
  <c r="AU706" i="11"/>
  <c r="AL707" i="11"/>
  <c r="AU707" i="11"/>
  <c r="AL708" i="11"/>
  <c r="AU708" i="11"/>
  <c r="AL710" i="11"/>
  <c r="AU710" i="11"/>
  <c r="AL711" i="11"/>
  <c r="AU711" i="11"/>
  <c r="AL712" i="11"/>
  <c r="AU712" i="11"/>
  <c r="AL713" i="11"/>
  <c r="AU713" i="11"/>
  <c r="AL714" i="11"/>
  <c r="AU714" i="11"/>
  <c r="AL715" i="11"/>
  <c r="AU715" i="11"/>
  <c r="AL718" i="11"/>
  <c r="AU718" i="11"/>
  <c r="AL719" i="11"/>
  <c r="AU719" i="11"/>
  <c r="AL720" i="11"/>
  <c r="AU720" i="11"/>
  <c r="AL722" i="11"/>
  <c r="AU722" i="11"/>
  <c r="AL723" i="11"/>
  <c r="AU723" i="11"/>
  <c r="AL724" i="11"/>
  <c r="AU724" i="11"/>
  <c r="AL725" i="11"/>
  <c r="AU725" i="11"/>
  <c r="AL726" i="11"/>
  <c r="AU726" i="11"/>
  <c r="AL727" i="11"/>
  <c r="AU727" i="11"/>
  <c r="AL730" i="11"/>
  <c r="AU730" i="11"/>
  <c r="AL731" i="11"/>
  <c r="AU731" i="11"/>
  <c r="AL732" i="11"/>
  <c r="AU732" i="11"/>
  <c r="AL734" i="11"/>
  <c r="AU734" i="11"/>
  <c r="AL735" i="11"/>
  <c r="AU735" i="11"/>
  <c r="AL736" i="11"/>
  <c r="AU736" i="11"/>
  <c r="AL737" i="11"/>
  <c r="AU737" i="11"/>
  <c r="AL738" i="11"/>
  <c r="AU738" i="11"/>
  <c r="AL739" i="11"/>
  <c r="AU739" i="11"/>
  <c r="AL742" i="11"/>
  <c r="AU742" i="11"/>
  <c r="AL743" i="11"/>
  <c r="AU743" i="11"/>
  <c r="AL744" i="11"/>
  <c r="AU744" i="11"/>
  <c r="AL746" i="11"/>
  <c r="AU746" i="11"/>
  <c r="AL747" i="11"/>
  <c r="AU747" i="11"/>
  <c r="AL748" i="11"/>
  <c r="AU748" i="11"/>
  <c r="AL749" i="11"/>
  <c r="AU749" i="11"/>
  <c r="AL750" i="11"/>
  <c r="AU750" i="11"/>
  <c r="AL751" i="11"/>
  <c r="AU751" i="11"/>
  <c r="AL752" i="11"/>
  <c r="AU752" i="11"/>
  <c r="AL753" i="11"/>
  <c r="AU753" i="11"/>
  <c r="AL754" i="11"/>
  <c r="AU754" i="11"/>
  <c r="AL755" i="11"/>
  <c r="AU755" i="11"/>
  <c r="AL756" i="11"/>
  <c r="AU756" i="11"/>
  <c r="AL758" i="11"/>
  <c r="AU758" i="11"/>
  <c r="AL759" i="11"/>
  <c r="AU759" i="11"/>
  <c r="AL760" i="11"/>
  <c r="AU760" i="11"/>
  <c r="AL761" i="11"/>
  <c r="AU761" i="11"/>
  <c r="AL762" i="11"/>
  <c r="AU762" i="11"/>
  <c r="AL763" i="11"/>
  <c r="AU763" i="11"/>
  <c r="AL764" i="11"/>
  <c r="AU764" i="11"/>
  <c r="AL765" i="11"/>
  <c r="AU765" i="11"/>
  <c r="AL766" i="11"/>
  <c r="AU766" i="11"/>
  <c r="AL767" i="11"/>
  <c r="AU767" i="11"/>
  <c r="AL768" i="11"/>
  <c r="AU768" i="11"/>
  <c r="AL770" i="11"/>
  <c r="AU770" i="11"/>
  <c r="AL771" i="11"/>
  <c r="AU771" i="11"/>
  <c r="AL772" i="11"/>
  <c r="AU772" i="11"/>
  <c r="AL773" i="11"/>
  <c r="AU773" i="11"/>
  <c r="AL774" i="11"/>
  <c r="AU774" i="11"/>
  <c r="AL775" i="11"/>
  <c r="AU775" i="11"/>
  <c r="AL776" i="11"/>
  <c r="AU776" i="11"/>
  <c r="AL777" i="11"/>
  <c r="AU777" i="11"/>
  <c r="AL778" i="11"/>
  <c r="AU778" i="11"/>
  <c r="AL779" i="11"/>
  <c r="AU779" i="11"/>
  <c r="AL780" i="11"/>
  <c r="AU780" i="11"/>
  <c r="AL782" i="11"/>
  <c r="AU782" i="11"/>
  <c r="AL783" i="11"/>
  <c r="AU783" i="11"/>
  <c r="AL784" i="11"/>
  <c r="AU784" i="11"/>
  <c r="AL785" i="11"/>
  <c r="AU785" i="11"/>
  <c r="AL786" i="11"/>
  <c r="AU786" i="11"/>
  <c r="AL787" i="11"/>
  <c r="AU787" i="11"/>
  <c r="AL788" i="11"/>
  <c r="AU788" i="11"/>
  <c r="AL789" i="11"/>
  <c r="AU789" i="11"/>
  <c r="AL790" i="11"/>
  <c r="AU790" i="11"/>
  <c r="AL791" i="11"/>
  <c r="AU791" i="11"/>
  <c r="AL792" i="11"/>
  <c r="AU792" i="11"/>
  <c r="AL794" i="11"/>
  <c r="AU794" i="11"/>
  <c r="AL795" i="11"/>
  <c r="AU795" i="11"/>
  <c r="AL796" i="11"/>
  <c r="AU796" i="11"/>
  <c r="AL797" i="11"/>
  <c r="AU797" i="11"/>
  <c r="AL798" i="11"/>
  <c r="AU798" i="11"/>
  <c r="AL799" i="11"/>
  <c r="AU799" i="11"/>
  <c r="AL800" i="11"/>
  <c r="AU800" i="11"/>
  <c r="AL801" i="11"/>
  <c r="AU801" i="11"/>
  <c r="AL802" i="11"/>
  <c r="AU802" i="11"/>
  <c r="AL803" i="11"/>
  <c r="AU803" i="11"/>
  <c r="AL804" i="11"/>
  <c r="AU804" i="11"/>
  <c r="AL806" i="11"/>
  <c r="AU806" i="11"/>
  <c r="AL807" i="11"/>
  <c r="AU807" i="11"/>
  <c r="AL808" i="11"/>
  <c r="AU808" i="11"/>
  <c r="AL809" i="11"/>
  <c r="AU809" i="11"/>
  <c r="AL810" i="11"/>
  <c r="AU810" i="11"/>
  <c r="AL811" i="11"/>
  <c r="AU811" i="11"/>
  <c r="AL812" i="11"/>
  <c r="AU812" i="11"/>
  <c r="AL813" i="11"/>
  <c r="AU813" i="11"/>
  <c r="AL814" i="11"/>
  <c r="AU814" i="11"/>
  <c r="AL815" i="11"/>
  <c r="AU815" i="11"/>
  <c r="AL816" i="11"/>
  <c r="AU816" i="11"/>
  <c r="AL818" i="11"/>
  <c r="AU818" i="11"/>
  <c r="AL819" i="11"/>
  <c r="AU819" i="11"/>
  <c r="AL820" i="11"/>
  <c r="AU820" i="11"/>
  <c r="AL821" i="11"/>
  <c r="AU821" i="11"/>
  <c r="AL822" i="11"/>
  <c r="AU822" i="11"/>
  <c r="AL823" i="11"/>
  <c r="AU823" i="11"/>
  <c r="AL824" i="11"/>
  <c r="AU824" i="11"/>
  <c r="AL825" i="11"/>
  <c r="AU825" i="11"/>
  <c r="AL826" i="11"/>
  <c r="AU826" i="11"/>
  <c r="AL827" i="11"/>
  <c r="AU827" i="11"/>
  <c r="AL828" i="11"/>
  <c r="AU828" i="11"/>
  <c r="AL830" i="11"/>
  <c r="AU830" i="11"/>
  <c r="AL831" i="11"/>
  <c r="AU831" i="11"/>
  <c r="AL832" i="11"/>
  <c r="AU832" i="11"/>
  <c r="AL833" i="11"/>
  <c r="AU833" i="11"/>
  <c r="AL834" i="11"/>
  <c r="AU834" i="11"/>
  <c r="AL835" i="11"/>
  <c r="AU835" i="11"/>
  <c r="AL836" i="11"/>
  <c r="AU836" i="11"/>
  <c r="AL837" i="11"/>
  <c r="AU837" i="11"/>
  <c r="AL838" i="11"/>
  <c r="AU838" i="11"/>
  <c r="AL839" i="11"/>
  <c r="AU839" i="11"/>
  <c r="AL840" i="11"/>
  <c r="AU840" i="11"/>
  <c r="AL842" i="11"/>
  <c r="AU842" i="11"/>
  <c r="AL843" i="11"/>
  <c r="AU843" i="11"/>
  <c r="AL844" i="11"/>
  <c r="AU844" i="11"/>
  <c r="AL845" i="11"/>
  <c r="AU845" i="11"/>
  <c r="AL846" i="11"/>
  <c r="AU846" i="11"/>
  <c r="AL847" i="11"/>
  <c r="AU847" i="11"/>
  <c r="AL848" i="11"/>
  <c r="AU848" i="11"/>
  <c r="AL849" i="11"/>
  <c r="AU849" i="11"/>
  <c r="AL850" i="11"/>
  <c r="AU850" i="11"/>
  <c r="AL851" i="11"/>
  <c r="AU851" i="11"/>
  <c r="AL852" i="11"/>
  <c r="AU852" i="11"/>
  <c r="AL854" i="11"/>
  <c r="AU854" i="11"/>
  <c r="AL855" i="11"/>
  <c r="AU855" i="11"/>
  <c r="AL856" i="11"/>
  <c r="AU856" i="11"/>
  <c r="AL857" i="11"/>
  <c r="AU857" i="11"/>
  <c r="AL858" i="11"/>
  <c r="AU858" i="11"/>
  <c r="AL859" i="11"/>
  <c r="AU859" i="11"/>
  <c r="AL860" i="11"/>
  <c r="AU860" i="11"/>
  <c r="AL861" i="11"/>
  <c r="AU861" i="11"/>
  <c r="AL862" i="11"/>
  <c r="AU862" i="11"/>
  <c r="AL863" i="11"/>
  <c r="AU863" i="11"/>
  <c r="AL864" i="11"/>
  <c r="AU864" i="11"/>
  <c r="AL866" i="11"/>
  <c r="AU866" i="11"/>
  <c r="AL867" i="11"/>
  <c r="AU867" i="11"/>
  <c r="AL868" i="11"/>
  <c r="AU868" i="11"/>
  <c r="AL869" i="11"/>
  <c r="AU869" i="11"/>
  <c r="AL870" i="11"/>
  <c r="AU870" i="11"/>
  <c r="AL871" i="11"/>
  <c r="AU871" i="11"/>
  <c r="AL872" i="11"/>
  <c r="AU872" i="11"/>
  <c r="AL873" i="11"/>
  <c r="AU873" i="11"/>
  <c r="AL874" i="11"/>
  <c r="AU874" i="11"/>
  <c r="AL875" i="11"/>
  <c r="AU875" i="11"/>
  <c r="AL876" i="11"/>
  <c r="AU876" i="11"/>
  <c r="AL878" i="11"/>
  <c r="AU878" i="11"/>
  <c r="AL879" i="11"/>
  <c r="AU879" i="11"/>
  <c r="AL880" i="11"/>
  <c r="AU880" i="11"/>
  <c r="AL881" i="11"/>
  <c r="AU881" i="11"/>
  <c r="AL882" i="11"/>
  <c r="AU882" i="11"/>
  <c r="AL883" i="11"/>
  <c r="AU883" i="11"/>
  <c r="AL884" i="11"/>
  <c r="AU884" i="11"/>
  <c r="AL885" i="11"/>
  <c r="AU885" i="11"/>
  <c r="AL886" i="11"/>
  <c r="AU886" i="11"/>
  <c r="AL887" i="11"/>
  <c r="AU887" i="11"/>
  <c r="AL888" i="11"/>
  <c r="AU888" i="11"/>
  <c r="AL890" i="11"/>
  <c r="AU890" i="11"/>
  <c r="AL891" i="11"/>
  <c r="AU891" i="11"/>
  <c r="AL892" i="11"/>
  <c r="AU892" i="11"/>
  <c r="AL893" i="11"/>
  <c r="AU893" i="11"/>
  <c r="AL894" i="11"/>
  <c r="AU894" i="11"/>
  <c r="AL895" i="11"/>
  <c r="AU895" i="11"/>
  <c r="AL896" i="11"/>
  <c r="AU896" i="11"/>
  <c r="AL897" i="11"/>
  <c r="AU897" i="11"/>
  <c r="AL898" i="11"/>
  <c r="AU898" i="11"/>
  <c r="AL899" i="11"/>
  <c r="AU899" i="11"/>
  <c r="AL900" i="11"/>
  <c r="AU900" i="11"/>
  <c r="AL902" i="11"/>
  <c r="AU902" i="11"/>
  <c r="AL903" i="11"/>
  <c r="AU903" i="11"/>
  <c r="AL904" i="11"/>
  <c r="AU904" i="11"/>
  <c r="AL905" i="11"/>
  <c r="AU905" i="11"/>
  <c r="AL906" i="11"/>
  <c r="AU906" i="11"/>
  <c r="AL907" i="11"/>
  <c r="AU907" i="11"/>
  <c r="AL908" i="11"/>
  <c r="AU908" i="11"/>
  <c r="AL909" i="11"/>
  <c r="AU909" i="11"/>
  <c r="AL910" i="11"/>
  <c r="AU910" i="11"/>
  <c r="AL911" i="11"/>
  <c r="AU911" i="11"/>
  <c r="AL912" i="11"/>
  <c r="AU912" i="11"/>
  <c r="AL914" i="11"/>
  <c r="AU914" i="11"/>
  <c r="AL915" i="11"/>
  <c r="AU915" i="11"/>
  <c r="AL916" i="11"/>
  <c r="AU916" i="11"/>
  <c r="AL917" i="11"/>
  <c r="AU917" i="11"/>
  <c r="AL918" i="11"/>
  <c r="AU918" i="11"/>
  <c r="AL919" i="11"/>
  <c r="AU919" i="11"/>
  <c r="AL920" i="11"/>
  <c r="AU920" i="11"/>
  <c r="AL921" i="11"/>
  <c r="AU921" i="11"/>
  <c r="AL922" i="11"/>
  <c r="AU922" i="11"/>
  <c r="AL923" i="11"/>
  <c r="AU923" i="11"/>
  <c r="AL924" i="11"/>
  <c r="AU924" i="11"/>
  <c r="AL926" i="11"/>
  <c r="AU926" i="11"/>
  <c r="AL927" i="11"/>
  <c r="AU927" i="11"/>
  <c r="AL928" i="11"/>
  <c r="AU928" i="11"/>
  <c r="AL929" i="11"/>
  <c r="AU929" i="11"/>
  <c r="AL930" i="11"/>
  <c r="AU930" i="11"/>
  <c r="AL931" i="11"/>
  <c r="AU931" i="11"/>
  <c r="AL932" i="11"/>
  <c r="AU932" i="11"/>
  <c r="AL933" i="11"/>
  <c r="AU933" i="11"/>
  <c r="AL934" i="11"/>
  <c r="AU934" i="11"/>
  <c r="AL935" i="11"/>
  <c r="AU935" i="11"/>
  <c r="AL936" i="11"/>
  <c r="AU936" i="11"/>
  <c r="AL938" i="11"/>
  <c r="AU938" i="11"/>
  <c r="AL939" i="11"/>
  <c r="AU939" i="11"/>
  <c r="AL940" i="11"/>
  <c r="AU940" i="11"/>
  <c r="AL941" i="11"/>
  <c r="AU941" i="11"/>
  <c r="AL942" i="11"/>
  <c r="AU942" i="11"/>
  <c r="AL943" i="11"/>
  <c r="AU943" i="11"/>
  <c r="AL944" i="11"/>
  <c r="AU944" i="11"/>
  <c r="AL945" i="11"/>
  <c r="AU945" i="11"/>
  <c r="AL946" i="11"/>
  <c r="AU946" i="11"/>
  <c r="AL947" i="11"/>
  <c r="AU947" i="11"/>
  <c r="AL948" i="11"/>
  <c r="AU948" i="11"/>
  <c r="AL950" i="11"/>
  <c r="AU950" i="11"/>
  <c r="AL951" i="11"/>
  <c r="AU951" i="11"/>
  <c r="AL952" i="11"/>
  <c r="AU952" i="11"/>
  <c r="AL953" i="11"/>
  <c r="AU953" i="11"/>
  <c r="AL954" i="11"/>
  <c r="AU954" i="11"/>
  <c r="AL955" i="11"/>
  <c r="AU955" i="11"/>
  <c r="AL956" i="11"/>
  <c r="AU956" i="11"/>
  <c r="AL957" i="11"/>
  <c r="AU957" i="11"/>
  <c r="AL958" i="11"/>
  <c r="AU958" i="11"/>
  <c r="AL959" i="11"/>
  <c r="AU959" i="11"/>
  <c r="AL960" i="11"/>
  <c r="AU960" i="11"/>
  <c r="AL962" i="11"/>
  <c r="AU962" i="11"/>
  <c r="AL963" i="11"/>
  <c r="AU963" i="11"/>
  <c r="AL964" i="11"/>
  <c r="AU964" i="11"/>
  <c r="AL965" i="11"/>
  <c r="AU965" i="11"/>
  <c r="AL966" i="11"/>
  <c r="AU966" i="11"/>
  <c r="AL967" i="11"/>
  <c r="AU967" i="11"/>
  <c r="AL968" i="11"/>
  <c r="AU968" i="11"/>
  <c r="AL969" i="11"/>
  <c r="AU969" i="11"/>
  <c r="AL970" i="11"/>
  <c r="AU970" i="11"/>
  <c r="AL971" i="11"/>
  <c r="AU971" i="11"/>
  <c r="AL972" i="11"/>
  <c r="AU972" i="11"/>
  <c r="AL974" i="11"/>
  <c r="AU974" i="11"/>
  <c r="AL975" i="11"/>
  <c r="AU975" i="11"/>
  <c r="AL976" i="11"/>
  <c r="AU976" i="11"/>
  <c r="AL977" i="11"/>
  <c r="AU977" i="11"/>
  <c r="AL978" i="11"/>
  <c r="AU978" i="11"/>
  <c r="AL979" i="11"/>
  <c r="AU979" i="11"/>
  <c r="AL980" i="11"/>
  <c r="AU980" i="11"/>
  <c r="AL981" i="11"/>
  <c r="AU981" i="11"/>
  <c r="AL982" i="11"/>
  <c r="AU982" i="11"/>
  <c r="AL983" i="11"/>
  <c r="AU983" i="11"/>
  <c r="AL984" i="11"/>
  <c r="AU984" i="11"/>
  <c r="AL986" i="11"/>
  <c r="AU986" i="11"/>
  <c r="AL987" i="11"/>
  <c r="AU987" i="11"/>
  <c r="AL988" i="11"/>
  <c r="AU988" i="11"/>
  <c r="AL989" i="11"/>
  <c r="AU989" i="11"/>
  <c r="AL990" i="11"/>
  <c r="AU990" i="11"/>
  <c r="AL991" i="11"/>
  <c r="AU991" i="11"/>
  <c r="AL992" i="11"/>
  <c r="AU992" i="11"/>
  <c r="AL993" i="11"/>
  <c r="AU993" i="11"/>
  <c r="AL994" i="11"/>
  <c r="AU994" i="11"/>
  <c r="AL995" i="11"/>
  <c r="AU995" i="11"/>
  <c r="AL996" i="11"/>
  <c r="AU996" i="11"/>
  <c r="AL998" i="11"/>
  <c r="AU998" i="11"/>
  <c r="AL999" i="11"/>
  <c r="AU999" i="11"/>
  <c r="AL1000" i="11"/>
  <c r="AU1000" i="11"/>
  <c r="AL1001" i="11"/>
  <c r="AU1001" i="11"/>
  <c r="AL1002" i="11"/>
  <c r="AU1002" i="11"/>
  <c r="AL1003" i="11"/>
  <c r="AU1003" i="11"/>
  <c r="AL1004" i="11"/>
  <c r="AU1004" i="11"/>
  <c r="AL1005" i="11"/>
  <c r="AU1005" i="11"/>
  <c r="AL1006" i="11"/>
  <c r="AU1006" i="11"/>
  <c r="AL1007" i="11"/>
  <c r="AU1007" i="11"/>
  <c r="AL1008" i="11"/>
  <c r="AU1008" i="11"/>
  <c r="AL1010" i="11"/>
  <c r="AU1010" i="11"/>
  <c r="AL1011" i="11"/>
  <c r="AU1011" i="11"/>
  <c r="AL1012" i="11"/>
  <c r="AU1012" i="11"/>
  <c r="AL1013" i="11"/>
  <c r="AU1013" i="11"/>
  <c r="AL1014" i="11"/>
  <c r="AU1014" i="11"/>
  <c r="AL1015" i="11"/>
  <c r="AU1015" i="11"/>
  <c r="AL1016" i="11"/>
  <c r="AU1016" i="11"/>
  <c r="AL1017" i="11"/>
  <c r="AU1017" i="11"/>
  <c r="AL1018" i="11"/>
  <c r="AU1018" i="11"/>
  <c r="AL1019" i="11"/>
  <c r="AU1019" i="11"/>
  <c r="AL1020" i="11"/>
  <c r="AU1020" i="11"/>
  <c r="AL1022" i="11"/>
  <c r="AU1022" i="11"/>
  <c r="AL1023" i="11"/>
  <c r="AU1023" i="11"/>
  <c r="AL1024" i="11"/>
  <c r="AU1024" i="11"/>
  <c r="AL1025" i="11"/>
  <c r="AU1025" i="11"/>
  <c r="AL1026" i="11"/>
  <c r="AU1026" i="11"/>
  <c r="AL1027" i="11"/>
  <c r="AU1027" i="11"/>
  <c r="AL1028" i="11"/>
  <c r="AU1028" i="11"/>
  <c r="AL1029" i="11"/>
  <c r="AU1029" i="11"/>
  <c r="AL1030" i="11"/>
  <c r="AU1030" i="11"/>
  <c r="AL1031" i="11"/>
  <c r="AU1031" i="11"/>
  <c r="AL1032" i="11"/>
  <c r="AU1032" i="11"/>
  <c r="AL1034" i="11"/>
  <c r="AU1034" i="11"/>
  <c r="AL1035" i="11"/>
  <c r="AU1035" i="11"/>
  <c r="AL1036" i="11"/>
  <c r="AU1036" i="11"/>
  <c r="AL1037" i="11"/>
  <c r="AU1037" i="11"/>
  <c r="AL1038" i="11"/>
  <c r="AU1038" i="11"/>
  <c r="AL1039" i="11"/>
  <c r="AU1039" i="11"/>
  <c r="AL1040" i="11"/>
  <c r="AU1040" i="11"/>
  <c r="AL1041" i="11"/>
  <c r="AU1041" i="11"/>
  <c r="AL1042" i="11"/>
  <c r="AU1042" i="11"/>
  <c r="AL1043" i="11"/>
  <c r="AU1043" i="11"/>
  <c r="AL1044" i="11"/>
  <c r="AU1044" i="11"/>
  <c r="AL1046" i="11"/>
  <c r="AU1046" i="11"/>
  <c r="AL1047" i="11"/>
  <c r="AU1047" i="11"/>
  <c r="AL1048" i="11"/>
  <c r="AU1048" i="11"/>
  <c r="AL1049" i="11"/>
  <c r="AU1049" i="11"/>
  <c r="AL1050" i="11"/>
  <c r="AU1050" i="11"/>
  <c r="AL1051" i="11"/>
  <c r="AU1051" i="11"/>
  <c r="AL1052" i="11"/>
  <c r="AU1052" i="11"/>
  <c r="AL1053" i="11"/>
  <c r="AU1053" i="11"/>
  <c r="AL1054" i="11"/>
  <c r="AU1054" i="11"/>
  <c r="AL1055" i="11"/>
  <c r="AU1055" i="11"/>
  <c r="AL1056" i="11"/>
  <c r="AU1056" i="11"/>
  <c r="AL1058" i="11"/>
  <c r="AU1058" i="11"/>
  <c r="AL1059" i="11"/>
  <c r="AU1059" i="11"/>
  <c r="AL1060" i="11"/>
  <c r="AU1060" i="11"/>
  <c r="AL1061" i="11"/>
  <c r="AU1061" i="11"/>
  <c r="AL1062" i="11"/>
  <c r="AU1062" i="11"/>
  <c r="AL1063" i="11"/>
  <c r="AU1063" i="11"/>
  <c r="AL1064" i="11"/>
  <c r="AU1064" i="11"/>
  <c r="AL1065" i="11"/>
  <c r="AU1065" i="11"/>
  <c r="AL1066" i="11"/>
  <c r="AU1066" i="11"/>
  <c r="AL1067" i="11"/>
  <c r="AU1067" i="11"/>
  <c r="AL1068" i="11"/>
  <c r="AU1068" i="11"/>
  <c r="AL1070" i="11"/>
  <c r="AU1070" i="11"/>
  <c r="AL1071" i="11"/>
  <c r="AU1071" i="11"/>
  <c r="AL1072" i="11"/>
  <c r="AU1072" i="11"/>
  <c r="AL1073" i="11"/>
  <c r="AU1073" i="11"/>
  <c r="AL1074" i="11"/>
  <c r="AU1074" i="11"/>
  <c r="AL1075" i="11"/>
  <c r="AU1075" i="11"/>
  <c r="AL1076" i="11"/>
  <c r="AU1076" i="11"/>
  <c r="AL1077" i="11"/>
  <c r="AU1077" i="11"/>
  <c r="AL1078" i="11"/>
  <c r="AU1078" i="11"/>
  <c r="AL1079" i="11"/>
  <c r="AU1079" i="11"/>
  <c r="AL1080" i="11"/>
  <c r="AU1080" i="11"/>
  <c r="AL1082" i="11"/>
  <c r="AU1082" i="11"/>
  <c r="AL1083" i="11"/>
  <c r="AU1083" i="11"/>
  <c r="AL1084" i="11"/>
  <c r="AU1084" i="11"/>
  <c r="AL1085" i="11"/>
  <c r="AU1085" i="11"/>
  <c r="AL1086" i="11"/>
  <c r="AU1086" i="11"/>
  <c r="AL1087" i="11"/>
  <c r="AU1087" i="11"/>
  <c r="AL1088" i="11"/>
  <c r="AU1088" i="11"/>
  <c r="AL1089" i="11"/>
  <c r="AU1089" i="11"/>
  <c r="AL1090" i="11"/>
  <c r="AU1090" i="11"/>
  <c r="AL1091" i="11"/>
  <c r="AU1091" i="11"/>
  <c r="AL1092" i="11"/>
  <c r="AU1092" i="11"/>
  <c r="AL1094" i="11"/>
  <c r="AU1094" i="11"/>
  <c r="AL1095" i="11"/>
  <c r="AU1095" i="11"/>
  <c r="AL1096" i="11"/>
  <c r="AU1096" i="11"/>
  <c r="AL1097" i="11"/>
  <c r="AU1097" i="11"/>
  <c r="AL1098" i="11"/>
  <c r="AU1098" i="11"/>
  <c r="AL1099" i="11"/>
  <c r="AU1099" i="11"/>
  <c r="AL1100" i="11"/>
  <c r="AU1100" i="11"/>
  <c r="AL1101" i="11"/>
  <c r="AU1101" i="11"/>
  <c r="AL1102" i="11"/>
  <c r="AU1102" i="11"/>
  <c r="AL1103" i="11"/>
  <c r="AU1103" i="11"/>
  <c r="AL1104" i="11"/>
  <c r="AU1104" i="11"/>
  <c r="AL1106" i="11"/>
  <c r="AU1106" i="11"/>
  <c r="AL1107" i="11"/>
  <c r="AU1107" i="11"/>
  <c r="AL1108" i="11"/>
  <c r="AU1108" i="11"/>
  <c r="AL1109" i="11"/>
  <c r="AU1109" i="11"/>
  <c r="AL1110" i="11"/>
  <c r="AU1110" i="11"/>
  <c r="AL1111" i="11"/>
  <c r="AU1111" i="11"/>
  <c r="AL1112" i="11"/>
  <c r="AU1112" i="11"/>
  <c r="AL1113" i="11"/>
  <c r="AU1113" i="11"/>
  <c r="AL1114" i="11"/>
  <c r="AU1114" i="11"/>
  <c r="AL1115" i="11"/>
  <c r="AU1115" i="11"/>
  <c r="AL1116" i="11"/>
  <c r="AU1116" i="11"/>
  <c r="AL1118" i="11"/>
  <c r="AU1118" i="11"/>
  <c r="AL1119" i="11"/>
  <c r="AU1119" i="11"/>
  <c r="AL1120" i="11"/>
  <c r="AU1120" i="11"/>
  <c r="AL1121" i="11"/>
  <c r="AU1121" i="11"/>
  <c r="AL1122" i="11"/>
  <c r="AU1122" i="11"/>
  <c r="AL1123" i="11"/>
  <c r="AU1123" i="11"/>
  <c r="AL1124" i="11"/>
  <c r="AU1124" i="11"/>
  <c r="AL1125" i="11"/>
  <c r="AU1125" i="11"/>
  <c r="AL1126" i="11"/>
  <c r="AU1126" i="11"/>
  <c r="AL1127" i="11"/>
  <c r="AU1127" i="11"/>
  <c r="AL1128" i="11"/>
  <c r="AU1128" i="11"/>
  <c r="AL1130" i="11"/>
  <c r="AU1130" i="11"/>
  <c r="AL1131" i="11"/>
  <c r="AU1131" i="11"/>
  <c r="AL1132" i="11"/>
  <c r="AU1132" i="11"/>
  <c r="AL1133" i="11"/>
  <c r="AU1133" i="11"/>
  <c r="AL1134" i="11"/>
  <c r="AU1134" i="11"/>
  <c r="AL1135" i="11"/>
  <c r="AU1135" i="11"/>
  <c r="AL1136" i="11"/>
  <c r="AU1136" i="11"/>
  <c r="AL1137" i="11"/>
  <c r="AU1137" i="11"/>
  <c r="AL1138" i="11"/>
  <c r="AU1138" i="11"/>
  <c r="AL1139" i="11"/>
  <c r="AU1139" i="11"/>
  <c r="AL1140" i="11"/>
  <c r="AU1140" i="11"/>
  <c r="AL1142" i="11"/>
  <c r="AU1142" i="11"/>
  <c r="AL1143" i="11"/>
  <c r="AU1143" i="11"/>
  <c r="AL1144" i="11"/>
  <c r="AU1144" i="11"/>
  <c r="AL1145" i="11"/>
  <c r="AU1145" i="11"/>
  <c r="AL1146" i="11"/>
  <c r="AU1146" i="11"/>
  <c r="AL1147" i="11"/>
  <c r="AU1147" i="11"/>
  <c r="AL1148" i="11"/>
  <c r="AU1148" i="11"/>
  <c r="AL1149" i="11"/>
  <c r="AU1149" i="11"/>
  <c r="AL1150" i="11"/>
  <c r="AU1150" i="11"/>
  <c r="AL1151" i="11"/>
  <c r="AU1151" i="11"/>
  <c r="AL1152" i="11"/>
  <c r="AU1152" i="11"/>
  <c r="AL1154" i="11"/>
  <c r="AU1154" i="11"/>
  <c r="AL1155" i="11"/>
  <c r="AU1155" i="11"/>
  <c r="AL1156" i="11"/>
  <c r="AU1156" i="11"/>
  <c r="AL1157" i="11"/>
  <c r="AU1157" i="11"/>
  <c r="AL1158" i="11"/>
  <c r="AU1158" i="11"/>
  <c r="AL1159" i="11"/>
  <c r="AU1159" i="11"/>
  <c r="AL1160" i="11"/>
  <c r="AU1160" i="11"/>
  <c r="AL1161" i="11"/>
  <c r="AU1161" i="11"/>
  <c r="AL1162" i="11"/>
  <c r="AU1162" i="11"/>
  <c r="AL1163" i="11"/>
  <c r="AU1163" i="11"/>
  <c r="AL1164" i="11"/>
  <c r="AU1164" i="11"/>
  <c r="AL1166" i="11"/>
  <c r="AU1166" i="11"/>
  <c r="AL1167" i="11"/>
  <c r="AU1167" i="11"/>
  <c r="AL1168" i="11"/>
  <c r="AU1168" i="11"/>
  <c r="AL1169" i="11"/>
  <c r="AU1169" i="11"/>
  <c r="AL1170" i="11"/>
  <c r="AU1170" i="11"/>
  <c r="AL1171" i="11"/>
  <c r="AU1171" i="11"/>
  <c r="AL1172" i="11"/>
  <c r="AU1172" i="11"/>
  <c r="AL1173" i="11"/>
  <c r="AU1173" i="11"/>
  <c r="AL1174" i="11"/>
  <c r="AU1174" i="11"/>
  <c r="AL1175" i="11"/>
  <c r="AU1175" i="11"/>
  <c r="AL1176" i="11"/>
  <c r="AU1176" i="11"/>
  <c r="AL1178" i="11"/>
  <c r="AU1178" i="11"/>
  <c r="AL1179" i="11"/>
  <c r="AU1179" i="11"/>
  <c r="AL1180" i="11"/>
  <c r="AU1180" i="11"/>
  <c r="AL1181" i="11"/>
  <c r="AU1181" i="11"/>
  <c r="AL1182" i="11"/>
  <c r="AU1182" i="11"/>
  <c r="AL1183" i="11"/>
  <c r="AU1183" i="11"/>
  <c r="AL1184" i="11"/>
  <c r="AU1184" i="11"/>
  <c r="AL1185" i="11"/>
  <c r="AU1185" i="11"/>
  <c r="AL1186" i="11"/>
  <c r="AU1186" i="11"/>
  <c r="AL1187" i="11"/>
  <c r="AU1187" i="11"/>
  <c r="AL1188" i="11"/>
  <c r="AU1188" i="11"/>
  <c r="AL1190" i="11"/>
  <c r="AU1190" i="11"/>
  <c r="AL1191" i="11"/>
  <c r="AU1191" i="11"/>
  <c r="AL1192" i="11"/>
  <c r="AU1192" i="11"/>
  <c r="AL1193" i="11"/>
  <c r="AU1193" i="11"/>
  <c r="AL1194" i="11"/>
  <c r="AU1194" i="11"/>
  <c r="AL1195" i="11"/>
  <c r="AU1195" i="11"/>
  <c r="AL1196" i="11"/>
  <c r="AU1196" i="11"/>
  <c r="AL1197" i="11"/>
  <c r="AU1197" i="11"/>
  <c r="AL1198" i="11"/>
  <c r="AU1198" i="11"/>
  <c r="AL1199" i="11"/>
  <c r="AU1199" i="11"/>
  <c r="AL1200" i="11"/>
  <c r="AU1200" i="11"/>
  <c r="AL1202" i="11"/>
  <c r="AU1202" i="11"/>
  <c r="AL1203" i="11"/>
  <c r="AU1203" i="11"/>
  <c r="AL1204" i="11"/>
  <c r="AU1204" i="11"/>
  <c r="AL1205" i="11"/>
  <c r="AU1205" i="11"/>
  <c r="AL1206" i="11"/>
  <c r="AU1206" i="11"/>
  <c r="AL1207" i="11"/>
  <c r="AU1207" i="11"/>
  <c r="AL1208" i="11"/>
  <c r="AU1208" i="11"/>
  <c r="AL1209" i="11"/>
  <c r="AU1209" i="11"/>
  <c r="AL1210" i="11"/>
  <c r="AU1210" i="11"/>
  <c r="AL1211" i="11"/>
  <c r="AU1211" i="11"/>
  <c r="AL1212" i="11"/>
  <c r="AU1212" i="11"/>
  <c r="AL1214" i="11"/>
  <c r="AU1214" i="11"/>
  <c r="AL1215" i="11"/>
  <c r="AU1215" i="11"/>
  <c r="AL1216" i="11"/>
  <c r="AU1216" i="11"/>
  <c r="AL1217" i="11"/>
  <c r="AU1217" i="11"/>
  <c r="AL1218" i="11"/>
  <c r="AU1218" i="11"/>
  <c r="AL1219" i="11"/>
  <c r="AU1219" i="11"/>
  <c r="AL1220" i="11"/>
  <c r="AU1220" i="11"/>
  <c r="AL1221" i="11"/>
  <c r="AU1221" i="11"/>
  <c r="AL1222" i="11"/>
  <c r="AU1222" i="11"/>
  <c r="AL1223" i="11"/>
  <c r="AU1223" i="11"/>
  <c r="AL1224" i="11"/>
  <c r="AU1224" i="11"/>
  <c r="AL1226" i="11"/>
  <c r="AU1226" i="11"/>
  <c r="AL1227" i="11"/>
  <c r="AU1227" i="11"/>
  <c r="AL1228" i="11"/>
  <c r="AU1228" i="11"/>
  <c r="AL1229" i="11"/>
  <c r="AU1229" i="11"/>
  <c r="AL1230" i="11"/>
  <c r="AU1230" i="11"/>
  <c r="AL1231" i="11"/>
  <c r="AU1231" i="11"/>
  <c r="AL1232" i="11"/>
  <c r="AU1232" i="11"/>
  <c r="AL1233" i="11"/>
  <c r="AU1233" i="11"/>
  <c r="AL1234" i="11"/>
  <c r="AU1234" i="11"/>
  <c r="AL1235" i="11"/>
  <c r="AU1235" i="11"/>
  <c r="AL1236" i="11"/>
  <c r="AU1236" i="11"/>
  <c r="AL1238" i="11"/>
  <c r="AU1238" i="11"/>
  <c r="AL1239" i="11"/>
  <c r="AU1239" i="11"/>
  <c r="AL1240" i="11"/>
  <c r="AU1240" i="11"/>
  <c r="AL1241" i="11"/>
  <c r="AU1241" i="11"/>
  <c r="AL1242" i="11"/>
  <c r="AU1242" i="11"/>
  <c r="AL1243" i="11"/>
  <c r="AU1243" i="11"/>
  <c r="AL1244" i="11"/>
  <c r="AU1244" i="11"/>
  <c r="AL1245" i="11"/>
  <c r="AU1245" i="11"/>
  <c r="AL1246" i="11"/>
  <c r="AU1246" i="11"/>
  <c r="AL1247" i="11"/>
  <c r="AU1247" i="11"/>
  <c r="AL1248" i="11"/>
  <c r="AU1248" i="11"/>
  <c r="AL1250" i="11"/>
  <c r="AU1250" i="11"/>
  <c r="AL1251" i="11"/>
  <c r="AU1251" i="11"/>
  <c r="AL1252" i="11"/>
  <c r="AU1252" i="11"/>
  <c r="AL1253" i="11"/>
  <c r="AU1253" i="11"/>
  <c r="AL1254" i="11"/>
  <c r="AU1254" i="11"/>
  <c r="AL1255" i="11"/>
  <c r="AU1255" i="11"/>
  <c r="AL1256" i="11"/>
  <c r="AU1256" i="11"/>
  <c r="AL1257" i="11"/>
  <c r="AU1257" i="11"/>
  <c r="AL1258" i="11"/>
  <c r="AU1258" i="11"/>
  <c r="AL1259" i="11"/>
  <c r="AU1259" i="11"/>
  <c r="AL1260" i="11"/>
  <c r="AU1260" i="11"/>
  <c r="AL1262" i="11"/>
  <c r="AU1262" i="11"/>
  <c r="AL1263" i="11"/>
  <c r="AU1263" i="11"/>
  <c r="AL1264" i="11"/>
  <c r="AU1264" i="11"/>
  <c r="AL1265" i="11"/>
  <c r="AU1265" i="11"/>
  <c r="AL1266" i="11"/>
  <c r="AU1266" i="11"/>
  <c r="AL1267" i="11"/>
  <c r="AU1267" i="11"/>
  <c r="AL1268" i="11"/>
  <c r="AU1268" i="11"/>
  <c r="AL1269" i="11"/>
  <c r="AU1269" i="11"/>
  <c r="AL1270" i="11"/>
  <c r="AU1270" i="11"/>
  <c r="AL1271" i="11"/>
  <c r="AU1271" i="11"/>
  <c r="AL1272" i="11"/>
  <c r="AU1272" i="11"/>
  <c r="AL1274" i="11"/>
  <c r="AU1274" i="11"/>
  <c r="AL1275" i="11"/>
  <c r="AU1275" i="11"/>
  <c r="AL1276" i="11"/>
  <c r="AU1276" i="11"/>
  <c r="AL1277" i="11"/>
  <c r="AU1277" i="11"/>
  <c r="AL1278" i="11"/>
  <c r="AU1278" i="11"/>
  <c r="AL1279" i="11"/>
  <c r="AU1279" i="11"/>
  <c r="AL1280" i="11"/>
  <c r="AU1280" i="11"/>
  <c r="AL1281" i="11"/>
  <c r="AU1281" i="11"/>
  <c r="AL1282" i="11"/>
  <c r="AU1282" i="11"/>
  <c r="AL1283" i="11"/>
  <c r="AU1283" i="11"/>
  <c r="AL1284" i="11"/>
  <c r="AU1284" i="11"/>
  <c r="AL1286" i="11"/>
  <c r="AU1286" i="11"/>
  <c r="AL1287" i="11"/>
  <c r="AU1287" i="11"/>
  <c r="AL1288" i="11"/>
  <c r="AU1288" i="11"/>
  <c r="AL1289" i="11"/>
  <c r="AU1289" i="11"/>
  <c r="AL1290" i="11"/>
  <c r="AU1290" i="11"/>
  <c r="AL1291" i="11"/>
  <c r="AU1291" i="11"/>
  <c r="AL1292" i="11"/>
  <c r="AU1292" i="11"/>
  <c r="AL1293" i="11"/>
  <c r="AU1293" i="11"/>
  <c r="AL1294" i="11"/>
  <c r="AU1294" i="11"/>
  <c r="AL1295" i="11"/>
  <c r="AU1295" i="11"/>
  <c r="AL1296" i="11"/>
  <c r="AU1296" i="11"/>
  <c r="AL1298" i="11"/>
  <c r="AU1298" i="11"/>
  <c r="AL1299" i="11"/>
  <c r="AU1299" i="11"/>
  <c r="AL1300" i="11"/>
  <c r="AU1300" i="11"/>
  <c r="AL1301" i="11"/>
  <c r="AU1301" i="11"/>
  <c r="AL1302" i="11"/>
  <c r="AU1302" i="11"/>
  <c r="AL1303" i="11"/>
  <c r="AU1303" i="11"/>
  <c r="AL1304" i="11"/>
  <c r="AU1304" i="11"/>
  <c r="AL1305" i="11"/>
  <c r="AU1305" i="11"/>
  <c r="AL1306" i="11"/>
  <c r="AU1306" i="11"/>
  <c r="AL1307" i="11"/>
  <c r="AU1307" i="11"/>
  <c r="AL1308" i="11"/>
  <c r="AU1308" i="11"/>
  <c r="AL1310" i="11"/>
  <c r="AU1310" i="11"/>
  <c r="AL1311" i="11"/>
  <c r="AU1311" i="11"/>
  <c r="AL1312" i="11"/>
  <c r="AU1312" i="11"/>
  <c r="AL1313" i="11"/>
  <c r="AU1313" i="11"/>
  <c r="AL1314" i="11"/>
  <c r="AU1314" i="11"/>
  <c r="AL1315" i="11"/>
  <c r="AU1315" i="11"/>
  <c r="AL1316" i="11"/>
  <c r="AU1316" i="11"/>
  <c r="AL1317" i="11"/>
  <c r="AU1317" i="11"/>
  <c r="AL1318" i="11"/>
  <c r="AU1318" i="11"/>
  <c r="AL1319" i="11"/>
  <c r="AU1319" i="11"/>
  <c r="AL1320" i="11"/>
  <c r="AU1320" i="11"/>
  <c r="AL1322" i="11"/>
  <c r="AU1322" i="11"/>
  <c r="AL1323" i="11"/>
  <c r="AU1323" i="11"/>
  <c r="AL1324" i="11"/>
  <c r="AU1324" i="11"/>
  <c r="AL1325" i="11"/>
  <c r="AU1325" i="11"/>
  <c r="AL1326" i="11"/>
  <c r="AU1326" i="11"/>
  <c r="AL1327" i="11"/>
  <c r="AU1327" i="11"/>
  <c r="AL1328" i="11"/>
  <c r="AU1328" i="11"/>
  <c r="AL1329" i="11"/>
  <c r="AU1329" i="11"/>
  <c r="AL1330" i="11"/>
  <c r="AU1330" i="11"/>
  <c r="AL1331" i="11"/>
  <c r="AU1331" i="11"/>
  <c r="AL1332" i="11"/>
  <c r="AU1332" i="11"/>
  <c r="AL1334" i="11"/>
  <c r="AU1334" i="11"/>
  <c r="AL1335" i="11"/>
  <c r="AU1335" i="11"/>
  <c r="AL1336" i="11"/>
  <c r="AU1336" i="11"/>
  <c r="AL1337" i="11"/>
  <c r="AU1337" i="11"/>
  <c r="AL1338" i="11"/>
  <c r="AU1338" i="11"/>
  <c r="AL1339" i="11"/>
  <c r="AU1339" i="11"/>
  <c r="AL1340" i="11"/>
  <c r="AU1340" i="11"/>
  <c r="AL1341" i="11"/>
  <c r="AU1341" i="11"/>
  <c r="AL1342" i="11"/>
  <c r="AU1342" i="11"/>
  <c r="AL1343" i="11"/>
  <c r="AU1343" i="11"/>
  <c r="AL1344" i="11"/>
  <c r="AU1344" i="11"/>
  <c r="AL1346" i="11"/>
  <c r="AU1346" i="11"/>
  <c r="AL1347" i="11"/>
  <c r="AU1347" i="11"/>
  <c r="AL1348" i="11"/>
  <c r="AU1348" i="11"/>
  <c r="AL1349" i="11"/>
  <c r="AU1349" i="11"/>
  <c r="AL1350" i="11"/>
  <c r="AU1350" i="11"/>
  <c r="AL1351" i="11"/>
  <c r="AU1351" i="11"/>
  <c r="AL1352" i="11"/>
  <c r="AU1352" i="11"/>
  <c r="AL1353" i="11"/>
  <c r="AU1353" i="11"/>
  <c r="AL1354" i="11"/>
  <c r="AU1354" i="11"/>
  <c r="AL1355" i="11"/>
  <c r="AU1355" i="11"/>
  <c r="AL1356" i="11"/>
  <c r="AU1356" i="11"/>
  <c r="AL1358" i="11"/>
  <c r="AU1358" i="11"/>
  <c r="AL1359" i="11"/>
  <c r="AU1359" i="11"/>
  <c r="AL1360" i="11"/>
  <c r="AU1360" i="11"/>
  <c r="AL1361" i="11"/>
  <c r="AU1361" i="11"/>
  <c r="AL1362" i="11"/>
  <c r="AU1362" i="11"/>
  <c r="AL1363" i="11"/>
  <c r="AU1363" i="11"/>
  <c r="AL1364" i="11"/>
  <c r="AU1364" i="11"/>
  <c r="AL1365" i="11"/>
  <c r="AU1365" i="11"/>
  <c r="AL1366" i="11"/>
  <c r="AU1366" i="11"/>
  <c r="AL1367" i="11"/>
  <c r="AU1367" i="11"/>
  <c r="AL1368" i="11"/>
  <c r="AU1368" i="11"/>
  <c r="AL1370" i="11"/>
  <c r="AU1370" i="11"/>
  <c r="AL1371" i="11"/>
  <c r="AU1371" i="11"/>
  <c r="AL1372" i="11"/>
  <c r="AU1372" i="11"/>
  <c r="AL1373" i="11"/>
  <c r="AU1373" i="11"/>
  <c r="AL1374" i="11"/>
  <c r="AU1374" i="11"/>
  <c r="AL1375" i="11"/>
  <c r="AU1375" i="11"/>
  <c r="AL1376" i="11"/>
  <c r="AU1376" i="11"/>
  <c r="AL1377" i="11"/>
  <c r="AU1377" i="11"/>
  <c r="AL1378" i="11"/>
  <c r="AU1378" i="11"/>
  <c r="AL1379" i="11"/>
  <c r="AU1379" i="11"/>
  <c r="AL1380" i="11"/>
  <c r="AU1380" i="11"/>
  <c r="AL1382" i="11"/>
  <c r="AU1382" i="11"/>
  <c r="AL1383" i="11"/>
  <c r="AU1383" i="11"/>
  <c r="AL1384" i="11"/>
  <c r="AU1384" i="11"/>
  <c r="AL1385" i="11"/>
  <c r="AU1385" i="11"/>
  <c r="AL1386" i="11"/>
  <c r="AU1386" i="11"/>
  <c r="AL1387" i="11"/>
  <c r="AU1387" i="11"/>
  <c r="AL1388" i="11"/>
  <c r="AU1388" i="11"/>
  <c r="AL1389" i="11"/>
  <c r="AU1389" i="11"/>
  <c r="AL1390" i="11"/>
  <c r="AU1390" i="11"/>
  <c r="AL1391" i="11"/>
  <c r="AU1391" i="11"/>
  <c r="AL1392" i="11"/>
  <c r="AU1392" i="11"/>
  <c r="AL1394" i="11"/>
  <c r="AU1394" i="11"/>
  <c r="AL1395" i="11"/>
  <c r="AU1395" i="11"/>
  <c r="AL1396" i="11"/>
  <c r="AU1396" i="11"/>
  <c r="AL1397" i="11"/>
  <c r="AU1397" i="11"/>
  <c r="AL1398" i="11"/>
  <c r="AU1398" i="11"/>
  <c r="AL1399" i="11"/>
  <c r="AU1399" i="11"/>
  <c r="AL1400" i="11"/>
  <c r="AU1400" i="11"/>
  <c r="AL1401" i="11"/>
  <c r="AU1401" i="11"/>
  <c r="AL1402" i="11"/>
  <c r="AU1402" i="11"/>
  <c r="AL1403" i="11"/>
  <c r="AU1403" i="11"/>
  <c r="AL1404" i="11"/>
  <c r="AU1404" i="11"/>
  <c r="AL1406" i="11"/>
  <c r="AU1406" i="11"/>
  <c r="AL1407" i="11"/>
  <c r="AU1407" i="11"/>
  <c r="AL1408" i="11"/>
  <c r="AU1408" i="11"/>
  <c r="AL1409" i="11"/>
  <c r="AU1409" i="11"/>
  <c r="AL1410" i="11"/>
  <c r="AU1410" i="11"/>
  <c r="AL1411" i="11"/>
  <c r="AU1411" i="11"/>
  <c r="AL1412" i="11"/>
  <c r="AU1412" i="11"/>
  <c r="AL1413" i="11"/>
  <c r="AU1413" i="11"/>
  <c r="AL1414" i="11"/>
  <c r="AU1414" i="11"/>
  <c r="AL1415" i="11"/>
  <c r="AU1415" i="11"/>
  <c r="AL1417" i="11"/>
  <c r="AU1417" i="11"/>
  <c r="AL1419" i="11"/>
  <c r="AU1419" i="11"/>
  <c r="AL1420" i="11"/>
  <c r="AU1420" i="11"/>
  <c r="AL1421" i="11"/>
  <c r="AU1421" i="11"/>
  <c r="AL1422" i="11"/>
  <c r="AU1422" i="11"/>
  <c r="AL1423" i="11"/>
  <c r="AU1423" i="11"/>
  <c r="AL1424" i="11"/>
  <c r="AU1424" i="11"/>
  <c r="AL1425" i="11"/>
  <c r="AU1425" i="11"/>
  <c r="AL1426" i="11"/>
  <c r="AU1426" i="11"/>
  <c r="AL1427" i="11"/>
  <c r="AU1427" i="11"/>
  <c r="AL1428" i="11"/>
  <c r="AU1428" i="11"/>
  <c r="AL1429" i="11"/>
  <c r="AU1429" i="11"/>
  <c r="AL1431" i="11"/>
  <c r="AU1431" i="11"/>
  <c r="AL1432" i="11"/>
  <c r="AU1432" i="11"/>
  <c r="AL1433" i="11"/>
  <c r="AU1433" i="11"/>
  <c r="AL1434" i="11"/>
  <c r="AU1434" i="11"/>
  <c r="AL1435" i="11"/>
  <c r="AU1435" i="11"/>
  <c r="AL1436" i="11"/>
  <c r="AU1436" i="11"/>
  <c r="AL1437" i="11"/>
  <c r="AU1437" i="11"/>
  <c r="AL1438" i="11"/>
  <c r="AU1438" i="11"/>
  <c r="AL1439" i="11"/>
  <c r="AU1439" i="11"/>
  <c r="AL1440" i="11"/>
  <c r="AU1440" i="11"/>
  <c r="AL1441" i="11"/>
  <c r="AU1441" i="11"/>
  <c r="AL1443" i="11"/>
  <c r="AU1443" i="11"/>
  <c r="AL1444" i="11"/>
  <c r="AU1444" i="11"/>
  <c r="AL1445" i="11"/>
  <c r="AU1445" i="11"/>
  <c r="AL1446" i="11"/>
  <c r="AU1446" i="11"/>
  <c r="AL1447" i="11"/>
  <c r="AU1447" i="11"/>
  <c r="AL1448" i="11"/>
  <c r="AU1448" i="11"/>
  <c r="AL1449" i="11"/>
  <c r="AU1449" i="11"/>
  <c r="AL1450" i="11"/>
  <c r="AU1450" i="11"/>
  <c r="AL1451" i="11"/>
  <c r="AU1451" i="11"/>
  <c r="AL1452" i="11"/>
  <c r="AU1452" i="11"/>
  <c r="AL1453" i="11"/>
  <c r="AU1453" i="11"/>
  <c r="AL1455" i="11"/>
  <c r="AU1455" i="11"/>
  <c r="AL1456" i="11"/>
  <c r="AU1456" i="11"/>
  <c r="AL1457" i="11"/>
  <c r="AU1457" i="11"/>
  <c r="AL1458" i="11"/>
  <c r="AU1458" i="11"/>
  <c r="AL1459" i="11"/>
  <c r="AU1459" i="11"/>
  <c r="AL1460" i="11"/>
  <c r="AU1460" i="11"/>
  <c r="AL1461" i="11"/>
  <c r="AU1461" i="11"/>
  <c r="AL1462" i="11"/>
  <c r="AU1462" i="11"/>
  <c r="AL1463" i="11"/>
  <c r="AU1463" i="11"/>
  <c r="AL1464" i="11"/>
  <c r="AU1464" i="11"/>
  <c r="AL1465" i="11"/>
  <c r="AU1465" i="11"/>
  <c r="AL1467" i="11"/>
  <c r="AU1467" i="11"/>
  <c r="AL1468" i="11"/>
  <c r="AU1468" i="11"/>
  <c r="AL1469" i="11"/>
  <c r="AU1469" i="11"/>
  <c r="AL1470" i="11"/>
  <c r="AU1470" i="11"/>
  <c r="AL1471" i="11"/>
  <c r="AU1471" i="11"/>
  <c r="AL1472" i="11"/>
  <c r="AU1472" i="11"/>
  <c r="AL1473" i="11"/>
  <c r="AU1473" i="11"/>
  <c r="AL1474" i="11"/>
  <c r="AU1474" i="11"/>
  <c r="AL1475" i="11"/>
  <c r="AU1475" i="11"/>
  <c r="AL1476" i="11"/>
  <c r="AU1476" i="11"/>
  <c r="AL1477" i="11"/>
  <c r="AU1477" i="11"/>
  <c r="AL1479" i="11"/>
  <c r="AU1479" i="11"/>
  <c r="AL1480" i="11"/>
  <c r="AU1480" i="11"/>
  <c r="AL1481" i="11"/>
  <c r="AU1481" i="11"/>
  <c r="AL1482" i="11"/>
  <c r="AU1482" i="11"/>
  <c r="AL1483" i="11"/>
  <c r="AU1483" i="11"/>
  <c r="AL1484" i="11"/>
  <c r="AU1484" i="11"/>
  <c r="AL1485" i="11"/>
  <c r="AU1485" i="11"/>
  <c r="AL1486" i="11"/>
  <c r="AU1486" i="11"/>
  <c r="AL1487" i="11"/>
  <c r="AU1487" i="11"/>
  <c r="AL1488" i="11"/>
  <c r="AU1488" i="11"/>
  <c r="AL1489" i="11"/>
  <c r="AU1489" i="11"/>
  <c r="AL1491" i="11"/>
  <c r="AU1491" i="11"/>
  <c r="AL1492" i="11"/>
  <c r="AU1492" i="11"/>
  <c r="AL1493" i="11"/>
  <c r="AU1493" i="11"/>
  <c r="AL1494" i="11"/>
  <c r="AU1494" i="11"/>
  <c r="AL1495" i="11"/>
  <c r="AU1495" i="11"/>
  <c r="AL1496" i="11"/>
  <c r="AU1496" i="11"/>
  <c r="AL1497" i="11"/>
  <c r="AU1497" i="11"/>
  <c r="AL1498" i="11"/>
  <c r="AU1498" i="11"/>
  <c r="AL1499" i="11"/>
  <c r="AU1499" i="11"/>
  <c r="AL1500" i="11"/>
  <c r="AU1500" i="11"/>
  <c r="AL1501" i="11"/>
  <c r="AU1501" i="11"/>
  <c r="AL1503" i="11"/>
  <c r="AU1503" i="11"/>
  <c r="AL1504" i="11"/>
  <c r="AU1504" i="11"/>
  <c r="AL1505" i="11"/>
  <c r="AU1505" i="11"/>
  <c r="AL1506" i="11"/>
  <c r="AU1506" i="11"/>
  <c r="AL1507" i="11"/>
  <c r="AU1507" i="11"/>
  <c r="AL1508" i="11"/>
  <c r="AU1508" i="11"/>
  <c r="AL1509" i="11"/>
  <c r="AU1509" i="11"/>
  <c r="AL1510" i="11"/>
  <c r="AU1510" i="11"/>
  <c r="AL1511" i="11"/>
  <c r="AU1511" i="11"/>
  <c r="AL1512" i="11"/>
  <c r="AU1512" i="11"/>
  <c r="AL1513" i="11"/>
  <c r="AU1513" i="11"/>
  <c r="AL1515" i="11"/>
  <c r="AU1515" i="11"/>
  <c r="AL1516" i="11"/>
  <c r="AU1516" i="11"/>
  <c r="AL1517" i="11"/>
  <c r="AU1517" i="11"/>
  <c r="AL1518" i="11"/>
  <c r="AU1518" i="11"/>
  <c r="AL1519" i="11"/>
  <c r="AU1519" i="11"/>
  <c r="AL1520" i="11"/>
  <c r="AU1520" i="11"/>
  <c r="AL1521" i="11"/>
  <c r="AU1521" i="11"/>
  <c r="AL1522" i="11"/>
  <c r="AU1522" i="11"/>
  <c r="AL1523" i="11"/>
  <c r="AU1523" i="11"/>
  <c r="AL1524" i="11"/>
  <c r="AU1524" i="11"/>
  <c r="AL1525" i="11"/>
  <c r="AU1525" i="11"/>
  <c r="AL1527" i="11"/>
  <c r="AU1527" i="11"/>
  <c r="AL1528" i="11"/>
  <c r="AU1528" i="11"/>
  <c r="AL1529" i="11"/>
  <c r="AU1529" i="11"/>
  <c r="AL1530" i="11"/>
  <c r="AU1530" i="11"/>
  <c r="AL1531" i="11"/>
  <c r="AU1531" i="11"/>
  <c r="AL1532" i="11"/>
  <c r="AU1532" i="11"/>
  <c r="AL1533" i="11"/>
  <c r="AU1533" i="11"/>
  <c r="AL1534" i="11"/>
  <c r="AU1534" i="11"/>
  <c r="AL1535" i="11"/>
  <c r="AU1535" i="11"/>
  <c r="AL1536" i="11"/>
  <c r="AU1536" i="11"/>
  <c r="AL1537" i="11"/>
  <c r="AU1537" i="11"/>
  <c r="AL1539" i="11"/>
  <c r="AU1539" i="11"/>
  <c r="AL1540" i="11"/>
  <c r="AU1540" i="11"/>
  <c r="AL1541" i="11"/>
  <c r="AU1541" i="11"/>
  <c r="AL1542" i="11"/>
  <c r="AU1542" i="11"/>
  <c r="AL1543" i="11"/>
  <c r="AU1543" i="11"/>
  <c r="AL1544" i="11"/>
  <c r="AU1544" i="11"/>
  <c r="AL1545" i="11"/>
  <c r="AU1545" i="11"/>
  <c r="AL1546" i="11"/>
  <c r="AU1546" i="11"/>
  <c r="AL1547" i="11"/>
  <c r="AU1547" i="11"/>
  <c r="AL1548" i="11"/>
  <c r="AU1548" i="11"/>
  <c r="AL1549" i="11"/>
  <c r="AU1549" i="11"/>
  <c r="AL1551" i="11"/>
  <c r="AU1551" i="11"/>
  <c r="AL1552" i="11"/>
  <c r="AU1552" i="11"/>
  <c r="AL1553" i="11"/>
  <c r="AU1553" i="11"/>
  <c r="AL1554" i="11"/>
  <c r="AU1554" i="11"/>
  <c r="AL1555" i="11"/>
  <c r="AU1555" i="11"/>
  <c r="AL1556" i="11"/>
  <c r="AU1556" i="11"/>
  <c r="AL1557" i="11"/>
  <c r="AU1557" i="11"/>
  <c r="AL1558" i="11"/>
  <c r="AU1558" i="11"/>
  <c r="AL1559" i="11"/>
  <c r="AU1559" i="11"/>
  <c r="AL1560" i="11"/>
  <c r="AU1560" i="11"/>
  <c r="AL1561" i="11"/>
  <c r="AU1561" i="11"/>
  <c r="AL1563" i="11"/>
  <c r="AU1563" i="11"/>
  <c r="AL1564" i="11"/>
  <c r="AU1564" i="11"/>
  <c r="AL1565" i="11"/>
  <c r="AU1565" i="11"/>
  <c r="AL1566" i="11"/>
  <c r="AU1566" i="11"/>
  <c r="AL1567" i="11"/>
  <c r="AU1567" i="11"/>
  <c r="AL1568" i="11"/>
  <c r="AU1568" i="11"/>
  <c r="AL1569" i="11"/>
  <c r="AU1569" i="11"/>
  <c r="AL1570" i="11"/>
  <c r="AU1570" i="11"/>
  <c r="AL1571" i="11"/>
  <c r="AU1571" i="11"/>
  <c r="AL1572" i="11"/>
  <c r="AU1572" i="11"/>
  <c r="AL1573" i="11"/>
  <c r="AU1573" i="11"/>
  <c r="AL1575" i="11"/>
  <c r="AU1575" i="11"/>
  <c r="AL1576" i="11"/>
  <c r="AU1576" i="11"/>
  <c r="AL1577" i="11"/>
  <c r="AU1577" i="11"/>
  <c r="AL1578" i="11"/>
  <c r="AU1578" i="11"/>
  <c r="AL1579" i="11"/>
  <c r="AU1579" i="11"/>
  <c r="AL1580" i="11"/>
  <c r="AU1580" i="11"/>
  <c r="AL1581" i="11"/>
  <c r="AU1581" i="11"/>
  <c r="AL1582" i="11"/>
  <c r="AU1582" i="11"/>
  <c r="AL1583" i="11"/>
  <c r="AU1583" i="11"/>
  <c r="AL1584" i="11"/>
  <c r="AU1584" i="11"/>
  <c r="AL1585" i="11"/>
  <c r="AU1585" i="11"/>
  <c r="AL1587" i="11"/>
  <c r="AU1587" i="11"/>
  <c r="AL1588" i="11"/>
  <c r="AU1588" i="11"/>
  <c r="AL1589" i="11"/>
  <c r="AU1589" i="11"/>
  <c r="AL1590" i="11"/>
  <c r="AU1590" i="11"/>
  <c r="AL1591" i="11"/>
  <c r="AU1591" i="11"/>
  <c r="AL1592" i="11"/>
  <c r="AU1592" i="11"/>
  <c r="AL1593" i="11"/>
  <c r="AU1593" i="11"/>
  <c r="AL1594" i="11"/>
  <c r="AU1594" i="11"/>
  <c r="AL1595" i="11"/>
  <c r="AU1595" i="11"/>
  <c r="AL1596" i="11"/>
  <c r="AU1596" i="11"/>
  <c r="AL1597" i="11"/>
  <c r="AU1597" i="11"/>
  <c r="AL1599" i="11"/>
  <c r="AU1599" i="11"/>
  <c r="AL1600" i="11"/>
  <c r="AU1600" i="11"/>
  <c r="AL1601" i="11"/>
  <c r="AU1601" i="11"/>
  <c r="AL1602" i="11"/>
  <c r="AU1602" i="11"/>
  <c r="AL1603" i="11"/>
  <c r="AU1603" i="11"/>
  <c r="AL1604" i="11"/>
  <c r="AU1604" i="11"/>
  <c r="AL1605" i="11"/>
  <c r="AU1605" i="11"/>
  <c r="AL1606" i="11"/>
  <c r="AU1606" i="11"/>
  <c r="AL1607" i="11"/>
  <c r="AU1607" i="11"/>
  <c r="AL1608" i="11"/>
  <c r="AU1608" i="11"/>
  <c r="AL1609" i="11"/>
  <c r="AU1609" i="11"/>
  <c r="AL1611" i="11"/>
  <c r="AU1611" i="11"/>
  <c r="AL1612" i="11"/>
  <c r="AU1612" i="11"/>
  <c r="AL1613" i="11"/>
  <c r="AU1613" i="11"/>
  <c r="AL1614" i="11"/>
  <c r="AU1614" i="11"/>
  <c r="AL1615" i="11"/>
  <c r="AU1615" i="11"/>
  <c r="AL1616" i="11"/>
  <c r="AU1616" i="11"/>
  <c r="AL1617" i="11"/>
  <c r="AU1617" i="11"/>
  <c r="AL1618" i="11"/>
  <c r="AU1618" i="11"/>
  <c r="AL1619" i="11"/>
  <c r="AU1619" i="11"/>
  <c r="AL1620" i="11"/>
  <c r="AU1620" i="11"/>
  <c r="AL1621" i="11"/>
  <c r="AU1621" i="11"/>
  <c r="AL1623" i="11"/>
  <c r="AU1623" i="11"/>
  <c r="AL1624" i="11"/>
  <c r="AU1624" i="11"/>
  <c r="AL1625" i="11"/>
  <c r="AU1625" i="11"/>
  <c r="AL1626" i="11"/>
  <c r="AU1626" i="11"/>
  <c r="AL1627" i="11"/>
  <c r="AU1627" i="11"/>
  <c r="AL1628" i="11"/>
  <c r="AU1628" i="11"/>
  <c r="AL1629" i="11"/>
  <c r="AU1629" i="11"/>
  <c r="AL1630" i="11"/>
  <c r="AU1630" i="11"/>
  <c r="AL1631" i="11"/>
  <c r="AU1631" i="11"/>
  <c r="AL1632" i="11"/>
  <c r="AU1632" i="11"/>
  <c r="AL1633" i="11"/>
  <c r="AU1633" i="11"/>
  <c r="AL1635" i="11"/>
  <c r="AU1635" i="11"/>
  <c r="AL1636" i="11"/>
  <c r="AU1636" i="11"/>
  <c r="AL1637" i="11"/>
  <c r="AU1637" i="11"/>
  <c r="AL1638" i="11"/>
  <c r="AU1638" i="11"/>
  <c r="AL1639" i="11"/>
  <c r="AU1639" i="11"/>
  <c r="AL6" i="11"/>
  <c r="V4" i="22" s="1"/>
  <c r="W4" i="22" s="1"/>
  <c r="AO74" i="11"/>
  <c r="AN74" i="11" a="1"/>
  <c r="AN74" i="11" s="1"/>
  <c r="AO168" i="11"/>
  <c r="AN168" i="11" a="1"/>
  <c r="AN168" i="11" s="1"/>
  <c r="AO51" i="11"/>
  <c r="AN51" i="11" a="1"/>
  <c r="AN51" i="11" s="1"/>
  <c r="AO127" i="11"/>
  <c r="AN127" i="11" a="1"/>
  <c r="AN127" i="11" s="1"/>
  <c r="AO194" i="11"/>
  <c r="AN194" i="11" a="1"/>
  <c r="AN194" i="11" s="1"/>
  <c r="AO278" i="11"/>
  <c r="AN278" i="11" a="1"/>
  <c r="AN278" i="11" s="1"/>
  <c r="AO362" i="11"/>
  <c r="AN362" i="11" a="1"/>
  <c r="AN362" i="11" s="1"/>
  <c r="AO434" i="11"/>
  <c r="AN434" i="11" a="1"/>
  <c r="AN434" i="11" s="1"/>
  <c r="AO499" i="11"/>
  <c r="AN499" i="11" a="1"/>
  <c r="AN499" i="11" s="1"/>
  <c r="AO571" i="11"/>
  <c r="AN571" i="11" a="1"/>
  <c r="AN571" i="11" s="1"/>
  <c r="AO31" i="11"/>
  <c r="AN31" i="11" a="1"/>
  <c r="AN31" i="11" s="1"/>
  <c r="AO68" i="11"/>
  <c r="AN68" i="11" a="1"/>
  <c r="AN68" i="11" s="1"/>
  <c r="AO95" i="11"/>
  <c r="AN95" i="11" a="1"/>
  <c r="AN95" i="11" s="1"/>
  <c r="AO131" i="11"/>
  <c r="AN131" i="11" a="1"/>
  <c r="AN131" i="11" s="1"/>
  <c r="AO174" i="11"/>
  <c r="AN174" i="11" a="1"/>
  <c r="AN174" i="11" s="1"/>
  <c r="AO198" i="11"/>
  <c r="AN198" i="11" a="1"/>
  <c r="AN198" i="11" s="1"/>
  <c r="AO234" i="11"/>
  <c r="AN234" i="11" a="1"/>
  <c r="AN234" i="11" s="1"/>
  <c r="AO270" i="11"/>
  <c r="AN270" i="11" a="1"/>
  <c r="AN270" i="11" s="1"/>
  <c r="AO318" i="11"/>
  <c r="AN318" i="11" a="1"/>
  <c r="AN318" i="11" s="1"/>
  <c r="AO366" i="11"/>
  <c r="AN366" i="11" a="1"/>
  <c r="AN366" i="11" s="1"/>
  <c r="AO378" i="11"/>
  <c r="AN378" i="11" a="1"/>
  <c r="AN378" i="11" s="1"/>
  <c r="AO402" i="11"/>
  <c r="AN402" i="11" a="1"/>
  <c r="AN402" i="11" s="1"/>
  <c r="AO426" i="11"/>
  <c r="AN426" i="11" a="1"/>
  <c r="AN426" i="11" s="1"/>
  <c r="AO438" i="11"/>
  <c r="AN438" i="11" a="1"/>
  <c r="AN438" i="11" s="1"/>
  <c r="AO479" i="11"/>
  <c r="AN479" i="11" a="1"/>
  <c r="AN479" i="11" s="1"/>
  <c r="AO515" i="11"/>
  <c r="AN515" i="11" a="1"/>
  <c r="AN515" i="11" s="1"/>
  <c r="AO551" i="11"/>
  <c r="AN551" i="11" a="1"/>
  <c r="AN551" i="11" s="1"/>
  <c r="AO599" i="11"/>
  <c r="AN599" i="11" a="1"/>
  <c r="AN599" i="11" s="1"/>
  <c r="AO635" i="11"/>
  <c r="AN635" i="11" a="1"/>
  <c r="AN635" i="11" s="1"/>
  <c r="AO671" i="11"/>
  <c r="AN671" i="11" a="1"/>
  <c r="AN671" i="11" s="1"/>
  <c r="AO707" i="11"/>
  <c r="AN707" i="11" a="1"/>
  <c r="AN707" i="11" s="1"/>
  <c r="AO743" i="11"/>
  <c r="AN743" i="11" a="1"/>
  <c r="AN743" i="11" s="1"/>
  <c r="AO791" i="11"/>
  <c r="AN791" i="11" a="1"/>
  <c r="AN791" i="11" s="1"/>
  <c r="AO839" i="11"/>
  <c r="AN839" i="11" a="1"/>
  <c r="AN839" i="11" s="1"/>
  <c r="AO887" i="11"/>
  <c r="AN887" i="11" a="1"/>
  <c r="AN887" i="11" s="1"/>
  <c r="AO935" i="11"/>
  <c r="AN935" i="11" a="1"/>
  <c r="AN935" i="11" s="1"/>
  <c r="AO971" i="11"/>
  <c r="AN971" i="11" a="1"/>
  <c r="AN971" i="11" s="1"/>
  <c r="AO1007" i="11"/>
  <c r="AN1007" i="11" a="1"/>
  <c r="AN1007" i="11" s="1"/>
  <c r="AO1103" i="11"/>
  <c r="AN1103" i="11" a="1"/>
  <c r="AN1103" i="11" s="1"/>
  <c r="AO1139" i="11"/>
  <c r="AN1139" i="11" a="1"/>
  <c r="AN1139" i="11" s="1"/>
  <c r="AO1163" i="11"/>
  <c r="AN1163" i="11" a="1"/>
  <c r="AN1163" i="11" s="1"/>
  <c r="AO1211" i="11"/>
  <c r="AN1211" i="11" a="1"/>
  <c r="AN1211" i="11" s="1"/>
  <c r="AO9" i="11"/>
  <c r="AN9" i="11" a="1"/>
  <c r="AN9" i="11" s="1"/>
  <c r="AO45" i="11"/>
  <c r="AN45" i="11" a="1"/>
  <c r="AN45" i="11" s="1"/>
  <c r="AO85" i="11"/>
  <c r="AN85" i="11" a="1"/>
  <c r="AN85" i="11" s="1"/>
  <c r="AO121" i="11"/>
  <c r="AN121" i="11" a="1"/>
  <c r="AN121" i="11" s="1"/>
  <c r="AO176" i="11"/>
  <c r="AN176" i="11" a="1"/>
  <c r="AN176" i="11" s="1"/>
  <c r="AO212" i="11"/>
  <c r="AN212" i="11" a="1"/>
  <c r="AN212" i="11" s="1"/>
  <c r="AO248" i="11"/>
  <c r="AN248" i="11" a="1"/>
  <c r="AN248" i="11" s="1"/>
  <c r="AO308" i="11"/>
  <c r="AN308" i="11" a="1"/>
  <c r="AN308" i="11" s="1"/>
  <c r="AO344" i="11"/>
  <c r="AN344" i="11" a="1"/>
  <c r="AN344" i="11" s="1"/>
  <c r="AO380" i="11"/>
  <c r="AN380" i="11" a="1"/>
  <c r="AN380" i="11" s="1"/>
  <c r="AO416" i="11"/>
  <c r="AN416" i="11" a="1"/>
  <c r="AN416" i="11" s="1"/>
  <c r="AO469" i="11"/>
  <c r="AN469" i="11" a="1"/>
  <c r="AN469" i="11" s="1"/>
  <c r="AO505" i="11"/>
  <c r="AN505" i="11" a="1"/>
  <c r="AN505" i="11" s="1"/>
  <c r="AO541" i="11"/>
  <c r="AN541" i="11" a="1"/>
  <c r="AN541" i="11" s="1"/>
  <c r="AO589" i="11"/>
  <c r="AN589" i="11" a="1"/>
  <c r="AN589" i="11" s="1"/>
  <c r="AO613" i="11"/>
  <c r="AN613" i="11" a="1"/>
  <c r="AN613" i="11" s="1"/>
  <c r="AO649" i="11"/>
  <c r="AN649" i="11" a="1"/>
  <c r="AN649" i="11" s="1"/>
  <c r="AO697" i="11"/>
  <c r="AN697" i="11" a="1"/>
  <c r="AN697" i="11" s="1"/>
  <c r="AO733" i="11"/>
  <c r="AN733" i="11" a="1"/>
  <c r="AN733" i="11" s="1"/>
  <c r="AO769" i="11"/>
  <c r="AN769" i="11" a="1"/>
  <c r="AN769" i="11" s="1"/>
  <c r="AO805" i="11"/>
  <c r="AN805" i="11" a="1"/>
  <c r="AN805" i="11" s="1"/>
  <c r="AO829" i="11"/>
  <c r="AN829" i="11" a="1"/>
  <c r="AN829" i="11" s="1"/>
  <c r="AO853" i="11"/>
  <c r="AN853" i="11" a="1"/>
  <c r="AN853" i="11" s="1"/>
  <c r="AO901" i="11"/>
  <c r="AN901" i="11" a="1"/>
  <c r="AN901" i="11" s="1"/>
  <c r="AO925" i="11"/>
  <c r="AN925" i="11" a="1"/>
  <c r="AN925" i="11" s="1"/>
  <c r="AO961" i="11"/>
  <c r="AN961" i="11" a="1"/>
  <c r="AN961" i="11" s="1"/>
  <c r="AO997" i="11"/>
  <c r="AN997" i="11" a="1"/>
  <c r="AN997" i="11" s="1"/>
  <c r="AO1033" i="11"/>
  <c r="AN1033" i="11" a="1"/>
  <c r="AN1033" i="11" s="1"/>
  <c r="AO1057" i="11"/>
  <c r="AN1057" i="11" a="1"/>
  <c r="AN1057" i="11" s="1"/>
  <c r="AO1093" i="11"/>
  <c r="AN1093" i="11" a="1"/>
  <c r="AN1093" i="11" s="1"/>
  <c r="AO1117" i="11"/>
  <c r="AN1117" i="11" a="1"/>
  <c r="AN1117" i="11" s="1"/>
  <c r="AO1129" i="11"/>
  <c r="AN1129" i="11" a="1"/>
  <c r="AN1129" i="11" s="1"/>
  <c r="AO1141" i="11"/>
  <c r="AN1141" i="11" a="1"/>
  <c r="AN1141" i="11" s="1"/>
  <c r="AO1153" i="11"/>
  <c r="AN1153" i="11" a="1"/>
  <c r="AN1153" i="11" s="1"/>
  <c r="AO1177" i="11"/>
  <c r="AN1177" i="11" a="1"/>
  <c r="AN1177" i="11" s="1"/>
  <c r="AO1189" i="11"/>
  <c r="AN1189" i="11" a="1"/>
  <c r="AN1189" i="11" s="1"/>
  <c r="AO1201" i="11"/>
  <c r="AN1201" i="11" a="1"/>
  <c r="AN1201" i="11" s="1"/>
  <c r="AO1225" i="11"/>
  <c r="AN1225" i="11" a="1"/>
  <c r="AN1225" i="11" s="1"/>
  <c r="AO1237" i="11"/>
  <c r="AN1237" i="11" a="1"/>
  <c r="AN1237" i="11" s="1"/>
  <c r="AO1249" i="11"/>
  <c r="AN1249" i="11" a="1"/>
  <c r="AN1249" i="11" s="1"/>
  <c r="AO1273" i="11"/>
  <c r="AN1273" i="11" a="1"/>
  <c r="AN1273" i="11" s="1"/>
  <c r="AO1285" i="11"/>
  <c r="AN1285" i="11" a="1"/>
  <c r="AN1285" i="11" s="1"/>
  <c r="AO1297" i="11"/>
  <c r="AN1297" i="11" a="1"/>
  <c r="AN1297" i="11" s="1"/>
  <c r="AO1321" i="11"/>
  <c r="AN1321" i="11" a="1"/>
  <c r="AN1321" i="11" s="1"/>
  <c r="AO1333" i="11"/>
  <c r="AN1333" i="11" a="1"/>
  <c r="AN1333" i="11" s="1"/>
  <c r="AO1345" i="11"/>
  <c r="AN1345" i="11" a="1"/>
  <c r="AN1345" i="11" s="1"/>
  <c r="AN1369" i="11" a="1"/>
  <c r="AN1369" i="11" s="1"/>
  <c r="AO1369" i="11"/>
  <c r="AN1393" i="11" a="1"/>
  <c r="AN1393" i="11" s="1"/>
  <c r="AO1393" i="11"/>
  <c r="AN1405" i="11" a="1"/>
  <c r="AN1405" i="11" s="1"/>
  <c r="AO1405" i="11"/>
  <c r="AN1430" i="11" a="1"/>
  <c r="AN1430" i="11" s="1"/>
  <c r="AO1430" i="11"/>
  <c r="AO1442" i="11"/>
  <c r="AN1442" i="11" a="1"/>
  <c r="AN1442" i="11" s="1"/>
  <c r="AO1454" i="11"/>
  <c r="AN1454" i="11" a="1"/>
  <c r="AN1454" i="11" s="1"/>
  <c r="AO1478" i="11"/>
  <c r="AN1478" i="11" a="1"/>
  <c r="AN1478" i="11" s="1"/>
  <c r="AO1490" i="11"/>
  <c r="AN1490" i="11" a="1"/>
  <c r="AN1490" i="11" s="1"/>
  <c r="AN1514" i="11" a="1"/>
  <c r="AN1514" i="11" s="1"/>
  <c r="AO1514" i="11"/>
  <c r="AN1526" i="11" a="1"/>
  <c r="AN1526" i="11" s="1"/>
  <c r="AO1526" i="11"/>
  <c r="AN1574" i="11" a="1"/>
  <c r="AN1574" i="11" s="1"/>
  <c r="AO1574" i="11"/>
  <c r="AO115" i="11"/>
  <c r="AN115" i="11" a="1"/>
  <c r="AN115" i="11" s="1"/>
  <c r="AO342" i="11"/>
  <c r="AN342" i="11" a="1"/>
  <c r="AN342" i="11" s="1"/>
  <c r="AO911" i="11"/>
  <c r="AN911" i="11" a="1"/>
  <c r="AN911" i="11" s="1"/>
  <c r="AO133" i="11"/>
  <c r="AN133" i="11" a="1"/>
  <c r="AN133" i="11" s="1"/>
  <c r="AO272" i="11"/>
  <c r="AN272" i="11" a="1"/>
  <c r="AN272" i="11" s="1"/>
  <c r="AO428" i="11"/>
  <c r="AN428" i="11" a="1"/>
  <c r="AN428" i="11" s="1"/>
  <c r="AO673" i="11"/>
  <c r="AN673" i="11" a="1"/>
  <c r="AN673" i="11" s="1"/>
  <c r="AO877" i="11"/>
  <c r="AN877" i="11" a="1"/>
  <c r="AN877" i="11" s="1"/>
  <c r="AO1021" i="11"/>
  <c r="AN1021" i="11" a="1"/>
  <c r="AN1021" i="11" s="1"/>
  <c r="AO1105" i="11"/>
  <c r="AN1105" i="11" a="1"/>
  <c r="AN1105" i="11" s="1"/>
  <c r="AO1165" i="11"/>
  <c r="AN1165" i="11" a="1"/>
  <c r="AN1165" i="11" s="1"/>
  <c r="AO1213" i="11"/>
  <c r="AN1213" i="11" a="1"/>
  <c r="AN1213" i="11" s="1"/>
  <c r="AO1261" i="11"/>
  <c r="AN1261" i="11" a="1"/>
  <c r="AN1261" i="11" s="1"/>
  <c r="AO1309" i="11"/>
  <c r="AN1309" i="11" a="1"/>
  <c r="AN1309" i="11" s="1"/>
  <c r="AN1357" i="11" a="1"/>
  <c r="AN1357" i="11" s="1"/>
  <c r="AO1357" i="11"/>
  <c r="AN1418" i="11" a="1"/>
  <c r="AN1418" i="11" s="1"/>
  <c r="AO1418" i="11"/>
  <c r="AO1466" i="11"/>
  <c r="AN1466" i="11" a="1"/>
  <c r="AN1466" i="11" s="1"/>
  <c r="AN1502" i="11" a="1"/>
  <c r="AN1502" i="11" s="1"/>
  <c r="AO1502" i="11"/>
  <c r="AN1538" i="11" a="1"/>
  <c r="AN1538" i="11" s="1"/>
  <c r="AO1538" i="11"/>
  <c r="AN1550" i="11" a="1"/>
  <c r="AN1550" i="11" s="1"/>
  <c r="AO1550" i="11"/>
  <c r="AN1562" i="11" a="1"/>
  <c r="AN1562" i="11" s="1"/>
  <c r="AO1562" i="11"/>
  <c r="AO1586" i="11"/>
  <c r="AN1586" i="11" a="1"/>
  <c r="AN1586" i="11" s="1"/>
  <c r="AO1598" i="11"/>
  <c r="AN1598" i="11" a="1"/>
  <c r="AN1598" i="11" s="1"/>
  <c r="AO1610" i="11"/>
  <c r="AN1610" i="11" a="1"/>
  <c r="AN1610" i="11" s="1"/>
  <c r="AO1622" i="11"/>
  <c r="AN1622" i="11" a="1"/>
  <c r="AN1622" i="11" s="1"/>
  <c r="AO1634" i="11"/>
  <c r="AN1634" i="11" a="1"/>
  <c r="AN1634" i="11" s="1"/>
  <c r="AO49" i="11"/>
  <c r="AN49" i="11" a="1"/>
  <c r="AN49" i="11" s="1"/>
  <c r="AO137" i="11"/>
  <c r="AN137" i="11" a="1"/>
  <c r="AN137" i="11" s="1"/>
  <c r="AO27" i="11"/>
  <c r="AN27" i="11" a="1"/>
  <c r="AN27" i="11" s="1"/>
  <c r="AO91" i="11"/>
  <c r="AN91" i="11" a="1"/>
  <c r="AN91" i="11" s="1"/>
  <c r="AO170" i="11"/>
  <c r="AN170" i="11" a="1"/>
  <c r="AN170" i="11" s="1"/>
  <c r="AO242" i="11"/>
  <c r="AN242" i="11" a="1"/>
  <c r="AN242" i="11" s="1"/>
  <c r="AO314" i="11"/>
  <c r="AN314" i="11" a="1"/>
  <c r="AN314" i="11" s="1"/>
  <c r="AO374" i="11"/>
  <c r="AN374" i="11" a="1"/>
  <c r="AN374" i="11" s="1"/>
  <c r="AO422" i="11"/>
  <c r="AN422" i="11" a="1"/>
  <c r="AN422" i="11" s="1"/>
  <c r="AO487" i="11"/>
  <c r="AN487" i="11" a="1"/>
  <c r="AN487" i="11" s="1"/>
  <c r="AO547" i="11"/>
  <c r="AN547" i="11" a="1"/>
  <c r="AN547" i="11" s="1"/>
  <c r="AO19" i="11"/>
  <c r="AN19" i="11" a="1"/>
  <c r="AN19" i="11" s="1"/>
  <c r="AO56" i="11"/>
  <c r="AN56" i="11" a="1"/>
  <c r="AN56" i="11" s="1"/>
  <c r="AO107" i="11"/>
  <c r="AN107" i="11" a="1"/>
  <c r="AN107" i="11" s="1"/>
  <c r="AO143" i="11"/>
  <c r="AN143" i="11" a="1"/>
  <c r="AN143" i="11" s="1"/>
  <c r="AO222" i="11"/>
  <c r="AN222" i="11" a="1"/>
  <c r="AN222" i="11" s="1"/>
  <c r="AO258" i="11"/>
  <c r="AN258" i="11" a="1"/>
  <c r="AN258" i="11" s="1"/>
  <c r="AO306" i="11"/>
  <c r="AN306" i="11" a="1"/>
  <c r="AN306" i="11" s="1"/>
  <c r="AO354" i="11"/>
  <c r="AN354" i="11" a="1"/>
  <c r="AN354" i="11" s="1"/>
  <c r="AO390" i="11"/>
  <c r="AN390" i="11" a="1"/>
  <c r="AN390" i="11" s="1"/>
  <c r="AO414" i="11"/>
  <c r="AN414" i="11" a="1"/>
  <c r="AN414" i="11" s="1"/>
  <c r="AO450" i="11"/>
  <c r="AN450" i="11" a="1"/>
  <c r="AN450" i="11" s="1"/>
  <c r="AO503" i="11"/>
  <c r="AN503" i="11" a="1"/>
  <c r="AN503" i="11" s="1"/>
  <c r="AO539" i="11"/>
  <c r="AN539" i="11" a="1"/>
  <c r="AN539" i="11" s="1"/>
  <c r="AO587" i="11"/>
  <c r="AN587" i="11" a="1"/>
  <c r="AN587" i="11" s="1"/>
  <c r="AO623" i="11"/>
  <c r="AN623" i="11" a="1"/>
  <c r="AN623" i="11" s="1"/>
  <c r="AO659" i="11"/>
  <c r="AN659" i="11" a="1"/>
  <c r="AN659" i="11" s="1"/>
  <c r="AO695" i="11"/>
  <c r="AN695" i="11" a="1"/>
  <c r="AN695" i="11" s="1"/>
  <c r="AO731" i="11"/>
  <c r="AN731" i="11" a="1"/>
  <c r="AN731" i="11" s="1"/>
  <c r="AO767" i="11"/>
  <c r="AN767" i="11" a="1"/>
  <c r="AN767" i="11" s="1"/>
  <c r="AO803" i="11"/>
  <c r="AN803" i="11" a="1"/>
  <c r="AN803" i="11" s="1"/>
  <c r="AO827" i="11"/>
  <c r="AN827" i="11" a="1"/>
  <c r="AN827" i="11" s="1"/>
  <c r="AO863" i="11"/>
  <c r="AN863" i="11" a="1"/>
  <c r="AN863" i="11" s="1"/>
  <c r="AO923" i="11"/>
  <c r="AN923" i="11" a="1"/>
  <c r="AN923" i="11" s="1"/>
  <c r="AO947" i="11"/>
  <c r="AN947" i="11" a="1"/>
  <c r="AN947" i="11" s="1"/>
  <c r="AO983" i="11"/>
  <c r="AN983" i="11" a="1"/>
  <c r="AN983" i="11" s="1"/>
  <c r="AO1031" i="11"/>
  <c r="AN1031" i="11" a="1"/>
  <c r="AN1031" i="11" s="1"/>
  <c r="AO1055" i="11"/>
  <c r="AN1055" i="11" a="1"/>
  <c r="AN1055" i="11" s="1"/>
  <c r="AO1091" i="11"/>
  <c r="AN1091" i="11" a="1"/>
  <c r="AN1091" i="11" s="1"/>
  <c r="AO1127" i="11"/>
  <c r="AN1127" i="11" a="1"/>
  <c r="AN1127" i="11" s="1"/>
  <c r="AO1151" i="11"/>
  <c r="AN1151" i="11" a="1"/>
  <c r="AN1151" i="11" s="1"/>
  <c r="AO1223" i="11"/>
  <c r="AN1223" i="11" a="1"/>
  <c r="AN1223" i="11" s="1"/>
  <c r="AO21" i="11"/>
  <c r="AN21" i="11" a="1"/>
  <c r="AN21" i="11" s="1"/>
  <c r="AO58" i="11"/>
  <c r="AN58" i="11" a="1"/>
  <c r="AN58" i="11" s="1"/>
  <c r="AO97" i="11"/>
  <c r="AN97" i="11" a="1"/>
  <c r="AN97" i="11" s="1"/>
  <c r="AO157" i="11"/>
  <c r="AN157" i="11" a="1"/>
  <c r="AN157" i="11" s="1"/>
  <c r="AO200" i="11"/>
  <c r="AN200" i="11" a="1"/>
  <c r="AN200" i="11" s="1"/>
  <c r="AO236" i="11"/>
  <c r="AN236" i="11" a="1"/>
  <c r="AN236" i="11" s="1"/>
  <c r="AO284" i="11"/>
  <c r="AN284" i="11" a="1"/>
  <c r="AN284" i="11" s="1"/>
  <c r="AO320" i="11"/>
  <c r="AN320" i="11" a="1"/>
  <c r="AN320" i="11" s="1"/>
  <c r="AO356" i="11"/>
  <c r="AN356" i="11" a="1"/>
  <c r="AN356" i="11" s="1"/>
  <c r="AO392" i="11"/>
  <c r="AN392" i="11" a="1"/>
  <c r="AN392" i="11" s="1"/>
  <c r="AO440" i="11"/>
  <c r="AN440" i="11" a="1"/>
  <c r="AN440" i="11" s="1"/>
  <c r="AO481" i="11"/>
  <c r="AN481" i="11" a="1"/>
  <c r="AN481" i="11" s="1"/>
  <c r="AO517" i="11"/>
  <c r="AN517" i="11" a="1"/>
  <c r="AN517" i="11" s="1"/>
  <c r="AO553" i="11"/>
  <c r="AN553" i="11" a="1"/>
  <c r="AN553" i="11" s="1"/>
  <c r="AO577" i="11"/>
  <c r="AN577" i="11" a="1"/>
  <c r="AN577" i="11" s="1"/>
  <c r="AO625" i="11"/>
  <c r="AN625" i="11" a="1"/>
  <c r="AN625" i="11" s="1"/>
  <c r="AO661" i="11"/>
  <c r="AN661" i="11" a="1"/>
  <c r="AN661" i="11" s="1"/>
  <c r="AO721" i="11"/>
  <c r="AN721" i="11" a="1"/>
  <c r="AN721" i="11" s="1"/>
  <c r="AO757" i="11"/>
  <c r="AN757" i="11" a="1"/>
  <c r="AN757" i="11" s="1"/>
  <c r="AO793" i="11"/>
  <c r="AN793" i="11" a="1"/>
  <c r="AN793" i="11" s="1"/>
  <c r="AO817" i="11"/>
  <c r="AN817" i="11" a="1"/>
  <c r="AN817" i="11" s="1"/>
  <c r="AO841" i="11"/>
  <c r="AN841" i="11" a="1"/>
  <c r="AN841" i="11" s="1"/>
  <c r="AO889" i="11"/>
  <c r="AN889" i="11" a="1"/>
  <c r="AN889" i="11" s="1"/>
  <c r="AO937" i="11"/>
  <c r="AN937" i="11" a="1"/>
  <c r="AN937" i="11" s="1"/>
  <c r="AO973" i="11"/>
  <c r="AN973" i="11" a="1"/>
  <c r="AN973" i="11" s="1"/>
  <c r="AO1081" i="11"/>
  <c r="AN1081" i="11" a="1"/>
  <c r="AN1081" i="11" s="1"/>
  <c r="AO190" i="11"/>
  <c r="AN190" i="11" a="1"/>
  <c r="AN190" i="11" s="1"/>
  <c r="AO37" i="11"/>
  <c r="AN37" i="11" a="1"/>
  <c r="AN37" i="11" s="1"/>
  <c r="AO113" i="11"/>
  <c r="AN113" i="11" a="1"/>
  <c r="AN113" i="11" s="1"/>
  <c r="AO15" i="11"/>
  <c r="AN15" i="11" a="1"/>
  <c r="AN15" i="11" s="1"/>
  <c r="AO64" i="11"/>
  <c r="AN64" i="11" a="1"/>
  <c r="AN64" i="11" s="1"/>
  <c r="AO139" i="11"/>
  <c r="AN139" i="11" a="1"/>
  <c r="AN139" i="11" s="1"/>
  <c r="AO206" i="11"/>
  <c r="AN206" i="11" a="1"/>
  <c r="AN206" i="11" s="1"/>
  <c r="AO290" i="11"/>
  <c r="AN290" i="11" a="1"/>
  <c r="AN290" i="11" s="1"/>
  <c r="AO350" i="11"/>
  <c r="AN350" i="11" a="1"/>
  <c r="AN350" i="11" s="1"/>
  <c r="AO410" i="11"/>
  <c r="AN410" i="11" a="1"/>
  <c r="AN410" i="11" s="1"/>
  <c r="AO475" i="11"/>
  <c r="AN475" i="11" a="1"/>
  <c r="AN475" i="11" s="1"/>
  <c r="AO535" i="11"/>
  <c r="AN535" i="11" a="1"/>
  <c r="AN535" i="11" s="1"/>
  <c r="AO7" i="11"/>
  <c r="AN7" i="11" a="1"/>
  <c r="AN7" i="11" s="1"/>
  <c r="AO43" i="11"/>
  <c r="AN43" i="11" a="1"/>
  <c r="AN43" i="11" s="1"/>
  <c r="AO83" i="11"/>
  <c r="AN83" i="11" a="1"/>
  <c r="AN83" i="11" s="1"/>
  <c r="AO119" i="11"/>
  <c r="AN119" i="11" a="1"/>
  <c r="AN119" i="11" s="1"/>
  <c r="AO155" i="11"/>
  <c r="AN155" i="11" a="1"/>
  <c r="AN155" i="11" s="1"/>
  <c r="AO186" i="11"/>
  <c r="AN186" i="11" a="1"/>
  <c r="AN186" i="11" s="1"/>
  <c r="AO210" i="11"/>
  <c r="AN210" i="11" a="1"/>
  <c r="AN210" i="11" s="1"/>
  <c r="AO246" i="11"/>
  <c r="AN246" i="11" a="1"/>
  <c r="AN246" i="11" s="1"/>
  <c r="AO294" i="11"/>
  <c r="AN294" i="11" a="1"/>
  <c r="AN294" i="11" s="1"/>
  <c r="AO330" i="11"/>
  <c r="AN330" i="11" a="1"/>
  <c r="AN330" i="11" s="1"/>
  <c r="AO467" i="11"/>
  <c r="AN467" i="11" a="1"/>
  <c r="AN467" i="11" s="1"/>
  <c r="AO491" i="11"/>
  <c r="AN491" i="11" a="1"/>
  <c r="AN491" i="11" s="1"/>
  <c r="AO527" i="11"/>
  <c r="AN527" i="11" a="1"/>
  <c r="AN527" i="11" s="1"/>
  <c r="AO563" i="11"/>
  <c r="AN563" i="11" a="1"/>
  <c r="AN563" i="11" s="1"/>
  <c r="AO611" i="11"/>
  <c r="AN611" i="11" a="1"/>
  <c r="AN611" i="11" s="1"/>
  <c r="AO647" i="11"/>
  <c r="AN647" i="11" a="1"/>
  <c r="AN647" i="11" s="1"/>
  <c r="AO683" i="11"/>
  <c r="AN683" i="11" a="1"/>
  <c r="AN683" i="11" s="1"/>
  <c r="AO719" i="11"/>
  <c r="AN719" i="11" a="1"/>
  <c r="AN719" i="11" s="1"/>
  <c r="AO755" i="11"/>
  <c r="AN755" i="11" a="1"/>
  <c r="AN755" i="11" s="1"/>
  <c r="AO779" i="11"/>
  <c r="AN779" i="11" a="1"/>
  <c r="AN779" i="11" s="1"/>
  <c r="AO815" i="11"/>
  <c r="AN815" i="11" a="1"/>
  <c r="AN815" i="11" s="1"/>
  <c r="AO851" i="11"/>
  <c r="AN851" i="11" a="1"/>
  <c r="AN851" i="11" s="1"/>
  <c r="AO899" i="11"/>
  <c r="AN899" i="11" a="1"/>
  <c r="AN899" i="11" s="1"/>
  <c r="AO959" i="11"/>
  <c r="AN959" i="11" a="1"/>
  <c r="AN959" i="11" s="1"/>
  <c r="AO995" i="11"/>
  <c r="AN995" i="11" a="1"/>
  <c r="AN995" i="11" s="1"/>
  <c r="AO1019" i="11"/>
  <c r="AN1019" i="11" a="1"/>
  <c r="AN1019" i="11" s="1"/>
  <c r="AO1043" i="11"/>
  <c r="AN1043" i="11" a="1"/>
  <c r="AN1043" i="11" s="1"/>
  <c r="AO1079" i="11"/>
  <c r="AN1079" i="11" a="1"/>
  <c r="AN1079" i="11" s="1"/>
  <c r="AO1115" i="11"/>
  <c r="AN1115" i="11" a="1"/>
  <c r="AN1115" i="11" s="1"/>
  <c r="AO1187" i="11"/>
  <c r="AN1187" i="11" a="1"/>
  <c r="AN1187" i="11" s="1"/>
  <c r="AO1247" i="11"/>
  <c r="AN1247" i="11" a="1"/>
  <c r="AN1247" i="11" s="1"/>
  <c r="AO33" i="11"/>
  <c r="AN33" i="11" a="1"/>
  <c r="AN33" i="11" s="1"/>
  <c r="AO70" i="11"/>
  <c r="AN70" i="11" a="1"/>
  <c r="AN70" i="11" s="1"/>
  <c r="AO109" i="11"/>
  <c r="AN109" i="11" a="1"/>
  <c r="AN109" i="11" s="1"/>
  <c r="AO145" i="11"/>
  <c r="AN145" i="11" a="1"/>
  <c r="AN145" i="11" s="1"/>
  <c r="AO188" i="11"/>
  <c r="AN188" i="11" a="1"/>
  <c r="AN188" i="11" s="1"/>
  <c r="AO224" i="11"/>
  <c r="AN224" i="11" a="1"/>
  <c r="AN224" i="11" s="1"/>
  <c r="AO260" i="11"/>
  <c r="AN260" i="11" a="1"/>
  <c r="AN260" i="11" s="1"/>
  <c r="AO296" i="11"/>
  <c r="AN296" i="11" a="1"/>
  <c r="AN296" i="11" s="1"/>
  <c r="AO332" i="11"/>
  <c r="AN332" i="11" a="1"/>
  <c r="AN332" i="11" s="1"/>
  <c r="AO368" i="11"/>
  <c r="AN368" i="11" a="1"/>
  <c r="AN368" i="11" s="1"/>
  <c r="AO404" i="11"/>
  <c r="AN404" i="11" a="1"/>
  <c r="AN404" i="11" s="1"/>
  <c r="AO452" i="11"/>
  <c r="AN452" i="11" a="1"/>
  <c r="AN452" i="11" s="1"/>
  <c r="AO493" i="11"/>
  <c r="AN493" i="11" a="1"/>
  <c r="AN493" i="11" s="1"/>
  <c r="AO529" i="11"/>
  <c r="AN529" i="11" a="1"/>
  <c r="AN529" i="11" s="1"/>
  <c r="AO565" i="11"/>
  <c r="AN565" i="11" a="1"/>
  <c r="AN565" i="11" s="1"/>
  <c r="AO601" i="11"/>
  <c r="AN601" i="11" a="1"/>
  <c r="AN601" i="11" s="1"/>
  <c r="AO637" i="11"/>
  <c r="AN637" i="11" a="1"/>
  <c r="AN637" i="11" s="1"/>
  <c r="AO685" i="11"/>
  <c r="AN685" i="11" a="1"/>
  <c r="AN685" i="11" s="1"/>
  <c r="AO709" i="11"/>
  <c r="AN709" i="11" a="1"/>
  <c r="AN709" i="11" s="1"/>
  <c r="AO745" i="11"/>
  <c r="AN745" i="11" a="1"/>
  <c r="AN745" i="11" s="1"/>
  <c r="AO781" i="11"/>
  <c r="AN781" i="11" a="1"/>
  <c r="AN781" i="11" s="1"/>
  <c r="AO865" i="11"/>
  <c r="AN865" i="11" a="1"/>
  <c r="AN865" i="11" s="1"/>
  <c r="AO913" i="11"/>
  <c r="AN913" i="11" a="1"/>
  <c r="AN913" i="11" s="1"/>
  <c r="AO949" i="11"/>
  <c r="AN949" i="11" a="1"/>
  <c r="AN949" i="11" s="1"/>
  <c r="AO985" i="11"/>
  <c r="AN985" i="11" a="1"/>
  <c r="AN985" i="11" s="1"/>
  <c r="AO1009" i="11"/>
  <c r="AN1009" i="11" a="1"/>
  <c r="AN1009" i="11" s="1"/>
  <c r="AO1045" i="11"/>
  <c r="AN1045" i="11" a="1"/>
  <c r="AN1045" i="11" s="1"/>
  <c r="AO1069" i="11"/>
  <c r="AN1069" i="11" a="1"/>
  <c r="AN1069" i="11" s="1"/>
  <c r="AN1381" i="11" a="1"/>
  <c r="AN1381" i="11" s="1"/>
  <c r="AO1381" i="11"/>
  <c r="AO11" i="11"/>
  <c r="AN11" i="11" a="1"/>
  <c r="AN11" i="11" s="1"/>
  <c r="AO23" i="11"/>
  <c r="AN23" i="11" a="1"/>
  <c r="AN23" i="11" s="1"/>
  <c r="AO35" i="11"/>
  <c r="AN35" i="11" a="1"/>
  <c r="AN35" i="11" s="1"/>
  <c r="AO47" i="11"/>
  <c r="AN47" i="11" a="1"/>
  <c r="AN47" i="11" s="1"/>
  <c r="AO60" i="11"/>
  <c r="AN60" i="11" a="1"/>
  <c r="AN60" i="11" s="1"/>
  <c r="AO72" i="11"/>
  <c r="AN72" i="11" a="1"/>
  <c r="AN72" i="11" s="1"/>
  <c r="AO87" i="11"/>
  <c r="AN87" i="11" a="1"/>
  <c r="AN87" i="11" s="1"/>
  <c r="AO99" i="11"/>
  <c r="AN99" i="11" a="1"/>
  <c r="AN99" i="11" s="1"/>
  <c r="AO111" i="11"/>
  <c r="AN111" i="11" a="1"/>
  <c r="AN111" i="11" s="1"/>
  <c r="AO123" i="11"/>
  <c r="AN123" i="11" a="1"/>
  <c r="AN123" i="11" s="1"/>
  <c r="AO135" i="11"/>
  <c r="AN135" i="11" a="1"/>
  <c r="AN135" i="11" s="1"/>
  <c r="AO147" i="11"/>
  <c r="AN147" i="11" a="1"/>
  <c r="AN147" i="11" s="1"/>
  <c r="AO159" i="11"/>
  <c r="AN159" i="11" a="1"/>
  <c r="AN159" i="11" s="1"/>
  <c r="AO178" i="11"/>
  <c r="AN178" i="11" a="1"/>
  <c r="AN178" i="11" s="1"/>
  <c r="AO202" i="11"/>
  <c r="AN202" i="11" a="1"/>
  <c r="AN202" i="11" s="1"/>
  <c r="AO62" i="11"/>
  <c r="AN62" i="11" a="1"/>
  <c r="AN62" i="11" s="1"/>
  <c r="AO125" i="11"/>
  <c r="AN125" i="11" a="1"/>
  <c r="AN125" i="11" s="1"/>
  <c r="AO192" i="11"/>
  <c r="AN192" i="11" a="1"/>
  <c r="AN192" i="11" s="1"/>
  <c r="AO204" i="11"/>
  <c r="AN204" i="11" a="1"/>
  <c r="AN204" i="11" s="1"/>
  <c r="AO216" i="11"/>
  <c r="AN216" i="11" a="1"/>
  <c r="AN216" i="11" s="1"/>
  <c r="AO228" i="11"/>
  <c r="AN228" i="11" a="1"/>
  <c r="AN228" i="11" s="1"/>
  <c r="AO240" i="11"/>
  <c r="AN240" i="11" a="1"/>
  <c r="AN240" i="11" s="1"/>
  <c r="AO252" i="11"/>
  <c r="AN252" i="11" a="1"/>
  <c r="AN252" i="11" s="1"/>
  <c r="AO264" i="11"/>
  <c r="AN264" i="11" a="1"/>
  <c r="AN264" i="11" s="1"/>
  <c r="AO276" i="11"/>
  <c r="AN276" i="11" a="1"/>
  <c r="AN276" i="11" s="1"/>
  <c r="AO288" i="11"/>
  <c r="AN288" i="11" a="1"/>
  <c r="AN288" i="11" s="1"/>
  <c r="AO300" i="11"/>
  <c r="AN300" i="11" a="1"/>
  <c r="AN300" i="11" s="1"/>
  <c r="AO312" i="11"/>
  <c r="AN312" i="11" a="1"/>
  <c r="AN312" i="11" s="1"/>
  <c r="AO324" i="11"/>
  <c r="AN324" i="11" a="1"/>
  <c r="AN324" i="11" s="1"/>
  <c r="AO336" i="11"/>
  <c r="AN336" i="11" a="1"/>
  <c r="AN336" i="11" s="1"/>
  <c r="AO348" i="11"/>
  <c r="AN348" i="11" a="1"/>
  <c r="AN348" i="11" s="1"/>
  <c r="AO360" i="11"/>
  <c r="AN360" i="11" a="1"/>
  <c r="AN360" i="11" s="1"/>
  <c r="AO372" i="11"/>
  <c r="AN372" i="11" a="1"/>
  <c r="AN372" i="11" s="1"/>
  <c r="AO384" i="11"/>
  <c r="AN384" i="11" a="1"/>
  <c r="AN384" i="11" s="1"/>
  <c r="AO396" i="11"/>
  <c r="AN396" i="11" a="1"/>
  <c r="AN396" i="11" s="1"/>
  <c r="AO408" i="11"/>
  <c r="AN408" i="11" a="1"/>
  <c r="AN408" i="11" s="1"/>
  <c r="AO420" i="11"/>
  <c r="AN420" i="11" a="1"/>
  <c r="AN420" i="11" s="1"/>
  <c r="AO432" i="11"/>
  <c r="AN432" i="11" a="1"/>
  <c r="AN432" i="11" s="1"/>
  <c r="AO444" i="11"/>
  <c r="AN444" i="11" a="1"/>
  <c r="AN444" i="11" s="1"/>
  <c r="AO456" i="11"/>
  <c r="AN456" i="11" a="1"/>
  <c r="AN456" i="11" s="1"/>
  <c r="AO473" i="11"/>
  <c r="AN473" i="11" a="1"/>
  <c r="AN473" i="11" s="1"/>
  <c r="AO485" i="11"/>
  <c r="AN485" i="11" a="1"/>
  <c r="AN485" i="11" s="1"/>
  <c r="AO497" i="11"/>
  <c r="AN497" i="11" a="1"/>
  <c r="AN497" i="11" s="1"/>
  <c r="AO509" i="11"/>
  <c r="AN509" i="11" a="1"/>
  <c r="AN509" i="11" s="1"/>
  <c r="AO521" i="11"/>
  <c r="AN521" i="11" a="1"/>
  <c r="AN521" i="11" s="1"/>
  <c r="AO533" i="11"/>
  <c r="AN533" i="11" a="1"/>
  <c r="AN533" i="11" s="1"/>
  <c r="AO545" i="11"/>
  <c r="AN545" i="11" a="1"/>
  <c r="AN545" i="11" s="1"/>
  <c r="AO557" i="11"/>
  <c r="AN557" i="11" a="1"/>
  <c r="AN557" i="11" s="1"/>
  <c r="AO569" i="11"/>
  <c r="AN569" i="11" a="1"/>
  <c r="AN569" i="11" s="1"/>
  <c r="AO581" i="11"/>
  <c r="AN581" i="11" a="1"/>
  <c r="AN581" i="11" s="1"/>
  <c r="AO593" i="11"/>
  <c r="AN593" i="11" a="1"/>
  <c r="AN593" i="11" s="1"/>
  <c r="AO605" i="11"/>
  <c r="AN605" i="11" a="1"/>
  <c r="AN605" i="11" s="1"/>
  <c r="AO617" i="11"/>
  <c r="AN617" i="11" a="1"/>
  <c r="AN617" i="11" s="1"/>
  <c r="AO629" i="11"/>
  <c r="AN629" i="11" a="1"/>
  <c r="AN629" i="11" s="1"/>
  <c r="AO641" i="11"/>
  <c r="AN641" i="11" a="1"/>
  <c r="AN641" i="11" s="1"/>
  <c r="AO653" i="11"/>
  <c r="AN653" i="11" a="1"/>
  <c r="AN653" i="11" s="1"/>
  <c r="AO665" i="11"/>
  <c r="AN665" i="11" a="1"/>
  <c r="AN665" i="11" s="1"/>
  <c r="AO677" i="11"/>
  <c r="AN677" i="11" a="1"/>
  <c r="AN677" i="11" s="1"/>
  <c r="AO689" i="11"/>
  <c r="AN689" i="11" a="1"/>
  <c r="AN689" i="11" s="1"/>
  <c r="AO701" i="11"/>
  <c r="AN701" i="11" a="1"/>
  <c r="AN701" i="11" s="1"/>
  <c r="AO713" i="11"/>
  <c r="AN713" i="11" a="1"/>
  <c r="AN713" i="11" s="1"/>
  <c r="AO725" i="11"/>
  <c r="AN725" i="11" a="1"/>
  <c r="AN725" i="11" s="1"/>
  <c r="AO737" i="11"/>
  <c r="AN737" i="11" a="1"/>
  <c r="AN737" i="11" s="1"/>
  <c r="AO749" i="11"/>
  <c r="AN749" i="11" a="1"/>
  <c r="AN749" i="11" s="1"/>
  <c r="AO761" i="11"/>
  <c r="AN761" i="11" a="1"/>
  <c r="AN761" i="11" s="1"/>
  <c r="AO773" i="11"/>
  <c r="AN773" i="11" a="1"/>
  <c r="AN773" i="11" s="1"/>
  <c r="AO785" i="11"/>
  <c r="AN785" i="11" a="1"/>
  <c r="AN785" i="11" s="1"/>
  <c r="AO797" i="11"/>
  <c r="AN797" i="11" a="1"/>
  <c r="AN797" i="11" s="1"/>
  <c r="AO809" i="11"/>
  <c r="AN809" i="11" a="1"/>
  <c r="AN809" i="11" s="1"/>
  <c r="AO821" i="11"/>
  <c r="AN821" i="11" a="1"/>
  <c r="AN821" i="11" s="1"/>
  <c r="AO833" i="11"/>
  <c r="AN833" i="11" a="1"/>
  <c r="AN833" i="11" s="1"/>
  <c r="AO845" i="11"/>
  <c r="AN845" i="11" a="1"/>
  <c r="AN845" i="11" s="1"/>
  <c r="AO857" i="11"/>
  <c r="AN857" i="11" a="1"/>
  <c r="AN857" i="11" s="1"/>
  <c r="AO869" i="11"/>
  <c r="AN869" i="11" a="1"/>
  <c r="AN869" i="11" s="1"/>
  <c r="AO881" i="11"/>
  <c r="AN881" i="11" a="1"/>
  <c r="AN881" i="11" s="1"/>
  <c r="AO893" i="11"/>
  <c r="AN893" i="11" a="1"/>
  <c r="AN893" i="11" s="1"/>
  <c r="AO905" i="11"/>
  <c r="AN905" i="11" a="1"/>
  <c r="AN905" i="11" s="1"/>
  <c r="AO917" i="11"/>
  <c r="AN917" i="11" a="1"/>
  <c r="AN917" i="11" s="1"/>
  <c r="AO929" i="11"/>
  <c r="AN929" i="11" a="1"/>
  <c r="AN929" i="11" s="1"/>
  <c r="AO941" i="11"/>
  <c r="AN941" i="11" a="1"/>
  <c r="AN941" i="11" s="1"/>
  <c r="AO953" i="11"/>
  <c r="AN953" i="11" a="1"/>
  <c r="AN953" i="11" s="1"/>
  <c r="AO965" i="11"/>
  <c r="AN965" i="11" a="1"/>
  <c r="AN965" i="11" s="1"/>
  <c r="AO977" i="11"/>
  <c r="AN977" i="11" a="1"/>
  <c r="AN977" i="11" s="1"/>
  <c r="AO989" i="11"/>
  <c r="AN989" i="11" a="1"/>
  <c r="AN989" i="11" s="1"/>
  <c r="AO1001" i="11"/>
  <c r="AN1001" i="11" a="1"/>
  <c r="AN1001" i="11" s="1"/>
  <c r="AO1013" i="11"/>
  <c r="AN1013" i="11" a="1"/>
  <c r="AN1013" i="11" s="1"/>
  <c r="AO1025" i="11"/>
  <c r="AN1025" i="11" a="1"/>
  <c r="AN1025" i="11" s="1"/>
  <c r="AO1037" i="11"/>
  <c r="AN1037" i="11" a="1"/>
  <c r="AN1037" i="11" s="1"/>
  <c r="AO1049" i="11"/>
  <c r="AN1049" i="11" a="1"/>
  <c r="AN1049" i="11" s="1"/>
  <c r="AO1061" i="11"/>
  <c r="AN1061" i="11" a="1"/>
  <c r="AN1061" i="11" s="1"/>
  <c r="AO1073" i="11"/>
  <c r="AN1073" i="11" a="1"/>
  <c r="AN1073" i="11" s="1"/>
  <c r="AO1085" i="11"/>
  <c r="AN1085" i="11" a="1"/>
  <c r="AN1085" i="11" s="1"/>
  <c r="AO1097" i="11"/>
  <c r="AN1097" i="11" a="1"/>
  <c r="AN1097" i="11" s="1"/>
  <c r="AO1109" i="11"/>
  <c r="AN1109" i="11" a="1"/>
  <c r="AN1109" i="11" s="1"/>
  <c r="AO1121" i="11"/>
  <c r="AN1121" i="11" a="1"/>
  <c r="AN1121" i="11" s="1"/>
  <c r="AO1133" i="11"/>
  <c r="AN1133" i="11" a="1"/>
  <c r="AN1133" i="11" s="1"/>
  <c r="AO1145" i="11"/>
  <c r="AN1145" i="11" a="1"/>
  <c r="AN1145" i="11" s="1"/>
  <c r="AO1157" i="11"/>
  <c r="AN1157" i="11" a="1"/>
  <c r="AN1157" i="11" s="1"/>
  <c r="AO1169" i="11"/>
  <c r="AN1169" i="11" a="1"/>
  <c r="AN1169" i="11" s="1"/>
  <c r="AO1181" i="11"/>
  <c r="AN1181" i="11" a="1"/>
  <c r="AN1181" i="11" s="1"/>
  <c r="AO1193" i="11"/>
  <c r="AN1193" i="11" a="1"/>
  <c r="AN1193" i="11" s="1"/>
  <c r="AO1205" i="11"/>
  <c r="AN1205" i="11" a="1"/>
  <c r="AN1205" i="11" s="1"/>
  <c r="AO1217" i="11"/>
  <c r="AN1217" i="11" a="1"/>
  <c r="AN1217" i="11" s="1"/>
  <c r="AO1229" i="11"/>
  <c r="AN1229" i="11" a="1"/>
  <c r="AN1229" i="11" s="1"/>
  <c r="AO1241" i="11"/>
  <c r="AN1241" i="11" a="1"/>
  <c r="AN1241" i="11" s="1"/>
  <c r="AO1253" i="11"/>
  <c r="AN1253" i="11" a="1"/>
  <c r="AN1253" i="11" s="1"/>
  <c r="AO1265" i="11"/>
  <c r="AN1265" i="11" a="1"/>
  <c r="AN1265" i="11" s="1"/>
  <c r="AO1277" i="11"/>
  <c r="AN1277" i="11" a="1"/>
  <c r="AN1277" i="11" s="1"/>
  <c r="AO1289" i="11"/>
  <c r="AN1289" i="11" a="1"/>
  <c r="AN1289" i="11" s="1"/>
  <c r="AO1301" i="11"/>
  <c r="AN1301" i="11" a="1"/>
  <c r="AN1301" i="11" s="1"/>
  <c r="AO1313" i="11"/>
  <c r="AN1313" i="11" a="1"/>
  <c r="AN1313" i="11" s="1"/>
  <c r="AO1325" i="11"/>
  <c r="AN1325" i="11" a="1"/>
  <c r="AN1325" i="11" s="1"/>
  <c r="AO1337" i="11"/>
  <c r="AN1337" i="11" a="1"/>
  <c r="AN1337" i="11" s="1"/>
  <c r="AO1349" i="11"/>
  <c r="AN1349" i="11" a="1"/>
  <c r="AN1349" i="11" s="1"/>
  <c r="AO1361" i="11"/>
  <c r="AN1361" i="11" a="1"/>
  <c r="AN1361" i="11" s="1"/>
  <c r="AO1373" i="11"/>
  <c r="AN1373" i="11" a="1"/>
  <c r="AN1373" i="11" s="1"/>
  <c r="AO1385" i="11"/>
  <c r="AN1385" i="11" a="1"/>
  <c r="AN1385" i="11" s="1"/>
  <c r="AO1397" i="11"/>
  <c r="AN1397" i="11" a="1"/>
  <c r="AN1397" i="11" s="1"/>
  <c r="AO1409" i="11"/>
  <c r="AN1409" i="11" a="1"/>
  <c r="AN1409" i="11" s="1"/>
  <c r="AO1422" i="11"/>
  <c r="AN1422" i="11" a="1"/>
  <c r="AN1422" i="11" s="1"/>
  <c r="AO1434" i="11"/>
  <c r="AN1434" i="11" a="1"/>
  <c r="AN1434" i="11" s="1"/>
  <c r="AO1446" i="11"/>
  <c r="AN1446" i="11" a="1"/>
  <c r="AN1446" i="11" s="1"/>
  <c r="AO1458" i="11"/>
  <c r="AN1458" i="11" a="1"/>
  <c r="AN1458" i="11" s="1"/>
  <c r="AO1470" i="11"/>
  <c r="AN1470" i="11" a="1"/>
  <c r="AN1470" i="11" s="1"/>
  <c r="AO1482" i="11"/>
  <c r="AN1482" i="11" a="1"/>
  <c r="AN1482" i="11" s="1"/>
  <c r="AO1494" i="11"/>
  <c r="AN1494" i="11" a="1"/>
  <c r="AN1494" i="11" s="1"/>
  <c r="AO1506" i="11"/>
  <c r="AN1506" i="11" a="1"/>
  <c r="AN1506" i="11" s="1"/>
  <c r="AO1518" i="11"/>
  <c r="AN1518" i="11" a="1"/>
  <c r="AN1518" i="11" s="1"/>
  <c r="AO1530" i="11"/>
  <c r="AN1530" i="11" a="1"/>
  <c r="AN1530" i="11" s="1"/>
  <c r="AO1542" i="11"/>
  <c r="AN1542" i="11" a="1"/>
  <c r="AN1542" i="11" s="1"/>
  <c r="AO1554" i="11"/>
  <c r="AN1554" i="11" a="1"/>
  <c r="AN1554" i="11" s="1"/>
  <c r="AO1566" i="11"/>
  <c r="AN1566" i="11" a="1"/>
  <c r="AN1566" i="11" s="1"/>
  <c r="AO1578" i="11"/>
  <c r="AN1578" i="11" a="1"/>
  <c r="AN1578" i="11" s="1"/>
  <c r="AO1590" i="11"/>
  <c r="AN1590" i="11" a="1"/>
  <c r="AN1590" i="11" s="1"/>
  <c r="AO1602" i="11"/>
  <c r="AN1602" i="11" a="1"/>
  <c r="AN1602" i="11" s="1"/>
  <c r="AO1614" i="11"/>
  <c r="AN1614" i="11" a="1"/>
  <c r="AN1614" i="11" s="1"/>
  <c r="AO1626" i="11"/>
  <c r="AN1626" i="11" a="1"/>
  <c r="AN1626" i="11" s="1"/>
  <c r="AO1638" i="11"/>
  <c r="AN1638" i="11" a="1"/>
  <c r="AN1638" i="11" s="1"/>
  <c r="AO254" i="11"/>
  <c r="AN254" i="11" a="1"/>
  <c r="AN254" i="11" s="1"/>
  <c r="AO655" i="11"/>
  <c r="AN655" i="11" a="1"/>
  <c r="AN655" i="11" s="1"/>
  <c r="AO811" i="11"/>
  <c r="AN811" i="11" a="1"/>
  <c r="AN811" i="11" s="1"/>
  <c r="AO931" i="11"/>
  <c r="AN931" i="11" a="1"/>
  <c r="AN931" i="11" s="1"/>
  <c r="AO1063" i="11"/>
  <c r="AN1063" i="11" a="1"/>
  <c r="AN1063" i="11" s="1"/>
  <c r="AO1171" i="11"/>
  <c r="AN1171" i="11" a="1"/>
  <c r="AN1171" i="11" s="1"/>
  <c r="AO1219" i="11"/>
  <c r="AN1219" i="11" a="1"/>
  <c r="AN1219" i="11" s="1"/>
  <c r="AO1255" i="11"/>
  <c r="AN1255" i="11" a="1"/>
  <c r="AN1255" i="11" s="1"/>
  <c r="AO1267" i="11"/>
  <c r="AN1267" i="11" a="1"/>
  <c r="AN1267" i="11" s="1"/>
  <c r="AO1279" i="11"/>
  <c r="AN1279" i="11" a="1"/>
  <c r="AN1279" i="11" s="1"/>
  <c r="AO1291" i="11"/>
  <c r="AN1291" i="11" a="1"/>
  <c r="AN1291" i="11" s="1"/>
  <c r="AO1303" i="11"/>
  <c r="AN1303" i="11" a="1"/>
  <c r="AN1303" i="11" s="1"/>
  <c r="AO1315" i="11"/>
  <c r="AN1315" i="11" a="1"/>
  <c r="AN1315" i="11" s="1"/>
  <c r="AO1327" i="11"/>
  <c r="AN1327" i="11" a="1"/>
  <c r="AN1327" i="11" s="1"/>
  <c r="AO1339" i="11"/>
  <c r="AN1339" i="11" a="1"/>
  <c r="AN1339" i="11" s="1"/>
  <c r="AO1351" i="11"/>
  <c r="AN1351" i="11" a="1"/>
  <c r="AN1351" i="11" s="1"/>
  <c r="AO1363" i="11"/>
  <c r="AN1363" i="11" a="1"/>
  <c r="AN1363" i="11" s="1"/>
  <c r="AO1375" i="11"/>
  <c r="AN1375" i="11" a="1"/>
  <c r="AN1375" i="11" s="1"/>
  <c r="AO1387" i="11"/>
  <c r="AN1387" i="11" a="1"/>
  <c r="AN1387" i="11" s="1"/>
  <c r="AO1399" i="11"/>
  <c r="AN1399" i="11" a="1"/>
  <c r="AN1399" i="11" s="1"/>
  <c r="AO1411" i="11"/>
  <c r="AN1411" i="11" a="1"/>
  <c r="AN1411" i="11" s="1"/>
  <c r="AO1424" i="11"/>
  <c r="AN1424" i="11" a="1"/>
  <c r="AN1424" i="11" s="1"/>
  <c r="AO1436" i="11"/>
  <c r="AN1436" i="11" a="1"/>
  <c r="AN1436" i="11" s="1"/>
  <c r="AO1448" i="11"/>
  <c r="AN1448" i="11" a="1"/>
  <c r="AN1448" i="11" s="1"/>
  <c r="AO1460" i="11"/>
  <c r="AN1460" i="11" a="1"/>
  <c r="AN1460" i="11" s="1"/>
  <c r="AO1472" i="11"/>
  <c r="AN1472" i="11" a="1"/>
  <c r="AN1472" i="11" s="1"/>
  <c r="AO1484" i="11"/>
  <c r="AN1484" i="11" a="1"/>
  <c r="AN1484" i="11" s="1"/>
  <c r="AO1496" i="11"/>
  <c r="AN1496" i="11" a="1"/>
  <c r="AN1496" i="11" s="1"/>
  <c r="AO1508" i="11"/>
  <c r="AN1508" i="11" a="1"/>
  <c r="AN1508" i="11" s="1"/>
  <c r="AO1520" i="11"/>
  <c r="AN1520" i="11" a="1"/>
  <c r="AN1520" i="11" s="1"/>
  <c r="AO1532" i="11"/>
  <c r="AN1532" i="11" a="1"/>
  <c r="AN1532" i="11" s="1"/>
  <c r="AO1544" i="11"/>
  <c r="AN1544" i="11" a="1"/>
  <c r="AN1544" i="11" s="1"/>
  <c r="AO1556" i="11"/>
  <c r="AN1556" i="11" a="1"/>
  <c r="AN1556" i="11" s="1"/>
  <c r="AO1568" i="11"/>
  <c r="AN1568" i="11" a="1"/>
  <c r="AN1568" i="11" s="1"/>
  <c r="AO1580" i="11"/>
  <c r="AN1580" i="11" a="1"/>
  <c r="AN1580" i="11" s="1"/>
  <c r="AO1592" i="11"/>
  <c r="AN1592" i="11" a="1"/>
  <c r="AN1592" i="11" s="1"/>
  <c r="AO1604" i="11"/>
  <c r="AN1604" i="11" a="1"/>
  <c r="AN1604" i="11" s="1"/>
  <c r="AO1616" i="11"/>
  <c r="AN1616" i="11" a="1"/>
  <c r="AN1616" i="11" s="1"/>
  <c r="AO1628" i="11"/>
  <c r="AN1628" i="11" a="1"/>
  <c r="AN1628" i="11" s="1"/>
  <c r="AO13" i="11"/>
  <c r="AN13" i="11" a="1"/>
  <c r="AN13" i="11" s="1"/>
  <c r="AO89" i="11"/>
  <c r="AN89" i="11" a="1"/>
  <c r="AN89" i="11" s="1"/>
  <c r="AO149" i="11"/>
  <c r="AN149" i="11" a="1"/>
  <c r="AN149" i="11" s="1"/>
  <c r="AO39" i="11"/>
  <c r="AN39" i="11" a="1"/>
  <c r="AN39" i="11" s="1"/>
  <c r="AO103" i="11"/>
  <c r="AN103" i="11" a="1"/>
  <c r="AN103" i="11" s="1"/>
  <c r="AO182" i="11"/>
  <c r="AN182" i="11" a="1"/>
  <c r="AN182" i="11" s="1"/>
  <c r="AO266" i="11"/>
  <c r="AN266" i="11" a="1"/>
  <c r="AN266" i="11" s="1"/>
  <c r="AO326" i="11"/>
  <c r="AN326" i="11" a="1"/>
  <c r="AN326" i="11" s="1"/>
  <c r="AO386" i="11"/>
  <c r="AN386" i="11" a="1"/>
  <c r="AN386" i="11" s="1"/>
  <c r="AO446" i="11"/>
  <c r="AN446" i="11" a="1"/>
  <c r="AN446" i="11" s="1"/>
  <c r="AO523" i="11"/>
  <c r="AN523" i="11" a="1"/>
  <c r="AN523" i="11" s="1"/>
  <c r="AO583" i="11"/>
  <c r="AN583" i="11" a="1"/>
  <c r="AN583" i="11" s="1"/>
  <c r="AO607" i="11"/>
  <c r="AN607" i="11" a="1"/>
  <c r="AN607" i="11" s="1"/>
  <c r="AO631" i="11"/>
  <c r="AN631" i="11" a="1"/>
  <c r="AN631" i="11" s="1"/>
  <c r="AO643" i="11"/>
  <c r="AN643" i="11" a="1"/>
  <c r="AN643" i="11" s="1"/>
  <c r="AO667" i="11"/>
  <c r="AN667" i="11" a="1"/>
  <c r="AN667" i="11" s="1"/>
  <c r="AO691" i="11"/>
  <c r="AN691" i="11" a="1"/>
  <c r="AN691" i="11" s="1"/>
  <c r="AO715" i="11"/>
  <c r="AN715" i="11" a="1"/>
  <c r="AN715" i="11" s="1"/>
  <c r="AO739" i="11"/>
  <c r="AN739" i="11" a="1"/>
  <c r="AN739" i="11" s="1"/>
  <c r="AO763" i="11"/>
  <c r="AN763" i="11" a="1"/>
  <c r="AN763" i="11" s="1"/>
  <c r="AO787" i="11"/>
  <c r="AN787" i="11" a="1"/>
  <c r="AN787" i="11" s="1"/>
  <c r="AO835" i="11"/>
  <c r="AN835" i="11" a="1"/>
  <c r="AN835" i="11" s="1"/>
  <c r="AO859" i="11"/>
  <c r="AN859" i="11" a="1"/>
  <c r="AN859" i="11" s="1"/>
  <c r="AO883" i="11"/>
  <c r="AN883" i="11" a="1"/>
  <c r="AN883" i="11" s="1"/>
  <c r="AO907" i="11"/>
  <c r="AN907" i="11" a="1"/>
  <c r="AN907" i="11" s="1"/>
  <c r="AO943" i="11"/>
  <c r="AN943" i="11" a="1"/>
  <c r="AN943" i="11" s="1"/>
  <c r="AO967" i="11"/>
  <c r="AN967" i="11" a="1"/>
  <c r="AN967" i="11" s="1"/>
  <c r="AO991" i="11"/>
  <c r="AN991" i="11" a="1"/>
  <c r="AN991" i="11" s="1"/>
  <c r="AO1027" i="11"/>
  <c r="AN1027" i="11" a="1"/>
  <c r="AN1027" i="11" s="1"/>
  <c r="AO1051" i="11"/>
  <c r="AN1051" i="11" a="1"/>
  <c r="AN1051" i="11" s="1"/>
  <c r="AO1087" i="11"/>
  <c r="AN1087" i="11" a="1"/>
  <c r="AN1087" i="11" s="1"/>
  <c r="AO1111" i="11"/>
  <c r="AN1111" i="11" a="1"/>
  <c r="AN1111" i="11" s="1"/>
  <c r="AO1135" i="11"/>
  <c r="AN1135" i="11" a="1"/>
  <c r="AN1135" i="11" s="1"/>
  <c r="AO1159" i="11"/>
  <c r="AN1159" i="11" a="1"/>
  <c r="AN1159" i="11" s="1"/>
  <c r="AO1195" i="11"/>
  <c r="AN1195" i="11" a="1"/>
  <c r="AN1195" i="11" s="1"/>
  <c r="AO1243" i="11"/>
  <c r="AN1243" i="11" a="1"/>
  <c r="AN1243" i="11" s="1"/>
  <c r="AO17" i="11"/>
  <c r="AN17" i="11" a="1"/>
  <c r="AN17" i="11" s="1"/>
  <c r="AO41" i="11"/>
  <c r="AN41" i="11" a="1"/>
  <c r="AN41" i="11" s="1"/>
  <c r="AO66" i="11"/>
  <c r="AN66" i="11" a="1"/>
  <c r="AN66" i="11" s="1"/>
  <c r="AO93" i="11"/>
  <c r="AN93" i="11" a="1"/>
  <c r="AN93" i="11" s="1"/>
  <c r="AO117" i="11"/>
  <c r="AN117" i="11" a="1"/>
  <c r="AN117" i="11" s="1"/>
  <c r="AO141" i="11"/>
  <c r="AN141" i="11" a="1"/>
  <c r="AN141" i="11" s="1"/>
  <c r="AO172" i="11"/>
  <c r="AN172" i="11" a="1"/>
  <c r="AN172" i="11" s="1"/>
  <c r="AO196" i="11"/>
  <c r="AN196" i="11" a="1"/>
  <c r="AN196" i="11" s="1"/>
  <c r="AO208" i="11"/>
  <c r="AN208" i="11" a="1"/>
  <c r="AN208" i="11" s="1"/>
  <c r="AO232" i="11"/>
  <c r="AN232" i="11" a="1"/>
  <c r="AN232" i="11" s="1"/>
  <c r="AO256" i="11"/>
  <c r="AN256" i="11" a="1"/>
  <c r="AN256" i="11" s="1"/>
  <c r="AO280" i="11"/>
  <c r="AN280" i="11" a="1"/>
  <c r="AN280" i="11" s="1"/>
  <c r="AO304" i="11"/>
  <c r="AN304" i="11" a="1"/>
  <c r="AN304" i="11" s="1"/>
  <c r="AO328" i="11"/>
  <c r="AN328" i="11" a="1"/>
  <c r="AN328" i="11" s="1"/>
  <c r="AO352" i="11"/>
  <c r="AN352" i="11" a="1"/>
  <c r="AN352" i="11" s="1"/>
  <c r="AO376" i="11"/>
  <c r="AN376" i="11" a="1"/>
  <c r="AN376" i="11" s="1"/>
  <c r="AO400" i="11"/>
  <c r="AN400" i="11" a="1"/>
  <c r="AN400" i="11" s="1"/>
  <c r="AO424" i="11"/>
  <c r="AN424" i="11" a="1"/>
  <c r="AN424" i="11" s="1"/>
  <c r="AO448" i="11"/>
  <c r="AN448" i="11" a="1"/>
  <c r="AN448" i="11" s="1"/>
  <c r="AO489" i="11"/>
  <c r="AN489" i="11" a="1"/>
  <c r="AN489" i="11" s="1"/>
  <c r="AO501" i="11"/>
  <c r="AN501" i="11" a="1"/>
  <c r="AN501" i="11" s="1"/>
  <c r="AO537" i="11"/>
  <c r="AN537" i="11" a="1"/>
  <c r="AN537" i="11" s="1"/>
  <c r="AO561" i="11"/>
  <c r="AN561" i="11" a="1"/>
  <c r="AN561" i="11" s="1"/>
  <c r="AO585" i="11"/>
  <c r="AN585" i="11" a="1"/>
  <c r="AN585" i="11" s="1"/>
  <c r="AO609" i="11"/>
  <c r="AN609" i="11" a="1"/>
  <c r="AN609" i="11" s="1"/>
  <c r="AO633" i="11"/>
  <c r="AN633" i="11" a="1"/>
  <c r="AN633" i="11" s="1"/>
  <c r="AO657" i="11"/>
  <c r="AN657" i="11" a="1"/>
  <c r="AN657" i="11" s="1"/>
  <c r="AO681" i="11"/>
  <c r="AN681" i="11" a="1"/>
  <c r="AN681" i="11" s="1"/>
  <c r="AO705" i="11"/>
  <c r="AN705" i="11" a="1"/>
  <c r="AN705" i="11" s="1"/>
  <c r="AO729" i="11"/>
  <c r="AN729" i="11" a="1"/>
  <c r="AN729" i="11" s="1"/>
  <c r="AO753" i="11"/>
  <c r="AN753" i="11" a="1"/>
  <c r="AN753" i="11" s="1"/>
  <c r="AO777" i="11"/>
  <c r="AN777" i="11" a="1"/>
  <c r="AN777" i="11" s="1"/>
  <c r="AO813" i="11"/>
  <c r="AN813" i="11" a="1"/>
  <c r="AN813" i="11" s="1"/>
  <c r="AO837" i="11"/>
  <c r="AN837" i="11" a="1"/>
  <c r="AN837" i="11" s="1"/>
  <c r="AO861" i="11"/>
  <c r="AN861" i="11" a="1"/>
  <c r="AN861" i="11" s="1"/>
  <c r="AO885" i="11"/>
  <c r="AN885" i="11" a="1"/>
  <c r="AN885" i="11" s="1"/>
  <c r="AO909" i="11"/>
  <c r="AN909" i="11" a="1"/>
  <c r="AN909" i="11" s="1"/>
  <c r="AO933" i="11"/>
  <c r="AN933" i="11" a="1"/>
  <c r="AN933" i="11" s="1"/>
  <c r="AO957" i="11"/>
  <c r="AN957" i="11" a="1"/>
  <c r="AN957" i="11" s="1"/>
  <c r="AO981" i="11"/>
  <c r="AN981" i="11" a="1"/>
  <c r="AN981" i="11" s="1"/>
  <c r="AO1005" i="11"/>
  <c r="AN1005" i="11" a="1"/>
  <c r="AN1005" i="11" s="1"/>
  <c r="AO1029" i="11"/>
  <c r="AN1029" i="11" a="1"/>
  <c r="AN1029" i="11" s="1"/>
  <c r="AO1053" i="11"/>
  <c r="AN1053" i="11" a="1"/>
  <c r="AN1053" i="11" s="1"/>
  <c r="AO1065" i="11"/>
  <c r="AN1065" i="11" a="1"/>
  <c r="AN1065" i="11" s="1"/>
  <c r="AO1089" i="11"/>
  <c r="AN1089" i="11" a="1"/>
  <c r="AN1089" i="11" s="1"/>
  <c r="AO1113" i="11"/>
  <c r="AN1113" i="11" a="1"/>
  <c r="AN1113" i="11" s="1"/>
  <c r="AO1137" i="11"/>
  <c r="AN1137" i="11" a="1"/>
  <c r="AN1137" i="11" s="1"/>
  <c r="AO1161" i="11"/>
  <c r="AN1161" i="11" a="1"/>
  <c r="AN1161" i="11" s="1"/>
  <c r="AO1185" i="11"/>
  <c r="AN1185" i="11" a="1"/>
  <c r="AN1185" i="11" s="1"/>
  <c r="AO1197" i="11"/>
  <c r="AN1197" i="11" a="1"/>
  <c r="AN1197" i="11" s="1"/>
  <c r="AO1221" i="11"/>
  <c r="AN1221" i="11" a="1"/>
  <c r="AN1221" i="11" s="1"/>
  <c r="AO1245" i="11"/>
  <c r="AN1245" i="11" a="1"/>
  <c r="AN1245" i="11" s="1"/>
  <c r="AO1269" i="11"/>
  <c r="AN1269" i="11" a="1"/>
  <c r="AN1269" i="11" s="1"/>
  <c r="AO1293" i="11"/>
  <c r="AN1293" i="11" a="1"/>
  <c r="AN1293" i="11" s="1"/>
  <c r="AO1317" i="11"/>
  <c r="AN1317" i="11" a="1"/>
  <c r="AN1317" i="11" s="1"/>
  <c r="AO1341" i="11"/>
  <c r="AN1341" i="11" a="1"/>
  <c r="AN1341" i="11" s="1"/>
  <c r="AO1365" i="11"/>
  <c r="AN1365" i="11" a="1"/>
  <c r="AN1365" i="11" s="1"/>
  <c r="AO1377" i="11"/>
  <c r="AN1377" i="11" a="1"/>
  <c r="AN1377" i="11" s="1"/>
  <c r="AO1389" i="11"/>
  <c r="AN1389" i="11" a="1"/>
  <c r="AN1389" i="11" s="1"/>
  <c r="AO1426" i="11"/>
  <c r="AN1426" i="11" a="1"/>
  <c r="AN1426" i="11" s="1"/>
  <c r="AO1450" i="11"/>
  <c r="AN1450" i="11" a="1"/>
  <c r="AN1450" i="11" s="1"/>
  <c r="AO1474" i="11"/>
  <c r="AN1474" i="11" a="1"/>
  <c r="AN1474" i="11" s="1"/>
  <c r="AO1498" i="11"/>
  <c r="AN1498" i="11" a="1"/>
  <c r="AN1498" i="11" s="1"/>
  <c r="AO1522" i="11"/>
  <c r="AN1522" i="11" a="1"/>
  <c r="AN1522" i="11" s="1"/>
  <c r="AO1558" i="11"/>
  <c r="AN1558" i="11" a="1"/>
  <c r="AN1558" i="11" s="1"/>
  <c r="AO1582" i="11"/>
  <c r="AN1582" i="11" a="1"/>
  <c r="AN1582" i="11" s="1"/>
  <c r="AO1606" i="11"/>
  <c r="AN1606" i="11" a="1"/>
  <c r="AN1606" i="11" s="1"/>
  <c r="AO1630" i="11"/>
  <c r="AN1630" i="11" a="1"/>
  <c r="AN1630" i="11" s="1"/>
  <c r="AO25" i="11"/>
  <c r="AN25" i="11" a="1"/>
  <c r="AN25" i="11" s="1"/>
  <c r="AO101" i="11"/>
  <c r="AN101" i="11" a="1"/>
  <c r="AN101" i="11" s="1"/>
  <c r="AO180" i="11"/>
  <c r="AN180" i="11" a="1"/>
  <c r="AN180" i="11" s="1"/>
  <c r="AO79" i="11"/>
  <c r="AN79" i="11" a="1"/>
  <c r="AN79" i="11" s="1"/>
  <c r="AO151" i="11"/>
  <c r="AN151" i="11" a="1"/>
  <c r="AN151" i="11" s="1"/>
  <c r="AO230" i="11"/>
  <c r="AN230" i="11" a="1"/>
  <c r="AN230" i="11" s="1"/>
  <c r="AO302" i="11"/>
  <c r="AN302" i="11" a="1"/>
  <c r="AN302" i="11" s="1"/>
  <c r="AO338" i="11"/>
  <c r="AN338" i="11" a="1"/>
  <c r="AN338" i="11" s="1"/>
  <c r="AO398" i="11"/>
  <c r="AN398" i="11" a="1"/>
  <c r="AN398" i="11" s="1"/>
  <c r="AO458" i="11"/>
  <c r="AN458" i="11" a="1"/>
  <c r="AN458" i="11" s="1"/>
  <c r="AO511" i="11"/>
  <c r="AN511" i="11" a="1"/>
  <c r="AN511" i="11" s="1"/>
  <c r="AO559" i="11"/>
  <c r="AN559" i="11" a="1"/>
  <c r="AN559" i="11" s="1"/>
  <c r="AO595" i="11"/>
  <c r="AN595" i="11" a="1"/>
  <c r="AN595" i="11" s="1"/>
  <c r="AO619" i="11"/>
  <c r="AN619" i="11" a="1"/>
  <c r="AN619" i="11" s="1"/>
  <c r="AO679" i="11"/>
  <c r="AN679" i="11" a="1"/>
  <c r="AN679" i="11" s="1"/>
  <c r="AO703" i="11"/>
  <c r="AN703" i="11" a="1"/>
  <c r="AN703" i="11" s="1"/>
  <c r="AO727" i="11"/>
  <c r="AN727" i="11" a="1"/>
  <c r="AN727" i="11" s="1"/>
  <c r="AO751" i="11"/>
  <c r="AN751" i="11" a="1"/>
  <c r="AN751" i="11" s="1"/>
  <c r="AO775" i="11"/>
  <c r="AN775" i="11" a="1"/>
  <c r="AN775" i="11" s="1"/>
  <c r="AO799" i="11"/>
  <c r="AN799" i="11" a="1"/>
  <c r="AN799" i="11" s="1"/>
  <c r="AO823" i="11"/>
  <c r="AN823" i="11" a="1"/>
  <c r="AN823" i="11" s="1"/>
  <c r="AO847" i="11"/>
  <c r="AN847" i="11" a="1"/>
  <c r="AN847" i="11" s="1"/>
  <c r="AO871" i="11"/>
  <c r="AN871" i="11" a="1"/>
  <c r="AN871" i="11" s="1"/>
  <c r="AO895" i="11"/>
  <c r="AN895" i="11" a="1"/>
  <c r="AN895" i="11" s="1"/>
  <c r="AO919" i="11"/>
  <c r="AN919" i="11" a="1"/>
  <c r="AN919" i="11" s="1"/>
  <c r="AO955" i="11"/>
  <c r="AN955" i="11" a="1"/>
  <c r="AN955" i="11" s="1"/>
  <c r="AO979" i="11"/>
  <c r="AN979" i="11" a="1"/>
  <c r="AN979" i="11" s="1"/>
  <c r="AO1003" i="11"/>
  <c r="AN1003" i="11" a="1"/>
  <c r="AN1003" i="11" s="1"/>
  <c r="AO1015" i="11"/>
  <c r="AN1015" i="11" a="1"/>
  <c r="AN1015" i="11" s="1"/>
  <c r="AO1039" i="11"/>
  <c r="AN1039" i="11" a="1"/>
  <c r="AN1039" i="11" s="1"/>
  <c r="AO1075" i="11"/>
  <c r="AN1075" i="11" a="1"/>
  <c r="AN1075" i="11" s="1"/>
  <c r="AO1099" i="11"/>
  <c r="AN1099" i="11" a="1"/>
  <c r="AN1099" i="11" s="1"/>
  <c r="AO1123" i="11"/>
  <c r="AN1123" i="11" a="1"/>
  <c r="AN1123" i="11" s="1"/>
  <c r="AO1147" i="11"/>
  <c r="AN1147" i="11" a="1"/>
  <c r="AN1147" i="11" s="1"/>
  <c r="AO1183" i="11"/>
  <c r="AN1183" i="11" a="1"/>
  <c r="AN1183" i="11" s="1"/>
  <c r="AO1207" i="11"/>
  <c r="AN1207" i="11" a="1"/>
  <c r="AN1207" i="11" s="1"/>
  <c r="AO1231" i="11"/>
  <c r="AN1231" i="11" a="1"/>
  <c r="AN1231" i="11" s="1"/>
  <c r="AI6" i="11"/>
  <c r="S4" i="22" s="1"/>
  <c r="T4" i="22" s="1"/>
  <c r="AK6" i="11" a="1"/>
  <c r="AK6" i="11" s="1"/>
  <c r="AO29" i="11"/>
  <c r="AN29" i="11" a="1"/>
  <c r="AN29" i="11" s="1"/>
  <c r="AO53" i="11"/>
  <c r="AN53" i="11" a="1"/>
  <c r="AN53" i="11" s="1"/>
  <c r="AO81" i="11"/>
  <c r="AN81" i="11" a="1"/>
  <c r="AN81" i="11" s="1"/>
  <c r="AO105" i="11"/>
  <c r="AN105" i="11" a="1"/>
  <c r="AN105" i="11" s="1"/>
  <c r="AO129" i="11"/>
  <c r="AN129" i="11" a="1"/>
  <c r="AN129" i="11" s="1"/>
  <c r="AO153" i="11"/>
  <c r="AN153" i="11" a="1"/>
  <c r="AN153" i="11" s="1"/>
  <c r="AO184" i="11"/>
  <c r="AN184" i="11" a="1"/>
  <c r="AN184" i="11" s="1"/>
  <c r="AO220" i="11"/>
  <c r="AN220" i="11" a="1"/>
  <c r="AN220" i="11" s="1"/>
  <c r="AO244" i="11"/>
  <c r="AN244" i="11" a="1"/>
  <c r="AN244" i="11" s="1"/>
  <c r="AO268" i="11"/>
  <c r="AN268" i="11" a="1"/>
  <c r="AN268" i="11" s="1"/>
  <c r="AO292" i="11"/>
  <c r="AN292" i="11" a="1"/>
  <c r="AN292" i="11" s="1"/>
  <c r="AO316" i="11"/>
  <c r="AN316" i="11" a="1"/>
  <c r="AN316" i="11" s="1"/>
  <c r="AO340" i="11"/>
  <c r="AN340" i="11" a="1"/>
  <c r="AN340" i="11" s="1"/>
  <c r="AO364" i="11"/>
  <c r="AN364" i="11" a="1"/>
  <c r="AN364" i="11" s="1"/>
  <c r="AO388" i="11"/>
  <c r="AN388" i="11" a="1"/>
  <c r="AN388" i="11" s="1"/>
  <c r="AO412" i="11"/>
  <c r="AN412" i="11" a="1"/>
  <c r="AN412" i="11" s="1"/>
  <c r="AO436" i="11"/>
  <c r="AN436" i="11" a="1"/>
  <c r="AN436" i="11" s="1"/>
  <c r="AO460" i="11"/>
  <c r="AN460" i="11" a="1"/>
  <c r="AN460" i="11" s="1"/>
  <c r="AO477" i="11"/>
  <c r="AN477" i="11" a="1"/>
  <c r="AN477" i="11" s="1"/>
  <c r="AO513" i="11"/>
  <c r="AN513" i="11" a="1"/>
  <c r="AN513" i="11" s="1"/>
  <c r="AO525" i="11"/>
  <c r="AN525" i="11" a="1"/>
  <c r="AN525" i="11" s="1"/>
  <c r="AO549" i="11"/>
  <c r="AN549" i="11" a="1"/>
  <c r="AN549" i="11" s="1"/>
  <c r="AO573" i="11"/>
  <c r="AN573" i="11" a="1"/>
  <c r="AN573" i="11" s="1"/>
  <c r="AO597" i="11"/>
  <c r="AN597" i="11" a="1"/>
  <c r="AN597" i="11" s="1"/>
  <c r="AO621" i="11"/>
  <c r="AN621" i="11" a="1"/>
  <c r="AN621" i="11" s="1"/>
  <c r="AO645" i="11"/>
  <c r="AN645" i="11" a="1"/>
  <c r="AN645" i="11" s="1"/>
  <c r="AO669" i="11"/>
  <c r="AN669" i="11" a="1"/>
  <c r="AN669" i="11" s="1"/>
  <c r="AO693" i="11"/>
  <c r="AN693" i="11" a="1"/>
  <c r="AN693" i="11" s="1"/>
  <c r="AO717" i="11"/>
  <c r="AN717" i="11" a="1"/>
  <c r="AN717" i="11" s="1"/>
  <c r="AO741" i="11"/>
  <c r="AN741" i="11" a="1"/>
  <c r="AN741" i="11" s="1"/>
  <c r="AO765" i="11"/>
  <c r="AN765" i="11" a="1"/>
  <c r="AN765" i="11" s="1"/>
  <c r="AO789" i="11"/>
  <c r="AN789" i="11" a="1"/>
  <c r="AN789" i="11" s="1"/>
  <c r="AO801" i="11"/>
  <c r="AN801" i="11" a="1"/>
  <c r="AN801" i="11" s="1"/>
  <c r="AO825" i="11"/>
  <c r="AN825" i="11" a="1"/>
  <c r="AN825" i="11" s="1"/>
  <c r="AO849" i="11"/>
  <c r="AN849" i="11" a="1"/>
  <c r="AN849" i="11" s="1"/>
  <c r="AO873" i="11"/>
  <c r="AN873" i="11" a="1"/>
  <c r="AN873" i="11" s="1"/>
  <c r="AO897" i="11"/>
  <c r="AN897" i="11" a="1"/>
  <c r="AN897" i="11" s="1"/>
  <c r="AO921" i="11"/>
  <c r="AN921" i="11" a="1"/>
  <c r="AN921" i="11" s="1"/>
  <c r="AO945" i="11"/>
  <c r="AN945" i="11" a="1"/>
  <c r="AN945" i="11" s="1"/>
  <c r="AO969" i="11"/>
  <c r="AN969" i="11" a="1"/>
  <c r="AN969" i="11" s="1"/>
  <c r="AO993" i="11"/>
  <c r="AN993" i="11" a="1"/>
  <c r="AN993" i="11" s="1"/>
  <c r="AO1017" i="11"/>
  <c r="AN1017" i="11" a="1"/>
  <c r="AN1017" i="11" s="1"/>
  <c r="AO1041" i="11"/>
  <c r="AN1041" i="11" a="1"/>
  <c r="AN1041" i="11" s="1"/>
  <c r="AO1077" i="11"/>
  <c r="AN1077" i="11" a="1"/>
  <c r="AN1077" i="11" s="1"/>
  <c r="AO1101" i="11"/>
  <c r="AN1101" i="11" a="1"/>
  <c r="AN1101" i="11" s="1"/>
  <c r="AO1125" i="11"/>
  <c r="AN1125" i="11" a="1"/>
  <c r="AN1125" i="11" s="1"/>
  <c r="AO1149" i="11"/>
  <c r="AN1149" i="11" a="1"/>
  <c r="AN1149" i="11" s="1"/>
  <c r="AO1173" i="11"/>
  <c r="AN1173" i="11" a="1"/>
  <c r="AN1173" i="11" s="1"/>
  <c r="AO1209" i="11"/>
  <c r="AN1209" i="11" a="1"/>
  <c r="AN1209" i="11" s="1"/>
  <c r="AO1233" i="11"/>
  <c r="AN1233" i="11" a="1"/>
  <c r="AN1233" i="11" s="1"/>
  <c r="AO1257" i="11"/>
  <c r="AN1257" i="11" a="1"/>
  <c r="AN1257" i="11" s="1"/>
  <c r="AO1281" i="11"/>
  <c r="AN1281" i="11" a="1"/>
  <c r="AN1281" i="11" s="1"/>
  <c r="AO1305" i="11"/>
  <c r="AN1305" i="11" a="1"/>
  <c r="AN1305" i="11" s="1"/>
  <c r="AO1329" i="11"/>
  <c r="AN1329" i="11" a="1"/>
  <c r="AN1329" i="11" s="1"/>
  <c r="AO1353" i="11"/>
  <c r="AN1353" i="11" a="1"/>
  <c r="AN1353" i="11" s="1"/>
  <c r="AO1401" i="11"/>
  <c r="AN1401" i="11" a="1"/>
  <c r="AN1401" i="11" s="1"/>
  <c r="AO1413" i="11"/>
  <c r="AN1413" i="11" a="1"/>
  <c r="AN1413" i="11" s="1"/>
  <c r="AO1438" i="11"/>
  <c r="AN1438" i="11" a="1"/>
  <c r="AN1438" i="11" s="1"/>
  <c r="AO1462" i="11"/>
  <c r="AN1462" i="11" a="1"/>
  <c r="AN1462" i="11" s="1"/>
  <c r="AO1486" i="11"/>
  <c r="AN1486" i="11" a="1"/>
  <c r="AN1486" i="11" s="1"/>
  <c r="AO1510" i="11"/>
  <c r="AN1510" i="11" a="1"/>
  <c r="AN1510" i="11" s="1"/>
  <c r="AO1534" i="11"/>
  <c r="AN1534" i="11" a="1"/>
  <c r="AN1534" i="11" s="1"/>
  <c r="AO1546" i="11"/>
  <c r="AN1546" i="11" a="1"/>
  <c r="AN1546" i="11" s="1"/>
  <c r="AO1570" i="11"/>
  <c r="AN1570" i="11" a="1"/>
  <c r="AN1570" i="11" s="1"/>
  <c r="AO1594" i="11"/>
  <c r="AN1594" i="11" a="1"/>
  <c r="AN1594" i="11" s="1"/>
  <c r="AO1618" i="11"/>
  <c r="AN1618" i="11" a="1"/>
  <c r="AN1618" i="11" s="1"/>
  <c r="AO218" i="11"/>
  <c r="AN218" i="11" a="1"/>
  <c r="AN218" i="11" s="1"/>
  <c r="AO282" i="11"/>
  <c r="AN282" i="11" a="1"/>
  <c r="AN282" i="11" s="1"/>
  <c r="AO575" i="11"/>
  <c r="AN575" i="11" a="1"/>
  <c r="AN575" i="11" s="1"/>
  <c r="AO875" i="11"/>
  <c r="AN875" i="11" a="1"/>
  <c r="AN875" i="11" s="1"/>
  <c r="AO1067" i="11"/>
  <c r="AN1067" i="11" a="1"/>
  <c r="AN1067" i="11" s="1"/>
  <c r="AO1175" i="11"/>
  <c r="AN1175" i="11" a="1"/>
  <c r="AN1175" i="11" s="1"/>
  <c r="AO1199" i="11"/>
  <c r="AN1199" i="11" a="1"/>
  <c r="AN1199" i="11" s="1"/>
  <c r="AO1235" i="11"/>
  <c r="AN1235" i="11" a="1"/>
  <c r="AN1235" i="11" s="1"/>
  <c r="AO1259" i="11"/>
  <c r="AN1259" i="11" a="1"/>
  <c r="AN1259" i="11" s="1"/>
  <c r="AO1271" i="11"/>
  <c r="AN1271" i="11" a="1"/>
  <c r="AN1271" i="11" s="1"/>
  <c r="AO1283" i="11"/>
  <c r="AN1283" i="11" a="1"/>
  <c r="AN1283" i="11" s="1"/>
  <c r="AO1295" i="11"/>
  <c r="AN1295" i="11" a="1"/>
  <c r="AN1295" i="11" s="1"/>
  <c r="AO1307" i="11"/>
  <c r="AN1307" i="11" a="1"/>
  <c r="AN1307" i="11" s="1"/>
  <c r="AO1319" i="11"/>
  <c r="AN1319" i="11" a="1"/>
  <c r="AN1319" i="11" s="1"/>
  <c r="AO1331" i="11"/>
  <c r="AN1331" i="11" a="1"/>
  <c r="AN1331" i="11" s="1"/>
  <c r="AO1343" i="11"/>
  <c r="AN1343" i="11" a="1"/>
  <c r="AN1343" i="11" s="1"/>
  <c r="AO1355" i="11"/>
  <c r="AN1355" i="11" a="1"/>
  <c r="AN1355" i="11" s="1"/>
  <c r="AO1367" i="11"/>
  <c r="AN1367" i="11" a="1"/>
  <c r="AN1367" i="11" s="1"/>
  <c r="AO1379" i="11"/>
  <c r="AN1379" i="11" a="1"/>
  <c r="AN1379" i="11" s="1"/>
  <c r="AO1391" i="11"/>
  <c r="AN1391" i="11" a="1"/>
  <c r="AN1391" i="11" s="1"/>
  <c r="AO1403" i="11"/>
  <c r="AN1403" i="11" a="1"/>
  <c r="AN1403" i="11" s="1"/>
  <c r="AO1415" i="11"/>
  <c r="AN1415" i="11" a="1"/>
  <c r="AN1415" i="11" s="1"/>
  <c r="AO1428" i="11"/>
  <c r="AN1428" i="11" a="1"/>
  <c r="AN1428" i="11" s="1"/>
  <c r="AO1440" i="11"/>
  <c r="AN1440" i="11" a="1"/>
  <c r="AN1440" i="11" s="1"/>
  <c r="AO1452" i="11"/>
  <c r="AN1452" i="11" a="1"/>
  <c r="AN1452" i="11" s="1"/>
  <c r="AO1464" i="11"/>
  <c r="AN1464" i="11" a="1"/>
  <c r="AN1464" i="11" s="1"/>
  <c r="AO1476" i="11"/>
  <c r="AN1476" i="11" a="1"/>
  <c r="AN1476" i="11" s="1"/>
  <c r="AO1488" i="11"/>
  <c r="AN1488" i="11" a="1"/>
  <c r="AN1488" i="11" s="1"/>
  <c r="AO1500" i="11"/>
  <c r="AN1500" i="11" a="1"/>
  <c r="AN1500" i="11" s="1"/>
  <c r="AO1512" i="11"/>
  <c r="AN1512" i="11" a="1"/>
  <c r="AN1512" i="11" s="1"/>
  <c r="AO1524" i="11"/>
  <c r="AN1524" i="11" a="1"/>
  <c r="AN1524" i="11" s="1"/>
  <c r="AO1536" i="11"/>
  <c r="AN1536" i="11" a="1"/>
  <c r="AN1536" i="11" s="1"/>
  <c r="AO1548" i="11"/>
  <c r="AN1548" i="11" a="1"/>
  <c r="AN1548" i="11" s="1"/>
  <c r="AO1560" i="11"/>
  <c r="AN1560" i="11" a="1"/>
  <c r="AN1560" i="11" s="1"/>
  <c r="AO1572" i="11"/>
  <c r="AN1572" i="11" a="1"/>
  <c r="AN1572" i="11" s="1"/>
  <c r="AO1584" i="11"/>
  <c r="AN1584" i="11" a="1"/>
  <c r="AN1584" i="11" s="1"/>
  <c r="AO1596" i="11"/>
  <c r="AN1596" i="11" a="1"/>
  <c r="AN1596" i="11" s="1"/>
  <c r="AO1608" i="11"/>
  <c r="AN1608" i="11" a="1"/>
  <c r="AN1608" i="11" s="1"/>
  <c r="AO1620" i="11"/>
  <c r="AN1620" i="11" a="1"/>
  <c r="AN1620" i="11" s="1"/>
  <c r="AO1632" i="11"/>
  <c r="AN1632" i="11" a="1"/>
  <c r="AN1632" i="11" s="1"/>
  <c r="AO10" i="11"/>
  <c r="AN10" i="11" a="1"/>
  <c r="AN10" i="11" s="1"/>
  <c r="AO22" i="11"/>
  <c r="AN22" i="11" a="1"/>
  <c r="AN22" i="11" s="1"/>
  <c r="AO34" i="11"/>
  <c r="AN34" i="11" a="1"/>
  <c r="AN34" i="11" s="1"/>
  <c r="AO46" i="11"/>
  <c r="AN46" i="11" a="1"/>
  <c r="AN46" i="11" s="1"/>
  <c r="AO59" i="11"/>
  <c r="AN59" i="11" a="1"/>
  <c r="AN59" i="11" s="1"/>
  <c r="AO71" i="11"/>
  <c r="AN71" i="11" a="1"/>
  <c r="AN71" i="11" s="1"/>
  <c r="AO86" i="11"/>
  <c r="AN86" i="11" a="1"/>
  <c r="AN86" i="11" s="1"/>
  <c r="AO98" i="11"/>
  <c r="AN98" i="11" a="1"/>
  <c r="AN98" i="11" s="1"/>
  <c r="AO110" i="11"/>
  <c r="AN110" i="11" a="1"/>
  <c r="AN110" i="11" s="1"/>
  <c r="AO122" i="11"/>
  <c r="AN122" i="11" a="1"/>
  <c r="AN122" i="11" s="1"/>
  <c r="AO134" i="11"/>
  <c r="AN134" i="11" a="1"/>
  <c r="AN134" i="11" s="1"/>
  <c r="AO146" i="11"/>
  <c r="AN146" i="11" a="1"/>
  <c r="AN146" i="11" s="1"/>
  <c r="AO158" i="11"/>
  <c r="AN158" i="11" a="1"/>
  <c r="AN158" i="11" s="1"/>
  <c r="AO177" i="11"/>
  <c r="AN177" i="11" a="1"/>
  <c r="AN177" i="11" s="1"/>
  <c r="AO189" i="11"/>
  <c r="AN189" i="11" a="1"/>
  <c r="AN189" i="11" s="1"/>
  <c r="AO201" i="11"/>
  <c r="AN201" i="11" a="1"/>
  <c r="AN201" i="11" s="1"/>
  <c r="AO213" i="11"/>
  <c r="AN213" i="11" a="1"/>
  <c r="AN213" i="11" s="1"/>
  <c r="AO225" i="11"/>
  <c r="AN225" i="11" a="1"/>
  <c r="AN225" i="11" s="1"/>
  <c r="AO237" i="11"/>
  <c r="AN237" i="11" a="1"/>
  <c r="AN237" i="11" s="1"/>
  <c r="AO249" i="11"/>
  <c r="AN249" i="11" a="1"/>
  <c r="AN249" i="11" s="1"/>
  <c r="AO261" i="11"/>
  <c r="AN261" i="11" a="1"/>
  <c r="AN261" i="11" s="1"/>
  <c r="AO273" i="11"/>
  <c r="AN273" i="11" a="1"/>
  <c r="AN273" i="11" s="1"/>
  <c r="AO285" i="11"/>
  <c r="AN285" i="11" a="1"/>
  <c r="AN285" i="11" s="1"/>
  <c r="AO297" i="11"/>
  <c r="AN297" i="11" a="1"/>
  <c r="AN297" i="11" s="1"/>
  <c r="AO309" i="11"/>
  <c r="AN309" i="11" a="1"/>
  <c r="AN309" i="11" s="1"/>
  <c r="AO321" i="11"/>
  <c r="AN321" i="11" a="1"/>
  <c r="AN321" i="11" s="1"/>
  <c r="AO333" i="11"/>
  <c r="AN333" i="11" a="1"/>
  <c r="AN333" i="11" s="1"/>
  <c r="AO345" i="11"/>
  <c r="AN345" i="11" a="1"/>
  <c r="AN345" i="11" s="1"/>
  <c r="AO357" i="11"/>
  <c r="AN357" i="11" a="1"/>
  <c r="AN357" i="11" s="1"/>
  <c r="AO369" i="11"/>
  <c r="AN369" i="11" a="1"/>
  <c r="AN369" i="11" s="1"/>
  <c r="AO381" i="11"/>
  <c r="AN381" i="11" a="1"/>
  <c r="AN381" i="11" s="1"/>
  <c r="AO393" i="11"/>
  <c r="AN393" i="11" a="1"/>
  <c r="AN393" i="11" s="1"/>
  <c r="AO405" i="11"/>
  <c r="AN405" i="11" a="1"/>
  <c r="AN405" i="11" s="1"/>
  <c r="AO417" i="11"/>
  <c r="AN417" i="11" a="1"/>
  <c r="AN417" i="11" s="1"/>
  <c r="AO429" i="11"/>
  <c r="AN429" i="11" a="1"/>
  <c r="AN429" i="11" s="1"/>
  <c r="AO441" i="11"/>
  <c r="AN441" i="11" a="1"/>
  <c r="AN441" i="11" s="1"/>
  <c r="AO453" i="11"/>
  <c r="AN453" i="11" a="1"/>
  <c r="AN453" i="11" s="1"/>
  <c r="AO470" i="11"/>
  <c r="AN470" i="11" a="1"/>
  <c r="AN470" i="11" s="1"/>
  <c r="AO482" i="11"/>
  <c r="AN482" i="11" a="1"/>
  <c r="AN482" i="11" s="1"/>
  <c r="AO494" i="11"/>
  <c r="AN494" i="11" a="1"/>
  <c r="AN494" i="11" s="1"/>
  <c r="AO506" i="11"/>
  <c r="AN506" i="11" a="1"/>
  <c r="AN506" i="11" s="1"/>
  <c r="AO518" i="11"/>
  <c r="AN518" i="11" a="1"/>
  <c r="AN518" i="11" s="1"/>
  <c r="AO530" i="11"/>
  <c r="AN530" i="11" a="1"/>
  <c r="AN530" i="11" s="1"/>
  <c r="AO542" i="11"/>
  <c r="AN542" i="11" a="1"/>
  <c r="AN542" i="11" s="1"/>
  <c r="AO554" i="11"/>
  <c r="AN554" i="11" a="1"/>
  <c r="AN554" i="11" s="1"/>
  <c r="AO566" i="11"/>
  <c r="AN566" i="11" a="1"/>
  <c r="AN566" i="11" s="1"/>
  <c r="AO578" i="11"/>
  <c r="AN578" i="11" a="1"/>
  <c r="AN578" i="11" s="1"/>
  <c r="AO590" i="11"/>
  <c r="AN590" i="11" a="1"/>
  <c r="AN590" i="11" s="1"/>
  <c r="AO602" i="11"/>
  <c r="AN602" i="11" a="1"/>
  <c r="AN602" i="11" s="1"/>
  <c r="AO614" i="11"/>
  <c r="AN614" i="11" a="1"/>
  <c r="AN614" i="11" s="1"/>
  <c r="AO626" i="11"/>
  <c r="AN626" i="11" a="1"/>
  <c r="AN626" i="11" s="1"/>
  <c r="AO638" i="11"/>
  <c r="AN638" i="11" a="1"/>
  <c r="AN638" i="11" s="1"/>
  <c r="AO650" i="11"/>
  <c r="AN650" i="11" a="1"/>
  <c r="AN650" i="11" s="1"/>
  <c r="AO662" i="11"/>
  <c r="AN662" i="11" a="1"/>
  <c r="AN662" i="11" s="1"/>
  <c r="AO674" i="11"/>
  <c r="AN674" i="11" a="1"/>
  <c r="AN674" i="11" s="1"/>
  <c r="AO686" i="11"/>
  <c r="AN686" i="11" a="1"/>
  <c r="AN686" i="11" s="1"/>
  <c r="AO698" i="11"/>
  <c r="AN698" i="11" a="1"/>
  <c r="AN698" i="11" s="1"/>
  <c r="AO710" i="11"/>
  <c r="AN710" i="11" a="1"/>
  <c r="AN710" i="11" s="1"/>
  <c r="AO722" i="11"/>
  <c r="AN722" i="11" a="1"/>
  <c r="AN722" i="11" s="1"/>
  <c r="AO734" i="11"/>
  <c r="AN734" i="11" a="1"/>
  <c r="AN734" i="11" s="1"/>
  <c r="AO746" i="11"/>
  <c r="AN746" i="11" a="1"/>
  <c r="AN746" i="11" s="1"/>
  <c r="AO758" i="11"/>
  <c r="AN758" i="11" a="1"/>
  <c r="AN758" i="11" s="1"/>
  <c r="AO770" i="11"/>
  <c r="AN770" i="11" a="1"/>
  <c r="AN770" i="11" s="1"/>
  <c r="AO782" i="11"/>
  <c r="AN782" i="11" a="1"/>
  <c r="AN782" i="11" s="1"/>
  <c r="AO794" i="11"/>
  <c r="AN794" i="11" a="1"/>
  <c r="AN794" i="11" s="1"/>
  <c r="AO806" i="11"/>
  <c r="AN806" i="11" a="1"/>
  <c r="AN806" i="11" s="1"/>
  <c r="AO818" i="11"/>
  <c r="AN818" i="11" a="1"/>
  <c r="AN818" i="11" s="1"/>
  <c r="AO830" i="11"/>
  <c r="AN830" i="11" a="1"/>
  <c r="AN830" i="11" s="1"/>
  <c r="AO842" i="11"/>
  <c r="AN842" i="11" a="1"/>
  <c r="AN842" i="11" s="1"/>
  <c r="AO854" i="11"/>
  <c r="AN854" i="11" a="1"/>
  <c r="AN854" i="11" s="1"/>
  <c r="AO866" i="11"/>
  <c r="AN866" i="11" a="1"/>
  <c r="AN866" i="11" s="1"/>
  <c r="AO878" i="11"/>
  <c r="AN878" i="11" a="1"/>
  <c r="AN878" i="11" s="1"/>
  <c r="AO890" i="11"/>
  <c r="AN890" i="11" a="1"/>
  <c r="AN890" i="11" s="1"/>
  <c r="AO902" i="11"/>
  <c r="AN902" i="11" a="1"/>
  <c r="AN902" i="11" s="1"/>
  <c r="AO914" i="11"/>
  <c r="AN914" i="11" a="1"/>
  <c r="AN914" i="11" s="1"/>
  <c r="AO926" i="11"/>
  <c r="AN926" i="11" a="1"/>
  <c r="AN926" i="11" s="1"/>
  <c r="AO938" i="11"/>
  <c r="AN938" i="11" a="1"/>
  <c r="AN938" i="11" s="1"/>
  <c r="AO950" i="11"/>
  <c r="AN950" i="11" a="1"/>
  <c r="AN950" i="11" s="1"/>
  <c r="AO962" i="11"/>
  <c r="AN962" i="11" a="1"/>
  <c r="AN962" i="11" s="1"/>
  <c r="AO974" i="11"/>
  <c r="AN974" i="11" a="1"/>
  <c r="AN974" i="11" s="1"/>
  <c r="AO986" i="11"/>
  <c r="AN986" i="11" a="1"/>
  <c r="AN986" i="11" s="1"/>
  <c r="AO998" i="11"/>
  <c r="AN998" i="11" a="1"/>
  <c r="AN998" i="11" s="1"/>
  <c r="AO1010" i="11"/>
  <c r="AN1010" i="11" a="1"/>
  <c r="AN1010" i="11" s="1"/>
  <c r="AO1022" i="11"/>
  <c r="AN1022" i="11" a="1"/>
  <c r="AN1022" i="11" s="1"/>
  <c r="AO1034" i="11"/>
  <c r="AN1034" i="11" a="1"/>
  <c r="AN1034" i="11" s="1"/>
  <c r="AO1046" i="11"/>
  <c r="AN1046" i="11" a="1"/>
  <c r="AN1046" i="11" s="1"/>
  <c r="AO1058" i="11"/>
  <c r="AN1058" i="11" a="1"/>
  <c r="AN1058" i="11" s="1"/>
  <c r="AO1070" i="11"/>
  <c r="AN1070" i="11" a="1"/>
  <c r="AN1070" i="11" s="1"/>
  <c r="AO1082" i="11"/>
  <c r="AN1082" i="11" a="1"/>
  <c r="AN1082" i="11" s="1"/>
  <c r="AO1094" i="11"/>
  <c r="AN1094" i="11" a="1"/>
  <c r="AN1094" i="11" s="1"/>
  <c r="AO1106" i="11"/>
  <c r="AN1106" i="11" a="1"/>
  <c r="AN1106" i="11" s="1"/>
  <c r="AO1118" i="11"/>
  <c r="AN1118" i="11" a="1"/>
  <c r="AN1118" i="11" s="1"/>
  <c r="AO1130" i="11"/>
  <c r="AN1130" i="11" a="1"/>
  <c r="AN1130" i="11" s="1"/>
  <c r="AO1142" i="11"/>
  <c r="AN1142" i="11" a="1"/>
  <c r="AN1142" i="11" s="1"/>
  <c r="AO1154" i="11"/>
  <c r="AN1154" i="11" a="1"/>
  <c r="AN1154" i="11" s="1"/>
  <c r="AO1166" i="11"/>
  <c r="AN1166" i="11" a="1"/>
  <c r="AN1166" i="11" s="1"/>
  <c r="AO1178" i="11"/>
  <c r="AN1178" i="11" a="1"/>
  <c r="AN1178" i="11" s="1"/>
  <c r="AO1190" i="11"/>
  <c r="AN1190" i="11" a="1"/>
  <c r="AN1190" i="11" s="1"/>
  <c r="AO1202" i="11"/>
  <c r="AN1202" i="11" a="1"/>
  <c r="AN1202" i="11" s="1"/>
  <c r="AO1214" i="11"/>
  <c r="AN1214" i="11" a="1"/>
  <c r="AN1214" i="11" s="1"/>
  <c r="AO1226" i="11"/>
  <c r="AN1226" i="11" a="1"/>
  <c r="AN1226" i="11" s="1"/>
  <c r="AO1238" i="11"/>
  <c r="AN1238" i="11" a="1"/>
  <c r="AN1238" i="11" s="1"/>
  <c r="AO1250" i="11"/>
  <c r="AN1250" i="11" a="1"/>
  <c r="AN1250" i="11" s="1"/>
  <c r="AO1262" i="11"/>
  <c r="AN1262" i="11" a="1"/>
  <c r="AN1262" i="11" s="1"/>
  <c r="AO1274" i="11"/>
  <c r="AN1274" i="11" a="1"/>
  <c r="AN1274" i="11" s="1"/>
  <c r="AO1286" i="11"/>
  <c r="AN1286" i="11" a="1"/>
  <c r="AN1286" i="11" s="1"/>
  <c r="AO1298" i="11"/>
  <c r="AN1298" i="11" a="1"/>
  <c r="AN1298" i="11" s="1"/>
  <c r="AO1310" i="11"/>
  <c r="AN1310" i="11" a="1"/>
  <c r="AN1310" i="11" s="1"/>
  <c r="AO1322" i="11"/>
  <c r="AN1322" i="11" a="1"/>
  <c r="AN1322" i="11" s="1"/>
  <c r="AO1334" i="11"/>
  <c r="AN1334" i="11" a="1"/>
  <c r="AN1334" i="11" s="1"/>
  <c r="AO1346" i="11"/>
  <c r="AN1346" i="11" a="1"/>
  <c r="AN1346" i="11" s="1"/>
  <c r="AO1358" i="11"/>
  <c r="AN1358" i="11" a="1"/>
  <c r="AN1358" i="11" s="1"/>
  <c r="AO1370" i="11"/>
  <c r="AN1370" i="11" a="1"/>
  <c r="AN1370" i="11" s="1"/>
  <c r="AO1382" i="11"/>
  <c r="AN1382" i="11" a="1"/>
  <c r="AN1382" i="11" s="1"/>
  <c r="AO1394" i="11"/>
  <c r="AN1394" i="11" a="1"/>
  <c r="AN1394" i="11" s="1"/>
  <c r="AO1406" i="11"/>
  <c r="AN1406" i="11" a="1"/>
  <c r="AN1406" i="11" s="1"/>
  <c r="AO1419" i="11"/>
  <c r="AN1419" i="11" a="1"/>
  <c r="AN1419" i="11" s="1"/>
  <c r="AO1431" i="11"/>
  <c r="AN1431" i="11" a="1"/>
  <c r="AN1431" i="11" s="1"/>
  <c r="AO1443" i="11"/>
  <c r="AN1443" i="11" a="1"/>
  <c r="AN1443" i="11" s="1"/>
  <c r="AO1455" i="11"/>
  <c r="AN1455" i="11" a="1"/>
  <c r="AN1455" i="11" s="1"/>
  <c r="AO1467" i="11"/>
  <c r="AN1467" i="11" a="1"/>
  <c r="AN1467" i="11" s="1"/>
  <c r="AO1479" i="11"/>
  <c r="AN1479" i="11" a="1"/>
  <c r="AN1479" i="11" s="1"/>
  <c r="AO1491" i="11"/>
  <c r="AN1491" i="11" a="1"/>
  <c r="AN1491" i="11" s="1"/>
  <c r="AO1503" i="11"/>
  <c r="AN1503" i="11" a="1"/>
  <c r="AN1503" i="11" s="1"/>
  <c r="AO1515" i="11"/>
  <c r="AN1515" i="11" a="1"/>
  <c r="AN1515" i="11" s="1"/>
  <c r="AO1527" i="11"/>
  <c r="AN1527" i="11" a="1"/>
  <c r="AN1527" i="11" s="1"/>
  <c r="AO1539" i="11"/>
  <c r="AN1539" i="11" a="1"/>
  <c r="AN1539" i="11" s="1"/>
  <c r="AO1551" i="11"/>
  <c r="AN1551" i="11" a="1"/>
  <c r="AN1551" i="11" s="1"/>
  <c r="AO1563" i="11"/>
  <c r="AN1563" i="11" a="1"/>
  <c r="AN1563" i="11" s="1"/>
  <c r="AO1575" i="11"/>
  <c r="AN1575" i="11" a="1"/>
  <c r="AN1575" i="11" s="1"/>
  <c r="AO1587" i="11"/>
  <c r="AN1587" i="11" a="1"/>
  <c r="AN1587" i="11" s="1"/>
  <c r="AO1599" i="11"/>
  <c r="AN1599" i="11" a="1"/>
  <c r="AN1599" i="11" s="1"/>
  <c r="AO1611" i="11"/>
  <c r="AN1611" i="11" a="1"/>
  <c r="AN1611" i="11" s="1"/>
  <c r="AO1623" i="11"/>
  <c r="AN1623" i="11" a="1"/>
  <c r="AN1623" i="11" s="1"/>
  <c r="AO1635" i="11"/>
  <c r="AN1635" i="11" a="1"/>
  <c r="AN1635" i="11" s="1"/>
  <c r="AO214" i="11"/>
  <c r="AN214" i="11" a="1"/>
  <c r="AN214" i="11" s="1"/>
  <c r="AO226" i="11"/>
  <c r="AN226" i="11" a="1"/>
  <c r="AN226" i="11" s="1"/>
  <c r="AO238" i="11"/>
  <c r="AN238" i="11" a="1"/>
  <c r="AN238" i="11" s="1"/>
  <c r="AO250" i="11"/>
  <c r="AN250" i="11" a="1"/>
  <c r="AN250" i="11" s="1"/>
  <c r="AO262" i="11"/>
  <c r="AN262" i="11" a="1"/>
  <c r="AN262" i="11" s="1"/>
  <c r="AO274" i="11"/>
  <c r="AN274" i="11" a="1"/>
  <c r="AN274" i="11" s="1"/>
  <c r="AO286" i="11"/>
  <c r="AN286" i="11" a="1"/>
  <c r="AN286" i="11" s="1"/>
  <c r="AO298" i="11"/>
  <c r="AN298" i="11" a="1"/>
  <c r="AN298" i="11" s="1"/>
  <c r="AO310" i="11"/>
  <c r="AN310" i="11" a="1"/>
  <c r="AN310" i="11" s="1"/>
  <c r="AO322" i="11"/>
  <c r="AN322" i="11" a="1"/>
  <c r="AN322" i="11" s="1"/>
  <c r="AO334" i="11"/>
  <c r="AN334" i="11" a="1"/>
  <c r="AN334" i="11" s="1"/>
  <c r="AO346" i="11"/>
  <c r="AN346" i="11" a="1"/>
  <c r="AN346" i="11" s="1"/>
  <c r="AO358" i="11"/>
  <c r="AN358" i="11" a="1"/>
  <c r="AN358" i="11" s="1"/>
  <c r="AO370" i="11"/>
  <c r="AN370" i="11" a="1"/>
  <c r="AN370" i="11" s="1"/>
  <c r="AO382" i="11"/>
  <c r="AN382" i="11" a="1"/>
  <c r="AN382" i="11" s="1"/>
  <c r="AO394" i="11"/>
  <c r="AN394" i="11" a="1"/>
  <c r="AN394" i="11" s="1"/>
  <c r="AO406" i="11"/>
  <c r="AN406" i="11" a="1"/>
  <c r="AN406" i="11" s="1"/>
  <c r="AO418" i="11"/>
  <c r="AN418" i="11" a="1"/>
  <c r="AN418" i="11" s="1"/>
  <c r="AO430" i="11"/>
  <c r="AN430" i="11" a="1"/>
  <c r="AN430" i="11" s="1"/>
  <c r="AO442" i="11"/>
  <c r="AN442" i="11" a="1"/>
  <c r="AN442" i="11" s="1"/>
  <c r="AO454" i="11"/>
  <c r="AN454" i="11" a="1"/>
  <c r="AN454" i="11" s="1"/>
  <c r="AO471" i="11"/>
  <c r="AN471" i="11" a="1"/>
  <c r="AN471" i="11" s="1"/>
  <c r="AO483" i="11"/>
  <c r="AN483" i="11" a="1"/>
  <c r="AN483" i="11" s="1"/>
  <c r="AO495" i="11"/>
  <c r="AN495" i="11" a="1"/>
  <c r="AN495" i="11" s="1"/>
  <c r="AO507" i="11"/>
  <c r="AN507" i="11" a="1"/>
  <c r="AN507" i="11" s="1"/>
  <c r="AO519" i="11"/>
  <c r="AN519" i="11" a="1"/>
  <c r="AN519" i="11" s="1"/>
  <c r="AO531" i="11"/>
  <c r="AN531" i="11" a="1"/>
  <c r="AN531" i="11" s="1"/>
  <c r="AO543" i="11"/>
  <c r="AN543" i="11" a="1"/>
  <c r="AN543" i="11" s="1"/>
  <c r="AO555" i="11"/>
  <c r="AN555" i="11" a="1"/>
  <c r="AN555" i="11" s="1"/>
  <c r="AO567" i="11"/>
  <c r="AN567" i="11" a="1"/>
  <c r="AN567" i="11" s="1"/>
  <c r="AO579" i="11"/>
  <c r="AN579" i="11" a="1"/>
  <c r="AN579" i="11" s="1"/>
  <c r="AO591" i="11"/>
  <c r="AN591" i="11" a="1"/>
  <c r="AN591" i="11" s="1"/>
  <c r="AO603" i="11"/>
  <c r="AN603" i="11" a="1"/>
  <c r="AN603" i="11" s="1"/>
  <c r="AO615" i="11"/>
  <c r="AN615" i="11" a="1"/>
  <c r="AN615" i="11" s="1"/>
  <c r="AO627" i="11"/>
  <c r="AN627" i="11" a="1"/>
  <c r="AN627" i="11" s="1"/>
  <c r="AO639" i="11"/>
  <c r="AN639" i="11" a="1"/>
  <c r="AN639" i="11" s="1"/>
  <c r="AO651" i="11"/>
  <c r="AN651" i="11" a="1"/>
  <c r="AN651" i="11" s="1"/>
  <c r="AO663" i="11"/>
  <c r="AN663" i="11" a="1"/>
  <c r="AN663" i="11" s="1"/>
  <c r="AO675" i="11"/>
  <c r="AN675" i="11" a="1"/>
  <c r="AN675" i="11" s="1"/>
  <c r="AO687" i="11"/>
  <c r="AN687" i="11" a="1"/>
  <c r="AN687" i="11" s="1"/>
  <c r="AO699" i="11"/>
  <c r="AN699" i="11" a="1"/>
  <c r="AN699" i="11" s="1"/>
  <c r="AO711" i="11"/>
  <c r="AN711" i="11" a="1"/>
  <c r="AN711" i="11" s="1"/>
  <c r="AO723" i="11"/>
  <c r="AN723" i="11" a="1"/>
  <c r="AN723" i="11" s="1"/>
  <c r="AO735" i="11"/>
  <c r="AN735" i="11" a="1"/>
  <c r="AN735" i="11" s="1"/>
  <c r="AO747" i="11"/>
  <c r="AN747" i="11" a="1"/>
  <c r="AN747" i="11" s="1"/>
  <c r="AO759" i="11"/>
  <c r="AN759" i="11" a="1"/>
  <c r="AN759" i="11" s="1"/>
  <c r="AO771" i="11"/>
  <c r="AN771" i="11" a="1"/>
  <c r="AN771" i="11" s="1"/>
  <c r="AO783" i="11"/>
  <c r="AN783" i="11" a="1"/>
  <c r="AN783" i="11" s="1"/>
  <c r="AO795" i="11"/>
  <c r="AN795" i="11" a="1"/>
  <c r="AN795" i="11" s="1"/>
  <c r="AO807" i="11"/>
  <c r="AN807" i="11" a="1"/>
  <c r="AN807" i="11" s="1"/>
  <c r="AO819" i="11"/>
  <c r="AN819" i="11" a="1"/>
  <c r="AN819" i="11" s="1"/>
  <c r="AO831" i="11"/>
  <c r="AN831" i="11" a="1"/>
  <c r="AN831" i="11" s="1"/>
  <c r="AO843" i="11"/>
  <c r="AN843" i="11" a="1"/>
  <c r="AN843" i="11" s="1"/>
  <c r="AO855" i="11"/>
  <c r="AN855" i="11" a="1"/>
  <c r="AN855" i="11" s="1"/>
  <c r="AO867" i="11"/>
  <c r="AN867" i="11" a="1"/>
  <c r="AN867" i="11" s="1"/>
  <c r="AO879" i="11"/>
  <c r="AN879" i="11" a="1"/>
  <c r="AN879" i="11" s="1"/>
  <c r="AO891" i="11"/>
  <c r="AN891" i="11" a="1"/>
  <c r="AN891" i="11" s="1"/>
  <c r="AO903" i="11"/>
  <c r="AN903" i="11" a="1"/>
  <c r="AN903" i="11" s="1"/>
  <c r="AO915" i="11"/>
  <c r="AN915" i="11" a="1"/>
  <c r="AN915" i="11" s="1"/>
  <c r="AO927" i="11"/>
  <c r="AN927" i="11" a="1"/>
  <c r="AN927" i="11" s="1"/>
  <c r="AO939" i="11"/>
  <c r="AN939" i="11" a="1"/>
  <c r="AN939" i="11" s="1"/>
  <c r="AO951" i="11"/>
  <c r="AN951" i="11" a="1"/>
  <c r="AN951" i="11" s="1"/>
  <c r="AO963" i="11"/>
  <c r="AN963" i="11" a="1"/>
  <c r="AN963" i="11" s="1"/>
  <c r="AO975" i="11"/>
  <c r="AN975" i="11" a="1"/>
  <c r="AN975" i="11" s="1"/>
  <c r="AO987" i="11"/>
  <c r="AN987" i="11" a="1"/>
  <c r="AN987" i="11" s="1"/>
  <c r="AO999" i="11"/>
  <c r="AN999" i="11" a="1"/>
  <c r="AN999" i="11" s="1"/>
  <c r="AO1011" i="11"/>
  <c r="AN1011" i="11" a="1"/>
  <c r="AN1011" i="11" s="1"/>
  <c r="AO1023" i="11"/>
  <c r="AN1023" i="11" a="1"/>
  <c r="AN1023" i="11" s="1"/>
  <c r="AO1035" i="11"/>
  <c r="AN1035" i="11" a="1"/>
  <c r="AN1035" i="11" s="1"/>
  <c r="AO1047" i="11"/>
  <c r="AN1047" i="11" a="1"/>
  <c r="AN1047" i="11" s="1"/>
  <c r="AO1059" i="11"/>
  <c r="AN1059" i="11" a="1"/>
  <c r="AN1059" i="11" s="1"/>
  <c r="AO1071" i="11"/>
  <c r="AN1071" i="11" a="1"/>
  <c r="AN1071" i="11" s="1"/>
  <c r="AO1083" i="11"/>
  <c r="AN1083" i="11" a="1"/>
  <c r="AN1083" i="11" s="1"/>
  <c r="AO1095" i="11"/>
  <c r="AN1095" i="11" a="1"/>
  <c r="AN1095" i="11" s="1"/>
  <c r="AO1107" i="11"/>
  <c r="AN1107" i="11" a="1"/>
  <c r="AN1107" i="11" s="1"/>
  <c r="AO1119" i="11"/>
  <c r="AN1119" i="11" a="1"/>
  <c r="AN1119" i="11" s="1"/>
  <c r="AO1131" i="11"/>
  <c r="AN1131" i="11" a="1"/>
  <c r="AN1131" i="11" s="1"/>
  <c r="AO1143" i="11"/>
  <c r="AN1143" i="11" a="1"/>
  <c r="AN1143" i="11" s="1"/>
  <c r="AO1155" i="11"/>
  <c r="AN1155" i="11" a="1"/>
  <c r="AN1155" i="11" s="1"/>
  <c r="AO1167" i="11"/>
  <c r="AN1167" i="11" a="1"/>
  <c r="AN1167" i="11" s="1"/>
  <c r="AO1179" i="11"/>
  <c r="AN1179" i="11" a="1"/>
  <c r="AN1179" i="11" s="1"/>
  <c r="AO1191" i="11"/>
  <c r="AN1191" i="11" a="1"/>
  <c r="AN1191" i="11" s="1"/>
  <c r="AO1203" i="11"/>
  <c r="AN1203" i="11" a="1"/>
  <c r="AN1203" i="11" s="1"/>
  <c r="AO1215" i="11"/>
  <c r="AN1215" i="11" a="1"/>
  <c r="AN1215" i="11" s="1"/>
  <c r="AO1227" i="11"/>
  <c r="AN1227" i="11" a="1"/>
  <c r="AN1227" i="11" s="1"/>
  <c r="AO1239" i="11"/>
  <c r="AN1239" i="11" a="1"/>
  <c r="AN1239" i="11" s="1"/>
  <c r="AO1251" i="11"/>
  <c r="AN1251" i="11" a="1"/>
  <c r="AN1251" i="11" s="1"/>
  <c r="AO1263" i="11"/>
  <c r="AN1263" i="11" a="1"/>
  <c r="AN1263" i="11" s="1"/>
  <c r="AO1275" i="11"/>
  <c r="AN1275" i="11" a="1"/>
  <c r="AN1275" i="11" s="1"/>
  <c r="AO1287" i="11"/>
  <c r="AN1287" i="11" a="1"/>
  <c r="AN1287" i="11" s="1"/>
  <c r="AO1299" i="11"/>
  <c r="AN1299" i="11" a="1"/>
  <c r="AN1299" i="11" s="1"/>
  <c r="AO1311" i="11"/>
  <c r="AN1311" i="11" a="1"/>
  <c r="AN1311" i="11" s="1"/>
  <c r="AO1323" i="11"/>
  <c r="AN1323" i="11" a="1"/>
  <c r="AN1323" i="11" s="1"/>
  <c r="AO1335" i="11"/>
  <c r="AN1335" i="11" a="1"/>
  <c r="AN1335" i="11" s="1"/>
  <c r="AO1347" i="11"/>
  <c r="AN1347" i="11" a="1"/>
  <c r="AN1347" i="11" s="1"/>
  <c r="AO1359" i="11"/>
  <c r="AN1359" i="11" a="1"/>
  <c r="AN1359" i="11" s="1"/>
  <c r="AO1371" i="11"/>
  <c r="AN1371" i="11" a="1"/>
  <c r="AN1371" i="11" s="1"/>
  <c r="AO1383" i="11"/>
  <c r="AN1383" i="11" a="1"/>
  <c r="AN1383" i="11" s="1"/>
  <c r="AO1395" i="11"/>
  <c r="AN1395" i="11" a="1"/>
  <c r="AN1395" i="11" s="1"/>
  <c r="AO1407" i="11"/>
  <c r="AN1407" i="11" a="1"/>
  <c r="AN1407" i="11" s="1"/>
  <c r="AO1420" i="11"/>
  <c r="AN1420" i="11" a="1"/>
  <c r="AN1420" i="11" s="1"/>
  <c r="AO1432" i="11"/>
  <c r="AN1432" i="11" a="1"/>
  <c r="AN1432" i="11" s="1"/>
  <c r="AO1444" i="11"/>
  <c r="AN1444" i="11" a="1"/>
  <c r="AN1444" i="11" s="1"/>
  <c r="AO1456" i="11"/>
  <c r="AN1456" i="11" a="1"/>
  <c r="AN1456" i="11" s="1"/>
  <c r="AO1468" i="11"/>
  <c r="AN1468" i="11" a="1"/>
  <c r="AN1468" i="11" s="1"/>
  <c r="AO1480" i="11"/>
  <c r="AN1480" i="11" a="1"/>
  <c r="AN1480" i="11" s="1"/>
  <c r="AO1492" i="11"/>
  <c r="AN1492" i="11" a="1"/>
  <c r="AN1492" i="11" s="1"/>
  <c r="AO1504" i="11"/>
  <c r="AN1504" i="11" a="1"/>
  <c r="AN1504" i="11" s="1"/>
  <c r="AO1516" i="11"/>
  <c r="AN1516" i="11" a="1"/>
  <c r="AN1516" i="11" s="1"/>
  <c r="AO1528" i="11"/>
  <c r="AN1528" i="11" a="1"/>
  <c r="AN1528" i="11" s="1"/>
  <c r="AO1540" i="11"/>
  <c r="AN1540" i="11" a="1"/>
  <c r="AN1540" i="11" s="1"/>
  <c r="AO1552" i="11"/>
  <c r="AN1552" i="11" a="1"/>
  <c r="AN1552" i="11" s="1"/>
  <c r="AO1564" i="11"/>
  <c r="AN1564" i="11" a="1"/>
  <c r="AN1564" i="11" s="1"/>
  <c r="AO1576" i="11"/>
  <c r="AN1576" i="11" a="1"/>
  <c r="AN1576" i="11" s="1"/>
  <c r="AO1588" i="11"/>
  <c r="AN1588" i="11" a="1"/>
  <c r="AN1588" i="11" s="1"/>
  <c r="AO1600" i="11"/>
  <c r="AN1600" i="11" a="1"/>
  <c r="AN1600" i="11" s="1"/>
  <c r="AO1612" i="11"/>
  <c r="AN1612" i="11" a="1"/>
  <c r="AN1612" i="11" s="1"/>
  <c r="AO1624" i="11"/>
  <c r="AN1624" i="11" a="1"/>
  <c r="AN1624" i="11" s="1"/>
  <c r="AO1636" i="11"/>
  <c r="AN1636" i="11" a="1"/>
  <c r="AN1636" i="11" s="1"/>
  <c r="AO12" i="11"/>
  <c r="AN12" i="11" a="1"/>
  <c r="AN12" i="11" s="1"/>
  <c r="AO24" i="11"/>
  <c r="AN24" i="11" a="1"/>
  <c r="AN24" i="11" s="1"/>
  <c r="AO36" i="11"/>
  <c r="AN36" i="11" a="1"/>
  <c r="AN36" i="11" s="1"/>
  <c r="AO48" i="11"/>
  <c r="AN48" i="11" a="1"/>
  <c r="AN48" i="11" s="1"/>
  <c r="AO61" i="11"/>
  <c r="AN61" i="11" a="1"/>
  <c r="AN61" i="11" s="1"/>
  <c r="AO73" i="11"/>
  <c r="AN73" i="11" a="1"/>
  <c r="AN73" i="11" s="1"/>
  <c r="AO88" i="11"/>
  <c r="AN88" i="11" a="1"/>
  <c r="AN88" i="11" s="1"/>
  <c r="AO100" i="11"/>
  <c r="AN100" i="11" a="1"/>
  <c r="AN100" i="11" s="1"/>
  <c r="AO112" i="11"/>
  <c r="AN112" i="11" a="1"/>
  <c r="AN112" i="11" s="1"/>
  <c r="AO124" i="11"/>
  <c r="AN124" i="11" a="1"/>
  <c r="AN124" i="11" s="1"/>
  <c r="AO136" i="11"/>
  <c r="AN136" i="11" a="1"/>
  <c r="AN136" i="11" s="1"/>
  <c r="AO148" i="11"/>
  <c r="AN148" i="11" a="1"/>
  <c r="AN148" i="11" s="1"/>
  <c r="AO160" i="11"/>
  <c r="AN160" i="11" a="1"/>
  <c r="AN160" i="11" s="1"/>
  <c r="AO179" i="11"/>
  <c r="AN179" i="11" a="1"/>
  <c r="AN179" i="11" s="1"/>
  <c r="AO191" i="11"/>
  <c r="AN191" i="11" a="1"/>
  <c r="AN191" i="11" s="1"/>
  <c r="AO203" i="11"/>
  <c r="AN203" i="11" a="1"/>
  <c r="AN203" i="11" s="1"/>
  <c r="AO215" i="11"/>
  <c r="AN215" i="11" a="1"/>
  <c r="AN215" i="11" s="1"/>
  <c r="AO227" i="11"/>
  <c r="AN227" i="11" a="1"/>
  <c r="AN227" i="11" s="1"/>
  <c r="AO239" i="11"/>
  <c r="AN239" i="11" a="1"/>
  <c r="AN239" i="11" s="1"/>
  <c r="AO251" i="11"/>
  <c r="AN251" i="11" a="1"/>
  <c r="AN251" i="11" s="1"/>
  <c r="AO263" i="11"/>
  <c r="AN263" i="11" a="1"/>
  <c r="AN263" i="11" s="1"/>
  <c r="AO275" i="11"/>
  <c r="AN275" i="11" a="1"/>
  <c r="AN275" i="11" s="1"/>
  <c r="AO287" i="11"/>
  <c r="AN287" i="11" a="1"/>
  <c r="AN287" i="11" s="1"/>
  <c r="AO299" i="11"/>
  <c r="AN299" i="11" a="1"/>
  <c r="AN299" i="11" s="1"/>
  <c r="AO311" i="11"/>
  <c r="AN311" i="11" a="1"/>
  <c r="AN311" i="11" s="1"/>
  <c r="AO323" i="11"/>
  <c r="AN323" i="11" a="1"/>
  <c r="AN323" i="11" s="1"/>
  <c r="AO335" i="11"/>
  <c r="AN335" i="11" a="1"/>
  <c r="AN335" i="11" s="1"/>
  <c r="AO347" i="11"/>
  <c r="AN347" i="11" a="1"/>
  <c r="AN347" i="11" s="1"/>
  <c r="AO359" i="11"/>
  <c r="AN359" i="11" a="1"/>
  <c r="AN359" i="11" s="1"/>
  <c r="AO371" i="11"/>
  <c r="AN371" i="11" a="1"/>
  <c r="AN371" i="11" s="1"/>
  <c r="AO383" i="11"/>
  <c r="AN383" i="11" a="1"/>
  <c r="AN383" i="11" s="1"/>
  <c r="AO395" i="11"/>
  <c r="AN395" i="11" a="1"/>
  <c r="AN395" i="11" s="1"/>
  <c r="AO407" i="11"/>
  <c r="AN407" i="11" a="1"/>
  <c r="AN407" i="11" s="1"/>
  <c r="AO419" i="11"/>
  <c r="AN419" i="11" a="1"/>
  <c r="AN419" i="11" s="1"/>
  <c r="AO431" i="11"/>
  <c r="AN431" i="11" a="1"/>
  <c r="AN431" i="11" s="1"/>
  <c r="AO443" i="11"/>
  <c r="AN443" i="11" a="1"/>
  <c r="AN443" i="11" s="1"/>
  <c r="AO455" i="11"/>
  <c r="AN455" i="11" a="1"/>
  <c r="AN455" i="11" s="1"/>
  <c r="AO472" i="11"/>
  <c r="AN472" i="11" a="1"/>
  <c r="AN472" i="11" s="1"/>
  <c r="AO484" i="11"/>
  <c r="AN484" i="11" a="1"/>
  <c r="AN484" i="11" s="1"/>
  <c r="AO496" i="11"/>
  <c r="AN496" i="11" a="1"/>
  <c r="AN496" i="11" s="1"/>
  <c r="AO508" i="11"/>
  <c r="AN508" i="11" a="1"/>
  <c r="AN508" i="11" s="1"/>
  <c r="AO520" i="11"/>
  <c r="AN520" i="11" a="1"/>
  <c r="AN520" i="11" s="1"/>
  <c r="AO532" i="11"/>
  <c r="AN532" i="11" a="1"/>
  <c r="AN532" i="11" s="1"/>
  <c r="AO544" i="11"/>
  <c r="AN544" i="11" a="1"/>
  <c r="AN544" i="11" s="1"/>
  <c r="AO556" i="11"/>
  <c r="AN556" i="11" a="1"/>
  <c r="AN556" i="11" s="1"/>
  <c r="AO568" i="11"/>
  <c r="AN568" i="11" a="1"/>
  <c r="AN568" i="11" s="1"/>
  <c r="AO580" i="11"/>
  <c r="AN580" i="11" a="1"/>
  <c r="AN580" i="11" s="1"/>
  <c r="AO592" i="11"/>
  <c r="AN592" i="11" a="1"/>
  <c r="AN592" i="11" s="1"/>
  <c r="AO604" i="11"/>
  <c r="AN604" i="11" a="1"/>
  <c r="AN604" i="11" s="1"/>
  <c r="AO616" i="11"/>
  <c r="AN616" i="11" a="1"/>
  <c r="AN616" i="11" s="1"/>
  <c r="AO628" i="11"/>
  <c r="AN628" i="11" a="1"/>
  <c r="AN628" i="11" s="1"/>
  <c r="AO640" i="11"/>
  <c r="AN640" i="11" a="1"/>
  <c r="AN640" i="11" s="1"/>
  <c r="AO652" i="11"/>
  <c r="AN652" i="11" a="1"/>
  <c r="AN652" i="11" s="1"/>
  <c r="AO664" i="11"/>
  <c r="AN664" i="11" a="1"/>
  <c r="AN664" i="11" s="1"/>
  <c r="AO676" i="11"/>
  <c r="AN676" i="11" a="1"/>
  <c r="AN676" i="11" s="1"/>
  <c r="AO688" i="11"/>
  <c r="AN688" i="11" a="1"/>
  <c r="AN688" i="11" s="1"/>
  <c r="AO700" i="11"/>
  <c r="AN700" i="11" a="1"/>
  <c r="AN700" i="11" s="1"/>
  <c r="AO712" i="11"/>
  <c r="AN712" i="11" a="1"/>
  <c r="AN712" i="11" s="1"/>
  <c r="AO724" i="11"/>
  <c r="AN724" i="11" a="1"/>
  <c r="AN724" i="11" s="1"/>
  <c r="AO736" i="11"/>
  <c r="AN736" i="11" a="1"/>
  <c r="AN736" i="11" s="1"/>
  <c r="AO748" i="11"/>
  <c r="AN748" i="11" a="1"/>
  <c r="AN748" i="11" s="1"/>
  <c r="AO760" i="11"/>
  <c r="AN760" i="11" a="1"/>
  <c r="AN760" i="11" s="1"/>
  <c r="AO772" i="11"/>
  <c r="AN772" i="11" a="1"/>
  <c r="AN772" i="11" s="1"/>
  <c r="AO784" i="11"/>
  <c r="AN784" i="11" a="1"/>
  <c r="AN784" i="11" s="1"/>
  <c r="AO796" i="11"/>
  <c r="AN796" i="11" a="1"/>
  <c r="AN796" i="11" s="1"/>
  <c r="AO808" i="11"/>
  <c r="AN808" i="11" a="1"/>
  <c r="AN808" i="11" s="1"/>
  <c r="AO820" i="11"/>
  <c r="AN820" i="11" a="1"/>
  <c r="AN820" i="11" s="1"/>
  <c r="AO832" i="11"/>
  <c r="AN832" i="11" a="1"/>
  <c r="AN832" i="11" s="1"/>
  <c r="AO844" i="11"/>
  <c r="AN844" i="11" a="1"/>
  <c r="AN844" i="11" s="1"/>
  <c r="AO856" i="11"/>
  <c r="AN856" i="11" a="1"/>
  <c r="AN856" i="11" s="1"/>
  <c r="AO868" i="11"/>
  <c r="AN868" i="11" a="1"/>
  <c r="AN868" i="11" s="1"/>
  <c r="AO880" i="11"/>
  <c r="AN880" i="11" a="1"/>
  <c r="AN880" i="11" s="1"/>
  <c r="AO892" i="11"/>
  <c r="AN892" i="11" a="1"/>
  <c r="AN892" i="11" s="1"/>
  <c r="AO904" i="11"/>
  <c r="AN904" i="11" a="1"/>
  <c r="AN904" i="11" s="1"/>
  <c r="AO916" i="11"/>
  <c r="AN916" i="11" a="1"/>
  <c r="AN916" i="11" s="1"/>
  <c r="AO928" i="11"/>
  <c r="AN928" i="11" a="1"/>
  <c r="AN928" i="11" s="1"/>
  <c r="AO940" i="11"/>
  <c r="AN940" i="11" a="1"/>
  <c r="AN940" i="11" s="1"/>
  <c r="AO952" i="11"/>
  <c r="AN952" i="11" a="1"/>
  <c r="AN952" i="11" s="1"/>
  <c r="AO964" i="11"/>
  <c r="AN964" i="11" a="1"/>
  <c r="AN964" i="11" s="1"/>
  <c r="AO976" i="11"/>
  <c r="AN976" i="11" a="1"/>
  <c r="AN976" i="11" s="1"/>
  <c r="AO988" i="11"/>
  <c r="AN988" i="11" a="1"/>
  <c r="AN988" i="11" s="1"/>
  <c r="AO1000" i="11"/>
  <c r="AN1000" i="11" a="1"/>
  <c r="AN1000" i="11" s="1"/>
  <c r="AO1012" i="11"/>
  <c r="AN1012" i="11" a="1"/>
  <c r="AN1012" i="11" s="1"/>
  <c r="AO1024" i="11"/>
  <c r="AN1024" i="11" a="1"/>
  <c r="AN1024" i="11" s="1"/>
  <c r="AO1036" i="11"/>
  <c r="AN1036" i="11" a="1"/>
  <c r="AN1036" i="11" s="1"/>
  <c r="AO1048" i="11"/>
  <c r="AN1048" i="11" a="1"/>
  <c r="AN1048" i="11" s="1"/>
  <c r="AO1060" i="11"/>
  <c r="AN1060" i="11" a="1"/>
  <c r="AN1060" i="11" s="1"/>
  <c r="AO1072" i="11"/>
  <c r="AN1072" i="11" a="1"/>
  <c r="AN1072" i="11" s="1"/>
  <c r="AO1084" i="11"/>
  <c r="AN1084" i="11" a="1"/>
  <c r="AN1084" i="11" s="1"/>
  <c r="AO1096" i="11"/>
  <c r="AN1096" i="11" a="1"/>
  <c r="AN1096" i="11" s="1"/>
  <c r="AO1108" i="11"/>
  <c r="AN1108" i="11" a="1"/>
  <c r="AN1108" i="11" s="1"/>
  <c r="AO1120" i="11"/>
  <c r="AN1120" i="11" a="1"/>
  <c r="AN1120" i="11" s="1"/>
  <c r="AO1132" i="11"/>
  <c r="AN1132" i="11" a="1"/>
  <c r="AN1132" i="11" s="1"/>
  <c r="AO1144" i="11"/>
  <c r="AN1144" i="11" a="1"/>
  <c r="AN1144" i="11" s="1"/>
  <c r="AO1156" i="11"/>
  <c r="AN1156" i="11" a="1"/>
  <c r="AN1156" i="11" s="1"/>
  <c r="AO1168" i="11"/>
  <c r="AN1168" i="11" a="1"/>
  <c r="AN1168" i="11" s="1"/>
  <c r="AO1180" i="11"/>
  <c r="AN1180" i="11" a="1"/>
  <c r="AN1180" i="11" s="1"/>
  <c r="AO1192" i="11"/>
  <c r="AN1192" i="11" a="1"/>
  <c r="AN1192" i="11" s="1"/>
  <c r="AO1204" i="11"/>
  <c r="AN1204" i="11" a="1"/>
  <c r="AN1204" i="11" s="1"/>
  <c r="AO1216" i="11"/>
  <c r="AN1216" i="11" a="1"/>
  <c r="AN1216" i="11" s="1"/>
  <c r="AO1228" i="11"/>
  <c r="AN1228" i="11" a="1"/>
  <c r="AN1228" i="11" s="1"/>
  <c r="AO1240" i="11"/>
  <c r="AN1240" i="11" a="1"/>
  <c r="AN1240" i="11" s="1"/>
  <c r="AO1252" i="11"/>
  <c r="AN1252" i="11" a="1"/>
  <c r="AN1252" i="11" s="1"/>
  <c r="AO1264" i="11"/>
  <c r="AN1264" i="11" a="1"/>
  <c r="AN1264" i="11" s="1"/>
  <c r="AO1276" i="11"/>
  <c r="AN1276" i="11" a="1"/>
  <c r="AN1276" i="11" s="1"/>
  <c r="AO1288" i="11"/>
  <c r="AN1288" i="11" a="1"/>
  <c r="AN1288" i="11" s="1"/>
  <c r="AO1300" i="11"/>
  <c r="AN1300" i="11" a="1"/>
  <c r="AN1300" i="11" s="1"/>
  <c r="AO1312" i="11"/>
  <c r="AN1312" i="11" a="1"/>
  <c r="AN1312" i="11" s="1"/>
  <c r="AO1324" i="11"/>
  <c r="AN1324" i="11" a="1"/>
  <c r="AN1324" i="11" s="1"/>
  <c r="AO1336" i="11"/>
  <c r="AN1336" i="11" a="1"/>
  <c r="AN1336" i="11" s="1"/>
  <c r="AO1348" i="11"/>
  <c r="AN1348" i="11" a="1"/>
  <c r="AN1348" i="11" s="1"/>
  <c r="AO1360" i="11"/>
  <c r="AN1360" i="11" a="1"/>
  <c r="AN1360" i="11" s="1"/>
  <c r="AO1372" i="11"/>
  <c r="AN1372" i="11" a="1"/>
  <c r="AN1372" i="11" s="1"/>
  <c r="AO1384" i="11"/>
  <c r="AN1384" i="11" a="1"/>
  <c r="AN1384" i="11" s="1"/>
  <c r="AO1396" i="11"/>
  <c r="AN1396" i="11" a="1"/>
  <c r="AN1396" i="11" s="1"/>
  <c r="AO1408" i="11"/>
  <c r="AN1408" i="11" a="1"/>
  <c r="AN1408" i="11" s="1"/>
  <c r="AO1421" i="11"/>
  <c r="AN1421" i="11" a="1"/>
  <c r="AN1421" i="11" s="1"/>
  <c r="AO1433" i="11"/>
  <c r="AN1433" i="11" a="1"/>
  <c r="AN1433" i="11" s="1"/>
  <c r="AO1445" i="11"/>
  <c r="AN1445" i="11" a="1"/>
  <c r="AN1445" i="11" s="1"/>
  <c r="AO1457" i="11"/>
  <c r="AN1457" i="11" a="1"/>
  <c r="AN1457" i="11" s="1"/>
  <c r="AO1469" i="11"/>
  <c r="AN1469" i="11" a="1"/>
  <c r="AN1469" i="11" s="1"/>
  <c r="AO1481" i="11"/>
  <c r="AN1481" i="11" a="1"/>
  <c r="AN1481" i="11" s="1"/>
  <c r="AO1493" i="11"/>
  <c r="AN1493" i="11" a="1"/>
  <c r="AN1493" i="11" s="1"/>
  <c r="AO1505" i="11"/>
  <c r="AN1505" i="11" a="1"/>
  <c r="AN1505" i="11" s="1"/>
  <c r="AO1517" i="11"/>
  <c r="AN1517" i="11" a="1"/>
  <c r="AN1517" i="11" s="1"/>
  <c r="AO1529" i="11"/>
  <c r="AN1529" i="11" a="1"/>
  <c r="AN1529" i="11" s="1"/>
  <c r="AO1541" i="11"/>
  <c r="AN1541" i="11" a="1"/>
  <c r="AN1541" i="11" s="1"/>
  <c r="AO1553" i="11"/>
  <c r="AN1553" i="11" a="1"/>
  <c r="AN1553" i="11" s="1"/>
  <c r="AO1565" i="11"/>
  <c r="AN1565" i="11" a="1"/>
  <c r="AN1565" i="11" s="1"/>
  <c r="AO1577" i="11"/>
  <c r="AN1577" i="11" a="1"/>
  <c r="AN1577" i="11" s="1"/>
  <c r="AO1589" i="11"/>
  <c r="AN1589" i="11" a="1"/>
  <c r="AN1589" i="11" s="1"/>
  <c r="AO1601" i="11"/>
  <c r="AN1601" i="11" a="1"/>
  <c r="AN1601" i="11" s="1"/>
  <c r="AO1613" i="11"/>
  <c r="AN1613" i="11" a="1"/>
  <c r="AN1613" i="11" s="1"/>
  <c r="AO1625" i="11"/>
  <c r="AN1625" i="11" a="1"/>
  <c r="AN1625" i="11" s="1"/>
  <c r="AO1637" i="11"/>
  <c r="AN1637" i="11" a="1"/>
  <c r="AN1637" i="11" s="1"/>
  <c r="AO14" i="11"/>
  <c r="AN14" i="11" a="1"/>
  <c r="AN14" i="11" s="1"/>
  <c r="AO26" i="11"/>
  <c r="AN26" i="11" a="1"/>
  <c r="AN26" i="11" s="1"/>
  <c r="AO38" i="11"/>
  <c r="AN38" i="11" a="1"/>
  <c r="AN38" i="11" s="1"/>
  <c r="AO50" i="11"/>
  <c r="AN50" i="11" a="1"/>
  <c r="AN50" i="11" s="1"/>
  <c r="AO63" i="11"/>
  <c r="AN63" i="11" a="1"/>
  <c r="AN63" i="11" s="1"/>
  <c r="AO75" i="11"/>
  <c r="AN75" i="11" a="1"/>
  <c r="AN75" i="11" s="1"/>
  <c r="AO90" i="11"/>
  <c r="AN90" i="11" a="1"/>
  <c r="AN90" i="11" s="1"/>
  <c r="AO102" i="11"/>
  <c r="AN102" i="11" a="1"/>
  <c r="AN102" i="11" s="1"/>
  <c r="AO114" i="11"/>
  <c r="AN114" i="11" a="1"/>
  <c r="AN114" i="11" s="1"/>
  <c r="AO126" i="11"/>
  <c r="AN126" i="11" a="1"/>
  <c r="AN126" i="11" s="1"/>
  <c r="AO138" i="11"/>
  <c r="AN138" i="11" a="1"/>
  <c r="AN138" i="11" s="1"/>
  <c r="AO150" i="11"/>
  <c r="AN150" i="11" a="1"/>
  <c r="AN150" i="11" s="1"/>
  <c r="AO169" i="11"/>
  <c r="AN169" i="11" a="1"/>
  <c r="AN169" i="11" s="1"/>
  <c r="AO181" i="11"/>
  <c r="AN181" i="11" a="1"/>
  <c r="AN181" i="11" s="1"/>
  <c r="AO193" i="11"/>
  <c r="AN193" i="11" a="1"/>
  <c r="AN193" i="11" s="1"/>
  <c r="AO205" i="11"/>
  <c r="AN205" i="11" a="1"/>
  <c r="AN205" i="11" s="1"/>
  <c r="AO217" i="11"/>
  <c r="AN217" i="11" a="1"/>
  <c r="AN217" i="11" s="1"/>
  <c r="AO229" i="11"/>
  <c r="AN229" i="11" a="1"/>
  <c r="AN229" i="11" s="1"/>
  <c r="AO241" i="11"/>
  <c r="AN241" i="11" a="1"/>
  <c r="AN241" i="11" s="1"/>
  <c r="AO253" i="11"/>
  <c r="AN253" i="11" a="1"/>
  <c r="AN253" i="11" s="1"/>
  <c r="AO265" i="11"/>
  <c r="AN265" i="11" a="1"/>
  <c r="AN265" i="11" s="1"/>
  <c r="AO277" i="11"/>
  <c r="AN277" i="11" a="1"/>
  <c r="AN277" i="11" s="1"/>
  <c r="AO289" i="11"/>
  <c r="AN289" i="11" a="1"/>
  <c r="AN289" i="11" s="1"/>
  <c r="AO301" i="11"/>
  <c r="AN301" i="11" a="1"/>
  <c r="AN301" i="11" s="1"/>
  <c r="AO313" i="11"/>
  <c r="AN313" i="11" a="1"/>
  <c r="AN313" i="11" s="1"/>
  <c r="AO325" i="11"/>
  <c r="AN325" i="11" a="1"/>
  <c r="AN325" i="11" s="1"/>
  <c r="AO337" i="11"/>
  <c r="AN337" i="11" a="1"/>
  <c r="AN337" i="11" s="1"/>
  <c r="AO349" i="11"/>
  <c r="AN349" i="11" a="1"/>
  <c r="AN349" i="11" s="1"/>
  <c r="AO361" i="11"/>
  <c r="AN361" i="11" a="1"/>
  <c r="AN361" i="11" s="1"/>
  <c r="AO373" i="11"/>
  <c r="AN373" i="11" a="1"/>
  <c r="AN373" i="11" s="1"/>
  <c r="AO385" i="11"/>
  <c r="AN385" i="11" a="1"/>
  <c r="AN385" i="11" s="1"/>
  <c r="AO397" i="11"/>
  <c r="AN397" i="11" a="1"/>
  <c r="AN397" i="11" s="1"/>
  <c r="AO409" i="11"/>
  <c r="AN409" i="11" a="1"/>
  <c r="AN409" i="11" s="1"/>
  <c r="AO421" i="11"/>
  <c r="AN421" i="11" a="1"/>
  <c r="AN421" i="11" s="1"/>
  <c r="AO433" i="11"/>
  <c r="AN433" i="11" a="1"/>
  <c r="AN433" i="11" s="1"/>
  <c r="AO445" i="11"/>
  <c r="AN445" i="11" a="1"/>
  <c r="AN445" i="11" s="1"/>
  <c r="AO457" i="11"/>
  <c r="AN457" i="11" a="1"/>
  <c r="AN457" i="11" s="1"/>
  <c r="AO474" i="11"/>
  <c r="AN474" i="11" a="1"/>
  <c r="AN474" i="11" s="1"/>
  <c r="AO486" i="11"/>
  <c r="AN486" i="11" a="1"/>
  <c r="AN486" i="11" s="1"/>
  <c r="AO498" i="11"/>
  <c r="AN498" i="11" a="1"/>
  <c r="AN498" i="11" s="1"/>
  <c r="AO510" i="11"/>
  <c r="AN510" i="11" a="1"/>
  <c r="AN510" i="11" s="1"/>
  <c r="AO522" i="11"/>
  <c r="AN522" i="11" a="1"/>
  <c r="AN522" i="11" s="1"/>
  <c r="AO534" i="11"/>
  <c r="AN534" i="11" a="1"/>
  <c r="AN534" i="11" s="1"/>
  <c r="AO546" i="11"/>
  <c r="AN546" i="11" a="1"/>
  <c r="AN546" i="11" s="1"/>
  <c r="AO558" i="11"/>
  <c r="AN558" i="11" a="1"/>
  <c r="AN558" i="11" s="1"/>
  <c r="AO570" i="11"/>
  <c r="AN570" i="11" a="1"/>
  <c r="AN570" i="11" s="1"/>
  <c r="AO582" i="11"/>
  <c r="AN582" i="11" a="1"/>
  <c r="AN582" i="11" s="1"/>
  <c r="AO594" i="11"/>
  <c r="AN594" i="11" a="1"/>
  <c r="AN594" i="11" s="1"/>
  <c r="AO606" i="11"/>
  <c r="AN606" i="11" a="1"/>
  <c r="AN606" i="11" s="1"/>
  <c r="AO618" i="11"/>
  <c r="AN618" i="11" a="1"/>
  <c r="AN618" i="11" s="1"/>
  <c r="AO630" i="11"/>
  <c r="AN630" i="11" a="1"/>
  <c r="AN630" i="11" s="1"/>
  <c r="AO642" i="11"/>
  <c r="AN642" i="11" a="1"/>
  <c r="AN642" i="11" s="1"/>
  <c r="AO654" i="11"/>
  <c r="AN654" i="11" a="1"/>
  <c r="AN654" i="11" s="1"/>
  <c r="AO666" i="11"/>
  <c r="AN666" i="11" a="1"/>
  <c r="AN666" i="11" s="1"/>
  <c r="AO678" i="11"/>
  <c r="AN678" i="11" a="1"/>
  <c r="AN678" i="11" s="1"/>
  <c r="AO690" i="11"/>
  <c r="AN690" i="11" a="1"/>
  <c r="AN690" i="11" s="1"/>
  <c r="AO702" i="11"/>
  <c r="AN702" i="11" a="1"/>
  <c r="AN702" i="11" s="1"/>
  <c r="AO714" i="11"/>
  <c r="AN714" i="11" a="1"/>
  <c r="AN714" i="11" s="1"/>
  <c r="AO726" i="11"/>
  <c r="AN726" i="11" a="1"/>
  <c r="AN726" i="11" s="1"/>
  <c r="AO738" i="11"/>
  <c r="AN738" i="11" a="1"/>
  <c r="AN738" i="11" s="1"/>
  <c r="AO750" i="11"/>
  <c r="AN750" i="11" a="1"/>
  <c r="AN750" i="11" s="1"/>
  <c r="AO762" i="11"/>
  <c r="AN762" i="11" a="1"/>
  <c r="AN762" i="11" s="1"/>
  <c r="AO774" i="11"/>
  <c r="AN774" i="11" a="1"/>
  <c r="AN774" i="11" s="1"/>
  <c r="AO786" i="11"/>
  <c r="AN786" i="11" a="1"/>
  <c r="AN786" i="11" s="1"/>
  <c r="AO798" i="11"/>
  <c r="AN798" i="11" a="1"/>
  <c r="AN798" i="11" s="1"/>
  <c r="AO810" i="11"/>
  <c r="AN810" i="11" a="1"/>
  <c r="AN810" i="11" s="1"/>
  <c r="AO822" i="11"/>
  <c r="AN822" i="11" a="1"/>
  <c r="AN822" i="11" s="1"/>
  <c r="AO834" i="11"/>
  <c r="AN834" i="11" a="1"/>
  <c r="AN834" i="11" s="1"/>
  <c r="AO846" i="11"/>
  <c r="AN846" i="11" a="1"/>
  <c r="AN846" i="11" s="1"/>
  <c r="AO858" i="11"/>
  <c r="AN858" i="11" a="1"/>
  <c r="AN858" i="11" s="1"/>
  <c r="AO870" i="11"/>
  <c r="AN870" i="11" a="1"/>
  <c r="AN870" i="11" s="1"/>
  <c r="AO882" i="11"/>
  <c r="AN882" i="11" a="1"/>
  <c r="AN882" i="11" s="1"/>
  <c r="AO894" i="11"/>
  <c r="AN894" i="11" a="1"/>
  <c r="AN894" i="11" s="1"/>
  <c r="AO906" i="11"/>
  <c r="AN906" i="11" a="1"/>
  <c r="AN906" i="11" s="1"/>
  <c r="AO918" i="11"/>
  <c r="AN918" i="11" a="1"/>
  <c r="AN918" i="11" s="1"/>
  <c r="AO930" i="11"/>
  <c r="AN930" i="11" a="1"/>
  <c r="AN930" i="11" s="1"/>
  <c r="AO942" i="11"/>
  <c r="AN942" i="11" a="1"/>
  <c r="AN942" i="11" s="1"/>
  <c r="AO954" i="11"/>
  <c r="AN954" i="11" a="1"/>
  <c r="AN954" i="11" s="1"/>
  <c r="AO966" i="11"/>
  <c r="AN966" i="11" a="1"/>
  <c r="AN966" i="11" s="1"/>
  <c r="AO978" i="11"/>
  <c r="AN978" i="11" a="1"/>
  <c r="AN978" i="11" s="1"/>
  <c r="AO990" i="11"/>
  <c r="AN990" i="11" a="1"/>
  <c r="AN990" i="11" s="1"/>
  <c r="AO1002" i="11"/>
  <c r="AN1002" i="11" a="1"/>
  <c r="AN1002" i="11" s="1"/>
  <c r="AO1014" i="11"/>
  <c r="AN1014" i="11" a="1"/>
  <c r="AN1014" i="11" s="1"/>
  <c r="AO1026" i="11"/>
  <c r="AN1026" i="11" a="1"/>
  <c r="AN1026" i="11" s="1"/>
  <c r="AO1038" i="11"/>
  <c r="AN1038" i="11" a="1"/>
  <c r="AN1038" i="11" s="1"/>
  <c r="AO1050" i="11"/>
  <c r="AN1050" i="11" a="1"/>
  <c r="AN1050" i="11" s="1"/>
  <c r="AO1062" i="11"/>
  <c r="AN1062" i="11" a="1"/>
  <c r="AN1062" i="11" s="1"/>
  <c r="AO1074" i="11"/>
  <c r="AN1074" i="11" a="1"/>
  <c r="AN1074" i="11" s="1"/>
  <c r="AO1086" i="11"/>
  <c r="AN1086" i="11" a="1"/>
  <c r="AN1086" i="11" s="1"/>
  <c r="AO1098" i="11"/>
  <c r="AN1098" i="11" a="1"/>
  <c r="AN1098" i="11" s="1"/>
  <c r="AO1110" i="11"/>
  <c r="AN1110" i="11" a="1"/>
  <c r="AN1110" i="11" s="1"/>
  <c r="AO1122" i="11"/>
  <c r="AN1122" i="11" a="1"/>
  <c r="AN1122" i="11" s="1"/>
  <c r="AO1134" i="11"/>
  <c r="AN1134" i="11" a="1"/>
  <c r="AN1134" i="11" s="1"/>
  <c r="AO1146" i="11"/>
  <c r="AN1146" i="11" a="1"/>
  <c r="AN1146" i="11" s="1"/>
  <c r="AO1158" i="11"/>
  <c r="AN1158" i="11" a="1"/>
  <c r="AN1158" i="11" s="1"/>
  <c r="AO1170" i="11"/>
  <c r="AN1170" i="11" a="1"/>
  <c r="AN1170" i="11" s="1"/>
  <c r="AO1182" i="11"/>
  <c r="AN1182" i="11" a="1"/>
  <c r="AN1182" i="11" s="1"/>
  <c r="AO1194" i="11"/>
  <c r="AN1194" i="11" a="1"/>
  <c r="AN1194" i="11" s="1"/>
  <c r="AO1206" i="11"/>
  <c r="AN1206" i="11" a="1"/>
  <c r="AN1206" i="11" s="1"/>
  <c r="AO1218" i="11"/>
  <c r="AN1218" i="11" a="1"/>
  <c r="AN1218" i="11" s="1"/>
  <c r="AO1230" i="11"/>
  <c r="AN1230" i="11" a="1"/>
  <c r="AN1230" i="11" s="1"/>
  <c r="AO1242" i="11"/>
  <c r="AN1242" i="11" a="1"/>
  <c r="AN1242" i="11" s="1"/>
  <c r="AO1254" i="11"/>
  <c r="AN1254" i="11" a="1"/>
  <c r="AN1254" i="11" s="1"/>
  <c r="AO1266" i="11"/>
  <c r="AN1266" i="11" a="1"/>
  <c r="AN1266" i="11" s="1"/>
  <c r="AO1278" i="11"/>
  <c r="AN1278" i="11" a="1"/>
  <c r="AN1278" i="11" s="1"/>
  <c r="AO1290" i="11"/>
  <c r="AN1290" i="11" a="1"/>
  <c r="AN1290" i="11" s="1"/>
  <c r="AO1302" i="11"/>
  <c r="AN1302" i="11" a="1"/>
  <c r="AN1302" i="11" s="1"/>
  <c r="AO1314" i="11"/>
  <c r="AN1314" i="11" a="1"/>
  <c r="AN1314" i="11" s="1"/>
  <c r="AO1326" i="11"/>
  <c r="AN1326" i="11" a="1"/>
  <c r="AN1326" i="11" s="1"/>
  <c r="AO1338" i="11"/>
  <c r="AN1338" i="11" a="1"/>
  <c r="AN1338" i="11" s="1"/>
  <c r="AO1350" i="11"/>
  <c r="AN1350" i="11" a="1"/>
  <c r="AN1350" i="11" s="1"/>
  <c r="AO1362" i="11"/>
  <c r="AN1362" i="11" a="1"/>
  <c r="AN1362" i="11" s="1"/>
  <c r="AO1374" i="11"/>
  <c r="AN1374" i="11" a="1"/>
  <c r="AN1374" i="11" s="1"/>
  <c r="AO1386" i="11"/>
  <c r="AN1386" i="11" a="1"/>
  <c r="AN1386" i="11" s="1"/>
  <c r="AO1398" i="11"/>
  <c r="AN1398" i="11" a="1"/>
  <c r="AN1398" i="11" s="1"/>
  <c r="AO1410" i="11"/>
  <c r="AN1410" i="11" a="1"/>
  <c r="AN1410" i="11" s="1"/>
  <c r="AO1423" i="11"/>
  <c r="AN1423" i="11" a="1"/>
  <c r="AN1423" i="11" s="1"/>
  <c r="AO1435" i="11"/>
  <c r="AN1435" i="11" a="1"/>
  <c r="AN1435" i="11" s="1"/>
  <c r="AO1447" i="11"/>
  <c r="AN1447" i="11" a="1"/>
  <c r="AN1447" i="11" s="1"/>
  <c r="AO1459" i="11"/>
  <c r="AN1459" i="11" a="1"/>
  <c r="AN1459" i="11" s="1"/>
  <c r="AO1471" i="11"/>
  <c r="AN1471" i="11" a="1"/>
  <c r="AN1471" i="11" s="1"/>
  <c r="AO1483" i="11"/>
  <c r="AN1483" i="11" a="1"/>
  <c r="AN1483" i="11" s="1"/>
  <c r="AO1495" i="11"/>
  <c r="AN1495" i="11" a="1"/>
  <c r="AN1495" i="11" s="1"/>
  <c r="AO1507" i="11"/>
  <c r="AN1507" i="11" a="1"/>
  <c r="AN1507" i="11" s="1"/>
  <c r="AO1519" i="11"/>
  <c r="AN1519" i="11" a="1"/>
  <c r="AN1519" i="11" s="1"/>
  <c r="AO1531" i="11"/>
  <c r="AN1531" i="11" a="1"/>
  <c r="AN1531" i="11" s="1"/>
  <c r="AO1543" i="11"/>
  <c r="AN1543" i="11" a="1"/>
  <c r="AN1543" i="11" s="1"/>
  <c r="AO1555" i="11"/>
  <c r="AN1555" i="11" a="1"/>
  <c r="AN1555" i="11" s="1"/>
  <c r="AO1567" i="11"/>
  <c r="AN1567" i="11" a="1"/>
  <c r="AN1567" i="11" s="1"/>
  <c r="AO1579" i="11"/>
  <c r="AN1579" i="11" a="1"/>
  <c r="AN1579" i="11" s="1"/>
  <c r="AO1591" i="11"/>
  <c r="AN1591" i="11" a="1"/>
  <c r="AN1591" i="11" s="1"/>
  <c r="AO1603" i="11"/>
  <c r="AN1603" i="11" a="1"/>
  <c r="AN1603" i="11" s="1"/>
  <c r="AO1615" i="11"/>
  <c r="AN1615" i="11" a="1"/>
  <c r="AN1615" i="11" s="1"/>
  <c r="AO1627" i="11"/>
  <c r="AN1627" i="11" a="1"/>
  <c r="AN1627" i="11" s="1"/>
  <c r="AO1639" i="11"/>
  <c r="AN1639" i="11" a="1"/>
  <c r="AN1639" i="11" s="1"/>
  <c r="AO16" i="11"/>
  <c r="AN16" i="11" a="1"/>
  <c r="AN16" i="11" s="1"/>
  <c r="AO28" i="11"/>
  <c r="AN28" i="11" a="1"/>
  <c r="AN28" i="11" s="1"/>
  <c r="AO40" i="11"/>
  <c r="AN40" i="11" a="1"/>
  <c r="AN40" i="11" s="1"/>
  <c r="AO52" i="11"/>
  <c r="AN52" i="11" a="1"/>
  <c r="AN52" i="11" s="1"/>
  <c r="AO65" i="11"/>
  <c r="AN65" i="11" a="1"/>
  <c r="AN65" i="11" s="1"/>
  <c r="AO80" i="11"/>
  <c r="AN80" i="11" a="1"/>
  <c r="AN80" i="11" s="1"/>
  <c r="AO92" i="11"/>
  <c r="AN92" i="11" a="1"/>
  <c r="AN92" i="11" s="1"/>
  <c r="AO104" i="11"/>
  <c r="AN104" i="11" a="1"/>
  <c r="AN104" i="11" s="1"/>
  <c r="AO116" i="11"/>
  <c r="AN116" i="11" a="1"/>
  <c r="AN116" i="11" s="1"/>
  <c r="AO128" i="11"/>
  <c r="AN128" i="11" a="1"/>
  <c r="AN128" i="11" s="1"/>
  <c r="AO140" i="11"/>
  <c r="AN140" i="11" a="1"/>
  <c r="AN140" i="11" s="1"/>
  <c r="AO152" i="11"/>
  <c r="AN152" i="11" a="1"/>
  <c r="AN152" i="11" s="1"/>
  <c r="AO171" i="11"/>
  <c r="AN171" i="11" a="1"/>
  <c r="AN171" i="11" s="1"/>
  <c r="AO183" i="11"/>
  <c r="AN183" i="11" a="1"/>
  <c r="AN183" i="11" s="1"/>
  <c r="AO195" i="11"/>
  <c r="AN195" i="11" a="1"/>
  <c r="AN195" i="11" s="1"/>
  <c r="AO207" i="11"/>
  <c r="AN207" i="11" a="1"/>
  <c r="AN207" i="11" s="1"/>
  <c r="AO219" i="11"/>
  <c r="AN219" i="11" a="1"/>
  <c r="AN219" i="11" s="1"/>
  <c r="AO231" i="11"/>
  <c r="AN231" i="11" a="1"/>
  <c r="AN231" i="11" s="1"/>
  <c r="AO243" i="11"/>
  <c r="AN243" i="11" a="1"/>
  <c r="AN243" i="11" s="1"/>
  <c r="AO255" i="11"/>
  <c r="AN255" i="11" a="1"/>
  <c r="AN255" i="11" s="1"/>
  <c r="AO267" i="11"/>
  <c r="AN267" i="11" a="1"/>
  <c r="AN267" i="11" s="1"/>
  <c r="AO279" i="11"/>
  <c r="AN279" i="11" a="1"/>
  <c r="AN279" i="11" s="1"/>
  <c r="AO291" i="11"/>
  <c r="AN291" i="11" a="1"/>
  <c r="AN291" i="11" s="1"/>
  <c r="AO303" i="11"/>
  <c r="AN303" i="11" a="1"/>
  <c r="AN303" i="11" s="1"/>
  <c r="AO315" i="11"/>
  <c r="AN315" i="11" a="1"/>
  <c r="AN315" i="11" s="1"/>
  <c r="AO327" i="11"/>
  <c r="AN327" i="11" a="1"/>
  <c r="AN327" i="11" s="1"/>
  <c r="AO339" i="11"/>
  <c r="AN339" i="11" a="1"/>
  <c r="AN339" i="11" s="1"/>
  <c r="AO351" i="11"/>
  <c r="AN351" i="11" a="1"/>
  <c r="AN351" i="11" s="1"/>
  <c r="AO363" i="11"/>
  <c r="AN363" i="11" a="1"/>
  <c r="AN363" i="11" s="1"/>
  <c r="AO375" i="11"/>
  <c r="AN375" i="11" a="1"/>
  <c r="AN375" i="11" s="1"/>
  <c r="AO387" i="11"/>
  <c r="AN387" i="11" a="1"/>
  <c r="AN387" i="11" s="1"/>
  <c r="AO399" i="11"/>
  <c r="AN399" i="11" a="1"/>
  <c r="AN399" i="11" s="1"/>
  <c r="AO411" i="11"/>
  <c r="AN411" i="11" a="1"/>
  <c r="AN411" i="11" s="1"/>
  <c r="AO423" i="11"/>
  <c r="AN423" i="11" a="1"/>
  <c r="AN423" i="11" s="1"/>
  <c r="AO435" i="11"/>
  <c r="AN435" i="11" a="1"/>
  <c r="AN435" i="11" s="1"/>
  <c r="AO447" i="11"/>
  <c r="AN447" i="11" a="1"/>
  <c r="AN447" i="11" s="1"/>
  <c r="AO459" i="11"/>
  <c r="AN459" i="11" a="1"/>
  <c r="AN459" i="11" s="1"/>
  <c r="AO476" i="11"/>
  <c r="AN476" i="11" a="1"/>
  <c r="AN476" i="11" s="1"/>
  <c r="AO488" i="11"/>
  <c r="AN488" i="11" a="1"/>
  <c r="AN488" i="11" s="1"/>
  <c r="AO500" i="11"/>
  <c r="AN500" i="11" a="1"/>
  <c r="AN500" i="11" s="1"/>
  <c r="AO512" i="11"/>
  <c r="AN512" i="11" a="1"/>
  <c r="AN512" i="11" s="1"/>
  <c r="AO524" i="11"/>
  <c r="AN524" i="11" a="1"/>
  <c r="AN524" i="11" s="1"/>
  <c r="AO536" i="11"/>
  <c r="AN536" i="11" a="1"/>
  <c r="AN536" i="11" s="1"/>
  <c r="AO548" i="11"/>
  <c r="AN548" i="11" a="1"/>
  <c r="AN548" i="11" s="1"/>
  <c r="AO560" i="11"/>
  <c r="AN560" i="11" a="1"/>
  <c r="AN560" i="11" s="1"/>
  <c r="AO572" i="11"/>
  <c r="AN572" i="11" a="1"/>
  <c r="AN572" i="11" s="1"/>
  <c r="AO584" i="11"/>
  <c r="AN584" i="11" a="1"/>
  <c r="AN584" i="11" s="1"/>
  <c r="AO596" i="11"/>
  <c r="AN596" i="11" a="1"/>
  <c r="AN596" i="11" s="1"/>
  <c r="AO608" i="11"/>
  <c r="AN608" i="11" a="1"/>
  <c r="AN608" i="11" s="1"/>
  <c r="AO620" i="11"/>
  <c r="AN620" i="11" a="1"/>
  <c r="AN620" i="11" s="1"/>
  <c r="AO632" i="11"/>
  <c r="AN632" i="11" a="1"/>
  <c r="AN632" i="11" s="1"/>
  <c r="AO644" i="11"/>
  <c r="AN644" i="11" a="1"/>
  <c r="AN644" i="11" s="1"/>
  <c r="AO656" i="11"/>
  <c r="AN656" i="11" a="1"/>
  <c r="AN656" i="11" s="1"/>
  <c r="AO668" i="11"/>
  <c r="AN668" i="11" a="1"/>
  <c r="AN668" i="11" s="1"/>
  <c r="AO680" i="11"/>
  <c r="AN680" i="11" a="1"/>
  <c r="AN680" i="11" s="1"/>
  <c r="AO692" i="11"/>
  <c r="AN692" i="11" a="1"/>
  <c r="AN692" i="11" s="1"/>
  <c r="AO704" i="11"/>
  <c r="AN704" i="11" a="1"/>
  <c r="AN704" i="11" s="1"/>
  <c r="AO716" i="11"/>
  <c r="AN716" i="11" a="1"/>
  <c r="AN716" i="11" s="1"/>
  <c r="AO728" i="11"/>
  <c r="AN728" i="11" a="1"/>
  <c r="AN728" i="11" s="1"/>
  <c r="AO740" i="11"/>
  <c r="AN740" i="11" a="1"/>
  <c r="AN740" i="11" s="1"/>
  <c r="AO752" i="11"/>
  <c r="AN752" i="11" a="1"/>
  <c r="AN752" i="11" s="1"/>
  <c r="AO764" i="11"/>
  <c r="AN764" i="11" a="1"/>
  <c r="AN764" i="11" s="1"/>
  <c r="AO776" i="11"/>
  <c r="AN776" i="11" a="1"/>
  <c r="AN776" i="11" s="1"/>
  <c r="AO788" i="11"/>
  <c r="AN788" i="11" a="1"/>
  <c r="AN788" i="11" s="1"/>
  <c r="AO800" i="11"/>
  <c r="AN800" i="11" a="1"/>
  <c r="AN800" i="11" s="1"/>
  <c r="AO812" i="11"/>
  <c r="AN812" i="11" a="1"/>
  <c r="AN812" i="11" s="1"/>
  <c r="AO824" i="11"/>
  <c r="AN824" i="11" a="1"/>
  <c r="AN824" i="11" s="1"/>
  <c r="AO836" i="11"/>
  <c r="AN836" i="11" a="1"/>
  <c r="AN836" i="11" s="1"/>
  <c r="AO848" i="11"/>
  <c r="AN848" i="11" a="1"/>
  <c r="AN848" i="11" s="1"/>
  <c r="AO860" i="11"/>
  <c r="AN860" i="11" a="1"/>
  <c r="AN860" i="11" s="1"/>
  <c r="AO872" i="11"/>
  <c r="AN872" i="11" a="1"/>
  <c r="AN872" i="11" s="1"/>
  <c r="AO884" i="11"/>
  <c r="AN884" i="11" a="1"/>
  <c r="AN884" i="11" s="1"/>
  <c r="AO896" i="11"/>
  <c r="AN896" i="11" a="1"/>
  <c r="AN896" i="11" s="1"/>
  <c r="AO908" i="11"/>
  <c r="AN908" i="11" a="1"/>
  <c r="AN908" i="11" s="1"/>
  <c r="AO920" i="11"/>
  <c r="AN920" i="11" a="1"/>
  <c r="AN920" i="11" s="1"/>
  <c r="AO932" i="11"/>
  <c r="AN932" i="11" a="1"/>
  <c r="AN932" i="11" s="1"/>
  <c r="AO944" i="11"/>
  <c r="AN944" i="11" a="1"/>
  <c r="AN944" i="11" s="1"/>
  <c r="AO956" i="11"/>
  <c r="AN956" i="11" a="1"/>
  <c r="AN956" i="11" s="1"/>
  <c r="AO968" i="11"/>
  <c r="AN968" i="11" a="1"/>
  <c r="AN968" i="11" s="1"/>
  <c r="AO980" i="11"/>
  <c r="AN980" i="11" a="1"/>
  <c r="AN980" i="11" s="1"/>
  <c r="AO992" i="11"/>
  <c r="AN992" i="11" a="1"/>
  <c r="AN992" i="11" s="1"/>
  <c r="AO1004" i="11"/>
  <c r="AN1004" i="11" a="1"/>
  <c r="AN1004" i="11" s="1"/>
  <c r="AO1016" i="11"/>
  <c r="AN1016" i="11" a="1"/>
  <c r="AN1016" i="11" s="1"/>
  <c r="AO1028" i="11"/>
  <c r="AN1028" i="11" a="1"/>
  <c r="AN1028" i="11" s="1"/>
  <c r="AO1040" i="11"/>
  <c r="AN1040" i="11" a="1"/>
  <c r="AN1040" i="11" s="1"/>
  <c r="AO1052" i="11"/>
  <c r="AN1052" i="11" a="1"/>
  <c r="AN1052" i="11" s="1"/>
  <c r="AO1064" i="11"/>
  <c r="AN1064" i="11" a="1"/>
  <c r="AN1064" i="11" s="1"/>
  <c r="AO1076" i="11"/>
  <c r="AN1076" i="11" a="1"/>
  <c r="AN1076" i="11" s="1"/>
  <c r="AO1088" i="11"/>
  <c r="AN1088" i="11" a="1"/>
  <c r="AN1088" i="11" s="1"/>
  <c r="AO1100" i="11"/>
  <c r="AN1100" i="11" a="1"/>
  <c r="AN1100" i="11" s="1"/>
  <c r="AO1112" i="11"/>
  <c r="AN1112" i="11" a="1"/>
  <c r="AN1112" i="11" s="1"/>
  <c r="AO1124" i="11"/>
  <c r="AN1124" i="11" a="1"/>
  <c r="AN1124" i="11" s="1"/>
  <c r="AO1136" i="11"/>
  <c r="AN1136" i="11" a="1"/>
  <c r="AN1136" i="11" s="1"/>
  <c r="AO1148" i="11"/>
  <c r="AN1148" i="11" a="1"/>
  <c r="AN1148" i="11" s="1"/>
  <c r="AO1160" i="11"/>
  <c r="AN1160" i="11" a="1"/>
  <c r="AN1160" i="11" s="1"/>
  <c r="AO1172" i="11"/>
  <c r="AN1172" i="11" a="1"/>
  <c r="AN1172" i="11" s="1"/>
  <c r="AO1184" i="11"/>
  <c r="AN1184" i="11" a="1"/>
  <c r="AN1184" i="11" s="1"/>
  <c r="AO1196" i="11"/>
  <c r="AN1196" i="11" a="1"/>
  <c r="AN1196" i="11" s="1"/>
  <c r="AO1208" i="11"/>
  <c r="AN1208" i="11" a="1"/>
  <c r="AN1208" i="11" s="1"/>
  <c r="AO1220" i="11"/>
  <c r="AN1220" i="11" a="1"/>
  <c r="AN1220" i="11" s="1"/>
  <c r="AO1232" i="11"/>
  <c r="AN1232" i="11" a="1"/>
  <c r="AN1232" i="11" s="1"/>
  <c r="AO1244" i="11"/>
  <c r="AN1244" i="11" a="1"/>
  <c r="AN1244" i="11" s="1"/>
  <c r="AO1256" i="11"/>
  <c r="AN1256" i="11" a="1"/>
  <c r="AN1256" i="11" s="1"/>
  <c r="AO1268" i="11"/>
  <c r="AN1268" i="11" a="1"/>
  <c r="AN1268" i="11" s="1"/>
  <c r="AO1280" i="11"/>
  <c r="AN1280" i="11" a="1"/>
  <c r="AN1280" i="11" s="1"/>
  <c r="AO1292" i="11"/>
  <c r="AN1292" i="11" a="1"/>
  <c r="AN1292" i="11" s="1"/>
  <c r="AO1304" i="11"/>
  <c r="AN1304" i="11" a="1"/>
  <c r="AN1304" i="11" s="1"/>
  <c r="AO1316" i="11"/>
  <c r="AN1316" i="11" a="1"/>
  <c r="AN1316" i="11" s="1"/>
  <c r="AO1328" i="11"/>
  <c r="AN1328" i="11" a="1"/>
  <c r="AN1328" i="11" s="1"/>
  <c r="AO1340" i="11"/>
  <c r="AN1340" i="11" a="1"/>
  <c r="AN1340" i="11" s="1"/>
  <c r="AO1352" i="11"/>
  <c r="AN1352" i="11" a="1"/>
  <c r="AN1352" i="11" s="1"/>
  <c r="AO1364" i="11"/>
  <c r="AN1364" i="11" a="1"/>
  <c r="AN1364" i="11" s="1"/>
  <c r="AO1376" i="11"/>
  <c r="AN1376" i="11" a="1"/>
  <c r="AN1376" i="11" s="1"/>
  <c r="AO1388" i="11"/>
  <c r="AN1388" i="11" a="1"/>
  <c r="AN1388" i="11" s="1"/>
  <c r="AO1400" i="11"/>
  <c r="AN1400" i="11" a="1"/>
  <c r="AN1400" i="11" s="1"/>
  <c r="AO1412" i="11"/>
  <c r="AN1412" i="11" a="1"/>
  <c r="AN1412" i="11" s="1"/>
  <c r="AO1425" i="11"/>
  <c r="AN1425" i="11" a="1"/>
  <c r="AN1425" i="11" s="1"/>
  <c r="AO1437" i="11"/>
  <c r="AN1437" i="11" a="1"/>
  <c r="AN1437" i="11" s="1"/>
  <c r="AO1449" i="11"/>
  <c r="AN1449" i="11" a="1"/>
  <c r="AN1449" i="11" s="1"/>
  <c r="AO1461" i="11"/>
  <c r="AN1461" i="11" a="1"/>
  <c r="AN1461" i="11" s="1"/>
  <c r="AO1473" i="11"/>
  <c r="AN1473" i="11" a="1"/>
  <c r="AN1473" i="11" s="1"/>
  <c r="AO1485" i="11"/>
  <c r="AN1485" i="11" a="1"/>
  <c r="AN1485" i="11" s="1"/>
  <c r="AO1497" i="11"/>
  <c r="AN1497" i="11" a="1"/>
  <c r="AN1497" i="11" s="1"/>
  <c r="AO1509" i="11"/>
  <c r="AN1509" i="11" a="1"/>
  <c r="AN1509" i="11" s="1"/>
  <c r="AO1521" i="11"/>
  <c r="AN1521" i="11" a="1"/>
  <c r="AN1521" i="11" s="1"/>
  <c r="AO1533" i="11"/>
  <c r="AN1533" i="11" a="1"/>
  <c r="AN1533" i="11" s="1"/>
  <c r="AO1545" i="11"/>
  <c r="AN1545" i="11" a="1"/>
  <c r="AN1545" i="11" s="1"/>
  <c r="AO1557" i="11"/>
  <c r="AN1557" i="11" a="1"/>
  <c r="AN1557" i="11" s="1"/>
  <c r="AO1569" i="11"/>
  <c r="AN1569" i="11" a="1"/>
  <c r="AN1569" i="11" s="1"/>
  <c r="AO1581" i="11"/>
  <c r="AN1581" i="11" a="1"/>
  <c r="AN1581" i="11" s="1"/>
  <c r="AO1593" i="11"/>
  <c r="AN1593" i="11" a="1"/>
  <c r="AN1593" i="11" s="1"/>
  <c r="AO1605" i="11"/>
  <c r="AN1605" i="11" a="1"/>
  <c r="AN1605" i="11" s="1"/>
  <c r="AO1617" i="11"/>
  <c r="AN1617" i="11" a="1"/>
  <c r="AN1617" i="11" s="1"/>
  <c r="AO1629" i="11"/>
  <c r="AN1629" i="11" a="1"/>
  <c r="AN1629" i="11" s="1"/>
  <c r="AO18" i="11"/>
  <c r="AN18" i="11" a="1"/>
  <c r="AN18" i="11" s="1"/>
  <c r="AO30" i="11"/>
  <c r="AN30" i="11" a="1"/>
  <c r="AN30" i="11" s="1"/>
  <c r="AO42" i="11"/>
  <c r="AN42" i="11" a="1"/>
  <c r="AN42" i="11" s="1"/>
  <c r="AO54" i="11"/>
  <c r="AN54" i="11" a="1"/>
  <c r="AN54" i="11" s="1"/>
  <c r="AO67" i="11"/>
  <c r="AN67" i="11" a="1"/>
  <c r="AN67" i="11" s="1"/>
  <c r="AO82" i="11"/>
  <c r="G25" i="25" s="1"/>
  <c r="AN82" i="11" a="1"/>
  <c r="AN82" i="11" s="1"/>
  <c r="F25" i="25" s="1"/>
  <c r="AO94" i="11"/>
  <c r="AN94" i="11" a="1"/>
  <c r="AN94" i="11" s="1"/>
  <c r="AO106" i="11"/>
  <c r="AN106" i="11" a="1"/>
  <c r="AN106" i="11" s="1"/>
  <c r="AO118" i="11"/>
  <c r="AN118" i="11" a="1"/>
  <c r="AN118" i="11" s="1"/>
  <c r="AO130" i="11"/>
  <c r="AN130" i="11" a="1"/>
  <c r="AN130" i="11" s="1"/>
  <c r="AO142" i="11"/>
  <c r="AN142" i="11" a="1"/>
  <c r="AN142" i="11" s="1"/>
  <c r="AO154" i="11"/>
  <c r="AN154" i="11" a="1"/>
  <c r="AN154" i="11" s="1"/>
  <c r="AO173" i="11"/>
  <c r="AN173" i="11" a="1"/>
  <c r="AN173" i="11" s="1"/>
  <c r="AO185" i="11"/>
  <c r="AN185" i="11" a="1"/>
  <c r="AN185" i="11" s="1"/>
  <c r="AO197" i="11"/>
  <c r="AN197" i="11" a="1"/>
  <c r="AN197" i="11" s="1"/>
  <c r="AO209" i="11"/>
  <c r="AN209" i="11" a="1"/>
  <c r="AN209" i="11" s="1"/>
  <c r="AO221" i="11"/>
  <c r="AN221" i="11" a="1"/>
  <c r="AN221" i="11" s="1"/>
  <c r="AO233" i="11"/>
  <c r="AN233" i="11" a="1"/>
  <c r="AN233" i="11" s="1"/>
  <c r="AO245" i="11"/>
  <c r="AN245" i="11" a="1"/>
  <c r="AN245" i="11" s="1"/>
  <c r="AO257" i="11"/>
  <c r="AN257" i="11" a="1"/>
  <c r="AN257" i="11" s="1"/>
  <c r="AO269" i="11"/>
  <c r="AN269" i="11" a="1"/>
  <c r="AN269" i="11" s="1"/>
  <c r="AO281" i="11"/>
  <c r="AN281" i="11" a="1"/>
  <c r="AN281" i="11" s="1"/>
  <c r="AO293" i="11"/>
  <c r="AN293" i="11" a="1"/>
  <c r="AN293" i="11" s="1"/>
  <c r="AO305" i="11"/>
  <c r="AN305" i="11" a="1"/>
  <c r="AN305" i="11" s="1"/>
  <c r="AO317" i="11"/>
  <c r="AN317" i="11" a="1"/>
  <c r="AN317" i="11" s="1"/>
  <c r="AO329" i="11"/>
  <c r="AN329" i="11" a="1"/>
  <c r="AN329" i="11" s="1"/>
  <c r="AO341" i="11"/>
  <c r="AN341" i="11" a="1"/>
  <c r="AN341" i="11" s="1"/>
  <c r="AO353" i="11"/>
  <c r="AN353" i="11" a="1"/>
  <c r="AN353" i="11" s="1"/>
  <c r="AO365" i="11"/>
  <c r="AN365" i="11" a="1"/>
  <c r="AN365" i="11" s="1"/>
  <c r="AO377" i="11"/>
  <c r="AN377" i="11" a="1"/>
  <c r="AN377" i="11" s="1"/>
  <c r="AO389" i="11"/>
  <c r="AN389" i="11" a="1"/>
  <c r="AN389" i="11" s="1"/>
  <c r="AO401" i="11"/>
  <c r="AN401" i="11" a="1"/>
  <c r="AN401" i="11" s="1"/>
  <c r="AO413" i="11"/>
  <c r="AN413" i="11" a="1"/>
  <c r="AN413" i="11" s="1"/>
  <c r="AO425" i="11"/>
  <c r="AN425" i="11" a="1"/>
  <c r="AN425" i="11" s="1"/>
  <c r="AO437" i="11"/>
  <c r="AN437" i="11" a="1"/>
  <c r="AN437" i="11" s="1"/>
  <c r="AO449" i="11"/>
  <c r="AN449" i="11" a="1"/>
  <c r="AN449" i="11" s="1"/>
  <c r="AO461" i="11"/>
  <c r="AN461" i="11" a="1"/>
  <c r="AN461" i="11" s="1"/>
  <c r="AO478" i="11"/>
  <c r="AN478" i="11" a="1"/>
  <c r="AN478" i="11" s="1"/>
  <c r="AO490" i="11"/>
  <c r="AN490" i="11" a="1"/>
  <c r="AN490" i="11" s="1"/>
  <c r="AO502" i="11"/>
  <c r="AN502" i="11" a="1"/>
  <c r="AN502" i="11" s="1"/>
  <c r="AO514" i="11"/>
  <c r="AN514" i="11" a="1"/>
  <c r="AN514" i="11" s="1"/>
  <c r="AO526" i="11"/>
  <c r="AN526" i="11" a="1"/>
  <c r="AN526" i="11" s="1"/>
  <c r="AO538" i="11"/>
  <c r="AN538" i="11" a="1"/>
  <c r="AN538" i="11" s="1"/>
  <c r="AO550" i="11"/>
  <c r="AN550" i="11" a="1"/>
  <c r="AN550" i="11" s="1"/>
  <c r="AO562" i="11"/>
  <c r="AN562" i="11" a="1"/>
  <c r="AN562" i="11" s="1"/>
  <c r="AO574" i="11"/>
  <c r="AN574" i="11" a="1"/>
  <c r="AN574" i="11" s="1"/>
  <c r="AO586" i="11"/>
  <c r="AN586" i="11" a="1"/>
  <c r="AN586" i="11" s="1"/>
  <c r="AO598" i="11"/>
  <c r="AN598" i="11" a="1"/>
  <c r="AN598" i="11" s="1"/>
  <c r="AO610" i="11"/>
  <c r="AN610" i="11" a="1"/>
  <c r="AN610" i="11" s="1"/>
  <c r="AO622" i="11"/>
  <c r="AN622" i="11" a="1"/>
  <c r="AN622" i="11" s="1"/>
  <c r="AO634" i="11"/>
  <c r="AN634" i="11" a="1"/>
  <c r="AN634" i="11" s="1"/>
  <c r="AO646" i="11"/>
  <c r="AN646" i="11" a="1"/>
  <c r="AN646" i="11" s="1"/>
  <c r="AO658" i="11"/>
  <c r="AN658" i="11" a="1"/>
  <c r="AN658" i="11" s="1"/>
  <c r="AO670" i="11"/>
  <c r="AN670" i="11" a="1"/>
  <c r="AN670" i="11" s="1"/>
  <c r="AO682" i="11"/>
  <c r="AN682" i="11" a="1"/>
  <c r="AN682" i="11" s="1"/>
  <c r="AO694" i="11"/>
  <c r="AN694" i="11" a="1"/>
  <c r="AN694" i="11" s="1"/>
  <c r="AO706" i="11"/>
  <c r="AN706" i="11" a="1"/>
  <c r="AN706" i="11" s="1"/>
  <c r="AO718" i="11"/>
  <c r="AN718" i="11" a="1"/>
  <c r="AN718" i="11" s="1"/>
  <c r="AO730" i="11"/>
  <c r="AN730" i="11" a="1"/>
  <c r="AN730" i="11" s="1"/>
  <c r="AO742" i="11"/>
  <c r="AN742" i="11" a="1"/>
  <c r="AN742" i="11" s="1"/>
  <c r="AO754" i="11"/>
  <c r="AN754" i="11" a="1"/>
  <c r="AN754" i="11" s="1"/>
  <c r="AO766" i="11"/>
  <c r="AN766" i="11" a="1"/>
  <c r="AN766" i="11" s="1"/>
  <c r="AO778" i="11"/>
  <c r="AN778" i="11" a="1"/>
  <c r="AN778" i="11" s="1"/>
  <c r="AO790" i="11"/>
  <c r="AN790" i="11" a="1"/>
  <c r="AN790" i="11" s="1"/>
  <c r="AO802" i="11"/>
  <c r="AN802" i="11" a="1"/>
  <c r="AN802" i="11" s="1"/>
  <c r="AO814" i="11"/>
  <c r="AN814" i="11" a="1"/>
  <c r="AN814" i="11" s="1"/>
  <c r="AO826" i="11"/>
  <c r="AN826" i="11" a="1"/>
  <c r="AN826" i="11" s="1"/>
  <c r="AO838" i="11"/>
  <c r="AN838" i="11" a="1"/>
  <c r="AN838" i="11" s="1"/>
  <c r="AO850" i="11"/>
  <c r="AN850" i="11" a="1"/>
  <c r="AN850" i="11" s="1"/>
  <c r="AO862" i="11"/>
  <c r="AN862" i="11" a="1"/>
  <c r="AN862" i="11" s="1"/>
  <c r="AO874" i="11"/>
  <c r="AN874" i="11" a="1"/>
  <c r="AN874" i="11" s="1"/>
  <c r="AO886" i="11"/>
  <c r="AN886" i="11" a="1"/>
  <c r="AN886" i="11" s="1"/>
  <c r="AO898" i="11"/>
  <c r="AN898" i="11" a="1"/>
  <c r="AN898" i="11" s="1"/>
  <c r="AO910" i="11"/>
  <c r="AN910" i="11" a="1"/>
  <c r="AN910" i="11" s="1"/>
  <c r="AO922" i="11"/>
  <c r="AN922" i="11" a="1"/>
  <c r="AN922" i="11" s="1"/>
  <c r="AO934" i="11"/>
  <c r="AN934" i="11" a="1"/>
  <c r="AN934" i="11" s="1"/>
  <c r="AO946" i="11"/>
  <c r="AN946" i="11" a="1"/>
  <c r="AN946" i="11" s="1"/>
  <c r="AO958" i="11"/>
  <c r="AN958" i="11" a="1"/>
  <c r="AN958" i="11" s="1"/>
  <c r="AO970" i="11"/>
  <c r="AN970" i="11" a="1"/>
  <c r="AN970" i="11" s="1"/>
  <c r="AO982" i="11"/>
  <c r="AN982" i="11" a="1"/>
  <c r="AN982" i="11" s="1"/>
  <c r="AO994" i="11"/>
  <c r="AN994" i="11" a="1"/>
  <c r="AN994" i="11" s="1"/>
  <c r="AO1006" i="11"/>
  <c r="AN1006" i="11" a="1"/>
  <c r="AN1006" i="11" s="1"/>
  <c r="AO1018" i="11"/>
  <c r="AN1018" i="11" a="1"/>
  <c r="AN1018" i="11" s="1"/>
  <c r="AO1030" i="11"/>
  <c r="AN1030" i="11" a="1"/>
  <c r="AN1030" i="11" s="1"/>
  <c r="AO1042" i="11"/>
  <c r="AN1042" i="11" a="1"/>
  <c r="AN1042" i="11" s="1"/>
  <c r="AO1054" i="11"/>
  <c r="AN1054" i="11" a="1"/>
  <c r="AN1054" i="11" s="1"/>
  <c r="AO1066" i="11"/>
  <c r="AN1066" i="11" a="1"/>
  <c r="AN1066" i="11" s="1"/>
  <c r="AO1078" i="11"/>
  <c r="AN1078" i="11" a="1"/>
  <c r="AN1078" i="11" s="1"/>
  <c r="AO1090" i="11"/>
  <c r="AN1090" i="11" a="1"/>
  <c r="AN1090" i="11" s="1"/>
  <c r="AO1102" i="11"/>
  <c r="AN1102" i="11" a="1"/>
  <c r="AN1102" i="11" s="1"/>
  <c r="AO1114" i="11"/>
  <c r="AN1114" i="11" a="1"/>
  <c r="AN1114" i="11" s="1"/>
  <c r="AO1126" i="11"/>
  <c r="AN1126" i="11" a="1"/>
  <c r="AN1126" i="11" s="1"/>
  <c r="AO1138" i="11"/>
  <c r="AN1138" i="11" a="1"/>
  <c r="AN1138" i="11" s="1"/>
  <c r="AO1150" i="11"/>
  <c r="AN1150" i="11" a="1"/>
  <c r="AN1150" i="11" s="1"/>
  <c r="AO1162" i="11"/>
  <c r="AN1162" i="11" a="1"/>
  <c r="AN1162" i="11" s="1"/>
  <c r="AO1174" i="11"/>
  <c r="AN1174" i="11" a="1"/>
  <c r="AN1174" i="11" s="1"/>
  <c r="AO1186" i="11"/>
  <c r="AN1186" i="11" a="1"/>
  <c r="AN1186" i="11" s="1"/>
  <c r="AO1198" i="11"/>
  <c r="AN1198" i="11" a="1"/>
  <c r="AN1198" i="11" s="1"/>
  <c r="AO1210" i="11"/>
  <c r="AN1210" i="11" a="1"/>
  <c r="AN1210" i="11" s="1"/>
  <c r="AO1222" i="11"/>
  <c r="AN1222" i="11" a="1"/>
  <c r="AN1222" i="11" s="1"/>
  <c r="AO1234" i="11"/>
  <c r="AN1234" i="11" a="1"/>
  <c r="AN1234" i="11" s="1"/>
  <c r="AO1246" i="11"/>
  <c r="AN1246" i="11" a="1"/>
  <c r="AN1246" i="11" s="1"/>
  <c r="AO1258" i="11"/>
  <c r="AN1258" i="11" a="1"/>
  <c r="AN1258" i="11" s="1"/>
  <c r="AO1270" i="11"/>
  <c r="AN1270" i="11" a="1"/>
  <c r="AN1270" i="11" s="1"/>
  <c r="AO1282" i="11"/>
  <c r="AN1282" i="11" a="1"/>
  <c r="AN1282" i="11" s="1"/>
  <c r="AO1294" i="11"/>
  <c r="AN1294" i="11" a="1"/>
  <c r="AN1294" i="11" s="1"/>
  <c r="AO1306" i="11"/>
  <c r="AN1306" i="11" a="1"/>
  <c r="AN1306" i="11" s="1"/>
  <c r="AO1318" i="11"/>
  <c r="AN1318" i="11" a="1"/>
  <c r="AN1318" i="11" s="1"/>
  <c r="AO1330" i="11"/>
  <c r="AN1330" i="11" a="1"/>
  <c r="AN1330" i="11" s="1"/>
  <c r="AO1342" i="11"/>
  <c r="AN1342" i="11" a="1"/>
  <c r="AN1342" i="11" s="1"/>
  <c r="AO1354" i="11"/>
  <c r="AN1354" i="11" a="1"/>
  <c r="AN1354" i="11" s="1"/>
  <c r="AO1366" i="11"/>
  <c r="AN1366" i="11" a="1"/>
  <c r="AN1366" i="11" s="1"/>
  <c r="AO1378" i="11"/>
  <c r="AN1378" i="11" a="1"/>
  <c r="AN1378" i="11" s="1"/>
  <c r="AO1390" i="11"/>
  <c r="AN1390" i="11" a="1"/>
  <c r="AN1390" i="11" s="1"/>
  <c r="AO1402" i="11"/>
  <c r="AN1402" i="11" a="1"/>
  <c r="AN1402" i="11" s="1"/>
  <c r="AO1414" i="11"/>
  <c r="AN1414" i="11" a="1"/>
  <c r="AN1414" i="11" s="1"/>
  <c r="AO1427" i="11"/>
  <c r="AN1427" i="11" a="1"/>
  <c r="AN1427" i="11" s="1"/>
  <c r="AO1439" i="11"/>
  <c r="AN1439" i="11" a="1"/>
  <c r="AN1439" i="11" s="1"/>
  <c r="AO1451" i="11"/>
  <c r="AN1451" i="11" a="1"/>
  <c r="AN1451" i="11" s="1"/>
  <c r="AO1463" i="11"/>
  <c r="AN1463" i="11" a="1"/>
  <c r="AN1463" i="11" s="1"/>
  <c r="AO1475" i="11"/>
  <c r="AN1475" i="11" a="1"/>
  <c r="AN1475" i="11" s="1"/>
  <c r="AO1487" i="11"/>
  <c r="AN1487" i="11" a="1"/>
  <c r="AN1487" i="11" s="1"/>
  <c r="AO1499" i="11"/>
  <c r="AN1499" i="11" a="1"/>
  <c r="AN1499" i="11" s="1"/>
  <c r="AO1511" i="11"/>
  <c r="AN1511" i="11" a="1"/>
  <c r="AN1511" i="11" s="1"/>
  <c r="AO1523" i="11"/>
  <c r="AN1523" i="11" a="1"/>
  <c r="AN1523" i="11" s="1"/>
  <c r="AO1535" i="11"/>
  <c r="AN1535" i="11" a="1"/>
  <c r="AN1535" i="11" s="1"/>
  <c r="AO1547" i="11"/>
  <c r="AN1547" i="11" a="1"/>
  <c r="AN1547" i="11" s="1"/>
  <c r="AO1559" i="11"/>
  <c r="AN1559" i="11" a="1"/>
  <c r="AN1559" i="11" s="1"/>
  <c r="AO1571" i="11"/>
  <c r="AN1571" i="11" a="1"/>
  <c r="AN1571" i="11" s="1"/>
  <c r="AO1583" i="11"/>
  <c r="AN1583" i="11" a="1"/>
  <c r="AN1583" i="11" s="1"/>
  <c r="AO1595" i="11"/>
  <c r="AN1595" i="11" a="1"/>
  <c r="AN1595" i="11" s="1"/>
  <c r="AO1607" i="11"/>
  <c r="AN1607" i="11" a="1"/>
  <c r="AN1607" i="11" s="1"/>
  <c r="AO1619" i="11"/>
  <c r="AN1619" i="11" a="1"/>
  <c r="AN1619" i="11" s="1"/>
  <c r="AO1631" i="11"/>
  <c r="AN1631" i="11" a="1"/>
  <c r="AN1631" i="11" s="1"/>
  <c r="AO8" i="11"/>
  <c r="AN8" i="11" a="1"/>
  <c r="AN8" i="11" s="1"/>
  <c r="AO20" i="11"/>
  <c r="AN20" i="11" a="1"/>
  <c r="AN20" i="11" s="1"/>
  <c r="AO32" i="11"/>
  <c r="AN32" i="11" a="1"/>
  <c r="AN32" i="11" s="1"/>
  <c r="AO44" i="11"/>
  <c r="AN44" i="11" a="1"/>
  <c r="AN44" i="11" s="1"/>
  <c r="AO57" i="11"/>
  <c r="AN57" i="11" a="1"/>
  <c r="AN57" i="11" s="1"/>
  <c r="AO69" i="11"/>
  <c r="AN69" i="11" a="1"/>
  <c r="AN69" i="11" s="1"/>
  <c r="AO84" i="11"/>
  <c r="AN84" i="11" a="1"/>
  <c r="AN84" i="11" s="1"/>
  <c r="AO96" i="11"/>
  <c r="AN96" i="11" a="1"/>
  <c r="AN96" i="11" s="1"/>
  <c r="AO108" i="11"/>
  <c r="AN108" i="11" a="1"/>
  <c r="AN108" i="11" s="1"/>
  <c r="AO120" i="11"/>
  <c r="AN120" i="11" a="1"/>
  <c r="AN120" i="11" s="1"/>
  <c r="AO132" i="11"/>
  <c r="AN132" i="11" a="1"/>
  <c r="AN132" i="11" s="1"/>
  <c r="AO144" i="11"/>
  <c r="AN144" i="11" a="1"/>
  <c r="AN144" i="11" s="1"/>
  <c r="AO156" i="11"/>
  <c r="AN156" i="11" a="1"/>
  <c r="AN156" i="11" s="1"/>
  <c r="AO175" i="11"/>
  <c r="AN175" i="11" a="1"/>
  <c r="AN175" i="11" s="1"/>
  <c r="AO187" i="11"/>
  <c r="AN187" i="11" a="1"/>
  <c r="AN187" i="11" s="1"/>
  <c r="AO199" i="11"/>
  <c r="AN199" i="11" a="1"/>
  <c r="AN199" i="11" s="1"/>
  <c r="AO211" i="11"/>
  <c r="AN211" i="11" a="1"/>
  <c r="AN211" i="11" s="1"/>
  <c r="AO223" i="11"/>
  <c r="AN223" i="11" a="1"/>
  <c r="AN223" i="11" s="1"/>
  <c r="AO235" i="11"/>
  <c r="AN235" i="11" a="1"/>
  <c r="AN235" i="11" s="1"/>
  <c r="AO247" i="11"/>
  <c r="AN247" i="11" a="1"/>
  <c r="AN247" i="11" s="1"/>
  <c r="AO259" i="11"/>
  <c r="AN259" i="11" a="1"/>
  <c r="AN259" i="11" s="1"/>
  <c r="AO271" i="11"/>
  <c r="AN271" i="11" a="1"/>
  <c r="AN271" i="11" s="1"/>
  <c r="AO283" i="11"/>
  <c r="AN283" i="11" a="1"/>
  <c r="AN283" i="11" s="1"/>
  <c r="AO295" i="11"/>
  <c r="AN295" i="11" a="1"/>
  <c r="AN295" i="11" s="1"/>
  <c r="AO307" i="11"/>
  <c r="AN307" i="11" a="1"/>
  <c r="AN307" i="11" s="1"/>
  <c r="AO319" i="11"/>
  <c r="AN319" i="11" a="1"/>
  <c r="AN319" i="11" s="1"/>
  <c r="AO331" i="11"/>
  <c r="AN331" i="11" a="1"/>
  <c r="AN331" i="11" s="1"/>
  <c r="AO343" i="11"/>
  <c r="AN343" i="11" a="1"/>
  <c r="AN343" i="11" s="1"/>
  <c r="AO355" i="11"/>
  <c r="AN355" i="11" a="1"/>
  <c r="AN355" i="11" s="1"/>
  <c r="AO367" i="11"/>
  <c r="AN367" i="11" a="1"/>
  <c r="AN367" i="11" s="1"/>
  <c r="AO379" i="11"/>
  <c r="AN379" i="11" a="1"/>
  <c r="AN379" i="11" s="1"/>
  <c r="AO391" i="11"/>
  <c r="AN391" i="11" a="1"/>
  <c r="AN391" i="11" s="1"/>
  <c r="AO403" i="11"/>
  <c r="AN403" i="11" a="1"/>
  <c r="AN403" i="11" s="1"/>
  <c r="AO415" i="11"/>
  <c r="AN415" i="11" a="1"/>
  <c r="AN415" i="11" s="1"/>
  <c r="AO427" i="11"/>
  <c r="AN427" i="11" a="1"/>
  <c r="AN427" i="11" s="1"/>
  <c r="AO439" i="11"/>
  <c r="AN439" i="11" a="1"/>
  <c r="AN439" i="11" s="1"/>
  <c r="AO451" i="11"/>
  <c r="AN451" i="11" a="1"/>
  <c r="AN451" i="11" s="1"/>
  <c r="AO468" i="11"/>
  <c r="AN468" i="11" a="1"/>
  <c r="AN468" i="11" s="1"/>
  <c r="AO480" i="11"/>
  <c r="AN480" i="11" a="1"/>
  <c r="AN480" i="11" s="1"/>
  <c r="AO492" i="11"/>
  <c r="AN492" i="11" a="1"/>
  <c r="AN492" i="11" s="1"/>
  <c r="AO504" i="11"/>
  <c r="AN504" i="11" a="1"/>
  <c r="AN504" i="11" s="1"/>
  <c r="AO516" i="11"/>
  <c r="AN516" i="11" a="1"/>
  <c r="AN516" i="11" s="1"/>
  <c r="AO528" i="11"/>
  <c r="AN528" i="11" a="1"/>
  <c r="AN528" i="11" s="1"/>
  <c r="AO540" i="11"/>
  <c r="AN540" i="11" a="1"/>
  <c r="AN540" i="11" s="1"/>
  <c r="AO552" i="11"/>
  <c r="AN552" i="11" a="1"/>
  <c r="AN552" i="11" s="1"/>
  <c r="AO564" i="11"/>
  <c r="AN564" i="11" a="1"/>
  <c r="AN564" i="11" s="1"/>
  <c r="AO576" i="11"/>
  <c r="AN576" i="11" a="1"/>
  <c r="AN576" i="11" s="1"/>
  <c r="AO588" i="11"/>
  <c r="AN588" i="11" a="1"/>
  <c r="AN588" i="11" s="1"/>
  <c r="AO600" i="11"/>
  <c r="AN600" i="11" a="1"/>
  <c r="AN600" i="11" s="1"/>
  <c r="AO612" i="11"/>
  <c r="AN612" i="11" a="1"/>
  <c r="AN612" i="11" s="1"/>
  <c r="AO624" i="11"/>
  <c r="AN624" i="11" a="1"/>
  <c r="AN624" i="11" s="1"/>
  <c r="AO636" i="11"/>
  <c r="AN636" i="11" a="1"/>
  <c r="AN636" i="11" s="1"/>
  <c r="AO648" i="11"/>
  <c r="AN648" i="11" a="1"/>
  <c r="AN648" i="11" s="1"/>
  <c r="AO660" i="11"/>
  <c r="AN660" i="11" a="1"/>
  <c r="AN660" i="11" s="1"/>
  <c r="AO672" i="11"/>
  <c r="AN672" i="11" a="1"/>
  <c r="AN672" i="11" s="1"/>
  <c r="AO684" i="11"/>
  <c r="AN684" i="11" a="1"/>
  <c r="AN684" i="11" s="1"/>
  <c r="AO696" i="11"/>
  <c r="AN696" i="11" a="1"/>
  <c r="AN696" i="11" s="1"/>
  <c r="AO708" i="11"/>
  <c r="AN708" i="11" a="1"/>
  <c r="AN708" i="11" s="1"/>
  <c r="AO720" i="11"/>
  <c r="AN720" i="11" a="1"/>
  <c r="AN720" i="11" s="1"/>
  <c r="AO732" i="11"/>
  <c r="AN732" i="11" a="1"/>
  <c r="AN732" i="11" s="1"/>
  <c r="AO744" i="11"/>
  <c r="AN744" i="11" a="1"/>
  <c r="AN744" i="11" s="1"/>
  <c r="AO756" i="11"/>
  <c r="AN756" i="11" a="1"/>
  <c r="AN756" i="11" s="1"/>
  <c r="AO768" i="11"/>
  <c r="AN768" i="11" a="1"/>
  <c r="AN768" i="11" s="1"/>
  <c r="AO780" i="11"/>
  <c r="AN780" i="11" a="1"/>
  <c r="AN780" i="11" s="1"/>
  <c r="AO792" i="11"/>
  <c r="AN792" i="11" a="1"/>
  <c r="AN792" i="11" s="1"/>
  <c r="AO804" i="11"/>
  <c r="AN804" i="11" a="1"/>
  <c r="AN804" i="11" s="1"/>
  <c r="AO816" i="11"/>
  <c r="AN816" i="11" a="1"/>
  <c r="AN816" i="11" s="1"/>
  <c r="AO828" i="11"/>
  <c r="AN828" i="11" a="1"/>
  <c r="AN828" i="11" s="1"/>
  <c r="AO840" i="11"/>
  <c r="AN840" i="11" a="1"/>
  <c r="AN840" i="11" s="1"/>
  <c r="AO852" i="11"/>
  <c r="AN852" i="11" a="1"/>
  <c r="AN852" i="11" s="1"/>
  <c r="AO864" i="11"/>
  <c r="AN864" i="11" a="1"/>
  <c r="AN864" i="11" s="1"/>
  <c r="AO876" i="11"/>
  <c r="AN876" i="11" a="1"/>
  <c r="AN876" i="11" s="1"/>
  <c r="AO888" i="11"/>
  <c r="AN888" i="11" a="1"/>
  <c r="AN888" i="11" s="1"/>
  <c r="AO900" i="11"/>
  <c r="AN900" i="11" a="1"/>
  <c r="AN900" i="11" s="1"/>
  <c r="AO912" i="11"/>
  <c r="AN912" i="11" a="1"/>
  <c r="AN912" i="11" s="1"/>
  <c r="AO924" i="11"/>
  <c r="AN924" i="11" a="1"/>
  <c r="AN924" i="11" s="1"/>
  <c r="AO936" i="11"/>
  <c r="AN936" i="11" a="1"/>
  <c r="AN936" i="11" s="1"/>
  <c r="AO948" i="11"/>
  <c r="AN948" i="11" a="1"/>
  <c r="AN948" i="11" s="1"/>
  <c r="AO960" i="11"/>
  <c r="AN960" i="11" a="1"/>
  <c r="AN960" i="11" s="1"/>
  <c r="AO972" i="11"/>
  <c r="AN972" i="11" a="1"/>
  <c r="AN972" i="11" s="1"/>
  <c r="AO984" i="11"/>
  <c r="AN984" i="11" a="1"/>
  <c r="AN984" i="11" s="1"/>
  <c r="AO996" i="11"/>
  <c r="AN996" i="11" a="1"/>
  <c r="AN996" i="11" s="1"/>
  <c r="AO1008" i="11"/>
  <c r="AN1008" i="11" a="1"/>
  <c r="AN1008" i="11" s="1"/>
  <c r="AO1020" i="11"/>
  <c r="AN1020" i="11" a="1"/>
  <c r="AN1020" i="11" s="1"/>
  <c r="AO1032" i="11"/>
  <c r="AN1032" i="11" a="1"/>
  <c r="AN1032" i="11" s="1"/>
  <c r="AO1044" i="11"/>
  <c r="AN1044" i="11" a="1"/>
  <c r="AN1044" i="11" s="1"/>
  <c r="AO1056" i="11"/>
  <c r="AN1056" i="11" a="1"/>
  <c r="AN1056" i="11" s="1"/>
  <c r="AO1068" i="11"/>
  <c r="AN1068" i="11" a="1"/>
  <c r="AN1068" i="11" s="1"/>
  <c r="AO1080" i="11"/>
  <c r="AN1080" i="11" a="1"/>
  <c r="AN1080" i="11" s="1"/>
  <c r="AO1092" i="11"/>
  <c r="AN1092" i="11" a="1"/>
  <c r="AN1092" i="11" s="1"/>
  <c r="AO1104" i="11"/>
  <c r="AN1104" i="11" a="1"/>
  <c r="AN1104" i="11" s="1"/>
  <c r="AO1116" i="11"/>
  <c r="AN1116" i="11" a="1"/>
  <c r="AN1116" i="11" s="1"/>
  <c r="AO1128" i="11"/>
  <c r="AN1128" i="11" a="1"/>
  <c r="AN1128" i="11" s="1"/>
  <c r="AO1140" i="11"/>
  <c r="AN1140" i="11" a="1"/>
  <c r="AN1140" i="11" s="1"/>
  <c r="AO1152" i="11"/>
  <c r="AN1152" i="11" a="1"/>
  <c r="AN1152" i="11" s="1"/>
  <c r="AO1164" i="11"/>
  <c r="AN1164" i="11" a="1"/>
  <c r="AN1164" i="11" s="1"/>
  <c r="AO1176" i="11"/>
  <c r="AN1176" i="11" a="1"/>
  <c r="AN1176" i="11" s="1"/>
  <c r="AO1188" i="11"/>
  <c r="AN1188" i="11" a="1"/>
  <c r="AN1188" i="11" s="1"/>
  <c r="AO1200" i="11"/>
  <c r="AN1200" i="11" a="1"/>
  <c r="AN1200" i="11" s="1"/>
  <c r="AO1212" i="11"/>
  <c r="AN1212" i="11" a="1"/>
  <c r="AN1212" i="11" s="1"/>
  <c r="AO1224" i="11"/>
  <c r="AN1224" i="11" a="1"/>
  <c r="AN1224" i="11" s="1"/>
  <c r="AO1236" i="11"/>
  <c r="AN1236" i="11" a="1"/>
  <c r="AN1236" i="11" s="1"/>
  <c r="AO1248" i="11"/>
  <c r="AN1248" i="11" a="1"/>
  <c r="AN1248" i="11" s="1"/>
  <c r="AO1260" i="11"/>
  <c r="AN1260" i="11" a="1"/>
  <c r="AN1260" i="11" s="1"/>
  <c r="AO1272" i="11"/>
  <c r="AN1272" i="11" a="1"/>
  <c r="AN1272" i="11" s="1"/>
  <c r="AO1284" i="11"/>
  <c r="AN1284" i="11" a="1"/>
  <c r="AN1284" i="11" s="1"/>
  <c r="AO1296" i="11"/>
  <c r="AN1296" i="11" a="1"/>
  <c r="AN1296" i="11" s="1"/>
  <c r="AO1308" i="11"/>
  <c r="AN1308" i="11" a="1"/>
  <c r="AN1308" i="11" s="1"/>
  <c r="AO1320" i="11"/>
  <c r="AN1320" i="11" a="1"/>
  <c r="AN1320" i="11" s="1"/>
  <c r="AO1332" i="11"/>
  <c r="AN1332" i="11" a="1"/>
  <c r="AN1332" i="11" s="1"/>
  <c r="AO1344" i="11"/>
  <c r="AN1344" i="11" a="1"/>
  <c r="AN1344" i="11" s="1"/>
  <c r="AO1356" i="11"/>
  <c r="AN1356" i="11" a="1"/>
  <c r="AN1356" i="11" s="1"/>
  <c r="AO1368" i="11"/>
  <c r="AN1368" i="11" a="1"/>
  <c r="AN1368" i="11" s="1"/>
  <c r="AO1380" i="11"/>
  <c r="AN1380" i="11" a="1"/>
  <c r="AN1380" i="11" s="1"/>
  <c r="AO1392" i="11"/>
  <c r="AN1392" i="11" a="1"/>
  <c r="AN1392" i="11" s="1"/>
  <c r="AO1404" i="11"/>
  <c r="AN1404" i="11" a="1"/>
  <c r="AN1404" i="11" s="1"/>
  <c r="AO1417" i="11"/>
  <c r="AN1417" i="11" a="1"/>
  <c r="AN1417" i="11" s="1"/>
  <c r="AO1429" i="11"/>
  <c r="AN1429" i="11" a="1"/>
  <c r="AN1429" i="11" s="1"/>
  <c r="AO1441" i="11"/>
  <c r="AN1441" i="11" a="1"/>
  <c r="AN1441" i="11" s="1"/>
  <c r="AO1453" i="11"/>
  <c r="AN1453" i="11" a="1"/>
  <c r="AN1453" i="11" s="1"/>
  <c r="AO1465" i="11"/>
  <c r="AN1465" i="11" a="1"/>
  <c r="AN1465" i="11" s="1"/>
  <c r="AO1477" i="11"/>
  <c r="AN1477" i="11" a="1"/>
  <c r="AN1477" i="11" s="1"/>
  <c r="AO1489" i="11"/>
  <c r="AN1489" i="11" a="1"/>
  <c r="AN1489" i="11" s="1"/>
  <c r="AO1501" i="11"/>
  <c r="AN1501" i="11" a="1"/>
  <c r="AN1501" i="11" s="1"/>
  <c r="AO1513" i="11"/>
  <c r="AN1513" i="11" a="1"/>
  <c r="AN1513" i="11" s="1"/>
  <c r="AO1525" i="11"/>
  <c r="AN1525" i="11" a="1"/>
  <c r="AN1525" i="11" s="1"/>
  <c r="AO1537" i="11"/>
  <c r="AN1537" i="11" a="1"/>
  <c r="AN1537" i="11" s="1"/>
  <c r="AO1549" i="11"/>
  <c r="AN1549" i="11" a="1"/>
  <c r="AN1549" i="11" s="1"/>
  <c r="AO1561" i="11"/>
  <c r="AN1561" i="11" a="1"/>
  <c r="AN1561" i="11" s="1"/>
  <c r="AO1573" i="11"/>
  <c r="AN1573" i="11" a="1"/>
  <c r="AN1573" i="11" s="1"/>
  <c r="AO1585" i="11"/>
  <c r="AN1585" i="11" a="1"/>
  <c r="AN1585" i="11" s="1"/>
  <c r="AO1597" i="11"/>
  <c r="AN1597" i="11" a="1"/>
  <c r="AN1597" i="11" s="1"/>
  <c r="AO1609" i="11"/>
  <c r="AN1609" i="11" a="1"/>
  <c r="AN1609" i="11" s="1"/>
  <c r="AO1621" i="11"/>
  <c r="AN1621" i="11" a="1"/>
  <c r="AN1621" i="11" s="1"/>
  <c r="AO1633" i="11"/>
  <c r="AN1633" i="11" a="1"/>
  <c r="AN1633" i="11" s="1"/>
  <c r="Y109" i="11" a="1"/>
  <c r="Y109" i="11" s="1"/>
  <c r="AK109" i="11" a="1"/>
  <c r="AK109" i="11" s="1"/>
  <c r="Y260" i="11" a="1"/>
  <c r="Y260" i="11" s="1"/>
  <c r="AK260" i="11" a="1"/>
  <c r="AK260" i="11" s="1"/>
  <c r="Y380" i="11" a="1"/>
  <c r="Y380" i="11" s="1"/>
  <c r="AK380" i="11" a="1"/>
  <c r="AK380" i="11" s="1"/>
  <c r="Y529" i="11" a="1"/>
  <c r="Y529" i="11" s="1"/>
  <c r="AK529" i="11" a="1"/>
  <c r="AK529" i="11" s="1"/>
  <c r="Y733" i="11" a="1"/>
  <c r="Y733" i="11" s="1"/>
  <c r="AK733" i="11" a="1"/>
  <c r="AK733" i="11" s="1"/>
  <c r="Y137" i="11" a="1"/>
  <c r="Y137" i="11" s="1"/>
  <c r="AK137" i="11" a="1"/>
  <c r="AK137" i="11" s="1"/>
  <c r="Y70" i="11" a="1"/>
  <c r="Y70" i="11" s="1"/>
  <c r="AK70" i="11" a="1"/>
  <c r="AK70" i="11" s="1"/>
  <c r="Y236" i="11" a="1"/>
  <c r="Y236" i="11" s="1"/>
  <c r="AK236" i="11" a="1"/>
  <c r="AK236" i="11" s="1"/>
  <c r="Y392" i="11" a="1"/>
  <c r="Y392" i="11" s="1"/>
  <c r="AK392" i="11" a="1"/>
  <c r="AK392" i="11" s="1"/>
  <c r="Y553" i="11" a="1"/>
  <c r="Y553" i="11" s="1"/>
  <c r="AK553" i="11" a="1"/>
  <c r="AK553" i="11" s="1"/>
  <c r="Y745" i="11" a="1"/>
  <c r="Y745" i="11" s="1"/>
  <c r="AK745" i="11" a="1"/>
  <c r="AK745" i="11" s="1"/>
  <c r="Y168" i="11" a="1"/>
  <c r="Y168" i="11" s="1"/>
  <c r="AK168" i="11" a="1"/>
  <c r="AK168" i="11" s="1"/>
  <c r="Y157" i="11" a="1"/>
  <c r="Y157" i="11" s="1"/>
  <c r="AK157" i="11" a="1"/>
  <c r="AK157" i="11" s="1"/>
  <c r="Y308" i="11" a="1"/>
  <c r="Y308" i="11" s="1"/>
  <c r="AK308" i="11" a="1"/>
  <c r="AK308" i="11" s="1"/>
  <c r="Y452" i="11" a="1"/>
  <c r="Y452" i="11" s="1"/>
  <c r="AK452" i="11" a="1"/>
  <c r="AK452" i="11" s="1"/>
  <c r="Y613" i="11" a="1"/>
  <c r="Y613" i="11" s="1"/>
  <c r="AK613" i="11" a="1"/>
  <c r="AK613" i="11" s="1"/>
  <c r="Y781" i="11" a="1"/>
  <c r="Y781" i="11" s="1"/>
  <c r="AK781" i="11" a="1"/>
  <c r="AK781" i="11" s="1"/>
  <c r="Y113" i="11" a="1"/>
  <c r="Y113" i="11" s="1"/>
  <c r="AK113" i="11" a="1"/>
  <c r="AK113" i="11" s="1"/>
  <c r="Y45" i="11" a="1"/>
  <c r="Y45" i="11" s="1"/>
  <c r="AK45" i="11" a="1"/>
  <c r="AK45" i="11" s="1"/>
  <c r="Y188" i="11" a="1"/>
  <c r="Y188" i="11" s="1"/>
  <c r="AK188" i="11" a="1"/>
  <c r="AK188" i="11" s="1"/>
  <c r="Y332" i="11" a="1"/>
  <c r="Y332" i="11" s="1"/>
  <c r="AK332" i="11" a="1"/>
  <c r="AK332" i="11" s="1"/>
  <c r="Y481" i="11" a="1"/>
  <c r="Y481" i="11" s="1"/>
  <c r="AK481" i="11" a="1"/>
  <c r="AK481" i="11" s="1"/>
  <c r="Y817" i="11" a="1"/>
  <c r="Y817" i="11" s="1"/>
  <c r="AK817" i="11" a="1"/>
  <c r="AK817" i="11" s="1"/>
  <c r="Y25" i="11" a="1"/>
  <c r="Y25" i="11" s="1"/>
  <c r="AK25" i="11" a="1"/>
  <c r="AK25" i="11" s="1"/>
  <c r="Y192" i="11" a="1"/>
  <c r="Y192" i="11" s="1"/>
  <c r="AK192" i="11" a="1"/>
  <c r="AK192" i="11" s="1"/>
  <c r="Y133" i="11" a="1"/>
  <c r="Y133" i="11" s="1"/>
  <c r="AK133" i="11" a="1"/>
  <c r="AK133" i="11" s="1"/>
  <c r="Y284" i="11" a="1"/>
  <c r="Y284" i="11" s="1"/>
  <c r="AK284" i="11" a="1"/>
  <c r="AK284" i="11" s="1"/>
  <c r="Y428" i="11" a="1"/>
  <c r="Y428" i="11" s="1"/>
  <c r="AK428" i="11" a="1"/>
  <c r="AK428" i="11" s="1"/>
  <c r="Y577" i="11" a="1"/>
  <c r="Y577" i="11" s="1"/>
  <c r="AK577" i="11" a="1"/>
  <c r="AK577" i="11" s="1"/>
  <c r="Y637" i="11" a="1"/>
  <c r="Y637" i="11" s="1"/>
  <c r="AK637" i="11" a="1"/>
  <c r="AK637" i="11" s="1"/>
  <c r="Y697" i="11" a="1"/>
  <c r="Y697" i="11" s="1"/>
  <c r="AK697" i="11" a="1"/>
  <c r="AK697" i="11" s="1"/>
  <c r="Y793" i="11" a="1"/>
  <c r="Y793" i="11" s="1"/>
  <c r="AK793" i="11" a="1"/>
  <c r="AK793" i="11" s="1"/>
  <c r="Y121" i="11" a="1"/>
  <c r="Y121" i="11" s="1"/>
  <c r="AK121" i="11" a="1"/>
  <c r="AK121" i="11" s="1"/>
  <c r="Y272" i="11" a="1"/>
  <c r="Y272" i="11" s="1"/>
  <c r="AK272" i="11" a="1"/>
  <c r="AK272" i="11" s="1"/>
  <c r="Y416" i="11" a="1"/>
  <c r="Y416" i="11" s="1"/>
  <c r="AK416" i="11" a="1"/>
  <c r="AK416" i="11" s="1"/>
  <c r="Y517" i="11" a="1"/>
  <c r="Y517" i="11" s="1"/>
  <c r="AK517" i="11" a="1"/>
  <c r="AK517" i="11" s="1"/>
  <c r="Y625" i="11" a="1"/>
  <c r="Y625" i="11" s="1"/>
  <c r="AK625" i="11" a="1"/>
  <c r="AK625" i="11" s="1"/>
  <c r="Y673" i="11" a="1"/>
  <c r="Y673" i="11" s="1"/>
  <c r="AK673" i="11" a="1"/>
  <c r="AK673" i="11" s="1"/>
  <c r="Y709" i="11" a="1"/>
  <c r="Y709" i="11" s="1"/>
  <c r="AK709" i="11" a="1"/>
  <c r="AK709" i="11" s="1"/>
  <c r="Y805" i="11" a="1"/>
  <c r="Y805" i="11" s="1"/>
  <c r="AK805" i="11" a="1"/>
  <c r="AK805" i="11" s="1"/>
  <c r="Y9" i="11" a="1"/>
  <c r="Y9" i="11" s="1"/>
  <c r="AK9" i="11" a="1"/>
  <c r="AK9" i="11" s="1"/>
  <c r="Y145" i="11" a="1"/>
  <c r="Y145" i="11" s="1"/>
  <c r="AK145" i="11" a="1"/>
  <c r="AK145" i="11" s="1"/>
  <c r="Y296" i="11" a="1"/>
  <c r="Y296" i="11" s="1"/>
  <c r="AK296" i="11" a="1"/>
  <c r="AK296" i="11" s="1"/>
  <c r="Y440" i="11" a="1"/>
  <c r="Y440" i="11" s="1"/>
  <c r="AK440" i="11" a="1"/>
  <c r="AK440" i="11" s="1"/>
  <c r="Y589" i="11" a="1"/>
  <c r="Y589" i="11" s="1"/>
  <c r="AK589" i="11" a="1"/>
  <c r="AK589" i="11" s="1"/>
  <c r="Y649" i="11" a="1"/>
  <c r="Y649" i="11" s="1"/>
  <c r="AK649" i="11" a="1"/>
  <c r="AK649" i="11" s="1"/>
  <c r="Y685" i="11" a="1"/>
  <c r="Y685" i="11" s="1"/>
  <c r="AK685" i="11" a="1"/>
  <c r="AK685" i="11" s="1"/>
  <c r="Y757" i="11" a="1"/>
  <c r="Y757" i="11" s="1"/>
  <c r="AK757" i="11" a="1"/>
  <c r="AK757" i="11" s="1"/>
  <c r="Y85" i="11" a="1"/>
  <c r="Y85" i="11" s="1"/>
  <c r="AK85" i="11" a="1"/>
  <c r="AK85" i="11" s="1"/>
  <c r="Y248" i="11" a="1"/>
  <c r="Y248" i="11" s="1"/>
  <c r="AK248" i="11" a="1"/>
  <c r="AK248" i="11" s="1"/>
  <c r="Y404" i="11" a="1"/>
  <c r="Y404" i="11" s="1"/>
  <c r="AK404" i="11" a="1"/>
  <c r="AK404" i="11" s="1"/>
  <c r="Y565" i="11" a="1"/>
  <c r="Y565" i="11" s="1"/>
  <c r="AK565" i="11" a="1"/>
  <c r="AK565" i="11" s="1"/>
  <c r="Y661" i="11" a="1"/>
  <c r="Y661" i="11" s="1"/>
  <c r="AK661" i="11" a="1"/>
  <c r="AK661" i="11" s="1"/>
  <c r="Y721" i="11" a="1"/>
  <c r="Y721" i="11" s="1"/>
  <c r="AK721" i="11" a="1"/>
  <c r="AK721" i="11" s="1"/>
  <c r="Y58" i="11" a="1"/>
  <c r="Y58" i="11" s="1"/>
  <c r="AK58" i="11" a="1"/>
  <c r="AK58" i="11" s="1"/>
  <c r="Y212" i="11" a="1"/>
  <c r="Y212" i="11" s="1"/>
  <c r="AK212" i="11" a="1"/>
  <c r="AK212" i="11" s="1"/>
  <c r="Y356" i="11" a="1"/>
  <c r="Y356" i="11" s="1"/>
  <c r="AK356" i="11" a="1"/>
  <c r="AK356" i="11" s="1"/>
  <c r="Y541" i="11" a="1"/>
  <c r="Y541" i="11" s="1"/>
  <c r="AK541" i="11" a="1"/>
  <c r="AK541" i="11" s="1"/>
  <c r="Y841" i="11" a="1"/>
  <c r="Y841" i="11" s="1"/>
  <c r="AK841" i="11" a="1"/>
  <c r="AK841" i="11" s="1"/>
  <c r="Y37" i="11" a="1"/>
  <c r="Y37" i="11" s="1"/>
  <c r="AK37" i="11" a="1"/>
  <c r="AK37" i="11" s="1"/>
  <c r="Y74" i="11" a="1"/>
  <c r="Y74" i="11" s="1"/>
  <c r="AK74" i="11" a="1"/>
  <c r="AK74" i="11" s="1"/>
  <c r="Y101" i="11" a="1"/>
  <c r="Y101" i="11" s="1"/>
  <c r="AK101" i="11" a="1"/>
  <c r="AK101" i="11" s="1"/>
  <c r="Y33" i="11" a="1"/>
  <c r="Y33" i="11" s="1"/>
  <c r="AK33" i="11" a="1"/>
  <c r="AK33" i="11" s="1"/>
  <c r="Y176" i="11" a="1"/>
  <c r="Y176" i="11" s="1"/>
  <c r="AK176" i="11" a="1"/>
  <c r="AK176" i="11" s="1"/>
  <c r="Y320" i="11" a="1"/>
  <c r="Y320" i="11" s="1"/>
  <c r="AK320" i="11" a="1"/>
  <c r="AK320" i="11" s="1"/>
  <c r="Y469" i="11" a="1"/>
  <c r="Y469" i="11" s="1"/>
  <c r="AK469" i="11" a="1"/>
  <c r="AK469" i="11" s="1"/>
  <c r="Y601" i="11" a="1"/>
  <c r="Y601" i="11" s="1"/>
  <c r="AK601" i="11" a="1"/>
  <c r="AK601" i="11" s="1"/>
  <c r="Y865" i="11" a="1"/>
  <c r="Y865" i="11" s="1"/>
  <c r="AK865" i="11" a="1"/>
  <c r="AK865" i="11" s="1"/>
  <c r="Y62" i="11" a="1"/>
  <c r="Y62" i="11" s="1"/>
  <c r="AK62" i="11" a="1"/>
  <c r="AK62" i="11" s="1"/>
  <c r="Y89" i="11" a="1"/>
  <c r="Y89" i="11" s="1"/>
  <c r="AK89" i="11" a="1"/>
  <c r="AK89" i="11" s="1"/>
  <c r="Y180" i="11" a="1"/>
  <c r="Y180" i="11" s="1"/>
  <c r="AK180" i="11" a="1"/>
  <c r="AK180" i="11" s="1"/>
  <c r="Y21" i="11" a="1"/>
  <c r="Y21" i="11" s="1"/>
  <c r="AK21" i="11" a="1"/>
  <c r="AK21" i="11" s="1"/>
  <c r="Y200" i="11" a="1"/>
  <c r="Y200" i="11" s="1"/>
  <c r="AK200" i="11" a="1"/>
  <c r="AK200" i="11" s="1"/>
  <c r="Y344" i="11" a="1"/>
  <c r="Y344" i="11" s="1"/>
  <c r="AK344" i="11" a="1"/>
  <c r="AK344" i="11" s="1"/>
  <c r="Y493" i="11" a="1"/>
  <c r="Y493" i="11" s="1"/>
  <c r="AK493" i="11" a="1"/>
  <c r="AK493" i="11" s="1"/>
  <c r="Y769" i="11" a="1"/>
  <c r="Y769" i="11" s="1"/>
  <c r="AK769" i="11" a="1"/>
  <c r="AK769" i="11" s="1"/>
  <c r="Y13" i="11" a="1"/>
  <c r="Y13" i="11" s="1"/>
  <c r="AK13" i="11" a="1"/>
  <c r="AK13" i="11" s="1"/>
  <c r="Y125" i="11" a="1"/>
  <c r="Y125" i="11" s="1"/>
  <c r="AK125" i="11" a="1"/>
  <c r="AK125" i="11" s="1"/>
  <c r="Y97" i="11" a="1"/>
  <c r="Y97" i="11" s="1"/>
  <c r="AK97" i="11" a="1"/>
  <c r="AK97" i="11" s="1"/>
  <c r="Y224" i="11" a="1"/>
  <c r="Y224" i="11" s="1"/>
  <c r="AK224" i="11" a="1"/>
  <c r="AK224" i="11" s="1"/>
  <c r="Y368" i="11" a="1"/>
  <c r="Y368" i="11" s="1"/>
  <c r="AK368" i="11" a="1"/>
  <c r="AK368" i="11" s="1"/>
  <c r="Y505" i="11" a="1"/>
  <c r="Y505" i="11" s="1"/>
  <c r="AK505" i="11" a="1"/>
  <c r="AK505" i="11" s="1"/>
  <c r="Y829" i="11" a="1"/>
  <c r="Y829" i="11" s="1"/>
  <c r="AK829" i="11" a="1"/>
  <c r="AK829" i="11" s="1"/>
  <c r="Y49" i="11" a="1"/>
  <c r="Y49" i="11" s="1"/>
  <c r="AK49" i="11" a="1"/>
  <c r="AK49" i="11" s="1"/>
  <c r="Y149" i="11" a="1"/>
  <c r="Y149" i="11" s="1"/>
  <c r="AK149" i="11" a="1"/>
  <c r="AK149" i="11" s="1"/>
  <c r="AH6" i="11" a="1"/>
  <c r="AH6" i="11" s="1"/>
  <c r="Y17" i="11" a="1"/>
  <c r="Y17" i="11" s="1"/>
  <c r="AK17" i="11" a="1"/>
  <c r="AK17" i="11" s="1"/>
  <c r="Y29" i="11" a="1"/>
  <c r="Y29" i="11" s="1"/>
  <c r="AK29" i="11" a="1"/>
  <c r="AK29" i="11" s="1"/>
  <c r="Y41" i="11" a="1"/>
  <c r="Y41" i="11" s="1"/>
  <c r="AK41" i="11" a="1"/>
  <c r="AK41" i="11" s="1"/>
  <c r="Y53" i="11" a="1"/>
  <c r="Y53" i="11" s="1"/>
  <c r="AK53" i="11" a="1"/>
  <c r="AK53" i="11" s="1"/>
  <c r="Y66" i="11" a="1"/>
  <c r="Y66" i="11" s="1"/>
  <c r="AK66" i="11" a="1"/>
  <c r="AK66" i="11" s="1"/>
  <c r="Y81" i="11" a="1"/>
  <c r="Y81" i="11" s="1"/>
  <c r="AK81" i="11" a="1"/>
  <c r="AK81" i="11" s="1"/>
  <c r="Y93" i="11" a="1"/>
  <c r="Y93" i="11" s="1"/>
  <c r="AK93" i="11" a="1"/>
  <c r="AK93" i="11" s="1"/>
  <c r="Y105" i="11" a="1"/>
  <c r="Y105" i="11" s="1"/>
  <c r="AK105" i="11" a="1"/>
  <c r="AK105" i="11" s="1"/>
  <c r="Y117" i="11" a="1"/>
  <c r="Y117" i="11" s="1"/>
  <c r="AK117" i="11" a="1"/>
  <c r="AK117" i="11" s="1"/>
  <c r="Y129" i="11" a="1"/>
  <c r="Y129" i="11" s="1"/>
  <c r="AK129" i="11" a="1"/>
  <c r="AK129" i="11" s="1"/>
  <c r="Y141" i="11" a="1"/>
  <c r="Y141" i="11" s="1"/>
  <c r="AK141" i="11" a="1"/>
  <c r="AK141" i="11" s="1"/>
  <c r="Y153" i="11" a="1"/>
  <c r="Y153" i="11" s="1"/>
  <c r="AK153" i="11" a="1"/>
  <c r="AK153" i="11" s="1"/>
  <c r="Y172" i="11" a="1"/>
  <c r="Y172" i="11" s="1"/>
  <c r="AK172" i="11" a="1"/>
  <c r="AK172" i="11" s="1"/>
  <c r="Y184" i="11" a="1"/>
  <c r="Y184" i="11" s="1"/>
  <c r="AK184" i="11" a="1"/>
  <c r="AK184" i="11" s="1"/>
  <c r="Y196" i="11" a="1"/>
  <c r="Y196" i="11" s="1"/>
  <c r="AK196" i="11" a="1"/>
  <c r="AK196" i="11" s="1"/>
  <c r="Y208" i="11" a="1"/>
  <c r="Y208" i="11" s="1"/>
  <c r="AK208" i="11" a="1"/>
  <c r="AK208" i="11" s="1"/>
  <c r="Y220" i="11" a="1"/>
  <c r="Y220" i="11" s="1"/>
  <c r="AK220" i="11" a="1"/>
  <c r="AK220" i="11" s="1"/>
  <c r="Y232" i="11" a="1"/>
  <c r="Y232" i="11" s="1"/>
  <c r="AK232" i="11" a="1"/>
  <c r="AK232" i="11" s="1"/>
  <c r="Y244" i="11" a="1"/>
  <c r="Y244" i="11" s="1"/>
  <c r="AK244" i="11" a="1"/>
  <c r="AK244" i="11" s="1"/>
  <c r="Y256" i="11" a="1"/>
  <c r="Y256" i="11" s="1"/>
  <c r="AK256" i="11" a="1"/>
  <c r="AK256" i="11" s="1"/>
  <c r="Y268" i="11" a="1"/>
  <c r="Y268" i="11" s="1"/>
  <c r="AK268" i="11" a="1"/>
  <c r="AK268" i="11" s="1"/>
  <c r="Y280" i="11" a="1"/>
  <c r="Y280" i="11" s="1"/>
  <c r="AK280" i="11" a="1"/>
  <c r="AK280" i="11" s="1"/>
  <c r="Y292" i="11" a="1"/>
  <c r="Y292" i="11" s="1"/>
  <c r="AK292" i="11" a="1"/>
  <c r="AK292" i="11" s="1"/>
  <c r="Y304" i="11" a="1"/>
  <c r="Y304" i="11" s="1"/>
  <c r="AK304" i="11" a="1"/>
  <c r="AK304" i="11" s="1"/>
  <c r="Y316" i="11" a="1"/>
  <c r="Y316" i="11" s="1"/>
  <c r="AK316" i="11" a="1"/>
  <c r="AK316" i="11" s="1"/>
  <c r="Y328" i="11" a="1"/>
  <c r="Y328" i="11" s="1"/>
  <c r="AK328" i="11" a="1"/>
  <c r="AK328" i="11" s="1"/>
  <c r="Y340" i="11" a="1"/>
  <c r="Y340" i="11" s="1"/>
  <c r="AK340" i="11" a="1"/>
  <c r="AK340" i="11" s="1"/>
  <c r="Y352" i="11" a="1"/>
  <c r="Y352" i="11" s="1"/>
  <c r="AK352" i="11" a="1"/>
  <c r="AK352" i="11" s="1"/>
  <c r="Y364" i="11" a="1"/>
  <c r="Y364" i="11" s="1"/>
  <c r="AK364" i="11" a="1"/>
  <c r="AK364" i="11" s="1"/>
  <c r="Y376" i="11" a="1"/>
  <c r="Y376" i="11" s="1"/>
  <c r="AK376" i="11" a="1"/>
  <c r="AK376" i="11" s="1"/>
  <c r="Y388" i="11" a="1"/>
  <c r="Y388" i="11" s="1"/>
  <c r="AK388" i="11" a="1"/>
  <c r="AK388" i="11" s="1"/>
  <c r="Y400" i="11" a="1"/>
  <c r="Y400" i="11" s="1"/>
  <c r="AK400" i="11" a="1"/>
  <c r="AK400" i="11" s="1"/>
  <c r="Y412" i="11" a="1"/>
  <c r="Y412" i="11" s="1"/>
  <c r="AK412" i="11" a="1"/>
  <c r="AK412" i="11" s="1"/>
  <c r="Y424" i="11" a="1"/>
  <c r="Y424" i="11" s="1"/>
  <c r="AK424" i="11" a="1"/>
  <c r="AK424" i="11" s="1"/>
  <c r="Y436" i="11" a="1"/>
  <c r="Y436" i="11" s="1"/>
  <c r="AK436" i="11" a="1"/>
  <c r="AK436" i="11" s="1"/>
  <c r="Y448" i="11" a="1"/>
  <c r="Y448" i="11" s="1"/>
  <c r="AK448" i="11" a="1"/>
  <c r="AK448" i="11" s="1"/>
  <c r="Y460" i="11" a="1"/>
  <c r="Y460" i="11" s="1"/>
  <c r="AK460" i="11" a="1"/>
  <c r="AK460" i="11" s="1"/>
  <c r="Y477" i="11" a="1"/>
  <c r="Y477" i="11" s="1"/>
  <c r="AK477" i="11" a="1"/>
  <c r="AK477" i="11" s="1"/>
  <c r="Y489" i="11" a="1"/>
  <c r="Y489" i="11" s="1"/>
  <c r="AK489" i="11" a="1"/>
  <c r="AK489" i="11" s="1"/>
  <c r="Y501" i="11" a="1"/>
  <c r="Y501" i="11" s="1"/>
  <c r="AK501" i="11" a="1"/>
  <c r="AK501" i="11" s="1"/>
  <c r="Y513" i="11" a="1"/>
  <c r="Y513" i="11" s="1"/>
  <c r="AK513" i="11" a="1"/>
  <c r="AK513" i="11" s="1"/>
  <c r="Y525" i="11" a="1"/>
  <c r="Y525" i="11" s="1"/>
  <c r="AK525" i="11" a="1"/>
  <c r="AK525" i="11" s="1"/>
  <c r="Y537" i="11" a="1"/>
  <c r="Y537" i="11" s="1"/>
  <c r="AK537" i="11" a="1"/>
  <c r="AK537" i="11" s="1"/>
  <c r="Y549" i="11" a="1"/>
  <c r="Y549" i="11" s="1"/>
  <c r="AK549" i="11" a="1"/>
  <c r="AK549" i="11" s="1"/>
  <c r="Y561" i="11" a="1"/>
  <c r="Y561" i="11" s="1"/>
  <c r="AK561" i="11" a="1"/>
  <c r="AK561" i="11" s="1"/>
  <c r="Y573" i="11" a="1"/>
  <c r="Y573" i="11" s="1"/>
  <c r="AK573" i="11" a="1"/>
  <c r="AK573" i="11" s="1"/>
  <c r="Y585" i="11" a="1"/>
  <c r="Y585" i="11" s="1"/>
  <c r="AK585" i="11" a="1"/>
  <c r="AK585" i="11" s="1"/>
  <c r="Y597" i="11" a="1"/>
  <c r="Y597" i="11" s="1"/>
  <c r="AK597" i="11" a="1"/>
  <c r="AK597" i="11" s="1"/>
  <c r="Y609" i="11" a="1"/>
  <c r="Y609" i="11" s="1"/>
  <c r="AK609" i="11" a="1"/>
  <c r="AK609" i="11" s="1"/>
  <c r="Y621" i="11" a="1"/>
  <c r="Y621" i="11" s="1"/>
  <c r="AK621" i="11" a="1"/>
  <c r="AK621" i="11" s="1"/>
  <c r="Y633" i="11" a="1"/>
  <c r="Y633" i="11" s="1"/>
  <c r="AK633" i="11" a="1"/>
  <c r="AK633" i="11" s="1"/>
  <c r="Y645" i="11" a="1"/>
  <c r="Y645" i="11" s="1"/>
  <c r="AK645" i="11" a="1"/>
  <c r="AK645" i="11" s="1"/>
  <c r="Y657" i="11" a="1"/>
  <c r="Y657" i="11" s="1"/>
  <c r="AK657" i="11" a="1"/>
  <c r="AK657" i="11" s="1"/>
  <c r="Y669" i="11" a="1"/>
  <c r="Y669" i="11" s="1"/>
  <c r="AK669" i="11" a="1"/>
  <c r="AK669" i="11" s="1"/>
  <c r="Y681" i="11" a="1"/>
  <c r="Y681" i="11" s="1"/>
  <c r="AK681" i="11" a="1"/>
  <c r="AK681" i="11" s="1"/>
  <c r="Y693" i="11" a="1"/>
  <c r="Y693" i="11" s="1"/>
  <c r="AK693" i="11" a="1"/>
  <c r="AK693" i="11" s="1"/>
  <c r="Y705" i="11" a="1"/>
  <c r="Y705" i="11" s="1"/>
  <c r="AK705" i="11" a="1"/>
  <c r="AK705" i="11" s="1"/>
  <c r="Y717" i="11" a="1"/>
  <c r="Y717" i="11" s="1"/>
  <c r="AK717" i="11" a="1"/>
  <c r="AK717" i="11" s="1"/>
  <c r="Y729" i="11" a="1"/>
  <c r="Y729" i="11" s="1"/>
  <c r="AK729" i="11" a="1"/>
  <c r="AK729" i="11" s="1"/>
  <c r="Y741" i="11" a="1"/>
  <c r="Y741" i="11" s="1"/>
  <c r="AK741" i="11" a="1"/>
  <c r="AK741" i="11" s="1"/>
  <c r="Y753" i="11" a="1"/>
  <c r="Y753" i="11" s="1"/>
  <c r="AK753" i="11" a="1"/>
  <c r="AK753" i="11" s="1"/>
  <c r="Y765" i="11" a="1"/>
  <c r="Y765" i="11" s="1"/>
  <c r="AK765" i="11" a="1"/>
  <c r="AK765" i="11" s="1"/>
  <c r="Y777" i="11" a="1"/>
  <c r="Y777" i="11" s="1"/>
  <c r="AK777" i="11" a="1"/>
  <c r="AK777" i="11" s="1"/>
  <c r="Y789" i="11" a="1"/>
  <c r="Y789" i="11" s="1"/>
  <c r="AK789" i="11" a="1"/>
  <c r="AK789" i="11" s="1"/>
  <c r="Y801" i="11" a="1"/>
  <c r="Y801" i="11" s="1"/>
  <c r="AK801" i="11" a="1"/>
  <c r="AK801" i="11" s="1"/>
  <c r="Y813" i="11" a="1"/>
  <c r="Y813" i="11" s="1"/>
  <c r="AK813" i="11" a="1"/>
  <c r="AK813" i="11" s="1"/>
  <c r="Y825" i="11" a="1"/>
  <c r="Y825" i="11" s="1"/>
  <c r="AK825" i="11" a="1"/>
  <c r="AK825" i="11" s="1"/>
  <c r="Y837" i="11" a="1"/>
  <c r="Y837" i="11" s="1"/>
  <c r="AK837" i="11" a="1"/>
  <c r="AK837" i="11" s="1"/>
  <c r="Y849" i="11" a="1"/>
  <c r="Y849" i="11" s="1"/>
  <c r="AK849" i="11" a="1"/>
  <c r="AK849" i="11" s="1"/>
  <c r="Y861" i="11" a="1"/>
  <c r="Y861" i="11" s="1"/>
  <c r="AK861" i="11" a="1"/>
  <c r="AK861" i="11" s="1"/>
  <c r="Y18" i="11" a="1"/>
  <c r="Y18" i="11" s="1"/>
  <c r="AK18" i="11" a="1"/>
  <c r="AK18" i="11" s="1"/>
  <c r="Y30" i="11" a="1"/>
  <c r="Y30" i="11" s="1"/>
  <c r="AK30" i="11" a="1"/>
  <c r="AK30" i="11" s="1"/>
  <c r="Y42" i="11" a="1"/>
  <c r="Y42" i="11" s="1"/>
  <c r="AK42" i="11" a="1"/>
  <c r="AK42" i="11" s="1"/>
  <c r="Y54" i="11" a="1"/>
  <c r="Y54" i="11" s="1"/>
  <c r="AK54" i="11" a="1"/>
  <c r="AK54" i="11" s="1"/>
  <c r="Y67" i="11" a="1"/>
  <c r="Y67" i="11" s="1"/>
  <c r="AK67" i="11" a="1"/>
  <c r="AK67" i="11" s="1"/>
  <c r="Y82" i="11" a="1"/>
  <c r="Y82" i="11" s="1"/>
  <c r="AK82" i="11" a="1"/>
  <c r="AK82" i="11" s="1"/>
  <c r="Y94" i="11" a="1"/>
  <c r="Y94" i="11" s="1"/>
  <c r="AK94" i="11" a="1"/>
  <c r="AK94" i="11" s="1"/>
  <c r="Y106" i="11" a="1"/>
  <c r="Y106" i="11" s="1"/>
  <c r="AK106" i="11" a="1"/>
  <c r="AK106" i="11" s="1"/>
  <c r="Y118" i="11" a="1"/>
  <c r="Y118" i="11" s="1"/>
  <c r="AK118" i="11" a="1"/>
  <c r="AK118" i="11" s="1"/>
  <c r="Y130" i="11" a="1"/>
  <c r="Y130" i="11" s="1"/>
  <c r="AK130" i="11" a="1"/>
  <c r="AK130" i="11" s="1"/>
  <c r="Y142" i="11" a="1"/>
  <c r="Y142" i="11" s="1"/>
  <c r="AK142" i="11" a="1"/>
  <c r="AK142" i="11" s="1"/>
  <c r="Y154" i="11" a="1"/>
  <c r="Y154" i="11" s="1"/>
  <c r="AK154" i="11" a="1"/>
  <c r="AK154" i="11" s="1"/>
  <c r="Y173" i="11" a="1"/>
  <c r="Y173" i="11" s="1"/>
  <c r="AK173" i="11" a="1"/>
  <c r="AK173" i="11" s="1"/>
  <c r="Y185" i="11" a="1"/>
  <c r="Y185" i="11" s="1"/>
  <c r="AK185" i="11" a="1"/>
  <c r="AK185" i="11" s="1"/>
  <c r="Y197" i="11" a="1"/>
  <c r="Y197" i="11" s="1"/>
  <c r="AK197" i="11" a="1"/>
  <c r="AK197" i="11" s="1"/>
  <c r="Y209" i="11" a="1"/>
  <c r="Y209" i="11" s="1"/>
  <c r="AK209" i="11" a="1"/>
  <c r="AK209" i="11" s="1"/>
  <c r="Y221" i="11" a="1"/>
  <c r="Y221" i="11" s="1"/>
  <c r="AK221" i="11" a="1"/>
  <c r="AK221" i="11" s="1"/>
  <c r="Y233" i="11" a="1"/>
  <c r="Y233" i="11" s="1"/>
  <c r="AK233" i="11" a="1"/>
  <c r="AK233" i="11" s="1"/>
  <c r="Y245" i="11" a="1"/>
  <c r="Y245" i="11" s="1"/>
  <c r="AK245" i="11" a="1"/>
  <c r="AK245" i="11" s="1"/>
  <c r="Y257" i="11" a="1"/>
  <c r="Y257" i="11" s="1"/>
  <c r="AK257" i="11" a="1"/>
  <c r="AK257" i="11" s="1"/>
  <c r="Y269" i="11" a="1"/>
  <c r="Y269" i="11" s="1"/>
  <c r="AK269" i="11" a="1"/>
  <c r="AK269" i="11" s="1"/>
  <c r="Y281" i="11" a="1"/>
  <c r="Y281" i="11" s="1"/>
  <c r="AK281" i="11" a="1"/>
  <c r="AK281" i="11" s="1"/>
  <c r="Y293" i="11" a="1"/>
  <c r="Y293" i="11" s="1"/>
  <c r="AK293" i="11" a="1"/>
  <c r="AK293" i="11" s="1"/>
  <c r="Y305" i="11" a="1"/>
  <c r="Y305" i="11" s="1"/>
  <c r="AK305" i="11" a="1"/>
  <c r="AK305" i="11" s="1"/>
  <c r="Y317" i="11" a="1"/>
  <c r="Y317" i="11" s="1"/>
  <c r="AK317" i="11" a="1"/>
  <c r="AK317" i="11" s="1"/>
  <c r="Y329" i="11" a="1"/>
  <c r="Y329" i="11" s="1"/>
  <c r="AK329" i="11" a="1"/>
  <c r="AK329" i="11" s="1"/>
  <c r="Y341" i="11" a="1"/>
  <c r="Y341" i="11" s="1"/>
  <c r="AK341" i="11" a="1"/>
  <c r="AK341" i="11" s="1"/>
  <c r="Y353" i="11" a="1"/>
  <c r="Y353" i="11" s="1"/>
  <c r="AK353" i="11" a="1"/>
  <c r="AK353" i="11" s="1"/>
  <c r="Y365" i="11" a="1"/>
  <c r="Y365" i="11" s="1"/>
  <c r="AK365" i="11" a="1"/>
  <c r="AK365" i="11" s="1"/>
  <c r="Y377" i="11" a="1"/>
  <c r="Y377" i="11" s="1"/>
  <c r="AK377" i="11" a="1"/>
  <c r="AK377" i="11" s="1"/>
  <c r="Y389" i="11" a="1"/>
  <c r="Y389" i="11" s="1"/>
  <c r="AK389" i="11" a="1"/>
  <c r="AK389" i="11" s="1"/>
  <c r="Y401" i="11" a="1"/>
  <c r="Y401" i="11" s="1"/>
  <c r="AK401" i="11" a="1"/>
  <c r="AK401" i="11" s="1"/>
  <c r="Y413" i="11" a="1"/>
  <c r="Y413" i="11" s="1"/>
  <c r="AK413" i="11" a="1"/>
  <c r="AK413" i="11" s="1"/>
  <c r="Y425" i="11" a="1"/>
  <c r="Y425" i="11" s="1"/>
  <c r="AK425" i="11" a="1"/>
  <c r="AK425" i="11" s="1"/>
  <c r="Y437" i="11" a="1"/>
  <c r="Y437" i="11" s="1"/>
  <c r="AK437" i="11" a="1"/>
  <c r="AK437" i="11" s="1"/>
  <c r="Y449" i="11" a="1"/>
  <c r="Y449" i="11" s="1"/>
  <c r="AK449" i="11" a="1"/>
  <c r="AK449" i="11" s="1"/>
  <c r="Y461" i="11" a="1"/>
  <c r="Y461" i="11" s="1"/>
  <c r="AK461" i="11" a="1"/>
  <c r="AK461" i="11" s="1"/>
  <c r="Y478" i="11" a="1"/>
  <c r="Y478" i="11" s="1"/>
  <c r="AK478" i="11" a="1"/>
  <c r="AK478" i="11" s="1"/>
  <c r="Y490" i="11" a="1"/>
  <c r="Y490" i="11" s="1"/>
  <c r="AK490" i="11" a="1"/>
  <c r="AK490" i="11" s="1"/>
  <c r="Y502" i="11" a="1"/>
  <c r="Y502" i="11" s="1"/>
  <c r="AK502" i="11" a="1"/>
  <c r="AK502" i="11" s="1"/>
  <c r="Y514" i="11" a="1"/>
  <c r="Y514" i="11" s="1"/>
  <c r="AK514" i="11" a="1"/>
  <c r="AK514" i="11" s="1"/>
  <c r="Y526" i="11" a="1"/>
  <c r="Y526" i="11" s="1"/>
  <c r="AK526" i="11" a="1"/>
  <c r="AK526" i="11" s="1"/>
  <c r="Y538" i="11" a="1"/>
  <c r="Y538" i="11" s="1"/>
  <c r="AK538" i="11" a="1"/>
  <c r="AK538" i="11" s="1"/>
  <c r="Y550" i="11" a="1"/>
  <c r="Y550" i="11" s="1"/>
  <c r="AK550" i="11" a="1"/>
  <c r="AK550" i="11" s="1"/>
  <c r="Y562" i="11" a="1"/>
  <c r="Y562" i="11" s="1"/>
  <c r="AK562" i="11" a="1"/>
  <c r="AK562" i="11" s="1"/>
  <c r="Y574" i="11" a="1"/>
  <c r="Y574" i="11" s="1"/>
  <c r="AK574" i="11" a="1"/>
  <c r="AK574" i="11" s="1"/>
  <c r="Y586" i="11" a="1"/>
  <c r="Y586" i="11" s="1"/>
  <c r="AK586" i="11" a="1"/>
  <c r="AK586" i="11" s="1"/>
  <c r="Y598" i="11" a="1"/>
  <c r="Y598" i="11" s="1"/>
  <c r="AK598" i="11" a="1"/>
  <c r="AK598" i="11" s="1"/>
  <c r="Y610" i="11" a="1"/>
  <c r="Y610" i="11" s="1"/>
  <c r="AK610" i="11" a="1"/>
  <c r="AK610" i="11" s="1"/>
  <c r="Y622" i="11" a="1"/>
  <c r="Y622" i="11" s="1"/>
  <c r="AK622" i="11" a="1"/>
  <c r="AK622" i="11" s="1"/>
  <c r="Y634" i="11" a="1"/>
  <c r="Y634" i="11" s="1"/>
  <c r="AK634" i="11" a="1"/>
  <c r="AK634" i="11" s="1"/>
  <c r="Y646" i="11" a="1"/>
  <c r="Y646" i="11" s="1"/>
  <c r="AK646" i="11" a="1"/>
  <c r="AK646" i="11" s="1"/>
  <c r="Y658" i="11" a="1"/>
  <c r="Y658" i="11" s="1"/>
  <c r="AK658" i="11" a="1"/>
  <c r="AK658" i="11" s="1"/>
  <c r="Y670" i="11" a="1"/>
  <c r="Y670" i="11" s="1"/>
  <c r="AK670" i="11" a="1"/>
  <c r="AK670" i="11" s="1"/>
  <c r="Y682" i="11" a="1"/>
  <c r="Y682" i="11" s="1"/>
  <c r="AK682" i="11" a="1"/>
  <c r="AK682" i="11" s="1"/>
  <c r="Y694" i="11" a="1"/>
  <c r="Y694" i="11" s="1"/>
  <c r="AK694" i="11" a="1"/>
  <c r="AK694" i="11" s="1"/>
  <c r="Y706" i="11" a="1"/>
  <c r="Y706" i="11" s="1"/>
  <c r="AK706" i="11" a="1"/>
  <c r="AK706" i="11" s="1"/>
  <c r="Y718" i="11" a="1"/>
  <c r="Y718" i="11" s="1"/>
  <c r="AK718" i="11" a="1"/>
  <c r="AK718" i="11" s="1"/>
  <c r="Y730" i="11" a="1"/>
  <c r="Y730" i="11" s="1"/>
  <c r="AK730" i="11" a="1"/>
  <c r="AK730" i="11" s="1"/>
  <c r="Y742" i="11" a="1"/>
  <c r="Y742" i="11" s="1"/>
  <c r="AK742" i="11" a="1"/>
  <c r="AK742" i="11" s="1"/>
  <c r="Y754" i="11" a="1"/>
  <c r="Y754" i="11" s="1"/>
  <c r="AK754" i="11" a="1"/>
  <c r="AK754" i="11" s="1"/>
  <c r="Y766" i="11" a="1"/>
  <c r="Y766" i="11" s="1"/>
  <c r="AK766" i="11" a="1"/>
  <c r="AK766" i="11" s="1"/>
  <c r="Y778" i="11" a="1"/>
  <c r="Y778" i="11" s="1"/>
  <c r="AK778" i="11" a="1"/>
  <c r="AK778" i="11" s="1"/>
  <c r="Y790" i="11" a="1"/>
  <c r="Y790" i="11" s="1"/>
  <c r="AK790" i="11" a="1"/>
  <c r="AK790" i="11" s="1"/>
  <c r="Y802" i="11" a="1"/>
  <c r="Y802" i="11" s="1"/>
  <c r="AK802" i="11" a="1"/>
  <c r="AK802" i="11" s="1"/>
  <c r="Y814" i="11" a="1"/>
  <c r="Y814" i="11" s="1"/>
  <c r="AK814" i="11" a="1"/>
  <c r="AK814" i="11" s="1"/>
  <c r="Y826" i="11" a="1"/>
  <c r="Y826" i="11" s="1"/>
  <c r="AK826" i="11" a="1"/>
  <c r="AK826" i="11" s="1"/>
  <c r="Y838" i="11" a="1"/>
  <c r="Y838" i="11" s="1"/>
  <c r="AK838" i="11" a="1"/>
  <c r="AK838" i="11" s="1"/>
  <c r="Y850" i="11" a="1"/>
  <c r="Y850" i="11" s="1"/>
  <c r="AK850" i="11" a="1"/>
  <c r="AK850" i="11" s="1"/>
  <c r="Y228" i="11" a="1"/>
  <c r="Y228" i="11" s="1"/>
  <c r="AK228" i="11" a="1"/>
  <c r="AK228" i="11" s="1"/>
  <c r="Y264" i="11" a="1"/>
  <c r="Y264" i="11" s="1"/>
  <c r="AK264" i="11" a="1"/>
  <c r="AK264" i="11" s="1"/>
  <c r="Y300" i="11" a="1"/>
  <c r="Y300" i="11" s="1"/>
  <c r="AK300" i="11" a="1"/>
  <c r="AK300" i="11" s="1"/>
  <c r="Y312" i="11" a="1"/>
  <c r="Y312" i="11" s="1"/>
  <c r="AK312" i="11" a="1"/>
  <c r="AK312" i="11" s="1"/>
  <c r="Y348" i="11" a="1"/>
  <c r="Y348" i="11" s="1"/>
  <c r="AK348" i="11" a="1"/>
  <c r="AK348" i="11" s="1"/>
  <c r="Y360" i="11" a="1"/>
  <c r="Y360" i="11" s="1"/>
  <c r="AK360" i="11" a="1"/>
  <c r="AK360" i="11" s="1"/>
  <c r="Y372" i="11" a="1"/>
  <c r="Y372" i="11" s="1"/>
  <c r="AK372" i="11" a="1"/>
  <c r="AK372" i="11" s="1"/>
  <c r="Y384" i="11" a="1"/>
  <c r="Y384" i="11" s="1"/>
  <c r="AK384" i="11" a="1"/>
  <c r="AK384" i="11" s="1"/>
  <c r="Y396" i="11" a="1"/>
  <c r="Y396" i="11" s="1"/>
  <c r="AK396" i="11" a="1"/>
  <c r="AK396" i="11" s="1"/>
  <c r="Y408" i="11" a="1"/>
  <c r="Y408" i="11" s="1"/>
  <c r="AK408" i="11" a="1"/>
  <c r="AK408" i="11" s="1"/>
  <c r="Y420" i="11" a="1"/>
  <c r="Y420" i="11" s="1"/>
  <c r="AK420" i="11" a="1"/>
  <c r="AK420" i="11" s="1"/>
  <c r="Y432" i="11" a="1"/>
  <c r="Y432" i="11" s="1"/>
  <c r="AK432" i="11" a="1"/>
  <c r="AK432" i="11" s="1"/>
  <c r="Y444" i="11" a="1"/>
  <c r="Y444" i="11" s="1"/>
  <c r="AK444" i="11" a="1"/>
  <c r="AK444" i="11" s="1"/>
  <c r="Y456" i="11" a="1"/>
  <c r="Y456" i="11" s="1"/>
  <c r="AK456" i="11" a="1"/>
  <c r="AK456" i="11" s="1"/>
  <c r="Y473" i="11" a="1"/>
  <c r="Y473" i="11" s="1"/>
  <c r="AK473" i="11" a="1"/>
  <c r="AK473" i="11" s="1"/>
  <c r="Y485" i="11" a="1"/>
  <c r="Y485" i="11" s="1"/>
  <c r="AK485" i="11" a="1"/>
  <c r="AK485" i="11" s="1"/>
  <c r="Y497" i="11" a="1"/>
  <c r="Y497" i="11" s="1"/>
  <c r="AK497" i="11" a="1"/>
  <c r="AK497" i="11" s="1"/>
  <c r="Y509" i="11" a="1"/>
  <c r="Y509" i="11" s="1"/>
  <c r="AK509" i="11" a="1"/>
  <c r="AK509" i="11" s="1"/>
  <c r="Y521" i="11" a="1"/>
  <c r="Y521" i="11" s="1"/>
  <c r="AK521" i="11" a="1"/>
  <c r="AK521" i="11" s="1"/>
  <c r="Y533" i="11" a="1"/>
  <c r="Y533" i="11" s="1"/>
  <c r="AK533" i="11" a="1"/>
  <c r="AK533" i="11" s="1"/>
  <c r="Y569" i="11" a="1"/>
  <c r="Y569" i="11" s="1"/>
  <c r="AK569" i="11" a="1"/>
  <c r="AK569" i="11" s="1"/>
  <c r="Y581" i="11" a="1"/>
  <c r="Y581" i="11" s="1"/>
  <c r="AK581" i="11" a="1"/>
  <c r="AK581" i="11" s="1"/>
  <c r="Y593" i="11" a="1"/>
  <c r="Y593" i="11" s="1"/>
  <c r="AK593" i="11" a="1"/>
  <c r="AK593" i="11" s="1"/>
  <c r="Y605" i="11" a="1"/>
  <c r="Y605" i="11" s="1"/>
  <c r="AK605" i="11" a="1"/>
  <c r="AK605" i="11" s="1"/>
  <c r="Y617" i="11" a="1"/>
  <c r="Y617" i="11" s="1"/>
  <c r="AK617" i="11" a="1"/>
  <c r="AK617" i="11" s="1"/>
  <c r="Y629" i="11" a="1"/>
  <c r="Y629" i="11" s="1"/>
  <c r="AK629" i="11" a="1"/>
  <c r="AK629" i="11" s="1"/>
  <c r="Y641" i="11" a="1"/>
  <c r="Y641" i="11" s="1"/>
  <c r="AK641" i="11" a="1"/>
  <c r="AK641" i="11" s="1"/>
  <c r="Y653" i="11" a="1"/>
  <c r="Y653" i="11" s="1"/>
  <c r="AK653" i="11" a="1"/>
  <c r="AK653" i="11" s="1"/>
  <c r="Y665" i="11" a="1"/>
  <c r="Y665" i="11" s="1"/>
  <c r="AK665" i="11" a="1"/>
  <c r="AK665" i="11" s="1"/>
  <c r="Y677" i="11" a="1"/>
  <c r="Y677" i="11" s="1"/>
  <c r="AK677" i="11" a="1"/>
  <c r="AK677" i="11" s="1"/>
  <c r="Y689" i="11" a="1"/>
  <c r="Y689" i="11" s="1"/>
  <c r="AK689" i="11" a="1"/>
  <c r="AK689" i="11" s="1"/>
  <c r="Y701" i="11" a="1"/>
  <c r="Y701" i="11" s="1"/>
  <c r="AK701" i="11" a="1"/>
  <c r="AK701" i="11" s="1"/>
  <c r="Y713" i="11" a="1"/>
  <c r="Y713" i="11" s="1"/>
  <c r="AK713" i="11" a="1"/>
  <c r="AK713" i="11" s="1"/>
  <c r="Y725" i="11" a="1"/>
  <c r="Y725" i="11" s="1"/>
  <c r="AK725" i="11" a="1"/>
  <c r="AK725" i="11" s="1"/>
  <c r="Y737" i="11" a="1"/>
  <c r="Y737" i="11" s="1"/>
  <c r="AK737" i="11" a="1"/>
  <c r="AK737" i="11" s="1"/>
  <c r="Y749" i="11" a="1"/>
  <c r="Y749" i="11" s="1"/>
  <c r="AK749" i="11" a="1"/>
  <c r="AK749" i="11" s="1"/>
  <c r="Y761" i="11" a="1"/>
  <c r="Y761" i="11" s="1"/>
  <c r="AK761" i="11" a="1"/>
  <c r="AK761" i="11" s="1"/>
  <c r="Y773" i="11" a="1"/>
  <c r="Y773" i="11" s="1"/>
  <c r="AK773" i="11" a="1"/>
  <c r="AK773" i="11" s="1"/>
  <c r="Y785" i="11" a="1"/>
  <c r="Y785" i="11" s="1"/>
  <c r="AK785" i="11" a="1"/>
  <c r="AK785" i="11" s="1"/>
  <c r="Y797" i="11" a="1"/>
  <c r="Y797" i="11" s="1"/>
  <c r="AK797" i="11" a="1"/>
  <c r="AK797" i="11" s="1"/>
  <c r="Y809" i="11" a="1"/>
  <c r="Y809" i="11" s="1"/>
  <c r="AK809" i="11" a="1"/>
  <c r="AK809" i="11" s="1"/>
  <c r="Y821" i="11" a="1"/>
  <c r="Y821" i="11" s="1"/>
  <c r="AK821" i="11" a="1"/>
  <c r="AK821" i="11" s="1"/>
  <c r="Y845" i="11" a="1"/>
  <c r="Y845" i="11" s="1"/>
  <c r="AK845" i="11" a="1"/>
  <c r="AK845" i="11" s="1"/>
  <c r="Y857" i="11" a="1"/>
  <c r="Y857" i="11" s="1"/>
  <c r="AK857" i="11" a="1"/>
  <c r="AK857" i="11" s="1"/>
  <c r="Y15" i="11" a="1"/>
  <c r="Y15" i="11" s="1"/>
  <c r="AK15" i="11" a="1"/>
  <c r="AK15" i="11" s="1"/>
  <c r="Y27" i="11" a="1"/>
  <c r="Y27" i="11" s="1"/>
  <c r="AK27" i="11" a="1"/>
  <c r="AK27" i="11" s="1"/>
  <c r="Y39" i="11" a="1"/>
  <c r="Y39" i="11" s="1"/>
  <c r="AK39" i="11" a="1"/>
  <c r="AK39" i="11" s="1"/>
  <c r="Y51" i="11" a="1"/>
  <c r="Y51" i="11" s="1"/>
  <c r="AK51" i="11" a="1"/>
  <c r="AK51" i="11" s="1"/>
  <c r="Y64" i="11" a="1"/>
  <c r="Y64" i="11" s="1"/>
  <c r="AK64" i="11" a="1"/>
  <c r="AK64" i="11" s="1"/>
  <c r="Y79" i="11" a="1"/>
  <c r="Y79" i="11" s="1"/>
  <c r="AK79" i="11" a="1"/>
  <c r="AK79" i="11" s="1"/>
  <c r="Y91" i="11" a="1"/>
  <c r="Y91" i="11" s="1"/>
  <c r="AK91" i="11" a="1"/>
  <c r="AK91" i="11" s="1"/>
  <c r="Y103" i="11" a="1"/>
  <c r="Y103" i="11" s="1"/>
  <c r="AK103" i="11" a="1"/>
  <c r="AK103" i="11" s="1"/>
  <c r="Y115" i="11" a="1"/>
  <c r="Y115" i="11" s="1"/>
  <c r="AK115" i="11" a="1"/>
  <c r="AK115" i="11" s="1"/>
  <c r="Y127" i="11" a="1"/>
  <c r="Y127" i="11" s="1"/>
  <c r="AK127" i="11" a="1"/>
  <c r="AK127" i="11" s="1"/>
  <c r="Y139" i="11" a="1"/>
  <c r="Y139" i="11" s="1"/>
  <c r="AK139" i="11" a="1"/>
  <c r="AK139" i="11" s="1"/>
  <c r="Y151" i="11" a="1"/>
  <c r="Y151" i="11" s="1"/>
  <c r="AK151" i="11" a="1"/>
  <c r="AK151" i="11" s="1"/>
  <c r="Y170" i="11" a="1"/>
  <c r="Y170" i="11" s="1"/>
  <c r="AK170" i="11" a="1"/>
  <c r="AK170" i="11" s="1"/>
  <c r="Y182" i="11" a="1"/>
  <c r="Y182" i="11" s="1"/>
  <c r="AK182" i="11" a="1"/>
  <c r="AK182" i="11" s="1"/>
  <c r="Y194" i="11" a="1"/>
  <c r="Y194" i="11" s="1"/>
  <c r="AK194" i="11" a="1"/>
  <c r="AK194" i="11" s="1"/>
  <c r="Y206" i="11" a="1"/>
  <c r="Y206" i="11" s="1"/>
  <c r="AK206" i="11" a="1"/>
  <c r="AK206" i="11" s="1"/>
  <c r="Y218" i="11" a="1"/>
  <c r="Y218" i="11" s="1"/>
  <c r="AK218" i="11" a="1"/>
  <c r="AK218" i="11" s="1"/>
  <c r="Y230" i="11" a="1"/>
  <c r="Y230" i="11" s="1"/>
  <c r="AK230" i="11" a="1"/>
  <c r="AK230" i="11" s="1"/>
  <c r="Y242" i="11" a="1"/>
  <c r="Y242" i="11" s="1"/>
  <c r="AK242" i="11" a="1"/>
  <c r="AK242" i="11" s="1"/>
  <c r="Y254" i="11" a="1"/>
  <c r="Y254" i="11" s="1"/>
  <c r="AK254" i="11" a="1"/>
  <c r="AK254" i="11" s="1"/>
  <c r="Y266" i="11" a="1"/>
  <c r="Y266" i="11" s="1"/>
  <c r="AK266" i="11" a="1"/>
  <c r="AK266" i="11" s="1"/>
  <c r="Y278" i="11" a="1"/>
  <c r="Y278" i="11" s="1"/>
  <c r="AK278" i="11" a="1"/>
  <c r="AK278" i="11" s="1"/>
  <c r="Y290" i="11" a="1"/>
  <c r="Y290" i="11" s="1"/>
  <c r="AK290" i="11" a="1"/>
  <c r="AK290" i="11" s="1"/>
  <c r="Y302" i="11" a="1"/>
  <c r="Y302" i="11" s="1"/>
  <c r="AK302" i="11" a="1"/>
  <c r="AK302" i="11" s="1"/>
  <c r="Y314" i="11" a="1"/>
  <c r="Y314" i="11" s="1"/>
  <c r="AK314" i="11" a="1"/>
  <c r="AK314" i="11" s="1"/>
  <c r="Y326" i="11" a="1"/>
  <c r="Y326" i="11" s="1"/>
  <c r="AK326" i="11" a="1"/>
  <c r="AK326" i="11" s="1"/>
  <c r="Y338" i="11" a="1"/>
  <c r="Y338" i="11" s="1"/>
  <c r="AK338" i="11" a="1"/>
  <c r="AK338" i="11" s="1"/>
  <c r="Y350" i="11" a="1"/>
  <c r="Y350" i="11" s="1"/>
  <c r="AK350" i="11" a="1"/>
  <c r="AK350" i="11" s="1"/>
  <c r="Y362" i="11" a="1"/>
  <c r="Y362" i="11" s="1"/>
  <c r="AK362" i="11" a="1"/>
  <c r="AK362" i="11" s="1"/>
  <c r="Y374" i="11" a="1"/>
  <c r="Y374" i="11" s="1"/>
  <c r="AK374" i="11" a="1"/>
  <c r="AK374" i="11" s="1"/>
  <c r="Y386" i="11" a="1"/>
  <c r="Y386" i="11" s="1"/>
  <c r="AK386" i="11" a="1"/>
  <c r="AK386" i="11" s="1"/>
  <c r="Y398" i="11" a="1"/>
  <c r="Y398" i="11" s="1"/>
  <c r="AK398" i="11" a="1"/>
  <c r="AK398" i="11" s="1"/>
  <c r="Y410" i="11" a="1"/>
  <c r="Y410" i="11" s="1"/>
  <c r="AK410" i="11" a="1"/>
  <c r="AK410" i="11" s="1"/>
  <c r="Y422" i="11" a="1"/>
  <c r="Y422" i="11" s="1"/>
  <c r="AK422" i="11" a="1"/>
  <c r="AK422" i="11" s="1"/>
  <c r="Y434" i="11" a="1"/>
  <c r="Y434" i="11" s="1"/>
  <c r="AK434" i="11" a="1"/>
  <c r="AK434" i="11" s="1"/>
  <c r="Y446" i="11" a="1"/>
  <c r="Y446" i="11" s="1"/>
  <c r="AK446" i="11" a="1"/>
  <c r="AK446" i="11" s="1"/>
  <c r="Y458" i="11" a="1"/>
  <c r="Y458" i="11" s="1"/>
  <c r="AK458" i="11" a="1"/>
  <c r="AK458" i="11" s="1"/>
  <c r="Y475" i="11" a="1"/>
  <c r="Y475" i="11" s="1"/>
  <c r="AK475" i="11" a="1"/>
  <c r="AK475" i="11" s="1"/>
  <c r="Y487" i="11" a="1"/>
  <c r="Y487" i="11" s="1"/>
  <c r="AK487" i="11" a="1"/>
  <c r="AK487" i="11" s="1"/>
  <c r="Y499" i="11" a="1"/>
  <c r="Y499" i="11" s="1"/>
  <c r="AK499" i="11" a="1"/>
  <c r="AK499" i="11" s="1"/>
  <c r="Y511" i="11" a="1"/>
  <c r="Y511" i="11" s="1"/>
  <c r="AK511" i="11" a="1"/>
  <c r="AK511" i="11" s="1"/>
  <c r="Y523" i="11" a="1"/>
  <c r="Y523" i="11" s="1"/>
  <c r="AK523" i="11" a="1"/>
  <c r="AK523" i="11" s="1"/>
  <c r="Y535" i="11" a="1"/>
  <c r="Y535" i="11" s="1"/>
  <c r="AK535" i="11" a="1"/>
  <c r="AK535" i="11" s="1"/>
  <c r="Y547" i="11" a="1"/>
  <c r="Y547" i="11" s="1"/>
  <c r="AK547" i="11" a="1"/>
  <c r="AK547" i="11" s="1"/>
  <c r="Y559" i="11" a="1"/>
  <c r="Y559" i="11" s="1"/>
  <c r="AK559" i="11" a="1"/>
  <c r="AK559" i="11" s="1"/>
  <c r="Y571" i="11" a="1"/>
  <c r="Y571" i="11" s="1"/>
  <c r="AK571" i="11" a="1"/>
  <c r="AK571" i="11" s="1"/>
  <c r="Y583" i="11" a="1"/>
  <c r="Y583" i="11" s="1"/>
  <c r="AK583" i="11" a="1"/>
  <c r="AK583" i="11" s="1"/>
  <c r="Y595" i="11" a="1"/>
  <c r="Y595" i="11" s="1"/>
  <c r="AK595" i="11" a="1"/>
  <c r="AK595" i="11" s="1"/>
  <c r="Y607" i="11" a="1"/>
  <c r="Y607" i="11" s="1"/>
  <c r="AK607" i="11" a="1"/>
  <c r="AK607" i="11" s="1"/>
  <c r="Y619" i="11" a="1"/>
  <c r="Y619" i="11" s="1"/>
  <c r="AK619" i="11" a="1"/>
  <c r="AK619" i="11" s="1"/>
  <c r="Y631" i="11" a="1"/>
  <c r="Y631" i="11" s="1"/>
  <c r="AK631" i="11" a="1"/>
  <c r="AK631" i="11" s="1"/>
  <c r="Y643" i="11" a="1"/>
  <c r="Y643" i="11" s="1"/>
  <c r="AK643" i="11" a="1"/>
  <c r="AK643" i="11" s="1"/>
  <c r="Y655" i="11" a="1"/>
  <c r="Y655" i="11" s="1"/>
  <c r="AK655" i="11" a="1"/>
  <c r="AK655" i="11" s="1"/>
  <c r="Y667" i="11" a="1"/>
  <c r="Y667" i="11" s="1"/>
  <c r="AK667" i="11" a="1"/>
  <c r="AK667" i="11" s="1"/>
  <c r="Y679" i="11" a="1"/>
  <c r="Y679" i="11" s="1"/>
  <c r="AK679" i="11" a="1"/>
  <c r="AK679" i="11" s="1"/>
  <c r="Y691" i="11" a="1"/>
  <c r="Y691" i="11" s="1"/>
  <c r="AK691" i="11" a="1"/>
  <c r="AK691" i="11" s="1"/>
  <c r="Y703" i="11" a="1"/>
  <c r="Y703" i="11" s="1"/>
  <c r="AK703" i="11" a="1"/>
  <c r="AK703" i="11" s="1"/>
  <c r="Y715" i="11" a="1"/>
  <c r="Y715" i="11" s="1"/>
  <c r="AK715" i="11" a="1"/>
  <c r="AK715" i="11" s="1"/>
  <c r="Y727" i="11" a="1"/>
  <c r="Y727" i="11" s="1"/>
  <c r="AK727" i="11" a="1"/>
  <c r="AK727" i="11" s="1"/>
  <c r="Y739" i="11" a="1"/>
  <c r="Y739" i="11" s="1"/>
  <c r="AK739" i="11" a="1"/>
  <c r="AK739" i="11" s="1"/>
  <c r="Y751" i="11" a="1"/>
  <c r="Y751" i="11" s="1"/>
  <c r="AK751" i="11" a="1"/>
  <c r="AK751" i="11" s="1"/>
  <c r="Y763" i="11" a="1"/>
  <c r="Y763" i="11" s="1"/>
  <c r="AK763" i="11" a="1"/>
  <c r="AK763" i="11" s="1"/>
  <c r="Y775" i="11" a="1"/>
  <c r="Y775" i="11" s="1"/>
  <c r="AK775" i="11" a="1"/>
  <c r="AK775" i="11" s="1"/>
  <c r="Y787" i="11" a="1"/>
  <c r="Y787" i="11" s="1"/>
  <c r="AK787" i="11" a="1"/>
  <c r="AK787" i="11" s="1"/>
  <c r="Y799" i="11" a="1"/>
  <c r="Y799" i="11" s="1"/>
  <c r="AK799" i="11" a="1"/>
  <c r="AK799" i="11" s="1"/>
  <c r="Y811" i="11" a="1"/>
  <c r="Y811" i="11" s="1"/>
  <c r="AK811" i="11" a="1"/>
  <c r="AK811" i="11" s="1"/>
  <c r="Y823" i="11" a="1"/>
  <c r="Y823" i="11" s="1"/>
  <c r="AK823" i="11" a="1"/>
  <c r="AK823" i="11" s="1"/>
  <c r="Y835" i="11" a="1"/>
  <c r="Y835" i="11" s="1"/>
  <c r="AK835" i="11" a="1"/>
  <c r="AK835" i="11" s="1"/>
  <c r="Y847" i="11" a="1"/>
  <c r="Y847" i="11" s="1"/>
  <c r="AK847" i="11" a="1"/>
  <c r="AK847" i="11" s="1"/>
  <c r="Y859" i="11" a="1"/>
  <c r="Y859" i="11" s="1"/>
  <c r="AK859" i="11" a="1"/>
  <c r="AK859" i="11" s="1"/>
  <c r="Y7" i="11" a="1"/>
  <c r="Y7" i="11" s="1"/>
  <c r="AK7" i="11" a="1"/>
  <c r="AK7" i="11" s="1"/>
  <c r="Y19" i="11" a="1"/>
  <c r="Y19" i="11" s="1"/>
  <c r="AK19" i="11" a="1"/>
  <c r="AK19" i="11" s="1"/>
  <c r="Y31" i="11" a="1"/>
  <c r="Y31" i="11" s="1"/>
  <c r="AK31" i="11" a="1"/>
  <c r="AK31" i="11" s="1"/>
  <c r="Y43" i="11" a="1"/>
  <c r="Y43" i="11" s="1"/>
  <c r="AK43" i="11" a="1"/>
  <c r="AK43" i="11" s="1"/>
  <c r="Y56" i="11" a="1"/>
  <c r="Y56" i="11" s="1"/>
  <c r="AK56" i="11" a="1"/>
  <c r="AK56" i="11" s="1"/>
  <c r="Y68" i="11" a="1"/>
  <c r="Y68" i="11" s="1"/>
  <c r="AK68" i="11" a="1"/>
  <c r="AK68" i="11" s="1"/>
  <c r="Y83" i="11" a="1"/>
  <c r="Y83" i="11" s="1"/>
  <c r="AK83" i="11" a="1"/>
  <c r="AK83" i="11" s="1"/>
  <c r="Y95" i="11" a="1"/>
  <c r="Y95" i="11" s="1"/>
  <c r="AK95" i="11" a="1"/>
  <c r="AK95" i="11" s="1"/>
  <c r="Y107" i="11" a="1"/>
  <c r="Y107" i="11" s="1"/>
  <c r="AK107" i="11" a="1"/>
  <c r="AK107" i="11" s="1"/>
  <c r="Y119" i="11" a="1"/>
  <c r="Y119" i="11" s="1"/>
  <c r="AK119" i="11" a="1"/>
  <c r="AK119" i="11" s="1"/>
  <c r="Y131" i="11" a="1"/>
  <c r="Y131" i="11" s="1"/>
  <c r="AK131" i="11" a="1"/>
  <c r="AK131" i="11" s="1"/>
  <c r="Y143" i="11" a="1"/>
  <c r="Y143" i="11" s="1"/>
  <c r="AK143" i="11" a="1"/>
  <c r="AK143" i="11" s="1"/>
  <c r="Y155" i="11" a="1"/>
  <c r="Y155" i="11" s="1"/>
  <c r="AK155" i="11" a="1"/>
  <c r="AK155" i="11" s="1"/>
  <c r="Y174" i="11" a="1"/>
  <c r="Y174" i="11" s="1"/>
  <c r="AK174" i="11" a="1"/>
  <c r="AK174" i="11" s="1"/>
  <c r="Y186" i="11" a="1"/>
  <c r="Y186" i="11" s="1"/>
  <c r="AK186" i="11" a="1"/>
  <c r="AK186" i="11" s="1"/>
  <c r="Y198" i="11" a="1"/>
  <c r="Y198" i="11" s="1"/>
  <c r="AK198" i="11" a="1"/>
  <c r="AK198" i="11" s="1"/>
  <c r="Y210" i="11" a="1"/>
  <c r="Y210" i="11" s="1"/>
  <c r="AK210" i="11" a="1"/>
  <c r="AK210" i="11" s="1"/>
  <c r="Y222" i="11" a="1"/>
  <c r="Y222" i="11" s="1"/>
  <c r="AK222" i="11" a="1"/>
  <c r="AK222" i="11" s="1"/>
  <c r="Y234" i="11" a="1"/>
  <c r="Y234" i="11" s="1"/>
  <c r="AK234" i="11" a="1"/>
  <c r="AK234" i="11" s="1"/>
  <c r="Y246" i="11" a="1"/>
  <c r="Y246" i="11" s="1"/>
  <c r="AK246" i="11" a="1"/>
  <c r="AK246" i="11" s="1"/>
  <c r="Y258" i="11" a="1"/>
  <c r="Y258" i="11" s="1"/>
  <c r="AK258" i="11" a="1"/>
  <c r="AK258" i="11" s="1"/>
  <c r="Y270" i="11" a="1"/>
  <c r="Y270" i="11" s="1"/>
  <c r="AK270" i="11" a="1"/>
  <c r="AK270" i="11" s="1"/>
  <c r="Y282" i="11" a="1"/>
  <c r="Y282" i="11" s="1"/>
  <c r="AK282" i="11" a="1"/>
  <c r="AK282" i="11" s="1"/>
  <c r="Y294" i="11" a="1"/>
  <c r="Y294" i="11" s="1"/>
  <c r="AK294" i="11" a="1"/>
  <c r="AK294" i="11" s="1"/>
  <c r="Y306" i="11" a="1"/>
  <c r="Y306" i="11" s="1"/>
  <c r="AK306" i="11" a="1"/>
  <c r="AK306" i="11" s="1"/>
  <c r="Y318" i="11" a="1"/>
  <c r="Y318" i="11" s="1"/>
  <c r="AK318" i="11" a="1"/>
  <c r="AK318" i="11" s="1"/>
  <c r="Y330" i="11" a="1"/>
  <c r="Y330" i="11" s="1"/>
  <c r="AK330" i="11" a="1"/>
  <c r="AK330" i="11" s="1"/>
  <c r="Y342" i="11" a="1"/>
  <c r="Y342" i="11" s="1"/>
  <c r="AK342" i="11" a="1"/>
  <c r="AK342" i="11" s="1"/>
  <c r="Y354" i="11" a="1"/>
  <c r="Y354" i="11" s="1"/>
  <c r="AK354" i="11" a="1"/>
  <c r="AK354" i="11" s="1"/>
  <c r="Y366" i="11" a="1"/>
  <c r="Y366" i="11" s="1"/>
  <c r="AK366" i="11" a="1"/>
  <c r="AK366" i="11" s="1"/>
  <c r="Y378" i="11" a="1"/>
  <c r="Y378" i="11" s="1"/>
  <c r="AK378" i="11" a="1"/>
  <c r="AK378" i="11" s="1"/>
  <c r="Y390" i="11" a="1"/>
  <c r="Y390" i="11" s="1"/>
  <c r="AK390" i="11" a="1"/>
  <c r="AK390" i="11" s="1"/>
  <c r="Y402" i="11" a="1"/>
  <c r="Y402" i="11" s="1"/>
  <c r="AK402" i="11" a="1"/>
  <c r="AK402" i="11" s="1"/>
  <c r="Y414" i="11" a="1"/>
  <c r="Y414" i="11" s="1"/>
  <c r="AK414" i="11" a="1"/>
  <c r="AK414" i="11" s="1"/>
  <c r="Y426" i="11" a="1"/>
  <c r="Y426" i="11" s="1"/>
  <c r="AK426" i="11" a="1"/>
  <c r="AK426" i="11" s="1"/>
  <c r="Y438" i="11" a="1"/>
  <c r="Y438" i="11" s="1"/>
  <c r="AK438" i="11" a="1"/>
  <c r="AK438" i="11" s="1"/>
  <c r="Y450" i="11" a="1"/>
  <c r="Y450" i="11" s="1"/>
  <c r="AK450" i="11" a="1"/>
  <c r="AK450" i="11" s="1"/>
  <c r="Y467" i="11" a="1"/>
  <c r="Y467" i="11" s="1"/>
  <c r="AK467" i="11" a="1"/>
  <c r="AK467" i="11" s="1"/>
  <c r="Y479" i="11" a="1"/>
  <c r="Y479" i="11" s="1"/>
  <c r="AK479" i="11" a="1"/>
  <c r="AK479" i="11" s="1"/>
  <c r="Y491" i="11" a="1"/>
  <c r="Y491" i="11" s="1"/>
  <c r="AK491" i="11" a="1"/>
  <c r="AK491" i="11" s="1"/>
  <c r="Y503" i="11" a="1"/>
  <c r="Y503" i="11" s="1"/>
  <c r="AK503" i="11" a="1"/>
  <c r="AK503" i="11" s="1"/>
  <c r="Y515" i="11" a="1"/>
  <c r="Y515" i="11" s="1"/>
  <c r="AK515" i="11" a="1"/>
  <c r="AK515" i="11" s="1"/>
  <c r="Y527" i="11" a="1"/>
  <c r="Y527" i="11" s="1"/>
  <c r="AK527" i="11" a="1"/>
  <c r="AK527" i="11" s="1"/>
  <c r="Y539" i="11" a="1"/>
  <c r="Y539" i="11" s="1"/>
  <c r="AK539" i="11" a="1"/>
  <c r="AK539" i="11" s="1"/>
  <c r="Y551" i="11" a="1"/>
  <c r="Y551" i="11" s="1"/>
  <c r="AK551" i="11" a="1"/>
  <c r="AK551" i="11" s="1"/>
  <c r="Y563" i="11" a="1"/>
  <c r="Y563" i="11" s="1"/>
  <c r="AK563" i="11" a="1"/>
  <c r="AK563" i="11" s="1"/>
  <c r="Y575" i="11" a="1"/>
  <c r="Y575" i="11" s="1"/>
  <c r="AK575" i="11" a="1"/>
  <c r="AK575" i="11" s="1"/>
  <c r="Y587" i="11" a="1"/>
  <c r="Y587" i="11" s="1"/>
  <c r="AK587" i="11" a="1"/>
  <c r="AK587" i="11" s="1"/>
  <c r="Y599" i="11" a="1"/>
  <c r="Y599" i="11" s="1"/>
  <c r="AK599" i="11" a="1"/>
  <c r="AK599" i="11" s="1"/>
  <c r="Y611" i="11" a="1"/>
  <c r="Y611" i="11" s="1"/>
  <c r="AK611" i="11" a="1"/>
  <c r="AK611" i="11" s="1"/>
  <c r="Y623" i="11" a="1"/>
  <c r="Y623" i="11" s="1"/>
  <c r="AK623" i="11" a="1"/>
  <c r="AK623" i="11" s="1"/>
  <c r="Y635" i="11" a="1"/>
  <c r="Y635" i="11" s="1"/>
  <c r="AK635" i="11" a="1"/>
  <c r="AK635" i="11" s="1"/>
  <c r="Y647" i="11" a="1"/>
  <c r="Y647" i="11" s="1"/>
  <c r="AK647" i="11" a="1"/>
  <c r="AK647" i="11" s="1"/>
  <c r="Y659" i="11" a="1"/>
  <c r="Y659" i="11" s="1"/>
  <c r="AK659" i="11" a="1"/>
  <c r="AK659" i="11" s="1"/>
  <c r="Y671" i="11" a="1"/>
  <c r="Y671" i="11" s="1"/>
  <c r="AK671" i="11" a="1"/>
  <c r="AK671" i="11" s="1"/>
  <c r="Y683" i="11" a="1"/>
  <c r="Y683" i="11" s="1"/>
  <c r="AK683" i="11" a="1"/>
  <c r="AK683" i="11" s="1"/>
  <c r="Y695" i="11" a="1"/>
  <c r="Y695" i="11" s="1"/>
  <c r="AK695" i="11" a="1"/>
  <c r="AK695" i="11" s="1"/>
  <c r="Y707" i="11" a="1"/>
  <c r="Y707" i="11" s="1"/>
  <c r="AK707" i="11" a="1"/>
  <c r="AK707" i="11" s="1"/>
  <c r="Y719" i="11" a="1"/>
  <c r="Y719" i="11" s="1"/>
  <c r="AK719" i="11" a="1"/>
  <c r="AK719" i="11" s="1"/>
  <c r="Y731" i="11" a="1"/>
  <c r="Y731" i="11" s="1"/>
  <c r="AK731" i="11" a="1"/>
  <c r="AK731" i="11" s="1"/>
  <c r="Y743" i="11" a="1"/>
  <c r="Y743" i="11" s="1"/>
  <c r="AK743" i="11" a="1"/>
  <c r="AK743" i="11" s="1"/>
  <c r="Y755" i="11" a="1"/>
  <c r="Y755" i="11" s="1"/>
  <c r="AK755" i="11" a="1"/>
  <c r="AK755" i="11" s="1"/>
  <c r="Y767" i="11" a="1"/>
  <c r="Y767" i="11" s="1"/>
  <c r="AK767" i="11" a="1"/>
  <c r="AK767" i="11" s="1"/>
  <c r="Y779" i="11" a="1"/>
  <c r="Y779" i="11" s="1"/>
  <c r="AK779" i="11" a="1"/>
  <c r="AK779" i="11" s="1"/>
  <c r="Y791" i="11" a="1"/>
  <c r="Y791" i="11" s="1"/>
  <c r="AK791" i="11" a="1"/>
  <c r="AK791" i="11" s="1"/>
  <c r="Y803" i="11" a="1"/>
  <c r="Y803" i="11" s="1"/>
  <c r="AK803" i="11" a="1"/>
  <c r="AK803" i="11" s="1"/>
  <c r="Y815" i="11" a="1"/>
  <c r="Y815" i="11" s="1"/>
  <c r="AK815" i="11" a="1"/>
  <c r="AK815" i="11" s="1"/>
  <c r="Y827" i="11" a="1"/>
  <c r="Y827" i="11" s="1"/>
  <c r="AK827" i="11" a="1"/>
  <c r="AK827" i="11" s="1"/>
  <c r="Y839" i="11" a="1"/>
  <c r="Y839" i="11" s="1"/>
  <c r="AK839" i="11" a="1"/>
  <c r="AK839" i="11" s="1"/>
  <c r="Y851" i="11" a="1"/>
  <c r="Y851" i="11" s="1"/>
  <c r="AK851" i="11" a="1"/>
  <c r="AK851" i="11" s="1"/>
  <c r="Y8" i="11" a="1"/>
  <c r="Y8" i="11" s="1"/>
  <c r="AK8" i="11" a="1"/>
  <c r="AK8" i="11" s="1"/>
  <c r="Y20" i="11" a="1"/>
  <c r="Y20" i="11" s="1"/>
  <c r="AK20" i="11" a="1"/>
  <c r="AK20" i="11" s="1"/>
  <c r="Y32" i="11" a="1"/>
  <c r="Y32" i="11" s="1"/>
  <c r="AK32" i="11" a="1"/>
  <c r="AK32" i="11" s="1"/>
  <c r="Y44" i="11" a="1"/>
  <c r="Y44" i="11" s="1"/>
  <c r="AK44" i="11" a="1"/>
  <c r="AK44" i="11" s="1"/>
  <c r="Y57" i="11" a="1"/>
  <c r="Y57" i="11" s="1"/>
  <c r="AK57" i="11" a="1"/>
  <c r="AK57" i="11" s="1"/>
  <c r="Y69" i="11" a="1"/>
  <c r="Y69" i="11" s="1"/>
  <c r="AK69" i="11" a="1"/>
  <c r="AK69" i="11" s="1"/>
  <c r="Y84" i="11" a="1"/>
  <c r="Y84" i="11" s="1"/>
  <c r="AK84" i="11" a="1"/>
  <c r="AK84" i="11" s="1"/>
  <c r="Y96" i="11" a="1"/>
  <c r="Y96" i="11" s="1"/>
  <c r="AK96" i="11" a="1"/>
  <c r="AK96" i="11" s="1"/>
  <c r="Y108" i="11" a="1"/>
  <c r="Y108" i="11" s="1"/>
  <c r="AK108" i="11" a="1"/>
  <c r="AK108" i="11" s="1"/>
  <c r="Y120" i="11" a="1"/>
  <c r="Y120" i="11" s="1"/>
  <c r="AK120" i="11" a="1"/>
  <c r="AK120" i="11" s="1"/>
  <c r="Y132" i="11" a="1"/>
  <c r="Y132" i="11" s="1"/>
  <c r="AK132" i="11" a="1"/>
  <c r="AK132" i="11" s="1"/>
  <c r="Y144" i="11" a="1"/>
  <c r="Y144" i="11" s="1"/>
  <c r="AK144" i="11" a="1"/>
  <c r="AK144" i="11" s="1"/>
  <c r="Y156" i="11" a="1"/>
  <c r="Y156" i="11" s="1"/>
  <c r="AK156" i="11" a="1"/>
  <c r="AK156" i="11" s="1"/>
  <c r="Y175" i="11" a="1"/>
  <c r="Y175" i="11" s="1"/>
  <c r="AK175" i="11" a="1"/>
  <c r="AK175" i="11" s="1"/>
  <c r="Y187" i="11" a="1"/>
  <c r="Y187" i="11" s="1"/>
  <c r="AK187" i="11" a="1"/>
  <c r="AK187" i="11" s="1"/>
  <c r="Y199" i="11" a="1"/>
  <c r="Y199" i="11" s="1"/>
  <c r="AK199" i="11" a="1"/>
  <c r="AK199" i="11" s="1"/>
  <c r="Y211" i="11" a="1"/>
  <c r="Y211" i="11" s="1"/>
  <c r="AK211" i="11" a="1"/>
  <c r="AK211" i="11" s="1"/>
  <c r="Y223" i="11" a="1"/>
  <c r="Y223" i="11" s="1"/>
  <c r="AK223" i="11" a="1"/>
  <c r="AK223" i="11" s="1"/>
  <c r="Y235" i="11" a="1"/>
  <c r="Y235" i="11" s="1"/>
  <c r="AK235" i="11" a="1"/>
  <c r="AK235" i="11" s="1"/>
  <c r="Y247" i="11" a="1"/>
  <c r="Y247" i="11" s="1"/>
  <c r="AK247" i="11" a="1"/>
  <c r="AK247" i="11" s="1"/>
  <c r="Y259" i="11" a="1"/>
  <c r="Y259" i="11" s="1"/>
  <c r="AK259" i="11" a="1"/>
  <c r="AK259" i="11" s="1"/>
  <c r="Y271" i="11" a="1"/>
  <c r="Y271" i="11" s="1"/>
  <c r="AK271" i="11" a="1"/>
  <c r="AK271" i="11" s="1"/>
  <c r="Y283" i="11" a="1"/>
  <c r="Y283" i="11" s="1"/>
  <c r="AK283" i="11" a="1"/>
  <c r="AK283" i="11" s="1"/>
  <c r="Y295" i="11" a="1"/>
  <c r="Y295" i="11" s="1"/>
  <c r="AK295" i="11" a="1"/>
  <c r="AK295" i="11" s="1"/>
  <c r="Y307" i="11" a="1"/>
  <c r="Y307" i="11" s="1"/>
  <c r="AK307" i="11" a="1"/>
  <c r="AK307" i="11" s="1"/>
  <c r="Y319" i="11" a="1"/>
  <c r="Y319" i="11" s="1"/>
  <c r="AK319" i="11" a="1"/>
  <c r="AK319" i="11" s="1"/>
  <c r="Y331" i="11" a="1"/>
  <c r="Y331" i="11" s="1"/>
  <c r="AK331" i="11" a="1"/>
  <c r="AK331" i="11" s="1"/>
  <c r="Y343" i="11" a="1"/>
  <c r="Y343" i="11" s="1"/>
  <c r="AK343" i="11" a="1"/>
  <c r="AK343" i="11" s="1"/>
  <c r="Y355" i="11" a="1"/>
  <c r="Y355" i="11" s="1"/>
  <c r="AK355" i="11" a="1"/>
  <c r="AK355" i="11" s="1"/>
  <c r="Y367" i="11" a="1"/>
  <c r="Y367" i="11" s="1"/>
  <c r="AK367" i="11" a="1"/>
  <c r="AK367" i="11" s="1"/>
  <c r="Y379" i="11" a="1"/>
  <c r="Y379" i="11" s="1"/>
  <c r="AK379" i="11" a="1"/>
  <c r="AK379" i="11" s="1"/>
  <c r="Y391" i="11" a="1"/>
  <c r="Y391" i="11" s="1"/>
  <c r="AK391" i="11" a="1"/>
  <c r="AK391" i="11" s="1"/>
  <c r="Y403" i="11" a="1"/>
  <c r="Y403" i="11" s="1"/>
  <c r="AK403" i="11" a="1"/>
  <c r="AK403" i="11" s="1"/>
  <c r="Y415" i="11" a="1"/>
  <c r="Y415" i="11" s="1"/>
  <c r="AK415" i="11" a="1"/>
  <c r="AK415" i="11" s="1"/>
  <c r="Y427" i="11" a="1"/>
  <c r="Y427" i="11" s="1"/>
  <c r="AK427" i="11" a="1"/>
  <c r="AK427" i="11" s="1"/>
  <c r="Y439" i="11" a="1"/>
  <c r="Y439" i="11" s="1"/>
  <c r="AK439" i="11" a="1"/>
  <c r="AK439" i="11" s="1"/>
  <c r="Y451" i="11" a="1"/>
  <c r="Y451" i="11" s="1"/>
  <c r="AK451" i="11" a="1"/>
  <c r="AK451" i="11" s="1"/>
  <c r="Y468" i="11" a="1"/>
  <c r="Y468" i="11" s="1"/>
  <c r="AK468" i="11" a="1"/>
  <c r="AK468" i="11" s="1"/>
  <c r="Y480" i="11" a="1"/>
  <c r="Y480" i="11" s="1"/>
  <c r="AK480" i="11" a="1"/>
  <c r="AK480" i="11" s="1"/>
  <c r="Y492" i="11" a="1"/>
  <c r="Y492" i="11" s="1"/>
  <c r="AK492" i="11" a="1"/>
  <c r="AK492" i="11" s="1"/>
  <c r="Y504" i="11" a="1"/>
  <c r="Y504" i="11" s="1"/>
  <c r="AK504" i="11" a="1"/>
  <c r="AK504" i="11" s="1"/>
  <c r="Y516" i="11" a="1"/>
  <c r="Y516" i="11" s="1"/>
  <c r="AK516" i="11" a="1"/>
  <c r="AK516" i="11" s="1"/>
  <c r="Y528" i="11" a="1"/>
  <c r="Y528" i="11" s="1"/>
  <c r="AK528" i="11" a="1"/>
  <c r="AK528" i="11" s="1"/>
  <c r="Y540" i="11" a="1"/>
  <c r="Y540" i="11" s="1"/>
  <c r="AK540" i="11" a="1"/>
  <c r="AK540" i="11" s="1"/>
  <c r="Y552" i="11" a="1"/>
  <c r="Y552" i="11" s="1"/>
  <c r="AK552" i="11" a="1"/>
  <c r="AK552" i="11" s="1"/>
  <c r="Y564" i="11" a="1"/>
  <c r="Y564" i="11" s="1"/>
  <c r="AK564" i="11" a="1"/>
  <c r="AK564" i="11" s="1"/>
  <c r="Y576" i="11" a="1"/>
  <c r="Y576" i="11" s="1"/>
  <c r="AK576" i="11" a="1"/>
  <c r="AK576" i="11" s="1"/>
  <c r="Y588" i="11" a="1"/>
  <c r="Y588" i="11" s="1"/>
  <c r="AK588" i="11" a="1"/>
  <c r="AK588" i="11" s="1"/>
  <c r="Y600" i="11" a="1"/>
  <c r="Y600" i="11" s="1"/>
  <c r="AK600" i="11" a="1"/>
  <c r="AK600" i="11" s="1"/>
  <c r="Y612" i="11" a="1"/>
  <c r="Y612" i="11" s="1"/>
  <c r="AK612" i="11" a="1"/>
  <c r="AK612" i="11" s="1"/>
  <c r="Y624" i="11" a="1"/>
  <c r="Y624" i="11" s="1"/>
  <c r="AK624" i="11" a="1"/>
  <c r="AK624" i="11" s="1"/>
  <c r="Y636" i="11" a="1"/>
  <c r="Y636" i="11" s="1"/>
  <c r="AK636" i="11" a="1"/>
  <c r="AK636" i="11" s="1"/>
  <c r="Y648" i="11" a="1"/>
  <c r="Y648" i="11" s="1"/>
  <c r="AK648" i="11" a="1"/>
  <c r="AK648" i="11" s="1"/>
  <c r="Y660" i="11" a="1"/>
  <c r="Y660" i="11" s="1"/>
  <c r="AK660" i="11" a="1"/>
  <c r="AK660" i="11" s="1"/>
  <c r="Y672" i="11" a="1"/>
  <c r="Y672" i="11" s="1"/>
  <c r="AK672" i="11" a="1"/>
  <c r="AK672" i="11" s="1"/>
  <c r="Y684" i="11" a="1"/>
  <c r="Y684" i="11" s="1"/>
  <c r="AK684" i="11" a="1"/>
  <c r="AK684" i="11" s="1"/>
  <c r="Y696" i="11" a="1"/>
  <c r="Y696" i="11" s="1"/>
  <c r="AK696" i="11" a="1"/>
  <c r="AK696" i="11" s="1"/>
  <c r="Y708" i="11" a="1"/>
  <c r="Y708" i="11" s="1"/>
  <c r="AK708" i="11" a="1"/>
  <c r="AK708" i="11" s="1"/>
  <c r="Y720" i="11" a="1"/>
  <c r="Y720" i="11" s="1"/>
  <c r="AK720" i="11" a="1"/>
  <c r="AK720" i="11" s="1"/>
  <c r="Y732" i="11" a="1"/>
  <c r="Y732" i="11" s="1"/>
  <c r="AK732" i="11" a="1"/>
  <c r="AK732" i="11" s="1"/>
  <c r="Y744" i="11" a="1"/>
  <c r="Y744" i="11" s="1"/>
  <c r="AK744" i="11" a="1"/>
  <c r="AK744" i="11" s="1"/>
  <c r="Y756" i="11" a="1"/>
  <c r="Y756" i="11" s="1"/>
  <c r="AK756" i="11" a="1"/>
  <c r="AK756" i="11" s="1"/>
  <c r="Y768" i="11" a="1"/>
  <c r="Y768" i="11" s="1"/>
  <c r="AK768" i="11" a="1"/>
  <c r="AK768" i="11" s="1"/>
  <c r="Y780" i="11" a="1"/>
  <c r="Y780" i="11" s="1"/>
  <c r="AK780" i="11" a="1"/>
  <c r="AK780" i="11" s="1"/>
  <c r="Y792" i="11" a="1"/>
  <c r="Y792" i="11" s="1"/>
  <c r="AK792" i="11" a="1"/>
  <c r="AK792" i="11" s="1"/>
  <c r="Y804" i="11" a="1"/>
  <c r="Y804" i="11" s="1"/>
  <c r="AK804" i="11" a="1"/>
  <c r="AK804" i="11" s="1"/>
  <c r="Y816" i="11" a="1"/>
  <c r="Y816" i="11" s="1"/>
  <c r="AK816" i="11" a="1"/>
  <c r="AK816" i="11" s="1"/>
  <c r="Y828" i="11" a="1"/>
  <c r="Y828" i="11" s="1"/>
  <c r="AK828" i="11" a="1"/>
  <c r="AK828" i="11" s="1"/>
  <c r="Y840" i="11" a="1"/>
  <c r="Y840" i="11" s="1"/>
  <c r="AK840" i="11" a="1"/>
  <c r="AK840" i="11" s="1"/>
  <c r="Y852" i="11" a="1"/>
  <c r="Y852" i="11" s="1"/>
  <c r="AK852" i="11" a="1"/>
  <c r="AK852" i="11" s="1"/>
  <c r="Y10" i="11" a="1"/>
  <c r="Y10" i="11" s="1"/>
  <c r="AK10" i="11" a="1"/>
  <c r="AK10" i="11" s="1"/>
  <c r="Y22" i="11" a="1"/>
  <c r="Y22" i="11" s="1"/>
  <c r="AK22" i="11" a="1"/>
  <c r="AK22" i="11" s="1"/>
  <c r="Y34" i="11" a="1"/>
  <c r="Y34" i="11" s="1"/>
  <c r="AK34" i="11" a="1"/>
  <c r="AK34" i="11" s="1"/>
  <c r="Y46" i="11" a="1"/>
  <c r="Y46" i="11" s="1"/>
  <c r="AK46" i="11" a="1"/>
  <c r="AK46" i="11" s="1"/>
  <c r="Y59" i="11" a="1"/>
  <c r="Y59" i="11" s="1"/>
  <c r="AK59" i="11" a="1"/>
  <c r="AK59" i="11" s="1"/>
  <c r="Y71" i="11" a="1"/>
  <c r="Y71" i="11" s="1"/>
  <c r="AK71" i="11" a="1"/>
  <c r="AK71" i="11" s="1"/>
  <c r="Y86" i="11" a="1"/>
  <c r="Y86" i="11" s="1"/>
  <c r="AK86" i="11" a="1"/>
  <c r="AK86" i="11" s="1"/>
  <c r="Y98" i="11" a="1"/>
  <c r="Y98" i="11" s="1"/>
  <c r="AK98" i="11" a="1"/>
  <c r="AK98" i="11" s="1"/>
  <c r="Y110" i="11" a="1"/>
  <c r="Y110" i="11" s="1"/>
  <c r="AK110" i="11" a="1"/>
  <c r="AK110" i="11" s="1"/>
  <c r="Y122" i="11" a="1"/>
  <c r="Y122" i="11" s="1"/>
  <c r="AK122" i="11" a="1"/>
  <c r="AK122" i="11" s="1"/>
  <c r="Y134" i="11" a="1"/>
  <c r="Y134" i="11" s="1"/>
  <c r="AK134" i="11" a="1"/>
  <c r="AK134" i="11" s="1"/>
  <c r="Y146" i="11" a="1"/>
  <c r="Y146" i="11" s="1"/>
  <c r="AK146" i="11" a="1"/>
  <c r="AK146" i="11" s="1"/>
  <c r="Y158" i="11" a="1"/>
  <c r="Y158" i="11" s="1"/>
  <c r="AK158" i="11" a="1"/>
  <c r="AK158" i="11" s="1"/>
  <c r="Y177" i="11" a="1"/>
  <c r="Y177" i="11" s="1"/>
  <c r="AK177" i="11" a="1"/>
  <c r="AK177" i="11" s="1"/>
  <c r="Y189" i="11" a="1"/>
  <c r="Y189" i="11" s="1"/>
  <c r="AK189" i="11" a="1"/>
  <c r="AK189" i="11" s="1"/>
  <c r="Y201" i="11" a="1"/>
  <c r="Y201" i="11" s="1"/>
  <c r="AK201" i="11" a="1"/>
  <c r="AK201" i="11" s="1"/>
  <c r="Y213" i="11" a="1"/>
  <c r="Y213" i="11" s="1"/>
  <c r="AK213" i="11" a="1"/>
  <c r="AK213" i="11" s="1"/>
  <c r="Y225" i="11" a="1"/>
  <c r="Y225" i="11" s="1"/>
  <c r="AK225" i="11" a="1"/>
  <c r="AK225" i="11" s="1"/>
  <c r="Y237" i="11" a="1"/>
  <c r="Y237" i="11" s="1"/>
  <c r="AK237" i="11" a="1"/>
  <c r="AK237" i="11" s="1"/>
  <c r="Y249" i="11" a="1"/>
  <c r="Y249" i="11" s="1"/>
  <c r="AK249" i="11" a="1"/>
  <c r="AK249" i="11" s="1"/>
  <c r="Y261" i="11" a="1"/>
  <c r="Y261" i="11" s="1"/>
  <c r="AK261" i="11" a="1"/>
  <c r="AK261" i="11" s="1"/>
  <c r="Y273" i="11" a="1"/>
  <c r="Y273" i="11" s="1"/>
  <c r="AK273" i="11" a="1"/>
  <c r="AK273" i="11" s="1"/>
  <c r="Y285" i="11" a="1"/>
  <c r="Y285" i="11" s="1"/>
  <c r="AK285" i="11" a="1"/>
  <c r="AK285" i="11" s="1"/>
  <c r="Y297" i="11" a="1"/>
  <c r="Y297" i="11" s="1"/>
  <c r="AK297" i="11" a="1"/>
  <c r="AK297" i="11" s="1"/>
  <c r="Y309" i="11" a="1"/>
  <c r="Y309" i="11" s="1"/>
  <c r="AK309" i="11" a="1"/>
  <c r="AK309" i="11" s="1"/>
  <c r="Y321" i="11" a="1"/>
  <c r="Y321" i="11" s="1"/>
  <c r="AK321" i="11" a="1"/>
  <c r="AK321" i="11" s="1"/>
  <c r="Y333" i="11" a="1"/>
  <c r="Y333" i="11" s="1"/>
  <c r="AK333" i="11" a="1"/>
  <c r="AK333" i="11" s="1"/>
  <c r="Y345" i="11" a="1"/>
  <c r="Y345" i="11" s="1"/>
  <c r="AK345" i="11" a="1"/>
  <c r="AK345" i="11" s="1"/>
  <c r="Y357" i="11" a="1"/>
  <c r="Y357" i="11" s="1"/>
  <c r="AK357" i="11" a="1"/>
  <c r="AK357" i="11" s="1"/>
  <c r="Y369" i="11" a="1"/>
  <c r="Y369" i="11" s="1"/>
  <c r="AK369" i="11" a="1"/>
  <c r="AK369" i="11" s="1"/>
  <c r="Y381" i="11" a="1"/>
  <c r="Y381" i="11" s="1"/>
  <c r="AK381" i="11" a="1"/>
  <c r="AK381" i="11" s="1"/>
  <c r="Y393" i="11" a="1"/>
  <c r="Y393" i="11" s="1"/>
  <c r="AK393" i="11" a="1"/>
  <c r="AK393" i="11" s="1"/>
  <c r="Y405" i="11" a="1"/>
  <c r="Y405" i="11" s="1"/>
  <c r="AK405" i="11" a="1"/>
  <c r="AK405" i="11" s="1"/>
  <c r="Y417" i="11" a="1"/>
  <c r="Y417" i="11" s="1"/>
  <c r="AK417" i="11" a="1"/>
  <c r="AK417" i="11" s="1"/>
  <c r="Y429" i="11" a="1"/>
  <c r="Y429" i="11" s="1"/>
  <c r="AK429" i="11" a="1"/>
  <c r="AK429" i="11" s="1"/>
  <c r="Y441" i="11" a="1"/>
  <c r="Y441" i="11" s="1"/>
  <c r="AK441" i="11" a="1"/>
  <c r="AK441" i="11" s="1"/>
  <c r="Y453" i="11" a="1"/>
  <c r="Y453" i="11" s="1"/>
  <c r="AK453" i="11" a="1"/>
  <c r="AK453" i="11" s="1"/>
  <c r="Y470" i="11" a="1"/>
  <c r="Y470" i="11" s="1"/>
  <c r="AK470" i="11" a="1"/>
  <c r="AK470" i="11" s="1"/>
  <c r="Y482" i="11" a="1"/>
  <c r="Y482" i="11" s="1"/>
  <c r="AK482" i="11" a="1"/>
  <c r="AK482" i="11" s="1"/>
  <c r="Y494" i="11" a="1"/>
  <c r="Y494" i="11" s="1"/>
  <c r="AK494" i="11" a="1"/>
  <c r="AK494" i="11" s="1"/>
  <c r="Y506" i="11" a="1"/>
  <c r="Y506" i="11" s="1"/>
  <c r="AK506" i="11" a="1"/>
  <c r="AK506" i="11" s="1"/>
  <c r="Y518" i="11" a="1"/>
  <c r="Y518" i="11" s="1"/>
  <c r="AK518" i="11" a="1"/>
  <c r="AK518" i="11" s="1"/>
  <c r="Y530" i="11" a="1"/>
  <c r="Y530" i="11" s="1"/>
  <c r="AK530" i="11" a="1"/>
  <c r="AK530" i="11" s="1"/>
  <c r="Y542" i="11" a="1"/>
  <c r="Y542" i="11" s="1"/>
  <c r="AK542" i="11" a="1"/>
  <c r="AK542" i="11" s="1"/>
  <c r="Y554" i="11" a="1"/>
  <c r="Y554" i="11" s="1"/>
  <c r="AK554" i="11" a="1"/>
  <c r="AK554" i="11" s="1"/>
  <c r="Y566" i="11" a="1"/>
  <c r="Y566" i="11" s="1"/>
  <c r="AK566" i="11" a="1"/>
  <c r="AK566" i="11" s="1"/>
  <c r="Y578" i="11" a="1"/>
  <c r="Y578" i="11" s="1"/>
  <c r="AK578" i="11" a="1"/>
  <c r="AK578" i="11" s="1"/>
  <c r="Y590" i="11" a="1"/>
  <c r="Y590" i="11" s="1"/>
  <c r="AK590" i="11" a="1"/>
  <c r="AK590" i="11" s="1"/>
  <c r="Y602" i="11" a="1"/>
  <c r="Y602" i="11" s="1"/>
  <c r="AK602" i="11" a="1"/>
  <c r="AK602" i="11" s="1"/>
  <c r="Y614" i="11" a="1"/>
  <c r="Y614" i="11" s="1"/>
  <c r="AK614" i="11" a="1"/>
  <c r="AK614" i="11" s="1"/>
  <c r="Y626" i="11" a="1"/>
  <c r="Y626" i="11" s="1"/>
  <c r="AK626" i="11" a="1"/>
  <c r="AK626" i="11" s="1"/>
  <c r="Y638" i="11" a="1"/>
  <c r="Y638" i="11" s="1"/>
  <c r="AK638" i="11" a="1"/>
  <c r="AK638" i="11" s="1"/>
  <c r="Y650" i="11" a="1"/>
  <c r="Y650" i="11" s="1"/>
  <c r="AK650" i="11" a="1"/>
  <c r="AK650" i="11" s="1"/>
  <c r="Y662" i="11" a="1"/>
  <c r="Y662" i="11" s="1"/>
  <c r="AK662" i="11" a="1"/>
  <c r="AK662" i="11" s="1"/>
  <c r="Y674" i="11" a="1"/>
  <c r="Y674" i="11" s="1"/>
  <c r="AK674" i="11" a="1"/>
  <c r="AK674" i="11" s="1"/>
  <c r="Y686" i="11" a="1"/>
  <c r="Y686" i="11" s="1"/>
  <c r="AK686" i="11" a="1"/>
  <c r="AK686" i="11" s="1"/>
  <c r="Y698" i="11" a="1"/>
  <c r="Y698" i="11" s="1"/>
  <c r="AK698" i="11" a="1"/>
  <c r="AK698" i="11" s="1"/>
  <c r="Y710" i="11" a="1"/>
  <c r="Y710" i="11" s="1"/>
  <c r="AK710" i="11" a="1"/>
  <c r="AK710" i="11" s="1"/>
  <c r="Y722" i="11" a="1"/>
  <c r="Y722" i="11" s="1"/>
  <c r="AK722" i="11" a="1"/>
  <c r="AK722" i="11" s="1"/>
  <c r="Y734" i="11" a="1"/>
  <c r="Y734" i="11" s="1"/>
  <c r="AK734" i="11" a="1"/>
  <c r="AK734" i="11" s="1"/>
  <c r="Y746" i="11" a="1"/>
  <c r="Y746" i="11" s="1"/>
  <c r="AK746" i="11" a="1"/>
  <c r="AK746" i="11" s="1"/>
  <c r="Y758" i="11" a="1"/>
  <c r="Y758" i="11" s="1"/>
  <c r="AK758" i="11" a="1"/>
  <c r="AK758" i="11" s="1"/>
  <c r="Y770" i="11" a="1"/>
  <c r="Y770" i="11" s="1"/>
  <c r="AK770" i="11" a="1"/>
  <c r="AK770" i="11" s="1"/>
  <c r="Y782" i="11" a="1"/>
  <c r="Y782" i="11" s="1"/>
  <c r="AK782" i="11" a="1"/>
  <c r="AK782" i="11" s="1"/>
  <c r="Y794" i="11" a="1"/>
  <c r="Y794" i="11" s="1"/>
  <c r="AK794" i="11" a="1"/>
  <c r="AK794" i="11" s="1"/>
  <c r="Y806" i="11" a="1"/>
  <c r="Y806" i="11" s="1"/>
  <c r="AK806" i="11" a="1"/>
  <c r="AK806" i="11" s="1"/>
  <c r="Y818" i="11" a="1"/>
  <c r="Y818" i="11" s="1"/>
  <c r="AK818" i="11" a="1"/>
  <c r="AK818" i="11" s="1"/>
  <c r="Y830" i="11" a="1"/>
  <c r="Y830" i="11" s="1"/>
  <c r="AK830" i="11" a="1"/>
  <c r="AK830" i="11" s="1"/>
  <c r="Y866" i="11" a="1"/>
  <c r="Y866" i="11" s="1"/>
  <c r="AK866" i="11" a="1"/>
  <c r="AK866" i="11" s="1"/>
  <c r="Y11" i="11" a="1"/>
  <c r="Y11" i="11" s="1"/>
  <c r="AK11" i="11" a="1"/>
  <c r="AK11" i="11" s="1"/>
  <c r="Y23" i="11" a="1"/>
  <c r="Y23" i="11" s="1"/>
  <c r="AK23" i="11" a="1"/>
  <c r="AK23" i="11" s="1"/>
  <c r="Y35" i="11" a="1"/>
  <c r="Y35" i="11" s="1"/>
  <c r="AK35" i="11" a="1"/>
  <c r="AK35" i="11" s="1"/>
  <c r="Y47" i="11" a="1"/>
  <c r="Y47" i="11" s="1"/>
  <c r="AK47" i="11" a="1"/>
  <c r="AK47" i="11" s="1"/>
  <c r="Y60" i="11" a="1"/>
  <c r="Y60" i="11" s="1"/>
  <c r="AK60" i="11" a="1"/>
  <c r="AK60" i="11" s="1"/>
  <c r="Y72" i="11" a="1"/>
  <c r="Y72" i="11" s="1"/>
  <c r="AK72" i="11" a="1"/>
  <c r="AK72" i="11" s="1"/>
  <c r="Y87" i="11" a="1"/>
  <c r="Y87" i="11" s="1"/>
  <c r="AK87" i="11" a="1"/>
  <c r="AK87" i="11" s="1"/>
  <c r="Y99" i="11" a="1"/>
  <c r="Y99" i="11" s="1"/>
  <c r="AK99" i="11" a="1"/>
  <c r="AK99" i="11" s="1"/>
  <c r="Y111" i="11" a="1"/>
  <c r="Y111" i="11" s="1"/>
  <c r="AK111" i="11" a="1"/>
  <c r="AK111" i="11" s="1"/>
  <c r="Y123" i="11" a="1"/>
  <c r="Y123" i="11" s="1"/>
  <c r="AK123" i="11" a="1"/>
  <c r="AK123" i="11" s="1"/>
  <c r="Y135" i="11" a="1"/>
  <c r="Y135" i="11" s="1"/>
  <c r="AK135" i="11" a="1"/>
  <c r="AK135" i="11" s="1"/>
  <c r="Y147" i="11" a="1"/>
  <c r="Y147" i="11" s="1"/>
  <c r="AK147" i="11" a="1"/>
  <c r="AK147" i="11" s="1"/>
  <c r="Y159" i="11" a="1"/>
  <c r="Y159" i="11" s="1"/>
  <c r="AK159" i="11" a="1"/>
  <c r="AK159" i="11" s="1"/>
  <c r="Y178" i="11" a="1"/>
  <c r="Y178" i="11" s="1"/>
  <c r="AK178" i="11" a="1"/>
  <c r="AK178" i="11" s="1"/>
  <c r="Y190" i="11" a="1"/>
  <c r="Y190" i="11" s="1"/>
  <c r="AK190" i="11" a="1"/>
  <c r="AK190" i="11" s="1"/>
  <c r="Y202" i="11" a="1"/>
  <c r="Y202" i="11" s="1"/>
  <c r="AK202" i="11" a="1"/>
  <c r="AK202" i="11" s="1"/>
  <c r="Y214" i="11" a="1"/>
  <c r="Y214" i="11" s="1"/>
  <c r="AK214" i="11" a="1"/>
  <c r="AK214" i="11" s="1"/>
  <c r="Y226" i="11" a="1"/>
  <c r="Y226" i="11" s="1"/>
  <c r="AK226" i="11" a="1"/>
  <c r="AK226" i="11" s="1"/>
  <c r="Y238" i="11" a="1"/>
  <c r="Y238" i="11" s="1"/>
  <c r="AK238" i="11" a="1"/>
  <c r="AK238" i="11" s="1"/>
  <c r="Y250" i="11" a="1"/>
  <c r="Y250" i="11" s="1"/>
  <c r="AK250" i="11" a="1"/>
  <c r="AK250" i="11" s="1"/>
  <c r="Y262" i="11" a="1"/>
  <c r="Y262" i="11" s="1"/>
  <c r="AK262" i="11" a="1"/>
  <c r="AK262" i="11" s="1"/>
  <c r="Y274" i="11" a="1"/>
  <c r="Y274" i="11" s="1"/>
  <c r="AK274" i="11" a="1"/>
  <c r="AK274" i="11" s="1"/>
  <c r="Y286" i="11" a="1"/>
  <c r="Y286" i="11" s="1"/>
  <c r="AK286" i="11" a="1"/>
  <c r="AK286" i="11" s="1"/>
  <c r="Y298" i="11" a="1"/>
  <c r="Y298" i="11" s="1"/>
  <c r="AK298" i="11" a="1"/>
  <c r="AK298" i="11" s="1"/>
  <c r="Y310" i="11" a="1"/>
  <c r="Y310" i="11" s="1"/>
  <c r="AK310" i="11" a="1"/>
  <c r="AK310" i="11" s="1"/>
  <c r="Y322" i="11" a="1"/>
  <c r="Y322" i="11" s="1"/>
  <c r="AK322" i="11" a="1"/>
  <c r="AK322" i="11" s="1"/>
  <c r="Y334" i="11" a="1"/>
  <c r="Y334" i="11" s="1"/>
  <c r="AK334" i="11" a="1"/>
  <c r="AK334" i="11" s="1"/>
  <c r="Y346" i="11" a="1"/>
  <c r="Y346" i="11" s="1"/>
  <c r="AK346" i="11" a="1"/>
  <c r="AK346" i="11" s="1"/>
  <c r="Y358" i="11" a="1"/>
  <c r="Y358" i="11" s="1"/>
  <c r="AK358" i="11" a="1"/>
  <c r="AK358" i="11" s="1"/>
  <c r="Y370" i="11" a="1"/>
  <c r="Y370" i="11" s="1"/>
  <c r="AK370" i="11" a="1"/>
  <c r="AK370" i="11" s="1"/>
  <c r="Y382" i="11" a="1"/>
  <c r="Y382" i="11" s="1"/>
  <c r="AK382" i="11" a="1"/>
  <c r="AK382" i="11" s="1"/>
  <c r="Y394" i="11" a="1"/>
  <c r="Y394" i="11" s="1"/>
  <c r="AK394" i="11" a="1"/>
  <c r="AK394" i="11" s="1"/>
  <c r="Y406" i="11" a="1"/>
  <c r="Y406" i="11" s="1"/>
  <c r="AK406" i="11" a="1"/>
  <c r="AK406" i="11" s="1"/>
  <c r="Y418" i="11" a="1"/>
  <c r="Y418" i="11" s="1"/>
  <c r="AK418" i="11" a="1"/>
  <c r="AK418" i="11" s="1"/>
  <c r="Y430" i="11" a="1"/>
  <c r="Y430" i="11" s="1"/>
  <c r="AK430" i="11" a="1"/>
  <c r="AK430" i="11" s="1"/>
  <c r="Y442" i="11" a="1"/>
  <c r="Y442" i="11" s="1"/>
  <c r="AK442" i="11" a="1"/>
  <c r="AK442" i="11" s="1"/>
  <c r="Y454" i="11" a="1"/>
  <c r="Y454" i="11" s="1"/>
  <c r="AK454" i="11" a="1"/>
  <c r="AK454" i="11" s="1"/>
  <c r="Y471" i="11" a="1"/>
  <c r="Y471" i="11" s="1"/>
  <c r="AK471" i="11" a="1"/>
  <c r="AK471" i="11" s="1"/>
  <c r="Y483" i="11" a="1"/>
  <c r="Y483" i="11" s="1"/>
  <c r="AK483" i="11" a="1"/>
  <c r="AK483" i="11" s="1"/>
  <c r="Y495" i="11" a="1"/>
  <c r="Y495" i="11" s="1"/>
  <c r="AK495" i="11" a="1"/>
  <c r="AK495" i="11" s="1"/>
  <c r="Y507" i="11" a="1"/>
  <c r="Y507" i="11" s="1"/>
  <c r="AK507" i="11" a="1"/>
  <c r="AK507" i="11" s="1"/>
  <c r="Y519" i="11" a="1"/>
  <c r="Y519" i="11" s="1"/>
  <c r="AK519" i="11" a="1"/>
  <c r="AK519" i="11" s="1"/>
  <c r="Y531" i="11" a="1"/>
  <c r="Y531" i="11" s="1"/>
  <c r="AK531" i="11" a="1"/>
  <c r="AK531" i="11" s="1"/>
  <c r="Y543" i="11" a="1"/>
  <c r="Y543" i="11" s="1"/>
  <c r="AK543" i="11" a="1"/>
  <c r="AK543" i="11" s="1"/>
  <c r="Y555" i="11" a="1"/>
  <c r="Y555" i="11" s="1"/>
  <c r="AK555" i="11" a="1"/>
  <c r="AK555" i="11" s="1"/>
  <c r="Y567" i="11" a="1"/>
  <c r="Y567" i="11" s="1"/>
  <c r="AK567" i="11" a="1"/>
  <c r="AK567" i="11" s="1"/>
  <c r="Y579" i="11" a="1"/>
  <c r="Y579" i="11" s="1"/>
  <c r="AK579" i="11" a="1"/>
  <c r="AK579" i="11" s="1"/>
  <c r="Y591" i="11" a="1"/>
  <c r="Y591" i="11" s="1"/>
  <c r="AK591" i="11" a="1"/>
  <c r="AK591" i="11" s="1"/>
  <c r="Y603" i="11" a="1"/>
  <c r="Y603" i="11" s="1"/>
  <c r="AK603" i="11" a="1"/>
  <c r="AK603" i="11" s="1"/>
  <c r="Y615" i="11" a="1"/>
  <c r="Y615" i="11" s="1"/>
  <c r="AK615" i="11" a="1"/>
  <c r="AK615" i="11" s="1"/>
  <c r="Y627" i="11" a="1"/>
  <c r="Y627" i="11" s="1"/>
  <c r="AK627" i="11" a="1"/>
  <c r="AK627" i="11" s="1"/>
  <c r="Y639" i="11" a="1"/>
  <c r="Y639" i="11" s="1"/>
  <c r="AK639" i="11" a="1"/>
  <c r="AK639" i="11" s="1"/>
  <c r="Y651" i="11" a="1"/>
  <c r="Y651" i="11" s="1"/>
  <c r="AK651" i="11" a="1"/>
  <c r="AK651" i="11" s="1"/>
  <c r="Y663" i="11" a="1"/>
  <c r="Y663" i="11" s="1"/>
  <c r="AK663" i="11" a="1"/>
  <c r="AK663" i="11" s="1"/>
  <c r="Y675" i="11" a="1"/>
  <c r="Y675" i="11" s="1"/>
  <c r="AK675" i="11" a="1"/>
  <c r="AK675" i="11" s="1"/>
  <c r="Y687" i="11" a="1"/>
  <c r="Y687" i="11" s="1"/>
  <c r="AK687" i="11" a="1"/>
  <c r="AK687" i="11" s="1"/>
  <c r="Y699" i="11" a="1"/>
  <c r="Y699" i="11" s="1"/>
  <c r="AK699" i="11" a="1"/>
  <c r="AK699" i="11" s="1"/>
  <c r="Y711" i="11" a="1"/>
  <c r="Y711" i="11" s="1"/>
  <c r="AK711" i="11" a="1"/>
  <c r="AK711" i="11" s="1"/>
  <c r="Y723" i="11" a="1"/>
  <c r="Y723" i="11" s="1"/>
  <c r="AK723" i="11" a="1"/>
  <c r="AK723" i="11" s="1"/>
  <c r="Y735" i="11" a="1"/>
  <c r="Y735" i="11" s="1"/>
  <c r="AK735" i="11" a="1"/>
  <c r="AK735" i="11" s="1"/>
  <c r="Y747" i="11" a="1"/>
  <c r="Y747" i="11" s="1"/>
  <c r="AK747" i="11" a="1"/>
  <c r="AK747" i="11" s="1"/>
  <c r="Y759" i="11" a="1"/>
  <c r="Y759" i="11" s="1"/>
  <c r="AK759" i="11" a="1"/>
  <c r="AK759" i="11" s="1"/>
  <c r="Y771" i="11" a="1"/>
  <c r="Y771" i="11" s="1"/>
  <c r="AK771" i="11" a="1"/>
  <c r="AK771" i="11" s="1"/>
  <c r="Y783" i="11" a="1"/>
  <c r="Y783" i="11" s="1"/>
  <c r="AK783" i="11" a="1"/>
  <c r="AK783" i="11" s="1"/>
  <c r="Y795" i="11" a="1"/>
  <c r="Y795" i="11" s="1"/>
  <c r="AK795" i="11" a="1"/>
  <c r="AK795" i="11" s="1"/>
  <c r="Y807" i="11" a="1"/>
  <c r="Y807" i="11" s="1"/>
  <c r="AK807" i="11" a="1"/>
  <c r="AK807" i="11" s="1"/>
  <c r="Y819" i="11" a="1"/>
  <c r="Y819" i="11" s="1"/>
  <c r="AK819" i="11" a="1"/>
  <c r="AK819" i="11" s="1"/>
  <c r="Y831" i="11" a="1"/>
  <c r="Y831" i="11" s="1"/>
  <c r="AK831" i="11" a="1"/>
  <c r="AK831" i="11" s="1"/>
  <c r="Y843" i="11" a="1"/>
  <c r="Y843" i="11" s="1"/>
  <c r="AK843" i="11" a="1"/>
  <c r="AK843" i="11" s="1"/>
  <c r="Y855" i="11" a="1"/>
  <c r="Y855" i="11" s="1"/>
  <c r="AK855" i="11" a="1"/>
  <c r="AK855" i="11" s="1"/>
  <c r="Y879" i="11" a="1"/>
  <c r="Y879" i="11" s="1"/>
  <c r="AK879" i="11" a="1"/>
  <c r="AK879" i="11" s="1"/>
  <c r="Y12" i="11" a="1"/>
  <c r="Y12" i="11" s="1"/>
  <c r="AK12" i="11" a="1"/>
  <c r="AK12" i="11" s="1"/>
  <c r="Y24" i="11" a="1"/>
  <c r="Y24" i="11" s="1"/>
  <c r="AK24" i="11" a="1"/>
  <c r="AK24" i="11" s="1"/>
  <c r="Y36" i="11" a="1"/>
  <c r="Y36" i="11" s="1"/>
  <c r="AK36" i="11" a="1"/>
  <c r="AK36" i="11" s="1"/>
  <c r="Y48" i="11" a="1"/>
  <c r="Y48" i="11" s="1"/>
  <c r="AK48" i="11" a="1"/>
  <c r="AK48" i="11" s="1"/>
  <c r="Y61" i="11" a="1"/>
  <c r="Y61" i="11" s="1"/>
  <c r="AK61" i="11" a="1"/>
  <c r="AK61" i="11" s="1"/>
  <c r="Y73" i="11" a="1"/>
  <c r="Y73" i="11" s="1"/>
  <c r="AK73" i="11" a="1"/>
  <c r="AK73" i="11" s="1"/>
  <c r="Y88" i="11" a="1"/>
  <c r="Y88" i="11" s="1"/>
  <c r="AK88" i="11" a="1"/>
  <c r="AK88" i="11" s="1"/>
  <c r="Y100" i="11" a="1"/>
  <c r="Y100" i="11" s="1"/>
  <c r="AK100" i="11" a="1"/>
  <c r="AK100" i="11" s="1"/>
  <c r="Y112" i="11" a="1"/>
  <c r="Y112" i="11" s="1"/>
  <c r="AK112" i="11" a="1"/>
  <c r="AK112" i="11" s="1"/>
  <c r="Y124" i="11" a="1"/>
  <c r="Y124" i="11" s="1"/>
  <c r="AK124" i="11" a="1"/>
  <c r="AK124" i="11" s="1"/>
  <c r="Y136" i="11" a="1"/>
  <c r="Y136" i="11" s="1"/>
  <c r="AK136" i="11" a="1"/>
  <c r="AK136" i="11" s="1"/>
  <c r="Y148" i="11" a="1"/>
  <c r="Y148" i="11" s="1"/>
  <c r="AK148" i="11" a="1"/>
  <c r="AK148" i="11" s="1"/>
  <c r="Y160" i="11" a="1"/>
  <c r="Y160" i="11" s="1"/>
  <c r="AK160" i="11" a="1"/>
  <c r="AK160" i="11" s="1"/>
  <c r="Y179" i="11" a="1"/>
  <c r="Y179" i="11" s="1"/>
  <c r="AK179" i="11" a="1"/>
  <c r="AK179" i="11" s="1"/>
  <c r="Y191" i="11" a="1"/>
  <c r="Y191" i="11" s="1"/>
  <c r="AK191" i="11" a="1"/>
  <c r="AK191" i="11" s="1"/>
  <c r="Y203" i="11" a="1"/>
  <c r="Y203" i="11" s="1"/>
  <c r="AK203" i="11" a="1"/>
  <c r="AK203" i="11" s="1"/>
  <c r="Y215" i="11" a="1"/>
  <c r="Y215" i="11" s="1"/>
  <c r="AK215" i="11" a="1"/>
  <c r="AK215" i="11" s="1"/>
  <c r="Y227" i="11" a="1"/>
  <c r="Y227" i="11" s="1"/>
  <c r="AK227" i="11" a="1"/>
  <c r="AK227" i="11" s="1"/>
  <c r="Y239" i="11" a="1"/>
  <c r="Y239" i="11" s="1"/>
  <c r="AK239" i="11" a="1"/>
  <c r="AK239" i="11" s="1"/>
  <c r="Y251" i="11" a="1"/>
  <c r="Y251" i="11" s="1"/>
  <c r="AK251" i="11" a="1"/>
  <c r="AK251" i="11" s="1"/>
  <c r="Y263" i="11" a="1"/>
  <c r="Y263" i="11" s="1"/>
  <c r="AK263" i="11" a="1"/>
  <c r="AK263" i="11" s="1"/>
  <c r="Y275" i="11" a="1"/>
  <c r="Y275" i="11" s="1"/>
  <c r="AK275" i="11" a="1"/>
  <c r="AK275" i="11" s="1"/>
  <c r="Y287" i="11" a="1"/>
  <c r="Y287" i="11" s="1"/>
  <c r="AK287" i="11" a="1"/>
  <c r="AK287" i="11" s="1"/>
  <c r="Y299" i="11" a="1"/>
  <c r="Y299" i="11" s="1"/>
  <c r="AK299" i="11" a="1"/>
  <c r="AK299" i="11" s="1"/>
  <c r="Y311" i="11" a="1"/>
  <c r="Y311" i="11" s="1"/>
  <c r="AK311" i="11" a="1"/>
  <c r="AK311" i="11" s="1"/>
  <c r="Y323" i="11" a="1"/>
  <c r="Y323" i="11" s="1"/>
  <c r="AK323" i="11" a="1"/>
  <c r="AK323" i="11" s="1"/>
  <c r="Y335" i="11" a="1"/>
  <c r="Y335" i="11" s="1"/>
  <c r="AK335" i="11" a="1"/>
  <c r="AK335" i="11" s="1"/>
  <c r="Y347" i="11" a="1"/>
  <c r="Y347" i="11" s="1"/>
  <c r="AK347" i="11" a="1"/>
  <c r="AK347" i="11" s="1"/>
  <c r="Y359" i="11" a="1"/>
  <c r="Y359" i="11" s="1"/>
  <c r="AK359" i="11" a="1"/>
  <c r="AK359" i="11" s="1"/>
  <c r="Y371" i="11" a="1"/>
  <c r="Y371" i="11" s="1"/>
  <c r="AK371" i="11" a="1"/>
  <c r="AK371" i="11" s="1"/>
  <c r="Y383" i="11" a="1"/>
  <c r="Y383" i="11" s="1"/>
  <c r="AK383" i="11" a="1"/>
  <c r="AK383" i="11" s="1"/>
  <c r="Y395" i="11" a="1"/>
  <c r="Y395" i="11" s="1"/>
  <c r="AK395" i="11" a="1"/>
  <c r="AK395" i="11" s="1"/>
  <c r="Y407" i="11" a="1"/>
  <c r="Y407" i="11" s="1"/>
  <c r="AK407" i="11" a="1"/>
  <c r="AK407" i="11" s="1"/>
  <c r="Y419" i="11" a="1"/>
  <c r="Y419" i="11" s="1"/>
  <c r="AK419" i="11" a="1"/>
  <c r="AK419" i="11" s="1"/>
  <c r="Y431" i="11" a="1"/>
  <c r="Y431" i="11" s="1"/>
  <c r="AK431" i="11" a="1"/>
  <c r="AK431" i="11" s="1"/>
  <c r="Y443" i="11" a="1"/>
  <c r="Y443" i="11" s="1"/>
  <c r="AK443" i="11" a="1"/>
  <c r="AK443" i="11" s="1"/>
  <c r="Y455" i="11" a="1"/>
  <c r="Y455" i="11" s="1"/>
  <c r="AK455" i="11" a="1"/>
  <c r="AK455" i="11" s="1"/>
  <c r="Y472" i="11" a="1"/>
  <c r="Y472" i="11" s="1"/>
  <c r="AK472" i="11" a="1"/>
  <c r="AK472" i="11" s="1"/>
  <c r="Y484" i="11" a="1"/>
  <c r="Y484" i="11" s="1"/>
  <c r="AK484" i="11" a="1"/>
  <c r="AK484" i="11" s="1"/>
  <c r="Y496" i="11" a="1"/>
  <c r="Y496" i="11" s="1"/>
  <c r="AK496" i="11" a="1"/>
  <c r="AK496" i="11" s="1"/>
  <c r="Y508" i="11" a="1"/>
  <c r="Y508" i="11" s="1"/>
  <c r="AK508" i="11" a="1"/>
  <c r="AK508" i="11" s="1"/>
  <c r="Y520" i="11" a="1"/>
  <c r="Y520" i="11" s="1"/>
  <c r="AK520" i="11" a="1"/>
  <c r="AK520" i="11" s="1"/>
  <c r="Y532" i="11" a="1"/>
  <c r="Y532" i="11" s="1"/>
  <c r="AK532" i="11" a="1"/>
  <c r="AK532" i="11" s="1"/>
  <c r="Y544" i="11" a="1"/>
  <c r="Y544" i="11" s="1"/>
  <c r="AK544" i="11" a="1"/>
  <c r="AK544" i="11" s="1"/>
  <c r="Y556" i="11" a="1"/>
  <c r="Y556" i="11" s="1"/>
  <c r="AK556" i="11" a="1"/>
  <c r="AK556" i="11" s="1"/>
  <c r="Y568" i="11" a="1"/>
  <c r="Y568" i="11" s="1"/>
  <c r="AK568" i="11" a="1"/>
  <c r="AK568" i="11" s="1"/>
  <c r="Y580" i="11" a="1"/>
  <c r="Y580" i="11" s="1"/>
  <c r="AK580" i="11" a="1"/>
  <c r="AK580" i="11" s="1"/>
  <c r="Y592" i="11" a="1"/>
  <c r="Y592" i="11" s="1"/>
  <c r="AK592" i="11" a="1"/>
  <c r="AK592" i="11" s="1"/>
  <c r="Y604" i="11" a="1"/>
  <c r="Y604" i="11" s="1"/>
  <c r="AK604" i="11" a="1"/>
  <c r="AK604" i="11" s="1"/>
  <c r="Y616" i="11" a="1"/>
  <c r="Y616" i="11" s="1"/>
  <c r="AK616" i="11" a="1"/>
  <c r="AK616" i="11" s="1"/>
  <c r="Y628" i="11" a="1"/>
  <c r="Y628" i="11" s="1"/>
  <c r="AK628" i="11" a="1"/>
  <c r="AK628" i="11" s="1"/>
  <c r="Y640" i="11" a="1"/>
  <c r="Y640" i="11" s="1"/>
  <c r="AK640" i="11" a="1"/>
  <c r="AK640" i="11" s="1"/>
  <c r="Y652" i="11" a="1"/>
  <c r="Y652" i="11" s="1"/>
  <c r="AK652" i="11" a="1"/>
  <c r="AK652" i="11" s="1"/>
  <c r="Y664" i="11" a="1"/>
  <c r="Y664" i="11" s="1"/>
  <c r="AK664" i="11" a="1"/>
  <c r="AK664" i="11" s="1"/>
  <c r="Y676" i="11" a="1"/>
  <c r="Y676" i="11" s="1"/>
  <c r="AK676" i="11" a="1"/>
  <c r="AK676" i="11" s="1"/>
  <c r="Y688" i="11" a="1"/>
  <c r="Y688" i="11" s="1"/>
  <c r="AK688" i="11" a="1"/>
  <c r="AK688" i="11" s="1"/>
  <c r="Y700" i="11" a="1"/>
  <c r="Y700" i="11" s="1"/>
  <c r="AK700" i="11" a="1"/>
  <c r="AK700" i="11" s="1"/>
  <c r="Y712" i="11" a="1"/>
  <c r="Y712" i="11" s="1"/>
  <c r="AK712" i="11" a="1"/>
  <c r="AK712" i="11" s="1"/>
  <c r="Y724" i="11" a="1"/>
  <c r="Y724" i="11" s="1"/>
  <c r="AK724" i="11" a="1"/>
  <c r="AK724" i="11" s="1"/>
  <c r="Y736" i="11" a="1"/>
  <c r="Y736" i="11" s="1"/>
  <c r="AK736" i="11" a="1"/>
  <c r="AK736" i="11" s="1"/>
  <c r="Y748" i="11" a="1"/>
  <c r="Y748" i="11" s="1"/>
  <c r="AK748" i="11" a="1"/>
  <c r="AK748" i="11" s="1"/>
  <c r="Y760" i="11" a="1"/>
  <c r="Y760" i="11" s="1"/>
  <c r="AK760" i="11" a="1"/>
  <c r="AK760" i="11" s="1"/>
  <c r="Y772" i="11" a="1"/>
  <c r="Y772" i="11" s="1"/>
  <c r="AK772" i="11" a="1"/>
  <c r="AK772" i="11" s="1"/>
  <c r="Y784" i="11" a="1"/>
  <c r="Y784" i="11" s="1"/>
  <c r="AK784" i="11" a="1"/>
  <c r="AK784" i="11" s="1"/>
  <c r="Y796" i="11" a="1"/>
  <c r="Y796" i="11" s="1"/>
  <c r="AK796" i="11" a="1"/>
  <c r="AK796" i="11" s="1"/>
  <c r="Y808" i="11" a="1"/>
  <c r="Y808" i="11" s="1"/>
  <c r="AK808" i="11" a="1"/>
  <c r="AK808" i="11" s="1"/>
  <c r="Y820" i="11" a="1"/>
  <c r="Y820" i="11" s="1"/>
  <c r="AK820" i="11" a="1"/>
  <c r="AK820" i="11" s="1"/>
  <c r="Y832" i="11" a="1"/>
  <c r="Y832" i="11" s="1"/>
  <c r="AK832" i="11" a="1"/>
  <c r="AK832" i="11" s="1"/>
  <c r="Y204" i="11" a="1"/>
  <c r="Y204" i="11" s="1"/>
  <c r="AK204" i="11" a="1"/>
  <c r="AK204" i="11" s="1"/>
  <c r="Y240" i="11" a="1"/>
  <c r="Y240" i="11" s="1"/>
  <c r="AK240" i="11" a="1"/>
  <c r="AK240" i="11" s="1"/>
  <c r="Y288" i="11" a="1"/>
  <c r="Y288" i="11" s="1"/>
  <c r="AK288" i="11" a="1"/>
  <c r="AK288" i="11" s="1"/>
  <c r="Y336" i="11" a="1"/>
  <c r="Y336" i="11" s="1"/>
  <c r="AK336" i="11" a="1"/>
  <c r="AK336" i="11" s="1"/>
  <c r="Y545" i="11" a="1"/>
  <c r="Y545" i="11" s="1"/>
  <c r="AK545" i="11" a="1"/>
  <c r="AK545" i="11" s="1"/>
  <c r="Y216" i="11" a="1"/>
  <c r="Y216" i="11" s="1"/>
  <c r="AK216" i="11" a="1"/>
  <c r="AK216" i="11" s="1"/>
  <c r="Y252" i="11" a="1"/>
  <c r="Y252" i="11" s="1"/>
  <c r="AK252" i="11" a="1"/>
  <c r="AK252" i="11" s="1"/>
  <c r="Y276" i="11" a="1"/>
  <c r="Y276" i="11" s="1"/>
  <c r="AK276" i="11" a="1"/>
  <c r="AK276" i="11" s="1"/>
  <c r="Y324" i="11" a="1"/>
  <c r="Y324" i="11" s="1"/>
  <c r="AK324" i="11" a="1"/>
  <c r="AK324" i="11" s="1"/>
  <c r="Y557" i="11" a="1"/>
  <c r="Y557" i="11" s="1"/>
  <c r="AK557" i="11" a="1"/>
  <c r="AK557" i="11" s="1"/>
  <c r="Y14" i="11" a="1"/>
  <c r="Y14" i="11" s="1"/>
  <c r="AK14" i="11" a="1"/>
  <c r="AK14" i="11" s="1"/>
  <c r="Y26" i="11" a="1"/>
  <c r="Y26" i="11" s="1"/>
  <c r="AK26" i="11" a="1"/>
  <c r="AK26" i="11" s="1"/>
  <c r="Y38" i="11" a="1"/>
  <c r="Y38" i="11" s="1"/>
  <c r="AK38" i="11" a="1"/>
  <c r="AK38" i="11" s="1"/>
  <c r="Y50" i="11" a="1"/>
  <c r="Y50" i="11" s="1"/>
  <c r="AK50" i="11" a="1"/>
  <c r="AK50" i="11" s="1"/>
  <c r="Y63" i="11" a="1"/>
  <c r="Y63" i="11" s="1"/>
  <c r="AK63" i="11" a="1"/>
  <c r="AK63" i="11" s="1"/>
  <c r="Y75" i="11" a="1"/>
  <c r="Y75" i="11" s="1"/>
  <c r="AK75" i="11" a="1"/>
  <c r="AK75" i="11" s="1"/>
  <c r="Y90" i="11" a="1"/>
  <c r="Y90" i="11" s="1"/>
  <c r="AK90" i="11" a="1"/>
  <c r="AK90" i="11" s="1"/>
  <c r="Y102" i="11" a="1"/>
  <c r="Y102" i="11" s="1"/>
  <c r="AK102" i="11" a="1"/>
  <c r="AK102" i="11" s="1"/>
  <c r="Y114" i="11" a="1"/>
  <c r="Y114" i="11" s="1"/>
  <c r="AK114" i="11" a="1"/>
  <c r="AK114" i="11" s="1"/>
  <c r="Y126" i="11" a="1"/>
  <c r="Y126" i="11" s="1"/>
  <c r="AK126" i="11" a="1"/>
  <c r="AK126" i="11" s="1"/>
  <c r="Y138" i="11" a="1"/>
  <c r="Y138" i="11" s="1"/>
  <c r="AK138" i="11" a="1"/>
  <c r="AK138" i="11" s="1"/>
  <c r="Y150" i="11" a="1"/>
  <c r="Y150" i="11" s="1"/>
  <c r="AK150" i="11" a="1"/>
  <c r="AK150" i="11" s="1"/>
  <c r="Y169" i="11" a="1"/>
  <c r="Y169" i="11" s="1"/>
  <c r="AK169" i="11" a="1"/>
  <c r="AK169" i="11" s="1"/>
  <c r="Y181" i="11" a="1"/>
  <c r="Y181" i="11" s="1"/>
  <c r="AK181" i="11" a="1"/>
  <c r="AK181" i="11" s="1"/>
  <c r="Y193" i="11" a="1"/>
  <c r="Y193" i="11" s="1"/>
  <c r="AK193" i="11" a="1"/>
  <c r="AK193" i="11" s="1"/>
  <c r="Y205" i="11" a="1"/>
  <c r="Y205" i="11" s="1"/>
  <c r="AK205" i="11" a="1"/>
  <c r="AK205" i="11" s="1"/>
  <c r="Y217" i="11" a="1"/>
  <c r="Y217" i="11" s="1"/>
  <c r="AK217" i="11" a="1"/>
  <c r="AK217" i="11" s="1"/>
  <c r="Y229" i="11" a="1"/>
  <c r="Y229" i="11" s="1"/>
  <c r="AK229" i="11" a="1"/>
  <c r="AK229" i="11" s="1"/>
  <c r="Y241" i="11" a="1"/>
  <c r="Y241" i="11" s="1"/>
  <c r="AK241" i="11" a="1"/>
  <c r="AK241" i="11" s="1"/>
  <c r="Y253" i="11" a="1"/>
  <c r="Y253" i="11" s="1"/>
  <c r="AK253" i="11" a="1"/>
  <c r="AK253" i="11" s="1"/>
  <c r="Y265" i="11" a="1"/>
  <c r="Y265" i="11" s="1"/>
  <c r="AK265" i="11" a="1"/>
  <c r="AK265" i="11" s="1"/>
  <c r="Y277" i="11" a="1"/>
  <c r="Y277" i="11" s="1"/>
  <c r="AK277" i="11" a="1"/>
  <c r="AK277" i="11" s="1"/>
  <c r="Y289" i="11" a="1"/>
  <c r="Y289" i="11" s="1"/>
  <c r="AK289" i="11" a="1"/>
  <c r="AK289" i="11" s="1"/>
  <c r="Y301" i="11" a="1"/>
  <c r="Y301" i="11" s="1"/>
  <c r="AK301" i="11" a="1"/>
  <c r="AK301" i="11" s="1"/>
  <c r="Y313" i="11" a="1"/>
  <c r="Y313" i="11" s="1"/>
  <c r="AK313" i="11" a="1"/>
  <c r="AK313" i="11" s="1"/>
  <c r="Y325" i="11" a="1"/>
  <c r="Y325" i="11" s="1"/>
  <c r="AK325" i="11" a="1"/>
  <c r="AK325" i="11" s="1"/>
  <c r="Y337" i="11" a="1"/>
  <c r="Y337" i="11" s="1"/>
  <c r="AK337" i="11" a="1"/>
  <c r="AK337" i="11" s="1"/>
  <c r="Y349" i="11" a="1"/>
  <c r="Y349" i="11" s="1"/>
  <c r="AK349" i="11" a="1"/>
  <c r="AK349" i="11" s="1"/>
  <c r="Y361" i="11" a="1"/>
  <c r="Y361" i="11" s="1"/>
  <c r="AK361" i="11" a="1"/>
  <c r="AK361" i="11" s="1"/>
  <c r="Y373" i="11" a="1"/>
  <c r="Y373" i="11" s="1"/>
  <c r="AK373" i="11" a="1"/>
  <c r="AK373" i="11" s="1"/>
  <c r="Y385" i="11" a="1"/>
  <c r="Y385" i="11" s="1"/>
  <c r="AK385" i="11" a="1"/>
  <c r="AK385" i="11" s="1"/>
  <c r="Y397" i="11" a="1"/>
  <c r="Y397" i="11" s="1"/>
  <c r="AK397" i="11" a="1"/>
  <c r="AK397" i="11" s="1"/>
  <c r="Y409" i="11" a="1"/>
  <c r="Y409" i="11" s="1"/>
  <c r="AK409" i="11" a="1"/>
  <c r="AK409" i="11" s="1"/>
  <c r="Y421" i="11" a="1"/>
  <c r="Y421" i="11" s="1"/>
  <c r="AK421" i="11" a="1"/>
  <c r="AK421" i="11" s="1"/>
  <c r="Y433" i="11" a="1"/>
  <c r="Y433" i="11" s="1"/>
  <c r="AK433" i="11" a="1"/>
  <c r="AK433" i="11" s="1"/>
  <c r="Y445" i="11" a="1"/>
  <c r="Y445" i="11" s="1"/>
  <c r="AK445" i="11" a="1"/>
  <c r="AK445" i="11" s="1"/>
  <c r="Y457" i="11" a="1"/>
  <c r="Y457" i="11" s="1"/>
  <c r="AK457" i="11" a="1"/>
  <c r="AK457" i="11" s="1"/>
  <c r="Y474" i="11" a="1"/>
  <c r="Y474" i="11" s="1"/>
  <c r="AK474" i="11" a="1"/>
  <c r="AK474" i="11" s="1"/>
  <c r="Y486" i="11" a="1"/>
  <c r="Y486" i="11" s="1"/>
  <c r="AK486" i="11" a="1"/>
  <c r="AK486" i="11" s="1"/>
  <c r="Y498" i="11" a="1"/>
  <c r="Y498" i="11" s="1"/>
  <c r="AK498" i="11" a="1"/>
  <c r="AK498" i="11" s="1"/>
  <c r="Y510" i="11" a="1"/>
  <c r="Y510" i="11" s="1"/>
  <c r="AK510" i="11" a="1"/>
  <c r="AK510" i="11" s="1"/>
  <c r="Y522" i="11" a="1"/>
  <c r="Y522" i="11" s="1"/>
  <c r="AK522" i="11" a="1"/>
  <c r="AK522" i="11" s="1"/>
  <c r="Y534" i="11" a="1"/>
  <c r="Y534" i="11" s="1"/>
  <c r="AK534" i="11" a="1"/>
  <c r="AK534" i="11" s="1"/>
  <c r="Y546" i="11" a="1"/>
  <c r="Y546" i="11" s="1"/>
  <c r="AK546" i="11" a="1"/>
  <c r="AK546" i="11" s="1"/>
  <c r="Y558" i="11" a="1"/>
  <c r="Y558" i="11" s="1"/>
  <c r="AK558" i="11" a="1"/>
  <c r="AK558" i="11" s="1"/>
  <c r="Y570" i="11" a="1"/>
  <c r="Y570" i="11" s="1"/>
  <c r="AK570" i="11" a="1"/>
  <c r="AK570" i="11" s="1"/>
  <c r="Y582" i="11" a="1"/>
  <c r="Y582" i="11" s="1"/>
  <c r="AK582" i="11" a="1"/>
  <c r="AK582" i="11" s="1"/>
  <c r="Y594" i="11" a="1"/>
  <c r="Y594" i="11" s="1"/>
  <c r="AK594" i="11" a="1"/>
  <c r="AK594" i="11" s="1"/>
  <c r="Y606" i="11" a="1"/>
  <c r="Y606" i="11" s="1"/>
  <c r="AK606" i="11" a="1"/>
  <c r="AK606" i="11" s="1"/>
  <c r="Y618" i="11" a="1"/>
  <c r="Y618" i="11" s="1"/>
  <c r="AK618" i="11" a="1"/>
  <c r="AK618" i="11" s="1"/>
  <c r="Y630" i="11" a="1"/>
  <c r="Y630" i="11" s="1"/>
  <c r="AK630" i="11" a="1"/>
  <c r="AK630" i="11" s="1"/>
  <c r="Y642" i="11" a="1"/>
  <c r="Y642" i="11" s="1"/>
  <c r="AK642" i="11" a="1"/>
  <c r="AK642" i="11" s="1"/>
  <c r="Y654" i="11" a="1"/>
  <c r="Y654" i="11" s="1"/>
  <c r="AK654" i="11" a="1"/>
  <c r="AK654" i="11" s="1"/>
  <c r="Y666" i="11" a="1"/>
  <c r="Y666" i="11" s="1"/>
  <c r="AK666" i="11" a="1"/>
  <c r="AK666" i="11" s="1"/>
  <c r="Y678" i="11" a="1"/>
  <c r="Y678" i="11" s="1"/>
  <c r="AK678" i="11" a="1"/>
  <c r="AK678" i="11" s="1"/>
  <c r="Y690" i="11" a="1"/>
  <c r="Y690" i="11" s="1"/>
  <c r="AK690" i="11" a="1"/>
  <c r="AK690" i="11" s="1"/>
  <c r="Y702" i="11" a="1"/>
  <c r="Y702" i="11" s="1"/>
  <c r="AK702" i="11" a="1"/>
  <c r="AK702" i="11" s="1"/>
  <c r="Y714" i="11" a="1"/>
  <c r="Y714" i="11" s="1"/>
  <c r="AK714" i="11" a="1"/>
  <c r="AK714" i="11" s="1"/>
  <c r="Y726" i="11" a="1"/>
  <c r="Y726" i="11" s="1"/>
  <c r="AK726" i="11" a="1"/>
  <c r="AK726" i="11" s="1"/>
  <c r="Y738" i="11" a="1"/>
  <c r="Y738" i="11" s="1"/>
  <c r="AK738" i="11" a="1"/>
  <c r="AK738" i="11" s="1"/>
  <c r="Y750" i="11" a="1"/>
  <c r="Y750" i="11" s="1"/>
  <c r="AK750" i="11" a="1"/>
  <c r="AK750" i="11" s="1"/>
  <c r="Y762" i="11" a="1"/>
  <c r="Y762" i="11" s="1"/>
  <c r="AK762" i="11" a="1"/>
  <c r="AK762" i="11" s="1"/>
  <c r="Y774" i="11" a="1"/>
  <c r="Y774" i="11" s="1"/>
  <c r="AK774" i="11" a="1"/>
  <c r="AK774" i="11" s="1"/>
  <c r="Y786" i="11" a="1"/>
  <c r="Y786" i="11" s="1"/>
  <c r="AK786" i="11" a="1"/>
  <c r="AK786" i="11" s="1"/>
  <c r="Y798" i="11" a="1"/>
  <c r="Y798" i="11" s="1"/>
  <c r="AK798" i="11" a="1"/>
  <c r="AK798" i="11" s="1"/>
  <c r="Y810" i="11" a="1"/>
  <c r="Y810" i="11" s="1"/>
  <c r="AK810" i="11" a="1"/>
  <c r="AK810" i="11" s="1"/>
  <c r="Y834" i="11" a="1"/>
  <c r="Y834" i="11" s="1"/>
  <c r="AK834" i="11" a="1"/>
  <c r="AK834" i="11" s="1"/>
  <c r="Y846" i="11" a="1"/>
  <c r="Y846" i="11" s="1"/>
  <c r="AK846" i="11" a="1"/>
  <c r="AK846" i="11" s="1"/>
  <c r="Y870" i="11" a="1"/>
  <c r="Y870" i="11" s="1"/>
  <c r="AK870" i="11" a="1"/>
  <c r="AK870" i="11" s="1"/>
  <c r="Y16" i="11" a="1"/>
  <c r="Y16" i="11" s="1"/>
  <c r="AK16" i="11" a="1"/>
  <c r="AK16" i="11" s="1"/>
  <c r="Y28" i="11" a="1"/>
  <c r="Y28" i="11" s="1"/>
  <c r="AK28" i="11" a="1"/>
  <c r="AK28" i="11" s="1"/>
  <c r="Y40" i="11" a="1"/>
  <c r="Y40" i="11" s="1"/>
  <c r="AK40" i="11" a="1"/>
  <c r="AK40" i="11" s="1"/>
  <c r="Y52" i="11" a="1"/>
  <c r="Y52" i="11" s="1"/>
  <c r="AK52" i="11" a="1"/>
  <c r="AK52" i="11" s="1"/>
  <c r="Y65" i="11" a="1"/>
  <c r="Y65" i="11" s="1"/>
  <c r="AK65" i="11" a="1"/>
  <c r="AK65" i="11" s="1"/>
  <c r="Y80" i="11" a="1"/>
  <c r="Y80" i="11" s="1"/>
  <c r="AK80" i="11" a="1"/>
  <c r="AK80" i="11" s="1"/>
  <c r="Y92" i="11" a="1"/>
  <c r="Y92" i="11" s="1"/>
  <c r="AK92" i="11" a="1"/>
  <c r="AK92" i="11" s="1"/>
  <c r="Y104" i="11" a="1"/>
  <c r="Y104" i="11" s="1"/>
  <c r="AK104" i="11" a="1"/>
  <c r="AK104" i="11" s="1"/>
  <c r="Y116" i="11" a="1"/>
  <c r="Y116" i="11" s="1"/>
  <c r="AK116" i="11" a="1"/>
  <c r="AK116" i="11" s="1"/>
  <c r="Y128" i="11" a="1"/>
  <c r="Y128" i="11" s="1"/>
  <c r="AK128" i="11" a="1"/>
  <c r="AK128" i="11" s="1"/>
  <c r="Y140" i="11" a="1"/>
  <c r="Y140" i="11" s="1"/>
  <c r="AK140" i="11" a="1"/>
  <c r="AK140" i="11" s="1"/>
  <c r="Y152" i="11" a="1"/>
  <c r="Y152" i="11" s="1"/>
  <c r="AK152" i="11" a="1"/>
  <c r="AK152" i="11" s="1"/>
  <c r="Y171" i="11" a="1"/>
  <c r="Y171" i="11" s="1"/>
  <c r="AK171" i="11" a="1"/>
  <c r="AK171" i="11" s="1"/>
  <c r="Y183" i="11" a="1"/>
  <c r="Y183" i="11" s="1"/>
  <c r="AK183" i="11" a="1"/>
  <c r="AK183" i="11" s="1"/>
  <c r="Y195" i="11" a="1"/>
  <c r="Y195" i="11" s="1"/>
  <c r="AK195" i="11" a="1"/>
  <c r="AK195" i="11" s="1"/>
  <c r="Y207" i="11" a="1"/>
  <c r="Y207" i="11" s="1"/>
  <c r="AK207" i="11" a="1"/>
  <c r="AK207" i="11" s="1"/>
  <c r="Y219" i="11" a="1"/>
  <c r="Y219" i="11" s="1"/>
  <c r="AK219" i="11" a="1"/>
  <c r="AK219" i="11" s="1"/>
  <c r="Y231" i="11" a="1"/>
  <c r="Y231" i="11" s="1"/>
  <c r="AK231" i="11" a="1"/>
  <c r="AK231" i="11" s="1"/>
  <c r="Y243" i="11" a="1"/>
  <c r="Y243" i="11" s="1"/>
  <c r="AK243" i="11" a="1"/>
  <c r="AK243" i="11" s="1"/>
  <c r="Y255" i="11" a="1"/>
  <c r="Y255" i="11" s="1"/>
  <c r="AK255" i="11" a="1"/>
  <c r="AK255" i="11" s="1"/>
  <c r="Y267" i="11" a="1"/>
  <c r="Y267" i="11" s="1"/>
  <c r="AK267" i="11" a="1"/>
  <c r="AK267" i="11" s="1"/>
  <c r="Y279" i="11" a="1"/>
  <c r="Y279" i="11" s="1"/>
  <c r="AK279" i="11" a="1"/>
  <c r="AK279" i="11" s="1"/>
  <c r="Y291" i="11" a="1"/>
  <c r="Y291" i="11" s="1"/>
  <c r="AK291" i="11" a="1"/>
  <c r="AK291" i="11" s="1"/>
  <c r="Y303" i="11" a="1"/>
  <c r="Y303" i="11" s="1"/>
  <c r="AK303" i="11" a="1"/>
  <c r="AK303" i="11" s="1"/>
  <c r="Y315" i="11" a="1"/>
  <c r="Y315" i="11" s="1"/>
  <c r="AK315" i="11" a="1"/>
  <c r="AK315" i="11" s="1"/>
  <c r="Y327" i="11" a="1"/>
  <c r="Y327" i="11" s="1"/>
  <c r="AK327" i="11" a="1"/>
  <c r="AK327" i="11" s="1"/>
  <c r="Y339" i="11" a="1"/>
  <c r="Y339" i="11" s="1"/>
  <c r="AK339" i="11" a="1"/>
  <c r="AK339" i="11" s="1"/>
  <c r="Y351" i="11" a="1"/>
  <c r="Y351" i="11" s="1"/>
  <c r="AK351" i="11" a="1"/>
  <c r="AK351" i="11" s="1"/>
  <c r="Y363" i="11" a="1"/>
  <c r="Y363" i="11" s="1"/>
  <c r="AK363" i="11" a="1"/>
  <c r="AK363" i="11" s="1"/>
  <c r="Y375" i="11" a="1"/>
  <c r="Y375" i="11" s="1"/>
  <c r="AK375" i="11" a="1"/>
  <c r="AK375" i="11" s="1"/>
  <c r="Y387" i="11" a="1"/>
  <c r="Y387" i="11" s="1"/>
  <c r="AK387" i="11" a="1"/>
  <c r="AK387" i="11" s="1"/>
  <c r="Y399" i="11" a="1"/>
  <c r="Y399" i="11" s="1"/>
  <c r="AK399" i="11" a="1"/>
  <c r="AK399" i="11" s="1"/>
  <c r="Y411" i="11" a="1"/>
  <c r="Y411" i="11" s="1"/>
  <c r="AK411" i="11" a="1"/>
  <c r="AK411" i="11" s="1"/>
  <c r="Y423" i="11" a="1"/>
  <c r="Y423" i="11" s="1"/>
  <c r="AK423" i="11" a="1"/>
  <c r="AK423" i="11" s="1"/>
  <c r="Y435" i="11" a="1"/>
  <c r="Y435" i="11" s="1"/>
  <c r="AK435" i="11" a="1"/>
  <c r="AK435" i="11" s="1"/>
  <c r="Y447" i="11" a="1"/>
  <c r="Y447" i="11" s="1"/>
  <c r="AK447" i="11" a="1"/>
  <c r="AK447" i="11" s="1"/>
  <c r="Y459" i="11" a="1"/>
  <c r="Y459" i="11" s="1"/>
  <c r="AK459" i="11" a="1"/>
  <c r="AK459" i="11" s="1"/>
  <c r="Y476" i="11" a="1"/>
  <c r="Y476" i="11" s="1"/>
  <c r="AK476" i="11" a="1"/>
  <c r="AK476" i="11" s="1"/>
  <c r="Y488" i="11" a="1"/>
  <c r="Y488" i="11" s="1"/>
  <c r="AK488" i="11" a="1"/>
  <c r="AK488" i="11" s="1"/>
  <c r="Y500" i="11" a="1"/>
  <c r="Y500" i="11" s="1"/>
  <c r="AK500" i="11" a="1"/>
  <c r="AK500" i="11" s="1"/>
  <c r="Y512" i="11" a="1"/>
  <c r="Y512" i="11" s="1"/>
  <c r="AK512" i="11" a="1"/>
  <c r="AK512" i="11" s="1"/>
  <c r="Y524" i="11" a="1"/>
  <c r="Y524" i="11" s="1"/>
  <c r="AK524" i="11" a="1"/>
  <c r="AK524" i="11" s="1"/>
  <c r="Y536" i="11" a="1"/>
  <c r="Y536" i="11" s="1"/>
  <c r="AK536" i="11" a="1"/>
  <c r="AK536" i="11" s="1"/>
  <c r="Y548" i="11" a="1"/>
  <c r="Y548" i="11" s="1"/>
  <c r="AK548" i="11" a="1"/>
  <c r="AK548" i="11" s="1"/>
  <c r="Y560" i="11" a="1"/>
  <c r="Y560" i="11" s="1"/>
  <c r="AK560" i="11" a="1"/>
  <c r="AK560" i="11" s="1"/>
  <c r="Y572" i="11" a="1"/>
  <c r="Y572" i="11" s="1"/>
  <c r="AK572" i="11" a="1"/>
  <c r="AK572" i="11" s="1"/>
  <c r="Y584" i="11" a="1"/>
  <c r="Y584" i="11" s="1"/>
  <c r="AK584" i="11" a="1"/>
  <c r="AK584" i="11" s="1"/>
  <c r="Y596" i="11" a="1"/>
  <c r="Y596" i="11" s="1"/>
  <c r="AK596" i="11" a="1"/>
  <c r="AK596" i="11" s="1"/>
  <c r="Y608" i="11" a="1"/>
  <c r="Y608" i="11" s="1"/>
  <c r="AK608" i="11" a="1"/>
  <c r="AK608" i="11" s="1"/>
  <c r="Y620" i="11" a="1"/>
  <c r="Y620" i="11" s="1"/>
  <c r="AK620" i="11" a="1"/>
  <c r="AK620" i="11" s="1"/>
  <c r="Y632" i="11" a="1"/>
  <c r="Y632" i="11" s="1"/>
  <c r="AK632" i="11" a="1"/>
  <c r="AK632" i="11" s="1"/>
  <c r="Y644" i="11" a="1"/>
  <c r="Y644" i="11" s="1"/>
  <c r="AK644" i="11" a="1"/>
  <c r="AK644" i="11" s="1"/>
  <c r="Y656" i="11" a="1"/>
  <c r="Y656" i="11" s="1"/>
  <c r="AK656" i="11" a="1"/>
  <c r="AK656" i="11" s="1"/>
  <c r="Y668" i="11" a="1"/>
  <c r="Y668" i="11" s="1"/>
  <c r="AK668" i="11" a="1"/>
  <c r="AK668" i="11" s="1"/>
  <c r="Y680" i="11" a="1"/>
  <c r="Y680" i="11" s="1"/>
  <c r="AK680" i="11" a="1"/>
  <c r="AK680" i="11" s="1"/>
  <c r="Y692" i="11" a="1"/>
  <c r="Y692" i="11" s="1"/>
  <c r="AK692" i="11" a="1"/>
  <c r="AK692" i="11" s="1"/>
  <c r="Y704" i="11" a="1"/>
  <c r="Y704" i="11" s="1"/>
  <c r="AK704" i="11" a="1"/>
  <c r="AK704" i="11" s="1"/>
  <c r="Y716" i="11" a="1"/>
  <c r="Y716" i="11" s="1"/>
  <c r="AK716" i="11" a="1"/>
  <c r="AK716" i="11" s="1"/>
  <c r="Y728" i="11" a="1"/>
  <c r="Y728" i="11" s="1"/>
  <c r="AK728" i="11" a="1"/>
  <c r="AK728" i="11" s="1"/>
  <c r="Y740" i="11" a="1"/>
  <c r="Y740" i="11" s="1"/>
  <c r="AK740" i="11" a="1"/>
  <c r="AK740" i="11" s="1"/>
  <c r="Y752" i="11" a="1"/>
  <c r="Y752" i="11" s="1"/>
  <c r="AK752" i="11" a="1"/>
  <c r="AK752" i="11" s="1"/>
  <c r="Y764" i="11" a="1"/>
  <c r="Y764" i="11" s="1"/>
  <c r="AK764" i="11" a="1"/>
  <c r="AK764" i="11" s="1"/>
  <c r="Y776" i="11" a="1"/>
  <c r="Y776" i="11" s="1"/>
  <c r="AK776" i="11" a="1"/>
  <c r="AK776" i="11" s="1"/>
  <c r="Y788" i="11" a="1"/>
  <c r="Y788" i="11" s="1"/>
  <c r="AK788" i="11" a="1"/>
  <c r="AK788" i="11" s="1"/>
  <c r="Y800" i="11" a="1"/>
  <c r="Y800" i="11" s="1"/>
  <c r="AK800" i="11" a="1"/>
  <c r="AK800" i="11" s="1"/>
  <c r="Y812" i="11" a="1"/>
  <c r="Y812" i="11" s="1"/>
  <c r="AK812" i="11" a="1"/>
  <c r="AK812" i="11" s="1"/>
  <c r="Y824" i="11" a="1"/>
  <c r="Y824" i="11" s="1"/>
  <c r="AK824" i="11" a="1"/>
  <c r="AK824" i="11" s="1"/>
  <c r="Y836" i="11" a="1"/>
  <c r="Y836" i="11" s="1"/>
  <c r="AK836" i="11" a="1"/>
  <c r="AK836" i="11" s="1"/>
  <c r="Y848" i="11" a="1"/>
  <c r="Y848" i="11" s="1"/>
  <c r="AK848" i="11" a="1"/>
  <c r="AK848" i="11" s="1"/>
  <c r="Y860" i="11" a="1"/>
  <c r="Y860" i="11" s="1"/>
  <c r="AK860" i="11" a="1"/>
  <c r="AK860" i="11" s="1"/>
  <c r="Y822" i="11" a="1"/>
  <c r="Y822" i="11" s="1"/>
  <c r="AK822" i="11" a="1"/>
  <c r="AK822" i="11" s="1"/>
  <c r="Y833" i="11" a="1"/>
  <c r="Y833" i="11" s="1"/>
  <c r="AK833" i="11" a="1"/>
  <c r="AK833" i="11" s="1"/>
  <c r="Y842" i="11" a="1"/>
  <c r="Y842" i="11" s="1"/>
  <c r="AK842" i="11" a="1"/>
  <c r="AK842" i="11" s="1"/>
  <c r="Y844" i="11" a="1"/>
  <c r="Y844" i="11" s="1"/>
  <c r="AK844" i="11" a="1"/>
  <c r="AK844" i="11" s="1"/>
  <c r="Y853" i="11" a="1"/>
  <c r="Y853" i="11" s="1"/>
  <c r="AK853" i="11" a="1"/>
  <c r="AK853" i="11" s="1"/>
  <c r="Y854" i="11" a="1"/>
  <c r="Y854" i="11" s="1"/>
  <c r="AK854" i="11" a="1"/>
  <c r="AK854" i="11" s="1"/>
  <c r="Y856" i="11" a="1"/>
  <c r="Y856" i="11" s="1"/>
  <c r="AK856" i="11" a="1"/>
  <c r="AK856" i="11" s="1"/>
  <c r="Y858" i="11" a="1"/>
  <c r="Y858" i="11" s="1"/>
  <c r="AK858" i="11" a="1"/>
  <c r="AK858" i="11" s="1"/>
  <c r="Y862" i="11" a="1"/>
  <c r="Y862" i="11" s="1"/>
  <c r="AK862" i="11" a="1"/>
  <c r="AK862" i="11" s="1"/>
  <c r="Y863" i="11" a="1"/>
  <c r="Y863" i="11" s="1"/>
  <c r="AK863" i="11" a="1"/>
  <c r="AK863" i="11" s="1"/>
  <c r="Y864" i="11" a="1"/>
  <c r="Y864" i="11" s="1"/>
  <c r="AK864" i="11" a="1"/>
  <c r="AK864" i="11" s="1"/>
  <c r="Y867" i="11" a="1"/>
  <c r="Y867" i="11" s="1"/>
  <c r="AK867" i="11" a="1"/>
  <c r="AK867" i="11" s="1"/>
  <c r="Y868" i="11" a="1"/>
  <c r="Y868" i="11" s="1"/>
  <c r="AK868" i="11" a="1"/>
  <c r="AK868" i="11" s="1"/>
  <c r="Y869" i="11" a="1"/>
  <c r="Y869" i="11" s="1"/>
  <c r="AK869" i="11" a="1"/>
  <c r="AK869" i="11" s="1"/>
  <c r="Y871" i="11" a="1"/>
  <c r="Y871" i="11" s="1"/>
  <c r="AK871" i="11" a="1"/>
  <c r="AK871" i="11" s="1"/>
  <c r="Y872" i="11" a="1"/>
  <c r="Y872" i="11" s="1"/>
  <c r="AK872" i="11" a="1"/>
  <c r="AK872" i="11" s="1"/>
  <c r="Y873" i="11" a="1"/>
  <c r="Y873" i="11" s="1"/>
  <c r="AK873" i="11" a="1"/>
  <c r="AK873" i="11" s="1"/>
  <c r="Y874" i="11" a="1"/>
  <c r="Y874" i="11" s="1"/>
  <c r="AK874" i="11" a="1"/>
  <c r="AK874" i="11" s="1"/>
  <c r="Y875" i="11" a="1"/>
  <c r="Y875" i="11" s="1"/>
  <c r="AK875" i="11" a="1"/>
  <c r="AK875" i="11" s="1"/>
  <c r="Y876" i="11" a="1"/>
  <c r="Y876" i="11" s="1"/>
  <c r="AK876" i="11" a="1"/>
  <c r="AK876" i="11" s="1"/>
  <c r="Y877" i="11" a="1"/>
  <c r="Y877" i="11" s="1"/>
  <c r="AK877" i="11" a="1"/>
  <c r="AK877" i="11" s="1"/>
  <c r="Y878" i="11" a="1"/>
  <c r="Y878" i="11" s="1"/>
  <c r="AK878" i="11" a="1"/>
  <c r="AK878" i="11" s="1"/>
  <c r="Y880" i="11" a="1"/>
  <c r="Y880" i="11" s="1"/>
  <c r="AK880" i="11" a="1"/>
  <c r="AK880" i="11" s="1"/>
  <c r="Y881" i="11" a="1"/>
  <c r="Y881" i="11" s="1"/>
  <c r="AK881" i="11" a="1"/>
  <c r="AK881" i="11" s="1"/>
  <c r="Y882" i="11" a="1"/>
  <c r="Y882" i="11" s="1"/>
  <c r="AK882" i="11" a="1"/>
  <c r="AK882" i="11" s="1"/>
  <c r="Y883" i="11" a="1"/>
  <c r="Y883" i="11" s="1"/>
  <c r="AK883" i="11" a="1"/>
  <c r="AK883" i="11" s="1"/>
  <c r="Y884" i="11" a="1"/>
  <c r="Y884" i="11" s="1"/>
  <c r="AK884" i="11" a="1"/>
  <c r="AK884" i="11" s="1"/>
  <c r="Y885" i="11" a="1"/>
  <c r="Y885" i="11" s="1"/>
  <c r="AK885" i="11" a="1"/>
  <c r="AK885" i="11" s="1"/>
  <c r="Y886" i="11" a="1"/>
  <c r="Y886" i="11" s="1"/>
  <c r="AK886" i="11" a="1"/>
  <c r="AK886" i="11" s="1"/>
  <c r="Y887" i="11" a="1"/>
  <c r="Y887" i="11" s="1"/>
  <c r="AK887" i="11" a="1"/>
  <c r="AK887" i="11" s="1"/>
  <c r="Y888" i="11" a="1"/>
  <c r="Y888" i="11" s="1"/>
  <c r="AK888" i="11" a="1"/>
  <c r="AK888" i="11" s="1"/>
  <c r="Y889" i="11" a="1"/>
  <c r="Y889" i="11" s="1"/>
  <c r="AK889" i="11" a="1"/>
  <c r="AK889" i="11" s="1"/>
  <c r="Y890" i="11" a="1"/>
  <c r="Y890" i="11" s="1"/>
  <c r="AK890" i="11" a="1"/>
  <c r="AK890" i="11" s="1"/>
  <c r="Y891" i="11" a="1"/>
  <c r="Y891" i="11" s="1"/>
  <c r="AK891" i="11" a="1"/>
  <c r="AK891" i="11" s="1"/>
  <c r="Y892" i="11" a="1"/>
  <c r="Y892" i="11" s="1"/>
  <c r="AK892" i="11" a="1"/>
  <c r="AK892" i="11" s="1"/>
  <c r="Y893" i="11" a="1"/>
  <c r="Y893" i="11" s="1"/>
  <c r="AK893" i="11" a="1"/>
  <c r="AK893" i="11" s="1"/>
  <c r="Y894" i="11" a="1"/>
  <c r="Y894" i="11" s="1"/>
  <c r="AK894" i="11" a="1"/>
  <c r="AK894" i="11" s="1"/>
  <c r="Y895" i="11" a="1"/>
  <c r="Y895" i="11" s="1"/>
  <c r="AK895" i="11" a="1"/>
  <c r="AK895" i="11" s="1"/>
  <c r="Y896" i="11" a="1"/>
  <c r="Y896" i="11" s="1"/>
  <c r="AK896" i="11" a="1"/>
  <c r="AK896" i="11" s="1"/>
  <c r="Y897" i="11" a="1"/>
  <c r="Y897" i="11" s="1"/>
  <c r="AK897" i="11" a="1"/>
  <c r="AK897" i="11" s="1"/>
  <c r="Y898" i="11" a="1"/>
  <c r="Y898" i="11" s="1"/>
  <c r="AK898" i="11" a="1"/>
  <c r="AK898" i="11" s="1"/>
  <c r="Y899" i="11" a="1"/>
  <c r="Y899" i="11" s="1"/>
  <c r="AK899" i="11" a="1"/>
  <c r="AK899" i="11" s="1"/>
  <c r="Y900" i="11" a="1"/>
  <c r="Y900" i="11" s="1"/>
  <c r="AK900" i="11" a="1"/>
  <c r="AK900" i="11" s="1"/>
  <c r="Y901" i="11" a="1"/>
  <c r="Y901" i="11" s="1"/>
  <c r="AK901" i="11" a="1"/>
  <c r="AK901" i="11" s="1"/>
  <c r="Y902" i="11" a="1"/>
  <c r="Y902" i="11" s="1"/>
  <c r="AK902" i="11" a="1"/>
  <c r="AK902" i="11" s="1"/>
  <c r="Y903" i="11" a="1"/>
  <c r="Y903" i="11" s="1"/>
  <c r="AK903" i="11" a="1"/>
  <c r="AK903" i="11" s="1"/>
  <c r="Y904" i="11" a="1"/>
  <c r="Y904" i="11" s="1"/>
  <c r="AK904" i="11" a="1"/>
  <c r="AK904" i="11" s="1"/>
  <c r="Y905" i="11" a="1"/>
  <c r="Y905" i="11" s="1"/>
  <c r="AK905" i="11" a="1"/>
  <c r="AK905" i="11" s="1"/>
  <c r="Y906" i="11" a="1"/>
  <c r="Y906" i="11" s="1"/>
  <c r="AK906" i="11" a="1"/>
  <c r="AK906" i="11" s="1"/>
  <c r="Y907" i="11" a="1"/>
  <c r="Y907" i="11" s="1"/>
  <c r="AK907" i="11" a="1"/>
  <c r="AK907" i="11" s="1"/>
  <c r="Y908" i="11" a="1"/>
  <c r="Y908" i="11" s="1"/>
  <c r="AK908" i="11" a="1"/>
  <c r="AK908" i="11" s="1"/>
  <c r="Y909" i="11" a="1"/>
  <c r="Y909" i="11" s="1"/>
  <c r="AK909" i="11" a="1"/>
  <c r="AK909" i="11" s="1"/>
  <c r="Y910" i="11" a="1"/>
  <c r="Y910" i="11" s="1"/>
  <c r="AK910" i="11" a="1"/>
  <c r="AK910" i="11" s="1"/>
  <c r="Y911" i="11" a="1"/>
  <c r="Y911" i="11" s="1"/>
  <c r="AK911" i="11" a="1"/>
  <c r="AK911" i="11" s="1"/>
  <c r="Y912" i="11" a="1"/>
  <c r="Y912" i="11" s="1"/>
  <c r="AK912" i="11" a="1"/>
  <c r="AK912" i="11" s="1"/>
  <c r="Y913" i="11" a="1"/>
  <c r="Y913" i="11" s="1"/>
  <c r="AK913" i="11" a="1"/>
  <c r="AK913" i="11" s="1"/>
  <c r="Y914" i="11" a="1"/>
  <c r="Y914" i="11" s="1"/>
  <c r="AK914" i="11" a="1"/>
  <c r="AK914" i="11" s="1"/>
  <c r="Y915" i="11" a="1"/>
  <c r="Y915" i="11" s="1"/>
  <c r="AK915" i="11" a="1"/>
  <c r="AK915" i="11" s="1"/>
  <c r="Y916" i="11" a="1"/>
  <c r="Y916" i="11" s="1"/>
  <c r="AK916" i="11" a="1"/>
  <c r="AK916" i="11" s="1"/>
  <c r="Y917" i="11" a="1"/>
  <c r="Y917" i="11" s="1"/>
  <c r="AK917" i="11" a="1"/>
  <c r="AK917" i="11" s="1"/>
  <c r="Y918" i="11" a="1"/>
  <c r="Y918" i="11" s="1"/>
  <c r="AK918" i="11" a="1"/>
  <c r="AK918" i="11" s="1"/>
  <c r="Y919" i="11" a="1"/>
  <c r="Y919" i="11" s="1"/>
  <c r="AK919" i="11" a="1"/>
  <c r="AK919" i="11" s="1"/>
  <c r="Y920" i="11" a="1"/>
  <c r="Y920" i="11" s="1"/>
  <c r="AK920" i="11" a="1"/>
  <c r="AK920" i="11" s="1"/>
  <c r="Y921" i="11" a="1"/>
  <c r="Y921" i="11" s="1"/>
  <c r="AK921" i="11" a="1"/>
  <c r="AK921" i="11" s="1"/>
  <c r="Y922" i="11" a="1"/>
  <c r="Y922" i="11" s="1"/>
  <c r="AK922" i="11" a="1"/>
  <c r="AK922" i="11" s="1"/>
  <c r="Y923" i="11" a="1"/>
  <c r="Y923" i="11" s="1"/>
  <c r="AK923" i="11" a="1"/>
  <c r="AK923" i="11" s="1"/>
  <c r="Y924" i="11" a="1"/>
  <c r="Y924" i="11" s="1"/>
  <c r="AK924" i="11" a="1"/>
  <c r="AK924" i="11" s="1"/>
  <c r="Y925" i="11" a="1"/>
  <c r="Y925" i="11" s="1"/>
  <c r="AK925" i="11" a="1"/>
  <c r="AK925" i="11" s="1"/>
  <c r="Y926" i="11" a="1"/>
  <c r="Y926" i="11" s="1"/>
  <c r="AK926" i="11" a="1"/>
  <c r="AK926" i="11" s="1"/>
  <c r="Y927" i="11" a="1"/>
  <c r="Y927" i="11" s="1"/>
  <c r="AK927" i="11" a="1"/>
  <c r="AK927" i="11" s="1"/>
  <c r="Y928" i="11" a="1"/>
  <c r="Y928" i="11" s="1"/>
  <c r="AK928" i="11" a="1"/>
  <c r="AK928" i="11" s="1"/>
  <c r="Y929" i="11" a="1"/>
  <c r="Y929" i="11" s="1"/>
  <c r="AK929" i="11" a="1"/>
  <c r="AK929" i="11" s="1"/>
  <c r="Y930" i="11" a="1"/>
  <c r="Y930" i="11" s="1"/>
  <c r="AK930" i="11" a="1"/>
  <c r="AK930" i="11" s="1"/>
  <c r="Y931" i="11" a="1"/>
  <c r="Y931" i="11" s="1"/>
  <c r="AK931" i="11" a="1"/>
  <c r="AK931" i="11" s="1"/>
  <c r="Y932" i="11" a="1"/>
  <c r="Y932" i="11" s="1"/>
  <c r="AK932" i="11" a="1"/>
  <c r="AK932" i="11" s="1"/>
  <c r="Y933" i="11" a="1"/>
  <c r="Y933" i="11" s="1"/>
  <c r="AK933" i="11" a="1"/>
  <c r="AK933" i="11" s="1"/>
  <c r="Y934" i="11" a="1"/>
  <c r="Y934" i="11" s="1"/>
  <c r="AK934" i="11" a="1"/>
  <c r="AK934" i="11" s="1"/>
  <c r="Y935" i="11" a="1"/>
  <c r="Y935" i="11" s="1"/>
  <c r="AK935" i="11" a="1"/>
  <c r="AK935" i="11" s="1"/>
  <c r="Y936" i="11" a="1"/>
  <c r="Y936" i="11" s="1"/>
  <c r="AK936" i="11" a="1"/>
  <c r="AK936" i="11" s="1"/>
  <c r="Y937" i="11" a="1"/>
  <c r="Y937" i="11" s="1"/>
  <c r="AK937" i="11" a="1"/>
  <c r="AK937" i="11" s="1"/>
  <c r="Y938" i="11" a="1"/>
  <c r="Y938" i="11" s="1"/>
  <c r="AK938" i="11" a="1"/>
  <c r="AK938" i="11" s="1"/>
  <c r="Y939" i="11" a="1"/>
  <c r="Y939" i="11" s="1"/>
  <c r="AK939" i="11" a="1"/>
  <c r="AK939" i="11" s="1"/>
  <c r="Y940" i="11" a="1"/>
  <c r="Y940" i="11" s="1"/>
  <c r="AK940" i="11" a="1"/>
  <c r="AK940" i="11" s="1"/>
  <c r="Y941" i="11" a="1"/>
  <c r="Y941" i="11" s="1"/>
  <c r="AK941" i="11" a="1"/>
  <c r="AK941" i="11" s="1"/>
  <c r="Y942" i="11" a="1"/>
  <c r="Y942" i="11" s="1"/>
  <c r="AK942" i="11" a="1"/>
  <c r="AK942" i="11" s="1"/>
  <c r="Y943" i="11" a="1"/>
  <c r="Y943" i="11" s="1"/>
  <c r="AK943" i="11" a="1"/>
  <c r="AK943" i="11" s="1"/>
  <c r="Y944" i="11" a="1"/>
  <c r="Y944" i="11" s="1"/>
  <c r="AK944" i="11" a="1"/>
  <c r="AK944" i="11" s="1"/>
  <c r="Y945" i="11" a="1"/>
  <c r="Y945" i="11" s="1"/>
  <c r="AK945" i="11" a="1"/>
  <c r="AK945" i="11" s="1"/>
  <c r="Y946" i="11" a="1"/>
  <c r="Y946" i="11" s="1"/>
  <c r="AK946" i="11" a="1"/>
  <c r="AK946" i="11" s="1"/>
  <c r="Y947" i="11" a="1"/>
  <c r="Y947" i="11" s="1"/>
  <c r="AK947" i="11" a="1"/>
  <c r="AK947" i="11" s="1"/>
  <c r="Y948" i="11" a="1"/>
  <c r="Y948" i="11" s="1"/>
  <c r="AK948" i="11" a="1"/>
  <c r="AK948" i="11" s="1"/>
  <c r="Y949" i="11" a="1"/>
  <c r="Y949" i="11" s="1"/>
  <c r="AK949" i="11" a="1"/>
  <c r="AK949" i="11" s="1"/>
  <c r="Y950" i="11" a="1"/>
  <c r="Y950" i="11" s="1"/>
  <c r="AK950" i="11" a="1"/>
  <c r="AK950" i="11" s="1"/>
  <c r="Y951" i="11" a="1"/>
  <c r="Y951" i="11" s="1"/>
  <c r="AK951" i="11" a="1"/>
  <c r="AK951" i="11" s="1"/>
  <c r="Y952" i="11" a="1"/>
  <c r="Y952" i="11" s="1"/>
  <c r="AK952" i="11" a="1"/>
  <c r="AK952" i="11" s="1"/>
  <c r="Y953" i="11" a="1"/>
  <c r="Y953" i="11" s="1"/>
  <c r="AK953" i="11" a="1"/>
  <c r="AK953" i="11" s="1"/>
  <c r="Y954" i="11" a="1"/>
  <c r="Y954" i="11" s="1"/>
  <c r="AK954" i="11" a="1"/>
  <c r="AK954" i="11" s="1"/>
  <c r="Y955" i="11" a="1"/>
  <c r="Y955" i="11" s="1"/>
  <c r="AK955" i="11" a="1"/>
  <c r="AK955" i="11" s="1"/>
  <c r="Y956" i="11" a="1"/>
  <c r="Y956" i="11" s="1"/>
  <c r="AK956" i="11" a="1"/>
  <c r="AK956" i="11" s="1"/>
  <c r="Y957" i="11" a="1"/>
  <c r="Y957" i="11" s="1"/>
  <c r="AK957" i="11" a="1"/>
  <c r="AK957" i="11" s="1"/>
  <c r="Y958" i="11" a="1"/>
  <c r="Y958" i="11" s="1"/>
  <c r="AK958" i="11" a="1"/>
  <c r="AK958" i="11" s="1"/>
  <c r="Y959" i="11" a="1"/>
  <c r="Y959" i="11" s="1"/>
  <c r="AK959" i="11" a="1"/>
  <c r="AK959" i="11" s="1"/>
  <c r="Y960" i="11" a="1"/>
  <c r="Y960" i="11" s="1"/>
  <c r="AK960" i="11" a="1"/>
  <c r="AK960" i="11" s="1"/>
  <c r="Y961" i="11" a="1"/>
  <c r="Y961" i="11" s="1"/>
  <c r="AK961" i="11" a="1"/>
  <c r="AK961" i="11" s="1"/>
  <c r="Y962" i="11" a="1"/>
  <c r="Y962" i="11" s="1"/>
  <c r="AK962" i="11" a="1"/>
  <c r="AK962" i="11" s="1"/>
  <c r="Y963" i="11" a="1"/>
  <c r="Y963" i="11" s="1"/>
  <c r="AK963" i="11" a="1"/>
  <c r="AK963" i="11" s="1"/>
  <c r="Y964" i="11" a="1"/>
  <c r="Y964" i="11" s="1"/>
  <c r="AK964" i="11" a="1"/>
  <c r="AK964" i="11" s="1"/>
  <c r="Y965" i="11" a="1"/>
  <c r="Y965" i="11" s="1"/>
  <c r="AK965" i="11" a="1"/>
  <c r="AK965" i="11" s="1"/>
  <c r="Y966" i="11" a="1"/>
  <c r="Y966" i="11" s="1"/>
  <c r="AK966" i="11" a="1"/>
  <c r="AK966" i="11" s="1"/>
  <c r="Y967" i="11" a="1"/>
  <c r="Y967" i="11" s="1"/>
  <c r="AK967" i="11" a="1"/>
  <c r="AK967" i="11" s="1"/>
  <c r="Y968" i="11" a="1"/>
  <c r="Y968" i="11" s="1"/>
  <c r="AK968" i="11" a="1"/>
  <c r="AK968" i="11" s="1"/>
  <c r="Y969" i="11" a="1"/>
  <c r="Y969" i="11" s="1"/>
  <c r="AK969" i="11" a="1"/>
  <c r="AK969" i="11" s="1"/>
  <c r="Y970" i="11" a="1"/>
  <c r="Y970" i="11" s="1"/>
  <c r="AK970" i="11" a="1"/>
  <c r="AK970" i="11" s="1"/>
  <c r="Y971" i="11" a="1"/>
  <c r="Y971" i="11" s="1"/>
  <c r="AK971" i="11" a="1"/>
  <c r="AK971" i="11" s="1"/>
  <c r="Y972" i="11" a="1"/>
  <c r="Y972" i="11" s="1"/>
  <c r="AK972" i="11" a="1"/>
  <c r="AK972" i="11" s="1"/>
  <c r="Y973" i="11" a="1"/>
  <c r="Y973" i="11" s="1"/>
  <c r="AK973" i="11" a="1"/>
  <c r="AK973" i="11" s="1"/>
  <c r="Y974" i="11" a="1"/>
  <c r="Y974" i="11" s="1"/>
  <c r="AK974" i="11" a="1"/>
  <c r="AK974" i="11" s="1"/>
  <c r="Y975" i="11" a="1"/>
  <c r="Y975" i="11" s="1"/>
  <c r="AK975" i="11" a="1"/>
  <c r="AK975" i="11" s="1"/>
  <c r="Y976" i="11" a="1"/>
  <c r="Y976" i="11" s="1"/>
  <c r="AK976" i="11" a="1"/>
  <c r="AK976" i="11" s="1"/>
  <c r="Y977" i="11" a="1"/>
  <c r="Y977" i="11" s="1"/>
  <c r="AK977" i="11" a="1"/>
  <c r="AK977" i="11" s="1"/>
  <c r="Y978" i="11" a="1"/>
  <c r="Y978" i="11" s="1"/>
  <c r="AK978" i="11" a="1"/>
  <c r="AK978" i="11" s="1"/>
  <c r="Y979" i="11" a="1"/>
  <c r="Y979" i="11" s="1"/>
  <c r="AK979" i="11" a="1"/>
  <c r="AK979" i="11" s="1"/>
  <c r="Y980" i="11" a="1"/>
  <c r="Y980" i="11" s="1"/>
  <c r="AK980" i="11" a="1"/>
  <c r="AK980" i="11" s="1"/>
  <c r="Y981" i="11" a="1"/>
  <c r="Y981" i="11" s="1"/>
  <c r="AK981" i="11" a="1"/>
  <c r="AK981" i="11" s="1"/>
  <c r="Y982" i="11" a="1"/>
  <c r="Y982" i="11" s="1"/>
  <c r="AK982" i="11" a="1"/>
  <c r="AK982" i="11" s="1"/>
  <c r="Y983" i="11" a="1"/>
  <c r="Y983" i="11" s="1"/>
  <c r="AK983" i="11" a="1"/>
  <c r="AK983" i="11" s="1"/>
  <c r="Y984" i="11" a="1"/>
  <c r="Y984" i="11" s="1"/>
  <c r="AK984" i="11" a="1"/>
  <c r="AK984" i="11" s="1"/>
  <c r="Y985" i="11" a="1"/>
  <c r="Y985" i="11" s="1"/>
  <c r="AK985" i="11" a="1"/>
  <c r="AK985" i="11" s="1"/>
  <c r="Y986" i="11" a="1"/>
  <c r="Y986" i="11" s="1"/>
  <c r="AK986" i="11" a="1"/>
  <c r="AK986" i="11" s="1"/>
  <c r="Y987" i="11" a="1"/>
  <c r="Y987" i="11" s="1"/>
  <c r="AK987" i="11" a="1"/>
  <c r="AK987" i="11" s="1"/>
  <c r="Y988" i="11" a="1"/>
  <c r="Y988" i="11" s="1"/>
  <c r="AK988" i="11" a="1"/>
  <c r="AK988" i="11" s="1"/>
  <c r="Y989" i="11" a="1"/>
  <c r="Y989" i="11" s="1"/>
  <c r="AK989" i="11" a="1"/>
  <c r="AK989" i="11" s="1"/>
  <c r="Y990" i="11" a="1"/>
  <c r="Y990" i="11" s="1"/>
  <c r="AK990" i="11" a="1"/>
  <c r="AK990" i="11" s="1"/>
  <c r="Y991" i="11" a="1"/>
  <c r="Y991" i="11" s="1"/>
  <c r="AK991" i="11" a="1"/>
  <c r="AK991" i="11" s="1"/>
  <c r="Y992" i="11" a="1"/>
  <c r="Y992" i="11" s="1"/>
  <c r="AK992" i="11" a="1"/>
  <c r="AK992" i="11" s="1"/>
  <c r="Y993" i="11" a="1"/>
  <c r="Y993" i="11" s="1"/>
  <c r="AK993" i="11" a="1"/>
  <c r="AK993" i="11" s="1"/>
  <c r="Y994" i="11" a="1"/>
  <c r="Y994" i="11" s="1"/>
  <c r="AK994" i="11" a="1"/>
  <c r="AK994" i="11" s="1"/>
  <c r="Y995" i="11" a="1"/>
  <c r="Y995" i="11" s="1"/>
  <c r="AK995" i="11" a="1"/>
  <c r="AK995" i="11" s="1"/>
  <c r="Y996" i="11" a="1"/>
  <c r="Y996" i="11" s="1"/>
  <c r="AK996" i="11" a="1"/>
  <c r="AK996" i="11" s="1"/>
  <c r="Y997" i="11" a="1"/>
  <c r="Y997" i="11" s="1"/>
  <c r="AK997" i="11" a="1"/>
  <c r="AK997" i="11" s="1"/>
  <c r="Y998" i="11" a="1"/>
  <c r="Y998" i="11" s="1"/>
  <c r="AK998" i="11" a="1"/>
  <c r="AK998" i="11" s="1"/>
  <c r="Y999" i="11" a="1"/>
  <c r="Y999" i="11" s="1"/>
  <c r="AK999" i="11" a="1"/>
  <c r="AK999" i="11" s="1"/>
  <c r="Y1000" i="11" a="1"/>
  <c r="Y1000" i="11" s="1"/>
  <c r="AK1000" i="11" a="1"/>
  <c r="AK1000" i="11" s="1"/>
  <c r="Y1001" i="11" a="1"/>
  <c r="Y1001" i="11" s="1"/>
  <c r="AK1001" i="11" a="1"/>
  <c r="AK1001" i="11" s="1"/>
  <c r="Y1002" i="11" a="1"/>
  <c r="Y1002" i="11" s="1"/>
  <c r="AK1002" i="11" a="1"/>
  <c r="AK1002" i="11" s="1"/>
  <c r="Y1003" i="11" a="1"/>
  <c r="Y1003" i="11" s="1"/>
  <c r="AK1003" i="11" a="1"/>
  <c r="AK1003" i="11" s="1"/>
  <c r="Y1004" i="11" a="1"/>
  <c r="Y1004" i="11" s="1"/>
  <c r="AK1004" i="11" a="1"/>
  <c r="AK1004" i="11" s="1"/>
  <c r="Y1005" i="11" a="1"/>
  <c r="Y1005" i="11" s="1"/>
  <c r="AK1005" i="11" a="1"/>
  <c r="AK1005" i="11" s="1"/>
  <c r="Y1006" i="11" a="1"/>
  <c r="Y1006" i="11" s="1"/>
  <c r="AK1006" i="11" a="1"/>
  <c r="AK1006" i="11" s="1"/>
  <c r="Y1007" i="11" a="1"/>
  <c r="Y1007" i="11" s="1"/>
  <c r="AK1007" i="11" a="1"/>
  <c r="AK1007" i="11" s="1"/>
  <c r="Y1008" i="11" a="1"/>
  <c r="Y1008" i="11" s="1"/>
  <c r="AK1008" i="11" a="1"/>
  <c r="AK1008" i="11" s="1"/>
  <c r="Y1009" i="11" a="1"/>
  <c r="Y1009" i="11" s="1"/>
  <c r="AK1009" i="11" a="1"/>
  <c r="AK1009" i="11" s="1"/>
  <c r="Y1010" i="11" a="1"/>
  <c r="Y1010" i="11" s="1"/>
  <c r="AK1010" i="11" a="1"/>
  <c r="AK1010" i="11" s="1"/>
  <c r="Y1011" i="11" a="1"/>
  <c r="Y1011" i="11" s="1"/>
  <c r="AK1011" i="11" a="1"/>
  <c r="AK1011" i="11" s="1"/>
  <c r="Y1012" i="11" a="1"/>
  <c r="Y1012" i="11" s="1"/>
  <c r="AK1012" i="11" a="1"/>
  <c r="AK1012" i="11" s="1"/>
  <c r="Y1013" i="11" a="1"/>
  <c r="Y1013" i="11" s="1"/>
  <c r="AK1013" i="11" a="1"/>
  <c r="AK1013" i="11" s="1"/>
  <c r="Y1014" i="11" a="1"/>
  <c r="Y1014" i="11" s="1"/>
  <c r="AK1014" i="11" a="1"/>
  <c r="AK1014" i="11" s="1"/>
  <c r="Y1015" i="11" a="1"/>
  <c r="Y1015" i="11" s="1"/>
  <c r="AK1015" i="11" a="1"/>
  <c r="AK1015" i="11" s="1"/>
  <c r="Y1016" i="11" a="1"/>
  <c r="Y1016" i="11" s="1"/>
  <c r="AK1016" i="11" a="1"/>
  <c r="AK1016" i="11" s="1"/>
  <c r="Y1017" i="11" a="1"/>
  <c r="Y1017" i="11" s="1"/>
  <c r="AK1017" i="11" a="1"/>
  <c r="AK1017" i="11" s="1"/>
  <c r="Y1018" i="11" a="1"/>
  <c r="Y1018" i="11" s="1"/>
  <c r="AK1018" i="11" a="1"/>
  <c r="AK1018" i="11" s="1"/>
  <c r="Y1019" i="11" a="1"/>
  <c r="Y1019" i="11" s="1"/>
  <c r="AK1019" i="11" a="1"/>
  <c r="AK1019" i="11" s="1"/>
  <c r="Y1020" i="11" a="1"/>
  <c r="Y1020" i="11" s="1"/>
  <c r="AK1020" i="11" a="1"/>
  <c r="AK1020" i="11" s="1"/>
  <c r="Y1021" i="11" a="1"/>
  <c r="Y1021" i="11" s="1"/>
  <c r="AK1021" i="11" a="1"/>
  <c r="AK1021" i="11" s="1"/>
  <c r="Y1022" i="11" a="1"/>
  <c r="Y1022" i="11" s="1"/>
  <c r="AK1022" i="11" a="1"/>
  <c r="AK1022" i="11" s="1"/>
  <c r="Y1023" i="11" a="1"/>
  <c r="Y1023" i="11" s="1"/>
  <c r="AK1023" i="11" a="1"/>
  <c r="AK1023" i="11" s="1"/>
  <c r="Y1024" i="11" a="1"/>
  <c r="Y1024" i="11" s="1"/>
  <c r="AK1024" i="11" a="1"/>
  <c r="AK1024" i="11" s="1"/>
  <c r="Y1025" i="11" a="1"/>
  <c r="Y1025" i="11" s="1"/>
  <c r="AK1025" i="11" a="1"/>
  <c r="AK1025" i="11" s="1"/>
  <c r="Y1026" i="11" a="1"/>
  <c r="Y1026" i="11" s="1"/>
  <c r="AK1026" i="11" a="1"/>
  <c r="AK1026" i="11" s="1"/>
  <c r="Y1027" i="11" a="1"/>
  <c r="Y1027" i="11" s="1"/>
  <c r="AK1027" i="11" a="1"/>
  <c r="AK1027" i="11" s="1"/>
  <c r="Y1028" i="11" a="1"/>
  <c r="Y1028" i="11" s="1"/>
  <c r="AK1028" i="11" a="1"/>
  <c r="AK1028" i="11" s="1"/>
  <c r="Y1029" i="11" a="1"/>
  <c r="Y1029" i="11" s="1"/>
  <c r="AK1029" i="11" a="1"/>
  <c r="AK1029" i="11" s="1"/>
  <c r="Y1030" i="11" a="1"/>
  <c r="Y1030" i="11" s="1"/>
  <c r="AK1030" i="11" a="1"/>
  <c r="AK1030" i="11" s="1"/>
  <c r="Y1031" i="11" a="1"/>
  <c r="Y1031" i="11" s="1"/>
  <c r="AK1031" i="11" a="1"/>
  <c r="AK1031" i="11" s="1"/>
  <c r="Y1032" i="11" a="1"/>
  <c r="Y1032" i="11" s="1"/>
  <c r="AK1032" i="11" a="1"/>
  <c r="AK1032" i="11" s="1"/>
  <c r="Y1033" i="11" a="1"/>
  <c r="Y1033" i="11" s="1"/>
  <c r="AK1033" i="11" a="1"/>
  <c r="AK1033" i="11" s="1"/>
  <c r="Y1034" i="11" a="1"/>
  <c r="Y1034" i="11" s="1"/>
  <c r="AK1034" i="11" a="1"/>
  <c r="AK1034" i="11" s="1"/>
  <c r="Y1035" i="11" a="1"/>
  <c r="Y1035" i="11" s="1"/>
  <c r="AK1035" i="11" a="1"/>
  <c r="AK1035" i="11" s="1"/>
  <c r="Y1036" i="11" a="1"/>
  <c r="Y1036" i="11" s="1"/>
  <c r="AK1036" i="11" a="1"/>
  <c r="AK1036" i="11" s="1"/>
  <c r="Y1037" i="11" a="1"/>
  <c r="Y1037" i="11" s="1"/>
  <c r="AK1037" i="11" a="1"/>
  <c r="AK1037" i="11" s="1"/>
  <c r="Y1038" i="11" a="1"/>
  <c r="Y1038" i="11" s="1"/>
  <c r="AK1038" i="11" a="1"/>
  <c r="AK1038" i="11" s="1"/>
  <c r="Y1039" i="11" a="1"/>
  <c r="Y1039" i="11" s="1"/>
  <c r="AK1039" i="11" a="1"/>
  <c r="AK1039" i="11" s="1"/>
  <c r="Y1040" i="11" a="1"/>
  <c r="Y1040" i="11" s="1"/>
  <c r="AK1040" i="11" a="1"/>
  <c r="AK1040" i="11" s="1"/>
  <c r="Y1041" i="11" a="1"/>
  <c r="Y1041" i="11" s="1"/>
  <c r="AK1041" i="11" a="1"/>
  <c r="AK1041" i="11" s="1"/>
  <c r="Y1042" i="11" a="1"/>
  <c r="Y1042" i="11" s="1"/>
  <c r="AK1042" i="11" a="1"/>
  <c r="AK1042" i="11" s="1"/>
  <c r="Y1043" i="11" a="1"/>
  <c r="Y1043" i="11" s="1"/>
  <c r="AK1043" i="11" a="1"/>
  <c r="AK1043" i="11" s="1"/>
  <c r="Y1044" i="11" a="1"/>
  <c r="Y1044" i="11" s="1"/>
  <c r="AK1044" i="11" a="1"/>
  <c r="AK1044" i="11" s="1"/>
  <c r="Y1045" i="11" a="1"/>
  <c r="Y1045" i="11" s="1"/>
  <c r="AK1045" i="11" a="1"/>
  <c r="AK1045" i="11" s="1"/>
  <c r="Y1046" i="11" a="1"/>
  <c r="Y1046" i="11" s="1"/>
  <c r="AK1046" i="11" a="1"/>
  <c r="AK1046" i="11" s="1"/>
  <c r="Y1047" i="11" a="1"/>
  <c r="Y1047" i="11" s="1"/>
  <c r="AK1047" i="11" a="1"/>
  <c r="AK1047" i="11" s="1"/>
  <c r="Y1048" i="11" a="1"/>
  <c r="Y1048" i="11" s="1"/>
  <c r="AK1048" i="11" a="1"/>
  <c r="AK1048" i="11" s="1"/>
  <c r="Y1049" i="11" a="1"/>
  <c r="Y1049" i="11" s="1"/>
  <c r="AK1049" i="11" a="1"/>
  <c r="AK1049" i="11" s="1"/>
  <c r="Y1050" i="11" a="1"/>
  <c r="Y1050" i="11" s="1"/>
  <c r="AK1050" i="11" a="1"/>
  <c r="AK1050" i="11" s="1"/>
  <c r="Y1051" i="11" a="1"/>
  <c r="Y1051" i="11" s="1"/>
  <c r="AK1051" i="11" a="1"/>
  <c r="AK1051" i="11" s="1"/>
  <c r="Y1052" i="11" a="1"/>
  <c r="Y1052" i="11" s="1"/>
  <c r="AK1052" i="11" a="1"/>
  <c r="AK1052" i="11" s="1"/>
  <c r="Y1053" i="11" a="1"/>
  <c r="Y1053" i="11" s="1"/>
  <c r="AK1053" i="11" a="1"/>
  <c r="AK1053" i="11" s="1"/>
  <c r="Y1054" i="11" a="1"/>
  <c r="Y1054" i="11" s="1"/>
  <c r="AK1054" i="11" a="1"/>
  <c r="AK1054" i="11" s="1"/>
  <c r="Y1055" i="11" a="1"/>
  <c r="Y1055" i="11" s="1"/>
  <c r="AK1055" i="11" a="1"/>
  <c r="AK1055" i="11" s="1"/>
  <c r="Y1056" i="11" a="1"/>
  <c r="Y1056" i="11" s="1"/>
  <c r="AK1056" i="11" a="1"/>
  <c r="AK1056" i="11" s="1"/>
  <c r="Y1057" i="11" a="1"/>
  <c r="Y1057" i="11" s="1"/>
  <c r="AK1057" i="11" a="1"/>
  <c r="AK1057" i="11" s="1"/>
  <c r="Y1058" i="11" a="1"/>
  <c r="Y1058" i="11" s="1"/>
  <c r="AK1058" i="11" a="1"/>
  <c r="AK1058" i="11" s="1"/>
  <c r="Y1059" i="11" a="1"/>
  <c r="Y1059" i="11" s="1"/>
  <c r="AK1059" i="11" a="1"/>
  <c r="AK1059" i="11" s="1"/>
  <c r="Y1060" i="11" a="1"/>
  <c r="Y1060" i="11" s="1"/>
  <c r="AK1060" i="11" a="1"/>
  <c r="AK1060" i="11" s="1"/>
  <c r="Y1061" i="11" a="1"/>
  <c r="Y1061" i="11" s="1"/>
  <c r="AK1061" i="11" a="1"/>
  <c r="AK1061" i="11" s="1"/>
  <c r="Y1062" i="11" a="1"/>
  <c r="Y1062" i="11" s="1"/>
  <c r="AK1062" i="11" a="1"/>
  <c r="AK1062" i="11" s="1"/>
  <c r="Y1063" i="11" a="1"/>
  <c r="Y1063" i="11" s="1"/>
  <c r="AK1063" i="11" a="1"/>
  <c r="AK1063" i="11" s="1"/>
  <c r="Y1064" i="11" a="1"/>
  <c r="Y1064" i="11" s="1"/>
  <c r="AK1064" i="11" a="1"/>
  <c r="AK1064" i="11" s="1"/>
  <c r="Y1065" i="11" a="1"/>
  <c r="Y1065" i="11" s="1"/>
  <c r="AK1065" i="11" a="1"/>
  <c r="AK1065" i="11" s="1"/>
  <c r="Y1066" i="11" a="1"/>
  <c r="Y1066" i="11" s="1"/>
  <c r="AK1066" i="11" a="1"/>
  <c r="AK1066" i="11" s="1"/>
  <c r="Y1067" i="11" a="1"/>
  <c r="Y1067" i="11" s="1"/>
  <c r="AK1067" i="11" a="1"/>
  <c r="AK1067" i="11" s="1"/>
  <c r="Y1068" i="11" a="1"/>
  <c r="Y1068" i="11" s="1"/>
  <c r="AK1068" i="11" a="1"/>
  <c r="AK1068" i="11" s="1"/>
  <c r="Y1069" i="11" a="1"/>
  <c r="Y1069" i="11" s="1"/>
  <c r="AK1069" i="11" a="1"/>
  <c r="AK1069" i="11" s="1"/>
  <c r="Y1070" i="11" a="1"/>
  <c r="Y1070" i="11" s="1"/>
  <c r="AK1070" i="11" a="1"/>
  <c r="AK1070" i="11" s="1"/>
  <c r="Y1071" i="11" a="1"/>
  <c r="Y1071" i="11" s="1"/>
  <c r="AK1071" i="11" a="1"/>
  <c r="AK1071" i="11" s="1"/>
  <c r="Y1072" i="11" a="1"/>
  <c r="Y1072" i="11" s="1"/>
  <c r="AK1072" i="11" a="1"/>
  <c r="AK1072" i="11" s="1"/>
  <c r="Y1073" i="11" a="1"/>
  <c r="Y1073" i="11" s="1"/>
  <c r="AK1073" i="11" a="1"/>
  <c r="AK1073" i="11" s="1"/>
  <c r="Y1074" i="11" a="1"/>
  <c r="Y1074" i="11" s="1"/>
  <c r="AK1074" i="11" a="1"/>
  <c r="AK1074" i="11" s="1"/>
  <c r="Y1075" i="11" a="1"/>
  <c r="Y1075" i="11" s="1"/>
  <c r="AK1075" i="11" a="1"/>
  <c r="AK1075" i="11" s="1"/>
  <c r="Y1076" i="11" a="1"/>
  <c r="Y1076" i="11" s="1"/>
  <c r="AK1076" i="11" a="1"/>
  <c r="AK1076" i="11" s="1"/>
  <c r="Y1077" i="11" a="1"/>
  <c r="Y1077" i="11" s="1"/>
  <c r="AK1077" i="11" a="1"/>
  <c r="AK1077" i="11" s="1"/>
  <c r="Y1078" i="11" a="1"/>
  <c r="Y1078" i="11" s="1"/>
  <c r="AK1078" i="11" a="1"/>
  <c r="AK1078" i="11" s="1"/>
  <c r="Y1079" i="11" a="1"/>
  <c r="Y1079" i="11" s="1"/>
  <c r="AK1079" i="11" a="1"/>
  <c r="AK1079" i="11" s="1"/>
  <c r="Y1080" i="11" a="1"/>
  <c r="Y1080" i="11" s="1"/>
  <c r="AK1080" i="11" a="1"/>
  <c r="AK1080" i="11" s="1"/>
  <c r="Y1081" i="11" a="1"/>
  <c r="Y1081" i="11" s="1"/>
  <c r="AK1081" i="11" a="1"/>
  <c r="AK1081" i="11" s="1"/>
  <c r="Y1082" i="11" a="1"/>
  <c r="Y1082" i="11" s="1"/>
  <c r="AK1082" i="11" a="1"/>
  <c r="AK1082" i="11" s="1"/>
  <c r="Y1083" i="11" a="1"/>
  <c r="Y1083" i="11" s="1"/>
  <c r="AK1083" i="11" a="1"/>
  <c r="AK1083" i="11" s="1"/>
  <c r="Y1084" i="11" a="1"/>
  <c r="Y1084" i="11" s="1"/>
  <c r="AK1084" i="11" a="1"/>
  <c r="AK1084" i="11" s="1"/>
  <c r="Y1085" i="11" a="1"/>
  <c r="Y1085" i="11" s="1"/>
  <c r="AK1085" i="11" a="1"/>
  <c r="AK1085" i="11" s="1"/>
  <c r="Y1086" i="11" a="1"/>
  <c r="Y1086" i="11" s="1"/>
  <c r="AK1086" i="11" a="1"/>
  <c r="AK1086" i="11" s="1"/>
  <c r="Y1087" i="11" a="1"/>
  <c r="Y1087" i="11" s="1"/>
  <c r="AK1087" i="11" a="1"/>
  <c r="AK1087" i="11" s="1"/>
  <c r="Y1088" i="11" a="1"/>
  <c r="Y1088" i="11" s="1"/>
  <c r="AK1088" i="11" a="1"/>
  <c r="AK1088" i="11" s="1"/>
  <c r="Y1089" i="11" a="1"/>
  <c r="Y1089" i="11" s="1"/>
  <c r="AK1089" i="11" a="1"/>
  <c r="AK1089" i="11" s="1"/>
  <c r="Y1090" i="11" a="1"/>
  <c r="Y1090" i="11" s="1"/>
  <c r="AK1090" i="11" a="1"/>
  <c r="AK1090" i="11" s="1"/>
  <c r="Y1091" i="11" a="1"/>
  <c r="Y1091" i="11" s="1"/>
  <c r="AK1091" i="11" a="1"/>
  <c r="AK1091" i="11" s="1"/>
  <c r="Y1092" i="11" a="1"/>
  <c r="Y1092" i="11" s="1"/>
  <c r="AK1092" i="11" a="1"/>
  <c r="AK1092" i="11" s="1"/>
  <c r="Y1093" i="11" a="1"/>
  <c r="Y1093" i="11" s="1"/>
  <c r="AK1093" i="11" a="1"/>
  <c r="AK1093" i="11" s="1"/>
  <c r="Y1094" i="11" a="1"/>
  <c r="Y1094" i="11" s="1"/>
  <c r="AK1094" i="11" a="1"/>
  <c r="AK1094" i="11" s="1"/>
  <c r="Y1095" i="11" a="1"/>
  <c r="Y1095" i="11" s="1"/>
  <c r="AK1095" i="11" a="1"/>
  <c r="AK1095" i="11" s="1"/>
  <c r="Y1096" i="11" a="1"/>
  <c r="Y1096" i="11" s="1"/>
  <c r="AK1096" i="11" a="1"/>
  <c r="AK1096" i="11" s="1"/>
  <c r="Y1097" i="11" a="1"/>
  <c r="Y1097" i="11" s="1"/>
  <c r="AK1097" i="11" a="1"/>
  <c r="AK1097" i="11" s="1"/>
  <c r="Y1098" i="11" a="1"/>
  <c r="Y1098" i="11" s="1"/>
  <c r="AK1098" i="11" a="1"/>
  <c r="AK1098" i="11" s="1"/>
  <c r="Y1099" i="11" a="1"/>
  <c r="Y1099" i="11" s="1"/>
  <c r="AK1099" i="11" a="1"/>
  <c r="AK1099" i="11" s="1"/>
  <c r="Y1100" i="11" a="1"/>
  <c r="Y1100" i="11" s="1"/>
  <c r="AK1100" i="11" a="1"/>
  <c r="AK1100" i="11" s="1"/>
  <c r="Y1101" i="11" a="1"/>
  <c r="Y1101" i="11" s="1"/>
  <c r="AK1101" i="11" a="1"/>
  <c r="AK1101" i="11" s="1"/>
  <c r="Y1102" i="11" a="1"/>
  <c r="Y1102" i="11" s="1"/>
  <c r="AK1102" i="11" a="1"/>
  <c r="AK1102" i="11" s="1"/>
  <c r="Y1103" i="11" a="1"/>
  <c r="Y1103" i="11" s="1"/>
  <c r="AK1103" i="11" a="1"/>
  <c r="AK1103" i="11" s="1"/>
  <c r="Y1104" i="11" a="1"/>
  <c r="Y1104" i="11" s="1"/>
  <c r="AK1104" i="11" a="1"/>
  <c r="AK1104" i="11" s="1"/>
  <c r="Y1105" i="11" a="1"/>
  <c r="Y1105" i="11" s="1"/>
  <c r="AK1105" i="11" a="1"/>
  <c r="AK1105" i="11" s="1"/>
  <c r="Y1106" i="11" a="1"/>
  <c r="Y1106" i="11" s="1"/>
  <c r="AK1106" i="11" a="1"/>
  <c r="AK1106" i="11" s="1"/>
  <c r="Y1107" i="11" a="1"/>
  <c r="Y1107" i="11" s="1"/>
  <c r="AK1107" i="11" a="1"/>
  <c r="AK1107" i="11" s="1"/>
  <c r="Y1108" i="11" a="1"/>
  <c r="Y1108" i="11" s="1"/>
  <c r="AK1108" i="11" a="1"/>
  <c r="AK1108" i="11" s="1"/>
  <c r="Y1109" i="11" a="1"/>
  <c r="Y1109" i="11" s="1"/>
  <c r="AK1109" i="11" a="1"/>
  <c r="AK1109" i="11" s="1"/>
  <c r="Y1110" i="11" a="1"/>
  <c r="Y1110" i="11" s="1"/>
  <c r="AK1110" i="11" a="1"/>
  <c r="AK1110" i="11" s="1"/>
  <c r="Y1111" i="11" a="1"/>
  <c r="Y1111" i="11" s="1"/>
  <c r="AK1111" i="11" a="1"/>
  <c r="AK1111" i="11" s="1"/>
  <c r="Y1112" i="11" a="1"/>
  <c r="Y1112" i="11" s="1"/>
  <c r="AK1112" i="11" a="1"/>
  <c r="AK1112" i="11" s="1"/>
  <c r="Y1113" i="11" a="1"/>
  <c r="Y1113" i="11" s="1"/>
  <c r="AK1113" i="11" a="1"/>
  <c r="AK1113" i="11" s="1"/>
  <c r="Y1114" i="11" a="1"/>
  <c r="Y1114" i="11" s="1"/>
  <c r="AK1114" i="11" a="1"/>
  <c r="AK1114" i="11" s="1"/>
  <c r="Y1115" i="11" a="1"/>
  <c r="Y1115" i="11" s="1"/>
  <c r="AK1115" i="11" a="1"/>
  <c r="AK1115" i="11" s="1"/>
  <c r="Y1116" i="11" a="1"/>
  <c r="Y1116" i="11" s="1"/>
  <c r="AK1116" i="11" a="1"/>
  <c r="AK1116" i="11" s="1"/>
  <c r="Y1117" i="11" a="1"/>
  <c r="Y1117" i="11" s="1"/>
  <c r="AK1117" i="11" a="1"/>
  <c r="AK1117" i="11" s="1"/>
  <c r="Y1118" i="11" a="1"/>
  <c r="Y1118" i="11" s="1"/>
  <c r="AK1118" i="11" a="1"/>
  <c r="AK1118" i="11" s="1"/>
  <c r="Y1119" i="11" a="1"/>
  <c r="Y1119" i="11" s="1"/>
  <c r="AK1119" i="11" a="1"/>
  <c r="AK1119" i="11" s="1"/>
  <c r="Y1120" i="11" a="1"/>
  <c r="Y1120" i="11" s="1"/>
  <c r="AK1120" i="11" a="1"/>
  <c r="AK1120" i="11" s="1"/>
  <c r="Y1121" i="11" a="1"/>
  <c r="Y1121" i="11" s="1"/>
  <c r="AK1121" i="11" a="1"/>
  <c r="AK1121" i="11" s="1"/>
  <c r="Y1122" i="11" a="1"/>
  <c r="Y1122" i="11" s="1"/>
  <c r="AK1122" i="11" a="1"/>
  <c r="AK1122" i="11" s="1"/>
  <c r="Y1123" i="11" a="1"/>
  <c r="Y1123" i="11" s="1"/>
  <c r="AK1123" i="11" a="1"/>
  <c r="AK1123" i="11" s="1"/>
  <c r="Y1124" i="11" a="1"/>
  <c r="Y1124" i="11" s="1"/>
  <c r="AK1124" i="11" a="1"/>
  <c r="AK1124" i="11" s="1"/>
  <c r="Y1125" i="11" a="1"/>
  <c r="Y1125" i="11" s="1"/>
  <c r="AK1125" i="11" a="1"/>
  <c r="AK1125" i="11" s="1"/>
  <c r="Y1126" i="11" a="1"/>
  <c r="Y1126" i="11" s="1"/>
  <c r="AK1126" i="11" a="1"/>
  <c r="AK1126" i="11" s="1"/>
  <c r="Y1127" i="11" a="1"/>
  <c r="Y1127" i="11" s="1"/>
  <c r="AK1127" i="11" a="1"/>
  <c r="AK1127" i="11" s="1"/>
  <c r="Y1128" i="11" a="1"/>
  <c r="Y1128" i="11" s="1"/>
  <c r="AK1128" i="11" a="1"/>
  <c r="AK1128" i="11" s="1"/>
  <c r="Y1129" i="11" a="1"/>
  <c r="Y1129" i="11" s="1"/>
  <c r="AK1129" i="11" a="1"/>
  <c r="AK1129" i="11" s="1"/>
  <c r="Y1130" i="11" a="1"/>
  <c r="Y1130" i="11" s="1"/>
  <c r="AK1130" i="11" a="1"/>
  <c r="AK1130" i="11" s="1"/>
  <c r="Y1131" i="11" a="1"/>
  <c r="Y1131" i="11" s="1"/>
  <c r="AK1131" i="11" a="1"/>
  <c r="AK1131" i="11" s="1"/>
  <c r="Y1132" i="11" a="1"/>
  <c r="Y1132" i="11" s="1"/>
  <c r="AK1132" i="11" a="1"/>
  <c r="AK1132" i="11" s="1"/>
  <c r="Y1133" i="11" a="1"/>
  <c r="Y1133" i="11" s="1"/>
  <c r="AK1133" i="11" a="1"/>
  <c r="AK1133" i="11" s="1"/>
  <c r="Y1134" i="11" a="1"/>
  <c r="Y1134" i="11" s="1"/>
  <c r="AK1134" i="11" a="1"/>
  <c r="AK1134" i="11" s="1"/>
  <c r="Y1135" i="11" a="1"/>
  <c r="Y1135" i="11" s="1"/>
  <c r="AK1135" i="11" a="1"/>
  <c r="AK1135" i="11" s="1"/>
  <c r="Y1136" i="11" a="1"/>
  <c r="Y1136" i="11" s="1"/>
  <c r="AK1136" i="11" a="1"/>
  <c r="AK1136" i="11" s="1"/>
  <c r="Y1137" i="11" a="1"/>
  <c r="Y1137" i="11" s="1"/>
  <c r="AK1137" i="11" a="1"/>
  <c r="AK1137" i="11" s="1"/>
  <c r="Y1138" i="11" a="1"/>
  <c r="Y1138" i="11" s="1"/>
  <c r="AK1138" i="11" a="1"/>
  <c r="AK1138" i="11" s="1"/>
  <c r="Y1139" i="11" a="1"/>
  <c r="Y1139" i="11" s="1"/>
  <c r="AK1139" i="11" a="1"/>
  <c r="AK1139" i="11" s="1"/>
  <c r="Y1140" i="11" a="1"/>
  <c r="Y1140" i="11" s="1"/>
  <c r="AK1140" i="11" a="1"/>
  <c r="AK1140" i="11" s="1"/>
  <c r="Y1141" i="11" a="1"/>
  <c r="Y1141" i="11" s="1"/>
  <c r="AK1141" i="11" a="1"/>
  <c r="AK1141" i="11" s="1"/>
  <c r="Y1142" i="11" a="1"/>
  <c r="Y1142" i="11" s="1"/>
  <c r="AK1142" i="11" a="1"/>
  <c r="AK1142" i="11" s="1"/>
  <c r="Y1143" i="11" a="1"/>
  <c r="Y1143" i="11" s="1"/>
  <c r="AK1143" i="11" a="1"/>
  <c r="AK1143" i="11" s="1"/>
  <c r="Y1144" i="11" a="1"/>
  <c r="Y1144" i="11" s="1"/>
  <c r="AK1144" i="11" a="1"/>
  <c r="AK1144" i="11" s="1"/>
  <c r="Y1145" i="11" a="1"/>
  <c r="Y1145" i="11" s="1"/>
  <c r="AK1145" i="11" a="1"/>
  <c r="AK1145" i="11" s="1"/>
  <c r="Y1146" i="11" a="1"/>
  <c r="Y1146" i="11" s="1"/>
  <c r="AK1146" i="11" a="1"/>
  <c r="AK1146" i="11" s="1"/>
  <c r="Y1147" i="11" a="1"/>
  <c r="Y1147" i="11" s="1"/>
  <c r="AK1147" i="11" a="1"/>
  <c r="AK1147" i="11" s="1"/>
  <c r="Y1148" i="11" a="1"/>
  <c r="Y1148" i="11" s="1"/>
  <c r="AK1148" i="11" a="1"/>
  <c r="AK1148" i="11" s="1"/>
  <c r="Y1149" i="11" a="1"/>
  <c r="Y1149" i="11" s="1"/>
  <c r="AK1149" i="11" a="1"/>
  <c r="AK1149" i="11" s="1"/>
  <c r="Y1150" i="11" a="1"/>
  <c r="Y1150" i="11" s="1"/>
  <c r="AK1150" i="11" a="1"/>
  <c r="AK1150" i="11" s="1"/>
  <c r="Y1151" i="11" a="1"/>
  <c r="Y1151" i="11" s="1"/>
  <c r="AK1151" i="11" a="1"/>
  <c r="AK1151" i="11" s="1"/>
  <c r="Y1152" i="11" a="1"/>
  <c r="Y1152" i="11" s="1"/>
  <c r="AK1152" i="11" a="1"/>
  <c r="AK1152" i="11" s="1"/>
  <c r="Y1153" i="11" a="1"/>
  <c r="Y1153" i="11" s="1"/>
  <c r="AK1153" i="11" a="1"/>
  <c r="AK1153" i="11" s="1"/>
  <c r="Y1154" i="11" a="1"/>
  <c r="Y1154" i="11" s="1"/>
  <c r="AK1154" i="11" a="1"/>
  <c r="AK1154" i="11" s="1"/>
  <c r="Y1155" i="11" a="1"/>
  <c r="Y1155" i="11" s="1"/>
  <c r="AK1155" i="11" a="1"/>
  <c r="AK1155" i="11" s="1"/>
  <c r="Y1156" i="11" a="1"/>
  <c r="Y1156" i="11" s="1"/>
  <c r="AK1156" i="11" a="1"/>
  <c r="AK1156" i="11" s="1"/>
  <c r="Y1157" i="11" a="1"/>
  <c r="Y1157" i="11" s="1"/>
  <c r="AK1157" i="11" a="1"/>
  <c r="AK1157" i="11" s="1"/>
  <c r="Y1158" i="11" a="1"/>
  <c r="Y1158" i="11" s="1"/>
  <c r="AK1158" i="11" a="1"/>
  <c r="AK1158" i="11" s="1"/>
  <c r="Y1159" i="11" a="1"/>
  <c r="Y1159" i="11" s="1"/>
  <c r="AK1159" i="11" a="1"/>
  <c r="AK1159" i="11" s="1"/>
  <c r="Y1160" i="11" a="1"/>
  <c r="Y1160" i="11" s="1"/>
  <c r="AK1160" i="11" a="1"/>
  <c r="AK1160" i="11" s="1"/>
  <c r="Y1161" i="11" a="1"/>
  <c r="Y1161" i="11" s="1"/>
  <c r="AK1161" i="11" a="1"/>
  <c r="AK1161" i="11" s="1"/>
  <c r="Y1162" i="11" a="1"/>
  <c r="Y1162" i="11" s="1"/>
  <c r="AK1162" i="11" a="1"/>
  <c r="AK1162" i="11" s="1"/>
  <c r="Y1163" i="11" a="1"/>
  <c r="Y1163" i="11" s="1"/>
  <c r="AK1163" i="11" a="1"/>
  <c r="AK1163" i="11" s="1"/>
  <c r="Y1164" i="11" a="1"/>
  <c r="Y1164" i="11" s="1"/>
  <c r="AK1164" i="11" a="1"/>
  <c r="AK1164" i="11" s="1"/>
  <c r="Y1165" i="11" a="1"/>
  <c r="Y1165" i="11" s="1"/>
  <c r="AK1165" i="11" a="1"/>
  <c r="AK1165" i="11" s="1"/>
  <c r="Y1166" i="11" a="1"/>
  <c r="Y1166" i="11" s="1"/>
  <c r="AK1166" i="11" a="1"/>
  <c r="AK1166" i="11" s="1"/>
  <c r="Y1167" i="11" a="1"/>
  <c r="Y1167" i="11" s="1"/>
  <c r="AK1167" i="11" a="1"/>
  <c r="AK1167" i="11" s="1"/>
  <c r="Y1168" i="11" a="1"/>
  <c r="Y1168" i="11" s="1"/>
  <c r="AK1168" i="11" a="1"/>
  <c r="AK1168" i="11" s="1"/>
  <c r="Y1169" i="11" a="1"/>
  <c r="Y1169" i="11" s="1"/>
  <c r="AK1169" i="11" a="1"/>
  <c r="AK1169" i="11" s="1"/>
  <c r="Y1170" i="11" a="1"/>
  <c r="Y1170" i="11" s="1"/>
  <c r="AK1170" i="11" a="1"/>
  <c r="AK1170" i="11" s="1"/>
  <c r="Y1171" i="11" a="1"/>
  <c r="Y1171" i="11" s="1"/>
  <c r="AK1171" i="11" a="1"/>
  <c r="AK1171" i="11" s="1"/>
  <c r="Y1172" i="11" a="1"/>
  <c r="Y1172" i="11" s="1"/>
  <c r="AK1172" i="11" a="1"/>
  <c r="AK1172" i="11" s="1"/>
  <c r="Y1173" i="11" a="1"/>
  <c r="Y1173" i="11" s="1"/>
  <c r="AK1173" i="11" a="1"/>
  <c r="AK1173" i="11" s="1"/>
  <c r="Y1174" i="11" a="1"/>
  <c r="Y1174" i="11" s="1"/>
  <c r="AK1174" i="11" a="1"/>
  <c r="AK1174" i="11" s="1"/>
  <c r="Y1175" i="11" a="1"/>
  <c r="Y1175" i="11" s="1"/>
  <c r="AK1175" i="11" a="1"/>
  <c r="AK1175" i="11" s="1"/>
  <c r="Y1176" i="11" a="1"/>
  <c r="Y1176" i="11" s="1"/>
  <c r="AK1176" i="11" a="1"/>
  <c r="AK1176" i="11" s="1"/>
  <c r="Y1177" i="11" a="1"/>
  <c r="Y1177" i="11" s="1"/>
  <c r="AK1177" i="11" a="1"/>
  <c r="AK1177" i="11" s="1"/>
  <c r="Y1178" i="11" a="1"/>
  <c r="Y1178" i="11" s="1"/>
  <c r="AK1178" i="11" a="1"/>
  <c r="AK1178" i="11" s="1"/>
  <c r="Y1179" i="11" a="1"/>
  <c r="Y1179" i="11" s="1"/>
  <c r="AK1179" i="11" a="1"/>
  <c r="AK1179" i="11" s="1"/>
  <c r="Y1180" i="11" a="1"/>
  <c r="Y1180" i="11" s="1"/>
  <c r="AK1180" i="11" a="1"/>
  <c r="AK1180" i="11" s="1"/>
  <c r="Y1181" i="11" a="1"/>
  <c r="Y1181" i="11" s="1"/>
  <c r="AK1181" i="11" a="1"/>
  <c r="AK1181" i="11" s="1"/>
  <c r="Y1182" i="11" a="1"/>
  <c r="Y1182" i="11" s="1"/>
  <c r="AK1182" i="11" a="1"/>
  <c r="AK1182" i="11" s="1"/>
  <c r="Y1183" i="11" a="1"/>
  <c r="Y1183" i="11" s="1"/>
  <c r="AK1183" i="11" a="1"/>
  <c r="AK1183" i="11" s="1"/>
  <c r="Y1184" i="11" a="1"/>
  <c r="Y1184" i="11" s="1"/>
  <c r="AK1184" i="11" a="1"/>
  <c r="AK1184" i="11" s="1"/>
  <c r="Y1185" i="11" a="1"/>
  <c r="Y1185" i="11" s="1"/>
  <c r="AK1185" i="11" a="1"/>
  <c r="AK1185" i="11" s="1"/>
  <c r="Y1186" i="11" a="1"/>
  <c r="Y1186" i="11" s="1"/>
  <c r="AK1186" i="11" a="1"/>
  <c r="AK1186" i="11" s="1"/>
  <c r="Y1187" i="11" a="1"/>
  <c r="Y1187" i="11" s="1"/>
  <c r="AK1187" i="11" a="1"/>
  <c r="AK1187" i="11" s="1"/>
  <c r="Y1188" i="11" a="1"/>
  <c r="Y1188" i="11" s="1"/>
  <c r="AK1188" i="11" a="1"/>
  <c r="AK1188" i="11" s="1"/>
  <c r="Y1189" i="11" a="1"/>
  <c r="Y1189" i="11" s="1"/>
  <c r="AK1189" i="11" a="1"/>
  <c r="AK1189" i="11" s="1"/>
  <c r="Y1190" i="11" a="1"/>
  <c r="Y1190" i="11" s="1"/>
  <c r="AK1190" i="11" a="1"/>
  <c r="AK1190" i="11" s="1"/>
  <c r="Y1191" i="11" a="1"/>
  <c r="Y1191" i="11" s="1"/>
  <c r="AK1191" i="11" a="1"/>
  <c r="AK1191" i="11" s="1"/>
  <c r="Y1192" i="11" a="1"/>
  <c r="Y1192" i="11" s="1"/>
  <c r="AK1192" i="11" a="1"/>
  <c r="AK1192" i="11" s="1"/>
  <c r="Y1193" i="11" a="1"/>
  <c r="Y1193" i="11" s="1"/>
  <c r="AK1193" i="11" a="1"/>
  <c r="AK1193" i="11" s="1"/>
  <c r="Y1194" i="11" a="1"/>
  <c r="Y1194" i="11" s="1"/>
  <c r="AK1194" i="11" a="1"/>
  <c r="AK1194" i="11" s="1"/>
  <c r="Y1195" i="11" a="1"/>
  <c r="Y1195" i="11" s="1"/>
  <c r="AK1195" i="11" a="1"/>
  <c r="AK1195" i="11" s="1"/>
  <c r="Y1196" i="11" a="1"/>
  <c r="Y1196" i="11" s="1"/>
  <c r="AK1196" i="11" a="1"/>
  <c r="AK1196" i="11" s="1"/>
  <c r="Y1197" i="11" a="1"/>
  <c r="Y1197" i="11" s="1"/>
  <c r="AK1197" i="11" a="1"/>
  <c r="AK1197" i="11" s="1"/>
  <c r="Y1198" i="11" a="1"/>
  <c r="Y1198" i="11" s="1"/>
  <c r="AK1198" i="11" a="1"/>
  <c r="AK1198" i="11" s="1"/>
  <c r="Y1199" i="11" a="1"/>
  <c r="Y1199" i="11" s="1"/>
  <c r="AK1199" i="11" a="1"/>
  <c r="AK1199" i="11" s="1"/>
  <c r="Y1200" i="11" a="1"/>
  <c r="Y1200" i="11" s="1"/>
  <c r="AK1200" i="11" a="1"/>
  <c r="AK1200" i="11" s="1"/>
  <c r="Y1201" i="11" a="1"/>
  <c r="Y1201" i="11" s="1"/>
  <c r="AK1201" i="11" a="1"/>
  <c r="AK1201" i="11" s="1"/>
  <c r="Y1202" i="11" a="1"/>
  <c r="Y1202" i="11" s="1"/>
  <c r="AK1202" i="11" a="1"/>
  <c r="AK1202" i="11" s="1"/>
  <c r="Y1203" i="11" a="1"/>
  <c r="Y1203" i="11" s="1"/>
  <c r="AK1203" i="11" a="1"/>
  <c r="AK1203" i="11" s="1"/>
  <c r="Y1204" i="11" a="1"/>
  <c r="Y1204" i="11" s="1"/>
  <c r="AK1204" i="11" a="1"/>
  <c r="AK1204" i="11" s="1"/>
  <c r="Y1205" i="11" a="1"/>
  <c r="Y1205" i="11" s="1"/>
  <c r="AK1205" i="11" a="1"/>
  <c r="AK1205" i="11" s="1"/>
  <c r="Y1206" i="11" a="1"/>
  <c r="Y1206" i="11" s="1"/>
  <c r="AK1206" i="11" a="1"/>
  <c r="AK1206" i="11" s="1"/>
  <c r="Y1207" i="11" a="1"/>
  <c r="Y1207" i="11" s="1"/>
  <c r="AK1207" i="11" a="1"/>
  <c r="AK1207" i="11" s="1"/>
  <c r="Y1208" i="11" a="1"/>
  <c r="Y1208" i="11" s="1"/>
  <c r="AK1208" i="11" a="1"/>
  <c r="AK1208" i="11" s="1"/>
  <c r="Y1209" i="11" a="1"/>
  <c r="Y1209" i="11" s="1"/>
  <c r="AK1209" i="11" a="1"/>
  <c r="AK1209" i="11" s="1"/>
  <c r="Y1210" i="11" a="1"/>
  <c r="Y1210" i="11" s="1"/>
  <c r="AK1210" i="11" a="1"/>
  <c r="AK1210" i="11" s="1"/>
  <c r="Y1211" i="11" a="1"/>
  <c r="Y1211" i="11" s="1"/>
  <c r="AK1211" i="11" a="1"/>
  <c r="AK1211" i="11" s="1"/>
  <c r="Y1212" i="11" a="1"/>
  <c r="Y1212" i="11" s="1"/>
  <c r="AK1212" i="11" a="1"/>
  <c r="AK1212" i="11" s="1"/>
  <c r="Y1213" i="11" a="1"/>
  <c r="Y1213" i="11" s="1"/>
  <c r="AK1213" i="11" a="1"/>
  <c r="AK1213" i="11" s="1"/>
  <c r="Y1214" i="11" a="1"/>
  <c r="Y1214" i="11" s="1"/>
  <c r="AK1214" i="11" a="1"/>
  <c r="AK1214" i="11" s="1"/>
  <c r="Y1215" i="11" a="1"/>
  <c r="Y1215" i="11" s="1"/>
  <c r="AK1215" i="11" a="1"/>
  <c r="AK1215" i="11" s="1"/>
  <c r="Y1216" i="11" a="1"/>
  <c r="Y1216" i="11" s="1"/>
  <c r="AK1216" i="11" a="1"/>
  <c r="AK1216" i="11" s="1"/>
  <c r="Y1217" i="11" a="1"/>
  <c r="Y1217" i="11" s="1"/>
  <c r="AK1217" i="11" a="1"/>
  <c r="AK1217" i="11" s="1"/>
  <c r="Y1218" i="11" a="1"/>
  <c r="Y1218" i="11" s="1"/>
  <c r="AK1218" i="11" a="1"/>
  <c r="AK1218" i="11" s="1"/>
  <c r="Y1219" i="11" a="1"/>
  <c r="Y1219" i="11" s="1"/>
  <c r="AK1219" i="11" a="1"/>
  <c r="AK1219" i="11" s="1"/>
  <c r="Y1220" i="11" a="1"/>
  <c r="Y1220" i="11" s="1"/>
  <c r="AK1220" i="11" a="1"/>
  <c r="AK1220" i="11" s="1"/>
  <c r="Y1221" i="11" a="1"/>
  <c r="Y1221" i="11" s="1"/>
  <c r="AK1221" i="11" a="1"/>
  <c r="AK1221" i="11" s="1"/>
  <c r="Y1222" i="11" a="1"/>
  <c r="Y1222" i="11" s="1"/>
  <c r="AK1222" i="11" a="1"/>
  <c r="AK1222" i="11" s="1"/>
  <c r="Y1223" i="11" a="1"/>
  <c r="Y1223" i="11" s="1"/>
  <c r="AK1223" i="11" a="1"/>
  <c r="AK1223" i="11" s="1"/>
  <c r="Y1224" i="11" a="1"/>
  <c r="Y1224" i="11" s="1"/>
  <c r="AK1224" i="11" a="1"/>
  <c r="AK1224" i="11" s="1"/>
  <c r="Y1225" i="11" a="1"/>
  <c r="Y1225" i="11" s="1"/>
  <c r="AK1225" i="11" a="1"/>
  <c r="AK1225" i="11" s="1"/>
  <c r="Y1226" i="11" a="1"/>
  <c r="Y1226" i="11" s="1"/>
  <c r="AK1226" i="11" a="1"/>
  <c r="AK1226" i="11" s="1"/>
  <c r="Y1227" i="11" a="1"/>
  <c r="Y1227" i="11" s="1"/>
  <c r="AK1227" i="11" a="1"/>
  <c r="AK1227" i="11" s="1"/>
  <c r="Y1228" i="11" a="1"/>
  <c r="Y1228" i="11" s="1"/>
  <c r="AK1228" i="11" a="1"/>
  <c r="AK1228" i="11" s="1"/>
  <c r="Y1229" i="11" a="1"/>
  <c r="Y1229" i="11" s="1"/>
  <c r="AK1229" i="11" a="1"/>
  <c r="AK1229" i="11" s="1"/>
  <c r="Y1230" i="11" a="1"/>
  <c r="Y1230" i="11" s="1"/>
  <c r="AK1230" i="11" a="1"/>
  <c r="AK1230" i="11" s="1"/>
  <c r="Y1231" i="11" a="1"/>
  <c r="Y1231" i="11" s="1"/>
  <c r="AK1231" i="11" a="1"/>
  <c r="AK1231" i="11" s="1"/>
  <c r="Y1232" i="11" a="1"/>
  <c r="Y1232" i="11" s="1"/>
  <c r="AK1232" i="11" a="1"/>
  <c r="AK1232" i="11" s="1"/>
  <c r="Y1233" i="11" a="1"/>
  <c r="Y1233" i="11" s="1"/>
  <c r="AK1233" i="11" a="1"/>
  <c r="AK1233" i="11" s="1"/>
  <c r="Y1234" i="11" a="1"/>
  <c r="Y1234" i="11" s="1"/>
  <c r="AK1234" i="11" a="1"/>
  <c r="AK1234" i="11" s="1"/>
  <c r="Y1235" i="11" a="1"/>
  <c r="Y1235" i="11" s="1"/>
  <c r="AK1235" i="11" a="1"/>
  <c r="AK1235" i="11" s="1"/>
  <c r="Y1236" i="11" a="1"/>
  <c r="Y1236" i="11" s="1"/>
  <c r="AK1236" i="11" a="1"/>
  <c r="AK1236" i="11" s="1"/>
  <c r="Y1237" i="11" a="1"/>
  <c r="Y1237" i="11" s="1"/>
  <c r="AK1237" i="11" a="1"/>
  <c r="AK1237" i="11" s="1"/>
  <c r="Y1238" i="11" a="1"/>
  <c r="Y1238" i="11" s="1"/>
  <c r="AK1238" i="11" a="1"/>
  <c r="AK1238" i="11" s="1"/>
  <c r="Y1239" i="11" a="1"/>
  <c r="Y1239" i="11" s="1"/>
  <c r="AK1239" i="11" a="1"/>
  <c r="AK1239" i="11" s="1"/>
  <c r="Y1240" i="11" a="1"/>
  <c r="Y1240" i="11" s="1"/>
  <c r="AK1240" i="11" a="1"/>
  <c r="AK1240" i="11" s="1"/>
  <c r="Y1241" i="11" a="1"/>
  <c r="Y1241" i="11" s="1"/>
  <c r="AK1241" i="11" a="1"/>
  <c r="AK1241" i="11" s="1"/>
  <c r="Y1242" i="11" a="1"/>
  <c r="Y1242" i="11" s="1"/>
  <c r="AK1242" i="11" a="1"/>
  <c r="AK1242" i="11" s="1"/>
  <c r="Y1243" i="11" a="1"/>
  <c r="Y1243" i="11" s="1"/>
  <c r="AK1243" i="11" a="1"/>
  <c r="AK1243" i="11" s="1"/>
  <c r="Y1244" i="11" a="1"/>
  <c r="Y1244" i="11" s="1"/>
  <c r="AK1244" i="11" a="1"/>
  <c r="AK1244" i="11" s="1"/>
  <c r="Y1245" i="11" a="1"/>
  <c r="Y1245" i="11" s="1"/>
  <c r="AK1245" i="11" a="1"/>
  <c r="AK1245" i="11" s="1"/>
  <c r="Y1246" i="11" a="1"/>
  <c r="Y1246" i="11" s="1"/>
  <c r="AK1246" i="11" a="1"/>
  <c r="AK1246" i="11" s="1"/>
  <c r="Y1247" i="11" a="1"/>
  <c r="Y1247" i="11" s="1"/>
  <c r="AK1247" i="11" a="1"/>
  <c r="AK1247" i="11" s="1"/>
  <c r="Y1248" i="11" a="1"/>
  <c r="Y1248" i="11" s="1"/>
  <c r="AK1248" i="11" a="1"/>
  <c r="AK1248" i="11" s="1"/>
  <c r="Y1249" i="11" a="1"/>
  <c r="Y1249" i="11" s="1"/>
  <c r="AK1249" i="11" a="1"/>
  <c r="AK1249" i="11" s="1"/>
  <c r="Y1250" i="11" a="1"/>
  <c r="Y1250" i="11" s="1"/>
  <c r="AK1250" i="11" a="1"/>
  <c r="AK1250" i="11" s="1"/>
  <c r="Y1251" i="11" a="1"/>
  <c r="Y1251" i="11" s="1"/>
  <c r="AK1251" i="11" a="1"/>
  <c r="AK1251" i="11" s="1"/>
  <c r="Y1252" i="11" a="1"/>
  <c r="Y1252" i="11" s="1"/>
  <c r="AK1252" i="11" a="1"/>
  <c r="AK1252" i="11" s="1"/>
  <c r="Y1253" i="11" a="1"/>
  <c r="Y1253" i="11" s="1"/>
  <c r="AK1253" i="11" a="1"/>
  <c r="AK1253" i="11" s="1"/>
  <c r="Y1254" i="11" a="1"/>
  <c r="Y1254" i="11" s="1"/>
  <c r="AK1254" i="11" a="1"/>
  <c r="AK1254" i="11" s="1"/>
  <c r="Y1255" i="11" a="1"/>
  <c r="Y1255" i="11" s="1"/>
  <c r="AK1255" i="11" a="1"/>
  <c r="AK1255" i="11" s="1"/>
  <c r="Y1256" i="11" a="1"/>
  <c r="Y1256" i="11" s="1"/>
  <c r="AK1256" i="11" a="1"/>
  <c r="AK1256" i="11" s="1"/>
  <c r="Y1257" i="11" a="1"/>
  <c r="Y1257" i="11" s="1"/>
  <c r="AK1257" i="11" a="1"/>
  <c r="AK1257" i="11" s="1"/>
  <c r="Y1258" i="11" a="1"/>
  <c r="Y1258" i="11" s="1"/>
  <c r="AK1258" i="11" a="1"/>
  <c r="AK1258" i="11" s="1"/>
  <c r="Y1259" i="11" a="1"/>
  <c r="Y1259" i="11" s="1"/>
  <c r="AK1259" i="11" a="1"/>
  <c r="AK1259" i="11" s="1"/>
  <c r="Y1260" i="11" a="1"/>
  <c r="Y1260" i="11" s="1"/>
  <c r="AK1260" i="11" a="1"/>
  <c r="AK1260" i="11" s="1"/>
  <c r="Y1261" i="11" a="1"/>
  <c r="Y1261" i="11" s="1"/>
  <c r="AK1261" i="11" a="1"/>
  <c r="AK1261" i="11" s="1"/>
  <c r="Y1262" i="11" a="1"/>
  <c r="Y1262" i="11" s="1"/>
  <c r="AK1262" i="11" a="1"/>
  <c r="AK1262" i="11" s="1"/>
  <c r="Y1263" i="11" a="1"/>
  <c r="Y1263" i="11" s="1"/>
  <c r="AK1263" i="11" a="1"/>
  <c r="AK1263" i="11" s="1"/>
  <c r="Y1264" i="11" a="1"/>
  <c r="Y1264" i="11" s="1"/>
  <c r="AK1264" i="11" a="1"/>
  <c r="AK1264" i="11" s="1"/>
  <c r="Y1265" i="11" a="1"/>
  <c r="Y1265" i="11" s="1"/>
  <c r="AK1265" i="11" a="1"/>
  <c r="AK1265" i="11" s="1"/>
  <c r="Y1266" i="11" a="1"/>
  <c r="Y1266" i="11" s="1"/>
  <c r="AK1266" i="11" a="1"/>
  <c r="AK1266" i="11" s="1"/>
  <c r="Y1267" i="11" a="1"/>
  <c r="Y1267" i="11" s="1"/>
  <c r="AK1267" i="11" a="1"/>
  <c r="AK1267" i="11" s="1"/>
  <c r="Y1268" i="11" a="1"/>
  <c r="Y1268" i="11" s="1"/>
  <c r="AK1268" i="11" a="1"/>
  <c r="AK1268" i="11" s="1"/>
  <c r="Y1269" i="11" a="1"/>
  <c r="Y1269" i="11" s="1"/>
  <c r="AK1269" i="11" a="1"/>
  <c r="AK1269" i="11" s="1"/>
  <c r="Y1270" i="11" a="1"/>
  <c r="Y1270" i="11" s="1"/>
  <c r="AK1270" i="11" a="1"/>
  <c r="AK1270" i="11" s="1"/>
  <c r="Y1271" i="11" a="1"/>
  <c r="Y1271" i="11" s="1"/>
  <c r="AK1271" i="11" a="1"/>
  <c r="AK1271" i="11" s="1"/>
  <c r="Y1272" i="11" a="1"/>
  <c r="Y1272" i="11" s="1"/>
  <c r="AK1272" i="11" a="1"/>
  <c r="AK1272" i="11" s="1"/>
  <c r="Y1273" i="11" a="1"/>
  <c r="Y1273" i="11" s="1"/>
  <c r="AK1273" i="11" a="1"/>
  <c r="AK1273" i="11" s="1"/>
  <c r="Y1274" i="11" a="1"/>
  <c r="Y1274" i="11" s="1"/>
  <c r="AK1274" i="11" a="1"/>
  <c r="AK1274" i="11" s="1"/>
  <c r="Y1275" i="11" a="1"/>
  <c r="Y1275" i="11" s="1"/>
  <c r="AK1275" i="11" a="1"/>
  <c r="AK1275" i="11" s="1"/>
  <c r="Y1276" i="11" a="1"/>
  <c r="Y1276" i="11" s="1"/>
  <c r="AK1276" i="11" a="1"/>
  <c r="AK1276" i="11" s="1"/>
  <c r="Y1277" i="11" a="1"/>
  <c r="Y1277" i="11" s="1"/>
  <c r="AK1277" i="11" a="1"/>
  <c r="AK1277" i="11" s="1"/>
  <c r="Y1278" i="11" a="1"/>
  <c r="Y1278" i="11" s="1"/>
  <c r="AK1278" i="11" a="1"/>
  <c r="AK1278" i="11" s="1"/>
  <c r="Y1279" i="11" a="1"/>
  <c r="Y1279" i="11" s="1"/>
  <c r="AK1279" i="11" a="1"/>
  <c r="AK1279" i="11" s="1"/>
  <c r="Y1280" i="11" a="1"/>
  <c r="Y1280" i="11" s="1"/>
  <c r="AK1280" i="11" a="1"/>
  <c r="AK1280" i="11" s="1"/>
  <c r="Y1281" i="11" a="1"/>
  <c r="Y1281" i="11" s="1"/>
  <c r="AK1281" i="11" a="1"/>
  <c r="AK1281" i="11" s="1"/>
  <c r="Y1282" i="11" a="1"/>
  <c r="Y1282" i="11" s="1"/>
  <c r="AK1282" i="11" a="1"/>
  <c r="AK1282" i="11" s="1"/>
  <c r="Y1283" i="11" a="1"/>
  <c r="Y1283" i="11" s="1"/>
  <c r="AK1283" i="11" a="1"/>
  <c r="AK1283" i="11" s="1"/>
  <c r="Y1284" i="11" a="1"/>
  <c r="Y1284" i="11" s="1"/>
  <c r="AK1284" i="11" a="1"/>
  <c r="AK1284" i="11" s="1"/>
  <c r="Y1285" i="11" a="1"/>
  <c r="Y1285" i="11" s="1"/>
  <c r="AK1285" i="11" a="1"/>
  <c r="AK1285" i="11" s="1"/>
  <c r="Y1286" i="11" a="1"/>
  <c r="Y1286" i="11" s="1"/>
  <c r="AK1286" i="11" a="1"/>
  <c r="AK1286" i="11" s="1"/>
  <c r="Y1287" i="11" a="1"/>
  <c r="Y1287" i="11" s="1"/>
  <c r="AK1287" i="11" a="1"/>
  <c r="AK1287" i="11" s="1"/>
  <c r="Y1288" i="11" a="1"/>
  <c r="Y1288" i="11" s="1"/>
  <c r="AK1288" i="11" a="1"/>
  <c r="AK1288" i="11" s="1"/>
  <c r="Y1289" i="11" a="1"/>
  <c r="Y1289" i="11" s="1"/>
  <c r="AK1289" i="11" a="1"/>
  <c r="AK1289" i="11" s="1"/>
  <c r="Y1290" i="11" a="1"/>
  <c r="Y1290" i="11" s="1"/>
  <c r="AK1290" i="11" a="1"/>
  <c r="AK1290" i="11" s="1"/>
  <c r="Y1291" i="11" a="1"/>
  <c r="Y1291" i="11" s="1"/>
  <c r="AK1291" i="11" a="1"/>
  <c r="AK1291" i="11" s="1"/>
  <c r="Y1292" i="11" a="1"/>
  <c r="Y1292" i="11" s="1"/>
  <c r="AK1292" i="11" a="1"/>
  <c r="AK1292" i="11" s="1"/>
  <c r="Y1293" i="11" a="1"/>
  <c r="Y1293" i="11" s="1"/>
  <c r="AK1293" i="11" a="1"/>
  <c r="AK1293" i="11" s="1"/>
  <c r="Y1294" i="11" a="1"/>
  <c r="Y1294" i="11" s="1"/>
  <c r="AK1294" i="11" a="1"/>
  <c r="AK1294" i="11" s="1"/>
  <c r="Y1295" i="11" a="1"/>
  <c r="Y1295" i="11" s="1"/>
  <c r="AK1295" i="11" a="1"/>
  <c r="AK1295" i="11" s="1"/>
  <c r="Y1296" i="11" a="1"/>
  <c r="Y1296" i="11" s="1"/>
  <c r="AK1296" i="11" a="1"/>
  <c r="AK1296" i="11" s="1"/>
  <c r="Y1297" i="11" a="1"/>
  <c r="Y1297" i="11" s="1"/>
  <c r="AK1297" i="11" a="1"/>
  <c r="AK1297" i="11" s="1"/>
  <c r="Y1298" i="11" a="1"/>
  <c r="Y1298" i="11" s="1"/>
  <c r="AK1298" i="11" a="1"/>
  <c r="AK1298" i="11" s="1"/>
  <c r="Y1299" i="11" a="1"/>
  <c r="Y1299" i="11" s="1"/>
  <c r="AK1299" i="11" a="1"/>
  <c r="AK1299" i="11" s="1"/>
  <c r="Y1300" i="11" a="1"/>
  <c r="Y1300" i="11" s="1"/>
  <c r="AK1300" i="11" a="1"/>
  <c r="AK1300" i="11" s="1"/>
  <c r="Y1301" i="11" a="1"/>
  <c r="Y1301" i="11" s="1"/>
  <c r="AK1301" i="11" a="1"/>
  <c r="AK1301" i="11" s="1"/>
  <c r="Y1302" i="11" a="1"/>
  <c r="Y1302" i="11" s="1"/>
  <c r="AK1302" i="11" a="1"/>
  <c r="AK1302" i="11" s="1"/>
  <c r="Y1303" i="11" a="1"/>
  <c r="Y1303" i="11" s="1"/>
  <c r="AK1303" i="11" a="1"/>
  <c r="AK1303" i="11" s="1"/>
  <c r="Y1304" i="11" a="1"/>
  <c r="Y1304" i="11" s="1"/>
  <c r="AK1304" i="11" a="1"/>
  <c r="AK1304" i="11" s="1"/>
  <c r="Y1305" i="11" a="1"/>
  <c r="Y1305" i="11" s="1"/>
  <c r="AK1305" i="11" a="1"/>
  <c r="AK1305" i="11" s="1"/>
  <c r="Y1306" i="11" a="1"/>
  <c r="Y1306" i="11" s="1"/>
  <c r="AK1306" i="11" a="1"/>
  <c r="AK1306" i="11" s="1"/>
  <c r="Y1307" i="11" a="1"/>
  <c r="Y1307" i="11" s="1"/>
  <c r="AK1307" i="11" a="1"/>
  <c r="AK1307" i="11" s="1"/>
  <c r="Y1308" i="11" a="1"/>
  <c r="Y1308" i="11" s="1"/>
  <c r="AK1308" i="11" a="1"/>
  <c r="AK1308" i="11" s="1"/>
  <c r="Y1309" i="11" a="1"/>
  <c r="Y1309" i="11" s="1"/>
  <c r="AK1309" i="11" a="1"/>
  <c r="AK1309" i="11" s="1"/>
  <c r="Y1310" i="11" a="1"/>
  <c r="Y1310" i="11" s="1"/>
  <c r="AK1310" i="11" a="1"/>
  <c r="AK1310" i="11" s="1"/>
  <c r="Y1311" i="11" a="1"/>
  <c r="Y1311" i="11" s="1"/>
  <c r="AK1311" i="11" a="1"/>
  <c r="AK1311" i="11" s="1"/>
  <c r="Y1312" i="11" a="1"/>
  <c r="Y1312" i="11" s="1"/>
  <c r="AK1312" i="11" a="1"/>
  <c r="AK1312" i="11" s="1"/>
  <c r="Y1313" i="11" a="1"/>
  <c r="Y1313" i="11" s="1"/>
  <c r="AK1313" i="11" a="1"/>
  <c r="AK1313" i="11" s="1"/>
  <c r="Y1314" i="11" a="1"/>
  <c r="Y1314" i="11" s="1"/>
  <c r="AK1314" i="11" a="1"/>
  <c r="AK1314" i="11" s="1"/>
  <c r="Y1315" i="11" a="1"/>
  <c r="Y1315" i="11" s="1"/>
  <c r="AK1315" i="11" a="1"/>
  <c r="AK1315" i="11" s="1"/>
  <c r="Y1316" i="11" a="1"/>
  <c r="Y1316" i="11" s="1"/>
  <c r="AK1316" i="11" a="1"/>
  <c r="AK1316" i="11" s="1"/>
  <c r="Y1317" i="11" a="1"/>
  <c r="Y1317" i="11" s="1"/>
  <c r="AK1317" i="11" a="1"/>
  <c r="AK1317" i="11" s="1"/>
  <c r="Y1318" i="11" a="1"/>
  <c r="Y1318" i="11" s="1"/>
  <c r="AK1318" i="11" a="1"/>
  <c r="AK1318" i="11" s="1"/>
  <c r="Y1319" i="11" a="1"/>
  <c r="Y1319" i="11" s="1"/>
  <c r="AK1319" i="11" a="1"/>
  <c r="AK1319" i="11" s="1"/>
  <c r="Y1320" i="11" a="1"/>
  <c r="Y1320" i="11" s="1"/>
  <c r="AK1320" i="11" a="1"/>
  <c r="AK1320" i="11" s="1"/>
  <c r="Y1321" i="11" a="1"/>
  <c r="Y1321" i="11" s="1"/>
  <c r="AK1321" i="11" a="1"/>
  <c r="AK1321" i="11" s="1"/>
  <c r="Y1322" i="11" a="1"/>
  <c r="Y1322" i="11" s="1"/>
  <c r="AK1322" i="11" a="1"/>
  <c r="AK1322" i="11" s="1"/>
  <c r="Y1323" i="11" a="1"/>
  <c r="Y1323" i="11" s="1"/>
  <c r="AK1323" i="11" a="1"/>
  <c r="AK1323" i="11" s="1"/>
  <c r="Y1324" i="11" a="1"/>
  <c r="Y1324" i="11" s="1"/>
  <c r="AK1324" i="11" a="1"/>
  <c r="AK1324" i="11" s="1"/>
  <c r="Y1325" i="11" a="1"/>
  <c r="Y1325" i="11" s="1"/>
  <c r="AK1325" i="11" a="1"/>
  <c r="AK1325" i="11" s="1"/>
  <c r="Y1326" i="11" a="1"/>
  <c r="Y1326" i="11" s="1"/>
  <c r="AK1326" i="11" a="1"/>
  <c r="AK1326" i="11" s="1"/>
  <c r="Y1327" i="11" a="1"/>
  <c r="Y1327" i="11" s="1"/>
  <c r="AK1327" i="11" a="1"/>
  <c r="AK1327" i="11" s="1"/>
  <c r="Y1328" i="11" a="1"/>
  <c r="Y1328" i="11" s="1"/>
  <c r="AK1328" i="11" a="1"/>
  <c r="AK1328" i="11" s="1"/>
  <c r="Y1329" i="11" a="1"/>
  <c r="Y1329" i="11" s="1"/>
  <c r="AK1329" i="11" a="1"/>
  <c r="AK1329" i="11" s="1"/>
  <c r="Y1330" i="11" a="1"/>
  <c r="Y1330" i="11" s="1"/>
  <c r="AK1330" i="11" a="1"/>
  <c r="AK1330" i="11" s="1"/>
  <c r="Y1331" i="11" a="1"/>
  <c r="Y1331" i="11" s="1"/>
  <c r="AK1331" i="11" a="1"/>
  <c r="AK1331" i="11" s="1"/>
  <c r="Y1332" i="11" a="1"/>
  <c r="Y1332" i="11" s="1"/>
  <c r="AK1332" i="11" a="1"/>
  <c r="AK1332" i="11" s="1"/>
  <c r="Y1333" i="11" a="1"/>
  <c r="Y1333" i="11" s="1"/>
  <c r="AK1333" i="11" a="1"/>
  <c r="AK1333" i="11" s="1"/>
  <c r="Y1334" i="11" a="1"/>
  <c r="Y1334" i="11" s="1"/>
  <c r="AK1334" i="11" a="1"/>
  <c r="AK1334" i="11" s="1"/>
  <c r="Y1335" i="11" a="1"/>
  <c r="Y1335" i="11" s="1"/>
  <c r="AK1335" i="11" a="1"/>
  <c r="AK1335" i="11" s="1"/>
  <c r="Y1336" i="11" a="1"/>
  <c r="Y1336" i="11" s="1"/>
  <c r="AK1336" i="11" a="1"/>
  <c r="AK1336" i="11" s="1"/>
  <c r="Y1337" i="11" a="1"/>
  <c r="Y1337" i="11" s="1"/>
  <c r="AK1337" i="11" a="1"/>
  <c r="AK1337" i="11" s="1"/>
  <c r="Y1338" i="11" a="1"/>
  <c r="Y1338" i="11" s="1"/>
  <c r="AK1338" i="11" a="1"/>
  <c r="AK1338" i="11" s="1"/>
  <c r="Y1339" i="11" a="1"/>
  <c r="Y1339" i="11" s="1"/>
  <c r="AK1339" i="11" a="1"/>
  <c r="AK1339" i="11" s="1"/>
  <c r="Y1340" i="11" a="1"/>
  <c r="Y1340" i="11" s="1"/>
  <c r="AK1340" i="11" a="1"/>
  <c r="AK1340" i="11" s="1"/>
  <c r="Y1341" i="11" a="1"/>
  <c r="Y1341" i="11" s="1"/>
  <c r="AK1341" i="11" a="1"/>
  <c r="AK1341" i="11" s="1"/>
  <c r="Y1342" i="11" a="1"/>
  <c r="Y1342" i="11" s="1"/>
  <c r="AK1342" i="11" a="1"/>
  <c r="AK1342" i="11" s="1"/>
  <c r="Y1343" i="11" a="1"/>
  <c r="Y1343" i="11" s="1"/>
  <c r="AK1343" i="11" a="1"/>
  <c r="AK1343" i="11" s="1"/>
  <c r="Y1344" i="11" a="1"/>
  <c r="Y1344" i="11" s="1"/>
  <c r="AK1344" i="11" a="1"/>
  <c r="AK1344" i="11" s="1"/>
  <c r="Y1345" i="11" a="1"/>
  <c r="Y1345" i="11" s="1"/>
  <c r="AK1345" i="11" a="1"/>
  <c r="AK1345" i="11" s="1"/>
  <c r="Y1346" i="11" a="1"/>
  <c r="Y1346" i="11" s="1"/>
  <c r="AK1346" i="11" a="1"/>
  <c r="AK1346" i="11" s="1"/>
  <c r="Y1347" i="11" a="1"/>
  <c r="Y1347" i="11" s="1"/>
  <c r="AK1347" i="11" a="1"/>
  <c r="AK1347" i="11" s="1"/>
  <c r="Y1348" i="11" a="1"/>
  <c r="Y1348" i="11" s="1"/>
  <c r="AK1348" i="11" a="1"/>
  <c r="AK1348" i="11" s="1"/>
  <c r="Y1349" i="11" a="1"/>
  <c r="Y1349" i="11" s="1"/>
  <c r="AK1349" i="11" a="1"/>
  <c r="AK1349" i="11" s="1"/>
  <c r="Y1350" i="11" a="1"/>
  <c r="Y1350" i="11" s="1"/>
  <c r="AK1350" i="11" a="1"/>
  <c r="AK1350" i="11" s="1"/>
  <c r="Y1351" i="11" a="1"/>
  <c r="Y1351" i="11" s="1"/>
  <c r="AK1351" i="11" a="1"/>
  <c r="AK1351" i="11" s="1"/>
  <c r="Y1352" i="11" a="1"/>
  <c r="Y1352" i="11" s="1"/>
  <c r="AK1352" i="11" a="1"/>
  <c r="AK1352" i="11" s="1"/>
  <c r="Y1353" i="11" a="1"/>
  <c r="Y1353" i="11" s="1"/>
  <c r="AK1353" i="11" a="1"/>
  <c r="AK1353" i="11" s="1"/>
  <c r="Y1354" i="11" a="1"/>
  <c r="Y1354" i="11" s="1"/>
  <c r="AK1354" i="11" a="1"/>
  <c r="AK1354" i="11" s="1"/>
  <c r="Y1355" i="11" a="1"/>
  <c r="Y1355" i="11" s="1"/>
  <c r="AK1355" i="11" a="1"/>
  <c r="AK1355" i="11" s="1"/>
  <c r="Y1356" i="11" a="1"/>
  <c r="Y1356" i="11" s="1"/>
  <c r="AK1356" i="11" a="1"/>
  <c r="AK1356" i="11" s="1"/>
  <c r="Y1357" i="11" a="1"/>
  <c r="Y1357" i="11" s="1"/>
  <c r="AK1357" i="11" a="1"/>
  <c r="AK1357" i="11" s="1"/>
  <c r="Y1358" i="11" a="1"/>
  <c r="Y1358" i="11" s="1"/>
  <c r="AK1358" i="11" a="1"/>
  <c r="AK1358" i="11" s="1"/>
  <c r="Y1359" i="11" a="1"/>
  <c r="Y1359" i="11" s="1"/>
  <c r="AK1359" i="11" a="1"/>
  <c r="AK1359" i="11" s="1"/>
  <c r="Y1360" i="11" a="1"/>
  <c r="Y1360" i="11" s="1"/>
  <c r="AK1360" i="11" a="1"/>
  <c r="AK1360" i="11" s="1"/>
  <c r="Y1361" i="11" a="1"/>
  <c r="Y1361" i="11" s="1"/>
  <c r="AK1361" i="11" a="1"/>
  <c r="AK1361" i="11" s="1"/>
  <c r="Y1362" i="11" a="1"/>
  <c r="Y1362" i="11" s="1"/>
  <c r="AK1362" i="11" a="1"/>
  <c r="AK1362" i="11" s="1"/>
  <c r="Y1363" i="11" a="1"/>
  <c r="Y1363" i="11" s="1"/>
  <c r="AK1363" i="11" a="1"/>
  <c r="AK1363" i="11" s="1"/>
  <c r="Y1364" i="11" a="1"/>
  <c r="Y1364" i="11" s="1"/>
  <c r="AK1364" i="11" a="1"/>
  <c r="AK1364" i="11" s="1"/>
  <c r="Y1365" i="11" a="1"/>
  <c r="Y1365" i="11" s="1"/>
  <c r="AK1365" i="11" a="1"/>
  <c r="AK1365" i="11" s="1"/>
  <c r="Y1366" i="11" a="1"/>
  <c r="Y1366" i="11" s="1"/>
  <c r="AK1366" i="11" a="1"/>
  <c r="AK1366" i="11" s="1"/>
  <c r="Y1367" i="11" a="1"/>
  <c r="Y1367" i="11" s="1"/>
  <c r="AK1367" i="11" a="1"/>
  <c r="AK1367" i="11" s="1"/>
  <c r="Y1368" i="11" a="1"/>
  <c r="Y1368" i="11" s="1"/>
  <c r="AK1368" i="11" a="1"/>
  <c r="AK1368" i="11" s="1"/>
  <c r="Y1369" i="11" a="1"/>
  <c r="Y1369" i="11" s="1"/>
  <c r="AK1369" i="11" a="1"/>
  <c r="AK1369" i="11" s="1"/>
  <c r="Y1370" i="11" a="1"/>
  <c r="Y1370" i="11" s="1"/>
  <c r="AK1370" i="11" a="1"/>
  <c r="AK1370" i="11" s="1"/>
  <c r="Y1371" i="11" a="1"/>
  <c r="Y1371" i="11" s="1"/>
  <c r="AK1371" i="11" a="1"/>
  <c r="AK1371" i="11" s="1"/>
  <c r="Y1372" i="11" a="1"/>
  <c r="Y1372" i="11" s="1"/>
  <c r="AK1372" i="11" a="1"/>
  <c r="AK1372" i="11" s="1"/>
  <c r="Y1373" i="11" a="1"/>
  <c r="Y1373" i="11" s="1"/>
  <c r="AK1373" i="11" a="1"/>
  <c r="AK1373" i="11" s="1"/>
  <c r="Y1374" i="11" a="1"/>
  <c r="Y1374" i="11" s="1"/>
  <c r="AK1374" i="11" a="1"/>
  <c r="AK1374" i="11" s="1"/>
  <c r="Y1375" i="11" a="1"/>
  <c r="Y1375" i="11" s="1"/>
  <c r="AK1375" i="11" a="1"/>
  <c r="AK1375" i="11" s="1"/>
  <c r="Y1376" i="11" a="1"/>
  <c r="Y1376" i="11" s="1"/>
  <c r="AK1376" i="11" a="1"/>
  <c r="AK1376" i="11" s="1"/>
  <c r="Y1377" i="11" a="1"/>
  <c r="Y1377" i="11" s="1"/>
  <c r="AK1377" i="11" a="1"/>
  <c r="AK1377" i="11" s="1"/>
  <c r="Y1378" i="11" a="1"/>
  <c r="Y1378" i="11" s="1"/>
  <c r="AK1378" i="11" a="1"/>
  <c r="AK1378" i="11" s="1"/>
  <c r="Y1379" i="11" a="1"/>
  <c r="Y1379" i="11" s="1"/>
  <c r="AK1379" i="11" a="1"/>
  <c r="AK1379" i="11" s="1"/>
  <c r="Y1380" i="11" a="1"/>
  <c r="Y1380" i="11" s="1"/>
  <c r="AK1380" i="11" a="1"/>
  <c r="AK1380" i="11" s="1"/>
  <c r="Y1381" i="11" a="1"/>
  <c r="Y1381" i="11" s="1"/>
  <c r="AK1381" i="11" a="1"/>
  <c r="AK1381" i="11" s="1"/>
  <c r="Y1382" i="11" a="1"/>
  <c r="Y1382" i="11" s="1"/>
  <c r="AK1382" i="11" a="1"/>
  <c r="AK1382" i="11" s="1"/>
  <c r="Y1383" i="11" a="1"/>
  <c r="Y1383" i="11" s="1"/>
  <c r="AK1383" i="11" a="1"/>
  <c r="AK1383" i="11" s="1"/>
  <c r="Y1384" i="11" a="1"/>
  <c r="Y1384" i="11" s="1"/>
  <c r="AK1384" i="11" a="1"/>
  <c r="AK1384" i="11" s="1"/>
  <c r="Y1385" i="11" a="1"/>
  <c r="Y1385" i="11" s="1"/>
  <c r="AK1385" i="11" a="1"/>
  <c r="AK1385" i="11" s="1"/>
  <c r="Y1386" i="11" a="1"/>
  <c r="Y1386" i="11" s="1"/>
  <c r="AK1386" i="11" a="1"/>
  <c r="AK1386" i="11" s="1"/>
  <c r="Y1387" i="11" a="1"/>
  <c r="Y1387" i="11" s="1"/>
  <c r="AK1387" i="11" a="1"/>
  <c r="AK1387" i="11" s="1"/>
  <c r="Y1388" i="11" a="1"/>
  <c r="Y1388" i="11" s="1"/>
  <c r="AK1388" i="11" a="1"/>
  <c r="AK1388" i="11" s="1"/>
  <c r="Y1389" i="11" a="1"/>
  <c r="Y1389" i="11" s="1"/>
  <c r="AK1389" i="11" a="1"/>
  <c r="AK1389" i="11" s="1"/>
  <c r="Y1390" i="11" a="1"/>
  <c r="Y1390" i="11" s="1"/>
  <c r="AK1390" i="11" a="1"/>
  <c r="AK1390" i="11" s="1"/>
  <c r="Y1391" i="11" a="1"/>
  <c r="Y1391" i="11" s="1"/>
  <c r="AK1391" i="11" a="1"/>
  <c r="AK1391" i="11" s="1"/>
  <c r="Y1392" i="11" a="1"/>
  <c r="Y1392" i="11" s="1"/>
  <c r="AK1392" i="11" a="1"/>
  <c r="AK1392" i="11" s="1"/>
  <c r="Y1393" i="11" a="1"/>
  <c r="Y1393" i="11" s="1"/>
  <c r="AK1393" i="11" a="1"/>
  <c r="AK1393" i="11" s="1"/>
  <c r="Y1394" i="11" a="1"/>
  <c r="Y1394" i="11" s="1"/>
  <c r="AK1394" i="11" a="1"/>
  <c r="AK1394" i="11" s="1"/>
  <c r="Y1395" i="11" a="1"/>
  <c r="Y1395" i="11" s="1"/>
  <c r="AK1395" i="11" a="1"/>
  <c r="AK1395" i="11" s="1"/>
  <c r="Y1396" i="11" a="1"/>
  <c r="Y1396" i="11" s="1"/>
  <c r="AK1396" i="11" a="1"/>
  <c r="AK1396" i="11" s="1"/>
  <c r="Y1397" i="11" a="1"/>
  <c r="Y1397" i="11" s="1"/>
  <c r="AK1397" i="11" a="1"/>
  <c r="AK1397" i="11" s="1"/>
  <c r="Y1398" i="11" a="1"/>
  <c r="Y1398" i="11" s="1"/>
  <c r="AK1398" i="11" a="1"/>
  <c r="AK1398" i="11" s="1"/>
  <c r="Y1399" i="11" a="1"/>
  <c r="Y1399" i="11" s="1"/>
  <c r="AK1399" i="11" a="1"/>
  <c r="AK1399" i="11" s="1"/>
  <c r="Y1400" i="11" a="1"/>
  <c r="Y1400" i="11" s="1"/>
  <c r="AK1400" i="11" a="1"/>
  <c r="AK1400" i="11" s="1"/>
  <c r="Y1401" i="11" a="1"/>
  <c r="Y1401" i="11" s="1"/>
  <c r="AK1401" i="11" a="1"/>
  <c r="AK1401" i="11" s="1"/>
  <c r="Y1402" i="11" a="1"/>
  <c r="Y1402" i="11" s="1"/>
  <c r="AK1402" i="11" a="1"/>
  <c r="AK1402" i="11" s="1"/>
  <c r="Y1403" i="11" a="1"/>
  <c r="Y1403" i="11" s="1"/>
  <c r="AK1403" i="11" a="1"/>
  <c r="AK1403" i="11" s="1"/>
  <c r="Y1404" i="11" a="1"/>
  <c r="Y1404" i="11" s="1"/>
  <c r="AK1404" i="11" a="1"/>
  <c r="AK1404" i="11" s="1"/>
  <c r="Y1405" i="11" a="1"/>
  <c r="Y1405" i="11" s="1"/>
  <c r="AK1405" i="11" a="1"/>
  <c r="AK1405" i="11" s="1"/>
  <c r="Y1406" i="11" a="1"/>
  <c r="Y1406" i="11" s="1"/>
  <c r="AK1406" i="11" a="1"/>
  <c r="AK1406" i="11" s="1"/>
  <c r="Y1407" i="11" a="1"/>
  <c r="Y1407" i="11" s="1"/>
  <c r="AK1407" i="11" a="1"/>
  <c r="AK1407" i="11" s="1"/>
  <c r="Y1408" i="11" a="1"/>
  <c r="Y1408" i="11" s="1"/>
  <c r="AK1408" i="11" a="1"/>
  <c r="AK1408" i="11" s="1"/>
  <c r="Y1409" i="11" a="1"/>
  <c r="Y1409" i="11" s="1"/>
  <c r="AK1409" i="11" a="1"/>
  <c r="AK1409" i="11" s="1"/>
  <c r="Y1410" i="11" a="1"/>
  <c r="Y1410" i="11" s="1"/>
  <c r="AK1410" i="11" a="1"/>
  <c r="AK1410" i="11" s="1"/>
  <c r="Y1411" i="11" a="1"/>
  <c r="Y1411" i="11" s="1"/>
  <c r="AK1411" i="11" a="1"/>
  <c r="AK1411" i="11" s="1"/>
  <c r="Y1412" i="11" a="1"/>
  <c r="Y1412" i="11" s="1"/>
  <c r="AK1412" i="11" a="1"/>
  <c r="AK1412" i="11" s="1"/>
  <c r="Y1413" i="11" a="1"/>
  <c r="Y1413" i="11" s="1"/>
  <c r="AK1413" i="11" a="1"/>
  <c r="AK1413" i="11" s="1"/>
  <c r="Y1414" i="11" a="1"/>
  <c r="Y1414" i="11" s="1"/>
  <c r="AK1414" i="11" a="1"/>
  <c r="AK1414" i="11" s="1"/>
  <c r="Y1415" i="11" a="1"/>
  <c r="Y1415" i="11" s="1"/>
  <c r="AK1415" i="11" a="1"/>
  <c r="AK1415" i="11" s="1"/>
  <c r="Y1417" i="11" a="1"/>
  <c r="Y1417" i="11" s="1"/>
  <c r="AK1417" i="11" a="1"/>
  <c r="AK1417" i="11" s="1"/>
  <c r="Y1418" i="11" a="1"/>
  <c r="Y1418" i="11" s="1"/>
  <c r="AK1418" i="11" a="1"/>
  <c r="AK1418" i="11" s="1"/>
  <c r="Y1419" i="11" a="1"/>
  <c r="Y1419" i="11" s="1"/>
  <c r="AK1419" i="11" a="1"/>
  <c r="AK1419" i="11" s="1"/>
  <c r="Y1420" i="11" a="1"/>
  <c r="Y1420" i="11" s="1"/>
  <c r="AK1420" i="11" a="1"/>
  <c r="AK1420" i="11" s="1"/>
  <c r="Y1421" i="11" a="1"/>
  <c r="Y1421" i="11" s="1"/>
  <c r="AK1421" i="11" a="1"/>
  <c r="AK1421" i="11" s="1"/>
  <c r="Y1422" i="11" a="1"/>
  <c r="Y1422" i="11" s="1"/>
  <c r="AK1422" i="11" a="1"/>
  <c r="AK1422" i="11" s="1"/>
  <c r="Y1423" i="11" a="1"/>
  <c r="Y1423" i="11" s="1"/>
  <c r="AK1423" i="11" a="1"/>
  <c r="AK1423" i="11" s="1"/>
  <c r="Y1424" i="11" a="1"/>
  <c r="Y1424" i="11" s="1"/>
  <c r="AK1424" i="11" a="1"/>
  <c r="AK1424" i="11" s="1"/>
  <c r="Y1425" i="11" a="1"/>
  <c r="Y1425" i="11" s="1"/>
  <c r="AK1425" i="11" a="1"/>
  <c r="AK1425" i="11" s="1"/>
  <c r="Y1426" i="11" a="1"/>
  <c r="Y1426" i="11" s="1"/>
  <c r="AK1426" i="11" a="1"/>
  <c r="AK1426" i="11" s="1"/>
  <c r="Y1427" i="11" a="1"/>
  <c r="Y1427" i="11" s="1"/>
  <c r="AK1427" i="11" a="1"/>
  <c r="AK1427" i="11" s="1"/>
  <c r="Y1428" i="11" a="1"/>
  <c r="Y1428" i="11" s="1"/>
  <c r="AK1428" i="11" a="1"/>
  <c r="AK1428" i="11" s="1"/>
  <c r="Y1429" i="11" a="1"/>
  <c r="Y1429" i="11" s="1"/>
  <c r="AK1429" i="11" a="1"/>
  <c r="AK1429" i="11" s="1"/>
  <c r="Y1430" i="11" a="1"/>
  <c r="Y1430" i="11" s="1"/>
  <c r="AK1430" i="11" a="1"/>
  <c r="AK1430" i="11" s="1"/>
  <c r="Y1431" i="11" a="1"/>
  <c r="Y1431" i="11" s="1"/>
  <c r="AK1431" i="11" a="1"/>
  <c r="AK1431" i="11" s="1"/>
  <c r="Y1432" i="11" a="1"/>
  <c r="Y1432" i="11" s="1"/>
  <c r="AK1432" i="11" a="1"/>
  <c r="AK1432" i="11" s="1"/>
  <c r="Y1433" i="11" a="1"/>
  <c r="Y1433" i="11" s="1"/>
  <c r="AK1433" i="11" a="1"/>
  <c r="AK1433" i="11" s="1"/>
  <c r="Y1434" i="11" a="1"/>
  <c r="Y1434" i="11" s="1"/>
  <c r="AK1434" i="11" a="1"/>
  <c r="AK1434" i="11" s="1"/>
  <c r="Y1435" i="11" a="1"/>
  <c r="Y1435" i="11" s="1"/>
  <c r="AK1435" i="11" a="1"/>
  <c r="AK1435" i="11" s="1"/>
  <c r="Y1436" i="11" a="1"/>
  <c r="Y1436" i="11" s="1"/>
  <c r="AK1436" i="11" a="1"/>
  <c r="AK1436" i="11" s="1"/>
  <c r="Y1437" i="11" a="1"/>
  <c r="Y1437" i="11" s="1"/>
  <c r="AK1437" i="11" a="1"/>
  <c r="AK1437" i="11" s="1"/>
  <c r="Y1438" i="11" a="1"/>
  <c r="Y1438" i="11" s="1"/>
  <c r="AK1438" i="11" a="1"/>
  <c r="AK1438" i="11" s="1"/>
  <c r="Y1439" i="11" a="1"/>
  <c r="Y1439" i="11" s="1"/>
  <c r="AK1439" i="11" a="1"/>
  <c r="AK1439" i="11" s="1"/>
  <c r="Y1440" i="11" a="1"/>
  <c r="Y1440" i="11" s="1"/>
  <c r="AK1440" i="11" a="1"/>
  <c r="AK1440" i="11" s="1"/>
  <c r="Y1441" i="11" a="1"/>
  <c r="Y1441" i="11" s="1"/>
  <c r="AK1441" i="11" a="1"/>
  <c r="AK1441" i="11" s="1"/>
  <c r="Y1442" i="11" a="1"/>
  <c r="Y1442" i="11" s="1"/>
  <c r="AK1442" i="11" a="1"/>
  <c r="AK1442" i="11" s="1"/>
  <c r="Y1443" i="11" a="1"/>
  <c r="Y1443" i="11" s="1"/>
  <c r="AK1443" i="11" a="1"/>
  <c r="AK1443" i="11" s="1"/>
  <c r="Y1444" i="11" a="1"/>
  <c r="Y1444" i="11" s="1"/>
  <c r="AK1444" i="11" a="1"/>
  <c r="AK1444" i="11" s="1"/>
  <c r="Y1445" i="11" a="1"/>
  <c r="Y1445" i="11" s="1"/>
  <c r="AK1445" i="11" a="1"/>
  <c r="AK1445" i="11" s="1"/>
  <c r="Y1446" i="11" a="1"/>
  <c r="Y1446" i="11" s="1"/>
  <c r="AK1446" i="11" a="1"/>
  <c r="AK1446" i="11" s="1"/>
  <c r="Y1447" i="11" a="1"/>
  <c r="Y1447" i="11" s="1"/>
  <c r="AK1447" i="11" a="1"/>
  <c r="AK1447" i="11" s="1"/>
  <c r="Y1448" i="11" a="1"/>
  <c r="Y1448" i="11" s="1"/>
  <c r="AK1448" i="11" a="1"/>
  <c r="AK1448" i="11" s="1"/>
  <c r="Y1449" i="11" a="1"/>
  <c r="Y1449" i="11" s="1"/>
  <c r="AK1449" i="11" a="1"/>
  <c r="AK1449" i="11" s="1"/>
  <c r="Y1450" i="11" a="1"/>
  <c r="Y1450" i="11" s="1"/>
  <c r="AK1450" i="11" a="1"/>
  <c r="AK1450" i="11" s="1"/>
  <c r="Y1451" i="11" a="1"/>
  <c r="Y1451" i="11" s="1"/>
  <c r="AK1451" i="11" a="1"/>
  <c r="AK1451" i="11" s="1"/>
  <c r="Y1452" i="11" a="1"/>
  <c r="Y1452" i="11" s="1"/>
  <c r="AK1452" i="11" a="1"/>
  <c r="AK1452" i="11" s="1"/>
  <c r="Y1453" i="11" a="1"/>
  <c r="Y1453" i="11" s="1"/>
  <c r="AK1453" i="11" a="1"/>
  <c r="AK1453" i="11" s="1"/>
  <c r="Y1454" i="11" a="1"/>
  <c r="Y1454" i="11" s="1"/>
  <c r="AK1454" i="11" a="1"/>
  <c r="AK1454" i="11" s="1"/>
  <c r="Y1455" i="11" a="1"/>
  <c r="Y1455" i="11" s="1"/>
  <c r="AK1455" i="11" a="1"/>
  <c r="AK1455" i="11" s="1"/>
  <c r="Y1456" i="11" a="1"/>
  <c r="Y1456" i="11" s="1"/>
  <c r="AK1456" i="11" a="1"/>
  <c r="AK1456" i="11" s="1"/>
  <c r="Y1457" i="11" a="1"/>
  <c r="Y1457" i="11" s="1"/>
  <c r="AK1457" i="11" a="1"/>
  <c r="AK1457" i="11" s="1"/>
  <c r="Y1458" i="11" a="1"/>
  <c r="Y1458" i="11" s="1"/>
  <c r="AK1458" i="11" a="1"/>
  <c r="AK1458" i="11" s="1"/>
  <c r="Y1459" i="11" a="1"/>
  <c r="Y1459" i="11" s="1"/>
  <c r="AK1459" i="11" a="1"/>
  <c r="AK1459" i="11" s="1"/>
  <c r="Y1460" i="11" a="1"/>
  <c r="Y1460" i="11" s="1"/>
  <c r="AK1460" i="11" a="1"/>
  <c r="AK1460" i="11" s="1"/>
  <c r="Y1461" i="11" a="1"/>
  <c r="Y1461" i="11" s="1"/>
  <c r="AK1461" i="11" a="1"/>
  <c r="AK1461" i="11" s="1"/>
  <c r="Y1462" i="11" a="1"/>
  <c r="Y1462" i="11" s="1"/>
  <c r="AK1462" i="11" a="1"/>
  <c r="AK1462" i="11" s="1"/>
  <c r="Y1463" i="11" a="1"/>
  <c r="Y1463" i="11" s="1"/>
  <c r="AK1463" i="11" a="1"/>
  <c r="AK1463" i="11" s="1"/>
  <c r="Y1464" i="11" a="1"/>
  <c r="Y1464" i="11" s="1"/>
  <c r="AK1464" i="11" a="1"/>
  <c r="AK1464" i="11" s="1"/>
  <c r="Y1465" i="11" a="1"/>
  <c r="Y1465" i="11" s="1"/>
  <c r="AK1465" i="11" a="1"/>
  <c r="AK1465" i="11" s="1"/>
  <c r="Y1466" i="11" a="1"/>
  <c r="Y1466" i="11" s="1"/>
  <c r="AK1466" i="11" a="1"/>
  <c r="AK1466" i="11" s="1"/>
  <c r="Y1467" i="11" a="1"/>
  <c r="Y1467" i="11" s="1"/>
  <c r="AK1467" i="11" a="1"/>
  <c r="AK1467" i="11" s="1"/>
  <c r="Y1468" i="11" a="1"/>
  <c r="Y1468" i="11" s="1"/>
  <c r="AK1468" i="11" a="1"/>
  <c r="AK1468" i="11" s="1"/>
  <c r="Y1469" i="11" a="1"/>
  <c r="Y1469" i="11" s="1"/>
  <c r="AK1469" i="11" a="1"/>
  <c r="AK1469" i="11" s="1"/>
  <c r="Y1470" i="11" a="1"/>
  <c r="Y1470" i="11" s="1"/>
  <c r="AK1470" i="11" a="1"/>
  <c r="AK1470" i="11" s="1"/>
  <c r="Y1471" i="11" a="1"/>
  <c r="Y1471" i="11" s="1"/>
  <c r="AK1471" i="11" a="1"/>
  <c r="AK1471" i="11" s="1"/>
  <c r="Y1472" i="11" a="1"/>
  <c r="Y1472" i="11" s="1"/>
  <c r="AK1472" i="11" a="1"/>
  <c r="AK1472" i="11" s="1"/>
  <c r="Y1473" i="11" a="1"/>
  <c r="Y1473" i="11" s="1"/>
  <c r="AK1473" i="11" a="1"/>
  <c r="AK1473" i="11" s="1"/>
  <c r="Y1474" i="11" a="1"/>
  <c r="Y1474" i="11" s="1"/>
  <c r="AK1474" i="11" a="1"/>
  <c r="AK1474" i="11" s="1"/>
  <c r="Y1475" i="11" a="1"/>
  <c r="Y1475" i="11" s="1"/>
  <c r="AK1475" i="11" a="1"/>
  <c r="AK1475" i="11" s="1"/>
  <c r="Y1476" i="11" a="1"/>
  <c r="Y1476" i="11" s="1"/>
  <c r="AK1476" i="11" a="1"/>
  <c r="AK1476" i="11" s="1"/>
  <c r="Y1477" i="11" a="1"/>
  <c r="Y1477" i="11" s="1"/>
  <c r="AK1477" i="11" a="1"/>
  <c r="AK1477" i="11" s="1"/>
  <c r="Y1478" i="11" a="1"/>
  <c r="Y1478" i="11" s="1"/>
  <c r="AK1478" i="11" a="1"/>
  <c r="AK1478" i="11" s="1"/>
  <c r="Y1479" i="11" a="1"/>
  <c r="Y1479" i="11" s="1"/>
  <c r="AK1479" i="11" a="1"/>
  <c r="AK1479" i="11" s="1"/>
  <c r="Y1480" i="11" a="1"/>
  <c r="Y1480" i="11" s="1"/>
  <c r="AK1480" i="11" a="1"/>
  <c r="AK1480" i="11" s="1"/>
  <c r="Y1481" i="11" a="1"/>
  <c r="Y1481" i="11" s="1"/>
  <c r="AK1481" i="11" a="1"/>
  <c r="AK1481" i="11" s="1"/>
  <c r="Y1482" i="11" a="1"/>
  <c r="Y1482" i="11" s="1"/>
  <c r="AK1482" i="11" a="1"/>
  <c r="AK1482" i="11" s="1"/>
  <c r="Y1483" i="11" a="1"/>
  <c r="Y1483" i="11" s="1"/>
  <c r="AK1483" i="11" a="1"/>
  <c r="AK1483" i="11" s="1"/>
  <c r="Y1484" i="11" a="1"/>
  <c r="Y1484" i="11" s="1"/>
  <c r="AK1484" i="11" a="1"/>
  <c r="AK1484" i="11" s="1"/>
  <c r="Y1485" i="11" a="1"/>
  <c r="Y1485" i="11" s="1"/>
  <c r="AK1485" i="11" a="1"/>
  <c r="AK1485" i="11" s="1"/>
  <c r="Y1486" i="11" a="1"/>
  <c r="Y1486" i="11" s="1"/>
  <c r="AK1486" i="11" a="1"/>
  <c r="AK1486" i="11" s="1"/>
  <c r="Y1487" i="11" a="1"/>
  <c r="Y1487" i="11" s="1"/>
  <c r="AK1487" i="11" a="1"/>
  <c r="AK1487" i="11" s="1"/>
  <c r="Y1488" i="11" a="1"/>
  <c r="Y1488" i="11" s="1"/>
  <c r="AK1488" i="11" a="1"/>
  <c r="AK1488" i="11" s="1"/>
  <c r="Y1489" i="11" a="1"/>
  <c r="Y1489" i="11" s="1"/>
  <c r="AK1489" i="11" a="1"/>
  <c r="AK1489" i="11" s="1"/>
  <c r="Y1490" i="11" a="1"/>
  <c r="Y1490" i="11" s="1"/>
  <c r="AK1490" i="11" a="1"/>
  <c r="AK1490" i="11" s="1"/>
  <c r="Y1491" i="11" a="1"/>
  <c r="Y1491" i="11" s="1"/>
  <c r="AK1491" i="11" a="1"/>
  <c r="AK1491" i="11" s="1"/>
  <c r="Y1492" i="11" a="1"/>
  <c r="Y1492" i="11" s="1"/>
  <c r="AK1492" i="11" a="1"/>
  <c r="AK1492" i="11" s="1"/>
  <c r="Y1493" i="11" a="1"/>
  <c r="Y1493" i="11" s="1"/>
  <c r="AK1493" i="11" a="1"/>
  <c r="AK1493" i="11" s="1"/>
  <c r="Y1494" i="11" a="1"/>
  <c r="Y1494" i="11" s="1"/>
  <c r="AK1494" i="11" a="1"/>
  <c r="AK1494" i="11" s="1"/>
  <c r="Y1495" i="11" a="1"/>
  <c r="Y1495" i="11" s="1"/>
  <c r="AK1495" i="11" a="1"/>
  <c r="AK1495" i="11" s="1"/>
  <c r="Y1496" i="11" a="1"/>
  <c r="Y1496" i="11" s="1"/>
  <c r="AK1496" i="11" a="1"/>
  <c r="AK1496" i="11" s="1"/>
  <c r="Y1497" i="11" a="1"/>
  <c r="Y1497" i="11" s="1"/>
  <c r="AK1497" i="11" a="1"/>
  <c r="AK1497" i="11" s="1"/>
  <c r="Y1498" i="11" a="1"/>
  <c r="Y1498" i="11" s="1"/>
  <c r="AK1498" i="11" a="1"/>
  <c r="AK1498" i="11" s="1"/>
  <c r="Y1499" i="11" a="1"/>
  <c r="Y1499" i="11" s="1"/>
  <c r="AK1499" i="11" a="1"/>
  <c r="AK1499" i="11" s="1"/>
  <c r="Y1500" i="11" a="1"/>
  <c r="Y1500" i="11" s="1"/>
  <c r="AK1500" i="11" a="1"/>
  <c r="AK1500" i="11" s="1"/>
  <c r="Y1501" i="11" a="1"/>
  <c r="Y1501" i="11" s="1"/>
  <c r="AK1501" i="11" a="1"/>
  <c r="AK1501" i="11" s="1"/>
  <c r="Y1502" i="11" a="1"/>
  <c r="Y1502" i="11" s="1"/>
  <c r="AK1502" i="11" a="1"/>
  <c r="AK1502" i="11" s="1"/>
  <c r="Y1503" i="11" a="1"/>
  <c r="Y1503" i="11" s="1"/>
  <c r="AK1503" i="11" a="1"/>
  <c r="AK1503" i="11" s="1"/>
  <c r="Y1504" i="11" a="1"/>
  <c r="Y1504" i="11" s="1"/>
  <c r="AK1504" i="11" a="1"/>
  <c r="AK1504" i="11" s="1"/>
  <c r="Y1505" i="11" a="1"/>
  <c r="Y1505" i="11" s="1"/>
  <c r="AK1505" i="11" a="1"/>
  <c r="AK1505" i="11" s="1"/>
  <c r="Y1506" i="11" a="1"/>
  <c r="Y1506" i="11" s="1"/>
  <c r="AK1506" i="11" a="1"/>
  <c r="AK1506" i="11" s="1"/>
  <c r="Y1507" i="11" a="1"/>
  <c r="Y1507" i="11" s="1"/>
  <c r="AK1507" i="11" a="1"/>
  <c r="AK1507" i="11" s="1"/>
  <c r="Y1508" i="11" a="1"/>
  <c r="Y1508" i="11" s="1"/>
  <c r="AK1508" i="11" a="1"/>
  <c r="AK1508" i="11" s="1"/>
  <c r="Y1509" i="11" a="1"/>
  <c r="Y1509" i="11" s="1"/>
  <c r="AK1509" i="11" a="1"/>
  <c r="AK1509" i="11" s="1"/>
  <c r="Y1510" i="11" a="1"/>
  <c r="Y1510" i="11" s="1"/>
  <c r="AK1510" i="11" a="1"/>
  <c r="AK1510" i="11" s="1"/>
  <c r="Y1511" i="11" a="1"/>
  <c r="Y1511" i="11" s="1"/>
  <c r="AK1511" i="11" a="1"/>
  <c r="AK1511" i="11" s="1"/>
  <c r="Y1512" i="11" a="1"/>
  <c r="Y1512" i="11" s="1"/>
  <c r="AK1512" i="11" a="1"/>
  <c r="AK1512" i="11" s="1"/>
  <c r="Y1513" i="11" a="1"/>
  <c r="Y1513" i="11" s="1"/>
  <c r="AK1513" i="11" a="1"/>
  <c r="AK1513" i="11" s="1"/>
  <c r="Y1514" i="11" a="1"/>
  <c r="Y1514" i="11" s="1"/>
  <c r="AK1514" i="11" a="1"/>
  <c r="AK1514" i="11" s="1"/>
  <c r="Y1515" i="11" a="1"/>
  <c r="Y1515" i="11" s="1"/>
  <c r="AK1515" i="11" a="1"/>
  <c r="AK1515" i="11" s="1"/>
  <c r="Y1516" i="11" a="1"/>
  <c r="Y1516" i="11" s="1"/>
  <c r="AK1516" i="11" a="1"/>
  <c r="AK1516" i="11" s="1"/>
  <c r="Y1517" i="11" a="1"/>
  <c r="Y1517" i="11" s="1"/>
  <c r="AK1517" i="11" a="1"/>
  <c r="AK1517" i="11" s="1"/>
  <c r="Y1518" i="11" a="1"/>
  <c r="Y1518" i="11" s="1"/>
  <c r="AK1518" i="11" a="1"/>
  <c r="AK1518" i="11" s="1"/>
  <c r="Y1519" i="11" a="1"/>
  <c r="Y1519" i="11" s="1"/>
  <c r="AK1519" i="11" a="1"/>
  <c r="AK1519" i="11" s="1"/>
  <c r="Y1520" i="11" a="1"/>
  <c r="Y1520" i="11" s="1"/>
  <c r="AK1520" i="11" a="1"/>
  <c r="AK1520" i="11" s="1"/>
  <c r="Y1521" i="11" a="1"/>
  <c r="Y1521" i="11" s="1"/>
  <c r="AK1521" i="11" a="1"/>
  <c r="AK1521" i="11" s="1"/>
  <c r="Y1522" i="11" a="1"/>
  <c r="Y1522" i="11" s="1"/>
  <c r="AK1522" i="11" a="1"/>
  <c r="AK1522" i="11" s="1"/>
  <c r="Y1523" i="11" a="1"/>
  <c r="Y1523" i="11" s="1"/>
  <c r="AK1523" i="11" a="1"/>
  <c r="AK1523" i="11" s="1"/>
  <c r="Y1524" i="11" a="1"/>
  <c r="Y1524" i="11" s="1"/>
  <c r="AK1524" i="11" a="1"/>
  <c r="AK1524" i="11" s="1"/>
  <c r="Y1525" i="11" a="1"/>
  <c r="Y1525" i="11" s="1"/>
  <c r="AK1525" i="11" a="1"/>
  <c r="AK1525" i="11" s="1"/>
  <c r="Y1526" i="11" a="1"/>
  <c r="Y1526" i="11" s="1"/>
  <c r="AK1526" i="11" a="1"/>
  <c r="AK1526" i="11" s="1"/>
  <c r="Y1527" i="11" a="1"/>
  <c r="Y1527" i="11" s="1"/>
  <c r="AK1527" i="11" a="1"/>
  <c r="AK1527" i="11" s="1"/>
  <c r="Y1528" i="11" a="1"/>
  <c r="Y1528" i="11" s="1"/>
  <c r="AK1528" i="11" a="1"/>
  <c r="AK1528" i="11" s="1"/>
  <c r="Y1529" i="11" a="1"/>
  <c r="Y1529" i="11" s="1"/>
  <c r="AK1529" i="11" a="1"/>
  <c r="AK1529" i="11" s="1"/>
  <c r="Y1530" i="11" a="1"/>
  <c r="Y1530" i="11" s="1"/>
  <c r="AK1530" i="11" a="1"/>
  <c r="AK1530" i="11" s="1"/>
  <c r="Y1531" i="11" a="1"/>
  <c r="Y1531" i="11" s="1"/>
  <c r="AK1531" i="11" a="1"/>
  <c r="AK1531" i="11" s="1"/>
  <c r="Y1532" i="11" a="1"/>
  <c r="Y1532" i="11" s="1"/>
  <c r="AK1532" i="11" a="1"/>
  <c r="AK1532" i="11" s="1"/>
  <c r="Y1533" i="11" a="1"/>
  <c r="Y1533" i="11" s="1"/>
  <c r="AK1533" i="11" a="1"/>
  <c r="AK1533" i="11" s="1"/>
  <c r="Y1534" i="11" a="1"/>
  <c r="Y1534" i="11" s="1"/>
  <c r="AK1534" i="11" a="1"/>
  <c r="AK1534" i="11" s="1"/>
  <c r="Y1535" i="11" a="1"/>
  <c r="Y1535" i="11" s="1"/>
  <c r="AK1535" i="11" a="1"/>
  <c r="AK1535" i="11" s="1"/>
  <c r="Y1536" i="11" a="1"/>
  <c r="Y1536" i="11" s="1"/>
  <c r="AK1536" i="11" a="1"/>
  <c r="AK1536" i="11" s="1"/>
  <c r="Y1537" i="11" a="1"/>
  <c r="Y1537" i="11" s="1"/>
  <c r="AK1537" i="11" a="1"/>
  <c r="AK1537" i="11" s="1"/>
  <c r="Y1538" i="11" a="1"/>
  <c r="Y1538" i="11" s="1"/>
  <c r="AK1538" i="11" a="1"/>
  <c r="AK1538" i="11" s="1"/>
  <c r="Y1539" i="11" a="1"/>
  <c r="Y1539" i="11" s="1"/>
  <c r="AK1539" i="11" a="1"/>
  <c r="AK1539" i="11" s="1"/>
  <c r="Y1540" i="11" a="1"/>
  <c r="Y1540" i="11" s="1"/>
  <c r="AK1540" i="11" a="1"/>
  <c r="AK1540" i="11" s="1"/>
  <c r="Y1541" i="11" a="1"/>
  <c r="Y1541" i="11" s="1"/>
  <c r="AK1541" i="11" a="1"/>
  <c r="AK1541" i="11" s="1"/>
  <c r="Y1542" i="11" a="1"/>
  <c r="Y1542" i="11" s="1"/>
  <c r="AK1542" i="11" a="1"/>
  <c r="AK1542" i="11" s="1"/>
  <c r="Y1543" i="11" a="1"/>
  <c r="Y1543" i="11" s="1"/>
  <c r="AK1543" i="11" a="1"/>
  <c r="AK1543" i="11" s="1"/>
  <c r="Y1544" i="11" a="1"/>
  <c r="Y1544" i="11" s="1"/>
  <c r="AK1544" i="11" a="1"/>
  <c r="AK1544" i="11" s="1"/>
  <c r="Y1545" i="11" a="1"/>
  <c r="Y1545" i="11" s="1"/>
  <c r="AK1545" i="11" a="1"/>
  <c r="AK1545" i="11" s="1"/>
  <c r="Y1546" i="11" a="1"/>
  <c r="Y1546" i="11" s="1"/>
  <c r="AK1546" i="11" a="1"/>
  <c r="AK1546" i="11" s="1"/>
  <c r="Y1547" i="11" a="1"/>
  <c r="Y1547" i="11" s="1"/>
  <c r="AK1547" i="11" a="1"/>
  <c r="AK1547" i="11" s="1"/>
  <c r="Y1548" i="11" a="1"/>
  <c r="Y1548" i="11" s="1"/>
  <c r="AK1548" i="11" a="1"/>
  <c r="AK1548" i="11" s="1"/>
  <c r="Y1549" i="11" a="1"/>
  <c r="Y1549" i="11" s="1"/>
  <c r="AK1549" i="11" a="1"/>
  <c r="AK1549" i="11" s="1"/>
  <c r="Y1550" i="11" a="1"/>
  <c r="Y1550" i="11" s="1"/>
  <c r="AK1550" i="11" a="1"/>
  <c r="AK1550" i="11" s="1"/>
  <c r="Y1551" i="11" a="1"/>
  <c r="Y1551" i="11" s="1"/>
  <c r="AK1551" i="11" a="1"/>
  <c r="AK1551" i="11" s="1"/>
  <c r="Y1552" i="11" a="1"/>
  <c r="Y1552" i="11" s="1"/>
  <c r="AK1552" i="11" a="1"/>
  <c r="AK1552" i="11" s="1"/>
  <c r="Y1553" i="11" a="1"/>
  <c r="Y1553" i="11" s="1"/>
  <c r="AK1553" i="11" a="1"/>
  <c r="AK1553" i="11" s="1"/>
  <c r="Y1554" i="11" a="1"/>
  <c r="Y1554" i="11" s="1"/>
  <c r="AK1554" i="11" a="1"/>
  <c r="AK1554" i="11" s="1"/>
  <c r="Y1555" i="11" a="1"/>
  <c r="Y1555" i="11" s="1"/>
  <c r="AK1555" i="11" a="1"/>
  <c r="AK1555" i="11" s="1"/>
  <c r="Y1556" i="11" a="1"/>
  <c r="Y1556" i="11" s="1"/>
  <c r="AK1556" i="11" a="1"/>
  <c r="AK1556" i="11" s="1"/>
  <c r="Y1557" i="11" a="1"/>
  <c r="Y1557" i="11" s="1"/>
  <c r="AK1557" i="11" a="1"/>
  <c r="AK1557" i="11" s="1"/>
  <c r="Y1558" i="11" a="1"/>
  <c r="Y1558" i="11" s="1"/>
  <c r="AK1558" i="11" a="1"/>
  <c r="AK1558" i="11" s="1"/>
  <c r="Y1559" i="11" a="1"/>
  <c r="Y1559" i="11" s="1"/>
  <c r="AK1559" i="11" a="1"/>
  <c r="AK1559" i="11" s="1"/>
  <c r="Y1560" i="11" a="1"/>
  <c r="Y1560" i="11" s="1"/>
  <c r="AK1560" i="11" a="1"/>
  <c r="AK1560" i="11" s="1"/>
  <c r="Y1561" i="11" a="1"/>
  <c r="Y1561" i="11" s="1"/>
  <c r="AK1561" i="11" a="1"/>
  <c r="AK1561" i="11" s="1"/>
  <c r="Y1562" i="11" a="1"/>
  <c r="Y1562" i="11" s="1"/>
  <c r="AK1562" i="11" a="1"/>
  <c r="AK1562" i="11" s="1"/>
  <c r="Y1563" i="11" a="1"/>
  <c r="Y1563" i="11" s="1"/>
  <c r="AK1563" i="11" a="1"/>
  <c r="AK1563" i="11" s="1"/>
  <c r="Y1564" i="11" a="1"/>
  <c r="Y1564" i="11" s="1"/>
  <c r="AK1564" i="11" a="1"/>
  <c r="AK1564" i="11" s="1"/>
  <c r="Y1565" i="11" a="1"/>
  <c r="Y1565" i="11" s="1"/>
  <c r="AK1565" i="11" a="1"/>
  <c r="AK1565" i="11" s="1"/>
  <c r="Y1566" i="11" a="1"/>
  <c r="Y1566" i="11" s="1"/>
  <c r="AK1566" i="11" a="1"/>
  <c r="AK1566" i="11" s="1"/>
  <c r="Y1567" i="11" a="1"/>
  <c r="Y1567" i="11" s="1"/>
  <c r="AK1567" i="11" a="1"/>
  <c r="AK1567" i="11" s="1"/>
  <c r="Y1568" i="11" a="1"/>
  <c r="Y1568" i="11" s="1"/>
  <c r="AK1568" i="11" a="1"/>
  <c r="AK1568" i="11" s="1"/>
  <c r="Y1569" i="11" a="1"/>
  <c r="Y1569" i="11" s="1"/>
  <c r="AK1569" i="11" a="1"/>
  <c r="AK1569" i="11" s="1"/>
  <c r="Y1570" i="11" a="1"/>
  <c r="Y1570" i="11" s="1"/>
  <c r="AK1570" i="11" a="1"/>
  <c r="AK1570" i="11" s="1"/>
  <c r="Y1571" i="11" a="1"/>
  <c r="Y1571" i="11" s="1"/>
  <c r="AK1571" i="11" a="1"/>
  <c r="AK1571" i="11" s="1"/>
  <c r="Y1572" i="11" a="1"/>
  <c r="Y1572" i="11" s="1"/>
  <c r="AK1572" i="11" a="1"/>
  <c r="AK1572" i="11" s="1"/>
  <c r="Y1573" i="11" a="1"/>
  <c r="Y1573" i="11" s="1"/>
  <c r="AK1573" i="11" a="1"/>
  <c r="AK1573" i="11" s="1"/>
  <c r="Y1574" i="11" a="1"/>
  <c r="Y1574" i="11" s="1"/>
  <c r="AK1574" i="11" a="1"/>
  <c r="AK1574" i="11" s="1"/>
  <c r="Y1575" i="11" a="1"/>
  <c r="Y1575" i="11" s="1"/>
  <c r="AK1575" i="11" a="1"/>
  <c r="AK1575" i="11" s="1"/>
  <c r="Y1576" i="11" a="1"/>
  <c r="Y1576" i="11" s="1"/>
  <c r="AK1576" i="11" a="1"/>
  <c r="AK1576" i="11" s="1"/>
  <c r="Y1577" i="11" a="1"/>
  <c r="Y1577" i="11" s="1"/>
  <c r="AK1577" i="11" a="1"/>
  <c r="AK1577" i="11" s="1"/>
  <c r="Y1578" i="11" a="1"/>
  <c r="Y1578" i="11" s="1"/>
  <c r="AK1578" i="11" a="1"/>
  <c r="AK1578" i="11" s="1"/>
  <c r="Y1579" i="11" a="1"/>
  <c r="Y1579" i="11" s="1"/>
  <c r="AK1579" i="11" a="1"/>
  <c r="AK1579" i="11" s="1"/>
  <c r="Y1580" i="11" a="1"/>
  <c r="Y1580" i="11" s="1"/>
  <c r="AK1580" i="11" a="1"/>
  <c r="AK1580" i="11" s="1"/>
  <c r="Y1581" i="11" a="1"/>
  <c r="Y1581" i="11" s="1"/>
  <c r="AK1581" i="11" a="1"/>
  <c r="AK1581" i="11" s="1"/>
  <c r="Y1582" i="11" a="1"/>
  <c r="Y1582" i="11" s="1"/>
  <c r="AK1582" i="11" a="1"/>
  <c r="AK1582" i="11" s="1"/>
  <c r="Y1583" i="11" a="1"/>
  <c r="Y1583" i="11" s="1"/>
  <c r="AK1583" i="11" a="1"/>
  <c r="AK1583" i="11" s="1"/>
  <c r="Y1584" i="11" a="1"/>
  <c r="Y1584" i="11" s="1"/>
  <c r="AK1584" i="11" a="1"/>
  <c r="AK1584" i="11" s="1"/>
  <c r="Y1585" i="11" a="1"/>
  <c r="Y1585" i="11" s="1"/>
  <c r="AK1585" i="11" a="1"/>
  <c r="AK1585" i="11" s="1"/>
  <c r="Y1586" i="11" a="1"/>
  <c r="Y1586" i="11" s="1"/>
  <c r="AK1586" i="11" a="1"/>
  <c r="AK1586" i="11" s="1"/>
  <c r="Y1587" i="11" a="1"/>
  <c r="Y1587" i="11" s="1"/>
  <c r="AK1587" i="11" a="1"/>
  <c r="AK1587" i="11" s="1"/>
  <c r="Y1588" i="11" a="1"/>
  <c r="Y1588" i="11" s="1"/>
  <c r="AK1588" i="11" a="1"/>
  <c r="AK1588" i="11" s="1"/>
  <c r="Y1589" i="11" a="1"/>
  <c r="Y1589" i="11" s="1"/>
  <c r="AK1589" i="11" a="1"/>
  <c r="AK1589" i="11" s="1"/>
  <c r="Y1590" i="11" a="1"/>
  <c r="Y1590" i="11" s="1"/>
  <c r="AK1590" i="11" a="1"/>
  <c r="AK1590" i="11" s="1"/>
  <c r="Y1591" i="11" a="1"/>
  <c r="Y1591" i="11" s="1"/>
  <c r="AK1591" i="11" a="1"/>
  <c r="AK1591" i="11" s="1"/>
  <c r="Y1592" i="11" a="1"/>
  <c r="Y1592" i="11" s="1"/>
  <c r="AK1592" i="11" a="1"/>
  <c r="AK1592" i="11" s="1"/>
  <c r="Y1593" i="11" a="1"/>
  <c r="Y1593" i="11" s="1"/>
  <c r="AK1593" i="11" a="1"/>
  <c r="AK1593" i="11" s="1"/>
  <c r="Y1594" i="11" a="1"/>
  <c r="Y1594" i="11" s="1"/>
  <c r="AK1594" i="11" a="1"/>
  <c r="AK1594" i="11" s="1"/>
  <c r="Y1595" i="11" a="1"/>
  <c r="Y1595" i="11" s="1"/>
  <c r="AK1595" i="11" a="1"/>
  <c r="AK1595" i="11" s="1"/>
  <c r="Y1596" i="11" a="1"/>
  <c r="Y1596" i="11" s="1"/>
  <c r="AK1596" i="11" a="1"/>
  <c r="AK1596" i="11" s="1"/>
  <c r="Y1597" i="11" a="1"/>
  <c r="Y1597" i="11" s="1"/>
  <c r="AK1597" i="11" a="1"/>
  <c r="AK1597" i="11" s="1"/>
  <c r="Y1598" i="11" a="1"/>
  <c r="Y1598" i="11" s="1"/>
  <c r="AK1598" i="11" a="1"/>
  <c r="AK1598" i="11" s="1"/>
  <c r="Y1599" i="11" a="1"/>
  <c r="Y1599" i="11" s="1"/>
  <c r="AK1599" i="11" a="1"/>
  <c r="AK1599" i="11" s="1"/>
  <c r="Y1600" i="11" a="1"/>
  <c r="Y1600" i="11" s="1"/>
  <c r="AK1600" i="11" a="1"/>
  <c r="AK1600" i="11" s="1"/>
  <c r="Y1601" i="11" a="1"/>
  <c r="Y1601" i="11" s="1"/>
  <c r="AK1601" i="11" a="1"/>
  <c r="AK1601" i="11" s="1"/>
  <c r="Y1602" i="11" a="1"/>
  <c r="Y1602" i="11" s="1"/>
  <c r="AK1602" i="11" a="1"/>
  <c r="AK1602" i="11" s="1"/>
  <c r="Y1603" i="11" a="1"/>
  <c r="Y1603" i="11" s="1"/>
  <c r="AK1603" i="11" a="1"/>
  <c r="AK1603" i="11" s="1"/>
  <c r="Y1604" i="11" a="1"/>
  <c r="Y1604" i="11" s="1"/>
  <c r="AK1604" i="11" a="1"/>
  <c r="AK1604" i="11" s="1"/>
  <c r="Y1605" i="11" a="1"/>
  <c r="Y1605" i="11" s="1"/>
  <c r="AK1605" i="11" a="1"/>
  <c r="AK1605" i="11" s="1"/>
  <c r="Y1606" i="11" a="1"/>
  <c r="Y1606" i="11" s="1"/>
  <c r="AK1606" i="11" a="1"/>
  <c r="AK1606" i="11" s="1"/>
  <c r="Y1607" i="11" a="1"/>
  <c r="Y1607" i="11" s="1"/>
  <c r="AK1607" i="11" a="1"/>
  <c r="AK1607" i="11" s="1"/>
  <c r="Y1608" i="11" a="1"/>
  <c r="Y1608" i="11" s="1"/>
  <c r="AK1608" i="11" a="1"/>
  <c r="AK1608" i="11" s="1"/>
  <c r="Y1609" i="11" a="1"/>
  <c r="Y1609" i="11" s="1"/>
  <c r="AK1609" i="11" a="1"/>
  <c r="AK1609" i="11" s="1"/>
  <c r="Y1610" i="11" a="1"/>
  <c r="Y1610" i="11" s="1"/>
  <c r="AK1610" i="11" a="1"/>
  <c r="AK1610" i="11" s="1"/>
  <c r="Y1611" i="11" a="1"/>
  <c r="Y1611" i="11" s="1"/>
  <c r="AK1611" i="11" a="1"/>
  <c r="AK1611" i="11" s="1"/>
  <c r="Y1612" i="11" a="1"/>
  <c r="Y1612" i="11" s="1"/>
  <c r="AK1612" i="11" a="1"/>
  <c r="AK1612" i="11" s="1"/>
  <c r="Y1613" i="11" a="1"/>
  <c r="Y1613" i="11" s="1"/>
  <c r="AK1613" i="11" a="1"/>
  <c r="AK1613" i="11" s="1"/>
  <c r="Y1614" i="11" a="1"/>
  <c r="Y1614" i="11" s="1"/>
  <c r="AK1614" i="11" a="1"/>
  <c r="AK1614" i="11" s="1"/>
  <c r="Y1615" i="11" a="1"/>
  <c r="Y1615" i="11" s="1"/>
  <c r="AK1615" i="11" a="1"/>
  <c r="AK1615" i="11" s="1"/>
  <c r="Y1616" i="11" a="1"/>
  <c r="Y1616" i="11" s="1"/>
  <c r="AK1616" i="11" a="1"/>
  <c r="AK1616" i="11" s="1"/>
  <c r="Y1617" i="11" a="1"/>
  <c r="Y1617" i="11" s="1"/>
  <c r="AK1617" i="11" a="1"/>
  <c r="AK1617" i="11" s="1"/>
  <c r="Y1618" i="11" a="1"/>
  <c r="Y1618" i="11" s="1"/>
  <c r="AK1618" i="11" a="1"/>
  <c r="AK1618" i="11" s="1"/>
  <c r="Y1619" i="11" a="1"/>
  <c r="Y1619" i="11" s="1"/>
  <c r="AK1619" i="11" a="1"/>
  <c r="AK1619" i="11" s="1"/>
  <c r="Y1620" i="11" a="1"/>
  <c r="Y1620" i="11" s="1"/>
  <c r="AK1620" i="11" a="1"/>
  <c r="AK1620" i="11" s="1"/>
  <c r="Y1621" i="11" a="1"/>
  <c r="Y1621" i="11" s="1"/>
  <c r="AK1621" i="11" a="1"/>
  <c r="AK1621" i="11" s="1"/>
  <c r="Y1622" i="11" a="1"/>
  <c r="Y1622" i="11" s="1"/>
  <c r="AK1622" i="11" a="1"/>
  <c r="AK1622" i="11" s="1"/>
  <c r="Y1623" i="11" a="1"/>
  <c r="Y1623" i="11" s="1"/>
  <c r="AK1623" i="11" a="1"/>
  <c r="AK1623" i="11" s="1"/>
  <c r="Y1624" i="11" a="1"/>
  <c r="Y1624" i="11" s="1"/>
  <c r="AK1624" i="11" a="1"/>
  <c r="AK1624" i="11" s="1"/>
  <c r="Y1625" i="11" a="1"/>
  <c r="Y1625" i="11" s="1"/>
  <c r="AK1625" i="11" a="1"/>
  <c r="AK1625" i="11" s="1"/>
  <c r="Y1626" i="11" a="1"/>
  <c r="Y1626" i="11" s="1"/>
  <c r="AK1626" i="11" a="1"/>
  <c r="AK1626" i="11" s="1"/>
  <c r="Y1627" i="11" a="1"/>
  <c r="Y1627" i="11" s="1"/>
  <c r="AK1627" i="11" a="1"/>
  <c r="AK1627" i="11" s="1"/>
  <c r="Y1628" i="11" a="1"/>
  <c r="Y1628" i="11" s="1"/>
  <c r="AK1628" i="11" a="1"/>
  <c r="AK1628" i="11" s="1"/>
  <c r="Y1629" i="11" a="1"/>
  <c r="Y1629" i="11" s="1"/>
  <c r="AK1629" i="11" a="1"/>
  <c r="AK1629" i="11" s="1"/>
  <c r="Y1630" i="11" a="1"/>
  <c r="Y1630" i="11" s="1"/>
  <c r="AK1630" i="11" a="1"/>
  <c r="AK1630" i="11" s="1"/>
  <c r="Y1631" i="11" a="1"/>
  <c r="Y1631" i="11" s="1"/>
  <c r="AK1631" i="11" a="1"/>
  <c r="AK1631" i="11" s="1"/>
  <c r="Y1632" i="11" a="1"/>
  <c r="Y1632" i="11" s="1"/>
  <c r="AK1632" i="11" a="1"/>
  <c r="AK1632" i="11" s="1"/>
  <c r="Y1633" i="11" a="1"/>
  <c r="Y1633" i="11" s="1"/>
  <c r="AK1633" i="11" a="1"/>
  <c r="AK1633" i="11" s="1"/>
  <c r="Y1634" i="11" a="1"/>
  <c r="Y1634" i="11" s="1"/>
  <c r="AK1634" i="11" a="1"/>
  <c r="AK1634" i="11" s="1"/>
  <c r="Y1635" i="11" a="1"/>
  <c r="Y1635" i="11" s="1"/>
  <c r="AK1635" i="11" a="1"/>
  <c r="AK1635" i="11" s="1"/>
  <c r="Y1636" i="11" a="1"/>
  <c r="Y1636" i="11" s="1"/>
  <c r="AK1636" i="11" a="1"/>
  <c r="AK1636" i="11" s="1"/>
  <c r="Y1637" i="11" a="1"/>
  <c r="Y1637" i="11" s="1"/>
  <c r="AK1637" i="11" a="1"/>
  <c r="AK1637" i="11" s="1"/>
  <c r="Y1638" i="11" a="1"/>
  <c r="Y1638" i="11" s="1"/>
  <c r="AK1638" i="11" a="1"/>
  <c r="AK1638" i="11" s="1"/>
  <c r="Y1639" i="11" a="1"/>
  <c r="Y1639" i="11" s="1"/>
  <c r="AK1639" i="11" a="1"/>
  <c r="AK1639" i="11" s="1"/>
  <c r="AB6" i="11" a="1"/>
  <c r="AB6" i="11" s="1"/>
  <c r="AB62" i="11" a="1"/>
  <c r="AB62" i="11" s="1"/>
  <c r="AB113" i="11" a="1"/>
  <c r="AB113" i="11" s="1"/>
  <c r="AB137" i="11" a="1"/>
  <c r="AB137" i="11" s="1"/>
  <c r="AB204" i="11" a="1"/>
  <c r="AB204" i="11" s="1"/>
  <c r="AB288" i="11" a="1"/>
  <c r="AB288" i="11" s="1"/>
  <c r="AB324" i="11" a="1"/>
  <c r="AB324" i="11" s="1"/>
  <c r="AB360" i="11" a="1"/>
  <c r="AB360" i="11" s="1"/>
  <c r="AB396" i="11" a="1"/>
  <c r="AB396" i="11" s="1"/>
  <c r="AB420" i="11" a="1"/>
  <c r="AB420" i="11" s="1"/>
  <c r="AB473" i="11" a="1"/>
  <c r="AB473" i="11" s="1"/>
  <c r="AB509" i="11" a="1"/>
  <c r="AB509" i="11" s="1"/>
  <c r="AB581" i="11" a="1"/>
  <c r="AB581" i="11" s="1"/>
  <c r="AB641" i="11" a="1"/>
  <c r="AB641" i="11" s="1"/>
  <c r="AB689" i="11" a="1"/>
  <c r="AB689" i="11" s="1"/>
  <c r="AB725" i="11" a="1"/>
  <c r="AB725" i="11" s="1"/>
  <c r="AB139" i="11" a="1"/>
  <c r="AB139" i="11" s="1"/>
  <c r="AB374" i="11" a="1"/>
  <c r="AB374" i="11" s="1"/>
  <c r="AB19" i="11" a="1"/>
  <c r="AB19" i="11" s="1"/>
  <c r="AB83" i="11" a="1"/>
  <c r="AB83" i="11" s="1"/>
  <c r="AB119" i="11" a="1"/>
  <c r="AB119" i="11" s="1"/>
  <c r="AB246" i="11" a="1"/>
  <c r="AB246" i="11" s="1"/>
  <c r="AB342" i="11" a="1"/>
  <c r="AB342" i="11" s="1"/>
  <c r="AB414" i="11" a="1"/>
  <c r="AB414" i="11" s="1"/>
  <c r="AB503" i="11" a="1"/>
  <c r="AB503" i="11" s="1"/>
  <c r="AB575" i="11" a="1"/>
  <c r="AB575" i="11" s="1"/>
  <c r="AB647" i="11" a="1"/>
  <c r="AB647" i="11" s="1"/>
  <c r="AB695" i="11" a="1"/>
  <c r="AB695" i="11" s="1"/>
  <c r="AB731" i="11" a="1"/>
  <c r="AB731" i="11" s="1"/>
  <c r="AB69" i="11" a="1"/>
  <c r="AB69" i="11" s="1"/>
  <c r="AB20" i="11" a="1"/>
  <c r="AB20" i="11" s="1"/>
  <c r="AB84" i="11" a="1"/>
  <c r="AB84" i="11" s="1"/>
  <c r="AB10" i="11" a="1"/>
  <c r="AB10" i="11" s="1"/>
  <c r="AB22" i="11" a="1"/>
  <c r="AB22" i="11" s="1"/>
  <c r="AB34" i="11" a="1"/>
  <c r="AB34" i="11" s="1"/>
  <c r="AB46" i="11" a="1"/>
  <c r="AB46" i="11" s="1"/>
  <c r="AB59" i="11" a="1"/>
  <c r="AB59" i="11" s="1"/>
  <c r="AB71" i="11" a="1"/>
  <c r="AB71" i="11" s="1"/>
  <c r="AB86" i="11" a="1"/>
  <c r="AB86" i="11" s="1"/>
  <c r="AB98" i="11" a="1"/>
  <c r="AB98" i="11" s="1"/>
  <c r="AB110" i="11" a="1"/>
  <c r="AB110" i="11" s="1"/>
  <c r="AB122" i="11" a="1"/>
  <c r="AB122" i="11" s="1"/>
  <c r="AB134" i="11" a="1"/>
  <c r="AB134" i="11" s="1"/>
  <c r="AB146" i="11" a="1"/>
  <c r="AB146" i="11" s="1"/>
  <c r="AB158" i="11" a="1"/>
  <c r="AB158" i="11" s="1"/>
  <c r="AB177" i="11" a="1"/>
  <c r="AB177" i="11" s="1"/>
  <c r="AB189" i="11" a="1"/>
  <c r="AB189" i="11" s="1"/>
  <c r="AB201" i="11" a="1"/>
  <c r="AB201" i="11" s="1"/>
  <c r="AB213" i="11" a="1"/>
  <c r="AB213" i="11" s="1"/>
  <c r="AB225" i="11" a="1"/>
  <c r="AB225" i="11" s="1"/>
  <c r="AB237" i="11" a="1"/>
  <c r="AB237" i="11" s="1"/>
  <c r="AB249" i="11" a="1"/>
  <c r="AB249" i="11" s="1"/>
  <c r="AB261" i="11" a="1"/>
  <c r="AB261" i="11" s="1"/>
  <c r="AB273" i="11" a="1"/>
  <c r="AB273" i="11" s="1"/>
  <c r="AB285" i="11" a="1"/>
  <c r="AB285" i="11" s="1"/>
  <c r="AB297" i="11" a="1"/>
  <c r="AB297" i="11" s="1"/>
  <c r="AB309" i="11" a="1"/>
  <c r="AB309" i="11" s="1"/>
  <c r="AB321" i="11" a="1"/>
  <c r="AB321" i="11" s="1"/>
  <c r="AB333" i="11" a="1"/>
  <c r="AB333" i="11" s="1"/>
  <c r="AB345" i="11" a="1"/>
  <c r="AB345" i="11" s="1"/>
  <c r="AB357" i="11" a="1"/>
  <c r="AB357" i="11" s="1"/>
  <c r="AB369" i="11" a="1"/>
  <c r="AB369" i="11" s="1"/>
  <c r="AB381" i="11" a="1"/>
  <c r="AB381" i="11" s="1"/>
  <c r="AB393" i="11" a="1"/>
  <c r="AB393" i="11" s="1"/>
  <c r="AB405" i="11" a="1"/>
  <c r="AB405" i="11" s="1"/>
  <c r="AB417" i="11" a="1"/>
  <c r="AB417" i="11" s="1"/>
  <c r="AB429" i="11" a="1"/>
  <c r="AB429" i="11" s="1"/>
  <c r="AB441" i="11" a="1"/>
  <c r="AB441" i="11" s="1"/>
  <c r="AB453" i="11" a="1"/>
  <c r="AB453" i="11" s="1"/>
  <c r="AB470" i="11" a="1"/>
  <c r="AB470" i="11" s="1"/>
  <c r="AB482" i="11" a="1"/>
  <c r="AB482" i="11" s="1"/>
  <c r="AB494" i="11" a="1"/>
  <c r="AB494" i="11" s="1"/>
  <c r="AB506" i="11" a="1"/>
  <c r="AB506" i="11" s="1"/>
  <c r="AB518" i="11" a="1"/>
  <c r="AB518" i="11" s="1"/>
  <c r="AB530" i="11" a="1"/>
  <c r="AB530" i="11" s="1"/>
  <c r="AB542" i="11" a="1"/>
  <c r="AB542" i="11" s="1"/>
  <c r="AB554" i="11" a="1"/>
  <c r="AB554" i="11" s="1"/>
  <c r="AB566" i="11" a="1"/>
  <c r="AB566" i="11" s="1"/>
  <c r="AB578" i="11" a="1"/>
  <c r="AB578" i="11" s="1"/>
  <c r="AB590" i="11" a="1"/>
  <c r="AB590" i="11" s="1"/>
  <c r="AB602" i="11" a="1"/>
  <c r="AB602" i="11" s="1"/>
  <c r="AB614" i="11" a="1"/>
  <c r="AB614" i="11" s="1"/>
  <c r="AB626" i="11" a="1"/>
  <c r="AB626" i="11" s="1"/>
  <c r="AB638" i="11" a="1"/>
  <c r="AB638" i="11" s="1"/>
  <c r="AB650" i="11" a="1"/>
  <c r="AB650" i="11" s="1"/>
  <c r="AB662" i="11" a="1"/>
  <c r="AB662" i="11" s="1"/>
  <c r="AB674" i="11" a="1"/>
  <c r="AB674" i="11" s="1"/>
  <c r="AB686" i="11" a="1"/>
  <c r="AB686" i="11" s="1"/>
  <c r="AB698" i="11" a="1"/>
  <c r="AB698" i="11" s="1"/>
  <c r="AB710" i="11" a="1"/>
  <c r="AB710" i="11" s="1"/>
  <c r="AB722" i="11" a="1"/>
  <c r="AB722" i="11" s="1"/>
  <c r="AB734" i="11" a="1"/>
  <c r="AB734" i="11" s="1"/>
  <c r="AB746" i="11" a="1"/>
  <c r="AB746" i="11" s="1"/>
  <c r="AB758" i="11" a="1"/>
  <c r="AB758" i="11" s="1"/>
  <c r="AB770" i="11" a="1"/>
  <c r="AB770" i="11" s="1"/>
  <c r="AB782" i="11" a="1"/>
  <c r="AB782" i="11" s="1"/>
  <c r="AB794" i="11" a="1"/>
  <c r="AB794" i="11" s="1"/>
  <c r="AB818" i="11" a="1"/>
  <c r="AB818" i="11" s="1"/>
  <c r="AB842" i="11" a="1"/>
  <c r="AB842" i="11" s="1"/>
  <c r="AB866" i="11" a="1"/>
  <c r="AB866" i="11" s="1"/>
  <c r="AB13" i="11" a="1"/>
  <c r="AB13" i="11" s="1"/>
  <c r="AB74" i="11" a="1"/>
  <c r="AB74" i="11" s="1"/>
  <c r="AB149" i="11" a="1"/>
  <c r="AB149" i="11" s="1"/>
  <c r="AB228" i="11" a="1"/>
  <c r="AB228" i="11" s="1"/>
  <c r="AB312" i="11" a="1"/>
  <c r="AB312" i="11" s="1"/>
  <c r="AB384" i="11" a="1"/>
  <c r="AB384" i="11" s="1"/>
  <c r="AB444" i="11" a="1"/>
  <c r="AB444" i="11" s="1"/>
  <c r="AB521" i="11" a="1"/>
  <c r="AB521" i="11" s="1"/>
  <c r="AB617" i="11" a="1"/>
  <c r="AB617" i="11" s="1"/>
  <c r="AB701" i="11" a="1"/>
  <c r="AB701" i="11" s="1"/>
  <c r="AB737" i="11" a="1"/>
  <c r="AB737" i="11" s="1"/>
  <c r="AB773" i="11" a="1"/>
  <c r="AB773" i="11" s="1"/>
  <c r="AB91" i="11" a="1"/>
  <c r="AB91" i="11" s="1"/>
  <c r="AB206" i="11" a="1"/>
  <c r="AB206" i="11" s="1"/>
  <c r="AB350" i="11" a="1"/>
  <c r="AB350" i="11" s="1"/>
  <c r="AB56" i="11" a="1"/>
  <c r="AB56" i="11" s="1"/>
  <c r="AB174" i="11" a="1"/>
  <c r="AB174" i="11" s="1"/>
  <c r="AB258" i="11" a="1"/>
  <c r="AB258" i="11" s="1"/>
  <c r="AB318" i="11" a="1"/>
  <c r="AB318" i="11" s="1"/>
  <c r="AB390" i="11" a="1"/>
  <c r="AB390" i="11" s="1"/>
  <c r="AB467" i="11" a="1"/>
  <c r="AB467" i="11" s="1"/>
  <c r="AB551" i="11" a="1"/>
  <c r="AB551" i="11" s="1"/>
  <c r="AB623" i="11" a="1"/>
  <c r="AB623" i="11" s="1"/>
  <c r="AB671" i="11" a="1"/>
  <c r="AB671" i="11" s="1"/>
  <c r="AB707" i="11" a="1"/>
  <c r="AB707" i="11" s="1"/>
  <c r="AB743" i="11" a="1"/>
  <c r="AB743" i="11" s="1"/>
  <c r="AB803" i="11" a="1"/>
  <c r="AB803" i="11" s="1"/>
  <c r="AB57" i="11" a="1"/>
  <c r="AB57" i="11" s="1"/>
  <c r="AB32" i="11" a="1"/>
  <c r="AB32" i="11" s="1"/>
  <c r="AB96" i="11" a="1"/>
  <c r="AB96" i="11" s="1"/>
  <c r="AB120" i="11" a="1"/>
  <c r="AB120" i="11" s="1"/>
  <c r="AB144" i="11" a="1"/>
  <c r="AB144" i="11" s="1"/>
  <c r="AB175" i="11" a="1"/>
  <c r="AB175" i="11" s="1"/>
  <c r="AB199" i="11" a="1"/>
  <c r="AB199" i="11" s="1"/>
  <c r="AB223" i="11" a="1"/>
  <c r="AB223" i="11" s="1"/>
  <c r="AB235" i="11" a="1"/>
  <c r="AB235" i="11" s="1"/>
  <c r="AB259" i="11" a="1"/>
  <c r="AB259" i="11" s="1"/>
  <c r="AB271" i="11" a="1"/>
  <c r="AB271" i="11" s="1"/>
  <c r="AB295" i="11" a="1"/>
  <c r="AB295" i="11" s="1"/>
  <c r="AB307" i="11" a="1"/>
  <c r="AB307" i="11" s="1"/>
  <c r="AB331" i="11" a="1"/>
  <c r="AB331" i="11" s="1"/>
  <c r="AB343" i="11" a="1"/>
  <c r="AB343" i="11" s="1"/>
  <c r="AB355" i="11" a="1"/>
  <c r="AB355" i="11" s="1"/>
  <c r="AB367" i="11" a="1"/>
  <c r="AB367" i="11" s="1"/>
  <c r="AB379" i="11" a="1"/>
  <c r="AB379" i="11" s="1"/>
  <c r="AB391" i="11" a="1"/>
  <c r="AB391" i="11" s="1"/>
  <c r="AB403" i="11" a="1"/>
  <c r="AB403" i="11" s="1"/>
  <c r="AB415" i="11" a="1"/>
  <c r="AB415" i="11" s="1"/>
  <c r="AB427" i="11" a="1"/>
  <c r="AB427" i="11" s="1"/>
  <c r="AB439" i="11" a="1"/>
  <c r="AB439" i="11" s="1"/>
  <c r="AB451" i="11" a="1"/>
  <c r="AB451" i="11" s="1"/>
  <c r="AB468" i="11" a="1"/>
  <c r="AB468" i="11" s="1"/>
  <c r="AB480" i="11" a="1"/>
  <c r="AB480" i="11" s="1"/>
  <c r="AB492" i="11" a="1"/>
  <c r="AB492" i="11" s="1"/>
  <c r="AB504" i="11" a="1"/>
  <c r="AB504" i="11" s="1"/>
  <c r="AB516" i="11" a="1"/>
  <c r="AB516" i="11" s="1"/>
  <c r="AB528" i="11" a="1"/>
  <c r="AB528" i="11" s="1"/>
  <c r="AB540" i="11" a="1"/>
  <c r="AB540" i="11" s="1"/>
  <c r="AB552" i="11" a="1"/>
  <c r="AB552" i="11" s="1"/>
  <c r="AB564" i="11" a="1"/>
  <c r="AB564" i="11" s="1"/>
  <c r="AB588" i="11" a="1"/>
  <c r="AB588" i="11" s="1"/>
  <c r="AB600" i="11" a="1"/>
  <c r="AB600" i="11" s="1"/>
  <c r="AB612" i="11" a="1"/>
  <c r="AB612" i="11" s="1"/>
  <c r="AB624" i="11" a="1"/>
  <c r="AB624" i="11" s="1"/>
  <c r="AB636" i="11" a="1"/>
  <c r="AB636" i="11" s="1"/>
  <c r="AB648" i="11" a="1"/>
  <c r="AB648" i="11" s="1"/>
  <c r="AB660" i="11" a="1"/>
  <c r="AB660" i="11" s="1"/>
  <c r="AB672" i="11" a="1"/>
  <c r="AB672" i="11" s="1"/>
  <c r="AB684" i="11" a="1"/>
  <c r="AB684" i="11" s="1"/>
  <c r="AB696" i="11" a="1"/>
  <c r="AB696" i="11" s="1"/>
  <c r="AB708" i="11" a="1"/>
  <c r="AB708" i="11" s="1"/>
  <c r="AB720" i="11" a="1"/>
  <c r="AB720" i="11" s="1"/>
  <c r="AB732" i="11" a="1"/>
  <c r="AB732" i="11" s="1"/>
  <c r="AB744" i="11" a="1"/>
  <c r="AB744" i="11" s="1"/>
  <c r="AB756" i="11" a="1"/>
  <c r="AB756" i="11" s="1"/>
  <c r="AB768" i="11" a="1"/>
  <c r="AB768" i="11" s="1"/>
  <c r="AB780" i="11" a="1"/>
  <c r="AB780" i="11" s="1"/>
  <c r="AB792" i="11" a="1"/>
  <c r="AB792" i="11" s="1"/>
  <c r="AB852" i="11" a="1"/>
  <c r="AB852" i="11" s="1"/>
  <c r="AB9" i="11" a="1"/>
  <c r="AB9" i="11" s="1"/>
  <c r="AB21" i="11" a="1"/>
  <c r="AB21" i="11" s="1"/>
  <c r="AB33" i="11" a="1"/>
  <c r="AB33" i="11" s="1"/>
  <c r="AB45" i="11" a="1"/>
  <c r="AB45" i="11" s="1"/>
  <c r="AB58" i="11" a="1"/>
  <c r="AB58" i="11" s="1"/>
  <c r="AB70" i="11" a="1"/>
  <c r="AB70" i="11" s="1"/>
  <c r="AB85" i="11" a="1"/>
  <c r="AB85" i="11" s="1"/>
  <c r="AB97" i="11" a="1"/>
  <c r="AB97" i="11" s="1"/>
  <c r="AB109" i="11" a="1"/>
  <c r="AB109" i="11" s="1"/>
  <c r="AB121" i="11" a="1"/>
  <c r="AB121" i="11" s="1"/>
  <c r="AB133" i="11" a="1"/>
  <c r="AB133" i="11" s="1"/>
  <c r="AB145" i="11" a="1"/>
  <c r="AB145" i="11" s="1"/>
  <c r="AB157" i="11" a="1"/>
  <c r="AB157" i="11" s="1"/>
  <c r="AB176" i="11" a="1"/>
  <c r="AB176" i="11" s="1"/>
  <c r="AB188" i="11" a="1"/>
  <c r="AB188" i="11" s="1"/>
  <c r="AB200" i="11" a="1"/>
  <c r="AB200" i="11" s="1"/>
  <c r="AB212" i="11" a="1"/>
  <c r="AB212" i="11" s="1"/>
  <c r="AB224" i="11" a="1"/>
  <c r="AB224" i="11" s="1"/>
  <c r="AB236" i="11" a="1"/>
  <c r="AB236" i="11" s="1"/>
  <c r="AB248" i="11" a="1"/>
  <c r="AB248" i="11" s="1"/>
  <c r="AB260" i="11" a="1"/>
  <c r="AB260" i="11" s="1"/>
  <c r="AB272" i="11" a="1"/>
  <c r="AB272" i="11" s="1"/>
  <c r="AB284" i="11" a="1"/>
  <c r="AB284" i="11" s="1"/>
  <c r="AB296" i="11" a="1"/>
  <c r="AB296" i="11" s="1"/>
  <c r="AB308" i="11" a="1"/>
  <c r="AB308" i="11" s="1"/>
  <c r="AB320" i="11" a="1"/>
  <c r="AB320" i="11" s="1"/>
  <c r="AB332" i="11" a="1"/>
  <c r="AB332" i="11" s="1"/>
  <c r="AB344" i="11" a="1"/>
  <c r="AB344" i="11" s="1"/>
  <c r="AB356" i="11" a="1"/>
  <c r="AB356" i="11" s="1"/>
  <c r="AB368" i="11" a="1"/>
  <c r="AB368" i="11" s="1"/>
  <c r="AB380" i="11" a="1"/>
  <c r="AB380" i="11" s="1"/>
  <c r="AB392" i="11" a="1"/>
  <c r="AB392" i="11" s="1"/>
  <c r="AB404" i="11" a="1"/>
  <c r="AB404" i="11" s="1"/>
  <c r="AB416" i="11" a="1"/>
  <c r="AB416" i="11" s="1"/>
  <c r="AB428" i="11" a="1"/>
  <c r="AB428" i="11" s="1"/>
  <c r="AB440" i="11" a="1"/>
  <c r="AB440" i="11" s="1"/>
  <c r="AB452" i="11" a="1"/>
  <c r="AB452" i="11" s="1"/>
  <c r="AB469" i="11" a="1"/>
  <c r="AB469" i="11" s="1"/>
  <c r="AB481" i="11" a="1"/>
  <c r="AB481" i="11" s="1"/>
  <c r="AB493" i="11" a="1"/>
  <c r="AB493" i="11" s="1"/>
  <c r="AB505" i="11" a="1"/>
  <c r="AB505" i="11" s="1"/>
  <c r="AB517" i="11" a="1"/>
  <c r="AB517" i="11" s="1"/>
  <c r="AB529" i="11" a="1"/>
  <c r="AB529" i="11" s="1"/>
  <c r="AB541" i="11" a="1"/>
  <c r="AB541" i="11" s="1"/>
  <c r="AB553" i="11" a="1"/>
  <c r="AB553" i="11" s="1"/>
  <c r="AB565" i="11" a="1"/>
  <c r="AB565" i="11" s="1"/>
  <c r="AB577" i="11" a="1"/>
  <c r="AB577" i="11" s="1"/>
  <c r="AB589" i="11" a="1"/>
  <c r="AB589" i="11" s="1"/>
  <c r="AB601" i="11" a="1"/>
  <c r="AB601" i="11" s="1"/>
  <c r="AB613" i="11" a="1"/>
  <c r="AB613" i="11" s="1"/>
  <c r="AB625" i="11" a="1"/>
  <c r="AB625" i="11" s="1"/>
  <c r="AB637" i="11" a="1"/>
  <c r="AB637" i="11" s="1"/>
  <c r="AB649" i="11" a="1"/>
  <c r="AB649" i="11" s="1"/>
  <c r="AB661" i="11" a="1"/>
  <c r="AB661" i="11" s="1"/>
  <c r="AB673" i="11" a="1"/>
  <c r="AB673" i="11" s="1"/>
  <c r="AB685" i="11" a="1"/>
  <c r="AB685" i="11" s="1"/>
  <c r="AB697" i="11" a="1"/>
  <c r="AB697" i="11" s="1"/>
  <c r="AB709" i="11" a="1"/>
  <c r="AB709" i="11" s="1"/>
  <c r="AB721" i="11" a="1"/>
  <c r="AB721" i="11" s="1"/>
  <c r="AB733" i="11" a="1"/>
  <c r="AB733" i="11" s="1"/>
  <c r="AB745" i="11" a="1"/>
  <c r="AB745" i="11" s="1"/>
  <c r="AB757" i="11" a="1"/>
  <c r="AB757" i="11" s="1"/>
  <c r="AB769" i="11" a="1"/>
  <c r="AB769" i="11" s="1"/>
  <c r="AB817" i="11" a="1"/>
  <c r="AB817" i="11" s="1"/>
  <c r="AB841" i="11" a="1"/>
  <c r="AB841" i="11" s="1"/>
  <c r="AB11" i="11" a="1"/>
  <c r="AB11" i="11" s="1"/>
  <c r="AB23" i="11" a="1"/>
  <c r="AB23" i="11" s="1"/>
  <c r="AB35" i="11" a="1"/>
  <c r="AB35" i="11" s="1"/>
  <c r="AB47" i="11" a="1"/>
  <c r="AB47" i="11" s="1"/>
  <c r="AB60" i="11" a="1"/>
  <c r="AB60" i="11" s="1"/>
  <c r="AB72" i="11" a="1"/>
  <c r="AB72" i="11" s="1"/>
  <c r="AB87" i="11" a="1"/>
  <c r="AB87" i="11" s="1"/>
  <c r="AB99" i="11" a="1"/>
  <c r="AB99" i="11" s="1"/>
  <c r="AB111" i="11" a="1"/>
  <c r="AB111" i="11" s="1"/>
  <c r="AB123" i="11" a="1"/>
  <c r="AB123" i="11" s="1"/>
  <c r="AB135" i="11" a="1"/>
  <c r="AB135" i="11" s="1"/>
  <c r="AB147" i="11" a="1"/>
  <c r="AB147" i="11" s="1"/>
  <c r="AB159" i="11" a="1"/>
  <c r="AB159" i="11" s="1"/>
  <c r="AB178" i="11" a="1"/>
  <c r="AB178" i="11" s="1"/>
  <c r="AB190" i="11" a="1"/>
  <c r="AB190" i="11" s="1"/>
  <c r="AB202" i="11" a="1"/>
  <c r="AB202" i="11" s="1"/>
  <c r="AB214" i="11" a="1"/>
  <c r="AB214" i="11" s="1"/>
  <c r="AB226" i="11" a="1"/>
  <c r="AB226" i="11" s="1"/>
  <c r="AB238" i="11" a="1"/>
  <c r="AB238" i="11" s="1"/>
  <c r="AB250" i="11" a="1"/>
  <c r="AB250" i="11" s="1"/>
  <c r="AB262" i="11" a="1"/>
  <c r="AB262" i="11" s="1"/>
  <c r="AB274" i="11" a="1"/>
  <c r="AB274" i="11" s="1"/>
  <c r="AB286" i="11" a="1"/>
  <c r="AB286" i="11" s="1"/>
  <c r="AB298" i="11" a="1"/>
  <c r="AB298" i="11" s="1"/>
  <c r="AB310" i="11" a="1"/>
  <c r="AB310" i="11" s="1"/>
  <c r="AB322" i="11" a="1"/>
  <c r="AB322" i="11" s="1"/>
  <c r="AB334" i="11" a="1"/>
  <c r="AB334" i="11" s="1"/>
  <c r="AB346" i="11" a="1"/>
  <c r="AB346" i="11" s="1"/>
  <c r="AB358" i="11" a="1"/>
  <c r="AB358" i="11" s="1"/>
  <c r="AB370" i="11" a="1"/>
  <c r="AB370" i="11" s="1"/>
  <c r="AB382" i="11" a="1"/>
  <c r="AB382" i="11" s="1"/>
  <c r="AB394" i="11" a="1"/>
  <c r="AB394" i="11" s="1"/>
  <c r="AB406" i="11" a="1"/>
  <c r="AB406" i="11" s="1"/>
  <c r="AB418" i="11" a="1"/>
  <c r="AB418" i="11" s="1"/>
  <c r="AB430" i="11" a="1"/>
  <c r="AB430" i="11" s="1"/>
  <c r="AB442" i="11" a="1"/>
  <c r="AB442" i="11" s="1"/>
  <c r="AB454" i="11" a="1"/>
  <c r="AB454" i="11" s="1"/>
  <c r="AB471" i="11" a="1"/>
  <c r="AB471" i="11" s="1"/>
  <c r="AB483" i="11" a="1"/>
  <c r="AB483" i="11" s="1"/>
  <c r="AB495" i="11" a="1"/>
  <c r="AB495" i="11" s="1"/>
  <c r="AB507" i="11" a="1"/>
  <c r="AB507" i="11" s="1"/>
  <c r="AB519" i="11" a="1"/>
  <c r="AB519" i="11" s="1"/>
  <c r="AB531" i="11" a="1"/>
  <c r="AB531" i="11" s="1"/>
  <c r="AB543" i="11" a="1"/>
  <c r="AB543" i="11" s="1"/>
  <c r="AB555" i="11" a="1"/>
  <c r="AB555" i="11" s="1"/>
  <c r="AB567" i="11" a="1"/>
  <c r="AB567" i="11" s="1"/>
  <c r="AB579" i="11" a="1"/>
  <c r="AB579" i="11" s="1"/>
  <c r="AB591" i="11" a="1"/>
  <c r="AB591" i="11" s="1"/>
  <c r="AB603" i="11" a="1"/>
  <c r="AB603" i="11" s="1"/>
  <c r="AB615" i="11" a="1"/>
  <c r="AB615" i="11" s="1"/>
  <c r="AB627" i="11" a="1"/>
  <c r="AB627" i="11" s="1"/>
  <c r="AB639" i="11" a="1"/>
  <c r="AB639" i="11" s="1"/>
  <c r="AB651" i="11" a="1"/>
  <c r="AB651" i="11" s="1"/>
  <c r="AB663" i="11" a="1"/>
  <c r="AB663" i="11" s="1"/>
  <c r="AB675" i="11" a="1"/>
  <c r="AB675" i="11" s="1"/>
  <c r="AB687" i="11" a="1"/>
  <c r="AB687" i="11" s="1"/>
  <c r="AB699" i="11" a="1"/>
  <c r="AB699" i="11" s="1"/>
  <c r="AB711" i="11" a="1"/>
  <c r="AB711" i="11" s="1"/>
  <c r="AB723" i="11" a="1"/>
  <c r="AB723" i="11" s="1"/>
  <c r="AB735" i="11" a="1"/>
  <c r="AB735" i="11" s="1"/>
  <c r="AB747" i="11" a="1"/>
  <c r="AB747" i="11" s="1"/>
  <c r="AB759" i="11" a="1"/>
  <c r="AB759" i="11" s="1"/>
  <c r="AB771" i="11" a="1"/>
  <c r="AB771" i="11" s="1"/>
  <c r="AB783" i="11" a="1"/>
  <c r="AB783" i="11" s="1"/>
  <c r="AB795" i="11" a="1"/>
  <c r="AB795" i="11" s="1"/>
  <c r="AB807" i="11" a="1"/>
  <c r="AB807" i="11" s="1"/>
  <c r="AB12" i="11" a="1"/>
  <c r="AB12" i="11" s="1"/>
  <c r="AB24" i="11" a="1"/>
  <c r="AB24" i="11" s="1"/>
  <c r="AB36" i="11" a="1"/>
  <c r="AB36" i="11" s="1"/>
  <c r="AB48" i="11" a="1"/>
  <c r="AB48" i="11" s="1"/>
  <c r="AB61" i="11" a="1"/>
  <c r="AB61" i="11" s="1"/>
  <c r="AB73" i="11" a="1"/>
  <c r="AB73" i="11" s="1"/>
  <c r="AB88" i="11" a="1"/>
  <c r="AB88" i="11" s="1"/>
  <c r="AB100" i="11" a="1"/>
  <c r="AB100" i="11" s="1"/>
  <c r="AB112" i="11" a="1"/>
  <c r="AB112" i="11" s="1"/>
  <c r="AB124" i="11" a="1"/>
  <c r="AB124" i="11" s="1"/>
  <c r="AB136" i="11" a="1"/>
  <c r="AB136" i="11" s="1"/>
  <c r="AB148" i="11" a="1"/>
  <c r="AB148" i="11" s="1"/>
  <c r="AB160" i="11" a="1"/>
  <c r="AB160" i="11" s="1"/>
  <c r="AB179" i="11" a="1"/>
  <c r="AB179" i="11" s="1"/>
  <c r="AB191" i="11" a="1"/>
  <c r="AB191" i="11" s="1"/>
  <c r="AB203" i="11" a="1"/>
  <c r="AB203" i="11" s="1"/>
  <c r="AB215" i="11" a="1"/>
  <c r="AB215" i="11" s="1"/>
  <c r="AB227" i="11" a="1"/>
  <c r="AB227" i="11" s="1"/>
  <c r="AB239" i="11" a="1"/>
  <c r="AB239" i="11" s="1"/>
  <c r="AB251" i="11" a="1"/>
  <c r="AB251" i="11" s="1"/>
  <c r="AB263" i="11" a="1"/>
  <c r="AB263" i="11" s="1"/>
  <c r="AB275" i="11" a="1"/>
  <c r="AB275" i="11" s="1"/>
  <c r="AB287" i="11" a="1"/>
  <c r="AB287" i="11" s="1"/>
  <c r="AB299" i="11" a="1"/>
  <c r="AB299" i="11" s="1"/>
  <c r="AB311" i="11" a="1"/>
  <c r="AB311" i="11" s="1"/>
  <c r="AB323" i="11" a="1"/>
  <c r="AB323" i="11" s="1"/>
  <c r="AB335" i="11" a="1"/>
  <c r="AB335" i="11" s="1"/>
  <c r="AB347" i="11" a="1"/>
  <c r="AB347" i="11" s="1"/>
  <c r="AB359" i="11" a="1"/>
  <c r="AB359" i="11" s="1"/>
  <c r="AB371" i="11" a="1"/>
  <c r="AB371" i="11" s="1"/>
  <c r="AB383" i="11" a="1"/>
  <c r="AB383" i="11" s="1"/>
  <c r="AB395" i="11" a="1"/>
  <c r="AB395" i="11" s="1"/>
  <c r="AB407" i="11" a="1"/>
  <c r="AB407" i="11" s="1"/>
  <c r="AB419" i="11" a="1"/>
  <c r="AB419" i="11" s="1"/>
  <c r="AB431" i="11" a="1"/>
  <c r="AB431" i="11" s="1"/>
  <c r="AB443" i="11" a="1"/>
  <c r="AB443" i="11" s="1"/>
  <c r="AB455" i="11" a="1"/>
  <c r="AB455" i="11" s="1"/>
  <c r="AB472" i="11" a="1"/>
  <c r="AB472" i="11" s="1"/>
  <c r="AB484" i="11" a="1"/>
  <c r="AB484" i="11" s="1"/>
  <c r="AB496" i="11" a="1"/>
  <c r="AB496" i="11" s="1"/>
  <c r="AB508" i="11" a="1"/>
  <c r="AB508" i="11" s="1"/>
  <c r="AB520" i="11" a="1"/>
  <c r="AB520" i="11" s="1"/>
  <c r="AB532" i="11" a="1"/>
  <c r="AB532" i="11" s="1"/>
  <c r="AB544" i="11" a="1"/>
  <c r="AB544" i="11" s="1"/>
  <c r="AB556" i="11" a="1"/>
  <c r="AB556" i="11" s="1"/>
  <c r="AB568" i="11" a="1"/>
  <c r="AB568" i="11" s="1"/>
  <c r="AB580" i="11" a="1"/>
  <c r="AB580" i="11" s="1"/>
  <c r="AB592" i="11" a="1"/>
  <c r="AB592" i="11" s="1"/>
  <c r="AB604" i="11" a="1"/>
  <c r="AB604" i="11" s="1"/>
  <c r="AB616" i="11" a="1"/>
  <c r="AB616" i="11" s="1"/>
  <c r="AB628" i="11" a="1"/>
  <c r="AB628" i="11" s="1"/>
  <c r="AB640" i="11" a="1"/>
  <c r="AB640" i="11" s="1"/>
  <c r="AB652" i="11" a="1"/>
  <c r="AB652" i="11" s="1"/>
  <c r="AB664" i="11" a="1"/>
  <c r="AB664" i="11" s="1"/>
  <c r="AB676" i="11" a="1"/>
  <c r="AB676" i="11" s="1"/>
  <c r="AB688" i="11" a="1"/>
  <c r="AB688" i="11" s="1"/>
  <c r="AB700" i="11" a="1"/>
  <c r="AB700" i="11" s="1"/>
  <c r="AB712" i="11" a="1"/>
  <c r="AB712" i="11" s="1"/>
  <c r="AB724" i="11" a="1"/>
  <c r="AB724" i="11" s="1"/>
  <c r="AB736" i="11" a="1"/>
  <c r="AB736" i="11" s="1"/>
  <c r="AB748" i="11" a="1"/>
  <c r="AB748" i="11" s="1"/>
  <c r="AB760" i="11" a="1"/>
  <c r="AB760" i="11" s="1"/>
  <c r="AB808" i="11" a="1"/>
  <c r="AB808" i="11" s="1"/>
  <c r="AB820" i="11" a="1"/>
  <c r="AB820" i="11" s="1"/>
  <c r="AB832" i="11" a="1"/>
  <c r="AB832" i="11" s="1"/>
  <c r="AB14" i="11" a="1"/>
  <c r="AB14" i="11" s="1"/>
  <c r="AB26" i="11" a="1"/>
  <c r="AB26" i="11" s="1"/>
  <c r="AB38" i="11" a="1"/>
  <c r="AB38" i="11" s="1"/>
  <c r="AB50" i="11" a="1"/>
  <c r="AB50" i="11" s="1"/>
  <c r="AB63" i="11" a="1"/>
  <c r="AB63" i="11" s="1"/>
  <c r="AB75" i="11" a="1"/>
  <c r="AB75" i="11" s="1"/>
  <c r="AB90" i="11" a="1"/>
  <c r="AB90" i="11" s="1"/>
  <c r="AB102" i="11" a="1"/>
  <c r="AB102" i="11" s="1"/>
  <c r="AB114" i="11" a="1"/>
  <c r="AB114" i="11" s="1"/>
  <c r="AB126" i="11" a="1"/>
  <c r="AB126" i="11" s="1"/>
  <c r="AB138" i="11" a="1"/>
  <c r="AB138" i="11" s="1"/>
  <c r="AB150" i="11" a="1"/>
  <c r="AB150" i="11" s="1"/>
  <c r="AB169" i="11" a="1"/>
  <c r="AB169" i="11" s="1"/>
  <c r="AB181" i="11" a="1"/>
  <c r="AB181" i="11" s="1"/>
  <c r="AB193" i="11" a="1"/>
  <c r="AB193" i="11" s="1"/>
  <c r="AB205" i="11" a="1"/>
  <c r="AB205" i="11" s="1"/>
  <c r="AB217" i="11" a="1"/>
  <c r="AB217" i="11" s="1"/>
  <c r="AB229" i="11" a="1"/>
  <c r="AB229" i="11" s="1"/>
  <c r="AB241" i="11" a="1"/>
  <c r="AB241" i="11" s="1"/>
  <c r="AB253" i="11" a="1"/>
  <c r="AB253" i="11" s="1"/>
  <c r="AB265" i="11" a="1"/>
  <c r="AB265" i="11" s="1"/>
  <c r="AB277" i="11" a="1"/>
  <c r="AB277" i="11" s="1"/>
  <c r="AB289" i="11" a="1"/>
  <c r="AB289" i="11" s="1"/>
  <c r="AB301" i="11" a="1"/>
  <c r="AB301" i="11" s="1"/>
  <c r="AB313" i="11" a="1"/>
  <c r="AB313" i="11" s="1"/>
  <c r="AB325" i="11" a="1"/>
  <c r="AB325" i="11" s="1"/>
  <c r="AB337" i="11" a="1"/>
  <c r="AB337" i="11" s="1"/>
  <c r="AB349" i="11" a="1"/>
  <c r="AB349" i="11" s="1"/>
  <c r="AB361" i="11" a="1"/>
  <c r="AB361" i="11" s="1"/>
  <c r="AB373" i="11" a="1"/>
  <c r="AB373" i="11" s="1"/>
  <c r="AB385" i="11" a="1"/>
  <c r="AB385" i="11" s="1"/>
  <c r="AB397" i="11" a="1"/>
  <c r="AB397" i="11" s="1"/>
  <c r="AB409" i="11" a="1"/>
  <c r="AB409" i="11" s="1"/>
  <c r="AB421" i="11" a="1"/>
  <c r="AB421" i="11" s="1"/>
  <c r="AB433" i="11" a="1"/>
  <c r="AB433" i="11" s="1"/>
  <c r="AB445" i="11" a="1"/>
  <c r="AB445" i="11" s="1"/>
  <c r="AB457" i="11" a="1"/>
  <c r="AB457" i="11" s="1"/>
  <c r="AB474" i="11" a="1"/>
  <c r="AB474" i="11" s="1"/>
  <c r="AB486" i="11" a="1"/>
  <c r="AB486" i="11" s="1"/>
  <c r="AB498" i="11" a="1"/>
  <c r="AB498" i="11" s="1"/>
  <c r="AB510" i="11" a="1"/>
  <c r="AB510" i="11" s="1"/>
  <c r="AB522" i="11" a="1"/>
  <c r="AB522" i="11" s="1"/>
  <c r="AB534" i="11" a="1"/>
  <c r="AB534" i="11" s="1"/>
  <c r="AB546" i="11" a="1"/>
  <c r="AB546" i="11" s="1"/>
  <c r="AB558" i="11" a="1"/>
  <c r="AB558" i="11" s="1"/>
  <c r="AB570" i="11" a="1"/>
  <c r="AB570" i="11" s="1"/>
  <c r="AB582" i="11" a="1"/>
  <c r="AB582" i="11" s="1"/>
  <c r="AB594" i="11" a="1"/>
  <c r="AB594" i="11" s="1"/>
  <c r="AB606" i="11" a="1"/>
  <c r="AB606" i="11" s="1"/>
  <c r="AB618" i="11" a="1"/>
  <c r="AB618" i="11" s="1"/>
  <c r="AB630" i="11" a="1"/>
  <c r="AB630" i="11" s="1"/>
  <c r="AB642" i="11" a="1"/>
  <c r="AB642" i="11" s="1"/>
  <c r="AB654" i="11" a="1"/>
  <c r="AB654" i="11" s="1"/>
  <c r="AB666" i="11" a="1"/>
  <c r="AB666" i="11" s="1"/>
  <c r="AB678" i="11" a="1"/>
  <c r="AB678" i="11" s="1"/>
  <c r="AB690" i="11" a="1"/>
  <c r="AB690" i="11" s="1"/>
  <c r="AB702" i="11" a="1"/>
  <c r="AB702" i="11" s="1"/>
  <c r="AB714" i="11" a="1"/>
  <c r="AB714" i="11" s="1"/>
  <c r="AB726" i="11" a="1"/>
  <c r="AB726" i="11" s="1"/>
  <c r="AB738" i="11" a="1"/>
  <c r="AB738" i="11" s="1"/>
  <c r="AB750" i="11" a="1"/>
  <c r="AB750" i="11" s="1"/>
  <c r="AB762" i="11" a="1"/>
  <c r="AB762" i="11" s="1"/>
  <c r="AB774" i="11" a="1"/>
  <c r="AB774" i="11" s="1"/>
  <c r="AB786" i="11" a="1"/>
  <c r="AB786" i="11" s="1"/>
  <c r="AB798" i="11" a="1"/>
  <c r="AB798" i="11" s="1"/>
  <c r="AB822" i="11" a="1"/>
  <c r="AB822" i="11" s="1"/>
  <c r="AB846" i="11" a="1"/>
  <c r="AB846" i="11" s="1"/>
  <c r="AB858" i="11" a="1"/>
  <c r="AB858" i="11" s="1"/>
  <c r="AB882" i="11" a="1"/>
  <c r="AB882" i="11" s="1"/>
  <c r="AB49" i="11" a="1"/>
  <c r="AB49" i="11" s="1"/>
  <c r="AB125" i="11" a="1"/>
  <c r="AB125" i="11" s="1"/>
  <c r="AB180" i="11" a="1"/>
  <c r="AB180" i="11" s="1"/>
  <c r="AB240" i="11" a="1"/>
  <c r="AB240" i="11" s="1"/>
  <c r="AB276" i="11" a="1"/>
  <c r="AB276" i="11" s="1"/>
  <c r="AB348" i="11" a="1"/>
  <c r="AB348" i="11" s="1"/>
  <c r="AB456" i="11" a="1"/>
  <c r="AB456" i="11" s="1"/>
  <c r="AB557" i="11" a="1"/>
  <c r="AB557" i="11" s="1"/>
  <c r="AB629" i="11" a="1"/>
  <c r="AB629" i="11" s="1"/>
  <c r="AB713" i="11" a="1"/>
  <c r="AB713" i="11" s="1"/>
  <c r="AB785" i="11" a="1"/>
  <c r="AB785" i="11" s="1"/>
  <c r="AB115" i="11" a="1"/>
  <c r="AB115" i="11" s="1"/>
  <c r="AB230" i="11" a="1"/>
  <c r="AB230" i="11" s="1"/>
  <c r="AB314" i="11" a="1"/>
  <c r="AB314" i="11" s="1"/>
  <c r="AB386" i="11" a="1"/>
  <c r="AB386" i="11" s="1"/>
  <c r="AB422" i="11" a="1"/>
  <c r="AB422" i="11" s="1"/>
  <c r="AB434" i="11" a="1"/>
  <c r="AB434" i="11" s="1"/>
  <c r="AB446" i="11" a="1"/>
  <c r="AB446" i="11" s="1"/>
  <c r="AB458" i="11" a="1"/>
  <c r="AB458" i="11" s="1"/>
  <c r="AB475" i="11" a="1"/>
  <c r="AB475" i="11" s="1"/>
  <c r="AB487" i="11" a="1"/>
  <c r="AB487" i="11" s="1"/>
  <c r="AB499" i="11" a="1"/>
  <c r="AB499" i="11" s="1"/>
  <c r="AB511" i="11" a="1"/>
  <c r="AB511" i="11" s="1"/>
  <c r="AB523" i="11" a="1"/>
  <c r="AB523" i="11" s="1"/>
  <c r="AB535" i="11" a="1"/>
  <c r="AB535" i="11" s="1"/>
  <c r="AB547" i="11" a="1"/>
  <c r="AB547" i="11" s="1"/>
  <c r="AB559" i="11" a="1"/>
  <c r="AB559" i="11" s="1"/>
  <c r="AB571" i="11" a="1"/>
  <c r="AB571" i="11" s="1"/>
  <c r="AB583" i="11" a="1"/>
  <c r="AB583" i="11" s="1"/>
  <c r="AB595" i="11" a="1"/>
  <c r="AB595" i="11" s="1"/>
  <c r="AB607" i="11" a="1"/>
  <c r="AB607" i="11" s="1"/>
  <c r="AB619" i="11" a="1"/>
  <c r="AB619" i="11" s="1"/>
  <c r="AB631" i="11" a="1"/>
  <c r="AB631" i="11" s="1"/>
  <c r="AB643" i="11" a="1"/>
  <c r="AB643" i="11" s="1"/>
  <c r="AB655" i="11" a="1"/>
  <c r="AB655" i="11" s="1"/>
  <c r="AB667" i="11" a="1"/>
  <c r="AB667" i="11" s="1"/>
  <c r="AB679" i="11" a="1"/>
  <c r="AB679" i="11" s="1"/>
  <c r="AB691" i="11" a="1"/>
  <c r="AB691" i="11" s="1"/>
  <c r="AB703" i="11" a="1"/>
  <c r="AB703" i="11" s="1"/>
  <c r="AB715" i="11" a="1"/>
  <c r="AB715" i="11" s="1"/>
  <c r="AB727" i="11" a="1"/>
  <c r="AB727" i="11" s="1"/>
  <c r="AB739" i="11" a="1"/>
  <c r="AB739" i="11" s="1"/>
  <c r="AB751" i="11" a="1"/>
  <c r="AB751" i="11" s="1"/>
  <c r="AB763" i="11" a="1"/>
  <c r="AB763" i="11" s="1"/>
  <c r="AB775" i="11" a="1"/>
  <c r="AB775" i="11" s="1"/>
  <c r="AB787" i="11" a="1"/>
  <c r="AB787" i="11" s="1"/>
  <c r="AB811" i="11" a="1"/>
  <c r="AB811" i="11" s="1"/>
  <c r="AB823" i="11" a="1"/>
  <c r="AB823" i="11" s="1"/>
  <c r="AB847" i="11" a="1"/>
  <c r="AB847" i="11" s="1"/>
  <c r="AB16" i="11" a="1"/>
  <c r="AB16" i="11" s="1"/>
  <c r="AB28" i="11" a="1"/>
  <c r="AB28" i="11" s="1"/>
  <c r="AB40" i="11" a="1"/>
  <c r="AB40" i="11" s="1"/>
  <c r="AB52" i="11" a="1"/>
  <c r="AB52" i="11" s="1"/>
  <c r="AB65" i="11" a="1"/>
  <c r="AB65" i="11" s="1"/>
  <c r="AB80" i="11" a="1"/>
  <c r="AB80" i="11" s="1"/>
  <c r="AB92" i="11" a="1"/>
  <c r="AB92" i="11" s="1"/>
  <c r="AB104" i="11" a="1"/>
  <c r="AB104" i="11" s="1"/>
  <c r="AB116" i="11" a="1"/>
  <c r="AB116" i="11" s="1"/>
  <c r="AB128" i="11" a="1"/>
  <c r="AB128" i="11" s="1"/>
  <c r="AB140" i="11" a="1"/>
  <c r="AB140" i="11" s="1"/>
  <c r="AB152" i="11" a="1"/>
  <c r="AB152" i="11" s="1"/>
  <c r="AB171" i="11" a="1"/>
  <c r="AB171" i="11" s="1"/>
  <c r="AB183" i="11" a="1"/>
  <c r="AB183" i="11" s="1"/>
  <c r="AB195" i="11" a="1"/>
  <c r="AB195" i="11" s="1"/>
  <c r="AB207" i="11" a="1"/>
  <c r="AB207" i="11" s="1"/>
  <c r="AB219" i="11" a="1"/>
  <c r="AB219" i="11" s="1"/>
  <c r="AB231" i="11" a="1"/>
  <c r="AB231" i="11" s="1"/>
  <c r="AB243" i="11" a="1"/>
  <c r="AB243" i="11" s="1"/>
  <c r="AB255" i="11" a="1"/>
  <c r="AB255" i="11" s="1"/>
  <c r="AB267" i="11" a="1"/>
  <c r="AB267" i="11" s="1"/>
  <c r="AB279" i="11" a="1"/>
  <c r="AB279" i="11" s="1"/>
  <c r="AB291" i="11" a="1"/>
  <c r="AB291" i="11" s="1"/>
  <c r="AB303" i="11" a="1"/>
  <c r="AB303" i="11" s="1"/>
  <c r="AB315" i="11" a="1"/>
  <c r="AB315" i="11" s="1"/>
  <c r="AB327" i="11" a="1"/>
  <c r="AB327" i="11" s="1"/>
  <c r="AB339" i="11" a="1"/>
  <c r="AB339" i="11" s="1"/>
  <c r="AB351" i="11" a="1"/>
  <c r="AB351" i="11" s="1"/>
  <c r="AB363" i="11" a="1"/>
  <c r="AB363" i="11" s="1"/>
  <c r="AB375" i="11" a="1"/>
  <c r="AB375" i="11" s="1"/>
  <c r="AB387" i="11" a="1"/>
  <c r="AB387" i="11" s="1"/>
  <c r="AB399" i="11" a="1"/>
  <c r="AB399" i="11" s="1"/>
  <c r="AB411" i="11" a="1"/>
  <c r="AB411" i="11" s="1"/>
  <c r="AB423" i="11" a="1"/>
  <c r="AB423" i="11" s="1"/>
  <c r="AB435" i="11" a="1"/>
  <c r="AB435" i="11" s="1"/>
  <c r="AB447" i="11" a="1"/>
  <c r="AB447" i="11" s="1"/>
  <c r="AB459" i="11" a="1"/>
  <c r="AB459" i="11" s="1"/>
  <c r="AB476" i="11" a="1"/>
  <c r="AB476" i="11" s="1"/>
  <c r="AB488" i="11" a="1"/>
  <c r="AB488" i="11" s="1"/>
  <c r="AB500" i="11" a="1"/>
  <c r="AB500" i="11" s="1"/>
  <c r="AB512" i="11" a="1"/>
  <c r="AB512" i="11" s="1"/>
  <c r="AB524" i="11" a="1"/>
  <c r="AB524" i="11" s="1"/>
  <c r="AB536" i="11" a="1"/>
  <c r="AB536" i="11" s="1"/>
  <c r="AB548" i="11" a="1"/>
  <c r="AB548" i="11" s="1"/>
  <c r="AB560" i="11" a="1"/>
  <c r="AB560" i="11" s="1"/>
  <c r="AB572" i="11" a="1"/>
  <c r="AB572" i="11" s="1"/>
  <c r="AB584" i="11" a="1"/>
  <c r="AB584" i="11" s="1"/>
  <c r="AB596" i="11" a="1"/>
  <c r="AB596" i="11" s="1"/>
  <c r="AB608" i="11" a="1"/>
  <c r="AB608" i="11" s="1"/>
  <c r="AB620" i="11" a="1"/>
  <c r="AB620" i="11" s="1"/>
  <c r="AB632" i="11" a="1"/>
  <c r="AB632" i="11" s="1"/>
  <c r="AB644" i="11" a="1"/>
  <c r="AB644" i="11" s="1"/>
  <c r="AB656" i="11" a="1"/>
  <c r="AB656" i="11" s="1"/>
  <c r="AB668" i="11" a="1"/>
  <c r="AB668" i="11" s="1"/>
  <c r="AB680" i="11" a="1"/>
  <c r="AB680" i="11" s="1"/>
  <c r="AB692" i="11" a="1"/>
  <c r="AB692" i="11" s="1"/>
  <c r="AB704" i="11" a="1"/>
  <c r="AB704" i="11" s="1"/>
  <c r="AB716" i="11" a="1"/>
  <c r="AB716" i="11" s="1"/>
  <c r="AB728" i="11" a="1"/>
  <c r="AB728" i="11" s="1"/>
  <c r="AB740" i="11" a="1"/>
  <c r="AB740" i="11" s="1"/>
  <c r="AB752" i="11" a="1"/>
  <c r="AB752" i="11" s="1"/>
  <c r="AB764" i="11" a="1"/>
  <c r="AB764" i="11" s="1"/>
  <c r="AB788" i="11" a="1"/>
  <c r="AB788" i="11" s="1"/>
  <c r="AB872" i="11" a="1"/>
  <c r="AB872" i="11" s="1"/>
  <c r="AB25" i="11" a="1"/>
  <c r="AB25" i="11" s="1"/>
  <c r="AB89" i="11" a="1"/>
  <c r="AB89" i="11" s="1"/>
  <c r="AB168" i="11" a="1"/>
  <c r="AB168" i="11" s="1"/>
  <c r="AB216" i="11" a="1"/>
  <c r="AB216" i="11" s="1"/>
  <c r="AB264" i="11" a="1"/>
  <c r="AB264" i="11" s="1"/>
  <c r="AB336" i="11" a="1"/>
  <c r="AB336" i="11" s="1"/>
  <c r="AB408" i="11" a="1"/>
  <c r="AB408" i="11" s="1"/>
  <c r="AB485" i="11" a="1"/>
  <c r="AB485" i="11" s="1"/>
  <c r="AB533" i="11" a="1"/>
  <c r="AB533" i="11" s="1"/>
  <c r="AB569" i="11" a="1"/>
  <c r="AB569" i="11" s="1"/>
  <c r="AB593" i="11" a="1"/>
  <c r="AB593" i="11" s="1"/>
  <c r="AB653" i="11" a="1"/>
  <c r="AB653" i="11" s="1"/>
  <c r="AB677" i="11" a="1"/>
  <c r="AB677" i="11" s="1"/>
  <c r="AB749" i="11" a="1"/>
  <c r="AB749" i="11" s="1"/>
  <c r="AB797" i="11" a="1"/>
  <c r="AB797" i="11" s="1"/>
  <c r="AB857" i="11" a="1"/>
  <c r="AB857" i="11" s="1"/>
  <c r="AB64" i="11" a="1"/>
  <c r="AB64" i="11" s="1"/>
  <c r="AB170" i="11" a="1"/>
  <c r="AB170" i="11" s="1"/>
  <c r="AB398" i="11" a="1"/>
  <c r="AB398" i="11" s="1"/>
  <c r="AB29" i="11" a="1"/>
  <c r="AB29" i="11" s="1"/>
  <c r="AB41" i="11" a="1"/>
  <c r="AB41" i="11" s="1"/>
  <c r="AB53" i="11" a="1"/>
  <c r="AB53" i="11" s="1"/>
  <c r="AB66" i="11" a="1"/>
  <c r="AB66" i="11" s="1"/>
  <c r="AB81" i="11" a="1"/>
  <c r="AB81" i="11" s="1"/>
  <c r="AB93" i="11" a="1"/>
  <c r="AB93" i="11" s="1"/>
  <c r="AB105" i="11" a="1"/>
  <c r="AB105" i="11" s="1"/>
  <c r="AB117" i="11" a="1"/>
  <c r="AB117" i="11" s="1"/>
  <c r="AB129" i="11" a="1"/>
  <c r="AB129" i="11" s="1"/>
  <c r="AB141" i="11" a="1"/>
  <c r="AB141" i="11" s="1"/>
  <c r="AB153" i="11" a="1"/>
  <c r="AB153" i="11" s="1"/>
  <c r="AB172" i="11" a="1"/>
  <c r="AB172" i="11" s="1"/>
  <c r="AB184" i="11" a="1"/>
  <c r="AB184" i="11" s="1"/>
  <c r="AB196" i="11" a="1"/>
  <c r="AB196" i="11" s="1"/>
  <c r="AB208" i="11" a="1"/>
  <c r="AB208" i="11" s="1"/>
  <c r="AB220" i="11" a="1"/>
  <c r="AB220" i="11" s="1"/>
  <c r="AB232" i="11" a="1"/>
  <c r="AB232" i="11" s="1"/>
  <c r="AB244" i="11" a="1"/>
  <c r="AB244" i="11" s="1"/>
  <c r="AB256" i="11" a="1"/>
  <c r="AB256" i="11" s="1"/>
  <c r="AB268" i="11" a="1"/>
  <c r="AB268" i="11" s="1"/>
  <c r="AB280" i="11" a="1"/>
  <c r="AB280" i="11" s="1"/>
  <c r="AB292" i="11" a="1"/>
  <c r="AB292" i="11" s="1"/>
  <c r="AB304" i="11" a="1"/>
  <c r="AB304" i="11" s="1"/>
  <c r="AB316" i="11" a="1"/>
  <c r="AB316" i="11" s="1"/>
  <c r="AB328" i="11" a="1"/>
  <c r="AB328" i="11" s="1"/>
  <c r="AB340" i="11" a="1"/>
  <c r="AB340" i="11" s="1"/>
  <c r="AB352" i="11" a="1"/>
  <c r="AB352" i="11" s="1"/>
  <c r="AB364" i="11" a="1"/>
  <c r="AB364" i="11" s="1"/>
  <c r="AB376" i="11" a="1"/>
  <c r="AB376" i="11" s="1"/>
  <c r="AB388" i="11" a="1"/>
  <c r="AB388" i="11" s="1"/>
  <c r="AB400" i="11" a="1"/>
  <c r="AB400" i="11" s="1"/>
  <c r="AB412" i="11" a="1"/>
  <c r="AB412" i="11" s="1"/>
  <c r="AB424" i="11" a="1"/>
  <c r="AB424" i="11" s="1"/>
  <c r="AB436" i="11" a="1"/>
  <c r="AB436" i="11" s="1"/>
  <c r="AB448" i="11" a="1"/>
  <c r="AB448" i="11" s="1"/>
  <c r="AB460" i="11" a="1"/>
  <c r="AB460" i="11" s="1"/>
  <c r="AB477" i="11" a="1"/>
  <c r="AB477" i="11" s="1"/>
  <c r="AB489" i="11" a="1"/>
  <c r="AB489" i="11" s="1"/>
  <c r="AB501" i="11" a="1"/>
  <c r="AB501" i="11" s="1"/>
  <c r="AB513" i="11" a="1"/>
  <c r="AB513" i="11" s="1"/>
  <c r="AB525" i="11" a="1"/>
  <c r="AB525" i="11" s="1"/>
  <c r="AB537" i="11" a="1"/>
  <c r="AB537" i="11" s="1"/>
  <c r="AB549" i="11" a="1"/>
  <c r="AB549" i="11" s="1"/>
  <c r="AB561" i="11" a="1"/>
  <c r="AB561" i="11" s="1"/>
  <c r="AB573" i="11" a="1"/>
  <c r="AB573" i="11" s="1"/>
  <c r="AB585" i="11" a="1"/>
  <c r="AB585" i="11" s="1"/>
  <c r="AB597" i="11" a="1"/>
  <c r="AB597" i="11" s="1"/>
  <c r="AB609" i="11" a="1"/>
  <c r="AB609" i="11" s="1"/>
  <c r="AB621" i="11" a="1"/>
  <c r="AB621" i="11" s="1"/>
  <c r="AB633" i="11" a="1"/>
  <c r="AB633" i="11" s="1"/>
  <c r="AB645" i="11" a="1"/>
  <c r="AB645" i="11" s="1"/>
  <c r="AB657" i="11" a="1"/>
  <c r="AB657" i="11" s="1"/>
  <c r="AB669" i="11" a="1"/>
  <c r="AB669" i="11" s="1"/>
  <c r="AB681" i="11" a="1"/>
  <c r="AB681" i="11" s="1"/>
  <c r="AB693" i="11" a="1"/>
  <c r="AB693" i="11" s="1"/>
  <c r="AB705" i="11" a="1"/>
  <c r="AB705" i="11" s="1"/>
  <c r="AB717" i="11" a="1"/>
  <c r="AB717" i="11" s="1"/>
  <c r="AB729" i="11" a="1"/>
  <c r="AB729" i="11" s="1"/>
  <c r="AB741" i="11" a="1"/>
  <c r="AB741" i="11" s="1"/>
  <c r="AB753" i="11" a="1"/>
  <c r="AB753" i="11" s="1"/>
  <c r="AB765" i="11" a="1"/>
  <c r="AB765" i="11" s="1"/>
  <c r="AB777" i="11" a="1"/>
  <c r="AB777" i="11" s="1"/>
  <c r="AB801" i="11" a="1"/>
  <c r="AB801" i="11" s="1"/>
  <c r="AB813" i="11" a="1"/>
  <c r="AB813" i="11" s="1"/>
  <c r="AB837" i="11" a="1"/>
  <c r="AB837" i="11" s="1"/>
  <c r="AB861" i="11" a="1"/>
  <c r="AB861" i="11" s="1"/>
  <c r="AB18" i="11" a="1"/>
  <c r="AB18" i="11" s="1"/>
  <c r="AB30" i="11" a="1"/>
  <c r="AB30" i="11" s="1"/>
  <c r="AB42" i="11" a="1"/>
  <c r="AB42" i="11" s="1"/>
  <c r="AB54" i="11" a="1"/>
  <c r="AB54" i="11" s="1"/>
  <c r="AB67" i="11" a="1"/>
  <c r="AB67" i="11" s="1"/>
  <c r="AB82" i="11" a="1"/>
  <c r="AB82" i="11" s="1"/>
  <c r="AB94" i="11" a="1"/>
  <c r="AB94" i="11" s="1"/>
  <c r="AB106" i="11" a="1"/>
  <c r="AB106" i="11" s="1"/>
  <c r="AB118" i="11" a="1"/>
  <c r="AB118" i="11" s="1"/>
  <c r="AB130" i="11" a="1"/>
  <c r="AB130" i="11" s="1"/>
  <c r="AB142" i="11" a="1"/>
  <c r="AB142" i="11" s="1"/>
  <c r="AB154" i="11" a="1"/>
  <c r="AB154" i="11" s="1"/>
  <c r="AB173" i="11" a="1"/>
  <c r="AB173" i="11" s="1"/>
  <c r="AB185" i="11" a="1"/>
  <c r="AB185" i="11" s="1"/>
  <c r="AB197" i="11" a="1"/>
  <c r="AB197" i="11" s="1"/>
  <c r="AB209" i="11" a="1"/>
  <c r="AB209" i="11" s="1"/>
  <c r="AB221" i="11" a="1"/>
  <c r="AB221" i="11" s="1"/>
  <c r="AB233" i="11" a="1"/>
  <c r="AB233" i="11" s="1"/>
  <c r="AB245" i="11" a="1"/>
  <c r="AB245" i="11" s="1"/>
  <c r="AB257" i="11" a="1"/>
  <c r="AB257" i="11" s="1"/>
  <c r="AB269" i="11" a="1"/>
  <c r="AB269" i="11" s="1"/>
  <c r="AB281" i="11" a="1"/>
  <c r="AB281" i="11" s="1"/>
  <c r="AB293" i="11" a="1"/>
  <c r="AB293" i="11" s="1"/>
  <c r="AB305" i="11" a="1"/>
  <c r="AB305" i="11" s="1"/>
  <c r="AB317" i="11" a="1"/>
  <c r="AB317" i="11" s="1"/>
  <c r="AB329" i="11" a="1"/>
  <c r="AB329" i="11" s="1"/>
  <c r="AB341" i="11" a="1"/>
  <c r="AB341" i="11" s="1"/>
  <c r="AB353" i="11" a="1"/>
  <c r="AB353" i="11" s="1"/>
  <c r="AB365" i="11" a="1"/>
  <c r="AB365" i="11" s="1"/>
  <c r="AB377" i="11" a="1"/>
  <c r="AB377" i="11" s="1"/>
  <c r="AB389" i="11" a="1"/>
  <c r="AB389" i="11" s="1"/>
  <c r="AB401" i="11" a="1"/>
  <c r="AB401" i="11" s="1"/>
  <c r="AB413" i="11" a="1"/>
  <c r="AB413" i="11" s="1"/>
  <c r="AB425" i="11" a="1"/>
  <c r="AB425" i="11" s="1"/>
  <c r="AB437" i="11" a="1"/>
  <c r="AB437" i="11" s="1"/>
  <c r="AB449" i="11" a="1"/>
  <c r="AB449" i="11" s="1"/>
  <c r="AB461" i="11" a="1"/>
  <c r="AB461" i="11" s="1"/>
  <c r="AB478" i="11" a="1"/>
  <c r="AB478" i="11" s="1"/>
  <c r="AB490" i="11" a="1"/>
  <c r="AB490" i="11" s="1"/>
  <c r="AB502" i="11" a="1"/>
  <c r="AB502" i="11" s="1"/>
  <c r="AB514" i="11" a="1"/>
  <c r="AB514" i="11" s="1"/>
  <c r="AB526" i="11" a="1"/>
  <c r="AB526" i="11" s="1"/>
  <c r="AB538" i="11" a="1"/>
  <c r="AB538" i="11" s="1"/>
  <c r="AB550" i="11" a="1"/>
  <c r="AB550" i="11" s="1"/>
  <c r="AB562" i="11" a="1"/>
  <c r="AB562" i="11" s="1"/>
  <c r="AB574" i="11" a="1"/>
  <c r="AB574" i="11" s="1"/>
  <c r="AB586" i="11" a="1"/>
  <c r="AB586" i="11" s="1"/>
  <c r="AB598" i="11" a="1"/>
  <c r="AB598" i="11" s="1"/>
  <c r="AB610" i="11" a="1"/>
  <c r="AB610" i="11" s="1"/>
  <c r="AB622" i="11" a="1"/>
  <c r="AB622" i="11" s="1"/>
  <c r="AB634" i="11" a="1"/>
  <c r="AB634" i="11" s="1"/>
  <c r="AB646" i="11" a="1"/>
  <c r="AB646" i="11" s="1"/>
  <c r="AB658" i="11" a="1"/>
  <c r="AB658" i="11" s="1"/>
  <c r="AB670" i="11" a="1"/>
  <c r="AB670" i="11" s="1"/>
  <c r="AB682" i="11" a="1"/>
  <c r="AB682" i="11" s="1"/>
  <c r="AB694" i="11" a="1"/>
  <c r="AB694" i="11" s="1"/>
  <c r="AB706" i="11" a="1"/>
  <c r="AB706" i="11" s="1"/>
  <c r="AB718" i="11" a="1"/>
  <c r="AB718" i="11" s="1"/>
  <c r="AB730" i="11" a="1"/>
  <c r="AB730" i="11" s="1"/>
  <c r="AB742" i="11" a="1"/>
  <c r="AB742" i="11" s="1"/>
  <c r="AB754" i="11" a="1"/>
  <c r="AB754" i="11" s="1"/>
  <c r="AB766" i="11" a="1"/>
  <c r="AB766" i="11" s="1"/>
  <c r="AB778" i="11" a="1"/>
  <c r="AB778" i="11" s="1"/>
  <c r="AB790" i="11" a="1"/>
  <c r="AB790" i="11" s="1"/>
  <c r="AB802" i="11" a="1"/>
  <c r="AB802" i="11" s="1"/>
  <c r="AB838" i="11" a="1"/>
  <c r="AB838" i="11" s="1"/>
  <c r="AB37" i="11" a="1"/>
  <c r="AB37" i="11" s="1"/>
  <c r="AB101" i="11" a="1"/>
  <c r="AB101" i="11" s="1"/>
  <c r="AB192" i="11" a="1"/>
  <c r="AB192" i="11" s="1"/>
  <c r="AB252" i="11" a="1"/>
  <c r="AB252" i="11" s="1"/>
  <c r="AB300" i="11" a="1"/>
  <c r="AB300" i="11" s="1"/>
  <c r="AB372" i="11" a="1"/>
  <c r="AB372" i="11" s="1"/>
  <c r="AB432" i="11" a="1"/>
  <c r="AB432" i="11" s="1"/>
  <c r="AB497" i="11" a="1"/>
  <c r="AB497" i="11" s="1"/>
  <c r="AB545" i="11" a="1"/>
  <c r="AB545" i="11" s="1"/>
  <c r="AB605" i="11" a="1"/>
  <c r="AB605" i="11" s="1"/>
  <c r="AB665" i="11" a="1"/>
  <c r="AB665" i="11" s="1"/>
  <c r="AB761" i="11" a="1"/>
  <c r="AB761" i="11" s="1"/>
  <c r="AB15" i="11" a="1"/>
  <c r="AB15" i="11" s="1"/>
  <c r="AB27" i="11" a="1"/>
  <c r="AB27" i="11" s="1"/>
  <c r="AB39" i="11" a="1"/>
  <c r="AB39" i="11" s="1"/>
  <c r="AB51" i="11" a="1"/>
  <c r="AB51" i="11" s="1"/>
  <c r="AB79" i="11" a="1"/>
  <c r="AB79" i="11" s="1"/>
  <c r="AB103" i="11" a="1"/>
  <c r="AB103" i="11" s="1"/>
  <c r="AB127" i="11" a="1"/>
  <c r="AB127" i="11" s="1"/>
  <c r="AB151" i="11" a="1"/>
  <c r="AB151" i="11" s="1"/>
  <c r="AB182" i="11" a="1"/>
  <c r="AB182" i="11" s="1"/>
  <c r="AB194" i="11" a="1"/>
  <c r="AB194" i="11" s="1"/>
  <c r="AB218" i="11" a="1"/>
  <c r="AB218" i="11" s="1"/>
  <c r="AB242" i="11" a="1"/>
  <c r="AB242" i="11" s="1"/>
  <c r="AB254" i="11" a="1"/>
  <c r="AB254" i="11" s="1"/>
  <c r="AB266" i="11" a="1"/>
  <c r="AB266" i="11" s="1"/>
  <c r="AB278" i="11" a="1"/>
  <c r="AB278" i="11" s="1"/>
  <c r="AB290" i="11" a="1"/>
  <c r="AB290" i="11" s="1"/>
  <c r="AB302" i="11" a="1"/>
  <c r="AB302" i="11" s="1"/>
  <c r="AB326" i="11" a="1"/>
  <c r="AB326" i="11" s="1"/>
  <c r="AB338" i="11" a="1"/>
  <c r="AB338" i="11" s="1"/>
  <c r="AB362" i="11" a="1"/>
  <c r="AB362" i="11" s="1"/>
  <c r="AB410" i="11" a="1"/>
  <c r="AB410" i="11" s="1"/>
  <c r="AB17" i="11" a="1"/>
  <c r="AB17" i="11" s="1"/>
  <c r="AB7" i="11" a="1"/>
  <c r="AB7" i="11" s="1"/>
  <c r="AB31" i="11" a="1"/>
  <c r="AB31" i="11" s="1"/>
  <c r="AB43" i="11" a="1"/>
  <c r="AB43" i="11" s="1"/>
  <c r="AB68" i="11" a="1"/>
  <c r="AB68" i="11" s="1"/>
  <c r="AB95" i="11" a="1"/>
  <c r="AB95" i="11" s="1"/>
  <c r="AB107" i="11" a="1"/>
  <c r="AB107" i="11" s="1"/>
  <c r="AB131" i="11" a="1"/>
  <c r="AB131" i="11" s="1"/>
  <c r="AB143" i="11" a="1"/>
  <c r="AB143" i="11" s="1"/>
  <c r="AB155" i="11" a="1"/>
  <c r="AB155" i="11" s="1"/>
  <c r="AB186" i="11" a="1"/>
  <c r="AB186" i="11" s="1"/>
  <c r="AB198" i="11" a="1"/>
  <c r="AB198" i="11" s="1"/>
  <c r="AB210" i="11" a="1"/>
  <c r="AB210" i="11" s="1"/>
  <c r="AB222" i="11" a="1"/>
  <c r="AB222" i="11" s="1"/>
  <c r="AB234" i="11" a="1"/>
  <c r="AB234" i="11" s="1"/>
  <c r="AB270" i="11" a="1"/>
  <c r="AB270" i="11" s="1"/>
  <c r="AB282" i="11" a="1"/>
  <c r="AB282" i="11" s="1"/>
  <c r="AB294" i="11" a="1"/>
  <c r="AB294" i="11" s="1"/>
  <c r="AB306" i="11" a="1"/>
  <c r="AB306" i="11" s="1"/>
  <c r="AB330" i="11" a="1"/>
  <c r="AB330" i="11" s="1"/>
  <c r="AB354" i="11" a="1"/>
  <c r="AB354" i="11" s="1"/>
  <c r="AB366" i="11" a="1"/>
  <c r="AB366" i="11" s="1"/>
  <c r="AB378" i="11" a="1"/>
  <c r="AB378" i="11" s="1"/>
  <c r="AB402" i="11" a="1"/>
  <c r="AB402" i="11" s="1"/>
  <c r="AB426" i="11" a="1"/>
  <c r="AB426" i="11" s="1"/>
  <c r="AB438" i="11" a="1"/>
  <c r="AB438" i="11" s="1"/>
  <c r="AB450" i="11" a="1"/>
  <c r="AB450" i="11" s="1"/>
  <c r="AB479" i="11" a="1"/>
  <c r="AB479" i="11" s="1"/>
  <c r="AB491" i="11" a="1"/>
  <c r="AB491" i="11" s="1"/>
  <c r="AB515" i="11" a="1"/>
  <c r="AB515" i="11" s="1"/>
  <c r="AB527" i="11" a="1"/>
  <c r="AB527" i="11" s="1"/>
  <c r="AB539" i="11" a="1"/>
  <c r="AB539" i="11" s="1"/>
  <c r="AB563" i="11" a="1"/>
  <c r="AB563" i="11" s="1"/>
  <c r="AB587" i="11" a="1"/>
  <c r="AB587" i="11" s="1"/>
  <c r="AB599" i="11" a="1"/>
  <c r="AB599" i="11" s="1"/>
  <c r="AB611" i="11" a="1"/>
  <c r="AB611" i="11" s="1"/>
  <c r="AB635" i="11" a="1"/>
  <c r="AB635" i="11" s="1"/>
  <c r="AB659" i="11" a="1"/>
  <c r="AB659" i="11" s="1"/>
  <c r="AB683" i="11" a="1"/>
  <c r="AB683" i="11" s="1"/>
  <c r="AB719" i="11" a="1"/>
  <c r="AB719" i="11" s="1"/>
  <c r="AB755" i="11" a="1"/>
  <c r="AB755" i="11" s="1"/>
  <c r="AB827" i="11" a="1"/>
  <c r="AB827" i="11" s="1"/>
  <c r="AB8" i="11" a="1"/>
  <c r="AB8" i="11" s="1"/>
  <c r="AB44" i="11" a="1"/>
  <c r="AB44" i="11" s="1"/>
  <c r="AB108" i="11" a="1"/>
  <c r="AB108" i="11" s="1"/>
  <c r="AB132" i="11" a="1"/>
  <c r="AB132" i="11" s="1"/>
  <c r="AB156" i="11" a="1"/>
  <c r="AB156" i="11" s="1"/>
  <c r="AB187" i="11" a="1"/>
  <c r="AB187" i="11" s="1"/>
  <c r="AB211" i="11" a="1"/>
  <c r="AB211" i="11" s="1"/>
  <c r="AB247" i="11" a="1"/>
  <c r="AB247" i="11" s="1"/>
  <c r="AB283" i="11" a="1"/>
  <c r="AB283" i="11" s="1"/>
  <c r="AB319" i="11" a="1"/>
  <c r="AB319" i="11" s="1"/>
  <c r="AB576" i="11" a="1"/>
  <c r="AB576" i="11" s="1"/>
  <c r="AB767" i="11" a="1"/>
  <c r="AB767" i="11" s="1"/>
  <c r="AB772" i="11" a="1"/>
  <c r="AB772" i="11" s="1"/>
  <c r="AB776" i="11" a="1"/>
  <c r="AB776" i="11" s="1"/>
  <c r="AB779" i="11" a="1"/>
  <c r="AB779" i="11" s="1"/>
  <c r="AB781" i="11" a="1"/>
  <c r="AB781" i="11" s="1"/>
  <c r="AB784" i="11" a="1"/>
  <c r="AB784" i="11" s="1"/>
  <c r="AB789" i="11" a="1"/>
  <c r="AB789" i="11" s="1"/>
  <c r="AB791" i="11" a="1"/>
  <c r="AB791" i="11" s="1"/>
  <c r="AB793" i="11" a="1"/>
  <c r="AB793" i="11" s="1"/>
  <c r="AB796" i="11" a="1"/>
  <c r="AB796" i="11" s="1"/>
  <c r="AB799" i="11" a="1"/>
  <c r="AB799" i="11" s="1"/>
  <c r="AB800" i="11" a="1"/>
  <c r="AB800" i="11" s="1"/>
  <c r="AB804" i="11" a="1"/>
  <c r="AB804" i="11" s="1"/>
  <c r="AB805" i="11" a="1"/>
  <c r="AB805" i="11" s="1"/>
  <c r="AB806" i="11" a="1"/>
  <c r="AB806" i="11" s="1"/>
  <c r="AB809" i="11" a="1"/>
  <c r="AB809" i="11" s="1"/>
  <c r="AB810" i="11" a="1"/>
  <c r="AB810" i="11" s="1"/>
  <c r="AB812" i="11" a="1"/>
  <c r="AB812" i="11" s="1"/>
  <c r="AB814" i="11" a="1"/>
  <c r="AB814" i="11" s="1"/>
  <c r="AB815" i="11" a="1"/>
  <c r="AB815" i="11" s="1"/>
  <c r="AB816" i="11" a="1"/>
  <c r="AB816" i="11" s="1"/>
  <c r="AB819" i="11" a="1"/>
  <c r="AB819" i="11" s="1"/>
  <c r="AB821" i="11" a="1"/>
  <c r="AB821" i="11" s="1"/>
  <c r="AB824" i="11" a="1"/>
  <c r="AB824" i="11" s="1"/>
  <c r="AB825" i="11" a="1"/>
  <c r="AB825" i="11" s="1"/>
  <c r="AB826" i="11" a="1"/>
  <c r="AB826" i="11" s="1"/>
  <c r="AB828" i="11" a="1"/>
  <c r="AB828" i="11" s="1"/>
  <c r="AB829" i="11" a="1"/>
  <c r="AB829" i="11" s="1"/>
  <c r="AB830" i="11" a="1"/>
  <c r="AB830" i="11" s="1"/>
  <c r="AB831" i="11" a="1"/>
  <c r="AB831" i="11" s="1"/>
  <c r="AB833" i="11" a="1"/>
  <c r="AB833" i="11" s="1"/>
  <c r="AB834" i="11" a="1"/>
  <c r="AB834" i="11" s="1"/>
  <c r="AB835" i="11" a="1"/>
  <c r="AB835" i="11" s="1"/>
  <c r="AB836" i="11" a="1"/>
  <c r="AB836" i="11" s="1"/>
  <c r="AB839" i="11" a="1"/>
  <c r="AB839" i="11" s="1"/>
  <c r="AB840" i="11" a="1"/>
  <c r="AB840" i="11" s="1"/>
  <c r="AB843" i="11" a="1"/>
  <c r="AB843" i="11" s="1"/>
  <c r="AB844" i="11" a="1"/>
  <c r="AB844" i="11" s="1"/>
  <c r="AB845" i="11" a="1"/>
  <c r="AB845" i="11" s="1"/>
  <c r="AB848" i="11" a="1"/>
  <c r="AB848" i="11" s="1"/>
  <c r="AB849" i="11" a="1"/>
  <c r="AB849" i="11" s="1"/>
  <c r="AB850" i="11" a="1"/>
  <c r="AB850" i="11" s="1"/>
  <c r="AB851" i="11" a="1"/>
  <c r="AB851" i="11" s="1"/>
  <c r="AB853" i="11" a="1"/>
  <c r="AB853" i="11" s="1"/>
  <c r="AB854" i="11" a="1"/>
  <c r="AB854" i="11" s="1"/>
  <c r="AB855" i="11" a="1"/>
  <c r="AB855" i="11" s="1"/>
  <c r="AB856" i="11" a="1"/>
  <c r="AB856" i="11" s="1"/>
  <c r="AB859" i="11" a="1"/>
  <c r="AB859" i="11" s="1"/>
  <c r="AB860" i="11" a="1"/>
  <c r="AB860" i="11" s="1"/>
  <c r="AB862" i="11" a="1"/>
  <c r="AB862" i="11" s="1"/>
  <c r="AB863" i="11" a="1"/>
  <c r="AB863" i="11" s="1"/>
  <c r="AB864" i="11" a="1"/>
  <c r="AB864" i="11" s="1"/>
  <c r="AB865" i="11" a="1"/>
  <c r="AB865" i="11" s="1"/>
  <c r="AB867" i="11" a="1"/>
  <c r="AB867" i="11" s="1"/>
  <c r="AB868" i="11" a="1"/>
  <c r="AB868" i="11" s="1"/>
  <c r="AB869" i="11" a="1"/>
  <c r="AB869" i="11" s="1"/>
  <c r="AB870" i="11" a="1"/>
  <c r="AB870" i="11" s="1"/>
  <c r="AB871" i="11" a="1"/>
  <c r="AB871" i="11" s="1"/>
  <c r="AB873" i="11" a="1"/>
  <c r="AB873" i="11" s="1"/>
  <c r="AB874" i="11" a="1"/>
  <c r="AB874" i="11" s="1"/>
  <c r="AB875" i="11" a="1"/>
  <c r="AB875" i="11" s="1"/>
  <c r="AB876" i="11" a="1"/>
  <c r="AB876" i="11" s="1"/>
  <c r="AB877" i="11" a="1"/>
  <c r="AB877" i="11" s="1"/>
  <c r="AB878" i="11" a="1"/>
  <c r="AB878" i="11" s="1"/>
  <c r="AB879" i="11" a="1"/>
  <c r="AB879" i="11" s="1"/>
  <c r="AB880" i="11" a="1"/>
  <c r="AB880" i="11" s="1"/>
  <c r="AB881" i="11" a="1"/>
  <c r="AB881" i="11" s="1"/>
  <c r="AB883" i="11" a="1"/>
  <c r="AB883" i="11" s="1"/>
  <c r="AB884" i="11" a="1"/>
  <c r="AB884" i="11" s="1"/>
  <c r="AB885" i="11" a="1"/>
  <c r="AB885" i="11" s="1"/>
  <c r="AB886" i="11" a="1"/>
  <c r="AB886" i="11" s="1"/>
  <c r="AB887" i="11" a="1"/>
  <c r="AB887" i="11" s="1"/>
  <c r="AB888" i="11" a="1"/>
  <c r="AB888" i="11" s="1"/>
  <c r="AB889" i="11" a="1"/>
  <c r="AB889" i="11" s="1"/>
  <c r="AB890" i="11" a="1"/>
  <c r="AB890" i="11" s="1"/>
  <c r="AB891" i="11" a="1"/>
  <c r="AB891" i="11" s="1"/>
  <c r="AB892" i="11" a="1"/>
  <c r="AB892" i="11" s="1"/>
  <c r="AB893" i="11" a="1"/>
  <c r="AB893" i="11" s="1"/>
  <c r="AB894" i="11" a="1"/>
  <c r="AB894" i="11" s="1"/>
  <c r="AB895" i="11" a="1"/>
  <c r="AB895" i="11" s="1"/>
  <c r="AB896" i="11" a="1"/>
  <c r="AB896" i="11" s="1"/>
  <c r="AB897" i="11" a="1"/>
  <c r="AB897" i="11" s="1"/>
  <c r="AB898" i="11" a="1"/>
  <c r="AB898" i="11" s="1"/>
  <c r="AB899" i="11" a="1"/>
  <c r="AB899" i="11" s="1"/>
  <c r="AB900" i="11" a="1"/>
  <c r="AB900" i="11" s="1"/>
  <c r="AB901" i="11" a="1"/>
  <c r="AB901" i="11" s="1"/>
  <c r="AB902" i="11" a="1"/>
  <c r="AB902" i="11" s="1"/>
  <c r="AB903" i="11" a="1"/>
  <c r="AB903" i="11" s="1"/>
  <c r="AB904" i="11" a="1"/>
  <c r="AB904" i="11" s="1"/>
  <c r="AB905" i="11" a="1"/>
  <c r="AB905" i="11" s="1"/>
  <c r="AB906" i="11" a="1"/>
  <c r="AB906" i="11" s="1"/>
  <c r="AB907" i="11" a="1"/>
  <c r="AB907" i="11" s="1"/>
  <c r="AB908" i="11" a="1"/>
  <c r="AB908" i="11" s="1"/>
  <c r="AB909" i="11" a="1"/>
  <c r="AB909" i="11" s="1"/>
  <c r="AB910" i="11" a="1"/>
  <c r="AB910" i="11" s="1"/>
  <c r="AB911" i="11" a="1"/>
  <c r="AB911" i="11" s="1"/>
  <c r="AB912" i="11" a="1"/>
  <c r="AB912" i="11" s="1"/>
  <c r="AB913" i="11" a="1"/>
  <c r="AB913" i="11" s="1"/>
  <c r="AB914" i="11" a="1"/>
  <c r="AB914" i="11" s="1"/>
  <c r="AB915" i="11" a="1"/>
  <c r="AB915" i="11" s="1"/>
  <c r="AB916" i="11" a="1"/>
  <c r="AB916" i="11" s="1"/>
  <c r="AB917" i="11" a="1"/>
  <c r="AB917" i="11" s="1"/>
  <c r="AB918" i="11" a="1"/>
  <c r="AB918" i="11" s="1"/>
  <c r="AB919" i="11" a="1"/>
  <c r="AB919" i="11" s="1"/>
  <c r="AB920" i="11" a="1"/>
  <c r="AB920" i="11" s="1"/>
  <c r="AB921" i="11" a="1"/>
  <c r="AB921" i="11" s="1"/>
  <c r="AB922" i="11" a="1"/>
  <c r="AB922" i="11" s="1"/>
  <c r="AB923" i="11" a="1"/>
  <c r="AB923" i="11" s="1"/>
  <c r="AB924" i="11" a="1"/>
  <c r="AB924" i="11" s="1"/>
  <c r="AB925" i="11" a="1"/>
  <c r="AB925" i="11" s="1"/>
  <c r="AB926" i="11" a="1"/>
  <c r="AB926" i="11" s="1"/>
  <c r="AB927" i="11" a="1"/>
  <c r="AB927" i="11" s="1"/>
  <c r="AB928" i="11" a="1"/>
  <c r="AB928" i="11" s="1"/>
  <c r="AB929" i="11" a="1"/>
  <c r="AB929" i="11" s="1"/>
  <c r="AB930" i="11" a="1"/>
  <c r="AB930" i="11" s="1"/>
  <c r="AB931" i="11" a="1"/>
  <c r="AB931" i="11" s="1"/>
  <c r="AB932" i="11" a="1"/>
  <c r="AB932" i="11" s="1"/>
  <c r="AB933" i="11" a="1"/>
  <c r="AB933" i="11" s="1"/>
  <c r="AB934" i="11" a="1"/>
  <c r="AB934" i="11" s="1"/>
  <c r="AB935" i="11" a="1"/>
  <c r="AB935" i="11" s="1"/>
  <c r="AB936" i="11" a="1"/>
  <c r="AB936" i="11" s="1"/>
  <c r="AB937" i="11" a="1"/>
  <c r="AB937" i="11" s="1"/>
  <c r="AB938" i="11" a="1"/>
  <c r="AB938" i="11" s="1"/>
  <c r="AB939" i="11" a="1"/>
  <c r="AB939" i="11" s="1"/>
  <c r="AB940" i="11" a="1"/>
  <c r="AB940" i="11" s="1"/>
  <c r="AB941" i="11" a="1"/>
  <c r="AB941" i="11" s="1"/>
  <c r="AB942" i="11" a="1"/>
  <c r="AB942" i="11" s="1"/>
  <c r="AB943" i="11" a="1"/>
  <c r="AB943" i="11" s="1"/>
  <c r="AB944" i="11" a="1"/>
  <c r="AB944" i="11" s="1"/>
  <c r="AB945" i="11" a="1"/>
  <c r="AB945" i="11" s="1"/>
  <c r="AB946" i="11" a="1"/>
  <c r="AB946" i="11" s="1"/>
  <c r="AB947" i="11" a="1"/>
  <c r="AB947" i="11" s="1"/>
  <c r="AB948" i="11" a="1"/>
  <c r="AB948" i="11" s="1"/>
  <c r="AB949" i="11" a="1"/>
  <c r="AB949" i="11" s="1"/>
  <c r="AB950" i="11" a="1"/>
  <c r="AB950" i="11" s="1"/>
  <c r="AB951" i="11" a="1"/>
  <c r="AB951" i="11" s="1"/>
  <c r="AB952" i="11" a="1"/>
  <c r="AB952" i="11" s="1"/>
  <c r="AB953" i="11" a="1"/>
  <c r="AB953" i="11" s="1"/>
  <c r="AB954" i="11" a="1"/>
  <c r="AB954" i="11" s="1"/>
  <c r="AB955" i="11" a="1"/>
  <c r="AB955" i="11" s="1"/>
  <c r="AB956" i="11" a="1"/>
  <c r="AB956" i="11" s="1"/>
  <c r="AB957" i="11" a="1"/>
  <c r="AB957" i="11" s="1"/>
  <c r="AB958" i="11" a="1"/>
  <c r="AB958" i="11" s="1"/>
  <c r="AB959" i="11" a="1"/>
  <c r="AB959" i="11" s="1"/>
  <c r="AB960" i="11" a="1"/>
  <c r="AB960" i="11" s="1"/>
  <c r="AB961" i="11" a="1"/>
  <c r="AB961" i="11" s="1"/>
  <c r="AB962" i="11" a="1"/>
  <c r="AB962" i="11" s="1"/>
  <c r="AB963" i="11" a="1"/>
  <c r="AB963" i="11" s="1"/>
  <c r="AB964" i="11" a="1"/>
  <c r="AB964" i="11" s="1"/>
  <c r="AB965" i="11" a="1"/>
  <c r="AB965" i="11" s="1"/>
  <c r="AB966" i="11" a="1"/>
  <c r="AB966" i="11" s="1"/>
  <c r="AB967" i="11" a="1"/>
  <c r="AB967" i="11" s="1"/>
  <c r="AB968" i="11" a="1"/>
  <c r="AB968" i="11" s="1"/>
  <c r="AB969" i="11" a="1"/>
  <c r="AB969" i="11" s="1"/>
  <c r="AB970" i="11" a="1"/>
  <c r="AB970" i="11" s="1"/>
  <c r="AB971" i="11" a="1"/>
  <c r="AB971" i="11" s="1"/>
  <c r="AB972" i="11" a="1"/>
  <c r="AB972" i="11" s="1"/>
  <c r="AB973" i="11" a="1"/>
  <c r="AB973" i="11" s="1"/>
  <c r="AB974" i="11" a="1"/>
  <c r="AB974" i="11" s="1"/>
  <c r="AB975" i="11" a="1"/>
  <c r="AB975" i="11" s="1"/>
  <c r="AB976" i="11" a="1"/>
  <c r="AB976" i="11" s="1"/>
  <c r="AB977" i="11" a="1"/>
  <c r="AB977" i="11" s="1"/>
  <c r="AB978" i="11" a="1"/>
  <c r="AB978" i="11" s="1"/>
  <c r="AB979" i="11" a="1"/>
  <c r="AB979" i="11" s="1"/>
  <c r="AB980" i="11" a="1"/>
  <c r="AB980" i="11" s="1"/>
  <c r="AB981" i="11" a="1"/>
  <c r="AB981" i="11" s="1"/>
  <c r="AB982" i="11" a="1"/>
  <c r="AB982" i="11" s="1"/>
  <c r="AB983" i="11" a="1"/>
  <c r="AB983" i="11" s="1"/>
  <c r="AB984" i="11" a="1"/>
  <c r="AB984" i="11" s="1"/>
  <c r="AB985" i="11" a="1"/>
  <c r="AB985" i="11" s="1"/>
  <c r="AB986" i="11" a="1"/>
  <c r="AB986" i="11" s="1"/>
  <c r="AB987" i="11" a="1"/>
  <c r="AB987" i="11" s="1"/>
  <c r="AB988" i="11" a="1"/>
  <c r="AB988" i="11" s="1"/>
  <c r="AB989" i="11" a="1"/>
  <c r="AB989" i="11" s="1"/>
  <c r="AB990" i="11" a="1"/>
  <c r="AB990" i="11" s="1"/>
  <c r="AB991" i="11" a="1"/>
  <c r="AB991" i="11" s="1"/>
  <c r="AB992" i="11" a="1"/>
  <c r="AB992" i="11" s="1"/>
  <c r="AB993" i="11" a="1"/>
  <c r="AB993" i="11" s="1"/>
  <c r="AB994" i="11" a="1"/>
  <c r="AB994" i="11" s="1"/>
  <c r="AB995" i="11" a="1"/>
  <c r="AB995" i="11" s="1"/>
  <c r="AB996" i="11" a="1"/>
  <c r="AB996" i="11" s="1"/>
  <c r="AB997" i="11" a="1"/>
  <c r="AB997" i="11" s="1"/>
  <c r="AB998" i="11" a="1"/>
  <c r="AB998" i="11" s="1"/>
  <c r="AB999" i="11" a="1"/>
  <c r="AB999" i="11" s="1"/>
  <c r="AB1000" i="11" a="1"/>
  <c r="AB1000" i="11" s="1"/>
  <c r="AB1001" i="11" a="1"/>
  <c r="AB1001" i="11" s="1"/>
  <c r="AB1002" i="11" a="1"/>
  <c r="AB1002" i="11" s="1"/>
  <c r="AB1003" i="11" a="1"/>
  <c r="AB1003" i="11" s="1"/>
  <c r="AB1004" i="11" a="1"/>
  <c r="AB1004" i="11" s="1"/>
  <c r="AB1005" i="11" a="1"/>
  <c r="AB1005" i="11" s="1"/>
  <c r="AB1006" i="11" a="1"/>
  <c r="AB1006" i="11" s="1"/>
  <c r="AB1007" i="11" a="1"/>
  <c r="AB1007" i="11" s="1"/>
  <c r="AB1008" i="11" a="1"/>
  <c r="AB1008" i="11" s="1"/>
  <c r="AB1009" i="11" a="1"/>
  <c r="AB1009" i="11" s="1"/>
  <c r="AB1010" i="11" a="1"/>
  <c r="AB1010" i="11" s="1"/>
  <c r="AB1011" i="11" a="1"/>
  <c r="AB1011" i="11" s="1"/>
  <c r="AB1012" i="11" a="1"/>
  <c r="AB1012" i="11" s="1"/>
  <c r="AB1013" i="11" a="1"/>
  <c r="AB1013" i="11" s="1"/>
  <c r="AB1014" i="11" a="1"/>
  <c r="AB1014" i="11" s="1"/>
  <c r="AB1015" i="11" a="1"/>
  <c r="AB1015" i="11" s="1"/>
  <c r="AB1016" i="11" a="1"/>
  <c r="AB1016" i="11" s="1"/>
  <c r="AB1017" i="11" a="1"/>
  <c r="AB1017" i="11" s="1"/>
  <c r="AB1018" i="11" a="1"/>
  <c r="AB1018" i="11" s="1"/>
  <c r="AB1019" i="11" a="1"/>
  <c r="AB1019" i="11" s="1"/>
  <c r="AB1020" i="11" a="1"/>
  <c r="AB1020" i="11" s="1"/>
  <c r="AB1021" i="11" a="1"/>
  <c r="AB1021" i="11" s="1"/>
  <c r="AB1022" i="11" a="1"/>
  <c r="AB1022" i="11" s="1"/>
  <c r="AB1023" i="11" a="1"/>
  <c r="AB1023" i="11" s="1"/>
  <c r="AB1024" i="11" a="1"/>
  <c r="AB1024" i="11" s="1"/>
  <c r="AB1025" i="11" a="1"/>
  <c r="AB1025" i="11" s="1"/>
  <c r="AB1026" i="11" a="1"/>
  <c r="AB1026" i="11" s="1"/>
  <c r="AB1027" i="11" a="1"/>
  <c r="AB1027" i="11" s="1"/>
  <c r="AB1028" i="11" a="1"/>
  <c r="AB1028" i="11" s="1"/>
  <c r="AB1029" i="11" a="1"/>
  <c r="AB1029" i="11" s="1"/>
  <c r="AB1030" i="11" a="1"/>
  <c r="AB1030" i="11" s="1"/>
  <c r="AB1031" i="11" a="1"/>
  <c r="AB1031" i="11" s="1"/>
  <c r="AB1032" i="11" a="1"/>
  <c r="AB1032" i="11" s="1"/>
  <c r="AB1033" i="11" a="1"/>
  <c r="AB1033" i="11" s="1"/>
  <c r="AB1034" i="11" a="1"/>
  <c r="AB1034" i="11" s="1"/>
  <c r="AB1035" i="11" a="1"/>
  <c r="AB1035" i="11" s="1"/>
  <c r="AB1036" i="11" a="1"/>
  <c r="AB1036" i="11" s="1"/>
  <c r="AB1037" i="11" a="1"/>
  <c r="AB1037" i="11" s="1"/>
  <c r="AB1038" i="11" a="1"/>
  <c r="AB1038" i="11" s="1"/>
  <c r="AB1039" i="11" a="1"/>
  <c r="AB1039" i="11" s="1"/>
  <c r="AB1040" i="11" a="1"/>
  <c r="AB1040" i="11" s="1"/>
  <c r="AB1041" i="11" a="1"/>
  <c r="AB1041" i="11" s="1"/>
  <c r="AB1042" i="11" a="1"/>
  <c r="AB1042" i="11" s="1"/>
  <c r="AB1043" i="11" a="1"/>
  <c r="AB1043" i="11" s="1"/>
  <c r="AB1044" i="11" a="1"/>
  <c r="AB1044" i="11" s="1"/>
  <c r="AB1045" i="11" a="1"/>
  <c r="AB1045" i="11" s="1"/>
  <c r="AB1046" i="11" a="1"/>
  <c r="AB1046" i="11" s="1"/>
  <c r="AB1047" i="11" a="1"/>
  <c r="AB1047" i="11" s="1"/>
  <c r="AB1048" i="11" a="1"/>
  <c r="AB1048" i="11" s="1"/>
  <c r="AB1049" i="11" a="1"/>
  <c r="AB1049" i="11" s="1"/>
  <c r="AB1050" i="11" a="1"/>
  <c r="AB1050" i="11" s="1"/>
  <c r="AB1051" i="11" a="1"/>
  <c r="AB1051" i="11" s="1"/>
  <c r="AB1052" i="11" a="1"/>
  <c r="AB1052" i="11" s="1"/>
  <c r="AB1053" i="11" a="1"/>
  <c r="AB1053" i="11" s="1"/>
  <c r="AB1054" i="11" a="1"/>
  <c r="AB1054" i="11" s="1"/>
  <c r="AB1055" i="11" a="1"/>
  <c r="AB1055" i="11" s="1"/>
  <c r="AB1056" i="11" a="1"/>
  <c r="AB1056" i="11" s="1"/>
  <c r="AB1057" i="11" a="1"/>
  <c r="AB1057" i="11" s="1"/>
  <c r="AB1058" i="11" a="1"/>
  <c r="AB1058" i="11" s="1"/>
  <c r="AB1059" i="11" a="1"/>
  <c r="AB1059" i="11" s="1"/>
  <c r="AB1060" i="11" a="1"/>
  <c r="AB1060" i="11" s="1"/>
  <c r="AB1061" i="11" a="1"/>
  <c r="AB1061" i="11" s="1"/>
  <c r="AB1062" i="11" a="1"/>
  <c r="AB1062" i="11" s="1"/>
  <c r="AB1063" i="11" a="1"/>
  <c r="AB1063" i="11" s="1"/>
  <c r="AB1064" i="11" a="1"/>
  <c r="AB1064" i="11" s="1"/>
  <c r="AB1065" i="11" a="1"/>
  <c r="AB1065" i="11" s="1"/>
  <c r="AB1066" i="11" a="1"/>
  <c r="AB1066" i="11" s="1"/>
  <c r="AB1067" i="11" a="1"/>
  <c r="AB1067" i="11" s="1"/>
  <c r="AB1068" i="11" a="1"/>
  <c r="AB1068" i="11" s="1"/>
  <c r="AB1069" i="11" a="1"/>
  <c r="AB1069" i="11" s="1"/>
  <c r="AB1070" i="11" a="1"/>
  <c r="AB1070" i="11" s="1"/>
  <c r="AB1071" i="11" a="1"/>
  <c r="AB1071" i="11" s="1"/>
  <c r="AB1072" i="11" a="1"/>
  <c r="AB1072" i="11" s="1"/>
  <c r="AB1073" i="11" a="1"/>
  <c r="AB1073" i="11" s="1"/>
  <c r="AB1074" i="11" a="1"/>
  <c r="AB1074" i="11" s="1"/>
  <c r="AB1075" i="11" a="1"/>
  <c r="AB1075" i="11" s="1"/>
  <c r="AB1076" i="11" a="1"/>
  <c r="AB1076" i="11" s="1"/>
  <c r="AB1077" i="11" a="1"/>
  <c r="AB1077" i="11" s="1"/>
  <c r="AB1078" i="11" a="1"/>
  <c r="AB1078" i="11" s="1"/>
  <c r="AB1079" i="11" a="1"/>
  <c r="AB1079" i="11" s="1"/>
  <c r="AB1080" i="11" a="1"/>
  <c r="AB1080" i="11" s="1"/>
  <c r="AB1081" i="11" a="1"/>
  <c r="AB1081" i="11" s="1"/>
  <c r="AB1082" i="11" a="1"/>
  <c r="AB1082" i="11" s="1"/>
  <c r="AB1083" i="11" a="1"/>
  <c r="AB1083" i="11" s="1"/>
  <c r="AB1084" i="11" a="1"/>
  <c r="AB1084" i="11" s="1"/>
  <c r="AB1085" i="11" a="1"/>
  <c r="AB1085" i="11" s="1"/>
  <c r="AB1086" i="11" a="1"/>
  <c r="AB1086" i="11" s="1"/>
  <c r="AB1087" i="11" a="1"/>
  <c r="AB1087" i="11" s="1"/>
  <c r="AB1088" i="11" a="1"/>
  <c r="AB1088" i="11" s="1"/>
  <c r="AB1089" i="11" a="1"/>
  <c r="AB1089" i="11" s="1"/>
  <c r="AB1090" i="11" a="1"/>
  <c r="AB1090" i="11" s="1"/>
  <c r="AB1091" i="11" a="1"/>
  <c r="AB1091" i="11" s="1"/>
  <c r="AB1092" i="11" a="1"/>
  <c r="AB1092" i="11" s="1"/>
  <c r="AB1093" i="11" a="1"/>
  <c r="AB1093" i="11" s="1"/>
  <c r="AB1094" i="11" a="1"/>
  <c r="AB1094" i="11" s="1"/>
  <c r="AB1095" i="11" a="1"/>
  <c r="AB1095" i="11" s="1"/>
  <c r="AB1096" i="11" a="1"/>
  <c r="AB1096" i="11" s="1"/>
  <c r="AB1097" i="11" a="1"/>
  <c r="AB1097" i="11" s="1"/>
  <c r="AB1098" i="11" a="1"/>
  <c r="AB1098" i="11" s="1"/>
  <c r="AB1099" i="11" a="1"/>
  <c r="AB1099" i="11" s="1"/>
  <c r="AB1100" i="11" a="1"/>
  <c r="AB1100" i="11" s="1"/>
  <c r="AB1101" i="11" a="1"/>
  <c r="AB1101" i="11" s="1"/>
  <c r="AB1102" i="11" a="1"/>
  <c r="AB1102" i="11" s="1"/>
  <c r="AB1103" i="11" a="1"/>
  <c r="AB1103" i="11" s="1"/>
  <c r="AB1104" i="11" a="1"/>
  <c r="AB1104" i="11" s="1"/>
  <c r="AB1105" i="11" a="1"/>
  <c r="AB1105" i="11" s="1"/>
  <c r="AB1106" i="11" a="1"/>
  <c r="AB1106" i="11" s="1"/>
  <c r="AB1107" i="11" a="1"/>
  <c r="AB1107" i="11" s="1"/>
  <c r="AB1108" i="11" a="1"/>
  <c r="AB1108" i="11" s="1"/>
  <c r="AB1109" i="11" a="1"/>
  <c r="AB1109" i="11" s="1"/>
  <c r="AB1110" i="11" a="1"/>
  <c r="AB1110" i="11" s="1"/>
  <c r="AB1111" i="11" a="1"/>
  <c r="AB1111" i="11" s="1"/>
  <c r="AB1112" i="11" a="1"/>
  <c r="AB1112" i="11" s="1"/>
  <c r="AB1113" i="11" a="1"/>
  <c r="AB1113" i="11" s="1"/>
  <c r="AB1114" i="11" a="1"/>
  <c r="AB1114" i="11" s="1"/>
  <c r="AB1115" i="11" a="1"/>
  <c r="AB1115" i="11" s="1"/>
  <c r="AB1116" i="11" a="1"/>
  <c r="AB1116" i="11" s="1"/>
  <c r="AB1117" i="11" a="1"/>
  <c r="AB1117" i="11" s="1"/>
  <c r="AB1118" i="11" a="1"/>
  <c r="AB1118" i="11" s="1"/>
  <c r="AB1119" i="11" a="1"/>
  <c r="AB1119" i="11" s="1"/>
  <c r="AB1120" i="11" a="1"/>
  <c r="AB1120" i="11" s="1"/>
  <c r="AB1121" i="11" a="1"/>
  <c r="AB1121" i="11" s="1"/>
  <c r="AB1122" i="11" a="1"/>
  <c r="AB1122" i="11" s="1"/>
  <c r="AB1123" i="11" a="1"/>
  <c r="AB1123" i="11" s="1"/>
  <c r="AB1124" i="11" a="1"/>
  <c r="AB1124" i="11" s="1"/>
  <c r="AB1125" i="11" a="1"/>
  <c r="AB1125" i="11" s="1"/>
  <c r="AB1126" i="11" a="1"/>
  <c r="AB1126" i="11" s="1"/>
  <c r="AB1127" i="11" a="1"/>
  <c r="AB1127" i="11" s="1"/>
  <c r="AB1128" i="11" a="1"/>
  <c r="AB1128" i="11" s="1"/>
  <c r="AB1129" i="11" a="1"/>
  <c r="AB1129" i="11" s="1"/>
  <c r="AB1130" i="11" a="1"/>
  <c r="AB1130" i="11" s="1"/>
  <c r="AB1131" i="11" a="1"/>
  <c r="AB1131" i="11" s="1"/>
  <c r="AB1132" i="11" a="1"/>
  <c r="AB1132" i="11" s="1"/>
  <c r="AB1133" i="11" a="1"/>
  <c r="AB1133" i="11" s="1"/>
  <c r="AB1134" i="11" a="1"/>
  <c r="AB1134" i="11" s="1"/>
  <c r="AB1135" i="11" a="1"/>
  <c r="AB1135" i="11" s="1"/>
  <c r="AB1136" i="11" a="1"/>
  <c r="AB1136" i="11" s="1"/>
  <c r="AB1137" i="11" a="1"/>
  <c r="AB1137" i="11" s="1"/>
  <c r="AB1138" i="11" a="1"/>
  <c r="AB1138" i="11" s="1"/>
  <c r="AB1139" i="11" a="1"/>
  <c r="AB1139" i="11" s="1"/>
  <c r="AB1140" i="11" a="1"/>
  <c r="AB1140" i="11" s="1"/>
  <c r="AB1141" i="11" a="1"/>
  <c r="AB1141" i="11" s="1"/>
  <c r="AB1142" i="11" a="1"/>
  <c r="AB1142" i="11" s="1"/>
  <c r="AB1143" i="11" a="1"/>
  <c r="AB1143" i="11" s="1"/>
  <c r="AB1144" i="11" a="1"/>
  <c r="AB1144" i="11" s="1"/>
  <c r="AB1145" i="11" a="1"/>
  <c r="AB1145" i="11" s="1"/>
  <c r="AB1146" i="11" a="1"/>
  <c r="AB1146" i="11" s="1"/>
  <c r="AB1147" i="11" a="1"/>
  <c r="AB1147" i="11" s="1"/>
  <c r="AB1148" i="11" a="1"/>
  <c r="AB1148" i="11" s="1"/>
  <c r="AB1149" i="11" a="1"/>
  <c r="AB1149" i="11" s="1"/>
  <c r="AB1150" i="11" a="1"/>
  <c r="AB1150" i="11" s="1"/>
  <c r="AB1151" i="11" a="1"/>
  <c r="AB1151" i="11" s="1"/>
  <c r="AB1152" i="11" a="1"/>
  <c r="AB1152" i="11" s="1"/>
  <c r="AB1153" i="11" a="1"/>
  <c r="AB1153" i="11" s="1"/>
  <c r="AB1154" i="11" a="1"/>
  <c r="AB1154" i="11" s="1"/>
  <c r="AB1155" i="11" a="1"/>
  <c r="AB1155" i="11" s="1"/>
  <c r="AB1156" i="11" a="1"/>
  <c r="AB1156" i="11" s="1"/>
  <c r="AB1157" i="11" a="1"/>
  <c r="AB1157" i="11" s="1"/>
  <c r="AB1158" i="11" a="1"/>
  <c r="AB1158" i="11" s="1"/>
  <c r="AB1159" i="11" a="1"/>
  <c r="AB1159" i="11" s="1"/>
  <c r="AB1160" i="11" a="1"/>
  <c r="AB1160" i="11" s="1"/>
  <c r="AB1161" i="11" a="1"/>
  <c r="AB1161" i="11" s="1"/>
  <c r="AB1162" i="11" a="1"/>
  <c r="AB1162" i="11" s="1"/>
  <c r="AB1163" i="11" a="1"/>
  <c r="AB1163" i="11" s="1"/>
  <c r="AB1164" i="11" a="1"/>
  <c r="AB1164" i="11" s="1"/>
  <c r="AB1165" i="11" a="1"/>
  <c r="AB1165" i="11" s="1"/>
  <c r="AB1166" i="11" a="1"/>
  <c r="AB1166" i="11" s="1"/>
  <c r="AB1167" i="11" a="1"/>
  <c r="AB1167" i="11" s="1"/>
  <c r="AB1168" i="11" a="1"/>
  <c r="AB1168" i="11" s="1"/>
  <c r="AB1169" i="11" a="1"/>
  <c r="AB1169" i="11" s="1"/>
  <c r="AB1170" i="11" a="1"/>
  <c r="AB1170" i="11" s="1"/>
  <c r="AB1171" i="11" a="1"/>
  <c r="AB1171" i="11" s="1"/>
  <c r="AB1172" i="11" a="1"/>
  <c r="AB1172" i="11" s="1"/>
  <c r="AB1173" i="11" a="1"/>
  <c r="AB1173" i="11" s="1"/>
  <c r="AB1174" i="11" a="1"/>
  <c r="AB1174" i="11" s="1"/>
  <c r="AB1175" i="11" a="1"/>
  <c r="AB1175" i="11" s="1"/>
  <c r="AB1176" i="11" a="1"/>
  <c r="AB1176" i="11" s="1"/>
  <c r="AB1177" i="11" a="1"/>
  <c r="AB1177" i="11" s="1"/>
  <c r="AB1178" i="11" a="1"/>
  <c r="AB1178" i="11" s="1"/>
  <c r="AB1179" i="11" a="1"/>
  <c r="AB1179" i="11" s="1"/>
  <c r="AB1180" i="11" a="1"/>
  <c r="AB1180" i="11" s="1"/>
  <c r="AB1181" i="11" a="1"/>
  <c r="AB1181" i="11" s="1"/>
  <c r="AB1182" i="11" a="1"/>
  <c r="AB1182" i="11" s="1"/>
  <c r="AB1183" i="11" a="1"/>
  <c r="AB1183" i="11" s="1"/>
  <c r="AB1184" i="11" a="1"/>
  <c r="AB1184" i="11" s="1"/>
  <c r="AB1185" i="11" a="1"/>
  <c r="AB1185" i="11" s="1"/>
  <c r="AB1186" i="11" a="1"/>
  <c r="AB1186" i="11" s="1"/>
  <c r="AB1187" i="11" a="1"/>
  <c r="AB1187" i="11" s="1"/>
  <c r="AB1188" i="11" a="1"/>
  <c r="AB1188" i="11" s="1"/>
  <c r="AB1189" i="11" a="1"/>
  <c r="AB1189" i="11" s="1"/>
  <c r="AB1190" i="11" a="1"/>
  <c r="AB1190" i="11" s="1"/>
  <c r="AB1191" i="11" a="1"/>
  <c r="AB1191" i="11" s="1"/>
  <c r="AB1192" i="11" a="1"/>
  <c r="AB1192" i="11" s="1"/>
  <c r="AB1193" i="11" a="1"/>
  <c r="AB1193" i="11" s="1"/>
  <c r="AB1194" i="11" a="1"/>
  <c r="AB1194" i="11" s="1"/>
  <c r="AB1195" i="11" a="1"/>
  <c r="AB1195" i="11" s="1"/>
  <c r="AB1196" i="11" a="1"/>
  <c r="AB1196" i="11" s="1"/>
  <c r="AB1197" i="11" a="1"/>
  <c r="AB1197" i="11" s="1"/>
  <c r="AB1198" i="11" a="1"/>
  <c r="AB1198" i="11" s="1"/>
  <c r="AB1199" i="11" a="1"/>
  <c r="AB1199" i="11" s="1"/>
  <c r="AB1200" i="11" a="1"/>
  <c r="AB1200" i="11" s="1"/>
  <c r="AB1201" i="11" a="1"/>
  <c r="AB1201" i="11" s="1"/>
  <c r="AB1202" i="11" a="1"/>
  <c r="AB1202" i="11" s="1"/>
  <c r="AB1203" i="11" a="1"/>
  <c r="AB1203" i="11" s="1"/>
  <c r="AB1204" i="11" a="1"/>
  <c r="AB1204" i="11" s="1"/>
  <c r="AB1205" i="11" a="1"/>
  <c r="AB1205" i="11" s="1"/>
  <c r="AB1206" i="11" a="1"/>
  <c r="AB1206" i="11" s="1"/>
  <c r="AB1207" i="11" a="1"/>
  <c r="AB1207" i="11" s="1"/>
  <c r="AB1208" i="11" a="1"/>
  <c r="AB1208" i="11" s="1"/>
  <c r="AB1209" i="11" a="1"/>
  <c r="AB1209" i="11" s="1"/>
  <c r="AB1210" i="11" a="1"/>
  <c r="AB1210" i="11" s="1"/>
  <c r="AB1211" i="11" a="1"/>
  <c r="AB1211" i="11" s="1"/>
  <c r="AB1212" i="11" a="1"/>
  <c r="AB1212" i="11" s="1"/>
  <c r="AB1213" i="11" a="1"/>
  <c r="AB1213" i="11" s="1"/>
  <c r="AB1214" i="11" a="1"/>
  <c r="AB1214" i="11" s="1"/>
  <c r="AB1215" i="11" a="1"/>
  <c r="AB1215" i="11" s="1"/>
  <c r="AB1216" i="11" a="1"/>
  <c r="AB1216" i="11" s="1"/>
  <c r="AB1217" i="11" a="1"/>
  <c r="AB1217" i="11" s="1"/>
  <c r="AB1218" i="11" a="1"/>
  <c r="AB1218" i="11" s="1"/>
  <c r="AB1219" i="11" a="1"/>
  <c r="AB1219" i="11" s="1"/>
  <c r="AB1220" i="11" a="1"/>
  <c r="AB1220" i="11" s="1"/>
  <c r="AB1221" i="11" a="1"/>
  <c r="AB1221" i="11" s="1"/>
  <c r="AB1222" i="11" a="1"/>
  <c r="AB1222" i="11" s="1"/>
  <c r="AB1223" i="11" a="1"/>
  <c r="AB1223" i="11" s="1"/>
  <c r="AB1224" i="11" a="1"/>
  <c r="AB1224" i="11" s="1"/>
  <c r="AB1225" i="11" a="1"/>
  <c r="AB1225" i="11" s="1"/>
  <c r="AB1226" i="11" a="1"/>
  <c r="AB1226" i="11" s="1"/>
  <c r="AB1227" i="11" a="1"/>
  <c r="AB1227" i="11" s="1"/>
  <c r="AB1228" i="11" a="1"/>
  <c r="AB1228" i="11" s="1"/>
  <c r="AB1229" i="11" a="1"/>
  <c r="AB1229" i="11" s="1"/>
  <c r="AB1230" i="11" a="1"/>
  <c r="AB1230" i="11" s="1"/>
  <c r="AB1231" i="11" a="1"/>
  <c r="AB1231" i="11" s="1"/>
  <c r="AB1232" i="11" a="1"/>
  <c r="AB1232" i="11" s="1"/>
  <c r="AB1233" i="11" a="1"/>
  <c r="AB1233" i="11" s="1"/>
  <c r="AB1234" i="11" a="1"/>
  <c r="AB1234" i="11" s="1"/>
  <c r="AB1235" i="11" a="1"/>
  <c r="AB1235" i="11" s="1"/>
  <c r="AB1236" i="11" a="1"/>
  <c r="AB1236" i="11" s="1"/>
  <c r="AB1237" i="11" a="1"/>
  <c r="AB1237" i="11" s="1"/>
  <c r="AB1238" i="11" a="1"/>
  <c r="AB1238" i="11" s="1"/>
  <c r="AB1239" i="11" a="1"/>
  <c r="AB1239" i="11" s="1"/>
  <c r="AB1240" i="11" a="1"/>
  <c r="AB1240" i="11" s="1"/>
  <c r="AB1241" i="11" a="1"/>
  <c r="AB1241" i="11" s="1"/>
  <c r="AB1242" i="11" a="1"/>
  <c r="AB1242" i="11" s="1"/>
  <c r="AB1243" i="11" a="1"/>
  <c r="AB1243" i="11" s="1"/>
  <c r="AB1244" i="11" a="1"/>
  <c r="AB1244" i="11" s="1"/>
  <c r="AB1245" i="11" a="1"/>
  <c r="AB1245" i="11" s="1"/>
  <c r="AB1246" i="11" a="1"/>
  <c r="AB1246" i="11" s="1"/>
  <c r="AB1247" i="11" a="1"/>
  <c r="AB1247" i="11" s="1"/>
  <c r="AB1248" i="11" a="1"/>
  <c r="AB1248" i="11" s="1"/>
  <c r="AB1249" i="11" a="1"/>
  <c r="AB1249" i="11" s="1"/>
  <c r="AB1250" i="11" a="1"/>
  <c r="AB1250" i="11" s="1"/>
  <c r="AB1251" i="11" a="1"/>
  <c r="AB1251" i="11" s="1"/>
  <c r="AB1252" i="11" a="1"/>
  <c r="AB1252" i="11" s="1"/>
  <c r="AB1253" i="11" a="1"/>
  <c r="AB1253" i="11" s="1"/>
  <c r="AB1254" i="11" a="1"/>
  <c r="AB1254" i="11" s="1"/>
  <c r="AB1255" i="11" a="1"/>
  <c r="AB1255" i="11" s="1"/>
  <c r="AB1256" i="11" a="1"/>
  <c r="AB1256" i="11" s="1"/>
  <c r="AB1257" i="11" a="1"/>
  <c r="AB1257" i="11" s="1"/>
  <c r="AB1258" i="11" a="1"/>
  <c r="AB1258" i="11" s="1"/>
  <c r="AB1259" i="11" a="1"/>
  <c r="AB1259" i="11" s="1"/>
  <c r="AB1260" i="11" a="1"/>
  <c r="AB1260" i="11" s="1"/>
  <c r="AB1261" i="11" a="1"/>
  <c r="AB1261" i="11" s="1"/>
  <c r="AB1262" i="11" a="1"/>
  <c r="AB1262" i="11" s="1"/>
  <c r="AB1263" i="11" a="1"/>
  <c r="AB1263" i="11" s="1"/>
  <c r="AB1264" i="11" a="1"/>
  <c r="AB1264" i="11" s="1"/>
  <c r="AB1265" i="11" a="1"/>
  <c r="AB1265" i="11" s="1"/>
  <c r="AB1266" i="11" a="1"/>
  <c r="AB1266" i="11" s="1"/>
  <c r="AB1267" i="11" a="1"/>
  <c r="AB1267" i="11" s="1"/>
  <c r="AB1268" i="11" a="1"/>
  <c r="AB1268" i="11" s="1"/>
  <c r="AB1269" i="11" a="1"/>
  <c r="AB1269" i="11" s="1"/>
  <c r="AB1270" i="11" a="1"/>
  <c r="AB1270" i="11" s="1"/>
  <c r="AB1271" i="11" a="1"/>
  <c r="AB1271" i="11" s="1"/>
  <c r="AB1272" i="11" a="1"/>
  <c r="AB1272" i="11" s="1"/>
  <c r="AB1273" i="11" a="1"/>
  <c r="AB1273" i="11" s="1"/>
  <c r="AB1274" i="11" a="1"/>
  <c r="AB1274" i="11" s="1"/>
  <c r="AB1275" i="11" a="1"/>
  <c r="AB1275" i="11" s="1"/>
  <c r="AB1276" i="11" a="1"/>
  <c r="AB1276" i="11" s="1"/>
  <c r="AB1277" i="11" a="1"/>
  <c r="AB1277" i="11" s="1"/>
  <c r="AB1278" i="11" a="1"/>
  <c r="AB1278" i="11" s="1"/>
  <c r="AB1279" i="11" a="1"/>
  <c r="AB1279" i="11" s="1"/>
  <c r="AB1280" i="11" a="1"/>
  <c r="AB1280" i="11" s="1"/>
  <c r="AB1281" i="11" a="1"/>
  <c r="AB1281" i="11" s="1"/>
  <c r="AB1282" i="11" a="1"/>
  <c r="AB1282" i="11" s="1"/>
  <c r="AB1283" i="11" a="1"/>
  <c r="AB1283" i="11" s="1"/>
  <c r="AB1284" i="11" a="1"/>
  <c r="AB1284" i="11" s="1"/>
  <c r="AB1285" i="11" a="1"/>
  <c r="AB1285" i="11" s="1"/>
  <c r="AB1286" i="11" a="1"/>
  <c r="AB1286" i="11" s="1"/>
  <c r="AB1287" i="11" a="1"/>
  <c r="AB1287" i="11" s="1"/>
  <c r="AB1288" i="11" a="1"/>
  <c r="AB1288" i="11" s="1"/>
  <c r="AB1289" i="11" a="1"/>
  <c r="AB1289" i="11" s="1"/>
  <c r="AB1290" i="11" a="1"/>
  <c r="AB1290" i="11" s="1"/>
  <c r="AB1291" i="11" a="1"/>
  <c r="AB1291" i="11" s="1"/>
  <c r="AB1292" i="11" a="1"/>
  <c r="AB1292" i="11" s="1"/>
  <c r="AB1293" i="11" a="1"/>
  <c r="AB1293" i="11" s="1"/>
  <c r="AB1294" i="11" a="1"/>
  <c r="AB1294" i="11" s="1"/>
  <c r="AB1295" i="11" a="1"/>
  <c r="AB1295" i="11" s="1"/>
  <c r="AB1296" i="11" a="1"/>
  <c r="AB1296" i="11" s="1"/>
  <c r="AB1297" i="11" a="1"/>
  <c r="AB1297" i="11" s="1"/>
  <c r="AB1298" i="11" a="1"/>
  <c r="AB1298" i="11" s="1"/>
  <c r="AB1299" i="11" a="1"/>
  <c r="AB1299" i="11" s="1"/>
  <c r="AB1300" i="11" a="1"/>
  <c r="AB1300" i="11" s="1"/>
  <c r="AB1301" i="11" a="1"/>
  <c r="AB1301" i="11" s="1"/>
  <c r="AB1302" i="11" a="1"/>
  <c r="AB1302" i="11" s="1"/>
  <c r="AB1303" i="11" a="1"/>
  <c r="AB1303" i="11" s="1"/>
  <c r="AB1304" i="11" a="1"/>
  <c r="AB1304" i="11" s="1"/>
  <c r="AB1305" i="11" a="1"/>
  <c r="AB1305" i="11" s="1"/>
  <c r="AB1306" i="11" a="1"/>
  <c r="AB1306" i="11" s="1"/>
  <c r="AB1307" i="11" a="1"/>
  <c r="AB1307" i="11" s="1"/>
  <c r="AB1308" i="11" a="1"/>
  <c r="AB1308" i="11" s="1"/>
  <c r="AB1309" i="11" a="1"/>
  <c r="AB1309" i="11" s="1"/>
  <c r="AB1310" i="11" a="1"/>
  <c r="AB1310" i="11" s="1"/>
  <c r="AB1311" i="11" a="1"/>
  <c r="AB1311" i="11" s="1"/>
  <c r="AB1312" i="11" a="1"/>
  <c r="AB1312" i="11" s="1"/>
  <c r="AB1313" i="11" a="1"/>
  <c r="AB1313" i="11" s="1"/>
  <c r="AB1314" i="11" a="1"/>
  <c r="AB1314" i="11" s="1"/>
  <c r="AB1315" i="11" a="1"/>
  <c r="AB1315" i="11" s="1"/>
  <c r="AB1316" i="11" a="1"/>
  <c r="AB1316" i="11" s="1"/>
  <c r="AB1317" i="11" a="1"/>
  <c r="AB1317" i="11" s="1"/>
  <c r="AB1318" i="11" a="1"/>
  <c r="AB1318" i="11" s="1"/>
  <c r="AB1319" i="11" a="1"/>
  <c r="AB1319" i="11" s="1"/>
  <c r="AB1320" i="11" a="1"/>
  <c r="AB1320" i="11" s="1"/>
  <c r="AB1321" i="11" a="1"/>
  <c r="AB1321" i="11" s="1"/>
  <c r="AB1322" i="11" a="1"/>
  <c r="AB1322" i="11" s="1"/>
  <c r="AB1323" i="11" a="1"/>
  <c r="AB1323" i="11" s="1"/>
  <c r="AB1324" i="11" a="1"/>
  <c r="AB1324" i="11" s="1"/>
  <c r="AB1325" i="11" a="1"/>
  <c r="AB1325" i="11" s="1"/>
  <c r="AB1326" i="11" a="1"/>
  <c r="AB1326" i="11" s="1"/>
  <c r="AB1327" i="11" a="1"/>
  <c r="AB1327" i="11" s="1"/>
  <c r="AB1328" i="11" a="1"/>
  <c r="AB1328" i="11" s="1"/>
  <c r="AB1329" i="11" a="1"/>
  <c r="AB1329" i="11" s="1"/>
  <c r="AB1330" i="11" a="1"/>
  <c r="AB1330" i="11" s="1"/>
  <c r="AB1331" i="11" a="1"/>
  <c r="AB1331" i="11" s="1"/>
  <c r="AB1332" i="11" a="1"/>
  <c r="AB1332" i="11" s="1"/>
  <c r="AB1333" i="11" a="1"/>
  <c r="AB1333" i="11" s="1"/>
  <c r="AB1334" i="11" a="1"/>
  <c r="AB1334" i="11" s="1"/>
  <c r="AB1335" i="11" a="1"/>
  <c r="AB1335" i="11" s="1"/>
  <c r="AB1336" i="11" a="1"/>
  <c r="AB1336" i="11" s="1"/>
  <c r="AB1337" i="11" a="1"/>
  <c r="AB1337" i="11" s="1"/>
  <c r="AB1338" i="11" a="1"/>
  <c r="AB1338" i="11" s="1"/>
  <c r="AB1339" i="11" a="1"/>
  <c r="AB1339" i="11" s="1"/>
  <c r="AB1340" i="11" a="1"/>
  <c r="AB1340" i="11" s="1"/>
  <c r="AB1341" i="11" a="1"/>
  <c r="AB1341" i="11" s="1"/>
  <c r="AB1342" i="11" a="1"/>
  <c r="AB1342" i="11" s="1"/>
  <c r="AB1343" i="11" a="1"/>
  <c r="AB1343" i="11" s="1"/>
  <c r="AB1344" i="11" a="1"/>
  <c r="AB1344" i="11" s="1"/>
  <c r="AB1345" i="11" a="1"/>
  <c r="AB1345" i="11" s="1"/>
  <c r="AB1346" i="11" a="1"/>
  <c r="AB1346" i="11" s="1"/>
  <c r="AB1347" i="11" a="1"/>
  <c r="AB1347" i="11" s="1"/>
  <c r="AB1348" i="11" a="1"/>
  <c r="AB1348" i="11" s="1"/>
  <c r="AB1349" i="11" a="1"/>
  <c r="AB1349" i="11" s="1"/>
  <c r="AB1350" i="11" a="1"/>
  <c r="AB1350" i="11" s="1"/>
  <c r="AB1351" i="11" a="1"/>
  <c r="AB1351" i="11" s="1"/>
  <c r="AB1352" i="11" a="1"/>
  <c r="AB1352" i="11" s="1"/>
  <c r="AB1353" i="11" a="1"/>
  <c r="AB1353" i="11" s="1"/>
  <c r="AB1354" i="11" a="1"/>
  <c r="AB1354" i="11" s="1"/>
  <c r="AB1355" i="11" a="1"/>
  <c r="AB1355" i="11" s="1"/>
  <c r="AB1356" i="11" a="1"/>
  <c r="AB1356" i="11" s="1"/>
  <c r="AB1357" i="11" a="1"/>
  <c r="AB1357" i="11" s="1"/>
  <c r="AB1358" i="11" a="1"/>
  <c r="AB1358" i="11" s="1"/>
  <c r="AB1359" i="11" a="1"/>
  <c r="AB1359" i="11" s="1"/>
  <c r="AB1360" i="11" a="1"/>
  <c r="AB1360" i="11" s="1"/>
  <c r="AB1361" i="11" a="1"/>
  <c r="AB1361" i="11" s="1"/>
  <c r="AB1362" i="11" a="1"/>
  <c r="AB1362" i="11" s="1"/>
  <c r="AB1363" i="11" a="1"/>
  <c r="AB1363" i="11" s="1"/>
  <c r="AB1364" i="11" a="1"/>
  <c r="AB1364" i="11" s="1"/>
  <c r="AB1365" i="11" a="1"/>
  <c r="AB1365" i="11" s="1"/>
  <c r="AB1366" i="11" a="1"/>
  <c r="AB1366" i="11" s="1"/>
  <c r="AB1367" i="11" a="1"/>
  <c r="AB1367" i="11" s="1"/>
  <c r="AB1368" i="11" a="1"/>
  <c r="AB1368" i="11" s="1"/>
  <c r="AB1369" i="11" a="1"/>
  <c r="AB1369" i="11" s="1"/>
  <c r="AB1370" i="11" a="1"/>
  <c r="AB1370" i="11" s="1"/>
  <c r="AB1371" i="11" a="1"/>
  <c r="AB1371" i="11" s="1"/>
  <c r="AB1372" i="11" a="1"/>
  <c r="AB1372" i="11" s="1"/>
  <c r="AB1373" i="11" a="1"/>
  <c r="AB1373" i="11" s="1"/>
  <c r="AB1374" i="11" a="1"/>
  <c r="AB1374" i="11" s="1"/>
  <c r="AB1375" i="11" a="1"/>
  <c r="AB1375" i="11" s="1"/>
  <c r="AB1376" i="11" a="1"/>
  <c r="AB1376" i="11" s="1"/>
  <c r="AB1377" i="11" a="1"/>
  <c r="AB1377" i="11" s="1"/>
  <c r="AB1378" i="11" a="1"/>
  <c r="AB1378" i="11" s="1"/>
  <c r="AB1379" i="11" a="1"/>
  <c r="AB1379" i="11" s="1"/>
  <c r="AB1380" i="11" a="1"/>
  <c r="AB1380" i="11" s="1"/>
  <c r="AB1381" i="11" a="1"/>
  <c r="AB1381" i="11" s="1"/>
  <c r="AB1382" i="11" a="1"/>
  <c r="AB1382" i="11" s="1"/>
  <c r="AB1383" i="11" a="1"/>
  <c r="AB1383" i="11" s="1"/>
  <c r="AB1384" i="11" a="1"/>
  <c r="AB1384" i="11" s="1"/>
  <c r="AB1385" i="11" a="1"/>
  <c r="AB1385" i="11" s="1"/>
  <c r="AB1386" i="11" a="1"/>
  <c r="AB1386" i="11" s="1"/>
  <c r="AB1387" i="11" a="1"/>
  <c r="AB1387" i="11" s="1"/>
  <c r="AB1388" i="11" a="1"/>
  <c r="AB1388" i="11" s="1"/>
  <c r="AB1389" i="11" a="1"/>
  <c r="AB1389" i="11" s="1"/>
  <c r="AB1390" i="11" a="1"/>
  <c r="AB1390" i="11" s="1"/>
  <c r="AB1391" i="11" a="1"/>
  <c r="AB1391" i="11" s="1"/>
  <c r="AB1392" i="11" a="1"/>
  <c r="AB1392" i="11" s="1"/>
  <c r="AB1393" i="11" a="1"/>
  <c r="AB1393" i="11" s="1"/>
  <c r="AB1394" i="11" a="1"/>
  <c r="AB1394" i="11" s="1"/>
  <c r="AB1395" i="11" a="1"/>
  <c r="AB1395" i="11" s="1"/>
  <c r="AB1396" i="11" a="1"/>
  <c r="AB1396" i="11" s="1"/>
  <c r="AB1397" i="11" a="1"/>
  <c r="AB1397" i="11" s="1"/>
  <c r="AB1398" i="11" a="1"/>
  <c r="AB1398" i="11" s="1"/>
  <c r="AB1399" i="11" a="1"/>
  <c r="AB1399" i="11" s="1"/>
  <c r="AB1400" i="11" a="1"/>
  <c r="AB1400" i="11" s="1"/>
  <c r="AB1401" i="11" a="1"/>
  <c r="AB1401" i="11" s="1"/>
  <c r="AB1402" i="11" a="1"/>
  <c r="AB1402" i="11" s="1"/>
  <c r="AB1403" i="11" a="1"/>
  <c r="AB1403" i="11" s="1"/>
  <c r="AB1404" i="11" a="1"/>
  <c r="AB1404" i="11" s="1"/>
  <c r="AB1405" i="11" a="1"/>
  <c r="AB1405" i="11" s="1"/>
  <c r="AB1406" i="11" a="1"/>
  <c r="AB1406" i="11" s="1"/>
  <c r="AB1407" i="11" a="1"/>
  <c r="AB1407" i="11" s="1"/>
  <c r="AB1408" i="11" a="1"/>
  <c r="AB1408" i="11" s="1"/>
  <c r="AB1409" i="11" a="1"/>
  <c r="AB1409" i="11" s="1"/>
  <c r="AB1410" i="11" a="1"/>
  <c r="AB1410" i="11" s="1"/>
  <c r="AB1411" i="11" a="1"/>
  <c r="AB1411" i="11" s="1"/>
  <c r="AB1412" i="11" a="1"/>
  <c r="AB1412" i="11" s="1"/>
  <c r="AB1413" i="11" a="1"/>
  <c r="AB1413" i="11" s="1"/>
  <c r="AB1414" i="11" a="1"/>
  <c r="AB1414" i="11" s="1"/>
  <c r="AB1415" i="11" a="1"/>
  <c r="AB1415" i="11" s="1"/>
  <c r="AB1417" i="11" a="1"/>
  <c r="AB1417" i="11" s="1"/>
  <c r="AB1418" i="11" a="1"/>
  <c r="AB1418" i="11" s="1"/>
  <c r="AB1419" i="11" a="1"/>
  <c r="AB1419" i="11" s="1"/>
  <c r="AB1420" i="11" a="1"/>
  <c r="AB1420" i="11" s="1"/>
  <c r="AB1421" i="11" a="1"/>
  <c r="AB1421" i="11" s="1"/>
  <c r="AB1422" i="11" a="1"/>
  <c r="AB1422" i="11" s="1"/>
  <c r="AB1423" i="11" a="1"/>
  <c r="AB1423" i="11" s="1"/>
  <c r="AB1424" i="11" a="1"/>
  <c r="AB1424" i="11" s="1"/>
  <c r="AB1425" i="11" a="1"/>
  <c r="AB1425" i="11" s="1"/>
  <c r="AB1426" i="11" a="1"/>
  <c r="AB1426" i="11" s="1"/>
  <c r="AB1427" i="11" a="1"/>
  <c r="AB1427" i="11" s="1"/>
  <c r="AB1428" i="11" a="1"/>
  <c r="AB1428" i="11" s="1"/>
  <c r="AB1429" i="11" a="1"/>
  <c r="AB1429" i="11" s="1"/>
  <c r="AB1430" i="11" a="1"/>
  <c r="AB1430" i="11" s="1"/>
  <c r="AB1431" i="11" a="1"/>
  <c r="AB1431" i="11" s="1"/>
  <c r="AB1432" i="11" a="1"/>
  <c r="AB1432" i="11" s="1"/>
  <c r="AB1433" i="11" a="1"/>
  <c r="AB1433" i="11" s="1"/>
  <c r="AB1434" i="11" a="1"/>
  <c r="AB1434" i="11" s="1"/>
  <c r="AB1435" i="11" a="1"/>
  <c r="AB1435" i="11" s="1"/>
  <c r="AB1436" i="11" a="1"/>
  <c r="AB1436" i="11" s="1"/>
  <c r="AB1437" i="11" a="1"/>
  <c r="AB1437" i="11" s="1"/>
  <c r="AB1438" i="11" a="1"/>
  <c r="AB1438" i="11" s="1"/>
  <c r="AB1439" i="11" a="1"/>
  <c r="AB1439" i="11" s="1"/>
  <c r="AB1440" i="11" a="1"/>
  <c r="AB1440" i="11" s="1"/>
  <c r="AB1441" i="11" a="1"/>
  <c r="AB1441" i="11" s="1"/>
  <c r="AB1442" i="11" a="1"/>
  <c r="AB1442" i="11" s="1"/>
  <c r="AB1443" i="11" a="1"/>
  <c r="AB1443" i="11" s="1"/>
  <c r="AB1444" i="11" a="1"/>
  <c r="AB1444" i="11" s="1"/>
  <c r="AB1445" i="11" a="1"/>
  <c r="AB1445" i="11" s="1"/>
  <c r="AB1446" i="11" a="1"/>
  <c r="AB1446" i="11" s="1"/>
  <c r="AB1447" i="11" a="1"/>
  <c r="AB1447" i="11" s="1"/>
  <c r="AB1448" i="11" a="1"/>
  <c r="AB1448" i="11" s="1"/>
  <c r="AB1449" i="11" a="1"/>
  <c r="AB1449" i="11" s="1"/>
  <c r="AB1450" i="11" a="1"/>
  <c r="AB1450" i="11" s="1"/>
  <c r="AB1451" i="11" a="1"/>
  <c r="AB1451" i="11" s="1"/>
  <c r="AB1452" i="11" a="1"/>
  <c r="AB1452" i="11" s="1"/>
  <c r="AB1453" i="11" a="1"/>
  <c r="AB1453" i="11" s="1"/>
  <c r="AB1454" i="11" a="1"/>
  <c r="AB1454" i="11" s="1"/>
  <c r="AB1455" i="11" a="1"/>
  <c r="AB1455" i="11" s="1"/>
  <c r="AB1456" i="11" a="1"/>
  <c r="AB1456" i="11" s="1"/>
  <c r="AB1457" i="11" a="1"/>
  <c r="AB1457" i="11" s="1"/>
  <c r="AB1458" i="11" a="1"/>
  <c r="AB1458" i="11" s="1"/>
  <c r="AB1459" i="11" a="1"/>
  <c r="AB1459" i="11" s="1"/>
  <c r="AB1460" i="11" a="1"/>
  <c r="AB1460" i="11" s="1"/>
  <c r="AB1461" i="11" a="1"/>
  <c r="AB1461" i="11" s="1"/>
  <c r="AB1462" i="11" a="1"/>
  <c r="AB1462" i="11" s="1"/>
  <c r="AB1463" i="11" a="1"/>
  <c r="AB1463" i="11" s="1"/>
  <c r="AB1464" i="11" a="1"/>
  <c r="AB1464" i="11" s="1"/>
  <c r="AB1465" i="11" a="1"/>
  <c r="AB1465" i="11" s="1"/>
  <c r="AB1466" i="11" a="1"/>
  <c r="AB1466" i="11" s="1"/>
  <c r="AB1467" i="11" a="1"/>
  <c r="AB1467" i="11" s="1"/>
  <c r="AB1468" i="11" a="1"/>
  <c r="AB1468" i="11" s="1"/>
  <c r="AB1469" i="11" a="1"/>
  <c r="AB1469" i="11" s="1"/>
  <c r="AB1470" i="11" a="1"/>
  <c r="AB1470" i="11" s="1"/>
  <c r="AB1471" i="11" a="1"/>
  <c r="AB1471" i="11" s="1"/>
  <c r="AB1472" i="11" a="1"/>
  <c r="AB1472" i="11" s="1"/>
  <c r="AB1473" i="11" a="1"/>
  <c r="AB1473" i="11" s="1"/>
  <c r="AB1474" i="11" a="1"/>
  <c r="AB1474" i="11" s="1"/>
  <c r="AB1475" i="11" a="1"/>
  <c r="AB1475" i="11" s="1"/>
  <c r="AB1476" i="11" a="1"/>
  <c r="AB1476" i="11" s="1"/>
  <c r="AB1477" i="11" a="1"/>
  <c r="AB1477" i="11" s="1"/>
  <c r="AB1478" i="11" a="1"/>
  <c r="AB1478" i="11" s="1"/>
  <c r="AB1479" i="11" a="1"/>
  <c r="AB1479" i="11" s="1"/>
  <c r="AB1480" i="11" a="1"/>
  <c r="AB1480" i="11" s="1"/>
  <c r="AB1481" i="11" a="1"/>
  <c r="AB1481" i="11" s="1"/>
  <c r="AB1482" i="11" a="1"/>
  <c r="AB1482" i="11" s="1"/>
  <c r="AB1483" i="11" a="1"/>
  <c r="AB1483" i="11" s="1"/>
  <c r="AB1484" i="11" a="1"/>
  <c r="AB1484" i="11" s="1"/>
  <c r="AB1485" i="11" a="1"/>
  <c r="AB1485" i="11" s="1"/>
  <c r="AB1486" i="11" a="1"/>
  <c r="AB1486" i="11" s="1"/>
  <c r="AB1487" i="11" a="1"/>
  <c r="AB1487" i="11" s="1"/>
  <c r="AB1488" i="11" a="1"/>
  <c r="AB1488" i="11" s="1"/>
  <c r="AB1489" i="11" a="1"/>
  <c r="AB1489" i="11" s="1"/>
  <c r="AB1490" i="11" a="1"/>
  <c r="AB1490" i="11" s="1"/>
  <c r="AB1491" i="11" a="1"/>
  <c r="AB1491" i="11" s="1"/>
  <c r="AB1492" i="11" a="1"/>
  <c r="AB1492" i="11" s="1"/>
  <c r="AB1493" i="11" a="1"/>
  <c r="AB1493" i="11" s="1"/>
  <c r="AB1494" i="11" a="1"/>
  <c r="AB1494" i="11" s="1"/>
  <c r="AB1495" i="11" a="1"/>
  <c r="AB1495" i="11" s="1"/>
  <c r="AB1496" i="11" a="1"/>
  <c r="AB1496" i="11" s="1"/>
  <c r="AB1497" i="11" a="1"/>
  <c r="AB1497" i="11" s="1"/>
  <c r="AB1498" i="11" a="1"/>
  <c r="AB1498" i="11" s="1"/>
  <c r="AB1499" i="11" a="1"/>
  <c r="AB1499" i="11" s="1"/>
  <c r="AB1500" i="11" a="1"/>
  <c r="AB1500" i="11" s="1"/>
  <c r="AB1501" i="11" a="1"/>
  <c r="AB1501" i="11" s="1"/>
  <c r="AB1502" i="11" a="1"/>
  <c r="AB1502" i="11" s="1"/>
  <c r="AB1503" i="11" a="1"/>
  <c r="AB1503" i="11" s="1"/>
  <c r="AB1504" i="11" a="1"/>
  <c r="AB1504" i="11" s="1"/>
  <c r="AB1505" i="11" a="1"/>
  <c r="AB1505" i="11" s="1"/>
  <c r="AB1506" i="11" a="1"/>
  <c r="AB1506" i="11" s="1"/>
  <c r="AB1507" i="11" a="1"/>
  <c r="AB1507" i="11" s="1"/>
  <c r="AB1508" i="11" a="1"/>
  <c r="AB1508" i="11" s="1"/>
  <c r="AB1509" i="11" a="1"/>
  <c r="AB1509" i="11" s="1"/>
  <c r="AB1510" i="11" a="1"/>
  <c r="AB1510" i="11" s="1"/>
  <c r="AB1511" i="11" a="1"/>
  <c r="AB1511" i="11" s="1"/>
  <c r="AB1512" i="11" a="1"/>
  <c r="AB1512" i="11" s="1"/>
  <c r="AB1513" i="11" a="1"/>
  <c r="AB1513" i="11" s="1"/>
  <c r="AB1514" i="11" a="1"/>
  <c r="AB1514" i="11" s="1"/>
  <c r="AB1515" i="11" a="1"/>
  <c r="AB1515" i="11" s="1"/>
  <c r="AB1516" i="11" a="1"/>
  <c r="AB1516" i="11" s="1"/>
  <c r="AB1517" i="11" a="1"/>
  <c r="AB1517" i="11" s="1"/>
  <c r="AB1518" i="11" a="1"/>
  <c r="AB1518" i="11" s="1"/>
  <c r="AB1519" i="11" a="1"/>
  <c r="AB1519" i="11" s="1"/>
  <c r="AB1520" i="11" a="1"/>
  <c r="AB1520" i="11" s="1"/>
  <c r="AB1521" i="11" a="1"/>
  <c r="AB1521" i="11" s="1"/>
  <c r="AB1522" i="11" a="1"/>
  <c r="AB1522" i="11" s="1"/>
  <c r="AB1523" i="11" a="1"/>
  <c r="AB1523" i="11" s="1"/>
  <c r="AB1524" i="11" a="1"/>
  <c r="AB1524" i="11" s="1"/>
  <c r="AB1525" i="11" a="1"/>
  <c r="AB1525" i="11" s="1"/>
  <c r="AB1526" i="11" a="1"/>
  <c r="AB1526" i="11" s="1"/>
  <c r="AB1527" i="11" a="1"/>
  <c r="AB1527" i="11" s="1"/>
  <c r="AB1528" i="11" a="1"/>
  <c r="AB1528" i="11" s="1"/>
  <c r="AB1529" i="11" a="1"/>
  <c r="AB1529" i="11" s="1"/>
  <c r="AB1530" i="11" a="1"/>
  <c r="AB1530" i="11" s="1"/>
  <c r="AB1531" i="11" a="1"/>
  <c r="AB1531" i="11" s="1"/>
  <c r="AB1532" i="11" a="1"/>
  <c r="AB1532" i="11" s="1"/>
  <c r="AB1533" i="11" a="1"/>
  <c r="AB1533" i="11" s="1"/>
  <c r="AB1534" i="11" a="1"/>
  <c r="AB1534" i="11" s="1"/>
  <c r="AB1535" i="11" a="1"/>
  <c r="AB1535" i="11" s="1"/>
  <c r="AB1536" i="11" a="1"/>
  <c r="AB1536" i="11" s="1"/>
  <c r="AB1537" i="11" a="1"/>
  <c r="AB1537" i="11" s="1"/>
  <c r="AB1538" i="11" a="1"/>
  <c r="AB1538" i="11" s="1"/>
  <c r="AB1539" i="11" a="1"/>
  <c r="AB1539" i="11" s="1"/>
  <c r="AB1540" i="11" a="1"/>
  <c r="AB1540" i="11" s="1"/>
  <c r="AB1541" i="11" a="1"/>
  <c r="AB1541" i="11" s="1"/>
  <c r="AB1542" i="11" a="1"/>
  <c r="AB1542" i="11" s="1"/>
  <c r="AB1543" i="11" a="1"/>
  <c r="AB1543" i="11" s="1"/>
  <c r="AB1544" i="11" a="1"/>
  <c r="AB1544" i="11" s="1"/>
  <c r="AB1545" i="11" a="1"/>
  <c r="AB1545" i="11" s="1"/>
  <c r="AB1546" i="11" a="1"/>
  <c r="AB1546" i="11" s="1"/>
  <c r="AB1547" i="11" a="1"/>
  <c r="AB1547" i="11" s="1"/>
  <c r="AB1548" i="11" a="1"/>
  <c r="AB1548" i="11" s="1"/>
  <c r="AB1549" i="11" a="1"/>
  <c r="AB1549" i="11" s="1"/>
  <c r="AB1550" i="11" a="1"/>
  <c r="AB1550" i="11" s="1"/>
  <c r="AB1551" i="11" a="1"/>
  <c r="AB1551" i="11" s="1"/>
  <c r="AB1552" i="11" a="1"/>
  <c r="AB1552" i="11" s="1"/>
  <c r="AB1553" i="11" a="1"/>
  <c r="AB1553" i="11" s="1"/>
  <c r="AB1554" i="11" a="1"/>
  <c r="AB1554" i="11" s="1"/>
  <c r="AB1555" i="11" a="1"/>
  <c r="AB1555" i="11" s="1"/>
  <c r="AB1556" i="11" a="1"/>
  <c r="AB1556" i="11" s="1"/>
  <c r="AB1557" i="11" a="1"/>
  <c r="AB1557" i="11" s="1"/>
  <c r="AB1558" i="11" a="1"/>
  <c r="AB1558" i="11" s="1"/>
  <c r="AB1559" i="11" a="1"/>
  <c r="AB1559" i="11" s="1"/>
  <c r="AB1560" i="11" a="1"/>
  <c r="AB1560" i="11" s="1"/>
  <c r="AB1561" i="11" a="1"/>
  <c r="AB1561" i="11" s="1"/>
  <c r="AB1562" i="11" a="1"/>
  <c r="AB1562" i="11" s="1"/>
  <c r="AB1563" i="11" a="1"/>
  <c r="AB1563" i="11" s="1"/>
  <c r="AB1564" i="11" a="1"/>
  <c r="AB1564" i="11" s="1"/>
  <c r="AB1565" i="11" a="1"/>
  <c r="AB1565" i="11" s="1"/>
  <c r="AB1566" i="11" a="1"/>
  <c r="AB1566" i="11" s="1"/>
  <c r="AB1567" i="11" a="1"/>
  <c r="AB1567" i="11" s="1"/>
  <c r="AB1568" i="11" a="1"/>
  <c r="AB1568" i="11" s="1"/>
  <c r="AB1569" i="11" a="1"/>
  <c r="AB1569" i="11" s="1"/>
  <c r="AB1570" i="11" a="1"/>
  <c r="AB1570" i="11" s="1"/>
  <c r="AB1571" i="11" a="1"/>
  <c r="AB1571" i="11" s="1"/>
  <c r="AB1572" i="11" a="1"/>
  <c r="AB1572" i="11" s="1"/>
  <c r="AB1573" i="11" a="1"/>
  <c r="AB1573" i="11" s="1"/>
  <c r="AB1574" i="11" a="1"/>
  <c r="AB1574" i="11" s="1"/>
  <c r="AB1575" i="11" a="1"/>
  <c r="AB1575" i="11" s="1"/>
  <c r="AB1576" i="11" a="1"/>
  <c r="AB1576" i="11" s="1"/>
  <c r="AB1577" i="11" a="1"/>
  <c r="AB1577" i="11" s="1"/>
  <c r="AB1578" i="11" a="1"/>
  <c r="AB1578" i="11" s="1"/>
  <c r="AB1579" i="11" a="1"/>
  <c r="AB1579" i="11" s="1"/>
  <c r="AB1580" i="11" a="1"/>
  <c r="AB1580" i="11" s="1"/>
  <c r="AB1581" i="11" a="1"/>
  <c r="AB1581" i="11" s="1"/>
  <c r="AB1582" i="11" a="1"/>
  <c r="AB1582" i="11" s="1"/>
  <c r="AB1583" i="11" a="1"/>
  <c r="AB1583" i="11" s="1"/>
  <c r="AB1584" i="11" a="1"/>
  <c r="AB1584" i="11" s="1"/>
  <c r="AB1585" i="11" a="1"/>
  <c r="AB1585" i="11" s="1"/>
  <c r="AB1586" i="11" a="1"/>
  <c r="AB1586" i="11" s="1"/>
  <c r="AB1587" i="11" a="1"/>
  <c r="AB1587" i="11" s="1"/>
  <c r="AB1588" i="11" a="1"/>
  <c r="AB1588" i="11" s="1"/>
  <c r="AB1589" i="11" a="1"/>
  <c r="AB1589" i="11" s="1"/>
  <c r="AB1590" i="11" a="1"/>
  <c r="AB1590" i="11" s="1"/>
  <c r="AB1591" i="11" a="1"/>
  <c r="AB1591" i="11" s="1"/>
  <c r="AB1592" i="11" a="1"/>
  <c r="AB1592" i="11" s="1"/>
  <c r="AB1593" i="11" a="1"/>
  <c r="AB1593" i="11" s="1"/>
  <c r="AB1594" i="11" a="1"/>
  <c r="AB1594" i="11" s="1"/>
  <c r="AB1595" i="11" a="1"/>
  <c r="AB1595" i="11" s="1"/>
  <c r="AB1596" i="11" a="1"/>
  <c r="AB1596" i="11" s="1"/>
  <c r="AB1597" i="11" a="1"/>
  <c r="AB1597" i="11" s="1"/>
  <c r="AB1598" i="11" a="1"/>
  <c r="AB1598" i="11" s="1"/>
  <c r="AB1599" i="11" a="1"/>
  <c r="AB1599" i="11" s="1"/>
  <c r="AB1600" i="11" a="1"/>
  <c r="AB1600" i="11" s="1"/>
  <c r="AB1601" i="11" a="1"/>
  <c r="AB1601" i="11" s="1"/>
  <c r="AB1602" i="11" a="1"/>
  <c r="AB1602" i="11" s="1"/>
  <c r="AB1603" i="11" a="1"/>
  <c r="AB1603" i="11" s="1"/>
  <c r="AB1604" i="11" a="1"/>
  <c r="AB1604" i="11" s="1"/>
  <c r="AB1605" i="11" a="1"/>
  <c r="AB1605" i="11" s="1"/>
  <c r="AB1606" i="11" a="1"/>
  <c r="AB1606" i="11" s="1"/>
  <c r="AB1607" i="11" a="1"/>
  <c r="AB1607" i="11" s="1"/>
  <c r="AB1608" i="11" a="1"/>
  <c r="AB1608" i="11" s="1"/>
  <c r="AB1609" i="11" a="1"/>
  <c r="AB1609" i="11" s="1"/>
  <c r="AB1610" i="11" a="1"/>
  <c r="AB1610" i="11" s="1"/>
  <c r="AB1611" i="11" a="1"/>
  <c r="AB1611" i="11" s="1"/>
  <c r="AB1612" i="11" a="1"/>
  <c r="AB1612" i="11" s="1"/>
  <c r="AB1613" i="11" a="1"/>
  <c r="AB1613" i="11" s="1"/>
  <c r="AB1614" i="11" a="1"/>
  <c r="AB1614" i="11" s="1"/>
  <c r="AB1615" i="11" a="1"/>
  <c r="AB1615" i="11" s="1"/>
  <c r="AB1616" i="11" a="1"/>
  <c r="AB1616" i="11" s="1"/>
  <c r="AB1617" i="11" a="1"/>
  <c r="AB1617" i="11" s="1"/>
  <c r="AB1618" i="11" a="1"/>
  <c r="AB1618" i="11" s="1"/>
  <c r="AB1619" i="11" a="1"/>
  <c r="AB1619" i="11" s="1"/>
  <c r="AB1620" i="11" a="1"/>
  <c r="AB1620" i="11" s="1"/>
  <c r="AB1621" i="11" a="1"/>
  <c r="AB1621" i="11" s="1"/>
  <c r="AB1622" i="11" a="1"/>
  <c r="AB1622" i="11" s="1"/>
  <c r="AB1623" i="11" a="1"/>
  <c r="AB1623" i="11" s="1"/>
  <c r="AB1624" i="11" a="1"/>
  <c r="AB1624" i="11" s="1"/>
  <c r="AB1625" i="11" a="1"/>
  <c r="AB1625" i="11" s="1"/>
  <c r="AB1626" i="11" a="1"/>
  <c r="AB1626" i="11" s="1"/>
  <c r="AB1627" i="11" a="1"/>
  <c r="AB1627" i="11" s="1"/>
  <c r="AB1628" i="11" a="1"/>
  <c r="AB1628" i="11" s="1"/>
  <c r="AB1629" i="11" a="1"/>
  <c r="AB1629" i="11" s="1"/>
  <c r="AB1630" i="11" a="1"/>
  <c r="AB1630" i="11" s="1"/>
  <c r="AB1631" i="11" a="1"/>
  <c r="AB1631" i="11" s="1"/>
  <c r="AB1632" i="11" a="1"/>
  <c r="AB1632" i="11" s="1"/>
  <c r="AB1633" i="11" a="1"/>
  <c r="AB1633" i="11" s="1"/>
  <c r="AB1634" i="11" a="1"/>
  <c r="AB1634" i="11" s="1"/>
  <c r="AB1635" i="11" a="1"/>
  <c r="AB1635" i="11" s="1"/>
  <c r="AB1636" i="11" a="1"/>
  <c r="AB1636" i="11" s="1"/>
  <c r="AB1637" i="11" a="1"/>
  <c r="AB1637" i="11" s="1"/>
  <c r="AB1638" i="11" a="1"/>
  <c r="AB1638" i="11" s="1"/>
  <c r="AB1639" i="11" a="1"/>
  <c r="AB1639" i="11" s="1"/>
  <c r="AI896" i="11"/>
  <c r="AH896" i="11" a="1"/>
  <c r="AH896" i="11" s="1"/>
  <c r="AI920" i="11"/>
  <c r="AH920" i="11" a="1"/>
  <c r="AH920" i="11" s="1"/>
  <c r="AI944" i="11"/>
  <c r="AH944" i="11" a="1"/>
  <c r="AH944" i="11" s="1"/>
  <c r="AI980" i="11"/>
  <c r="AH980" i="11" a="1"/>
  <c r="AH980" i="11" s="1"/>
  <c r="AI1004" i="11"/>
  <c r="AH1004" i="11" a="1"/>
  <c r="AH1004" i="11" s="1"/>
  <c r="AI1028" i="11"/>
  <c r="AH1028" i="11" a="1"/>
  <c r="AH1028" i="11" s="1"/>
  <c r="AI1052" i="11"/>
  <c r="AH1052" i="11" a="1"/>
  <c r="AH1052" i="11" s="1"/>
  <c r="AI1076" i="11"/>
  <c r="AH1076" i="11" a="1"/>
  <c r="AH1076" i="11" s="1"/>
  <c r="AI1100" i="11"/>
  <c r="AH1100" i="11" a="1"/>
  <c r="AH1100" i="11" s="1"/>
  <c r="AI1136" i="11"/>
  <c r="AH1136" i="11" a="1"/>
  <c r="AH1136" i="11" s="1"/>
  <c r="AI1160" i="11"/>
  <c r="AH1160" i="11" a="1"/>
  <c r="AH1160" i="11" s="1"/>
  <c r="AI1172" i="11"/>
  <c r="AH1172" i="11" a="1"/>
  <c r="AH1172" i="11" s="1"/>
  <c r="AI1220" i="11"/>
  <c r="AH1220" i="11" a="1"/>
  <c r="AH1220" i="11" s="1"/>
  <c r="AI1280" i="11"/>
  <c r="AH1280" i="11" a="1"/>
  <c r="AH1280" i="11" s="1"/>
  <c r="AI185" i="11"/>
  <c r="AH185" i="11" a="1"/>
  <c r="AH185" i="11" s="1"/>
  <c r="AI20" i="11"/>
  <c r="AH20" i="11" a="1"/>
  <c r="AH20" i="11" s="1"/>
  <c r="AI84" i="11"/>
  <c r="AH84" i="11" a="1"/>
  <c r="AH84" i="11" s="1"/>
  <c r="AI144" i="11"/>
  <c r="AH144" i="11" a="1"/>
  <c r="AH144" i="11" s="1"/>
  <c r="AI223" i="11"/>
  <c r="AH223" i="11" a="1"/>
  <c r="AH223" i="11" s="1"/>
  <c r="AI307" i="11"/>
  <c r="AH307" i="11" a="1"/>
  <c r="AH307" i="11" s="1"/>
  <c r="AI367" i="11"/>
  <c r="AH367" i="11" a="1"/>
  <c r="AH367" i="11" s="1"/>
  <c r="AI439" i="11"/>
  <c r="AH439" i="11" a="1"/>
  <c r="AH439" i="11" s="1"/>
  <c r="AI504" i="11"/>
  <c r="AH504" i="11" a="1"/>
  <c r="AH504" i="11" s="1"/>
  <c r="AI552" i="11"/>
  <c r="AH552" i="11" a="1"/>
  <c r="AH552" i="11" s="1"/>
  <c r="AI624" i="11"/>
  <c r="AH624" i="11" a="1"/>
  <c r="AH624" i="11" s="1"/>
  <c r="AI38" i="11"/>
  <c r="AH38" i="11" a="1"/>
  <c r="AH38" i="11" s="1"/>
  <c r="AI63" i="11"/>
  <c r="AH63" i="11" a="1"/>
  <c r="AH63" i="11" s="1"/>
  <c r="AI90" i="11"/>
  <c r="AH90" i="11" a="1"/>
  <c r="AH90" i="11" s="1"/>
  <c r="AI114" i="11"/>
  <c r="AH114" i="11" a="1"/>
  <c r="AH114" i="11" s="1"/>
  <c r="AI150" i="11"/>
  <c r="AH150" i="11" a="1"/>
  <c r="AH150" i="11" s="1"/>
  <c r="AI169" i="11"/>
  <c r="AH169" i="11" a="1"/>
  <c r="AH169" i="11" s="1"/>
  <c r="AI193" i="11"/>
  <c r="AH193" i="11" a="1"/>
  <c r="AH193" i="11" s="1"/>
  <c r="AI205" i="11"/>
  <c r="AH205" i="11" a="1"/>
  <c r="AH205" i="11" s="1"/>
  <c r="AI217" i="11"/>
  <c r="AH217" i="11" a="1"/>
  <c r="AH217" i="11" s="1"/>
  <c r="AI241" i="11"/>
  <c r="AH241" i="11" a="1"/>
  <c r="AH241" i="11" s="1"/>
  <c r="AI253" i="11"/>
  <c r="AH253" i="11" a="1"/>
  <c r="AH253" i="11" s="1"/>
  <c r="AI265" i="11"/>
  <c r="AH265" i="11" a="1"/>
  <c r="AH265" i="11" s="1"/>
  <c r="AI277" i="11"/>
  <c r="AH277" i="11" a="1"/>
  <c r="AH277" i="11" s="1"/>
  <c r="AI289" i="11"/>
  <c r="AH289" i="11" a="1"/>
  <c r="AH289" i="11" s="1"/>
  <c r="AI301" i="11"/>
  <c r="AH301" i="11" a="1"/>
  <c r="AH301" i="11" s="1"/>
  <c r="AI313" i="11"/>
  <c r="AH313" i="11" a="1"/>
  <c r="AH313" i="11" s="1"/>
  <c r="AI325" i="11"/>
  <c r="AH325" i="11" a="1"/>
  <c r="AH325" i="11" s="1"/>
  <c r="AI349" i="11"/>
  <c r="AH349" i="11" a="1"/>
  <c r="AH349" i="11" s="1"/>
  <c r="AI361" i="11"/>
  <c r="AH361" i="11" a="1"/>
  <c r="AH361" i="11" s="1"/>
  <c r="AI373" i="11"/>
  <c r="AH373" i="11" a="1"/>
  <c r="AH373" i="11" s="1"/>
  <c r="AI16" i="11"/>
  <c r="AH16" i="11" a="1"/>
  <c r="AH16" i="11" s="1"/>
  <c r="AI40" i="11"/>
  <c r="AH40" i="11" a="1"/>
  <c r="AH40" i="11" s="1"/>
  <c r="AI52" i="11"/>
  <c r="AH52" i="11" a="1"/>
  <c r="AH52" i="11" s="1"/>
  <c r="AI65" i="11"/>
  <c r="AH65" i="11" a="1"/>
  <c r="AH65" i="11" s="1"/>
  <c r="AI92" i="11"/>
  <c r="AH92" i="11" a="1"/>
  <c r="AH92" i="11" s="1"/>
  <c r="AI104" i="11"/>
  <c r="AH104" i="11" a="1"/>
  <c r="AH104" i="11" s="1"/>
  <c r="AI116" i="11"/>
  <c r="AH116" i="11" a="1"/>
  <c r="AH116" i="11" s="1"/>
  <c r="AI140" i="11"/>
  <c r="AH140" i="11" a="1"/>
  <c r="AH140" i="11" s="1"/>
  <c r="AI152" i="11"/>
  <c r="AH152" i="11" a="1"/>
  <c r="AH152" i="11" s="1"/>
  <c r="AI171" i="11"/>
  <c r="AH171" i="11" a="1"/>
  <c r="AH171" i="11" s="1"/>
  <c r="AI195" i="11"/>
  <c r="AH195" i="11" a="1"/>
  <c r="AH195" i="11" s="1"/>
  <c r="AI207" i="11"/>
  <c r="AH207" i="11" a="1"/>
  <c r="AH207" i="11" s="1"/>
  <c r="AI219" i="11"/>
  <c r="AH219" i="11" a="1"/>
  <c r="AH219" i="11" s="1"/>
  <c r="AI231" i="11"/>
  <c r="AH231" i="11" a="1"/>
  <c r="AH231" i="11" s="1"/>
  <c r="AI255" i="11"/>
  <c r="AH255" i="11" a="1"/>
  <c r="AH255" i="11" s="1"/>
  <c r="AI267" i="11"/>
  <c r="AH267" i="11" a="1"/>
  <c r="AH267" i="11" s="1"/>
  <c r="AI291" i="11"/>
  <c r="AH291" i="11" a="1"/>
  <c r="AH291" i="11" s="1"/>
  <c r="AI303" i="11"/>
  <c r="AH303" i="11" a="1"/>
  <c r="AH303" i="11" s="1"/>
  <c r="AI315" i="11"/>
  <c r="AH315" i="11" a="1"/>
  <c r="AH315" i="11" s="1"/>
  <c r="AI339" i="11"/>
  <c r="AH339" i="11" a="1"/>
  <c r="AH339" i="11" s="1"/>
  <c r="AI351" i="11"/>
  <c r="AH351" i="11" a="1"/>
  <c r="AH351" i="11" s="1"/>
  <c r="AI363" i="11"/>
  <c r="AH363" i="11" a="1"/>
  <c r="AH363" i="11" s="1"/>
  <c r="AI387" i="11"/>
  <c r="AH387" i="11" a="1"/>
  <c r="AH387" i="11" s="1"/>
  <c r="AI399" i="11"/>
  <c r="AH399" i="11" a="1"/>
  <c r="AH399" i="11" s="1"/>
  <c r="AI411" i="11"/>
  <c r="AH411" i="11" a="1"/>
  <c r="AH411" i="11" s="1"/>
  <c r="AI423" i="11"/>
  <c r="AH423" i="11" a="1"/>
  <c r="AH423" i="11" s="1"/>
  <c r="AI447" i="11"/>
  <c r="AH447" i="11" a="1"/>
  <c r="AH447" i="11" s="1"/>
  <c r="AI459" i="11"/>
  <c r="AH459" i="11" a="1"/>
  <c r="AH459" i="11" s="1"/>
  <c r="AI476" i="11"/>
  <c r="AH476" i="11" a="1"/>
  <c r="AH476" i="11" s="1"/>
  <c r="AI488" i="11"/>
  <c r="AH488" i="11" a="1"/>
  <c r="AH488" i="11" s="1"/>
  <c r="AI512" i="11"/>
  <c r="AH512" i="11" a="1"/>
  <c r="AH512" i="11" s="1"/>
  <c r="AI524" i="11"/>
  <c r="AH524" i="11" a="1"/>
  <c r="AH524" i="11" s="1"/>
  <c r="AI536" i="11"/>
  <c r="AH536" i="11" a="1"/>
  <c r="AH536" i="11" s="1"/>
  <c r="AI548" i="11"/>
  <c r="AH548" i="11" a="1"/>
  <c r="AH548" i="11" s="1"/>
  <c r="AI560" i="11"/>
  <c r="AH560" i="11" a="1"/>
  <c r="AH560" i="11" s="1"/>
  <c r="AI584" i="11"/>
  <c r="AH584" i="11" a="1"/>
  <c r="AH584" i="11" s="1"/>
  <c r="AI596" i="11"/>
  <c r="AH596" i="11" a="1"/>
  <c r="AH596" i="11" s="1"/>
  <c r="AI608" i="11"/>
  <c r="AH608" i="11" a="1"/>
  <c r="AH608" i="11" s="1"/>
  <c r="AI620" i="11"/>
  <c r="AH620" i="11" a="1"/>
  <c r="AH620" i="11" s="1"/>
  <c r="AI644" i="11"/>
  <c r="AH644" i="11" a="1"/>
  <c r="AH644" i="11" s="1"/>
  <c r="AI656" i="11"/>
  <c r="AH656" i="11" a="1"/>
  <c r="AH656" i="11" s="1"/>
  <c r="AI668" i="11"/>
  <c r="AH668" i="11" a="1"/>
  <c r="AH668" i="11" s="1"/>
  <c r="AI680" i="11"/>
  <c r="AH680" i="11" a="1"/>
  <c r="AH680" i="11" s="1"/>
  <c r="AI692" i="11"/>
  <c r="AH692" i="11" a="1"/>
  <c r="AH692" i="11" s="1"/>
  <c r="AI716" i="11"/>
  <c r="AH716" i="11" a="1"/>
  <c r="AH716" i="11" s="1"/>
  <c r="AI728" i="11"/>
  <c r="AH728" i="11" a="1"/>
  <c r="AH728" i="11" s="1"/>
  <c r="AI740" i="11"/>
  <c r="AH740" i="11" a="1"/>
  <c r="AH740" i="11" s="1"/>
  <c r="AI752" i="11"/>
  <c r="AH752" i="11" a="1"/>
  <c r="AH752" i="11" s="1"/>
  <c r="AI764" i="11"/>
  <c r="AH764" i="11" a="1"/>
  <c r="AH764" i="11" s="1"/>
  <c r="AI776" i="11"/>
  <c r="AH776" i="11" a="1"/>
  <c r="AH776" i="11" s="1"/>
  <c r="AI788" i="11"/>
  <c r="AH788" i="11" a="1"/>
  <c r="AH788" i="11" s="1"/>
  <c r="AI812" i="11"/>
  <c r="AH812" i="11" a="1"/>
  <c r="AH812" i="11" s="1"/>
  <c r="AI824" i="11"/>
  <c r="AH824" i="11" a="1"/>
  <c r="AH824" i="11" s="1"/>
  <c r="AI836" i="11"/>
  <c r="AH836" i="11" a="1"/>
  <c r="AH836" i="11" s="1"/>
  <c r="AI848" i="11"/>
  <c r="AH848" i="11" a="1"/>
  <c r="AH848" i="11" s="1"/>
  <c r="AI860" i="11"/>
  <c r="AH860" i="11" a="1"/>
  <c r="AH860" i="11" s="1"/>
  <c r="AI872" i="11"/>
  <c r="AH872" i="11" a="1"/>
  <c r="AH872" i="11" s="1"/>
  <c r="AI884" i="11"/>
  <c r="AH884" i="11" a="1"/>
  <c r="AH884" i="11" s="1"/>
  <c r="AI908" i="11"/>
  <c r="AH908" i="11" a="1"/>
  <c r="AH908" i="11" s="1"/>
  <c r="AI932" i="11"/>
  <c r="AH932" i="11" a="1"/>
  <c r="AH932" i="11" s="1"/>
  <c r="AI968" i="11"/>
  <c r="AH968" i="11" a="1"/>
  <c r="AH968" i="11" s="1"/>
  <c r="AI992" i="11"/>
  <c r="AH992" i="11" a="1"/>
  <c r="AH992" i="11" s="1"/>
  <c r="AI1016" i="11"/>
  <c r="AH1016" i="11" a="1"/>
  <c r="AH1016" i="11" s="1"/>
  <c r="AI1040" i="11"/>
  <c r="AH1040" i="11" a="1"/>
  <c r="AH1040" i="11" s="1"/>
  <c r="AI1064" i="11"/>
  <c r="AH1064" i="11" a="1"/>
  <c r="AH1064" i="11" s="1"/>
  <c r="AI1088" i="11"/>
  <c r="AH1088" i="11" a="1"/>
  <c r="AH1088" i="11" s="1"/>
  <c r="AI1124" i="11"/>
  <c r="AH1124" i="11" a="1"/>
  <c r="AH1124" i="11" s="1"/>
  <c r="AI1148" i="11"/>
  <c r="AH1148" i="11" a="1"/>
  <c r="AH1148" i="11" s="1"/>
  <c r="AI1184" i="11"/>
  <c r="AH1184" i="11" a="1"/>
  <c r="AH1184" i="11" s="1"/>
  <c r="AI1196" i="11"/>
  <c r="AH1196" i="11" a="1"/>
  <c r="AH1196" i="11" s="1"/>
  <c r="AI1232" i="11"/>
  <c r="AH1232" i="11" a="1"/>
  <c r="AH1232" i="11" s="1"/>
  <c r="AI1244" i="11"/>
  <c r="AH1244" i="11" a="1"/>
  <c r="AH1244" i="11" s="1"/>
  <c r="AI1268" i="11"/>
  <c r="AH1268" i="11" a="1"/>
  <c r="AH1268" i="11" s="1"/>
  <c r="AI1352" i="11"/>
  <c r="AH1352" i="11" a="1"/>
  <c r="AH1352" i="11" s="1"/>
  <c r="AI18" i="11"/>
  <c r="AH18" i="11" a="1"/>
  <c r="AH18" i="11" s="1"/>
  <c r="AI30" i="11"/>
  <c r="AH30" i="11" a="1"/>
  <c r="AH30" i="11" s="1"/>
  <c r="AI42" i="11"/>
  <c r="AH42" i="11" a="1"/>
  <c r="AH42" i="11" s="1"/>
  <c r="AI54" i="11"/>
  <c r="AH54" i="11" a="1"/>
  <c r="AH54" i="11" s="1"/>
  <c r="AI67" i="11"/>
  <c r="AH67" i="11" a="1"/>
  <c r="AH67" i="11" s="1"/>
  <c r="AI82" i="11"/>
  <c r="AH82" i="11" a="1"/>
  <c r="AH82" i="11" s="1"/>
  <c r="AI94" i="11"/>
  <c r="AH94" i="11" a="1"/>
  <c r="AH94" i="11" s="1"/>
  <c r="AI106" i="11"/>
  <c r="AH106" i="11" a="1"/>
  <c r="AH106" i="11" s="1"/>
  <c r="AI118" i="11"/>
  <c r="AH118" i="11" a="1"/>
  <c r="AH118" i="11" s="1"/>
  <c r="AI130" i="11"/>
  <c r="AH130" i="11" a="1"/>
  <c r="AH130" i="11" s="1"/>
  <c r="AI142" i="11"/>
  <c r="AH142" i="11" a="1"/>
  <c r="AH142" i="11" s="1"/>
  <c r="AI154" i="11"/>
  <c r="AH154" i="11" a="1"/>
  <c r="AH154" i="11" s="1"/>
  <c r="AI173" i="11"/>
  <c r="AH173" i="11" a="1"/>
  <c r="AH173" i="11" s="1"/>
  <c r="AI197" i="11"/>
  <c r="AH197" i="11" a="1"/>
  <c r="AH197" i="11" s="1"/>
  <c r="AI32" i="11"/>
  <c r="AH32" i="11" a="1"/>
  <c r="AH32" i="11" s="1"/>
  <c r="AI108" i="11"/>
  <c r="AH108" i="11" a="1"/>
  <c r="AH108" i="11" s="1"/>
  <c r="AI187" i="11"/>
  <c r="AH187" i="11" a="1"/>
  <c r="AH187" i="11" s="1"/>
  <c r="AI259" i="11"/>
  <c r="AH259" i="11" a="1"/>
  <c r="AH259" i="11" s="1"/>
  <c r="AI295" i="11"/>
  <c r="AH295" i="11" a="1"/>
  <c r="AH295" i="11" s="1"/>
  <c r="AI391" i="11"/>
  <c r="AH391" i="11" a="1"/>
  <c r="AH391" i="11" s="1"/>
  <c r="AI492" i="11"/>
  <c r="AH492" i="11" a="1"/>
  <c r="AH492" i="11" s="1"/>
  <c r="AI828" i="11"/>
  <c r="AH828" i="11" a="1"/>
  <c r="AH828" i="11" s="1"/>
  <c r="AI199" i="11"/>
  <c r="AH199" i="11" a="1"/>
  <c r="AH199" i="11" s="1"/>
  <c r="AI588" i="11"/>
  <c r="AH588" i="11" a="1"/>
  <c r="AH588" i="11" s="1"/>
  <c r="AI756" i="11"/>
  <c r="AH756" i="11" a="1"/>
  <c r="AH756" i="11" s="1"/>
  <c r="AI864" i="11"/>
  <c r="AH864" i="11" a="1"/>
  <c r="AH864" i="11" s="1"/>
  <c r="AI900" i="11"/>
  <c r="AH900" i="11" a="1"/>
  <c r="AH900" i="11" s="1"/>
  <c r="AI912" i="11"/>
  <c r="AH912" i="11" a="1"/>
  <c r="AH912" i="11" s="1"/>
  <c r="AI924" i="11"/>
  <c r="AH924" i="11" a="1"/>
  <c r="AH924" i="11" s="1"/>
  <c r="AI936" i="11"/>
  <c r="AH936" i="11" a="1"/>
  <c r="AH936" i="11" s="1"/>
  <c r="AI948" i="11"/>
  <c r="AH948" i="11" a="1"/>
  <c r="AH948" i="11" s="1"/>
  <c r="AI960" i="11"/>
  <c r="AH960" i="11" a="1"/>
  <c r="AH960" i="11" s="1"/>
  <c r="AI972" i="11"/>
  <c r="AH972" i="11" a="1"/>
  <c r="AH972" i="11" s="1"/>
  <c r="AI984" i="11"/>
  <c r="AH984" i="11" a="1"/>
  <c r="AH984" i="11" s="1"/>
  <c r="AI996" i="11"/>
  <c r="AH996" i="11" a="1"/>
  <c r="AH996" i="11" s="1"/>
  <c r="AI1008" i="11"/>
  <c r="AH1008" i="11" a="1"/>
  <c r="AH1008" i="11" s="1"/>
  <c r="AI1020" i="11"/>
  <c r="AH1020" i="11" a="1"/>
  <c r="AH1020" i="11" s="1"/>
  <c r="AI1032" i="11"/>
  <c r="AH1032" i="11" a="1"/>
  <c r="AH1032" i="11" s="1"/>
  <c r="AI1044" i="11"/>
  <c r="AH1044" i="11" a="1"/>
  <c r="AH1044" i="11" s="1"/>
  <c r="AI1056" i="11"/>
  <c r="AH1056" i="11" a="1"/>
  <c r="AH1056" i="11" s="1"/>
  <c r="AI1068" i="11"/>
  <c r="AH1068" i="11" a="1"/>
  <c r="AH1068" i="11" s="1"/>
  <c r="AI1080" i="11"/>
  <c r="AH1080" i="11" a="1"/>
  <c r="AH1080" i="11" s="1"/>
  <c r="AI1092" i="11"/>
  <c r="AH1092" i="11" a="1"/>
  <c r="AH1092" i="11" s="1"/>
  <c r="AI1104" i="11"/>
  <c r="AH1104" i="11" a="1"/>
  <c r="AH1104" i="11" s="1"/>
  <c r="AI1116" i="11"/>
  <c r="AH1116" i="11" a="1"/>
  <c r="AH1116" i="11" s="1"/>
  <c r="AI1128" i="11"/>
  <c r="AH1128" i="11" a="1"/>
  <c r="AH1128" i="11" s="1"/>
  <c r="AI1140" i="11"/>
  <c r="AH1140" i="11" a="1"/>
  <c r="AH1140" i="11" s="1"/>
  <c r="AI1152" i="11"/>
  <c r="AH1152" i="11" a="1"/>
  <c r="AH1152" i="11" s="1"/>
  <c r="AI1164" i="11"/>
  <c r="AH1164" i="11" a="1"/>
  <c r="AH1164" i="11" s="1"/>
  <c r="AI1176" i="11"/>
  <c r="AH1176" i="11" a="1"/>
  <c r="AH1176" i="11" s="1"/>
  <c r="AI1188" i="11"/>
  <c r="AH1188" i="11" a="1"/>
  <c r="AH1188" i="11" s="1"/>
  <c r="AI1200" i="11"/>
  <c r="AH1200" i="11" a="1"/>
  <c r="AH1200" i="11" s="1"/>
  <c r="AI1212" i="11"/>
  <c r="AH1212" i="11" a="1"/>
  <c r="AH1212" i="11" s="1"/>
  <c r="AI1224" i="11"/>
  <c r="AH1224" i="11" a="1"/>
  <c r="AH1224" i="11" s="1"/>
  <c r="AI1236" i="11"/>
  <c r="AH1236" i="11" a="1"/>
  <c r="AH1236" i="11" s="1"/>
  <c r="AI1248" i="11"/>
  <c r="AH1248" i="11" a="1"/>
  <c r="AH1248" i="11" s="1"/>
  <c r="AI1260" i="11"/>
  <c r="AH1260" i="11" a="1"/>
  <c r="AH1260" i="11" s="1"/>
  <c r="AI1272" i="11"/>
  <c r="AH1272" i="11" a="1"/>
  <c r="AH1272" i="11" s="1"/>
  <c r="AI1284" i="11"/>
  <c r="AH1284" i="11" a="1"/>
  <c r="AH1284" i="11" s="1"/>
  <c r="AI1296" i="11"/>
  <c r="AH1296" i="11" a="1"/>
  <c r="AH1296" i="11" s="1"/>
  <c r="AI1308" i="11"/>
  <c r="AH1308" i="11" a="1"/>
  <c r="AH1308" i="11" s="1"/>
  <c r="AI1320" i="11"/>
  <c r="AH1320" i="11" a="1"/>
  <c r="AH1320" i="11" s="1"/>
  <c r="AI1332" i="11"/>
  <c r="AH1332" i="11" a="1"/>
  <c r="AH1332" i="11" s="1"/>
  <c r="AI1344" i="11"/>
  <c r="AH1344" i="11" a="1"/>
  <c r="AH1344" i="11" s="1"/>
  <c r="AI1356" i="11"/>
  <c r="AH1356" i="11" a="1"/>
  <c r="AH1356" i="11" s="1"/>
  <c r="AI1368" i="11"/>
  <c r="AH1368" i="11" a="1"/>
  <c r="AH1368" i="11" s="1"/>
  <c r="AI1380" i="11"/>
  <c r="AH1380" i="11" a="1"/>
  <c r="AH1380" i="11" s="1"/>
  <c r="AI1392" i="11"/>
  <c r="AH1392" i="11" a="1"/>
  <c r="AH1392" i="11" s="1"/>
  <c r="AI1404" i="11"/>
  <c r="AH1404" i="11" a="1"/>
  <c r="AH1404" i="11" s="1"/>
  <c r="AI1417" i="11"/>
  <c r="AH1417" i="11" a="1"/>
  <c r="AH1417" i="11" s="1"/>
  <c r="AI1428" i="11"/>
  <c r="AH1428" i="11" a="1"/>
  <c r="AH1428" i="11" s="1"/>
  <c r="AI1440" i="11"/>
  <c r="AH1440" i="11" a="1"/>
  <c r="AH1440" i="11" s="1"/>
  <c r="AI1452" i="11"/>
  <c r="AH1452" i="11" a="1"/>
  <c r="AH1452" i="11" s="1"/>
  <c r="AI1464" i="11"/>
  <c r="AH1464" i="11" a="1"/>
  <c r="AH1464" i="11" s="1"/>
  <c r="AI1476" i="11"/>
  <c r="AH1476" i="11" a="1"/>
  <c r="AH1476" i="11" s="1"/>
  <c r="AI1488" i="11"/>
  <c r="AH1488" i="11" a="1"/>
  <c r="AH1488" i="11" s="1"/>
  <c r="AI1500" i="11"/>
  <c r="AH1500" i="11" a="1"/>
  <c r="AH1500" i="11" s="1"/>
  <c r="AI1512" i="11"/>
  <c r="AH1512" i="11" a="1"/>
  <c r="AH1512" i="11" s="1"/>
  <c r="AI1524" i="11"/>
  <c r="AH1524" i="11" a="1"/>
  <c r="AH1524" i="11" s="1"/>
  <c r="AI1536" i="11"/>
  <c r="AH1536" i="11" a="1"/>
  <c r="AH1536" i="11" s="1"/>
  <c r="AI1548" i="11"/>
  <c r="AH1548" i="11" a="1"/>
  <c r="AH1548" i="11" s="1"/>
  <c r="AI1560" i="11"/>
  <c r="AH1560" i="11" a="1"/>
  <c r="AH1560" i="11" s="1"/>
  <c r="AI1572" i="11"/>
  <c r="AH1572" i="11" a="1"/>
  <c r="AH1572" i="11" s="1"/>
  <c r="AI1584" i="11"/>
  <c r="AH1584" i="11" a="1"/>
  <c r="AH1584" i="11" s="1"/>
  <c r="AI1596" i="11"/>
  <c r="AH1596" i="11" a="1"/>
  <c r="AH1596" i="11" s="1"/>
  <c r="AI1608" i="11"/>
  <c r="AH1608" i="11" a="1"/>
  <c r="AH1608" i="11" s="1"/>
  <c r="AI1620" i="11"/>
  <c r="AH1620" i="11" a="1"/>
  <c r="AH1620" i="11" s="1"/>
  <c r="AI1632" i="11"/>
  <c r="AH1632" i="11" a="1"/>
  <c r="AH1632" i="11" s="1"/>
  <c r="AI44" i="11"/>
  <c r="AH44" i="11" a="1"/>
  <c r="AH44" i="11" s="1"/>
  <c r="AI120" i="11"/>
  <c r="AH120" i="11" a="1"/>
  <c r="AH120" i="11" s="1"/>
  <c r="AI175" i="11"/>
  <c r="AH175" i="11" a="1"/>
  <c r="AH175" i="11" s="1"/>
  <c r="AI247" i="11"/>
  <c r="AH247" i="11" a="1"/>
  <c r="AH247" i="11" s="1"/>
  <c r="AI283" i="11"/>
  <c r="AH283" i="11" a="1"/>
  <c r="AH283" i="11" s="1"/>
  <c r="AI343" i="11"/>
  <c r="AH343" i="11" a="1"/>
  <c r="AH343" i="11" s="1"/>
  <c r="AI415" i="11"/>
  <c r="AH415" i="11" a="1"/>
  <c r="AH415" i="11" s="1"/>
  <c r="AI480" i="11"/>
  <c r="AH480" i="11" a="1"/>
  <c r="AH480" i="11" s="1"/>
  <c r="AI528" i="11"/>
  <c r="AH528" i="11" a="1"/>
  <c r="AH528" i="11" s="1"/>
  <c r="AI564" i="11"/>
  <c r="AH564" i="11" a="1"/>
  <c r="AH564" i="11" s="1"/>
  <c r="AI612" i="11"/>
  <c r="AH612" i="11" a="1"/>
  <c r="AH612" i="11" s="1"/>
  <c r="AI648" i="11"/>
  <c r="AH648" i="11" a="1"/>
  <c r="AH648" i="11" s="1"/>
  <c r="AI672" i="11"/>
  <c r="AH672" i="11" a="1"/>
  <c r="AH672" i="11" s="1"/>
  <c r="AI696" i="11"/>
  <c r="AH696" i="11" a="1"/>
  <c r="AH696" i="11" s="1"/>
  <c r="AI708" i="11"/>
  <c r="AH708" i="11" a="1"/>
  <c r="AH708" i="11" s="1"/>
  <c r="AI732" i="11"/>
  <c r="AH732" i="11" a="1"/>
  <c r="AH732" i="11" s="1"/>
  <c r="AI768" i="11"/>
  <c r="AH768" i="11" a="1"/>
  <c r="AH768" i="11" s="1"/>
  <c r="AI792" i="11"/>
  <c r="AH792" i="11" a="1"/>
  <c r="AH792" i="11" s="1"/>
  <c r="AI840" i="11"/>
  <c r="AH840" i="11" a="1"/>
  <c r="AH840" i="11" s="1"/>
  <c r="AI876" i="11"/>
  <c r="AH876" i="11" a="1"/>
  <c r="AH876" i="11" s="1"/>
  <c r="AI10" i="11"/>
  <c r="AH10" i="11" a="1"/>
  <c r="AH10" i="11" s="1"/>
  <c r="AI46" i="11"/>
  <c r="AH46" i="11" a="1"/>
  <c r="AH46" i="11" s="1"/>
  <c r="AI71" i="11"/>
  <c r="AH71" i="11" a="1"/>
  <c r="AH71" i="11" s="1"/>
  <c r="AI98" i="11"/>
  <c r="AH98" i="11" a="1"/>
  <c r="AH98" i="11" s="1"/>
  <c r="AI134" i="11"/>
  <c r="AH134" i="11" a="1"/>
  <c r="AH134" i="11" s="1"/>
  <c r="AI158" i="11"/>
  <c r="AH158" i="11" a="1"/>
  <c r="AH158" i="11" s="1"/>
  <c r="AI177" i="11"/>
  <c r="AH177" i="11" a="1"/>
  <c r="AH177" i="11" s="1"/>
  <c r="AI213" i="11"/>
  <c r="AH213" i="11" a="1"/>
  <c r="AH213" i="11" s="1"/>
  <c r="AI237" i="11"/>
  <c r="AH237" i="11" a="1"/>
  <c r="AH237" i="11" s="1"/>
  <c r="AI273" i="11"/>
  <c r="AH273" i="11" a="1"/>
  <c r="AH273" i="11" s="1"/>
  <c r="AI309" i="11"/>
  <c r="AH309" i="11" a="1"/>
  <c r="AH309" i="11" s="1"/>
  <c r="AI321" i="11"/>
  <c r="AH321" i="11" a="1"/>
  <c r="AH321" i="11" s="1"/>
  <c r="AI333" i="11"/>
  <c r="AH333" i="11" a="1"/>
  <c r="AH333" i="11" s="1"/>
  <c r="AI345" i="11"/>
  <c r="AH345" i="11" a="1"/>
  <c r="AH345" i="11" s="1"/>
  <c r="AI357" i="11"/>
  <c r="AH357" i="11" a="1"/>
  <c r="AH357" i="11" s="1"/>
  <c r="AI369" i="11"/>
  <c r="AH369" i="11" a="1"/>
  <c r="AH369" i="11" s="1"/>
  <c r="AI381" i="11"/>
  <c r="AH381" i="11" a="1"/>
  <c r="AH381" i="11" s="1"/>
  <c r="AI393" i="11"/>
  <c r="AH393" i="11" a="1"/>
  <c r="AH393" i="11" s="1"/>
  <c r="AI405" i="11"/>
  <c r="AH405" i="11" a="1"/>
  <c r="AH405" i="11" s="1"/>
  <c r="AI417" i="11"/>
  <c r="AH417" i="11" a="1"/>
  <c r="AH417" i="11" s="1"/>
  <c r="AI429" i="11"/>
  <c r="AH429" i="11" a="1"/>
  <c r="AH429" i="11" s="1"/>
  <c r="AI441" i="11"/>
  <c r="AH441" i="11" a="1"/>
  <c r="AH441" i="11" s="1"/>
  <c r="AI453" i="11"/>
  <c r="AH453" i="11" a="1"/>
  <c r="AH453" i="11" s="1"/>
  <c r="AI470" i="11"/>
  <c r="AH470" i="11" a="1"/>
  <c r="AH470" i="11" s="1"/>
  <c r="AI482" i="11"/>
  <c r="AH482" i="11" a="1"/>
  <c r="AH482" i="11" s="1"/>
  <c r="AI494" i="11"/>
  <c r="AH494" i="11" a="1"/>
  <c r="AH494" i="11" s="1"/>
  <c r="AI506" i="11"/>
  <c r="AH506" i="11" a="1"/>
  <c r="AH506" i="11" s="1"/>
  <c r="AI518" i="11"/>
  <c r="AH518" i="11" a="1"/>
  <c r="AH518" i="11" s="1"/>
  <c r="AI530" i="11"/>
  <c r="AH530" i="11" a="1"/>
  <c r="AH530" i="11" s="1"/>
  <c r="AI542" i="11"/>
  <c r="AH542" i="11" a="1"/>
  <c r="AH542" i="11" s="1"/>
  <c r="AI554" i="11"/>
  <c r="AH554" i="11" a="1"/>
  <c r="AH554" i="11" s="1"/>
  <c r="AI566" i="11"/>
  <c r="AH566" i="11" a="1"/>
  <c r="AH566" i="11" s="1"/>
  <c r="AI578" i="11"/>
  <c r="AH578" i="11" a="1"/>
  <c r="AH578" i="11" s="1"/>
  <c r="AI590" i="11"/>
  <c r="AH590" i="11" a="1"/>
  <c r="AH590" i="11" s="1"/>
  <c r="AI602" i="11"/>
  <c r="AH602" i="11" a="1"/>
  <c r="AH602" i="11" s="1"/>
  <c r="AI614" i="11"/>
  <c r="AH614" i="11" a="1"/>
  <c r="AH614" i="11" s="1"/>
  <c r="AI626" i="11"/>
  <c r="AH626" i="11" a="1"/>
  <c r="AH626" i="11" s="1"/>
  <c r="AI638" i="11"/>
  <c r="AH638" i="11" a="1"/>
  <c r="AH638" i="11" s="1"/>
  <c r="AI650" i="11"/>
  <c r="AH650" i="11" a="1"/>
  <c r="AH650" i="11" s="1"/>
  <c r="AI662" i="11"/>
  <c r="AH662" i="11" a="1"/>
  <c r="AH662" i="11" s="1"/>
  <c r="AI674" i="11"/>
  <c r="AH674" i="11" a="1"/>
  <c r="AH674" i="11" s="1"/>
  <c r="AI686" i="11"/>
  <c r="AH686" i="11" a="1"/>
  <c r="AH686" i="11" s="1"/>
  <c r="AI698" i="11"/>
  <c r="AH698" i="11" a="1"/>
  <c r="AH698" i="11" s="1"/>
  <c r="AI710" i="11"/>
  <c r="AH710" i="11" a="1"/>
  <c r="AH710" i="11" s="1"/>
  <c r="AI722" i="11"/>
  <c r="AH722" i="11" a="1"/>
  <c r="AH722" i="11" s="1"/>
  <c r="AI734" i="11"/>
  <c r="AH734" i="11" a="1"/>
  <c r="AH734" i="11" s="1"/>
  <c r="AI746" i="11"/>
  <c r="AH746" i="11" a="1"/>
  <c r="AH746" i="11" s="1"/>
  <c r="AI758" i="11"/>
  <c r="AH758" i="11" a="1"/>
  <c r="AH758" i="11" s="1"/>
  <c r="AI770" i="11"/>
  <c r="AH770" i="11" a="1"/>
  <c r="AH770" i="11" s="1"/>
  <c r="AI782" i="11"/>
  <c r="AH782" i="11" a="1"/>
  <c r="AH782" i="11" s="1"/>
  <c r="AI794" i="11"/>
  <c r="AH794" i="11" a="1"/>
  <c r="AH794" i="11" s="1"/>
  <c r="AI806" i="11"/>
  <c r="AH806" i="11" a="1"/>
  <c r="AH806" i="11" s="1"/>
  <c r="AI818" i="11"/>
  <c r="AH818" i="11" a="1"/>
  <c r="AH818" i="11" s="1"/>
  <c r="AI830" i="11"/>
  <c r="AH830" i="11" a="1"/>
  <c r="AH830" i="11" s="1"/>
  <c r="AI842" i="11"/>
  <c r="AH842" i="11" a="1"/>
  <c r="AH842" i="11" s="1"/>
  <c r="AI854" i="11"/>
  <c r="AH854" i="11" a="1"/>
  <c r="AH854" i="11" s="1"/>
  <c r="AI866" i="11"/>
  <c r="AH866" i="11" a="1"/>
  <c r="AH866" i="11" s="1"/>
  <c r="AI878" i="11"/>
  <c r="AH878" i="11" a="1"/>
  <c r="AH878" i="11" s="1"/>
  <c r="AI890" i="11"/>
  <c r="AH890" i="11" a="1"/>
  <c r="AH890" i="11" s="1"/>
  <c r="AI902" i="11"/>
  <c r="AH902" i="11" a="1"/>
  <c r="AH902" i="11" s="1"/>
  <c r="AI914" i="11"/>
  <c r="AH914" i="11" a="1"/>
  <c r="AH914" i="11" s="1"/>
  <c r="AI926" i="11"/>
  <c r="AH926" i="11" a="1"/>
  <c r="AH926" i="11" s="1"/>
  <c r="AI938" i="11"/>
  <c r="AH938" i="11" a="1"/>
  <c r="AH938" i="11" s="1"/>
  <c r="AI950" i="11"/>
  <c r="AH950" i="11" a="1"/>
  <c r="AH950" i="11" s="1"/>
  <c r="AI962" i="11"/>
  <c r="AH962" i="11" a="1"/>
  <c r="AH962" i="11" s="1"/>
  <c r="AI974" i="11"/>
  <c r="AH974" i="11" a="1"/>
  <c r="AH974" i="11" s="1"/>
  <c r="AI986" i="11"/>
  <c r="AH986" i="11" a="1"/>
  <c r="AH986" i="11" s="1"/>
  <c r="AI998" i="11"/>
  <c r="AH998" i="11" a="1"/>
  <c r="AH998" i="11" s="1"/>
  <c r="AI1010" i="11"/>
  <c r="AH1010" i="11" a="1"/>
  <c r="AH1010" i="11" s="1"/>
  <c r="AI1022" i="11"/>
  <c r="AH1022" i="11" a="1"/>
  <c r="AH1022" i="11" s="1"/>
  <c r="AI1034" i="11"/>
  <c r="AH1034" i="11" a="1"/>
  <c r="AH1034" i="11" s="1"/>
  <c r="AI1046" i="11"/>
  <c r="AH1046" i="11" a="1"/>
  <c r="AH1046" i="11" s="1"/>
  <c r="AI1058" i="11"/>
  <c r="AH1058" i="11" a="1"/>
  <c r="AH1058" i="11" s="1"/>
  <c r="AI1070" i="11"/>
  <c r="AH1070" i="11" a="1"/>
  <c r="AH1070" i="11" s="1"/>
  <c r="AI1082" i="11"/>
  <c r="AH1082" i="11" a="1"/>
  <c r="AH1082" i="11" s="1"/>
  <c r="AI1094" i="11"/>
  <c r="AH1094" i="11" a="1"/>
  <c r="AH1094" i="11" s="1"/>
  <c r="AI1106" i="11"/>
  <c r="AH1106" i="11" a="1"/>
  <c r="AH1106" i="11" s="1"/>
  <c r="AI1118" i="11"/>
  <c r="AH1118" i="11" a="1"/>
  <c r="AH1118" i="11" s="1"/>
  <c r="AI1130" i="11"/>
  <c r="AH1130" i="11" a="1"/>
  <c r="AH1130" i="11" s="1"/>
  <c r="AI1142" i="11"/>
  <c r="AH1142" i="11" a="1"/>
  <c r="AH1142" i="11" s="1"/>
  <c r="AI1154" i="11"/>
  <c r="AH1154" i="11" a="1"/>
  <c r="AH1154" i="11" s="1"/>
  <c r="AI1166" i="11"/>
  <c r="AH1166" i="11" a="1"/>
  <c r="AH1166" i="11" s="1"/>
  <c r="AI1178" i="11"/>
  <c r="AH1178" i="11" a="1"/>
  <c r="AH1178" i="11" s="1"/>
  <c r="AI1190" i="11"/>
  <c r="AH1190" i="11" a="1"/>
  <c r="AH1190" i="11" s="1"/>
  <c r="AI1202" i="11"/>
  <c r="AH1202" i="11" a="1"/>
  <c r="AH1202" i="11" s="1"/>
  <c r="AI1214" i="11"/>
  <c r="AH1214" i="11" a="1"/>
  <c r="AH1214" i="11" s="1"/>
  <c r="AI1226" i="11"/>
  <c r="AH1226" i="11" a="1"/>
  <c r="AH1226" i="11" s="1"/>
  <c r="AI1238" i="11"/>
  <c r="AH1238" i="11" a="1"/>
  <c r="AH1238" i="11" s="1"/>
  <c r="AI1250" i="11"/>
  <c r="AH1250" i="11" a="1"/>
  <c r="AH1250" i="11" s="1"/>
  <c r="AI1262" i="11"/>
  <c r="AH1262" i="11" a="1"/>
  <c r="AH1262" i="11" s="1"/>
  <c r="AI1274" i="11"/>
  <c r="AH1274" i="11" a="1"/>
  <c r="AH1274" i="11" s="1"/>
  <c r="AI1286" i="11"/>
  <c r="AH1286" i="11" a="1"/>
  <c r="AH1286" i="11" s="1"/>
  <c r="AI1298" i="11"/>
  <c r="AH1298" i="11" a="1"/>
  <c r="AH1298" i="11" s="1"/>
  <c r="AI1310" i="11"/>
  <c r="AH1310" i="11" a="1"/>
  <c r="AH1310" i="11" s="1"/>
  <c r="AI1322" i="11"/>
  <c r="AH1322" i="11" a="1"/>
  <c r="AH1322" i="11" s="1"/>
  <c r="AI1334" i="11"/>
  <c r="AH1334" i="11" a="1"/>
  <c r="AH1334" i="11" s="1"/>
  <c r="AI1346" i="11"/>
  <c r="AH1346" i="11" a="1"/>
  <c r="AH1346" i="11" s="1"/>
  <c r="AH1358" i="11" a="1"/>
  <c r="AH1358" i="11" s="1"/>
  <c r="AI1358" i="11"/>
  <c r="AH1370" i="11" a="1"/>
  <c r="AH1370" i="11" s="1"/>
  <c r="AI1370" i="11"/>
  <c r="AH1382" i="11" a="1"/>
  <c r="AH1382" i="11" s="1"/>
  <c r="AI1382" i="11"/>
  <c r="AH1394" i="11" a="1"/>
  <c r="AH1394" i="11" s="1"/>
  <c r="AI1394" i="11"/>
  <c r="AH1406" i="11" a="1"/>
  <c r="AH1406" i="11" s="1"/>
  <c r="AI1406" i="11"/>
  <c r="AH1419" i="11" a="1"/>
  <c r="AH1419" i="11" s="1"/>
  <c r="AI1419" i="11"/>
  <c r="AH1430" i="11" a="1"/>
  <c r="AH1430" i="11" s="1"/>
  <c r="AI1430" i="11"/>
  <c r="AH1442" i="11" a="1"/>
  <c r="AH1442" i="11" s="1"/>
  <c r="AI1442" i="11"/>
  <c r="AH1454" i="11" a="1"/>
  <c r="AH1454" i="11" s="1"/>
  <c r="AI1454" i="11"/>
  <c r="AI1466" i="11"/>
  <c r="AH1466" i="11" a="1"/>
  <c r="AH1466" i="11" s="1"/>
  <c r="AI1478" i="11"/>
  <c r="AH1478" i="11" a="1"/>
  <c r="AH1478" i="11" s="1"/>
  <c r="AI1490" i="11"/>
  <c r="AH1490" i="11" a="1"/>
  <c r="AH1490" i="11" s="1"/>
  <c r="AH1502" i="11" a="1"/>
  <c r="AH1502" i="11" s="1"/>
  <c r="AI1502" i="11"/>
  <c r="AH1514" i="11" a="1"/>
  <c r="AH1514" i="11" s="1"/>
  <c r="AI1514" i="11"/>
  <c r="AH1526" i="11" a="1"/>
  <c r="AH1526" i="11" s="1"/>
  <c r="AI1526" i="11"/>
  <c r="AH1538" i="11" a="1"/>
  <c r="AH1538" i="11" s="1"/>
  <c r="AI1538" i="11"/>
  <c r="AH1550" i="11" a="1"/>
  <c r="AH1550" i="11" s="1"/>
  <c r="AI1550" i="11"/>
  <c r="AH1562" i="11" a="1"/>
  <c r="AH1562" i="11" s="1"/>
  <c r="AI1562" i="11"/>
  <c r="AH1574" i="11" a="1"/>
  <c r="AH1574" i="11" s="1"/>
  <c r="AI1574" i="11"/>
  <c r="AH1586" i="11" a="1"/>
  <c r="AH1586" i="11" s="1"/>
  <c r="AI1586" i="11"/>
  <c r="AH1598" i="11" a="1"/>
  <c r="AH1598" i="11" s="1"/>
  <c r="AI1598" i="11"/>
  <c r="AI1610" i="11"/>
  <c r="AH1610" i="11" a="1"/>
  <c r="AH1610" i="11" s="1"/>
  <c r="AI1622" i="11"/>
  <c r="AH1622" i="11" a="1"/>
  <c r="AH1622" i="11" s="1"/>
  <c r="AI1634" i="11"/>
  <c r="AH1634" i="11" a="1"/>
  <c r="AH1634" i="11" s="1"/>
  <c r="AI96" i="11"/>
  <c r="AH96" i="11" a="1"/>
  <c r="AH96" i="11" s="1"/>
  <c r="AI804" i="11"/>
  <c r="AH804" i="11" a="1"/>
  <c r="AH804" i="11" s="1"/>
  <c r="AI22" i="11"/>
  <c r="AH22" i="11" a="1"/>
  <c r="AH22" i="11" s="1"/>
  <c r="AI122" i="11"/>
  <c r="AH122" i="11" a="1"/>
  <c r="AH122" i="11" s="1"/>
  <c r="AI201" i="11"/>
  <c r="AH201" i="11" a="1"/>
  <c r="AH201" i="11" s="1"/>
  <c r="AI261" i="11"/>
  <c r="AH261" i="11" a="1"/>
  <c r="AH261" i="11" s="1"/>
  <c r="AI297" i="11"/>
  <c r="AH297" i="11" a="1"/>
  <c r="AH297" i="11" s="1"/>
  <c r="AI48" i="11"/>
  <c r="AH48" i="11" a="1"/>
  <c r="AH48" i="11" s="1"/>
  <c r="AI100" i="11"/>
  <c r="AH100" i="11" a="1"/>
  <c r="AH100" i="11" s="1"/>
  <c r="AI148" i="11"/>
  <c r="AH148" i="11" a="1"/>
  <c r="AH148" i="11" s="1"/>
  <c r="AI191" i="11"/>
  <c r="AH191" i="11" a="1"/>
  <c r="AH191" i="11" s="1"/>
  <c r="AI239" i="11"/>
  <c r="AH239" i="11" a="1"/>
  <c r="AH239" i="11" s="1"/>
  <c r="AI287" i="11"/>
  <c r="AH287" i="11" a="1"/>
  <c r="AH287" i="11" s="1"/>
  <c r="AI335" i="11"/>
  <c r="AH335" i="11" a="1"/>
  <c r="AH335" i="11" s="1"/>
  <c r="AI383" i="11"/>
  <c r="AH383" i="11" a="1"/>
  <c r="AH383" i="11" s="1"/>
  <c r="AI443" i="11"/>
  <c r="AH443" i="11" a="1"/>
  <c r="AH443" i="11" s="1"/>
  <c r="AI520" i="11"/>
  <c r="AH520" i="11" a="1"/>
  <c r="AH520" i="11" s="1"/>
  <c r="AI640" i="11"/>
  <c r="AH640" i="11" a="1"/>
  <c r="AH640" i="11" s="1"/>
  <c r="AI700" i="11"/>
  <c r="AH700" i="11" a="1"/>
  <c r="AH700" i="11" s="1"/>
  <c r="AI748" i="11"/>
  <c r="AH748" i="11" a="1"/>
  <c r="AH748" i="11" s="1"/>
  <c r="AI808" i="11"/>
  <c r="AH808" i="11" a="1"/>
  <c r="AH808" i="11" s="1"/>
  <c r="AI856" i="11"/>
  <c r="AH856" i="11" a="1"/>
  <c r="AH856" i="11" s="1"/>
  <c r="AI904" i="11"/>
  <c r="AH904" i="11" a="1"/>
  <c r="AH904" i="11" s="1"/>
  <c r="AI952" i="11"/>
  <c r="AH952" i="11" a="1"/>
  <c r="AH952" i="11" s="1"/>
  <c r="AI988" i="11"/>
  <c r="AH988" i="11" a="1"/>
  <c r="AH988" i="11" s="1"/>
  <c r="AI1024" i="11"/>
  <c r="AH1024" i="11" a="1"/>
  <c r="AH1024" i="11" s="1"/>
  <c r="AI1072" i="11"/>
  <c r="AH1072" i="11" a="1"/>
  <c r="AH1072" i="11" s="1"/>
  <c r="AI1120" i="11"/>
  <c r="AH1120" i="11" a="1"/>
  <c r="AH1120" i="11" s="1"/>
  <c r="AI1168" i="11"/>
  <c r="AH1168" i="11" a="1"/>
  <c r="AH1168" i="11" s="1"/>
  <c r="AI1204" i="11"/>
  <c r="AH1204" i="11" a="1"/>
  <c r="AH1204" i="11" s="1"/>
  <c r="AI1240" i="11"/>
  <c r="AH1240" i="11" a="1"/>
  <c r="AH1240" i="11" s="1"/>
  <c r="AI1264" i="11"/>
  <c r="AH1264" i="11" a="1"/>
  <c r="AH1264" i="11" s="1"/>
  <c r="AI1276" i="11"/>
  <c r="AH1276" i="11" a="1"/>
  <c r="AH1276" i="11" s="1"/>
  <c r="AI1300" i="11"/>
  <c r="AH1300" i="11" a="1"/>
  <c r="AH1300" i="11" s="1"/>
  <c r="AI1324" i="11"/>
  <c r="AH1324" i="11" a="1"/>
  <c r="AH1324" i="11" s="1"/>
  <c r="AI1348" i="11"/>
  <c r="AH1348" i="11" a="1"/>
  <c r="AH1348" i="11" s="1"/>
  <c r="AI1360" i="11"/>
  <c r="AH1360" i="11" a="1"/>
  <c r="AH1360" i="11" s="1"/>
  <c r="AI1384" i="11"/>
  <c r="AH1384" i="11" a="1"/>
  <c r="AH1384" i="11" s="1"/>
  <c r="AI1408" i="11"/>
  <c r="AH1408" i="11" a="1"/>
  <c r="AH1408" i="11" s="1"/>
  <c r="AI1432" i="11"/>
  <c r="AH1432" i="11" a="1"/>
  <c r="AH1432" i="11" s="1"/>
  <c r="AI1456" i="11"/>
  <c r="AH1456" i="11" a="1"/>
  <c r="AH1456" i="11" s="1"/>
  <c r="AI1480" i="11"/>
  <c r="AH1480" i="11" a="1"/>
  <c r="AH1480" i="11" s="1"/>
  <c r="AI1492" i="11"/>
  <c r="AH1492" i="11" a="1"/>
  <c r="AH1492" i="11" s="1"/>
  <c r="AI1516" i="11"/>
  <c r="AH1516" i="11" a="1"/>
  <c r="AH1516" i="11" s="1"/>
  <c r="AI1540" i="11"/>
  <c r="AH1540" i="11" a="1"/>
  <c r="AH1540" i="11" s="1"/>
  <c r="AI1552" i="11"/>
  <c r="AH1552" i="11" a="1"/>
  <c r="AH1552" i="11" s="1"/>
  <c r="AI1576" i="11"/>
  <c r="AH1576" i="11" a="1"/>
  <c r="AH1576" i="11" s="1"/>
  <c r="AI1600" i="11"/>
  <c r="AH1600" i="11" a="1"/>
  <c r="AH1600" i="11" s="1"/>
  <c r="AI1636" i="11"/>
  <c r="AH1636" i="11" a="1"/>
  <c r="AH1636" i="11" s="1"/>
  <c r="AI69" i="11"/>
  <c r="AH69" i="11" a="1"/>
  <c r="AH69" i="11" s="1"/>
  <c r="AI156" i="11"/>
  <c r="AH156" i="11" a="1"/>
  <c r="AH156" i="11" s="1"/>
  <c r="AI235" i="11"/>
  <c r="AH235" i="11" a="1"/>
  <c r="AH235" i="11" s="1"/>
  <c r="AI319" i="11"/>
  <c r="AH319" i="11" a="1"/>
  <c r="AH319" i="11" s="1"/>
  <c r="AI355" i="11"/>
  <c r="AH355" i="11" a="1"/>
  <c r="AH355" i="11" s="1"/>
  <c r="AI427" i="11"/>
  <c r="AH427" i="11" a="1"/>
  <c r="AH427" i="11" s="1"/>
  <c r="AI468" i="11"/>
  <c r="AH468" i="11" a="1"/>
  <c r="AH468" i="11" s="1"/>
  <c r="AI540" i="11"/>
  <c r="AH540" i="11" a="1"/>
  <c r="AH540" i="11" s="1"/>
  <c r="AI576" i="11"/>
  <c r="AH576" i="11" a="1"/>
  <c r="AH576" i="11" s="1"/>
  <c r="AI636" i="11"/>
  <c r="AH636" i="11" a="1"/>
  <c r="AH636" i="11" s="1"/>
  <c r="AI660" i="11"/>
  <c r="AH660" i="11" a="1"/>
  <c r="AH660" i="11" s="1"/>
  <c r="AI684" i="11"/>
  <c r="AH684" i="11" a="1"/>
  <c r="AH684" i="11" s="1"/>
  <c r="AI720" i="11"/>
  <c r="AH720" i="11" a="1"/>
  <c r="AH720" i="11" s="1"/>
  <c r="AI744" i="11"/>
  <c r="AH744" i="11" a="1"/>
  <c r="AH744" i="11" s="1"/>
  <c r="AI780" i="11"/>
  <c r="AH780" i="11" a="1"/>
  <c r="AH780" i="11" s="1"/>
  <c r="AI816" i="11"/>
  <c r="AH816" i="11" a="1"/>
  <c r="AH816" i="11" s="1"/>
  <c r="AI852" i="11"/>
  <c r="AH852" i="11" a="1"/>
  <c r="AH852" i="11" s="1"/>
  <c r="AI888" i="11"/>
  <c r="AH888" i="11" a="1"/>
  <c r="AH888" i="11" s="1"/>
  <c r="AI34" i="11"/>
  <c r="AH34" i="11" a="1"/>
  <c r="AH34" i="11" s="1"/>
  <c r="AI59" i="11"/>
  <c r="AH59" i="11" a="1"/>
  <c r="AH59" i="11" s="1"/>
  <c r="AI86" i="11"/>
  <c r="AH86" i="11" a="1"/>
  <c r="AH86" i="11" s="1"/>
  <c r="AI110" i="11"/>
  <c r="AH110" i="11" a="1"/>
  <c r="AH110" i="11" s="1"/>
  <c r="AI146" i="11"/>
  <c r="AH146" i="11" a="1"/>
  <c r="AH146" i="11" s="1"/>
  <c r="AI189" i="11"/>
  <c r="AH189" i="11" a="1"/>
  <c r="AH189" i="11" s="1"/>
  <c r="AI225" i="11"/>
  <c r="AH225" i="11" a="1"/>
  <c r="AH225" i="11" s="1"/>
  <c r="AI249" i="11"/>
  <c r="AH249" i="11" a="1"/>
  <c r="AH249" i="11" s="1"/>
  <c r="AI285" i="11"/>
  <c r="AH285" i="11" a="1"/>
  <c r="AH285" i="11" s="1"/>
  <c r="AI12" i="11"/>
  <c r="AH12" i="11" a="1"/>
  <c r="AH12" i="11" s="1"/>
  <c r="AI24" i="11"/>
  <c r="AH24" i="11" a="1"/>
  <c r="AH24" i="11" s="1"/>
  <c r="AI36" i="11"/>
  <c r="AH36" i="11" a="1"/>
  <c r="AH36" i="11" s="1"/>
  <c r="AI61" i="11"/>
  <c r="AH61" i="11" a="1"/>
  <c r="AH61" i="11" s="1"/>
  <c r="AI73" i="11"/>
  <c r="AH73" i="11" a="1"/>
  <c r="AH73" i="11" s="1"/>
  <c r="AI88" i="11"/>
  <c r="AH88" i="11" a="1"/>
  <c r="AH88" i="11" s="1"/>
  <c r="AI112" i="11"/>
  <c r="AH112" i="11" a="1"/>
  <c r="AH112" i="11" s="1"/>
  <c r="AI124" i="11"/>
  <c r="AH124" i="11" a="1"/>
  <c r="AH124" i="11" s="1"/>
  <c r="AI136" i="11"/>
  <c r="AH136" i="11" a="1"/>
  <c r="AH136" i="11" s="1"/>
  <c r="AI160" i="11"/>
  <c r="AH160" i="11" a="1"/>
  <c r="AH160" i="11" s="1"/>
  <c r="AI179" i="11"/>
  <c r="AH179" i="11" a="1"/>
  <c r="AH179" i="11" s="1"/>
  <c r="AI203" i="11"/>
  <c r="AH203" i="11" a="1"/>
  <c r="AH203" i="11" s="1"/>
  <c r="AI215" i="11"/>
  <c r="AH215" i="11" a="1"/>
  <c r="AH215" i="11" s="1"/>
  <c r="AI227" i="11"/>
  <c r="AH227" i="11" a="1"/>
  <c r="AH227" i="11" s="1"/>
  <c r="AI251" i="11"/>
  <c r="AH251" i="11" a="1"/>
  <c r="AH251" i="11" s="1"/>
  <c r="AI263" i="11"/>
  <c r="AH263" i="11" a="1"/>
  <c r="AH263" i="11" s="1"/>
  <c r="AI275" i="11"/>
  <c r="AH275" i="11" a="1"/>
  <c r="AH275" i="11" s="1"/>
  <c r="AI299" i="11"/>
  <c r="AH299" i="11" a="1"/>
  <c r="AH299" i="11" s="1"/>
  <c r="AI311" i="11"/>
  <c r="AH311" i="11" a="1"/>
  <c r="AH311" i="11" s="1"/>
  <c r="AI323" i="11"/>
  <c r="AH323" i="11" a="1"/>
  <c r="AH323" i="11" s="1"/>
  <c r="AI347" i="11"/>
  <c r="AH347" i="11" a="1"/>
  <c r="AH347" i="11" s="1"/>
  <c r="AI359" i="11"/>
  <c r="AH359" i="11" a="1"/>
  <c r="AH359" i="11" s="1"/>
  <c r="AI371" i="11"/>
  <c r="AH371" i="11" a="1"/>
  <c r="AH371" i="11" s="1"/>
  <c r="AI395" i="11"/>
  <c r="AH395" i="11" a="1"/>
  <c r="AH395" i="11" s="1"/>
  <c r="AI407" i="11"/>
  <c r="AH407" i="11" a="1"/>
  <c r="AH407" i="11" s="1"/>
  <c r="AI419" i="11"/>
  <c r="AH419" i="11" a="1"/>
  <c r="AH419" i="11" s="1"/>
  <c r="AI431" i="11"/>
  <c r="AH431" i="11" a="1"/>
  <c r="AH431" i="11" s="1"/>
  <c r="AI455" i="11"/>
  <c r="AH455" i="11" a="1"/>
  <c r="AH455" i="11" s="1"/>
  <c r="AI472" i="11"/>
  <c r="AH472" i="11" a="1"/>
  <c r="AH472" i="11" s="1"/>
  <c r="AI484" i="11"/>
  <c r="AH484" i="11" a="1"/>
  <c r="AH484" i="11" s="1"/>
  <c r="AI496" i="11"/>
  <c r="AH496" i="11" a="1"/>
  <c r="AH496" i="11" s="1"/>
  <c r="AI508" i="11"/>
  <c r="AH508" i="11" a="1"/>
  <c r="AH508" i="11" s="1"/>
  <c r="AI532" i="11"/>
  <c r="AH532" i="11" a="1"/>
  <c r="AH532" i="11" s="1"/>
  <c r="AI544" i="11"/>
  <c r="AH544" i="11" a="1"/>
  <c r="AH544" i="11" s="1"/>
  <c r="AI556" i="11"/>
  <c r="AH556" i="11" a="1"/>
  <c r="AH556" i="11" s="1"/>
  <c r="AI568" i="11"/>
  <c r="AH568" i="11" a="1"/>
  <c r="AH568" i="11" s="1"/>
  <c r="AI580" i="11"/>
  <c r="AH580" i="11" a="1"/>
  <c r="AH580" i="11" s="1"/>
  <c r="AI592" i="11"/>
  <c r="AH592" i="11" a="1"/>
  <c r="AH592" i="11" s="1"/>
  <c r="AI604" i="11"/>
  <c r="AH604" i="11" a="1"/>
  <c r="AH604" i="11" s="1"/>
  <c r="AI616" i="11"/>
  <c r="AH616" i="11" a="1"/>
  <c r="AH616" i="11" s="1"/>
  <c r="AI628" i="11"/>
  <c r="AH628" i="11" a="1"/>
  <c r="AH628" i="11" s="1"/>
  <c r="AI652" i="11"/>
  <c r="AH652" i="11" a="1"/>
  <c r="AH652" i="11" s="1"/>
  <c r="AI664" i="11"/>
  <c r="AH664" i="11" a="1"/>
  <c r="AH664" i="11" s="1"/>
  <c r="AI676" i="11"/>
  <c r="AH676" i="11" a="1"/>
  <c r="AH676" i="11" s="1"/>
  <c r="AI688" i="11"/>
  <c r="AH688" i="11" a="1"/>
  <c r="AH688" i="11" s="1"/>
  <c r="AI712" i="11"/>
  <c r="AH712" i="11" a="1"/>
  <c r="AH712" i="11" s="1"/>
  <c r="AI724" i="11"/>
  <c r="AH724" i="11" a="1"/>
  <c r="AH724" i="11" s="1"/>
  <c r="AI736" i="11"/>
  <c r="AH736" i="11" a="1"/>
  <c r="AH736" i="11" s="1"/>
  <c r="AI760" i="11"/>
  <c r="AH760" i="11" a="1"/>
  <c r="AH760" i="11" s="1"/>
  <c r="AI772" i="11"/>
  <c r="AH772" i="11" a="1"/>
  <c r="AH772" i="11" s="1"/>
  <c r="AI784" i="11"/>
  <c r="AH784" i="11" a="1"/>
  <c r="AH784" i="11" s="1"/>
  <c r="AI796" i="11"/>
  <c r="AH796" i="11" a="1"/>
  <c r="AH796" i="11" s="1"/>
  <c r="AI820" i="11"/>
  <c r="AH820" i="11" a="1"/>
  <c r="AH820" i="11" s="1"/>
  <c r="AI832" i="11"/>
  <c r="AH832" i="11" a="1"/>
  <c r="AH832" i="11" s="1"/>
  <c r="AI844" i="11"/>
  <c r="AH844" i="11" a="1"/>
  <c r="AH844" i="11" s="1"/>
  <c r="AI868" i="11"/>
  <c r="AH868" i="11" a="1"/>
  <c r="AH868" i="11" s="1"/>
  <c r="AI880" i="11"/>
  <c r="AH880" i="11" a="1"/>
  <c r="AH880" i="11" s="1"/>
  <c r="AI892" i="11"/>
  <c r="AH892" i="11" a="1"/>
  <c r="AH892" i="11" s="1"/>
  <c r="AI916" i="11"/>
  <c r="AH916" i="11" a="1"/>
  <c r="AH916" i="11" s="1"/>
  <c r="AI928" i="11"/>
  <c r="AH928" i="11" a="1"/>
  <c r="AH928" i="11" s="1"/>
  <c r="AI940" i="11"/>
  <c r="AH940" i="11" a="1"/>
  <c r="AH940" i="11" s="1"/>
  <c r="AI964" i="11"/>
  <c r="AH964" i="11" a="1"/>
  <c r="AH964" i="11" s="1"/>
  <c r="AI976" i="11"/>
  <c r="AH976" i="11" a="1"/>
  <c r="AH976" i="11" s="1"/>
  <c r="AI1000" i="11"/>
  <c r="AH1000" i="11" a="1"/>
  <c r="AH1000" i="11" s="1"/>
  <c r="AI1012" i="11"/>
  <c r="AH1012" i="11" a="1"/>
  <c r="AH1012" i="11" s="1"/>
  <c r="AI1036" i="11"/>
  <c r="AH1036" i="11" a="1"/>
  <c r="AH1036" i="11" s="1"/>
  <c r="AI1048" i="11"/>
  <c r="AH1048" i="11" a="1"/>
  <c r="AH1048" i="11" s="1"/>
  <c r="AI1060" i="11"/>
  <c r="AH1060" i="11" a="1"/>
  <c r="AH1060" i="11" s="1"/>
  <c r="AI1084" i="11"/>
  <c r="AH1084" i="11" a="1"/>
  <c r="AH1084" i="11" s="1"/>
  <c r="AI1096" i="11"/>
  <c r="AH1096" i="11" a="1"/>
  <c r="AH1096" i="11" s="1"/>
  <c r="AI1108" i="11"/>
  <c r="AH1108" i="11" a="1"/>
  <c r="AH1108" i="11" s="1"/>
  <c r="AI1132" i="11"/>
  <c r="AH1132" i="11" a="1"/>
  <c r="AH1132" i="11" s="1"/>
  <c r="AI1144" i="11"/>
  <c r="AH1144" i="11" a="1"/>
  <c r="AH1144" i="11" s="1"/>
  <c r="AI1156" i="11"/>
  <c r="AH1156" i="11" a="1"/>
  <c r="AH1156" i="11" s="1"/>
  <c r="AI1180" i="11"/>
  <c r="AH1180" i="11" a="1"/>
  <c r="AH1180" i="11" s="1"/>
  <c r="AI1192" i="11"/>
  <c r="AH1192" i="11" a="1"/>
  <c r="AH1192" i="11" s="1"/>
  <c r="AI1216" i="11"/>
  <c r="AH1216" i="11" a="1"/>
  <c r="AH1216" i="11" s="1"/>
  <c r="AI1228" i="11"/>
  <c r="AH1228" i="11" a="1"/>
  <c r="AH1228" i="11" s="1"/>
  <c r="AI1252" i="11"/>
  <c r="AH1252" i="11" a="1"/>
  <c r="AH1252" i="11" s="1"/>
  <c r="AI1288" i="11"/>
  <c r="AH1288" i="11" a="1"/>
  <c r="AH1288" i="11" s="1"/>
  <c r="AI1312" i="11"/>
  <c r="AH1312" i="11" a="1"/>
  <c r="AH1312" i="11" s="1"/>
  <c r="AI1336" i="11"/>
  <c r="AH1336" i="11" a="1"/>
  <c r="AH1336" i="11" s="1"/>
  <c r="AI1372" i="11"/>
  <c r="AH1372" i="11" a="1"/>
  <c r="AH1372" i="11" s="1"/>
  <c r="AI1396" i="11"/>
  <c r="AH1396" i="11" a="1"/>
  <c r="AH1396" i="11" s="1"/>
  <c r="AI1421" i="11"/>
  <c r="AH1421" i="11" a="1"/>
  <c r="AH1421" i="11" s="1"/>
  <c r="AI1444" i="11"/>
  <c r="AH1444" i="11" a="1"/>
  <c r="AH1444" i="11" s="1"/>
  <c r="AI1468" i="11"/>
  <c r="AH1468" i="11" a="1"/>
  <c r="AH1468" i="11" s="1"/>
  <c r="AI1504" i="11"/>
  <c r="AH1504" i="11" a="1"/>
  <c r="AH1504" i="11" s="1"/>
  <c r="AI1528" i="11"/>
  <c r="AH1528" i="11" a="1"/>
  <c r="AH1528" i="11" s="1"/>
  <c r="AI1564" i="11"/>
  <c r="AH1564" i="11" a="1"/>
  <c r="AH1564" i="11" s="1"/>
  <c r="AI1588" i="11"/>
  <c r="AH1588" i="11" a="1"/>
  <c r="AH1588" i="11" s="1"/>
  <c r="AI1612" i="11"/>
  <c r="AH1612" i="11" a="1"/>
  <c r="AH1612" i="11" s="1"/>
  <c r="AI1624" i="11"/>
  <c r="AH1624" i="11" a="1"/>
  <c r="AH1624" i="11" s="1"/>
  <c r="AI8" i="11"/>
  <c r="AH8" i="11" a="1"/>
  <c r="AH8" i="11" s="1"/>
  <c r="AI57" i="11"/>
  <c r="AH57" i="11" a="1"/>
  <c r="AH57" i="11" s="1"/>
  <c r="AI132" i="11"/>
  <c r="AH132" i="11" a="1"/>
  <c r="AH132" i="11" s="1"/>
  <c r="AI211" i="11"/>
  <c r="AH211" i="11" a="1"/>
  <c r="AH211" i="11" s="1"/>
  <c r="AI271" i="11"/>
  <c r="AH271" i="11" a="1"/>
  <c r="AH271" i="11" s="1"/>
  <c r="AI331" i="11"/>
  <c r="AH331" i="11" a="1"/>
  <c r="AH331" i="11" s="1"/>
  <c r="AI403" i="11"/>
  <c r="AH403" i="11" a="1"/>
  <c r="AH403" i="11" s="1"/>
  <c r="AI451" i="11"/>
  <c r="AH451" i="11" a="1"/>
  <c r="AH451" i="11" s="1"/>
  <c r="AI516" i="11"/>
  <c r="AH516" i="11" a="1"/>
  <c r="AH516" i="11" s="1"/>
  <c r="AI600" i="11"/>
  <c r="AH600" i="11" a="1"/>
  <c r="AH600" i="11" s="1"/>
  <c r="AI26" i="11"/>
  <c r="AH26" i="11" a="1"/>
  <c r="AH26" i="11" s="1"/>
  <c r="AI50" i="11"/>
  <c r="AH50" i="11" a="1"/>
  <c r="AH50" i="11" s="1"/>
  <c r="AI75" i="11"/>
  <c r="AH75" i="11" a="1"/>
  <c r="AH75" i="11" s="1"/>
  <c r="AI102" i="11"/>
  <c r="AH102" i="11" a="1"/>
  <c r="AH102" i="11" s="1"/>
  <c r="AI126" i="11"/>
  <c r="AH126" i="11" a="1"/>
  <c r="AH126" i="11" s="1"/>
  <c r="AI181" i="11"/>
  <c r="AH181" i="11" a="1"/>
  <c r="AH181" i="11" s="1"/>
  <c r="AI385" i="11"/>
  <c r="AH385" i="11" a="1"/>
  <c r="AH385" i="11" s="1"/>
  <c r="AI397" i="11"/>
  <c r="AH397" i="11" a="1"/>
  <c r="AH397" i="11" s="1"/>
  <c r="AI409" i="11"/>
  <c r="AH409" i="11" a="1"/>
  <c r="AH409" i="11" s="1"/>
  <c r="AI421" i="11"/>
  <c r="AH421" i="11" a="1"/>
  <c r="AH421" i="11" s="1"/>
  <c r="AI433" i="11"/>
  <c r="AH433" i="11" a="1"/>
  <c r="AH433" i="11" s="1"/>
  <c r="AI445" i="11"/>
  <c r="AH445" i="11" a="1"/>
  <c r="AH445" i="11" s="1"/>
  <c r="AI457" i="11"/>
  <c r="AH457" i="11" a="1"/>
  <c r="AH457" i="11" s="1"/>
  <c r="AI474" i="11"/>
  <c r="AH474" i="11" a="1"/>
  <c r="AH474" i="11" s="1"/>
  <c r="AI486" i="11"/>
  <c r="AH486" i="11" a="1"/>
  <c r="AH486" i="11" s="1"/>
  <c r="AI498" i="11"/>
  <c r="AH498" i="11" a="1"/>
  <c r="AH498" i="11" s="1"/>
  <c r="AI510" i="11"/>
  <c r="AH510" i="11" a="1"/>
  <c r="AH510" i="11" s="1"/>
  <c r="AI522" i="11"/>
  <c r="AH522" i="11" a="1"/>
  <c r="AH522" i="11" s="1"/>
  <c r="AI534" i="11"/>
  <c r="AH534" i="11" a="1"/>
  <c r="AH534" i="11" s="1"/>
  <c r="AI546" i="11"/>
  <c r="AH546" i="11" a="1"/>
  <c r="AH546" i="11" s="1"/>
  <c r="AI558" i="11"/>
  <c r="AH558" i="11" a="1"/>
  <c r="AH558" i="11" s="1"/>
  <c r="AI570" i="11"/>
  <c r="AH570" i="11" a="1"/>
  <c r="AH570" i="11" s="1"/>
  <c r="AI582" i="11"/>
  <c r="AH582" i="11" a="1"/>
  <c r="AH582" i="11" s="1"/>
  <c r="AI594" i="11"/>
  <c r="AH594" i="11" a="1"/>
  <c r="AH594" i="11" s="1"/>
  <c r="AI606" i="11"/>
  <c r="AH606" i="11" a="1"/>
  <c r="AH606" i="11" s="1"/>
  <c r="AI618" i="11"/>
  <c r="AH618" i="11" a="1"/>
  <c r="AH618" i="11" s="1"/>
  <c r="AI630" i="11"/>
  <c r="AH630" i="11" a="1"/>
  <c r="AH630" i="11" s="1"/>
  <c r="AI642" i="11"/>
  <c r="AH642" i="11" a="1"/>
  <c r="AH642" i="11" s="1"/>
  <c r="AI654" i="11"/>
  <c r="AH654" i="11" a="1"/>
  <c r="AH654" i="11" s="1"/>
  <c r="AI666" i="11"/>
  <c r="AH666" i="11" a="1"/>
  <c r="AH666" i="11" s="1"/>
  <c r="AI678" i="11"/>
  <c r="AH678" i="11" a="1"/>
  <c r="AH678" i="11" s="1"/>
  <c r="AI690" i="11"/>
  <c r="AH690" i="11" a="1"/>
  <c r="AH690" i="11" s="1"/>
  <c r="AI702" i="11"/>
  <c r="AH702" i="11" a="1"/>
  <c r="AH702" i="11" s="1"/>
  <c r="AI714" i="11"/>
  <c r="AH714" i="11" a="1"/>
  <c r="AH714" i="11" s="1"/>
  <c r="AI726" i="11"/>
  <c r="AH726" i="11" a="1"/>
  <c r="AH726" i="11" s="1"/>
  <c r="AI738" i="11"/>
  <c r="AH738" i="11" a="1"/>
  <c r="AH738" i="11" s="1"/>
  <c r="AI750" i="11"/>
  <c r="AH750" i="11" a="1"/>
  <c r="AH750" i="11" s="1"/>
  <c r="AI762" i="11"/>
  <c r="AH762" i="11" a="1"/>
  <c r="AH762" i="11" s="1"/>
  <c r="AI774" i="11"/>
  <c r="AH774" i="11" a="1"/>
  <c r="AH774" i="11" s="1"/>
  <c r="AI786" i="11"/>
  <c r="AH786" i="11" a="1"/>
  <c r="AH786" i="11" s="1"/>
  <c r="AI798" i="11"/>
  <c r="AH798" i="11" a="1"/>
  <c r="AH798" i="11" s="1"/>
  <c r="AI810" i="11"/>
  <c r="AH810" i="11" a="1"/>
  <c r="AH810" i="11" s="1"/>
  <c r="AI822" i="11"/>
  <c r="AH822" i="11" a="1"/>
  <c r="AH822" i="11" s="1"/>
  <c r="AI834" i="11"/>
  <c r="AH834" i="11" a="1"/>
  <c r="AH834" i="11" s="1"/>
  <c r="AI846" i="11"/>
  <c r="AH846" i="11" a="1"/>
  <c r="AH846" i="11" s="1"/>
  <c r="AI858" i="11"/>
  <c r="AH858" i="11" a="1"/>
  <c r="AH858" i="11" s="1"/>
  <c r="AI870" i="11"/>
  <c r="AH870" i="11" a="1"/>
  <c r="AH870" i="11" s="1"/>
  <c r="AI882" i="11"/>
  <c r="AH882" i="11" a="1"/>
  <c r="AH882" i="11" s="1"/>
  <c r="AI894" i="11"/>
  <c r="AH894" i="11" a="1"/>
  <c r="AH894" i="11" s="1"/>
  <c r="AI906" i="11"/>
  <c r="AH906" i="11" a="1"/>
  <c r="AH906" i="11" s="1"/>
  <c r="AI918" i="11"/>
  <c r="AH918" i="11" a="1"/>
  <c r="AH918" i="11" s="1"/>
  <c r="AI930" i="11"/>
  <c r="AH930" i="11" a="1"/>
  <c r="AH930" i="11" s="1"/>
  <c r="AI942" i="11"/>
  <c r="AH942" i="11" a="1"/>
  <c r="AH942" i="11" s="1"/>
  <c r="AI954" i="11"/>
  <c r="AH954" i="11" a="1"/>
  <c r="AH954" i="11" s="1"/>
  <c r="AI966" i="11"/>
  <c r="AH966" i="11" a="1"/>
  <c r="AH966" i="11" s="1"/>
  <c r="AI978" i="11"/>
  <c r="AH978" i="11" a="1"/>
  <c r="AH978" i="11" s="1"/>
  <c r="AI990" i="11"/>
  <c r="AH990" i="11" a="1"/>
  <c r="AH990" i="11" s="1"/>
  <c r="AI1002" i="11"/>
  <c r="AH1002" i="11" a="1"/>
  <c r="AH1002" i="11" s="1"/>
  <c r="AI1014" i="11"/>
  <c r="AH1014" i="11" a="1"/>
  <c r="AH1014" i="11" s="1"/>
  <c r="AI1026" i="11"/>
  <c r="AH1026" i="11" a="1"/>
  <c r="AH1026" i="11" s="1"/>
  <c r="AI1038" i="11"/>
  <c r="AH1038" i="11" a="1"/>
  <c r="AH1038" i="11" s="1"/>
  <c r="AI1050" i="11"/>
  <c r="AH1050" i="11" a="1"/>
  <c r="AH1050" i="11" s="1"/>
  <c r="AI1062" i="11"/>
  <c r="AH1062" i="11" a="1"/>
  <c r="AH1062" i="11" s="1"/>
  <c r="AI1074" i="11"/>
  <c r="AH1074" i="11" a="1"/>
  <c r="AH1074" i="11" s="1"/>
  <c r="AI1086" i="11"/>
  <c r="AH1086" i="11" a="1"/>
  <c r="AH1086" i="11" s="1"/>
  <c r="AI1098" i="11"/>
  <c r="AH1098" i="11" a="1"/>
  <c r="AH1098" i="11" s="1"/>
  <c r="AI1110" i="11"/>
  <c r="AH1110" i="11" a="1"/>
  <c r="AH1110" i="11" s="1"/>
  <c r="AI1122" i="11"/>
  <c r="AH1122" i="11" a="1"/>
  <c r="AH1122" i="11" s="1"/>
  <c r="AI1134" i="11"/>
  <c r="AH1134" i="11" a="1"/>
  <c r="AH1134" i="11" s="1"/>
  <c r="AI1146" i="11"/>
  <c r="AH1146" i="11" a="1"/>
  <c r="AH1146" i="11" s="1"/>
  <c r="AI1158" i="11"/>
  <c r="AH1158" i="11" a="1"/>
  <c r="AH1158" i="11" s="1"/>
  <c r="AI1170" i="11"/>
  <c r="AH1170" i="11" a="1"/>
  <c r="AH1170" i="11" s="1"/>
  <c r="AI1182" i="11"/>
  <c r="AH1182" i="11" a="1"/>
  <c r="AH1182" i="11" s="1"/>
  <c r="AI1194" i="11"/>
  <c r="AH1194" i="11" a="1"/>
  <c r="AH1194" i="11" s="1"/>
  <c r="AI1206" i="11"/>
  <c r="AH1206" i="11" a="1"/>
  <c r="AH1206" i="11" s="1"/>
  <c r="AI1218" i="11"/>
  <c r="AH1218" i="11" a="1"/>
  <c r="AH1218" i="11" s="1"/>
  <c r="AI1230" i="11"/>
  <c r="AH1230" i="11" a="1"/>
  <c r="AH1230" i="11" s="1"/>
  <c r="AI1242" i="11"/>
  <c r="AH1242" i="11" a="1"/>
  <c r="AH1242" i="11" s="1"/>
  <c r="AI1254" i="11"/>
  <c r="AH1254" i="11" a="1"/>
  <c r="AH1254" i="11" s="1"/>
  <c r="AI1266" i="11"/>
  <c r="AH1266" i="11" a="1"/>
  <c r="AH1266" i="11" s="1"/>
  <c r="AI1278" i="11"/>
  <c r="AH1278" i="11" a="1"/>
  <c r="AH1278" i="11" s="1"/>
  <c r="AI1290" i="11"/>
  <c r="AH1290" i="11" a="1"/>
  <c r="AH1290" i="11" s="1"/>
  <c r="AI1302" i="11"/>
  <c r="AH1302" i="11" a="1"/>
  <c r="AH1302" i="11" s="1"/>
  <c r="AI1314" i="11"/>
  <c r="AH1314" i="11" a="1"/>
  <c r="AH1314" i="11" s="1"/>
  <c r="AI1326" i="11"/>
  <c r="AH1326" i="11" a="1"/>
  <c r="AH1326" i="11" s="1"/>
  <c r="AI1338" i="11"/>
  <c r="AH1338" i="11" a="1"/>
  <c r="AH1338" i="11" s="1"/>
  <c r="AI1350" i="11"/>
  <c r="AH1350" i="11" a="1"/>
  <c r="AH1350" i="11" s="1"/>
  <c r="AI1362" i="11"/>
  <c r="AH1362" i="11" a="1"/>
  <c r="AH1362" i="11" s="1"/>
  <c r="AI1374" i="11"/>
  <c r="AH1374" i="11" a="1"/>
  <c r="AH1374" i="11" s="1"/>
  <c r="AI1386" i="11"/>
  <c r="AH1386" i="11" a="1"/>
  <c r="AH1386" i="11" s="1"/>
  <c r="AI1398" i="11"/>
  <c r="AH1398" i="11" a="1"/>
  <c r="AH1398" i="11" s="1"/>
  <c r="AI1410" i="11"/>
  <c r="AH1410" i="11" a="1"/>
  <c r="AH1410" i="11" s="1"/>
  <c r="AI1422" i="11"/>
  <c r="AH1422" i="11" a="1"/>
  <c r="AH1422" i="11" s="1"/>
  <c r="AI1434" i="11"/>
  <c r="AH1434" i="11" a="1"/>
  <c r="AH1434" i="11" s="1"/>
  <c r="AI1446" i="11"/>
  <c r="AH1446" i="11" a="1"/>
  <c r="AH1446" i="11" s="1"/>
  <c r="AI1458" i="11"/>
  <c r="AH1458" i="11" a="1"/>
  <c r="AH1458" i="11" s="1"/>
  <c r="AI1470" i="11"/>
  <c r="AH1470" i="11" a="1"/>
  <c r="AH1470" i="11" s="1"/>
  <c r="AI1482" i="11"/>
  <c r="AH1482" i="11" a="1"/>
  <c r="AH1482" i="11" s="1"/>
  <c r="AI1494" i="11"/>
  <c r="AH1494" i="11" a="1"/>
  <c r="AH1494" i="11" s="1"/>
  <c r="AI1506" i="11"/>
  <c r="AH1506" i="11" a="1"/>
  <c r="AH1506" i="11" s="1"/>
  <c r="AI1518" i="11"/>
  <c r="AH1518" i="11" a="1"/>
  <c r="AH1518" i="11" s="1"/>
  <c r="AI1530" i="11"/>
  <c r="AH1530" i="11" a="1"/>
  <c r="AH1530" i="11" s="1"/>
  <c r="AI1542" i="11"/>
  <c r="AH1542" i="11" a="1"/>
  <c r="AH1542" i="11" s="1"/>
  <c r="AI1554" i="11"/>
  <c r="AH1554" i="11" a="1"/>
  <c r="AH1554" i="11" s="1"/>
  <c r="AI1566" i="11"/>
  <c r="AH1566" i="11" a="1"/>
  <c r="AH1566" i="11" s="1"/>
  <c r="AI1578" i="11"/>
  <c r="AH1578" i="11" a="1"/>
  <c r="AH1578" i="11" s="1"/>
  <c r="AI1590" i="11"/>
  <c r="AH1590" i="11" a="1"/>
  <c r="AH1590" i="11" s="1"/>
  <c r="AI1602" i="11"/>
  <c r="AH1602" i="11" a="1"/>
  <c r="AH1602" i="11" s="1"/>
  <c r="AI1614" i="11"/>
  <c r="AH1614" i="11" a="1"/>
  <c r="AH1614" i="11" s="1"/>
  <c r="AI1626" i="11"/>
  <c r="AH1626" i="11" a="1"/>
  <c r="AH1626" i="11" s="1"/>
  <c r="AI1638" i="11"/>
  <c r="AH1638" i="11" a="1"/>
  <c r="AH1638" i="11" s="1"/>
  <c r="AI379" i="11"/>
  <c r="AH379" i="11" a="1"/>
  <c r="AH379" i="11" s="1"/>
  <c r="AI14" i="11"/>
  <c r="AH14" i="11" a="1"/>
  <c r="AH14" i="11" s="1"/>
  <c r="AI138" i="11"/>
  <c r="AH138" i="11" a="1"/>
  <c r="AH138" i="11" s="1"/>
  <c r="AI229" i="11"/>
  <c r="AH229" i="11" a="1"/>
  <c r="AH229" i="11" s="1"/>
  <c r="AI337" i="11"/>
  <c r="AH337" i="11" a="1"/>
  <c r="AH337" i="11" s="1"/>
  <c r="AI28" i="11"/>
  <c r="AH28" i="11" a="1"/>
  <c r="AH28" i="11" s="1"/>
  <c r="AI80" i="11"/>
  <c r="AH80" i="11" a="1"/>
  <c r="AH80" i="11" s="1"/>
  <c r="AI128" i="11"/>
  <c r="AH128" i="11" a="1"/>
  <c r="AH128" i="11" s="1"/>
  <c r="AI183" i="11"/>
  <c r="AH183" i="11" a="1"/>
  <c r="AH183" i="11" s="1"/>
  <c r="AI243" i="11"/>
  <c r="AH243" i="11" a="1"/>
  <c r="AH243" i="11" s="1"/>
  <c r="AI279" i="11"/>
  <c r="AH279" i="11" a="1"/>
  <c r="AH279" i="11" s="1"/>
  <c r="AI327" i="11"/>
  <c r="AH327" i="11" a="1"/>
  <c r="AH327" i="11" s="1"/>
  <c r="AI375" i="11"/>
  <c r="AH375" i="11" a="1"/>
  <c r="AH375" i="11" s="1"/>
  <c r="AI435" i="11"/>
  <c r="AH435" i="11" a="1"/>
  <c r="AH435" i="11" s="1"/>
  <c r="AI500" i="11"/>
  <c r="AH500" i="11" a="1"/>
  <c r="AH500" i="11" s="1"/>
  <c r="AI572" i="11"/>
  <c r="AH572" i="11" a="1"/>
  <c r="AH572" i="11" s="1"/>
  <c r="AI632" i="11"/>
  <c r="AH632" i="11" a="1"/>
  <c r="AH632" i="11" s="1"/>
  <c r="AI704" i="11"/>
  <c r="AH704" i="11" a="1"/>
  <c r="AH704" i="11" s="1"/>
  <c r="AI800" i="11"/>
  <c r="AH800" i="11" a="1"/>
  <c r="AH800" i="11" s="1"/>
  <c r="AI956" i="11"/>
  <c r="AH956" i="11" a="1"/>
  <c r="AH956" i="11" s="1"/>
  <c r="AI1112" i="11"/>
  <c r="AH1112" i="11" a="1"/>
  <c r="AH1112" i="11" s="1"/>
  <c r="AI1208" i="11"/>
  <c r="AH1208" i="11" a="1"/>
  <c r="AH1208" i="11" s="1"/>
  <c r="AI1256" i="11"/>
  <c r="AH1256" i="11" a="1"/>
  <c r="AH1256" i="11" s="1"/>
  <c r="AI1292" i="11"/>
  <c r="AH1292" i="11" a="1"/>
  <c r="AH1292" i="11" s="1"/>
  <c r="AI1304" i="11"/>
  <c r="AH1304" i="11" a="1"/>
  <c r="AH1304" i="11" s="1"/>
  <c r="AI1316" i="11"/>
  <c r="AH1316" i="11" a="1"/>
  <c r="AH1316" i="11" s="1"/>
  <c r="AI1328" i="11"/>
  <c r="AH1328" i="11" a="1"/>
  <c r="AH1328" i="11" s="1"/>
  <c r="AI1340" i="11"/>
  <c r="AH1340" i="11" a="1"/>
  <c r="AH1340" i="11" s="1"/>
  <c r="AI1364" i="11"/>
  <c r="AH1364" i="11" a="1"/>
  <c r="AH1364" i="11" s="1"/>
  <c r="AI1376" i="11"/>
  <c r="AH1376" i="11" a="1"/>
  <c r="AH1376" i="11" s="1"/>
  <c r="AI1388" i="11"/>
  <c r="AH1388" i="11" a="1"/>
  <c r="AH1388" i="11" s="1"/>
  <c r="AI1400" i="11"/>
  <c r="AH1400" i="11" a="1"/>
  <c r="AH1400" i="11" s="1"/>
  <c r="AI1412" i="11"/>
  <c r="AH1412" i="11" a="1"/>
  <c r="AH1412" i="11" s="1"/>
  <c r="AI1424" i="11"/>
  <c r="AH1424" i="11" a="1"/>
  <c r="AH1424" i="11" s="1"/>
  <c r="AI1436" i="11"/>
  <c r="AH1436" i="11" a="1"/>
  <c r="AH1436" i="11" s="1"/>
  <c r="AI1448" i="11"/>
  <c r="AH1448" i="11" a="1"/>
  <c r="AH1448" i="11" s="1"/>
  <c r="AI1460" i="11"/>
  <c r="AH1460" i="11" a="1"/>
  <c r="AH1460" i="11" s="1"/>
  <c r="AI1472" i="11"/>
  <c r="AH1472" i="11" a="1"/>
  <c r="AH1472" i="11" s="1"/>
  <c r="AI1484" i="11"/>
  <c r="AH1484" i="11" a="1"/>
  <c r="AH1484" i="11" s="1"/>
  <c r="AI1496" i="11"/>
  <c r="AH1496" i="11" a="1"/>
  <c r="AH1496" i="11" s="1"/>
  <c r="AI1508" i="11"/>
  <c r="AH1508" i="11" a="1"/>
  <c r="AH1508" i="11" s="1"/>
  <c r="AI1520" i="11"/>
  <c r="AH1520" i="11" a="1"/>
  <c r="AH1520" i="11" s="1"/>
  <c r="AI1532" i="11"/>
  <c r="AH1532" i="11" a="1"/>
  <c r="AH1532" i="11" s="1"/>
  <c r="AI1544" i="11"/>
  <c r="AH1544" i="11" a="1"/>
  <c r="AH1544" i="11" s="1"/>
  <c r="AI1556" i="11"/>
  <c r="AH1556" i="11" a="1"/>
  <c r="AH1556" i="11" s="1"/>
  <c r="AI1568" i="11"/>
  <c r="AH1568" i="11" a="1"/>
  <c r="AH1568" i="11" s="1"/>
  <c r="AI1580" i="11"/>
  <c r="AH1580" i="11" a="1"/>
  <c r="AH1580" i="11" s="1"/>
  <c r="AI1592" i="11"/>
  <c r="AH1592" i="11" a="1"/>
  <c r="AH1592" i="11" s="1"/>
  <c r="AI1604" i="11"/>
  <c r="AH1604" i="11" a="1"/>
  <c r="AH1604" i="11" s="1"/>
  <c r="AI1616" i="11"/>
  <c r="AH1616" i="11" a="1"/>
  <c r="AH1616" i="11" s="1"/>
  <c r="AI1628" i="11"/>
  <c r="AH1628" i="11" a="1"/>
  <c r="AH1628" i="11" s="1"/>
  <c r="AI209" i="11"/>
  <c r="AH209" i="11" a="1"/>
  <c r="AH209" i="11" s="1"/>
  <c r="AI221" i="11"/>
  <c r="AH221" i="11" a="1"/>
  <c r="AH221" i="11" s="1"/>
  <c r="AI233" i="11"/>
  <c r="AH233" i="11" a="1"/>
  <c r="AH233" i="11" s="1"/>
  <c r="AI245" i="11"/>
  <c r="AH245" i="11" a="1"/>
  <c r="AH245" i="11" s="1"/>
  <c r="AI257" i="11"/>
  <c r="AH257" i="11" a="1"/>
  <c r="AH257" i="11" s="1"/>
  <c r="AI269" i="11"/>
  <c r="AH269" i="11" a="1"/>
  <c r="AH269" i="11" s="1"/>
  <c r="AI281" i="11"/>
  <c r="AH281" i="11" a="1"/>
  <c r="AH281" i="11" s="1"/>
  <c r="AI293" i="11"/>
  <c r="AH293" i="11" a="1"/>
  <c r="AH293" i="11" s="1"/>
  <c r="AI305" i="11"/>
  <c r="AH305" i="11" a="1"/>
  <c r="AH305" i="11" s="1"/>
  <c r="AI317" i="11"/>
  <c r="AH317" i="11" a="1"/>
  <c r="AH317" i="11" s="1"/>
  <c r="AI329" i="11"/>
  <c r="AH329" i="11" a="1"/>
  <c r="AH329" i="11" s="1"/>
  <c r="AI341" i="11"/>
  <c r="AH341" i="11" a="1"/>
  <c r="AH341" i="11" s="1"/>
  <c r="AI353" i="11"/>
  <c r="AH353" i="11" a="1"/>
  <c r="AH353" i="11" s="1"/>
  <c r="AI365" i="11"/>
  <c r="AH365" i="11" a="1"/>
  <c r="AH365" i="11" s="1"/>
  <c r="AI377" i="11"/>
  <c r="AH377" i="11" a="1"/>
  <c r="AH377" i="11" s="1"/>
  <c r="AI389" i="11"/>
  <c r="AH389" i="11" a="1"/>
  <c r="AH389" i="11" s="1"/>
  <c r="AI401" i="11"/>
  <c r="AH401" i="11" a="1"/>
  <c r="AH401" i="11" s="1"/>
  <c r="AI413" i="11"/>
  <c r="AH413" i="11" a="1"/>
  <c r="AH413" i="11" s="1"/>
  <c r="AI425" i="11"/>
  <c r="AH425" i="11" a="1"/>
  <c r="AH425" i="11" s="1"/>
  <c r="AI437" i="11"/>
  <c r="AH437" i="11" a="1"/>
  <c r="AH437" i="11" s="1"/>
  <c r="AI449" i="11"/>
  <c r="AH449" i="11" a="1"/>
  <c r="AH449" i="11" s="1"/>
  <c r="AI461" i="11"/>
  <c r="AH461" i="11" a="1"/>
  <c r="AH461" i="11" s="1"/>
  <c r="AI478" i="11"/>
  <c r="AH478" i="11" a="1"/>
  <c r="AH478" i="11" s="1"/>
  <c r="AI490" i="11"/>
  <c r="AH490" i="11" a="1"/>
  <c r="AH490" i="11" s="1"/>
  <c r="AI502" i="11"/>
  <c r="AH502" i="11" a="1"/>
  <c r="AH502" i="11" s="1"/>
  <c r="AI514" i="11"/>
  <c r="AH514" i="11" a="1"/>
  <c r="AH514" i="11" s="1"/>
  <c r="AI526" i="11"/>
  <c r="AH526" i="11" a="1"/>
  <c r="AH526" i="11" s="1"/>
  <c r="AI538" i="11"/>
  <c r="AH538" i="11" a="1"/>
  <c r="AH538" i="11" s="1"/>
  <c r="AI550" i="11"/>
  <c r="AH550" i="11" a="1"/>
  <c r="AH550" i="11" s="1"/>
  <c r="AI562" i="11"/>
  <c r="AH562" i="11" a="1"/>
  <c r="AH562" i="11" s="1"/>
  <c r="AI574" i="11"/>
  <c r="AH574" i="11" a="1"/>
  <c r="AH574" i="11" s="1"/>
  <c r="AI586" i="11"/>
  <c r="AH586" i="11" a="1"/>
  <c r="AH586" i="11" s="1"/>
  <c r="AI598" i="11"/>
  <c r="AH598" i="11" a="1"/>
  <c r="AH598" i="11" s="1"/>
  <c r="AI610" i="11"/>
  <c r="AH610" i="11" a="1"/>
  <c r="AH610" i="11" s="1"/>
  <c r="AI622" i="11"/>
  <c r="AH622" i="11" a="1"/>
  <c r="AH622" i="11" s="1"/>
  <c r="AI634" i="11"/>
  <c r="AH634" i="11" a="1"/>
  <c r="AH634" i="11" s="1"/>
  <c r="AI646" i="11"/>
  <c r="AH646" i="11" a="1"/>
  <c r="AH646" i="11" s="1"/>
  <c r="AI658" i="11"/>
  <c r="AH658" i="11" a="1"/>
  <c r="AH658" i="11" s="1"/>
  <c r="AI670" i="11"/>
  <c r="AH670" i="11" a="1"/>
  <c r="AH670" i="11" s="1"/>
  <c r="AI682" i="11"/>
  <c r="AH682" i="11" a="1"/>
  <c r="AH682" i="11" s="1"/>
  <c r="AI694" i="11"/>
  <c r="AH694" i="11" a="1"/>
  <c r="AH694" i="11" s="1"/>
  <c r="AI706" i="11"/>
  <c r="AH706" i="11" a="1"/>
  <c r="AH706" i="11" s="1"/>
  <c r="AI718" i="11"/>
  <c r="AH718" i="11" a="1"/>
  <c r="AH718" i="11" s="1"/>
  <c r="AI730" i="11"/>
  <c r="AH730" i="11" a="1"/>
  <c r="AH730" i="11" s="1"/>
  <c r="AI742" i="11"/>
  <c r="AH742" i="11" a="1"/>
  <c r="AH742" i="11" s="1"/>
  <c r="AI754" i="11"/>
  <c r="AH754" i="11" a="1"/>
  <c r="AH754" i="11" s="1"/>
  <c r="AI766" i="11"/>
  <c r="AH766" i="11" a="1"/>
  <c r="AH766" i="11" s="1"/>
  <c r="AI778" i="11"/>
  <c r="AH778" i="11" a="1"/>
  <c r="AH778" i="11" s="1"/>
  <c r="AI790" i="11"/>
  <c r="AH790" i="11" a="1"/>
  <c r="AH790" i="11" s="1"/>
  <c r="AI802" i="11"/>
  <c r="AH802" i="11" a="1"/>
  <c r="AH802" i="11" s="1"/>
  <c r="AI814" i="11"/>
  <c r="AH814" i="11" a="1"/>
  <c r="AH814" i="11" s="1"/>
  <c r="AI826" i="11"/>
  <c r="AH826" i="11" a="1"/>
  <c r="AH826" i="11" s="1"/>
  <c r="AI838" i="11"/>
  <c r="AH838" i="11" a="1"/>
  <c r="AH838" i="11" s="1"/>
  <c r="AI850" i="11"/>
  <c r="AH850" i="11" a="1"/>
  <c r="AH850" i="11" s="1"/>
  <c r="AI862" i="11"/>
  <c r="AH862" i="11" a="1"/>
  <c r="AH862" i="11" s="1"/>
  <c r="AI874" i="11"/>
  <c r="AH874" i="11" a="1"/>
  <c r="AH874" i="11" s="1"/>
  <c r="AI886" i="11"/>
  <c r="AH886" i="11" a="1"/>
  <c r="AH886" i="11" s="1"/>
  <c r="AI898" i="11"/>
  <c r="AH898" i="11" a="1"/>
  <c r="AH898" i="11" s="1"/>
  <c r="AI910" i="11"/>
  <c r="AH910" i="11" a="1"/>
  <c r="AH910" i="11" s="1"/>
  <c r="AI922" i="11"/>
  <c r="AH922" i="11" a="1"/>
  <c r="AH922" i="11" s="1"/>
  <c r="AI934" i="11"/>
  <c r="AH934" i="11" a="1"/>
  <c r="AH934" i="11" s="1"/>
  <c r="AI946" i="11"/>
  <c r="AH946" i="11" a="1"/>
  <c r="AH946" i="11" s="1"/>
  <c r="AI958" i="11"/>
  <c r="AH958" i="11" a="1"/>
  <c r="AH958" i="11" s="1"/>
  <c r="AI970" i="11"/>
  <c r="AH970" i="11" a="1"/>
  <c r="AH970" i="11" s="1"/>
  <c r="AI982" i="11"/>
  <c r="AH982" i="11" a="1"/>
  <c r="AH982" i="11" s="1"/>
  <c r="AI994" i="11"/>
  <c r="AH994" i="11" a="1"/>
  <c r="AH994" i="11" s="1"/>
  <c r="AI1006" i="11"/>
  <c r="AH1006" i="11" a="1"/>
  <c r="AH1006" i="11" s="1"/>
  <c r="AI1018" i="11"/>
  <c r="AH1018" i="11" a="1"/>
  <c r="AH1018" i="11" s="1"/>
  <c r="AI1030" i="11"/>
  <c r="AH1030" i="11" a="1"/>
  <c r="AH1030" i="11" s="1"/>
  <c r="AI1042" i="11"/>
  <c r="AH1042" i="11" a="1"/>
  <c r="AH1042" i="11" s="1"/>
  <c r="AI1054" i="11"/>
  <c r="AH1054" i="11" a="1"/>
  <c r="AH1054" i="11" s="1"/>
  <c r="AI1066" i="11"/>
  <c r="AH1066" i="11" a="1"/>
  <c r="AH1066" i="11" s="1"/>
  <c r="AI1078" i="11"/>
  <c r="AH1078" i="11" a="1"/>
  <c r="AH1078" i="11" s="1"/>
  <c r="AI1090" i="11"/>
  <c r="AH1090" i="11" a="1"/>
  <c r="AH1090" i="11" s="1"/>
  <c r="AI1102" i="11"/>
  <c r="AH1102" i="11" a="1"/>
  <c r="AH1102" i="11" s="1"/>
  <c r="AI1114" i="11"/>
  <c r="AH1114" i="11" a="1"/>
  <c r="AH1114" i="11" s="1"/>
  <c r="AI1126" i="11"/>
  <c r="AH1126" i="11" a="1"/>
  <c r="AH1126" i="11" s="1"/>
  <c r="AI1138" i="11"/>
  <c r="AH1138" i="11" a="1"/>
  <c r="AH1138" i="11" s="1"/>
  <c r="AI1150" i="11"/>
  <c r="AH1150" i="11" a="1"/>
  <c r="AH1150" i="11" s="1"/>
  <c r="AI1162" i="11"/>
  <c r="AH1162" i="11" a="1"/>
  <c r="AH1162" i="11" s="1"/>
  <c r="AI1174" i="11"/>
  <c r="AH1174" i="11" a="1"/>
  <c r="AH1174" i="11" s="1"/>
  <c r="AI1186" i="11"/>
  <c r="AH1186" i="11" a="1"/>
  <c r="AH1186" i="11" s="1"/>
  <c r="AI1198" i="11"/>
  <c r="AH1198" i="11" a="1"/>
  <c r="AH1198" i="11" s="1"/>
  <c r="AI1210" i="11"/>
  <c r="AH1210" i="11" a="1"/>
  <c r="AH1210" i="11" s="1"/>
  <c r="AI1222" i="11"/>
  <c r="AH1222" i="11" a="1"/>
  <c r="AH1222" i="11" s="1"/>
  <c r="AI1234" i="11"/>
  <c r="AH1234" i="11" a="1"/>
  <c r="AH1234" i="11" s="1"/>
  <c r="AI1246" i="11"/>
  <c r="AH1246" i="11" a="1"/>
  <c r="AH1246" i="11" s="1"/>
  <c r="AI1258" i="11"/>
  <c r="AH1258" i="11" a="1"/>
  <c r="AH1258" i="11" s="1"/>
  <c r="AI1270" i="11"/>
  <c r="AH1270" i="11" a="1"/>
  <c r="AH1270" i="11" s="1"/>
  <c r="AI1282" i="11"/>
  <c r="AH1282" i="11" a="1"/>
  <c r="AH1282" i="11" s="1"/>
  <c r="AI1294" i="11"/>
  <c r="AH1294" i="11" a="1"/>
  <c r="AH1294" i="11" s="1"/>
  <c r="AI1306" i="11"/>
  <c r="AH1306" i="11" a="1"/>
  <c r="AH1306" i="11" s="1"/>
  <c r="AI1318" i="11"/>
  <c r="AH1318" i="11" a="1"/>
  <c r="AH1318" i="11" s="1"/>
  <c r="AI1330" i="11"/>
  <c r="AH1330" i="11" a="1"/>
  <c r="AH1330" i="11" s="1"/>
  <c r="AI1342" i="11"/>
  <c r="AH1342" i="11" a="1"/>
  <c r="AH1342" i="11" s="1"/>
  <c r="AI1354" i="11"/>
  <c r="AH1354" i="11" a="1"/>
  <c r="AH1354" i="11" s="1"/>
  <c r="AI1366" i="11"/>
  <c r="AH1366" i="11" a="1"/>
  <c r="AH1366" i="11" s="1"/>
  <c r="AI1378" i="11"/>
  <c r="AH1378" i="11" a="1"/>
  <c r="AH1378" i="11" s="1"/>
  <c r="AI1390" i="11"/>
  <c r="AH1390" i="11" a="1"/>
  <c r="AH1390" i="11" s="1"/>
  <c r="AI1402" i="11"/>
  <c r="AH1402" i="11" a="1"/>
  <c r="AH1402" i="11" s="1"/>
  <c r="AI1414" i="11"/>
  <c r="AH1414" i="11" a="1"/>
  <c r="AH1414" i="11" s="1"/>
  <c r="AI1426" i="11"/>
  <c r="AH1426" i="11" a="1"/>
  <c r="AH1426" i="11" s="1"/>
  <c r="AI1438" i="11"/>
  <c r="AH1438" i="11" a="1"/>
  <c r="AH1438" i="11" s="1"/>
  <c r="AI1450" i="11"/>
  <c r="AH1450" i="11" a="1"/>
  <c r="AH1450" i="11" s="1"/>
  <c r="AI1462" i="11"/>
  <c r="AH1462" i="11" a="1"/>
  <c r="AH1462" i="11" s="1"/>
  <c r="AI1474" i="11"/>
  <c r="AH1474" i="11" a="1"/>
  <c r="AH1474" i="11" s="1"/>
  <c r="AI1486" i="11"/>
  <c r="AH1486" i="11" a="1"/>
  <c r="AH1486" i="11" s="1"/>
  <c r="AI1498" i="11"/>
  <c r="AH1498" i="11" a="1"/>
  <c r="AH1498" i="11" s="1"/>
  <c r="AI1510" i="11"/>
  <c r="AH1510" i="11" a="1"/>
  <c r="AH1510" i="11" s="1"/>
  <c r="AI1522" i="11"/>
  <c r="AH1522" i="11" a="1"/>
  <c r="AH1522" i="11" s="1"/>
  <c r="AI1534" i="11"/>
  <c r="AH1534" i="11" a="1"/>
  <c r="AH1534" i="11" s="1"/>
  <c r="AI1546" i="11"/>
  <c r="AH1546" i="11" a="1"/>
  <c r="AH1546" i="11" s="1"/>
  <c r="AI1558" i="11"/>
  <c r="AH1558" i="11" a="1"/>
  <c r="AH1558" i="11" s="1"/>
  <c r="AI1570" i="11"/>
  <c r="AH1570" i="11" a="1"/>
  <c r="AH1570" i="11" s="1"/>
  <c r="AI1582" i="11"/>
  <c r="AH1582" i="11" a="1"/>
  <c r="AH1582" i="11" s="1"/>
  <c r="AI1594" i="11"/>
  <c r="AH1594" i="11" a="1"/>
  <c r="AH1594" i="11" s="1"/>
  <c r="AI1606" i="11"/>
  <c r="AH1606" i="11" a="1"/>
  <c r="AH1606" i="11" s="1"/>
  <c r="AI1618" i="11"/>
  <c r="AH1618" i="11" a="1"/>
  <c r="AH1618" i="11" s="1"/>
  <c r="AI1630" i="11"/>
  <c r="AH1630" i="11" a="1"/>
  <c r="AH1630" i="11" s="1"/>
  <c r="AI7" i="11"/>
  <c r="AH7" i="11" a="1"/>
  <c r="AH7" i="11" s="1"/>
  <c r="AI19" i="11"/>
  <c r="AH19" i="11" a="1"/>
  <c r="AH19" i="11" s="1"/>
  <c r="AI31" i="11"/>
  <c r="AH31" i="11" a="1"/>
  <c r="AH31" i="11" s="1"/>
  <c r="AI43" i="11"/>
  <c r="AH43" i="11" a="1"/>
  <c r="AH43" i="11" s="1"/>
  <c r="AI56" i="11"/>
  <c r="AH56" i="11" a="1"/>
  <c r="AH56" i="11" s="1"/>
  <c r="AI68" i="11"/>
  <c r="AH68" i="11" a="1"/>
  <c r="AH68" i="11" s="1"/>
  <c r="AI83" i="11"/>
  <c r="AH83" i="11" a="1"/>
  <c r="AH83" i="11" s="1"/>
  <c r="AI95" i="11"/>
  <c r="AH95" i="11" a="1"/>
  <c r="AH95" i="11" s="1"/>
  <c r="AI107" i="11"/>
  <c r="AH107" i="11" a="1"/>
  <c r="AH107" i="11" s="1"/>
  <c r="AI119" i="11"/>
  <c r="AH119" i="11" a="1"/>
  <c r="AH119" i="11" s="1"/>
  <c r="AI131" i="11"/>
  <c r="AH131" i="11" a="1"/>
  <c r="AH131" i="11" s="1"/>
  <c r="AI143" i="11"/>
  <c r="AH143" i="11" a="1"/>
  <c r="AH143" i="11" s="1"/>
  <c r="AI155" i="11"/>
  <c r="AH155" i="11" a="1"/>
  <c r="AH155" i="11" s="1"/>
  <c r="AI174" i="11"/>
  <c r="AH174" i="11" a="1"/>
  <c r="AH174" i="11" s="1"/>
  <c r="AI186" i="11"/>
  <c r="AH186" i="11" a="1"/>
  <c r="AH186" i="11" s="1"/>
  <c r="AI198" i="11"/>
  <c r="AH198" i="11" a="1"/>
  <c r="AH198" i="11" s="1"/>
  <c r="AI210" i="11"/>
  <c r="AH210" i="11" a="1"/>
  <c r="AH210" i="11" s="1"/>
  <c r="AI222" i="11"/>
  <c r="AH222" i="11" a="1"/>
  <c r="AH222" i="11" s="1"/>
  <c r="AI234" i="11"/>
  <c r="AH234" i="11" a="1"/>
  <c r="AH234" i="11" s="1"/>
  <c r="AI246" i="11"/>
  <c r="AH246" i="11" a="1"/>
  <c r="AH246" i="11" s="1"/>
  <c r="AI258" i="11"/>
  <c r="AH258" i="11" a="1"/>
  <c r="AH258" i="11" s="1"/>
  <c r="AI270" i="11"/>
  <c r="AH270" i="11" a="1"/>
  <c r="AH270" i="11" s="1"/>
  <c r="AI282" i="11"/>
  <c r="AH282" i="11" a="1"/>
  <c r="AH282" i="11" s="1"/>
  <c r="AI294" i="11"/>
  <c r="AH294" i="11" a="1"/>
  <c r="AH294" i="11" s="1"/>
  <c r="AI306" i="11"/>
  <c r="AH306" i="11" a="1"/>
  <c r="AH306" i="11" s="1"/>
  <c r="AI318" i="11"/>
  <c r="AH318" i="11" a="1"/>
  <c r="AH318" i="11" s="1"/>
  <c r="AI330" i="11"/>
  <c r="AH330" i="11" a="1"/>
  <c r="AH330" i="11" s="1"/>
  <c r="AI342" i="11"/>
  <c r="AH342" i="11" a="1"/>
  <c r="AH342" i="11" s="1"/>
  <c r="AI354" i="11"/>
  <c r="AH354" i="11" a="1"/>
  <c r="AH354" i="11" s="1"/>
  <c r="AI366" i="11"/>
  <c r="AH366" i="11" a="1"/>
  <c r="AH366" i="11" s="1"/>
  <c r="AI378" i="11"/>
  <c r="AH378" i="11" a="1"/>
  <c r="AH378" i="11" s="1"/>
  <c r="AI390" i="11"/>
  <c r="AH390" i="11" a="1"/>
  <c r="AH390" i="11" s="1"/>
  <c r="AI402" i="11"/>
  <c r="AH402" i="11" a="1"/>
  <c r="AH402" i="11" s="1"/>
  <c r="AI414" i="11"/>
  <c r="AH414" i="11" a="1"/>
  <c r="AH414" i="11" s="1"/>
  <c r="AI426" i="11"/>
  <c r="AH426" i="11" a="1"/>
  <c r="AH426" i="11" s="1"/>
  <c r="AI438" i="11"/>
  <c r="AH438" i="11" a="1"/>
  <c r="AH438" i="11" s="1"/>
  <c r="AI450" i="11"/>
  <c r="AH450" i="11" a="1"/>
  <c r="AH450" i="11" s="1"/>
  <c r="AI467" i="11"/>
  <c r="AH467" i="11" a="1"/>
  <c r="AH467" i="11" s="1"/>
  <c r="AI479" i="11"/>
  <c r="AH479" i="11" a="1"/>
  <c r="AH479" i="11" s="1"/>
  <c r="AI491" i="11"/>
  <c r="AH491" i="11" a="1"/>
  <c r="AH491" i="11" s="1"/>
  <c r="AI503" i="11"/>
  <c r="AH503" i="11" a="1"/>
  <c r="AH503" i="11" s="1"/>
  <c r="AI515" i="11"/>
  <c r="AH515" i="11" a="1"/>
  <c r="AH515" i="11" s="1"/>
  <c r="AI527" i="11"/>
  <c r="AH527" i="11" a="1"/>
  <c r="AH527" i="11" s="1"/>
  <c r="AI539" i="11"/>
  <c r="AH539" i="11" a="1"/>
  <c r="AH539" i="11" s="1"/>
  <c r="AI551" i="11"/>
  <c r="AH551" i="11" a="1"/>
  <c r="AH551" i="11" s="1"/>
  <c r="AI563" i="11"/>
  <c r="AH563" i="11" a="1"/>
  <c r="AH563" i="11" s="1"/>
  <c r="AI575" i="11"/>
  <c r="AH575" i="11" a="1"/>
  <c r="AH575" i="11" s="1"/>
  <c r="AI587" i="11"/>
  <c r="AH587" i="11" a="1"/>
  <c r="AH587" i="11" s="1"/>
  <c r="AI599" i="11"/>
  <c r="AH599" i="11" a="1"/>
  <c r="AH599" i="11" s="1"/>
  <c r="AI611" i="11"/>
  <c r="AH611" i="11" a="1"/>
  <c r="AH611" i="11" s="1"/>
  <c r="AI623" i="11"/>
  <c r="AH623" i="11" a="1"/>
  <c r="AH623" i="11" s="1"/>
  <c r="AI635" i="11"/>
  <c r="AH635" i="11" a="1"/>
  <c r="AH635" i="11" s="1"/>
  <c r="AI647" i="11"/>
  <c r="AH647" i="11" a="1"/>
  <c r="AH647" i="11" s="1"/>
  <c r="AI659" i="11"/>
  <c r="AH659" i="11" a="1"/>
  <c r="AH659" i="11" s="1"/>
  <c r="AI671" i="11"/>
  <c r="AH671" i="11" a="1"/>
  <c r="AH671" i="11" s="1"/>
  <c r="AI683" i="11"/>
  <c r="AH683" i="11" a="1"/>
  <c r="AH683" i="11" s="1"/>
  <c r="AI695" i="11"/>
  <c r="AH695" i="11" a="1"/>
  <c r="AH695" i="11" s="1"/>
  <c r="AI707" i="11"/>
  <c r="AH707" i="11" a="1"/>
  <c r="AH707" i="11" s="1"/>
  <c r="AI719" i="11"/>
  <c r="AH719" i="11" a="1"/>
  <c r="AH719" i="11" s="1"/>
  <c r="AI731" i="11"/>
  <c r="AH731" i="11" a="1"/>
  <c r="AH731" i="11" s="1"/>
  <c r="AI743" i="11"/>
  <c r="AH743" i="11" a="1"/>
  <c r="AH743" i="11" s="1"/>
  <c r="AI755" i="11"/>
  <c r="AH755" i="11" a="1"/>
  <c r="AH755" i="11" s="1"/>
  <c r="AI767" i="11"/>
  <c r="AH767" i="11" a="1"/>
  <c r="AH767" i="11" s="1"/>
  <c r="AI779" i="11"/>
  <c r="AH779" i="11" a="1"/>
  <c r="AH779" i="11" s="1"/>
  <c r="AI791" i="11"/>
  <c r="AH791" i="11" a="1"/>
  <c r="AH791" i="11" s="1"/>
  <c r="AI803" i="11"/>
  <c r="AH803" i="11" a="1"/>
  <c r="AH803" i="11" s="1"/>
  <c r="AI815" i="11"/>
  <c r="AH815" i="11" a="1"/>
  <c r="AH815" i="11" s="1"/>
  <c r="AI827" i="11"/>
  <c r="AH827" i="11" a="1"/>
  <c r="AH827" i="11" s="1"/>
  <c r="AI839" i="11"/>
  <c r="AH839" i="11" a="1"/>
  <c r="AH839" i="11" s="1"/>
  <c r="AI851" i="11"/>
  <c r="AH851" i="11" a="1"/>
  <c r="AH851" i="11" s="1"/>
  <c r="AI863" i="11"/>
  <c r="AH863" i="11" a="1"/>
  <c r="AH863" i="11" s="1"/>
  <c r="AI875" i="11"/>
  <c r="AH875" i="11" a="1"/>
  <c r="AH875" i="11" s="1"/>
  <c r="AI887" i="11"/>
  <c r="AH887" i="11" a="1"/>
  <c r="AH887" i="11" s="1"/>
  <c r="AI899" i="11"/>
  <c r="AH899" i="11" a="1"/>
  <c r="AH899" i="11" s="1"/>
  <c r="AI911" i="11"/>
  <c r="AH911" i="11" a="1"/>
  <c r="AH911" i="11" s="1"/>
  <c r="AI923" i="11"/>
  <c r="AH923" i="11" a="1"/>
  <c r="AH923" i="11" s="1"/>
  <c r="AI935" i="11"/>
  <c r="AH935" i="11" a="1"/>
  <c r="AH935" i="11" s="1"/>
  <c r="AI947" i="11"/>
  <c r="AH947" i="11" a="1"/>
  <c r="AH947" i="11" s="1"/>
  <c r="AI959" i="11"/>
  <c r="AH959" i="11" a="1"/>
  <c r="AH959" i="11" s="1"/>
  <c r="AI971" i="11"/>
  <c r="AH971" i="11" a="1"/>
  <c r="AH971" i="11" s="1"/>
  <c r="AI983" i="11"/>
  <c r="AH983" i="11" a="1"/>
  <c r="AH983" i="11" s="1"/>
  <c r="AI995" i="11"/>
  <c r="AH995" i="11" a="1"/>
  <c r="AH995" i="11" s="1"/>
  <c r="AI1007" i="11"/>
  <c r="AH1007" i="11" a="1"/>
  <c r="AH1007" i="11" s="1"/>
  <c r="AI1019" i="11"/>
  <c r="AH1019" i="11" a="1"/>
  <c r="AH1019" i="11" s="1"/>
  <c r="AI1031" i="11"/>
  <c r="AH1031" i="11" a="1"/>
  <c r="AH1031" i="11" s="1"/>
  <c r="AI1043" i="11"/>
  <c r="AH1043" i="11" a="1"/>
  <c r="AH1043" i="11" s="1"/>
  <c r="AI1055" i="11"/>
  <c r="AH1055" i="11" a="1"/>
  <c r="AH1055" i="11" s="1"/>
  <c r="AI1067" i="11"/>
  <c r="AH1067" i="11" a="1"/>
  <c r="AH1067" i="11" s="1"/>
  <c r="AI1079" i="11"/>
  <c r="AH1079" i="11" a="1"/>
  <c r="AH1079" i="11" s="1"/>
  <c r="AI1091" i="11"/>
  <c r="AH1091" i="11" a="1"/>
  <c r="AH1091" i="11" s="1"/>
  <c r="AI1103" i="11"/>
  <c r="AH1103" i="11" a="1"/>
  <c r="AH1103" i="11" s="1"/>
  <c r="AI1115" i="11"/>
  <c r="AH1115" i="11" a="1"/>
  <c r="AH1115" i="11" s="1"/>
  <c r="AI1127" i="11"/>
  <c r="AH1127" i="11" a="1"/>
  <c r="AH1127" i="11" s="1"/>
  <c r="AI1139" i="11"/>
  <c r="AH1139" i="11" a="1"/>
  <c r="AH1139" i="11" s="1"/>
  <c r="AI1151" i="11"/>
  <c r="AH1151" i="11" a="1"/>
  <c r="AH1151" i="11" s="1"/>
  <c r="AI1163" i="11"/>
  <c r="AH1163" i="11" a="1"/>
  <c r="AH1163" i="11" s="1"/>
  <c r="AI1175" i="11"/>
  <c r="AH1175" i="11" a="1"/>
  <c r="AH1175" i="11" s="1"/>
  <c r="AI1187" i="11"/>
  <c r="AH1187" i="11" a="1"/>
  <c r="AH1187" i="11" s="1"/>
  <c r="AI1199" i="11"/>
  <c r="AH1199" i="11" a="1"/>
  <c r="AH1199" i="11" s="1"/>
  <c r="AI1211" i="11"/>
  <c r="AH1211" i="11" a="1"/>
  <c r="AH1211" i="11" s="1"/>
  <c r="AI1223" i="11"/>
  <c r="AH1223" i="11" a="1"/>
  <c r="AH1223" i="11" s="1"/>
  <c r="AI1235" i="11"/>
  <c r="AH1235" i="11" a="1"/>
  <c r="AH1235" i="11" s="1"/>
  <c r="AI1247" i="11"/>
  <c r="AH1247" i="11" a="1"/>
  <c r="AH1247" i="11" s="1"/>
  <c r="AI1259" i="11"/>
  <c r="AH1259" i="11" a="1"/>
  <c r="AH1259" i="11" s="1"/>
  <c r="AI1271" i="11"/>
  <c r="AH1271" i="11" a="1"/>
  <c r="AH1271" i="11" s="1"/>
  <c r="AI1283" i="11"/>
  <c r="AH1283" i="11" a="1"/>
  <c r="AH1283" i="11" s="1"/>
  <c r="AI1295" i="11"/>
  <c r="AH1295" i="11" a="1"/>
  <c r="AH1295" i="11" s="1"/>
  <c r="AI1307" i="11"/>
  <c r="AH1307" i="11" a="1"/>
  <c r="AH1307" i="11" s="1"/>
  <c r="AI1319" i="11"/>
  <c r="AH1319" i="11" a="1"/>
  <c r="AH1319" i="11" s="1"/>
  <c r="AI1331" i="11"/>
  <c r="AH1331" i="11" a="1"/>
  <c r="AH1331" i="11" s="1"/>
  <c r="AI1343" i="11"/>
  <c r="AH1343" i="11" a="1"/>
  <c r="AH1343" i="11" s="1"/>
  <c r="AI1355" i="11"/>
  <c r="AH1355" i="11" a="1"/>
  <c r="AH1355" i="11" s="1"/>
  <c r="AI1367" i="11"/>
  <c r="AH1367" i="11" a="1"/>
  <c r="AH1367" i="11" s="1"/>
  <c r="AI1379" i="11"/>
  <c r="AH1379" i="11" a="1"/>
  <c r="AH1379" i="11" s="1"/>
  <c r="AI1391" i="11"/>
  <c r="AH1391" i="11" a="1"/>
  <c r="AH1391" i="11" s="1"/>
  <c r="AI1403" i="11"/>
  <c r="AH1403" i="11" a="1"/>
  <c r="AH1403" i="11" s="1"/>
  <c r="AI1415" i="11"/>
  <c r="AH1415" i="11" a="1"/>
  <c r="AH1415" i="11" s="1"/>
  <c r="AI1427" i="11"/>
  <c r="AH1427" i="11" a="1"/>
  <c r="AH1427" i="11" s="1"/>
  <c r="AI1439" i="11"/>
  <c r="AH1439" i="11" a="1"/>
  <c r="AH1439" i="11" s="1"/>
  <c r="AI1451" i="11"/>
  <c r="AH1451" i="11" a="1"/>
  <c r="AH1451" i="11" s="1"/>
  <c r="AI1463" i="11"/>
  <c r="AH1463" i="11" a="1"/>
  <c r="AH1463" i="11" s="1"/>
  <c r="AI1475" i="11"/>
  <c r="AH1475" i="11" a="1"/>
  <c r="AH1475" i="11" s="1"/>
  <c r="AI1487" i="11"/>
  <c r="AH1487" i="11" a="1"/>
  <c r="AH1487" i="11" s="1"/>
  <c r="AI1499" i="11"/>
  <c r="AH1499" i="11" a="1"/>
  <c r="AH1499" i="11" s="1"/>
  <c r="AI1511" i="11"/>
  <c r="AH1511" i="11" a="1"/>
  <c r="AH1511" i="11" s="1"/>
  <c r="AI1523" i="11"/>
  <c r="AH1523" i="11" a="1"/>
  <c r="AH1523" i="11" s="1"/>
  <c r="AI1535" i="11"/>
  <c r="AH1535" i="11" a="1"/>
  <c r="AH1535" i="11" s="1"/>
  <c r="AI1547" i="11"/>
  <c r="AH1547" i="11" a="1"/>
  <c r="AH1547" i="11" s="1"/>
  <c r="AI1559" i="11"/>
  <c r="AH1559" i="11" a="1"/>
  <c r="AH1559" i="11" s="1"/>
  <c r="AI1571" i="11"/>
  <c r="AH1571" i="11" a="1"/>
  <c r="AH1571" i="11" s="1"/>
  <c r="AI1583" i="11"/>
  <c r="AH1583" i="11" a="1"/>
  <c r="AH1583" i="11" s="1"/>
  <c r="AI1595" i="11"/>
  <c r="AH1595" i="11" a="1"/>
  <c r="AH1595" i="11" s="1"/>
  <c r="AI1607" i="11"/>
  <c r="AH1607" i="11" a="1"/>
  <c r="AH1607" i="11" s="1"/>
  <c r="AI1619" i="11"/>
  <c r="AH1619" i="11" a="1"/>
  <c r="AH1619" i="11" s="1"/>
  <c r="AI1631" i="11"/>
  <c r="AH1631" i="11" a="1"/>
  <c r="AH1631" i="11" s="1"/>
  <c r="AI9" i="11"/>
  <c r="AH9" i="11" a="1"/>
  <c r="AH9" i="11" s="1"/>
  <c r="AI21" i="11"/>
  <c r="AH21" i="11" a="1"/>
  <c r="AH21" i="11" s="1"/>
  <c r="AI33" i="11"/>
  <c r="AH33" i="11" a="1"/>
  <c r="AH33" i="11" s="1"/>
  <c r="AI45" i="11"/>
  <c r="AH45" i="11" a="1"/>
  <c r="AH45" i="11" s="1"/>
  <c r="AI58" i="11"/>
  <c r="AH58" i="11" a="1"/>
  <c r="AH58" i="11" s="1"/>
  <c r="AI70" i="11"/>
  <c r="AH70" i="11" a="1"/>
  <c r="AH70" i="11" s="1"/>
  <c r="AI85" i="11"/>
  <c r="AH85" i="11" a="1"/>
  <c r="AH85" i="11" s="1"/>
  <c r="AI97" i="11"/>
  <c r="AH97" i="11" a="1"/>
  <c r="AH97" i="11" s="1"/>
  <c r="AI109" i="11"/>
  <c r="AH109" i="11" a="1"/>
  <c r="AH109" i="11" s="1"/>
  <c r="AI121" i="11"/>
  <c r="AH121" i="11" a="1"/>
  <c r="AH121" i="11" s="1"/>
  <c r="AI133" i="11"/>
  <c r="AH133" i="11" a="1"/>
  <c r="AH133" i="11" s="1"/>
  <c r="AI145" i="11"/>
  <c r="AH145" i="11" a="1"/>
  <c r="AH145" i="11" s="1"/>
  <c r="AI157" i="11"/>
  <c r="AH157" i="11" a="1"/>
  <c r="AH157" i="11" s="1"/>
  <c r="AI176" i="11"/>
  <c r="AH176" i="11" a="1"/>
  <c r="AH176" i="11" s="1"/>
  <c r="AI188" i="11"/>
  <c r="AH188" i="11" a="1"/>
  <c r="AH188" i="11" s="1"/>
  <c r="AI200" i="11"/>
  <c r="AH200" i="11" a="1"/>
  <c r="AH200" i="11" s="1"/>
  <c r="AI212" i="11"/>
  <c r="AH212" i="11" a="1"/>
  <c r="AH212" i="11" s="1"/>
  <c r="AI224" i="11"/>
  <c r="AH224" i="11" a="1"/>
  <c r="AH224" i="11" s="1"/>
  <c r="AI236" i="11"/>
  <c r="AH236" i="11" a="1"/>
  <c r="AH236" i="11" s="1"/>
  <c r="AI248" i="11"/>
  <c r="AH248" i="11" a="1"/>
  <c r="AH248" i="11" s="1"/>
  <c r="AI260" i="11"/>
  <c r="AH260" i="11" a="1"/>
  <c r="AH260" i="11" s="1"/>
  <c r="AI272" i="11"/>
  <c r="AH272" i="11" a="1"/>
  <c r="AH272" i="11" s="1"/>
  <c r="AI284" i="11"/>
  <c r="AH284" i="11" a="1"/>
  <c r="AH284" i="11" s="1"/>
  <c r="AI296" i="11"/>
  <c r="AH296" i="11" a="1"/>
  <c r="AH296" i="11" s="1"/>
  <c r="AI308" i="11"/>
  <c r="AH308" i="11" a="1"/>
  <c r="AH308" i="11" s="1"/>
  <c r="AI320" i="11"/>
  <c r="AH320" i="11" a="1"/>
  <c r="AH320" i="11" s="1"/>
  <c r="AI332" i="11"/>
  <c r="AH332" i="11" a="1"/>
  <c r="AH332" i="11" s="1"/>
  <c r="AI344" i="11"/>
  <c r="AH344" i="11" a="1"/>
  <c r="AH344" i="11" s="1"/>
  <c r="AI356" i="11"/>
  <c r="AH356" i="11" a="1"/>
  <c r="AH356" i="11" s="1"/>
  <c r="AI368" i="11"/>
  <c r="AH368" i="11" a="1"/>
  <c r="AH368" i="11" s="1"/>
  <c r="AI380" i="11"/>
  <c r="AH380" i="11" a="1"/>
  <c r="AH380" i="11" s="1"/>
  <c r="AI392" i="11"/>
  <c r="AH392" i="11" a="1"/>
  <c r="AH392" i="11" s="1"/>
  <c r="AI404" i="11"/>
  <c r="AH404" i="11" a="1"/>
  <c r="AH404" i="11" s="1"/>
  <c r="AI416" i="11"/>
  <c r="AH416" i="11" a="1"/>
  <c r="AH416" i="11" s="1"/>
  <c r="AI428" i="11"/>
  <c r="AH428" i="11" a="1"/>
  <c r="AH428" i="11" s="1"/>
  <c r="AI440" i="11"/>
  <c r="AH440" i="11" a="1"/>
  <c r="AH440" i="11" s="1"/>
  <c r="AI452" i="11"/>
  <c r="AH452" i="11" a="1"/>
  <c r="AH452" i="11" s="1"/>
  <c r="AI469" i="11"/>
  <c r="AH469" i="11" a="1"/>
  <c r="AH469" i="11" s="1"/>
  <c r="AI481" i="11"/>
  <c r="AH481" i="11" a="1"/>
  <c r="AH481" i="11" s="1"/>
  <c r="AI493" i="11"/>
  <c r="AH493" i="11" a="1"/>
  <c r="AH493" i="11" s="1"/>
  <c r="AI505" i="11"/>
  <c r="AH505" i="11" a="1"/>
  <c r="AH505" i="11" s="1"/>
  <c r="AI517" i="11"/>
  <c r="AH517" i="11" a="1"/>
  <c r="AH517" i="11" s="1"/>
  <c r="AI529" i="11"/>
  <c r="AH529" i="11" a="1"/>
  <c r="AH529" i="11" s="1"/>
  <c r="AI541" i="11"/>
  <c r="AH541" i="11" a="1"/>
  <c r="AH541" i="11" s="1"/>
  <c r="AI553" i="11"/>
  <c r="AH553" i="11" a="1"/>
  <c r="AH553" i="11" s="1"/>
  <c r="AI565" i="11"/>
  <c r="AH565" i="11" a="1"/>
  <c r="AH565" i="11" s="1"/>
  <c r="AI577" i="11"/>
  <c r="AH577" i="11" a="1"/>
  <c r="AH577" i="11" s="1"/>
  <c r="AI589" i="11"/>
  <c r="AH589" i="11" a="1"/>
  <c r="AH589" i="11" s="1"/>
  <c r="AI601" i="11"/>
  <c r="AH601" i="11" a="1"/>
  <c r="AH601" i="11" s="1"/>
  <c r="AI613" i="11"/>
  <c r="AH613" i="11" a="1"/>
  <c r="AH613" i="11" s="1"/>
  <c r="AI625" i="11"/>
  <c r="AH625" i="11" a="1"/>
  <c r="AH625" i="11" s="1"/>
  <c r="AI637" i="11"/>
  <c r="AH637" i="11" a="1"/>
  <c r="AH637" i="11" s="1"/>
  <c r="AI649" i="11"/>
  <c r="AH649" i="11" a="1"/>
  <c r="AH649" i="11" s="1"/>
  <c r="AI661" i="11"/>
  <c r="AH661" i="11" a="1"/>
  <c r="AH661" i="11" s="1"/>
  <c r="AI673" i="11"/>
  <c r="AH673" i="11" a="1"/>
  <c r="AH673" i="11" s="1"/>
  <c r="AI685" i="11"/>
  <c r="AH685" i="11" a="1"/>
  <c r="AH685" i="11" s="1"/>
  <c r="AI697" i="11"/>
  <c r="AH697" i="11" a="1"/>
  <c r="AH697" i="11" s="1"/>
  <c r="AI709" i="11"/>
  <c r="AH709" i="11" a="1"/>
  <c r="AH709" i="11" s="1"/>
  <c r="AI721" i="11"/>
  <c r="AH721" i="11" a="1"/>
  <c r="AH721" i="11" s="1"/>
  <c r="AI733" i="11"/>
  <c r="AH733" i="11" a="1"/>
  <c r="AH733" i="11" s="1"/>
  <c r="AI745" i="11"/>
  <c r="AH745" i="11" a="1"/>
  <c r="AH745" i="11" s="1"/>
  <c r="AI757" i="11"/>
  <c r="AH757" i="11" a="1"/>
  <c r="AH757" i="11" s="1"/>
  <c r="AI769" i="11"/>
  <c r="AH769" i="11" a="1"/>
  <c r="AH769" i="11" s="1"/>
  <c r="AI781" i="11"/>
  <c r="AH781" i="11" a="1"/>
  <c r="AH781" i="11" s="1"/>
  <c r="AI793" i="11"/>
  <c r="AH793" i="11" a="1"/>
  <c r="AH793" i="11" s="1"/>
  <c r="AI805" i="11"/>
  <c r="AH805" i="11" a="1"/>
  <c r="AH805" i="11" s="1"/>
  <c r="AI817" i="11"/>
  <c r="AH817" i="11" a="1"/>
  <c r="AH817" i="11" s="1"/>
  <c r="AI829" i="11"/>
  <c r="AH829" i="11" a="1"/>
  <c r="AH829" i="11" s="1"/>
  <c r="AI841" i="11"/>
  <c r="AH841" i="11" a="1"/>
  <c r="AH841" i="11" s="1"/>
  <c r="AI853" i="11"/>
  <c r="AH853" i="11" a="1"/>
  <c r="AH853" i="11" s="1"/>
  <c r="AI865" i="11"/>
  <c r="AH865" i="11" a="1"/>
  <c r="AH865" i="11" s="1"/>
  <c r="AI877" i="11"/>
  <c r="AH877" i="11" a="1"/>
  <c r="AH877" i="11" s="1"/>
  <c r="AI889" i="11"/>
  <c r="AH889" i="11" a="1"/>
  <c r="AH889" i="11" s="1"/>
  <c r="AI901" i="11"/>
  <c r="AH901" i="11" a="1"/>
  <c r="AH901" i="11" s="1"/>
  <c r="AI913" i="11"/>
  <c r="AH913" i="11" a="1"/>
  <c r="AH913" i="11" s="1"/>
  <c r="AI925" i="11"/>
  <c r="AH925" i="11" a="1"/>
  <c r="AH925" i="11" s="1"/>
  <c r="AI937" i="11"/>
  <c r="AH937" i="11" a="1"/>
  <c r="AH937" i="11" s="1"/>
  <c r="AI949" i="11"/>
  <c r="AH949" i="11" a="1"/>
  <c r="AH949" i="11" s="1"/>
  <c r="AI961" i="11"/>
  <c r="AH961" i="11" a="1"/>
  <c r="AH961" i="11" s="1"/>
  <c r="AI973" i="11"/>
  <c r="AH973" i="11" a="1"/>
  <c r="AH973" i="11" s="1"/>
  <c r="AI985" i="11"/>
  <c r="AH985" i="11" a="1"/>
  <c r="AH985" i="11" s="1"/>
  <c r="AI997" i="11"/>
  <c r="AH997" i="11" a="1"/>
  <c r="AH997" i="11" s="1"/>
  <c r="AI1009" i="11"/>
  <c r="AH1009" i="11" a="1"/>
  <c r="AH1009" i="11" s="1"/>
  <c r="AI1021" i="11"/>
  <c r="AH1021" i="11" a="1"/>
  <c r="AH1021" i="11" s="1"/>
  <c r="AI1033" i="11"/>
  <c r="AH1033" i="11" a="1"/>
  <c r="AH1033" i="11" s="1"/>
  <c r="AI1045" i="11"/>
  <c r="AH1045" i="11" a="1"/>
  <c r="AH1045" i="11" s="1"/>
  <c r="AI1057" i="11"/>
  <c r="AH1057" i="11" a="1"/>
  <c r="AH1057" i="11" s="1"/>
  <c r="AI1069" i="11"/>
  <c r="AH1069" i="11" a="1"/>
  <c r="AH1069" i="11" s="1"/>
  <c r="AI1081" i="11"/>
  <c r="AH1081" i="11" a="1"/>
  <c r="AH1081" i="11" s="1"/>
  <c r="AI1093" i="11"/>
  <c r="AH1093" i="11" a="1"/>
  <c r="AH1093" i="11" s="1"/>
  <c r="AI1105" i="11"/>
  <c r="AH1105" i="11" a="1"/>
  <c r="AH1105" i="11" s="1"/>
  <c r="AI1117" i="11"/>
  <c r="AH1117" i="11" a="1"/>
  <c r="AH1117" i="11" s="1"/>
  <c r="AI1129" i="11"/>
  <c r="AH1129" i="11" a="1"/>
  <c r="AH1129" i="11" s="1"/>
  <c r="AI1141" i="11"/>
  <c r="AH1141" i="11" a="1"/>
  <c r="AH1141" i="11" s="1"/>
  <c r="AI1153" i="11"/>
  <c r="AH1153" i="11" a="1"/>
  <c r="AH1153" i="11" s="1"/>
  <c r="AI1165" i="11"/>
  <c r="AH1165" i="11" a="1"/>
  <c r="AH1165" i="11" s="1"/>
  <c r="AI1177" i="11"/>
  <c r="AH1177" i="11" a="1"/>
  <c r="AH1177" i="11" s="1"/>
  <c r="AI1189" i="11"/>
  <c r="AH1189" i="11" a="1"/>
  <c r="AH1189" i="11" s="1"/>
  <c r="AI1201" i="11"/>
  <c r="AH1201" i="11" a="1"/>
  <c r="AH1201" i="11" s="1"/>
  <c r="AI1213" i="11"/>
  <c r="AH1213" i="11" a="1"/>
  <c r="AH1213" i="11" s="1"/>
  <c r="AI1225" i="11"/>
  <c r="AH1225" i="11" a="1"/>
  <c r="AH1225" i="11" s="1"/>
  <c r="AI1237" i="11"/>
  <c r="AH1237" i="11" a="1"/>
  <c r="AH1237" i="11" s="1"/>
  <c r="AI1249" i="11"/>
  <c r="AH1249" i="11" a="1"/>
  <c r="AH1249" i="11" s="1"/>
  <c r="AI1261" i="11"/>
  <c r="AH1261" i="11" a="1"/>
  <c r="AH1261" i="11" s="1"/>
  <c r="AI1273" i="11"/>
  <c r="AH1273" i="11" a="1"/>
  <c r="AH1273" i="11" s="1"/>
  <c r="AI1285" i="11"/>
  <c r="AH1285" i="11" a="1"/>
  <c r="AH1285" i="11" s="1"/>
  <c r="AI1297" i="11"/>
  <c r="AH1297" i="11" a="1"/>
  <c r="AH1297" i="11" s="1"/>
  <c r="AI1309" i="11"/>
  <c r="AH1309" i="11" a="1"/>
  <c r="AH1309" i="11" s="1"/>
  <c r="AI1321" i="11"/>
  <c r="AH1321" i="11" a="1"/>
  <c r="AH1321" i="11" s="1"/>
  <c r="AI1333" i="11"/>
  <c r="AH1333" i="11" a="1"/>
  <c r="AH1333" i="11" s="1"/>
  <c r="AI1345" i="11"/>
  <c r="AH1345" i="11" a="1"/>
  <c r="AH1345" i="11" s="1"/>
  <c r="AI1357" i="11"/>
  <c r="AH1357" i="11" a="1"/>
  <c r="AH1357" i="11" s="1"/>
  <c r="AI1369" i="11"/>
  <c r="AH1369" i="11" a="1"/>
  <c r="AH1369" i="11" s="1"/>
  <c r="AI1381" i="11"/>
  <c r="AH1381" i="11" a="1"/>
  <c r="AH1381" i="11" s="1"/>
  <c r="AI1393" i="11"/>
  <c r="AH1393" i="11" a="1"/>
  <c r="AH1393" i="11" s="1"/>
  <c r="AI1405" i="11"/>
  <c r="AH1405" i="11" a="1"/>
  <c r="AH1405" i="11" s="1"/>
  <c r="AI1418" i="11"/>
  <c r="AH1418" i="11" a="1"/>
  <c r="AH1418" i="11" s="1"/>
  <c r="AI1429" i="11"/>
  <c r="AH1429" i="11" a="1"/>
  <c r="AH1429" i="11" s="1"/>
  <c r="AI1441" i="11"/>
  <c r="AH1441" i="11" a="1"/>
  <c r="AH1441" i="11" s="1"/>
  <c r="AI1453" i="11"/>
  <c r="AH1453" i="11" a="1"/>
  <c r="AH1453" i="11" s="1"/>
  <c r="AI1465" i="11"/>
  <c r="AH1465" i="11" a="1"/>
  <c r="AH1465" i="11" s="1"/>
  <c r="AI1477" i="11"/>
  <c r="AH1477" i="11" a="1"/>
  <c r="AH1477" i="11" s="1"/>
  <c r="AI1489" i="11"/>
  <c r="AH1489" i="11" a="1"/>
  <c r="AH1489" i="11" s="1"/>
  <c r="AI1501" i="11"/>
  <c r="AH1501" i="11" a="1"/>
  <c r="AH1501" i="11" s="1"/>
  <c r="AI1513" i="11"/>
  <c r="AH1513" i="11" a="1"/>
  <c r="AH1513" i="11" s="1"/>
  <c r="AI1525" i="11"/>
  <c r="AH1525" i="11" a="1"/>
  <c r="AH1525" i="11" s="1"/>
  <c r="AI1537" i="11"/>
  <c r="AH1537" i="11" a="1"/>
  <c r="AH1537" i="11" s="1"/>
  <c r="AI1549" i="11"/>
  <c r="AH1549" i="11" a="1"/>
  <c r="AH1549" i="11" s="1"/>
  <c r="AI1561" i="11"/>
  <c r="AH1561" i="11" a="1"/>
  <c r="AH1561" i="11" s="1"/>
  <c r="AI1573" i="11"/>
  <c r="AH1573" i="11" a="1"/>
  <c r="AH1573" i="11" s="1"/>
  <c r="AI1585" i="11"/>
  <c r="AH1585" i="11" a="1"/>
  <c r="AH1585" i="11" s="1"/>
  <c r="AI1597" i="11"/>
  <c r="AH1597" i="11" a="1"/>
  <c r="AH1597" i="11" s="1"/>
  <c r="AI1609" i="11"/>
  <c r="AH1609" i="11" a="1"/>
  <c r="AH1609" i="11" s="1"/>
  <c r="AI1621" i="11"/>
  <c r="AH1621" i="11" a="1"/>
  <c r="AH1621" i="11" s="1"/>
  <c r="AI1633" i="11"/>
  <c r="AH1633" i="11" a="1"/>
  <c r="AH1633" i="11" s="1"/>
  <c r="AI11" i="11"/>
  <c r="AH11" i="11" a="1"/>
  <c r="AH11" i="11" s="1"/>
  <c r="AI23" i="11"/>
  <c r="AH23" i="11" a="1"/>
  <c r="AH23" i="11" s="1"/>
  <c r="AI35" i="11"/>
  <c r="AH35" i="11" a="1"/>
  <c r="AH35" i="11" s="1"/>
  <c r="AI47" i="11"/>
  <c r="AH47" i="11" a="1"/>
  <c r="AH47" i="11" s="1"/>
  <c r="AI60" i="11"/>
  <c r="AH60" i="11" a="1"/>
  <c r="AH60" i="11" s="1"/>
  <c r="AI72" i="11"/>
  <c r="AH72" i="11" a="1"/>
  <c r="AH72" i="11" s="1"/>
  <c r="AI87" i="11"/>
  <c r="AH87" i="11" a="1"/>
  <c r="AH87" i="11" s="1"/>
  <c r="AI99" i="11"/>
  <c r="AH99" i="11" a="1"/>
  <c r="AH99" i="11" s="1"/>
  <c r="AI111" i="11"/>
  <c r="AH111" i="11" a="1"/>
  <c r="AH111" i="11" s="1"/>
  <c r="AI123" i="11"/>
  <c r="AH123" i="11" a="1"/>
  <c r="AH123" i="11" s="1"/>
  <c r="AI135" i="11"/>
  <c r="AH135" i="11" a="1"/>
  <c r="AH135" i="11" s="1"/>
  <c r="AI147" i="11"/>
  <c r="AH147" i="11" a="1"/>
  <c r="AH147" i="11" s="1"/>
  <c r="AI159" i="11"/>
  <c r="AH159" i="11" a="1"/>
  <c r="AH159" i="11" s="1"/>
  <c r="AI178" i="11"/>
  <c r="AH178" i="11" a="1"/>
  <c r="AH178" i="11" s="1"/>
  <c r="AI190" i="11"/>
  <c r="AH190" i="11" a="1"/>
  <c r="AH190" i="11" s="1"/>
  <c r="AI202" i="11"/>
  <c r="AH202" i="11" a="1"/>
  <c r="AH202" i="11" s="1"/>
  <c r="AI214" i="11"/>
  <c r="AH214" i="11" a="1"/>
  <c r="AH214" i="11" s="1"/>
  <c r="AI226" i="11"/>
  <c r="AH226" i="11" a="1"/>
  <c r="AH226" i="11" s="1"/>
  <c r="AI238" i="11"/>
  <c r="AH238" i="11" a="1"/>
  <c r="AH238" i="11" s="1"/>
  <c r="AI250" i="11"/>
  <c r="AH250" i="11" a="1"/>
  <c r="AH250" i="11" s="1"/>
  <c r="AI262" i="11"/>
  <c r="AH262" i="11" a="1"/>
  <c r="AH262" i="11" s="1"/>
  <c r="AI274" i="11"/>
  <c r="AH274" i="11" a="1"/>
  <c r="AH274" i="11" s="1"/>
  <c r="AI286" i="11"/>
  <c r="AH286" i="11" a="1"/>
  <c r="AH286" i="11" s="1"/>
  <c r="AI298" i="11"/>
  <c r="AH298" i="11" a="1"/>
  <c r="AH298" i="11" s="1"/>
  <c r="AI310" i="11"/>
  <c r="AH310" i="11" a="1"/>
  <c r="AH310" i="11" s="1"/>
  <c r="AI322" i="11"/>
  <c r="AH322" i="11" a="1"/>
  <c r="AH322" i="11" s="1"/>
  <c r="AI334" i="11"/>
  <c r="AH334" i="11" a="1"/>
  <c r="AH334" i="11" s="1"/>
  <c r="AI346" i="11"/>
  <c r="AH346" i="11" a="1"/>
  <c r="AH346" i="11" s="1"/>
  <c r="AI358" i="11"/>
  <c r="AH358" i="11" a="1"/>
  <c r="AH358" i="11" s="1"/>
  <c r="AI370" i="11"/>
  <c r="AH370" i="11" a="1"/>
  <c r="AH370" i="11" s="1"/>
  <c r="AI382" i="11"/>
  <c r="AH382" i="11" a="1"/>
  <c r="AH382" i="11" s="1"/>
  <c r="AI394" i="11"/>
  <c r="AH394" i="11" a="1"/>
  <c r="AH394" i="11" s="1"/>
  <c r="AI406" i="11"/>
  <c r="AH406" i="11" a="1"/>
  <c r="AH406" i="11" s="1"/>
  <c r="AI418" i="11"/>
  <c r="AH418" i="11" a="1"/>
  <c r="AH418" i="11" s="1"/>
  <c r="AI430" i="11"/>
  <c r="AH430" i="11" a="1"/>
  <c r="AH430" i="11" s="1"/>
  <c r="AI442" i="11"/>
  <c r="AH442" i="11" a="1"/>
  <c r="AH442" i="11" s="1"/>
  <c r="AI454" i="11"/>
  <c r="AH454" i="11" a="1"/>
  <c r="AH454" i="11" s="1"/>
  <c r="AI471" i="11"/>
  <c r="AH471" i="11" a="1"/>
  <c r="AH471" i="11" s="1"/>
  <c r="AI483" i="11"/>
  <c r="AH483" i="11" a="1"/>
  <c r="AH483" i="11" s="1"/>
  <c r="AI495" i="11"/>
  <c r="AH495" i="11" a="1"/>
  <c r="AH495" i="11" s="1"/>
  <c r="AI507" i="11"/>
  <c r="AH507" i="11" a="1"/>
  <c r="AH507" i="11" s="1"/>
  <c r="AI519" i="11"/>
  <c r="AH519" i="11" a="1"/>
  <c r="AH519" i="11" s="1"/>
  <c r="AI531" i="11"/>
  <c r="AH531" i="11" a="1"/>
  <c r="AH531" i="11" s="1"/>
  <c r="AI543" i="11"/>
  <c r="AH543" i="11" a="1"/>
  <c r="AH543" i="11" s="1"/>
  <c r="AI555" i="11"/>
  <c r="AH555" i="11" a="1"/>
  <c r="AH555" i="11" s="1"/>
  <c r="AI567" i="11"/>
  <c r="AH567" i="11" a="1"/>
  <c r="AH567" i="11" s="1"/>
  <c r="AI579" i="11"/>
  <c r="AH579" i="11" a="1"/>
  <c r="AH579" i="11" s="1"/>
  <c r="AI591" i="11"/>
  <c r="AH591" i="11" a="1"/>
  <c r="AH591" i="11" s="1"/>
  <c r="AI603" i="11"/>
  <c r="AH603" i="11" a="1"/>
  <c r="AH603" i="11" s="1"/>
  <c r="AI615" i="11"/>
  <c r="AH615" i="11" a="1"/>
  <c r="AH615" i="11" s="1"/>
  <c r="AI627" i="11"/>
  <c r="AH627" i="11" a="1"/>
  <c r="AH627" i="11" s="1"/>
  <c r="AI639" i="11"/>
  <c r="AH639" i="11" a="1"/>
  <c r="AH639" i="11" s="1"/>
  <c r="AI651" i="11"/>
  <c r="AH651" i="11" a="1"/>
  <c r="AH651" i="11" s="1"/>
  <c r="AI663" i="11"/>
  <c r="AH663" i="11" a="1"/>
  <c r="AH663" i="11" s="1"/>
  <c r="AI675" i="11"/>
  <c r="AH675" i="11" a="1"/>
  <c r="AH675" i="11" s="1"/>
  <c r="AI687" i="11"/>
  <c r="AH687" i="11" a="1"/>
  <c r="AH687" i="11" s="1"/>
  <c r="AI699" i="11"/>
  <c r="AH699" i="11" a="1"/>
  <c r="AH699" i="11" s="1"/>
  <c r="AI711" i="11"/>
  <c r="AH711" i="11" a="1"/>
  <c r="AH711" i="11" s="1"/>
  <c r="AI723" i="11"/>
  <c r="AH723" i="11" a="1"/>
  <c r="AH723" i="11" s="1"/>
  <c r="AI735" i="11"/>
  <c r="AH735" i="11" a="1"/>
  <c r="AH735" i="11" s="1"/>
  <c r="AI747" i="11"/>
  <c r="AH747" i="11" a="1"/>
  <c r="AH747" i="11" s="1"/>
  <c r="AI759" i="11"/>
  <c r="AH759" i="11" a="1"/>
  <c r="AH759" i="11" s="1"/>
  <c r="AI771" i="11"/>
  <c r="AH771" i="11" a="1"/>
  <c r="AH771" i="11" s="1"/>
  <c r="AI783" i="11"/>
  <c r="AH783" i="11" a="1"/>
  <c r="AH783" i="11" s="1"/>
  <c r="AI795" i="11"/>
  <c r="AH795" i="11" a="1"/>
  <c r="AH795" i="11" s="1"/>
  <c r="AI807" i="11"/>
  <c r="AH807" i="11" a="1"/>
  <c r="AH807" i="11" s="1"/>
  <c r="AI819" i="11"/>
  <c r="AH819" i="11" a="1"/>
  <c r="AH819" i="11" s="1"/>
  <c r="AI831" i="11"/>
  <c r="AH831" i="11" a="1"/>
  <c r="AH831" i="11" s="1"/>
  <c r="AI843" i="11"/>
  <c r="AH843" i="11" a="1"/>
  <c r="AH843" i="11" s="1"/>
  <c r="AI855" i="11"/>
  <c r="AH855" i="11" a="1"/>
  <c r="AH855" i="11" s="1"/>
  <c r="AI867" i="11"/>
  <c r="AH867" i="11" a="1"/>
  <c r="AH867" i="11" s="1"/>
  <c r="AI879" i="11"/>
  <c r="AH879" i="11" a="1"/>
  <c r="AH879" i="11" s="1"/>
  <c r="AI891" i="11"/>
  <c r="AH891" i="11" a="1"/>
  <c r="AH891" i="11" s="1"/>
  <c r="AI903" i="11"/>
  <c r="AH903" i="11" a="1"/>
  <c r="AH903" i="11" s="1"/>
  <c r="AI915" i="11"/>
  <c r="AH915" i="11" a="1"/>
  <c r="AH915" i="11" s="1"/>
  <c r="AI927" i="11"/>
  <c r="AH927" i="11" a="1"/>
  <c r="AH927" i="11" s="1"/>
  <c r="AI939" i="11"/>
  <c r="AH939" i="11" a="1"/>
  <c r="AH939" i="11" s="1"/>
  <c r="AI951" i="11"/>
  <c r="AH951" i="11" a="1"/>
  <c r="AH951" i="11" s="1"/>
  <c r="AI963" i="11"/>
  <c r="AH963" i="11" a="1"/>
  <c r="AH963" i="11" s="1"/>
  <c r="AI975" i="11"/>
  <c r="AH975" i="11" a="1"/>
  <c r="AH975" i="11" s="1"/>
  <c r="AI987" i="11"/>
  <c r="AH987" i="11" a="1"/>
  <c r="AH987" i="11" s="1"/>
  <c r="AI999" i="11"/>
  <c r="AH999" i="11" a="1"/>
  <c r="AH999" i="11" s="1"/>
  <c r="AI1011" i="11"/>
  <c r="AH1011" i="11" a="1"/>
  <c r="AH1011" i="11" s="1"/>
  <c r="AI1023" i="11"/>
  <c r="AH1023" i="11" a="1"/>
  <c r="AH1023" i="11" s="1"/>
  <c r="AI1035" i="11"/>
  <c r="AH1035" i="11" a="1"/>
  <c r="AH1035" i="11" s="1"/>
  <c r="AI1047" i="11"/>
  <c r="AH1047" i="11" a="1"/>
  <c r="AH1047" i="11" s="1"/>
  <c r="AI1059" i="11"/>
  <c r="AH1059" i="11" a="1"/>
  <c r="AH1059" i="11" s="1"/>
  <c r="AI1071" i="11"/>
  <c r="AH1071" i="11" a="1"/>
  <c r="AH1071" i="11" s="1"/>
  <c r="AI1083" i="11"/>
  <c r="AH1083" i="11" a="1"/>
  <c r="AH1083" i="11" s="1"/>
  <c r="AI1095" i="11"/>
  <c r="AH1095" i="11" a="1"/>
  <c r="AH1095" i="11" s="1"/>
  <c r="AI1107" i="11"/>
  <c r="AH1107" i="11" a="1"/>
  <c r="AH1107" i="11" s="1"/>
  <c r="AI1119" i="11"/>
  <c r="AH1119" i="11" a="1"/>
  <c r="AH1119" i="11" s="1"/>
  <c r="AI1131" i="11"/>
  <c r="AH1131" i="11" a="1"/>
  <c r="AH1131" i="11" s="1"/>
  <c r="AI1143" i="11"/>
  <c r="AH1143" i="11" a="1"/>
  <c r="AH1143" i="11" s="1"/>
  <c r="AI1155" i="11"/>
  <c r="AH1155" i="11" a="1"/>
  <c r="AH1155" i="11" s="1"/>
  <c r="AI1167" i="11"/>
  <c r="AH1167" i="11" a="1"/>
  <c r="AH1167" i="11" s="1"/>
  <c r="AI1179" i="11"/>
  <c r="AH1179" i="11" a="1"/>
  <c r="AH1179" i="11" s="1"/>
  <c r="AI1191" i="11"/>
  <c r="AH1191" i="11" a="1"/>
  <c r="AH1191" i="11" s="1"/>
  <c r="AI1203" i="11"/>
  <c r="AH1203" i="11" a="1"/>
  <c r="AH1203" i="11" s="1"/>
  <c r="AI1215" i="11"/>
  <c r="AH1215" i="11" a="1"/>
  <c r="AH1215" i="11" s="1"/>
  <c r="AI1227" i="11"/>
  <c r="AH1227" i="11" a="1"/>
  <c r="AH1227" i="11" s="1"/>
  <c r="AI1239" i="11"/>
  <c r="AH1239" i="11" a="1"/>
  <c r="AH1239" i="11" s="1"/>
  <c r="AI1251" i="11"/>
  <c r="AH1251" i="11" a="1"/>
  <c r="AH1251" i="11" s="1"/>
  <c r="AI1263" i="11"/>
  <c r="AH1263" i="11" a="1"/>
  <c r="AH1263" i="11" s="1"/>
  <c r="AI1275" i="11"/>
  <c r="AH1275" i="11" a="1"/>
  <c r="AH1275" i="11" s="1"/>
  <c r="AI1287" i="11"/>
  <c r="AH1287" i="11" a="1"/>
  <c r="AH1287" i="11" s="1"/>
  <c r="AI1299" i="11"/>
  <c r="AH1299" i="11" a="1"/>
  <c r="AH1299" i="11" s="1"/>
  <c r="AI1311" i="11"/>
  <c r="AH1311" i="11" a="1"/>
  <c r="AH1311" i="11" s="1"/>
  <c r="AI1323" i="11"/>
  <c r="AH1323" i="11" a="1"/>
  <c r="AH1323" i="11" s="1"/>
  <c r="AI1335" i="11"/>
  <c r="AH1335" i="11" a="1"/>
  <c r="AH1335" i="11" s="1"/>
  <c r="AI1347" i="11"/>
  <c r="AH1347" i="11" a="1"/>
  <c r="AH1347" i="11" s="1"/>
  <c r="AI1359" i="11"/>
  <c r="AH1359" i="11" a="1"/>
  <c r="AH1359" i="11" s="1"/>
  <c r="AI1371" i="11"/>
  <c r="AH1371" i="11" a="1"/>
  <c r="AH1371" i="11" s="1"/>
  <c r="AI1383" i="11"/>
  <c r="AH1383" i="11" a="1"/>
  <c r="AH1383" i="11" s="1"/>
  <c r="AI1395" i="11"/>
  <c r="AH1395" i="11" a="1"/>
  <c r="AH1395" i="11" s="1"/>
  <c r="AI1407" i="11"/>
  <c r="AH1407" i="11" a="1"/>
  <c r="AH1407" i="11" s="1"/>
  <c r="AI1420" i="11"/>
  <c r="AH1420" i="11" a="1"/>
  <c r="AH1420" i="11" s="1"/>
  <c r="AI1431" i="11"/>
  <c r="AH1431" i="11" a="1"/>
  <c r="AH1431" i="11" s="1"/>
  <c r="AI1443" i="11"/>
  <c r="AH1443" i="11" a="1"/>
  <c r="AH1443" i="11" s="1"/>
  <c r="AI1455" i="11"/>
  <c r="AH1455" i="11" a="1"/>
  <c r="AH1455" i="11" s="1"/>
  <c r="AI1467" i="11"/>
  <c r="AH1467" i="11" a="1"/>
  <c r="AH1467" i="11" s="1"/>
  <c r="AI1479" i="11"/>
  <c r="AH1479" i="11" a="1"/>
  <c r="AH1479" i="11" s="1"/>
  <c r="AI1491" i="11"/>
  <c r="AH1491" i="11" a="1"/>
  <c r="AH1491" i="11" s="1"/>
  <c r="AI1503" i="11"/>
  <c r="AH1503" i="11" a="1"/>
  <c r="AH1503" i="11" s="1"/>
  <c r="AI1515" i="11"/>
  <c r="AH1515" i="11" a="1"/>
  <c r="AH1515" i="11" s="1"/>
  <c r="AI1527" i="11"/>
  <c r="AH1527" i="11" a="1"/>
  <c r="AH1527" i="11" s="1"/>
  <c r="AI1539" i="11"/>
  <c r="AH1539" i="11" a="1"/>
  <c r="AH1539" i="11" s="1"/>
  <c r="AI1551" i="11"/>
  <c r="AH1551" i="11" a="1"/>
  <c r="AH1551" i="11" s="1"/>
  <c r="AI1563" i="11"/>
  <c r="AH1563" i="11" a="1"/>
  <c r="AH1563" i="11" s="1"/>
  <c r="AI1575" i="11"/>
  <c r="AH1575" i="11" a="1"/>
  <c r="AH1575" i="11" s="1"/>
  <c r="AI1587" i="11"/>
  <c r="AH1587" i="11" a="1"/>
  <c r="AH1587" i="11" s="1"/>
  <c r="AI1599" i="11"/>
  <c r="AH1599" i="11" a="1"/>
  <c r="AH1599" i="11" s="1"/>
  <c r="AI1611" i="11"/>
  <c r="AH1611" i="11" a="1"/>
  <c r="AH1611" i="11" s="1"/>
  <c r="AI1623" i="11"/>
  <c r="AH1623" i="11" a="1"/>
  <c r="AH1623" i="11" s="1"/>
  <c r="AI1635" i="11"/>
  <c r="AH1635" i="11" a="1"/>
  <c r="AH1635" i="11" s="1"/>
  <c r="AI13" i="11"/>
  <c r="AH13" i="11" a="1"/>
  <c r="AH13" i="11" s="1"/>
  <c r="AI25" i="11"/>
  <c r="AH25" i="11" a="1"/>
  <c r="AH25" i="11" s="1"/>
  <c r="AI37" i="11"/>
  <c r="AH37" i="11" a="1"/>
  <c r="AH37" i="11" s="1"/>
  <c r="AI49" i="11"/>
  <c r="AH49" i="11" a="1"/>
  <c r="AH49" i="11" s="1"/>
  <c r="AI62" i="11"/>
  <c r="AH62" i="11" a="1"/>
  <c r="AH62" i="11" s="1"/>
  <c r="AI74" i="11"/>
  <c r="AH74" i="11" a="1"/>
  <c r="AH74" i="11" s="1"/>
  <c r="AI89" i="11"/>
  <c r="AH89" i="11" a="1"/>
  <c r="AH89" i="11" s="1"/>
  <c r="AI101" i="11"/>
  <c r="AH101" i="11" a="1"/>
  <c r="AH101" i="11" s="1"/>
  <c r="AI113" i="11"/>
  <c r="AH113" i="11" a="1"/>
  <c r="AH113" i="11" s="1"/>
  <c r="AI125" i="11"/>
  <c r="AH125" i="11" a="1"/>
  <c r="AH125" i="11" s="1"/>
  <c r="AI137" i="11"/>
  <c r="AH137" i="11" a="1"/>
  <c r="AH137" i="11" s="1"/>
  <c r="AI149" i="11"/>
  <c r="AH149" i="11" a="1"/>
  <c r="AH149" i="11" s="1"/>
  <c r="AI168" i="11"/>
  <c r="AH168" i="11" a="1"/>
  <c r="AH168" i="11" s="1"/>
  <c r="AI180" i="11"/>
  <c r="AH180" i="11" a="1"/>
  <c r="AH180" i="11" s="1"/>
  <c r="AI192" i="11"/>
  <c r="AH192" i="11" a="1"/>
  <c r="AH192" i="11" s="1"/>
  <c r="AI204" i="11"/>
  <c r="AH204" i="11" a="1"/>
  <c r="AH204" i="11" s="1"/>
  <c r="AI216" i="11"/>
  <c r="AH216" i="11" a="1"/>
  <c r="AH216" i="11" s="1"/>
  <c r="AI228" i="11"/>
  <c r="AH228" i="11" a="1"/>
  <c r="AH228" i="11" s="1"/>
  <c r="AI240" i="11"/>
  <c r="AH240" i="11" a="1"/>
  <c r="AH240" i="11" s="1"/>
  <c r="AI252" i="11"/>
  <c r="AH252" i="11" a="1"/>
  <c r="AH252" i="11" s="1"/>
  <c r="AI264" i="11"/>
  <c r="AH264" i="11" a="1"/>
  <c r="AH264" i="11" s="1"/>
  <c r="AI276" i="11"/>
  <c r="AH276" i="11" a="1"/>
  <c r="AH276" i="11" s="1"/>
  <c r="AI288" i="11"/>
  <c r="AH288" i="11" a="1"/>
  <c r="AH288" i="11" s="1"/>
  <c r="AI300" i="11"/>
  <c r="AH300" i="11" a="1"/>
  <c r="AH300" i="11" s="1"/>
  <c r="AI312" i="11"/>
  <c r="AH312" i="11" a="1"/>
  <c r="AH312" i="11" s="1"/>
  <c r="AI324" i="11"/>
  <c r="AH324" i="11" a="1"/>
  <c r="AH324" i="11" s="1"/>
  <c r="AI336" i="11"/>
  <c r="AH336" i="11" a="1"/>
  <c r="AH336" i="11" s="1"/>
  <c r="AI348" i="11"/>
  <c r="AH348" i="11" a="1"/>
  <c r="AH348" i="11" s="1"/>
  <c r="AI360" i="11"/>
  <c r="AH360" i="11" a="1"/>
  <c r="AH360" i="11" s="1"/>
  <c r="AI372" i="11"/>
  <c r="AH372" i="11" a="1"/>
  <c r="AH372" i="11" s="1"/>
  <c r="AI384" i="11"/>
  <c r="AH384" i="11" a="1"/>
  <c r="AH384" i="11" s="1"/>
  <c r="AI396" i="11"/>
  <c r="AH396" i="11" a="1"/>
  <c r="AH396" i="11" s="1"/>
  <c r="AI408" i="11"/>
  <c r="AH408" i="11" a="1"/>
  <c r="AH408" i="11" s="1"/>
  <c r="AI420" i="11"/>
  <c r="AH420" i="11" a="1"/>
  <c r="AH420" i="11" s="1"/>
  <c r="AI432" i="11"/>
  <c r="AH432" i="11" a="1"/>
  <c r="AH432" i="11" s="1"/>
  <c r="AI444" i="11"/>
  <c r="AH444" i="11" a="1"/>
  <c r="AH444" i="11" s="1"/>
  <c r="AI456" i="11"/>
  <c r="AH456" i="11" a="1"/>
  <c r="AH456" i="11" s="1"/>
  <c r="AI473" i="11"/>
  <c r="AH473" i="11" a="1"/>
  <c r="AH473" i="11" s="1"/>
  <c r="AI485" i="11"/>
  <c r="AH485" i="11" a="1"/>
  <c r="AH485" i="11" s="1"/>
  <c r="AI497" i="11"/>
  <c r="AH497" i="11" a="1"/>
  <c r="AH497" i="11" s="1"/>
  <c r="AI509" i="11"/>
  <c r="AH509" i="11" a="1"/>
  <c r="AH509" i="11" s="1"/>
  <c r="AI521" i="11"/>
  <c r="AH521" i="11" a="1"/>
  <c r="AH521" i="11" s="1"/>
  <c r="AI533" i="11"/>
  <c r="AH533" i="11" a="1"/>
  <c r="AH533" i="11" s="1"/>
  <c r="AI545" i="11"/>
  <c r="AH545" i="11" a="1"/>
  <c r="AH545" i="11" s="1"/>
  <c r="AI557" i="11"/>
  <c r="AH557" i="11" a="1"/>
  <c r="AH557" i="11" s="1"/>
  <c r="AI569" i="11"/>
  <c r="AH569" i="11" a="1"/>
  <c r="AH569" i="11" s="1"/>
  <c r="AI581" i="11"/>
  <c r="AH581" i="11" a="1"/>
  <c r="AH581" i="11" s="1"/>
  <c r="AI593" i="11"/>
  <c r="AH593" i="11" a="1"/>
  <c r="AH593" i="11" s="1"/>
  <c r="AI605" i="11"/>
  <c r="AH605" i="11" a="1"/>
  <c r="AH605" i="11" s="1"/>
  <c r="AI617" i="11"/>
  <c r="AH617" i="11" a="1"/>
  <c r="AH617" i="11" s="1"/>
  <c r="AI629" i="11"/>
  <c r="AH629" i="11" a="1"/>
  <c r="AH629" i="11" s="1"/>
  <c r="AI641" i="11"/>
  <c r="AH641" i="11" a="1"/>
  <c r="AH641" i="11" s="1"/>
  <c r="AI653" i="11"/>
  <c r="AH653" i="11" a="1"/>
  <c r="AH653" i="11" s="1"/>
  <c r="AI665" i="11"/>
  <c r="AH665" i="11" a="1"/>
  <c r="AH665" i="11" s="1"/>
  <c r="AI677" i="11"/>
  <c r="AH677" i="11" a="1"/>
  <c r="AH677" i="11" s="1"/>
  <c r="AI689" i="11"/>
  <c r="AH689" i="11" a="1"/>
  <c r="AH689" i="11" s="1"/>
  <c r="AI701" i="11"/>
  <c r="AH701" i="11" a="1"/>
  <c r="AH701" i="11" s="1"/>
  <c r="AI713" i="11"/>
  <c r="AH713" i="11" a="1"/>
  <c r="AH713" i="11" s="1"/>
  <c r="AI725" i="11"/>
  <c r="AH725" i="11" a="1"/>
  <c r="AH725" i="11" s="1"/>
  <c r="AI737" i="11"/>
  <c r="AH737" i="11" a="1"/>
  <c r="AH737" i="11" s="1"/>
  <c r="AI749" i="11"/>
  <c r="AH749" i="11" a="1"/>
  <c r="AH749" i="11" s="1"/>
  <c r="AI761" i="11"/>
  <c r="AH761" i="11" a="1"/>
  <c r="AH761" i="11" s="1"/>
  <c r="AI773" i="11"/>
  <c r="AH773" i="11" a="1"/>
  <c r="AH773" i="11" s="1"/>
  <c r="AI785" i="11"/>
  <c r="AH785" i="11" a="1"/>
  <c r="AH785" i="11" s="1"/>
  <c r="AI797" i="11"/>
  <c r="AH797" i="11" a="1"/>
  <c r="AH797" i="11" s="1"/>
  <c r="AI809" i="11"/>
  <c r="AH809" i="11" a="1"/>
  <c r="AH809" i="11" s="1"/>
  <c r="AI821" i="11"/>
  <c r="AH821" i="11" a="1"/>
  <c r="AH821" i="11" s="1"/>
  <c r="AI833" i="11"/>
  <c r="AH833" i="11" a="1"/>
  <c r="AH833" i="11" s="1"/>
  <c r="AI845" i="11"/>
  <c r="AH845" i="11" a="1"/>
  <c r="AH845" i="11" s="1"/>
  <c r="AI857" i="11"/>
  <c r="AH857" i="11" a="1"/>
  <c r="AH857" i="11" s="1"/>
  <c r="AI869" i="11"/>
  <c r="AH869" i="11" a="1"/>
  <c r="AH869" i="11" s="1"/>
  <c r="AI881" i="11"/>
  <c r="AH881" i="11" a="1"/>
  <c r="AH881" i="11" s="1"/>
  <c r="AI893" i="11"/>
  <c r="AH893" i="11" a="1"/>
  <c r="AH893" i="11" s="1"/>
  <c r="AI905" i="11"/>
  <c r="AH905" i="11" a="1"/>
  <c r="AH905" i="11" s="1"/>
  <c r="AI917" i="11"/>
  <c r="AH917" i="11" a="1"/>
  <c r="AH917" i="11" s="1"/>
  <c r="AI929" i="11"/>
  <c r="AH929" i="11" a="1"/>
  <c r="AH929" i="11" s="1"/>
  <c r="AI941" i="11"/>
  <c r="AH941" i="11" a="1"/>
  <c r="AH941" i="11" s="1"/>
  <c r="AI953" i="11"/>
  <c r="AH953" i="11" a="1"/>
  <c r="AH953" i="11" s="1"/>
  <c r="AI965" i="11"/>
  <c r="AH965" i="11" a="1"/>
  <c r="AH965" i="11" s="1"/>
  <c r="AI977" i="11"/>
  <c r="AH977" i="11" a="1"/>
  <c r="AH977" i="11" s="1"/>
  <c r="AI989" i="11"/>
  <c r="AH989" i="11" a="1"/>
  <c r="AH989" i="11" s="1"/>
  <c r="AI1001" i="11"/>
  <c r="AH1001" i="11" a="1"/>
  <c r="AH1001" i="11" s="1"/>
  <c r="AI1013" i="11"/>
  <c r="AH1013" i="11" a="1"/>
  <c r="AH1013" i="11" s="1"/>
  <c r="AI1025" i="11"/>
  <c r="AH1025" i="11" a="1"/>
  <c r="AH1025" i="11" s="1"/>
  <c r="AI1037" i="11"/>
  <c r="AH1037" i="11" a="1"/>
  <c r="AH1037" i="11" s="1"/>
  <c r="AI1049" i="11"/>
  <c r="AH1049" i="11" a="1"/>
  <c r="AH1049" i="11" s="1"/>
  <c r="AI1061" i="11"/>
  <c r="AH1061" i="11" a="1"/>
  <c r="AH1061" i="11" s="1"/>
  <c r="AI1073" i="11"/>
  <c r="AH1073" i="11" a="1"/>
  <c r="AH1073" i="11" s="1"/>
  <c r="AI1085" i="11"/>
  <c r="AH1085" i="11" a="1"/>
  <c r="AH1085" i="11" s="1"/>
  <c r="AI1097" i="11"/>
  <c r="AH1097" i="11" a="1"/>
  <c r="AH1097" i="11" s="1"/>
  <c r="AI1109" i="11"/>
  <c r="AH1109" i="11" a="1"/>
  <c r="AH1109" i="11" s="1"/>
  <c r="AI1121" i="11"/>
  <c r="AH1121" i="11" a="1"/>
  <c r="AH1121" i="11" s="1"/>
  <c r="AI1133" i="11"/>
  <c r="AH1133" i="11" a="1"/>
  <c r="AH1133" i="11" s="1"/>
  <c r="AI1145" i="11"/>
  <c r="AH1145" i="11" a="1"/>
  <c r="AH1145" i="11" s="1"/>
  <c r="AI1157" i="11"/>
  <c r="AH1157" i="11" a="1"/>
  <c r="AH1157" i="11" s="1"/>
  <c r="AI1169" i="11"/>
  <c r="AH1169" i="11" a="1"/>
  <c r="AH1169" i="11" s="1"/>
  <c r="AI1181" i="11"/>
  <c r="AH1181" i="11" a="1"/>
  <c r="AH1181" i="11" s="1"/>
  <c r="AI1193" i="11"/>
  <c r="AH1193" i="11" a="1"/>
  <c r="AH1193" i="11" s="1"/>
  <c r="AI1205" i="11"/>
  <c r="AH1205" i="11" a="1"/>
  <c r="AH1205" i="11" s="1"/>
  <c r="AI1217" i="11"/>
  <c r="AH1217" i="11" a="1"/>
  <c r="AH1217" i="11" s="1"/>
  <c r="AI1229" i="11"/>
  <c r="AH1229" i="11" a="1"/>
  <c r="AH1229" i="11" s="1"/>
  <c r="AI1241" i="11"/>
  <c r="AH1241" i="11" a="1"/>
  <c r="AH1241" i="11" s="1"/>
  <c r="AI1253" i="11"/>
  <c r="AH1253" i="11" a="1"/>
  <c r="AH1253" i="11" s="1"/>
  <c r="AI1265" i="11"/>
  <c r="AH1265" i="11" a="1"/>
  <c r="AH1265" i="11" s="1"/>
  <c r="AI1277" i="11"/>
  <c r="AH1277" i="11" a="1"/>
  <c r="AH1277" i="11" s="1"/>
  <c r="AI1289" i="11"/>
  <c r="AH1289" i="11" a="1"/>
  <c r="AH1289" i="11" s="1"/>
  <c r="AI1301" i="11"/>
  <c r="AH1301" i="11" a="1"/>
  <c r="AH1301" i="11" s="1"/>
  <c r="AI1313" i="11"/>
  <c r="AH1313" i="11" a="1"/>
  <c r="AH1313" i="11" s="1"/>
  <c r="AI1325" i="11"/>
  <c r="AH1325" i="11" a="1"/>
  <c r="AH1325" i="11" s="1"/>
  <c r="AI1337" i="11"/>
  <c r="AH1337" i="11" a="1"/>
  <c r="AH1337" i="11" s="1"/>
  <c r="AI1349" i="11"/>
  <c r="AH1349" i="11" a="1"/>
  <c r="AH1349" i="11" s="1"/>
  <c r="AI1361" i="11"/>
  <c r="AH1361" i="11" a="1"/>
  <c r="AH1361" i="11" s="1"/>
  <c r="AI1373" i="11"/>
  <c r="AH1373" i="11" a="1"/>
  <c r="AH1373" i="11" s="1"/>
  <c r="AI1385" i="11"/>
  <c r="AH1385" i="11" a="1"/>
  <c r="AH1385" i="11" s="1"/>
  <c r="AI1397" i="11"/>
  <c r="AH1397" i="11" a="1"/>
  <c r="AH1397" i="11" s="1"/>
  <c r="AI1409" i="11"/>
  <c r="AH1409" i="11" a="1"/>
  <c r="AH1409" i="11" s="1"/>
  <c r="AI1433" i="11"/>
  <c r="AH1433" i="11" a="1"/>
  <c r="AH1433" i="11" s="1"/>
  <c r="AI1445" i="11"/>
  <c r="AH1445" i="11" a="1"/>
  <c r="AH1445" i="11" s="1"/>
  <c r="AI1457" i="11"/>
  <c r="AH1457" i="11" a="1"/>
  <c r="AH1457" i="11" s="1"/>
  <c r="AI1469" i="11"/>
  <c r="AH1469" i="11" a="1"/>
  <c r="AH1469" i="11" s="1"/>
  <c r="AI1481" i="11"/>
  <c r="AH1481" i="11" a="1"/>
  <c r="AH1481" i="11" s="1"/>
  <c r="AI1493" i="11"/>
  <c r="AH1493" i="11" a="1"/>
  <c r="AH1493" i="11" s="1"/>
  <c r="AI1505" i="11"/>
  <c r="AH1505" i="11" a="1"/>
  <c r="AH1505" i="11" s="1"/>
  <c r="AI1517" i="11"/>
  <c r="AH1517" i="11" a="1"/>
  <c r="AH1517" i="11" s="1"/>
  <c r="AI1529" i="11"/>
  <c r="AH1529" i="11" a="1"/>
  <c r="AH1529" i="11" s="1"/>
  <c r="AI1541" i="11"/>
  <c r="AH1541" i="11" a="1"/>
  <c r="AH1541" i="11" s="1"/>
  <c r="AI1553" i="11"/>
  <c r="AH1553" i="11" a="1"/>
  <c r="AH1553" i="11" s="1"/>
  <c r="AI1565" i="11"/>
  <c r="AH1565" i="11" a="1"/>
  <c r="AH1565" i="11" s="1"/>
  <c r="AI1577" i="11"/>
  <c r="AH1577" i="11" a="1"/>
  <c r="AH1577" i="11" s="1"/>
  <c r="AI1589" i="11"/>
  <c r="AH1589" i="11" a="1"/>
  <c r="AH1589" i="11" s="1"/>
  <c r="AI1601" i="11"/>
  <c r="AH1601" i="11" a="1"/>
  <c r="AH1601" i="11" s="1"/>
  <c r="AI1613" i="11"/>
  <c r="AH1613" i="11" a="1"/>
  <c r="AH1613" i="11" s="1"/>
  <c r="AI1625" i="11"/>
  <c r="AH1625" i="11" a="1"/>
  <c r="AH1625" i="11" s="1"/>
  <c r="AI1637" i="11"/>
  <c r="AH1637" i="11" a="1"/>
  <c r="AH1637" i="11" s="1"/>
  <c r="AI15" i="11"/>
  <c r="AH15" i="11" a="1"/>
  <c r="AH15" i="11" s="1"/>
  <c r="AI27" i="11"/>
  <c r="AH27" i="11" a="1"/>
  <c r="AH27" i="11" s="1"/>
  <c r="AI39" i="11"/>
  <c r="AH39" i="11" a="1"/>
  <c r="AH39" i="11" s="1"/>
  <c r="AI51" i="11"/>
  <c r="AH51" i="11" a="1"/>
  <c r="AH51" i="11" s="1"/>
  <c r="AI64" i="11"/>
  <c r="AH64" i="11" a="1"/>
  <c r="AH64" i="11" s="1"/>
  <c r="AI79" i="11"/>
  <c r="AH79" i="11" a="1"/>
  <c r="AH79" i="11" s="1"/>
  <c r="AI91" i="11"/>
  <c r="AH91" i="11" a="1"/>
  <c r="AH91" i="11" s="1"/>
  <c r="AI103" i="11"/>
  <c r="AH103" i="11" a="1"/>
  <c r="AH103" i="11" s="1"/>
  <c r="AI115" i="11"/>
  <c r="AH115" i="11" a="1"/>
  <c r="AH115" i="11" s="1"/>
  <c r="AI127" i="11"/>
  <c r="AH127" i="11" a="1"/>
  <c r="AH127" i="11" s="1"/>
  <c r="AI139" i="11"/>
  <c r="AH139" i="11" a="1"/>
  <c r="AH139" i="11" s="1"/>
  <c r="AI151" i="11"/>
  <c r="AH151" i="11" a="1"/>
  <c r="AH151" i="11" s="1"/>
  <c r="AI170" i="11"/>
  <c r="AH170" i="11" a="1"/>
  <c r="AH170" i="11" s="1"/>
  <c r="AI182" i="11"/>
  <c r="AH182" i="11" a="1"/>
  <c r="AH182" i="11" s="1"/>
  <c r="AI194" i="11"/>
  <c r="AH194" i="11" a="1"/>
  <c r="AH194" i="11" s="1"/>
  <c r="AI206" i="11"/>
  <c r="AH206" i="11" a="1"/>
  <c r="AH206" i="11" s="1"/>
  <c r="AI218" i="11"/>
  <c r="AH218" i="11" a="1"/>
  <c r="AH218" i="11" s="1"/>
  <c r="AI230" i="11"/>
  <c r="AH230" i="11" a="1"/>
  <c r="AH230" i="11" s="1"/>
  <c r="AI242" i="11"/>
  <c r="AH242" i="11" a="1"/>
  <c r="AH242" i="11" s="1"/>
  <c r="AI254" i="11"/>
  <c r="AH254" i="11" a="1"/>
  <c r="AH254" i="11" s="1"/>
  <c r="AI266" i="11"/>
  <c r="AH266" i="11" a="1"/>
  <c r="AH266" i="11" s="1"/>
  <c r="AI278" i="11"/>
  <c r="AH278" i="11" a="1"/>
  <c r="AH278" i="11" s="1"/>
  <c r="AI290" i="11"/>
  <c r="AH290" i="11" a="1"/>
  <c r="AH290" i="11" s="1"/>
  <c r="AI302" i="11"/>
  <c r="AH302" i="11" a="1"/>
  <c r="AH302" i="11" s="1"/>
  <c r="AI314" i="11"/>
  <c r="AH314" i="11" a="1"/>
  <c r="AH314" i="11" s="1"/>
  <c r="AI326" i="11"/>
  <c r="AH326" i="11" a="1"/>
  <c r="AH326" i="11" s="1"/>
  <c r="AI338" i="11"/>
  <c r="AH338" i="11" a="1"/>
  <c r="AH338" i="11" s="1"/>
  <c r="AI350" i="11"/>
  <c r="AH350" i="11" a="1"/>
  <c r="AH350" i="11" s="1"/>
  <c r="AI362" i="11"/>
  <c r="AH362" i="11" a="1"/>
  <c r="AH362" i="11" s="1"/>
  <c r="AI374" i="11"/>
  <c r="AH374" i="11" a="1"/>
  <c r="AH374" i="11" s="1"/>
  <c r="AI386" i="11"/>
  <c r="AH386" i="11" a="1"/>
  <c r="AH386" i="11" s="1"/>
  <c r="AI398" i="11"/>
  <c r="AH398" i="11" a="1"/>
  <c r="AH398" i="11" s="1"/>
  <c r="AI410" i="11"/>
  <c r="AH410" i="11" a="1"/>
  <c r="AH410" i="11" s="1"/>
  <c r="AI422" i="11"/>
  <c r="AH422" i="11" a="1"/>
  <c r="AH422" i="11" s="1"/>
  <c r="AI434" i="11"/>
  <c r="AH434" i="11" a="1"/>
  <c r="AH434" i="11" s="1"/>
  <c r="AI446" i="11"/>
  <c r="AH446" i="11" a="1"/>
  <c r="AH446" i="11" s="1"/>
  <c r="AI458" i="11"/>
  <c r="AH458" i="11" a="1"/>
  <c r="AH458" i="11" s="1"/>
  <c r="AI475" i="11"/>
  <c r="AH475" i="11" a="1"/>
  <c r="AH475" i="11" s="1"/>
  <c r="AI487" i="11"/>
  <c r="AH487" i="11" a="1"/>
  <c r="AH487" i="11" s="1"/>
  <c r="AI499" i="11"/>
  <c r="AH499" i="11" a="1"/>
  <c r="AH499" i="11" s="1"/>
  <c r="AI511" i="11"/>
  <c r="AH511" i="11" a="1"/>
  <c r="AH511" i="11" s="1"/>
  <c r="AI523" i="11"/>
  <c r="AH523" i="11" a="1"/>
  <c r="AH523" i="11" s="1"/>
  <c r="AI535" i="11"/>
  <c r="AH535" i="11" a="1"/>
  <c r="AH535" i="11" s="1"/>
  <c r="AI547" i="11"/>
  <c r="AH547" i="11" a="1"/>
  <c r="AH547" i="11" s="1"/>
  <c r="AI559" i="11"/>
  <c r="AH559" i="11" a="1"/>
  <c r="AH559" i="11" s="1"/>
  <c r="AI571" i="11"/>
  <c r="AH571" i="11" a="1"/>
  <c r="AH571" i="11" s="1"/>
  <c r="AI583" i="11"/>
  <c r="AH583" i="11" a="1"/>
  <c r="AH583" i="11" s="1"/>
  <c r="AI595" i="11"/>
  <c r="AH595" i="11" a="1"/>
  <c r="AH595" i="11" s="1"/>
  <c r="AI607" i="11"/>
  <c r="AH607" i="11" a="1"/>
  <c r="AH607" i="11" s="1"/>
  <c r="AI619" i="11"/>
  <c r="AH619" i="11" a="1"/>
  <c r="AH619" i="11" s="1"/>
  <c r="AI631" i="11"/>
  <c r="AH631" i="11" a="1"/>
  <c r="AH631" i="11" s="1"/>
  <c r="AI643" i="11"/>
  <c r="AH643" i="11" a="1"/>
  <c r="AH643" i="11" s="1"/>
  <c r="AI655" i="11"/>
  <c r="AH655" i="11" a="1"/>
  <c r="AH655" i="11" s="1"/>
  <c r="AI667" i="11"/>
  <c r="AH667" i="11" a="1"/>
  <c r="AH667" i="11" s="1"/>
  <c r="AI679" i="11"/>
  <c r="AH679" i="11" a="1"/>
  <c r="AH679" i="11" s="1"/>
  <c r="AI691" i="11"/>
  <c r="AH691" i="11" a="1"/>
  <c r="AH691" i="11" s="1"/>
  <c r="AI703" i="11"/>
  <c r="AH703" i="11" a="1"/>
  <c r="AH703" i="11" s="1"/>
  <c r="AI715" i="11"/>
  <c r="AH715" i="11" a="1"/>
  <c r="AH715" i="11" s="1"/>
  <c r="AI727" i="11"/>
  <c r="AH727" i="11" a="1"/>
  <c r="AH727" i="11" s="1"/>
  <c r="AI739" i="11"/>
  <c r="AH739" i="11" a="1"/>
  <c r="AH739" i="11" s="1"/>
  <c r="AI751" i="11"/>
  <c r="AH751" i="11" a="1"/>
  <c r="AH751" i="11" s="1"/>
  <c r="AI763" i="11"/>
  <c r="AH763" i="11" a="1"/>
  <c r="AH763" i="11" s="1"/>
  <c r="AI775" i="11"/>
  <c r="AH775" i="11" a="1"/>
  <c r="AH775" i="11" s="1"/>
  <c r="AI787" i="11"/>
  <c r="AH787" i="11" a="1"/>
  <c r="AH787" i="11" s="1"/>
  <c r="AI799" i="11"/>
  <c r="AH799" i="11" a="1"/>
  <c r="AH799" i="11" s="1"/>
  <c r="AI811" i="11"/>
  <c r="AH811" i="11" a="1"/>
  <c r="AH811" i="11" s="1"/>
  <c r="AI823" i="11"/>
  <c r="AH823" i="11" a="1"/>
  <c r="AH823" i="11" s="1"/>
  <c r="AI835" i="11"/>
  <c r="AH835" i="11" a="1"/>
  <c r="AH835" i="11" s="1"/>
  <c r="AI847" i="11"/>
  <c r="AH847" i="11" a="1"/>
  <c r="AH847" i="11" s="1"/>
  <c r="AI859" i="11"/>
  <c r="AH859" i="11" a="1"/>
  <c r="AH859" i="11" s="1"/>
  <c r="AI871" i="11"/>
  <c r="AH871" i="11" a="1"/>
  <c r="AH871" i="11" s="1"/>
  <c r="AI883" i="11"/>
  <c r="AH883" i="11" a="1"/>
  <c r="AH883" i="11" s="1"/>
  <c r="AI895" i="11"/>
  <c r="AH895" i="11" a="1"/>
  <c r="AH895" i="11" s="1"/>
  <c r="AI907" i="11"/>
  <c r="AH907" i="11" a="1"/>
  <c r="AH907" i="11" s="1"/>
  <c r="AI919" i="11"/>
  <c r="AH919" i="11" a="1"/>
  <c r="AH919" i="11" s="1"/>
  <c r="AI931" i="11"/>
  <c r="AH931" i="11" a="1"/>
  <c r="AH931" i="11" s="1"/>
  <c r="AI943" i="11"/>
  <c r="AH943" i="11" a="1"/>
  <c r="AH943" i="11" s="1"/>
  <c r="AI955" i="11"/>
  <c r="AH955" i="11" a="1"/>
  <c r="AH955" i="11" s="1"/>
  <c r="AI967" i="11"/>
  <c r="AH967" i="11" a="1"/>
  <c r="AH967" i="11" s="1"/>
  <c r="AI979" i="11"/>
  <c r="AH979" i="11" a="1"/>
  <c r="AH979" i="11" s="1"/>
  <c r="AI991" i="11"/>
  <c r="AH991" i="11" a="1"/>
  <c r="AH991" i="11" s="1"/>
  <c r="AI1003" i="11"/>
  <c r="AH1003" i="11" a="1"/>
  <c r="AH1003" i="11" s="1"/>
  <c r="AI1015" i="11"/>
  <c r="AH1015" i="11" a="1"/>
  <c r="AH1015" i="11" s="1"/>
  <c r="AI1027" i="11"/>
  <c r="AH1027" i="11" a="1"/>
  <c r="AH1027" i="11" s="1"/>
  <c r="AI1039" i="11"/>
  <c r="AH1039" i="11" a="1"/>
  <c r="AH1039" i="11" s="1"/>
  <c r="AI1051" i="11"/>
  <c r="AH1051" i="11" a="1"/>
  <c r="AH1051" i="11" s="1"/>
  <c r="AI1063" i="11"/>
  <c r="AH1063" i="11" a="1"/>
  <c r="AH1063" i="11" s="1"/>
  <c r="AI1075" i="11"/>
  <c r="AH1075" i="11" a="1"/>
  <c r="AH1075" i="11" s="1"/>
  <c r="AI1087" i="11"/>
  <c r="AH1087" i="11" a="1"/>
  <c r="AH1087" i="11" s="1"/>
  <c r="AI1099" i="11"/>
  <c r="AH1099" i="11" a="1"/>
  <c r="AH1099" i="11" s="1"/>
  <c r="AI1111" i="11"/>
  <c r="AH1111" i="11" a="1"/>
  <c r="AH1111" i="11" s="1"/>
  <c r="AI1123" i="11"/>
  <c r="AH1123" i="11" a="1"/>
  <c r="AH1123" i="11" s="1"/>
  <c r="AI1135" i="11"/>
  <c r="AH1135" i="11" a="1"/>
  <c r="AH1135" i="11" s="1"/>
  <c r="AI1147" i="11"/>
  <c r="AH1147" i="11" a="1"/>
  <c r="AH1147" i="11" s="1"/>
  <c r="AI1159" i="11"/>
  <c r="AH1159" i="11" a="1"/>
  <c r="AH1159" i="11" s="1"/>
  <c r="AI1171" i="11"/>
  <c r="AH1171" i="11" a="1"/>
  <c r="AH1171" i="11" s="1"/>
  <c r="AI1183" i="11"/>
  <c r="AH1183" i="11" a="1"/>
  <c r="AH1183" i="11" s="1"/>
  <c r="AI1195" i="11"/>
  <c r="AH1195" i="11" a="1"/>
  <c r="AH1195" i="11" s="1"/>
  <c r="AI1207" i="11"/>
  <c r="AH1207" i="11" a="1"/>
  <c r="AH1207" i="11" s="1"/>
  <c r="AI1219" i="11"/>
  <c r="AH1219" i="11" a="1"/>
  <c r="AH1219" i="11" s="1"/>
  <c r="AI1231" i="11"/>
  <c r="AH1231" i="11" a="1"/>
  <c r="AH1231" i="11" s="1"/>
  <c r="AI1243" i="11"/>
  <c r="AH1243" i="11" a="1"/>
  <c r="AH1243" i="11" s="1"/>
  <c r="AI1255" i="11"/>
  <c r="AH1255" i="11" a="1"/>
  <c r="AH1255" i="11" s="1"/>
  <c r="AI1267" i="11"/>
  <c r="AH1267" i="11" a="1"/>
  <c r="AH1267" i="11" s="1"/>
  <c r="AI1279" i="11"/>
  <c r="AH1279" i="11" a="1"/>
  <c r="AH1279" i="11" s="1"/>
  <c r="AI1291" i="11"/>
  <c r="AH1291" i="11" a="1"/>
  <c r="AH1291" i="11" s="1"/>
  <c r="AI1303" i="11"/>
  <c r="AH1303" i="11" a="1"/>
  <c r="AH1303" i="11" s="1"/>
  <c r="AI1315" i="11"/>
  <c r="AH1315" i="11" a="1"/>
  <c r="AH1315" i="11" s="1"/>
  <c r="AI1327" i="11"/>
  <c r="AH1327" i="11" a="1"/>
  <c r="AH1327" i="11" s="1"/>
  <c r="AI1339" i="11"/>
  <c r="AH1339" i="11" a="1"/>
  <c r="AH1339" i="11" s="1"/>
  <c r="AI1351" i="11"/>
  <c r="AH1351" i="11" a="1"/>
  <c r="AH1351" i="11" s="1"/>
  <c r="AI1363" i="11"/>
  <c r="AH1363" i="11" a="1"/>
  <c r="AH1363" i="11" s="1"/>
  <c r="AI1375" i="11"/>
  <c r="AH1375" i="11" a="1"/>
  <c r="AH1375" i="11" s="1"/>
  <c r="AI1387" i="11"/>
  <c r="AH1387" i="11" a="1"/>
  <c r="AH1387" i="11" s="1"/>
  <c r="AI1399" i="11"/>
  <c r="AH1399" i="11" a="1"/>
  <c r="AH1399" i="11" s="1"/>
  <c r="AI1411" i="11"/>
  <c r="AH1411" i="11" a="1"/>
  <c r="AH1411" i="11" s="1"/>
  <c r="AI1423" i="11"/>
  <c r="AH1423" i="11" a="1"/>
  <c r="AH1423" i="11" s="1"/>
  <c r="AI1435" i="11"/>
  <c r="AH1435" i="11" a="1"/>
  <c r="AH1435" i="11" s="1"/>
  <c r="AI1447" i="11"/>
  <c r="AH1447" i="11" a="1"/>
  <c r="AH1447" i="11" s="1"/>
  <c r="AI1459" i="11"/>
  <c r="AH1459" i="11" a="1"/>
  <c r="AH1459" i="11" s="1"/>
  <c r="AI1471" i="11"/>
  <c r="AH1471" i="11" a="1"/>
  <c r="AH1471" i="11" s="1"/>
  <c r="AI1483" i="11"/>
  <c r="AH1483" i="11" a="1"/>
  <c r="AH1483" i="11" s="1"/>
  <c r="AI1495" i="11"/>
  <c r="AH1495" i="11" a="1"/>
  <c r="AH1495" i="11" s="1"/>
  <c r="AI1507" i="11"/>
  <c r="AH1507" i="11" a="1"/>
  <c r="AH1507" i="11" s="1"/>
  <c r="AI1519" i="11"/>
  <c r="AH1519" i="11" a="1"/>
  <c r="AH1519" i="11" s="1"/>
  <c r="AI1531" i="11"/>
  <c r="AH1531" i="11" a="1"/>
  <c r="AH1531" i="11" s="1"/>
  <c r="AI1543" i="11"/>
  <c r="AH1543" i="11" a="1"/>
  <c r="AH1543" i="11" s="1"/>
  <c r="AI1555" i="11"/>
  <c r="AH1555" i="11" a="1"/>
  <c r="AH1555" i="11" s="1"/>
  <c r="AI1567" i="11"/>
  <c r="AH1567" i="11" a="1"/>
  <c r="AH1567" i="11" s="1"/>
  <c r="AI1579" i="11"/>
  <c r="AH1579" i="11" a="1"/>
  <c r="AH1579" i="11" s="1"/>
  <c r="AI1591" i="11"/>
  <c r="AH1591" i="11" a="1"/>
  <c r="AH1591" i="11" s="1"/>
  <c r="AI1603" i="11"/>
  <c r="AH1603" i="11" a="1"/>
  <c r="AH1603" i="11" s="1"/>
  <c r="AI1615" i="11"/>
  <c r="AH1615" i="11" a="1"/>
  <c r="AH1615" i="11" s="1"/>
  <c r="AI1627" i="11"/>
  <c r="AH1627" i="11" a="1"/>
  <c r="AH1627" i="11" s="1"/>
  <c r="AI1639" i="11"/>
  <c r="AH1639" i="11" a="1"/>
  <c r="AH1639" i="11" s="1"/>
  <c r="AI17" i="11"/>
  <c r="AH17" i="11" a="1"/>
  <c r="AH17" i="11" s="1"/>
  <c r="AI29" i="11"/>
  <c r="AH29" i="11" a="1"/>
  <c r="AH29" i="11" s="1"/>
  <c r="AI41" i="11"/>
  <c r="AH41" i="11" a="1"/>
  <c r="AH41" i="11" s="1"/>
  <c r="AI53" i="11"/>
  <c r="AH53" i="11" a="1"/>
  <c r="AH53" i="11" s="1"/>
  <c r="AI66" i="11"/>
  <c r="AH66" i="11" a="1"/>
  <c r="AH66" i="11" s="1"/>
  <c r="AI81" i="11"/>
  <c r="AH81" i="11" a="1"/>
  <c r="AH81" i="11" s="1"/>
  <c r="AI93" i="11"/>
  <c r="AH93" i="11" a="1"/>
  <c r="AH93" i="11" s="1"/>
  <c r="AI105" i="11"/>
  <c r="AH105" i="11" a="1"/>
  <c r="AH105" i="11" s="1"/>
  <c r="AI117" i="11"/>
  <c r="AH117" i="11" a="1"/>
  <c r="AH117" i="11" s="1"/>
  <c r="AI129" i="11"/>
  <c r="AH129" i="11" a="1"/>
  <c r="AH129" i="11" s="1"/>
  <c r="AI141" i="11"/>
  <c r="AH141" i="11" a="1"/>
  <c r="AH141" i="11" s="1"/>
  <c r="AI153" i="11"/>
  <c r="AH153" i="11" a="1"/>
  <c r="AH153" i="11" s="1"/>
  <c r="AI172" i="11"/>
  <c r="AH172" i="11" a="1"/>
  <c r="AH172" i="11" s="1"/>
  <c r="AI184" i="11"/>
  <c r="AH184" i="11" a="1"/>
  <c r="AH184" i="11" s="1"/>
  <c r="AI196" i="11"/>
  <c r="AH196" i="11" a="1"/>
  <c r="AH196" i="11" s="1"/>
  <c r="AI208" i="11"/>
  <c r="AH208" i="11" a="1"/>
  <c r="AH208" i="11" s="1"/>
  <c r="AI220" i="11"/>
  <c r="AH220" i="11" a="1"/>
  <c r="AH220" i="11" s="1"/>
  <c r="AI232" i="11"/>
  <c r="AH232" i="11" a="1"/>
  <c r="AH232" i="11" s="1"/>
  <c r="AI244" i="11"/>
  <c r="AH244" i="11" a="1"/>
  <c r="AH244" i="11" s="1"/>
  <c r="AI256" i="11"/>
  <c r="AH256" i="11" a="1"/>
  <c r="AH256" i="11" s="1"/>
  <c r="AI268" i="11"/>
  <c r="AH268" i="11" a="1"/>
  <c r="AH268" i="11" s="1"/>
  <c r="AI280" i="11"/>
  <c r="AH280" i="11" a="1"/>
  <c r="AH280" i="11" s="1"/>
  <c r="AI292" i="11"/>
  <c r="AH292" i="11" a="1"/>
  <c r="AH292" i="11" s="1"/>
  <c r="AI304" i="11"/>
  <c r="AH304" i="11" a="1"/>
  <c r="AH304" i="11" s="1"/>
  <c r="AI316" i="11"/>
  <c r="AH316" i="11" a="1"/>
  <c r="AH316" i="11" s="1"/>
  <c r="AI328" i="11"/>
  <c r="AH328" i="11" a="1"/>
  <c r="AH328" i="11" s="1"/>
  <c r="AI340" i="11"/>
  <c r="AH340" i="11" a="1"/>
  <c r="AH340" i="11" s="1"/>
  <c r="AI352" i="11"/>
  <c r="AH352" i="11" a="1"/>
  <c r="AH352" i="11" s="1"/>
  <c r="AI364" i="11"/>
  <c r="AH364" i="11" a="1"/>
  <c r="AH364" i="11" s="1"/>
  <c r="AI376" i="11"/>
  <c r="AH376" i="11" a="1"/>
  <c r="AH376" i="11" s="1"/>
  <c r="AI388" i="11"/>
  <c r="AH388" i="11" a="1"/>
  <c r="AH388" i="11" s="1"/>
  <c r="AI400" i="11"/>
  <c r="AH400" i="11" a="1"/>
  <c r="AH400" i="11" s="1"/>
  <c r="AI412" i="11"/>
  <c r="AH412" i="11" a="1"/>
  <c r="AH412" i="11" s="1"/>
  <c r="AI424" i="11"/>
  <c r="AH424" i="11" a="1"/>
  <c r="AH424" i="11" s="1"/>
  <c r="AI436" i="11"/>
  <c r="AH436" i="11" a="1"/>
  <c r="AH436" i="11" s="1"/>
  <c r="AI448" i="11"/>
  <c r="AH448" i="11" a="1"/>
  <c r="AH448" i="11" s="1"/>
  <c r="AI460" i="11"/>
  <c r="AH460" i="11" a="1"/>
  <c r="AH460" i="11" s="1"/>
  <c r="AI477" i="11"/>
  <c r="AH477" i="11" a="1"/>
  <c r="AH477" i="11" s="1"/>
  <c r="AI489" i="11"/>
  <c r="AH489" i="11" a="1"/>
  <c r="AH489" i="11" s="1"/>
  <c r="AI501" i="11"/>
  <c r="AH501" i="11" a="1"/>
  <c r="AH501" i="11" s="1"/>
  <c r="AI513" i="11"/>
  <c r="AH513" i="11" a="1"/>
  <c r="AH513" i="11" s="1"/>
  <c r="AI525" i="11"/>
  <c r="AH525" i="11" a="1"/>
  <c r="AH525" i="11" s="1"/>
  <c r="AI537" i="11"/>
  <c r="AH537" i="11" a="1"/>
  <c r="AH537" i="11" s="1"/>
  <c r="AI549" i="11"/>
  <c r="AH549" i="11" a="1"/>
  <c r="AH549" i="11" s="1"/>
  <c r="AI561" i="11"/>
  <c r="AH561" i="11" a="1"/>
  <c r="AH561" i="11" s="1"/>
  <c r="AI573" i="11"/>
  <c r="AH573" i="11" a="1"/>
  <c r="AH573" i="11" s="1"/>
  <c r="AI585" i="11"/>
  <c r="AH585" i="11" a="1"/>
  <c r="AH585" i="11" s="1"/>
  <c r="AI597" i="11"/>
  <c r="AH597" i="11" a="1"/>
  <c r="AH597" i="11" s="1"/>
  <c r="AI609" i="11"/>
  <c r="AH609" i="11" a="1"/>
  <c r="AH609" i="11" s="1"/>
  <c r="AI621" i="11"/>
  <c r="AH621" i="11" a="1"/>
  <c r="AH621" i="11" s="1"/>
  <c r="AI633" i="11"/>
  <c r="AH633" i="11" a="1"/>
  <c r="AH633" i="11" s="1"/>
  <c r="AI645" i="11"/>
  <c r="AH645" i="11" a="1"/>
  <c r="AH645" i="11" s="1"/>
  <c r="AI657" i="11"/>
  <c r="AH657" i="11" a="1"/>
  <c r="AH657" i="11" s="1"/>
  <c r="AI669" i="11"/>
  <c r="AH669" i="11" a="1"/>
  <c r="AH669" i="11" s="1"/>
  <c r="AI681" i="11"/>
  <c r="AH681" i="11" a="1"/>
  <c r="AH681" i="11" s="1"/>
  <c r="AI693" i="11"/>
  <c r="AH693" i="11" a="1"/>
  <c r="AH693" i="11" s="1"/>
  <c r="AI705" i="11"/>
  <c r="AH705" i="11" a="1"/>
  <c r="AH705" i="11" s="1"/>
  <c r="AI717" i="11"/>
  <c r="AH717" i="11" a="1"/>
  <c r="AH717" i="11" s="1"/>
  <c r="AI729" i="11"/>
  <c r="AH729" i="11" a="1"/>
  <c r="AH729" i="11" s="1"/>
  <c r="AI741" i="11"/>
  <c r="AH741" i="11" a="1"/>
  <c r="AH741" i="11" s="1"/>
  <c r="AI753" i="11"/>
  <c r="AH753" i="11" a="1"/>
  <c r="AH753" i="11" s="1"/>
  <c r="AI765" i="11"/>
  <c r="AH765" i="11" a="1"/>
  <c r="AH765" i="11" s="1"/>
  <c r="AI777" i="11"/>
  <c r="AH777" i="11" a="1"/>
  <c r="AH777" i="11" s="1"/>
  <c r="AI789" i="11"/>
  <c r="AH789" i="11" a="1"/>
  <c r="AH789" i="11" s="1"/>
  <c r="AI801" i="11"/>
  <c r="AH801" i="11" a="1"/>
  <c r="AH801" i="11" s="1"/>
  <c r="AI813" i="11"/>
  <c r="AH813" i="11" a="1"/>
  <c r="AH813" i="11" s="1"/>
  <c r="AI825" i="11"/>
  <c r="AH825" i="11" a="1"/>
  <c r="AH825" i="11" s="1"/>
  <c r="AI837" i="11"/>
  <c r="AH837" i="11" a="1"/>
  <c r="AH837" i="11" s="1"/>
  <c r="AI849" i="11"/>
  <c r="AH849" i="11" a="1"/>
  <c r="AH849" i="11" s="1"/>
  <c r="AI861" i="11"/>
  <c r="AH861" i="11" a="1"/>
  <c r="AH861" i="11" s="1"/>
  <c r="AI873" i="11"/>
  <c r="AH873" i="11" a="1"/>
  <c r="AH873" i="11" s="1"/>
  <c r="AI885" i="11"/>
  <c r="AH885" i="11" a="1"/>
  <c r="AH885" i="11" s="1"/>
  <c r="AI897" i="11"/>
  <c r="AH897" i="11" a="1"/>
  <c r="AH897" i="11" s="1"/>
  <c r="AI909" i="11"/>
  <c r="AH909" i="11" a="1"/>
  <c r="AH909" i="11" s="1"/>
  <c r="AI921" i="11"/>
  <c r="AH921" i="11" a="1"/>
  <c r="AH921" i="11" s="1"/>
  <c r="AI933" i="11"/>
  <c r="AH933" i="11" a="1"/>
  <c r="AH933" i="11" s="1"/>
  <c r="AI945" i="11"/>
  <c r="AH945" i="11" a="1"/>
  <c r="AH945" i="11" s="1"/>
  <c r="AI957" i="11"/>
  <c r="AH957" i="11" a="1"/>
  <c r="AH957" i="11" s="1"/>
  <c r="AI969" i="11"/>
  <c r="AH969" i="11" a="1"/>
  <c r="AH969" i="11" s="1"/>
  <c r="AI981" i="11"/>
  <c r="AH981" i="11" a="1"/>
  <c r="AH981" i="11" s="1"/>
  <c r="AI993" i="11"/>
  <c r="AH993" i="11" a="1"/>
  <c r="AH993" i="11" s="1"/>
  <c r="AI1005" i="11"/>
  <c r="AH1005" i="11" a="1"/>
  <c r="AH1005" i="11" s="1"/>
  <c r="AI1017" i="11"/>
  <c r="AH1017" i="11" a="1"/>
  <c r="AH1017" i="11" s="1"/>
  <c r="AI1029" i="11"/>
  <c r="AH1029" i="11" a="1"/>
  <c r="AH1029" i="11" s="1"/>
  <c r="AI1041" i="11"/>
  <c r="AH1041" i="11" a="1"/>
  <c r="AH1041" i="11" s="1"/>
  <c r="AI1053" i="11"/>
  <c r="AH1053" i="11" a="1"/>
  <c r="AH1053" i="11" s="1"/>
  <c r="AI1065" i="11"/>
  <c r="AH1065" i="11" a="1"/>
  <c r="AH1065" i="11" s="1"/>
  <c r="AI1077" i="11"/>
  <c r="AH1077" i="11" a="1"/>
  <c r="AH1077" i="11" s="1"/>
  <c r="AI1089" i="11"/>
  <c r="AH1089" i="11" a="1"/>
  <c r="AH1089" i="11" s="1"/>
  <c r="AI1101" i="11"/>
  <c r="AH1101" i="11" a="1"/>
  <c r="AH1101" i="11" s="1"/>
  <c r="AI1113" i="11"/>
  <c r="AH1113" i="11" a="1"/>
  <c r="AH1113" i="11" s="1"/>
  <c r="AI1125" i="11"/>
  <c r="AH1125" i="11" a="1"/>
  <c r="AH1125" i="11" s="1"/>
  <c r="AI1137" i="11"/>
  <c r="AH1137" i="11" a="1"/>
  <c r="AH1137" i="11" s="1"/>
  <c r="AI1149" i="11"/>
  <c r="AH1149" i="11" a="1"/>
  <c r="AH1149" i="11" s="1"/>
  <c r="AI1161" i="11"/>
  <c r="AH1161" i="11" a="1"/>
  <c r="AH1161" i="11" s="1"/>
  <c r="AI1173" i="11"/>
  <c r="AH1173" i="11" a="1"/>
  <c r="AH1173" i="11" s="1"/>
  <c r="AI1185" i="11"/>
  <c r="AH1185" i="11" a="1"/>
  <c r="AH1185" i="11" s="1"/>
  <c r="AI1197" i="11"/>
  <c r="AH1197" i="11" a="1"/>
  <c r="AH1197" i="11" s="1"/>
  <c r="AI1209" i="11"/>
  <c r="AH1209" i="11" a="1"/>
  <c r="AH1209" i="11" s="1"/>
  <c r="AI1221" i="11"/>
  <c r="AH1221" i="11" a="1"/>
  <c r="AH1221" i="11" s="1"/>
  <c r="AI1233" i="11"/>
  <c r="AH1233" i="11" a="1"/>
  <c r="AH1233" i="11" s="1"/>
  <c r="AI1245" i="11"/>
  <c r="AH1245" i="11" a="1"/>
  <c r="AH1245" i="11" s="1"/>
  <c r="AI1257" i="11"/>
  <c r="AH1257" i="11" a="1"/>
  <c r="AH1257" i="11" s="1"/>
  <c r="AI1269" i="11"/>
  <c r="AH1269" i="11" a="1"/>
  <c r="AH1269" i="11" s="1"/>
  <c r="AI1281" i="11"/>
  <c r="AH1281" i="11" a="1"/>
  <c r="AH1281" i="11" s="1"/>
  <c r="AI1293" i="11"/>
  <c r="AH1293" i="11" a="1"/>
  <c r="AH1293" i="11" s="1"/>
  <c r="AI1305" i="11"/>
  <c r="AH1305" i="11" a="1"/>
  <c r="AH1305" i="11" s="1"/>
  <c r="AI1317" i="11"/>
  <c r="AH1317" i="11" a="1"/>
  <c r="AH1317" i="11" s="1"/>
  <c r="AI1329" i="11"/>
  <c r="AH1329" i="11" a="1"/>
  <c r="AH1329" i="11" s="1"/>
  <c r="AI1341" i="11"/>
  <c r="AH1341" i="11" a="1"/>
  <c r="AH1341" i="11" s="1"/>
  <c r="AI1353" i="11"/>
  <c r="AH1353" i="11" a="1"/>
  <c r="AH1353" i="11" s="1"/>
  <c r="AI1365" i="11"/>
  <c r="AH1365" i="11" a="1"/>
  <c r="AH1365" i="11" s="1"/>
  <c r="AI1377" i="11"/>
  <c r="AH1377" i="11" a="1"/>
  <c r="AH1377" i="11" s="1"/>
  <c r="AI1389" i="11"/>
  <c r="AH1389" i="11" a="1"/>
  <c r="AH1389" i="11" s="1"/>
  <c r="AI1401" i="11"/>
  <c r="AH1401" i="11" a="1"/>
  <c r="AH1401" i="11" s="1"/>
  <c r="AI1413" i="11"/>
  <c r="AH1413" i="11" a="1"/>
  <c r="AH1413" i="11" s="1"/>
  <c r="AI1425" i="11"/>
  <c r="AH1425" i="11" a="1"/>
  <c r="AH1425" i="11" s="1"/>
  <c r="AI1437" i="11"/>
  <c r="AH1437" i="11" a="1"/>
  <c r="AH1437" i="11" s="1"/>
  <c r="AI1449" i="11"/>
  <c r="AH1449" i="11" a="1"/>
  <c r="AH1449" i="11" s="1"/>
  <c r="AI1461" i="11"/>
  <c r="AH1461" i="11" a="1"/>
  <c r="AH1461" i="11" s="1"/>
  <c r="AI1473" i="11"/>
  <c r="AH1473" i="11" a="1"/>
  <c r="AH1473" i="11" s="1"/>
  <c r="AI1485" i="11"/>
  <c r="AH1485" i="11" a="1"/>
  <c r="AH1485" i="11" s="1"/>
  <c r="AI1497" i="11"/>
  <c r="AH1497" i="11" a="1"/>
  <c r="AH1497" i="11" s="1"/>
  <c r="AI1509" i="11"/>
  <c r="AH1509" i="11" a="1"/>
  <c r="AH1509" i="11" s="1"/>
  <c r="AI1521" i="11"/>
  <c r="AH1521" i="11" a="1"/>
  <c r="AH1521" i="11" s="1"/>
  <c r="AI1533" i="11"/>
  <c r="AH1533" i="11" a="1"/>
  <c r="AH1533" i="11" s="1"/>
  <c r="AI1545" i="11"/>
  <c r="AH1545" i="11" a="1"/>
  <c r="AH1545" i="11" s="1"/>
  <c r="AI1557" i="11"/>
  <c r="AH1557" i="11" a="1"/>
  <c r="AH1557" i="11" s="1"/>
  <c r="AI1569" i="11"/>
  <c r="AH1569" i="11" a="1"/>
  <c r="AH1569" i="11" s="1"/>
  <c r="AI1581" i="11"/>
  <c r="AH1581" i="11" a="1"/>
  <c r="AH1581" i="11" s="1"/>
  <c r="AI1593" i="11"/>
  <c r="AH1593" i="11" a="1"/>
  <c r="AH1593" i="11" s="1"/>
  <c r="AI1605" i="11"/>
  <c r="AH1605" i="11" a="1"/>
  <c r="AH1605" i="11" s="1"/>
  <c r="AI1617" i="11"/>
  <c r="AH1617" i="11" a="1"/>
  <c r="AH1617" i="11" s="1"/>
  <c r="AI1629" i="11"/>
  <c r="AH1629" i="11" a="1"/>
  <c r="AH1629" i="11" s="1"/>
  <c r="P77" i="11"/>
  <c r="P167" i="11"/>
  <c r="P1642" i="11"/>
  <c r="P1644" i="11"/>
  <c r="P164" i="11"/>
  <c r="P464" i="11"/>
  <c r="P462" i="11"/>
  <c r="P163" i="11"/>
  <c r="P76" i="11"/>
  <c r="P166" i="11"/>
  <c r="P1643" i="11"/>
  <c r="P1640" i="11"/>
  <c r="P161" i="11"/>
  <c r="P162" i="11"/>
  <c r="P78" i="11"/>
  <c r="P463" i="11"/>
  <c r="S78" i="11"/>
  <c r="T78" i="11"/>
  <c r="S164" i="11"/>
  <c r="T464" i="11"/>
  <c r="S1641" i="11"/>
  <c r="S1643" i="11"/>
  <c r="S55" i="11"/>
  <c r="S166" i="11"/>
  <c r="S1640" i="11"/>
  <c r="T1643" i="11"/>
  <c r="S464" i="11"/>
  <c r="S165" i="11"/>
  <c r="T55" i="11"/>
  <c r="S1645" i="11"/>
  <c r="T164" i="11"/>
  <c r="T163" i="11"/>
  <c r="T76" i="11"/>
  <c r="S1642" i="11"/>
  <c r="T1644" i="11"/>
  <c r="T1640" i="11"/>
  <c r="S167" i="11"/>
  <c r="T1645" i="11"/>
  <c r="T1642" i="11"/>
  <c r="S163" i="11"/>
  <c r="S162" i="11"/>
  <c r="T167" i="11"/>
  <c r="T1641" i="11"/>
  <c r="T462" i="11"/>
  <c r="S161" i="11"/>
  <c r="S77" i="11"/>
  <c r="T162" i="11"/>
  <c r="T165" i="11"/>
  <c r="T161" i="11"/>
  <c r="T77" i="11"/>
  <c r="S1644" i="11"/>
  <c r="T463" i="11"/>
  <c r="S463" i="11"/>
  <c r="S462" i="11"/>
  <c r="Q6" i="11"/>
  <c r="S6" i="11"/>
  <c r="S24" i="11"/>
  <c r="Q24" i="11"/>
  <c r="P24" i="11"/>
  <c r="T24" i="11"/>
  <c r="S136" i="11"/>
  <c r="Q136" i="11"/>
  <c r="P136" i="11"/>
  <c r="T136" i="11"/>
  <c r="P287" i="11"/>
  <c r="S287" i="11"/>
  <c r="Q287" i="11"/>
  <c r="T287" i="11"/>
  <c r="T407" i="11"/>
  <c r="S407" i="11"/>
  <c r="Q407" i="11"/>
  <c r="P407" i="11"/>
  <c r="T544" i="11"/>
  <c r="S544" i="11"/>
  <c r="Q544" i="11"/>
  <c r="P544" i="11"/>
  <c r="Q676" i="11"/>
  <c r="P676" i="11"/>
  <c r="T676" i="11"/>
  <c r="S676" i="11"/>
  <c r="T796" i="11"/>
  <c r="P796" i="11"/>
  <c r="S796" i="11"/>
  <c r="Q796" i="11"/>
  <c r="T916" i="11"/>
  <c r="P916" i="11"/>
  <c r="S916" i="11"/>
  <c r="Q916" i="11"/>
  <c r="S1048" i="11"/>
  <c r="T1048" i="11"/>
  <c r="Q1048" i="11"/>
  <c r="P1048" i="11"/>
  <c r="T1192" i="11"/>
  <c r="S1192" i="11"/>
  <c r="Q1192" i="11"/>
  <c r="P1192" i="11"/>
  <c r="T1312" i="11"/>
  <c r="S1312" i="11"/>
  <c r="Q1312" i="11"/>
  <c r="P1312" i="11"/>
  <c r="P1408" i="11"/>
  <c r="T1408" i="11"/>
  <c r="S1408" i="11"/>
  <c r="Q1408" i="11"/>
  <c r="T1492" i="11"/>
  <c r="S1492" i="11"/>
  <c r="Q1492" i="11"/>
  <c r="P1492" i="11"/>
  <c r="T1564" i="11"/>
  <c r="S1564" i="11"/>
  <c r="Q1564" i="11"/>
  <c r="P1564" i="11"/>
  <c r="T1600" i="11"/>
  <c r="S1600" i="11"/>
  <c r="Q1600" i="11"/>
  <c r="P1600" i="11"/>
  <c r="T1636" i="11"/>
  <c r="S1636" i="11"/>
  <c r="Q1636" i="11"/>
  <c r="P1636" i="11"/>
  <c r="T13" i="11"/>
  <c r="S13" i="11"/>
  <c r="Q13" i="11"/>
  <c r="P13" i="11"/>
  <c r="T25" i="11"/>
  <c r="S25" i="11"/>
  <c r="Q25" i="11"/>
  <c r="P25" i="11"/>
  <c r="T37" i="11"/>
  <c r="S37" i="11"/>
  <c r="Q37" i="11"/>
  <c r="P37" i="11"/>
  <c r="T49" i="11"/>
  <c r="S49" i="11"/>
  <c r="Q49" i="11"/>
  <c r="P49" i="11"/>
  <c r="S62" i="11"/>
  <c r="Q62" i="11"/>
  <c r="P62" i="11"/>
  <c r="T62" i="11"/>
  <c r="S74" i="11"/>
  <c r="Q74" i="11"/>
  <c r="P74" i="11"/>
  <c r="T74" i="11"/>
  <c r="T89" i="11"/>
  <c r="S89" i="11"/>
  <c r="Q89" i="11"/>
  <c r="P89" i="11"/>
  <c r="T101" i="11"/>
  <c r="S101" i="11"/>
  <c r="Q101" i="11"/>
  <c r="P101" i="11"/>
  <c r="T113" i="11"/>
  <c r="S113" i="11"/>
  <c r="Q113" i="11"/>
  <c r="P113" i="11"/>
  <c r="T125" i="11"/>
  <c r="S125" i="11"/>
  <c r="Q125" i="11"/>
  <c r="P125" i="11"/>
  <c r="T137" i="11"/>
  <c r="S137" i="11"/>
  <c r="Q137" i="11"/>
  <c r="P137" i="11"/>
  <c r="T149" i="11"/>
  <c r="S149" i="11"/>
  <c r="Q149" i="11"/>
  <c r="P149" i="11"/>
  <c r="S168" i="11"/>
  <c r="Q168" i="11"/>
  <c r="P168" i="11"/>
  <c r="T168" i="11"/>
  <c r="S180" i="11"/>
  <c r="Q180" i="11"/>
  <c r="P180" i="11"/>
  <c r="T180" i="11"/>
  <c r="S192" i="11"/>
  <c r="Q192" i="11"/>
  <c r="P192" i="11"/>
  <c r="T192" i="11"/>
  <c r="S204" i="11"/>
  <c r="Q204" i="11"/>
  <c r="P204" i="11"/>
  <c r="T204" i="11"/>
  <c r="S216" i="11"/>
  <c r="Q216" i="11"/>
  <c r="P216" i="11"/>
  <c r="T216" i="11"/>
  <c r="S228" i="11"/>
  <c r="Q228" i="11"/>
  <c r="P228" i="11"/>
  <c r="T228" i="11"/>
  <c r="S240" i="11"/>
  <c r="Q240" i="11"/>
  <c r="P240" i="11"/>
  <c r="T240" i="11"/>
  <c r="P252" i="11"/>
  <c r="T252" i="11"/>
  <c r="S252" i="11"/>
  <c r="Q252" i="11"/>
  <c r="T264" i="11"/>
  <c r="S264" i="11"/>
  <c r="P264" i="11"/>
  <c r="Q264" i="11"/>
  <c r="T276" i="11"/>
  <c r="S276" i="11"/>
  <c r="P276" i="11"/>
  <c r="Q276" i="11"/>
  <c r="T288" i="11"/>
  <c r="S288" i="11"/>
  <c r="P288" i="11"/>
  <c r="Q288" i="11"/>
  <c r="T300" i="11"/>
  <c r="S300" i="11"/>
  <c r="P300" i="11"/>
  <c r="Q300" i="11"/>
  <c r="T312" i="11"/>
  <c r="S312" i="11"/>
  <c r="P312" i="11"/>
  <c r="Q312" i="11"/>
  <c r="T324" i="11"/>
  <c r="S324" i="11"/>
  <c r="P324" i="11"/>
  <c r="Q324" i="11"/>
  <c r="T336" i="11"/>
  <c r="S336" i="11"/>
  <c r="Q336" i="11"/>
  <c r="P336" i="11"/>
  <c r="T348" i="11"/>
  <c r="S348" i="11"/>
  <c r="Q348" i="11"/>
  <c r="P348" i="11"/>
  <c r="T360" i="11"/>
  <c r="S360" i="11"/>
  <c r="Q360" i="11"/>
  <c r="P360" i="11"/>
  <c r="T372" i="11"/>
  <c r="S372" i="11"/>
  <c r="Q372" i="11"/>
  <c r="P372" i="11"/>
  <c r="T384" i="11"/>
  <c r="S384" i="11"/>
  <c r="Q384" i="11"/>
  <c r="P384" i="11"/>
  <c r="T396" i="11"/>
  <c r="S396" i="11"/>
  <c r="Q396" i="11"/>
  <c r="P396" i="11"/>
  <c r="T408" i="11"/>
  <c r="S408" i="11"/>
  <c r="Q408" i="11"/>
  <c r="P408" i="11"/>
  <c r="T420" i="11"/>
  <c r="S420" i="11"/>
  <c r="Q420" i="11"/>
  <c r="P420" i="11"/>
  <c r="T432" i="11"/>
  <c r="S432" i="11"/>
  <c r="Q432" i="11"/>
  <c r="P432" i="11"/>
  <c r="T444" i="11"/>
  <c r="S444" i="11"/>
  <c r="Q444" i="11"/>
  <c r="P444" i="11"/>
  <c r="T456" i="11"/>
  <c r="S456" i="11"/>
  <c r="Q456" i="11"/>
  <c r="P456" i="11"/>
  <c r="T473" i="11"/>
  <c r="S473" i="11"/>
  <c r="Q473" i="11"/>
  <c r="P473" i="11"/>
  <c r="T485" i="11"/>
  <c r="S485" i="11"/>
  <c r="Q485" i="11"/>
  <c r="P485" i="11"/>
  <c r="T497" i="11"/>
  <c r="S497" i="11"/>
  <c r="Q497" i="11"/>
  <c r="P497" i="11"/>
  <c r="T509" i="11"/>
  <c r="S509" i="11"/>
  <c r="Q509" i="11"/>
  <c r="P509" i="11"/>
  <c r="Q521" i="11"/>
  <c r="T521" i="11"/>
  <c r="S521" i="11"/>
  <c r="P521" i="11"/>
  <c r="Q533" i="11"/>
  <c r="T533" i="11"/>
  <c r="S533" i="11"/>
  <c r="P533" i="11"/>
  <c r="Q545" i="11"/>
  <c r="P545" i="11"/>
  <c r="T545" i="11"/>
  <c r="S545" i="11"/>
  <c r="Q557" i="11"/>
  <c r="P557" i="11"/>
  <c r="T557" i="11"/>
  <c r="S557" i="11"/>
  <c r="Q569" i="11"/>
  <c r="P569" i="11"/>
  <c r="T569" i="11"/>
  <c r="S569" i="11"/>
  <c r="Q581" i="11"/>
  <c r="P581" i="11"/>
  <c r="T581" i="11"/>
  <c r="S581" i="11"/>
  <c r="Q593" i="11"/>
  <c r="P593" i="11"/>
  <c r="T593" i="11"/>
  <c r="S593" i="11"/>
  <c r="Q605" i="11"/>
  <c r="P605" i="11"/>
  <c r="T605" i="11"/>
  <c r="S605" i="11"/>
  <c r="Q617" i="11"/>
  <c r="P617" i="11"/>
  <c r="T617" i="11"/>
  <c r="S617" i="11"/>
  <c r="Q629" i="11"/>
  <c r="P629" i="11"/>
  <c r="T629" i="11"/>
  <c r="S629" i="11"/>
  <c r="Q641" i="11"/>
  <c r="P641" i="11"/>
  <c r="T641" i="11"/>
  <c r="S641" i="11"/>
  <c r="T653" i="11"/>
  <c r="P653" i="11"/>
  <c r="S653" i="11"/>
  <c r="Q653" i="11"/>
  <c r="T665" i="11"/>
  <c r="P665" i="11"/>
  <c r="S665" i="11"/>
  <c r="Q665" i="11"/>
  <c r="T677" i="11"/>
  <c r="P677" i="11"/>
  <c r="S677" i="11"/>
  <c r="Q677" i="11"/>
  <c r="T689" i="11"/>
  <c r="P689" i="11"/>
  <c r="S689" i="11"/>
  <c r="Q689" i="11"/>
  <c r="T701" i="11"/>
  <c r="S701" i="11"/>
  <c r="P701" i="11"/>
  <c r="Q701" i="11"/>
  <c r="T713" i="11"/>
  <c r="S713" i="11"/>
  <c r="P713" i="11"/>
  <c r="Q713" i="11"/>
  <c r="T725" i="11"/>
  <c r="S725" i="11"/>
  <c r="P725" i="11"/>
  <c r="Q725" i="11"/>
  <c r="T737" i="11"/>
  <c r="S737" i="11"/>
  <c r="Q737" i="11"/>
  <c r="P737" i="11"/>
  <c r="T749" i="11"/>
  <c r="S749" i="11"/>
  <c r="Q749" i="11"/>
  <c r="P749" i="11"/>
  <c r="T761" i="11"/>
  <c r="S761" i="11"/>
  <c r="Q761" i="11"/>
  <c r="P761" i="11"/>
  <c r="T773" i="11"/>
  <c r="S773" i="11"/>
  <c r="Q773" i="11"/>
  <c r="P773" i="11"/>
  <c r="T785" i="11"/>
  <c r="S785" i="11"/>
  <c r="Q785" i="11"/>
  <c r="P785" i="11"/>
  <c r="T797" i="11"/>
  <c r="Q797" i="11"/>
  <c r="P797" i="11"/>
  <c r="S797" i="11"/>
  <c r="T809" i="11"/>
  <c r="S809" i="11"/>
  <c r="Q809" i="11"/>
  <c r="P809" i="11"/>
  <c r="T821" i="11"/>
  <c r="Q821" i="11"/>
  <c r="P821" i="11"/>
  <c r="S821" i="11"/>
  <c r="T833" i="11"/>
  <c r="S833" i="11"/>
  <c r="Q833" i="11"/>
  <c r="P833" i="11"/>
  <c r="T845" i="11"/>
  <c r="Q845" i="11"/>
  <c r="P845" i="11"/>
  <c r="S845" i="11"/>
  <c r="P857" i="11"/>
  <c r="T857" i="11"/>
  <c r="S857" i="11"/>
  <c r="Q857" i="11"/>
  <c r="P869" i="11"/>
  <c r="S869" i="11"/>
  <c r="Q869" i="11"/>
  <c r="T869" i="11"/>
  <c r="T881" i="11"/>
  <c r="S881" i="11"/>
  <c r="Q881" i="11"/>
  <c r="P881" i="11"/>
  <c r="T893" i="11"/>
  <c r="Q893" i="11"/>
  <c r="P893" i="11"/>
  <c r="S893" i="11"/>
  <c r="T905" i="11"/>
  <c r="S905" i="11"/>
  <c r="Q905" i="11"/>
  <c r="P905" i="11"/>
  <c r="T917" i="11"/>
  <c r="Q917" i="11"/>
  <c r="S917" i="11"/>
  <c r="P917" i="11"/>
  <c r="T929" i="11"/>
  <c r="S929" i="11"/>
  <c r="Q929" i="11"/>
  <c r="P929" i="11"/>
  <c r="T941" i="11"/>
  <c r="S941" i="11"/>
  <c r="Q941" i="11"/>
  <c r="P941" i="11"/>
  <c r="T953" i="11"/>
  <c r="S953" i="11"/>
  <c r="Q953" i="11"/>
  <c r="P953" i="11"/>
  <c r="T965" i="11"/>
  <c r="S965" i="11"/>
  <c r="Q965" i="11"/>
  <c r="P965" i="11"/>
  <c r="T977" i="11"/>
  <c r="P977" i="11"/>
  <c r="S977" i="11"/>
  <c r="Q977" i="11"/>
  <c r="S989" i="11"/>
  <c r="T989" i="11"/>
  <c r="Q989" i="11"/>
  <c r="P989" i="11"/>
  <c r="S1001" i="11"/>
  <c r="T1001" i="11"/>
  <c r="Q1001" i="11"/>
  <c r="P1001" i="11"/>
  <c r="S1013" i="11"/>
  <c r="Q1013" i="11"/>
  <c r="T1013" i="11"/>
  <c r="P1013" i="11"/>
  <c r="S1025" i="11"/>
  <c r="Q1025" i="11"/>
  <c r="T1025" i="11"/>
  <c r="P1025" i="11"/>
  <c r="S1037" i="11"/>
  <c r="Q1037" i="11"/>
  <c r="T1037" i="11"/>
  <c r="P1037" i="11"/>
  <c r="Q1049" i="11"/>
  <c r="P1049" i="11"/>
  <c r="T1049" i="11"/>
  <c r="S1049" i="11"/>
  <c r="Q1061" i="11"/>
  <c r="P1061" i="11"/>
  <c r="T1061" i="11"/>
  <c r="S1061" i="11"/>
  <c r="Q1073" i="11"/>
  <c r="P1073" i="11"/>
  <c r="T1073" i="11"/>
  <c r="S1073" i="11"/>
  <c r="Q1085" i="11"/>
  <c r="P1085" i="11"/>
  <c r="T1085" i="11"/>
  <c r="S1085" i="11"/>
  <c r="Q1097" i="11"/>
  <c r="P1097" i="11"/>
  <c r="T1097" i="11"/>
  <c r="S1097" i="11"/>
  <c r="Q1109" i="11"/>
  <c r="P1109" i="11"/>
  <c r="T1109" i="11"/>
  <c r="S1109" i="11"/>
  <c r="Q1121" i="11"/>
  <c r="S1121" i="11"/>
  <c r="P1121" i="11"/>
  <c r="T1121" i="11"/>
  <c r="Q1133" i="11"/>
  <c r="T1133" i="11"/>
  <c r="S1133" i="11"/>
  <c r="P1133" i="11"/>
  <c r="Q1145" i="11"/>
  <c r="S1145" i="11"/>
  <c r="P1145" i="11"/>
  <c r="T1145" i="11"/>
  <c r="T1157" i="11"/>
  <c r="Q1157" i="11"/>
  <c r="S1157" i="11"/>
  <c r="P1157" i="11"/>
  <c r="T1169" i="11"/>
  <c r="S1169" i="11"/>
  <c r="P1169" i="11"/>
  <c r="Q1169" i="11"/>
  <c r="T1181" i="11"/>
  <c r="P1181" i="11"/>
  <c r="S1181" i="11"/>
  <c r="Q1181" i="11"/>
  <c r="T1193" i="11"/>
  <c r="P1193" i="11"/>
  <c r="S1193" i="11"/>
  <c r="Q1193" i="11"/>
  <c r="T1205" i="11"/>
  <c r="Q1205" i="11"/>
  <c r="P1205" i="11"/>
  <c r="S1205" i="11"/>
  <c r="T1217" i="11"/>
  <c r="Q1217" i="11"/>
  <c r="P1217" i="11"/>
  <c r="S1217" i="11"/>
  <c r="T1229" i="11"/>
  <c r="Q1229" i="11"/>
  <c r="P1229" i="11"/>
  <c r="S1229" i="11"/>
  <c r="T1241" i="11"/>
  <c r="S1241" i="11"/>
  <c r="Q1241" i="11"/>
  <c r="P1241" i="11"/>
  <c r="S1253" i="11"/>
  <c r="Q1253" i="11"/>
  <c r="T1253" i="11"/>
  <c r="P1253" i="11"/>
  <c r="S1265" i="11"/>
  <c r="Q1265" i="11"/>
  <c r="T1265" i="11"/>
  <c r="P1265" i="11"/>
  <c r="S1277" i="11"/>
  <c r="Q1277" i="11"/>
  <c r="T1277" i="11"/>
  <c r="P1277" i="11"/>
  <c r="S1289" i="11"/>
  <c r="Q1289" i="11"/>
  <c r="T1289" i="11"/>
  <c r="P1289" i="11"/>
  <c r="S1301" i="11"/>
  <c r="Q1301" i="11"/>
  <c r="T1301" i="11"/>
  <c r="P1301" i="11"/>
  <c r="S1313" i="11"/>
  <c r="Q1313" i="11"/>
  <c r="T1313" i="11"/>
  <c r="P1313" i="11"/>
  <c r="S1325" i="11"/>
  <c r="Q1325" i="11"/>
  <c r="T1325" i="11"/>
  <c r="P1325" i="11"/>
  <c r="S1337" i="11"/>
  <c r="Q1337" i="11"/>
  <c r="T1337" i="11"/>
  <c r="P1337" i="11"/>
  <c r="S1349" i="11"/>
  <c r="Q1349" i="11"/>
  <c r="T1349" i="11"/>
  <c r="P1349" i="11"/>
  <c r="S1361" i="11"/>
  <c r="Q1361" i="11"/>
  <c r="P1361" i="11"/>
  <c r="T1361" i="11"/>
  <c r="S1373" i="11"/>
  <c r="Q1373" i="11"/>
  <c r="P1373" i="11"/>
  <c r="T1373" i="11"/>
  <c r="S1385" i="11"/>
  <c r="Q1385" i="11"/>
  <c r="P1385" i="11"/>
  <c r="T1385" i="11"/>
  <c r="S1397" i="11"/>
  <c r="Q1397" i="11"/>
  <c r="P1397" i="11"/>
  <c r="T1397" i="11"/>
  <c r="S1409" i="11"/>
  <c r="Q1409" i="11"/>
  <c r="P1409" i="11"/>
  <c r="T1409" i="11"/>
  <c r="T1433" i="11"/>
  <c r="S1433" i="11"/>
  <c r="Q1433" i="11"/>
  <c r="P1433" i="11"/>
  <c r="T1445" i="11"/>
  <c r="S1445" i="11"/>
  <c r="Q1445" i="11"/>
  <c r="P1445" i="11"/>
  <c r="T1457" i="11"/>
  <c r="S1457" i="11"/>
  <c r="Q1457" i="11"/>
  <c r="P1457" i="11"/>
  <c r="T1469" i="11"/>
  <c r="S1469" i="11"/>
  <c r="Q1469" i="11"/>
  <c r="P1469" i="11"/>
  <c r="T1481" i="11"/>
  <c r="S1481" i="11"/>
  <c r="Q1481" i="11"/>
  <c r="P1481" i="11"/>
  <c r="T1493" i="11"/>
  <c r="S1493" i="11"/>
  <c r="Q1493" i="11"/>
  <c r="P1493" i="11"/>
  <c r="T1505" i="11"/>
  <c r="S1505" i="11"/>
  <c r="Q1505" i="11"/>
  <c r="P1505" i="11"/>
  <c r="T1517" i="11"/>
  <c r="S1517" i="11"/>
  <c r="Q1517" i="11"/>
  <c r="P1517" i="11"/>
  <c r="T1529" i="11"/>
  <c r="S1529" i="11"/>
  <c r="Q1529" i="11"/>
  <c r="P1529" i="11"/>
  <c r="T1541" i="11"/>
  <c r="S1541" i="11"/>
  <c r="Q1541" i="11"/>
  <c r="P1541" i="11"/>
  <c r="T1553" i="11"/>
  <c r="S1553" i="11"/>
  <c r="Q1553" i="11"/>
  <c r="P1553" i="11"/>
  <c r="T1565" i="11"/>
  <c r="S1565" i="11"/>
  <c r="Q1565" i="11"/>
  <c r="P1565" i="11"/>
  <c r="T1577" i="11"/>
  <c r="S1577" i="11"/>
  <c r="Q1577" i="11"/>
  <c r="P1577" i="11"/>
  <c r="T1589" i="11"/>
  <c r="S1589" i="11"/>
  <c r="Q1589" i="11"/>
  <c r="P1589" i="11"/>
  <c r="T1601" i="11"/>
  <c r="S1601" i="11"/>
  <c r="Q1601" i="11"/>
  <c r="P1601" i="11"/>
  <c r="T1613" i="11"/>
  <c r="S1613" i="11"/>
  <c r="Q1613" i="11"/>
  <c r="P1613" i="11"/>
  <c r="T1625" i="11"/>
  <c r="S1625" i="11"/>
  <c r="Q1625" i="11"/>
  <c r="P1625" i="11"/>
  <c r="T1637" i="11"/>
  <c r="S1637" i="11"/>
  <c r="Q1637" i="11"/>
  <c r="P1637" i="11"/>
  <c r="T179" i="11"/>
  <c r="S179" i="11"/>
  <c r="Q179" i="11"/>
  <c r="P179" i="11"/>
  <c r="T311" i="11"/>
  <c r="P311" i="11"/>
  <c r="S311" i="11"/>
  <c r="Q311" i="11"/>
  <c r="T443" i="11"/>
  <c r="S443" i="11"/>
  <c r="Q443" i="11"/>
  <c r="P443" i="11"/>
  <c r="T580" i="11"/>
  <c r="S580" i="11"/>
  <c r="Q580" i="11"/>
  <c r="P580" i="11"/>
  <c r="S712" i="11"/>
  <c r="Q712" i="11"/>
  <c r="P712" i="11"/>
  <c r="T712" i="11"/>
  <c r="T844" i="11"/>
  <c r="P844" i="11"/>
  <c r="S844" i="11"/>
  <c r="Q844" i="11"/>
  <c r="T952" i="11"/>
  <c r="Q952" i="11"/>
  <c r="P952" i="11"/>
  <c r="S952" i="11"/>
  <c r="S1072" i="11"/>
  <c r="P1072" i="11"/>
  <c r="Q1072" i="11"/>
  <c r="T1072" i="11"/>
  <c r="S1168" i="11"/>
  <c r="Q1168" i="11"/>
  <c r="T1168" i="11"/>
  <c r="P1168" i="11"/>
  <c r="T1300" i="11"/>
  <c r="S1300" i="11"/>
  <c r="Q1300" i="11"/>
  <c r="P1300" i="11"/>
  <c r="P1396" i="11"/>
  <c r="T1396" i="11"/>
  <c r="S1396" i="11"/>
  <c r="Q1396" i="11"/>
  <c r="T1504" i="11"/>
  <c r="S1504" i="11"/>
  <c r="Q1504" i="11"/>
  <c r="P1504" i="11"/>
  <c r="T1576" i="11"/>
  <c r="S1576" i="11"/>
  <c r="Q1576" i="11"/>
  <c r="P1576" i="11"/>
  <c r="S38" i="11"/>
  <c r="Q38" i="11"/>
  <c r="P38" i="11"/>
  <c r="T38" i="11"/>
  <c r="T63" i="11"/>
  <c r="S63" i="11"/>
  <c r="Q63" i="11"/>
  <c r="P63" i="11"/>
  <c r="T75" i="11"/>
  <c r="S75" i="11"/>
  <c r="Q75" i="11"/>
  <c r="P75" i="11"/>
  <c r="S90" i="11"/>
  <c r="Q90" i="11"/>
  <c r="P90" i="11"/>
  <c r="T90" i="11"/>
  <c r="S102" i="11"/>
  <c r="Q102" i="11"/>
  <c r="P102" i="11"/>
  <c r="T102" i="11"/>
  <c r="S114" i="11"/>
  <c r="Q114" i="11"/>
  <c r="P114" i="11"/>
  <c r="T114" i="11"/>
  <c r="S126" i="11"/>
  <c r="Q126" i="11"/>
  <c r="P126" i="11"/>
  <c r="T126" i="11"/>
  <c r="S138" i="11"/>
  <c r="Q138" i="11"/>
  <c r="P138" i="11"/>
  <c r="T138" i="11"/>
  <c r="S150" i="11"/>
  <c r="Q150" i="11"/>
  <c r="P150" i="11"/>
  <c r="T150" i="11"/>
  <c r="T169" i="11"/>
  <c r="S169" i="11"/>
  <c r="Q169" i="11"/>
  <c r="P169" i="11"/>
  <c r="T181" i="11"/>
  <c r="S181" i="11"/>
  <c r="Q181" i="11"/>
  <c r="P181" i="11"/>
  <c r="T193" i="11"/>
  <c r="S193" i="11"/>
  <c r="Q193" i="11"/>
  <c r="P193" i="11"/>
  <c r="T205" i="11"/>
  <c r="S205" i="11"/>
  <c r="Q205" i="11"/>
  <c r="P205" i="11"/>
  <c r="T217" i="11"/>
  <c r="S217" i="11"/>
  <c r="Q217" i="11"/>
  <c r="P217" i="11"/>
  <c r="T229" i="11"/>
  <c r="S229" i="11"/>
  <c r="Q229" i="11"/>
  <c r="P229" i="11"/>
  <c r="T241" i="11"/>
  <c r="S241" i="11"/>
  <c r="Q241" i="11"/>
  <c r="P241" i="11"/>
  <c r="T253" i="11"/>
  <c r="S253" i="11"/>
  <c r="Q253" i="11"/>
  <c r="P253" i="11"/>
  <c r="P265" i="11"/>
  <c r="T265" i="11"/>
  <c r="S265" i="11"/>
  <c r="Q265" i="11"/>
  <c r="P277" i="11"/>
  <c r="T277" i="11"/>
  <c r="S277" i="11"/>
  <c r="Q277" i="11"/>
  <c r="P289" i="11"/>
  <c r="T289" i="11"/>
  <c r="S289" i="11"/>
  <c r="Q289" i="11"/>
  <c r="P301" i="11"/>
  <c r="T301" i="11"/>
  <c r="S301" i="11"/>
  <c r="Q301" i="11"/>
  <c r="T313" i="11"/>
  <c r="P313" i="11"/>
  <c r="S313" i="11"/>
  <c r="Q313" i="11"/>
  <c r="T325" i="11"/>
  <c r="P325" i="11"/>
  <c r="S325" i="11"/>
  <c r="Q325" i="11"/>
  <c r="T337" i="11"/>
  <c r="P337" i="11"/>
  <c r="Q337" i="11"/>
  <c r="S337" i="11"/>
  <c r="T349" i="11"/>
  <c r="S349" i="11"/>
  <c r="Q349" i="11"/>
  <c r="P349" i="11"/>
  <c r="T361" i="11"/>
  <c r="S361" i="11"/>
  <c r="Q361" i="11"/>
  <c r="P361" i="11"/>
  <c r="T373" i="11"/>
  <c r="S373" i="11"/>
  <c r="Q373" i="11"/>
  <c r="P373" i="11"/>
  <c r="T385" i="11"/>
  <c r="S385" i="11"/>
  <c r="Q385" i="11"/>
  <c r="P385" i="11"/>
  <c r="T397" i="11"/>
  <c r="S397" i="11"/>
  <c r="Q397" i="11"/>
  <c r="P397" i="11"/>
  <c r="T409" i="11"/>
  <c r="S409" i="11"/>
  <c r="Q409" i="11"/>
  <c r="P409" i="11"/>
  <c r="T421" i="11"/>
  <c r="S421" i="11"/>
  <c r="Q421" i="11"/>
  <c r="P421" i="11"/>
  <c r="T433" i="11"/>
  <c r="S433" i="11"/>
  <c r="Q433" i="11"/>
  <c r="P433" i="11"/>
  <c r="T445" i="11"/>
  <c r="S445" i="11"/>
  <c r="Q445" i="11"/>
  <c r="P445" i="11"/>
  <c r="T457" i="11"/>
  <c r="S457" i="11"/>
  <c r="Q457" i="11"/>
  <c r="P457" i="11"/>
  <c r="T474" i="11"/>
  <c r="S474" i="11"/>
  <c r="Q474" i="11"/>
  <c r="P474" i="11"/>
  <c r="T486" i="11"/>
  <c r="S486" i="11"/>
  <c r="Q486" i="11"/>
  <c r="P486" i="11"/>
  <c r="T498" i="11"/>
  <c r="S498" i="11"/>
  <c r="Q498" i="11"/>
  <c r="P498" i="11"/>
  <c r="T510" i="11"/>
  <c r="P510" i="11"/>
  <c r="S510" i="11"/>
  <c r="Q510" i="11"/>
  <c r="T522" i="11"/>
  <c r="Q522" i="11"/>
  <c r="P522" i="11"/>
  <c r="S522" i="11"/>
  <c r="T534" i="11"/>
  <c r="S534" i="11"/>
  <c r="Q534" i="11"/>
  <c r="P534" i="11"/>
  <c r="T546" i="11"/>
  <c r="S546" i="11"/>
  <c r="Q546" i="11"/>
  <c r="P546" i="11"/>
  <c r="T558" i="11"/>
  <c r="S558" i="11"/>
  <c r="Q558" i="11"/>
  <c r="P558" i="11"/>
  <c r="T570" i="11"/>
  <c r="S570" i="11"/>
  <c r="Q570" i="11"/>
  <c r="P570" i="11"/>
  <c r="T582" i="11"/>
  <c r="S582" i="11"/>
  <c r="Q582" i="11"/>
  <c r="P582" i="11"/>
  <c r="T594" i="11"/>
  <c r="S594" i="11"/>
  <c r="Q594" i="11"/>
  <c r="P594" i="11"/>
  <c r="T606" i="11"/>
  <c r="S606" i="11"/>
  <c r="Q606" i="11"/>
  <c r="P606" i="11"/>
  <c r="T618" i="11"/>
  <c r="S618" i="11"/>
  <c r="Q618" i="11"/>
  <c r="P618" i="11"/>
  <c r="T630" i="11"/>
  <c r="S630" i="11"/>
  <c r="Q630" i="11"/>
  <c r="P630" i="11"/>
  <c r="T642" i="11"/>
  <c r="S642" i="11"/>
  <c r="Q642" i="11"/>
  <c r="P642" i="11"/>
  <c r="P654" i="11"/>
  <c r="Q654" i="11"/>
  <c r="T654" i="11"/>
  <c r="S654" i="11"/>
  <c r="P666" i="11"/>
  <c r="T666" i="11"/>
  <c r="S666" i="11"/>
  <c r="Q666" i="11"/>
  <c r="Q678" i="11"/>
  <c r="P678" i="11"/>
  <c r="T678" i="11"/>
  <c r="S678" i="11"/>
  <c r="Q690" i="11"/>
  <c r="P690" i="11"/>
  <c r="S690" i="11"/>
  <c r="T690" i="11"/>
  <c r="Q702" i="11"/>
  <c r="P702" i="11"/>
  <c r="T702" i="11"/>
  <c r="S702" i="11"/>
  <c r="S714" i="11"/>
  <c r="Q714" i="11"/>
  <c r="P714" i="11"/>
  <c r="T714" i="11"/>
  <c r="S726" i="11"/>
  <c r="Q726" i="11"/>
  <c r="P726" i="11"/>
  <c r="T726" i="11"/>
  <c r="S738" i="11"/>
  <c r="Q738" i="11"/>
  <c r="P738" i="11"/>
  <c r="T738" i="11"/>
  <c r="S750" i="11"/>
  <c r="Q750" i="11"/>
  <c r="P750" i="11"/>
  <c r="T750" i="11"/>
  <c r="S762" i="11"/>
  <c r="Q762" i="11"/>
  <c r="P762" i="11"/>
  <c r="T762" i="11"/>
  <c r="S774" i="11"/>
  <c r="Q774" i="11"/>
  <c r="P774" i="11"/>
  <c r="T774" i="11"/>
  <c r="T786" i="11"/>
  <c r="P786" i="11"/>
  <c r="S786" i="11"/>
  <c r="Q786" i="11"/>
  <c r="T798" i="11"/>
  <c r="P798" i="11"/>
  <c r="S798" i="11"/>
  <c r="Q798" i="11"/>
  <c r="T810" i="11"/>
  <c r="P810" i="11"/>
  <c r="S810" i="11"/>
  <c r="Q810" i="11"/>
  <c r="T822" i="11"/>
  <c r="P822" i="11"/>
  <c r="S822" i="11"/>
  <c r="Q822" i="11"/>
  <c r="T834" i="11"/>
  <c r="P834" i="11"/>
  <c r="S834" i="11"/>
  <c r="Q834" i="11"/>
  <c r="T846" i="11"/>
  <c r="P846" i="11"/>
  <c r="S846" i="11"/>
  <c r="Q846" i="11"/>
  <c r="T858" i="11"/>
  <c r="S858" i="11"/>
  <c r="Q858" i="11"/>
  <c r="P858" i="11"/>
  <c r="T870" i="11"/>
  <c r="S870" i="11"/>
  <c r="Q870" i="11"/>
  <c r="P870" i="11"/>
  <c r="T882" i="11"/>
  <c r="S882" i="11"/>
  <c r="Q882" i="11"/>
  <c r="P882" i="11"/>
  <c r="T894" i="11"/>
  <c r="S894" i="11"/>
  <c r="Q894" i="11"/>
  <c r="P894" i="11"/>
  <c r="T906" i="11"/>
  <c r="S906" i="11"/>
  <c r="Q906" i="11"/>
  <c r="P906" i="11"/>
  <c r="T918" i="11"/>
  <c r="S918" i="11"/>
  <c r="Q918" i="11"/>
  <c r="P918" i="11"/>
  <c r="T930" i="11"/>
  <c r="S930" i="11"/>
  <c r="Q930" i="11"/>
  <c r="P930" i="11"/>
  <c r="T942" i="11"/>
  <c r="P942" i="11"/>
  <c r="Q942" i="11"/>
  <c r="S942" i="11"/>
  <c r="T954" i="11"/>
  <c r="P954" i="11"/>
  <c r="S954" i="11"/>
  <c r="Q954" i="11"/>
  <c r="T966" i="11"/>
  <c r="P966" i="11"/>
  <c r="S966" i="11"/>
  <c r="Q966" i="11"/>
  <c r="S978" i="11"/>
  <c r="Q978" i="11"/>
  <c r="P978" i="11"/>
  <c r="T978" i="11"/>
  <c r="S990" i="11"/>
  <c r="Q990" i="11"/>
  <c r="P990" i="11"/>
  <c r="T990" i="11"/>
  <c r="S1002" i="11"/>
  <c r="Q1002" i="11"/>
  <c r="P1002" i="11"/>
  <c r="T1002" i="11"/>
  <c r="S1014" i="11"/>
  <c r="Q1014" i="11"/>
  <c r="P1014" i="11"/>
  <c r="T1014" i="11"/>
  <c r="S1026" i="11"/>
  <c r="Q1026" i="11"/>
  <c r="P1026" i="11"/>
  <c r="T1026" i="11"/>
  <c r="S1038" i="11"/>
  <c r="Q1038" i="11"/>
  <c r="P1038" i="11"/>
  <c r="T1038" i="11"/>
  <c r="T1050" i="11"/>
  <c r="Q1050" i="11"/>
  <c r="P1050" i="11"/>
  <c r="S1050" i="11"/>
  <c r="T1062" i="11"/>
  <c r="Q1062" i="11"/>
  <c r="S1062" i="11"/>
  <c r="P1062" i="11"/>
  <c r="T1074" i="11"/>
  <c r="Q1074" i="11"/>
  <c r="S1074" i="11"/>
  <c r="P1074" i="11"/>
  <c r="T1086" i="11"/>
  <c r="Q1086" i="11"/>
  <c r="S1086" i="11"/>
  <c r="P1086" i="11"/>
  <c r="T1098" i="11"/>
  <c r="Q1098" i="11"/>
  <c r="S1098" i="11"/>
  <c r="P1098" i="11"/>
  <c r="T1110" i="11"/>
  <c r="S1110" i="11"/>
  <c r="Q1110" i="11"/>
  <c r="P1110" i="11"/>
  <c r="S1122" i="11"/>
  <c r="T1122" i="11"/>
  <c r="Q1122" i="11"/>
  <c r="P1122" i="11"/>
  <c r="S1134" i="11"/>
  <c r="T1134" i="11"/>
  <c r="Q1134" i="11"/>
  <c r="P1134" i="11"/>
  <c r="S1146" i="11"/>
  <c r="T1146" i="11"/>
  <c r="Q1146" i="11"/>
  <c r="P1146" i="11"/>
  <c r="S1158" i="11"/>
  <c r="Q1158" i="11"/>
  <c r="T1158" i="11"/>
  <c r="P1158" i="11"/>
  <c r="P1170" i="11"/>
  <c r="T1170" i="11"/>
  <c r="S1170" i="11"/>
  <c r="Q1170" i="11"/>
  <c r="P1182" i="11"/>
  <c r="T1182" i="11"/>
  <c r="S1182" i="11"/>
  <c r="Q1182" i="11"/>
  <c r="P1194" i="11"/>
  <c r="T1194" i="11"/>
  <c r="S1194" i="11"/>
  <c r="Q1194" i="11"/>
  <c r="Q1206" i="11"/>
  <c r="T1206" i="11"/>
  <c r="S1206" i="11"/>
  <c r="P1206" i="11"/>
  <c r="Q1218" i="11"/>
  <c r="T1218" i="11"/>
  <c r="S1218" i="11"/>
  <c r="P1218" i="11"/>
  <c r="Q1230" i="11"/>
  <c r="T1230" i="11"/>
  <c r="S1230" i="11"/>
  <c r="P1230" i="11"/>
  <c r="Q1242" i="11"/>
  <c r="T1242" i="11"/>
  <c r="S1242" i="11"/>
  <c r="P1242" i="11"/>
  <c r="T1254" i="11"/>
  <c r="S1254" i="11"/>
  <c r="Q1254" i="11"/>
  <c r="P1254" i="11"/>
  <c r="T1266" i="11"/>
  <c r="S1266" i="11"/>
  <c r="Q1266" i="11"/>
  <c r="P1266" i="11"/>
  <c r="T1278" i="11"/>
  <c r="S1278" i="11"/>
  <c r="Q1278" i="11"/>
  <c r="P1278" i="11"/>
  <c r="T1290" i="11"/>
  <c r="S1290" i="11"/>
  <c r="Q1290" i="11"/>
  <c r="P1290" i="11"/>
  <c r="T1302" i="11"/>
  <c r="S1302" i="11"/>
  <c r="Q1302" i="11"/>
  <c r="P1302" i="11"/>
  <c r="T1314" i="11"/>
  <c r="S1314" i="11"/>
  <c r="Q1314" i="11"/>
  <c r="P1314" i="11"/>
  <c r="T1326" i="11"/>
  <c r="S1326" i="11"/>
  <c r="Q1326" i="11"/>
  <c r="P1326" i="11"/>
  <c r="T1338" i="11"/>
  <c r="S1338" i="11"/>
  <c r="Q1338" i="11"/>
  <c r="P1338" i="11"/>
  <c r="T1350" i="11"/>
  <c r="S1350" i="11"/>
  <c r="Q1350" i="11"/>
  <c r="P1350" i="11"/>
  <c r="P1362" i="11"/>
  <c r="S1362" i="11"/>
  <c r="T1362" i="11"/>
  <c r="Q1362" i="11"/>
  <c r="P1374" i="11"/>
  <c r="S1374" i="11"/>
  <c r="T1374" i="11"/>
  <c r="Q1374" i="11"/>
  <c r="P1386" i="11"/>
  <c r="T1386" i="11"/>
  <c r="Q1386" i="11"/>
  <c r="S1386" i="11"/>
  <c r="P1398" i="11"/>
  <c r="T1398" i="11"/>
  <c r="Q1398" i="11"/>
  <c r="S1398" i="11"/>
  <c r="P1410" i="11"/>
  <c r="T1410" i="11"/>
  <c r="Q1410" i="11"/>
  <c r="S1410" i="11"/>
  <c r="P1422" i="11"/>
  <c r="Q1422" i="11"/>
  <c r="T1422" i="11"/>
  <c r="S1422" i="11"/>
  <c r="P1434" i="11"/>
  <c r="T1434" i="11"/>
  <c r="S1434" i="11"/>
  <c r="Q1434" i="11"/>
  <c r="Q1446" i="11"/>
  <c r="P1446" i="11"/>
  <c r="T1446" i="11"/>
  <c r="S1446" i="11"/>
  <c r="Q1458" i="11"/>
  <c r="P1458" i="11"/>
  <c r="T1458" i="11"/>
  <c r="S1458" i="11"/>
  <c r="T1470" i="11"/>
  <c r="S1470" i="11"/>
  <c r="Q1470" i="11"/>
  <c r="P1470" i="11"/>
  <c r="T1482" i="11"/>
  <c r="S1482" i="11"/>
  <c r="Q1482" i="11"/>
  <c r="P1482" i="11"/>
  <c r="T1494" i="11"/>
  <c r="S1494" i="11"/>
  <c r="Q1494" i="11"/>
  <c r="P1494" i="11"/>
  <c r="T1506" i="11"/>
  <c r="S1506" i="11"/>
  <c r="Q1506" i="11"/>
  <c r="P1506" i="11"/>
  <c r="T1518" i="11"/>
  <c r="S1518" i="11"/>
  <c r="Q1518" i="11"/>
  <c r="P1518" i="11"/>
  <c r="T1530" i="11"/>
  <c r="S1530" i="11"/>
  <c r="Q1530" i="11"/>
  <c r="P1530" i="11"/>
  <c r="T1542" i="11"/>
  <c r="S1542" i="11"/>
  <c r="Q1542" i="11"/>
  <c r="P1542" i="11"/>
  <c r="T1554" i="11"/>
  <c r="S1554" i="11"/>
  <c r="Q1554" i="11"/>
  <c r="P1554" i="11"/>
  <c r="T1566" i="11"/>
  <c r="S1566" i="11"/>
  <c r="Q1566" i="11"/>
  <c r="P1566" i="11"/>
  <c r="T1578" i="11"/>
  <c r="S1578" i="11"/>
  <c r="Q1578" i="11"/>
  <c r="P1578" i="11"/>
  <c r="T1590" i="11"/>
  <c r="S1590" i="11"/>
  <c r="Q1590" i="11"/>
  <c r="P1590" i="11"/>
  <c r="T1602" i="11"/>
  <c r="S1602" i="11"/>
  <c r="Q1602" i="11"/>
  <c r="P1602" i="11"/>
  <c r="T1614" i="11"/>
  <c r="S1614" i="11"/>
  <c r="Q1614" i="11"/>
  <c r="P1614" i="11"/>
  <c r="T1626" i="11"/>
  <c r="S1626" i="11"/>
  <c r="Q1626" i="11"/>
  <c r="P1626" i="11"/>
  <c r="T1638" i="11"/>
  <c r="S1638" i="11"/>
  <c r="Q1638" i="11"/>
  <c r="P1638" i="11"/>
  <c r="S48" i="11"/>
  <c r="Q48" i="11"/>
  <c r="P48" i="11"/>
  <c r="T48" i="11"/>
  <c r="T191" i="11"/>
  <c r="S191" i="11"/>
  <c r="Q191" i="11"/>
  <c r="P191" i="11"/>
  <c r="T335" i="11"/>
  <c r="P335" i="11"/>
  <c r="S335" i="11"/>
  <c r="Q335" i="11"/>
  <c r="T472" i="11"/>
  <c r="S472" i="11"/>
  <c r="Q472" i="11"/>
  <c r="P472" i="11"/>
  <c r="T604" i="11"/>
  <c r="S604" i="11"/>
  <c r="Q604" i="11"/>
  <c r="P604" i="11"/>
  <c r="S736" i="11"/>
  <c r="Q736" i="11"/>
  <c r="P736" i="11"/>
  <c r="T736" i="11"/>
  <c r="T868" i="11"/>
  <c r="S868" i="11"/>
  <c r="Q868" i="11"/>
  <c r="P868" i="11"/>
  <c r="S988" i="11"/>
  <c r="P988" i="11"/>
  <c r="T988" i="11"/>
  <c r="Q988" i="11"/>
  <c r="S1096" i="11"/>
  <c r="P1096" i="11"/>
  <c r="T1096" i="11"/>
  <c r="Q1096" i="11"/>
  <c r="Q1240" i="11"/>
  <c r="T1240" i="11"/>
  <c r="S1240" i="11"/>
  <c r="P1240" i="11"/>
  <c r="T1336" i="11"/>
  <c r="S1336" i="11"/>
  <c r="Q1336" i="11"/>
  <c r="P1336" i="11"/>
  <c r="P1432" i="11"/>
  <c r="T1432" i="11"/>
  <c r="Q1432" i="11"/>
  <c r="S1432" i="11"/>
  <c r="T1540" i="11"/>
  <c r="S1540" i="11"/>
  <c r="Q1540" i="11"/>
  <c r="P1540" i="11"/>
  <c r="T1588" i="11"/>
  <c r="S1588" i="11"/>
  <c r="Q1588" i="11"/>
  <c r="P1588" i="11"/>
  <c r="S14" i="11"/>
  <c r="Q14" i="11"/>
  <c r="P14" i="11"/>
  <c r="T14" i="11"/>
  <c r="S50" i="11"/>
  <c r="Q50" i="11"/>
  <c r="P50" i="11"/>
  <c r="T50" i="11"/>
  <c r="T27" i="11"/>
  <c r="S27" i="11"/>
  <c r="Q27" i="11"/>
  <c r="P27" i="11"/>
  <c r="S64" i="11"/>
  <c r="Q64" i="11"/>
  <c r="P64" i="11"/>
  <c r="T64" i="11"/>
  <c r="T91" i="11"/>
  <c r="S91" i="11"/>
  <c r="Q91" i="11"/>
  <c r="P91" i="11"/>
  <c r="T115" i="11"/>
  <c r="S115" i="11"/>
  <c r="Q115" i="11"/>
  <c r="P115" i="11"/>
  <c r="T139" i="11"/>
  <c r="S139" i="11"/>
  <c r="Q139" i="11"/>
  <c r="P139" i="11"/>
  <c r="S182" i="11"/>
  <c r="Q182" i="11"/>
  <c r="P182" i="11"/>
  <c r="T182" i="11"/>
  <c r="S206" i="11"/>
  <c r="Q206" i="11"/>
  <c r="P206" i="11"/>
  <c r="T206" i="11"/>
  <c r="S230" i="11"/>
  <c r="Q230" i="11"/>
  <c r="P230" i="11"/>
  <c r="T230" i="11"/>
  <c r="S242" i="11"/>
  <c r="Q242" i="11"/>
  <c r="P242" i="11"/>
  <c r="T242" i="11"/>
  <c r="T266" i="11"/>
  <c r="S266" i="11"/>
  <c r="P266" i="11"/>
  <c r="Q266" i="11"/>
  <c r="T278" i="11"/>
  <c r="S278" i="11"/>
  <c r="P278" i="11"/>
  <c r="Q278" i="11"/>
  <c r="T290" i="11"/>
  <c r="S290" i="11"/>
  <c r="P290" i="11"/>
  <c r="Q290" i="11"/>
  <c r="T302" i="11"/>
  <c r="S302" i="11"/>
  <c r="P302" i="11"/>
  <c r="Q302" i="11"/>
  <c r="T314" i="11"/>
  <c r="S314" i="11"/>
  <c r="P314" i="11"/>
  <c r="Q314" i="11"/>
  <c r="T326" i="11"/>
  <c r="S326" i="11"/>
  <c r="P326" i="11"/>
  <c r="Q326" i="11"/>
  <c r="T338" i="11"/>
  <c r="S338" i="11"/>
  <c r="Q338" i="11"/>
  <c r="P338" i="11"/>
  <c r="T350" i="11"/>
  <c r="S350" i="11"/>
  <c r="Q350" i="11"/>
  <c r="P350" i="11"/>
  <c r="T362" i="11"/>
  <c r="S362" i="11"/>
  <c r="Q362" i="11"/>
  <c r="P362" i="11"/>
  <c r="T374" i="11"/>
  <c r="S374" i="11"/>
  <c r="Q374" i="11"/>
  <c r="P374" i="11"/>
  <c r="T386" i="11"/>
  <c r="S386" i="11"/>
  <c r="Q386" i="11"/>
  <c r="P386" i="11"/>
  <c r="T398" i="11"/>
  <c r="S398" i="11"/>
  <c r="Q398" i="11"/>
  <c r="P398" i="11"/>
  <c r="T410" i="11"/>
  <c r="S410" i="11"/>
  <c r="Q410" i="11"/>
  <c r="P410" i="11"/>
  <c r="T422" i="11"/>
  <c r="S422" i="11"/>
  <c r="Q422" i="11"/>
  <c r="P422" i="11"/>
  <c r="T434" i="11"/>
  <c r="S434" i="11"/>
  <c r="Q434" i="11"/>
  <c r="P434" i="11"/>
  <c r="T446" i="11"/>
  <c r="S446" i="11"/>
  <c r="Q446" i="11"/>
  <c r="P446" i="11"/>
  <c r="T458" i="11"/>
  <c r="S458" i="11"/>
  <c r="Q458" i="11"/>
  <c r="P458" i="11"/>
  <c r="T475" i="11"/>
  <c r="S475" i="11"/>
  <c r="Q475" i="11"/>
  <c r="P475" i="11"/>
  <c r="T487" i="11"/>
  <c r="S487" i="11"/>
  <c r="Q487" i="11"/>
  <c r="P487" i="11"/>
  <c r="T499" i="11"/>
  <c r="S499" i="11"/>
  <c r="Q499" i="11"/>
  <c r="P499" i="11"/>
  <c r="T511" i="11"/>
  <c r="S511" i="11"/>
  <c r="Q511" i="11"/>
  <c r="P511" i="11"/>
  <c r="Q523" i="11"/>
  <c r="T523" i="11"/>
  <c r="S523" i="11"/>
  <c r="P523" i="11"/>
  <c r="Q535" i="11"/>
  <c r="T535" i="11"/>
  <c r="S535" i="11"/>
  <c r="P535" i="11"/>
  <c r="Q547" i="11"/>
  <c r="P547" i="11"/>
  <c r="T547" i="11"/>
  <c r="S547" i="11"/>
  <c r="Q559" i="11"/>
  <c r="P559" i="11"/>
  <c r="T559" i="11"/>
  <c r="S559" i="11"/>
  <c r="Q571" i="11"/>
  <c r="P571" i="11"/>
  <c r="T571" i="11"/>
  <c r="S571" i="11"/>
  <c r="Q583" i="11"/>
  <c r="P583" i="11"/>
  <c r="T583" i="11"/>
  <c r="S583" i="11"/>
  <c r="Q595" i="11"/>
  <c r="P595" i="11"/>
  <c r="T595" i="11"/>
  <c r="S595" i="11"/>
  <c r="Q607" i="11"/>
  <c r="P607" i="11"/>
  <c r="T607" i="11"/>
  <c r="S607" i="11"/>
  <c r="Q619" i="11"/>
  <c r="P619" i="11"/>
  <c r="T619" i="11"/>
  <c r="S619" i="11"/>
  <c r="Q631" i="11"/>
  <c r="P631" i="11"/>
  <c r="T631" i="11"/>
  <c r="S631" i="11"/>
  <c r="Q643" i="11"/>
  <c r="P643" i="11"/>
  <c r="T643" i="11"/>
  <c r="S643" i="11"/>
  <c r="T655" i="11"/>
  <c r="P655" i="11"/>
  <c r="S655" i="11"/>
  <c r="Q655" i="11"/>
  <c r="T667" i="11"/>
  <c r="P667" i="11"/>
  <c r="Q667" i="11"/>
  <c r="S667" i="11"/>
  <c r="T679" i="11"/>
  <c r="P679" i="11"/>
  <c r="S679" i="11"/>
  <c r="Q679" i="11"/>
  <c r="T691" i="11"/>
  <c r="P691" i="11"/>
  <c r="S691" i="11"/>
  <c r="Q691" i="11"/>
  <c r="T703" i="11"/>
  <c r="S703" i="11"/>
  <c r="P703" i="11"/>
  <c r="Q703" i="11"/>
  <c r="T715" i="11"/>
  <c r="S715" i="11"/>
  <c r="P715" i="11"/>
  <c r="Q715" i="11"/>
  <c r="T727" i="11"/>
  <c r="S727" i="11"/>
  <c r="P727" i="11"/>
  <c r="Q727" i="11"/>
  <c r="T739" i="11"/>
  <c r="S739" i="11"/>
  <c r="Q739" i="11"/>
  <c r="P739" i="11"/>
  <c r="T751" i="11"/>
  <c r="S751" i="11"/>
  <c r="Q751" i="11"/>
  <c r="P751" i="11"/>
  <c r="T763" i="11"/>
  <c r="S763" i="11"/>
  <c r="Q763" i="11"/>
  <c r="P763" i="11"/>
  <c r="T775" i="11"/>
  <c r="S775" i="11"/>
  <c r="Q775" i="11"/>
  <c r="P775" i="11"/>
  <c r="T787" i="11"/>
  <c r="S787" i="11"/>
  <c r="Q787" i="11"/>
  <c r="P787" i="11"/>
  <c r="T799" i="11"/>
  <c r="S799" i="11"/>
  <c r="Q799" i="11"/>
  <c r="P799" i="11"/>
  <c r="T811" i="11"/>
  <c r="S811" i="11"/>
  <c r="Q811" i="11"/>
  <c r="P811" i="11"/>
  <c r="T823" i="11"/>
  <c r="S823" i="11"/>
  <c r="Q823" i="11"/>
  <c r="P823" i="11"/>
  <c r="T835" i="11"/>
  <c r="S835" i="11"/>
  <c r="Q835" i="11"/>
  <c r="P835" i="11"/>
  <c r="T847" i="11"/>
  <c r="S847" i="11"/>
  <c r="Q847" i="11"/>
  <c r="P847" i="11"/>
  <c r="P859" i="11"/>
  <c r="T859" i="11"/>
  <c r="S859" i="11"/>
  <c r="Q859" i="11"/>
  <c r="T871" i="11"/>
  <c r="P871" i="11"/>
  <c r="S871" i="11"/>
  <c r="Q871" i="11"/>
  <c r="T883" i="11"/>
  <c r="S883" i="11"/>
  <c r="Q883" i="11"/>
  <c r="P883" i="11"/>
  <c r="T895" i="11"/>
  <c r="P895" i="11"/>
  <c r="S895" i="11"/>
  <c r="Q895" i="11"/>
  <c r="T907" i="11"/>
  <c r="S907" i="11"/>
  <c r="Q907" i="11"/>
  <c r="P907" i="11"/>
  <c r="T919" i="11"/>
  <c r="P919" i="11"/>
  <c r="Q919" i="11"/>
  <c r="S919" i="11"/>
  <c r="T931" i="11"/>
  <c r="S931" i="11"/>
  <c r="Q931" i="11"/>
  <c r="P931" i="11"/>
  <c r="T943" i="11"/>
  <c r="S943" i="11"/>
  <c r="Q943" i="11"/>
  <c r="P943" i="11"/>
  <c r="T955" i="11"/>
  <c r="S955" i="11"/>
  <c r="Q955" i="11"/>
  <c r="P955" i="11"/>
  <c r="T967" i="11"/>
  <c r="S967" i="11"/>
  <c r="Q967" i="11"/>
  <c r="P967" i="11"/>
  <c r="S979" i="11"/>
  <c r="P979" i="11"/>
  <c r="T979" i="11"/>
  <c r="Q979" i="11"/>
  <c r="S991" i="11"/>
  <c r="P991" i="11"/>
  <c r="Q991" i="11"/>
  <c r="T991" i="11"/>
  <c r="S1003" i="11"/>
  <c r="P1003" i="11"/>
  <c r="Q1003" i="11"/>
  <c r="T1003" i="11"/>
  <c r="S1015" i="11"/>
  <c r="Q1015" i="11"/>
  <c r="P1015" i="11"/>
  <c r="T1015" i="11"/>
  <c r="S1027" i="11"/>
  <c r="Q1027" i="11"/>
  <c r="T1027" i="11"/>
  <c r="P1027" i="11"/>
  <c r="S1039" i="11"/>
  <c r="Q1039" i="11"/>
  <c r="T1039" i="11"/>
  <c r="P1039" i="11"/>
  <c r="Q1051" i="11"/>
  <c r="S1051" i="11"/>
  <c r="P1051" i="11"/>
  <c r="T1051" i="11"/>
  <c r="Q1063" i="11"/>
  <c r="S1063" i="11"/>
  <c r="P1063" i="11"/>
  <c r="T1063" i="11"/>
  <c r="Q1075" i="11"/>
  <c r="S1075" i="11"/>
  <c r="P1075" i="11"/>
  <c r="T1075" i="11"/>
  <c r="Q1087" i="11"/>
  <c r="S1087" i="11"/>
  <c r="P1087" i="11"/>
  <c r="T1087" i="11"/>
  <c r="Q1099" i="11"/>
  <c r="S1099" i="11"/>
  <c r="P1099" i="11"/>
  <c r="T1099" i="11"/>
  <c r="Q1111" i="11"/>
  <c r="S1111" i="11"/>
  <c r="P1111" i="11"/>
  <c r="T1111" i="11"/>
  <c r="Q1123" i="11"/>
  <c r="T1123" i="11"/>
  <c r="S1123" i="11"/>
  <c r="P1123" i="11"/>
  <c r="Q1135" i="11"/>
  <c r="T1135" i="11"/>
  <c r="S1135" i="11"/>
  <c r="P1135" i="11"/>
  <c r="Q1147" i="11"/>
  <c r="T1147" i="11"/>
  <c r="S1147" i="11"/>
  <c r="P1147" i="11"/>
  <c r="T1159" i="11"/>
  <c r="Q1159" i="11"/>
  <c r="S1159" i="11"/>
  <c r="P1159" i="11"/>
  <c r="T1171" i="11"/>
  <c r="P1171" i="11"/>
  <c r="S1171" i="11"/>
  <c r="Q1171" i="11"/>
  <c r="T1183" i="11"/>
  <c r="P1183" i="11"/>
  <c r="S1183" i="11"/>
  <c r="Q1183" i="11"/>
  <c r="T1195" i="11"/>
  <c r="P1195" i="11"/>
  <c r="S1195" i="11"/>
  <c r="Q1195" i="11"/>
  <c r="T1207" i="11"/>
  <c r="Q1207" i="11"/>
  <c r="P1207" i="11"/>
  <c r="S1207" i="11"/>
  <c r="T1219" i="11"/>
  <c r="Q1219" i="11"/>
  <c r="P1219" i="11"/>
  <c r="S1219" i="11"/>
  <c r="T1231" i="11"/>
  <c r="Q1231" i="11"/>
  <c r="P1231" i="11"/>
  <c r="S1231" i="11"/>
  <c r="T1243" i="11"/>
  <c r="S1243" i="11"/>
  <c r="Q1243" i="11"/>
  <c r="P1243" i="11"/>
  <c r="S1255" i="11"/>
  <c r="Q1255" i="11"/>
  <c r="T1255" i="11"/>
  <c r="P1255" i="11"/>
  <c r="S1267" i="11"/>
  <c r="Q1267" i="11"/>
  <c r="T1267" i="11"/>
  <c r="P1267" i="11"/>
  <c r="S1279" i="11"/>
  <c r="Q1279" i="11"/>
  <c r="T1279" i="11"/>
  <c r="P1279" i="11"/>
  <c r="S1291" i="11"/>
  <c r="Q1291" i="11"/>
  <c r="T1291" i="11"/>
  <c r="P1291" i="11"/>
  <c r="S1303" i="11"/>
  <c r="Q1303" i="11"/>
  <c r="T1303" i="11"/>
  <c r="P1303" i="11"/>
  <c r="S1315" i="11"/>
  <c r="Q1315" i="11"/>
  <c r="T1315" i="11"/>
  <c r="P1315" i="11"/>
  <c r="S1327" i="11"/>
  <c r="Q1327" i="11"/>
  <c r="T1327" i="11"/>
  <c r="P1327" i="11"/>
  <c r="S1339" i="11"/>
  <c r="Q1339" i="11"/>
  <c r="T1339" i="11"/>
  <c r="P1339" i="11"/>
  <c r="S1351" i="11"/>
  <c r="Q1351" i="11"/>
  <c r="T1351" i="11"/>
  <c r="P1351" i="11"/>
  <c r="S1363" i="11"/>
  <c r="Q1363" i="11"/>
  <c r="P1363" i="11"/>
  <c r="T1363" i="11"/>
  <c r="S1375" i="11"/>
  <c r="Q1375" i="11"/>
  <c r="P1375" i="11"/>
  <c r="T1375" i="11"/>
  <c r="S1387" i="11"/>
  <c r="Q1387" i="11"/>
  <c r="P1387" i="11"/>
  <c r="T1387" i="11"/>
  <c r="S1399" i="11"/>
  <c r="Q1399" i="11"/>
  <c r="P1399" i="11"/>
  <c r="T1399" i="11"/>
  <c r="S1411" i="11"/>
  <c r="Q1411" i="11"/>
  <c r="P1411" i="11"/>
  <c r="T1411" i="11"/>
  <c r="T1423" i="11"/>
  <c r="S1423" i="11"/>
  <c r="Q1423" i="11"/>
  <c r="P1423" i="11"/>
  <c r="T1435" i="11"/>
  <c r="S1435" i="11"/>
  <c r="Q1435" i="11"/>
  <c r="P1435" i="11"/>
  <c r="T1447" i="11"/>
  <c r="S1447" i="11"/>
  <c r="Q1447" i="11"/>
  <c r="P1447" i="11"/>
  <c r="T1459" i="11"/>
  <c r="S1459" i="11"/>
  <c r="Q1459" i="11"/>
  <c r="P1459" i="11"/>
  <c r="T1471" i="11"/>
  <c r="S1471" i="11"/>
  <c r="Q1471" i="11"/>
  <c r="P1471" i="11"/>
  <c r="T1483" i="11"/>
  <c r="S1483" i="11"/>
  <c r="Q1483" i="11"/>
  <c r="P1483" i="11"/>
  <c r="T1495" i="11"/>
  <c r="S1495" i="11"/>
  <c r="Q1495" i="11"/>
  <c r="P1495" i="11"/>
  <c r="T1507" i="11"/>
  <c r="S1507" i="11"/>
  <c r="Q1507" i="11"/>
  <c r="P1507" i="11"/>
  <c r="T1519" i="11"/>
  <c r="S1519" i="11"/>
  <c r="Q1519" i="11"/>
  <c r="P1519" i="11"/>
  <c r="T1531" i="11"/>
  <c r="S1531" i="11"/>
  <c r="Q1531" i="11"/>
  <c r="P1531" i="11"/>
  <c r="T1543" i="11"/>
  <c r="S1543" i="11"/>
  <c r="Q1543" i="11"/>
  <c r="P1543" i="11"/>
  <c r="T1555" i="11"/>
  <c r="S1555" i="11"/>
  <c r="Q1555" i="11"/>
  <c r="P1555" i="11"/>
  <c r="T1567" i="11"/>
  <c r="S1567" i="11"/>
  <c r="Q1567" i="11"/>
  <c r="P1567" i="11"/>
  <c r="T1579" i="11"/>
  <c r="S1579" i="11"/>
  <c r="Q1579" i="11"/>
  <c r="P1579" i="11"/>
  <c r="T1591" i="11"/>
  <c r="S1591" i="11"/>
  <c r="Q1591" i="11"/>
  <c r="P1591" i="11"/>
  <c r="T1603" i="11"/>
  <c r="S1603" i="11"/>
  <c r="Q1603" i="11"/>
  <c r="P1603" i="11"/>
  <c r="T1615" i="11"/>
  <c r="S1615" i="11"/>
  <c r="Q1615" i="11"/>
  <c r="P1615" i="11"/>
  <c r="T1627" i="11"/>
  <c r="S1627" i="11"/>
  <c r="Q1627" i="11"/>
  <c r="P1627" i="11"/>
  <c r="T1639" i="11"/>
  <c r="S1639" i="11"/>
  <c r="Q1639" i="11"/>
  <c r="P1639" i="11"/>
  <c r="T73" i="11"/>
  <c r="S73" i="11"/>
  <c r="Q73" i="11"/>
  <c r="P73" i="11"/>
  <c r="T215" i="11"/>
  <c r="S215" i="11"/>
  <c r="Q215" i="11"/>
  <c r="P215" i="11"/>
  <c r="T347" i="11"/>
  <c r="Q347" i="11"/>
  <c r="P347" i="11"/>
  <c r="S347" i="11"/>
  <c r="T484" i="11"/>
  <c r="S484" i="11"/>
  <c r="Q484" i="11"/>
  <c r="P484" i="11"/>
  <c r="T628" i="11"/>
  <c r="S628" i="11"/>
  <c r="Q628" i="11"/>
  <c r="P628" i="11"/>
  <c r="S784" i="11"/>
  <c r="Q784" i="11"/>
  <c r="P784" i="11"/>
  <c r="T784" i="11"/>
  <c r="S976" i="11"/>
  <c r="T976" i="11"/>
  <c r="P976" i="11"/>
  <c r="Q976" i="11"/>
  <c r="S1120" i="11"/>
  <c r="T1120" i="11"/>
  <c r="Q1120" i="11"/>
  <c r="P1120" i="11"/>
  <c r="T1276" i="11"/>
  <c r="S1276" i="11"/>
  <c r="Q1276" i="11"/>
  <c r="P1276" i="11"/>
  <c r="T1528" i="11"/>
  <c r="S1528" i="11"/>
  <c r="Q1528" i="11"/>
  <c r="P1528" i="11"/>
  <c r="S26" i="11"/>
  <c r="Q26" i="11"/>
  <c r="P26" i="11"/>
  <c r="T26" i="11"/>
  <c r="T15" i="11"/>
  <c r="S15" i="11"/>
  <c r="Q15" i="11"/>
  <c r="P15" i="11"/>
  <c r="T39" i="11"/>
  <c r="S39" i="11"/>
  <c r="Q39" i="11"/>
  <c r="P39" i="11"/>
  <c r="T51" i="11"/>
  <c r="S51" i="11"/>
  <c r="Q51" i="11"/>
  <c r="P51" i="11"/>
  <c r="T79" i="11"/>
  <c r="S79" i="11"/>
  <c r="Q79" i="11"/>
  <c r="P79" i="11"/>
  <c r="T103" i="11"/>
  <c r="S103" i="11"/>
  <c r="Q103" i="11"/>
  <c r="P103" i="11"/>
  <c r="T127" i="11"/>
  <c r="S127" i="11"/>
  <c r="Q127" i="11"/>
  <c r="P127" i="11"/>
  <c r="T151" i="11"/>
  <c r="S151" i="11"/>
  <c r="Q151" i="11"/>
  <c r="P151" i="11"/>
  <c r="S170" i="11"/>
  <c r="Q170" i="11"/>
  <c r="P170" i="11"/>
  <c r="T170" i="11"/>
  <c r="S194" i="11"/>
  <c r="Q194" i="11"/>
  <c r="P194" i="11"/>
  <c r="T194" i="11"/>
  <c r="S218" i="11"/>
  <c r="Q218" i="11"/>
  <c r="P218" i="11"/>
  <c r="T218" i="11"/>
  <c r="S254" i="11"/>
  <c r="P254" i="11"/>
  <c r="T254" i="11"/>
  <c r="Q254" i="11"/>
  <c r="S16" i="11"/>
  <c r="Q16" i="11"/>
  <c r="P16" i="11"/>
  <c r="T16" i="11"/>
  <c r="S28" i="11"/>
  <c r="Q28" i="11"/>
  <c r="P28" i="11"/>
  <c r="T28" i="11"/>
  <c r="S40" i="11"/>
  <c r="Q40" i="11"/>
  <c r="P40" i="11"/>
  <c r="T40" i="11"/>
  <c r="S52" i="11"/>
  <c r="Q52" i="11"/>
  <c r="P52" i="11"/>
  <c r="T52" i="11"/>
  <c r="T65" i="11"/>
  <c r="S65" i="11"/>
  <c r="Q65" i="11"/>
  <c r="P65" i="11"/>
  <c r="S80" i="11"/>
  <c r="Q80" i="11"/>
  <c r="P80" i="11"/>
  <c r="T80" i="11"/>
  <c r="S92" i="11"/>
  <c r="Q92" i="11"/>
  <c r="P92" i="11"/>
  <c r="T92" i="11"/>
  <c r="S104" i="11"/>
  <c r="Q104" i="11"/>
  <c r="P104" i="11"/>
  <c r="T104" i="11"/>
  <c r="S116" i="11"/>
  <c r="Q116" i="11"/>
  <c r="P116" i="11"/>
  <c r="T116" i="11"/>
  <c r="S128" i="11"/>
  <c r="Q128" i="11"/>
  <c r="P128" i="11"/>
  <c r="T128" i="11"/>
  <c r="S140" i="11"/>
  <c r="Q140" i="11"/>
  <c r="P140" i="11"/>
  <c r="T140" i="11"/>
  <c r="S152" i="11"/>
  <c r="Q152" i="11"/>
  <c r="P152" i="11"/>
  <c r="T152" i="11"/>
  <c r="T171" i="11"/>
  <c r="S171" i="11"/>
  <c r="Q171" i="11"/>
  <c r="P171" i="11"/>
  <c r="T183" i="11"/>
  <c r="S183" i="11"/>
  <c r="Q183" i="11"/>
  <c r="P183" i="11"/>
  <c r="T195" i="11"/>
  <c r="S195" i="11"/>
  <c r="Q195" i="11"/>
  <c r="P195" i="11"/>
  <c r="T207" i="11"/>
  <c r="S207" i="11"/>
  <c r="Q207" i="11"/>
  <c r="P207" i="11"/>
  <c r="T219" i="11"/>
  <c r="S219" i="11"/>
  <c r="Q219" i="11"/>
  <c r="P219" i="11"/>
  <c r="T231" i="11"/>
  <c r="S231" i="11"/>
  <c r="Q231" i="11"/>
  <c r="P231" i="11"/>
  <c r="T243" i="11"/>
  <c r="S243" i="11"/>
  <c r="Q243" i="11"/>
  <c r="P243" i="11"/>
  <c r="P255" i="11"/>
  <c r="T255" i="11"/>
  <c r="S255" i="11"/>
  <c r="Q255" i="11"/>
  <c r="P267" i="11"/>
  <c r="T267" i="11"/>
  <c r="S267" i="11"/>
  <c r="Q267" i="11"/>
  <c r="P279" i="11"/>
  <c r="T279" i="11"/>
  <c r="S279" i="11"/>
  <c r="Q279" i="11"/>
  <c r="P291" i="11"/>
  <c r="T291" i="11"/>
  <c r="S291" i="11"/>
  <c r="Q291" i="11"/>
  <c r="P303" i="11"/>
  <c r="T303" i="11"/>
  <c r="S303" i="11"/>
  <c r="Q303" i="11"/>
  <c r="T315" i="11"/>
  <c r="P315" i="11"/>
  <c r="S315" i="11"/>
  <c r="Q315" i="11"/>
  <c r="T327" i="11"/>
  <c r="P327" i="11"/>
  <c r="S327" i="11"/>
  <c r="Q327" i="11"/>
  <c r="T339" i="11"/>
  <c r="P339" i="11"/>
  <c r="S339" i="11"/>
  <c r="Q339" i="11"/>
  <c r="T351" i="11"/>
  <c r="S351" i="11"/>
  <c r="Q351" i="11"/>
  <c r="P351" i="11"/>
  <c r="T363" i="11"/>
  <c r="S363" i="11"/>
  <c r="Q363" i="11"/>
  <c r="P363" i="11"/>
  <c r="T375" i="11"/>
  <c r="S375" i="11"/>
  <c r="Q375" i="11"/>
  <c r="P375" i="11"/>
  <c r="T387" i="11"/>
  <c r="S387" i="11"/>
  <c r="Q387" i="11"/>
  <c r="P387" i="11"/>
  <c r="T399" i="11"/>
  <c r="S399" i="11"/>
  <c r="Q399" i="11"/>
  <c r="P399" i="11"/>
  <c r="T411" i="11"/>
  <c r="S411" i="11"/>
  <c r="Q411" i="11"/>
  <c r="P411" i="11"/>
  <c r="T423" i="11"/>
  <c r="S423" i="11"/>
  <c r="Q423" i="11"/>
  <c r="P423" i="11"/>
  <c r="T435" i="11"/>
  <c r="S435" i="11"/>
  <c r="Q435" i="11"/>
  <c r="P435" i="11"/>
  <c r="T447" i="11"/>
  <c r="S447" i="11"/>
  <c r="Q447" i="11"/>
  <c r="P447" i="11"/>
  <c r="T459" i="11"/>
  <c r="S459" i="11"/>
  <c r="Q459" i="11"/>
  <c r="P459" i="11"/>
  <c r="T476" i="11"/>
  <c r="S476" i="11"/>
  <c r="Q476" i="11"/>
  <c r="P476" i="11"/>
  <c r="T488" i="11"/>
  <c r="S488" i="11"/>
  <c r="Q488" i="11"/>
  <c r="P488" i="11"/>
  <c r="T500" i="11"/>
  <c r="S500" i="11"/>
  <c r="Q500" i="11"/>
  <c r="P500" i="11"/>
  <c r="T512" i="11"/>
  <c r="Q512" i="11"/>
  <c r="P512" i="11"/>
  <c r="S512" i="11"/>
  <c r="T524" i="11"/>
  <c r="Q524" i="11"/>
  <c r="P524" i="11"/>
  <c r="S524" i="11"/>
  <c r="T536" i="11"/>
  <c r="S536" i="11"/>
  <c r="Q536" i="11"/>
  <c r="P536" i="11"/>
  <c r="T548" i="11"/>
  <c r="S548" i="11"/>
  <c r="Q548" i="11"/>
  <c r="P548" i="11"/>
  <c r="T560" i="11"/>
  <c r="S560" i="11"/>
  <c r="Q560" i="11"/>
  <c r="P560" i="11"/>
  <c r="T572" i="11"/>
  <c r="S572" i="11"/>
  <c r="Q572" i="11"/>
  <c r="P572" i="11"/>
  <c r="T584" i="11"/>
  <c r="S584" i="11"/>
  <c r="Q584" i="11"/>
  <c r="P584" i="11"/>
  <c r="T596" i="11"/>
  <c r="S596" i="11"/>
  <c r="Q596" i="11"/>
  <c r="P596" i="11"/>
  <c r="T608" i="11"/>
  <c r="S608" i="11"/>
  <c r="Q608" i="11"/>
  <c r="P608" i="11"/>
  <c r="T620" i="11"/>
  <c r="S620" i="11"/>
  <c r="Q620" i="11"/>
  <c r="P620" i="11"/>
  <c r="T632" i="11"/>
  <c r="S632" i="11"/>
  <c r="Q632" i="11"/>
  <c r="P632" i="11"/>
  <c r="T644" i="11"/>
  <c r="S644" i="11"/>
  <c r="Q644" i="11"/>
  <c r="P644" i="11"/>
  <c r="P656" i="11"/>
  <c r="T656" i="11"/>
  <c r="S656" i="11"/>
  <c r="Q656" i="11"/>
  <c r="P668" i="11"/>
  <c r="T668" i="11"/>
  <c r="S668" i="11"/>
  <c r="Q668" i="11"/>
  <c r="Q680" i="11"/>
  <c r="P680" i="11"/>
  <c r="T680" i="11"/>
  <c r="S680" i="11"/>
  <c r="Q692" i="11"/>
  <c r="P692" i="11"/>
  <c r="T692" i="11"/>
  <c r="S692" i="11"/>
  <c r="S704" i="11"/>
  <c r="Q704" i="11"/>
  <c r="P704" i="11"/>
  <c r="T704" i="11"/>
  <c r="S716" i="11"/>
  <c r="Q716" i="11"/>
  <c r="P716" i="11"/>
  <c r="T716" i="11"/>
  <c r="S728" i="11"/>
  <c r="Q728" i="11"/>
  <c r="P728" i="11"/>
  <c r="T728" i="11"/>
  <c r="S740" i="11"/>
  <c r="Q740" i="11"/>
  <c r="P740" i="11"/>
  <c r="T740" i="11"/>
  <c r="S752" i="11"/>
  <c r="Q752" i="11"/>
  <c r="P752" i="11"/>
  <c r="T752" i="11"/>
  <c r="S764" i="11"/>
  <c r="Q764" i="11"/>
  <c r="P764" i="11"/>
  <c r="T764" i="11"/>
  <c r="S776" i="11"/>
  <c r="Q776" i="11"/>
  <c r="P776" i="11"/>
  <c r="T776" i="11"/>
  <c r="T788" i="11"/>
  <c r="P788" i="11"/>
  <c r="S788" i="11"/>
  <c r="Q788" i="11"/>
  <c r="T800" i="11"/>
  <c r="P800" i="11"/>
  <c r="Q800" i="11"/>
  <c r="S800" i="11"/>
  <c r="T812" i="11"/>
  <c r="P812" i="11"/>
  <c r="S812" i="11"/>
  <c r="Q812" i="11"/>
  <c r="T824" i="11"/>
  <c r="P824" i="11"/>
  <c r="Q824" i="11"/>
  <c r="S824" i="11"/>
  <c r="T836" i="11"/>
  <c r="P836" i="11"/>
  <c r="S836" i="11"/>
  <c r="Q836" i="11"/>
  <c r="T848" i="11"/>
  <c r="P848" i="11"/>
  <c r="Q848" i="11"/>
  <c r="S848" i="11"/>
  <c r="T860" i="11"/>
  <c r="S860" i="11"/>
  <c r="Q860" i="11"/>
  <c r="P860" i="11"/>
  <c r="T872" i="11"/>
  <c r="P872" i="11"/>
  <c r="S872" i="11"/>
  <c r="Q872" i="11"/>
  <c r="T884" i="11"/>
  <c r="P884" i="11"/>
  <c r="S884" i="11"/>
  <c r="Q884" i="11"/>
  <c r="T896" i="11"/>
  <c r="P896" i="11"/>
  <c r="S896" i="11"/>
  <c r="Q896" i="11"/>
  <c r="T908" i="11"/>
  <c r="P908" i="11"/>
  <c r="S908" i="11"/>
  <c r="Q908" i="11"/>
  <c r="T920" i="11"/>
  <c r="P920" i="11"/>
  <c r="S920" i="11"/>
  <c r="Q920" i="11"/>
  <c r="T932" i="11"/>
  <c r="P932" i="11"/>
  <c r="S932" i="11"/>
  <c r="Q932" i="11"/>
  <c r="T944" i="11"/>
  <c r="P944" i="11"/>
  <c r="S944" i="11"/>
  <c r="Q944" i="11"/>
  <c r="T956" i="11"/>
  <c r="P956" i="11"/>
  <c r="S956" i="11"/>
  <c r="Q956" i="11"/>
  <c r="T968" i="11"/>
  <c r="P968" i="11"/>
  <c r="Q968" i="11"/>
  <c r="S968" i="11"/>
  <c r="S980" i="11"/>
  <c r="T980" i="11"/>
  <c r="Q980" i="11"/>
  <c r="P980" i="11"/>
  <c r="S992" i="11"/>
  <c r="T992" i="11"/>
  <c r="P992" i="11"/>
  <c r="Q992" i="11"/>
  <c r="S1004" i="11"/>
  <c r="T1004" i="11"/>
  <c r="P1004" i="11"/>
  <c r="Q1004" i="11"/>
  <c r="S1016" i="11"/>
  <c r="P1016" i="11"/>
  <c r="T1016" i="11"/>
  <c r="Q1016" i="11"/>
  <c r="S1028" i="11"/>
  <c r="Q1028" i="11"/>
  <c r="P1028" i="11"/>
  <c r="T1028" i="11"/>
  <c r="S1040" i="11"/>
  <c r="T1040" i="11"/>
  <c r="P1040" i="11"/>
  <c r="Q1040" i="11"/>
  <c r="T1052" i="11"/>
  <c r="S1052" i="11"/>
  <c r="Q1052" i="11"/>
  <c r="P1052" i="11"/>
  <c r="T1064" i="11"/>
  <c r="S1064" i="11"/>
  <c r="Q1064" i="11"/>
  <c r="P1064" i="11"/>
  <c r="T1076" i="11"/>
  <c r="S1076" i="11"/>
  <c r="Q1076" i="11"/>
  <c r="P1076" i="11"/>
  <c r="T1088" i="11"/>
  <c r="S1088" i="11"/>
  <c r="Q1088" i="11"/>
  <c r="P1088" i="11"/>
  <c r="T1100" i="11"/>
  <c r="S1100" i="11"/>
  <c r="Q1100" i="11"/>
  <c r="P1100" i="11"/>
  <c r="T1112" i="11"/>
  <c r="S1112" i="11"/>
  <c r="Q1112" i="11"/>
  <c r="P1112" i="11"/>
  <c r="S1124" i="11"/>
  <c r="P1124" i="11"/>
  <c r="T1124" i="11"/>
  <c r="Q1124" i="11"/>
  <c r="S1136" i="11"/>
  <c r="T1136" i="11"/>
  <c r="Q1136" i="11"/>
  <c r="P1136" i="11"/>
  <c r="S1148" i="11"/>
  <c r="P1148" i="11"/>
  <c r="T1148" i="11"/>
  <c r="Q1148" i="11"/>
  <c r="S1160" i="11"/>
  <c r="Q1160" i="11"/>
  <c r="T1160" i="11"/>
  <c r="P1160" i="11"/>
  <c r="T1172" i="11"/>
  <c r="Q1172" i="11"/>
  <c r="P1172" i="11"/>
  <c r="S1172" i="11"/>
  <c r="T1184" i="11"/>
  <c r="S1184" i="11"/>
  <c r="Q1184" i="11"/>
  <c r="P1184" i="11"/>
  <c r="T1196" i="11"/>
  <c r="S1196" i="11"/>
  <c r="Q1196" i="11"/>
  <c r="P1196" i="11"/>
  <c r="Q1208" i="11"/>
  <c r="T1208" i="11"/>
  <c r="S1208" i="11"/>
  <c r="P1208" i="11"/>
  <c r="Q1220" i="11"/>
  <c r="T1220" i="11"/>
  <c r="S1220" i="11"/>
  <c r="P1220" i="11"/>
  <c r="Q1232" i="11"/>
  <c r="T1232" i="11"/>
  <c r="S1232" i="11"/>
  <c r="P1232" i="11"/>
  <c r="Q1244" i="11"/>
  <c r="T1244" i="11"/>
  <c r="S1244" i="11"/>
  <c r="P1244" i="11"/>
  <c r="S1256" i="11"/>
  <c r="Q1256" i="11"/>
  <c r="P1256" i="11"/>
  <c r="T1256" i="11"/>
  <c r="S1268" i="11"/>
  <c r="Q1268" i="11"/>
  <c r="P1268" i="11"/>
  <c r="T1268" i="11"/>
  <c r="S1280" i="11"/>
  <c r="Q1280" i="11"/>
  <c r="P1280" i="11"/>
  <c r="T1280" i="11"/>
  <c r="S1292" i="11"/>
  <c r="Q1292" i="11"/>
  <c r="P1292" i="11"/>
  <c r="T1292" i="11"/>
  <c r="S1304" i="11"/>
  <c r="Q1304" i="11"/>
  <c r="P1304" i="11"/>
  <c r="T1304" i="11"/>
  <c r="S1316" i="11"/>
  <c r="Q1316" i="11"/>
  <c r="P1316" i="11"/>
  <c r="T1316" i="11"/>
  <c r="S1328" i="11"/>
  <c r="Q1328" i="11"/>
  <c r="P1328" i="11"/>
  <c r="T1328" i="11"/>
  <c r="S1340" i="11"/>
  <c r="Q1340" i="11"/>
  <c r="P1340" i="11"/>
  <c r="T1340" i="11"/>
  <c r="S1352" i="11"/>
  <c r="Q1352" i="11"/>
  <c r="P1352" i="11"/>
  <c r="T1352" i="11"/>
  <c r="T1364" i="11"/>
  <c r="Q1364" i="11"/>
  <c r="S1364" i="11"/>
  <c r="P1364" i="11"/>
  <c r="T1376" i="11"/>
  <c r="Q1376" i="11"/>
  <c r="S1376" i="11"/>
  <c r="P1376" i="11"/>
  <c r="P1388" i="11"/>
  <c r="T1388" i="11"/>
  <c r="S1388" i="11"/>
  <c r="Q1388" i="11"/>
  <c r="P1400" i="11"/>
  <c r="T1400" i="11"/>
  <c r="S1400" i="11"/>
  <c r="Q1400" i="11"/>
  <c r="P1412" i="11"/>
  <c r="T1412" i="11"/>
  <c r="S1412" i="11"/>
  <c r="Q1412" i="11"/>
  <c r="P1424" i="11"/>
  <c r="T1424" i="11"/>
  <c r="S1424" i="11"/>
  <c r="Q1424" i="11"/>
  <c r="Q1436" i="11"/>
  <c r="P1436" i="11"/>
  <c r="T1436" i="11"/>
  <c r="S1436" i="11"/>
  <c r="Q1448" i="11"/>
  <c r="P1448" i="11"/>
  <c r="T1448" i="11"/>
  <c r="S1448" i="11"/>
  <c r="Q1460" i="11"/>
  <c r="P1460" i="11"/>
  <c r="T1460" i="11"/>
  <c r="S1460" i="11"/>
  <c r="T1472" i="11"/>
  <c r="S1472" i="11"/>
  <c r="Q1472" i="11"/>
  <c r="P1472" i="11"/>
  <c r="T1484" i="11"/>
  <c r="S1484" i="11"/>
  <c r="Q1484" i="11"/>
  <c r="P1484" i="11"/>
  <c r="T1496" i="11"/>
  <c r="S1496" i="11"/>
  <c r="Q1496" i="11"/>
  <c r="P1496" i="11"/>
  <c r="T1508" i="11"/>
  <c r="S1508" i="11"/>
  <c r="Q1508" i="11"/>
  <c r="P1508" i="11"/>
  <c r="T1520" i="11"/>
  <c r="S1520" i="11"/>
  <c r="Q1520" i="11"/>
  <c r="P1520" i="11"/>
  <c r="T1532" i="11"/>
  <c r="S1532" i="11"/>
  <c r="Q1532" i="11"/>
  <c r="P1532" i="11"/>
  <c r="T1544" i="11"/>
  <c r="S1544" i="11"/>
  <c r="Q1544" i="11"/>
  <c r="P1544" i="11"/>
  <c r="T1556" i="11"/>
  <c r="S1556" i="11"/>
  <c r="Q1556" i="11"/>
  <c r="P1556" i="11"/>
  <c r="T1568" i="11"/>
  <c r="S1568" i="11"/>
  <c r="Q1568" i="11"/>
  <c r="P1568" i="11"/>
  <c r="T1580" i="11"/>
  <c r="S1580" i="11"/>
  <c r="Q1580" i="11"/>
  <c r="P1580" i="11"/>
  <c r="T1592" i="11"/>
  <c r="S1592" i="11"/>
  <c r="Q1592" i="11"/>
  <c r="P1592" i="11"/>
  <c r="T1604" i="11"/>
  <c r="S1604" i="11"/>
  <c r="Q1604" i="11"/>
  <c r="P1604" i="11"/>
  <c r="T1616" i="11"/>
  <c r="S1616" i="11"/>
  <c r="Q1616" i="11"/>
  <c r="P1616" i="11"/>
  <c r="T1628" i="11"/>
  <c r="S1628" i="11"/>
  <c r="Q1628" i="11"/>
  <c r="P1628" i="11"/>
  <c r="S112" i="11"/>
  <c r="Q112" i="11"/>
  <c r="P112" i="11"/>
  <c r="T112" i="11"/>
  <c r="T251" i="11"/>
  <c r="S251" i="11"/>
  <c r="Q251" i="11"/>
  <c r="P251" i="11"/>
  <c r="T395" i="11"/>
  <c r="S395" i="11"/>
  <c r="Q395" i="11"/>
  <c r="P395" i="11"/>
  <c r="T556" i="11"/>
  <c r="S556" i="11"/>
  <c r="Q556" i="11"/>
  <c r="P556" i="11"/>
  <c r="Q688" i="11"/>
  <c r="P688" i="11"/>
  <c r="T688" i="11"/>
  <c r="S688" i="11"/>
  <c r="T832" i="11"/>
  <c r="P832" i="11"/>
  <c r="Q832" i="11"/>
  <c r="S832" i="11"/>
  <c r="T964" i="11"/>
  <c r="Q964" i="11"/>
  <c r="P964" i="11"/>
  <c r="S964" i="11"/>
  <c r="S1084" i="11"/>
  <c r="P1084" i="11"/>
  <c r="Q1084" i="11"/>
  <c r="T1084" i="11"/>
  <c r="Q1216" i="11"/>
  <c r="T1216" i="11"/>
  <c r="S1216" i="11"/>
  <c r="P1216" i="11"/>
  <c r="T1348" i="11"/>
  <c r="S1348" i="11"/>
  <c r="Q1348" i="11"/>
  <c r="P1348" i="11"/>
  <c r="T1516" i="11"/>
  <c r="S1516" i="11"/>
  <c r="Q1516" i="11"/>
  <c r="P1516" i="11"/>
  <c r="T17" i="11"/>
  <c r="S17" i="11"/>
  <c r="Q17" i="11"/>
  <c r="P17" i="11"/>
  <c r="T29" i="11"/>
  <c r="S29" i="11"/>
  <c r="Q29" i="11"/>
  <c r="P29" i="11"/>
  <c r="T41" i="11"/>
  <c r="S41" i="11"/>
  <c r="Q41" i="11"/>
  <c r="P41" i="11"/>
  <c r="T53" i="11"/>
  <c r="S53" i="11"/>
  <c r="Q53" i="11"/>
  <c r="P53" i="11"/>
  <c r="S66" i="11"/>
  <c r="Q66" i="11"/>
  <c r="P66" i="11"/>
  <c r="T66" i="11"/>
  <c r="T81" i="11"/>
  <c r="S81" i="11"/>
  <c r="Q81" i="11"/>
  <c r="P81" i="11"/>
  <c r="T93" i="11"/>
  <c r="S93" i="11"/>
  <c r="Q93" i="11"/>
  <c r="P93" i="11"/>
  <c r="T105" i="11"/>
  <c r="S105" i="11"/>
  <c r="Q105" i="11"/>
  <c r="P105" i="11"/>
  <c r="T117" i="11"/>
  <c r="S117" i="11"/>
  <c r="Q117" i="11"/>
  <c r="P117" i="11"/>
  <c r="T129" i="11"/>
  <c r="S129" i="11"/>
  <c r="Q129" i="11"/>
  <c r="P129" i="11"/>
  <c r="T141" i="11"/>
  <c r="S141" i="11"/>
  <c r="Q141" i="11"/>
  <c r="P141" i="11"/>
  <c r="T153" i="11"/>
  <c r="S153" i="11"/>
  <c r="Q153" i="11"/>
  <c r="P153" i="11"/>
  <c r="S172" i="11"/>
  <c r="Q172" i="11"/>
  <c r="P172" i="11"/>
  <c r="T172" i="11"/>
  <c r="S184" i="11"/>
  <c r="Q184" i="11"/>
  <c r="P184" i="11"/>
  <c r="T184" i="11"/>
  <c r="S196" i="11"/>
  <c r="Q196" i="11"/>
  <c r="P196" i="11"/>
  <c r="T196" i="11"/>
  <c r="S208" i="11"/>
  <c r="Q208" i="11"/>
  <c r="P208" i="11"/>
  <c r="T208" i="11"/>
  <c r="S220" i="11"/>
  <c r="Q220" i="11"/>
  <c r="P220" i="11"/>
  <c r="T220" i="11"/>
  <c r="S232" i="11"/>
  <c r="Q232" i="11"/>
  <c r="P232" i="11"/>
  <c r="T232" i="11"/>
  <c r="S244" i="11"/>
  <c r="Q244" i="11"/>
  <c r="P244" i="11"/>
  <c r="T244" i="11"/>
  <c r="T256" i="11"/>
  <c r="S256" i="11"/>
  <c r="P256" i="11"/>
  <c r="Q256" i="11"/>
  <c r="T268" i="11"/>
  <c r="S268" i="11"/>
  <c r="P268" i="11"/>
  <c r="Q268" i="11"/>
  <c r="T280" i="11"/>
  <c r="S280" i="11"/>
  <c r="P280" i="11"/>
  <c r="Q280" i="11"/>
  <c r="T292" i="11"/>
  <c r="S292" i="11"/>
  <c r="P292" i="11"/>
  <c r="Q292" i="11"/>
  <c r="T304" i="11"/>
  <c r="S304" i="11"/>
  <c r="P304" i="11"/>
  <c r="Q304" i="11"/>
  <c r="T316" i="11"/>
  <c r="S316" i="11"/>
  <c r="P316" i="11"/>
  <c r="Q316" i="11"/>
  <c r="T328" i="11"/>
  <c r="S328" i="11"/>
  <c r="P328" i="11"/>
  <c r="Q328" i="11"/>
  <c r="T340" i="11"/>
  <c r="S340" i="11"/>
  <c r="Q340" i="11"/>
  <c r="P340" i="11"/>
  <c r="T352" i="11"/>
  <c r="S352" i="11"/>
  <c r="Q352" i="11"/>
  <c r="P352" i="11"/>
  <c r="T364" i="11"/>
  <c r="S364" i="11"/>
  <c r="Q364" i="11"/>
  <c r="P364" i="11"/>
  <c r="T376" i="11"/>
  <c r="S376" i="11"/>
  <c r="Q376" i="11"/>
  <c r="P376" i="11"/>
  <c r="T388" i="11"/>
  <c r="S388" i="11"/>
  <c r="Q388" i="11"/>
  <c r="P388" i="11"/>
  <c r="T400" i="11"/>
  <c r="S400" i="11"/>
  <c r="Q400" i="11"/>
  <c r="P400" i="11"/>
  <c r="T412" i="11"/>
  <c r="S412" i="11"/>
  <c r="Q412" i="11"/>
  <c r="P412" i="11"/>
  <c r="T424" i="11"/>
  <c r="S424" i="11"/>
  <c r="Q424" i="11"/>
  <c r="P424" i="11"/>
  <c r="T436" i="11"/>
  <c r="S436" i="11"/>
  <c r="Q436" i="11"/>
  <c r="P436" i="11"/>
  <c r="T448" i="11"/>
  <c r="S448" i="11"/>
  <c r="Q448" i="11"/>
  <c r="P448" i="11"/>
  <c r="T460" i="11"/>
  <c r="S460" i="11"/>
  <c r="Q460" i="11"/>
  <c r="P460" i="11"/>
  <c r="T477" i="11"/>
  <c r="S477" i="11"/>
  <c r="Q477" i="11"/>
  <c r="P477" i="11"/>
  <c r="T489" i="11"/>
  <c r="S489" i="11"/>
  <c r="Q489" i="11"/>
  <c r="P489" i="11"/>
  <c r="T501" i="11"/>
  <c r="S501" i="11"/>
  <c r="Q501" i="11"/>
  <c r="P501" i="11"/>
  <c r="Q513" i="11"/>
  <c r="T513" i="11"/>
  <c r="S513" i="11"/>
  <c r="P513" i="11"/>
  <c r="Q525" i="11"/>
  <c r="T525" i="11"/>
  <c r="S525" i="11"/>
  <c r="P525" i="11"/>
  <c r="Q537" i="11"/>
  <c r="T537" i="11"/>
  <c r="S537" i="11"/>
  <c r="P537" i="11"/>
  <c r="Q549" i="11"/>
  <c r="P549" i="11"/>
  <c r="T549" i="11"/>
  <c r="S549" i="11"/>
  <c r="Q561" i="11"/>
  <c r="P561" i="11"/>
  <c r="T561" i="11"/>
  <c r="S561" i="11"/>
  <c r="Q573" i="11"/>
  <c r="P573" i="11"/>
  <c r="T573" i="11"/>
  <c r="S573" i="11"/>
  <c r="Q585" i="11"/>
  <c r="P585" i="11"/>
  <c r="T585" i="11"/>
  <c r="S585" i="11"/>
  <c r="Q597" i="11"/>
  <c r="P597" i="11"/>
  <c r="T597" i="11"/>
  <c r="S597" i="11"/>
  <c r="Q609" i="11"/>
  <c r="P609" i="11"/>
  <c r="T609" i="11"/>
  <c r="S609" i="11"/>
  <c r="Q621" i="11"/>
  <c r="P621" i="11"/>
  <c r="T621" i="11"/>
  <c r="S621" i="11"/>
  <c r="Q633" i="11"/>
  <c r="P633" i="11"/>
  <c r="T633" i="11"/>
  <c r="S633" i="11"/>
  <c r="Q645" i="11"/>
  <c r="P645" i="11"/>
  <c r="T645" i="11"/>
  <c r="S645" i="11"/>
  <c r="T657" i="11"/>
  <c r="P657" i="11"/>
  <c r="S657" i="11"/>
  <c r="Q657" i="11"/>
  <c r="T669" i="11"/>
  <c r="P669" i="11"/>
  <c r="S669" i="11"/>
  <c r="Q669" i="11"/>
  <c r="T681" i="11"/>
  <c r="P681" i="11"/>
  <c r="S681" i="11"/>
  <c r="Q681" i="11"/>
  <c r="T693" i="11"/>
  <c r="S693" i="11"/>
  <c r="P693" i="11"/>
  <c r="Q693" i="11"/>
  <c r="T705" i="11"/>
  <c r="S705" i="11"/>
  <c r="P705" i="11"/>
  <c r="Q705" i="11"/>
  <c r="T717" i="11"/>
  <c r="S717" i="11"/>
  <c r="P717" i="11"/>
  <c r="Q717" i="11"/>
  <c r="T729" i="11"/>
  <c r="S729" i="11"/>
  <c r="P729" i="11"/>
  <c r="Q729" i="11"/>
  <c r="T741" i="11"/>
  <c r="S741" i="11"/>
  <c r="Q741" i="11"/>
  <c r="P741" i="11"/>
  <c r="T753" i="11"/>
  <c r="S753" i="11"/>
  <c r="Q753" i="11"/>
  <c r="P753" i="11"/>
  <c r="T765" i="11"/>
  <c r="S765" i="11"/>
  <c r="Q765" i="11"/>
  <c r="P765" i="11"/>
  <c r="T777" i="11"/>
  <c r="S777" i="11"/>
  <c r="Q777" i="11"/>
  <c r="P777" i="11"/>
  <c r="T789" i="11"/>
  <c r="Q789" i="11"/>
  <c r="P789" i="11"/>
  <c r="S789" i="11"/>
  <c r="T801" i="11"/>
  <c r="S801" i="11"/>
  <c r="Q801" i="11"/>
  <c r="P801" i="11"/>
  <c r="T813" i="11"/>
  <c r="Q813" i="11"/>
  <c r="P813" i="11"/>
  <c r="S813" i="11"/>
  <c r="T825" i="11"/>
  <c r="S825" i="11"/>
  <c r="Q825" i="11"/>
  <c r="P825" i="11"/>
  <c r="T837" i="11"/>
  <c r="Q837" i="11"/>
  <c r="P837" i="11"/>
  <c r="S837" i="11"/>
  <c r="T849" i="11"/>
  <c r="S849" i="11"/>
  <c r="Q849" i="11"/>
  <c r="P849" i="11"/>
  <c r="T861" i="11"/>
  <c r="P861" i="11"/>
  <c r="S861" i="11"/>
  <c r="Q861" i="11"/>
  <c r="T873" i="11"/>
  <c r="S873" i="11"/>
  <c r="Q873" i="11"/>
  <c r="P873" i="11"/>
  <c r="T885" i="11"/>
  <c r="Q885" i="11"/>
  <c r="P885" i="11"/>
  <c r="S885" i="11"/>
  <c r="T897" i="11"/>
  <c r="S897" i="11"/>
  <c r="Q897" i="11"/>
  <c r="P897" i="11"/>
  <c r="T909" i="11"/>
  <c r="Q909" i="11"/>
  <c r="S909" i="11"/>
  <c r="P909" i="11"/>
  <c r="T921" i="11"/>
  <c r="S921" i="11"/>
  <c r="Q921" i="11"/>
  <c r="P921" i="11"/>
  <c r="T933" i="11"/>
  <c r="Q933" i="11"/>
  <c r="S933" i="11"/>
  <c r="P933" i="11"/>
  <c r="T945" i="11"/>
  <c r="S945" i="11"/>
  <c r="Q945" i="11"/>
  <c r="P945" i="11"/>
  <c r="T957" i="11"/>
  <c r="S957" i="11"/>
  <c r="Q957" i="11"/>
  <c r="P957" i="11"/>
  <c r="T969" i="11"/>
  <c r="S969" i="11"/>
  <c r="Q969" i="11"/>
  <c r="P969" i="11"/>
  <c r="S981" i="11"/>
  <c r="Q981" i="11"/>
  <c r="P981" i="11"/>
  <c r="T981" i="11"/>
  <c r="S993" i="11"/>
  <c r="Q993" i="11"/>
  <c r="P993" i="11"/>
  <c r="T993" i="11"/>
  <c r="S1005" i="11"/>
  <c r="Q1005" i="11"/>
  <c r="P1005" i="11"/>
  <c r="T1005" i="11"/>
  <c r="S1017" i="11"/>
  <c r="Q1017" i="11"/>
  <c r="T1017" i="11"/>
  <c r="P1017" i="11"/>
  <c r="S1029" i="11"/>
  <c r="Q1029" i="11"/>
  <c r="P1029" i="11"/>
  <c r="T1029" i="11"/>
  <c r="S1041" i="11"/>
  <c r="Q1041" i="11"/>
  <c r="T1041" i="11"/>
  <c r="P1041" i="11"/>
  <c r="Q1053" i="11"/>
  <c r="S1053" i="11"/>
  <c r="T1053" i="11"/>
  <c r="P1053" i="11"/>
  <c r="Q1065" i="11"/>
  <c r="S1065" i="11"/>
  <c r="T1065" i="11"/>
  <c r="P1065" i="11"/>
  <c r="Q1077" i="11"/>
  <c r="S1077" i="11"/>
  <c r="T1077" i="11"/>
  <c r="P1077" i="11"/>
  <c r="Q1089" i="11"/>
  <c r="S1089" i="11"/>
  <c r="P1089" i="11"/>
  <c r="T1089" i="11"/>
  <c r="Q1101" i="11"/>
  <c r="S1101" i="11"/>
  <c r="T1101" i="11"/>
  <c r="P1101" i="11"/>
  <c r="Q1113" i="11"/>
  <c r="T1113" i="11"/>
  <c r="S1113" i="11"/>
  <c r="P1113" i="11"/>
  <c r="Q1125" i="11"/>
  <c r="T1125" i="11"/>
  <c r="S1125" i="11"/>
  <c r="P1125" i="11"/>
  <c r="Q1137" i="11"/>
  <c r="S1137" i="11"/>
  <c r="P1137" i="11"/>
  <c r="T1137" i="11"/>
  <c r="Q1149" i="11"/>
  <c r="T1149" i="11"/>
  <c r="S1149" i="11"/>
  <c r="P1149" i="11"/>
  <c r="T1161" i="11"/>
  <c r="Q1161" i="11"/>
  <c r="P1161" i="11"/>
  <c r="S1161" i="11"/>
  <c r="T1173" i="11"/>
  <c r="P1173" i="11"/>
  <c r="S1173" i="11"/>
  <c r="Q1173" i="11"/>
  <c r="T1185" i="11"/>
  <c r="P1185" i="11"/>
  <c r="S1185" i="11"/>
  <c r="Q1185" i="11"/>
  <c r="T1197" i="11"/>
  <c r="P1197" i="11"/>
  <c r="S1197" i="11"/>
  <c r="Q1197" i="11"/>
  <c r="T1209" i="11"/>
  <c r="Q1209" i="11"/>
  <c r="P1209" i="11"/>
  <c r="S1209" i="11"/>
  <c r="T1221" i="11"/>
  <c r="Q1221" i="11"/>
  <c r="P1221" i="11"/>
  <c r="S1221" i="11"/>
  <c r="T1233" i="11"/>
  <c r="S1233" i="11"/>
  <c r="Q1233" i="11"/>
  <c r="P1233" i="11"/>
  <c r="T1245" i="11"/>
  <c r="S1245" i="11"/>
  <c r="Q1245" i="11"/>
  <c r="P1245" i="11"/>
  <c r="S1257" i="11"/>
  <c r="Q1257" i="11"/>
  <c r="T1257" i="11"/>
  <c r="P1257" i="11"/>
  <c r="S1269" i="11"/>
  <c r="Q1269" i="11"/>
  <c r="T1269" i="11"/>
  <c r="P1269" i="11"/>
  <c r="S1281" i="11"/>
  <c r="Q1281" i="11"/>
  <c r="T1281" i="11"/>
  <c r="P1281" i="11"/>
  <c r="S1293" i="11"/>
  <c r="Q1293" i="11"/>
  <c r="T1293" i="11"/>
  <c r="P1293" i="11"/>
  <c r="S1305" i="11"/>
  <c r="Q1305" i="11"/>
  <c r="T1305" i="11"/>
  <c r="P1305" i="11"/>
  <c r="S1317" i="11"/>
  <c r="Q1317" i="11"/>
  <c r="T1317" i="11"/>
  <c r="P1317" i="11"/>
  <c r="S1329" i="11"/>
  <c r="Q1329" i="11"/>
  <c r="T1329" i="11"/>
  <c r="P1329" i="11"/>
  <c r="S1341" i="11"/>
  <c r="Q1341" i="11"/>
  <c r="T1341" i="11"/>
  <c r="P1341" i="11"/>
  <c r="S1353" i="11"/>
  <c r="Q1353" i="11"/>
  <c r="T1353" i="11"/>
  <c r="P1353" i="11"/>
  <c r="S1365" i="11"/>
  <c r="Q1365" i="11"/>
  <c r="P1365" i="11"/>
  <c r="T1365" i="11"/>
  <c r="S1377" i="11"/>
  <c r="Q1377" i="11"/>
  <c r="P1377" i="11"/>
  <c r="T1377" i="11"/>
  <c r="S1389" i="11"/>
  <c r="Q1389" i="11"/>
  <c r="P1389" i="11"/>
  <c r="T1389" i="11"/>
  <c r="S1401" i="11"/>
  <c r="Q1401" i="11"/>
  <c r="P1401" i="11"/>
  <c r="T1401" i="11"/>
  <c r="S1413" i="11"/>
  <c r="Q1413" i="11"/>
  <c r="P1413" i="11"/>
  <c r="T1413" i="11"/>
  <c r="T1425" i="11"/>
  <c r="S1425" i="11"/>
  <c r="Q1425" i="11"/>
  <c r="P1425" i="11"/>
  <c r="T1437" i="11"/>
  <c r="S1437" i="11"/>
  <c r="Q1437" i="11"/>
  <c r="P1437" i="11"/>
  <c r="T1449" i="11"/>
  <c r="S1449" i="11"/>
  <c r="Q1449" i="11"/>
  <c r="P1449" i="11"/>
  <c r="T1461" i="11"/>
  <c r="S1461" i="11"/>
  <c r="Q1461" i="11"/>
  <c r="P1461" i="11"/>
  <c r="T1473" i="11"/>
  <c r="S1473" i="11"/>
  <c r="Q1473" i="11"/>
  <c r="P1473" i="11"/>
  <c r="T1485" i="11"/>
  <c r="S1485" i="11"/>
  <c r="Q1485" i="11"/>
  <c r="P1485" i="11"/>
  <c r="T1497" i="11"/>
  <c r="S1497" i="11"/>
  <c r="Q1497" i="11"/>
  <c r="P1497" i="11"/>
  <c r="T1509" i="11"/>
  <c r="S1509" i="11"/>
  <c r="Q1509" i="11"/>
  <c r="P1509" i="11"/>
  <c r="T1521" i="11"/>
  <c r="S1521" i="11"/>
  <c r="Q1521" i="11"/>
  <c r="P1521" i="11"/>
  <c r="T1533" i="11"/>
  <c r="S1533" i="11"/>
  <c r="Q1533" i="11"/>
  <c r="P1533" i="11"/>
  <c r="T1545" i="11"/>
  <c r="S1545" i="11"/>
  <c r="Q1545" i="11"/>
  <c r="P1545" i="11"/>
  <c r="T1557" i="11"/>
  <c r="S1557" i="11"/>
  <c r="Q1557" i="11"/>
  <c r="P1557" i="11"/>
  <c r="T1569" i="11"/>
  <c r="S1569" i="11"/>
  <c r="Q1569" i="11"/>
  <c r="P1569" i="11"/>
  <c r="T1581" i="11"/>
  <c r="S1581" i="11"/>
  <c r="Q1581" i="11"/>
  <c r="P1581" i="11"/>
  <c r="T1593" i="11"/>
  <c r="S1593" i="11"/>
  <c r="Q1593" i="11"/>
  <c r="P1593" i="11"/>
  <c r="T1605" i="11"/>
  <c r="S1605" i="11"/>
  <c r="Q1605" i="11"/>
  <c r="P1605" i="11"/>
  <c r="T1617" i="11"/>
  <c r="S1617" i="11"/>
  <c r="Q1617" i="11"/>
  <c r="P1617" i="11"/>
  <c r="T1629" i="11"/>
  <c r="S1629" i="11"/>
  <c r="Q1629" i="11"/>
  <c r="P1629" i="11"/>
  <c r="S100" i="11"/>
  <c r="Q100" i="11"/>
  <c r="P100" i="11"/>
  <c r="T100" i="11"/>
  <c r="T227" i="11"/>
  <c r="S227" i="11"/>
  <c r="Q227" i="11"/>
  <c r="P227" i="11"/>
  <c r="T359" i="11"/>
  <c r="S359" i="11"/>
  <c r="Q359" i="11"/>
  <c r="P359" i="11"/>
  <c r="T496" i="11"/>
  <c r="S496" i="11"/>
  <c r="Q496" i="11"/>
  <c r="P496" i="11"/>
  <c r="T640" i="11"/>
  <c r="S640" i="11"/>
  <c r="Q640" i="11"/>
  <c r="P640" i="11"/>
  <c r="S748" i="11"/>
  <c r="Q748" i="11"/>
  <c r="P748" i="11"/>
  <c r="T748" i="11"/>
  <c r="T880" i="11"/>
  <c r="P880" i="11"/>
  <c r="S880" i="11"/>
  <c r="Q880" i="11"/>
  <c r="S1036" i="11"/>
  <c r="P1036" i="11"/>
  <c r="T1036" i="11"/>
  <c r="Q1036" i="11"/>
  <c r="T1180" i="11"/>
  <c r="S1180" i="11"/>
  <c r="Q1180" i="11"/>
  <c r="P1180" i="11"/>
  <c r="T1324" i="11"/>
  <c r="S1324" i="11"/>
  <c r="Q1324" i="11"/>
  <c r="P1324" i="11"/>
  <c r="Q1444" i="11"/>
  <c r="P1444" i="11"/>
  <c r="S1444" i="11"/>
  <c r="T1444" i="11"/>
  <c r="T1552" i="11"/>
  <c r="S1552" i="11"/>
  <c r="Q1552" i="11"/>
  <c r="P1552" i="11"/>
  <c r="S18" i="11"/>
  <c r="Q18" i="11"/>
  <c r="P18" i="11"/>
  <c r="T18" i="11"/>
  <c r="S42" i="11"/>
  <c r="Q42" i="11"/>
  <c r="P42" i="11"/>
  <c r="T42" i="11"/>
  <c r="T67" i="11"/>
  <c r="S67" i="11"/>
  <c r="Q67" i="11"/>
  <c r="P67" i="11"/>
  <c r="S94" i="11"/>
  <c r="Q94" i="11"/>
  <c r="P94" i="11"/>
  <c r="T94" i="11"/>
  <c r="S106" i="11"/>
  <c r="Q106" i="11"/>
  <c r="P106" i="11"/>
  <c r="T106" i="11"/>
  <c r="S118" i="11"/>
  <c r="Q118" i="11"/>
  <c r="P118" i="11"/>
  <c r="T118" i="11"/>
  <c r="S130" i="11"/>
  <c r="Q130" i="11"/>
  <c r="P130" i="11"/>
  <c r="T130" i="11"/>
  <c r="S142" i="11"/>
  <c r="Q142" i="11"/>
  <c r="P142" i="11"/>
  <c r="T142" i="11"/>
  <c r="S154" i="11"/>
  <c r="Q154" i="11"/>
  <c r="P154" i="11"/>
  <c r="T154" i="11"/>
  <c r="T173" i="11"/>
  <c r="S173" i="11"/>
  <c r="Q173" i="11"/>
  <c r="P173" i="11"/>
  <c r="T185" i="11"/>
  <c r="S185" i="11"/>
  <c r="Q185" i="11"/>
  <c r="P185" i="11"/>
  <c r="T197" i="11"/>
  <c r="S197" i="11"/>
  <c r="Q197" i="11"/>
  <c r="P197" i="11"/>
  <c r="T209" i="11"/>
  <c r="S209" i="11"/>
  <c r="Q209" i="11"/>
  <c r="P209" i="11"/>
  <c r="T221" i="11"/>
  <c r="S221" i="11"/>
  <c r="Q221" i="11"/>
  <c r="P221" i="11"/>
  <c r="T233" i="11"/>
  <c r="S233" i="11"/>
  <c r="Q233" i="11"/>
  <c r="P233" i="11"/>
  <c r="T245" i="11"/>
  <c r="S245" i="11"/>
  <c r="Q245" i="11"/>
  <c r="P245" i="11"/>
  <c r="S257" i="11"/>
  <c r="Q257" i="11"/>
  <c r="P257" i="11"/>
  <c r="T257" i="11"/>
  <c r="P269" i="11"/>
  <c r="S269" i="11"/>
  <c r="Q269" i="11"/>
  <c r="T269" i="11"/>
  <c r="P281" i="11"/>
  <c r="S281" i="11"/>
  <c r="Q281" i="11"/>
  <c r="T281" i="11"/>
  <c r="P293" i="11"/>
  <c r="S293" i="11"/>
  <c r="Q293" i="11"/>
  <c r="T293" i="11"/>
  <c r="T305" i="11"/>
  <c r="P305" i="11"/>
  <c r="S305" i="11"/>
  <c r="Q305" i="11"/>
  <c r="T317" i="11"/>
  <c r="P317" i="11"/>
  <c r="S317" i="11"/>
  <c r="Q317" i="11"/>
  <c r="T329" i="11"/>
  <c r="P329" i="11"/>
  <c r="S329" i="11"/>
  <c r="Q329" i="11"/>
  <c r="T341" i="11"/>
  <c r="P341" i="11"/>
  <c r="Q341" i="11"/>
  <c r="S341" i="11"/>
  <c r="T353" i="11"/>
  <c r="S353" i="11"/>
  <c r="Q353" i="11"/>
  <c r="P353" i="11"/>
  <c r="T365" i="11"/>
  <c r="S365" i="11"/>
  <c r="Q365" i="11"/>
  <c r="P365" i="11"/>
  <c r="T377" i="11"/>
  <c r="S377" i="11"/>
  <c r="Q377" i="11"/>
  <c r="P377" i="11"/>
  <c r="T389" i="11"/>
  <c r="S389" i="11"/>
  <c r="Q389" i="11"/>
  <c r="P389" i="11"/>
  <c r="T401" i="11"/>
  <c r="S401" i="11"/>
  <c r="Q401" i="11"/>
  <c r="P401" i="11"/>
  <c r="T413" i="11"/>
  <c r="S413" i="11"/>
  <c r="Q413" i="11"/>
  <c r="P413" i="11"/>
  <c r="T425" i="11"/>
  <c r="S425" i="11"/>
  <c r="Q425" i="11"/>
  <c r="P425" i="11"/>
  <c r="T437" i="11"/>
  <c r="S437" i="11"/>
  <c r="Q437" i="11"/>
  <c r="P437" i="11"/>
  <c r="T449" i="11"/>
  <c r="S449" i="11"/>
  <c r="Q449" i="11"/>
  <c r="P449" i="11"/>
  <c r="T461" i="11"/>
  <c r="S461" i="11"/>
  <c r="Q461" i="11"/>
  <c r="P461" i="11"/>
  <c r="T478" i="11"/>
  <c r="S478" i="11"/>
  <c r="Q478" i="11"/>
  <c r="P478" i="11"/>
  <c r="T490" i="11"/>
  <c r="S490" i="11"/>
  <c r="Q490" i="11"/>
  <c r="P490" i="11"/>
  <c r="T502" i="11"/>
  <c r="P502" i="11"/>
  <c r="S502" i="11"/>
  <c r="Q502" i="11"/>
  <c r="T514" i="11"/>
  <c r="Q514" i="11"/>
  <c r="P514" i="11"/>
  <c r="S514" i="11"/>
  <c r="T526" i="11"/>
  <c r="Q526" i="11"/>
  <c r="P526" i="11"/>
  <c r="S526" i="11"/>
  <c r="T538" i="11"/>
  <c r="S538" i="11"/>
  <c r="Q538" i="11"/>
  <c r="P538" i="11"/>
  <c r="T550" i="11"/>
  <c r="S550" i="11"/>
  <c r="Q550" i="11"/>
  <c r="P550" i="11"/>
  <c r="T562" i="11"/>
  <c r="S562" i="11"/>
  <c r="Q562" i="11"/>
  <c r="P562" i="11"/>
  <c r="T574" i="11"/>
  <c r="S574" i="11"/>
  <c r="Q574" i="11"/>
  <c r="P574" i="11"/>
  <c r="T586" i="11"/>
  <c r="S586" i="11"/>
  <c r="Q586" i="11"/>
  <c r="P586" i="11"/>
  <c r="T598" i="11"/>
  <c r="S598" i="11"/>
  <c r="Q598" i="11"/>
  <c r="P598" i="11"/>
  <c r="T610" i="11"/>
  <c r="S610" i="11"/>
  <c r="Q610" i="11"/>
  <c r="P610" i="11"/>
  <c r="T622" i="11"/>
  <c r="S622" i="11"/>
  <c r="Q622" i="11"/>
  <c r="P622" i="11"/>
  <c r="T634" i="11"/>
  <c r="S634" i="11"/>
  <c r="Q634" i="11"/>
  <c r="P634" i="11"/>
  <c r="T646" i="11"/>
  <c r="S646" i="11"/>
  <c r="Q646" i="11"/>
  <c r="P646" i="11"/>
  <c r="P658" i="11"/>
  <c r="T658" i="11"/>
  <c r="S658" i="11"/>
  <c r="Q658" i="11"/>
  <c r="P670" i="11"/>
  <c r="Q670" i="11"/>
  <c r="T670" i="11"/>
  <c r="S670" i="11"/>
  <c r="Q682" i="11"/>
  <c r="P682" i="11"/>
  <c r="T682" i="11"/>
  <c r="S682" i="11"/>
  <c r="Q694" i="11"/>
  <c r="P694" i="11"/>
  <c r="T694" i="11"/>
  <c r="S694" i="11"/>
  <c r="S706" i="11"/>
  <c r="Q706" i="11"/>
  <c r="P706" i="11"/>
  <c r="T706" i="11"/>
  <c r="S718" i="11"/>
  <c r="Q718" i="11"/>
  <c r="P718" i="11"/>
  <c r="T718" i="11"/>
  <c r="S730" i="11"/>
  <c r="Q730" i="11"/>
  <c r="P730" i="11"/>
  <c r="T730" i="11"/>
  <c r="S742" i="11"/>
  <c r="Q742" i="11"/>
  <c r="P742" i="11"/>
  <c r="T742" i="11"/>
  <c r="S754" i="11"/>
  <c r="Q754" i="11"/>
  <c r="P754" i="11"/>
  <c r="T754" i="11"/>
  <c r="S766" i="11"/>
  <c r="Q766" i="11"/>
  <c r="P766" i="11"/>
  <c r="T766" i="11"/>
  <c r="S778" i="11"/>
  <c r="Q778" i="11"/>
  <c r="P778" i="11"/>
  <c r="T778" i="11"/>
  <c r="T790" i="11"/>
  <c r="P790" i="11"/>
  <c r="S790" i="11"/>
  <c r="Q790" i="11"/>
  <c r="T802" i="11"/>
  <c r="P802" i="11"/>
  <c r="S802" i="11"/>
  <c r="Q802" i="11"/>
  <c r="T814" i="11"/>
  <c r="P814" i="11"/>
  <c r="S814" i="11"/>
  <c r="Q814" i="11"/>
  <c r="T826" i="11"/>
  <c r="P826" i="11"/>
  <c r="S826" i="11"/>
  <c r="Q826" i="11"/>
  <c r="T838" i="11"/>
  <c r="P838" i="11"/>
  <c r="S838" i="11"/>
  <c r="Q838" i="11"/>
  <c r="T850" i="11"/>
  <c r="P850" i="11"/>
  <c r="S850" i="11"/>
  <c r="Q850" i="11"/>
  <c r="T862" i="11"/>
  <c r="S862" i="11"/>
  <c r="Q862" i="11"/>
  <c r="P862" i="11"/>
  <c r="T874" i="11"/>
  <c r="S874" i="11"/>
  <c r="Q874" i="11"/>
  <c r="P874" i="11"/>
  <c r="T886" i="11"/>
  <c r="S886" i="11"/>
  <c r="Q886" i="11"/>
  <c r="P886" i="11"/>
  <c r="T898" i="11"/>
  <c r="S898" i="11"/>
  <c r="Q898" i="11"/>
  <c r="P898" i="11"/>
  <c r="T910" i="11"/>
  <c r="S910" i="11"/>
  <c r="Q910" i="11"/>
  <c r="P910" i="11"/>
  <c r="T922" i="11"/>
  <c r="S922" i="11"/>
  <c r="Q922" i="11"/>
  <c r="P922" i="11"/>
  <c r="T934" i="11"/>
  <c r="S934" i="11"/>
  <c r="Q934" i="11"/>
  <c r="P934" i="11"/>
  <c r="T946" i="11"/>
  <c r="Q946" i="11"/>
  <c r="P946" i="11"/>
  <c r="S946" i="11"/>
  <c r="T958" i="11"/>
  <c r="Q958" i="11"/>
  <c r="P958" i="11"/>
  <c r="S958" i="11"/>
  <c r="T970" i="11"/>
  <c r="Q970" i="11"/>
  <c r="P970" i="11"/>
  <c r="S970" i="11"/>
  <c r="S982" i="11"/>
  <c r="P982" i="11"/>
  <c r="T982" i="11"/>
  <c r="Q982" i="11"/>
  <c r="S994" i="11"/>
  <c r="P994" i="11"/>
  <c r="Q994" i="11"/>
  <c r="T994" i="11"/>
  <c r="S1006" i="11"/>
  <c r="P1006" i="11"/>
  <c r="Q1006" i="11"/>
  <c r="T1006" i="11"/>
  <c r="S1018" i="11"/>
  <c r="T1018" i="11"/>
  <c r="P1018" i="11"/>
  <c r="Q1018" i="11"/>
  <c r="S1030" i="11"/>
  <c r="T1030" i="11"/>
  <c r="Q1030" i="11"/>
  <c r="P1030" i="11"/>
  <c r="S1042" i="11"/>
  <c r="T1042" i="11"/>
  <c r="P1042" i="11"/>
  <c r="Q1042" i="11"/>
  <c r="S1054" i="11"/>
  <c r="Q1054" i="11"/>
  <c r="P1054" i="11"/>
  <c r="T1054" i="11"/>
  <c r="S1066" i="11"/>
  <c r="Q1066" i="11"/>
  <c r="T1066" i="11"/>
  <c r="P1066" i="11"/>
  <c r="S1078" i="11"/>
  <c r="Q1078" i="11"/>
  <c r="P1078" i="11"/>
  <c r="T1078" i="11"/>
  <c r="S1090" i="11"/>
  <c r="Q1090" i="11"/>
  <c r="T1090" i="11"/>
  <c r="P1090" i="11"/>
  <c r="S1102" i="11"/>
  <c r="Q1102" i="11"/>
  <c r="T1102" i="11"/>
  <c r="P1102" i="11"/>
  <c r="S1114" i="11"/>
  <c r="Q1114" i="11"/>
  <c r="T1114" i="11"/>
  <c r="P1114" i="11"/>
  <c r="S1126" i="11"/>
  <c r="T1126" i="11"/>
  <c r="Q1126" i="11"/>
  <c r="P1126" i="11"/>
  <c r="S1138" i="11"/>
  <c r="T1138" i="11"/>
  <c r="Q1138" i="11"/>
  <c r="P1138" i="11"/>
  <c r="S1150" i="11"/>
  <c r="T1150" i="11"/>
  <c r="Q1150" i="11"/>
  <c r="P1150" i="11"/>
  <c r="S1162" i="11"/>
  <c r="Q1162" i="11"/>
  <c r="T1162" i="11"/>
  <c r="P1162" i="11"/>
  <c r="T1174" i="11"/>
  <c r="S1174" i="11"/>
  <c r="Q1174" i="11"/>
  <c r="P1174" i="11"/>
  <c r="T1186" i="11"/>
  <c r="S1186" i="11"/>
  <c r="Q1186" i="11"/>
  <c r="P1186" i="11"/>
  <c r="T1198" i="11"/>
  <c r="S1198" i="11"/>
  <c r="Q1198" i="11"/>
  <c r="P1198" i="11"/>
  <c r="Q1210" i="11"/>
  <c r="T1210" i="11"/>
  <c r="S1210" i="11"/>
  <c r="P1210" i="11"/>
  <c r="Q1222" i="11"/>
  <c r="T1222" i="11"/>
  <c r="P1222" i="11"/>
  <c r="S1222" i="11"/>
  <c r="Q1234" i="11"/>
  <c r="T1234" i="11"/>
  <c r="S1234" i="11"/>
  <c r="P1234" i="11"/>
  <c r="Q1246" i="11"/>
  <c r="T1246" i="11"/>
  <c r="S1246" i="11"/>
  <c r="P1246" i="11"/>
  <c r="T1258" i="11"/>
  <c r="S1258" i="11"/>
  <c r="Q1258" i="11"/>
  <c r="P1258" i="11"/>
  <c r="T1270" i="11"/>
  <c r="S1270" i="11"/>
  <c r="Q1270" i="11"/>
  <c r="P1270" i="11"/>
  <c r="T1282" i="11"/>
  <c r="S1282" i="11"/>
  <c r="Q1282" i="11"/>
  <c r="P1282" i="11"/>
  <c r="T1294" i="11"/>
  <c r="S1294" i="11"/>
  <c r="Q1294" i="11"/>
  <c r="P1294" i="11"/>
  <c r="T1306" i="11"/>
  <c r="S1306" i="11"/>
  <c r="Q1306" i="11"/>
  <c r="P1306" i="11"/>
  <c r="T1318" i="11"/>
  <c r="S1318" i="11"/>
  <c r="Q1318" i="11"/>
  <c r="P1318" i="11"/>
  <c r="T1330" i="11"/>
  <c r="S1330" i="11"/>
  <c r="Q1330" i="11"/>
  <c r="P1330" i="11"/>
  <c r="T1342" i="11"/>
  <c r="S1342" i="11"/>
  <c r="Q1342" i="11"/>
  <c r="P1342" i="11"/>
  <c r="T1354" i="11"/>
  <c r="S1354" i="11"/>
  <c r="Q1354" i="11"/>
  <c r="P1354" i="11"/>
  <c r="S1366" i="11"/>
  <c r="Q1366" i="11"/>
  <c r="T1366" i="11"/>
  <c r="P1366" i="11"/>
  <c r="S1378" i="11"/>
  <c r="Q1378" i="11"/>
  <c r="P1378" i="11"/>
  <c r="T1378" i="11"/>
  <c r="P1390" i="11"/>
  <c r="T1390" i="11"/>
  <c r="Q1390" i="11"/>
  <c r="S1390" i="11"/>
  <c r="P1402" i="11"/>
  <c r="T1402" i="11"/>
  <c r="Q1402" i="11"/>
  <c r="S1402" i="11"/>
  <c r="P1414" i="11"/>
  <c r="T1414" i="11"/>
  <c r="Q1414" i="11"/>
  <c r="S1414" i="11"/>
  <c r="P1426" i="11"/>
  <c r="T1426" i="11"/>
  <c r="S1426" i="11"/>
  <c r="Q1426" i="11"/>
  <c r="Q1438" i="11"/>
  <c r="P1438" i="11"/>
  <c r="S1438" i="11"/>
  <c r="T1438" i="11"/>
  <c r="Q1450" i="11"/>
  <c r="P1450" i="11"/>
  <c r="S1450" i="11"/>
  <c r="T1450" i="11"/>
  <c r="Q1462" i="11"/>
  <c r="P1462" i="11"/>
  <c r="S1462" i="11"/>
  <c r="T1462" i="11"/>
  <c r="T1474" i="11"/>
  <c r="S1474" i="11"/>
  <c r="Q1474" i="11"/>
  <c r="P1474" i="11"/>
  <c r="T1486" i="11"/>
  <c r="S1486" i="11"/>
  <c r="Q1486" i="11"/>
  <c r="P1486" i="11"/>
  <c r="T1498" i="11"/>
  <c r="S1498" i="11"/>
  <c r="Q1498" i="11"/>
  <c r="P1498" i="11"/>
  <c r="T1510" i="11"/>
  <c r="S1510" i="11"/>
  <c r="Q1510" i="11"/>
  <c r="P1510" i="11"/>
  <c r="T1522" i="11"/>
  <c r="S1522" i="11"/>
  <c r="Q1522" i="11"/>
  <c r="P1522" i="11"/>
  <c r="T1534" i="11"/>
  <c r="S1534" i="11"/>
  <c r="Q1534" i="11"/>
  <c r="P1534" i="11"/>
  <c r="T1546" i="11"/>
  <c r="S1546" i="11"/>
  <c r="Q1546" i="11"/>
  <c r="P1546" i="11"/>
  <c r="T1558" i="11"/>
  <c r="S1558" i="11"/>
  <c r="Q1558" i="11"/>
  <c r="P1558" i="11"/>
  <c r="T1570" i="11"/>
  <c r="S1570" i="11"/>
  <c r="Q1570" i="11"/>
  <c r="P1570" i="11"/>
  <c r="T1582" i="11"/>
  <c r="S1582" i="11"/>
  <c r="Q1582" i="11"/>
  <c r="P1582" i="11"/>
  <c r="T1594" i="11"/>
  <c r="S1594" i="11"/>
  <c r="Q1594" i="11"/>
  <c r="P1594" i="11"/>
  <c r="T1606" i="11"/>
  <c r="S1606" i="11"/>
  <c r="Q1606" i="11"/>
  <c r="P1606" i="11"/>
  <c r="T1618" i="11"/>
  <c r="S1618" i="11"/>
  <c r="Q1618" i="11"/>
  <c r="P1618" i="11"/>
  <c r="T1630" i="11"/>
  <c r="S1630" i="11"/>
  <c r="Q1630" i="11"/>
  <c r="P1630" i="11"/>
  <c r="S12" i="11"/>
  <c r="Q12" i="11"/>
  <c r="P12" i="11"/>
  <c r="T12" i="11"/>
  <c r="S148" i="11"/>
  <c r="Q148" i="11"/>
  <c r="P148" i="11"/>
  <c r="T148" i="11"/>
  <c r="P275" i="11"/>
  <c r="S275" i="11"/>
  <c r="Q275" i="11"/>
  <c r="T275" i="11"/>
  <c r="T419" i="11"/>
  <c r="S419" i="11"/>
  <c r="Q419" i="11"/>
  <c r="P419" i="11"/>
  <c r="T520" i="11"/>
  <c r="Q520" i="11"/>
  <c r="P520" i="11"/>
  <c r="S520" i="11"/>
  <c r="P652" i="11"/>
  <c r="T652" i="11"/>
  <c r="S652" i="11"/>
  <c r="Q652" i="11"/>
  <c r="S772" i="11"/>
  <c r="Q772" i="11"/>
  <c r="P772" i="11"/>
  <c r="T772" i="11"/>
  <c r="T904" i="11"/>
  <c r="P904" i="11"/>
  <c r="S904" i="11"/>
  <c r="Q904" i="11"/>
  <c r="S1012" i="11"/>
  <c r="P1012" i="11"/>
  <c r="T1012" i="11"/>
  <c r="Q1012" i="11"/>
  <c r="S1144" i="11"/>
  <c r="T1144" i="11"/>
  <c r="Q1144" i="11"/>
  <c r="P1144" i="11"/>
  <c r="T1264" i="11"/>
  <c r="S1264" i="11"/>
  <c r="Q1264" i="11"/>
  <c r="P1264" i="11"/>
  <c r="T1612" i="11"/>
  <c r="S1612" i="11"/>
  <c r="Q1612" i="11"/>
  <c r="P1612" i="11"/>
  <c r="S30" i="11"/>
  <c r="Q30" i="11"/>
  <c r="P30" i="11"/>
  <c r="T30" i="11"/>
  <c r="S54" i="11"/>
  <c r="Q54" i="11"/>
  <c r="P54" i="11"/>
  <c r="T54" i="11"/>
  <c r="S82" i="11"/>
  <c r="Q82" i="11"/>
  <c r="F17" i="25" s="1"/>
  <c r="P82" i="11"/>
  <c r="T82" i="11"/>
  <c r="T7" i="11"/>
  <c r="S7" i="11"/>
  <c r="Q7" i="11"/>
  <c r="P7" i="11"/>
  <c r="T19" i="11"/>
  <c r="S19" i="11"/>
  <c r="Q19" i="11"/>
  <c r="P19" i="11"/>
  <c r="T31" i="11"/>
  <c r="S31" i="11"/>
  <c r="Q31" i="11"/>
  <c r="P31" i="11"/>
  <c r="T43" i="11"/>
  <c r="S43" i="11"/>
  <c r="Q43" i="11"/>
  <c r="P43" i="11"/>
  <c r="S56" i="11"/>
  <c r="Q56" i="11"/>
  <c r="P56" i="11"/>
  <c r="T56" i="11"/>
  <c r="S68" i="11"/>
  <c r="Q68" i="11"/>
  <c r="P68" i="11"/>
  <c r="T68" i="11"/>
  <c r="T83" i="11"/>
  <c r="S83" i="11"/>
  <c r="Q83" i="11"/>
  <c r="P83" i="11"/>
  <c r="T95" i="11"/>
  <c r="S95" i="11"/>
  <c r="Q95" i="11"/>
  <c r="P95" i="11"/>
  <c r="T107" i="11"/>
  <c r="S107" i="11"/>
  <c r="Q107" i="11"/>
  <c r="P107" i="11"/>
  <c r="T119" i="11"/>
  <c r="S119" i="11"/>
  <c r="Q119" i="11"/>
  <c r="P119" i="11"/>
  <c r="T131" i="11"/>
  <c r="S131" i="11"/>
  <c r="Q131" i="11"/>
  <c r="P131" i="11"/>
  <c r="T143" i="11"/>
  <c r="S143" i="11"/>
  <c r="Q143" i="11"/>
  <c r="P143" i="11"/>
  <c r="T155" i="11"/>
  <c r="S155" i="11"/>
  <c r="Q155" i="11"/>
  <c r="P155" i="11"/>
  <c r="S174" i="11"/>
  <c r="Q174" i="11"/>
  <c r="P174" i="11"/>
  <c r="T174" i="11"/>
  <c r="S186" i="11"/>
  <c r="Q186" i="11"/>
  <c r="P186" i="11"/>
  <c r="T186" i="11"/>
  <c r="S198" i="11"/>
  <c r="Q198" i="11"/>
  <c r="P198" i="11"/>
  <c r="T198" i="11"/>
  <c r="S210" i="11"/>
  <c r="Q210" i="11"/>
  <c r="P210" i="11"/>
  <c r="T210" i="11"/>
  <c r="S222" i="11"/>
  <c r="Q222" i="11"/>
  <c r="P222" i="11"/>
  <c r="T222" i="11"/>
  <c r="S234" i="11"/>
  <c r="Q234" i="11"/>
  <c r="P234" i="11"/>
  <c r="T234" i="11"/>
  <c r="S246" i="11"/>
  <c r="Q246" i="11"/>
  <c r="P246" i="11"/>
  <c r="T246" i="11"/>
  <c r="T258" i="11"/>
  <c r="S258" i="11"/>
  <c r="P258" i="11"/>
  <c r="Q258" i="11"/>
  <c r="T270" i="11"/>
  <c r="S270" i="11"/>
  <c r="P270" i="11"/>
  <c r="Q270" i="11"/>
  <c r="T282" i="11"/>
  <c r="S282" i="11"/>
  <c r="P282" i="11"/>
  <c r="Q282" i="11"/>
  <c r="T294" i="11"/>
  <c r="S294" i="11"/>
  <c r="P294" i="11"/>
  <c r="Q294" i="11"/>
  <c r="T306" i="11"/>
  <c r="S306" i="11"/>
  <c r="P306" i="11"/>
  <c r="Q306" i="11"/>
  <c r="T318" i="11"/>
  <c r="S318" i="11"/>
  <c r="P318" i="11"/>
  <c r="Q318" i="11"/>
  <c r="T330" i="11"/>
  <c r="S330" i="11"/>
  <c r="P330" i="11"/>
  <c r="Q330" i="11"/>
  <c r="T342" i="11"/>
  <c r="S342" i="11"/>
  <c r="Q342" i="11"/>
  <c r="P342" i="11"/>
  <c r="T354" i="11"/>
  <c r="S354" i="11"/>
  <c r="Q354" i="11"/>
  <c r="P354" i="11"/>
  <c r="T366" i="11"/>
  <c r="S366" i="11"/>
  <c r="Q366" i="11"/>
  <c r="P366" i="11"/>
  <c r="T378" i="11"/>
  <c r="S378" i="11"/>
  <c r="Q378" i="11"/>
  <c r="P378" i="11"/>
  <c r="T390" i="11"/>
  <c r="S390" i="11"/>
  <c r="Q390" i="11"/>
  <c r="P390" i="11"/>
  <c r="T402" i="11"/>
  <c r="S402" i="11"/>
  <c r="Q402" i="11"/>
  <c r="P402" i="11"/>
  <c r="T414" i="11"/>
  <c r="S414" i="11"/>
  <c r="Q414" i="11"/>
  <c r="P414" i="11"/>
  <c r="T426" i="11"/>
  <c r="S426" i="11"/>
  <c r="Q426" i="11"/>
  <c r="P426" i="11"/>
  <c r="T438" i="11"/>
  <c r="S438" i="11"/>
  <c r="Q438" i="11"/>
  <c r="P438" i="11"/>
  <c r="T450" i="11"/>
  <c r="S450" i="11"/>
  <c r="Q450" i="11"/>
  <c r="P450" i="11"/>
  <c r="T467" i="11"/>
  <c r="S467" i="11"/>
  <c r="Q467" i="11"/>
  <c r="P467" i="11"/>
  <c r="T479" i="11"/>
  <c r="S479" i="11"/>
  <c r="Q479" i="11"/>
  <c r="P479" i="11"/>
  <c r="T491" i="11"/>
  <c r="S491" i="11"/>
  <c r="Q491" i="11"/>
  <c r="P491" i="11"/>
  <c r="T503" i="11"/>
  <c r="S503" i="11"/>
  <c r="Q503" i="11"/>
  <c r="P503" i="11"/>
  <c r="Q515" i="11"/>
  <c r="T515" i="11"/>
  <c r="S515" i="11"/>
  <c r="P515" i="11"/>
  <c r="Q527" i="11"/>
  <c r="T527" i="11"/>
  <c r="S527" i="11"/>
  <c r="P527" i="11"/>
  <c r="Q539" i="11"/>
  <c r="T539" i="11"/>
  <c r="S539" i="11"/>
  <c r="P539" i="11"/>
  <c r="Q551" i="11"/>
  <c r="P551" i="11"/>
  <c r="T551" i="11"/>
  <c r="S551" i="11"/>
  <c r="Q563" i="11"/>
  <c r="P563" i="11"/>
  <c r="T563" i="11"/>
  <c r="S563" i="11"/>
  <c r="Q575" i="11"/>
  <c r="P575" i="11"/>
  <c r="T575" i="11"/>
  <c r="S575" i="11"/>
  <c r="Q587" i="11"/>
  <c r="P587" i="11"/>
  <c r="T587" i="11"/>
  <c r="S587" i="11"/>
  <c r="Q599" i="11"/>
  <c r="P599" i="11"/>
  <c r="T599" i="11"/>
  <c r="S599" i="11"/>
  <c r="Q611" i="11"/>
  <c r="P611" i="11"/>
  <c r="T611" i="11"/>
  <c r="S611" i="11"/>
  <c r="Q623" i="11"/>
  <c r="P623" i="11"/>
  <c r="T623" i="11"/>
  <c r="S623" i="11"/>
  <c r="Q635" i="11"/>
  <c r="P635" i="11"/>
  <c r="T635" i="11"/>
  <c r="S635" i="11"/>
  <c r="Q647" i="11"/>
  <c r="P647" i="11"/>
  <c r="T647" i="11"/>
  <c r="S647" i="11"/>
  <c r="T659" i="11"/>
  <c r="P659" i="11"/>
  <c r="Q659" i="11"/>
  <c r="S659" i="11"/>
  <c r="T671" i="11"/>
  <c r="P671" i="11"/>
  <c r="S671" i="11"/>
  <c r="Q671" i="11"/>
  <c r="T683" i="11"/>
  <c r="P683" i="11"/>
  <c r="Q683" i="11"/>
  <c r="S683" i="11"/>
  <c r="T695" i="11"/>
  <c r="S695" i="11"/>
  <c r="P695" i="11"/>
  <c r="Q695" i="11"/>
  <c r="T707" i="11"/>
  <c r="S707" i="11"/>
  <c r="P707" i="11"/>
  <c r="Q707" i="11"/>
  <c r="T719" i="11"/>
  <c r="S719" i="11"/>
  <c r="P719" i="11"/>
  <c r="Q719" i="11"/>
  <c r="T731" i="11"/>
  <c r="S731" i="11"/>
  <c r="Q731" i="11"/>
  <c r="P731" i="11"/>
  <c r="T743" i="11"/>
  <c r="S743" i="11"/>
  <c r="Q743" i="11"/>
  <c r="P743" i="11"/>
  <c r="T755" i="11"/>
  <c r="S755" i="11"/>
  <c r="Q755" i="11"/>
  <c r="P755" i="11"/>
  <c r="T767" i="11"/>
  <c r="S767" i="11"/>
  <c r="Q767" i="11"/>
  <c r="P767" i="11"/>
  <c r="T779" i="11"/>
  <c r="S779" i="11"/>
  <c r="Q779" i="11"/>
  <c r="P779" i="11"/>
  <c r="T791" i="11"/>
  <c r="S791" i="11"/>
  <c r="Q791" i="11"/>
  <c r="P791" i="11"/>
  <c r="T803" i="11"/>
  <c r="S803" i="11"/>
  <c r="Q803" i="11"/>
  <c r="P803" i="11"/>
  <c r="T815" i="11"/>
  <c r="S815" i="11"/>
  <c r="Q815" i="11"/>
  <c r="P815" i="11"/>
  <c r="T827" i="11"/>
  <c r="S827" i="11"/>
  <c r="Q827" i="11"/>
  <c r="P827" i="11"/>
  <c r="T839" i="11"/>
  <c r="S839" i="11"/>
  <c r="Q839" i="11"/>
  <c r="P839" i="11"/>
  <c r="T851" i="11"/>
  <c r="S851" i="11"/>
  <c r="P851" i="11"/>
  <c r="Q851" i="11"/>
  <c r="T863" i="11"/>
  <c r="P863" i="11"/>
  <c r="S863" i="11"/>
  <c r="Q863" i="11"/>
  <c r="T875" i="11"/>
  <c r="S875" i="11"/>
  <c r="Q875" i="11"/>
  <c r="P875" i="11"/>
  <c r="T887" i="11"/>
  <c r="P887" i="11"/>
  <c r="S887" i="11"/>
  <c r="Q887" i="11"/>
  <c r="T899" i="11"/>
  <c r="S899" i="11"/>
  <c r="Q899" i="11"/>
  <c r="P899" i="11"/>
  <c r="T911" i="11"/>
  <c r="P911" i="11"/>
  <c r="S911" i="11"/>
  <c r="Q911" i="11"/>
  <c r="T923" i="11"/>
  <c r="S923" i="11"/>
  <c r="Q923" i="11"/>
  <c r="P923" i="11"/>
  <c r="T935" i="11"/>
  <c r="P935" i="11"/>
  <c r="S935" i="11"/>
  <c r="Q935" i="11"/>
  <c r="T947" i="11"/>
  <c r="S947" i="11"/>
  <c r="Q947" i="11"/>
  <c r="P947" i="11"/>
  <c r="T959" i="11"/>
  <c r="S959" i="11"/>
  <c r="Q959" i="11"/>
  <c r="P959" i="11"/>
  <c r="T971" i="11"/>
  <c r="S971" i="11"/>
  <c r="Q971" i="11"/>
  <c r="P971" i="11"/>
  <c r="S983" i="11"/>
  <c r="T983" i="11"/>
  <c r="P983" i="11"/>
  <c r="Q983" i="11"/>
  <c r="S995" i="11"/>
  <c r="T995" i="11"/>
  <c r="P995" i="11"/>
  <c r="Q995" i="11"/>
  <c r="S1007" i="11"/>
  <c r="T1007" i="11"/>
  <c r="Q1007" i="11"/>
  <c r="P1007" i="11"/>
  <c r="S1019" i="11"/>
  <c r="Q1019" i="11"/>
  <c r="T1019" i="11"/>
  <c r="P1019" i="11"/>
  <c r="S1031" i="11"/>
  <c r="Q1031" i="11"/>
  <c r="T1031" i="11"/>
  <c r="P1031" i="11"/>
  <c r="S1043" i="11"/>
  <c r="Q1043" i="11"/>
  <c r="T1043" i="11"/>
  <c r="P1043" i="11"/>
  <c r="Q1055" i="11"/>
  <c r="T1055" i="11"/>
  <c r="P1055" i="11"/>
  <c r="S1055" i="11"/>
  <c r="Q1067" i="11"/>
  <c r="T1067" i="11"/>
  <c r="P1067" i="11"/>
  <c r="S1067" i="11"/>
  <c r="Q1079" i="11"/>
  <c r="T1079" i="11"/>
  <c r="P1079" i="11"/>
  <c r="S1079" i="11"/>
  <c r="Q1091" i="11"/>
  <c r="T1091" i="11"/>
  <c r="P1091" i="11"/>
  <c r="S1091" i="11"/>
  <c r="Q1103" i="11"/>
  <c r="T1103" i="11"/>
  <c r="P1103" i="11"/>
  <c r="S1103" i="11"/>
  <c r="Q1115" i="11"/>
  <c r="T1115" i="11"/>
  <c r="S1115" i="11"/>
  <c r="P1115" i="11"/>
  <c r="Q1127" i="11"/>
  <c r="T1127" i="11"/>
  <c r="S1127" i="11"/>
  <c r="P1127" i="11"/>
  <c r="Q1139" i="11"/>
  <c r="T1139" i="11"/>
  <c r="S1139" i="11"/>
  <c r="P1139" i="11"/>
  <c r="T1151" i="11"/>
  <c r="Q1151" i="11"/>
  <c r="S1151" i="11"/>
  <c r="P1151" i="11"/>
  <c r="T1163" i="11"/>
  <c r="Q1163" i="11"/>
  <c r="S1163" i="11"/>
  <c r="P1163" i="11"/>
  <c r="T1175" i="11"/>
  <c r="P1175" i="11"/>
  <c r="Q1175" i="11"/>
  <c r="S1175" i="11"/>
  <c r="T1187" i="11"/>
  <c r="P1187" i="11"/>
  <c r="S1187" i="11"/>
  <c r="Q1187" i="11"/>
  <c r="T1199" i="11"/>
  <c r="P1199" i="11"/>
  <c r="S1199" i="11"/>
  <c r="Q1199" i="11"/>
  <c r="T1211" i="11"/>
  <c r="Q1211" i="11"/>
  <c r="P1211" i="11"/>
  <c r="S1211" i="11"/>
  <c r="T1223" i="11"/>
  <c r="Q1223" i="11"/>
  <c r="P1223" i="11"/>
  <c r="S1223" i="11"/>
  <c r="T1235" i="11"/>
  <c r="S1235" i="11"/>
  <c r="Q1235" i="11"/>
  <c r="P1235" i="11"/>
  <c r="T1247" i="11"/>
  <c r="S1247" i="11"/>
  <c r="Q1247" i="11"/>
  <c r="P1247" i="11"/>
  <c r="S1259" i="11"/>
  <c r="Q1259" i="11"/>
  <c r="T1259" i="11"/>
  <c r="P1259" i="11"/>
  <c r="S1271" i="11"/>
  <c r="Q1271" i="11"/>
  <c r="T1271" i="11"/>
  <c r="P1271" i="11"/>
  <c r="S1283" i="11"/>
  <c r="Q1283" i="11"/>
  <c r="T1283" i="11"/>
  <c r="P1283" i="11"/>
  <c r="S1295" i="11"/>
  <c r="Q1295" i="11"/>
  <c r="T1295" i="11"/>
  <c r="P1295" i="11"/>
  <c r="S1307" i="11"/>
  <c r="Q1307" i="11"/>
  <c r="T1307" i="11"/>
  <c r="P1307" i="11"/>
  <c r="S1319" i="11"/>
  <c r="Q1319" i="11"/>
  <c r="T1319" i="11"/>
  <c r="P1319" i="11"/>
  <c r="S1331" i="11"/>
  <c r="Q1331" i="11"/>
  <c r="T1331" i="11"/>
  <c r="P1331" i="11"/>
  <c r="S1343" i="11"/>
  <c r="Q1343" i="11"/>
  <c r="T1343" i="11"/>
  <c r="P1343" i="11"/>
  <c r="S1355" i="11"/>
  <c r="Q1355" i="11"/>
  <c r="T1355" i="11"/>
  <c r="P1355" i="11"/>
  <c r="S1367" i="11"/>
  <c r="Q1367" i="11"/>
  <c r="P1367" i="11"/>
  <c r="T1367" i="11"/>
  <c r="S1379" i="11"/>
  <c r="Q1379" i="11"/>
  <c r="P1379" i="11"/>
  <c r="T1379" i="11"/>
  <c r="S1391" i="11"/>
  <c r="Q1391" i="11"/>
  <c r="P1391" i="11"/>
  <c r="T1391" i="11"/>
  <c r="S1403" i="11"/>
  <c r="Q1403" i="11"/>
  <c r="P1403" i="11"/>
  <c r="T1403" i="11"/>
  <c r="S1415" i="11"/>
  <c r="Q1415" i="11"/>
  <c r="P1415" i="11"/>
  <c r="T1415" i="11"/>
  <c r="T1427" i="11"/>
  <c r="S1427" i="11"/>
  <c r="Q1427" i="11"/>
  <c r="P1427" i="11"/>
  <c r="T1439" i="11"/>
  <c r="S1439" i="11"/>
  <c r="Q1439" i="11"/>
  <c r="P1439" i="11"/>
  <c r="T1451" i="11"/>
  <c r="S1451" i="11"/>
  <c r="Q1451" i="11"/>
  <c r="P1451" i="11"/>
  <c r="T1463" i="11"/>
  <c r="S1463" i="11"/>
  <c r="Q1463" i="11"/>
  <c r="P1463" i="11"/>
  <c r="T1475" i="11"/>
  <c r="S1475" i="11"/>
  <c r="Q1475" i="11"/>
  <c r="P1475" i="11"/>
  <c r="T1487" i="11"/>
  <c r="S1487" i="11"/>
  <c r="Q1487" i="11"/>
  <c r="P1487" i="11"/>
  <c r="T1499" i="11"/>
  <c r="S1499" i="11"/>
  <c r="Q1499" i="11"/>
  <c r="P1499" i="11"/>
  <c r="T1511" i="11"/>
  <c r="S1511" i="11"/>
  <c r="Q1511" i="11"/>
  <c r="P1511" i="11"/>
  <c r="T1523" i="11"/>
  <c r="S1523" i="11"/>
  <c r="Q1523" i="11"/>
  <c r="P1523" i="11"/>
  <c r="T1535" i="11"/>
  <c r="S1535" i="11"/>
  <c r="Q1535" i="11"/>
  <c r="P1535" i="11"/>
  <c r="T1547" i="11"/>
  <c r="S1547" i="11"/>
  <c r="Q1547" i="11"/>
  <c r="P1547" i="11"/>
  <c r="T1559" i="11"/>
  <c r="S1559" i="11"/>
  <c r="Q1559" i="11"/>
  <c r="P1559" i="11"/>
  <c r="T1571" i="11"/>
  <c r="S1571" i="11"/>
  <c r="Q1571" i="11"/>
  <c r="P1571" i="11"/>
  <c r="T1583" i="11"/>
  <c r="S1583" i="11"/>
  <c r="Q1583" i="11"/>
  <c r="P1583" i="11"/>
  <c r="T1595" i="11"/>
  <c r="S1595" i="11"/>
  <c r="Q1595" i="11"/>
  <c r="P1595" i="11"/>
  <c r="T1607" i="11"/>
  <c r="S1607" i="11"/>
  <c r="Q1607" i="11"/>
  <c r="P1607" i="11"/>
  <c r="T1619" i="11"/>
  <c r="S1619" i="11"/>
  <c r="Q1619" i="11"/>
  <c r="P1619" i="11"/>
  <c r="T1631" i="11"/>
  <c r="S1631" i="11"/>
  <c r="Q1631" i="11"/>
  <c r="P1631" i="11"/>
  <c r="T61" i="11"/>
  <c r="S61" i="11"/>
  <c r="Q61" i="11"/>
  <c r="P61" i="11"/>
  <c r="T203" i="11"/>
  <c r="S203" i="11"/>
  <c r="Q203" i="11"/>
  <c r="P203" i="11"/>
  <c r="T323" i="11"/>
  <c r="P323" i="11"/>
  <c r="S323" i="11"/>
  <c r="Q323" i="11"/>
  <c r="T455" i="11"/>
  <c r="S455" i="11"/>
  <c r="Q455" i="11"/>
  <c r="P455" i="11"/>
  <c r="T592" i="11"/>
  <c r="S592" i="11"/>
  <c r="Q592" i="11"/>
  <c r="P592" i="11"/>
  <c r="S724" i="11"/>
  <c r="Q724" i="11"/>
  <c r="P724" i="11"/>
  <c r="T724" i="11"/>
  <c r="T856" i="11"/>
  <c r="S856" i="11"/>
  <c r="Q856" i="11"/>
  <c r="P856" i="11"/>
  <c r="S1000" i="11"/>
  <c r="P1000" i="11"/>
  <c r="T1000" i="11"/>
  <c r="Q1000" i="11"/>
  <c r="S1132" i="11"/>
  <c r="P1132" i="11"/>
  <c r="T1132" i="11"/>
  <c r="Q1132" i="11"/>
  <c r="Q1228" i="11"/>
  <c r="T1228" i="11"/>
  <c r="S1228" i="11"/>
  <c r="P1228" i="11"/>
  <c r="S1372" i="11"/>
  <c r="Q1372" i="11"/>
  <c r="T1372" i="11"/>
  <c r="P1372" i="11"/>
  <c r="T1480" i="11"/>
  <c r="S1480" i="11"/>
  <c r="Q1480" i="11"/>
  <c r="P1480" i="11"/>
  <c r="S44" i="11"/>
  <c r="Q44" i="11"/>
  <c r="P44" i="11"/>
  <c r="T44" i="11"/>
  <c r="S84" i="11"/>
  <c r="Q84" i="11"/>
  <c r="P84" i="11"/>
  <c r="T84" i="11"/>
  <c r="S96" i="11"/>
  <c r="Q96" i="11"/>
  <c r="P96" i="11"/>
  <c r="T96" i="11"/>
  <c r="S108" i="11"/>
  <c r="Q108" i="11"/>
  <c r="P108" i="11"/>
  <c r="T108" i="11"/>
  <c r="S120" i="11"/>
  <c r="Q120" i="11"/>
  <c r="P120" i="11"/>
  <c r="T120" i="11"/>
  <c r="S132" i="11"/>
  <c r="Q132" i="11"/>
  <c r="P132" i="11"/>
  <c r="T132" i="11"/>
  <c r="S144" i="11"/>
  <c r="Q144" i="11"/>
  <c r="P144" i="11"/>
  <c r="T144" i="11"/>
  <c r="S156" i="11"/>
  <c r="Q156" i="11"/>
  <c r="P156" i="11"/>
  <c r="T156" i="11"/>
  <c r="T175" i="11"/>
  <c r="S175" i="11"/>
  <c r="Q175" i="11"/>
  <c r="P175" i="11"/>
  <c r="T187" i="11"/>
  <c r="S187" i="11"/>
  <c r="Q187" i="11"/>
  <c r="P187" i="11"/>
  <c r="T199" i="11"/>
  <c r="S199" i="11"/>
  <c r="Q199" i="11"/>
  <c r="P199" i="11"/>
  <c r="T211" i="11"/>
  <c r="S211" i="11"/>
  <c r="Q211" i="11"/>
  <c r="P211" i="11"/>
  <c r="T223" i="11"/>
  <c r="S223" i="11"/>
  <c r="Q223" i="11"/>
  <c r="P223" i="11"/>
  <c r="T235" i="11"/>
  <c r="S235" i="11"/>
  <c r="Q235" i="11"/>
  <c r="P235" i="11"/>
  <c r="T247" i="11"/>
  <c r="S247" i="11"/>
  <c r="Q247" i="11"/>
  <c r="P247" i="11"/>
  <c r="P259" i="11"/>
  <c r="T259" i="11"/>
  <c r="S259" i="11"/>
  <c r="Q259" i="11"/>
  <c r="P271" i="11"/>
  <c r="T271" i="11"/>
  <c r="S271" i="11"/>
  <c r="Q271" i="11"/>
  <c r="P283" i="11"/>
  <c r="T283" i="11"/>
  <c r="S283" i="11"/>
  <c r="Q283" i="11"/>
  <c r="P295" i="11"/>
  <c r="T295" i="11"/>
  <c r="S295" i="11"/>
  <c r="Q295" i="11"/>
  <c r="T307" i="11"/>
  <c r="P307" i="11"/>
  <c r="S307" i="11"/>
  <c r="Q307" i="11"/>
  <c r="T319" i="11"/>
  <c r="P319" i="11"/>
  <c r="Q319" i="11"/>
  <c r="S319" i="11"/>
  <c r="T331" i="11"/>
  <c r="P331" i="11"/>
  <c r="S331" i="11"/>
  <c r="Q331" i="11"/>
  <c r="T343" i="11"/>
  <c r="P343" i="11"/>
  <c r="S343" i="11"/>
  <c r="Q343" i="11"/>
  <c r="T355" i="11"/>
  <c r="S355" i="11"/>
  <c r="Q355" i="11"/>
  <c r="P355" i="11"/>
  <c r="T367" i="11"/>
  <c r="S367" i="11"/>
  <c r="Q367" i="11"/>
  <c r="P367" i="11"/>
  <c r="T379" i="11"/>
  <c r="S379" i="11"/>
  <c r="Q379" i="11"/>
  <c r="P379" i="11"/>
  <c r="T391" i="11"/>
  <c r="S391" i="11"/>
  <c r="Q391" i="11"/>
  <c r="P391" i="11"/>
  <c r="T403" i="11"/>
  <c r="S403" i="11"/>
  <c r="Q403" i="11"/>
  <c r="P403" i="11"/>
  <c r="T415" i="11"/>
  <c r="S415" i="11"/>
  <c r="Q415" i="11"/>
  <c r="P415" i="11"/>
  <c r="T427" i="11"/>
  <c r="S427" i="11"/>
  <c r="Q427" i="11"/>
  <c r="P427" i="11"/>
  <c r="T439" i="11"/>
  <c r="S439" i="11"/>
  <c r="Q439" i="11"/>
  <c r="P439" i="11"/>
  <c r="T451" i="11"/>
  <c r="S451" i="11"/>
  <c r="Q451" i="11"/>
  <c r="P451" i="11"/>
  <c r="T468" i="11"/>
  <c r="S468" i="11"/>
  <c r="Q468" i="11"/>
  <c r="P468" i="11"/>
  <c r="T480" i="11"/>
  <c r="S480" i="11"/>
  <c r="Q480" i="11"/>
  <c r="P480" i="11"/>
  <c r="T492" i="11"/>
  <c r="S492" i="11"/>
  <c r="Q492" i="11"/>
  <c r="P492" i="11"/>
  <c r="T504" i="11"/>
  <c r="P504" i="11"/>
  <c r="S504" i="11"/>
  <c r="Q504" i="11"/>
  <c r="T516" i="11"/>
  <c r="Q516" i="11"/>
  <c r="P516" i="11"/>
  <c r="S516" i="11"/>
  <c r="T528" i="11"/>
  <c r="Q528" i="11"/>
  <c r="P528" i="11"/>
  <c r="S528" i="11"/>
  <c r="T540" i="11"/>
  <c r="S540" i="11"/>
  <c r="Q540" i="11"/>
  <c r="P540" i="11"/>
  <c r="T552" i="11"/>
  <c r="S552" i="11"/>
  <c r="Q552" i="11"/>
  <c r="P552" i="11"/>
  <c r="T564" i="11"/>
  <c r="S564" i="11"/>
  <c r="Q564" i="11"/>
  <c r="P564" i="11"/>
  <c r="T576" i="11"/>
  <c r="S576" i="11"/>
  <c r="Q576" i="11"/>
  <c r="P576" i="11"/>
  <c r="T588" i="11"/>
  <c r="S588" i="11"/>
  <c r="Q588" i="11"/>
  <c r="P588" i="11"/>
  <c r="T600" i="11"/>
  <c r="S600" i="11"/>
  <c r="Q600" i="11"/>
  <c r="P600" i="11"/>
  <c r="T612" i="11"/>
  <c r="S612" i="11"/>
  <c r="Q612" i="11"/>
  <c r="P612" i="11"/>
  <c r="T624" i="11"/>
  <c r="S624" i="11"/>
  <c r="Q624" i="11"/>
  <c r="P624" i="11"/>
  <c r="T636" i="11"/>
  <c r="S636" i="11"/>
  <c r="Q636" i="11"/>
  <c r="P636" i="11"/>
  <c r="T648" i="11"/>
  <c r="S648" i="11"/>
  <c r="Q648" i="11"/>
  <c r="P648" i="11"/>
  <c r="P660" i="11"/>
  <c r="T660" i="11"/>
  <c r="S660" i="11"/>
  <c r="Q660" i="11"/>
  <c r="Q672" i="11"/>
  <c r="P672" i="11"/>
  <c r="T672" i="11"/>
  <c r="S672" i="11"/>
  <c r="Q684" i="11"/>
  <c r="P684" i="11"/>
  <c r="T684" i="11"/>
  <c r="S684" i="11"/>
  <c r="Q696" i="11"/>
  <c r="P696" i="11"/>
  <c r="T696" i="11"/>
  <c r="S696" i="11"/>
  <c r="S708" i="11"/>
  <c r="Q708" i="11"/>
  <c r="P708" i="11"/>
  <c r="T708" i="11"/>
  <c r="S720" i="11"/>
  <c r="Q720" i="11"/>
  <c r="P720" i="11"/>
  <c r="T720" i="11"/>
  <c r="S732" i="11"/>
  <c r="Q732" i="11"/>
  <c r="P732" i="11"/>
  <c r="T732" i="11"/>
  <c r="S744" i="11"/>
  <c r="Q744" i="11"/>
  <c r="P744" i="11"/>
  <c r="T744" i="11"/>
  <c r="S756" i="11"/>
  <c r="Q756" i="11"/>
  <c r="P756" i="11"/>
  <c r="T756" i="11"/>
  <c r="S768" i="11"/>
  <c r="Q768" i="11"/>
  <c r="P768" i="11"/>
  <c r="T768" i="11"/>
  <c r="S780" i="11"/>
  <c r="Q780" i="11"/>
  <c r="P780" i="11"/>
  <c r="T780" i="11"/>
  <c r="T792" i="11"/>
  <c r="P792" i="11"/>
  <c r="Q792" i="11"/>
  <c r="S792" i="11"/>
  <c r="T804" i="11"/>
  <c r="P804" i="11"/>
  <c r="S804" i="11"/>
  <c r="Q804" i="11"/>
  <c r="T816" i="11"/>
  <c r="P816" i="11"/>
  <c r="Q816" i="11"/>
  <c r="S816" i="11"/>
  <c r="T828" i="11"/>
  <c r="P828" i="11"/>
  <c r="S828" i="11"/>
  <c r="Q828" i="11"/>
  <c r="T840" i="11"/>
  <c r="P840" i="11"/>
  <c r="Q840" i="11"/>
  <c r="S840" i="11"/>
  <c r="T852" i="11"/>
  <c r="P852" i="11"/>
  <c r="S852" i="11"/>
  <c r="Q852" i="11"/>
  <c r="T864" i="11"/>
  <c r="Q864" i="11"/>
  <c r="S864" i="11"/>
  <c r="P864" i="11"/>
  <c r="T876" i="11"/>
  <c r="P876" i="11"/>
  <c r="S876" i="11"/>
  <c r="Q876" i="11"/>
  <c r="T888" i="11"/>
  <c r="P888" i="11"/>
  <c r="S888" i="11"/>
  <c r="Q888" i="11"/>
  <c r="T900" i="11"/>
  <c r="P900" i="11"/>
  <c r="S900" i="11"/>
  <c r="Q900" i="11"/>
  <c r="T912" i="11"/>
  <c r="P912" i="11"/>
  <c r="S912" i="11"/>
  <c r="Q912" i="11"/>
  <c r="T924" i="11"/>
  <c r="P924" i="11"/>
  <c r="Q924" i="11"/>
  <c r="S924" i="11"/>
  <c r="T936" i="11"/>
  <c r="P936" i="11"/>
  <c r="S936" i="11"/>
  <c r="Q936" i="11"/>
  <c r="T948" i="11"/>
  <c r="P948" i="11"/>
  <c r="S948" i="11"/>
  <c r="Q948" i="11"/>
  <c r="T960" i="11"/>
  <c r="P960" i="11"/>
  <c r="S960" i="11"/>
  <c r="Q960" i="11"/>
  <c r="T972" i="11"/>
  <c r="P972" i="11"/>
  <c r="S972" i="11"/>
  <c r="Q972" i="11"/>
  <c r="S984" i="11"/>
  <c r="Q984" i="11"/>
  <c r="P984" i="11"/>
  <c r="T984" i="11"/>
  <c r="S996" i="11"/>
  <c r="Q996" i="11"/>
  <c r="P996" i="11"/>
  <c r="T996" i="11"/>
  <c r="S1008" i="11"/>
  <c r="Q1008" i="11"/>
  <c r="P1008" i="11"/>
  <c r="T1008" i="11"/>
  <c r="S1020" i="11"/>
  <c r="T1020" i="11"/>
  <c r="Q1020" i="11"/>
  <c r="P1020" i="11"/>
  <c r="S1032" i="11"/>
  <c r="P1032" i="11"/>
  <c r="T1032" i="11"/>
  <c r="Q1032" i="11"/>
  <c r="S1044" i="11"/>
  <c r="T1044" i="11"/>
  <c r="Q1044" i="11"/>
  <c r="P1044" i="11"/>
  <c r="Q1056" i="11"/>
  <c r="T1056" i="11"/>
  <c r="S1056" i="11"/>
  <c r="P1056" i="11"/>
  <c r="Q1068" i="11"/>
  <c r="T1068" i="11"/>
  <c r="S1068" i="11"/>
  <c r="P1068" i="11"/>
  <c r="Q1080" i="11"/>
  <c r="T1080" i="11"/>
  <c r="S1080" i="11"/>
  <c r="P1080" i="11"/>
  <c r="Q1092" i="11"/>
  <c r="T1092" i="11"/>
  <c r="S1092" i="11"/>
  <c r="P1092" i="11"/>
  <c r="Q1104" i="11"/>
  <c r="T1104" i="11"/>
  <c r="S1104" i="11"/>
  <c r="P1104" i="11"/>
  <c r="Q1116" i="11"/>
  <c r="P1116" i="11"/>
  <c r="T1116" i="11"/>
  <c r="S1116" i="11"/>
  <c r="S1128" i="11"/>
  <c r="T1128" i="11"/>
  <c r="Q1128" i="11"/>
  <c r="P1128" i="11"/>
  <c r="S1140" i="11"/>
  <c r="P1140" i="11"/>
  <c r="T1140" i="11"/>
  <c r="Q1140" i="11"/>
  <c r="S1152" i="11"/>
  <c r="Q1152" i="11"/>
  <c r="T1152" i="11"/>
  <c r="P1152" i="11"/>
  <c r="S1164" i="11"/>
  <c r="Q1164" i="11"/>
  <c r="P1164" i="11"/>
  <c r="T1164" i="11"/>
  <c r="P1176" i="11"/>
  <c r="T1176" i="11"/>
  <c r="S1176" i="11"/>
  <c r="Q1176" i="11"/>
  <c r="P1188" i="11"/>
  <c r="T1188" i="11"/>
  <c r="S1188" i="11"/>
  <c r="Q1188" i="11"/>
  <c r="Q1200" i="11"/>
  <c r="P1200" i="11"/>
  <c r="T1200" i="11"/>
  <c r="S1200" i="11"/>
  <c r="Q1212" i="11"/>
  <c r="T1212" i="11"/>
  <c r="P1212" i="11"/>
  <c r="S1212" i="11"/>
  <c r="Q1224" i="11"/>
  <c r="T1224" i="11"/>
  <c r="S1224" i="11"/>
  <c r="P1224" i="11"/>
  <c r="Q1236" i="11"/>
  <c r="T1236" i="11"/>
  <c r="S1236" i="11"/>
  <c r="P1236" i="11"/>
  <c r="S1248" i="11"/>
  <c r="Q1248" i="11"/>
  <c r="P1248" i="11"/>
  <c r="T1248" i="11"/>
  <c r="T1260" i="11"/>
  <c r="S1260" i="11"/>
  <c r="Q1260" i="11"/>
  <c r="P1260" i="11"/>
  <c r="T1272" i="11"/>
  <c r="S1272" i="11"/>
  <c r="P1272" i="11"/>
  <c r="Q1272" i="11"/>
  <c r="T1284" i="11"/>
  <c r="S1284" i="11"/>
  <c r="Q1284" i="11"/>
  <c r="P1284" i="11"/>
  <c r="T1296" i="11"/>
  <c r="S1296" i="11"/>
  <c r="Q1296" i="11"/>
  <c r="P1296" i="11"/>
  <c r="T1308" i="11"/>
  <c r="S1308" i="11"/>
  <c r="Q1308" i="11"/>
  <c r="P1308" i="11"/>
  <c r="T1320" i="11"/>
  <c r="S1320" i="11"/>
  <c r="Q1320" i="11"/>
  <c r="P1320" i="11"/>
  <c r="T1332" i="11"/>
  <c r="S1332" i="11"/>
  <c r="Q1332" i="11"/>
  <c r="P1332" i="11"/>
  <c r="T1344" i="11"/>
  <c r="S1344" i="11"/>
  <c r="P1344" i="11"/>
  <c r="Q1344" i="11"/>
  <c r="T1356" i="11"/>
  <c r="S1356" i="11"/>
  <c r="Q1356" i="11"/>
  <c r="P1356" i="11"/>
  <c r="P1368" i="11"/>
  <c r="S1368" i="11"/>
  <c r="Q1368" i="11"/>
  <c r="T1368" i="11"/>
  <c r="P1380" i="11"/>
  <c r="S1380" i="11"/>
  <c r="T1380" i="11"/>
  <c r="Q1380" i="11"/>
  <c r="P1392" i="11"/>
  <c r="T1392" i="11"/>
  <c r="S1392" i="11"/>
  <c r="Q1392" i="11"/>
  <c r="P1404" i="11"/>
  <c r="T1404" i="11"/>
  <c r="S1404" i="11"/>
  <c r="Q1404" i="11"/>
  <c r="P1417" i="11"/>
  <c r="T1417" i="11"/>
  <c r="S1417" i="11"/>
  <c r="Q1417" i="11"/>
  <c r="P1428" i="11"/>
  <c r="Q1428" i="11"/>
  <c r="T1428" i="11"/>
  <c r="S1428" i="11"/>
  <c r="Q1440" i="11"/>
  <c r="P1440" i="11"/>
  <c r="T1440" i="11"/>
  <c r="S1440" i="11"/>
  <c r="Q1452" i="11"/>
  <c r="P1452" i="11"/>
  <c r="T1452" i="11"/>
  <c r="S1452" i="11"/>
  <c r="Q1464" i="11"/>
  <c r="P1464" i="11"/>
  <c r="T1464" i="11"/>
  <c r="S1464" i="11"/>
  <c r="T1476" i="11"/>
  <c r="S1476" i="11"/>
  <c r="Q1476" i="11"/>
  <c r="P1476" i="11"/>
  <c r="T1488" i="11"/>
  <c r="S1488" i="11"/>
  <c r="Q1488" i="11"/>
  <c r="P1488" i="11"/>
  <c r="T1500" i="11"/>
  <c r="S1500" i="11"/>
  <c r="Q1500" i="11"/>
  <c r="P1500" i="11"/>
  <c r="T1512" i="11"/>
  <c r="S1512" i="11"/>
  <c r="Q1512" i="11"/>
  <c r="P1512" i="11"/>
  <c r="T1524" i="11"/>
  <c r="S1524" i="11"/>
  <c r="Q1524" i="11"/>
  <c r="P1524" i="11"/>
  <c r="T1536" i="11"/>
  <c r="S1536" i="11"/>
  <c r="Q1536" i="11"/>
  <c r="P1536" i="11"/>
  <c r="T1548" i="11"/>
  <c r="S1548" i="11"/>
  <c r="Q1548" i="11"/>
  <c r="P1548" i="11"/>
  <c r="T1560" i="11"/>
  <c r="S1560" i="11"/>
  <c r="Q1560" i="11"/>
  <c r="P1560" i="11"/>
  <c r="T1572" i="11"/>
  <c r="S1572" i="11"/>
  <c r="Q1572" i="11"/>
  <c r="P1572" i="11"/>
  <c r="T1584" i="11"/>
  <c r="S1584" i="11"/>
  <c r="Q1584" i="11"/>
  <c r="P1584" i="11"/>
  <c r="T1596" i="11"/>
  <c r="S1596" i="11"/>
  <c r="Q1596" i="11"/>
  <c r="P1596" i="11"/>
  <c r="T1608" i="11"/>
  <c r="S1608" i="11"/>
  <c r="Q1608" i="11"/>
  <c r="P1608" i="11"/>
  <c r="T1620" i="11"/>
  <c r="S1620" i="11"/>
  <c r="Q1620" i="11"/>
  <c r="P1620" i="11"/>
  <c r="T1632" i="11"/>
  <c r="S1632" i="11"/>
  <c r="Q1632" i="11"/>
  <c r="P1632" i="11"/>
  <c r="S88" i="11"/>
  <c r="Q88" i="11"/>
  <c r="P88" i="11"/>
  <c r="T88" i="11"/>
  <c r="T239" i="11"/>
  <c r="S239" i="11"/>
  <c r="Q239" i="11"/>
  <c r="P239" i="11"/>
  <c r="T371" i="11"/>
  <c r="S371" i="11"/>
  <c r="Q371" i="11"/>
  <c r="P371" i="11"/>
  <c r="T508" i="11"/>
  <c r="P508" i="11"/>
  <c r="S508" i="11"/>
  <c r="Q508" i="11"/>
  <c r="T616" i="11"/>
  <c r="S616" i="11"/>
  <c r="Q616" i="11"/>
  <c r="P616" i="11"/>
  <c r="S760" i="11"/>
  <c r="Q760" i="11"/>
  <c r="P760" i="11"/>
  <c r="T760" i="11"/>
  <c r="T892" i="11"/>
  <c r="P892" i="11"/>
  <c r="S892" i="11"/>
  <c r="Q892" i="11"/>
  <c r="S1024" i="11"/>
  <c r="T1024" i="11"/>
  <c r="Q1024" i="11"/>
  <c r="P1024" i="11"/>
  <c r="S1156" i="11"/>
  <c r="Q1156" i="11"/>
  <c r="T1156" i="11"/>
  <c r="P1156" i="11"/>
  <c r="T1252" i="11"/>
  <c r="S1252" i="11"/>
  <c r="Q1252" i="11"/>
  <c r="P1252" i="11"/>
  <c r="P1384" i="11"/>
  <c r="T1384" i="11"/>
  <c r="S1384" i="11"/>
  <c r="Q1384" i="11"/>
  <c r="Q1468" i="11"/>
  <c r="P1468" i="11"/>
  <c r="S1468" i="11"/>
  <c r="T1468" i="11"/>
  <c r="T1624" i="11"/>
  <c r="S1624" i="11"/>
  <c r="Q1624" i="11"/>
  <c r="P1624" i="11"/>
  <c r="S8" i="11"/>
  <c r="Q8" i="11"/>
  <c r="P8" i="11"/>
  <c r="T8" i="11"/>
  <c r="T57" i="11"/>
  <c r="S57" i="11"/>
  <c r="Q57" i="11"/>
  <c r="P57" i="11"/>
  <c r="T33" i="11"/>
  <c r="S33" i="11"/>
  <c r="Q33" i="11"/>
  <c r="P33" i="11"/>
  <c r="S70" i="11"/>
  <c r="Q70" i="11"/>
  <c r="P70" i="11"/>
  <c r="T70" i="11"/>
  <c r="T85" i="11"/>
  <c r="S85" i="11"/>
  <c r="Q85" i="11"/>
  <c r="P85" i="11"/>
  <c r="T97" i="11"/>
  <c r="S97" i="11"/>
  <c r="Q97" i="11"/>
  <c r="P97" i="11"/>
  <c r="T109" i="11"/>
  <c r="S109" i="11"/>
  <c r="Q109" i="11"/>
  <c r="P109" i="11"/>
  <c r="T121" i="11"/>
  <c r="S121" i="11"/>
  <c r="Q121" i="11"/>
  <c r="P121" i="11"/>
  <c r="T133" i="11"/>
  <c r="S133" i="11"/>
  <c r="Q133" i="11"/>
  <c r="P133" i="11"/>
  <c r="T145" i="11"/>
  <c r="S145" i="11"/>
  <c r="Q145" i="11"/>
  <c r="P145" i="11"/>
  <c r="T157" i="11"/>
  <c r="S157" i="11"/>
  <c r="Q157" i="11"/>
  <c r="P157" i="11"/>
  <c r="S176" i="11"/>
  <c r="Q176" i="11"/>
  <c r="P176" i="11"/>
  <c r="T176" i="11"/>
  <c r="S188" i="11"/>
  <c r="Q188" i="11"/>
  <c r="P188" i="11"/>
  <c r="T188" i="11"/>
  <c r="S200" i="11"/>
  <c r="Q200" i="11"/>
  <c r="P200" i="11"/>
  <c r="T200" i="11"/>
  <c r="S212" i="11"/>
  <c r="Q212" i="11"/>
  <c r="P212" i="11"/>
  <c r="T212" i="11"/>
  <c r="S224" i="11"/>
  <c r="Q224" i="11"/>
  <c r="P224" i="11"/>
  <c r="T224" i="11"/>
  <c r="S236" i="11"/>
  <c r="Q236" i="11"/>
  <c r="P236" i="11"/>
  <c r="T236" i="11"/>
  <c r="S248" i="11"/>
  <c r="Q248" i="11"/>
  <c r="P248" i="11"/>
  <c r="T248" i="11"/>
  <c r="T260" i="11"/>
  <c r="S260" i="11"/>
  <c r="P260" i="11"/>
  <c r="Q260" i="11"/>
  <c r="T272" i="11"/>
  <c r="S272" i="11"/>
  <c r="P272" i="11"/>
  <c r="Q272" i="11"/>
  <c r="T284" i="11"/>
  <c r="S284" i="11"/>
  <c r="P284" i="11"/>
  <c r="Q284" i="11"/>
  <c r="T296" i="11"/>
  <c r="S296" i="11"/>
  <c r="P296" i="11"/>
  <c r="Q296" i="11"/>
  <c r="T308" i="11"/>
  <c r="S308" i="11"/>
  <c r="P308" i="11"/>
  <c r="Q308" i="11"/>
  <c r="T320" i="11"/>
  <c r="S320" i="11"/>
  <c r="P320" i="11"/>
  <c r="Q320" i="11"/>
  <c r="T332" i="11"/>
  <c r="S332" i="11"/>
  <c r="P332" i="11"/>
  <c r="Q332" i="11"/>
  <c r="T344" i="11"/>
  <c r="S344" i="11"/>
  <c r="Q344" i="11"/>
  <c r="P344" i="11"/>
  <c r="T356" i="11"/>
  <c r="S356" i="11"/>
  <c r="Q356" i="11"/>
  <c r="P356" i="11"/>
  <c r="T368" i="11"/>
  <c r="S368" i="11"/>
  <c r="Q368" i="11"/>
  <c r="P368" i="11"/>
  <c r="T380" i="11"/>
  <c r="S380" i="11"/>
  <c r="Q380" i="11"/>
  <c r="P380" i="11"/>
  <c r="T392" i="11"/>
  <c r="S392" i="11"/>
  <c r="Q392" i="11"/>
  <c r="P392" i="11"/>
  <c r="T404" i="11"/>
  <c r="S404" i="11"/>
  <c r="Q404" i="11"/>
  <c r="P404" i="11"/>
  <c r="T416" i="11"/>
  <c r="S416" i="11"/>
  <c r="Q416" i="11"/>
  <c r="P416" i="11"/>
  <c r="T428" i="11"/>
  <c r="S428" i="11"/>
  <c r="Q428" i="11"/>
  <c r="P428" i="11"/>
  <c r="T440" i="11"/>
  <c r="S440" i="11"/>
  <c r="Q440" i="11"/>
  <c r="P440" i="11"/>
  <c r="T452" i="11"/>
  <c r="S452" i="11"/>
  <c r="Q452" i="11"/>
  <c r="P452" i="11"/>
  <c r="T469" i="11"/>
  <c r="S469" i="11"/>
  <c r="Q469" i="11"/>
  <c r="P469" i="11"/>
  <c r="T481" i="11"/>
  <c r="S481" i="11"/>
  <c r="Q481" i="11"/>
  <c r="P481" i="11"/>
  <c r="T493" i="11"/>
  <c r="S493" i="11"/>
  <c r="Q493" i="11"/>
  <c r="P493" i="11"/>
  <c r="T505" i="11"/>
  <c r="S505" i="11"/>
  <c r="Q505" i="11"/>
  <c r="P505" i="11"/>
  <c r="Q517" i="11"/>
  <c r="T517" i="11"/>
  <c r="S517" i="11"/>
  <c r="P517" i="11"/>
  <c r="Q529" i="11"/>
  <c r="T529" i="11"/>
  <c r="S529" i="11"/>
  <c r="P529" i="11"/>
  <c r="Q541" i="11"/>
  <c r="P541" i="11"/>
  <c r="T541" i="11"/>
  <c r="S541" i="11"/>
  <c r="Q553" i="11"/>
  <c r="P553" i="11"/>
  <c r="T553" i="11"/>
  <c r="S553" i="11"/>
  <c r="Q565" i="11"/>
  <c r="P565" i="11"/>
  <c r="T565" i="11"/>
  <c r="S565" i="11"/>
  <c r="Q577" i="11"/>
  <c r="P577" i="11"/>
  <c r="T577" i="11"/>
  <c r="S577" i="11"/>
  <c r="Q589" i="11"/>
  <c r="P589" i="11"/>
  <c r="T589" i="11"/>
  <c r="S589" i="11"/>
  <c r="Q601" i="11"/>
  <c r="P601" i="11"/>
  <c r="T601" i="11"/>
  <c r="S601" i="11"/>
  <c r="Q613" i="11"/>
  <c r="P613" i="11"/>
  <c r="T613" i="11"/>
  <c r="S613" i="11"/>
  <c r="Q625" i="11"/>
  <c r="P625" i="11"/>
  <c r="T625" i="11"/>
  <c r="S625" i="11"/>
  <c r="Q637" i="11"/>
  <c r="P637" i="11"/>
  <c r="T637" i="11"/>
  <c r="S637" i="11"/>
  <c r="Q649" i="11"/>
  <c r="P649" i="11"/>
  <c r="T649" i="11"/>
  <c r="S649" i="11"/>
  <c r="T661" i="11"/>
  <c r="P661" i="11"/>
  <c r="S661" i="11"/>
  <c r="Q661" i="11"/>
  <c r="T673" i="11"/>
  <c r="P673" i="11"/>
  <c r="Q673" i="11"/>
  <c r="S673" i="11"/>
  <c r="T685" i="11"/>
  <c r="P685" i="11"/>
  <c r="S685" i="11"/>
  <c r="Q685" i="11"/>
  <c r="T697" i="11"/>
  <c r="S697" i="11"/>
  <c r="P697" i="11"/>
  <c r="Q697" i="11"/>
  <c r="T709" i="11"/>
  <c r="S709" i="11"/>
  <c r="P709" i="11"/>
  <c r="Q709" i="11"/>
  <c r="T721" i="11"/>
  <c r="S721" i="11"/>
  <c r="P721" i="11"/>
  <c r="Q721" i="11"/>
  <c r="T733" i="11"/>
  <c r="S733" i="11"/>
  <c r="Q733" i="11"/>
  <c r="P733" i="11"/>
  <c r="T745" i="11"/>
  <c r="S745" i="11"/>
  <c r="Q745" i="11"/>
  <c r="P745" i="11"/>
  <c r="T757" i="11"/>
  <c r="S757" i="11"/>
  <c r="Q757" i="11"/>
  <c r="P757" i="11"/>
  <c r="T769" i="11"/>
  <c r="S769" i="11"/>
  <c r="Q769" i="11"/>
  <c r="P769" i="11"/>
  <c r="T781" i="11"/>
  <c r="S781" i="11"/>
  <c r="Q781" i="11"/>
  <c r="P781" i="11"/>
  <c r="T793" i="11"/>
  <c r="S793" i="11"/>
  <c r="Q793" i="11"/>
  <c r="P793" i="11"/>
  <c r="T805" i="11"/>
  <c r="Q805" i="11"/>
  <c r="P805" i="11"/>
  <c r="S805" i="11"/>
  <c r="T817" i="11"/>
  <c r="S817" i="11"/>
  <c r="Q817" i="11"/>
  <c r="P817" i="11"/>
  <c r="T829" i="11"/>
  <c r="Q829" i="11"/>
  <c r="P829" i="11"/>
  <c r="S829" i="11"/>
  <c r="T841" i="11"/>
  <c r="S841" i="11"/>
  <c r="Q841" i="11"/>
  <c r="P841" i="11"/>
  <c r="T853" i="11"/>
  <c r="Q853" i="11"/>
  <c r="P853" i="11"/>
  <c r="S853" i="11"/>
  <c r="T865" i="11"/>
  <c r="S865" i="11"/>
  <c r="Q865" i="11"/>
  <c r="P865" i="11"/>
  <c r="T877" i="11"/>
  <c r="Q877" i="11"/>
  <c r="P877" i="11"/>
  <c r="S877" i="11"/>
  <c r="T889" i="11"/>
  <c r="S889" i="11"/>
  <c r="Q889" i="11"/>
  <c r="P889" i="11"/>
  <c r="T901" i="11"/>
  <c r="Q901" i="11"/>
  <c r="S901" i="11"/>
  <c r="P901" i="11"/>
  <c r="T913" i="11"/>
  <c r="S913" i="11"/>
  <c r="Q913" i="11"/>
  <c r="P913" i="11"/>
  <c r="T925" i="11"/>
  <c r="Q925" i="11"/>
  <c r="S925" i="11"/>
  <c r="P925" i="11"/>
  <c r="T937" i="11"/>
  <c r="S937" i="11"/>
  <c r="Q937" i="11"/>
  <c r="P937" i="11"/>
  <c r="T949" i="11"/>
  <c r="S949" i="11"/>
  <c r="Q949" i="11"/>
  <c r="P949" i="11"/>
  <c r="T961" i="11"/>
  <c r="S961" i="11"/>
  <c r="Q961" i="11"/>
  <c r="P961" i="11"/>
  <c r="T973" i="11"/>
  <c r="S973" i="11"/>
  <c r="Q973" i="11"/>
  <c r="P973" i="11"/>
  <c r="S985" i="11"/>
  <c r="P985" i="11"/>
  <c r="Q985" i="11"/>
  <c r="T985" i="11"/>
  <c r="S997" i="11"/>
  <c r="P997" i="11"/>
  <c r="Q997" i="11"/>
  <c r="T997" i="11"/>
  <c r="S1009" i="11"/>
  <c r="P1009" i="11"/>
  <c r="T1009" i="11"/>
  <c r="Q1009" i="11"/>
  <c r="S1021" i="11"/>
  <c r="Q1021" i="11"/>
  <c r="P1021" i="11"/>
  <c r="T1021" i="11"/>
  <c r="S1033" i="11"/>
  <c r="Q1033" i="11"/>
  <c r="P1033" i="11"/>
  <c r="T1033" i="11"/>
  <c r="S1045" i="11"/>
  <c r="Q1045" i="11"/>
  <c r="P1045" i="11"/>
  <c r="T1045" i="11"/>
  <c r="Q1057" i="11"/>
  <c r="T1057" i="11"/>
  <c r="S1057" i="11"/>
  <c r="P1057" i="11"/>
  <c r="Q1069" i="11"/>
  <c r="T1069" i="11"/>
  <c r="S1069" i="11"/>
  <c r="P1069" i="11"/>
  <c r="Q1081" i="11"/>
  <c r="T1081" i="11"/>
  <c r="S1081" i="11"/>
  <c r="P1081" i="11"/>
  <c r="Q1093" i="11"/>
  <c r="T1093" i="11"/>
  <c r="S1093" i="11"/>
  <c r="P1093" i="11"/>
  <c r="Q1105" i="11"/>
  <c r="T1105" i="11"/>
  <c r="S1105" i="11"/>
  <c r="P1105" i="11"/>
  <c r="Q1117" i="11"/>
  <c r="T1117" i="11"/>
  <c r="S1117" i="11"/>
  <c r="P1117" i="11"/>
  <c r="Q1129" i="11"/>
  <c r="S1129" i="11"/>
  <c r="P1129" i="11"/>
  <c r="T1129" i="11"/>
  <c r="Q1141" i="11"/>
  <c r="T1141" i="11"/>
  <c r="S1141" i="11"/>
  <c r="P1141" i="11"/>
  <c r="T1153" i="11"/>
  <c r="Q1153" i="11"/>
  <c r="S1153" i="11"/>
  <c r="P1153" i="11"/>
  <c r="T1165" i="11"/>
  <c r="Q1165" i="11"/>
  <c r="S1165" i="11"/>
  <c r="P1165" i="11"/>
  <c r="T1177" i="11"/>
  <c r="P1177" i="11"/>
  <c r="S1177" i="11"/>
  <c r="Q1177" i="11"/>
  <c r="T1189" i="11"/>
  <c r="P1189" i="11"/>
  <c r="S1189" i="11"/>
  <c r="Q1189" i="11"/>
  <c r="T1201" i="11"/>
  <c r="P1201" i="11"/>
  <c r="Q1201" i="11"/>
  <c r="S1201" i="11"/>
  <c r="T1213" i="11"/>
  <c r="Q1213" i="11"/>
  <c r="P1213" i="11"/>
  <c r="S1213" i="11"/>
  <c r="T1225" i="11"/>
  <c r="Q1225" i="11"/>
  <c r="P1225" i="11"/>
  <c r="S1225" i="11"/>
  <c r="T1237" i="11"/>
  <c r="S1237" i="11"/>
  <c r="Q1237" i="11"/>
  <c r="P1237" i="11"/>
  <c r="T1249" i="11"/>
  <c r="S1249" i="11"/>
  <c r="Q1249" i="11"/>
  <c r="P1249" i="11"/>
  <c r="S1261" i="11"/>
  <c r="Q1261" i="11"/>
  <c r="T1261" i="11"/>
  <c r="P1261" i="11"/>
  <c r="S1273" i="11"/>
  <c r="Q1273" i="11"/>
  <c r="T1273" i="11"/>
  <c r="P1273" i="11"/>
  <c r="S1285" i="11"/>
  <c r="Q1285" i="11"/>
  <c r="T1285" i="11"/>
  <c r="P1285" i="11"/>
  <c r="S1297" i="11"/>
  <c r="Q1297" i="11"/>
  <c r="T1297" i="11"/>
  <c r="P1297" i="11"/>
  <c r="S1309" i="11"/>
  <c r="Q1309" i="11"/>
  <c r="T1309" i="11"/>
  <c r="P1309" i="11"/>
  <c r="S1321" i="11"/>
  <c r="Q1321" i="11"/>
  <c r="T1321" i="11"/>
  <c r="P1321" i="11"/>
  <c r="S1333" i="11"/>
  <c r="Q1333" i="11"/>
  <c r="T1333" i="11"/>
  <c r="P1333" i="11"/>
  <c r="S1345" i="11"/>
  <c r="Q1345" i="11"/>
  <c r="T1345" i="11"/>
  <c r="P1345" i="11"/>
  <c r="Q1357" i="11"/>
  <c r="P1357" i="11"/>
  <c r="T1357" i="11"/>
  <c r="S1357" i="11"/>
  <c r="S1369" i="11"/>
  <c r="Q1369" i="11"/>
  <c r="P1369" i="11"/>
  <c r="T1369" i="11"/>
  <c r="S1381" i="11"/>
  <c r="Q1381" i="11"/>
  <c r="P1381" i="11"/>
  <c r="T1381" i="11"/>
  <c r="S1393" i="11"/>
  <c r="Q1393" i="11"/>
  <c r="P1393" i="11"/>
  <c r="T1393" i="11"/>
  <c r="S1405" i="11"/>
  <c r="Q1405" i="11"/>
  <c r="P1405" i="11"/>
  <c r="T1405" i="11"/>
  <c r="S1418" i="11"/>
  <c r="Q1418" i="11"/>
  <c r="P1418" i="11"/>
  <c r="T1418" i="11"/>
  <c r="T1429" i="11"/>
  <c r="S1429" i="11"/>
  <c r="Q1429" i="11"/>
  <c r="P1429" i="11"/>
  <c r="T1441" i="11"/>
  <c r="S1441" i="11"/>
  <c r="Q1441" i="11"/>
  <c r="P1441" i="11"/>
  <c r="T1453" i="11"/>
  <c r="S1453" i="11"/>
  <c r="Q1453" i="11"/>
  <c r="P1453" i="11"/>
  <c r="T1465" i="11"/>
  <c r="S1465" i="11"/>
  <c r="Q1465" i="11"/>
  <c r="P1465" i="11"/>
  <c r="T1477" i="11"/>
  <c r="S1477" i="11"/>
  <c r="Q1477" i="11"/>
  <c r="P1477" i="11"/>
  <c r="T1489" i="11"/>
  <c r="S1489" i="11"/>
  <c r="Q1489" i="11"/>
  <c r="P1489" i="11"/>
  <c r="T1501" i="11"/>
  <c r="S1501" i="11"/>
  <c r="Q1501" i="11"/>
  <c r="P1501" i="11"/>
  <c r="T1513" i="11"/>
  <c r="S1513" i="11"/>
  <c r="Q1513" i="11"/>
  <c r="P1513" i="11"/>
  <c r="T1525" i="11"/>
  <c r="S1525" i="11"/>
  <c r="Q1525" i="11"/>
  <c r="P1525" i="11"/>
  <c r="T1537" i="11"/>
  <c r="S1537" i="11"/>
  <c r="Q1537" i="11"/>
  <c r="P1537" i="11"/>
  <c r="T1549" i="11"/>
  <c r="S1549" i="11"/>
  <c r="Q1549" i="11"/>
  <c r="P1549" i="11"/>
  <c r="T1561" i="11"/>
  <c r="S1561" i="11"/>
  <c r="Q1561" i="11"/>
  <c r="P1561" i="11"/>
  <c r="T1573" i="11"/>
  <c r="S1573" i="11"/>
  <c r="Q1573" i="11"/>
  <c r="P1573" i="11"/>
  <c r="T1585" i="11"/>
  <c r="S1585" i="11"/>
  <c r="Q1585" i="11"/>
  <c r="P1585" i="11"/>
  <c r="T1597" i="11"/>
  <c r="S1597" i="11"/>
  <c r="Q1597" i="11"/>
  <c r="P1597" i="11"/>
  <c r="T1609" i="11"/>
  <c r="S1609" i="11"/>
  <c r="Q1609" i="11"/>
  <c r="P1609" i="11"/>
  <c r="T1621" i="11"/>
  <c r="S1621" i="11"/>
  <c r="Q1621" i="11"/>
  <c r="P1621" i="11"/>
  <c r="T1633" i="11"/>
  <c r="S1633" i="11"/>
  <c r="Q1633" i="11"/>
  <c r="P1633" i="11"/>
  <c r="S36" i="11"/>
  <c r="Q36" i="11"/>
  <c r="P36" i="11"/>
  <c r="T36" i="11"/>
  <c r="S160" i="11"/>
  <c r="Q160" i="11"/>
  <c r="P160" i="11"/>
  <c r="T160" i="11"/>
  <c r="P299" i="11"/>
  <c r="S299" i="11"/>
  <c r="Q299" i="11"/>
  <c r="T299" i="11"/>
  <c r="T431" i="11"/>
  <c r="S431" i="11"/>
  <c r="Q431" i="11"/>
  <c r="P431" i="11"/>
  <c r="T568" i="11"/>
  <c r="S568" i="11"/>
  <c r="Q568" i="11"/>
  <c r="P568" i="11"/>
  <c r="Q700" i="11"/>
  <c r="P700" i="11"/>
  <c r="T700" i="11"/>
  <c r="S700" i="11"/>
  <c r="T820" i="11"/>
  <c r="P820" i="11"/>
  <c r="S820" i="11"/>
  <c r="Q820" i="11"/>
  <c r="T940" i="11"/>
  <c r="Q940" i="11"/>
  <c r="P940" i="11"/>
  <c r="S940" i="11"/>
  <c r="S1060" i="11"/>
  <c r="P1060" i="11"/>
  <c r="T1060" i="11"/>
  <c r="Q1060" i="11"/>
  <c r="Q1204" i="11"/>
  <c r="T1204" i="11"/>
  <c r="S1204" i="11"/>
  <c r="P1204" i="11"/>
  <c r="T1288" i="11"/>
  <c r="S1288" i="11"/>
  <c r="Q1288" i="11"/>
  <c r="P1288" i="11"/>
  <c r="P1421" i="11"/>
  <c r="T1421" i="11"/>
  <c r="S1421" i="11"/>
  <c r="Q1421" i="11"/>
  <c r="S20" i="11"/>
  <c r="Q20" i="11"/>
  <c r="P20" i="11"/>
  <c r="T20" i="11"/>
  <c r="T69" i="11"/>
  <c r="S69" i="11"/>
  <c r="Q69" i="11"/>
  <c r="P69" i="11"/>
  <c r="T21" i="11"/>
  <c r="S21" i="11"/>
  <c r="Q21" i="11"/>
  <c r="P21" i="11"/>
  <c r="S58" i="11"/>
  <c r="Q58" i="11"/>
  <c r="P58" i="11"/>
  <c r="T58" i="11"/>
  <c r="S22" i="11"/>
  <c r="Q22" i="11"/>
  <c r="P22" i="11"/>
  <c r="T22" i="11"/>
  <c r="S46" i="11"/>
  <c r="Q46" i="11"/>
  <c r="P46" i="11"/>
  <c r="T46" i="11"/>
  <c r="T71" i="11"/>
  <c r="S71" i="11"/>
  <c r="Q71" i="11"/>
  <c r="P71" i="11"/>
  <c r="S86" i="11"/>
  <c r="Q86" i="11"/>
  <c r="P86" i="11"/>
  <c r="T86" i="11"/>
  <c r="S98" i="11"/>
  <c r="Q98" i="11"/>
  <c r="P98" i="11"/>
  <c r="T98" i="11"/>
  <c r="S110" i="11"/>
  <c r="Q110" i="11"/>
  <c r="P110" i="11"/>
  <c r="T110" i="11"/>
  <c r="S122" i="11"/>
  <c r="Q122" i="11"/>
  <c r="P122" i="11"/>
  <c r="T122" i="11"/>
  <c r="S134" i="11"/>
  <c r="Q134" i="11"/>
  <c r="P134" i="11"/>
  <c r="T134" i="11"/>
  <c r="S146" i="11"/>
  <c r="Q146" i="11"/>
  <c r="P146" i="11"/>
  <c r="T146" i="11"/>
  <c r="S158" i="11"/>
  <c r="Q158" i="11"/>
  <c r="P158" i="11"/>
  <c r="T158" i="11"/>
  <c r="T177" i="11"/>
  <c r="S177" i="11"/>
  <c r="Q177" i="11"/>
  <c r="P177" i="11"/>
  <c r="T189" i="11"/>
  <c r="S189" i="11"/>
  <c r="Q189" i="11"/>
  <c r="P189" i="11"/>
  <c r="T201" i="11"/>
  <c r="S201" i="11"/>
  <c r="Q201" i="11"/>
  <c r="P201" i="11"/>
  <c r="T213" i="11"/>
  <c r="S213" i="11"/>
  <c r="Q213" i="11"/>
  <c r="P213" i="11"/>
  <c r="T225" i="11"/>
  <c r="S225" i="11"/>
  <c r="Q225" i="11"/>
  <c r="P225" i="11"/>
  <c r="T237" i="11"/>
  <c r="S237" i="11"/>
  <c r="Q237" i="11"/>
  <c r="P237" i="11"/>
  <c r="T249" i="11"/>
  <c r="S249" i="11"/>
  <c r="Q249" i="11"/>
  <c r="P249" i="11"/>
  <c r="P261" i="11"/>
  <c r="T261" i="11"/>
  <c r="S261" i="11"/>
  <c r="Q261" i="11"/>
  <c r="P273" i="11"/>
  <c r="T273" i="11"/>
  <c r="S273" i="11"/>
  <c r="Q273" i="11"/>
  <c r="P285" i="11"/>
  <c r="T285" i="11"/>
  <c r="S285" i="11"/>
  <c r="Q285" i="11"/>
  <c r="P297" i="11"/>
  <c r="T297" i="11"/>
  <c r="S297" i="11"/>
  <c r="Q297" i="11"/>
  <c r="T309" i="11"/>
  <c r="P309" i="11"/>
  <c r="Q309" i="11"/>
  <c r="S309" i="11"/>
  <c r="T321" i="11"/>
  <c r="P321" i="11"/>
  <c r="S321" i="11"/>
  <c r="Q321" i="11"/>
  <c r="T333" i="11"/>
  <c r="P333" i="11"/>
  <c r="Q333" i="11"/>
  <c r="S333" i="11"/>
  <c r="T345" i="11"/>
  <c r="Q345" i="11"/>
  <c r="P345" i="11"/>
  <c r="S345" i="11"/>
  <c r="T357" i="11"/>
  <c r="S357" i="11"/>
  <c r="Q357" i="11"/>
  <c r="P357" i="11"/>
  <c r="T369" i="11"/>
  <c r="S369" i="11"/>
  <c r="Q369" i="11"/>
  <c r="P369" i="11"/>
  <c r="T381" i="11"/>
  <c r="S381" i="11"/>
  <c r="Q381" i="11"/>
  <c r="P381" i="11"/>
  <c r="T393" i="11"/>
  <c r="S393" i="11"/>
  <c r="Q393" i="11"/>
  <c r="P393" i="11"/>
  <c r="T405" i="11"/>
  <c r="S405" i="11"/>
  <c r="Q405" i="11"/>
  <c r="P405" i="11"/>
  <c r="T417" i="11"/>
  <c r="S417" i="11"/>
  <c r="Q417" i="11"/>
  <c r="P417" i="11"/>
  <c r="T429" i="11"/>
  <c r="S429" i="11"/>
  <c r="Q429" i="11"/>
  <c r="P429" i="11"/>
  <c r="T441" i="11"/>
  <c r="S441" i="11"/>
  <c r="Q441" i="11"/>
  <c r="P441" i="11"/>
  <c r="T453" i="11"/>
  <c r="S453" i="11"/>
  <c r="Q453" i="11"/>
  <c r="P453" i="11"/>
  <c r="T470" i="11"/>
  <c r="S470" i="11"/>
  <c r="Q470" i="11"/>
  <c r="P470" i="11"/>
  <c r="T482" i="11"/>
  <c r="S482" i="11"/>
  <c r="Q482" i="11"/>
  <c r="P482" i="11"/>
  <c r="T494" i="11"/>
  <c r="S494" i="11"/>
  <c r="Q494" i="11"/>
  <c r="P494" i="11"/>
  <c r="T506" i="11"/>
  <c r="P506" i="11"/>
  <c r="S506" i="11"/>
  <c r="Q506" i="11"/>
  <c r="T518" i="11"/>
  <c r="Q518" i="11"/>
  <c r="P518" i="11"/>
  <c r="S518" i="11"/>
  <c r="T530" i="11"/>
  <c r="S530" i="11"/>
  <c r="Q530" i="11"/>
  <c r="P530" i="11"/>
  <c r="T542" i="11"/>
  <c r="S542" i="11"/>
  <c r="Q542" i="11"/>
  <c r="P542" i="11"/>
  <c r="T554" i="11"/>
  <c r="S554" i="11"/>
  <c r="Q554" i="11"/>
  <c r="P554" i="11"/>
  <c r="T566" i="11"/>
  <c r="S566" i="11"/>
  <c r="Q566" i="11"/>
  <c r="P566" i="11"/>
  <c r="T578" i="11"/>
  <c r="S578" i="11"/>
  <c r="Q578" i="11"/>
  <c r="P578" i="11"/>
  <c r="T590" i="11"/>
  <c r="S590" i="11"/>
  <c r="Q590" i="11"/>
  <c r="P590" i="11"/>
  <c r="T602" i="11"/>
  <c r="S602" i="11"/>
  <c r="Q602" i="11"/>
  <c r="P602" i="11"/>
  <c r="T614" i="11"/>
  <c r="S614" i="11"/>
  <c r="Q614" i="11"/>
  <c r="P614" i="11"/>
  <c r="T626" i="11"/>
  <c r="S626" i="11"/>
  <c r="Q626" i="11"/>
  <c r="P626" i="11"/>
  <c r="T638" i="11"/>
  <c r="S638" i="11"/>
  <c r="Q638" i="11"/>
  <c r="P638" i="11"/>
  <c r="T650" i="11"/>
  <c r="S650" i="11"/>
  <c r="Q650" i="11"/>
  <c r="P650" i="11"/>
  <c r="P662" i="11"/>
  <c r="Q662" i="11"/>
  <c r="T662" i="11"/>
  <c r="S662" i="11"/>
  <c r="Q674" i="11"/>
  <c r="P674" i="11"/>
  <c r="T674" i="11"/>
  <c r="S674" i="11"/>
  <c r="Q686" i="11"/>
  <c r="P686" i="11"/>
  <c r="T686" i="11"/>
  <c r="S686" i="11"/>
  <c r="Q698" i="11"/>
  <c r="P698" i="11"/>
  <c r="T698" i="11"/>
  <c r="S698" i="11"/>
  <c r="S710" i="11"/>
  <c r="Q710" i="11"/>
  <c r="P710" i="11"/>
  <c r="T710" i="11"/>
  <c r="S722" i="11"/>
  <c r="Q722" i="11"/>
  <c r="P722" i="11"/>
  <c r="T722" i="11"/>
  <c r="S734" i="11"/>
  <c r="Q734" i="11"/>
  <c r="P734" i="11"/>
  <c r="T734" i="11"/>
  <c r="S746" i="11"/>
  <c r="Q746" i="11"/>
  <c r="P746" i="11"/>
  <c r="T746" i="11"/>
  <c r="S758" i="11"/>
  <c r="Q758" i="11"/>
  <c r="P758" i="11"/>
  <c r="T758" i="11"/>
  <c r="S770" i="11"/>
  <c r="Q770" i="11"/>
  <c r="P770" i="11"/>
  <c r="T770" i="11"/>
  <c r="S782" i="11"/>
  <c r="Q782" i="11"/>
  <c r="P782" i="11"/>
  <c r="T782" i="11"/>
  <c r="T794" i="11"/>
  <c r="P794" i="11"/>
  <c r="S794" i="11"/>
  <c r="Q794" i="11"/>
  <c r="T806" i="11"/>
  <c r="P806" i="11"/>
  <c r="S806" i="11"/>
  <c r="Q806" i="11"/>
  <c r="T818" i="11"/>
  <c r="P818" i="11"/>
  <c r="S818" i="11"/>
  <c r="Q818" i="11"/>
  <c r="T830" i="11"/>
  <c r="P830" i="11"/>
  <c r="S830" i="11"/>
  <c r="Q830" i="11"/>
  <c r="T842" i="11"/>
  <c r="P842" i="11"/>
  <c r="S842" i="11"/>
  <c r="Q842" i="11"/>
  <c r="T854" i="11"/>
  <c r="P854" i="11"/>
  <c r="S854" i="11"/>
  <c r="Q854" i="11"/>
  <c r="T866" i="11"/>
  <c r="S866" i="11"/>
  <c r="Q866" i="11"/>
  <c r="P866" i="11"/>
  <c r="T878" i="11"/>
  <c r="S878" i="11"/>
  <c r="Q878" i="11"/>
  <c r="P878" i="11"/>
  <c r="T890" i="11"/>
  <c r="S890" i="11"/>
  <c r="Q890" i="11"/>
  <c r="P890" i="11"/>
  <c r="T902" i="11"/>
  <c r="S902" i="11"/>
  <c r="Q902" i="11"/>
  <c r="P902" i="11"/>
  <c r="T914" i="11"/>
  <c r="S914" i="11"/>
  <c r="Q914" i="11"/>
  <c r="P914" i="11"/>
  <c r="T926" i="11"/>
  <c r="S926" i="11"/>
  <c r="Q926" i="11"/>
  <c r="P926" i="11"/>
  <c r="T938" i="11"/>
  <c r="P938" i="11"/>
  <c r="S938" i="11"/>
  <c r="Q938" i="11"/>
  <c r="T950" i="11"/>
  <c r="P950" i="11"/>
  <c r="S950" i="11"/>
  <c r="Q950" i="11"/>
  <c r="T962" i="11"/>
  <c r="P962" i="11"/>
  <c r="S962" i="11"/>
  <c r="Q962" i="11"/>
  <c r="T974" i="11"/>
  <c r="P974" i="11"/>
  <c r="S974" i="11"/>
  <c r="Q974" i="11"/>
  <c r="S986" i="11"/>
  <c r="T986" i="11"/>
  <c r="P986" i="11"/>
  <c r="Q986" i="11"/>
  <c r="S998" i="11"/>
  <c r="T998" i="11"/>
  <c r="Q998" i="11"/>
  <c r="P998" i="11"/>
  <c r="S1010" i="11"/>
  <c r="T1010" i="11"/>
  <c r="Q1010" i="11"/>
  <c r="P1010" i="11"/>
  <c r="S1022" i="11"/>
  <c r="Q1022" i="11"/>
  <c r="T1022" i="11"/>
  <c r="P1022" i="11"/>
  <c r="S1034" i="11"/>
  <c r="T1034" i="11"/>
  <c r="Q1034" i="11"/>
  <c r="P1034" i="11"/>
  <c r="S1046" i="11"/>
  <c r="Q1046" i="11"/>
  <c r="P1046" i="11"/>
  <c r="T1046" i="11"/>
  <c r="S1058" i="11"/>
  <c r="Q1058" i="11"/>
  <c r="P1058" i="11"/>
  <c r="T1058" i="11"/>
  <c r="S1070" i="11"/>
  <c r="Q1070" i="11"/>
  <c r="P1070" i="11"/>
  <c r="T1070" i="11"/>
  <c r="S1082" i="11"/>
  <c r="Q1082" i="11"/>
  <c r="P1082" i="11"/>
  <c r="T1082" i="11"/>
  <c r="S1094" i="11"/>
  <c r="Q1094" i="11"/>
  <c r="P1094" i="11"/>
  <c r="T1094" i="11"/>
  <c r="S1106" i="11"/>
  <c r="Q1106" i="11"/>
  <c r="P1106" i="11"/>
  <c r="T1106" i="11"/>
  <c r="S1118" i="11"/>
  <c r="T1118" i="11"/>
  <c r="Q1118" i="11"/>
  <c r="P1118" i="11"/>
  <c r="S1130" i="11"/>
  <c r="T1130" i="11"/>
  <c r="Q1130" i="11"/>
  <c r="P1130" i="11"/>
  <c r="S1142" i="11"/>
  <c r="T1142" i="11"/>
  <c r="Q1142" i="11"/>
  <c r="P1142" i="11"/>
  <c r="S1154" i="11"/>
  <c r="Q1154" i="11"/>
  <c r="P1154" i="11"/>
  <c r="T1154" i="11"/>
  <c r="S1166" i="11"/>
  <c r="Q1166" i="11"/>
  <c r="T1166" i="11"/>
  <c r="P1166" i="11"/>
  <c r="T1178" i="11"/>
  <c r="S1178" i="11"/>
  <c r="Q1178" i="11"/>
  <c r="P1178" i="11"/>
  <c r="T1190" i="11"/>
  <c r="S1190" i="11"/>
  <c r="Q1190" i="11"/>
  <c r="P1190" i="11"/>
  <c r="Q1202" i="11"/>
  <c r="T1202" i="11"/>
  <c r="S1202" i="11"/>
  <c r="P1202" i="11"/>
  <c r="Q1214" i="11"/>
  <c r="T1214" i="11"/>
  <c r="S1214" i="11"/>
  <c r="P1214" i="11"/>
  <c r="Q1226" i="11"/>
  <c r="T1226" i="11"/>
  <c r="S1226" i="11"/>
  <c r="P1226" i="11"/>
  <c r="Q1238" i="11"/>
  <c r="T1238" i="11"/>
  <c r="S1238" i="11"/>
  <c r="P1238" i="11"/>
  <c r="S1250" i="11"/>
  <c r="Q1250" i="11"/>
  <c r="P1250" i="11"/>
  <c r="T1250" i="11"/>
  <c r="S1262" i="11"/>
  <c r="Q1262" i="11"/>
  <c r="P1262" i="11"/>
  <c r="T1262" i="11"/>
  <c r="S1274" i="11"/>
  <c r="Q1274" i="11"/>
  <c r="P1274" i="11"/>
  <c r="T1274" i="11"/>
  <c r="S1286" i="11"/>
  <c r="Q1286" i="11"/>
  <c r="P1286" i="11"/>
  <c r="T1286" i="11"/>
  <c r="S1298" i="11"/>
  <c r="Q1298" i="11"/>
  <c r="P1298" i="11"/>
  <c r="T1298" i="11"/>
  <c r="S1310" i="11"/>
  <c r="Q1310" i="11"/>
  <c r="P1310" i="11"/>
  <c r="T1310" i="11"/>
  <c r="S1322" i="11"/>
  <c r="Q1322" i="11"/>
  <c r="P1322" i="11"/>
  <c r="T1322" i="11"/>
  <c r="S1334" i="11"/>
  <c r="Q1334" i="11"/>
  <c r="P1334" i="11"/>
  <c r="T1334" i="11"/>
  <c r="S1346" i="11"/>
  <c r="Q1346" i="11"/>
  <c r="P1346" i="11"/>
  <c r="T1346" i="11"/>
  <c r="P1358" i="11"/>
  <c r="T1358" i="11"/>
  <c r="S1358" i="11"/>
  <c r="Q1358" i="11"/>
  <c r="T1370" i="11"/>
  <c r="Q1370" i="11"/>
  <c r="S1370" i="11"/>
  <c r="P1370" i="11"/>
  <c r="T1382" i="11"/>
  <c r="Q1382" i="11"/>
  <c r="S1382" i="11"/>
  <c r="P1382" i="11"/>
  <c r="P1394" i="11"/>
  <c r="T1394" i="11"/>
  <c r="Q1394" i="11"/>
  <c r="S1394" i="11"/>
  <c r="P1406" i="11"/>
  <c r="T1406" i="11"/>
  <c r="Q1406" i="11"/>
  <c r="S1406" i="11"/>
  <c r="P1419" i="11"/>
  <c r="T1419" i="11"/>
  <c r="Q1419" i="11"/>
  <c r="S1419" i="11"/>
  <c r="P1430" i="11"/>
  <c r="T1430" i="11"/>
  <c r="S1430" i="11"/>
  <c r="Q1430" i="11"/>
  <c r="Q1442" i="11"/>
  <c r="P1442" i="11"/>
  <c r="T1442" i="11"/>
  <c r="S1442" i="11"/>
  <c r="Q1454" i="11"/>
  <c r="P1454" i="11"/>
  <c r="T1454" i="11"/>
  <c r="S1454" i="11"/>
  <c r="Q1466" i="11"/>
  <c r="P1466" i="11"/>
  <c r="T1466" i="11"/>
  <c r="S1466" i="11"/>
  <c r="T1478" i="11"/>
  <c r="S1478" i="11"/>
  <c r="Q1478" i="11"/>
  <c r="P1478" i="11"/>
  <c r="T1490" i="11"/>
  <c r="S1490" i="11"/>
  <c r="Q1490" i="11"/>
  <c r="P1490" i="11"/>
  <c r="T1502" i="11"/>
  <c r="S1502" i="11"/>
  <c r="Q1502" i="11"/>
  <c r="P1502" i="11"/>
  <c r="T1514" i="11"/>
  <c r="S1514" i="11"/>
  <c r="Q1514" i="11"/>
  <c r="P1514" i="11"/>
  <c r="T1526" i="11"/>
  <c r="S1526" i="11"/>
  <c r="Q1526" i="11"/>
  <c r="P1526" i="11"/>
  <c r="T1538" i="11"/>
  <c r="S1538" i="11"/>
  <c r="Q1538" i="11"/>
  <c r="P1538" i="11"/>
  <c r="T1550" i="11"/>
  <c r="S1550" i="11"/>
  <c r="Q1550" i="11"/>
  <c r="P1550" i="11"/>
  <c r="T1562" i="11"/>
  <c r="S1562" i="11"/>
  <c r="Q1562" i="11"/>
  <c r="P1562" i="11"/>
  <c r="T1574" i="11"/>
  <c r="S1574" i="11"/>
  <c r="Q1574" i="11"/>
  <c r="P1574" i="11"/>
  <c r="T1586" i="11"/>
  <c r="S1586" i="11"/>
  <c r="Q1586" i="11"/>
  <c r="P1586" i="11"/>
  <c r="T1598" i="11"/>
  <c r="S1598" i="11"/>
  <c r="Q1598" i="11"/>
  <c r="P1598" i="11"/>
  <c r="T1610" i="11"/>
  <c r="S1610" i="11"/>
  <c r="Q1610" i="11"/>
  <c r="P1610" i="11"/>
  <c r="T1622" i="11"/>
  <c r="S1622" i="11"/>
  <c r="Q1622" i="11"/>
  <c r="P1622" i="11"/>
  <c r="T1634" i="11"/>
  <c r="S1634" i="11"/>
  <c r="Q1634" i="11"/>
  <c r="P1634" i="11"/>
  <c r="S124" i="11"/>
  <c r="Q124" i="11"/>
  <c r="P124" i="11"/>
  <c r="T124" i="11"/>
  <c r="P263" i="11"/>
  <c r="S263" i="11"/>
  <c r="Q263" i="11"/>
  <c r="T263" i="11"/>
  <c r="T383" i="11"/>
  <c r="S383" i="11"/>
  <c r="Q383" i="11"/>
  <c r="P383" i="11"/>
  <c r="T532" i="11"/>
  <c r="S532" i="11"/>
  <c r="Q532" i="11"/>
  <c r="P532" i="11"/>
  <c r="P664" i="11"/>
  <c r="T664" i="11"/>
  <c r="S664" i="11"/>
  <c r="Q664" i="11"/>
  <c r="T808" i="11"/>
  <c r="P808" i="11"/>
  <c r="Q808" i="11"/>
  <c r="S808" i="11"/>
  <c r="T928" i="11"/>
  <c r="P928" i="11"/>
  <c r="Q928" i="11"/>
  <c r="S928" i="11"/>
  <c r="T1108" i="11"/>
  <c r="S1108" i="11"/>
  <c r="Q1108" i="11"/>
  <c r="P1108" i="11"/>
  <c r="S1360" i="11"/>
  <c r="Q1360" i="11"/>
  <c r="T1360" i="11"/>
  <c r="P1360" i="11"/>
  <c r="Q1456" i="11"/>
  <c r="P1456" i="11"/>
  <c r="S1456" i="11"/>
  <c r="T1456" i="11"/>
  <c r="S32" i="11"/>
  <c r="Q32" i="11"/>
  <c r="P32" i="11"/>
  <c r="T32" i="11"/>
  <c r="T9" i="11"/>
  <c r="S9" i="11"/>
  <c r="Q9" i="11"/>
  <c r="P9" i="11"/>
  <c r="T45" i="11"/>
  <c r="S45" i="11"/>
  <c r="Q45" i="11"/>
  <c r="P45" i="11"/>
  <c r="S10" i="11"/>
  <c r="Q10" i="11"/>
  <c r="P10" i="11"/>
  <c r="T10" i="11"/>
  <c r="S34" i="11"/>
  <c r="Q34" i="11"/>
  <c r="P34" i="11"/>
  <c r="T34" i="11"/>
  <c r="T59" i="11"/>
  <c r="S59" i="11"/>
  <c r="Q59" i="11"/>
  <c r="P59" i="11"/>
  <c r="T11" i="11"/>
  <c r="S11" i="11"/>
  <c r="Q11" i="11"/>
  <c r="P11" i="11"/>
  <c r="T23" i="11"/>
  <c r="S23" i="11"/>
  <c r="Q23" i="11"/>
  <c r="P23" i="11"/>
  <c r="T35" i="11"/>
  <c r="S35" i="11"/>
  <c r="Q35" i="11"/>
  <c r="P35" i="11"/>
  <c r="T47" i="11"/>
  <c r="S47" i="11"/>
  <c r="Q47" i="11"/>
  <c r="P47" i="11"/>
  <c r="S60" i="11"/>
  <c r="Q60" i="11"/>
  <c r="P60" i="11"/>
  <c r="T60" i="11"/>
  <c r="S72" i="11"/>
  <c r="Q72" i="11"/>
  <c r="P72" i="11"/>
  <c r="T72" i="11"/>
  <c r="T87" i="11"/>
  <c r="S87" i="11"/>
  <c r="Q87" i="11"/>
  <c r="P87" i="11"/>
  <c r="T99" i="11"/>
  <c r="S99" i="11"/>
  <c r="Q99" i="11"/>
  <c r="P99" i="11"/>
  <c r="T111" i="11"/>
  <c r="S111" i="11"/>
  <c r="Q111" i="11"/>
  <c r="P111" i="11"/>
  <c r="T123" i="11"/>
  <c r="S123" i="11"/>
  <c r="Q123" i="11"/>
  <c r="P123" i="11"/>
  <c r="T135" i="11"/>
  <c r="S135" i="11"/>
  <c r="Q135" i="11"/>
  <c r="P135" i="11"/>
  <c r="T147" i="11"/>
  <c r="S147" i="11"/>
  <c r="Q147" i="11"/>
  <c r="P147" i="11"/>
  <c r="T159" i="11"/>
  <c r="S159" i="11"/>
  <c r="Q159" i="11"/>
  <c r="P159" i="11"/>
  <c r="S178" i="11"/>
  <c r="Q178" i="11"/>
  <c r="P178" i="11"/>
  <c r="T178" i="11"/>
  <c r="S190" i="11"/>
  <c r="Q190" i="11"/>
  <c r="P190" i="11"/>
  <c r="T190" i="11"/>
  <c r="S202" i="11"/>
  <c r="Q202" i="11"/>
  <c r="P202" i="11"/>
  <c r="T202" i="11"/>
  <c r="S214" i="11"/>
  <c r="Q214" i="11"/>
  <c r="P214" i="11"/>
  <c r="T214" i="11"/>
  <c r="S226" i="11"/>
  <c r="Q226" i="11"/>
  <c r="P226" i="11"/>
  <c r="T226" i="11"/>
  <c r="S238" i="11"/>
  <c r="Q238" i="11"/>
  <c r="P238" i="11"/>
  <c r="T238" i="11"/>
  <c r="S250" i="11"/>
  <c r="Q250" i="11"/>
  <c r="P250" i="11"/>
  <c r="T250" i="11"/>
  <c r="T262" i="11"/>
  <c r="S262" i="11"/>
  <c r="P262" i="11"/>
  <c r="Q262" i="11"/>
  <c r="T274" i="11"/>
  <c r="S274" i="11"/>
  <c r="P274" i="11"/>
  <c r="Q274" i="11"/>
  <c r="T286" i="11"/>
  <c r="S286" i="11"/>
  <c r="P286" i="11"/>
  <c r="Q286" i="11"/>
  <c r="T298" i="11"/>
  <c r="S298" i="11"/>
  <c r="P298" i="11"/>
  <c r="Q298" i="11"/>
  <c r="T310" i="11"/>
  <c r="S310" i="11"/>
  <c r="P310" i="11"/>
  <c r="Q310" i="11"/>
  <c r="T322" i="11"/>
  <c r="S322" i="11"/>
  <c r="P322" i="11"/>
  <c r="Q322" i="11"/>
  <c r="T334" i="11"/>
  <c r="S334" i="11"/>
  <c r="Q334" i="11"/>
  <c r="P334" i="11"/>
  <c r="T346" i="11"/>
  <c r="S346" i="11"/>
  <c r="Q346" i="11"/>
  <c r="P346" i="11"/>
  <c r="T358" i="11"/>
  <c r="S358" i="11"/>
  <c r="Q358" i="11"/>
  <c r="P358" i="11"/>
  <c r="T370" i="11"/>
  <c r="S370" i="11"/>
  <c r="Q370" i="11"/>
  <c r="P370" i="11"/>
  <c r="T382" i="11"/>
  <c r="S382" i="11"/>
  <c r="Q382" i="11"/>
  <c r="P382" i="11"/>
  <c r="T394" i="11"/>
  <c r="S394" i="11"/>
  <c r="Q394" i="11"/>
  <c r="P394" i="11"/>
  <c r="T406" i="11"/>
  <c r="S406" i="11"/>
  <c r="Q406" i="11"/>
  <c r="P406" i="11"/>
  <c r="T418" i="11"/>
  <c r="S418" i="11"/>
  <c r="Q418" i="11"/>
  <c r="P418" i="11"/>
  <c r="T430" i="11"/>
  <c r="S430" i="11"/>
  <c r="Q430" i="11"/>
  <c r="P430" i="11"/>
  <c r="T442" i="11"/>
  <c r="S442" i="11"/>
  <c r="Q442" i="11"/>
  <c r="P442" i="11"/>
  <c r="T454" i="11"/>
  <c r="S454" i="11"/>
  <c r="Q454" i="11"/>
  <c r="P454" i="11"/>
  <c r="T471" i="11"/>
  <c r="S471" i="11"/>
  <c r="Q471" i="11"/>
  <c r="P471" i="11"/>
  <c r="T483" i="11"/>
  <c r="S483" i="11"/>
  <c r="Q483" i="11"/>
  <c r="P483" i="11"/>
  <c r="T495" i="11"/>
  <c r="S495" i="11"/>
  <c r="Q495" i="11"/>
  <c r="P495" i="11"/>
  <c r="T507" i="11"/>
  <c r="S507" i="11"/>
  <c r="Q507" i="11"/>
  <c r="P507" i="11"/>
  <c r="Q519" i="11"/>
  <c r="T519" i="11"/>
  <c r="S519" i="11"/>
  <c r="P519" i="11"/>
  <c r="Q531" i="11"/>
  <c r="T531" i="11"/>
  <c r="S531" i="11"/>
  <c r="P531" i="11"/>
  <c r="Q543" i="11"/>
  <c r="P543" i="11"/>
  <c r="T543" i="11"/>
  <c r="S543" i="11"/>
  <c r="Q555" i="11"/>
  <c r="P555" i="11"/>
  <c r="T555" i="11"/>
  <c r="S555" i="11"/>
  <c r="Q567" i="11"/>
  <c r="P567" i="11"/>
  <c r="T567" i="11"/>
  <c r="S567" i="11"/>
  <c r="Q579" i="11"/>
  <c r="P579" i="11"/>
  <c r="T579" i="11"/>
  <c r="S579" i="11"/>
  <c r="Q591" i="11"/>
  <c r="P591" i="11"/>
  <c r="T591" i="11"/>
  <c r="S591" i="11"/>
  <c r="Q603" i="11"/>
  <c r="P603" i="11"/>
  <c r="T603" i="11"/>
  <c r="S603" i="11"/>
  <c r="Q615" i="11"/>
  <c r="P615" i="11"/>
  <c r="T615" i="11"/>
  <c r="S615" i="11"/>
  <c r="Q627" i="11"/>
  <c r="P627" i="11"/>
  <c r="T627" i="11"/>
  <c r="S627" i="11"/>
  <c r="Q639" i="11"/>
  <c r="P639" i="11"/>
  <c r="T639" i="11"/>
  <c r="S639" i="11"/>
  <c r="T651" i="11"/>
  <c r="P651" i="11"/>
  <c r="Q651" i="11"/>
  <c r="S651" i="11"/>
  <c r="T663" i="11"/>
  <c r="P663" i="11"/>
  <c r="S663" i="11"/>
  <c r="Q663" i="11"/>
  <c r="T675" i="11"/>
  <c r="P675" i="11"/>
  <c r="S675" i="11"/>
  <c r="Q675" i="11"/>
  <c r="T687" i="11"/>
  <c r="P687" i="11"/>
  <c r="S687" i="11"/>
  <c r="Q687" i="11"/>
  <c r="T699" i="11"/>
  <c r="S699" i="11"/>
  <c r="P699" i="11"/>
  <c r="Q699" i="11"/>
  <c r="T711" i="11"/>
  <c r="S711" i="11"/>
  <c r="P711" i="11"/>
  <c r="Q711" i="11"/>
  <c r="T723" i="11"/>
  <c r="S723" i="11"/>
  <c r="P723" i="11"/>
  <c r="Q723" i="11"/>
  <c r="T735" i="11"/>
  <c r="S735" i="11"/>
  <c r="Q735" i="11"/>
  <c r="P735" i="11"/>
  <c r="T747" i="11"/>
  <c r="S747" i="11"/>
  <c r="Q747" i="11"/>
  <c r="P747" i="11"/>
  <c r="T759" i="11"/>
  <c r="S759" i="11"/>
  <c r="Q759" i="11"/>
  <c r="P759" i="11"/>
  <c r="T771" i="11"/>
  <c r="S771" i="11"/>
  <c r="Q771" i="11"/>
  <c r="P771" i="11"/>
  <c r="T783" i="11"/>
  <c r="S783" i="11"/>
  <c r="Q783" i="11"/>
  <c r="P783" i="11"/>
  <c r="T795" i="11"/>
  <c r="S795" i="11"/>
  <c r="Q795" i="11"/>
  <c r="P795" i="11"/>
  <c r="T807" i="11"/>
  <c r="S807" i="11"/>
  <c r="Q807" i="11"/>
  <c r="P807" i="11"/>
  <c r="T819" i="11"/>
  <c r="S819" i="11"/>
  <c r="Q819" i="11"/>
  <c r="P819" i="11"/>
  <c r="T831" i="11"/>
  <c r="S831" i="11"/>
  <c r="Q831" i="11"/>
  <c r="P831" i="11"/>
  <c r="T843" i="11"/>
  <c r="S843" i="11"/>
  <c r="Q843" i="11"/>
  <c r="P843" i="11"/>
  <c r="T855" i="11"/>
  <c r="S855" i="11"/>
  <c r="Q855" i="11"/>
  <c r="P855" i="11"/>
  <c r="T867" i="11"/>
  <c r="S867" i="11"/>
  <c r="Q867" i="11"/>
  <c r="P867" i="11"/>
  <c r="T879" i="11"/>
  <c r="P879" i="11"/>
  <c r="S879" i="11"/>
  <c r="Q879" i="11"/>
  <c r="T891" i="11"/>
  <c r="S891" i="11"/>
  <c r="Q891" i="11"/>
  <c r="P891" i="11"/>
  <c r="T903" i="11"/>
  <c r="P903" i="11"/>
  <c r="S903" i="11"/>
  <c r="Q903" i="11"/>
  <c r="T915" i="11"/>
  <c r="S915" i="11"/>
  <c r="Q915" i="11"/>
  <c r="P915" i="11"/>
  <c r="T927" i="11"/>
  <c r="P927" i="11"/>
  <c r="S927" i="11"/>
  <c r="Q927" i="11"/>
  <c r="T939" i="11"/>
  <c r="S939" i="11"/>
  <c r="Q939" i="11"/>
  <c r="P939" i="11"/>
  <c r="T951" i="11"/>
  <c r="S951" i="11"/>
  <c r="Q951" i="11"/>
  <c r="P951" i="11"/>
  <c r="T963" i="11"/>
  <c r="S963" i="11"/>
  <c r="Q963" i="11"/>
  <c r="P963" i="11"/>
  <c r="T975" i="11"/>
  <c r="S975" i="11"/>
  <c r="Q975" i="11"/>
  <c r="P975" i="11"/>
  <c r="S987" i="11"/>
  <c r="Q987" i="11"/>
  <c r="P987" i="11"/>
  <c r="T987" i="11"/>
  <c r="S999" i="11"/>
  <c r="Q999" i="11"/>
  <c r="P999" i="11"/>
  <c r="T999" i="11"/>
  <c r="S1011" i="11"/>
  <c r="Q1011" i="11"/>
  <c r="P1011" i="11"/>
  <c r="T1011" i="11"/>
  <c r="S1023" i="11"/>
  <c r="Q1023" i="11"/>
  <c r="T1023" i="11"/>
  <c r="P1023" i="11"/>
  <c r="S1035" i="11"/>
  <c r="Q1035" i="11"/>
  <c r="P1035" i="11"/>
  <c r="T1035" i="11"/>
  <c r="S1047" i="11"/>
  <c r="Q1047" i="11"/>
  <c r="T1047" i="11"/>
  <c r="P1047" i="11"/>
  <c r="Q1059" i="11"/>
  <c r="S1059" i="11"/>
  <c r="P1059" i="11"/>
  <c r="T1059" i="11"/>
  <c r="Q1071" i="11"/>
  <c r="S1071" i="11"/>
  <c r="P1071" i="11"/>
  <c r="T1071" i="11"/>
  <c r="Q1083" i="11"/>
  <c r="S1083" i="11"/>
  <c r="P1083" i="11"/>
  <c r="T1083" i="11"/>
  <c r="Q1095" i="11"/>
  <c r="S1095" i="11"/>
  <c r="P1095" i="11"/>
  <c r="T1095" i="11"/>
  <c r="Q1107" i="11"/>
  <c r="S1107" i="11"/>
  <c r="P1107" i="11"/>
  <c r="T1107" i="11"/>
  <c r="Q1119" i="11"/>
  <c r="T1119" i="11"/>
  <c r="S1119" i="11"/>
  <c r="P1119" i="11"/>
  <c r="Q1131" i="11"/>
  <c r="T1131" i="11"/>
  <c r="S1131" i="11"/>
  <c r="P1131" i="11"/>
  <c r="Q1143" i="11"/>
  <c r="T1143" i="11"/>
  <c r="S1143" i="11"/>
  <c r="P1143" i="11"/>
  <c r="T1155" i="11"/>
  <c r="Q1155" i="11"/>
  <c r="P1155" i="11"/>
  <c r="S1155" i="11"/>
  <c r="T1167" i="11"/>
  <c r="Q1167" i="11"/>
  <c r="S1167" i="11"/>
  <c r="P1167" i="11"/>
  <c r="T1179" i="11"/>
  <c r="P1179" i="11"/>
  <c r="S1179" i="11"/>
  <c r="Q1179" i="11"/>
  <c r="T1191" i="11"/>
  <c r="P1191" i="11"/>
  <c r="S1191" i="11"/>
  <c r="Q1191" i="11"/>
  <c r="T1203" i="11"/>
  <c r="Q1203" i="11"/>
  <c r="P1203" i="11"/>
  <c r="S1203" i="11"/>
  <c r="T1215" i="11"/>
  <c r="Q1215" i="11"/>
  <c r="P1215" i="11"/>
  <c r="S1215" i="11"/>
  <c r="T1227" i="11"/>
  <c r="Q1227" i="11"/>
  <c r="P1227" i="11"/>
  <c r="S1227" i="11"/>
  <c r="T1239" i="11"/>
  <c r="S1239" i="11"/>
  <c r="Q1239" i="11"/>
  <c r="P1239" i="11"/>
  <c r="P1251" i="11"/>
  <c r="T1251" i="11"/>
  <c r="S1251" i="11"/>
  <c r="Q1251" i="11"/>
  <c r="S1263" i="11"/>
  <c r="Q1263" i="11"/>
  <c r="T1263" i="11"/>
  <c r="P1263" i="11"/>
  <c r="S1275" i="11"/>
  <c r="Q1275" i="11"/>
  <c r="T1275" i="11"/>
  <c r="P1275" i="11"/>
  <c r="S1287" i="11"/>
  <c r="Q1287" i="11"/>
  <c r="T1287" i="11"/>
  <c r="P1287" i="11"/>
  <c r="S1299" i="11"/>
  <c r="Q1299" i="11"/>
  <c r="T1299" i="11"/>
  <c r="P1299" i="11"/>
  <c r="S1311" i="11"/>
  <c r="Q1311" i="11"/>
  <c r="T1311" i="11"/>
  <c r="P1311" i="11"/>
  <c r="S1323" i="11"/>
  <c r="Q1323" i="11"/>
  <c r="T1323" i="11"/>
  <c r="P1323" i="11"/>
  <c r="S1335" i="11"/>
  <c r="Q1335" i="11"/>
  <c r="T1335" i="11"/>
  <c r="P1335" i="11"/>
  <c r="S1347" i="11"/>
  <c r="Q1347" i="11"/>
  <c r="T1347" i="11"/>
  <c r="P1347" i="11"/>
  <c r="Q1359" i="11"/>
  <c r="P1359" i="11"/>
  <c r="T1359" i="11"/>
  <c r="S1359" i="11"/>
  <c r="S1371" i="11"/>
  <c r="Q1371" i="11"/>
  <c r="P1371" i="11"/>
  <c r="T1371" i="11"/>
  <c r="S1383" i="11"/>
  <c r="Q1383" i="11"/>
  <c r="P1383" i="11"/>
  <c r="T1383" i="11"/>
  <c r="S1395" i="11"/>
  <c r="Q1395" i="11"/>
  <c r="P1395" i="11"/>
  <c r="T1395" i="11"/>
  <c r="S1407" i="11"/>
  <c r="Q1407" i="11"/>
  <c r="P1407" i="11"/>
  <c r="T1407" i="11"/>
  <c r="S1420" i="11"/>
  <c r="Q1420" i="11"/>
  <c r="P1420" i="11"/>
  <c r="T1420" i="11"/>
  <c r="T1431" i="11"/>
  <c r="S1431" i="11"/>
  <c r="Q1431" i="11"/>
  <c r="P1431" i="11"/>
  <c r="T1443" i="11"/>
  <c r="S1443" i="11"/>
  <c r="Q1443" i="11"/>
  <c r="P1443" i="11"/>
  <c r="T1455" i="11"/>
  <c r="S1455" i="11"/>
  <c r="Q1455" i="11"/>
  <c r="P1455" i="11"/>
  <c r="T1467" i="11"/>
  <c r="S1467" i="11"/>
  <c r="Q1467" i="11"/>
  <c r="P1467" i="11"/>
  <c r="T1479" i="11"/>
  <c r="S1479" i="11"/>
  <c r="Q1479" i="11"/>
  <c r="P1479" i="11"/>
  <c r="T1491" i="11"/>
  <c r="S1491" i="11"/>
  <c r="Q1491" i="11"/>
  <c r="P1491" i="11"/>
  <c r="T1503" i="11"/>
  <c r="S1503" i="11"/>
  <c r="Q1503" i="11"/>
  <c r="P1503" i="11"/>
  <c r="T1515" i="11"/>
  <c r="S1515" i="11"/>
  <c r="Q1515" i="11"/>
  <c r="P1515" i="11"/>
  <c r="T1527" i="11"/>
  <c r="S1527" i="11"/>
  <c r="Q1527" i="11"/>
  <c r="P1527" i="11"/>
  <c r="T1539" i="11"/>
  <c r="S1539" i="11"/>
  <c r="Q1539" i="11"/>
  <c r="P1539" i="11"/>
  <c r="T1551" i="11"/>
  <c r="S1551" i="11"/>
  <c r="Q1551" i="11"/>
  <c r="P1551" i="11"/>
  <c r="T1563" i="11"/>
  <c r="S1563" i="11"/>
  <c r="Q1563" i="11"/>
  <c r="P1563" i="11"/>
  <c r="T1575" i="11"/>
  <c r="S1575" i="11"/>
  <c r="Q1575" i="11"/>
  <c r="P1575" i="11"/>
  <c r="T1587" i="11"/>
  <c r="S1587" i="11"/>
  <c r="Q1587" i="11"/>
  <c r="P1587" i="11"/>
  <c r="T1599" i="11"/>
  <c r="S1599" i="11"/>
  <c r="Q1599" i="11"/>
  <c r="P1599" i="11"/>
  <c r="T1611" i="11"/>
  <c r="S1611" i="11"/>
  <c r="Q1611" i="11"/>
  <c r="P1611" i="11"/>
  <c r="T1623" i="11"/>
  <c r="S1623" i="11"/>
  <c r="Q1623" i="11"/>
  <c r="P1623" i="11"/>
  <c r="T1635" i="11"/>
  <c r="S1635" i="11"/>
  <c r="Q1635" i="11"/>
  <c r="P1635" i="11"/>
  <c r="A55" i="1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P6" i="11"/>
  <c r="G24" i="25" l="1"/>
  <c r="F20" i="25"/>
  <c r="F24" i="25"/>
  <c r="G20" i="25"/>
  <c r="G5" i="22"/>
  <c r="H5" i="22" s="1"/>
  <c r="G6" i="22"/>
  <c r="H6" i="22" s="1"/>
  <c r="G9" i="22"/>
  <c r="H9" i="22" s="1"/>
  <c r="G27" i="25"/>
  <c r="G8" i="22"/>
  <c r="H8" i="22" s="1"/>
  <c r="G7" i="22"/>
  <c r="H7" i="22" s="1"/>
  <c r="G10" i="22"/>
  <c r="H10" i="22" s="1"/>
  <c r="F16" i="25"/>
  <c r="F23" i="25"/>
  <c r="G23" i="25"/>
  <c r="F27" i="25"/>
  <c r="F21" i="25"/>
  <c r="F18" i="25"/>
  <c r="G18" i="25"/>
  <c r="S9" i="22"/>
  <c r="T9" i="22" s="1"/>
  <c r="S7" i="22"/>
  <c r="T7" i="22" s="1"/>
  <c r="D9" i="22"/>
  <c r="E9" i="22" s="1"/>
  <c r="S8" i="22"/>
  <c r="T8" i="22" s="1"/>
  <c r="V8" i="22"/>
  <c r="W8" i="22" s="1"/>
  <c r="Y9" i="22"/>
  <c r="Z9" i="22" s="1"/>
  <c r="AE6" i="22"/>
  <c r="AE9" i="22"/>
  <c r="AF9" i="22" s="1"/>
  <c r="S10" i="22"/>
  <c r="T10" i="22" s="1"/>
  <c r="S6" i="22"/>
  <c r="T6" i="22" s="1"/>
  <c r="V6" i="22"/>
  <c r="W6" i="22" s="1"/>
  <c r="V9" i="22"/>
  <c r="W9" i="22" s="1"/>
  <c r="J5" i="22"/>
  <c r="K5" i="22" s="1"/>
  <c r="J8" i="22"/>
  <c r="K8" i="22" s="1"/>
  <c r="J9" i="22"/>
  <c r="K9" i="22" s="1"/>
  <c r="J7" i="22"/>
  <c r="K7" i="22" s="1"/>
  <c r="J10" i="22"/>
  <c r="K10" i="22" s="1"/>
  <c r="Y6" i="22"/>
  <c r="Z6" i="22" s="1"/>
  <c r="M5" i="22"/>
  <c r="N5" i="22" s="1"/>
  <c r="M10" i="22"/>
  <c r="N10" i="22" s="1"/>
  <c r="Y10" i="22"/>
  <c r="Z10" i="22" s="1"/>
  <c r="Y5" i="22"/>
  <c r="Z5" i="22" s="1"/>
  <c r="J6" i="22"/>
  <c r="K6" i="22" s="1"/>
  <c r="M6" i="22"/>
  <c r="N6" i="22" s="1"/>
  <c r="M9" i="22"/>
  <c r="N9" i="22" s="1"/>
  <c r="M7" i="22"/>
  <c r="N7" i="22" s="1"/>
  <c r="AE5" i="22"/>
  <c r="AE10" i="22"/>
  <c r="S5" i="22"/>
  <c r="T5" i="22" s="1"/>
  <c r="V5" i="22"/>
  <c r="W5" i="22" s="1"/>
  <c r="V10" i="22"/>
  <c r="W10" i="22" s="1"/>
  <c r="Y7" i="22"/>
  <c r="Z7" i="22" s="1"/>
  <c r="AE7" i="22"/>
  <c r="M8" i="22"/>
  <c r="N8" i="22" s="1"/>
  <c r="V7" i="22"/>
  <c r="W7" i="22" s="1"/>
  <c r="Y8" i="22"/>
  <c r="Z8" i="22" s="1"/>
  <c r="AE8" i="22"/>
  <c r="D8" i="22"/>
  <c r="E8" i="22" s="1"/>
  <c r="D6" i="22"/>
  <c r="E6" i="22" s="1"/>
  <c r="D7" i="22"/>
  <c r="E7" i="22" s="1"/>
  <c r="D10" i="22"/>
  <c r="E10" i="22" s="1"/>
  <c r="D4" i="22"/>
  <c r="E4" i="22" s="1"/>
  <c r="D5" i="22"/>
  <c r="E5" i="22" s="1"/>
  <c r="A76" i="11"/>
  <c r="A77" i="11" s="1"/>
  <c r="B112" i="10"/>
  <c r="B106" i="10"/>
  <c r="B104" i="10"/>
  <c r="B105" i="10"/>
  <c r="B73" i="10"/>
  <c r="B62" i="10"/>
  <c r="B41" i="10"/>
  <c r="B47" i="10"/>
  <c r="B58" i="10"/>
  <c r="B76" i="10"/>
  <c r="B48" i="10"/>
  <c r="B66" i="10"/>
  <c r="B97" i="10"/>
  <c r="B87" i="10"/>
  <c r="B84" i="10"/>
  <c r="B22" i="10"/>
  <c r="B26" i="10"/>
  <c r="B77" i="10"/>
  <c r="B102" i="10"/>
  <c r="B57" i="10"/>
  <c r="B63" i="10"/>
  <c r="B65" i="10"/>
  <c r="B69" i="10"/>
  <c r="B45" i="10"/>
  <c r="B44" i="10"/>
  <c r="B5" i="10"/>
  <c r="B90" i="10"/>
  <c r="B38" i="10"/>
  <c r="B67" i="10"/>
  <c r="B101" i="10"/>
  <c r="B8" i="10"/>
  <c r="B11" i="10"/>
  <c r="B110" i="10"/>
  <c r="B52" i="10"/>
  <c r="B12" i="10"/>
  <c r="B53" i="10"/>
  <c r="B56" i="10"/>
  <c r="B10" i="10"/>
  <c r="B100" i="10"/>
  <c r="B85" i="10"/>
  <c r="B109" i="10"/>
  <c r="B40" i="10"/>
  <c r="B94" i="10"/>
  <c r="B42" i="10"/>
  <c r="B30" i="10"/>
  <c r="B25" i="10"/>
  <c r="B108" i="10"/>
  <c r="B80" i="10"/>
  <c r="B51" i="10"/>
  <c r="B24" i="10"/>
  <c r="B107" i="10"/>
  <c r="B36" i="10"/>
  <c r="B50" i="10"/>
  <c r="B61" i="10"/>
  <c r="B64" i="10"/>
  <c r="B93" i="10"/>
  <c r="B75" i="10"/>
  <c r="B46" i="10"/>
  <c r="B43" i="10"/>
  <c r="B60" i="10"/>
  <c r="B71" i="10"/>
  <c r="B19" i="10"/>
  <c r="B7" i="10"/>
  <c r="B18" i="10"/>
  <c r="B79" i="10"/>
  <c r="B31" i="10"/>
  <c r="B35" i="10"/>
  <c r="B37" i="10"/>
  <c r="B78" i="10"/>
  <c r="B92" i="10"/>
  <c r="B103" i="10"/>
  <c r="B99" i="10"/>
  <c r="B74" i="10"/>
  <c r="B83" i="10"/>
  <c r="B23" i="10"/>
  <c r="B28" i="10"/>
  <c r="B88" i="10"/>
  <c r="B98" i="10"/>
  <c r="B68" i="10"/>
  <c r="B82" i="10"/>
  <c r="B96" i="10"/>
  <c r="B55" i="10"/>
  <c r="B21" i="10"/>
  <c r="B29" i="10"/>
  <c r="B49" i="10"/>
  <c r="B27" i="10"/>
  <c r="B59" i="10"/>
  <c r="B33" i="10"/>
  <c r="B54" i="10"/>
  <c r="B34" i="10"/>
  <c r="B20" i="10"/>
  <c r="B15" i="10"/>
  <c r="B6" i="10"/>
  <c r="B17" i="10"/>
  <c r="B16" i="10"/>
  <c r="B72" i="10"/>
  <c r="B9" i="10"/>
  <c r="B39" i="10"/>
  <c r="B81" i="10"/>
  <c r="B86" i="10"/>
  <c r="B91" i="10"/>
  <c r="B14" i="10"/>
  <c r="B70" i="10"/>
  <c r="B13" i="10"/>
  <c r="B1626" i="9"/>
  <c r="B1625" i="9"/>
  <c r="B1624" i="9"/>
  <c r="B1623" i="9"/>
  <c r="B1622" i="9"/>
  <c r="B1621" i="9"/>
  <c r="B1620" i="9"/>
  <c r="B1619" i="9"/>
  <c r="B1618" i="9"/>
  <c r="B1617" i="9"/>
  <c r="B1616" i="9"/>
  <c r="B1615" i="9"/>
  <c r="B1614" i="9"/>
  <c r="B1613" i="9"/>
  <c r="B1612" i="9"/>
  <c r="B1611" i="9"/>
  <c r="B1610" i="9"/>
  <c r="B1609" i="9"/>
  <c r="B1608" i="9"/>
  <c r="B1607" i="9"/>
  <c r="B1606" i="9"/>
  <c r="B1605" i="9"/>
  <c r="B1604" i="9"/>
  <c r="B1603" i="9"/>
  <c r="B1602" i="9"/>
  <c r="B1601" i="9"/>
  <c r="B1600" i="9"/>
  <c r="B1599" i="9"/>
  <c r="B1598" i="9"/>
  <c r="B1597" i="9"/>
  <c r="B1596" i="9"/>
  <c r="B1595" i="9"/>
  <c r="B1594" i="9"/>
  <c r="B1593" i="9"/>
  <c r="B1592" i="9"/>
  <c r="B1591" i="9"/>
  <c r="B1590" i="9"/>
  <c r="B1589" i="9"/>
  <c r="B1588" i="9"/>
  <c r="B1587" i="9"/>
  <c r="B1586" i="9"/>
  <c r="B1585" i="9"/>
  <c r="B1584" i="9"/>
  <c r="B1583" i="9"/>
  <c r="B1582" i="9"/>
  <c r="B1581" i="9"/>
  <c r="B1580" i="9"/>
  <c r="B1579" i="9"/>
  <c r="B1578" i="9"/>
  <c r="B1577" i="9"/>
  <c r="B1576" i="9"/>
  <c r="B1575" i="9"/>
  <c r="B1574" i="9"/>
  <c r="B1573" i="9"/>
  <c r="B1572" i="9"/>
  <c r="B1571" i="9"/>
  <c r="B1570" i="9"/>
  <c r="B1569" i="9"/>
  <c r="B1568" i="9"/>
  <c r="B1567" i="9"/>
  <c r="B1566" i="9"/>
  <c r="B1565" i="9"/>
  <c r="B1564" i="9"/>
  <c r="B1563" i="9"/>
  <c r="B1562" i="9"/>
  <c r="B1561" i="9"/>
  <c r="B1560" i="9"/>
  <c r="B1559" i="9"/>
  <c r="B1558" i="9"/>
  <c r="B1557" i="9"/>
  <c r="B1556" i="9"/>
  <c r="B1555" i="9"/>
  <c r="B1554" i="9"/>
  <c r="B1553" i="9"/>
  <c r="B1552" i="9"/>
  <c r="B1551" i="9"/>
  <c r="B1550" i="9"/>
  <c r="B1549" i="9"/>
  <c r="B1548" i="9"/>
  <c r="B1547" i="9"/>
  <c r="B1546" i="9"/>
  <c r="B1545" i="9"/>
  <c r="B1544" i="9"/>
  <c r="B1543" i="9"/>
  <c r="B1542" i="9"/>
  <c r="B1541" i="9"/>
  <c r="B1540" i="9"/>
  <c r="B1539" i="9"/>
  <c r="B1538" i="9"/>
  <c r="B1537" i="9"/>
  <c r="B1536" i="9"/>
  <c r="B1535" i="9"/>
  <c r="B1534" i="9"/>
  <c r="B1533" i="9"/>
  <c r="B1532" i="9"/>
  <c r="B1531" i="9"/>
  <c r="B1530" i="9"/>
  <c r="B1529" i="9"/>
  <c r="B1528" i="9"/>
  <c r="B1527" i="9"/>
  <c r="B1526" i="9"/>
  <c r="B1525" i="9"/>
  <c r="B1524" i="9"/>
  <c r="B1523" i="9"/>
  <c r="B1522" i="9"/>
  <c r="B1521" i="9"/>
  <c r="B1520" i="9"/>
  <c r="B1519" i="9"/>
  <c r="B1518" i="9"/>
  <c r="B1517" i="9"/>
  <c r="B1516" i="9"/>
  <c r="B1515" i="9"/>
  <c r="B1514" i="9"/>
  <c r="B1513" i="9"/>
  <c r="B1512" i="9"/>
  <c r="B1511" i="9"/>
  <c r="B1510" i="9"/>
  <c r="B1509" i="9"/>
  <c r="B1508" i="9"/>
  <c r="B1507" i="9"/>
  <c r="B1506" i="9"/>
  <c r="B1505" i="9"/>
  <c r="B1504" i="9"/>
  <c r="B1503" i="9"/>
  <c r="B1502" i="9"/>
  <c r="B1501" i="9"/>
  <c r="B1500" i="9"/>
  <c r="B1499" i="9"/>
  <c r="B1498" i="9"/>
  <c r="B1497" i="9"/>
  <c r="B1496" i="9"/>
  <c r="B1495" i="9"/>
  <c r="B1494" i="9"/>
  <c r="B1493" i="9"/>
  <c r="B1492" i="9"/>
  <c r="B1491" i="9"/>
  <c r="B1490" i="9"/>
  <c r="B1489" i="9"/>
  <c r="B1488" i="9"/>
  <c r="B1487" i="9"/>
  <c r="B1486" i="9"/>
  <c r="B1485" i="9"/>
  <c r="B1484" i="9"/>
  <c r="B1483" i="9"/>
  <c r="B1482" i="9"/>
  <c r="B1481" i="9"/>
  <c r="B1480" i="9"/>
  <c r="B1479" i="9"/>
  <c r="B1478" i="9"/>
  <c r="B1477" i="9"/>
  <c r="B1476" i="9"/>
  <c r="B1475" i="9"/>
  <c r="B1474" i="9"/>
  <c r="B1473" i="9"/>
  <c r="B1472" i="9"/>
  <c r="B1471" i="9"/>
  <c r="B1470" i="9"/>
  <c r="B1469" i="9"/>
  <c r="B1468" i="9"/>
  <c r="B1467" i="9"/>
  <c r="B1466" i="9"/>
  <c r="B1465" i="9"/>
  <c r="B1464" i="9"/>
  <c r="B1463" i="9"/>
  <c r="B1462" i="9"/>
  <c r="B1461" i="9"/>
  <c r="B1460" i="9"/>
  <c r="B1459" i="9"/>
  <c r="B1458" i="9"/>
  <c r="B1457" i="9"/>
  <c r="B1456" i="9"/>
  <c r="B1455" i="9"/>
  <c r="B1454" i="9"/>
  <c r="B1453" i="9"/>
  <c r="B1452" i="9"/>
  <c r="B1451" i="9"/>
  <c r="B1450" i="9"/>
  <c r="B1449" i="9"/>
  <c r="B1448" i="9"/>
  <c r="B1447" i="9"/>
  <c r="B1446" i="9"/>
  <c r="B1445" i="9"/>
  <c r="B1444" i="9"/>
  <c r="B1443" i="9"/>
  <c r="B1442" i="9"/>
  <c r="B1441" i="9"/>
  <c r="B1440" i="9"/>
  <c r="B1439" i="9"/>
  <c r="B1438" i="9"/>
  <c r="B1437" i="9"/>
  <c r="B1436" i="9"/>
  <c r="B1435" i="9"/>
  <c r="B1434" i="9"/>
  <c r="B1433" i="9"/>
  <c r="B1432" i="9"/>
  <c r="B1431" i="9"/>
  <c r="B1430" i="9"/>
  <c r="B1429" i="9"/>
  <c r="B1428" i="9"/>
  <c r="B1427" i="9"/>
  <c r="B1426" i="9"/>
  <c r="B1425" i="9"/>
  <c r="B1424" i="9"/>
  <c r="B1423" i="9"/>
  <c r="B1422" i="9"/>
  <c r="B1421" i="9"/>
  <c r="B1420" i="9"/>
  <c r="B1419" i="9"/>
  <c r="B1418" i="9"/>
  <c r="B1417" i="9"/>
  <c r="B1416" i="9"/>
  <c r="B1415" i="9"/>
  <c r="B1414" i="9"/>
  <c r="B1413" i="9"/>
  <c r="B1412" i="9"/>
  <c r="B1411" i="9"/>
  <c r="B1410" i="9"/>
  <c r="B1409" i="9"/>
  <c r="B1408" i="9"/>
  <c r="B1407" i="9"/>
  <c r="B1406" i="9"/>
  <c r="B1405" i="9"/>
  <c r="B1404" i="9"/>
  <c r="B1403" i="9"/>
  <c r="B1287" i="9"/>
  <c r="B1288" i="9"/>
  <c r="B1289" i="9"/>
  <c r="B1290" i="9"/>
  <c r="B1291" i="9"/>
  <c r="B1292" i="9"/>
  <c r="B1293" i="9"/>
  <c r="B1294" i="9"/>
  <c r="B1295" i="9"/>
  <c r="B1296" i="9"/>
  <c r="B1297" i="9"/>
  <c r="B1298" i="9"/>
  <c r="B1299" i="9"/>
  <c r="B1300" i="9"/>
  <c r="B1301" i="9"/>
  <c r="B1302" i="9"/>
  <c r="B1303" i="9"/>
  <c r="B1304" i="9"/>
  <c r="B1305" i="9"/>
  <c r="B1306" i="9"/>
  <c r="B1307" i="9"/>
  <c r="B1308" i="9"/>
  <c r="B1309" i="9"/>
  <c r="B1310" i="9"/>
  <c r="B1311" i="9"/>
  <c r="B1312" i="9"/>
  <c r="B1313" i="9"/>
  <c r="B1314" i="9"/>
  <c r="B1315" i="9"/>
  <c r="B1316" i="9"/>
  <c r="B1317" i="9"/>
  <c r="B1318" i="9"/>
  <c r="B1319" i="9"/>
  <c r="B1320" i="9"/>
  <c r="B1321" i="9"/>
  <c r="B1322" i="9"/>
  <c r="B1323" i="9"/>
  <c r="B1324" i="9"/>
  <c r="B1325" i="9"/>
  <c r="B1326" i="9"/>
  <c r="B1327" i="9"/>
  <c r="B1328" i="9"/>
  <c r="B1329" i="9"/>
  <c r="B1330" i="9"/>
  <c r="B1331" i="9"/>
  <c r="B1332" i="9"/>
  <c r="B1333" i="9"/>
  <c r="B1334" i="9"/>
  <c r="B1335" i="9"/>
  <c r="B1336" i="9"/>
  <c r="B1337" i="9"/>
  <c r="B1338" i="9"/>
  <c r="B1339" i="9"/>
  <c r="B1340" i="9"/>
  <c r="B1341" i="9"/>
  <c r="B1342" i="9"/>
  <c r="B1343" i="9"/>
  <c r="B1344" i="9"/>
  <c r="B1345" i="9"/>
  <c r="B1346" i="9"/>
  <c r="B1347" i="9"/>
  <c r="B1348" i="9"/>
  <c r="B1349" i="9"/>
  <c r="B1350" i="9"/>
  <c r="B1351" i="9"/>
  <c r="B1352" i="9"/>
  <c r="B1353" i="9"/>
  <c r="B1354" i="9"/>
  <c r="B1355" i="9"/>
  <c r="B1356" i="9"/>
  <c r="B1357" i="9"/>
  <c r="B1358" i="9"/>
  <c r="B1359" i="9"/>
  <c r="B1360" i="9"/>
  <c r="B1361" i="9"/>
  <c r="B1362" i="9"/>
  <c r="B1363" i="9"/>
  <c r="B1364" i="9"/>
  <c r="B1365" i="9"/>
  <c r="B1366" i="9"/>
  <c r="B1367" i="9"/>
  <c r="B1368" i="9"/>
  <c r="B1369" i="9"/>
  <c r="B1370" i="9"/>
  <c r="B1371" i="9"/>
  <c r="B1372" i="9"/>
  <c r="B1373" i="9"/>
  <c r="B1374" i="9"/>
  <c r="B1375" i="9"/>
  <c r="B1376" i="9"/>
  <c r="B1377" i="9"/>
  <c r="B1378" i="9"/>
  <c r="B1379" i="9"/>
  <c r="B1380" i="9"/>
  <c r="B1381" i="9"/>
  <c r="B1382" i="9"/>
  <c r="B1383" i="9"/>
  <c r="B1384" i="9"/>
  <c r="B1385" i="9"/>
  <c r="B1386" i="9"/>
  <c r="B1387" i="9"/>
  <c r="B1388" i="9"/>
  <c r="B1389" i="9"/>
  <c r="B1390" i="9"/>
  <c r="B1391" i="9"/>
  <c r="B1392" i="9"/>
  <c r="B1393" i="9"/>
  <c r="B1394" i="9"/>
  <c r="B1395" i="9"/>
  <c r="B1396" i="9"/>
  <c r="B1397" i="9"/>
  <c r="B1398" i="9"/>
  <c r="B1399" i="9"/>
  <c r="B1400" i="9"/>
  <c r="B1401" i="9"/>
  <c r="B1402" i="9"/>
  <c r="B1236" i="9"/>
  <c r="B1237" i="9"/>
  <c r="B1238" i="9"/>
  <c r="B1239" i="9"/>
  <c r="B1240" i="9"/>
  <c r="B1241" i="9"/>
  <c r="B1242" i="9"/>
  <c r="B1243" i="9"/>
  <c r="B1244" i="9"/>
  <c r="B1245" i="9"/>
  <c r="B1246" i="9"/>
  <c r="B1247" i="9"/>
  <c r="B1248" i="9"/>
  <c r="B1249" i="9"/>
  <c r="B1250" i="9"/>
  <c r="B1251" i="9"/>
  <c r="B1252" i="9"/>
  <c r="B1253" i="9"/>
  <c r="B1254" i="9"/>
  <c r="B1255" i="9"/>
  <c r="B1256" i="9"/>
  <c r="B1257" i="9"/>
  <c r="B1258" i="9"/>
  <c r="B1259" i="9"/>
  <c r="B1260" i="9"/>
  <c r="B1261" i="9"/>
  <c r="B1262" i="9"/>
  <c r="B1263" i="9"/>
  <c r="B1264" i="9"/>
  <c r="B1265" i="9"/>
  <c r="B1266" i="9"/>
  <c r="B1267" i="9"/>
  <c r="B1268" i="9"/>
  <c r="B1269" i="9"/>
  <c r="B1270" i="9"/>
  <c r="B1271" i="9"/>
  <c r="B1272" i="9"/>
  <c r="B1273" i="9"/>
  <c r="B1274" i="9"/>
  <c r="B1275" i="9"/>
  <c r="B1276" i="9"/>
  <c r="B1277" i="9"/>
  <c r="B1278" i="9"/>
  <c r="B1279" i="9"/>
  <c r="B1280" i="9"/>
  <c r="B1281" i="9"/>
  <c r="B1282" i="9"/>
  <c r="B1283" i="9"/>
  <c r="B1284" i="9"/>
  <c r="B1285" i="9"/>
  <c r="B1286" i="9"/>
  <c r="B1235" i="9"/>
  <c r="B1234" i="9"/>
  <c r="B1233" i="9"/>
  <c r="B1232" i="9"/>
  <c r="B1231" i="9"/>
  <c r="B1230" i="9"/>
  <c r="B1229" i="9"/>
  <c r="B1228" i="9"/>
  <c r="B1227" i="9"/>
  <c r="B1226" i="9"/>
  <c r="B1225" i="9"/>
  <c r="B1224" i="9"/>
  <c r="B1223" i="9"/>
  <c r="B1222" i="9"/>
  <c r="B1221" i="9"/>
  <c r="B1220" i="9"/>
  <c r="B1219" i="9"/>
  <c r="B1218" i="9"/>
  <c r="B1217" i="9"/>
  <c r="B1216" i="9"/>
  <c r="B1215" i="9"/>
  <c r="B1214" i="9"/>
  <c r="B1213" i="9"/>
  <c r="B1212" i="9"/>
  <c r="B1211" i="9"/>
  <c r="B1210" i="9"/>
  <c r="B1209" i="9"/>
  <c r="B1208" i="9"/>
  <c r="B1207" i="9"/>
  <c r="B1206" i="9"/>
  <c r="B1205" i="9"/>
  <c r="B1204" i="9"/>
  <c r="B1203" i="9"/>
  <c r="B1202" i="9"/>
  <c r="B1201" i="9"/>
  <c r="B1200" i="9"/>
  <c r="B1199" i="9"/>
  <c r="B1198" i="9"/>
  <c r="B1197" i="9"/>
  <c r="B1196" i="9"/>
  <c r="B1195" i="9"/>
  <c r="B1194" i="9"/>
  <c r="B1193" i="9"/>
  <c r="B1192" i="9"/>
  <c r="B1191" i="9"/>
  <c r="B1190" i="9"/>
  <c r="B1189" i="9"/>
  <c r="B1188" i="9"/>
  <c r="B1187" i="9"/>
  <c r="B1186" i="9"/>
  <c r="B1185" i="9"/>
  <c r="B1184" i="9"/>
  <c r="B1183" i="9"/>
  <c r="B1182" i="9"/>
  <c r="B1181" i="9"/>
  <c r="B1180" i="9"/>
  <c r="B1179" i="9"/>
  <c r="B1178" i="9"/>
  <c r="B1177" i="9"/>
  <c r="B1176" i="9"/>
  <c r="B1175" i="9"/>
  <c r="B1174" i="9"/>
  <c r="B1173" i="9"/>
  <c r="B1172" i="9"/>
  <c r="B1171" i="9"/>
  <c r="B1170" i="9"/>
  <c r="B1169" i="9"/>
  <c r="B1168" i="9"/>
  <c r="B1167" i="9"/>
  <c r="B1166" i="9"/>
  <c r="B1165" i="9"/>
  <c r="B1164" i="9"/>
  <c r="B1163" i="9"/>
  <c r="B1162" i="9"/>
  <c r="O466" i="11" l="1"/>
  <c r="O465" i="11"/>
  <c r="O1416" i="11"/>
  <c r="AF5" i="22"/>
  <c r="AF4" i="22"/>
  <c r="AF10" i="22"/>
  <c r="AF7" i="22"/>
  <c r="AF6" i="22"/>
  <c r="O1640" i="11"/>
  <c r="O1643" i="11"/>
  <c r="O1642" i="11"/>
  <c r="O1645" i="11"/>
  <c r="O1644" i="11"/>
  <c r="O1641" i="11"/>
  <c r="O89" i="11"/>
  <c r="O50" i="11"/>
  <c r="O39" i="11"/>
  <c r="O140" i="11"/>
  <c r="O57" i="11"/>
  <c r="O13" i="11"/>
  <c r="O138" i="11"/>
  <c r="O82" i="11"/>
  <c r="O131" i="11"/>
  <c r="O88" i="11"/>
  <c r="O71" i="11"/>
  <c r="O111" i="11"/>
  <c r="O87" i="11"/>
  <c r="O125" i="11"/>
  <c r="O116" i="11"/>
  <c r="O81" i="11"/>
  <c r="O123" i="11"/>
  <c r="O114" i="11"/>
  <c r="O17" i="11"/>
  <c r="O117" i="11"/>
  <c r="O67" i="11"/>
  <c r="O31" i="11"/>
  <c r="O68" i="11"/>
  <c r="O85" i="11"/>
  <c r="O10" i="11"/>
  <c r="O70" i="11"/>
  <c r="O11" i="11"/>
  <c r="O53" i="11"/>
  <c r="O100" i="11"/>
  <c r="O12" i="11"/>
  <c r="O58" i="11"/>
  <c r="O32" i="11"/>
  <c r="O99" i="11"/>
  <c r="O8" i="11"/>
  <c r="O51" i="11"/>
  <c r="O112" i="11"/>
  <c r="O18" i="11"/>
  <c r="O33" i="11"/>
  <c r="O35" i="11"/>
  <c r="O37" i="11"/>
  <c r="O115" i="11"/>
  <c r="O127" i="11"/>
  <c r="O136" i="11"/>
  <c r="O137" i="11"/>
  <c r="O14" i="11"/>
  <c r="O128" i="11"/>
  <c r="O130" i="11"/>
  <c r="O113" i="11"/>
  <c r="O124" i="11"/>
  <c r="O126" i="11"/>
  <c r="O66" i="11"/>
  <c r="O129" i="11"/>
  <c r="O133" i="11"/>
  <c r="O48" i="11"/>
  <c r="O86" i="11"/>
  <c r="O9" i="11"/>
  <c r="O49" i="11"/>
  <c r="O139" i="11"/>
  <c r="O34" i="11"/>
  <c r="O464" i="11"/>
  <c r="O167" i="11"/>
  <c r="O163" i="11"/>
  <c r="O166" i="11"/>
  <c r="O162" i="11"/>
  <c r="O78" i="11"/>
  <c r="O165" i="11"/>
  <c r="O77" i="11"/>
  <c r="O164" i="11"/>
  <c r="O55" i="11"/>
  <c r="O76" i="11"/>
  <c r="O462" i="11"/>
  <c r="O161" i="11"/>
  <c r="O463" i="11"/>
  <c r="O544" i="11"/>
  <c r="O74" i="11"/>
  <c r="O228" i="11"/>
  <c r="O312" i="11"/>
  <c r="O456" i="11"/>
  <c r="O581" i="11"/>
  <c r="O749" i="11"/>
  <c r="O953" i="11"/>
  <c r="O989" i="11"/>
  <c r="O1073" i="11"/>
  <c r="O1157" i="11"/>
  <c r="O1301" i="11"/>
  <c r="O1385" i="11"/>
  <c r="O1469" i="11"/>
  <c r="O1613" i="11"/>
  <c r="O1072" i="11"/>
  <c r="O301" i="11"/>
  <c r="O445" i="11"/>
  <c r="O594" i="11"/>
  <c r="O1170" i="11"/>
  <c r="O1206" i="11"/>
  <c r="O1266" i="11"/>
  <c r="O1602" i="11"/>
  <c r="O1432" i="11"/>
  <c r="O350" i="11"/>
  <c r="O499" i="11"/>
  <c r="O535" i="11"/>
  <c r="O619" i="11"/>
  <c r="O907" i="11"/>
  <c r="O931" i="11"/>
  <c r="O1027" i="11"/>
  <c r="O1111" i="11"/>
  <c r="O1195" i="11"/>
  <c r="O1339" i="11"/>
  <c r="O1507" i="11"/>
  <c r="O73" i="11"/>
  <c r="O784" i="11"/>
  <c r="O1276" i="11"/>
  <c r="O104" i="11"/>
  <c r="O195" i="11"/>
  <c r="O339" i="11"/>
  <c r="O488" i="11"/>
  <c r="O632" i="11"/>
  <c r="O872" i="11"/>
  <c r="O1064" i="11"/>
  <c r="O1244" i="11"/>
  <c r="O1304" i="11"/>
  <c r="O1388" i="11"/>
  <c r="O1496" i="11"/>
  <c r="O832" i="11"/>
  <c r="O29" i="11"/>
  <c r="O244" i="11"/>
  <c r="O328" i="11"/>
  <c r="O477" i="11"/>
  <c r="O513" i="11"/>
  <c r="O597" i="11"/>
  <c r="O765" i="11"/>
  <c r="O885" i="11"/>
  <c r="O1005" i="11"/>
  <c r="O1089" i="11"/>
  <c r="O1173" i="11"/>
  <c r="O1317" i="11"/>
  <c r="O1401" i="11"/>
  <c r="O1485" i="11"/>
  <c r="O1629" i="11"/>
  <c r="O1552" i="11"/>
  <c r="O106" i="11"/>
  <c r="O197" i="11"/>
  <c r="O257" i="11"/>
  <c r="O490" i="11"/>
  <c r="O634" i="11"/>
  <c r="O874" i="11"/>
  <c r="O1246" i="11"/>
  <c r="O1306" i="11"/>
  <c r="O1390" i="11"/>
  <c r="O1498" i="11"/>
  <c r="O119" i="11"/>
  <c r="O186" i="11"/>
  <c r="O270" i="11"/>
  <c r="O414" i="11"/>
  <c r="O707" i="11"/>
  <c r="O1259" i="11"/>
  <c r="O1427" i="11"/>
  <c r="O1571" i="11"/>
  <c r="O1228" i="11"/>
  <c r="O287" i="11"/>
  <c r="O372" i="11"/>
  <c r="O641" i="11"/>
  <c r="O665" i="11"/>
  <c r="O809" i="11"/>
  <c r="O869" i="11"/>
  <c r="O1133" i="11"/>
  <c r="O1241" i="11"/>
  <c r="O1529" i="11"/>
  <c r="O443" i="11"/>
  <c r="O63" i="11"/>
  <c r="O217" i="11"/>
  <c r="O361" i="11"/>
  <c r="O510" i="11"/>
  <c r="O714" i="11"/>
  <c r="O798" i="11"/>
  <c r="O894" i="11"/>
  <c r="O978" i="11"/>
  <c r="O1062" i="11"/>
  <c r="O1182" i="11"/>
  <c r="O1326" i="11"/>
  <c r="O1374" i="11"/>
  <c r="O1410" i="11"/>
  <c r="O1518" i="11"/>
  <c r="O191" i="11"/>
  <c r="O1588" i="11"/>
  <c r="O266" i="11"/>
  <c r="O410" i="11"/>
  <c r="O511" i="11"/>
  <c r="O703" i="11"/>
  <c r="O847" i="11"/>
  <c r="O1255" i="11"/>
  <c r="O1423" i="11"/>
  <c r="O1567" i="11"/>
  <c r="O26" i="11"/>
  <c r="O151" i="11"/>
  <c r="O16" i="11"/>
  <c r="O399" i="11"/>
  <c r="O548" i="11"/>
  <c r="O752" i="11"/>
  <c r="O836" i="11"/>
  <c r="O932" i="11"/>
  <c r="O1016" i="11"/>
  <c r="O1556" i="11"/>
  <c r="O1216" i="11"/>
  <c r="O93" i="11"/>
  <c r="O388" i="11"/>
  <c r="O681" i="11"/>
  <c r="O825" i="11"/>
  <c r="O945" i="11"/>
  <c r="O1149" i="11"/>
  <c r="O1545" i="11"/>
  <c r="O640" i="11"/>
  <c r="O1036" i="11"/>
  <c r="O401" i="11"/>
  <c r="O550" i="11"/>
  <c r="O670" i="11"/>
  <c r="O754" i="11"/>
  <c r="O838" i="11"/>
  <c r="O934" i="11"/>
  <c r="O1018" i="11"/>
  <c r="O1078" i="11"/>
  <c r="O1126" i="11"/>
  <c r="O1558" i="11"/>
  <c r="O652" i="11"/>
  <c r="O1012" i="11"/>
  <c r="O246" i="11"/>
  <c r="O330" i="11"/>
  <c r="O1312" i="11"/>
  <c r="O1600" i="11"/>
  <c r="O204" i="11"/>
  <c r="O288" i="11"/>
  <c r="O432" i="11"/>
  <c r="O557" i="11"/>
  <c r="O725" i="11"/>
  <c r="O1049" i="11"/>
  <c r="O1217" i="11"/>
  <c r="O1277" i="11"/>
  <c r="O1361" i="11"/>
  <c r="O1445" i="11"/>
  <c r="O1589" i="11"/>
  <c r="O1396" i="11"/>
  <c r="O277" i="11"/>
  <c r="O337" i="11"/>
  <c r="O421" i="11"/>
  <c r="O570" i="11"/>
  <c r="O690" i="11"/>
  <c r="O774" i="11"/>
  <c r="O954" i="11"/>
  <c r="O1038" i="11"/>
  <c r="O1146" i="11"/>
  <c r="O1578" i="11"/>
  <c r="O1240" i="11"/>
  <c r="O91" i="11"/>
  <c r="O230" i="11"/>
  <c r="O326" i="11"/>
  <c r="O475" i="11"/>
  <c r="O595" i="11"/>
  <c r="O763" i="11"/>
  <c r="O1003" i="11"/>
  <c r="O1087" i="11"/>
  <c r="O1171" i="11"/>
  <c r="O1315" i="11"/>
  <c r="O1399" i="11"/>
  <c r="O1483" i="11"/>
  <c r="O1627" i="11"/>
  <c r="O80" i="11"/>
  <c r="O171" i="11"/>
  <c r="O315" i="11"/>
  <c r="O459" i="11"/>
  <c r="O608" i="11"/>
  <c r="O1220" i="11"/>
  <c r="O1280" i="11"/>
  <c r="O1448" i="11"/>
  <c r="O1472" i="11"/>
  <c r="O1616" i="11"/>
  <c r="O964" i="11"/>
  <c r="O1516" i="11"/>
  <c r="O153" i="11"/>
  <c r="O220" i="11"/>
  <c r="O304" i="11"/>
  <c r="O448" i="11"/>
  <c r="O573" i="11"/>
  <c r="O741" i="11"/>
  <c r="O981" i="11"/>
  <c r="O1065" i="11"/>
  <c r="O1293" i="11"/>
  <c r="O1377" i="11"/>
  <c r="O1461" i="11"/>
  <c r="O1605" i="11"/>
  <c r="O173" i="11"/>
  <c r="O317" i="11"/>
  <c r="O461" i="11"/>
  <c r="O526" i="11"/>
  <c r="O610" i="11"/>
  <c r="O1222" i="11"/>
  <c r="O1282" i="11"/>
  <c r="O1450" i="11"/>
  <c r="O1474" i="11"/>
  <c r="O1618" i="11"/>
  <c r="O95" i="11"/>
  <c r="O390" i="11"/>
  <c r="O1547" i="11"/>
  <c r="O323" i="11"/>
  <c r="O592" i="11"/>
  <c r="O1000" i="11"/>
  <c r="O271" i="11"/>
  <c r="O415" i="11"/>
  <c r="O564" i="11"/>
  <c r="O24" i="11"/>
  <c r="O676" i="11"/>
  <c r="O348" i="11"/>
  <c r="O497" i="11"/>
  <c r="O533" i="11"/>
  <c r="O617" i="11"/>
  <c r="O785" i="11"/>
  <c r="O845" i="11"/>
  <c r="O929" i="11"/>
  <c r="O1025" i="11"/>
  <c r="O1109" i="11"/>
  <c r="O1193" i="11"/>
  <c r="O1337" i="11"/>
  <c r="O1505" i="11"/>
  <c r="O179" i="11"/>
  <c r="O1576" i="11"/>
  <c r="O102" i="11"/>
  <c r="O193" i="11"/>
  <c r="O486" i="11"/>
  <c r="O630" i="11"/>
  <c r="O870" i="11"/>
  <c r="O1242" i="11"/>
  <c r="O1302" i="11"/>
  <c r="O1386" i="11"/>
  <c r="O1494" i="11"/>
  <c r="O1638" i="11"/>
  <c r="O386" i="11"/>
  <c r="O679" i="11"/>
  <c r="O823" i="11"/>
  <c r="O967" i="11"/>
  <c r="O1147" i="11"/>
  <c r="O1543" i="11"/>
  <c r="O484" i="11"/>
  <c r="O976" i="11"/>
  <c r="O103" i="11"/>
  <c r="O218" i="11"/>
  <c r="O231" i="11"/>
  <c r="O375" i="11"/>
  <c r="O524" i="11"/>
  <c r="O668" i="11"/>
  <c r="O728" i="11"/>
  <c r="O812" i="11"/>
  <c r="O908" i="11"/>
  <c r="O992" i="11"/>
  <c r="O1100" i="11"/>
  <c r="O1196" i="11"/>
  <c r="O1340" i="11"/>
  <c r="O1364" i="11"/>
  <c r="O1424" i="11"/>
  <c r="O1532" i="11"/>
  <c r="O556" i="11"/>
  <c r="O364" i="11"/>
  <c r="O633" i="11"/>
  <c r="O657" i="11"/>
  <c r="O801" i="11"/>
  <c r="O1041" i="11"/>
  <c r="O1125" i="11"/>
  <c r="O1233" i="11"/>
  <c r="O1353" i="11"/>
  <c r="O1521" i="11"/>
  <c r="O359" i="11"/>
  <c r="O142" i="11"/>
  <c r="O233" i="11"/>
  <c r="O293" i="11"/>
  <c r="O377" i="11"/>
  <c r="O730" i="11"/>
  <c r="O814" i="11"/>
  <c r="O910" i="11"/>
  <c r="O994" i="11"/>
  <c r="O1054" i="11"/>
  <c r="O1198" i="11"/>
  <c r="O1342" i="11"/>
  <c r="O1366" i="11"/>
  <c r="O1426" i="11"/>
  <c r="O1534" i="11"/>
  <c r="O419" i="11"/>
  <c r="O7" i="11"/>
  <c r="O155" i="11"/>
  <c r="O222" i="11"/>
  <c r="O306" i="11"/>
  <c r="O450" i="11"/>
  <c r="O575" i="11"/>
  <c r="O659" i="11"/>
  <c r="O743" i="11"/>
  <c r="O1492" i="11"/>
  <c r="O180" i="11"/>
  <c r="O264" i="11"/>
  <c r="O408" i="11"/>
  <c r="O509" i="11"/>
  <c r="O701" i="11"/>
  <c r="O1169" i="11"/>
  <c r="O1253" i="11"/>
  <c r="O1565" i="11"/>
  <c r="O844" i="11"/>
  <c r="O253" i="11"/>
  <c r="O397" i="11"/>
  <c r="O546" i="11"/>
  <c r="O750" i="11"/>
  <c r="O834" i="11"/>
  <c r="O930" i="11"/>
  <c r="O1014" i="11"/>
  <c r="O1098" i="11"/>
  <c r="O1122" i="11"/>
  <c r="O1554" i="11"/>
  <c r="O604" i="11"/>
  <c r="O988" i="11"/>
  <c r="O27" i="11"/>
  <c r="O182" i="11"/>
  <c r="O302" i="11"/>
  <c r="O446" i="11"/>
  <c r="O571" i="11"/>
  <c r="O739" i="11"/>
  <c r="O883" i="11"/>
  <c r="O1063" i="11"/>
  <c r="O1231" i="11"/>
  <c r="O1291" i="11"/>
  <c r="O1375" i="11"/>
  <c r="O1459" i="11"/>
  <c r="O1603" i="11"/>
  <c r="O52" i="11"/>
  <c r="O291" i="11"/>
  <c r="O435" i="11"/>
  <c r="O584" i="11"/>
  <c r="O968" i="11"/>
  <c r="O1160" i="11"/>
  <c r="O1256" i="11"/>
  <c r="O1592" i="11"/>
  <c r="O196" i="11"/>
  <c r="O280" i="11"/>
  <c r="O424" i="11"/>
  <c r="O549" i="11"/>
  <c r="O717" i="11"/>
  <c r="O861" i="11"/>
  <c r="O1209" i="11"/>
  <c r="O1269" i="11"/>
  <c r="O1437" i="11"/>
  <c r="O1581" i="11"/>
  <c r="O437" i="11"/>
  <c r="O586" i="11"/>
  <c r="O970" i="11"/>
  <c r="O1114" i="11"/>
  <c r="O1162" i="11"/>
  <c r="O1258" i="11"/>
  <c r="O1594" i="11"/>
  <c r="O148" i="11"/>
  <c r="O54" i="11"/>
  <c r="O366" i="11"/>
  <c r="O635" i="11"/>
  <c r="O1043" i="11"/>
  <c r="O1127" i="11"/>
  <c r="O1235" i="11"/>
  <c r="O1355" i="11"/>
  <c r="O1523" i="11"/>
  <c r="O156" i="11"/>
  <c r="O247" i="11"/>
  <c r="O391" i="11"/>
  <c r="O1048" i="11"/>
  <c r="O25" i="11"/>
  <c r="O240" i="11"/>
  <c r="O324" i="11"/>
  <c r="O473" i="11"/>
  <c r="O593" i="11"/>
  <c r="O761" i="11"/>
  <c r="O821" i="11"/>
  <c r="O905" i="11"/>
  <c r="O965" i="11"/>
  <c r="O1001" i="11"/>
  <c r="O1085" i="11"/>
  <c r="O1313" i="11"/>
  <c r="O1397" i="11"/>
  <c r="O1481" i="11"/>
  <c r="O1625" i="11"/>
  <c r="O952" i="11"/>
  <c r="O1168" i="11"/>
  <c r="O169" i="11"/>
  <c r="O313" i="11"/>
  <c r="O457" i="11"/>
  <c r="O522" i="11"/>
  <c r="O606" i="11"/>
  <c r="O1218" i="11"/>
  <c r="O1278" i="11"/>
  <c r="O1446" i="11"/>
  <c r="O1470" i="11"/>
  <c r="O1614" i="11"/>
  <c r="O362" i="11"/>
  <c r="O631" i="11"/>
  <c r="O655" i="11"/>
  <c r="O799" i="11"/>
  <c r="O835" i="11"/>
  <c r="O943" i="11"/>
  <c r="O1039" i="11"/>
  <c r="O1123" i="11"/>
  <c r="O1351" i="11"/>
  <c r="O1519" i="11"/>
  <c r="O215" i="11"/>
  <c r="O170" i="11"/>
  <c r="O207" i="11"/>
  <c r="O351" i="11"/>
  <c r="O500" i="11"/>
  <c r="O644" i="11"/>
  <c r="O704" i="11"/>
  <c r="O788" i="11"/>
  <c r="O848" i="11"/>
  <c r="O884" i="11"/>
  <c r="O1076" i="11"/>
  <c r="O1172" i="11"/>
  <c r="O1316" i="11"/>
  <c r="O1400" i="11"/>
  <c r="O1508" i="11"/>
  <c r="O251" i="11"/>
  <c r="O1348" i="11"/>
  <c r="O41" i="11"/>
  <c r="O340" i="11"/>
  <c r="O489" i="11"/>
  <c r="O525" i="11"/>
  <c r="O609" i="11"/>
  <c r="O777" i="11"/>
  <c r="O837" i="11"/>
  <c r="O921" i="11"/>
  <c r="O1017" i="11"/>
  <c r="O1101" i="11"/>
  <c r="O1185" i="11"/>
  <c r="O1329" i="11"/>
  <c r="O1413" i="11"/>
  <c r="O1497" i="11"/>
  <c r="O748" i="11"/>
  <c r="O1180" i="11"/>
  <c r="O1444" i="11"/>
  <c r="O118" i="11"/>
  <c r="O209" i="11"/>
  <c r="O269" i="11"/>
  <c r="O353" i="11"/>
  <c r="O502" i="11"/>
  <c r="O646" i="11"/>
  <c r="O706" i="11"/>
  <c r="O790" i="11"/>
  <c r="O886" i="11"/>
  <c r="O384" i="11"/>
  <c r="O677" i="11"/>
  <c r="O881" i="11"/>
  <c r="O1145" i="11"/>
  <c r="O1541" i="11"/>
  <c r="O580" i="11"/>
  <c r="O75" i="11"/>
  <c r="O229" i="11"/>
  <c r="O373" i="11"/>
  <c r="O666" i="11"/>
  <c r="O726" i="11"/>
  <c r="O810" i="11"/>
  <c r="O906" i="11"/>
  <c r="O990" i="11"/>
  <c r="O1074" i="11"/>
  <c r="O1194" i="11"/>
  <c r="O1338" i="11"/>
  <c r="O1422" i="11"/>
  <c r="O1530" i="11"/>
  <c r="O335" i="11"/>
  <c r="O1336" i="11"/>
  <c r="O278" i="11"/>
  <c r="O422" i="11"/>
  <c r="O547" i="11"/>
  <c r="O715" i="11"/>
  <c r="O859" i="11"/>
  <c r="O919" i="11"/>
  <c r="O979" i="11"/>
  <c r="O1207" i="11"/>
  <c r="O1267" i="11"/>
  <c r="O1435" i="11"/>
  <c r="O1579" i="11"/>
  <c r="O28" i="11"/>
  <c r="O267" i="11"/>
  <c r="O411" i="11"/>
  <c r="O560" i="11"/>
  <c r="O680" i="11"/>
  <c r="O764" i="11"/>
  <c r="O944" i="11"/>
  <c r="O1028" i="11"/>
  <c r="O1136" i="11"/>
  <c r="O1568" i="11"/>
  <c r="O688" i="11"/>
  <c r="O105" i="11"/>
  <c r="O172" i="11"/>
  <c r="O256" i="11"/>
  <c r="O316" i="11"/>
  <c r="O400" i="11"/>
  <c r="O693" i="11"/>
  <c r="O957" i="11"/>
  <c r="O1557" i="11"/>
  <c r="O413" i="11"/>
  <c r="O562" i="11"/>
  <c r="O682" i="11"/>
  <c r="O766" i="11"/>
  <c r="O850" i="11"/>
  <c r="O946" i="11"/>
  <c r="O1030" i="11"/>
  <c r="O1090" i="11"/>
  <c r="O1138" i="11"/>
  <c r="O1570" i="11"/>
  <c r="O43" i="11"/>
  <c r="O342" i="11"/>
  <c r="O491" i="11"/>
  <c r="O527" i="11"/>
  <c r="O611" i="11"/>
  <c r="O779" i="11"/>
  <c r="O923" i="11"/>
  <c r="O1019" i="11"/>
  <c r="O1103" i="11"/>
  <c r="O1187" i="11"/>
  <c r="O1331" i="11"/>
  <c r="O1415" i="11"/>
  <c r="O1499" i="11"/>
  <c r="O407" i="11"/>
  <c r="O1636" i="11"/>
  <c r="O62" i="11"/>
  <c r="O149" i="11"/>
  <c r="O216" i="11"/>
  <c r="O300" i="11"/>
  <c r="O444" i="11"/>
  <c r="O569" i="11"/>
  <c r="O737" i="11"/>
  <c r="O797" i="11"/>
  <c r="O941" i="11"/>
  <c r="O1061" i="11"/>
  <c r="O1229" i="11"/>
  <c r="O1289" i="11"/>
  <c r="O1373" i="11"/>
  <c r="O1457" i="11"/>
  <c r="O1601" i="11"/>
  <c r="O38" i="11"/>
  <c r="O289" i="11"/>
  <c r="O433" i="11"/>
  <c r="O582" i="11"/>
  <c r="O702" i="11"/>
  <c r="O966" i="11"/>
  <c r="O1158" i="11"/>
  <c r="O1254" i="11"/>
  <c r="O1590" i="11"/>
  <c r="O242" i="11"/>
  <c r="O338" i="11"/>
  <c r="O487" i="11"/>
  <c r="O523" i="11"/>
  <c r="O607" i="11"/>
  <c r="O775" i="11"/>
  <c r="O811" i="11"/>
  <c r="O1015" i="11"/>
  <c r="O1099" i="11"/>
  <c r="O1183" i="11"/>
  <c r="O1327" i="11"/>
  <c r="O1411" i="11"/>
  <c r="O1495" i="11"/>
  <c r="O1639" i="11"/>
  <c r="O15" i="11"/>
  <c r="O92" i="11"/>
  <c r="O183" i="11"/>
  <c r="O327" i="11"/>
  <c r="O476" i="11"/>
  <c r="O620" i="11"/>
  <c r="O824" i="11"/>
  <c r="O860" i="11"/>
  <c r="O1052" i="11"/>
  <c r="O1232" i="11"/>
  <c r="O1292" i="11"/>
  <c r="O1460" i="11"/>
  <c r="O1484" i="11"/>
  <c r="O1628" i="11"/>
  <c r="O232" i="11"/>
  <c r="O460" i="11"/>
  <c r="O585" i="11"/>
  <c r="O753" i="11"/>
  <c r="O813" i="11"/>
  <c r="O897" i="11"/>
  <c r="O993" i="11"/>
  <c r="O1077" i="11"/>
  <c r="O1161" i="11"/>
  <c r="O1305" i="11"/>
  <c r="O1389" i="11"/>
  <c r="O1473" i="11"/>
  <c r="O1617" i="11"/>
  <c r="O880" i="11"/>
  <c r="O94" i="11"/>
  <c r="O185" i="11"/>
  <c r="O329" i="11"/>
  <c r="O478" i="11"/>
  <c r="O622" i="11"/>
  <c r="O862" i="11"/>
  <c r="O1234" i="11"/>
  <c r="O1294" i="11"/>
  <c r="O1462" i="11"/>
  <c r="O1486" i="11"/>
  <c r="O1630" i="11"/>
  <c r="O904" i="11"/>
  <c r="O1612" i="11"/>
  <c r="O107" i="11"/>
  <c r="O174" i="11"/>
  <c r="O258" i="11"/>
  <c r="O402" i="11"/>
  <c r="O1408" i="11"/>
  <c r="O360" i="11"/>
  <c r="O629" i="11"/>
  <c r="O653" i="11"/>
  <c r="O917" i="11"/>
  <c r="O1037" i="11"/>
  <c r="O1121" i="11"/>
  <c r="O1349" i="11"/>
  <c r="O1517" i="11"/>
  <c r="O311" i="11"/>
  <c r="O1300" i="11"/>
  <c r="O205" i="11"/>
  <c r="O349" i="11"/>
  <c r="O498" i="11"/>
  <c r="O642" i="11"/>
  <c r="O786" i="11"/>
  <c r="O882" i="11"/>
  <c r="O1050" i="11"/>
  <c r="O1314" i="11"/>
  <c r="O1362" i="11"/>
  <c r="O1398" i="11"/>
  <c r="O1506" i="11"/>
  <c r="O736" i="11"/>
  <c r="O1540" i="11"/>
  <c r="O64" i="11"/>
  <c r="O398" i="11"/>
  <c r="O691" i="11"/>
  <c r="O1555" i="11"/>
  <c r="O628" i="11"/>
  <c r="O152" i="11"/>
  <c r="O243" i="11"/>
  <c r="O387" i="11"/>
  <c r="O536" i="11"/>
  <c r="O740" i="11"/>
  <c r="O920" i="11"/>
  <c r="O1004" i="11"/>
  <c r="O1112" i="11"/>
  <c r="O1352" i="11"/>
  <c r="O1376" i="11"/>
  <c r="O1544" i="11"/>
  <c r="O376" i="11"/>
  <c r="O645" i="11"/>
  <c r="O669" i="11"/>
  <c r="O873" i="11"/>
  <c r="O933" i="11"/>
  <c r="O1137" i="11"/>
  <c r="O1245" i="11"/>
  <c r="O1533" i="11"/>
  <c r="O496" i="11"/>
  <c r="O154" i="11"/>
  <c r="O245" i="11"/>
  <c r="O389" i="11"/>
  <c r="O538" i="11"/>
  <c r="O742" i="11"/>
  <c r="O826" i="11"/>
  <c r="O922" i="11"/>
  <c r="O1006" i="11"/>
  <c r="O1066" i="11"/>
  <c r="O1354" i="11"/>
  <c r="O1378" i="11"/>
  <c r="O1546" i="11"/>
  <c r="O520" i="11"/>
  <c r="O19" i="11"/>
  <c r="O234" i="11"/>
  <c r="O318" i="11"/>
  <c r="O467" i="11"/>
  <c r="O587" i="11"/>
  <c r="O755" i="11"/>
  <c r="O899" i="11"/>
  <c r="O959" i="11"/>
  <c r="O995" i="11"/>
  <c r="O1079" i="11"/>
  <c r="O1163" i="11"/>
  <c r="O1307" i="11"/>
  <c r="O1192" i="11"/>
  <c r="O1564" i="11"/>
  <c r="O192" i="11"/>
  <c r="O276" i="11"/>
  <c r="O420" i="11"/>
  <c r="O545" i="11"/>
  <c r="O713" i="11"/>
  <c r="O857" i="11"/>
  <c r="O977" i="11"/>
  <c r="O1205" i="11"/>
  <c r="O1265" i="11"/>
  <c r="O1433" i="11"/>
  <c r="O1577" i="11"/>
  <c r="O265" i="11"/>
  <c r="O409" i="11"/>
  <c r="O558" i="11"/>
  <c r="O678" i="11"/>
  <c r="O762" i="11"/>
  <c r="O846" i="11"/>
  <c r="O942" i="11"/>
  <c r="O1026" i="11"/>
  <c r="O1134" i="11"/>
  <c r="O1566" i="11"/>
  <c r="O206" i="11"/>
  <c r="O314" i="11"/>
  <c r="O458" i="11"/>
  <c r="O583" i="11"/>
  <c r="O667" i="11"/>
  <c r="O751" i="11"/>
  <c r="O787" i="11"/>
  <c r="O895" i="11"/>
  <c r="O991" i="11"/>
  <c r="O1075" i="11"/>
  <c r="O1159" i="11"/>
  <c r="O1303" i="11"/>
  <c r="O1387" i="11"/>
  <c r="O1471" i="11"/>
  <c r="O1615" i="11"/>
  <c r="O347" i="11"/>
  <c r="O1528" i="11"/>
  <c r="O254" i="11"/>
  <c r="O303" i="11"/>
  <c r="O447" i="11"/>
  <c r="O596" i="11"/>
  <c r="O800" i="11"/>
  <c r="O1148" i="11"/>
  <c r="O1208" i="11"/>
  <c r="O1268" i="11"/>
  <c r="O1436" i="11"/>
  <c r="O1604" i="11"/>
  <c r="O1084" i="11"/>
  <c r="O141" i="11"/>
  <c r="O208" i="11"/>
  <c r="O292" i="11"/>
  <c r="O436" i="11"/>
  <c r="O561" i="11"/>
  <c r="O729" i="11"/>
  <c r="O789" i="11"/>
  <c r="O1053" i="11"/>
  <c r="O1221" i="11"/>
  <c r="O1281" i="11"/>
  <c r="O1365" i="11"/>
  <c r="O1449" i="11"/>
  <c r="O1593" i="11"/>
  <c r="O42" i="11"/>
  <c r="O305" i="11"/>
  <c r="O449" i="11"/>
  <c r="O514" i="11"/>
  <c r="O598" i="11"/>
  <c r="O1210" i="11"/>
  <c r="O1270" i="11"/>
  <c r="O1438" i="11"/>
  <c r="O1606" i="11"/>
  <c r="O275" i="11"/>
  <c r="O1144" i="11"/>
  <c r="O83" i="11"/>
  <c r="O378" i="11"/>
  <c r="O647" i="11"/>
  <c r="O671" i="11"/>
  <c r="O815" i="11"/>
  <c r="O851" i="11"/>
  <c r="O1139" i="11"/>
  <c r="O796" i="11"/>
  <c r="O336" i="11"/>
  <c r="O485" i="11"/>
  <c r="O521" i="11"/>
  <c r="O605" i="11"/>
  <c r="O773" i="11"/>
  <c r="O893" i="11"/>
  <c r="O1013" i="11"/>
  <c r="O1097" i="11"/>
  <c r="O1181" i="11"/>
  <c r="O1325" i="11"/>
  <c r="O1409" i="11"/>
  <c r="O1493" i="11"/>
  <c r="O1637" i="11"/>
  <c r="O712" i="11"/>
  <c r="O1504" i="11"/>
  <c r="O90" i="11"/>
  <c r="O181" i="11"/>
  <c r="O325" i="11"/>
  <c r="O474" i="11"/>
  <c r="O618" i="11"/>
  <c r="O858" i="11"/>
  <c r="O1110" i="11"/>
  <c r="O1230" i="11"/>
  <c r="O1290" i="11"/>
  <c r="O1458" i="11"/>
  <c r="O1482" i="11"/>
  <c r="O1626" i="11"/>
  <c r="O868" i="11"/>
  <c r="O1096" i="11"/>
  <c r="O374" i="11"/>
  <c r="O643" i="11"/>
  <c r="O955" i="11"/>
  <c r="O1135" i="11"/>
  <c r="O1243" i="11"/>
  <c r="O1531" i="11"/>
  <c r="O79" i="11"/>
  <c r="O194" i="11"/>
  <c r="O65" i="11"/>
  <c r="O219" i="11"/>
  <c r="O255" i="11"/>
  <c r="O363" i="11"/>
  <c r="O512" i="11"/>
  <c r="O656" i="11"/>
  <c r="O716" i="11"/>
  <c r="O896" i="11"/>
  <c r="O980" i="11"/>
  <c r="O1088" i="11"/>
  <c r="O1184" i="11"/>
  <c r="O1328" i="11"/>
  <c r="O1412" i="11"/>
  <c r="O1520" i="11"/>
  <c r="O395" i="11"/>
  <c r="O352" i="11"/>
  <c r="O501" i="11"/>
  <c r="O537" i="11"/>
  <c r="O621" i="11"/>
  <c r="O909" i="11"/>
  <c r="O1029" i="11"/>
  <c r="O1113" i="11"/>
  <c r="O1197" i="11"/>
  <c r="O1341" i="11"/>
  <c r="O1509" i="11"/>
  <c r="O227" i="11"/>
  <c r="O1324" i="11"/>
  <c r="O221" i="11"/>
  <c r="O281" i="11"/>
  <c r="O365" i="11"/>
  <c r="O658" i="11"/>
  <c r="O718" i="11"/>
  <c r="O802" i="11"/>
  <c r="O898" i="11"/>
  <c r="O982" i="11"/>
  <c r="O1186" i="11"/>
  <c r="O1330" i="11"/>
  <c r="O1414" i="11"/>
  <c r="O1522" i="11"/>
  <c r="O1264" i="11"/>
  <c r="O56" i="11"/>
  <c r="O143" i="11"/>
  <c r="O210" i="11"/>
  <c r="O294" i="11"/>
  <c r="O396" i="11"/>
  <c r="O1002" i="11"/>
  <c r="O1591" i="11"/>
  <c r="O40" i="11"/>
  <c r="O1040" i="11"/>
  <c r="O772" i="11"/>
  <c r="O282" i="11"/>
  <c r="O839" i="11"/>
  <c r="O1283" i="11"/>
  <c r="O1403" i="11"/>
  <c r="O1463" i="11"/>
  <c r="O144" i="11"/>
  <c r="O540" i="11"/>
  <c r="O600" i="11"/>
  <c r="O1068" i="11"/>
  <c r="O1212" i="11"/>
  <c r="O1272" i="11"/>
  <c r="O1440" i="11"/>
  <c r="O1608" i="11"/>
  <c r="O200" i="11"/>
  <c r="O284" i="11"/>
  <c r="O428" i="11"/>
  <c r="O553" i="11"/>
  <c r="O865" i="11"/>
  <c r="O1213" i="11"/>
  <c r="O1249" i="11"/>
  <c r="O1273" i="11"/>
  <c r="O1441" i="11"/>
  <c r="O1585" i="11"/>
  <c r="O36" i="11"/>
  <c r="O700" i="11"/>
  <c r="O20" i="11"/>
  <c r="O146" i="11"/>
  <c r="O237" i="11"/>
  <c r="O381" i="11"/>
  <c r="O530" i="11"/>
  <c r="O734" i="11"/>
  <c r="O818" i="11"/>
  <c r="O914" i="11"/>
  <c r="O998" i="11"/>
  <c r="O1346" i="11"/>
  <c r="O1370" i="11"/>
  <c r="O1430" i="11"/>
  <c r="O1538" i="11"/>
  <c r="O532" i="11"/>
  <c r="O59" i="11"/>
  <c r="O60" i="11"/>
  <c r="O147" i="11"/>
  <c r="O214" i="11"/>
  <c r="O298" i="11"/>
  <c r="O442" i="11"/>
  <c r="O567" i="11"/>
  <c r="O651" i="11"/>
  <c r="O735" i="11"/>
  <c r="O879" i="11"/>
  <c r="O1059" i="11"/>
  <c r="O1227" i="11"/>
  <c r="O1287" i="11"/>
  <c r="O1371" i="11"/>
  <c r="O1455" i="11"/>
  <c r="O1599" i="11"/>
  <c r="O1420" i="11"/>
  <c r="O61" i="11"/>
  <c r="O949" i="11"/>
  <c r="O21" i="11"/>
  <c r="O675" i="11"/>
  <c r="O689" i="11"/>
  <c r="O654" i="11"/>
  <c r="O822" i="11"/>
  <c r="O1120" i="11"/>
  <c r="O778" i="11"/>
  <c r="O1102" i="11"/>
  <c r="O30" i="11"/>
  <c r="O354" i="11"/>
  <c r="O503" i="11"/>
  <c r="O623" i="11"/>
  <c r="O935" i="11"/>
  <c r="O1007" i="11"/>
  <c r="O1067" i="11"/>
  <c r="O1559" i="11"/>
  <c r="O1619" i="11"/>
  <c r="O455" i="11"/>
  <c r="O211" i="11"/>
  <c r="O331" i="11"/>
  <c r="O451" i="11"/>
  <c r="O660" i="11"/>
  <c r="O720" i="11"/>
  <c r="O804" i="11"/>
  <c r="O900" i="11"/>
  <c r="O984" i="11"/>
  <c r="O1152" i="11"/>
  <c r="O1188" i="11"/>
  <c r="O1332" i="11"/>
  <c r="O1380" i="11"/>
  <c r="O1417" i="11"/>
  <c r="O1524" i="11"/>
  <c r="O371" i="11"/>
  <c r="O344" i="11"/>
  <c r="O493" i="11"/>
  <c r="O529" i="11"/>
  <c r="O613" i="11"/>
  <c r="O781" i="11"/>
  <c r="O901" i="11"/>
  <c r="O1021" i="11"/>
  <c r="O1105" i="11"/>
  <c r="O1189" i="11"/>
  <c r="O1333" i="11"/>
  <c r="O1418" i="11"/>
  <c r="O1501" i="11"/>
  <c r="O46" i="11"/>
  <c r="O297" i="11"/>
  <c r="O441" i="11"/>
  <c r="O590" i="11"/>
  <c r="O974" i="11"/>
  <c r="O1082" i="11"/>
  <c r="O1166" i="11"/>
  <c r="O1202" i="11"/>
  <c r="O1262" i="11"/>
  <c r="O1598" i="11"/>
  <c r="O263" i="11"/>
  <c r="O358" i="11"/>
  <c r="O627" i="11"/>
  <c r="O1035" i="11"/>
  <c r="O1119" i="11"/>
  <c r="O1347" i="11"/>
  <c r="O1515" i="11"/>
  <c r="O1179" i="11"/>
  <c r="O1407" i="11"/>
  <c r="O1071" i="11"/>
  <c r="O1611" i="11"/>
  <c r="O927" i="11"/>
  <c r="O958" i="11"/>
  <c r="O1356" i="11"/>
  <c r="O661" i="11"/>
  <c r="O177" i="11"/>
  <c r="O1286" i="11"/>
  <c r="O833" i="11"/>
  <c r="O150" i="11"/>
  <c r="O290" i="11"/>
  <c r="O692" i="11"/>
  <c r="O268" i="11"/>
  <c r="O1510" i="11"/>
  <c r="O426" i="11"/>
  <c r="O719" i="11"/>
  <c r="O875" i="11"/>
  <c r="O911" i="11"/>
  <c r="O971" i="11"/>
  <c r="O1223" i="11"/>
  <c r="O1319" i="11"/>
  <c r="O1379" i="11"/>
  <c r="O1439" i="11"/>
  <c r="O1480" i="11"/>
  <c r="O120" i="11"/>
  <c r="O516" i="11"/>
  <c r="O576" i="11"/>
  <c r="O696" i="11"/>
  <c r="O780" i="11"/>
  <c r="O960" i="11"/>
  <c r="O1044" i="11"/>
  <c r="O1248" i="11"/>
  <c r="O1584" i="11"/>
  <c r="O1384" i="11"/>
  <c r="O109" i="11"/>
  <c r="O176" i="11"/>
  <c r="O260" i="11"/>
  <c r="O404" i="11"/>
  <c r="O505" i="11"/>
  <c r="O697" i="11"/>
  <c r="O841" i="11"/>
  <c r="O1561" i="11"/>
  <c r="O122" i="11"/>
  <c r="O213" i="11"/>
  <c r="O357" i="11"/>
  <c r="O506" i="11"/>
  <c r="O650" i="11"/>
  <c r="O710" i="11"/>
  <c r="O794" i="11"/>
  <c r="O890" i="11"/>
  <c r="O1178" i="11"/>
  <c r="O1322" i="11"/>
  <c r="O1406" i="11"/>
  <c r="O1514" i="11"/>
  <c r="O190" i="11"/>
  <c r="O274" i="11"/>
  <c r="O418" i="11"/>
  <c r="O543" i="11"/>
  <c r="O687" i="11"/>
  <c r="O711" i="11"/>
  <c r="O855" i="11"/>
  <c r="O975" i="11"/>
  <c r="O1203" i="11"/>
  <c r="O1263" i="11"/>
  <c r="O1431" i="11"/>
  <c r="O1575" i="11"/>
  <c r="O1491" i="11"/>
  <c r="O1299" i="11"/>
  <c r="O1467" i="11"/>
  <c r="O819" i="11"/>
  <c r="O1343" i="11"/>
  <c r="O235" i="11"/>
  <c r="O1024" i="11"/>
  <c r="O1357" i="11"/>
  <c r="O321" i="11"/>
  <c r="O1360" i="11"/>
  <c r="O1553" i="11"/>
  <c r="O1434" i="11"/>
  <c r="O434" i="11"/>
  <c r="O1219" i="11"/>
  <c r="O412" i="11"/>
  <c r="O425" i="11"/>
  <c r="O1174" i="11"/>
  <c r="O1582" i="11"/>
  <c r="O563" i="11"/>
  <c r="O1199" i="11"/>
  <c r="O1595" i="11"/>
  <c r="O187" i="11"/>
  <c r="O307" i="11"/>
  <c r="O427" i="11"/>
  <c r="O636" i="11"/>
  <c r="O840" i="11"/>
  <c r="O876" i="11"/>
  <c r="O1104" i="11"/>
  <c r="O1308" i="11"/>
  <c r="O1392" i="11"/>
  <c r="O1500" i="11"/>
  <c r="O760" i="11"/>
  <c r="O1624" i="11"/>
  <c r="O236" i="11"/>
  <c r="O320" i="11"/>
  <c r="O469" i="11"/>
  <c r="O589" i="11"/>
  <c r="O673" i="11"/>
  <c r="O757" i="11"/>
  <c r="O877" i="11"/>
  <c r="O997" i="11"/>
  <c r="O1081" i="11"/>
  <c r="O1165" i="11"/>
  <c r="O1309" i="11"/>
  <c r="O1393" i="11"/>
  <c r="O1477" i="11"/>
  <c r="O1621" i="11"/>
  <c r="O1060" i="11"/>
  <c r="O273" i="11"/>
  <c r="O333" i="11"/>
  <c r="O417" i="11"/>
  <c r="O566" i="11"/>
  <c r="O686" i="11"/>
  <c r="O770" i="11"/>
  <c r="O854" i="11"/>
  <c r="O950" i="11"/>
  <c r="O1034" i="11"/>
  <c r="O1142" i="11"/>
  <c r="O1574" i="11"/>
  <c r="O250" i="11"/>
  <c r="O334" i="11"/>
  <c r="O483" i="11"/>
  <c r="O519" i="11"/>
  <c r="O603" i="11"/>
  <c r="O771" i="11"/>
  <c r="O915" i="11"/>
  <c r="O1011" i="11"/>
  <c r="O1095" i="11"/>
  <c r="O1323" i="11"/>
  <c r="O1635" i="11"/>
  <c r="O1383" i="11"/>
  <c r="O1251" i="11"/>
  <c r="O1023" i="11"/>
  <c r="O683" i="11"/>
  <c r="O480" i="11"/>
  <c r="O925" i="11"/>
  <c r="O1622" i="11"/>
  <c r="O382" i="11"/>
  <c r="O1051" i="11"/>
  <c r="O705" i="11"/>
  <c r="O574" i="11"/>
  <c r="O1318" i="11"/>
  <c r="O539" i="11"/>
  <c r="O599" i="11"/>
  <c r="O827" i="11"/>
  <c r="O983" i="11"/>
  <c r="O1535" i="11"/>
  <c r="O203" i="11"/>
  <c r="O96" i="11"/>
  <c r="O367" i="11"/>
  <c r="O492" i="11"/>
  <c r="O672" i="11"/>
  <c r="O756" i="11"/>
  <c r="O936" i="11"/>
  <c r="O1020" i="11"/>
  <c r="O1128" i="11"/>
  <c r="O1560" i="11"/>
  <c r="O380" i="11"/>
  <c r="O649" i="11"/>
  <c r="O817" i="11"/>
  <c r="O961" i="11"/>
  <c r="O1141" i="11"/>
  <c r="O1537" i="11"/>
  <c r="O431" i="11"/>
  <c r="O98" i="11"/>
  <c r="O189" i="11"/>
  <c r="O482" i="11"/>
  <c r="O626" i="11"/>
  <c r="O866" i="11"/>
  <c r="O1058" i="11"/>
  <c r="O1238" i="11"/>
  <c r="O1298" i="11"/>
  <c r="O1466" i="11"/>
  <c r="O1490" i="11"/>
  <c r="O1634" i="11"/>
  <c r="O1456" i="11"/>
  <c r="O394" i="11"/>
  <c r="O831" i="11"/>
  <c r="O951" i="11"/>
  <c r="O1551" i="11"/>
  <c r="O1382" i="11"/>
  <c r="O1550" i="11"/>
  <c r="O159" i="11"/>
  <c r="O310" i="11"/>
  <c r="O579" i="11"/>
  <c r="O747" i="11"/>
  <c r="O987" i="11"/>
  <c r="O1275" i="11"/>
  <c r="O1335" i="11"/>
  <c r="O828" i="11"/>
  <c r="O368" i="11"/>
  <c r="O1478" i="11"/>
  <c r="O916" i="11"/>
  <c r="O168" i="11"/>
  <c r="O727" i="11"/>
  <c r="O1363" i="11"/>
  <c r="O1580" i="11"/>
  <c r="O849" i="11"/>
  <c r="O1042" i="11"/>
  <c r="O695" i="11"/>
  <c r="O791" i="11"/>
  <c r="O947" i="11"/>
  <c r="O1295" i="11"/>
  <c r="O1475" i="11"/>
  <c r="O283" i="11"/>
  <c r="O552" i="11"/>
  <c r="O612" i="11"/>
  <c r="O816" i="11"/>
  <c r="O1080" i="11"/>
  <c r="O1224" i="11"/>
  <c r="O1284" i="11"/>
  <c r="O1452" i="11"/>
  <c r="O1476" i="11"/>
  <c r="O1620" i="11"/>
  <c r="O892" i="11"/>
  <c r="O145" i="11"/>
  <c r="O212" i="11"/>
  <c r="O296" i="11"/>
  <c r="O440" i="11"/>
  <c r="O565" i="11"/>
  <c r="O733" i="11"/>
  <c r="O1057" i="11"/>
  <c r="O1225" i="11"/>
  <c r="O1285" i="11"/>
  <c r="O1369" i="11"/>
  <c r="O1453" i="11"/>
  <c r="O1597" i="11"/>
  <c r="O160" i="11"/>
  <c r="O1421" i="11"/>
  <c r="O158" i="11"/>
  <c r="O249" i="11"/>
  <c r="O309" i="11"/>
  <c r="O393" i="11"/>
  <c r="O542" i="11"/>
  <c r="O662" i="11"/>
  <c r="O746" i="11"/>
  <c r="O830" i="11"/>
  <c r="O926" i="11"/>
  <c r="O1010" i="11"/>
  <c r="O1118" i="11"/>
  <c r="O664" i="11"/>
  <c r="O72" i="11"/>
  <c r="O226" i="11"/>
  <c r="O454" i="11"/>
  <c r="O891" i="11"/>
  <c r="O1155" i="11"/>
  <c r="O1587" i="11"/>
  <c r="O101" i="11"/>
  <c r="O918" i="11"/>
  <c r="O1086" i="11"/>
  <c r="O559" i="11"/>
  <c r="O871" i="11"/>
  <c r="O956" i="11"/>
  <c r="O1124" i="11"/>
  <c r="O198" i="11"/>
  <c r="O1175" i="11"/>
  <c r="O1631" i="11"/>
  <c r="O44" i="11"/>
  <c r="O223" i="11"/>
  <c r="O343" i="11"/>
  <c r="O403" i="11"/>
  <c r="O468" i="11"/>
  <c r="O732" i="11"/>
  <c r="O912" i="11"/>
  <c r="O996" i="11"/>
  <c r="O1164" i="11"/>
  <c r="O1344" i="11"/>
  <c r="O1428" i="11"/>
  <c r="O1536" i="11"/>
  <c r="O508" i="11"/>
  <c r="O356" i="11"/>
  <c r="O625" i="11"/>
  <c r="O793" i="11"/>
  <c r="O853" i="11"/>
  <c r="O937" i="11"/>
  <c r="O1033" i="11"/>
  <c r="O1117" i="11"/>
  <c r="O1201" i="11"/>
  <c r="O1345" i="11"/>
  <c r="O1513" i="11"/>
  <c r="O69" i="11"/>
  <c r="O453" i="11"/>
  <c r="O518" i="11"/>
  <c r="O602" i="11"/>
  <c r="O1214" i="11"/>
  <c r="O1274" i="11"/>
  <c r="O1358" i="11"/>
  <c r="O1442" i="11"/>
  <c r="O1610" i="11"/>
  <c r="O370" i="11"/>
  <c r="O639" i="11"/>
  <c r="O663" i="11"/>
  <c r="O807" i="11"/>
  <c r="O843" i="11"/>
  <c r="O1047" i="11"/>
  <c r="O1131" i="11"/>
  <c r="O1239" i="11"/>
  <c r="O1359" i="11"/>
  <c r="O1527" i="11"/>
  <c r="O867" i="11"/>
  <c r="O1443" i="11"/>
  <c r="O1191" i="11"/>
  <c r="O744" i="11"/>
  <c r="O721" i="11"/>
  <c r="O470" i="11"/>
  <c r="O1226" i="11"/>
  <c r="O1539" i="11"/>
  <c r="O738" i="11"/>
  <c r="O1542" i="11"/>
  <c r="O694" i="11"/>
  <c r="O438" i="11"/>
  <c r="O515" i="11"/>
  <c r="O731" i="11"/>
  <c r="O803" i="11"/>
  <c r="O863" i="11"/>
  <c r="O887" i="11"/>
  <c r="O1115" i="11"/>
  <c r="O1271" i="11"/>
  <c r="O1391" i="11"/>
  <c r="O1451" i="11"/>
  <c r="O1511" i="11"/>
  <c r="O1372" i="11"/>
  <c r="O132" i="11"/>
  <c r="O319" i="11"/>
  <c r="O528" i="11"/>
  <c r="O588" i="11"/>
  <c r="O792" i="11"/>
  <c r="O972" i="11"/>
  <c r="O1056" i="11"/>
  <c r="O1140" i="11"/>
  <c r="O1200" i="11"/>
  <c r="O1260" i="11"/>
  <c r="O1368" i="11"/>
  <c r="O1596" i="11"/>
  <c r="O1156" i="11"/>
  <c r="O121" i="11"/>
  <c r="O188" i="11"/>
  <c r="O272" i="11"/>
  <c r="O416" i="11"/>
  <c r="O541" i="11"/>
  <c r="O709" i="11"/>
  <c r="O1261" i="11"/>
  <c r="O1429" i="11"/>
  <c r="O1573" i="11"/>
  <c r="O820" i="11"/>
  <c r="O1204" i="11"/>
  <c r="O134" i="11"/>
  <c r="O225" i="11"/>
  <c r="O369" i="11"/>
  <c r="O722" i="11"/>
  <c r="O806" i="11"/>
  <c r="O902" i="11"/>
  <c r="O986" i="11"/>
  <c r="O1094" i="11"/>
  <c r="O1154" i="11"/>
  <c r="O1190" i="11"/>
  <c r="O1334" i="11"/>
  <c r="O1419" i="11"/>
  <c r="O1526" i="11"/>
  <c r="O383" i="11"/>
  <c r="O135" i="11"/>
  <c r="O202" i="11"/>
  <c r="O286" i="11"/>
  <c r="O430" i="11"/>
  <c r="O555" i="11"/>
  <c r="O723" i="11"/>
  <c r="O1215" i="11"/>
  <c r="O1107" i="11"/>
  <c r="O856" i="11"/>
  <c r="O637" i="11"/>
  <c r="O1525" i="11"/>
  <c r="O1106" i="11"/>
  <c r="O1143" i="11"/>
  <c r="O241" i="11"/>
  <c r="O776" i="11"/>
  <c r="O184" i="11"/>
  <c r="O969" i="11"/>
  <c r="O1425" i="11"/>
  <c r="O479" i="11"/>
  <c r="O767" i="11"/>
  <c r="O1055" i="11"/>
  <c r="O1247" i="11"/>
  <c r="O1607" i="11"/>
  <c r="O199" i="11"/>
  <c r="O259" i="11"/>
  <c r="O439" i="11"/>
  <c r="O648" i="11"/>
  <c r="O708" i="11"/>
  <c r="O888" i="11"/>
  <c r="O1176" i="11"/>
  <c r="O1320" i="11"/>
  <c r="O1404" i="11"/>
  <c r="O1512" i="11"/>
  <c r="O239" i="11"/>
  <c r="O1252" i="11"/>
  <c r="O1468" i="11"/>
  <c r="O248" i="11"/>
  <c r="O332" i="11"/>
  <c r="O481" i="11"/>
  <c r="O517" i="11"/>
  <c r="O601" i="11"/>
  <c r="O769" i="11"/>
  <c r="O829" i="11"/>
  <c r="O913" i="11"/>
  <c r="O1009" i="11"/>
  <c r="O1093" i="11"/>
  <c r="O1177" i="11"/>
  <c r="O1321" i="11"/>
  <c r="O1405" i="11"/>
  <c r="O1489" i="11"/>
  <c r="O1633" i="11"/>
  <c r="O940" i="11"/>
  <c r="O22" i="11"/>
  <c r="O285" i="11"/>
  <c r="O345" i="11"/>
  <c r="O429" i="11"/>
  <c r="O578" i="11"/>
  <c r="O698" i="11"/>
  <c r="O782" i="11"/>
  <c r="O962" i="11"/>
  <c r="O1046" i="11"/>
  <c r="O1250" i="11"/>
  <c r="O1586" i="11"/>
  <c r="O1108" i="11"/>
  <c r="O47" i="11"/>
  <c r="O346" i="11"/>
  <c r="O495" i="11"/>
  <c r="O531" i="11"/>
  <c r="O615" i="11"/>
  <c r="O783" i="11"/>
  <c r="O1503" i="11"/>
  <c r="O84" i="11"/>
  <c r="O1548" i="11"/>
  <c r="O1129" i="11"/>
  <c r="O1288" i="11"/>
  <c r="O928" i="11"/>
  <c r="O385" i="11"/>
  <c r="O1350" i="11"/>
  <c r="O472" i="11"/>
  <c r="O279" i="11"/>
  <c r="O1257" i="11"/>
  <c r="O1569" i="11"/>
  <c r="O341" i="11"/>
  <c r="O1151" i="11"/>
  <c r="O1211" i="11"/>
  <c r="O1367" i="11"/>
  <c r="O724" i="11"/>
  <c r="O108" i="11"/>
  <c r="O379" i="11"/>
  <c r="O504" i="11"/>
  <c r="O684" i="11"/>
  <c r="O768" i="11"/>
  <c r="O852" i="11"/>
  <c r="O948" i="11"/>
  <c r="O1032" i="11"/>
  <c r="O1116" i="11"/>
  <c r="O1572" i="11"/>
  <c r="O97" i="11"/>
  <c r="O392" i="11"/>
  <c r="O685" i="11"/>
  <c r="O889" i="11"/>
  <c r="O973" i="11"/>
  <c r="O1549" i="11"/>
  <c r="O568" i="11"/>
  <c r="O110" i="11"/>
  <c r="O201" i="11"/>
  <c r="O494" i="11"/>
  <c r="O638" i="11"/>
  <c r="O878" i="11"/>
  <c r="O1070" i="11"/>
  <c r="O1310" i="11"/>
  <c r="O1394" i="11"/>
  <c r="O1502" i="11"/>
  <c r="O808" i="11"/>
  <c r="O45" i="11"/>
  <c r="O178" i="11"/>
  <c r="O262" i="11"/>
  <c r="O406" i="11"/>
  <c r="O507" i="11"/>
  <c r="O699" i="11"/>
  <c r="O963" i="11"/>
  <c r="O1563" i="11"/>
  <c r="O759" i="11"/>
  <c r="O999" i="11"/>
  <c r="O1167" i="11"/>
  <c r="O1395" i="11"/>
  <c r="O1479" i="11"/>
  <c r="O1447" i="11"/>
  <c r="O572" i="11"/>
  <c r="O355" i="11"/>
  <c r="O1008" i="11"/>
  <c r="O1045" i="11"/>
  <c r="O614" i="11"/>
  <c r="O939" i="11"/>
  <c r="O534" i="11"/>
  <c r="O423" i="11"/>
  <c r="O1150" i="11"/>
  <c r="O1402" i="11"/>
  <c r="O551" i="11"/>
  <c r="O1031" i="11"/>
  <c r="O1091" i="11"/>
  <c r="O1487" i="11"/>
  <c r="O1583" i="11"/>
  <c r="O1132" i="11"/>
  <c r="O175" i="11"/>
  <c r="O295" i="11"/>
  <c r="O624" i="11"/>
  <c r="O864" i="11"/>
  <c r="O1092" i="11"/>
  <c r="O1236" i="11"/>
  <c r="O1296" i="11"/>
  <c r="O1464" i="11"/>
  <c r="O1488" i="11"/>
  <c r="O1632" i="11"/>
  <c r="O157" i="11"/>
  <c r="O224" i="11"/>
  <c r="O308" i="11"/>
  <c r="O452" i="11"/>
  <c r="O577" i="11"/>
  <c r="O745" i="11"/>
  <c r="O805" i="11"/>
  <c r="O985" i="11"/>
  <c r="O1069" i="11"/>
  <c r="O1153" i="11"/>
  <c r="O1297" i="11"/>
  <c r="O1381" i="11"/>
  <c r="O1465" i="11"/>
  <c r="O1609" i="11"/>
  <c r="O299" i="11"/>
  <c r="O261" i="11"/>
  <c r="O405" i="11"/>
  <c r="O554" i="11"/>
  <c r="O674" i="11"/>
  <c r="O758" i="11"/>
  <c r="O842" i="11"/>
  <c r="O938" i="11"/>
  <c r="O1022" i="11"/>
  <c r="O1130" i="11"/>
  <c r="O1562" i="11"/>
  <c r="O23" i="11"/>
  <c r="O238" i="11"/>
  <c r="O322" i="11"/>
  <c r="O471" i="11"/>
  <c r="O591" i="11"/>
  <c r="O795" i="11"/>
  <c r="O903" i="11"/>
  <c r="O1083" i="11"/>
  <c r="O1311" i="11"/>
  <c r="O1623" i="11"/>
  <c r="O252" i="11"/>
  <c r="O1279" i="11"/>
  <c r="O924" i="11"/>
  <c r="O616" i="11"/>
  <c r="O1237" i="11"/>
  <c r="O1454" i="11"/>
  <c r="O6" i="11"/>
  <c r="A78" i="1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B1161" i="9"/>
  <c r="B1160" i="9"/>
  <c r="B1159" i="9"/>
  <c r="B1158" i="9"/>
  <c r="B1157" i="9"/>
  <c r="B1156" i="9"/>
  <c r="B1155" i="9"/>
  <c r="B1154" i="9"/>
  <c r="B1153" i="9"/>
  <c r="B163" i="9"/>
  <c r="B159" i="9"/>
  <c r="B160" i="9"/>
  <c r="B161" i="9"/>
  <c r="B162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1002" i="9"/>
  <c r="B1003" i="9"/>
  <c r="B1004" i="9"/>
  <c r="B1005" i="9"/>
  <c r="B1006" i="9"/>
  <c r="B1007" i="9"/>
  <c r="B1008" i="9"/>
  <c r="B1009" i="9"/>
  <c r="B1010" i="9"/>
  <c r="B1011" i="9"/>
  <c r="B1012" i="9"/>
  <c r="B1013" i="9"/>
  <c r="B1014" i="9"/>
  <c r="B1015" i="9"/>
  <c r="B1016" i="9"/>
  <c r="B1017" i="9"/>
  <c r="B1018" i="9"/>
  <c r="B1019" i="9"/>
  <c r="B1020" i="9"/>
  <c r="B1021" i="9"/>
  <c r="B1022" i="9"/>
  <c r="B1023" i="9"/>
  <c r="B1024" i="9"/>
  <c r="B1025" i="9"/>
  <c r="B1026" i="9"/>
  <c r="B1027" i="9"/>
  <c r="B1028" i="9"/>
  <c r="B1029" i="9"/>
  <c r="B1030" i="9"/>
  <c r="B1031" i="9"/>
  <c r="B1032" i="9"/>
  <c r="B1033" i="9"/>
  <c r="B1034" i="9"/>
  <c r="B1035" i="9"/>
  <c r="B1036" i="9"/>
  <c r="B1037" i="9"/>
  <c r="B1038" i="9"/>
  <c r="B1039" i="9"/>
  <c r="B1040" i="9"/>
  <c r="B1041" i="9"/>
  <c r="B1042" i="9"/>
  <c r="B1043" i="9"/>
  <c r="B1044" i="9"/>
  <c r="B1045" i="9"/>
  <c r="B1046" i="9"/>
  <c r="B1047" i="9"/>
  <c r="B1048" i="9"/>
  <c r="B1049" i="9"/>
  <c r="B1050" i="9"/>
  <c r="B1051" i="9"/>
  <c r="B1052" i="9"/>
  <c r="B1053" i="9"/>
  <c r="B1054" i="9"/>
  <c r="B1055" i="9"/>
  <c r="B1056" i="9"/>
  <c r="B1057" i="9"/>
  <c r="B1058" i="9"/>
  <c r="B1059" i="9"/>
  <c r="B1060" i="9"/>
  <c r="B1061" i="9"/>
  <c r="B1062" i="9"/>
  <c r="B1063" i="9"/>
  <c r="B1064" i="9"/>
  <c r="B1065" i="9"/>
  <c r="B1066" i="9"/>
  <c r="B1067" i="9"/>
  <c r="B1068" i="9"/>
  <c r="B1069" i="9"/>
  <c r="B1070" i="9"/>
  <c r="B1071" i="9"/>
  <c r="B1072" i="9"/>
  <c r="B1073" i="9"/>
  <c r="B1074" i="9"/>
  <c r="B1075" i="9"/>
  <c r="B1076" i="9"/>
  <c r="B1077" i="9"/>
  <c r="B1078" i="9"/>
  <c r="B1079" i="9"/>
  <c r="B1080" i="9"/>
  <c r="B1081" i="9"/>
  <c r="B1082" i="9"/>
  <c r="B1083" i="9"/>
  <c r="B1084" i="9"/>
  <c r="B1085" i="9"/>
  <c r="B1086" i="9"/>
  <c r="B1087" i="9"/>
  <c r="B1088" i="9"/>
  <c r="B1089" i="9"/>
  <c r="B1090" i="9"/>
  <c r="B1091" i="9"/>
  <c r="B1092" i="9"/>
  <c r="B1093" i="9"/>
  <c r="B1094" i="9"/>
  <c r="B1095" i="9"/>
  <c r="B1096" i="9"/>
  <c r="B1097" i="9"/>
  <c r="B1098" i="9"/>
  <c r="B1099" i="9"/>
  <c r="B1100" i="9"/>
  <c r="B1101" i="9"/>
  <c r="B1102" i="9"/>
  <c r="B1103" i="9"/>
  <c r="B1104" i="9"/>
  <c r="B1105" i="9"/>
  <c r="B1106" i="9"/>
  <c r="B1107" i="9"/>
  <c r="B1108" i="9"/>
  <c r="B1109" i="9"/>
  <c r="B1110" i="9"/>
  <c r="B1111" i="9"/>
  <c r="B1112" i="9"/>
  <c r="B1113" i="9"/>
  <c r="B1114" i="9"/>
  <c r="B1115" i="9"/>
  <c r="B1116" i="9"/>
  <c r="B1117" i="9"/>
  <c r="B1118" i="9"/>
  <c r="B1119" i="9"/>
  <c r="B1120" i="9"/>
  <c r="B1121" i="9"/>
  <c r="B1122" i="9"/>
  <c r="B1123" i="9"/>
  <c r="B1124" i="9"/>
  <c r="B1125" i="9"/>
  <c r="B1126" i="9"/>
  <c r="B1127" i="9"/>
  <c r="B1128" i="9"/>
  <c r="B1129" i="9"/>
  <c r="B1130" i="9"/>
  <c r="B1131" i="9"/>
  <c r="B1132" i="9"/>
  <c r="B1133" i="9"/>
  <c r="B1134" i="9"/>
  <c r="B1135" i="9"/>
  <c r="B1136" i="9"/>
  <c r="B1137" i="9"/>
  <c r="B1138" i="9"/>
  <c r="B1139" i="9"/>
  <c r="B1140" i="9"/>
  <c r="B1141" i="9"/>
  <c r="B1142" i="9"/>
  <c r="B1143" i="9"/>
  <c r="B1144" i="9"/>
  <c r="B1145" i="9"/>
  <c r="B1146" i="9"/>
  <c r="B1147" i="9"/>
  <c r="B1148" i="9"/>
  <c r="B1149" i="9"/>
  <c r="B1150" i="9"/>
  <c r="B1151" i="9"/>
  <c r="B1152" i="9"/>
  <c r="F15" i="25" l="1"/>
  <c r="AF8" i="22"/>
  <c r="A94" i="1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744" i="9" s="1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A761" i="9" s="1"/>
  <c r="A762" i="9" s="1"/>
  <c r="A763" i="9" s="1"/>
  <c r="A764" i="9" s="1"/>
  <c r="A765" i="9" s="1"/>
  <c r="A766" i="9" s="1"/>
  <c r="A767" i="9" s="1"/>
  <c r="A768" i="9" s="1"/>
  <c r="A769" i="9" s="1"/>
  <c r="A770" i="9" s="1"/>
  <c r="A771" i="9" s="1"/>
  <c r="A772" i="9" s="1"/>
  <c r="A773" i="9" s="1"/>
  <c r="A774" i="9" s="1"/>
  <c r="A775" i="9" s="1"/>
  <c r="A776" i="9" s="1"/>
  <c r="A777" i="9" s="1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 s="1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A804" i="9" s="1"/>
  <c r="A805" i="9" s="1"/>
  <c r="A806" i="9" s="1"/>
  <c r="A807" i="9" s="1"/>
  <c r="A808" i="9" s="1"/>
  <c r="A809" i="9" s="1"/>
  <c r="A810" i="9" s="1"/>
  <c r="A811" i="9" s="1"/>
  <c r="A812" i="9" s="1"/>
  <c r="A813" i="9" s="1"/>
  <c r="A814" i="9" s="1"/>
  <c r="A815" i="9" s="1"/>
  <c r="A816" i="9" s="1"/>
  <c r="A817" i="9" s="1"/>
  <c r="A818" i="9" s="1"/>
  <c r="A819" i="9" s="1"/>
  <c r="A820" i="9" s="1"/>
  <c r="A821" i="9" s="1"/>
  <c r="A822" i="9" s="1"/>
  <c r="A823" i="9" s="1"/>
  <c r="A824" i="9" s="1"/>
  <c r="A825" i="9" s="1"/>
  <c r="A826" i="9" s="1"/>
  <c r="A827" i="9" s="1"/>
  <c r="A828" i="9" s="1"/>
  <c r="A829" i="9" s="1"/>
  <c r="A830" i="9" s="1"/>
  <c r="A831" i="9" s="1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901" i="9" s="1"/>
  <c r="A902" i="9" s="1"/>
  <c r="A903" i="9" s="1"/>
  <c r="A904" i="9" s="1"/>
  <c r="A905" i="9" s="1"/>
  <c r="A906" i="9" s="1"/>
  <c r="A907" i="9" s="1"/>
  <c r="A908" i="9" s="1"/>
  <c r="A909" i="9" s="1"/>
  <c r="A910" i="9" s="1"/>
  <c r="A911" i="9" s="1"/>
  <c r="A912" i="9" s="1"/>
  <c r="A913" i="9" s="1"/>
  <c r="A914" i="9" s="1"/>
  <c r="A915" i="9" s="1"/>
  <c r="A916" i="9" s="1"/>
  <c r="A917" i="9" s="1"/>
  <c r="A918" i="9" s="1"/>
  <c r="A919" i="9" s="1"/>
  <c r="A920" i="9" s="1"/>
  <c r="A921" i="9" s="1"/>
  <c r="A922" i="9" s="1"/>
  <c r="A923" i="9" s="1"/>
  <c r="A924" i="9" s="1"/>
  <c r="A925" i="9" s="1"/>
  <c r="A926" i="9" s="1"/>
  <c r="A927" i="9" s="1"/>
  <c r="A928" i="9" s="1"/>
  <c r="A929" i="9" s="1"/>
  <c r="A930" i="9" s="1"/>
  <c r="A931" i="9" s="1"/>
  <c r="A932" i="9" s="1"/>
  <c r="A933" i="9" s="1"/>
  <c r="A934" i="9" s="1"/>
  <c r="A935" i="9" s="1"/>
  <c r="A936" i="9" s="1"/>
  <c r="A937" i="9" s="1"/>
  <c r="A938" i="9" s="1"/>
  <c r="A939" i="9" s="1"/>
  <c r="A940" i="9" s="1"/>
  <c r="A941" i="9" s="1"/>
  <c r="A942" i="9" s="1"/>
  <c r="A943" i="9" s="1"/>
  <c r="A944" i="9" s="1"/>
  <c r="A945" i="9" s="1"/>
  <c r="A946" i="9" s="1"/>
  <c r="A947" i="9" s="1"/>
  <c r="A948" i="9" s="1"/>
  <c r="A949" i="9" s="1"/>
  <c r="A950" i="9" s="1"/>
  <c r="A951" i="9" s="1"/>
  <c r="A952" i="9" s="1"/>
  <c r="A953" i="9" s="1"/>
  <c r="A954" i="9" s="1"/>
  <c r="A955" i="9" s="1"/>
  <c r="A956" i="9" s="1"/>
  <c r="A957" i="9" s="1"/>
  <c r="A958" i="9" s="1"/>
  <c r="A959" i="9" s="1"/>
  <c r="A960" i="9" s="1"/>
  <c r="A961" i="9" s="1"/>
  <c r="A962" i="9" s="1"/>
  <c r="A963" i="9" s="1"/>
  <c r="A964" i="9" s="1"/>
  <c r="A965" i="9" s="1"/>
  <c r="A966" i="9" s="1"/>
  <c r="A967" i="9" s="1"/>
  <c r="A968" i="9" s="1"/>
  <c r="A969" i="9" s="1"/>
  <c r="A970" i="9" s="1"/>
  <c r="A971" i="9" s="1"/>
  <c r="A972" i="9" s="1"/>
  <c r="A973" i="9" s="1"/>
  <c r="A974" i="9" s="1"/>
  <c r="A975" i="9" s="1"/>
  <c r="A976" i="9" s="1"/>
  <c r="A977" i="9" s="1"/>
  <c r="A978" i="9" s="1"/>
  <c r="A979" i="9" s="1"/>
  <c r="A980" i="9" s="1"/>
  <c r="A981" i="9" s="1"/>
  <c r="A982" i="9" s="1"/>
  <c r="A983" i="9" s="1"/>
  <c r="A984" i="9" s="1"/>
  <c r="A985" i="9" s="1"/>
  <c r="A986" i="9" s="1"/>
  <c r="A987" i="9" s="1"/>
  <c r="A988" i="9" s="1"/>
  <c r="A989" i="9" s="1"/>
  <c r="A990" i="9" s="1"/>
  <c r="A991" i="9" s="1"/>
  <c r="A992" i="9" s="1"/>
  <c r="A993" i="9" s="1"/>
  <c r="A994" i="9" s="1"/>
  <c r="A995" i="9" s="1"/>
  <c r="A996" i="9" s="1"/>
  <c r="A997" i="9" s="1"/>
  <c r="A998" i="9" s="1"/>
  <c r="A999" i="9" s="1"/>
  <c r="A1000" i="9" s="1"/>
  <c r="A1001" i="9" s="1"/>
  <c r="A1002" i="9" s="1"/>
  <c r="A1003" i="9" s="1"/>
  <c r="A1004" i="9" s="1"/>
  <c r="A1005" i="9" s="1"/>
  <c r="A1006" i="9" s="1"/>
  <c r="A1007" i="9" s="1"/>
  <c r="A1008" i="9" s="1"/>
  <c r="A1009" i="9" s="1"/>
  <c r="A1010" i="9" s="1"/>
  <c r="A1011" i="9" s="1"/>
  <c r="A1012" i="9" s="1"/>
  <c r="A1013" i="9" s="1"/>
  <c r="A1014" i="9" s="1"/>
  <c r="A1015" i="9" s="1"/>
  <c r="A1016" i="9" s="1"/>
  <c r="A1017" i="9" s="1"/>
  <c r="A1018" i="9" s="1"/>
  <c r="A1019" i="9" s="1"/>
  <c r="A1020" i="9" s="1"/>
  <c r="A1021" i="9" s="1"/>
  <c r="A1022" i="9" s="1"/>
  <c r="A1023" i="9" s="1"/>
  <c r="A1024" i="9" s="1"/>
  <c r="A1025" i="9" s="1"/>
  <c r="A1026" i="9" s="1"/>
  <c r="A1027" i="9" s="1"/>
  <c r="A1028" i="9" s="1"/>
  <c r="A1029" i="9" s="1"/>
  <c r="A1030" i="9" s="1"/>
  <c r="A1031" i="9" s="1"/>
  <c r="A1032" i="9" s="1"/>
  <c r="A1033" i="9" s="1"/>
  <c r="A1034" i="9" s="1"/>
  <c r="A1035" i="9" s="1"/>
  <c r="A1036" i="9" s="1"/>
  <c r="A1037" i="9" s="1"/>
  <c r="A1038" i="9" s="1"/>
  <c r="A1039" i="9" s="1"/>
  <c r="A1040" i="9" s="1"/>
  <c r="A1041" i="9" s="1"/>
  <c r="A1042" i="9" s="1"/>
  <c r="A1043" i="9" s="1"/>
  <c r="A1044" i="9" s="1"/>
  <c r="A1045" i="9" s="1"/>
  <c r="A1046" i="9" s="1"/>
  <c r="A1047" i="9" s="1"/>
  <c r="A1048" i="9" s="1"/>
  <c r="A1049" i="9" s="1"/>
  <c r="A1050" i="9" s="1"/>
  <c r="A1051" i="9" s="1"/>
  <c r="A1052" i="9" s="1"/>
  <c r="A1053" i="9" s="1"/>
  <c r="A1054" i="9" s="1"/>
  <c r="A1055" i="9" s="1"/>
  <c r="A1056" i="9" s="1"/>
  <c r="A1057" i="9" s="1"/>
  <c r="A1058" i="9" s="1"/>
  <c r="A1059" i="9" s="1"/>
  <c r="A1060" i="9" s="1"/>
  <c r="A1061" i="9" s="1"/>
  <c r="A1062" i="9" s="1"/>
  <c r="A1063" i="9" s="1"/>
  <c r="A1064" i="9" s="1"/>
  <c r="A1065" i="9" s="1"/>
  <c r="A1066" i="9" s="1"/>
  <c r="A1067" i="9" s="1"/>
  <c r="A1068" i="9" s="1"/>
  <c r="A1069" i="9" s="1"/>
  <c r="A1070" i="9" s="1"/>
  <c r="A1071" i="9" s="1"/>
  <c r="A1072" i="9" s="1"/>
  <c r="A1073" i="9" s="1"/>
  <c r="A1074" i="9" s="1"/>
  <c r="A1075" i="9" s="1"/>
  <c r="A1076" i="9" s="1"/>
  <c r="A1077" i="9" s="1"/>
  <c r="A1078" i="9" s="1"/>
  <c r="A1079" i="9" s="1"/>
  <c r="A1080" i="9" s="1"/>
  <c r="A1081" i="9" s="1"/>
  <c r="A1082" i="9" s="1"/>
  <c r="A1083" i="9" s="1"/>
  <c r="A1084" i="9" s="1"/>
  <c r="A1085" i="9" s="1"/>
  <c r="A1086" i="9" s="1"/>
  <c r="A1087" i="9" s="1"/>
  <c r="A1088" i="9" s="1"/>
  <c r="A1089" i="9" s="1"/>
  <c r="A1090" i="9" s="1"/>
  <c r="A1091" i="9" s="1"/>
  <c r="A1092" i="9" s="1"/>
  <c r="A1093" i="9" s="1"/>
  <c r="A1094" i="9" s="1"/>
  <c r="A1095" i="9" s="1"/>
  <c r="A1096" i="9" s="1"/>
  <c r="A1097" i="9" s="1"/>
  <c r="A1098" i="9" s="1"/>
  <c r="A1099" i="9" s="1"/>
  <c r="A1100" i="9" s="1"/>
  <c r="A1101" i="9" s="1"/>
  <c r="A1102" i="9" s="1"/>
  <c r="A1103" i="9" s="1"/>
  <c r="A1104" i="9" s="1"/>
  <c r="A1105" i="9" s="1"/>
  <c r="A1106" i="9" s="1"/>
  <c r="A1107" i="9" s="1"/>
  <c r="A1108" i="9" s="1"/>
  <c r="A1109" i="9" s="1"/>
  <c r="A1110" i="9" s="1"/>
  <c r="A1111" i="9" s="1"/>
  <c r="A1112" i="9" s="1"/>
  <c r="A1113" i="9" s="1"/>
  <c r="A1114" i="9" s="1"/>
  <c r="A1115" i="9" s="1"/>
  <c r="A1116" i="9" s="1"/>
  <c r="A1117" i="9" s="1"/>
  <c r="A1118" i="9" s="1"/>
  <c r="A1119" i="9" s="1"/>
  <c r="A1120" i="9" s="1"/>
  <c r="A1121" i="9" s="1"/>
  <c r="A1122" i="9" s="1"/>
  <c r="A1123" i="9" s="1"/>
  <c r="A1124" i="9" s="1"/>
  <c r="A1125" i="9" s="1"/>
  <c r="A1126" i="9" s="1"/>
  <c r="A1127" i="9" s="1"/>
  <c r="A1128" i="9" s="1"/>
  <c r="A1129" i="9" s="1"/>
  <c r="A1130" i="9" s="1"/>
  <c r="A1131" i="9" s="1"/>
  <c r="A1132" i="9" s="1"/>
  <c r="A1133" i="9" s="1"/>
  <c r="A1134" i="9" s="1"/>
  <c r="A1135" i="9" s="1"/>
  <c r="A1136" i="9" s="1"/>
  <c r="A1137" i="9" s="1"/>
  <c r="A1138" i="9" s="1"/>
  <c r="A1139" i="9" s="1"/>
  <c r="A1140" i="9" s="1"/>
  <c r="A1141" i="9" s="1"/>
  <c r="A1142" i="9" s="1"/>
  <c r="A1143" i="9" s="1"/>
  <c r="A1144" i="9" s="1"/>
  <c r="A1145" i="9" s="1"/>
  <c r="A1146" i="9" s="1"/>
  <c r="A1147" i="9" s="1"/>
  <c r="A1148" i="9" s="1"/>
  <c r="A1149" i="9" s="1"/>
  <c r="A1150" i="9" s="1"/>
  <c r="A1151" i="9" s="1"/>
  <c r="A1152" i="9" s="1"/>
  <c r="A1153" i="9" s="1"/>
  <c r="A1154" i="9" s="1"/>
  <c r="A1155" i="9" s="1"/>
  <c r="A1156" i="9" s="1"/>
  <c r="A1157" i="9" s="1"/>
  <c r="A1158" i="9" s="1"/>
  <c r="A1159" i="9" s="1"/>
  <c r="A1160" i="9" s="1"/>
  <c r="A1161" i="9" s="1"/>
  <c r="A1162" i="9" s="1"/>
  <c r="A1163" i="9" s="1"/>
  <c r="A1164" i="9" s="1"/>
  <c r="A1165" i="9" s="1"/>
  <c r="A1166" i="9" s="1"/>
  <c r="A1167" i="9" s="1"/>
  <c r="A1168" i="9" s="1"/>
  <c r="A1169" i="9" s="1"/>
  <c r="A1170" i="9" s="1"/>
  <c r="A1171" i="9" s="1"/>
  <c r="A1172" i="9" s="1"/>
  <c r="A1173" i="9" s="1"/>
  <c r="A1174" i="9" s="1"/>
  <c r="A1175" i="9" s="1"/>
  <c r="A1176" i="9" s="1"/>
  <c r="A1177" i="9" s="1"/>
  <c r="A1178" i="9" s="1"/>
  <c r="A1179" i="9" s="1"/>
  <c r="A1180" i="9" s="1"/>
  <c r="A1181" i="9" s="1"/>
  <c r="A1182" i="9" s="1"/>
  <c r="A1183" i="9" s="1"/>
  <c r="A1184" i="9" s="1"/>
  <c r="A1185" i="9" s="1"/>
  <c r="A1186" i="9" s="1"/>
  <c r="A1187" i="9" s="1"/>
  <c r="A1188" i="9" s="1"/>
  <c r="A1189" i="9" s="1"/>
  <c r="A1190" i="9" s="1"/>
  <c r="A1191" i="9" s="1"/>
  <c r="A1192" i="9" s="1"/>
  <c r="A1193" i="9" s="1"/>
  <c r="A1194" i="9" s="1"/>
  <c r="A1195" i="9" s="1"/>
  <c r="A1196" i="9" s="1"/>
  <c r="A1197" i="9" s="1"/>
  <c r="A1198" i="9" s="1"/>
  <c r="A1199" i="9" s="1"/>
  <c r="A1200" i="9" s="1"/>
  <c r="A1201" i="9" s="1"/>
  <c r="A1202" i="9" s="1"/>
  <c r="A1203" i="9" s="1"/>
  <c r="A1204" i="9" s="1"/>
  <c r="A1205" i="9" s="1"/>
  <c r="A1206" i="9" s="1"/>
  <c r="A1207" i="9" s="1"/>
  <c r="A1208" i="9" s="1"/>
  <c r="A1209" i="9" s="1"/>
  <c r="A1210" i="9" s="1"/>
  <c r="A1211" i="9" s="1"/>
  <c r="A1212" i="9" s="1"/>
  <c r="A1213" i="9" s="1"/>
  <c r="A1214" i="9" s="1"/>
  <c r="A1215" i="9" s="1"/>
  <c r="A1216" i="9" s="1"/>
  <c r="A1217" i="9" s="1"/>
  <c r="A1218" i="9" s="1"/>
  <c r="A1219" i="9" s="1"/>
  <c r="A1220" i="9" s="1"/>
  <c r="A1221" i="9" s="1"/>
  <c r="A1222" i="9" s="1"/>
  <c r="A1223" i="9" s="1"/>
  <c r="A1224" i="9" s="1"/>
  <c r="A1225" i="9" s="1"/>
  <c r="A1226" i="9" s="1"/>
  <c r="A1227" i="9" s="1"/>
  <c r="A1228" i="9" s="1"/>
  <c r="A1229" i="9" s="1"/>
  <c r="A1230" i="9" s="1"/>
  <c r="A1231" i="9" s="1"/>
  <c r="A1232" i="9" s="1"/>
  <c r="A1233" i="9" s="1"/>
  <c r="A1234" i="9" s="1"/>
  <c r="A1235" i="9" s="1"/>
  <c r="A1236" i="9" s="1"/>
  <c r="A1237" i="9" s="1"/>
  <c r="A1238" i="9" s="1"/>
  <c r="A1239" i="9" s="1"/>
  <c r="A1240" i="9" s="1"/>
  <c r="A1241" i="9" s="1"/>
  <c r="A1242" i="9" s="1"/>
  <c r="A1243" i="9" s="1"/>
  <c r="A1244" i="9" s="1"/>
  <c r="A1245" i="9" s="1"/>
  <c r="A1246" i="9" s="1"/>
  <c r="A1247" i="9" s="1"/>
  <c r="A1248" i="9" s="1"/>
  <c r="A1249" i="9" s="1"/>
  <c r="A1250" i="9" s="1"/>
  <c r="A1251" i="9" s="1"/>
  <c r="A1252" i="9" s="1"/>
  <c r="A1253" i="9" s="1"/>
  <c r="A1254" i="9" s="1"/>
  <c r="A1255" i="9" s="1"/>
  <c r="A1256" i="9" s="1"/>
  <c r="A1257" i="9" s="1"/>
  <c r="A1258" i="9" s="1"/>
  <c r="A1259" i="9" s="1"/>
  <c r="A1260" i="9" s="1"/>
  <c r="A1261" i="9" s="1"/>
  <c r="A1262" i="9" s="1"/>
  <c r="A1263" i="9" s="1"/>
  <c r="A1264" i="9" s="1"/>
  <c r="A1265" i="9" s="1"/>
  <c r="A1266" i="9" s="1"/>
  <c r="A1267" i="9" s="1"/>
  <c r="A1268" i="9" s="1"/>
  <c r="A1269" i="9" s="1"/>
  <c r="A1270" i="9" s="1"/>
  <c r="A1271" i="9" s="1"/>
  <c r="A1272" i="9" s="1"/>
  <c r="A1273" i="9" s="1"/>
  <c r="A1274" i="9" s="1"/>
  <c r="A1275" i="9" s="1"/>
  <c r="A1276" i="9" s="1"/>
  <c r="A1277" i="9" s="1"/>
  <c r="A1278" i="9" s="1"/>
  <c r="A1279" i="9" s="1"/>
  <c r="A1280" i="9" s="1"/>
  <c r="A1281" i="9" s="1"/>
  <c r="A1282" i="9" s="1"/>
  <c r="A1283" i="9" s="1"/>
  <c r="A1284" i="9" s="1"/>
  <c r="A1285" i="9" s="1"/>
  <c r="A1286" i="9" s="1"/>
  <c r="A1287" i="9" s="1"/>
  <c r="A1288" i="9" s="1"/>
  <c r="A1289" i="9" s="1"/>
  <c r="A1290" i="9" s="1"/>
  <c r="A1291" i="9" s="1"/>
  <c r="A1292" i="9" s="1"/>
  <c r="A1293" i="9" s="1"/>
  <c r="A1294" i="9" s="1"/>
  <c r="A1295" i="9" s="1"/>
  <c r="A1296" i="9" s="1"/>
  <c r="A1297" i="9" s="1"/>
  <c r="A1298" i="9" s="1"/>
  <c r="A1299" i="9" s="1"/>
  <c r="A1300" i="9" s="1"/>
  <c r="A1301" i="9" s="1"/>
  <c r="A1302" i="9" s="1"/>
  <c r="A1303" i="9" s="1"/>
  <c r="A1304" i="9" s="1"/>
  <c r="A1305" i="9" s="1"/>
  <c r="A1306" i="9" s="1"/>
  <c r="A1307" i="9" s="1"/>
  <c r="A1308" i="9" s="1"/>
  <c r="A1309" i="9" s="1"/>
  <c r="A1310" i="9" s="1"/>
  <c r="A1311" i="9" s="1"/>
  <c r="A1312" i="9" s="1"/>
  <c r="A1313" i="9" s="1"/>
  <c r="A1314" i="9" s="1"/>
  <c r="A1315" i="9" s="1"/>
  <c r="A1316" i="9" s="1"/>
  <c r="A1317" i="9" s="1"/>
  <c r="A1318" i="9" s="1"/>
  <c r="A1319" i="9" s="1"/>
  <c r="A1320" i="9" s="1"/>
  <c r="A1321" i="9" s="1"/>
  <c r="A1322" i="9" s="1"/>
  <c r="A1323" i="9" s="1"/>
  <c r="A1324" i="9" s="1"/>
  <c r="A1325" i="9" s="1"/>
  <c r="A1326" i="9" s="1"/>
  <c r="A1327" i="9" s="1"/>
  <c r="A1328" i="9" s="1"/>
  <c r="A1329" i="9" s="1"/>
  <c r="A1330" i="9" s="1"/>
  <c r="A1331" i="9" s="1"/>
  <c r="A1332" i="9" s="1"/>
  <c r="A1333" i="9" s="1"/>
  <c r="A1334" i="9" s="1"/>
  <c r="A1335" i="9" s="1"/>
  <c r="A1336" i="9" s="1"/>
  <c r="A1337" i="9" s="1"/>
  <c r="A1338" i="9" s="1"/>
  <c r="A1339" i="9" s="1"/>
  <c r="A1340" i="9" s="1"/>
  <c r="A1341" i="9" s="1"/>
  <c r="A1342" i="9" s="1"/>
  <c r="A1343" i="9" s="1"/>
  <c r="A1344" i="9" s="1"/>
  <c r="A1345" i="9" s="1"/>
  <c r="A1346" i="9" s="1"/>
  <c r="A1347" i="9" s="1"/>
  <c r="A1348" i="9" s="1"/>
  <c r="A1349" i="9" s="1"/>
  <c r="A1350" i="9" s="1"/>
  <c r="A1351" i="9" s="1"/>
  <c r="A1352" i="9" s="1"/>
  <c r="A1353" i="9" s="1"/>
  <c r="A1354" i="9" s="1"/>
  <c r="A1355" i="9" s="1"/>
  <c r="A1356" i="9" s="1"/>
  <c r="A1357" i="9" s="1"/>
  <c r="A1358" i="9" s="1"/>
  <c r="A1359" i="9" s="1"/>
  <c r="A1360" i="9" s="1"/>
  <c r="A1361" i="9" s="1"/>
  <c r="A1362" i="9" s="1"/>
  <c r="A1363" i="9" s="1"/>
  <c r="A1364" i="9" s="1"/>
  <c r="A1365" i="9" s="1"/>
  <c r="A1366" i="9" s="1"/>
  <c r="A1367" i="9" s="1"/>
  <c r="A1368" i="9" s="1"/>
  <c r="A1369" i="9" s="1"/>
  <c r="A1370" i="9" s="1"/>
  <c r="A1371" i="9" s="1"/>
  <c r="A1372" i="9" s="1"/>
  <c r="A1373" i="9" s="1"/>
  <c r="A1374" i="9" s="1"/>
  <c r="A1375" i="9" s="1"/>
  <c r="A1376" i="9" s="1"/>
  <c r="A1377" i="9" s="1"/>
  <c r="A1378" i="9" s="1"/>
  <c r="A1379" i="9" s="1"/>
  <c r="A1380" i="9" s="1"/>
  <c r="A1381" i="9" s="1"/>
  <c r="A1382" i="9" s="1"/>
  <c r="A1383" i="9" s="1"/>
  <c r="A1384" i="9" s="1"/>
  <c r="A1385" i="9" s="1"/>
  <c r="A1386" i="9" s="1"/>
  <c r="A1387" i="9" s="1"/>
  <c r="A1388" i="9" s="1"/>
  <c r="A1389" i="9" s="1"/>
  <c r="A1390" i="9" s="1"/>
  <c r="A1391" i="9" s="1"/>
  <c r="A1392" i="9" s="1"/>
  <c r="A1393" i="9" s="1"/>
  <c r="A1394" i="9" s="1"/>
  <c r="A1395" i="9" s="1"/>
  <c r="A1396" i="9" s="1"/>
  <c r="A1397" i="9" s="1"/>
  <c r="A1398" i="9" s="1"/>
  <c r="A1399" i="9" s="1"/>
  <c r="A1400" i="9" s="1"/>
  <c r="A1401" i="9" s="1"/>
  <c r="A1402" i="9" s="1"/>
  <c r="A1403" i="9" s="1"/>
  <c r="A1404" i="9" s="1"/>
  <c r="A1405" i="9" s="1"/>
  <c r="A1406" i="9" s="1"/>
  <c r="A1407" i="9" s="1"/>
  <c r="A1408" i="9" s="1"/>
  <c r="A1409" i="9" s="1"/>
  <c r="A1410" i="9" s="1"/>
  <c r="A1411" i="9" s="1"/>
  <c r="A1412" i="9" s="1"/>
  <c r="A1413" i="9" s="1"/>
  <c r="A1414" i="9" s="1"/>
  <c r="A1415" i="9" s="1"/>
  <c r="A1416" i="9" s="1"/>
  <c r="A1417" i="9" s="1"/>
  <c r="A1418" i="9" s="1"/>
  <c r="A1419" i="9" s="1"/>
  <c r="A1420" i="9" s="1"/>
  <c r="A1421" i="9" s="1"/>
  <c r="A1422" i="9" s="1"/>
  <c r="A1423" i="9" s="1"/>
  <c r="A1424" i="9" s="1"/>
  <c r="A1425" i="9" s="1"/>
  <c r="A1426" i="9" s="1"/>
  <c r="A1427" i="9" s="1"/>
  <c r="A1428" i="9" s="1"/>
  <c r="A1429" i="9" s="1"/>
  <c r="A1430" i="9" s="1"/>
  <c r="A1431" i="9" s="1"/>
  <c r="A1432" i="9" s="1"/>
  <c r="A1433" i="9" s="1"/>
  <c r="A1434" i="9" s="1"/>
  <c r="A1435" i="9" s="1"/>
  <c r="A1436" i="9" s="1"/>
  <c r="A1437" i="9" s="1"/>
  <c r="A1438" i="9" s="1"/>
  <c r="A1439" i="9" s="1"/>
  <c r="A1440" i="9" s="1"/>
  <c r="A1441" i="9" s="1"/>
  <c r="A1442" i="9" s="1"/>
  <c r="A1443" i="9" s="1"/>
  <c r="A1444" i="9" s="1"/>
  <c r="A1445" i="9" s="1"/>
  <c r="A1446" i="9" s="1"/>
  <c r="A1447" i="9" s="1"/>
  <c r="A1448" i="9" s="1"/>
  <c r="A1449" i="9" s="1"/>
  <c r="A1450" i="9" s="1"/>
  <c r="A1451" i="9" s="1"/>
  <c r="A1452" i="9" s="1"/>
  <c r="A1453" i="9" s="1"/>
  <c r="A1454" i="9" s="1"/>
  <c r="A1455" i="9" s="1"/>
  <c r="A1456" i="9" s="1"/>
  <c r="A1457" i="9" s="1"/>
  <c r="A1458" i="9" s="1"/>
  <c r="A1459" i="9" s="1"/>
  <c r="A1460" i="9" s="1"/>
  <c r="A1461" i="9" s="1"/>
  <c r="A1462" i="9" s="1"/>
  <c r="A1463" i="9" s="1"/>
  <c r="A1464" i="9" s="1"/>
  <c r="A1465" i="9" s="1"/>
  <c r="A1466" i="9" s="1"/>
  <c r="A1467" i="9" s="1"/>
  <c r="A1468" i="9" s="1"/>
  <c r="A1469" i="9" s="1"/>
  <c r="A1470" i="9" s="1"/>
  <c r="A1471" i="9" s="1"/>
  <c r="A1472" i="9" s="1"/>
  <c r="A1473" i="9" s="1"/>
  <c r="A1474" i="9" s="1"/>
  <c r="A1475" i="9" s="1"/>
  <c r="A1476" i="9" s="1"/>
  <c r="A1477" i="9" s="1"/>
  <c r="A1478" i="9" s="1"/>
  <c r="A1479" i="9" s="1"/>
  <c r="A1480" i="9" s="1"/>
  <c r="A1481" i="9" s="1"/>
  <c r="A1482" i="9" s="1"/>
  <c r="A1483" i="9" s="1"/>
  <c r="A1484" i="9" s="1"/>
  <c r="A1485" i="9" s="1"/>
  <c r="A1486" i="9" s="1"/>
  <c r="A1487" i="9" s="1"/>
  <c r="A1488" i="9" s="1"/>
  <c r="A1489" i="9" s="1"/>
  <c r="A1490" i="9" s="1"/>
  <c r="A1491" i="9" s="1"/>
  <c r="A1492" i="9" s="1"/>
  <c r="A1493" i="9" s="1"/>
  <c r="A1494" i="9" s="1"/>
  <c r="A1495" i="9" s="1"/>
  <c r="A1496" i="9" s="1"/>
  <c r="A1497" i="9" s="1"/>
  <c r="A1498" i="9" s="1"/>
  <c r="A1499" i="9" s="1"/>
  <c r="A1500" i="9" s="1"/>
  <c r="A1501" i="9" s="1"/>
  <c r="A1502" i="9" s="1"/>
  <c r="A1503" i="9" s="1"/>
  <c r="A1504" i="9" s="1"/>
  <c r="A1505" i="9" s="1"/>
  <c r="A1506" i="9" s="1"/>
  <c r="A1507" i="9" s="1"/>
  <c r="A1508" i="9" s="1"/>
  <c r="A1509" i="9" s="1"/>
  <c r="A1510" i="9" s="1"/>
  <c r="A1511" i="9" s="1"/>
  <c r="A1512" i="9" s="1"/>
  <c r="A1513" i="9" s="1"/>
  <c r="A1514" i="9" s="1"/>
  <c r="A1515" i="9" s="1"/>
  <c r="A1516" i="9" s="1"/>
  <c r="A1517" i="9" s="1"/>
  <c r="A1518" i="9" s="1"/>
  <c r="A1519" i="9" s="1"/>
  <c r="A1520" i="9" s="1"/>
  <c r="A1521" i="9" s="1"/>
  <c r="A1522" i="9" s="1"/>
  <c r="A1523" i="9" s="1"/>
  <c r="A1524" i="9" s="1"/>
  <c r="A1525" i="9" s="1"/>
  <c r="A1526" i="9" s="1"/>
  <c r="A1527" i="9" s="1"/>
  <c r="A1528" i="9" s="1"/>
  <c r="A1529" i="9" s="1"/>
  <c r="A1530" i="9" s="1"/>
  <c r="A1531" i="9" s="1"/>
  <c r="A1532" i="9" s="1"/>
  <c r="A1533" i="9" s="1"/>
  <c r="A1534" i="9" s="1"/>
  <c r="A1535" i="9" s="1"/>
  <c r="A1536" i="9" s="1"/>
  <c r="A1537" i="9" s="1"/>
  <c r="A1538" i="9" s="1"/>
  <c r="A1539" i="9" s="1"/>
  <c r="A1540" i="9" s="1"/>
  <c r="A1541" i="9" s="1"/>
  <c r="A1542" i="9" s="1"/>
  <c r="A1543" i="9" s="1"/>
  <c r="A1544" i="9" s="1"/>
  <c r="A1545" i="9" s="1"/>
  <c r="A1546" i="9" s="1"/>
  <c r="A1547" i="9" s="1"/>
  <c r="A1548" i="9" s="1"/>
  <c r="A1549" i="9" s="1"/>
  <c r="A1550" i="9" s="1"/>
  <c r="A1551" i="9" s="1"/>
  <c r="A1552" i="9" s="1"/>
  <c r="A1553" i="9" s="1"/>
  <c r="A1554" i="9" s="1"/>
  <c r="A1555" i="9" s="1"/>
  <c r="A1556" i="9" s="1"/>
  <c r="A1557" i="9" s="1"/>
  <c r="A1558" i="9" s="1"/>
  <c r="A1559" i="9" s="1"/>
  <c r="A1560" i="9" s="1"/>
  <c r="A1561" i="9" s="1"/>
  <c r="A1562" i="9" s="1"/>
  <c r="A1563" i="9" s="1"/>
  <c r="A1564" i="9" s="1"/>
  <c r="A1565" i="9" s="1"/>
  <c r="A1566" i="9" s="1"/>
  <c r="A1567" i="9" s="1"/>
  <c r="A1568" i="9" s="1"/>
  <c r="A1569" i="9" s="1"/>
  <c r="A1570" i="9" s="1"/>
  <c r="A1571" i="9" s="1"/>
  <c r="A1572" i="9" s="1"/>
  <c r="A1573" i="9" s="1"/>
  <c r="A1574" i="9" s="1"/>
  <c r="A1575" i="9" s="1"/>
  <c r="A1576" i="9" s="1"/>
  <c r="A1577" i="9" s="1"/>
  <c r="A1578" i="9" s="1"/>
  <c r="A1579" i="9" s="1"/>
  <c r="A1580" i="9" s="1"/>
  <c r="A1581" i="9" s="1"/>
  <c r="A1582" i="9" s="1"/>
  <c r="A1583" i="9" s="1"/>
  <c r="A1584" i="9" s="1"/>
  <c r="A1585" i="9" s="1"/>
  <c r="A1586" i="9" s="1"/>
  <c r="A1587" i="9" s="1"/>
  <c r="A1588" i="9" s="1"/>
  <c r="A1589" i="9" s="1"/>
  <c r="A1590" i="9" s="1"/>
  <c r="A1591" i="9" s="1"/>
  <c r="A1592" i="9" s="1"/>
  <c r="A1593" i="9" s="1"/>
  <c r="A1594" i="9" s="1"/>
  <c r="A1595" i="9" s="1"/>
  <c r="A1596" i="9" s="1"/>
  <c r="A1597" i="9" s="1"/>
  <c r="A1598" i="9" s="1"/>
  <c r="A1599" i="9" s="1"/>
  <c r="A1600" i="9" s="1"/>
  <c r="A1601" i="9" s="1"/>
  <c r="A1602" i="9" s="1"/>
  <c r="A1603" i="9" s="1"/>
  <c r="A1604" i="9" s="1"/>
  <c r="A1605" i="9" s="1"/>
  <c r="A1606" i="9" s="1"/>
  <c r="A1607" i="9" s="1"/>
  <c r="A1608" i="9" s="1"/>
  <c r="A1609" i="9" s="1"/>
  <c r="A1610" i="9" s="1"/>
  <c r="A1611" i="9" s="1"/>
  <c r="A1612" i="9" s="1"/>
  <c r="A1613" i="9" s="1"/>
  <c r="A1614" i="9" s="1"/>
  <c r="A1615" i="9" s="1"/>
  <c r="A1616" i="9" s="1"/>
  <c r="A1617" i="9" s="1"/>
  <c r="A1618" i="9" s="1"/>
  <c r="A1619" i="9" s="1"/>
  <c r="A1620" i="9" s="1"/>
  <c r="A1621" i="9" s="1"/>
  <c r="A1622" i="9" s="1"/>
  <c r="A1623" i="9" s="1"/>
  <c r="A1624" i="9" s="1"/>
  <c r="A1625" i="9" s="1"/>
  <c r="A1626" i="9" s="1"/>
  <c r="A1627" i="9" s="1"/>
  <c r="A1628" i="9" s="1"/>
  <c r="A1629" i="9" s="1"/>
  <c r="A1630" i="9" s="1"/>
  <c r="A1631" i="9" s="1"/>
  <c r="A1632" i="9" s="1"/>
  <c r="A1633" i="9" s="1"/>
  <c r="A1634" i="9" s="1"/>
  <c r="A1635" i="9" s="1"/>
  <c r="A1636" i="9" s="1"/>
  <c r="A1637" i="9" s="1"/>
  <c r="A1638" i="9" s="1"/>
  <c r="A1639" i="9" s="1"/>
  <c r="A1640" i="9" s="1"/>
  <c r="A1641" i="9" s="1"/>
  <c r="A1642" i="9" s="1"/>
  <c r="A1643" i="9" s="1"/>
  <c r="A1644" i="9" s="1"/>
  <c r="A1645" i="9" s="1"/>
  <c r="A1646" i="9" s="1"/>
  <c r="A1647" i="9" s="1"/>
  <c r="A1648" i="9" s="1"/>
  <c r="A1649" i="9" s="1"/>
  <c r="A1650" i="9" s="1"/>
  <c r="A1651" i="9" s="1"/>
  <c r="A1652" i="9" s="1"/>
  <c r="A1653" i="9" s="1"/>
  <c r="A1654" i="9" s="1"/>
  <c r="A1655" i="9" s="1"/>
  <c r="A1656" i="9" s="1"/>
  <c r="A1657" i="9" s="1"/>
  <c r="A1658" i="9" s="1"/>
  <c r="A1659" i="9" s="1"/>
  <c r="A1660" i="9" s="1"/>
  <c r="A1661" i="9" s="1"/>
  <c r="A1662" i="9" s="1"/>
  <c r="A1663" i="9" s="1"/>
  <c r="A1664" i="9" s="1"/>
  <c r="A1665" i="9" s="1"/>
  <c r="A1666" i="9" s="1"/>
  <c r="A1667" i="9" s="1"/>
  <c r="A1668" i="9" s="1"/>
  <c r="A1669" i="9" s="1"/>
  <c r="A1670" i="9" s="1"/>
  <c r="A1671" i="9" s="1"/>
  <c r="A1672" i="9" s="1"/>
  <c r="A1673" i="9" s="1"/>
  <c r="A1674" i="9" s="1"/>
  <c r="A1675" i="9" s="1"/>
  <c r="A1676" i="9" s="1"/>
  <c r="A1677" i="9" s="1"/>
  <c r="A1678" i="9" s="1"/>
  <c r="A1679" i="9" s="1"/>
  <c r="A1680" i="9" s="1"/>
  <c r="A1681" i="9" s="1"/>
  <c r="A1682" i="9" s="1"/>
  <c r="A1683" i="9" s="1"/>
  <c r="A1684" i="9" s="1"/>
  <c r="A1685" i="9" s="1"/>
  <c r="A1686" i="9" s="1"/>
  <c r="A1687" i="9" s="1"/>
  <c r="A1688" i="9" s="1"/>
  <c r="A1689" i="9" s="1"/>
  <c r="A1690" i="9" s="1"/>
  <c r="A1691" i="9" s="1"/>
  <c r="A1692" i="9" s="1"/>
  <c r="A1693" i="9" s="1"/>
  <c r="A1694" i="9" s="1"/>
  <c r="A1695" i="9" s="1"/>
  <c r="A1696" i="9" s="1"/>
  <c r="A1697" i="9" s="1"/>
  <c r="A1698" i="9" s="1"/>
  <c r="A1699" i="9" s="1"/>
  <c r="A1700" i="9" s="1"/>
  <c r="A1701" i="9" s="1"/>
  <c r="A1702" i="9" s="1"/>
  <c r="A1703" i="9" s="1"/>
  <c r="A1704" i="9" s="1"/>
  <c r="A1705" i="9" s="1"/>
  <c r="A1706" i="9" s="1"/>
  <c r="A1707" i="9" s="1"/>
  <c r="A1708" i="9" s="1"/>
  <c r="A1709" i="9" s="1"/>
  <c r="A1710" i="9" s="1"/>
  <c r="A1711" i="9" s="1"/>
  <c r="A1712" i="9" s="1"/>
  <c r="A1713" i="9" s="1"/>
  <c r="A1714" i="9" s="1"/>
  <c r="A1715" i="9" s="1"/>
  <c r="A1716" i="9" s="1"/>
  <c r="A1717" i="9" s="1"/>
  <c r="A1718" i="9" s="1"/>
  <c r="A1719" i="9" s="1"/>
  <c r="A1720" i="9" s="1"/>
  <c r="A1721" i="9" s="1"/>
  <c r="A1722" i="9" s="1"/>
  <c r="A1723" i="9" s="1"/>
  <c r="A1724" i="9" s="1"/>
  <c r="A1725" i="9" s="1"/>
  <c r="A1726" i="9" s="1"/>
  <c r="A1727" i="9" s="1"/>
  <c r="A1728" i="9" s="1"/>
  <c r="A1729" i="9" s="1"/>
  <c r="A1730" i="9" s="1"/>
  <c r="A1731" i="9" s="1"/>
  <c r="A1732" i="9" s="1"/>
  <c r="A1733" i="9" s="1"/>
  <c r="A1734" i="9" s="1"/>
  <c r="A1735" i="9" s="1"/>
  <c r="A1736" i="9" s="1"/>
  <c r="A1737" i="9" s="1"/>
  <c r="A1738" i="9" s="1"/>
  <c r="A1739" i="9" s="1"/>
  <c r="A1740" i="9" s="1"/>
  <c r="A1741" i="9" s="1"/>
  <c r="A1742" i="9" s="1"/>
  <c r="A1743" i="9" s="1"/>
  <c r="A1744" i="9" s="1"/>
  <c r="A1745" i="9" s="1"/>
  <c r="A1746" i="9" s="1"/>
  <c r="A1747" i="9" s="1"/>
  <c r="A1748" i="9" s="1"/>
  <c r="A1749" i="9" s="1"/>
  <c r="A1750" i="9" s="1"/>
  <c r="A1751" i="9" s="1"/>
  <c r="A1752" i="9" s="1"/>
  <c r="A1753" i="9" s="1"/>
  <c r="A1754" i="9" s="1"/>
  <c r="A1755" i="9" s="1"/>
  <c r="A1756" i="9" s="1"/>
  <c r="A1757" i="9" s="1"/>
  <c r="A1758" i="9" s="1"/>
  <c r="A1759" i="9" s="1"/>
  <c r="A1760" i="9" s="1"/>
  <c r="A1761" i="9" s="1"/>
  <c r="A1762" i="9" s="1"/>
  <c r="A1763" i="9" s="1"/>
  <c r="A1764" i="9" s="1"/>
  <c r="A1765" i="9" s="1"/>
  <c r="A1766" i="9" s="1"/>
  <c r="A1767" i="9" s="1"/>
  <c r="A1768" i="9" s="1"/>
  <c r="A1769" i="9" s="1"/>
  <c r="A1770" i="9" s="1"/>
  <c r="A1771" i="9" s="1"/>
  <c r="A1772" i="9" s="1"/>
  <c r="A1773" i="9" s="1"/>
  <c r="A1774" i="9" s="1"/>
  <c r="A1775" i="9" s="1"/>
  <c r="A1776" i="9" s="1"/>
  <c r="A1777" i="9" s="1"/>
  <c r="A1778" i="9" s="1"/>
  <c r="A1779" i="9" s="1"/>
  <c r="A1780" i="9" s="1"/>
  <c r="A1781" i="9" s="1"/>
  <c r="A1782" i="9" s="1"/>
  <c r="A1783" i="9" s="1"/>
  <c r="A1784" i="9" s="1"/>
  <c r="A1785" i="9" s="1"/>
  <c r="A1786" i="9" s="1"/>
  <c r="A1787" i="9" s="1"/>
  <c r="A1788" i="9" s="1"/>
  <c r="A1789" i="9" s="1"/>
  <c r="A1790" i="9" s="1"/>
  <c r="A1791" i="9" s="1"/>
  <c r="A1792" i="9" s="1"/>
  <c r="A1793" i="9" s="1"/>
  <c r="A1794" i="9" s="1"/>
  <c r="A1795" i="9" s="1"/>
  <c r="A1796" i="9" s="1"/>
  <c r="A1797" i="9" s="1"/>
  <c r="A1798" i="9" s="1"/>
  <c r="A1799" i="9" s="1"/>
  <c r="A1800" i="9" s="1"/>
  <c r="A1801" i="9" s="1"/>
  <c r="A1802" i="9" s="1"/>
  <c r="A1803" i="9" s="1"/>
  <c r="A1804" i="9" s="1"/>
  <c r="A1805" i="9" s="1"/>
  <c r="A1806" i="9" s="1"/>
  <c r="A1807" i="9" s="1"/>
  <c r="A1808" i="9" s="1"/>
  <c r="A1809" i="9" s="1"/>
  <c r="A1810" i="9" s="1"/>
  <c r="A1811" i="9" s="1"/>
  <c r="A1812" i="9" s="1"/>
  <c r="A1813" i="9" s="1"/>
  <c r="B5" i="9"/>
  <c r="A146" i="11" l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l="1"/>
  <c r="A159" i="11" s="1"/>
  <c r="A160" i="11" s="1"/>
  <c r="A161" i="11" l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l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l="1"/>
  <c r="A463" i="11" s="1"/>
  <c r="A464" i="11" s="1"/>
  <c r="A465" i="11" l="1"/>
  <c r="A466" i="11" l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A509" i="11" s="1"/>
  <c r="A510" i="11" s="1"/>
  <c r="A511" i="11" s="1"/>
  <c r="A512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A710" i="11" s="1"/>
  <c r="A711" i="11" s="1"/>
  <c r="A712" i="11" s="1"/>
  <c r="A713" i="11" s="1"/>
  <c r="A714" i="11" s="1"/>
  <c r="A715" i="11" s="1"/>
  <c r="A716" i="11" s="1"/>
  <c r="A717" i="11" s="1"/>
  <c r="A718" i="11" s="1"/>
  <c r="A719" i="11" s="1"/>
  <c r="A720" i="11" s="1"/>
  <c r="A721" i="11" s="1"/>
  <c r="A722" i="11" s="1"/>
  <c r="A723" i="11" s="1"/>
  <c r="A724" i="11" s="1"/>
  <c r="A725" i="11" s="1"/>
  <c r="A726" i="11" s="1"/>
  <c r="A727" i="11" s="1"/>
  <c r="A728" i="11" s="1"/>
  <c r="A729" i="11" s="1"/>
  <c r="A730" i="11" s="1"/>
  <c r="A731" i="11" s="1"/>
  <c r="A732" i="11" s="1"/>
  <c r="A733" i="11" s="1"/>
  <c r="A734" i="11" s="1"/>
  <c r="A735" i="11" s="1"/>
  <c r="A736" i="11" s="1"/>
  <c r="A737" i="11" s="1"/>
  <c r="A738" i="11" s="1"/>
  <c r="A739" i="11" s="1"/>
  <c r="A740" i="11" s="1"/>
  <c r="A741" i="11" s="1"/>
  <c r="A742" i="11" s="1"/>
  <c r="A743" i="11" s="1"/>
  <c r="A744" i="11" s="1"/>
  <c r="A745" i="11" s="1"/>
  <c r="A746" i="11" s="1"/>
  <c r="A747" i="11" s="1"/>
  <c r="A748" i="11" s="1"/>
  <c r="A749" i="11" s="1"/>
  <c r="A750" i="11" s="1"/>
  <c r="A751" i="11" s="1"/>
  <c r="A752" i="11" s="1"/>
  <c r="A753" i="11" s="1"/>
  <c r="A754" i="11" s="1"/>
  <c r="A755" i="11" s="1"/>
  <c r="A756" i="11" s="1"/>
  <c r="A757" i="11" s="1"/>
  <c r="A758" i="11" s="1"/>
  <c r="A759" i="11" s="1"/>
  <c r="A760" i="11" s="1"/>
  <c r="A761" i="11" s="1"/>
  <c r="A762" i="11" s="1"/>
  <c r="A763" i="11" s="1"/>
  <c r="A764" i="11" s="1"/>
  <c r="A765" i="11" s="1"/>
  <c r="A766" i="11" s="1"/>
  <c r="A767" i="11" s="1"/>
  <c r="A768" i="11" s="1"/>
  <c r="A769" i="11" s="1"/>
  <c r="A770" i="11" s="1"/>
  <c r="A771" i="11" s="1"/>
  <c r="A772" i="11" s="1"/>
  <c r="A773" i="11" s="1"/>
  <c r="A774" i="11" s="1"/>
  <c r="A775" i="11" s="1"/>
  <c r="A776" i="11" s="1"/>
  <c r="A777" i="11" s="1"/>
  <c r="A778" i="11" s="1"/>
  <c r="A779" i="11" s="1"/>
  <c r="A780" i="11" s="1"/>
  <c r="A781" i="11" s="1"/>
  <c r="A782" i="11" s="1"/>
  <c r="A783" i="11" s="1"/>
  <c r="A784" i="11" s="1"/>
  <c r="A785" i="11" s="1"/>
  <c r="A786" i="11" s="1"/>
  <c r="A787" i="11" s="1"/>
  <c r="A788" i="11" s="1"/>
  <c r="A789" i="11" s="1"/>
  <c r="A790" i="11" s="1"/>
  <c r="A791" i="11" s="1"/>
  <c r="A792" i="11" s="1"/>
  <c r="A793" i="11" s="1"/>
  <c r="A794" i="11" s="1"/>
  <c r="A795" i="11" s="1"/>
  <c r="A796" i="11" s="1"/>
  <c r="A797" i="11" s="1"/>
  <c r="A798" i="11" s="1"/>
  <c r="A799" i="11" s="1"/>
  <c r="A800" i="11" s="1"/>
  <c r="A801" i="11" s="1"/>
  <c r="A802" i="11" s="1"/>
  <c r="A803" i="11" s="1"/>
  <c r="A804" i="11" s="1"/>
  <c r="A805" i="11" s="1"/>
  <c r="A806" i="11" s="1"/>
  <c r="A807" i="11" s="1"/>
  <c r="A808" i="11" s="1"/>
  <c r="A809" i="11" s="1"/>
  <c r="A810" i="11" s="1"/>
  <c r="A811" i="11" s="1"/>
  <c r="A812" i="11" s="1"/>
  <c r="A813" i="11" s="1"/>
  <c r="A814" i="11" s="1"/>
  <c r="A815" i="11" s="1"/>
  <c r="A816" i="11" s="1"/>
  <c r="A817" i="11" s="1"/>
  <c r="A818" i="11" s="1"/>
  <c r="A819" i="11" s="1"/>
  <c r="A820" i="11" s="1"/>
  <c r="A821" i="11" s="1"/>
  <c r="A822" i="11" s="1"/>
  <c r="A823" i="11" s="1"/>
  <c r="A824" i="11" s="1"/>
  <c r="A825" i="11" s="1"/>
  <c r="A826" i="11" s="1"/>
  <c r="A827" i="11" s="1"/>
  <c r="A828" i="11" s="1"/>
  <c r="A829" i="11" s="1"/>
  <c r="A830" i="11" s="1"/>
  <c r="A831" i="11" s="1"/>
  <c r="A832" i="11" s="1"/>
  <c r="A833" i="11" s="1"/>
  <c r="A834" i="11" s="1"/>
  <c r="A835" i="11" s="1"/>
  <c r="A836" i="11" s="1"/>
  <c r="A837" i="11" s="1"/>
  <c r="A838" i="11" s="1"/>
  <c r="A839" i="11" s="1"/>
  <c r="A840" i="11" s="1"/>
  <c r="A841" i="11" s="1"/>
  <c r="A842" i="11" s="1"/>
  <c r="A843" i="11" s="1"/>
  <c r="A844" i="11" s="1"/>
  <c r="A845" i="11" s="1"/>
  <c r="A846" i="11" s="1"/>
  <c r="A847" i="11" s="1"/>
  <c r="A848" i="11" s="1"/>
  <c r="A849" i="11" s="1"/>
  <c r="A850" i="11" s="1"/>
  <c r="A851" i="11" s="1"/>
  <c r="A852" i="11" s="1"/>
  <c r="A853" i="11" s="1"/>
  <c r="A854" i="11" s="1"/>
  <c r="A855" i="11" s="1"/>
  <c r="A856" i="11" s="1"/>
  <c r="A857" i="11" s="1"/>
  <c r="A858" i="11" s="1"/>
  <c r="A859" i="11" s="1"/>
  <c r="A860" i="11" s="1"/>
  <c r="A861" i="11" s="1"/>
  <c r="A862" i="11" s="1"/>
  <c r="A863" i="11" s="1"/>
  <c r="A864" i="11" s="1"/>
  <c r="A865" i="11" s="1"/>
  <c r="A866" i="11" s="1"/>
  <c r="A867" i="11" s="1"/>
  <c r="A868" i="11" s="1"/>
  <c r="A869" i="11" s="1"/>
  <c r="A870" i="11" s="1"/>
  <c r="A871" i="11" s="1"/>
  <c r="A872" i="11" s="1"/>
  <c r="A873" i="11" s="1"/>
  <c r="A874" i="11" s="1"/>
  <c r="A875" i="11" s="1"/>
  <c r="A876" i="11" s="1"/>
  <c r="A877" i="11" s="1"/>
  <c r="A878" i="11" s="1"/>
  <c r="A879" i="11" s="1"/>
  <c r="A880" i="11" s="1"/>
  <c r="A881" i="11" s="1"/>
  <c r="A882" i="11" s="1"/>
  <c r="A883" i="11" s="1"/>
  <c r="A884" i="11" s="1"/>
  <c r="A885" i="11" s="1"/>
  <c r="A886" i="11" s="1"/>
  <c r="A887" i="11" s="1"/>
  <c r="A888" i="11" s="1"/>
  <c r="A889" i="11" s="1"/>
  <c r="A890" i="11" s="1"/>
  <c r="A891" i="11" s="1"/>
  <c r="A892" i="11" s="1"/>
  <c r="A893" i="11" s="1"/>
  <c r="A894" i="11" s="1"/>
  <c r="A895" i="11" s="1"/>
  <c r="A896" i="11" s="1"/>
  <c r="A897" i="11" s="1"/>
  <c r="A898" i="11" s="1"/>
  <c r="A899" i="11" s="1"/>
  <c r="A900" i="11" s="1"/>
  <c r="A901" i="11" s="1"/>
  <c r="A902" i="11" s="1"/>
  <c r="A903" i="11" s="1"/>
  <c r="A904" i="11" s="1"/>
  <c r="A905" i="11" s="1"/>
  <c r="A906" i="11" s="1"/>
  <c r="A907" i="11" s="1"/>
  <c r="A908" i="11" s="1"/>
  <c r="A909" i="11" s="1"/>
  <c r="A910" i="11" s="1"/>
  <c r="A911" i="11" s="1"/>
  <c r="A912" i="11" s="1"/>
  <c r="A913" i="11" s="1"/>
  <c r="A914" i="11" s="1"/>
  <c r="A915" i="11" s="1"/>
  <c r="A916" i="11" s="1"/>
  <c r="A917" i="11" s="1"/>
  <c r="A918" i="11" s="1"/>
  <c r="A919" i="11" s="1"/>
  <c r="A920" i="11" s="1"/>
  <c r="A921" i="11" s="1"/>
  <c r="A922" i="11" s="1"/>
  <c r="A923" i="11" s="1"/>
  <c r="A924" i="11" s="1"/>
  <c r="A925" i="11" s="1"/>
  <c r="A926" i="11" s="1"/>
  <c r="A927" i="11" s="1"/>
  <c r="A928" i="11" s="1"/>
  <c r="A929" i="11" s="1"/>
  <c r="A930" i="11" s="1"/>
  <c r="A931" i="11" s="1"/>
  <c r="A932" i="11" s="1"/>
  <c r="A933" i="11" s="1"/>
  <c r="A934" i="11" s="1"/>
  <c r="A935" i="11" s="1"/>
  <c r="A936" i="11" s="1"/>
  <c r="A937" i="11" s="1"/>
  <c r="A938" i="11" s="1"/>
  <c r="A939" i="11" s="1"/>
  <c r="A940" i="11" s="1"/>
  <c r="A941" i="11" s="1"/>
  <c r="A942" i="11" s="1"/>
  <c r="A943" i="11" s="1"/>
  <c r="A944" i="11" s="1"/>
  <c r="A945" i="11" s="1"/>
  <c r="A946" i="11" s="1"/>
  <c r="A947" i="11" s="1"/>
  <c r="A948" i="11" s="1"/>
  <c r="A949" i="11" s="1"/>
  <c r="A950" i="11" s="1"/>
  <c r="A951" i="11" s="1"/>
  <c r="A952" i="11" s="1"/>
  <c r="A953" i="11" s="1"/>
  <c r="A954" i="11" s="1"/>
  <c r="A955" i="11" s="1"/>
  <c r="A956" i="11" s="1"/>
  <c r="A957" i="11" s="1"/>
  <c r="A958" i="11" s="1"/>
  <c r="A959" i="11" s="1"/>
  <c r="A960" i="11" s="1"/>
  <c r="A961" i="11" s="1"/>
  <c r="A962" i="11" s="1"/>
  <c r="A963" i="11" s="1"/>
  <c r="A964" i="11" s="1"/>
  <c r="A965" i="11" s="1"/>
  <c r="A966" i="11" s="1"/>
  <c r="A967" i="11" s="1"/>
  <c r="A968" i="11" s="1"/>
  <c r="A969" i="11" s="1"/>
  <c r="A970" i="11" s="1"/>
  <c r="A971" i="11" s="1"/>
  <c r="A972" i="11" s="1"/>
  <c r="A973" i="11" s="1"/>
  <c r="A974" i="11" s="1"/>
  <c r="A975" i="11" s="1"/>
  <c r="A976" i="11" s="1"/>
  <c r="A977" i="11" s="1"/>
  <c r="A978" i="11" s="1"/>
  <c r="A979" i="11" s="1"/>
  <c r="A980" i="11" s="1"/>
  <c r="A981" i="11" s="1"/>
  <c r="A982" i="11" s="1"/>
  <c r="A983" i="11" s="1"/>
  <c r="A984" i="11" s="1"/>
  <c r="A985" i="11" s="1"/>
  <c r="A986" i="11" s="1"/>
  <c r="A987" i="11" s="1"/>
  <c r="A988" i="11" s="1"/>
  <c r="A989" i="11" s="1"/>
  <c r="A990" i="11" s="1"/>
  <c r="A991" i="11" s="1"/>
  <c r="A992" i="11" s="1"/>
  <c r="A993" i="11" s="1"/>
  <c r="A994" i="11" s="1"/>
  <c r="A995" i="11" s="1"/>
  <c r="A996" i="11" s="1"/>
  <c r="A997" i="11" s="1"/>
  <c r="A998" i="11" s="1"/>
  <c r="A999" i="11" s="1"/>
  <c r="A1000" i="11" s="1"/>
  <c r="A1001" i="11" s="1"/>
  <c r="A1002" i="11" s="1"/>
  <c r="A1003" i="11" s="1"/>
  <c r="A1004" i="11" s="1"/>
  <c r="A1005" i="11" s="1"/>
  <c r="A1006" i="11" s="1"/>
  <c r="A1007" i="11" s="1"/>
  <c r="A1008" i="11" s="1"/>
  <c r="A1009" i="11" s="1"/>
  <c r="A1010" i="11" s="1"/>
  <c r="A1011" i="11" s="1"/>
  <c r="A1012" i="11" s="1"/>
  <c r="A1013" i="11" s="1"/>
  <c r="A1014" i="11" s="1"/>
  <c r="A1015" i="11" s="1"/>
  <c r="A1016" i="11" s="1"/>
  <c r="A1017" i="11" s="1"/>
  <c r="A1018" i="11" s="1"/>
  <c r="A1019" i="11" s="1"/>
  <c r="A1020" i="11" s="1"/>
  <c r="A1021" i="11" s="1"/>
  <c r="A1022" i="11" s="1"/>
  <c r="A1023" i="11" s="1"/>
  <c r="A1024" i="11" s="1"/>
  <c r="A1025" i="11" s="1"/>
  <c r="A1026" i="11" s="1"/>
  <c r="A1027" i="11" s="1"/>
  <c r="A1028" i="11" s="1"/>
  <c r="A1029" i="11" s="1"/>
  <c r="A1030" i="11" s="1"/>
  <c r="A1031" i="11" s="1"/>
  <c r="A1032" i="11" s="1"/>
  <c r="A1033" i="11" s="1"/>
  <c r="A1034" i="11" s="1"/>
  <c r="A1035" i="11" s="1"/>
  <c r="A1036" i="11" s="1"/>
  <c r="A1037" i="11" s="1"/>
  <c r="A1038" i="11" s="1"/>
  <c r="A1039" i="11" s="1"/>
  <c r="A1040" i="11" s="1"/>
  <c r="A1041" i="11" s="1"/>
  <c r="A1042" i="11" s="1"/>
  <c r="A1043" i="11" s="1"/>
  <c r="A1044" i="11" s="1"/>
  <c r="A1045" i="11" s="1"/>
  <c r="A1046" i="11" s="1"/>
  <c r="A1047" i="11" s="1"/>
  <c r="A1048" i="11" s="1"/>
  <c r="A1049" i="11" s="1"/>
  <c r="A1050" i="11" s="1"/>
  <c r="A1051" i="11" s="1"/>
  <c r="A1052" i="11" s="1"/>
  <c r="A1053" i="11" s="1"/>
  <c r="A1054" i="11" s="1"/>
  <c r="A1055" i="11" s="1"/>
  <c r="A1056" i="11" s="1"/>
  <c r="A1057" i="11" s="1"/>
  <c r="A1058" i="11" s="1"/>
  <c r="A1059" i="11" s="1"/>
  <c r="A1060" i="11" s="1"/>
  <c r="A1061" i="11" s="1"/>
  <c r="A1062" i="11" s="1"/>
  <c r="A1063" i="11" s="1"/>
  <c r="A1064" i="11" s="1"/>
  <c r="A1065" i="11" s="1"/>
  <c r="A1066" i="11" s="1"/>
  <c r="A1067" i="11" s="1"/>
  <c r="A1068" i="11" s="1"/>
  <c r="A1069" i="11" s="1"/>
  <c r="A1070" i="11" s="1"/>
  <c r="A1071" i="11" s="1"/>
  <c r="A1072" i="11" s="1"/>
  <c r="A1073" i="11" s="1"/>
  <c r="A1074" i="11" s="1"/>
  <c r="A1075" i="11" s="1"/>
  <c r="A1076" i="11" s="1"/>
  <c r="A1077" i="11" s="1"/>
  <c r="A1078" i="11" s="1"/>
  <c r="A1079" i="11" s="1"/>
  <c r="A1080" i="11" s="1"/>
  <c r="A1081" i="11" s="1"/>
  <c r="A1082" i="11" s="1"/>
  <c r="A1083" i="11" s="1"/>
  <c r="A1084" i="11" s="1"/>
  <c r="A1085" i="11" s="1"/>
  <c r="A1086" i="11" s="1"/>
  <c r="A1087" i="11" s="1"/>
  <c r="A1088" i="11" s="1"/>
  <c r="A1089" i="11" s="1"/>
  <c r="A1090" i="11" s="1"/>
  <c r="A1091" i="11" s="1"/>
  <c r="A1092" i="11" s="1"/>
  <c r="A1093" i="11" s="1"/>
  <c r="A1094" i="11" s="1"/>
  <c r="A1095" i="11" s="1"/>
  <c r="A1096" i="11" s="1"/>
  <c r="A1097" i="11" s="1"/>
  <c r="A1098" i="11" s="1"/>
  <c r="A1099" i="11" s="1"/>
  <c r="A1100" i="11" s="1"/>
  <c r="A1101" i="11" s="1"/>
  <c r="A1102" i="11" s="1"/>
  <c r="A1103" i="11" s="1"/>
  <c r="A1104" i="11" s="1"/>
  <c r="A1105" i="11" s="1"/>
  <c r="A1106" i="11" s="1"/>
  <c r="A1107" i="11" s="1"/>
  <c r="A1108" i="11" s="1"/>
  <c r="A1109" i="11" s="1"/>
  <c r="A1110" i="11" s="1"/>
  <c r="A1111" i="11" s="1"/>
  <c r="A1112" i="11" s="1"/>
  <c r="A1113" i="11" s="1"/>
  <c r="A1114" i="11" s="1"/>
  <c r="A1115" i="11" s="1"/>
  <c r="A1116" i="11" s="1"/>
  <c r="A1117" i="11" s="1"/>
  <c r="A1118" i="11" s="1"/>
  <c r="A1119" i="11" s="1"/>
  <c r="A1120" i="11" s="1"/>
  <c r="A1121" i="11" s="1"/>
  <c r="A1122" i="11" s="1"/>
  <c r="A1123" i="11" s="1"/>
  <c r="A1124" i="11" s="1"/>
  <c r="A1125" i="11" s="1"/>
  <c r="A1126" i="11" s="1"/>
  <c r="A1127" i="11" s="1"/>
  <c r="A1128" i="11" s="1"/>
  <c r="A1129" i="11" s="1"/>
  <c r="A1130" i="11" s="1"/>
  <c r="A1131" i="11" s="1"/>
  <c r="A1132" i="11" s="1"/>
  <c r="A1133" i="11" s="1"/>
  <c r="A1134" i="11" s="1"/>
  <c r="A1135" i="11" s="1"/>
  <c r="A1136" i="11" s="1"/>
  <c r="A1137" i="11" s="1"/>
  <c r="A1138" i="11" s="1"/>
  <c r="A1139" i="11" s="1"/>
  <c r="A1140" i="11" s="1"/>
  <c r="A1141" i="11" s="1"/>
  <c r="A1142" i="11" s="1"/>
  <c r="A1143" i="11" s="1"/>
  <c r="A1144" i="11" s="1"/>
  <c r="A1145" i="11" s="1"/>
  <c r="A1146" i="11" s="1"/>
  <c r="A1147" i="11" s="1"/>
  <c r="A1148" i="11" s="1"/>
  <c r="A1149" i="11" s="1"/>
  <c r="A1150" i="11" s="1"/>
  <c r="A1151" i="11" s="1"/>
  <c r="A1152" i="11" s="1"/>
  <c r="A1153" i="11" s="1"/>
  <c r="A1154" i="11" s="1"/>
  <c r="A1155" i="11" s="1"/>
  <c r="A1156" i="11" s="1"/>
  <c r="A1157" i="11" s="1"/>
  <c r="A1158" i="11" s="1"/>
  <c r="A1159" i="11" s="1"/>
  <c r="A1160" i="11" s="1"/>
  <c r="A1161" i="11" s="1"/>
  <c r="A1162" i="11" s="1"/>
  <c r="A1163" i="11" s="1"/>
  <c r="A1164" i="11" s="1"/>
  <c r="A1165" i="11" s="1"/>
  <c r="A1166" i="11" s="1"/>
  <c r="A1167" i="11" s="1"/>
  <c r="A1168" i="11" s="1"/>
  <c r="A1169" i="11" s="1"/>
  <c r="A1170" i="11" s="1"/>
  <c r="A1171" i="11" s="1"/>
  <c r="A1172" i="11" s="1"/>
  <c r="A1173" i="11" s="1"/>
  <c r="A1174" i="11" s="1"/>
  <c r="A1175" i="11" s="1"/>
  <c r="A1176" i="11" s="1"/>
  <c r="A1177" i="11" s="1"/>
  <c r="A1178" i="11" s="1"/>
  <c r="A1179" i="11" s="1"/>
  <c r="A1180" i="11" s="1"/>
  <c r="A1181" i="11" s="1"/>
  <c r="A1182" i="11" s="1"/>
  <c r="A1183" i="11" s="1"/>
  <c r="A1184" i="11" s="1"/>
  <c r="A1185" i="11" s="1"/>
  <c r="A1186" i="11" s="1"/>
  <c r="A1187" i="11" s="1"/>
  <c r="A1188" i="11" s="1"/>
  <c r="A1189" i="11" s="1"/>
  <c r="A1190" i="11" s="1"/>
  <c r="A1191" i="11" s="1"/>
  <c r="A1192" i="11" s="1"/>
  <c r="A1193" i="11" s="1"/>
  <c r="A1194" i="11" s="1"/>
  <c r="A1195" i="11" s="1"/>
  <c r="A1196" i="11" s="1"/>
  <c r="A1197" i="11" s="1"/>
  <c r="A1198" i="11" s="1"/>
  <c r="A1199" i="11" s="1"/>
  <c r="A1200" i="11" s="1"/>
  <c r="A1201" i="11" s="1"/>
  <c r="A1202" i="11" s="1"/>
  <c r="A1203" i="11" s="1"/>
  <c r="A1204" i="11" s="1"/>
  <c r="A1205" i="11" s="1"/>
  <c r="A1206" i="11" s="1"/>
  <c r="A1207" i="11" s="1"/>
  <c r="A1208" i="11" s="1"/>
  <c r="A1209" i="11" s="1"/>
  <c r="A1210" i="11" s="1"/>
  <c r="A1211" i="11" s="1"/>
  <c r="A1212" i="11" s="1"/>
  <c r="A1213" i="11" s="1"/>
  <c r="A1214" i="11" s="1"/>
  <c r="A1215" i="11" s="1"/>
  <c r="A1216" i="11" s="1"/>
  <c r="A1217" i="11" s="1"/>
  <c r="A1218" i="11" s="1"/>
  <c r="A1219" i="11" s="1"/>
  <c r="A1220" i="11" s="1"/>
  <c r="A1221" i="11" s="1"/>
  <c r="A1222" i="11" s="1"/>
  <c r="A1223" i="11" s="1"/>
  <c r="A1224" i="11" s="1"/>
  <c r="A1225" i="11" s="1"/>
  <c r="A1226" i="11" s="1"/>
  <c r="A1227" i="11" s="1"/>
  <c r="A1228" i="11" s="1"/>
  <c r="A1229" i="11" s="1"/>
  <c r="A1230" i="11" s="1"/>
  <c r="A1231" i="11" s="1"/>
  <c r="A1232" i="11" s="1"/>
  <c r="A1233" i="11" s="1"/>
  <c r="A1234" i="11" s="1"/>
  <c r="A1235" i="11" s="1"/>
  <c r="A1236" i="11" s="1"/>
  <c r="A1237" i="11" s="1"/>
  <c r="A1238" i="11" s="1"/>
  <c r="A1239" i="11" s="1"/>
  <c r="A1240" i="11" s="1"/>
  <c r="A1241" i="11" s="1"/>
  <c r="A1242" i="11" s="1"/>
  <c r="A1243" i="11" s="1"/>
  <c r="A1244" i="11" s="1"/>
  <c r="A1245" i="11" s="1"/>
  <c r="A1246" i="11" s="1"/>
  <c r="A1247" i="11" s="1"/>
  <c r="A1248" i="11" s="1"/>
  <c r="A1249" i="11" s="1"/>
  <c r="A1250" i="11" s="1"/>
  <c r="A1251" i="11" s="1"/>
  <c r="A1252" i="11" s="1"/>
  <c r="A1253" i="11" s="1"/>
  <c r="A1254" i="11" s="1"/>
  <c r="A1255" i="11" s="1"/>
  <c r="A1256" i="11" s="1"/>
  <c r="A1257" i="11" s="1"/>
  <c r="A1258" i="11" s="1"/>
  <c r="A1259" i="11" s="1"/>
  <c r="A1260" i="11" s="1"/>
  <c r="A1261" i="11" s="1"/>
  <c r="A1262" i="11" s="1"/>
  <c r="A1263" i="11" s="1"/>
  <c r="A1264" i="11" s="1"/>
  <c r="A1265" i="11" s="1"/>
  <c r="A1266" i="11" s="1"/>
  <c r="A1267" i="11" s="1"/>
  <c r="A1268" i="11" s="1"/>
  <c r="A1269" i="11" s="1"/>
  <c r="A1270" i="11" s="1"/>
  <c r="A1271" i="11" s="1"/>
  <c r="A1272" i="11" s="1"/>
  <c r="A1273" i="11" s="1"/>
  <c r="A1274" i="11" s="1"/>
  <c r="A1275" i="11" s="1"/>
  <c r="A1276" i="11" s="1"/>
  <c r="A1277" i="11" s="1"/>
  <c r="A1278" i="11" s="1"/>
  <c r="A1279" i="11" s="1"/>
  <c r="A1280" i="11" s="1"/>
  <c r="A1281" i="11" s="1"/>
  <c r="A1282" i="11" s="1"/>
  <c r="A1283" i="11" s="1"/>
  <c r="A1284" i="11" s="1"/>
  <c r="A1285" i="11" s="1"/>
  <c r="A1286" i="11" s="1"/>
  <c r="A1287" i="11" s="1"/>
  <c r="A1288" i="11" s="1"/>
  <c r="A1289" i="11" s="1"/>
  <c r="A1290" i="11" s="1"/>
  <c r="A1291" i="11" s="1"/>
  <c r="A1292" i="11" s="1"/>
  <c r="A1293" i="11" s="1"/>
  <c r="A1294" i="11" s="1"/>
  <c r="A1295" i="11" s="1"/>
  <c r="A1296" i="11" s="1"/>
  <c r="A1297" i="11" s="1"/>
  <c r="A1298" i="11" s="1"/>
  <c r="A1299" i="11" s="1"/>
  <c r="A1300" i="11" s="1"/>
  <c r="A1301" i="11" s="1"/>
  <c r="A1302" i="11" s="1"/>
  <c r="A1303" i="11" s="1"/>
  <c r="A1304" i="11" s="1"/>
  <c r="A1305" i="11" s="1"/>
  <c r="A1306" i="11" s="1"/>
  <c r="A1307" i="11" s="1"/>
  <c r="A1308" i="11" s="1"/>
  <c r="A1309" i="11" s="1"/>
  <c r="A1310" i="11" s="1"/>
  <c r="A1311" i="11" s="1"/>
  <c r="A1312" i="11" s="1"/>
  <c r="A1313" i="11" s="1"/>
  <c r="A1314" i="11" s="1"/>
  <c r="A1315" i="11" s="1"/>
  <c r="A1316" i="11" s="1"/>
  <c r="A1317" i="11" s="1"/>
  <c r="A1318" i="11" s="1"/>
  <c r="A1319" i="11" s="1"/>
  <c r="A1320" i="11" s="1"/>
  <c r="A1321" i="11" s="1"/>
  <c r="A1322" i="11" s="1"/>
  <c r="A1323" i="11" s="1"/>
  <c r="A1324" i="11" s="1"/>
  <c r="A1325" i="11" s="1"/>
  <c r="A1326" i="11" s="1"/>
  <c r="A1327" i="11" s="1"/>
  <c r="A1328" i="11" s="1"/>
  <c r="A1329" i="11" s="1"/>
  <c r="A1330" i="11" s="1"/>
  <c r="A1331" i="11" s="1"/>
  <c r="A1332" i="11" s="1"/>
  <c r="A1333" i="11" s="1"/>
  <c r="A1334" i="11" s="1"/>
  <c r="A1335" i="11" s="1"/>
  <c r="A1336" i="11" s="1"/>
  <c r="A1337" i="11" s="1"/>
  <c r="A1338" i="11" s="1"/>
  <c r="A1339" i="11" s="1"/>
  <c r="A1340" i="11" s="1"/>
  <c r="A1341" i="11" s="1"/>
  <c r="A1342" i="11" s="1"/>
  <c r="A1343" i="11" s="1"/>
  <c r="A1344" i="11" s="1"/>
  <c r="A1345" i="11" s="1"/>
  <c r="A1346" i="11" s="1"/>
  <c r="A1347" i="11" s="1"/>
  <c r="A1348" i="11" s="1"/>
  <c r="A1349" i="11" s="1"/>
  <c r="A1350" i="11" s="1"/>
  <c r="A1351" i="11" s="1"/>
  <c r="A1352" i="11" s="1"/>
  <c r="A1353" i="11" s="1"/>
  <c r="A1354" i="11" s="1"/>
  <c r="A1355" i="11" s="1"/>
  <c r="A1356" i="11" s="1"/>
  <c r="A1357" i="11" s="1"/>
  <c r="A1358" i="11" s="1"/>
  <c r="A1359" i="11" s="1"/>
  <c r="A1360" i="11" s="1"/>
  <c r="A1361" i="11" s="1"/>
  <c r="A1362" i="11" s="1"/>
  <c r="A1363" i="11" s="1"/>
  <c r="A1364" i="11" s="1"/>
  <c r="A1365" i="11" s="1"/>
  <c r="A1366" i="11" s="1"/>
  <c r="A1367" i="11" s="1"/>
  <c r="A1368" i="11" s="1"/>
  <c r="A1369" i="11" s="1"/>
  <c r="A1370" i="11" s="1"/>
  <c r="A1371" i="11" s="1"/>
  <c r="A1372" i="11" s="1"/>
  <c r="A1373" i="11" s="1"/>
  <c r="A1374" i="11" s="1"/>
  <c r="A1375" i="11" s="1"/>
  <c r="A1376" i="11" s="1"/>
  <c r="A1377" i="11" s="1"/>
  <c r="A1378" i="11" s="1"/>
  <c r="A1379" i="11" s="1"/>
  <c r="A1380" i="11" s="1"/>
  <c r="A1381" i="11" s="1"/>
  <c r="A1382" i="11" s="1"/>
  <c r="A1383" i="11" s="1"/>
  <c r="A1384" i="11" s="1"/>
  <c r="A1385" i="11" s="1"/>
  <c r="A1386" i="11" s="1"/>
  <c r="A1387" i="11" s="1"/>
  <c r="A1388" i="11" s="1"/>
  <c r="A1389" i="11" s="1"/>
  <c r="A1390" i="11" s="1"/>
  <c r="A1391" i="11" s="1"/>
  <c r="A1392" i="11" s="1"/>
  <c r="A1393" i="11" s="1"/>
  <c r="A1394" i="11" s="1"/>
  <c r="A1395" i="11" s="1"/>
  <c r="A1396" i="11" s="1"/>
  <c r="A1397" i="11" s="1"/>
  <c r="A1398" i="11" s="1"/>
  <c r="A1399" i="11" s="1"/>
  <c r="A1400" i="11" s="1"/>
  <c r="A1401" i="11" s="1"/>
  <c r="A1402" i="11" s="1"/>
  <c r="A1403" i="11" s="1"/>
  <c r="A1404" i="11" s="1"/>
  <c r="A1405" i="11" s="1"/>
  <c r="A1406" i="11" s="1"/>
  <c r="A1407" i="11" s="1"/>
  <c r="A1408" i="11" s="1"/>
  <c r="A1409" i="11" s="1"/>
  <c r="A1410" i="11" s="1"/>
  <c r="A1411" i="11" s="1"/>
  <c r="A1412" i="11" s="1"/>
  <c r="A1413" i="11" s="1"/>
  <c r="A1414" i="11" s="1"/>
  <c r="A1415" i="11" s="1"/>
  <c r="A1417" i="11" s="1"/>
  <c r="A1418" i="11" s="1"/>
  <c r="A1419" i="11" s="1"/>
  <c r="A1420" i="11" s="1"/>
  <c r="A1421" i="11" s="1"/>
  <c r="A1422" i="11" s="1"/>
  <c r="A1423" i="11" s="1"/>
  <c r="A1424" i="11" s="1"/>
  <c r="A1425" i="11" s="1"/>
  <c r="A1426" i="11" s="1"/>
  <c r="A1427" i="11" s="1"/>
  <c r="A1428" i="11" s="1"/>
  <c r="A1429" i="11" s="1"/>
  <c r="A1430" i="11" s="1"/>
  <c r="A1431" i="11" s="1"/>
  <c r="A1432" i="11" s="1"/>
  <c r="A1433" i="11" s="1"/>
  <c r="A1434" i="11" s="1"/>
  <c r="A1435" i="11" s="1"/>
  <c r="A1436" i="11" s="1"/>
  <c r="A1437" i="11" s="1"/>
  <c r="A1438" i="11" s="1"/>
  <c r="A1439" i="11" s="1"/>
  <c r="A1440" i="11" s="1"/>
  <c r="A1441" i="11" s="1"/>
  <c r="A1442" i="11" s="1"/>
  <c r="A1443" i="11" s="1"/>
  <c r="A1444" i="11" s="1"/>
  <c r="A1445" i="11" s="1"/>
  <c r="A1446" i="11" s="1"/>
  <c r="A1447" i="11" s="1"/>
  <c r="A1448" i="11" s="1"/>
  <c r="A1449" i="11" s="1"/>
  <c r="A1450" i="11" s="1"/>
  <c r="A1451" i="11" s="1"/>
  <c r="A1452" i="11" s="1"/>
  <c r="A1453" i="11" s="1"/>
  <c r="A1454" i="11" s="1"/>
  <c r="A1455" i="11" s="1"/>
  <c r="A1456" i="11" s="1"/>
  <c r="A1457" i="11" s="1"/>
  <c r="A1458" i="11" s="1"/>
  <c r="A1459" i="11" s="1"/>
  <c r="A1460" i="11" s="1"/>
  <c r="A1461" i="11" s="1"/>
  <c r="A1462" i="11" s="1"/>
  <c r="A1463" i="11" s="1"/>
  <c r="A1464" i="11" s="1"/>
  <c r="A1465" i="11" s="1"/>
  <c r="A1466" i="11" s="1"/>
  <c r="A1467" i="11" s="1"/>
  <c r="A1468" i="11" s="1"/>
  <c r="A1469" i="11" s="1"/>
  <c r="A1470" i="11" s="1"/>
  <c r="A1471" i="11" s="1"/>
  <c r="A1472" i="11" s="1"/>
  <c r="A1473" i="11" s="1"/>
  <c r="A1474" i="11" s="1"/>
  <c r="A1475" i="11" s="1"/>
  <c r="A1476" i="11" s="1"/>
  <c r="A1477" i="11" s="1"/>
  <c r="A1478" i="11" s="1"/>
  <c r="A1479" i="11" s="1"/>
  <c r="A1480" i="11" s="1"/>
  <c r="A1481" i="11" s="1"/>
  <c r="A1482" i="11" s="1"/>
  <c r="A1483" i="11" s="1"/>
  <c r="A1484" i="11" s="1"/>
  <c r="A1485" i="11" s="1"/>
  <c r="A1486" i="11" s="1"/>
  <c r="A1487" i="11" s="1"/>
  <c r="A1488" i="11" s="1"/>
  <c r="A1489" i="11" s="1"/>
  <c r="A1490" i="11" s="1"/>
  <c r="A1491" i="11" s="1"/>
  <c r="A1492" i="11" s="1"/>
  <c r="A1493" i="11" s="1"/>
  <c r="A1494" i="11" s="1"/>
  <c r="A1495" i="11" s="1"/>
  <c r="A1496" i="11" s="1"/>
  <c r="A1497" i="11" s="1"/>
  <c r="A1498" i="11" s="1"/>
  <c r="A1499" i="11" s="1"/>
  <c r="A1500" i="11" s="1"/>
  <c r="A1501" i="11" s="1"/>
  <c r="A1502" i="11" s="1"/>
  <c r="A1503" i="11" s="1"/>
  <c r="A1504" i="11" s="1"/>
  <c r="A1505" i="11" s="1"/>
  <c r="A1506" i="11" s="1"/>
  <c r="A1507" i="11" s="1"/>
  <c r="A1508" i="11" s="1"/>
  <c r="A1509" i="11" s="1"/>
  <c r="A1510" i="11" s="1"/>
  <c r="A1511" i="11" s="1"/>
  <c r="A1512" i="11" s="1"/>
  <c r="A1513" i="11" s="1"/>
  <c r="A1514" i="11" s="1"/>
  <c r="A1515" i="11" s="1"/>
  <c r="A1516" i="11" s="1"/>
  <c r="A1517" i="11" s="1"/>
  <c r="A1518" i="11" s="1"/>
  <c r="A1519" i="11" s="1"/>
  <c r="A1520" i="11" s="1"/>
  <c r="A1521" i="11" s="1"/>
  <c r="A1522" i="11" s="1"/>
  <c r="A1523" i="11" s="1"/>
  <c r="A1524" i="11" s="1"/>
  <c r="A1525" i="11" s="1"/>
  <c r="A1526" i="11" s="1"/>
  <c r="A1527" i="11" s="1"/>
  <c r="A1528" i="11" s="1"/>
  <c r="A1529" i="11" s="1"/>
  <c r="A1530" i="11" s="1"/>
  <c r="A1531" i="11" s="1"/>
  <c r="A1532" i="11" s="1"/>
  <c r="A1533" i="11" s="1"/>
  <c r="A1534" i="11" s="1"/>
  <c r="A1535" i="11" s="1"/>
  <c r="A1536" i="11" s="1"/>
  <c r="A1537" i="11" s="1"/>
  <c r="A1538" i="11" s="1"/>
  <c r="A1539" i="11" s="1"/>
  <c r="A1540" i="11" s="1"/>
  <c r="A1541" i="11" s="1"/>
  <c r="A1542" i="11" s="1"/>
  <c r="A1543" i="11" s="1"/>
  <c r="A1544" i="11" s="1"/>
  <c r="A1545" i="11" s="1"/>
  <c r="A1546" i="11" s="1"/>
  <c r="A1547" i="11" s="1"/>
  <c r="A1548" i="11" s="1"/>
  <c r="A1549" i="11" s="1"/>
  <c r="A1550" i="11" s="1"/>
  <c r="A1551" i="11" s="1"/>
  <c r="A1552" i="11" s="1"/>
  <c r="A1553" i="11" s="1"/>
  <c r="A1554" i="11" s="1"/>
  <c r="A1555" i="11" s="1"/>
  <c r="A1556" i="11" s="1"/>
  <c r="A1557" i="11" s="1"/>
  <c r="A1558" i="11" s="1"/>
  <c r="A1559" i="11" s="1"/>
  <c r="A1560" i="11" s="1"/>
  <c r="A1561" i="11" s="1"/>
  <c r="A1562" i="11" s="1"/>
  <c r="A1563" i="11" s="1"/>
  <c r="A1564" i="11" s="1"/>
  <c r="A1565" i="11" s="1"/>
  <c r="A1566" i="11" s="1"/>
  <c r="A1567" i="11" s="1"/>
  <c r="A1568" i="11" s="1"/>
  <c r="A1569" i="11" s="1"/>
  <c r="A1570" i="11" s="1"/>
  <c r="A1571" i="11" s="1"/>
  <c r="A1572" i="11" s="1"/>
  <c r="A1573" i="11" s="1"/>
  <c r="A1574" i="11" s="1"/>
  <c r="A1575" i="11" s="1"/>
  <c r="A1576" i="11" s="1"/>
  <c r="A1577" i="11" s="1"/>
  <c r="A1578" i="11" s="1"/>
  <c r="A1579" i="11" s="1"/>
  <c r="A1580" i="11" s="1"/>
  <c r="A1581" i="11" s="1"/>
  <c r="A1582" i="11" s="1"/>
  <c r="A1583" i="11" s="1"/>
  <c r="A1584" i="11" s="1"/>
  <c r="A1585" i="11" s="1"/>
  <c r="A1586" i="11" s="1"/>
  <c r="A1587" i="11" s="1"/>
  <c r="A1588" i="11" s="1"/>
  <c r="A1589" i="11" s="1"/>
  <c r="A1590" i="11" s="1"/>
  <c r="A1591" i="11" s="1"/>
  <c r="A1592" i="11" s="1"/>
  <c r="A1593" i="11" s="1"/>
  <c r="A1594" i="11" s="1"/>
  <c r="A1595" i="11" s="1"/>
  <c r="A1596" i="11" s="1"/>
  <c r="A1597" i="11" s="1"/>
  <c r="A1598" i="11" s="1"/>
  <c r="A1599" i="11" s="1"/>
  <c r="A1600" i="11" s="1"/>
  <c r="A1601" i="11" s="1"/>
  <c r="A1602" i="11" s="1"/>
  <c r="A1603" i="11" s="1"/>
  <c r="A1604" i="11" s="1"/>
  <c r="A1605" i="11" s="1"/>
  <c r="A1606" i="11" s="1"/>
  <c r="A1607" i="11" s="1"/>
  <c r="A1608" i="11" s="1"/>
  <c r="A1609" i="11" s="1"/>
  <c r="A1610" i="11" s="1"/>
  <c r="A1611" i="11" s="1"/>
  <c r="A1612" i="11" s="1"/>
  <c r="A1613" i="11" s="1"/>
  <c r="A1614" i="11" s="1"/>
  <c r="A1615" i="11" s="1"/>
  <c r="A1616" i="11" s="1"/>
  <c r="A1617" i="11" s="1"/>
  <c r="A1618" i="11" s="1"/>
  <c r="A1619" i="11" s="1"/>
  <c r="A1620" i="11" s="1"/>
  <c r="A1621" i="11" s="1"/>
  <c r="A1622" i="11" s="1"/>
  <c r="A1623" i="11" s="1"/>
  <c r="A1624" i="11" s="1"/>
  <c r="A1625" i="11" s="1"/>
  <c r="A1626" i="11" s="1"/>
  <c r="A1627" i="11" s="1"/>
  <c r="A1628" i="11" s="1"/>
  <c r="A1629" i="11" s="1"/>
  <c r="A1630" i="11" s="1"/>
  <c r="A1631" i="11" s="1"/>
  <c r="A1632" i="11" s="1"/>
  <c r="A1633" i="11" s="1"/>
  <c r="A1634" i="11" s="1"/>
  <c r="A1635" i="11" s="1"/>
  <c r="A1636" i="11" s="1"/>
  <c r="A1637" i="11" s="1"/>
  <c r="A1638" i="11" s="1"/>
  <c r="A1639" i="11" s="1"/>
  <c r="A1640" i="11" s="1"/>
  <c r="A1641" i="11" s="1"/>
  <c r="A1642" i="11" s="1"/>
  <c r="A1643" i="11" s="1"/>
  <c r="A1644" i="11" s="1"/>
  <c r="A1645" i="11" s="1"/>
  <c r="A107" i="2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68" i="2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" i="16" l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A335" i="16" s="1"/>
  <c r="A336" i="16" s="1"/>
  <c r="A337" i="16" s="1"/>
  <c r="A338" i="16" s="1"/>
  <c r="A339" i="16" s="1"/>
  <c r="A340" i="16" s="1"/>
  <c r="A341" i="16" s="1"/>
  <c r="A342" i="16" s="1"/>
  <c r="A343" i="16" s="1"/>
  <c r="A344" i="16" s="1"/>
  <c r="A345" i="16" s="1"/>
  <c r="A346" i="16" s="1"/>
  <c r="A347" i="16" s="1"/>
  <c r="A348" i="16" s="1"/>
  <c r="A349" i="16" s="1"/>
  <c r="A350" i="16" s="1"/>
  <c r="A351" i="16" s="1"/>
  <c r="A352" i="16" s="1"/>
  <c r="A353" i="16" s="1"/>
  <c r="A354" i="16" s="1"/>
  <c r="A355" i="16" s="1"/>
  <c r="A356" i="16" s="1"/>
  <c r="A357" i="16" s="1"/>
  <c r="A358" i="16" s="1"/>
  <c r="A359" i="16" s="1"/>
  <c r="A360" i="16" s="1"/>
  <c r="A361" i="16" s="1"/>
  <c r="A362" i="16" s="1"/>
  <c r="A363" i="16" s="1"/>
  <c r="A364" i="16" s="1"/>
  <c r="A365" i="16" s="1"/>
  <c r="A366" i="16" s="1"/>
  <c r="A367" i="16" s="1"/>
  <c r="A368" i="16" s="1"/>
  <c r="A369" i="16" s="1"/>
  <c r="A370" i="16" s="1"/>
  <c r="A371" i="16" s="1"/>
  <c r="A372" i="16" s="1"/>
  <c r="A373" i="16" s="1"/>
  <c r="A374" i="16" s="1"/>
  <c r="A375" i="16" s="1"/>
  <c r="A376" i="16" s="1"/>
  <c r="A377" i="16" s="1"/>
  <c r="A378" i="16" s="1"/>
  <c r="A379" i="16" s="1"/>
  <c r="A380" i="16" s="1"/>
  <c r="A381" i="16" s="1"/>
  <c r="A382" i="16" s="1"/>
  <c r="A383" i="16" s="1"/>
  <c r="A384" i="16" s="1"/>
  <c r="A385" i="16" s="1"/>
  <c r="A386" i="16" s="1"/>
  <c r="A387" i="16" s="1"/>
  <c r="A388" i="16" s="1"/>
  <c r="A389" i="16" s="1"/>
  <c r="A390" i="16" s="1"/>
  <c r="A391" i="16" s="1"/>
  <c r="A392" i="16" s="1"/>
  <c r="A393" i="16" s="1"/>
  <c r="A394" i="16" s="1"/>
  <c r="A395" i="16" s="1"/>
  <c r="A396" i="16" s="1"/>
  <c r="A397" i="16" s="1"/>
  <c r="A398" i="16" s="1"/>
  <c r="A399" i="16" s="1"/>
  <c r="A400" i="16" s="1"/>
  <c r="A401" i="16" s="1"/>
  <c r="A402" i="16" s="1"/>
  <c r="A403" i="16" s="1"/>
  <c r="A404" i="16" s="1"/>
  <c r="A405" i="16" s="1"/>
  <c r="A406" i="16" s="1"/>
  <c r="A407" i="16" s="1"/>
  <c r="A408" i="16" s="1"/>
  <c r="A409" i="16" s="1"/>
  <c r="A410" i="16" s="1"/>
  <c r="A411" i="16" s="1"/>
  <c r="A412" i="16" s="1"/>
  <c r="A413" i="16" s="1"/>
  <c r="A414" i="16" s="1"/>
  <c r="A415" i="16" s="1"/>
  <c r="A416" i="16" s="1"/>
  <c r="A417" i="16" s="1"/>
  <c r="A418" i="16" s="1"/>
  <c r="A419" i="16" s="1"/>
  <c r="A420" i="16" s="1"/>
  <c r="A421" i="16" s="1"/>
  <c r="A422" i="16" s="1"/>
  <c r="A423" i="16" s="1"/>
  <c r="A424" i="16" s="1"/>
  <c r="A425" i="16" s="1"/>
  <c r="A426" i="16" s="1"/>
  <c r="A427" i="16" s="1"/>
  <c r="A428" i="16" s="1"/>
  <c r="A429" i="16" s="1"/>
  <c r="A430" i="16" s="1"/>
  <c r="A431" i="16" s="1"/>
  <c r="A432" i="16" s="1"/>
  <c r="A433" i="16" s="1"/>
  <c r="A434" i="16" s="1"/>
  <c r="A435" i="16" s="1"/>
  <c r="A436" i="16" s="1"/>
  <c r="A437" i="16" s="1"/>
  <c r="A438" i="16" s="1"/>
  <c r="A439" i="16" s="1"/>
  <c r="A440" i="16" s="1"/>
  <c r="A441" i="16" s="1"/>
  <c r="A442" i="16" s="1"/>
  <c r="A443" i="16" s="1"/>
  <c r="A444" i="16" s="1"/>
  <c r="A445" i="16" s="1"/>
  <c r="A446" i="16" s="1"/>
  <c r="A447" i="16" s="1"/>
  <c r="A448" i="16" s="1"/>
  <c r="A449" i="16" s="1"/>
  <c r="A450" i="16" s="1"/>
  <c r="A451" i="16" s="1"/>
  <c r="A452" i="16" s="1"/>
  <c r="A453" i="16" s="1"/>
  <c r="A454" i="16" s="1"/>
  <c r="A455" i="16" s="1"/>
  <c r="A456" i="16" s="1"/>
  <c r="A457" i="16" s="1"/>
  <c r="A458" i="16" s="1"/>
  <c r="A459" i="16" s="1"/>
  <c r="A460" i="16" s="1"/>
  <c r="A461" i="16" s="1"/>
  <c r="A462" i="16" s="1"/>
  <c r="A463" i="16" s="1"/>
  <c r="A464" i="16" s="1"/>
  <c r="A465" i="16" s="1"/>
  <c r="A466" i="16" s="1"/>
  <c r="A467" i="16" s="1"/>
  <c r="A468" i="16" s="1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" i="12"/>
  <c r="A7" i="12" s="1"/>
  <c r="A8" i="12" s="1"/>
  <c r="A9" i="12" s="1"/>
  <c r="A7" i="10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6" i="19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6" i="20"/>
  <c r="A7" i="20" s="1"/>
  <c r="A8" i="20" s="1"/>
  <c r="A9" i="20" s="1"/>
  <c r="A10" i="20" s="1"/>
  <c r="A11" i="20" s="1"/>
  <c r="A12" i="20" s="1"/>
  <c r="A6" i="21"/>
  <c r="A7" i="21" s="1"/>
  <c r="A8" i="21" s="1"/>
  <c r="A9" i="21" s="1"/>
  <c r="A10" i="21" s="1"/>
  <c r="A11" i="21" s="1"/>
  <c r="A12" i="21" s="1"/>
  <c r="A13" i="21" s="1"/>
  <c r="A14" i="21" s="1"/>
  <c r="A15" i="21" s="1"/>
  <c r="A6" i="26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47" i="26" s="1"/>
  <c r="A148" i="26" s="1"/>
  <c r="A149" i="26" s="1"/>
  <c r="A150" i="26" s="1"/>
  <c r="A151" i="26" s="1"/>
  <c r="A152" i="26" s="1"/>
  <c r="A153" i="26" s="1"/>
  <c r="A154" i="26" s="1"/>
  <c r="A155" i="26" s="1"/>
  <c r="A156" i="26" s="1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89" i="26" s="1"/>
  <c r="A190" i="26" s="1"/>
  <c r="A191" i="26" s="1"/>
  <c r="A192" i="26" s="1"/>
  <c r="A193" i="26" s="1"/>
  <c r="A194" i="26" s="1"/>
  <c r="A195" i="26" s="1"/>
  <c r="A196" i="26" s="1"/>
  <c r="A197" i="26" s="1"/>
  <c r="A198" i="26" s="1"/>
  <c r="A199" i="26" s="1"/>
  <c r="A200" i="26" s="1"/>
  <c r="A201" i="26" s="1"/>
  <c r="A202" i="26" s="1"/>
  <c r="A203" i="26" s="1"/>
  <c r="A204" i="26" s="1"/>
  <c r="A205" i="26" s="1"/>
  <c r="A206" i="26" s="1"/>
  <c r="A207" i="26" s="1"/>
  <c r="A208" i="26" s="1"/>
  <c r="A209" i="26" s="1"/>
  <c r="A210" i="26" s="1"/>
  <c r="A211" i="26" s="1"/>
  <c r="A212" i="26" s="1"/>
  <c r="A213" i="26" s="1"/>
  <c r="A214" i="26" s="1"/>
  <c r="A215" i="26" s="1"/>
  <c r="A216" i="26" s="1"/>
  <c r="A217" i="26" s="1"/>
  <c r="A218" i="26" s="1"/>
  <c r="A219" i="26" s="1"/>
  <c r="A220" i="26" s="1"/>
  <c r="A221" i="26" s="1"/>
  <c r="A222" i="26" s="1"/>
  <c r="A223" i="26" s="1"/>
  <c r="A224" i="26" s="1"/>
  <c r="A225" i="26" s="1"/>
  <c r="A226" i="26" s="1"/>
  <c r="A227" i="26" s="1"/>
  <c r="A228" i="26" s="1"/>
  <c r="A229" i="26" s="1"/>
  <c r="A230" i="26" s="1"/>
  <c r="A231" i="26" s="1"/>
  <c r="A232" i="26" s="1"/>
  <c r="A233" i="26" s="1"/>
  <c r="A234" i="26" s="1"/>
  <c r="A235" i="26" s="1"/>
  <c r="A236" i="26" s="1"/>
  <c r="A237" i="26" s="1"/>
  <c r="A238" i="26" s="1"/>
  <c r="A239" i="26" s="1"/>
  <c r="A240" i="26" s="1"/>
  <c r="A241" i="26" s="1"/>
  <c r="A242" i="26" s="1"/>
  <c r="A243" i="26" s="1"/>
  <c r="A244" i="26" s="1"/>
  <c r="A245" i="26" s="1"/>
  <c r="A246" i="26" s="1"/>
  <c r="A247" i="26" s="1"/>
  <c r="A248" i="26" s="1"/>
  <c r="A249" i="26" s="1"/>
  <c r="A250" i="26" s="1"/>
  <c r="A251" i="26" s="1"/>
  <c r="A252" i="26" s="1"/>
  <c r="A253" i="26" s="1"/>
  <c r="A254" i="26" s="1"/>
  <c r="A255" i="26" s="1"/>
  <c r="A256" i="26" s="1"/>
  <c r="A257" i="26" s="1"/>
  <c r="A258" i="26" s="1"/>
  <c r="A259" i="26" s="1"/>
  <c r="A260" i="26" s="1"/>
  <c r="A261" i="26" s="1"/>
  <c r="A262" i="26" s="1"/>
  <c r="A263" i="26" s="1"/>
  <c r="A264" i="26" s="1"/>
  <c r="A265" i="26" s="1"/>
  <c r="A266" i="26" s="1"/>
  <c r="A267" i="26" s="1"/>
  <c r="A268" i="26" s="1"/>
  <c r="A269" i="26" s="1"/>
  <c r="A270" i="26" s="1"/>
  <c r="A271" i="26" s="1"/>
  <c r="A272" i="26" s="1"/>
  <c r="A273" i="26" s="1"/>
  <c r="A274" i="26" s="1"/>
  <c r="A275" i="26" s="1"/>
  <c r="A276" i="26" s="1"/>
  <c r="A277" i="26" s="1"/>
  <c r="A278" i="26" s="1"/>
  <c r="A279" i="26" s="1"/>
  <c r="A280" i="26" s="1"/>
  <c r="A281" i="26" s="1"/>
  <c r="A282" i="26" s="1"/>
  <c r="A283" i="26" s="1"/>
  <c r="A284" i="26" s="1"/>
  <c r="A285" i="26" s="1"/>
  <c r="A286" i="26" s="1"/>
  <c r="A287" i="26" s="1"/>
  <c r="A288" i="26" s="1"/>
  <c r="A289" i="26" s="1"/>
  <c r="A290" i="26" s="1"/>
  <c r="A291" i="26" s="1"/>
  <c r="A292" i="26" s="1"/>
  <c r="A293" i="26" s="1"/>
  <c r="A294" i="26" s="1"/>
  <c r="A295" i="26" s="1"/>
  <c r="A296" i="26" s="1"/>
  <c r="A297" i="26" s="1"/>
  <c r="A298" i="26" s="1"/>
  <c r="A299" i="26" s="1"/>
  <c r="A300" i="26" s="1"/>
  <c r="A301" i="26" s="1"/>
  <c r="A302" i="26" s="1"/>
  <c r="A303" i="26" s="1"/>
  <c r="A304" i="26" s="1"/>
  <c r="A305" i="26" s="1"/>
  <c r="A306" i="26" s="1"/>
  <c r="A307" i="26" s="1"/>
  <c r="A308" i="26" s="1"/>
  <c r="A309" i="26" s="1"/>
  <c r="A310" i="26" s="1"/>
  <c r="A311" i="26" s="1"/>
  <c r="A312" i="26" s="1"/>
  <c r="A313" i="26" s="1"/>
  <c r="A314" i="26" s="1"/>
  <c r="A315" i="26" s="1"/>
  <c r="A316" i="26" s="1"/>
  <c r="A317" i="26" s="1"/>
  <c r="A318" i="26" s="1"/>
  <c r="A319" i="26" s="1"/>
  <c r="A320" i="26" s="1"/>
  <c r="A321" i="26" s="1"/>
  <c r="A322" i="26" s="1"/>
  <c r="A323" i="26" s="1"/>
  <c r="A324" i="26" s="1"/>
  <c r="A325" i="26" s="1"/>
  <c r="A326" i="26" s="1"/>
  <c r="A327" i="26" s="1"/>
  <c r="A328" i="26" s="1"/>
  <c r="A329" i="26" s="1"/>
  <c r="A330" i="26" s="1"/>
  <c r="A331" i="26" s="1"/>
  <c r="A332" i="26" s="1"/>
  <c r="A333" i="26" s="1"/>
  <c r="A334" i="26" s="1"/>
  <c r="A335" i="26" s="1"/>
  <c r="A336" i="26" s="1"/>
  <c r="A337" i="26" s="1"/>
  <c r="A338" i="26" s="1"/>
  <c r="A339" i="26" s="1"/>
  <c r="A340" i="26" s="1"/>
  <c r="A341" i="26" s="1"/>
  <c r="A342" i="26" s="1"/>
  <c r="A343" i="26" s="1"/>
  <c r="A344" i="26" s="1"/>
  <c r="A345" i="26" s="1"/>
  <c r="A346" i="26" s="1"/>
  <c r="A347" i="26" s="1"/>
  <c r="A348" i="26" s="1"/>
  <c r="A349" i="26" s="1"/>
  <c r="A350" i="26" s="1"/>
  <c r="A351" i="26" s="1"/>
  <c r="A352" i="26" s="1"/>
  <c r="A353" i="26" s="1"/>
  <c r="A354" i="26" s="1"/>
  <c r="A355" i="26" s="1"/>
  <c r="A356" i="26" s="1"/>
  <c r="A357" i="26" s="1"/>
  <c r="A358" i="26" s="1"/>
  <c r="A359" i="26" s="1"/>
  <c r="A360" i="26" s="1"/>
  <c r="A361" i="26" s="1"/>
  <c r="A362" i="26" s="1"/>
  <c r="A363" i="26" s="1"/>
  <c r="A364" i="26" s="1"/>
  <c r="A365" i="26" s="1"/>
  <c r="A366" i="26" s="1"/>
  <c r="A367" i="26" s="1"/>
  <c r="A368" i="26" s="1"/>
  <c r="A369" i="26" s="1"/>
  <c r="A370" i="26" s="1"/>
  <c r="A371" i="26" s="1"/>
  <c r="A372" i="26" s="1"/>
  <c r="A373" i="26" s="1"/>
  <c r="A374" i="26" s="1"/>
  <c r="A375" i="26" s="1"/>
  <c r="A376" i="26" s="1"/>
  <c r="A377" i="26" s="1"/>
  <c r="A378" i="26" s="1"/>
  <c r="A379" i="26" s="1"/>
  <c r="A380" i="26" s="1"/>
  <c r="A381" i="26" s="1"/>
  <c r="A382" i="26" s="1"/>
  <c r="A383" i="26" s="1"/>
  <c r="A384" i="26" s="1"/>
  <c r="A385" i="26" s="1"/>
  <c r="A386" i="26" s="1"/>
  <c r="A387" i="26" s="1"/>
  <c r="A388" i="26" s="1"/>
  <c r="A389" i="26" s="1"/>
  <c r="A390" i="26" s="1"/>
  <c r="A391" i="26" s="1"/>
  <c r="A392" i="26" s="1"/>
  <c r="A393" i="26" s="1"/>
  <c r="A394" i="26" s="1"/>
  <c r="A395" i="26" s="1"/>
  <c r="A396" i="26" s="1"/>
  <c r="A397" i="26" s="1"/>
  <c r="A398" i="26" s="1"/>
  <c r="A399" i="26" s="1"/>
  <c r="A400" i="26" s="1"/>
  <c r="A401" i="26" s="1"/>
  <c r="A402" i="26" s="1"/>
  <c r="A403" i="26" s="1"/>
  <c r="A404" i="26" s="1"/>
  <c r="A405" i="26" s="1"/>
  <c r="A406" i="26" s="1"/>
  <c r="A407" i="26" s="1"/>
  <c r="A408" i="26" s="1"/>
  <c r="A409" i="26" s="1"/>
  <c r="A410" i="26" s="1"/>
  <c r="A411" i="26" s="1"/>
  <c r="A412" i="26" s="1"/>
  <c r="A413" i="26" s="1"/>
  <c r="A414" i="26" s="1"/>
  <c r="A415" i="26" s="1"/>
  <c r="A416" i="26" s="1"/>
  <c r="A417" i="26" s="1"/>
  <c r="A418" i="26" s="1"/>
  <c r="A419" i="26" s="1"/>
  <c r="A420" i="26" s="1"/>
  <c r="A421" i="26" s="1"/>
  <c r="A422" i="26" s="1"/>
  <c r="A423" i="26" s="1"/>
  <c r="A424" i="26" s="1"/>
  <c r="A425" i="26" s="1"/>
  <c r="A426" i="26" s="1"/>
  <c r="A427" i="26" s="1"/>
  <c r="A428" i="26" s="1"/>
  <c r="A429" i="26" s="1"/>
  <c r="A430" i="26" s="1"/>
  <c r="A431" i="26" s="1"/>
  <c r="A432" i="26" s="1"/>
  <c r="A433" i="26" s="1"/>
  <c r="A434" i="26" s="1"/>
  <c r="A435" i="26" s="1"/>
  <c r="A436" i="26" s="1"/>
  <c r="A437" i="26" s="1"/>
  <c r="A438" i="26" s="1"/>
  <c r="A439" i="26" s="1"/>
  <c r="A440" i="26" s="1"/>
  <c r="A441" i="26" s="1"/>
  <c r="A442" i="26" s="1"/>
  <c r="A443" i="26" s="1"/>
  <c r="A444" i="26" s="1"/>
  <c r="A445" i="26" s="1"/>
  <c r="A446" i="26" s="1"/>
  <c r="A447" i="26" s="1"/>
  <c r="A448" i="26" s="1"/>
  <c r="A449" i="26" s="1"/>
  <c r="A450" i="26" s="1"/>
  <c r="A451" i="26" s="1"/>
  <c r="A452" i="26" s="1"/>
  <c r="A453" i="26" s="1"/>
  <c r="A454" i="26" s="1"/>
  <c r="A455" i="26" s="1"/>
  <c r="A456" i="26" s="1"/>
  <c r="A457" i="26" s="1"/>
  <c r="A458" i="26" s="1"/>
  <c r="A459" i="26" s="1"/>
  <c r="A460" i="26" s="1"/>
  <c r="A461" i="26" s="1"/>
  <c r="A462" i="26" s="1"/>
  <c r="A463" i="26" s="1"/>
  <c r="A464" i="26" s="1"/>
  <c r="A465" i="26" s="1"/>
  <c r="A466" i="26" s="1"/>
  <c r="A467" i="26" s="1"/>
  <c r="A468" i="26" s="1"/>
  <c r="A469" i="26" s="1"/>
  <c r="A470" i="26" s="1"/>
  <c r="A471" i="26" s="1"/>
  <c r="A472" i="26" s="1"/>
  <c r="A473" i="26" s="1"/>
  <c r="A474" i="26" s="1"/>
  <c r="A475" i="26" s="1"/>
  <c r="A476" i="26" s="1"/>
  <c r="A477" i="26" s="1"/>
  <c r="A478" i="26" s="1"/>
  <c r="A479" i="26" s="1"/>
  <c r="A480" i="26" s="1"/>
  <c r="A481" i="26" s="1"/>
  <c r="A482" i="26" s="1"/>
  <c r="A483" i="26" s="1"/>
  <c r="A484" i="26" s="1"/>
  <c r="A485" i="26" s="1"/>
  <c r="A486" i="26" s="1"/>
  <c r="A487" i="26" s="1"/>
  <c r="A488" i="26" s="1"/>
  <c r="A489" i="26" s="1"/>
  <c r="A490" i="26" s="1"/>
  <c r="A491" i="26" s="1"/>
  <c r="A492" i="26" s="1"/>
  <c r="A493" i="26" s="1"/>
  <c r="A494" i="26" s="1"/>
  <c r="A495" i="26" s="1"/>
  <c r="A496" i="26" s="1"/>
  <c r="A497" i="26" s="1"/>
  <c r="A498" i="26" s="1"/>
  <c r="A499" i="26" s="1"/>
  <c r="A500" i="26" s="1"/>
  <c r="A501" i="26" s="1"/>
  <c r="A502" i="26" s="1"/>
  <c r="A503" i="26" s="1"/>
  <c r="A504" i="26" s="1"/>
  <c r="A505" i="26" s="1"/>
  <c r="A506" i="26" s="1"/>
  <c r="A507" i="26" s="1"/>
  <c r="A508" i="26" s="1"/>
  <c r="A509" i="26" s="1"/>
  <c r="A510" i="26" s="1"/>
  <c r="A511" i="26" s="1"/>
  <c r="A512" i="26" s="1"/>
  <c r="A513" i="26" s="1"/>
  <c r="A514" i="26" s="1"/>
  <c r="A515" i="26" s="1"/>
  <c r="A516" i="26" s="1"/>
  <c r="A517" i="26" s="1"/>
  <c r="A518" i="26" s="1"/>
  <c r="A519" i="26" s="1"/>
  <c r="A520" i="26" s="1"/>
  <c r="A521" i="26" s="1"/>
  <c r="A522" i="26" s="1"/>
  <c r="A523" i="26" s="1"/>
  <c r="A524" i="26" s="1"/>
  <c r="A525" i="26" s="1"/>
  <c r="A526" i="26" s="1"/>
  <c r="A527" i="26" s="1"/>
  <c r="A528" i="26" s="1"/>
  <c r="A529" i="26" s="1"/>
  <c r="A530" i="26" s="1"/>
  <c r="A531" i="26" s="1"/>
  <c r="A532" i="26" s="1"/>
  <c r="A533" i="26" s="1"/>
  <c r="A534" i="26" s="1"/>
  <c r="A535" i="26" s="1"/>
  <c r="A536" i="26" s="1"/>
  <c r="A537" i="26" s="1"/>
  <c r="A538" i="26" s="1"/>
  <c r="A539" i="26" s="1"/>
  <c r="A540" i="26" s="1"/>
  <c r="A541" i="26" s="1"/>
  <c r="A542" i="26" s="1"/>
  <c r="A543" i="26" s="1"/>
  <c r="A544" i="26" s="1"/>
  <c r="A545" i="26" s="1"/>
  <c r="A546" i="26" s="1"/>
  <c r="A547" i="26" s="1"/>
  <c r="A548" i="26" s="1"/>
  <c r="A549" i="26" s="1"/>
  <c r="A550" i="26" s="1"/>
  <c r="A551" i="26" s="1"/>
  <c r="A552" i="26" s="1"/>
  <c r="A553" i="26" s="1"/>
  <c r="A554" i="26" s="1"/>
  <c r="A555" i="26" s="1"/>
  <c r="A556" i="26" s="1"/>
  <c r="A557" i="26" s="1"/>
  <c r="A558" i="26" s="1"/>
  <c r="A559" i="26" s="1"/>
  <c r="A560" i="26" s="1"/>
  <c r="A561" i="26" s="1"/>
  <c r="A562" i="26" s="1"/>
  <c r="A563" i="26" s="1"/>
  <c r="A564" i="26" s="1"/>
  <c r="A565" i="26" s="1"/>
  <c r="A566" i="26" s="1"/>
  <c r="A567" i="26" s="1"/>
  <c r="A568" i="26" s="1"/>
  <c r="A569" i="26" s="1"/>
  <c r="A570" i="26" s="1"/>
  <c r="A571" i="26" s="1"/>
  <c r="A572" i="26" s="1"/>
  <c r="A573" i="26" s="1"/>
  <c r="A574" i="26" s="1"/>
  <c r="A575" i="26" s="1"/>
  <c r="A576" i="26" s="1"/>
  <c r="A577" i="26" s="1"/>
  <c r="A578" i="26" s="1"/>
  <c r="A579" i="26" s="1"/>
  <c r="A580" i="26" s="1"/>
  <c r="A581" i="26" s="1"/>
  <c r="A582" i="26" s="1"/>
  <c r="A583" i="26" s="1"/>
  <c r="A584" i="26" s="1"/>
  <c r="A585" i="26" s="1"/>
  <c r="A586" i="26" s="1"/>
  <c r="A587" i="26" s="1"/>
  <c r="A588" i="26" s="1"/>
  <c r="A589" i="26" s="1"/>
  <c r="A590" i="26" s="1"/>
  <c r="A591" i="26" s="1"/>
  <c r="A592" i="26" s="1"/>
  <c r="A593" i="26" s="1"/>
  <c r="A594" i="26" s="1"/>
  <c r="A595" i="26" s="1"/>
  <c r="A596" i="26" s="1"/>
  <c r="A597" i="26" s="1"/>
  <c r="A598" i="26" s="1"/>
  <c r="A599" i="26" s="1"/>
  <c r="A600" i="26" s="1"/>
  <c r="A601" i="26" s="1"/>
  <c r="A602" i="26" s="1"/>
  <c r="A603" i="26" s="1"/>
  <c r="A604" i="26" s="1"/>
  <c r="A605" i="26" s="1"/>
  <c r="A606" i="26" s="1"/>
  <c r="A607" i="26" s="1"/>
  <c r="A608" i="26" s="1"/>
  <c r="A609" i="26" s="1"/>
  <c r="A610" i="26" s="1"/>
  <c r="A611" i="26" s="1"/>
  <c r="A612" i="26" s="1"/>
  <c r="A613" i="26" s="1"/>
  <c r="A614" i="26" s="1"/>
  <c r="A615" i="26" s="1"/>
  <c r="A616" i="26" s="1"/>
  <c r="A617" i="26" s="1"/>
  <c r="A618" i="26" s="1"/>
  <c r="A619" i="26" s="1"/>
  <c r="A620" i="26" s="1"/>
  <c r="A621" i="26" s="1"/>
  <c r="A622" i="26" s="1"/>
  <c r="A623" i="26" s="1"/>
  <c r="A624" i="26" s="1"/>
  <c r="A625" i="26" s="1"/>
  <c r="A626" i="26" s="1"/>
  <c r="A627" i="26" s="1"/>
  <c r="A628" i="26" s="1"/>
  <c r="A629" i="26" s="1"/>
  <c r="A630" i="26" s="1"/>
  <c r="A631" i="26" s="1"/>
  <c r="A632" i="26" s="1"/>
  <c r="A633" i="26" s="1"/>
  <c r="A634" i="26" s="1"/>
  <c r="A635" i="26" s="1"/>
  <c r="A636" i="26" s="1"/>
  <c r="A637" i="26" s="1"/>
  <c r="A638" i="26" s="1"/>
  <c r="A639" i="26" s="1"/>
  <c r="A640" i="26" s="1"/>
  <c r="A641" i="26" s="1"/>
  <c r="A642" i="26" s="1"/>
  <c r="A643" i="26" s="1"/>
  <c r="A644" i="26" s="1"/>
  <c r="A645" i="26" s="1"/>
  <c r="A646" i="26" s="1"/>
  <c r="A647" i="26" s="1"/>
  <c r="A648" i="26" s="1"/>
  <c r="A649" i="26" s="1"/>
  <c r="A650" i="26" s="1"/>
  <c r="A651" i="26" s="1"/>
  <c r="A652" i="26" s="1"/>
  <c r="A653" i="26" s="1"/>
  <c r="A654" i="26" s="1"/>
  <c r="A655" i="26" s="1"/>
  <c r="A656" i="26" s="1"/>
  <c r="A657" i="26" s="1"/>
  <c r="A658" i="26" s="1"/>
  <c r="A659" i="26" s="1"/>
  <c r="A660" i="26" s="1"/>
  <c r="A661" i="26" s="1"/>
  <c r="A662" i="26" s="1"/>
  <c r="A663" i="26" s="1"/>
  <c r="A664" i="26" s="1"/>
  <c r="A665" i="26" s="1"/>
  <c r="A666" i="26" s="1"/>
  <c r="A667" i="26" s="1"/>
  <c r="A668" i="26" s="1"/>
  <c r="A669" i="26" s="1"/>
  <c r="A670" i="26" s="1"/>
  <c r="A671" i="26" s="1"/>
  <c r="A672" i="26" s="1"/>
  <c r="A673" i="26" s="1"/>
  <c r="A674" i="26" s="1"/>
  <c r="A675" i="26" s="1"/>
  <c r="A676" i="26" s="1"/>
  <c r="A677" i="26" s="1"/>
  <c r="A678" i="26" s="1"/>
  <c r="A679" i="26" s="1"/>
  <c r="A680" i="26" s="1"/>
  <c r="A681" i="26" s="1"/>
  <c r="A682" i="26" s="1"/>
  <c r="A683" i="26" s="1"/>
  <c r="A684" i="26" s="1"/>
  <c r="A685" i="26" s="1"/>
  <c r="A686" i="26" s="1"/>
  <c r="A687" i="26" s="1"/>
  <c r="A688" i="26" s="1"/>
  <c r="A689" i="26" s="1"/>
  <c r="A690" i="26" s="1"/>
  <c r="A691" i="26" s="1"/>
  <c r="A692" i="26" s="1"/>
  <c r="A693" i="26" s="1"/>
  <c r="A694" i="26" s="1"/>
  <c r="A695" i="26" s="1"/>
  <c r="A696" i="26" s="1"/>
  <c r="A697" i="26" s="1"/>
  <c r="A698" i="26" s="1"/>
  <c r="A699" i="26" s="1"/>
  <c r="A700" i="26" s="1"/>
  <c r="A701" i="26" s="1"/>
  <c r="A702" i="26" s="1"/>
  <c r="A703" i="26" s="1"/>
  <c r="A704" i="26" s="1"/>
  <c r="A705" i="26" s="1"/>
  <c r="A706" i="26" s="1"/>
  <c r="A707" i="26" s="1"/>
  <c r="A708" i="26" s="1"/>
  <c r="A709" i="26" s="1"/>
  <c r="A710" i="26" s="1"/>
  <c r="A711" i="26" s="1"/>
  <c r="A712" i="26" s="1"/>
  <c r="A713" i="26" s="1"/>
  <c r="A714" i="26" s="1"/>
  <c r="A715" i="26" s="1"/>
  <c r="A716" i="26" s="1"/>
  <c r="A717" i="26" s="1"/>
  <c r="A718" i="26" s="1"/>
  <c r="A719" i="26" s="1"/>
  <c r="A720" i="26" s="1"/>
  <c r="A721" i="26" s="1"/>
  <c r="A722" i="26" s="1"/>
  <c r="A723" i="26" s="1"/>
  <c r="A724" i="26" s="1"/>
  <c r="A725" i="26" s="1"/>
  <c r="A726" i="26" s="1"/>
  <c r="A727" i="26" s="1"/>
  <c r="A728" i="26" s="1"/>
  <c r="A729" i="26" s="1"/>
  <c r="A730" i="26" s="1"/>
  <c r="A731" i="26" s="1"/>
  <c r="A732" i="26" s="1"/>
  <c r="A733" i="26" s="1"/>
  <c r="A734" i="26" s="1"/>
  <c r="A735" i="26" s="1"/>
  <c r="A736" i="26" s="1"/>
  <c r="A737" i="26" s="1"/>
  <c r="A738" i="26" s="1"/>
  <c r="A739" i="26" s="1"/>
  <c r="A740" i="26" s="1"/>
  <c r="A741" i="26" s="1"/>
  <c r="A742" i="26" s="1"/>
  <c r="A743" i="26" s="1"/>
  <c r="A744" i="26" s="1"/>
  <c r="A745" i="26" s="1"/>
  <c r="A746" i="26" s="1"/>
  <c r="A747" i="26" s="1"/>
  <c r="A748" i="26" s="1"/>
  <c r="A749" i="26" s="1"/>
  <c r="A750" i="26" s="1"/>
  <c r="A751" i="26" s="1"/>
  <c r="A752" i="26" s="1"/>
  <c r="A753" i="26" s="1"/>
  <c r="A754" i="26" s="1"/>
  <c r="A755" i="26" s="1"/>
  <c r="A756" i="26" s="1"/>
  <c r="A757" i="26" s="1"/>
  <c r="A758" i="26" s="1"/>
  <c r="A759" i="26" s="1"/>
  <c r="A760" i="26" s="1"/>
  <c r="A761" i="26" s="1"/>
  <c r="A762" i="26" s="1"/>
  <c r="A763" i="26" s="1"/>
  <c r="A764" i="26" s="1"/>
  <c r="A765" i="26" s="1"/>
  <c r="A766" i="26" s="1"/>
  <c r="A767" i="26" s="1"/>
  <c r="A768" i="26" s="1"/>
  <c r="A769" i="26" s="1"/>
  <c r="A770" i="26" s="1"/>
  <c r="A771" i="26" s="1"/>
  <c r="A772" i="26" s="1"/>
  <c r="A773" i="26" s="1"/>
  <c r="A774" i="26" s="1"/>
  <c r="A775" i="26" s="1"/>
  <c r="A776" i="26" s="1"/>
  <c r="A777" i="26" s="1"/>
  <c r="A778" i="26" s="1"/>
  <c r="A779" i="26" s="1"/>
  <c r="A780" i="26" s="1"/>
  <c r="A781" i="26" s="1"/>
  <c r="A782" i="26" s="1"/>
  <c r="A783" i="26" s="1"/>
  <c r="A784" i="26" s="1"/>
  <c r="A785" i="26" s="1"/>
  <c r="A786" i="26" s="1"/>
  <c r="A787" i="26" s="1"/>
  <c r="A788" i="26" s="1"/>
  <c r="A789" i="26" s="1"/>
  <c r="A790" i="26" s="1"/>
  <c r="A791" i="26" s="1"/>
  <c r="A792" i="26" s="1"/>
  <c r="A793" i="26" s="1"/>
  <c r="A794" i="26" s="1"/>
  <c r="A795" i="26" s="1"/>
  <c r="A796" i="26" s="1"/>
  <c r="A797" i="26" s="1"/>
  <c r="A798" i="26" s="1"/>
  <c r="A799" i="26" s="1"/>
  <c r="A800" i="26" s="1"/>
  <c r="A801" i="26" s="1"/>
  <c r="A802" i="26" s="1"/>
  <c r="A803" i="26" s="1"/>
  <c r="A804" i="26" s="1"/>
  <c r="A805" i="26" s="1"/>
  <c r="A806" i="26" s="1"/>
  <c r="A807" i="26" s="1"/>
  <c r="A808" i="26" s="1"/>
  <c r="A809" i="26" s="1"/>
  <c r="A810" i="26" s="1"/>
  <c r="A811" i="26" s="1"/>
  <c r="A812" i="26" s="1"/>
  <c r="A813" i="26" s="1"/>
  <c r="A814" i="26" s="1"/>
  <c r="A815" i="26" s="1"/>
  <c r="A816" i="26" s="1"/>
  <c r="A817" i="26" s="1"/>
  <c r="A818" i="26" s="1"/>
  <c r="A819" i="26" s="1"/>
  <c r="A820" i="26" s="1"/>
  <c r="A821" i="26" s="1"/>
  <c r="A822" i="26" s="1"/>
  <c r="A823" i="26" s="1"/>
  <c r="A824" i="26" s="1"/>
  <c r="A825" i="26" s="1"/>
  <c r="A826" i="26" s="1"/>
  <c r="A827" i="26" s="1"/>
  <c r="A828" i="26" s="1"/>
  <c r="A829" i="26" s="1"/>
  <c r="A830" i="26" s="1"/>
  <c r="A831" i="26" s="1"/>
  <c r="A832" i="26" s="1"/>
  <c r="A833" i="26" s="1"/>
  <c r="A834" i="26" s="1"/>
  <c r="A835" i="26" s="1"/>
  <c r="A836" i="26" s="1"/>
  <c r="A837" i="26" s="1"/>
  <c r="A838" i="26" s="1"/>
  <c r="A839" i="26" s="1"/>
  <c r="A840" i="26" s="1"/>
  <c r="A841" i="26" s="1"/>
  <c r="A842" i="26" s="1"/>
  <c r="A843" i="26" s="1"/>
  <c r="A844" i="26" s="1"/>
  <c r="A845" i="26" s="1"/>
  <c r="A846" i="26" s="1"/>
  <c r="A847" i="26" s="1"/>
  <c r="A848" i="26" s="1"/>
  <c r="A849" i="26" s="1"/>
  <c r="A850" i="26" s="1"/>
  <c r="A851" i="26" s="1"/>
  <c r="A852" i="26" s="1"/>
  <c r="A853" i="26" s="1"/>
  <c r="A854" i="26" s="1"/>
  <c r="A855" i="26" s="1"/>
  <c r="A856" i="26" s="1"/>
  <c r="A857" i="26" s="1"/>
  <c r="A858" i="26" s="1"/>
  <c r="A859" i="26" s="1"/>
  <c r="A860" i="26" s="1"/>
  <c r="A861" i="26" s="1"/>
  <c r="A862" i="26" s="1"/>
  <c r="A863" i="26" s="1"/>
  <c r="A864" i="26" s="1"/>
  <c r="A865" i="26" s="1"/>
  <c r="A866" i="26" s="1"/>
  <c r="A867" i="26" s="1"/>
  <c r="A868" i="26" s="1"/>
  <c r="A869" i="26" s="1"/>
  <c r="A870" i="26" s="1"/>
  <c r="A871" i="26" s="1"/>
  <c r="A872" i="26" s="1"/>
  <c r="A873" i="26" s="1"/>
  <c r="A874" i="26" s="1"/>
  <c r="A875" i="26" s="1"/>
  <c r="A876" i="26" s="1"/>
  <c r="A877" i="26" s="1"/>
  <c r="A878" i="26" s="1"/>
  <c r="A879" i="26" s="1"/>
  <c r="A880" i="26" s="1"/>
  <c r="A881" i="26" s="1"/>
  <c r="A882" i="26" s="1"/>
  <c r="A883" i="26" s="1"/>
  <c r="A884" i="26" s="1"/>
  <c r="A885" i="26" s="1"/>
  <c r="A886" i="26" s="1"/>
  <c r="A887" i="26" s="1"/>
  <c r="A888" i="26" s="1"/>
  <c r="A889" i="26" s="1"/>
  <c r="A890" i="26" s="1"/>
  <c r="A891" i="26" s="1"/>
  <c r="A892" i="26" s="1"/>
  <c r="A893" i="26" s="1"/>
  <c r="A894" i="26" s="1"/>
  <c r="A895" i="26" s="1"/>
  <c r="A896" i="26" s="1"/>
  <c r="A897" i="26" s="1"/>
  <c r="A898" i="26" s="1"/>
  <c r="A899" i="26" s="1"/>
  <c r="A900" i="26" s="1"/>
  <c r="A901" i="26" s="1"/>
  <c r="A902" i="26" s="1"/>
  <c r="A903" i="26" s="1"/>
  <c r="A904" i="26" s="1"/>
  <c r="A905" i="26" s="1"/>
  <c r="A906" i="26" s="1"/>
  <c r="A907" i="26" s="1"/>
  <c r="A908" i="26" s="1"/>
  <c r="A909" i="26" s="1"/>
  <c r="A910" i="26" s="1"/>
  <c r="A911" i="26" s="1"/>
  <c r="A912" i="26" s="1"/>
  <c r="A913" i="26" s="1"/>
  <c r="A914" i="26" s="1"/>
  <c r="A915" i="26" s="1"/>
  <c r="A916" i="26" s="1"/>
  <c r="A917" i="26" s="1"/>
  <c r="A918" i="26" s="1"/>
  <c r="A919" i="26" s="1"/>
  <c r="A920" i="26" s="1"/>
  <c r="A921" i="26" s="1"/>
  <c r="A922" i="26" s="1"/>
  <c r="A923" i="26" s="1"/>
  <c r="A924" i="26" s="1"/>
  <c r="A925" i="26" s="1"/>
  <c r="A926" i="26" s="1"/>
  <c r="A927" i="26" s="1"/>
  <c r="A928" i="26" s="1"/>
  <c r="A929" i="26" s="1"/>
  <c r="A930" i="26" s="1"/>
  <c r="A931" i="26" s="1"/>
  <c r="A932" i="26" s="1"/>
  <c r="A933" i="26" s="1"/>
  <c r="A934" i="26" s="1"/>
  <c r="A935" i="26" s="1"/>
  <c r="A936" i="26" s="1"/>
  <c r="A937" i="26" s="1"/>
  <c r="A938" i="26" s="1"/>
  <c r="A939" i="26" s="1"/>
  <c r="A940" i="26" s="1"/>
  <c r="A941" i="26" s="1"/>
  <c r="A942" i="26" s="1"/>
  <c r="A943" i="26" s="1"/>
  <c r="A944" i="26" s="1"/>
  <c r="A945" i="26" s="1"/>
  <c r="A946" i="26" s="1"/>
  <c r="A947" i="26" s="1"/>
  <c r="A948" i="26" s="1"/>
  <c r="A949" i="26" s="1"/>
  <c r="A950" i="26" s="1"/>
  <c r="A951" i="26" s="1"/>
  <c r="A952" i="26" s="1"/>
  <c r="A953" i="26" s="1"/>
  <c r="A954" i="26" s="1"/>
  <c r="A955" i="26" s="1"/>
  <c r="A956" i="26" s="1"/>
  <c r="A957" i="26" s="1"/>
  <c r="A958" i="26" s="1"/>
  <c r="A959" i="26" s="1"/>
  <c r="A960" i="26" s="1"/>
  <c r="A961" i="26" s="1"/>
  <c r="A962" i="26" s="1"/>
  <c r="A963" i="26" s="1"/>
  <c r="A964" i="26" s="1"/>
  <c r="A965" i="26" s="1"/>
  <c r="A966" i="26" s="1"/>
  <c r="A967" i="26" s="1"/>
  <c r="A968" i="26" s="1"/>
  <c r="A969" i="26" s="1"/>
  <c r="A970" i="26" s="1"/>
  <c r="A971" i="26" s="1"/>
  <c r="A972" i="26" s="1"/>
  <c r="A973" i="26" s="1"/>
  <c r="A974" i="26" s="1"/>
  <c r="A975" i="26" s="1"/>
  <c r="A976" i="26" s="1"/>
  <c r="A977" i="26" s="1"/>
  <c r="A978" i="26" s="1"/>
  <c r="A979" i="26" s="1"/>
  <c r="A980" i="26" s="1"/>
  <c r="A981" i="26" s="1"/>
  <c r="A982" i="26" s="1"/>
  <c r="A983" i="26" s="1"/>
  <c r="A984" i="26" s="1"/>
  <c r="A985" i="26" s="1"/>
  <c r="A986" i="26" s="1"/>
  <c r="A987" i="26" s="1"/>
  <c r="A988" i="26" s="1"/>
  <c r="A989" i="26" s="1"/>
  <c r="A990" i="26" s="1"/>
  <c r="A991" i="26" s="1"/>
  <c r="A992" i="26" s="1"/>
  <c r="A993" i="26" s="1"/>
  <c r="A994" i="26" s="1"/>
  <c r="A995" i="26" s="1"/>
  <c r="A996" i="26" s="1"/>
  <c r="A997" i="26" s="1"/>
  <c r="A998" i="26" s="1"/>
  <c r="A999" i="26" s="1"/>
  <c r="A1000" i="26" s="1"/>
  <c r="A1001" i="26" s="1"/>
  <c r="A1002" i="26" s="1"/>
  <c r="A1003" i="26" s="1"/>
  <c r="A1004" i="26" s="1"/>
  <c r="A1005" i="26" s="1"/>
  <c r="A1006" i="26" s="1"/>
  <c r="A1007" i="26" s="1"/>
  <c r="A1008" i="26" s="1"/>
  <c r="A1009" i="26" s="1"/>
  <c r="A1010" i="26" s="1"/>
  <c r="A1011" i="26" s="1"/>
  <c r="A1012" i="26" s="1"/>
  <c r="A1013" i="26" s="1"/>
  <c r="A1014" i="26" s="1"/>
  <c r="A1015" i="26" s="1"/>
  <c r="A1016" i="26" s="1"/>
  <c r="A1017" i="26" s="1"/>
  <c r="A1018" i="26" s="1"/>
  <c r="A1019" i="26" s="1"/>
  <c r="A1020" i="26" s="1"/>
  <c r="A1021" i="26" s="1"/>
  <c r="A1022" i="26" s="1"/>
  <c r="A1023" i="26" s="1"/>
  <c r="A1024" i="26" s="1"/>
  <c r="A1025" i="26" s="1"/>
  <c r="A1026" i="26" s="1"/>
  <c r="A1027" i="26" s="1"/>
  <c r="A1028" i="26" s="1"/>
  <c r="A1029" i="26" s="1"/>
  <c r="A1030" i="26" s="1"/>
  <c r="A1031" i="26" s="1"/>
  <c r="A1032" i="26" s="1"/>
  <c r="A1033" i="26" s="1"/>
  <c r="A1034" i="26" s="1"/>
  <c r="A1035" i="26" s="1"/>
  <c r="A1036" i="26" s="1"/>
  <c r="A1037" i="26" s="1"/>
  <c r="A1038" i="26" s="1"/>
  <c r="A1039" i="26" s="1"/>
  <c r="A1040" i="26" s="1"/>
  <c r="A1041" i="26" s="1"/>
  <c r="A1042" i="26" s="1"/>
  <c r="A1043" i="26" s="1"/>
  <c r="A1044" i="26" s="1"/>
  <c r="A1045" i="26" s="1"/>
  <c r="A1046" i="26" s="1"/>
  <c r="A1047" i="26" s="1"/>
  <c r="A1048" i="26" s="1"/>
  <c r="A1049" i="26" s="1"/>
  <c r="A1050" i="26" s="1"/>
  <c r="A1051" i="26" s="1"/>
  <c r="A1052" i="26" s="1"/>
  <c r="A1053" i="26" s="1"/>
  <c r="A1054" i="26" s="1"/>
  <c r="A1055" i="26" s="1"/>
  <c r="A1056" i="26" s="1"/>
  <c r="A1057" i="26" s="1"/>
  <c r="A1058" i="26" s="1"/>
  <c r="A1059" i="26" s="1"/>
  <c r="A1060" i="26" s="1"/>
  <c r="A1061" i="26" s="1"/>
  <c r="A1062" i="26" s="1"/>
  <c r="A1063" i="26" s="1"/>
  <c r="A1064" i="26" s="1"/>
  <c r="A1065" i="26" s="1"/>
  <c r="A1066" i="26" s="1"/>
  <c r="A1067" i="26" s="1"/>
  <c r="A1068" i="26" s="1"/>
  <c r="A1069" i="26" s="1"/>
  <c r="A1070" i="26" s="1"/>
  <c r="A1071" i="26" s="1"/>
  <c r="A1072" i="26" s="1"/>
  <c r="A1073" i="26" s="1"/>
  <c r="A1074" i="26" s="1"/>
  <c r="A1075" i="26" s="1"/>
  <c r="A1076" i="26" s="1"/>
  <c r="A1077" i="26" s="1"/>
  <c r="A1078" i="26" s="1"/>
  <c r="A1079" i="26" s="1"/>
  <c r="A1080" i="26" s="1"/>
  <c r="A1081" i="26" s="1"/>
  <c r="A1082" i="26" s="1"/>
  <c r="A1083" i="26" s="1"/>
  <c r="A1084" i="26" s="1"/>
  <c r="A1085" i="26" s="1"/>
  <c r="A1086" i="26" s="1"/>
  <c r="A1087" i="26" s="1"/>
  <c r="A1088" i="26" s="1"/>
  <c r="A1089" i="26" s="1"/>
  <c r="A1090" i="26" s="1"/>
  <c r="A1091" i="26" s="1"/>
  <c r="A1092" i="26" s="1"/>
  <c r="A1093" i="26" s="1"/>
  <c r="A1094" i="26" s="1"/>
  <c r="A1095" i="26" s="1"/>
  <c r="A1096" i="26" s="1"/>
  <c r="A1097" i="26" s="1"/>
  <c r="A1098" i="26" s="1"/>
  <c r="A1099" i="26" s="1"/>
  <c r="A1100" i="26" s="1"/>
  <c r="A1101" i="26" s="1"/>
  <c r="A1102" i="26" s="1"/>
  <c r="A1103" i="26" s="1"/>
  <c r="A1104" i="26" s="1"/>
  <c r="A1105" i="26" s="1"/>
  <c r="A1106" i="26" s="1"/>
  <c r="A1107" i="26" s="1"/>
  <c r="A1108" i="26" s="1"/>
  <c r="A1109" i="26" s="1"/>
  <c r="A1110" i="26" s="1"/>
  <c r="A1111" i="26" s="1"/>
  <c r="A1112" i="26" s="1"/>
  <c r="A1113" i="26" s="1"/>
  <c r="A1114" i="26" s="1"/>
  <c r="A1115" i="26" s="1"/>
  <c r="A1116" i="26" s="1"/>
  <c r="A1117" i="26" s="1"/>
  <c r="A1118" i="26" s="1"/>
  <c r="A1119" i="26" s="1"/>
  <c r="A1120" i="26" s="1"/>
  <c r="A1121" i="26" s="1"/>
  <c r="A1122" i="26" s="1"/>
  <c r="A1123" i="26" s="1"/>
  <c r="A1124" i="26" s="1"/>
  <c r="A1125" i="26" s="1"/>
  <c r="A1126" i="26" s="1"/>
  <c r="A1127" i="26" s="1"/>
  <c r="A1128" i="26" s="1"/>
  <c r="A1129" i="26" s="1"/>
  <c r="A1130" i="26" s="1"/>
  <c r="A1131" i="26" s="1"/>
  <c r="A1132" i="26" s="1"/>
  <c r="A1133" i="26" s="1"/>
  <c r="A1134" i="26" s="1"/>
  <c r="A1135" i="26" s="1"/>
  <c r="A1136" i="26" s="1"/>
  <c r="A1137" i="26" s="1"/>
  <c r="A1138" i="26" s="1"/>
  <c r="A1139" i="26" s="1"/>
  <c r="A1140" i="26" s="1"/>
  <c r="A1141" i="26" s="1"/>
  <c r="A1142" i="26" s="1"/>
  <c r="A1143" i="26" s="1"/>
  <c r="A1144" i="26" s="1"/>
  <c r="A1145" i="26" s="1"/>
  <c r="A1146" i="26" s="1"/>
  <c r="A1147" i="26" s="1"/>
  <c r="A1148" i="26" s="1"/>
  <c r="A1149" i="26" s="1"/>
  <c r="A1150" i="26" s="1"/>
  <c r="A1151" i="26" s="1"/>
  <c r="A1152" i="26" s="1"/>
  <c r="A1153" i="26" s="1"/>
  <c r="A1154" i="26" s="1"/>
  <c r="A1155" i="26" s="1"/>
  <c r="A1156" i="26" s="1"/>
  <c r="A1157" i="26" s="1"/>
  <c r="A1158" i="26" s="1"/>
  <c r="A1159" i="26" s="1"/>
  <c r="A1160" i="26" s="1"/>
  <c r="A1161" i="26" s="1"/>
  <c r="A1162" i="26" s="1"/>
  <c r="A1163" i="26" s="1"/>
  <c r="A1164" i="26" s="1"/>
  <c r="A1165" i="26" s="1"/>
  <c r="A1166" i="26" s="1"/>
  <c r="A1167" i="26" s="1"/>
  <c r="A1168" i="26" s="1"/>
  <c r="A1169" i="26" s="1"/>
  <c r="A1170" i="26" s="1"/>
  <c r="A1171" i="26" s="1"/>
  <c r="A1172" i="26" s="1"/>
  <c r="A1173" i="26" s="1"/>
  <c r="A1174" i="26" s="1"/>
  <c r="A1175" i="26" s="1"/>
  <c r="A1176" i="26" s="1"/>
  <c r="A1177" i="26" s="1"/>
  <c r="A1178" i="26" s="1"/>
  <c r="A1179" i="26" s="1"/>
  <c r="A1180" i="26" s="1"/>
  <c r="A1181" i="26" s="1"/>
  <c r="A1182" i="26" s="1"/>
  <c r="A1183" i="26" s="1"/>
  <c r="A1184" i="26" s="1"/>
  <c r="A1185" i="26" s="1"/>
  <c r="A1186" i="26" s="1"/>
  <c r="A1187" i="26" s="1"/>
  <c r="A1188" i="26" s="1"/>
  <c r="A1189" i="26" s="1"/>
  <c r="A1190" i="26" s="1"/>
  <c r="A1191" i="26" s="1"/>
  <c r="A1192" i="26" s="1"/>
  <c r="A1193" i="26" s="1"/>
  <c r="A1194" i="26" s="1"/>
  <c r="A1195" i="26" s="1"/>
  <c r="A1196" i="26" s="1"/>
  <c r="A1197" i="26" s="1"/>
  <c r="A1198" i="26" s="1"/>
  <c r="A1199" i="26" s="1"/>
  <c r="A1200" i="26" s="1"/>
  <c r="A1201" i="26" s="1"/>
  <c r="A1202" i="26" s="1"/>
  <c r="A1203" i="26" s="1"/>
  <c r="A1204" i="26" s="1"/>
  <c r="A1205" i="26" s="1"/>
  <c r="A1206" i="26" s="1"/>
  <c r="A1207" i="26" s="1"/>
  <c r="A1208" i="26" s="1"/>
  <c r="A1209" i="26" s="1"/>
  <c r="A1210" i="26" s="1"/>
  <c r="A1211" i="26" s="1"/>
  <c r="A1212" i="26" s="1"/>
  <c r="A1213" i="26" s="1"/>
  <c r="A1214" i="26" s="1"/>
  <c r="A1215" i="26" s="1"/>
  <c r="A1216" i="26" s="1"/>
  <c r="A1217" i="26" s="1"/>
  <c r="A1218" i="26" s="1"/>
  <c r="A1219" i="26" s="1"/>
  <c r="A1220" i="26" s="1"/>
  <c r="A1221" i="26" s="1"/>
  <c r="A1222" i="26" s="1"/>
  <c r="A1223" i="26" s="1"/>
  <c r="A1224" i="26" s="1"/>
  <c r="A1225" i="26" s="1"/>
  <c r="A1226" i="26" s="1"/>
  <c r="A1227" i="26" s="1"/>
  <c r="A1228" i="26" s="1"/>
  <c r="A1229" i="26" s="1"/>
  <c r="A1230" i="26" s="1"/>
  <c r="A1231" i="26" s="1"/>
  <c r="A1232" i="26" s="1"/>
  <c r="A1233" i="26" s="1"/>
  <c r="A1234" i="26" s="1"/>
  <c r="A1235" i="26" s="1"/>
  <c r="A1236" i="26" s="1"/>
  <c r="A1237" i="26" s="1"/>
  <c r="A1238" i="26" s="1"/>
  <c r="A1239" i="26" s="1"/>
  <c r="A1240" i="26" s="1"/>
  <c r="A1241" i="26" s="1"/>
  <c r="A1242" i="26" s="1"/>
  <c r="A1243" i="26" s="1"/>
  <c r="A1244" i="26" s="1"/>
  <c r="A1245" i="26" s="1"/>
  <c r="A1246" i="26" s="1"/>
  <c r="A1247" i="26" s="1"/>
  <c r="A1248" i="26" s="1"/>
  <c r="A1249" i="26" s="1"/>
  <c r="A1250" i="26" s="1"/>
  <c r="A1251" i="26" s="1"/>
  <c r="A1252" i="26" s="1"/>
  <c r="A1253" i="26" s="1"/>
  <c r="A1254" i="26" s="1"/>
  <c r="A1255" i="26" s="1"/>
  <c r="A1256" i="26" s="1"/>
  <c r="A1257" i="26" s="1"/>
  <c r="A1258" i="26" s="1"/>
  <c r="A1259" i="26" s="1"/>
  <c r="A1260" i="26" s="1"/>
  <c r="A1261" i="26" s="1"/>
  <c r="A1262" i="26" s="1"/>
  <c r="A1263" i="26" s="1"/>
  <c r="A1264" i="26" s="1"/>
  <c r="A1265" i="26" s="1"/>
  <c r="A1266" i="26" s="1"/>
  <c r="A1267" i="26" s="1"/>
  <c r="A1268" i="26" s="1"/>
  <c r="A1269" i="26" s="1"/>
  <c r="A1270" i="26" s="1"/>
  <c r="A1271" i="26" s="1"/>
  <c r="A1272" i="26" s="1"/>
  <c r="A1273" i="26" s="1"/>
  <c r="A1274" i="26" s="1"/>
  <c r="A1275" i="26" s="1"/>
  <c r="A1276" i="26" s="1"/>
  <c r="A1277" i="26" s="1"/>
  <c r="A1278" i="26" s="1"/>
  <c r="A1279" i="26" s="1"/>
  <c r="A1280" i="26" s="1"/>
  <c r="A1281" i="26" s="1"/>
  <c r="A1282" i="26" s="1"/>
  <c r="A1283" i="26" s="1"/>
  <c r="A1284" i="26" s="1"/>
  <c r="A1285" i="26" s="1"/>
  <c r="A1286" i="26" s="1"/>
  <c r="A1287" i="26" s="1"/>
  <c r="A1288" i="26" s="1"/>
  <c r="A1289" i="26" s="1"/>
  <c r="A1290" i="26" s="1"/>
  <c r="A1291" i="26" s="1"/>
  <c r="A1292" i="26" s="1"/>
  <c r="A1293" i="26" s="1"/>
  <c r="A1294" i="26" s="1"/>
  <c r="A1295" i="26" s="1"/>
  <c r="A1296" i="26" s="1"/>
  <c r="A1297" i="26" s="1"/>
  <c r="A1298" i="26" s="1"/>
  <c r="A1299" i="26" s="1"/>
  <c r="A1300" i="26" s="1"/>
  <c r="A1301" i="26" s="1"/>
  <c r="A1302" i="26" s="1"/>
  <c r="A1303" i="26" s="1"/>
  <c r="A1304" i="26" s="1"/>
  <c r="A1305" i="26" s="1"/>
  <c r="A1306" i="26" s="1"/>
  <c r="A1307" i="26" s="1"/>
  <c r="A1308" i="26" s="1"/>
  <c r="A1309" i="26" s="1"/>
  <c r="A1310" i="26" s="1"/>
  <c r="A1311" i="26" s="1"/>
  <c r="A1312" i="26" s="1"/>
  <c r="A1313" i="26" s="1"/>
  <c r="A1314" i="26" s="1"/>
  <c r="A1315" i="26" s="1"/>
  <c r="A1316" i="26" s="1"/>
  <c r="A1317" i="26" s="1"/>
  <c r="A1318" i="26" s="1"/>
  <c r="A1319" i="26" s="1"/>
  <c r="A1320" i="26" s="1"/>
  <c r="A1321" i="26" s="1"/>
  <c r="A1322" i="26" s="1"/>
  <c r="A1323" i="26" s="1"/>
  <c r="A1324" i="26" s="1"/>
  <c r="A1325" i="26" s="1"/>
  <c r="A1326" i="26" s="1"/>
  <c r="A1327" i="26" s="1"/>
  <c r="A1328" i="26" s="1"/>
  <c r="A1329" i="26" s="1"/>
  <c r="A1330" i="26" s="1"/>
  <c r="A1331" i="26" s="1"/>
  <c r="A1332" i="26" s="1"/>
  <c r="A1333" i="26" s="1"/>
  <c r="A1334" i="26" s="1"/>
  <c r="A1335" i="26" s="1"/>
  <c r="A1336" i="26" s="1"/>
  <c r="A1337" i="26" s="1"/>
  <c r="A1338" i="26" s="1"/>
  <c r="A1339" i="26" s="1"/>
  <c r="A1340" i="26" s="1"/>
  <c r="A1341" i="26" s="1"/>
  <c r="A1342" i="26" s="1"/>
  <c r="A1343" i="26" s="1"/>
  <c r="A1344" i="26" s="1"/>
  <c r="A1345" i="26" s="1"/>
  <c r="A1346" i="26" s="1"/>
  <c r="A1347" i="26" s="1"/>
  <c r="A1348" i="26" s="1"/>
  <c r="A1349" i="26" s="1"/>
  <c r="A1350" i="26" s="1"/>
  <c r="A1351" i="26" s="1"/>
  <c r="A1352" i="26" s="1"/>
  <c r="A1353" i="26" s="1"/>
  <c r="A1354" i="26" s="1"/>
  <c r="A1355" i="26" s="1"/>
  <c r="A1356" i="26" s="1"/>
  <c r="A1357" i="26" s="1"/>
  <c r="A1358" i="26" s="1"/>
  <c r="A1359" i="26" s="1"/>
  <c r="A1360" i="26" s="1"/>
  <c r="A1361" i="26" s="1"/>
  <c r="A1362" i="26" s="1"/>
  <c r="A1363" i="26" s="1"/>
  <c r="A1364" i="26" s="1"/>
  <c r="A1365" i="26" s="1"/>
  <c r="A1366" i="26" s="1"/>
  <c r="A1367" i="26" s="1"/>
  <c r="A1368" i="26" s="1"/>
  <c r="A1369" i="26" s="1"/>
  <c r="A1370" i="26" s="1"/>
  <c r="A1371" i="26" s="1"/>
  <c r="A1372" i="26" s="1"/>
  <c r="A1373" i="26" s="1"/>
  <c r="A1374" i="26" s="1"/>
  <c r="A1375" i="26" s="1"/>
  <c r="A1376" i="26" s="1"/>
  <c r="A1377" i="26" s="1"/>
  <c r="A1378" i="26" s="1"/>
  <c r="A1379" i="26" s="1"/>
  <c r="A1380" i="26" s="1"/>
  <c r="A1381" i="26" s="1"/>
  <c r="A1382" i="26" s="1"/>
  <c r="A1383" i="26" s="1"/>
  <c r="A1384" i="26" s="1"/>
  <c r="A1385" i="26" s="1"/>
  <c r="A1386" i="26" s="1"/>
  <c r="A1387" i="26" s="1"/>
  <c r="A1388" i="26" s="1"/>
  <c r="A1389" i="26" s="1"/>
  <c r="A1390" i="26" s="1"/>
  <c r="A1391" i="26" s="1"/>
  <c r="A1392" i="26" s="1"/>
  <c r="A1393" i="26" s="1"/>
  <c r="A1394" i="26" s="1"/>
  <c r="A1395" i="26" s="1"/>
  <c r="A1396" i="26" s="1"/>
  <c r="A1397" i="26" s="1"/>
  <c r="A1398" i="26" s="1"/>
  <c r="A1399" i="26" s="1"/>
  <c r="A1400" i="26" s="1"/>
  <c r="A1401" i="26" s="1"/>
  <c r="A1402" i="26" s="1"/>
  <c r="A1403" i="26" s="1"/>
  <c r="A1404" i="26" s="1"/>
  <c r="A1405" i="26" s="1"/>
  <c r="A1406" i="26" s="1"/>
  <c r="A1407" i="26" s="1"/>
  <c r="A1408" i="26" s="1"/>
  <c r="A1409" i="26" s="1"/>
  <c r="A1410" i="26" s="1"/>
  <c r="A1411" i="26" s="1"/>
  <c r="A1412" i="26" s="1"/>
  <c r="A1413" i="26" s="1"/>
  <c r="A1414" i="26" s="1"/>
  <c r="A1415" i="26" s="1"/>
  <c r="A1416" i="26" s="1"/>
  <c r="A1417" i="26" s="1"/>
  <c r="A1418" i="26" s="1"/>
  <c r="A1419" i="26" s="1"/>
  <c r="A1420" i="26" s="1"/>
  <c r="A1421" i="26" s="1"/>
  <c r="A1422" i="26" s="1"/>
  <c r="A1423" i="26" s="1"/>
  <c r="A1424" i="26" s="1"/>
  <c r="A1425" i="26" s="1"/>
  <c r="A1426" i="26" s="1"/>
  <c r="A1427" i="26" s="1"/>
  <c r="A1428" i="26" s="1"/>
  <c r="A1429" i="26" s="1"/>
  <c r="A1430" i="26" s="1"/>
  <c r="A1431" i="26" s="1"/>
  <c r="A1432" i="26" s="1"/>
  <c r="A1433" i="26" s="1"/>
  <c r="A1434" i="26" s="1"/>
  <c r="A1435" i="26" s="1"/>
  <c r="A1436" i="26" s="1"/>
  <c r="A1437" i="26" s="1"/>
  <c r="A1438" i="26" s="1"/>
  <c r="A1439" i="26" s="1"/>
  <c r="A1440" i="26" s="1"/>
  <c r="A1441" i="26" s="1"/>
  <c r="A1442" i="26" s="1"/>
  <c r="A1443" i="26" s="1"/>
  <c r="A1444" i="26" s="1"/>
  <c r="A1445" i="26" s="1"/>
  <c r="A1446" i="26" s="1"/>
  <c r="A1447" i="26" s="1"/>
  <c r="A1448" i="26" s="1"/>
  <c r="A1449" i="26" s="1"/>
  <c r="A1450" i="26" s="1"/>
  <c r="A1451" i="26" s="1"/>
  <c r="A1452" i="26" s="1"/>
  <c r="A1453" i="26" s="1"/>
  <c r="A1454" i="26" s="1"/>
  <c r="A1455" i="26" s="1"/>
  <c r="A1456" i="26" s="1"/>
  <c r="A1457" i="26" s="1"/>
  <c r="A1458" i="26" s="1"/>
  <c r="A1459" i="26" s="1"/>
  <c r="A1460" i="26" s="1"/>
  <c r="A1461" i="26" s="1"/>
  <c r="A1462" i="26" s="1"/>
  <c r="A1463" i="26" s="1"/>
  <c r="A1464" i="26" s="1"/>
  <c r="A1465" i="26" s="1"/>
  <c r="A1466" i="26" s="1"/>
  <c r="A1467" i="26" s="1"/>
  <c r="A1468" i="26" s="1"/>
  <c r="A1469" i="26" s="1"/>
  <c r="A1470" i="26" s="1"/>
  <c r="A1471" i="26" s="1"/>
  <c r="A1472" i="26" s="1"/>
  <c r="A1473" i="26" s="1"/>
  <c r="A1474" i="26" s="1"/>
  <c r="A1475" i="26" s="1"/>
  <c r="A1476" i="26" s="1"/>
  <c r="A1477" i="26" s="1"/>
  <c r="A1478" i="26" s="1"/>
  <c r="A1479" i="26" s="1"/>
  <c r="A1480" i="26" s="1"/>
  <c r="A1481" i="26" s="1"/>
  <c r="A1482" i="26" s="1"/>
  <c r="A1483" i="26" s="1"/>
  <c r="A1484" i="26" s="1"/>
  <c r="A1485" i="26" s="1"/>
  <c r="A1486" i="26" s="1"/>
  <c r="A1487" i="26" s="1"/>
  <c r="A1488" i="26" s="1"/>
  <c r="A1489" i="26" s="1"/>
  <c r="A1490" i="26" s="1"/>
  <c r="A1491" i="26" s="1"/>
  <c r="A1492" i="26" s="1"/>
  <c r="A1493" i="26" s="1"/>
  <c r="A1494" i="26" s="1"/>
  <c r="A1495" i="26" s="1"/>
  <c r="A1496" i="26" s="1"/>
  <c r="A1497" i="26" s="1"/>
  <c r="A1498" i="26" s="1"/>
  <c r="A1499" i="26" s="1"/>
  <c r="A1500" i="26" s="1"/>
  <c r="A1501" i="26" s="1"/>
  <c r="A1502" i="26" s="1"/>
  <c r="A1503" i="26" s="1"/>
  <c r="A1504" i="26" s="1"/>
  <c r="A1505" i="26" s="1"/>
  <c r="A1506" i="26" s="1"/>
  <c r="A1507" i="26" s="1"/>
  <c r="A1508" i="26" s="1"/>
  <c r="A1509" i="26" s="1"/>
  <c r="A1510" i="26" s="1"/>
  <c r="A1511" i="26" s="1"/>
  <c r="A1512" i="26" s="1"/>
  <c r="A1513" i="26" s="1"/>
  <c r="A1514" i="26" s="1"/>
  <c r="A1515" i="26" s="1"/>
  <c r="A1516" i="26" s="1"/>
  <c r="A1517" i="26" s="1"/>
  <c r="A1518" i="26" s="1"/>
  <c r="A1519" i="26" s="1"/>
  <c r="A1520" i="26" s="1"/>
  <c r="A1521" i="26" s="1"/>
  <c r="A1522" i="26" s="1"/>
  <c r="A1523" i="26" s="1"/>
  <c r="A1524" i="26" s="1"/>
  <c r="A1525" i="26" s="1"/>
  <c r="A1526" i="26" s="1"/>
  <c r="A1527" i="26" s="1"/>
  <c r="A1528" i="26" s="1"/>
  <c r="A1529" i="26" s="1"/>
  <c r="A1530" i="26" s="1"/>
  <c r="A1531" i="26" s="1"/>
  <c r="A1532" i="26" s="1"/>
  <c r="A1533" i="26" s="1"/>
  <c r="A1534" i="26" s="1"/>
  <c r="A1535" i="26" s="1"/>
  <c r="A1536" i="26" s="1"/>
  <c r="A1537" i="26" s="1"/>
  <c r="A1538" i="26" s="1"/>
  <c r="A1539" i="26" s="1"/>
  <c r="A1540" i="26" s="1"/>
  <c r="A1541" i="26" s="1"/>
  <c r="A1542" i="26" s="1"/>
  <c r="A1543" i="26" s="1"/>
  <c r="A1544" i="26" s="1"/>
  <c r="A1545" i="26" s="1"/>
  <c r="A1546" i="26" s="1"/>
  <c r="A1547" i="26" s="1"/>
  <c r="A1548" i="26" s="1"/>
  <c r="A1549" i="26" s="1"/>
  <c r="A1550" i="26" s="1"/>
  <c r="A1551" i="26" s="1"/>
  <c r="A1552" i="26" s="1"/>
  <c r="A1553" i="26" s="1"/>
  <c r="A1554" i="26" s="1"/>
  <c r="A1555" i="26" s="1"/>
  <c r="A1556" i="26" s="1"/>
  <c r="A1557" i="26" s="1"/>
  <c r="A1558" i="26" s="1"/>
  <c r="A1559" i="26" s="1"/>
  <c r="A1560" i="26" s="1"/>
  <c r="A1561" i="26" s="1"/>
  <c r="A1562" i="26" s="1"/>
  <c r="A1563" i="26" s="1"/>
  <c r="A1564" i="26" s="1"/>
  <c r="A1565" i="26" s="1"/>
  <c r="A1566" i="26" s="1"/>
  <c r="A1567" i="26" s="1"/>
  <c r="A1568" i="26" s="1"/>
  <c r="A1569" i="26" s="1"/>
  <c r="A1570" i="26" s="1"/>
  <c r="A1571" i="26" s="1"/>
  <c r="A1572" i="26" s="1"/>
  <c r="A1573" i="26" s="1"/>
  <c r="A1574" i="26" s="1"/>
  <c r="A1575" i="26" s="1"/>
  <c r="A1576" i="26" s="1"/>
  <c r="A1577" i="26" s="1"/>
  <c r="A1578" i="26" s="1"/>
  <c r="A1579" i="26" s="1"/>
  <c r="A1580" i="26" s="1"/>
  <c r="A469" i="16" l="1"/>
  <c r="A495" i="16" s="1"/>
  <c r="A470" i="16"/>
  <c r="A67" i="14"/>
  <c r="A1581" i="26"/>
  <c r="A1582" i="26" s="1"/>
  <c r="A1583" i="26" s="1"/>
  <c r="A1584" i="26" s="1"/>
  <c r="A1585" i="26" s="1"/>
  <c r="A1586" i="26" s="1"/>
  <c r="A1587" i="26" s="1"/>
  <c r="A1588" i="26" s="1"/>
  <c r="A1589" i="26" s="1"/>
  <c r="A1590" i="26" s="1"/>
  <c r="A1591" i="26" s="1"/>
  <c r="A1592" i="26" s="1"/>
  <c r="A1593" i="26" s="1"/>
  <c r="A1594" i="26" s="1"/>
  <c r="A1595" i="26" s="1"/>
  <c r="A1596" i="26" s="1"/>
  <c r="A1597" i="26" s="1"/>
  <c r="A1598" i="26" s="1"/>
  <c r="A1599" i="26" s="1"/>
  <c r="A1600" i="26" s="1"/>
  <c r="A1601" i="26" s="1"/>
  <c r="A1602" i="26" s="1"/>
  <c r="A1603" i="26" s="1"/>
  <c r="A1604" i="26" s="1"/>
  <c r="A1605" i="26" s="1"/>
  <c r="A1606" i="26" s="1"/>
  <c r="A1607" i="26" s="1"/>
  <c r="A1608" i="26" s="1"/>
  <c r="A1609" i="26" s="1"/>
  <c r="A1610" i="26" s="1"/>
  <c r="A1611" i="26" s="1"/>
  <c r="A1612" i="26" s="1"/>
  <c r="A1613" i="26" s="1"/>
  <c r="A1614" i="26" s="1"/>
  <c r="A1615" i="26" s="1"/>
  <c r="A1616" i="26" s="1"/>
  <c r="A1617" i="26" s="1"/>
  <c r="A1618" i="26" s="1"/>
  <c r="A1619" i="26" s="1"/>
  <c r="A1620" i="26" s="1"/>
  <c r="A1621" i="26" s="1"/>
  <c r="A1622" i="26" s="1"/>
  <c r="A1623" i="26" s="1"/>
  <c r="A1624" i="26" s="1"/>
  <c r="A1625" i="26" s="1"/>
  <c r="A1626" i="26" s="1"/>
  <c r="A1627" i="26" s="1"/>
  <c r="A1628" i="26" s="1"/>
  <c r="A1629" i="26" s="1"/>
  <c r="A1630" i="26" s="1"/>
  <c r="A1631" i="26" s="1"/>
  <c r="A1632" i="26" s="1"/>
  <c r="A1633" i="26" s="1"/>
  <c r="A1634" i="26" s="1"/>
  <c r="A1635" i="26" s="1"/>
  <c r="A1636" i="26" s="1"/>
  <c r="A1637" i="26" s="1"/>
  <c r="A1638" i="26" s="1"/>
  <c r="A1639" i="26" s="1"/>
  <c r="A1640" i="26" s="1"/>
  <c r="A1641" i="26" s="1"/>
  <c r="A1642" i="26" s="1"/>
  <c r="A1643" i="26" s="1"/>
  <c r="A1644" i="26" s="1"/>
  <c r="A1645" i="26" s="1"/>
  <c r="A1646" i="26" s="1"/>
  <c r="A1647" i="26" s="1"/>
  <c r="A1648" i="26" s="1"/>
  <c r="A1649" i="26" s="1"/>
  <c r="A1650" i="26" s="1"/>
  <c r="A1651" i="26" s="1"/>
  <c r="A1652" i="26" s="1"/>
  <c r="A1653" i="26" s="1"/>
  <c r="A1654" i="26" s="1"/>
  <c r="A1655" i="26" s="1"/>
  <c r="A1656" i="26" s="1"/>
  <c r="A1657" i="26" s="1"/>
  <c r="A1658" i="26" s="1"/>
  <c r="A1659" i="26" s="1"/>
  <c r="A1660" i="26" s="1"/>
  <c r="A1661" i="26" s="1"/>
  <c r="A1662" i="26" s="1"/>
  <c r="A1663" i="26" s="1"/>
  <c r="A1664" i="26" s="1"/>
  <c r="A1665" i="26" s="1"/>
  <c r="A1666" i="26" s="1"/>
  <c r="A1667" i="26" s="1"/>
  <c r="A1668" i="26" s="1"/>
  <c r="A1669" i="26" s="1"/>
  <c r="A1670" i="26" s="1"/>
  <c r="A1671" i="26" s="1"/>
  <c r="A1672" i="26" s="1"/>
  <c r="A1673" i="26" s="1"/>
  <c r="A1674" i="26" s="1"/>
  <c r="A1675" i="26" s="1"/>
  <c r="A1676" i="26" s="1"/>
  <c r="A1677" i="26" s="1"/>
  <c r="A1678" i="26" s="1"/>
  <c r="A1679" i="26" s="1"/>
  <c r="A1680" i="26" s="1"/>
  <c r="A1681" i="26" s="1"/>
  <c r="A1682" i="26" s="1"/>
  <c r="A1683" i="26" s="1"/>
  <c r="A1684" i="26" s="1"/>
  <c r="A1685" i="26" s="1"/>
  <c r="A1686" i="26" s="1"/>
  <c r="A1687" i="26" s="1"/>
  <c r="A1688" i="26" s="1"/>
  <c r="A1689" i="26" s="1"/>
  <c r="A1690" i="26" s="1"/>
  <c r="A1691" i="26" s="1"/>
  <c r="A1692" i="26" s="1"/>
  <c r="A1693" i="26" s="1"/>
  <c r="A1694" i="26" s="1"/>
  <c r="A1695" i="26" s="1"/>
  <c r="A1696" i="26" s="1"/>
  <c r="A1697" i="26" s="1"/>
  <c r="A1698" i="26" s="1"/>
  <c r="A1699" i="26" s="1"/>
  <c r="A1700" i="26" s="1"/>
  <c r="A1701" i="26" s="1"/>
  <c r="A1702" i="26" s="1"/>
  <c r="A1703" i="26" s="1"/>
  <c r="A1704" i="26" s="1"/>
  <c r="A1705" i="26" s="1"/>
  <c r="A1706" i="26" s="1"/>
  <c r="A1707" i="26" s="1"/>
  <c r="A1708" i="26" s="1"/>
  <c r="A1709" i="26" s="1"/>
  <c r="A1710" i="26" s="1"/>
  <c r="A1711" i="26" s="1"/>
  <c r="A1712" i="26" s="1"/>
  <c r="A1713" i="26" s="1"/>
  <c r="A1714" i="26" s="1"/>
  <c r="A1715" i="26" s="1"/>
  <c r="A1716" i="26" s="1"/>
  <c r="A1717" i="26" s="1"/>
  <c r="A1718" i="26" s="1"/>
  <c r="A1719" i="26" s="1"/>
  <c r="A1720" i="26" s="1"/>
  <c r="A1721" i="26" s="1"/>
  <c r="A1722" i="26" s="1"/>
  <c r="A1723" i="26" s="1"/>
  <c r="A1724" i="26" s="1"/>
  <c r="A1725" i="26" s="1"/>
  <c r="A1726" i="26" s="1"/>
  <c r="A1727" i="26" s="1"/>
  <c r="A1728" i="26" s="1"/>
  <c r="A1729" i="26" s="1"/>
  <c r="A1730" i="26" s="1"/>
  <c r="A1731" i="26" s="1"/>
  <c r="A1732" i="26" s="1"/>
  <c r="A1733" i="26" s="1"/>
  <c r="A1734" i="26" s="1"/>
  <c r="A1735" i="26" s="1"/>
  <c r="A1736" i="26" s="1"/>
  <c r="A1737" i="26" s="1"/>
  <c r="A1738" i="26" s="1"/>
  <c r="A1739" i="26" s="1"/>
  <c r="A1740" i="26" s="1"/>
  <c r="A1741" i="26" s="1"/>
  <c r="A1742" i="26" s="1"/>
  <c r="A1743" i="26" s="1"/>
  <c r="A1744" i="26" s="1"/>
  <c r="A1745" i="26" s="1"/>
  <c r="A1746" i="26" s="1"/>
  <c r="A1747" i="26" s="1"/>
  <c r="A1748" i="26" s="1"/>
  <c r="A1749" i="26" s="1"/>
  <c r="A1750" i="26" s="1"/>
  <c r="A1751" i="26" s="1"/>
  <c r="A1752" i="26" s="1"/>
  <c r="A1753" i="26" s="1"/>
  <c r="A1754" i="26" s="1"/>
  <c r="A1755" i="26" s="1"/>
  <c r="A1756" i="26" s="1"/>
  <c r="A1757" i="26" s="1"/>
  <c r="A1758" i="26" s="1"/>
  <c r="A1759" i="26" s="1"/>
  <c r="A1760" i="26" s="1"/>
  <c r="A1761" i="26" s="1"/>
  <c r="A1762" i="26" s="1"/>
  <c r="A1763" i="26" s="1"/>
  <c r="A1764" i="26" s="1"/>
  <c r="A1765" i="26" s="1"/>
  <c r="A1766" i="26" s="1"/>
  <c r="A1767" i="26" s="1"/>
  <c r="A1768" i="26" s="1"/>
  <c r="A1769" i="26" s="1"/>
  <c r="A1770" i="26" s="1"/>
  <c r="A1771" i="26" s="1"/>
  <c r="A1772" i="26" s="1"/>
  <c r="A1773" i="26" s="1"/>
  <c r="A1774" i="26" s="1"/>
  <c r="A1775" i="26" s="1"/>
  <c r="A1776" i="26" s="1"/>
  <c r="A1777" i="26" s="1"/>
  <c r="A1778" i="26" s="1"/>
  <c r="A1779" i="26" s="1"/>
  <c r="A1780" i="26" s="1"/>
  <c r="A1781" i="26" s="1"/>
  <c r="A1782" i="26" s="1"/>
  <c r="A1783" i="26" s="1"/>
  <c r="A1784" i="26" s="1"/>
  <c r="A1785" i="26" s="1"/>
  <c r="A1786" i="26" s="1"/>
  <c r="A1787" i="26" s="1"/>
  <c r="A1788" i="26" s="1"/>
  <c r="A1789" i="26" s="1"/>
  <c r="A1790" i="26" s="1"/>
  <c r="A1791" i="26" s="1"/>
  <c r="A1792" i="26" s="1"/>
  <c r="A1793" i="26" s="1"/>
  <c r="A1794" i="26" s="1"/>
  <c r="A1795" i="26" s="1"/>
  <c r="A1796" i="26" s="1"/>
  <c r="A1797" i="26" s="1"/>
  <c r="A1798" i="26" s="1"/>
  <c r="A1799" i="26" s="1"/>
  <c r="A1800" i="26" s="1"/>
  <c r="A1801" i="26" s="1"/>
  <c r="A1802" i="26" s="1"/>
  <c r="A1803" i="26" s="1"/>
  <c r="A1804" i="26" s="1"/>
  <c r="A1805" i="26" s="1"/>
  <c r="A1806" i="26" s="1"/>
  <c r="A1807" i="26" s="1"/>
  <c r="A1808" i="26" s="1"/>
  <c r="A1809" i="26" s="1"/>
  <c r="A1810" i="26" s="1"/>
  <c r="A1811" i="26" s="1"/>
  <c r="A1812" i="26" s="1"/>
  <c r="A1813" i="26" s="1"/>
  <c r="A1814" i="26" s="1"/>
  <c r="A1815" i="26" s="1"/>
  <c r="A1816" i="26" s="1"/>
  <c r="A1817" i="26" s="1"/>
  <c r="A1818" i="26" s="1"/>
  <c r="A1819" i="26" s="1"/>
  <c r="A1820" i="26" s="1"/>
  <c r="A1821" i="26" s="1"/>
  <c r="A1822" i="26" s="1"/>
  <c r="A1823" i="26" s="1"/>
  <c r="A1824" i="26" s="1"/>
  <c r="A1825" i="26" s="1"/>
  <c r="A1826" i="26" s="1"/>
  <c r="A1827" i="26" s="1"/>
  <c r="A1828" i="26" s="1"/>
  <c r="A1829" i="26" s="1"/>
  <c r="A1830" i="26" s="1"/>
  <c r="A1831" i="26" s="1"/>
  <c r="A1832" i="26" s="1"/>
  <c r="A1833" i="26" s="1"/>
  <c r="A1834" i="26" s="1"/>
  <c r="A1835" i="26" s="1"/>
  <c r="A1836" i="26" s="1"/>
  <c r="A1837" i="26" s="1"/>
  <c r="A1838" i="26" s="1"/>
  <c r="A1839" i="26" s="1"/>
  <c r="A1840" i="26" s="1"/>
  <c r="A1841" i="26" s="1"/>
  <c r="A1842" i="26" s="1"/>
  <c r="A1843" i="26" s="1"/>
  <c r="A1844" i="26" s="1"/>
  <c r="A1845" i="26" s="1"/>
  <c r="A1846" i="26" s="1"/>
  <c r="A1847" i="26" s="1"/>
  <c r="A1848" i="26" s="1"/>
  <c r="A1849" i="26" s="1"/>
  <c r="A1850" i="26" s="1"/>
  <c r="A1851" i="26" s="1"/>
  <c r="A1852" i="26" s="1"/>
  <c r="A1853" i="26" s="1"/>
  <c r="A1854" i="26" s="1"/>
  <c r="A1855" i="26" s="1"/>
  <c r="A1856" i="26" s="1"/>
  <c r="A1857" i="26" s="1"/>
  <c r="A1858" i="26" s="1"/>
  <c r="A1859" i="26" s="1"/>
  <c r="A1860" i="26" s="1"/>
  <c r="A1861" i="26" s="1"/>
  <c r="A1862" i="26" s="1"/>
  <c r="A1863" i="26" s="1"/>
  <c r="A1864" i="26" s="1"/>
  <c r="A1865" i="26" s="1"/>
  <c r="A1866" i="26" s="1"/>
  <c r="A1867" i="26" s="1"/>
  <c r="A1868" i="26" s="1"/>
  <c r="A1869" i="26" s="1"/>
  <c r="A1870" i="26" s="1"/>
  <c r="A1871" i="26" s="1"/>
  <c r="A1872" i="26" s="1"/>
  <c r="A1873" i="26" s="1"/>
  <c r="A1874" i="26" s="1"/>
  <c r="A1875" i="26" s="1"/>
  <c r="A1876" i="26" s="1"/>
  <c r="A1877" i="26" s="1"/>
  <c r="A1878" i="26" s="1"/>
  <c r="A1879" i="26" s="1"/>
  <c r="A1880" i="26" s="1"/>
  <c r="A1881" i="26" s="1"/>
  <c r="A1882" i="26" s="1"/>
  <c r="A1883" i="26" s="1"/>
  <c r="A1884" i="26" s="1"/>
  <c r="A1885" i="26" s="1"/>
  <c r="A1886" i="26" s="1"/>
  <c r="A1887" i="26" s="1"/>
  <c r="A1888" i="26" s="1"/>
  <c r="A1889" i="26" s="1"/>
  <c r="A1890" i="26" s="1"/>
  <c r="A1891" i="26" s="1"/>
  <c r="A1892" i="26" s="1"/>
  <c r="A1893" i="26" s="1"/>
  <c r="A1894" i="26" s="1"/>
  <c r="A1895" i="26" s="1"/>
  <c r="A1896" i="26" s="1"/>
  <c r="A1897" i="26" s="1"/>
  <c r="A1898" i="26" s="1"/>
  <c r="A1899" i="26" s="1"/>
  <c r="A1900" i="26" s="1"/>
  <c r="A1901" i="26" s="1"/>
  <c r="A1902" i="26" s="1"/>
  <c r="A1903" i="26" s="1"/>
  <c r="A1904" i="26" s="1"/>
  <c r="A1905" i="26" s="1"/>
  <c r="A1906" i="26" s="1"/>
  <c r="A1907" i="26" s="1"/>
  <c r="A1908" i="26" s="1"/>
  <c r="A1909" i="26" s="1"/>
  <c r="A1910" i="26" s="1"/>
  <c r="A1911" i="26" s="1"/>
  <c r="A1912" i="26" s="1"/>
  <c r="A1913" i="26" s="1"/>
  <c r="A1914" i="26" s="1"/>
  <c r="A1915" i="26" s="1"/>
  <c r="A1916" i="26" s="1"/>
  <c r="A1917" i="26" s="1"/>
  <c r="A1918" i="26" s="1"/>
  <c r="A1919" i="26" s="1"/>
  <c r="A1920" i="26" s="1"/>
  <c r="A1921" i="26" s="1"/>
  <c r="A1922" i="26" s="1"/>
  <c r="A1923" i="26" s="1"/>
  <c r="A1924" i="26" s="1"/>
  <c r="A1925" i="26" s="1"/>
  <c r="A1926" i="26" s="1"/>
  <c r="A1927" i="26" s="1"/>
  <c r="A1928" i="26" s="1"/>
  <c r="A1929" i="26" s="1"/>
  <c r="A1930" i="26" s="1"/>
  <c r="A1931" i="26" s="1"/>
  <c r="A1932" i="26" s="1"/>
  <c r="A1933" i="26" s="1"/>
  <c r="A1934" i="26" s="1"/>
  <c r="A1935" i="26" s="1"/>
  <c r="A1936" i="26" s="1"/>
  <c r="A1937" i="26" s="1"/>
  <c r="A1938" i="26" s="1"/>
  <c r="A1939" i="26" s="1"/>
  <c r="A1940" i="26" s="1"/>
  <c r="A1941" i="26" s="1"/>
  <c r="A1942" i="26" s="1"/>
  <c r="A6" i="18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67" i="18" s="1"/>
  <c r="A168" i="18" s="1"/>
  <c r="A169" i="18" s="1"/>
  <c r="A170" i="18" s="1"/>
  <c r="A171" i="18" s="1"/>
  <c r="A172" i="18" s="1"/>
  <c r="A173" i="18" s="1"/>
  <c r="A174" i="18" s="1"/>
  <c r="A175" i="18" s="1"/>
  <c r="A176" i="18" s="1"/>
  <c r="A177" i="18" s="1"/>
  <c r="A178" i="18" s="1"/>
  <c r="A179" i="18" s="1"/>
  <c r="A180" i="18" s="1"/>
  <c r="A181" i="18" s="1"/>
  <c r="A182" i="18" s="1"/>
  <c r="A183" i="18" s="1"/>
  <c r="A184" i="18" s="1"/>
  <c r="A185" i="18" s="1"/>
  <c r="A186" i="18" s="1"/>
  <c r="A187" i="18" s="1"/>
  <c r="A188" i="18" s="1"/>
  <c r="A189" i="18" s="1"/>
  <c r="A190" i="18" s="1"/>
  <c r="A191" i="18" s="1"/>
  <c r="A192" i="18" s="1"/>
  <c r="A193" i="18" s="1"/>
  <c r="A194" i="18" s="1"/>
  <c r="A195" i="18" s="1"/>
  <c r="A196" i="18" s="1"/>
  <c r="A197" i="18" s="1"/>
  <c r="A198" i="18" s="1"/>
  <c r="A199" i="18" s="1"/>
  <c r="A200" i="18" s="1"/>
  <c r="A201" i="18" s="1"/>
  <c r="A202" i="18" s="1"/>
  <c r="A203" i="18" s="1"/>
  <c r="A204" i="18" s="1"/>
  <c r="A205" i="18" s="1"/>
  <c r="A206" i="18" s="1"/>
  <c r="A207" i="18" s="1"/>
  <c r="A208" i="18" s="1"/>
  <c r="A209" i="18" s="1"/>
  <c r="A210" i="18" s="1"/>
  <c r="A211" i="18" s="1"/>
  <c r="A212" i="18" s="1"/>
  <c r="A213" i="18" s="1"/>
  <c r="A214" i="18" s="1"/>
  <c r="A215" i="18" s="1"/>
  <c r="A216" i="18" s="1"/>
  <c r="A217" i="18" s="1"/>
  <c r="A218" i="18" s="1"/>
  <c r="A219" i="18" s="1"/>
  <c r="A220" i="18" s="1"/>
  <c r="A221" i="18" s="1"/>
  <c r="A222" i="18" s="1"/>
  <c r="A223" i="18" s="1"/>
  <c r="A224" i="18" s="1"/>
  <c r="A225" i="18" s="1"/>
  <c r="A226" i="18" s="1"/>
  <c r="A227" i="18" s="1"/>
  <c r="A228" i="18" s="1"/>
  <c r="A229" i="18" s="1"/>
  <c r="A230" i="18" s="1"/>
  <c r="A231" i="18" s="1"/>
  <c r="A232" i="18" s="1"/>
  <c r="A233" i="18" s="1"/>
  <c r="A234" i="18" s="1"/>
  <c r="A235" i="18" s="1"/>
  <c r="A236" i="18" s="1"/>
  <c r="A237" i="18" s="1"/>
  <c r="A238" i="18" s="1"/>
  <c r="A239" i="18" s="1"/>
  <c r="A240" i="18" s="1"/>
  <c r="A241" i="18" s="1"/>
  <c r="A242" i="18" s="1"/>
  <c r="A243" i="18" s="1"/>
  <c r="A244" i="18" s="1"/>
  <c r="A245" i="18" s="1"/>
  <c r="A246" i="18" s="1"/>
  <c r="A247" i="18" s="1"/>
  <c r="A248" i="18" s="1"/>
  <c r="A249" i="18" s="1"/>
  <c r="A250" i="18" s="1"/>
  <c r="A251" i="18" s="1"/>
  <c r="A252" i="18" s="1"/>
  <c r="A253" i="18" s="1"/>
  <c r="A254" i="18" s="1"/>
  <c r="A255" i="18" s="1"/>
  <c r="A256" i="18" s="1"/>
  <c r="A257" i="18" s="1"/>
  <c r="A258" i="18" s="1"/>
  <c r="A259" i="18" s="1"/>
  <c r="A260" i="18" s="1"/>
  <c r="A261" i="18" s="1"/>
  <c r="A262" i="18" s="1"/>
  <c r="A263" i="18" s="1"/>
  <c r="A264" i="18" s="1"/>
  <c r="A265" i="18" s="1"/>
  <c r="A266" i="18" s="1"/>
  <c r="A267" i="18" s="1"/>
  <c r="A268" i="18" s="1"/>
  <c r="A269" i="18" s="1"/>
  <c r="A270" i="18" s="1"/>
  <c r="A271" i="18" s="1"/>
  <c r="A272" i="18" s="1"/>
  <c r="A273" i="18" s="1"/>
  <c r="A274" i="18" s="1"/>
  <c r="A275" i="18" s="1"/>
  <c r="A276" i="18" s="1"/>
  <c r="A277" i="18" s="1"/>
  <c r="A278" i="18" s="1"/>
  <c r="A279" i="18" s="1"/>
  <c r="A280" i="18" s="1"/>
  <c r="A281" i="18" s="1"/>
  <c r="A282" i="18" s="1"/>
  <c r="A283" i="18" s="1"/>
  <c r="A284" i="18" s="1"/>
  <c r="A285" i="18" s="1"/>
  <c r="A286" i="18" s="1"/>
  <c r="A287" i="18" s="1"/>
  <c r="A288" i="18" s="1"/>
  <c r="A289" i="18" s="1"/>
  <c r="A290" i="18" s="1"/>
  <c r="A291" i="18" s="1"/>
  <c r="A292" i="18" s="1"/>
  <c r="A293" i="18" s="1"/>
  <c r="A294" i="18" s="1"/>
  <c r="A295" i="18" s="1"/>
  <c r="A296" i="18" s="1"/>
  <c r="A297" i="18" s="1"/>
  <c r="A298" i="18" s="1"/>
  <c r="A299" i="18" s="1"/>
  <c r="A300" i="18" s="1"/>
  <c r="A301" i="18" s="1"/>
  <c r="A302" i="18" s="1"/>
  <c r="A303" i="18" s="1"/>
  <c r="A304" i="18" s="1"/>
  <c r="A305" i="18" s="1"/>
  <c r="A306" i="18" s="1"/>
  <c r="A307" i="18" s="1"/>
  <c r="A308" i="18" s="1"/>
  <c r="A309" i="18" s="1"/>
  <c r="A310" i="18" s="1"/>
  <c r="A311" i="18" s="1"/>
  <c r="A312" i="18" s="1"/>
  <c r="A313" i="18" s="1"/>
  <c r="A314" i="18" s="1"/>
  <c r="A315" i="18" s="1"/>
  <c r="A316" i="18" s="1"/>
  <c r="A317" i="18" s="1"/>
  <c r="A318" i="18" s="1"/>
  <c r="A319" i="18" s="1"/>
  <c r="A320" i="18" s="1"/>
  <c r="A321" i="18" s="1"/>
  <c r="A322" i="18" s="1"/>
  <c r="A323" i="18" s="1"/>
  <c r="A324" i="18" s="1"/>
  <c r="A325" i="18" s="1"/>
  <c r="A326" i="18" s="1"/>
  <c r="A327" i="18" s="1"/>
  <c r="A328" i="18" s="1"/>
  <c r="A329" i="18" s="1"/>
  <c r="A330" i="18" s="1"/>
  <c r="A331" i="18" s="1"/>
  <c r="A332" i="18" s="1"/>
  <c r="A333" i="18" s="1"/>
  <c r="A334" i="18" s="1"/>
  <c r="A335" i="18" s="1"/>
  <c r="A336" i="18" s="1"/>
  <c r="A337" i="18" s="1"/>
  <c r="A338" i="18" s="1"/>
  <c r="A339" i="18" s="1"/>
  <c r="A340" i="18" s="1"/>
  <c r="A341" i="18" s="1"/>
  <c r="A342" i="18" s="1"/>
  <c r="A343" i="18" s="1"/>
  <c r="A344" i="18" s="1"/>
  <c r="A345" i="18" s="1"/>
  <c r="A346" i="18" s="1"/>
  <c r="A347" i="18" s="1"/>
  <c r="A348" i="18" s="1"/>
  <c r="A349" i="18" s="1"/>
  <c r="A350" i="18" s="1"/>
  <c r="A351" i="18" s="1"/>
  <c r="A352" i="18" s="1"/>
  <c r="A353" i="18" s="1"/>
  <c r="A354" i="18" s="1"/>
  <c r="A355" i="18" s="1"/>
  <c r="A356" i="18" s="1"/>
  <c r="A357" i="18" s="1"/>
  <c r="A358" i="18" s="1"/>
  <c r="A359" i="18" s="1"/>
  <c r="A360" i="18" s="1"/>
  <c r="A361" i="18" s="1"/>
  <c r="A362" i="18" s="1"/>
  <c r="A363" i="18" s="1"/>
  <c r="A364" i="18" s="1"/>
  <c r="A365" i="18" s="1"/>
  <c r="A366" i="18" s="1"/>
  <c r="A367" i="18" s="1"/>
  <c r="A368" i="18" s="1"/>
  <c r="A369" i="18" s="1"/>
  <c r="A370" i="18" s="1"/>
  <c r="A371" i="18" s="1"/>
  <c r="A372" i="18" s="1"/>
  <c r="A373" i="18" s="1"/>
  <c r="A374" i="18" s="1"/>
  <c r="A375" i="18" s="1"/>
  <c r="A376" i="18" s="1"/>
  <c r="A377" i="18" s="1"/>
  <c r="A378" i="18" s="1"/>
  <c r="A379" i="18" s="1"/>
  <c r="A380" i="18" s="1"/>
  <c r="A381" i="18" s="1"/>
  <c r="A382" i="18" s="1"/>
  <c r="A383" i="18" s="1"/>
  <c r="A384" i="18" s="1"/>
  <c r="A385" i="18" s="1"/>
  <c r="A386" i="18" s="1"/>
  <c r="A387" i="18" s="1"/>
  <c r="A388" i="18" s="1"/>
  <c r="A389" i="18" s="1"/>
  <c r="A390" i="18" s="1"/>
  <c r="A391" i="18" s="1"/>
  <c r="A392" i="18" s="1"/>
  <c r="A393" i="18" s="1"/>
  <c r="A394" i="18" s="1"/>
  <c r="A395" i="18" s="1"/>
  <c r="A396" i="18" s="1"/>
  <c r="A397" i="18" s="1"/>
  <c r="A398" i="18" s="1"/>
  <c r="A399" i="18" s="1"/>
  <c r="A400" i="18" s="1"/>
  <c r="A401" i="18" s="1"/>
  <c r="A402" i="18" s="1"/>
  <c r="A403" i="18" s="1"/>
  <c r="A404" i="18" s="1"/>
  <c r="A405" i="18" s="1"/>
  <c r="A406" i="18" s="1"/>
  <c r="A407" i="18" s="1"/>
  <c r="A408" i="18" s="1"/>
  <c r="A409" i="18" s="1"/>
  <c r="A410" i="18" s="1"/>
  <c r="A411" i="18" s="1"/>
  <c r="A412" i="18" s="1"/>
  <c r="A413" i="18" s="1"/>
  <c r="A414" i="18" s="1"/>
  <c r="A415" i="18" s="1"/>
  <c r="A416" i="18" s="1"/>
  <c r="A417" i="18" s="1"/>
  <c r="A418" i="18" s="1"/>
  <c r="A419" i="18" s="1"/>
  <c r="A420" i="18" s="1"/>
  <c r="A421" i="18" s="1"/>
  <c r="A422" i="18" s="1"/>
  <c r="A423" i="18" s="1"/>
  <c r="A424" i="18" s="1"/>
  <c r="A425" i="18" s="1"/>
  <c r="A426" i="18" s="1"/>
  <c r="A427" i="18" s="1"/>
  <c r="A428" i="18" s="1"/>
  <c r="A429" i="18" s="1"/>
  <c r="A430" i="18" s="1"/>
  <c r="A431" i="18" s="1"/>
  <c r="A432" i="18" s="1"/>
  <c r="A433" i="18" s="1"/>
  <c r="A434" i="18" s="1"/>
  <c r="A435" i="18" s="1"/>
  <c r="A436" i="18" s="1"/>
  <c r="A437" i="18" s="1"/>
  <c r="A438" i="18" s="1"/>
  <c r="A439" i="18" s="1"/>
  <c r="A440" i="18" s="1"/>
  <c r="A441" i="18" s="1"/>
  <c r="A442" i="18" s="1"/>
  <c r="A443" i="18" s="1"/>
  <c r="A444" i="18" s="1"/>
  <c r="A445" i="18" s="1"/>
  <c r="A446" i="18" s="1"/>
  <c r="A447" i="18" s="1"/>
  <c r="A448" i="18" s="1"/>
  <c r="A449" i="18" s="1"/>
  <c r="A450" i="18" s="1"/>
  <c r="A451" i="18" s="1"/>
  <c r="A452" i="18" s="1"/>
  <c r="A453" i="18" s="1"/>
  <c r="A454" i="18" s="1"/>
  <c r="A455" i="18" s="1"/>
  <c r="A456" i="18" s="1"/>
  <c r="A457" i="18" s="1"/>
  <c r="A458" i="18" s="1"/>
  <c r="A459" i="18" s="1"/>
  <c r="A460" i="18" s="1"/>
  <c r="A461" i="18" s="1"/>
  <c r="A462" i="18" s="1"/>
  <c r="A463" i="18" s="1"/>
  <c r="A464" i="18" s="1"/>
  <c r="A465" i="18" s="1"/>
  <c r="A466" i="18" s="1"/>
  <c r="A467" i="18" s="1"/>
  <c r="A468" i="18" s="1"/>
  <c r="A469" i="18" s="1"/>
  <c r="A470" i="18" s="1"/>
  <c r="A471" i="18" s="1"/>
  <c r="A472" i="18" s="1"/>
  <c r="A473" i="18" s="1"/>
  <c r="A474" i="18" s="1"/>
  <c r="A475" i="18" s="1"/>
  <c r="A476" i="18" s="1"/>
  <c r="A477" i="18" s="1"/>
  <c r="A478" i="18" s="1"/>
  <c r="A479" i="18" s="1"/>
  <c r="A480" i="18" s="1"/>
  <c r="A481" i="18" s="1"/>
  <c r="A482" i="18" s="1"/>
  <c r="A483" i="18" s="1"/>
  <c r="A484" i="18" s="1"/>
  <c r="A485" i="18" s="1"/>
  <c r="A486" i="18" s="1"/>
  <c r="A487" i="18" s="1"/>
  <c r="A488" i="18" s="1"/>
  <c r="A489" i="18" s="1"/>
  <c r="A490" i="18" s="1"/>
  <c r="A491" i="18" s="1"/>
  <c r="A492" i="18" s="1"/>
  <c r="A493" i="18" s="1"/>
  <c r="A494" i="18" s="1"/>
  <c r="A495" i="18" s="1"/>
  <c r="A496" i="18" s="1"/>
  <c r="A497" i="18" s="1"/>
  <c r="A498" i="18" s="1"/>
  <c r="A499" i="18" s="1"/>
  <c r="A500" i="18" s="1"/>
  <c r="A501" i="18" s="1"/>
  <c r="A502" i="18" s="1"/>
  <c r="A503" i="18" s="1"/>
  <c r="A504" i="18" s="1"/>
  <c r="A505" i="18" s="1"/>
  <c r="A506" i="18" s="1"/>
  <c r="A507" i="18" s="1"/>
  <c r="A508" i="18" s="1"/>
  <c r="A509" i="18" s="1"/>
  <c r="A510" i="18" s="1"/>
  <c r="A511" i="18" s="1"/>
  <c r="A512" i="18" s="1"/>
  <c r="A513" i="18" s="1"/>
  <c r="A514" i="18" s="1"/>
  <c r="A515" i="18" s="1"/>
  <c r="A516" i="18" s="1"/>
  <c r="A517" i="18" s="1"/>
  <c r="A518" i="18" s="1"/>
  <c r="A519" i="18" s="1"/>
  <c r="A520" i="18" s="1"/>
  <c r="A521" i="18" s="1"/>
  <c r="A522" i="18" s="1"/>
  <c r="A523" i="18" s="1"/>
  <c r="A524" i="18" s="1"/>
  <c r="A525" i="18" s="1"/>
  <c r="A526" i="18" s="1"/>
  <c r="A527" i="18" s="1"/>
  <c r="A528" i="18" s="1"/>
  <c r="A529" i="18" s="1"/>
  <c r="A530" i="18" s="1"/>
  <c r="A531" i="18" s="1"/>
  <c r="A532" i="18" s="1"/>
  <c r="A533" i="18" s="1"/>
  <c r="A534" i="18" s="1"/>
  <c r="A535" i="18" s="1"/>
  <c r="A536" i="18" s="1"/>
  <c r="A537" i="18" s="1"/>
  <c r="A538" i="18" s="1"/>
  <c r="A539" i="18" s="1"/>
  <c r="A540" i="18" s="1"/>
  <c r="A541" i="18" s="1"/>
  <c r="A542" i="18" s="1"/>
  <c r="A543" i="18" s="1"/>
  <c r="A544" i="18" s="1"/>
  <c r="A545" i="18" s="1"/>
  <c r="A546" i="18" s="1"/>
  <c r="A547" i="18" s="1"/>
  <c r="A548" i="18" s="1"/>
  <c r="A549" i="18" s="1"/>
  <c r="A550" i="18" s="1"/>
  <c r="A551" i="18" s="1"/>
  <c r="A552" i="18" s="1"/>
  <c r="A553" i="18" s="1"/>
  <c r="A554" i="18" s="1"/>
  <c r="A555" i="18" s="1"/>
  <c r="A556" i="18" s="1"/>
  <c r="A557" i="18" s="1"/>
  <c r="A558" i="18" s="1"/>
  <c r="A559" i="18" s="1"/>
  <c r="A560" i="18" s="1"/>
  <c r="A561" i="18" s="1"/>
  <c r="A562" i="18" s="1"/>
  <c r="A563" i="18" s="1"/>
  <c r="A564" i="18" s="1"/>
  <c r="A565" i="18" s="1"/>
  <c r="A566" i="18" s="1"/>
  <c r="A567" i="18" s="1"/>
  <c r="A568" i="18" s="1"/>
  <c r="A569" i="18" s="1"/>
  <c r="A570" i="18" s="1"/>
  <c r="A571" i="18" s="1"/>
  <c r="A572" i="18" s="1"/>
  <c r="A573" i="18" s="1"/>
  <c r="A574" i="18" s="1"/>
  <c r="A575" i="18" s="1"/>
  <c r="A576" i="18" s="1"/>
  <c r="A577" i="18" s="1"/>
  <c r="A578" i="18" s="1"/>
  <c r="A579" i="18" s="1"/>
  <c r="A580" i="18" s="1"/>
  <c r="A581" i="18" s="1"/>
  <c r="A582" i="18" s="1"/>
  <c r="A583" i="18" s="1"/>
  <c r="A584" i="18" s="1"/>
  <c r="A585" i="18" s="1"/>
  <c r="A586" i="18" s="1"/>
  <c r="A587" i="18" s="1"/>
  <c r="A588" i="18" s="1"/>
  <c r="A589" i="18" s="1"/>
  <c r="A590" i="18" s="1"/>
  <c r="A591" i="18" s="1"/>
  <c r="A592" i="18" s="1"/>
  <c r="A593" i="18" s="1"/>
  <c r="A594" i="18" s="1"/>
  <c r="A595" i="18" s="1"/>
  <c r="A596" i="18" s="1"/>
  <c r="A597" i="18" s="1"/>
  <c r="A598" i="18" s="1"/>
  <c r="A599" i="18" s="1"/>
  <c r="A600" i="18" s="1"/>
  <c r="A601" i="18" s="1"/>
  <c r="A602" i="18" s="1"/>
  <c r="A603" i="18" s="1"/>
  <c r="A604" i="18" s="1"/>
  <c r="A605" i="18" s="1"/>
  <c r="A606" i="18" s="1"/>
  <c r="A607" i="18" s="1"/>
  <c r="A608" i="18" s="1"/>
  <c r="A609" i="18" s="1"/>
  <c r="A610" i="18" s="1"/>
  <c r="A611" i="18" s="1"/>
  <c r="A612" i="18" s="1"/>
  <c r="A613" i="18" s="1"/>
  <c r="A614" i="18" s="1"/>
  <c r="A615" i="18" s="1"/>
  <c r="A616" i="18" s="1"/>
  <c r="A617" i="18" s="1"/>
  <c r="A618" i="18" s="1"/>
  <c r="A619" i="18" s="1"/>
  <c r="A620" i="18" s="1"/>
  <c r="A621" i="18" s="1"/>
  <c r="A622" i="18" s="1"/>
  <c r="A623" i="18" s="1"/>
  <c r="A624" i="18" s="1"/>
  <c r="A625" i="18" s="1"/>
  <c r="A626" i="18" s="1"/>
  <c r="A627" i="18" s="1"/>
  <c r="A628" i="18" s="1"/>
  <c r="A629" i="18" s="1"/>
  <c r="A630" i="18" s="1"/>
  <c r="A631" i="18" s="1"/>
  <c r="A632" i="18" s="1"/>
  <c r="A633" i="18" s="1"/>
  <c r="A634" i="18" s="1"/>
  <c r="A635" i="18" s="1"/>
  <c r="A636" i="18" s="1"/>
  <c r="A637" i="18" s="1"/>
  <c r="A638" i="18" s="1"/>
  <c r="A639" i="18" s="1"/>
  <c r="A640" i="18" s="1"/>
  <c r="A641" i="18" s="1"/>
  <c r="A642" i="18" s="1"/>
  <c r="A643" i="18" s="1"/>
  <c r="A644" i="18" s="1"/>
  <c r="A645" i="18" s="1"/>
  <c r="A646" i="18" s="1"/>
  <c r="A647" i="18" s="1"/>
  <c r="A648" i="18" s="1"/>
  <c r="A649" i="18" s="1"/>
  <c r="A650" i="18" s="1"/>
  <c r="A651" i="18" s="1"/>
  <c r="A652" i="18" s="1"/>
  <c r="A653" i="18" s="1"/>
  <c r="A654" i="18" s="1"/>
  <c r="A655" i="18" s="1"/>
  <c r="A656" i="18" s="1"/>
  <c r="A657" i="18" s="1"/>
  <c r="A658" i="18" s="1"/>
  <c r="A659" i="18" s="1"/>
  <c r="A660" i="18" s="1"/>
  <c r="A661" i="18" s="1"/>
  <c r="A662" i="18" s="1"/>
  <c r="A663" i="18" s="1"/>
  <c r="A664" i="18" s="1"/>
  <c r="A665" i="18" s="1"/>
  <c r="A666" i="18" s="1"/>
  <c r="A667" i="18" s="1"/>
  <c r="A668" i="18" s="1"/>
  <c r="A669" i="18" s="1"/>
  <c r="A670" i="18" s="1"/>
  <c r="A671" i="18" s="1"/>
  <c r="A672" i="18" s="1"/>
  <c r="A673" i="18" s="1"/>
  <c r="A674" i="18" s="1"/>
  <c r="A675" i="18" s="1"/>
  <c r="A676" i="18" s="1"/>
  <c r="A677" i="18" s="1"/>
  <c r="A678" i="18" s="1"/>
  <c r="A679" i="18" s="1"/>
  <c r="A680" i="18" s="1"/>
  <c r="A681" i="18" s="1"/>
  <c r="A682" i="18" s="1"/>
  <c r="A683" i="18" s="1"/>
  <c r="A684" i="18" s="1"/>
  <c r="A685" i="18" s="1"/>
  <c r="A686" i="18" s="1"/>
  <c r="A687" i="18" s="1"/>
  <c r="A688" i="18" s="1"/>
  <c r="A689" i="18" s="1"/>
  <c r="A690" i="18" s="1"/>
  <c r="A691" i="18" s="1"/>
  <c r="A692" i="18" s="1"/>
  <c r="A693" i="18" s="1"/>
  <c r="A694" i="18" s="1"/>
  <c r="A695" i="18" s="1"/>
  <c r="A696" i="18" s="1"/>
  <c r="A697" i="18" s="1"/>
  <c r="A698" i="18" s="1"/>
  <c r="A699" i="18" s="1"/>
  <c r="A700" i="18" s="1"/>
  <c r="A701" i="18" s="1"/>
  <c r="A702" i="18" s="1"/>
  <c r="A703" i="18" s="1"/>
  <c r="A704" i="18" s="1"/>
  <c r="A705" i="18" s="1"/>
  <c r="A706" i="18" s="1"/>
  <c r="A707" i="18" s="1"/>
  <c r="A708" i="18" s="1"/>
  <c r="A709" i="18" s="1"/>
  <c r="A710" i="18" s="1"/>
  <c r="A711" i="18" s="1"/>
  <c r="A712" i="18" s="1"/>
  <c r="A713" i="18" s="1"/>
  <c r="A714" i="18" s="1"/>
  <c r="A715" i="18" s="1"/>
  <c r="A716" i="18" s="1"/>
  <c r="A717" i="18" s="1"/>
  <c r="A718" i="18" s="1"/>
  <c r="A719" i="18" s="1"/>
  <c r="A720" i="18" s="1"/>
  <c r="A721" i="18" s="1"/>
  <c r="A722" i="18" s="1"/>
  <c r="A723" i="18" s="1"/>
  <c r="A724" i="18" s="1"/>
  <c r="A725" i="18" s="1"/>
  <c r="A726" i="18" s="1"/>
  <c r="A727" i="18" s="1"/>
  <c r="A728" i="18" s="1"/>
  <c r="A729" i="18" s="1"/>
  <c r="A730" i="18" s="1"/>
  <c r="A731" i="18" s="1"/>
  <c r="A732" i="18" s="1"/>
  <c r="A733" i="18" s="1"/>
  <c r="A734" i="18" s="1"/>
  <c r="A735" i="18" s="1"/>
  <c r="A736" i="18" s="1"/>
  <c r="A737" i="18" s="1"/>
  <c r="A738" i="18" s="1"/>
  <c r="A739" i="18" s="1"/>
  <c r="A740" i="18" s="1"/>
  <c r="A741" i="18" s="1"/>
  <c r="A742" i="18" s="1"/>
  <c r="A743" i="18" s="1"/>
  <c r="A744" i="18" s="1"/>
  <c r="A745" i="18" s="1"/>
  <c r="A746" i="18" s="1"/>
  <c r="A747" i="18" s="1"/>
  <c r="A748" i="18" s="1"/>
  <c r="A749" i="18" s="1"/>
  <c r="A750" i="18" s="1"/>
  <c r="A751" i="18" s="1"/>
  <c r="A752" i="18" s="1"/>
  <c r="A753" i="18" s="1"/>
  <c r="A754" i="18" s="1"/>
  <c r="A755" i="18" s="1"/>
  <c r="A756" i="18" s="1"/>
  <c r="A757" i="18" s="1"/>
  <c r="A758" i="18" s="1"/>
  <c r="A759" i="18" s="1"/>
  <c r="A760" i="18" s="1"/>
  <c r="A761" i="18" s="1"/>
  <c r="A762" i="18" s="1"/>
  <c r="A763" i="18" s="1"/>
  <c r="A764" i="18" s="1"/>
  <c r="A765" i="18" s="1"/>
  <c r="A766" i="18" s="1"/>
  <c r="A767" i="18" s="1"/>
  <c r="A768" i="18" s="1"/>
  <c r="A769" i="18" s="1"/>
  <c r="A770" i="18" s="1"/>
  <c r="A771" i="18" s="1"/>
  <c r="A772" i="18" s="1"/>
  <c r="A773" i="18" s="1"/>
  <c r="A774" i="18" s="1"/>
  <c r="A775" i="18" s="1"/>
  <c r="A776" i="18" s="1"/>
  <c r="A777" i="18" s="1"/>
  <c r="A778" i="18" s="1"/>
  <c r="A779" i="18" s="1"/>
  <c r="A780" i="18" s="1"/>
  <c r="A781" i="18" s="1"/>
  <c r="A782" i="18" s="1"/>
  <c r="A783" i="18" s="1"/>
  <c r="A784" i="18" s="1"/>
  <c r="A785" i="18" s="1"/>
  <c r="A786" i="18" s="1"/>
  <c r="A787" i="18" s="1"/>
  <c r="A788" i="18" s="1"/>
  <c r="A789" i="18" s="1"/>
  <c r="A790" i="18" s="1"/>
  <c r="A791" i="18" s="1"/>
  <c r="A792" i="18" s="1"/>
  <c r="A793" i="18" s="1"/>
  <c r="A794" i="18" s="1"/>
  <c r="A795" i="18" s="1"/>
  <c r="A796" i="18" s="1"/>
  <c r="A797" i="18" s="1"/>
  <c r="A798" i="18" s="1"/>
  <c r="A799" i="18" s="1"/>
  <c r="A800" i="18" s="1"/>
  <c r="A801" i="18" s="1"/>
  <c r="A802" i="18" s="1"/>
  <c r="A803" i="18" s="1"/>
  <c r="A804" i="18" s="1"/>
  <c r="A805" i="18" s="1"/>
  <c r="A806" i="18" s="1"/>
  <c r="A807" i="18" s="1"/>
  <c r="A808" i="18" s="1"/>
  <c r="A809" i="18" s="1"/>
  <c r="A810" i="18" s="1"/>
  <c r="A811" i="18" s="1"/>
  <c r="A812" i="18" s="1"/>
  <c r="A813" i="18" s="1"/>
  <c r="A814" i="18" s="1"/>
  <c r="A815" i="18" s="1"/>
  <c r="A816" i="18" s="1"/>
  <c r="A817" i="18" s="1"/>
  <c r="A818" i="18" s="1"/>
  <c r="A819" i="18" s="1"/>
  <c r="A820" i="18" s="1"/>
  <c r="A821" i="18" s="1"/>
  <c r="A822" i="18" s="1"/>
  <c r="A823" i="18" s="1"/>
  <c r="A824" i="18" s="1"/>
  <c r="A825" i="18" s="1"/>
  <c r="A826" i="18" s="1"/>
  <c r="A827" i="18" s="1"/>
  <c r="A828" i="18" s="1"/>
  <c r="A829" i="18" s="1"/>
  <c r="A830" i="18" s="1"/>
  <c r="A831" i="18" s="1"/>
  <c r="A832" i="18" s="1"/>
  <c r="A833" i="18" s="1"/>
  <c r="A834" i="18" s="1"/>
  <c r="A835" i="18" s="1"/>
  <c r="A836" i="18" s="1"/>
  <c r="A837" i="18" s="1"/>
  <c r="A838" i="18" s="1"/>
  <c r="A839" i="18" s="1"/>
  <c r="A840" i="18" s="1"/>
  <c r="A841" i="18" s="1"/>
  <c r="A842" i="18" s="1"/>
  <c r="A843" i="18" s="1"/>
  <c r="A844" i="18" s="1"/>
  <c r="A845" i="18" s="1"/>
  <c r="A846" i="18" s="1"/>
  <c r="A847" i="18" s="1"/>
  <c r="A848" i="18" s="1"/>
  <c r="A849" i="18" s="1"/>
  <c r="A850" i="18" s="1"/>
  <c r="A851" i="18" s="1"/>
  <c r="A852" i="18" s="1"/>
  <c r="A853" i="18" s="1"/>
  <c r="A854" i="18" s="1"/>
  <c r="A855" i="18" s="1"/>
  <c r="A856" i="18" s="1"/>
  <c r="A857" i="18" s="1"/>
  <c r="A858" i="18" s="1"/>
  <c r="A859" i="18" s="1"/>
  <c r="A860" i="18" s="1"/>
  <c r="A861" i="18" s="1"/>
  <c r="A862" i="18" s="1"/>
  <c r="A863" i="18" s="1"/>
  <c r="A864" i="18" s="1"/>
  <c r="A865" i="18" s="1"/>
  <c r="A866" i="18" s="1"/>
  <c r="A867" i="18" s="1"/>
  <c r="A868" i="18" s="1"/>
  <c r="A869" i="18" s="1"/>
  <c r="A870" i="18" s="1"/>
  <c r="A871" i="18" s="1"/>
  <c r="A872" i="18" s="1"/>
  <c r="A873" i="18" s="1"/>
  <c r="A874" i="18" s="1"/>
  <c r="A875" i="18" s="1"/>
  <c r="A876" i="18" s="1"/>
  <c r="A877" i="18" s="1"/>
  <c r="A878" i="18" s="1"/>
  <c r="A879" i="18" s="1"/>
  <c r="A880" i="18" s="1"/>
  <c r="A881" i="18" s="1"/>
  <c r="A882" i="18" s="1"/>
  <c r="A883" i="18" s="1"/>
  <c r="A884" i="18" s="1"/>
  <c r="A885" i="18" s="1"/>
  <c r="A886" i="18" s="1"/>
  <c r="A887" i="18" s="1"/>
  <c r="A888" i="18" s="1"/>
  <c r="A889" i="18" s="1"/>
  <c r="A890" i="18" s="1"/>
  <c r="A891" i="18" s="1"/>
  <c r="A892" i="18" s="1"/>
  <c r="A893" i="18" s="1"/>
  <c r="A894" i="18" s="1"/>
  <c r="A895" i="18" s="1"/>
  <c r="A896" i="18" s="1"/>
  <c r="A897" i="18" s="1"/>
  <c r="A898" i="18" s="1"/>
  <c r="A899" i="18" s="1"/>
  <c r="A900" i="18" s="1"/>
  <c r="A901" i="18" s="1"/>
  <c r="A902" i="18" s="1"/>
  <c r="A903" i="18" s="1"/>
  <c r="A904" i="18" s="1"/>
  <c r="A905" i="18" s="1"/>
  <c r="A906" i="18" s="1"/>
  <c r="A907" i="18" s="1"/>
  <c r="A908" i="18" s="1"/>
  <c r="A909" i="18" s="1"/>
  <c r="A910" i="18" s="1"/>
  <c r="A911" i="18" s="1"/>
  <c r="A912" i="18" s="1"/>
  <c r="A913" i="18" s="1"/>
  <c r="A914" i="18" s="1"/>
  <c r="A915" i="18" s="1"/>
  <c r="A916" i="18" s="1"/>
  <c r="A917" i="18" s="1"/>
  <c r="A918" i="18" s="1"/>
  <c r="A919" i="18" s="1"/>
  <c r="A920" i="18" s="1"/>
  <c r="A921" i="18" s="1"/>
  <c r="A922" i="18" s="1"/>
  <c r="A923" i="18" s="1"/>
  <c r="A924" i="18" s="1"/>
  <c r="A925" i="18" s="1"/>
  <c r="A926" i="18" s="1"/>
  <c r="A927" i="18" s="1"/>
  <c r="A928" i="18" s="1"/>
  <c r="A929" i="18" s="1"/>
  <c r="A930" i="18" s="1"/>
  <c r="A931" i="18" s="1"/>
  <c r="A932" i="18" s="1"/>
  <c r="A933" i="18" s="1"/>
  <c r="A934" i="18" s="1"/>
  <c r="A935" i="18" s="1"/>
  <c r="A936" i="18" s="1"/>
  <c r="A937" i="18" s="1"/>
  <c r="A938" i="18" s="1"/>
  <c r="A939" i="18" s="1"/>
  <c r="A940" i="18" s="1"/>
  <c r="A941" i="18" s="1"/>
  <c r="A942" i="18" s="1"/>
  <c r="A943" i="18" s="1"/>
  <c r="A944" i="18" s="1"/>
  <c r="A945" i="18" s="1"/>
  <c r="A946" i="18" s="1"/>
  <c r="A947" i="18" s="1"/>
  <c r="A948" i="18" s="1"/>
  <c r="A949" i="18" s="1"/>
  <c r="A950" i="18" s="1"/>
  <c r="A951" i="18" s="1"/>
  <c r="A952" i="18" s="1"/>
  <c r="A953" i="18" s="1"/>
  <c r="A954" i="18" s="1"/>
  <c r="A955" i="18" s="1"/>
  <c r="A956" i="18" s="1"/>
  <c r="A957" i="18" s="1"/>
  <c r="A958" i="18" s="1"/>
  <c r="A959" i="18" s="1"/>
  <c r="A960" i="18" s="1"/>
  <c r="A961" i="18" s="1"/>
  <c r="A962" i="18" s="1"/>
  <c r="A963" i="18" s="1"/>
  <c r="A964" i="18" s="1"/>
  <c r="A965" i="18" s="1"/>
  <c r="A966" i="18" s="1"/>
  <c r="A967" i="18" s="1"/>
  <c r="A968" i="18" s="1"/>
  <c r="A969" i="18" s="1"/>
  <c r="A970" i="18" s="1"/>
  <c r="A971" i="18" s="1"/>
  <c r="A972" i="18" s="1"/>
  <c r="A973" i="18" s="1"/>
  <c r="A974" i="18" s="1"/>
  <c r="A975" i="18" s="1"/>
  <c r="A976" i="18" s="1"/>
  <c r="A977" i="18" s="1"/>
  <c r="A978" i="18" s="1"/>
  <c r="A979" i="18" s="1"/>
  <c r="A980" i="18" s="1"/>
  <c r="A981" i="18" s="1"/>
  <c r="A982" i="18" s="1"/>
  <c r="A983" i="18" s="1"/>
  <c r="A984" i="18" s="1"/>
  <c r="A985" i="18" s="1"/>
  <c r="A986" i="18" s="1"/>
  <c r="A987" i="18" s="1"/>
  <c r="A988" i="18" s="1"/>
  <c r="A989" i="18" s="1"/>
  <c r="A990" i="18" s="1"/>
  <c r="A991" i="18" s="1"/>
  <c r="A992" i="18" s="1"/>
  <c r="A993" i="18" s="1"/>
  <c r="A994" i="18" s="1"/>
  <c r="A995" i="18" s="1"/>
  <c r="A996" i="18" s="1"/>
  <c r="A997" i="18" s="1"/>
  <c r="A998" i="18" s="1"/>
  <c r="A999" i="18" s="1"/>
  <c r="A1000" i="18" s="1"/>
  <c r="A1001" i="18" s="1"/>
  <c r="A1002" i="18" s="1"/>
  <c r="A1003" i="18" s="1"/>
  <c r="A1004" i="18" s="1"/>
  <c r="A1005" i="18" s="1"/>
  <c r="A1006" i="18" s="1"/>
  <c r="A1007" i="18" s="1"/>
  <c r="A1008" i="18" s="1"/>
  <c r="A1009" i="18" s="1"/>
  <c r="A1010" i="18" s="1"/>
  <c r="A1011" i="18" s="1"/>
  <c r="A1012" i="18" s="1"/>
  <c r="A1013" i="18" s="1"/>
  <c r="A1014" i="18" s="1"/>
  <c r="A1015" i="18" s="1"/>
  <c r="A1016" i="18" s="1"/>
  <c r="A1017" i="18" s="1"/>
  <c r="A1018" i="18" s="1"/>
  <c r="A1019" i="18" s="1"/>
  <c r="A1020" i="18" s="1"/>
  <c r="A1021" i="18" s="1"/>
  <c r="A1022" i="18" s="1"/>
  <c r="A1023" i="18" s="1"/>
  <c r="A1024" i="18" s="1"/>
  <c r="A1025" i="18" s="1"/>
  <c r="A1026" i="18" s="1"/>
  <c r="A1027" i="18" s="1"/>
  <c r="A1028" i="18" s="1"/>
  <c r="A1029" i="18" s="1"/>
  <c r="A1030" i="18" s="1"/>
  <c r="A1031" i="18" s="1"/>
  <c r="A1032" i="18" s="1"/>
  <c r="A1033" i="18" s="1"/>
  <c r="A1034" i="18" s="1"/>
  <c r="A1035" i="18" s="1"/>
  <c r="A1036" i="18" s="1"/>
  <c r="A1037" i="18" s="1"/>
  <c r="A1038" i="18" s="1"/>
  <c r="A1039" i="18" s="1"/>
  <c r="A1040" i="18" s="1"/>
  <c r="A1041" i="18" s="1"/>
  <c r="A1042" i="18" s="1"/>
  <c r="A1043" i="18" s="1"/>
  <c r="A1044" i="18" s="1"/>
  <c r="A1045" i="18" s="1"/>
  <c r="A1046" i="18" s="1"/>
  <c r="A1047" i="18" s="1"/>
  <c r="A1048" i="18" s="1"/>
  <c r="A1049" i="18" s="1"/>
  <c r="A1050" i="18" s="1"/>
  <c r="A1051" i="18" s="1"/>
  <c r="A1052" i="18" s="1"/>
  <c r="A1053" i="18" s="1"/>
  <c r="A1054" i="18" s="1"/>
  <c r="A1055" i="18" s="1"/>
  <c r="A1056" i="18" s="1"/>
  <c r="A1057" i="18" s="1"/>
  <c r="A1058" i="18" s="1"/>
  <c r="A1059" i="18" s="1"/>
  <c r="A1060" i="18" s="1"/>
  <c r="A1061" i="18" s="1"/>
  <c r="A1062" i="18" s="1"/>
  <c r="A1063" i="18" s="1"/>
  <c r="A1064" i="18" s="1"/>
  <c r="A1065" i="18" s="1"/>
  <c r="A1066" i="18" s="1"/>
  <c r="A1067" i="18" s="1"/>
  <c r="A1068" i="18" s="1"/>
  <c r="A1069" i="18" s="1"/>
  <c r="A1070" i="18" s="1"/>
  <c r="A1071" i="18" s="1"/>
  <c r="A1072" i="18" s="1"/>
  <c r="A1073" i="18" s="1"/>
  <c r="A1074" i="18" s="1"/>
  <c r="A1075" i="18" s="1"/>
  <c r="A1076" i="18" s="1"/>
  <c r="A1077" i="18" s="1"/>
  <c r="A1078" i="18" s="1"/>
  <c r="A1079" i="18" s="1"/>
  <c r="A1080" i="18" s="1"/>
  <c r="A1081" i="18" s="1"/>
  <c r="A1082" i="18" s="1"/>
  <c r="A1083" i="18" s="1"/>
  <c r="A1084" i="18" s="1"/>
  <c r="A1085" i="18" s="1"/>
  <c r="A1086" i="18" s="1"/>
  <c r="A1087" i="18" s="1"/>
  <c r="A1088" i="18" s="1"/>
  <c r="A1089" i="18" s="1"/>
  <c r="A1090" i="18" s="1"/>
  <c r="A1091" i="18" s="1"/>
  <c r="A1092" i="18" s="1"/>
  <c r="A1093" i="18" s="1"/>
  <c r="A1094" i="18" s="1"/>
  <c r="A1095" i="18" s="1"/>
  <c r="A1096" i="18" s="1"/>
  <c r="A1097" i="18" s="1"/>
  <c r="A1098" i="18" s="1"/>
  <c r="A1099" i="18" s="1"/>
  <c r="A1100" i="18" s="1"/>
  <c r="A1101" i="18" s="1"/>
  <c r="A1102" i="18" s="1"/>
  <c r="A1103" i="18" s="1"/>
  <c r="A1104" i="18" s="1"/>
  <c r="A1105" i="18" s="1"/>
  <c r="A1106" i="18" s="1"/>
  <c r="A1107" i="18" s="1"/>
  <c r="A1108" i="18" s="1"/>
  <c r="A1109" i="18" s="1"/>
  <c r="A1110" i="18" s="1"/>
  <c r="A1111" i="18" s="1"/>
  <c r="A1112" i="18" s="1"/>
  <c r="A1113" i="18" s="1"/>
  <c r="A1114" i="18" s="1"/>
  <c r="A1115" i="18" s="1"/>
  <c r="A1116" i="18" s="1"/>
  <c r="A1117" i="18" s="1"/>
  <c r="A1118" i="18" s="1"/>
  <c r="A1119" i="18" s="1"/>
  <c r="A1120" i="18" s="1"/>
  <c r="A1121" i="18" s="1"/>
  <c r="A1122" i="18" s="1"/>
  <c r="A1123" i="18" s="1"/>
  <c r="A1124" i="18" s="1"/>
  <c r="A1125" i="18" s="1"/>
  <c r="A1126" i="18" s="1"/>
  <c r="A1127" i="18" s="1"/>
  <c r="A1128" i="18" s="1"/>
  <c r="A1129" i="18" s="1"/>
  <c r="A1130" i="18" s="1"/>
  <c r="A1131" i="18" s="1"/>
  <c r="A1132" i="18" s="1"/>
  <c r="A1133" i="18" s="1"/>
  <c r="A1134" i="18" s="1"/>
  <c r="A1135" i="18" s="1"/>
  <c r="A1136" i="18" s="1"/>
  <c r="A1137" i="18" s="1"/>
  <c r="A1138" i="18" s="1"/>
  <c r="A1139" i="18" s="1"/>
  <c r="A1140" i="18" s="1"/>
  <c r="A1141" i="18" s="1"/>
  <c r="A1142" i="18" s="1"/>
  <c r="A1143" i="18" s="1"/>
  <c r="A1144" i="18" s="1"/>
  <c r="A1145" i="18" s="1"/>
  <c r="A1146" i="18" s="1"/>
  <c r="A1147" i="18" s="1"/>
  <c r="A1148" i="18" s="1"/>
  <c r="A1149" i="18" s="1"/>
  <c r="A1150" i="18" s="1"/>
  <c r="A1151" i="18" s="1"/>
  <c r="A1152" i="18" s="1"/>
  <c r="A1153" i="18" s="1"/>
  <c r="A1154" i="18" s="1"/>
  <c r="A1155" i="18" s="1"/>
  <c r="A1156" i="18" s="1"/>
  <c r="A1157" i="18" s="1"/>
  <c r="A1158" i="18" s="1"/>
  <c r="A1159" i="18" s="1"/>
  <c r="A1160" i="18" s="1"/>
  <c r="A1161" i="18" s="1"/>
  <c r="A1162" i="18" s="1"/>
  <c r="A1163" i="18" s="1"/>
  <c r="A1164" i="18" s="1"/>
  <c r="A1165" i="18" s="1"/>
  <c r="A1166" i="18" s="1"/>
  <c r="A1167" i="18" s="1"/>
  <c r="A1168" i="18" s="1"/>
  <c r="A1169" i="18" s="1"/>
  <c r="A1170" i="18" s="1"/>
  <c r="A1171" i="18" s="1"/>
  <c r="A1172" i="18" s="1"/>
  <c r="A1173" i="18" s="1"/>
  <c r="A1174" i="18" s="1"/>
  <c r="A1175" i="18" s="1"/>
  <c r="A1176" i="18" s="1"/>
  <c r="A1177" i="18" s="1"/>
  <c r="A1178" i="18" s="1"/>
  <c r="A1179" i="18" s="1"/>
  <c r="A1180" i="18" s="1"/>
  <c r="A1181" i="18" s="1"/>
  <c r="A1182" i="18" s="1"/>
  <c r="A1183" i="18" s="1"/>
  <c r="A1184" i="18" s="1"/>
  <c r="A1185" i="18" s="1"/>
  <c r="A1186" i="18" s="1"/>
  <c r="A1187" i="18" s="1"/>
  <c r="A1188" i="18" s="1"/>
  <c r="A1189" i="18" s="1"/>
  <c r="A1190" i="18" s="1"/>
  <c r="A1191" i="18" s="1"/>
  <c r="A1192" i="18" s="1"/>
  <c r="A1193" i="18" s="1"/>
  <c r="A1194" i="18" s="1"/>
  <c r="A1195" i="18" s="1"/>
  <c r="A1196" i="18" s="1"/>
  <c r="A1197" i="18" s="1"/>
  <c r="A1198" i="18" s="1"/>
  <c r="A1199" i="18" s="1"/>
  <c r="A1200" i="18" s="1"/>
  <c r="A1201" i="18" s="1"/>
  <c r="A1202" i="18" s="1"/>
  <c r="A1203" i="18" s="1"/>
  <c r="A1204" i="18" s="1"/>
  <c r="A1205" i="18" s="1"/>
  <c r="A1206" i="18" s="1"/>
  <c r="A1207" i="18" s="1"/>
  <c r="A1208" i="18" s="1"/>
  <c r="A1209" i="18" s="1"/>
  <c r="A1210" i="18" s="1"/>
  <c r="A1211" i="18" s="1"/>
  <c r="A1212" i="18" s="1"/>
  <c r="A1213" i="18" s="1"/>
  <c r="A1214" i="18" s="1"/>
  <c r="A1215" i="18" s="1"/>
  <c r="A1216" i="18" s="1"/>
  <c r="A1217" i="18" s="1"/>
  <c r="A1218" i="18" s="1"/>
  <c r="A1219" i="18" s="1"/>
  <c r="A1220" i="18" s="1"/>
  <c r="A1221" i="18" s="1"/>
  <c r="A1222" i="18" s="1"/>
  <c r="A1223" i="18" s="1"/>
  <c r="A1224" i="18" s="1"/>
  <c r="A1225" i="18" s="1"/>
  <c r="A1226" i="18" s="1"/>
  <c r="A1227" i="18" s="1"/>
  <c r="A1228" i="18" s="1"/>
  <c r="A1229" i="18" s="1"/>
  <c r="A1230" i="18" s="1"/>
  <c r="A1231" i="18" s="1"/>
  <c r="A1232" i="18" s="1"/>
  <c r="A1233" i="18" s="1"/>
  <c r="A1234" i="18" s="1"/>
  <c r="A1235" i="18" s="1"/>
  <c r="A1236" i="18" s="1"/>
  <c r="A1237" i="18" s="1"/>
  <c r="A1238" i="18" s="1"/>
  <c r="A1239" i="18" s="1"/>
  <c r="A1240" i="18" s="1"/>
  <c r="A1241" i="18" s="1"/>
  <c r="A1242" i="18" s="1"/>
  <c r="A1243" i="18" s="1"/>
  <c r="A1244" i="18" s="1"/>
  <c r="A1245" i="18" s="1"/>
  <c r="A1246" i="18" s="1"/>
  <c r="A1247" i="18" s="1"/>
  <c r="A1248" i="18" s="1"/>
  <c r="A1249" i="18" s="1"/>
  <c r="A1250" i="18" s="1"/>
  <c r="A1251" i="18" s="1"/>
  <c r="A1252" i="18" s="1"/>
  <c r="A1253" i="18" s="1"/>
  <c r="A1254" i="18" s="1"/>
  <c r="A1255" i="18" s="1"/>
  <c r="A1256" i="18" s="1"/>
  <c r="A1257" i="18" s="1"/>
  <c r="A1258" i="18" s="1"/>
  <c r="A1259" i="18" s="1"/>
  <c r="A1260" i="18" s="1"/>
  <c r="A1261" i="18" s="1"/>
  <c r="A1262" i="18" s="1"/>
  <c r="A1263" i="18" s="1"/>
  <c r="A1264" i="18" s="1"/>
  <c r="A1265" i="18" s="1"/>
  <c r="A1266" i="18" s="1"/>
  <c r="A1267" i="18" s="1"/>
  <c r="A1268" i="18" s="1"/>
  <c r="A1269" i="18" s="1"/>
  <c r="A1270" i="18" s="1"/>
  <c r="A1271" i="18" s="1"/>
  <c r="A1272" i="18" s="1"/>
  <c r="A1273" i="18" s="1"/>
  <c r="A1274" i="18" s="1"/>
  <c r="A1275" i="18" s="1"/>
  <c r="A1276" i="18" s="1"/>
  <c r="A1277" i="18" s="1"/>
  <c r="A1278" i="18" s="1"/>
  <c r="A1279" i="18" s="1"/>
  <c r="A1280" i="18" s="1"/>
  <c r="A1281" i="18" s="1"/>
  <c r="A1282" i="18" s="1"/>
  <c r="A1283" i="18" s="1"/>
  <c r="A1284" i="18" s="1"/>
  <c r="A1285" i="18" s="1"/>
  <c r="A1286" i="18" s="1"/>
  <c r="A1287" i="18" s="1"/>
  <c r="A1288" i="18" s="1"/>
  <c r="A1289" i="18" s="1"/>
  <c r="A1290" i="18" s="1"/>
  <c r="A1291" i="18" s="1"/>
  <c r="A1292" i="18" s="1"/>
  <c r="A1293" i="18" s="1"/>
  <c r="A1294" i="18" s="1"/>
  <c r="A1295" i="18" s="1"/>
  <c r="A1296" i="18" s="1"/>
  <c r="A1297" i="18" s="1"/>
  <c r="A1298" i="18" s="1"/>
  <c r="A1299" i="18" s="1"/>
  <c r="A1300" i="18" s="1"/>
  <c r="A1301" i="18" s="1"/>
  <c r="A1302" i="18" s="1"/>
  <c r="A1303" i="18" s="1"/>
  <c r="A1304" i="18" s="1"/>
  <c r="A1305" i="18" s="1"/>
  <c r="A1306" i="18" s="1"/>
  <c r="A1307" i="18" s="1"/>
  <c r="A1308" i="18" s="1"/>
  <c r="A1309" i="18" s="1"/>
  <c r="A1310" i="18" s="1"/>
  <c r="A1311" i="18" s="1"/>
  <c r="A1312" i="18" s="1"/>
  <c r="A1313" i="18" s="1"/>
  <c r="A1314" i="18" s="1"/>
  <c r="A1315" i="18" s="1"/>
  <c r="A1316" i="18" s="1"/>
  <c r="A1317" i="18" s="1"/>
  <c r="A1318" i="18" s="1"/>
  <c r="A1319" i="18" s="1"/>
  <c r="A1320" i="18" s="1"/>
  <c r="A1321" i="18" s="1"/>
  <c r="A1322" i="18" s="1"/>
  <c r="A1323" i="18" s="1"/>
  <c r="A1324" i="18" s="1"/>
  <c r="A1325" i="18" s="1"/>
  <c r="A1326" i="18" s="1"/>
  <c r="A1327" i="18" s="1"/>
  <c r="A1328" i="18" s="1"/>
  <c r="A1329" i="18" s="1"/>
  <c r="A1330" i="18" s="1"/>
  <c r="A1331" i="18" s="1"/>
  <c r="A1332" i="18" s="1"/>
  <c r="A1333" i="18" s="1"/>
  <c r="A1334" i="18" s="1"/>
  <c r="A1335" i="18" s="1"/>
  <c r="A1336" i="18" s="1"/>
  <c r="A1337" i="18" s="1"/>
  <c r="A1338" i="18" s="1"/>
  <c r="A1339" i="18" s="1"/>
  <c r="A1340" i="18" s="1"/>
  <c r="A1341" i="18" s="1"/>
  <c r="A1342" i="18" s="1"/>
  <c r="A1343" i="18" s="1"/>
  <c r="A1344" i="18" s="1"/>
  <c r="A1345" i="18" s="1"/>
  <c r="A1346" i="18" s="1"/>
  <c r="A1347" i="18" s="1"/>
  <c r="A1348" i="18" s="1"/>
  <c r="A1349" i="18" s="1"/>
  <c r="A1350" i="18" s="1"/>
  <c r="A1351" i="18" s="1"/>
  <c r="A1352" i="18" s="1"/>
  <c r="A1353" i="18" s="1"/>
  <c r="A1354" i="18" s="1"/>
  <c r="A1355" i="18" s="1"/>
  <c r="A1356" i="18" s="1"/>
  <c r="A1357" i="18" s="1"/>
  <c r="A1358" i="18" s="1"/>
  <c r="A1359" i="18" s="1"/>
  <c r="A1360" i="18" s="1"/>
  <c r="A1361" i="18" s="1"/>
  <c r="A1362" i="18" s="1"/>
  <c r="A1363" i="18" s="1"/>
  <c r="A1364" i="18" s="1"/>
  <c r="A1365" i="18" s="1"/>
  <c r="A1366" i="18" s="1"/>
  <c r="A1367" i="18" s="1"/>
  <c r="A1368" i="18" s="1"/>
  <c r="A1369" i="18" s="1"/>
  <c r="A1370" i="18" s="1"/>
  <c r="A1371" i="18" s="1"/>
  <c r="A1372" i="18" s="1"/>
  <c r="A1373" i="18" s="1"/>
  <c r="A1374" i="18" s="1"/>
  <c r="A1375" i="18" s="1"/>
  <c r="A1376" i="18" s="1"/>
  <c r="A1377" i="18" s="1"/>
  <c r="A1378" i="18" s="1"/>
  <c r="A1379" i="18" s="1"/>
  <c r="A1380" i="18" s="1"/>
  <c r="A1381" i="18" s="1"/>
  <c r="A1382" i="18" s="1"/>
  <c r="A1383" i="18" s="1"/>
  <c r="A1384" i="18" s="1"/>
  <c r="A1385" i="18" s="1"/>
  <c r="A1386" i="18" s="1"/>
  <c r="A1387" i="18" s="1"/>
  <c r="A1388" i="18" s="1"/>
  <c r="A1389" i="18" s="1"/>
  <c r="A1390" i="18" s="1"/>
  <c r="A1391" i="18" s="1"/>
  <c r="A1392" i="18" s="1"/>
  <c r="A1393" i="18" s="1"/>
  <c r="A1394" i="18" s="1"/>
  <c r="A1395" i="18" s="1"/>
  <c r="A1396" i="18" s="1"/>
  <c r="A1397" i="18" s="1"/>
  <c r="A1398" i="18" s="1"/>
  <c r="A1399" i="18" s="1"/>
  <c r="A1400" i="18" s="1"/>
  <c r="A1401" i="18" s="1"/>
  <c r="A1402" i="18" s="1"/>
  <c r="A1403" i="18" s="1"/>
  <c r="A1404" i="18" s="1"/>
  <c r="A1405" i="18" s="1"/>
  <c r="A1406" i="18" s="1"/>
  <c r="A1407" i="18" s="1"/>
  <c r="A1408" i="18" s="1"/>
  <c r="A1409" i="18" s="1"/>
  <c r="A1410" i="18" s="1"/>
  <c r="A1411" i="18" s="1"/>
  <c r="A1412" i="18" s="1"/>
  <c r="A1413" i="18" s="1"/>
  <c r="A1414" i="18" s="1"/>
  <c r="A1415" i="18" s="1"/>
  <c r="A1416" i="18" s="1"/>
  <c r="A1417" i="18" s="1"/>
  <c r="A1418" i="18" s="1"/>
  <c r="A1419" i="18" s="1"/>
  <c r="A1420" i="18" s="1"/>
  <c r="A1421" i="18" s="1"/>
  <c r="A1422" i="18" s="1"/>
  <c r="A1423" i="18" s="1"/>
  <c r="A1424" i="18" s="1"/>
  <c r="A1425" i="18" s="1"/>
  <c r="A1426" i="18" s="1"/>
  <c r="A1427" i="18" s="1"/>
  <c r="A1428" i="18" s="1"/>
  <c r="A1429" i="18" s="1"/>
  <c r="A1430" i="18" s="1"/>
  <c r="A1431" i="18" s="1"/>
  <c r="A1432" i="18" s="1"/>
  <c r="A1433" i="18" s="1"/>
  <c r="A1434" i="18" s="1"/>
  <c r="A1435" i="18" s="1"/>
  <c r="A1436" i="18" s="1"/>
  <c r="A1437" i="18" s="1"/>
  <c r="A1438" i="18" s="1"/>
  <c r="A1439" i="18" s="1"/>
  <c r="A1440" i="18" s="1"/>
  <c r="A1441" i="18" s="1"/>
  <c r="A1442" i="18" s="1"/>
  <c r="A1443" i="18" s="1"/>
  <c r="A1444" i="18" s="1"/>
  <c r="A1445" i="18" s="1"/>
  <c r="A1446" i="18" s="1"/>
  <c r="A1447" i="18" s="1"/>
  <c r="A1448" i="18" s="1"/>
  <c r="A1449" i="18" s="1"/>
  <c r="A1450" i="18" s="1"/>
  <c r="A1451" i="18" s="1"/>
  <c r="A1452" i="18" s="1"/>
  <c r="A1453" i="18" s="1"/>
  <c r="A1454" i="18" s="1"/>
  <c r="A1455" i="18" s="1"/>
  <c r="A1456" i="18" s="1"/>
  <c r="A1457" i="18" s="1"/>
  <c r="A1458" i="18" s="1"/>
  <c r="A1459" i="18" s="1"/>
  <c r="A1460" i="18" s="1"/>
  <c r="A1461" i="18" s="1"/>
  <c r="A1462" i="18" s="1"/>
  <c r="A1463" i="18" s="1"/>
  <c r="A1464" i="18" s="1"/>
  <c r="A1465" i="18" s="1"/>
  <c r="A1466" i="18" s="1"/>
  <c r="A1467" i="18" s="1"/>
  <c r="A1468" i="18" s="1"/>
  <c r="A1469" i="18" s="1"/>
  <c r="A1470" i="18" s="1"/>
  <c r="A1471" i="18" s="1"/>
  <c r="A1472" i="18" s="1"/>
  <c r="A1473" i="18" s="1"/>
  <c r="A1474" i="18" s="1"/>
  <c r="A1475" i="18" s="1"/>
  <c r="A1476" i="18" s="1"/>
  <c r="A1477" i="18" s="1"/>
  <c r="A1478" i="18" s="1"/>
  <c r="A1479" i="18" s="1"/>
  <c r="A1480" i="18" s="1"/>
  <c r="A1481" i="18" s="1"/>
  <c r="A1482" i="18" s="1"/>
  <c r="A1483" i="18" s="1"/>
  <c r="A1484" i="18" s="1"/>
  <c r="A1485" i="18" s="1"/>
  <c r="A1486" i="18" s="1"/>
  <c r="A1487" i="18" s="1"/>
  <c r="A1488" i="18" s="1"/>
  <c r="A1489" i="18" s="1"/>
  <c r="A1490" i="18" s="1"/>
  <c r="A1491" i="18" s="1"/>
  <c r="A1492" i="18" s="1"/>
  <c r="A1493" i="18" s="1"/>
  <c r="A1494" i="18" s="1"/>
  <c r="A1495" i="18" s="1"/>
  <c r="A1496" i="18" s="1"/>
  <c r="A1497" i="18" s="1"/>
  <c r="A1498" i="18" s="1"/>
  <c r="A1499" i="18" s="1"/>
  <c r="A1500" i="18" s="1"/>
  <c r="A1501" i="18" s="1"/>
  <c r="A1502" i="18" s="1"/>
  <c r="A1503" i="18" s="1"/>
  <c r="A1504" i="18" s="1"/>
  <c r="A1505" i="18" s="1"/>
  <c r="A1506" i="18" s="1"/>
  <c r="A1507" i="18" s="1"/>
  <c r="A1508" i="18" s="1"/>
  <c r="A1509" i="18" s="1"/>
  <c r="A1510" i="18" s="1"/>
  <c r="A1511" i="18" s="1"/>
  <c r="A1512" i="18" s="1"/>
  <c r="A1513" i="18" s="1"/>
  <c r="A1514" i="18" s="1"/>
  <c r="A1515" i="18" s="1"/>
  <c r="A1516" i="18" s="1"/>
  <c r="A1517" i="18" s="1"/>
  <c r="A1518" i="18" s="1"/>
  <c r="A1519" i="18" s="1"/>
  <c r="A1520" i="18" s="1"/>
  <c r="A1521" i="18" s="1"/>
  <c r="A1522" i="18" s="1"/>
  <c r="A1523" i="18" s="1"/>
  <c r="A1524" i="18" s="1"/>
  <c r="A1525" i="18" s="1"/>
  <c r="A1526" i="18" s="1"/>
  <c r="A1527" i="18" s="1"/>
  <c r="A1528" i="18" s="1"/>
  <c r="A1529" i="18" s="1"/>
  <c r="A1530" i="18" s="1"/>
  <c r="A1531" i="18" s="1"/>
  <c r="A1532" i="18" s="1"/>
  <c r="A1533" i="18" s="1"/>
  <c r="A1534" i="18" s="1"/>
  <c r="A1535" i="18" s="1"/>
  <c r="A1536" i="18" s="1"/>
  <c r="A1537" i="18" s="1"/>
  <c r="A1538" i="18" s="1"/>
  <c r="A1539" i="18" s="1"/>
  <c r="A1540" i="18" s="1"/>
  <c r="A1541" i="18" s="1"/>
  <c r="A1542" i="18" s="1"/>
  <c r="A1543" i="18" s="1"/>
  <c r="A1544" i="18" s="1"/>
  <c r="A1545" i="18" s="1"/>
  <c r="A1546" i="18" s="1"/>
  <c r="A1547" i="18" s="1"/>
  <c r="A1548" i="18" s="1"/>
  <c r="A1549" i="18" s="1"/>
  <c r="A1550" i="18" s="1"/>
  <c r="A1551" i="18" s="1"/>
  <c r="A1552" i="18" s="1"/>
  <c r="A1553" i="18" s="1"/>
  <c r="A1554" i="18" s="1"/>
  <c r="A1555" i="18" s="1"/>
  <c r="A1556" i="18" s="1"/>
  <c r="A1557" i="18" s="1"/>
  <c r="A1558" i="18" s="1"/>
  <c r="A1559" i="18" s="1"/>
  <c r="A1560" i="18" s="1"/>
  <c r="A1561" i="18" s="1"/>
  <c r="A1562" i="18" s="1"/>
  <c r="A1563" i="18" s="1"/>
  <c r="A1564" i="18" s="1"/>
  <c r="A1565" i="18" s="1"/>
  <c r="A1566" i="18" s="1"/>
  <c r="A1567" i="18" s="1"/>
  <c r="A1568" i="18" s="1"/>
  <c r="A1569" i="18" s="1"/>
  <c r="A1570" i="18" s="1"/>
  <c r="A1571" i="18" s="1"/>
  <c r="A1572" i="18" s="1"/>
  <c r="A1573" i="18" s="1"/>
  <c r="A1574" i="18" s="1"/>
  <c r="A1575" i="18" s="1"/>
  <c r="A1576" i="18" s="1"/>
  <c r="A1577" i="18" s="1"/>
  <c r="A1578" i="18" s="1"/>
  <c r="A1579" i="18" s="1"/>
  <c r="A1580" i="18" s="1"/>
  <c r="A1581" i="18" s="1"/>
  <c r="A1582" i="18" s="1"/>
  <c r="A1583" i="18" s="1"/>
  <c r="A1584" i="18" s="1"/>
  <c r="A1585" i="18" s="1"/>
  <c r="A1586" i="18" s="1"/>
  <c r="A1587" i="18" s="1"/>
  <c r="A1588" i="18" s="1"/>
  <c r="A1589" i="18" s="1"/>
  <c r="A1590" i="18" s="1"/>
  <c r="A1591" i="18" s="1"/>
  <c r="A1592" i="18" s="1"/>
  <c r="A1593" i="18" s="1"/>
  <c r="A1594" i="18" s="1"/>
  <c r="A1595" i="18" s="1"/>
  <c r="A1596" i="18" s="1"/>
  <c r="A1597" i="18" s="1"/>
  <c r="A1598" i="18" s="1"/>
  <c r="A1599" i="18" s="1"/>
  <c r="A1600" i="18" s="1"/>
  <c r="A1601" i="18" s="1"/>
  <c r="A1602" i="18" s="1"/>
  <c r="A1603" i="18" s="1"/>
  <c r="A1604" i="18" s="1"/>
  <c r="A1605" i="18" s="1"/>
  <c r="A1606" i="18" s="1"/>
  <c r="A1607" i="18" s="1"/>
  <c r="A1608" i="18" s="1"/>
  <c r="A1609" i="18" s="1"/>
  <c r="A1610" i="18" s="1"/>
  <c r="A1611" i="18" s="1"/>
  <c r="A1612" i="18" s="1"/>
  <c r="A1613" i="18" s="1"/>
  <c r="A1614" i="18" s="1"/>
  <c r="A1615" i="18" s="1"/>
  <c r="A1616" i="18" s="1"/>
  <c r="A1617" i="18" s="1"/>
  <c r="A1618" i="18" s="1"/>
  <c r="A1619" i="18" s="1"/>
  <c r="A1620" i="18" s="1"/>
  <c r="A1621" i="18" s="1"/>
  <c r="A1622" i="18" s="1"/>
  <c r="A1623" i="18" s="1"/>
  <c r="A1624" i="18" s="1"/>
  <c r="A1625" i="18" s="1"/>
  <c r="A1626" i="18" s="1"/>
  <c r="A1627" i="18" s="1"/>
  <c r="A1628" i="18" s="1"/>
  <c r="A1629" i="18" s="1"/>
  <c r="A1630" i="18" s="1"/>
  <c r="A1631" i="18" s="1"/>
  <c r="A1632" i="18" s="1"/>
  <c r="A1633" i="18" s="1"/>
  <c r="A1634" i="18" s="1"/>
  <c r="A1635" i="18" s="1"/>
  <c r="A1636" i="18" s="1"/>
  <c r="A1637" i="18" s="1"/>
  <c r="A1638" i="18" s="1"/>
  <c r="A1639" i="18" s="1"/>
  <c r="A1640" i="18" s="1"/>
  <c r="A1641" i="18" s="1"/>
  <c r="A1642" i="18" s="1"/>
  <c r="A1643" i="18" s="1"/>
  <c r="A1644" i="18" s="1"/>
  <c r="A1645" i="18" s="1"/>
  <c r="A1646" i="18" s="1"/>
  <c r="A1647" i="18" s="1"/>
  <c r="A1648" i="18" s="1"/>
  <c r="A1649" i="18" s="1"/>
  <c r="A1650" i="18" s="1"/>
  <c r="A1651" i="18" s="1"/>
  <c r="A1652" i="18" s="1"/>
  <c r="A1653" i="18" s="1"/>
  <c r="A1654" i="18" s="1"/>
  <c r="A1655" i="18" s="1"/>
  <c r="A1656" i="18" s="1"/>
  <c r="A1657" i="18" s="1"/>
  <c r="A1658" i="18" s="1"/>
  <c r="A1659" i="18" s="1"/>
  <c r="A1660" i="18" s="1"/>
  <c r="A1661" i="18" s="1"/>
  <c r="A1662" i="18" s="1"/>
  <c r="A1663" i="18" s="1"/>
  <c r="A1664" i="18" s="1"/>
  <c r="A1665" i="18" s="1"/>
  <c r="A1666" i="18" s="1"/>
  <c r="A1667" i="18" s="1"/>
  <c r="A1668" i="18" s="1"/>
  <c r="A1669" i="18" s="1"/>
  <c r="A1670" i="18" s="1"/>
  <c r="A1671" i="18" s="1"/>
  <c r="A1672" i="18" s="1"/>
  <c r="A1673" i="18" s="1"/>
  <c r="A1674" i="18" s="1"/>
  <c r="A1675" i="18" s="1"/>
  <c r="A1676" i="18" s="1"/>
  <c r="A1677" i="18" s="1"/>
  <c r="A1678" i="18" s="1"/>
  <c r="A1679" i="18" s="1"/>
  <c r="A1680" i="18" s="1"/>
  <c r="A1681" i="18" s="1"/>
  <c r="A1682" i="18" s="1"/>
  <c r="A1683" i="18" s="1"/>
  <c r="A1684" i="18" s="1"/>
  <c r="A1685" i="18" s="1"/>
  <c r="A1686" i="18" s="1"/>
  <c r="A1687" i="18" s="1"/>
  <c r="A1688" i="18" s="1"/>
  <c r="A1689" i="18" s="1"/>
  <c r="A1690" i="18" s="1"/>
  <c r="A1691" i="18" s="1"/>
  <c r="A1692" i="18" s="1"/>
  <c r="A1693" i="18" s="1"/>
  <c r="A1694" i="18" s="1"/>
  <c r="A1695" i="18" s="1"/>
  <c r="A1696" i="18" s="1"/>
  <c r="A1697" i="18" s="1"/>
  <c r="A1698" i="18" s="1"/>
  <c r="A1699" i="18" s="1"/>
  <c r="A1700" i="18" s="1"/>
  <c r="A1701" i="18" s="1"/>
  <c r="A1702" i="18" s="1"/>
  <c r="A1703" i="18" s="1"/>
  <c r="A1704" i="18" s="1"/>
  <c r="A1705" i="18" s="1"/>
  <c r="A1706" i="18" s="1"/>
  <c r="A1707" i="18" s="1"/>
  <c r="A1708" i="18" s="1"/>
  <c r="A1709" i="18" s="1"/>
  <c r="A1710" i="18" s="1"/>
  <c r="A1711" i="18" s="1"/>
  <c r="A1712" i="18" s="1"/>
  <c r="A1713" i="18" s="1"/>
  <c r="A1714" i="18" s="1"/>
  <c r="A1715" i="18" s="1"/>
  <c r="A1716" i="18" s="1"/>
  <c r="A1717" i="18" s="1"/>
  <c r="A1718" i="18" s="1"/>
  <c r="A1719" i="18" s="1"/>
  <c r="A1720" i="18" s="1"/>
  <c r="A1721" i="18" s="1"/>
  <c r="A1722" i="18" s="1"/>
  <c r="A1723" i="18" s="1"/>
  <c r="A1724" i="18" s="1"/>
  <c r="A1725" i="18" s="1"/>
  <c r="A1726" i="18" s="1"/>
  <c r="A1727" i="18" s="1"/>
  <c r="A1728" i="18" s="1"/>
  <c r="A1729" i="18" s="1"/>
  <c r="A1730" i="18" s="1"/>
  <c r="A1731" i="18" s="1"/>
  <c r="A1732" i="18" s="1"/>
  <c r="A1733" i="18" s="1"/>
  <c r="A1734" i="18" s="1"/>
  <c r="A1735" i="18" s="1"/>
  <c r="A1736" i="18" s="1"/>
  <c r="A1737" i="18" s="1"/>
  <c r="A1738" i="18" s="1"/>
  <c r="A1739" i="18" s="1"/>
  <c r="A1740" i="18" s="1"/>
  <c r="A1741" i="18" s="1"/>
  <c r="A1742" i="18" s="1"/>
  <c r="A1743" i="18" s="1"/>
  <c r="A1744" i="18" s="1"/>
  <c r="A1745" i="18" s="1"/>
  <c r="A1746" i="18" s="1"/>
  <c r="A1747" i="18" s="1"/>
  <c r="A1748" i="18" s="1"/>
  <c r="A1749" i="18" s="1"/>
  <c r="A1750" i="18" s="1"/>
  <c r="A1751" i="18" s="1"/>
  <c r="A1752" i="18" s="1"/>
  <c r="A1753" i="18" s="1"/>
  <c r="A1754" i="18" s="1"/>
  <c r="A1755" i="18" s="1"/>
  <c r="A1756" i="18" s="1"/>
  <c r="A1757" i="18" s="1"/>
  <c r="A1758" i="18" s="1"/>
  <c r="A1759" i="18" s="1"/>
  <c r="A1760" i="18" s="1"/>
  <c r="A1761" i="18" s="1"/>
  <c r="A1762" i="18" s="1"/>
  <c r="A1763" i="18" s="1"/>
  <c r="A1764" i="18" s="1"/>
  <c r="A1765" i="18" s="1"/>
  <c r="A1766" i="18" s="1"/>
  <c r="A1767" i="18" s="1"/>
  <c r="A1768" i="18" s="1"/>
  <c r="A1769" i="18" s="1"/>
  <c r="A1770" i="18" s="1"/>
  <c r="A1771" i="18" s="1"/>
  <c r="A1772" i="18" s="1"/>
  <c r="A1773" i="18" s="1"/>
  <c r="A1774" i="18" s="1"/>
  <c r="A1775" i="18" s="1"/>
  <c r="A1776" i="18" s="1"/>
  <c r="A1777" i="18" s="1"/>
  <c r="A1778" i="18" s="1"/>
  <c r="A1779" i="18" s="1"/>
  <c r="A1780" i="18" s="1"/>
  <c r="A1781" i="18" s="1"/>
  <c r="A1782" i="18" s="1"/>
  <c r="A1783" i="18" s="1"/>
  <c r="A1784" i="18" s="1"/>
  <c r="A1785" i="18" s="1"/>
  <c r="A1786" i="18" s="1"/>
  <c r="A1787" i="18" s="1"/>
  <c r="A1788" i="18" s="1"/>
  <c r="A1789" i="18" s="1"/>
  <c r="A1790" i="18" s="1"/>
  <c r="A1791" i="18" s="1"/>
  <c r="A1792" i="18" s="1"/>
  <c r="A1793" i="18" s="1"/>
  <c r="A1794" i="18" s="1"/>
  <c r="A1795" i="18" s="1"/>
  <c r="A1796" i="18" s="1"/>
  <c r="A1797" i="18" s="1"/>
  <c r="A1798" i="18" s="1"/>
  <c r="A1799" i="18" s="1"/>
  <c r="A1800" i="18" s="1"/>
  <c r="A1801" i="18" s="1"/>
  <c r="A1802" i="18" s="1"/>
  <c r="A1803" i="18" s="1"/>
  <c r="A1804" i="18" s="1"/>
  <c r="A1805" i="18" s="1"/>
  <c r="A1806" i="18" s="1"/>
  <c r="A1807" i="18" s="1"/>
  <c r="A1808" i="18" s="1"/>
  <c r="A1809" i="18" s="1"/>
  <c r="A1810" i="18" s="1"/>
  <c r="A1811" i="18" s="1"/>
  <c r="A1812" i="18" s="1"/>
  <c r="A1813" i="18" s="1"/>
  <c r="A1814" i="18" s="1"/>
  <c r="A1815" i="18" s="1"/>
  <c r="A1816" i="18" s="1"/>
  <c r="A1817" i="18" s="1"/>
  <c r="A1818" i="18" s="1"/>
  <c r="A1819" i="18" s="1"/>
  <c r="A1820" i="18" s="1"/>
  <c r="A1821" i="18" s="1"/>
  <c r="A1822" i="18" s="1"/>
  <c r="A1823" i="18" s="1"/>
  <c r="A1824" i="18" s="1"/>
  <c r="A1825" i="18" s="1"/>
  <c r="A1826" i="18" s="1"/>
  <c r="A1827" i="18" s="1"/>
  <c r="A1828" i="18" s="1"/>
  <c r="A1829" i="18" s="1"/>
  <c r="A1830" i="18" s="1"/>
  <c r="A1831" i="18" s="1"/>
  <c r="A1832" i="18" s="1"/>
  <c r="A1833" i="18" s="1"/>
  <c r="A1834" i="18" s="1"/>
  <c r="A1835" i="18" s="1"/>
  <c r="A1836" i="18" s="1"/>
  <c r="A1837" i="18" s="1"/>
  <c r="A1838" i="18" s="1"/>
  <c r="A1839" i="18" s="1"/>
  <c r="A1840" i="18" s="1"/>
  <c r="A1841" i="18" s="1"/>
  <c r="A1842" i="18" s="1"/>
  <c r="A1843" i="18" s="1"/>
  <c r="A1844" i="18" s="1"/>
  <c r="A1845" i="18" s="1"/>
  <c r="A1846" i="18" s="1"/>
  <c r="A1847" i="18" s="1"/>
  <c r="A1848" i="18" s="1"/>
  <c r="A1849" i="18" s="1"/>
  <c r="A1850" i="18" s="1"/>
  <c r="A1851" i="18" s="1"/>
  <c r="A1852" i="18" s="1"/>
  <c r="A1853" i="18" s="1"/>
  <c r="A1854" i="18" s="1"/>
  <c r="A1855" i="18" s="1"/>
  <c r="A1856" i="18" s="1"/>
  <c r="A1857" i="18" s="1"/>
  <c r="A1858" i="18" s="1"/>
  <c r="A1859" i="18" s="1"/>
  <c r="A1860" i="18" s="1"/>
  <c r="A1861" i="18" s="1"/>
  <c r="A1862" i="18" s="1"/>
  <c r="A1863" i="18" s="1"/>
  <c r="A1864" i="18" s="1"/>
  <c r="A1865" i="18" s="1"/>
  <c r="A1866" i="18" s="1"/>
  <c r="A1867" i="18" s="1"/>
  <c r="A1868" i="18" s="1"/>
  <c r="A1869" i="18" s="1"/>
  <c r="A1870" i="18" s="1"/>
  <c r="A1871" i="18" s="1"/>
  <c r="A1872" i="18" s="1"/>
  <c r="A1873" i="18" s="1"/>
  <c r="A1874" i="18" s="1"/>
  <c r="A1875" i="18" s="1"/>
  <c r="A1876" i="18" s="1"/>
  <c r="A1877" i="18" s="1"/>
  <c r="A1878" i="18" s="1"/>
  <c r="A1879" i="18" s="1"/>
  <c r="A1880" i="18" s="1"/>
  <c r="A1881" i="18" s="1"/>
  <c r="A1882" i="18" s="1"/>
  <c r="A1883" i="18" s="1"/>
  <c r="A1884" i="18" s="1"/>
  <c r="A1885" i="18" s="1"/>
  <c r="A1886" i="18" s="1"/>
  <c r="A1887" i="18" s="1"/>
  <c r="A1888" i="18" s="1"/>
  <c r="A1889" i="18" s="1"/>
  <c r="A1890" i="18" s="1"/>
  <c r="A1891" i="18" s="1"/>
  <c r="A1892" i="18" s="1"/>
  <c r="A1893" i="18" s="1"/>
  <c r="A1894" i="18" s="1"/>
  <c r="A1895" i="18" s="1"/>
  <c r="A1896" i="18" s="1"/>
  <c r="A1897" i="18" s="1"/>
  <c r="A1898" i="18" s="1"/>
  <c r="A1899" i="18" s="1"/>
  <c r="A1900" i="18" s="1"/>
  <c r="A1901" i="18" s="1"/>
  <c r="A1902" i="18" s="1"/>
  <c r="A1903" i="18" s="1"/>
  <c r="A1904" i="18" s="1"/>
  <c r="A1905" i="18" s="1"/>
  <c r="A1906" i="18" s="1"/>
  <c r="A1907" i="18" s="1"/>
  <c r="A1908" i="18" s="1"/>
  <c r="A1909" i="18" s="1"/>
  <c r="A1910" i="18" s="1"/>
  <c r="A1911" i="18" s="1"/>
  <c r="A1912" i="18" s="1"/>
  <c r="A1913" i="18" s="1"/>
  <c r="A1914" i="18" s="1"/>
  <c r="A1915" i="18" s="1"/>
  <c r="A1916" i="18" s="1"/>
  <c r="A1917" i="18" s="1"/>
  <c r="A1918" i="18" s="1"/>
  <c r="A1919" i="18" s="1"/>
  <c r="A1920" i="18" s="1"/>
  <c r="A1921" i="18" s="1"/>
  <c r="A1922" i="18" s="1"/>
  <c r="A1923" i="18" s="1"/>
  <c r="A1924" i="18" s="1"/>
  <c r="A1925" i="18" s="1"/>
  <c r="A1926" i="18" s="1"/>
  <c r="A1927" i="18" s="1"/>
  <c r="A1928" i="18" s="1"/>
  <c r="A1929" i="18" s="1"/>
  <c r="A1930" i="18" s="1"/>
  <c r="A1931" i="18" s="1"/>
  <c r="A1932" i="18" s="1"/>
  <c r="A1933" i="18" s="1"/>
  <c r="A1934" i="18" s="1"/>
  <c r="A1935" i="18" s="1"/>
  <c r="A1936" i="18" s="1"/>
  <c r="A1937" i="18" s="1"/>
  <c r="A1938" i="18" s="1"/>
  <c r="A1939" i="18" s="1"/>
  <c r="A1940" i="18" s="1"/>
  <c r="A1941" i="18" s="1"/>
  <c r="A1942" i="18" s="1"/>
  <c r="A1943" i="18" s="1"/>
  <c r="A1944" i="18" s="1"/>
  <c r="A1945" i="18" s="1"/>
  <c r="A1946" i="18" s="1"/>
  <c r="A1947" i="18" s="1"/>
  <c r="A1948" i="18" s="1"/>
  <c r="A1949" i="18" s="1"/>
  <c r="A1950" i="18" s="1"/>
  <c r="A1951" i="18" s="1"/>
  <c r="A1952" i="18" s="1"/>
  <c r="A1953" i="18" s="1"/>
  <c r="A1954" i="18" s="1"/>
  <c r="A1955" i="18" s="1"/>
  <c r="A1956" i="18" s="1"/>
  <c r="A1957" i="18" s="1"/>
  <c r="A1958" i="18" s="1"/>
  <c r="A1959" i="18" s="1"/>
  <c r="A1960" i="18" s="1"/>
  <c r="A1961" i="18" s="1"/>
  <c r="A1962" i="18" s="1"/>
  <c r="A1963" i="18" s="1"/>
  <c r="A1964" i="18" s="1"/>
  <c r="A1965" i="18" s="1"/>
  <c r="A1966" i="18" s="1"/>
  <c r="A1967" i="18" s="1"/>
  <c r="A1968" i="18" s="1"/>
  <c r="A1969" i="18" s="1"/>
  <c r="A1970" i="18" s="1"/>
  <c r="A1971" i="18" s="1"/>
  <c r="A1972" i="18" s="1"/>
  <c r="A1973" i="18" s="1"/>
  <c r="A1974" i="18" s="1"/>
  <c r="A1975" i="18" s="1"/>
  <c r="A1976" i="18" s="1"/>
  <c r="A1977" i="18" s="1"/>
  <c r="A1978" i="18" s="1"/>
  <c r="A1979" i="18" s="1"/>
  <c r="A1980" i="18" s="1"/>
  <c r="A1981" i="18" s="1"/>
  <c r="A1982" i="18" s="1"/>
  <c r="A1983" i="18" s="1"/>
  <c r="A1984" i="18" s="1"/>
  <c r="A1985" i="18" s="1"/>
  <c r="A1986" i="18" s="1"/>
  <c r="A1987" i="18" s="1"/>
  <c r="A1988" i="18" s="1"/>
  <c r="A1989" i="18" s="1"/>
  <c r="A1990" i="18" s="1"/>
  <c r="A1991" i="18" s="1"/>
  <c r="A1992" i="18" s="1"/>
  <c r="A1993" i="18" s="1"/>
  <c r="A1994" i="18" s="1"/>
  <c r="A1995" i="18" s="1"/>
  <c r="A1996" i="18" s="1"/>
  <c r="A1997" i="18" s="1"/>
  <c r="A1998" i="18" s="1"/>
  <c r="A1999" i="18" s="1"/>
  <c r="A2000" i="18" s="1"/>
  <c r="A2001" i="18" s="1"/>
  <c r="A2002" i="18" s="1"/>
  <c r="A2003" i="18" s="1"/>
  <c r="A2004" i="18" s="1"/>
  <c r="A2005" i="18" s="1"/>
  <c r="A2006" i="18" s="1"/>
  <c r="A2007" i="18" s="1"/>
  <c r="A2008" i="18" s="1"/>
  <c r="A2009" i="18" s="1"/>
  <c r="A2010" i="18" s="1"/>
  <c r="A2011" i="18" s="1"/>
  <c r="A2012" i="18" s="1"/>
  <c r="A2013" i="18" s="1"/>
  <c r="A2014" i="18" s="1"/>
  <c r="A2015" i="18" s="1"/>
  <c r="A2016" i="18" s="1"/>
  <c r="A2017" i="18" s="1"/>
  <c r="A2018" i="18" s="1"/>
  <c r="A2019" i="18" s="1"/>
  <c r="A2020" i="18" s="1"/>
  <c r="A2021" i="18" s="1"/>
  <c r="A2022" i="18" s="1"/>
  <c r="A2023" i="18" s="1"/>
  <c r="A2024" i="18" s="1"/>
  <c r="A2025" i="18" s="1"/>
  <c r="A2026" i="18" s="1"/>
  <c r="A2027" i="18" s="1"/>
  <c r="A2028" i="18" s="1"/>
  <c r="A2029" i="18" s="1"/>
  <c r="A2030" i="18" s="1"/>
  <c r="A2031" i="18" s="1"/>
  <c r="A2032" i="18" s="1"/>
  <c r="A2033" i="18" s="1"/>
  <c r="A2034" i="18" s="1"/>
  <c r="A2035" i="18" s="1"/>
  <c r="A2036" i="18" s="1"/>
  <c r="A2037" i="18" s="1"/>
  <c r="A2038" i="18" s="1"/>
  <c r="A2039" i="18" s="1"/>
  <c r="A2040" i="18" s="1"/>
  <c r="A2041" i="18" s="1"/>
  <c r="A2042" i="18" s="1"/>
  <c r="A2043" i="18" s="1"/>
  <c r="A2044" i="18" s="1"/>
  <c r="A2045" i="18" s="1"/>
  <c r="A2046" i="18" s="1"/>
  <c r="A2047" i="18" s="1"/>
  <c r="A2048" i="18" s="1"/>
  <c r="A2049" i="18" s="1"/>
  <c r="A2050" i="18" s="1"/>
  <c r="A2051" i="18" s="1"/>
  <c r="A2052" i="18" s="1"/>
  <c r="A2053" i="18" s="1"/>
  <c r="A2054" i="18" s="1"/>
  <c r="A2055" i="18" s="1"/>
  <c r="A2056" i="18" s="1"/>
  <c r="A2057" i="18" s="1"/>
  <c r="A2058" i="18" s="1"/>
  <c r="A2059" i="18" s="1"/>
  <c r="A2060" i="18" s="1"/>
  <c r="A2061" i="18" s="1"/>
  <c r="A2062" i="18" s="1"/>
  <c r="A2063" i="18" s="1"/>
  <c r="A2064" i="18" s="1"/>
  <c r="A2065" i="18" s="1"/>
  <c r="A2066" i="18" s="1"/>
  <c r="A2067" i="18" s="1"/>
  <c r="A2068" i="18" s="1"/>
  <c r="A2069" i="18" s="1"/>
  <c r="A2070" i="18" s="1"/>
  <c r="A2071" i="18" s="1"/>
  <c r="A2072" i="18" s="1"/>
  <c r="A2073" i="18" s="1"/>
  <c r="A2074" i="18" s="1"/>
  <c r="A2075" i="18" s="1"/>
  <c r="A2076" i="18" s="1"/>
  <c r="A2077" i="18" s="1"/>
  <c r="A2078" i="18" s="1"/>
  <c r="A2079" i="18" s="1"/>
  <c r="A2080" i="18" s="1"/>
  <c r="A2081" i="18" s="1"/>
  <c r="A2082" i="18" s="1"/>
  <c r="A2083" i="18" s="1"/>
  <c r="A2084" i="18" s="1"/>
  <c r="A2085" i="18" s="1"/>
  <c r="A2086" i="18" s="1"/>
  <c r="A2087" i="18" s="1"/>
  <c r="A2088" i="18" s="1"/>
  <c r="A2089" i="18" s="1"/>
  <c r="A2090" i="18" s="1"/>
  <c r="A2091" i="18" s="1"/>
  <c r="A2092" i="18" s="1"/>
  <c r="A2093" i="18" s="1"/>
  <c r="A2094" i="18" s="1"/>
  <c r="A2095" i="18" s="1"/>
  <c r="A2096" i="18" s="1"/>
  <c r="A2097" i="18" s="1"/>
  <c r="A2098" i="18" s="1"/>
  <c r="A2099" i="18" s="1"/>
  <c r="A2100" i="18" s="1"/>
  <c r="A2101" i="18" s="1"/>
  <c r="A2102" i="18" s="1"/>
  <c r="A2103" i="18" s="1"/>
  <c r="A2104" i="18" s="1"/>
  <c r="A2105" i="18" s="1"/>
  <c r="A2106" i="18" s="1"/>
  <c r="A2107" i="18" s="1"/>
  <c r="A2108" i="18" s="1"/>
  <c r="A2109" i="18" s="1"/>
  <c r="A2110" i="18" s="1"/>
  <c r="A2111" i="18" s="1"/>
  <c r="A2112" i="18" s="1"/>
  <c r="A2113" i="18" s="1"/>
  <c r="A2114" i="18" s="1"/>
  <c r="A2115" i="18" s="1"/>
  <c r="A2116" i="18" s="1"/>
  <c r="A2117" i="18" s="1"/>
  <c r="A2118" i="18" s="1"/>
  <c r="A2119" i="18" s="1"/>
  <c r="A2120" i="18" s="1"/>
  <c r="A2121" i="18" s="1"/>
  <c r="A2122" i="18" s="1"/>
  <c r="A2123" i="18" s="1"/>
  <c r="A2124" i="18" s="1"/>
  <c r="A2125" i="18" s="1"/>
  <c r="A2126" i="18" s="1"/>
  <c r="A2127" i="18" s="1"/>
  <c r="A2128" i="18" s="1"/>
  <c r="A2129" i="18" s="1"/>
  <c r="A2130" i="18" s="1"/>
  <c r="A2131" i="18" s="1"/>
  <c r="A2132" i="18" s="1"/>
  <c r="A2133" i="18" s="1"/>
  <c r="A2134" i="18" s="1"/>
  <c r="A2135" i="18" s="1"/>
  <c r="A2136" i="18" s="1"/>
  <c r="A2137" i="18" s="1"/>
  <c r="A2138" i="18" s="1"/>
  <c r="A2139" i="18" s="1"/>
  <c r="A2140" i="18" s="1"/>
  <c r="A2141" i="18" s="1"/>
  <c r="A2142" i="18" s="1"/>
  <c r="A2143" i="18" s="1"/>
  <c r="A2144" i="18" s="1"/>
  <c r="A2145" i="18" s="1"/>
  <c r="A2146" i="18" s="1"/>
  <c r="A2147" i="18" s="1"/>
  <c r="A2148" i="18" s="1"/>
  <c r="A2149" i="18" s="1"/>
  <c r="A2150" i="18" s="1"/>
  <c r="A2151" i="18" s="1"/>
  <c r="A2152" i="18" s="1"/>
  <c r="A2153" i="18" s="1"/>
  <c r="A2154" i="18" s="1"/>
  <c r="A2155" i="18" s="1"/>
  <c r="A2156" i="18" s="1"/>
  <c r="A2157" i="18" s="1"/>
  <c r="A2158" i="18" s="1"/>
  <c r="A2159" i="18" s="1"/>
  <c r="A2160" i="18" s="1"/>
  <c r="A2161" i="18" s="1"/>
  <c r="A2162" i="18" s="1"/>
  <c r="A2163" i="18" s="1"/>
  <c r="A2164" i="18" s="1"/>
  <c r="A2165" i="18" s="1"/>
  <c r="A2166" i="18" s="1"/>
  <c r="A2167" i="18" s="1"/>
  <c r="A2168" i="18" s="1"/>
  <c r="A2169" i="18" s="1"/>
  <c r="A2170" i="18" s="1"/>
  <c r="A2171" i="18" s="1"/>
  <c r="A2172" i="18" s="1"/>
  <c r="A2173" i="18" s="1"/>
  <c r="A2174" i="18" s="1"/>
  <c r="A2175" i="18" s="1"/>
  <c r="A2176" i="18" s="1"/>
  <c r="A2177" i="18" s="1"/>
  <c r="A2178" i="18" s="1"/>
  <c r="A2179" i="18" s="1"/>
  <c r="A2180" i="18" s="1"/>
  <c r="A2181" i="18" s="1"/>
  <c r="A2182" i="18" s="1"/>
  <c r="A2183" i="18" s="1"/>
  <c r="A2184" i="18" s="1"/>
  <c r="A2185" i="18" s="1"/>
  <c r="A2186" i="18" s="1"/>
  <c r="A2187" i="18" s="1"/>
  <c r="A2188" i="18" s="1"/>
  <c r="A2189" i="18" s="1"/>
  <c r="A2190" i="18" s="1"/>
  <c r="A2191" i="18" s="1"/>
  <c r="A2192" i="18" s="1"/>
  <c r="A2193" i="18" s="1"/>
  <c r="A2194" i="18" s="1"/>
  <c r="A2195" i="18" s="1"/>
  <c r="A2196" i="18" s="1"/>
  <c r="A2197" i="18" s="1"/>
  <c r="A2198" i="18" s="1"/>
  <c r="A2199" i="18" s="1"/>
  <c r="A2200" i="18" s="1"/>
  <c r="A2201" i="18" s="1"/>
  <c r="A2202" i="18" s="1"/>
  <c r="A2203" i="18" s="1"/>
  <c r="A2204" i="18" s="1"/>
  <c r="A2205" i="18" s="1"/>
  <c r="A2206" i="18" s="1"/>
  <c r="A2207" i="18" s="1"/>
  <c r="A2208" i="18" s="1"/>
  <c r="A2209" i="18" s="1"/>
  <c r="A2210" i="18" s="1"/>
  <c r="A2211" i="18" s="1"/>
  <c r="A2212" i="18" s="1"/>
  <c r="A2213" i="18" s="1"/>
  <c r="A2214" i="18" s="1"/>
  <c r="A2215" i="18" s="1"/>
  <c r="A2216" i="18" s="1"/>
  <c r="A2217" i="18" s="1"/>
  <c r="A2218" i="18" s="1"/>
  <c r="A2219" i="18" s="1"/>
  <c r="A2220" i="18" s="1"/>
  <c r="A2221" i="18" s="1"/>
  <c r="A2222" i="18" s="1"/>
  <c r="A2223" i="18" s="1"/>
  <c r="A2224" i="18" s="1"/>
  <c r="A2225" i="18" s="1"/>
  <c r="A2226" i="18" s="1"/>
  <c r="A2227" i="18" s="1"/>
  <c r="A2228" i="18" s="1"/>
  <c r="A2229" i="18" s="1"/>
  <c r="A2230" i="18" s="1"/>
  <c r="A2231" i="18" s="1"/>
  <c r="A2232" i="18" s="1"/>
  <c r="A2233" i="18" s="1"/>
  <c r="A2234" i="18" s="1"/>
  <c r="A2235" i="18" s="1"/>
  <c r="A2236" i="18" s="1"/>
  <c r="A2237" i="18" s="1"/>
  <c r="A2238" i="18" s="1"/>
  <c r="A2239" i="18" s="1"/>
  <c r="A2240" i="18" s="1"/>
  <c r="A2241" i="18" s="1"/>
  <c r="A2242" i="18" s="1"/>
  <c r="A2243" i="18" s="1"/>
  <c r="A2244" i="18" s="1"/>
  <c r="A2245" i="18" s="1"/>
  <c r="A2246" i="18" s="1"/>
  <c r="A2247" i="18" s="1"/>
  <c r="A2248" i="18" s="1"/>
  <c r="A2249" i="18" s="1"/>
  <c r="A2250" i="18" s="1"/>
  <c r="A2251" i="18" s="1"/>
  <c r="A2252" i="18" s="1"/>
  <c r="A2253" i="18" s="1"/>
  <c r="A2254" i="18" s="1"/>
  <c r="A2255" i="18" s="1"/>
  <c r="A2256" i="18" s="1"/>
  <c r="A2257" i="18" s="1"/>
  <c r="A2258" i="18" s="1"/>
  <c r="A2259" i="18" s="1"/>
  <c r="A2260" i="18" s="1"/>
  <c r="A2261" i="18" s="1"/>
  <c r="A2262" i="18" s="1"/>
  <c r="A2263" i="18" s="1"/>
  <c r="A2264" i="18" s="1"/>
  <c r="A2265" i="18" s="1"/>
  <c r="A2266" i="18" s="1"/>
  <c r="A2267" i="18" s="1"/>
  <c r="A2268" i="18" s="1"/>
  <c r="A2269" i="18" s="1"/>
  <c r="A2270" i="18" s="1"/>
  <c r="A2271" i="18" s="1"/>
  <c r="A2272" i="18" s="1"/>
  <c r="A2273" i="18" s="1"/>
  <c r="A2274" i="18" s="1"/>
  <c r="A2275" i="18" s="1"/>
  <c r="A2276" i="18" s="1"/>
  <c r="A2277" i="18" s="1"/>
  <c r="A2278" i="18" s="1"/>
  <c r="A2279" i="18" s="1"/>
  <c r="A2280" i="18" s="1"/>
  <c r="A2281" i="18" s="1"/>
  <c r="A2282" i="18" s="1"/>
  <c r="A2283" i="18" s="1"/>
  <c r="A2284" i="18" s="1"/>
  <c r="A2285" i="18" s="1"/>
  <c r="A2286" i="18" s="1"/>
  <c r="A2287" i="18" s="1"/>
  <c r="A2288" i="18" s="1"/>
  <c r="A2289" i="18" s="1"/>
  <c r="A2290" i="18" s="1"/>
  <c r="A2291" i="18" s="1"/>
  <c r="A2292" i="18" s="1"/>
  <c r="A2293" i="18" s="1"/>
  <c r="A2294" i="18" s="1"/>
  <c r="A2295" i="18" s="1"/>
  <c r="A2296" i="18" s="1"/>
  <c r="A2297" i="18" s="1"/>
  <c r="A2298" i="18" s="1"/>
  <c r="A2299" i="18" s="1"/>
  <c r="A2300" i="18" s="1"/>
  <c r="A2301" i="18" s="1"/>
  <c r="A2302" i="18" s="1"/>
  <c r="A2303" i="18" s="1"/>
  <c r="A2304" i="18" s="1"/>
  <c r="A2305" i="18" s="1"/>
  <c r="A2306" i="18" s="1"/>
  <c r="A2307" i="18" s="1"/>
  <c r="A2308" i="18" s="1"/>
  <c r="A2309" i="18" s="1"/>
  <c r="A2310" i="18" s="1"/>
  <c r="A2311" i="18" s="1"/>
  <c r="A2312" i="18" s="1"/>
  <c r="A2313" i="18" s="1"/>
  <c r="A2314" i="18" s="1"/>
  <c r="A2315" i="18" s="1"/>
  <c r="A2316" i="18" s="1"/>
  <c r="A2317" i="18" s="1"/>
  <c r="A2318" i="18" s="1"/>
  <c r="A2319" i="18" s="1"/>
  <c r="A2320" i="18" s="1"/>
  <c r="A2321" i="18" s="1"/>
  <c r="A2322" i="18" s="1"/>
  <c r="A2323" i="18" s="1"/>
  <c r="A2324" i="18" s="1"/>
  <c r="A2325" i="18" s="1"/>
  <c r="A2326" i="18" s="1"/>
  <c r="A2327" i="18" s="1"/>
  <c r="A2328" i="18" s="1"/>
  <c r="A2329" i="18" s="1"/>
  <c r="A2330" i="18" s="1"/>
  <c r="A2331" i="18" s="1"/>
  <c r="A2332" i="18" s="1"/>
  <c r="A2333" i="18" s="1"/>
  <c r="A2334" i="18" s="1"/>
  <c r="A2335" i="18" s="1"/>
  <c r="A2336" i="18" s="1"/>
  <c r="A2337" i="18" s="1"/>
  <c r="A2338" i="18" s="1"/>
  <c r="A2339" i="18" s="1"/>
  <c r="A2340" i="18" s="1"/>
  <c r="A2341" i="18" s="1"/>
  <c r="A2342" i="18" s="1"/>
  <c r="A2343" i="18" s="1"/>
  <c r="A2344" i="18" s="1"/>
  <c r="A2345" i="18" s="1"/>
  <c r="A2346" i="18" s="1"/>
  <c r="A2347" i="18" s="1"/>
  <c r="A2348" i="18" s="1"/>
  <c r="A2349" i="18" s="1"/>
  <c r="A2350" i="18" s="1"/>
  <c r="A2351" i="18" s="1"/>
  <c r="A2352" i="18" s="1"/>
  <c r="A2353" i="18" s="1"/>
  <c r="A2354" i="18" s="1"/>
  <c r="A2355" i="18" s="1"/>
  <c r="A2356" i="18" s="1"/>
  <c r="A2357" i="18" s="1"/>
  <c r="A2358" i="18" s="1"/>
  <c r="A2359" i="18" s="1"/>
  <c r="A2360" i="18" s="1"/>
  <c r="A2361" i="18" s="1"/>
  <c r="A2362" i="18" s="1"/>
  <c r="A2363" i="18" s="1"/>
  <c r="A2364" i="18" s="1"/>
  <c r="A2365" i="18" s="1"/>
  <c r="A2366" i="18" s="1"/>
  <c r="A2367" i="18" s="1"/>
  <c r="A2368" i="18" s="1"/>
  <c r="A2369" i="18" s="1"/>
  <c r="A2370" i="18" s="1"/>
  <c r="A2371" i="18" s="1"/>
  <c r="A2372" i="18" s="1"/>
  <c r="A2373" i="18" s="1"/>
  <c r="A2374" i="18" s="1"/>
  <c r="A2375" i="18" s="1"/>
  <c r="A2376" i="18" s="1"/>
  <c r="A2377" i="18" s="1"/>
  <c r="A2378" i="18" s="1"/>
  <c r="A2379" i="18" s="1"/>
  <c r="A2380" i="18" s="1"/>
  <c r="A2381" i="18" s="1"/>
  <c r="A2382" i="18" s="1"/>
  <c r="A2383" i="18" s="1"/>
  <c r="A2384" i="18" s="1"/>
  <c r="A2385" i="18" s="1"/>
  <c r="A2386" i="18" s="1"/>
  <c r="A2387" i="18" s="1"/>
  <c r="A2388" i="18" s="1"/>
  <c r="A2574" i="18" l="1"/>
  <c r="A2575" i="18" s="1"/>
  <c r="A2576" i="18" s="1"/>
  <c r="A2577" i="18" s="1"/>
  <c r="A2578" i="18" s="1"/>
  <c r="A2579" i="18" s="1"/>
  <c r="A2580" i="18" s="1"/>
  <c r="A2581" i="18" s="1"/>
  <c r="A2582" i="18" s="1"/>
  <c r="A2583" i="18" s="1"/>
  <c r="A2584" i="18" s="1"/>
  <c r="A2585" i="18" s="1"/>
  <c r="A2586" i="18" s="1"/>
  <c r="A2587" i="18" s="1"/>
  <c r="A2588" i="18" s="1"/>
  <c r="A2589" i="18" s="1"/>
  <c r="A2590" i="18" s="1"/>
  <c r="A2591" i="18" s="1"/>
  <c r="A2592" i="18" s="1"/>
  <c r="A2593" i="18" s="1"/>
  <c r="A2594" i="18" s="1"/>
  <c r="A2595" i="18" s="1"/>
  <c r="A2596" i="18" s="1"/>
  <c r="A2597" i="18" s="1"/>
  <c r="A2598" i="18" s="1"/>
  <c r="A2599" i="18" s="1"/>
  <c r="A2600" i="18" s="1"/>
  <c r="A2601" i="18" s="1"/>
  <c r="A2602" i="18" s="1"/>
  <c r="A2603" i="18" s="1"/>
  <c r="A2604" i="18" s="1"/>
  <c r="A2605" i="18" s="1"/>
  <c r="A2606" i="18" s="1"/>
  <c r="A2607" i="18" s="1"/>
  <c r="A2608" i="18" s="1"/>
  <c r="A2609" i="18" s="1"/>
  <c r="A2610" i="18" s="1"/>
  <c r="A2611" i="18" s="1"/>
  <c r="A2612" i="18" s="1"/>
  <c r="A2613" i="18" s="1"/>
  <c r="A2614" i="18" s="1"/>
  <c r="A2615" i="18" s="1"/>
  <c r="A2616" i="18" s="1"/>
  <c r="A2617" i="18" s="1"/>
  <c r="A2618" i="18" s="1"/>
  <c r="A2619" i="18" s="1"/>
  <c r="A2620" i="18" s="1"/>
  <c r="A2621" i="18" s="1"/>
  <c r="A2622" i="18" s="1"/>
  <c r="A2623" i="18" s="1"/>
  <c r="A2624" i="18" s="1"/>
  <c r="A2625" i="18" s="1"/>
  <c r="A2626" i="18" s="1"/>
  <c r="A2627" i="18" s="1"/>
  <c r="A2628" i="18" s="1"/>
  <c r="A2629" i="18" s="1"/>
  <c r="A2630" i="18" s="1"/>
  <c r="A2631" i="18" s="1"/>
  <c r="A2632" i="18" s="1"/>
  <c r="A2633" i="18" s="1"/>
  <c r="A2634" i="18" s="1"/>
  <c r="A2635" i="18" s="1"/>
  <c r="A2636" i="18" s="1"/>
  <c r="A2637" i="18" s="1"/>
  <c r="A2638" i="18" s="1"/>
  <c r="A2639" i="18" s="1"/>
  <c r="A2640" i="18" s="1"/>
  <c r="A2641" i="18" s="1"/>
  <c r="A2642" i="18" s="1"/>
  <c r="A2643" i="18" s="1"/>
  <c r="A2644" i="18" s="1"/>
  <c r="A2645" i="18" s="1"/>
  <c r="A2646" i="18" s="1"/>
  <c r="A2647" i="18" s="1"/>
  <c r="A2648" i="18" s="1"/>
  <c r="A2649" i="18" s="1"/>
  <c r="A2650" i="18" s="1"/>
  <c r="A2651" i="18" s="1"/>
  <c r="A2652" i="18" s="1"/>
  <c r="A2653" i="18" s="1"/>
  <c r="A2654" i="18" s="1"/>
  <c r="A2655" i="18" s="1"/>
  <c r="A2656" i="18" s="1"/>
  <c r="A2657" i="18" s="1"/>
  <c r="A2658" i="18" s="1"/>
  <c r="A2659" i="18" s="1"/>
  <c r="A2660" i="18" s="1"/>
  <c r="A2661" i="18" s="1"/>
  <c r="A2662" i="18" s="1"/>
  <c r="A2663" i="18" s="1"/>
  <c r="A2664" i="18" s="1"/>
  <c r="A2665" i="18" s="1"/>
  <c r="A2666" i="18" s="1"/>
  <c r="A2667" i="18" s="1"/>
  <c r="A2668" i="18" s="1"/>
  <c r="A2669" i="18" s="1"/>
  <c r="A2670" i="18" s="1"/>
  <c r="A2671" i="18" s="1"/>
  <c r="A2672" i="18" s="1"/>
  <c r="A2673" i="18" s="1"/>
  <c r="A2674" i="18" s="1"/>
  <c r="A2675" i="18" s="1"/>
  <c r="A2676" i="18" s="1"/>
  <c r="A2677" i="18" s="1"/>
  <c r="A2678" i="18" s="1"/>
  <c r="A2679" i="18" s="1"/>
  <c r="A2680" i="18" s="1"/>
  <c r="A2681" i="18" s="1"/>
  <c r="A2682" i="18" s="1"/>
  <c r="A2683" i="18" s="1"/>
  <c r="A2684" i="18" s="1"/>
  <c r="A2685" i="18" s="1"/>
  <c r="A2686" i="18" s="1"/>
  <c r="A2687" i="18" s="1"/>
  <c r="A2688" i="18" s="1"/>
  <c r="A2689" i="18" s="1"/>
  <c r="A2690" i="18" s="1"/>
  <c r="A2691" i="18" s="1"/>
  <c r="A2692" i="18" s="1"/>
  <c r="A2693" i="18" s="1"/>
  <c r="A2694" i="18" s="1"/>
  <c r="A2695" i="18" s="1"/>
  <c r="A2696" i="18" s="1"/>
  <c r="A2697" i="18" s="1"/>
  <c r="A2698" i="18" s="1"/>
  <c r="A2699" i="18" s="1"/>
  <c r="A2700" i="18" s="1"/>
  <c r="A2701" i="18" s="1"/>
  <c r="A2702" i="18" s="1"/>
  <c r="A2703" i="18" s="1"/>
  <c r="A2704" i="18" s="1"/>
  <c r="A2705" i="18" s="1"/>
  <c r="A2706" i="18" s="1"/>
  <c r="A2707" i="18" s="1"/>
  <c r="A2708" i="18" s="1"/>
  <c r="A2709" i="18" s="1"/>
  <c r="A2710" i="18" s="1"/>
  <c r="A2711" i="18" s="1"/>
  <c r="A2712" i="18" s="1"/>
  <c r="A2713" i="18" s="1"/>
  <c r="A2714" i="18" s="1"/>
  <c r="A2715" i="18" s="1"/>
  <c r="A2716" i="18" s="1"/>
  <c r="A2717" i="18" s="1"/>
  <c r="A2718" i="18" s="1"/>
  <c r="A2719" i="18" s="1"/>
  <c r="A2720" i="18" s="1"/>
  <c r="A2721" i="18" s="1"/>
  <c r="A2722" i="18" s="1"/>
  <c r="A2723" i="18" s="1"/>
  <c r="A2724" i="18" s="1"/>
  <c r="A2725" i="18" s="1"/>
  <c r="A2726" i="18" s="1"/>
  <c r="A2727" i="18" s="1"/>
  <c r="A2728" i="18" s="1"/>
  <c r="A2729" i="18" s="1"/>
  <c r="A2730" i="18" s="1"/>
  <c r="A2731" i="18" s="1"/>
  <c r="A2732" i="18" s="1"/>
  <c r="A2733" i="18" s="1"/>
  <c r="A2734" i="18" s="1"/>
  <c r="A2735" i="18" s="1"/>
  <c r="A2736" i="18" s="1"/>
  <c r="A2737" i="18" s="1"/>
  <c r="A2738" i="18" s="1"/>
  <c r="A2739" i="18" s="1"/>
  <c r="A2740" i="18" s="1"/>
  <c r="A2741" i="18" s="1"/>
  <c r="A2742" i="18" s="1"/>
  <c r="A2743" i="18" s="1"/>
  <c r="A2744" i="18" s="1"/>
  <c r="A2745" i="18" s="1"/>
  <c r="A2746" i="18" s="1"/>
  <c r="A2747" i="18" s="1"/>
  <c r="A2748" i="18" s="1"/>
  <c r="A2749" i="18" s="1"/>
  <c r="A2750" i="18" s="1"/>
  <c r="A2751" i="18" s="1"/>
  <c r="A2752" i="18" s="1"/>
  <c r="A2753" i="18" s="1"/>
  <c r="A2754" i="18" s="1"/>
  <c r="A2755" i="18" s="1"/>
  <c r="A2756" i="18" s="1"/>
  <c r="A2757" i="18" s="1"/>
  <c r="A2758" i="18" s="1"/>
  <c r="A2759" i="18" s="1"/>
  <c r="A2760" i="18" s="1"/>
  <c r="A2761" i="18" s="1"/>
  <c r="A2762" i="18" s="1"/>
  <c r="A2763" i="18" s="1"/>
  <c r="A2764" i="18" s="1"/>
  <c r="A2765" i="18" s="1"/>
  <c r="A2766" i="18" s="1"/>
  <c r="A2767" i="18" s="1"/>
  <c r="A2768" i="18" s="1"/>
  <c r="A2769" i="18" s="1"/>
  <c r="A2770" i="18" s="1"/>
  <c r="A2771" i="18" s="1"/>
  <c r="A2772" i="18" s="1"/>
  <c r="A2773" i="18" s="1"/>
  <c r="A2774" i="18" s="1"/>
  <c r="A2775" i="18" s="1"/>
  <c r="A2776" i="18" s="1"/>
  <c r="A2777" i="18" s="1"/>
  <c r="A2778" i="18" s="1"/>
  <c r="A2779" i="18" s="1"/>
  <c r="A2780" i="18" s="1"/>
  <c r="A2781" i="18" s="1"/>
  <c r="A2782" i="18" s="1"/>
  <c r="A2783" i="18" s="1"/>
  <c r="A2784" i="18" s="1"/>
  <c r="A2785" i="18" s="1"/>
  <c r="A2786" i="18" s="1"/>
  <c r="A2787" i="18" s="1"/>
  <c r="A2788" i="18" s="1"/>
  <c r="A2789" i="18" s="1"/>
  <c r="A2790" i="18" s="1"/>
  <c r="A2791" i="18" s="1"/>
  <c r="A2792" i="18" s="1"/>
  <c r="A2793" i="18" s="1"/>
  <c r="A2794" i="18" s="1"/>
  <c r="A2795" i="18" s="1"/>
  <c r="A2796" i="18" s="1"/>
  <c r="A2797" i="18" s="1"/>
  <c r="A2798" i="18" s="1"/>
  <c r="A2799" i="18" s="1"/>
  <c r="A2800" i="18" s="1"/>
  <c r="A2801" i="18" s="1"/>
  <c r="A2802" i="18" s="1"/>
  <c r="A2803" i="18" s="1"/>
  <c r="A2804" i="18" s="1"/>
  <c r="A2805" i="18" s="1"/>
  <c r="A2806" i="18" s="1"/>
  <c r="A2807" i="18" s="1"/>
  <c r="A2808" i="18" s="1"/>
  <c r="A2809" i="18" s="1"/>
  <c r="A2810" i="18" s="1"/>
  <c r="A2811" i="18" s="1"/>
  <c r="A2812" i="18" s="1"/>
  <c r="A2813" i="18" s="1"/>
  <c r="A2814" i="18" s="1"/>
  <c r="A2815" i="18" s="1"/>
  <c r="A2816" i="18" s="1"/>
  <c r="A2817" i="18" s="1"/>
  <c r="A2818" i="18" s="1"/>
  <c r="A2819" i="18" s="1"/>
  <c r="A2820" i="18" s="1"/>
  <c r="A2821" i="18" s="1"/>
  <c r="A2822" i="18" s="1"/>
  <c r="A2823" i="18" s="1"/>
  <c r="A2824" i="18" s="1"/>
  <c r="A2825" i="18" s="1"/>
  <c r="A2826" i="18" s="1"/>
  <c r="A2827" i="18" s="1"/>
  <c r="A2828" i="18" s="1"/>
  <c r="A2829" i="18" s="1"/>
  <c r="A2830" i="18" s="1"/>
  <c r="A2831" i="18" s="1"/>
  <c r="A2832" i="18" s="1"/>
  <c r="A2833" i="18" s="1"/>
  <c r="A2834" i="18" s="1"/>
  <c r="A2835" i="18" s="1"/>
  <c r="A2836" i="18" s="1"/>
  <c r="A2837" i="18" s="1"/>
  <c r="A2838" i="18" s="1"/>
  <c r="A2839" i="18" s="1"/>
  <c r="A2840" i="18" s="1"/>
  <c r="A2841" i="18" s="1"/>
  <c r="A2842" i="18" s="1"/>
  <c r="A2843" i="18" s="1"/>
  <c r="A2844" i="18" s="1"/>
  <c r="A2845" i="18" s="1"/>
  <c r="A2846" i="18" s="1"/>
  <c r="A2847" i="18" s="1"/>
  <c r="A2848" i="18" s="1"/>
  <c r="A2849" i="18" s="1"/>
  <c r="A2850" i="18" s="1"/>
  <c r="A2851" i="18" s="1"/>
  <c r="A2852" i="18" s="1"/>
  <c r="A2853" i="18" s="1"/>
  <c r="A2854" i="18" s="1"/>
  <c r="A2855" i="18" s="1"/>
  <c r="A2856" i="18" s="1"/>
  <c r="A2857" i="18" s="1"/>
  <c r="A2858" i="18" s="1"/>
  <c r="A2859" i="18" s="1"/>
  <c r="A2860" i="18" s="1"/>
  <c r="A2861" i="18" s="1"/>
  <c r="A2862" i="18" s="1"/>
  <c r="A2863" i="18" s="1"/>
  <c r="A2864" i="18" s="1"/>
  <c r="A2865" i="18" s="1"/>
  <c r="A2866" i="18" s="1"/>
  <c r="A2867" i="18" s="1"/>
  <c r="A2868" i="18" s="1"/>
  <c r="A2869" i="18" s="1"/>
  <c r="A2870" i="18" s="1"/>
  <c r="A2871" i="18" s="1"/>
  <c r="A2872" i="18" s="1"/>
  <c r="A2873" i="18" s="1"/>
  <c r="A2874" i="18" s="1"/>
  <c r="A2875" i="18" s="1"/>
  <c r="A2876" i="18" s="1"/>
  <c r="A2877" i="18" s="1"/>
  <c r="A2878" i="18" s="1"/>
  <c r="A2879" i="18" s="1"/>
  <c r="A2880" i="18" s="1"/>
  <c r="A2881" i="18" s="1"/>
  <c r="A2882" i="18" s="1"/>
  <c r="A2883" i="18" s="1"/>
  <c r="A2884" i="18" s="1"/>
  <c r="A2885" i="18" s="1"/>
  <c r="A2886" i="18" s="1"/>
  <c r="A2887" i="18" s="1"/>
  <c r="A2888" i="18" s="1"/>
  <c r="A2889" i="18" s="1"/>
  <c r="A2890" i="18" s="1"/>
  <c r="A2891" i="18" s="1"/>
  <c r="A2892" i="18" s="1"/>
  <c r="A2893" i="18" s="1"/>
  <c r="A2894" i="18" s="1"/>
  <c r="A2895" i="18" s="1"/>
  <c r="A2896" i="18" s="1"/>
  <c r="A2897" i="18" s="1"/>
  <c r="A2898" i="18" s="1"/>
  <c r="A2899" i="18" s="1"/>
  <c r="A2900" i="18" s="1"/>
  <c r="A2901" i="18" s="1"/>
  <c r="A2902" i="18" s="1"/>
  <c r="A2903" i="18" s="1"/>
  <c r="A2904" i="18" s="1"/>
  <c r="A2905" i="18" s="1"/>
  <c r="A2906" i="18" s="1"/>
  <c r="A2907" i="18" s="1"/>
  <c r="A2908" i="18" s="1"/>
  <c r="A2909" i="18" s="1"/>
  <c r="A2910" i="18" s="1"/>
  <c r="A2911" i="18" s="1"/>
  <c r="A2912" i="18" s="1"/>
  <c r="A2913" i="18" s="1"/>
  <c r="A2914" i="18" s="1"/>
  <c r="A2915" i="18" s="1"/>
  <c r="A2916" i="18" s="1"/>
  <c r="A2917" i="18" s="1"/>
  <c r="A2918" i="18" s="1"/>
  <c r="A2919" i="18" s="1"/>
  <c r="A2920" i="18" s="1"/>
  <c r="A2921" i="18" s="1"/>
  <c r="A2922" i="18" s="1"/>
  <c r="A2923" i="18" s="1"/>
  <c r="A2924" i="18" s="1"/>
  <c r="A2925" i="18" s="1"/>
  <c r="A2926" i="18" s="1"/>
  <c r="A2927" i="18" s="1"/>
  <c r="A2928" i="18" s="1"/>
  <c r="A2929" i="18" s="1"/>
  <c r="A2930" i="18" s="1"/>
  <c r="A2931" i="18" s="1"/>
  <c r="A2932" i="18" s="1"/>
  <c r="A2933" i="18" s="1"/>
  <c r="A2934" i="18" s="1"/>
  <c r="A2935" i="18" s="1"/>
  <c r="A2936" i="18" s="1"/>
  <c r="A2937" i="18" s="1"/>
  <c r="A2938" i="18" s="1"/>
  <c r="A2939" i="18" s="1"/>
  <c r="A2940" i="18" s="1"/>
  <c r="A2941" i="18" s="1"/>
  <c r="A2942" i="18" s="1"/>
  <c r="A2943" i="18" s="1"/>
  <c r="A2944" i="18" s="1"/>
  <c r="A2945" i="18" s="1"/>
  <c r="A2946" i="18" s="1"/>
  <c r="A2947" i="18" s="1"/>
  <c r="A2948" i="18" s="1"/>
  <c r="A2949" i="18" s="1"/>
  <c r="A2950" i="18" s="1"/>
  <c r="A2951" i="18" s="1"/>
  <c r="A2952" i="18" s="1"/>
  <c r="A2953" i="18" s="1"/>
  <c r="A2954" i="18" s="1"/>
  <c r="A2955" i="18" s="1"/>
  <c r="A2956" i="18" s="1"/>
  <c r="A2957" i="18" s="1"/>
  <c r="A2958" i="18" s="1"/>
  <c r="A2959" i="18" s="1"/>
  <c r="A2960" i="18" s="1"/>
  <c r="A2961" i="18" s="1"/>
  <c r="A2962" i="18" s="1"/>
  <c r="A2963" i="18" s="1"/>
  <c r="A2964" i="18" s="1"/>
  <c r="A2965" i="18" s="1"/>
  <c r="A2966" i="18" s="1"/>
  <c r="A2967" i="18" s="1"/>
  <c r="A2968" i="18" s="1"/>
  <c r="A2969" i="18" s="1"/>
  <c r="A2970" i="18" s="1"/>
  <c r="A2971" i="18" s="1"/>
  <c r="A2972" i="18" s="1"/>
  <c r="A2973" i="18" s="1"/>
  <c r="A2974" i="18" s="1"/>
  <c r="A2975" i="18" s="1"/>
  <c r="A2976" i="18" s="1"/>
  <c r="A2977" i="18" s="1"/>
  <c r="A2978" i="18" s="1"/>
  <c r="A2979" i="18" s="1"/>
  <c r="A2980" i="18" s="1"/>
  <c r="A2981" i="18" s="1"/>
  <c r="A2982" i="18" s="1"/>
  <c r="A2983" i="18" s="1"/>
  <c r="A2984" i="18" s="1"/>
  <c r="A2985" i="18" s="1"/>
  <c r="A2986" i="18" s="1"/>
  <c r="A2987" i="18" s="1"/>
  <c r="A2988" i="18" s="1"/>
  <c r="A2989" i="18" s="1"/>
  <c r="A2990" i="18" s="1"/>
  <c r="A2991" i="18" s="1"/>
  <c r="A2992" i="18" s="1"/>
  <c r="A2993" i="18" s="1"/>
  <c r="A2994" i="18" s="1"/>
  <c r="A2995" i="18" s="1"/>
  <c r="A2996" i="18" s="1"/>
  <c r="A2997" i="18" s="1"/>
  <c r="A2998" i="18" s="1"/>
  <c r="A2999" i="18" s="1"/>
  <c r="A3000" i="18" s="1"/>
  <c r="A3001" i="18" s="1"/>
  <c r="A3002" i="18" s="1"/>
  <c r="A3003" i="18" s="1"/>
  <c r="A3004" i="18" s="1"/>
  <c r="A3005" i="18" s="1"/>
  <c r="A3006" i="18" s="1"/>
  <c r="A3007" i="18" s="1"/>
  <c r="A3008" i="18" s="1"/>
  <c r="A3009" i="18" s="1"/>
  <c r="A3010" i="18" s="1"/>
  <c r="A3011" i="18" s="1"/>
  <c r="A3012" i="18" s="1"/>
  <c r="A3013" i="18" s="1"/>
  <c r="A3014" i="18" s="1"/>
  <c r="A3015" i="18" s="1"/>
  <c r="A3016" i="18" s="1"/>
  <c r="A3017" i="18" s="1"/>
  <c r="A3018" i="18" s="1"/>
  <c r="A3019" i="18" s="1"/>
  <c r="A3020" i="18" s="1"/>
  <c r="A3021" i="18" s="1"/>
  <c r="A3022" i="18" s="1"/>
  <c r="A3023" i="18" s="1"/>
  <c r="A3024" i="18" s="1"/>
  <c r="A3025" i="18" s="1"/>
  <c r="A3026" i="18" s="1"/>
  <c r="A3027" i="18" s="1"/>
  <c r="A3028" i="18" s="1"/>
  <c r="A3029" i="18" s="1"/>
  <c r="A3030" i="18" s="1"/>
  <c r="A3031" i="18" s="1"/>
  <c r="A3032" i="18" s="1"/>
  <c r="A3033" i="18" s="1"/>
  <c r="A3034" i="18" s="1"/>
  <c r="A3035" i="18" s="1"/>
  <c r="A3036" i="18" s="1"/>
  <c r="A3037" i="18" s="1"/>
  <c r="A3038" i="18" s="1"/>
  <c r="A3039" i="18" s="1"/>
  <c r="A3040" i="18" s="1"/>
  <c r="A3041" i="18" s="1"/>
  <c r="A3042" i="18" s="1"/>
  <c r="A3043" i="18" s="1"/>
  <c r="A3044" i="18" s="1"/>
  <c r="A3045" i="18" s="1"/>
  <c r="A3046" i="18" s="1"/>
  <c r="A3047" i="18" s="1"/>
  <c r="A3048" i="18" s="1"/>
  <c r="A3049" i="18" s="1"/>
  <c r="A3050" i="18" s="1"/>
  <c r="A3051" i="18" s="1"/>
  <c r="A3052" i="18" s="1"/>
  <c r="A3053" i="18" s="1"/>
  <c r="A3054" i="18" s="1"/>
  <c r="A3055" i="18" s="1"/>
  <c r="A3056" i="18" s="1"/>
  <c r="A3057" i="18" s="1"/>
  <c r="A3058" i="18" s="1"/>
  <c r="A3059" i="18" s="1"/>
  <c r="A3060" i="18" s="1"/>
  <c r="A3061" i="18" s="1"/>
  <c r="A3062" i="18" s="1"/>
  <c r="A3063" i="18" s="1"/>
  <c r="A3064" i="18" s="1"/>
  <c r="A3065" i="18" s="1"/>
  <c r="A3066" i="18" s="1"/>
  <c r="A3067" i="18" s="1"/>
  <c r="A3068" i="18" s="1"/>
  <c r="A3069" i="18" s="1"/>
  <c r="A3070" i="18" s="1"/>
  <c r="A3071" i="18" s="1"/>
  <c r="A3072" i="18" s="1"/>
  <c r="A3073" i="18" s="1"/>
  <c r="A3074" i="18" s="1"/>
  <c r="A3075" i="18" s="1"/>
  <c r="A3076" i="18" s="1"/>
  <c r="A3077" i="18" s="1"/>
  <c r="A3078" i="18" s="1"/>
  <c r="A3079" i="18" s="1"/>
  <c r="A3080" i="18" s="1"/>
  <c r="A3081" i="18" s="1"/>
  <c r="A3082" i="18" s="1"/>
  <c r="A3083" i="18" s="1"/>
  <c r="A3084" i="18" s="1"/>
  <c r="A3085" i="18" s="1"/>
  <c r="A3086" i="18" s="1"/>
  <c r="A3087" i="18" s="1"/>
  <c r="A3088" i="18" s="1"/>
  <c r="A3089" i="18" s="1"/>
  <c r="A3090" i="18" s="1"/>
  <c r="A3091" i="18" s="1"/>
  <c r="A3092" i="18" s="1"/>
  <c r="A3093" i="18" s="1"/>
  <c r="A3094" i="18" s="1"/>
  <c r="A3095" i="18" s="1"/>
  <c r="A3096" i="18" s="1"/>
  <c r="A3097" i="18" s="1"/>
  <c r="A3098" i="18" s="1"/>
  <c r="A3099" i="18" s="1"/>
  <c r="A3100" i="18" s="1"/>
  <c r="A3101" i="18" s="1"/>
  <c r="A3102" i="18" s="1"/>
  <c r="A3103" i="18" s="1"/>
  <c r="A3104" i="18" s="1"/>
  <c r="A3105" i="18" s="1"/>
  <c r="A3106" i="18" s="1"/>
  <c r="A3107" i="18" s="1"/>
  <c r="A3108" i="18" s="1"/>
  <c r="A3109" i="18" s="1"/>
  <c r="A3110" i="18" s="1"/>
  <c r="A3111" i="18" s="1"/>
  <c r="A3112" i="18" s="1"/>
  <c r="A3113" i="18" s="1"/>
  <c r="A3114" i="18" s="1"/>
  <c r="A3115" i="18" s="1"/>
  <c r="A3116" i="18" s="1"/>
  <c r="A3117" i="18" s="1"/>
  <c r="A3118" i="18" s="1"/>
  <c r="A3119" i="18" s="1"/>
  <c r="A3120" i="18" s="1"/>
  <c r="A3121" i="18" s="1"/>
  <c r="A3122" i="18" s="1"/>
  <c r="A3123" i="18" s="1"/>
  <c r="A3124" i="18" s="1"/>
  <c r="A3125" i="18" s="1"/>
  <c r="A3126" i="18" s="1"/>
  <c r="A3127" i="18" s="1"/>
  <c r="A3128" i="18" s="1"/>
  <c r="A3129" i="18" s="1"/>
  <c r="A3130" i="18" s="1"/>
  <c r="A3131" i="18" s="1"/>
  <c r="A3132" i="18" s="1"/>
  <c r="A3133" i="18" s="1"/>
  <c r="A3134" i="18" s="1"/>
  <c r="A3135" i="18" s="1"/>
  <c r="A3136" i="18" s="1"/>
  <c r="A3137" i="18" s="1"/>
  <c r="A3138" i="18" s="1"/>
  <c r="A3139" i="18" s="1"/>
  <c r="A3140" i="18" s="1"/>
  <c r="A3141" i="18" s="1"/>
  <c r="A3142" i="18" s="1"/>
  <c r="A3143" i="18" s="1"/>
  <c r="A3144" i="18" s="1"/>
  <c r="A3145" i="18" s="1"/>
  <c r="A3146" i="18" s="1"/>
  <c r="A3147" i="18" s="1"/>
  <c r="A3148" i="18" s="1"/>
  <c r="A3149" i="18" s="1"/>
  <c r="A3150" i="18" s="1"/>
  <c r="A3151" i="18" s="1"/>
  <c r="A3152" i="18" s="1"/>
  <c r="A3153" i="18" s="1"/>
  <c r="A3154" i="18" s="1"/>
  <c r="A3155" i="18" s="1"/>
  <c r="A3156" i="18" s="1"/>
  <c r="A3157" i="18" s="1"/>
  <c r="A3158" i="18" s="1"/>
  <c r="A3159" i="18" s="1"/>
  <c r="A3160" i="18" s="1"/>
  <c r="A3161" i="18" s="1"/>
  <c r="A3162" i="18" s="1"/>
  <c r="A3163" i="18" s="1"/>
  <c r="A3164" i="18" s="1"/>
  <c r="A3165" i="18" s="1"/>
  <c r="A3166" i="18" s="1"/>
  <c r="A3167" i="18" s="1"/>
  <c r="A3168" i="18" s="1"/>
  <c r="A3169" i="18" s="1"/>
  <c r="A3170" i="18" s="1"/>
  <c r="A3171" i="18" s="1"/>
  <c r="A3172" i="18" s="1"/>
  <c r="A3173" i="18" s="1"/>
  <c r="A3174" i="18" s="1"/>
  <c r="A3175" i="18" s="1"/>
  <c r="A3176" i="18" s="1"/>
  <c r="A3177" i="18" s="1"/>
  <c r="A3178" i="18" s="1"/>
  <c r="A3179" i="18" s="1"/>
  <c r="A3180" i="18" s="1"/>
  <c r="A3181" i="18" s="1"/>
  <c r="A3182" i="18" s="1"/>
  <c r="A3183" i="18" s="1"/>
  <c r="A3184" i="18" s="1"/>
  <c r="A3185" i="18" s="1"/>
  <c r="A68" i="14"/>
  <c r="A69" i="14" l="1"/>
  <c r="A70" i="14" l="1"/>
  <c r="A71" i="14" s="1"/>
  <c r="A72" i="14" s="1"/>
  <c r="A73" i="14" s="1"/>
  <c r="A74" i="14" s="1"/>
  <c r="A75" i="14" s="1"/>
  <c r="A76" i="14" s="1"/>
  <c r="A77" i="14" s="1"/>
  <c r="A78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 Maco</author>
  </authors>
  <commentList>
    <comment ref="F7" authorId="0" shapeId="0" xr:uid="{49C10CB2-8BC1-4F0D-9759-0A147F96585C}">
      <text>
        <r>
          <rPr>
            <b/>
            <sz val="9"/>
            <color indexed="81"/>
            <rFont val="Tahoma"/>
            <family val="2"/>
          </rPr>
          <t>She Maco:</t>
        </r>
        <r>
          <rPr>
            <sz val="9"/>
            <color indexed="81"/>
            <rFont val="Tahoma"/>
            <family val="2"/>
          </rPr>
          <t xml:space="preserve">
NRP (8 digit)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<sst xmlns="http://schemas.openxmlformats.org/spreadsheetml/2006/main" count="69570" uniqueCount="7975">
  <si>
    <t>MP SIS &amp; MITRA KERJA 2022 (DATA HR)</t>
  </si>
  <si>
    <t>NO</t>
  </si>
  <si>
    <t>ID CONTROL</t>
  </si>
  <si>
    <t>ID PERUSAHAN</t>
  </si>
  <si>
    <t>MINE PERMIT ID</t>
  </si>
  <si>
    <t>NAMA</t>
  </si>
  <si>
    <t>PERUSAHAN</t>
  </si>
  <si>
    <t>POSISI</t>
  </si>
  <si>
    <t>SECTION</t>
  </si>
  <si>
    <t>KLASIFIKASI JABATAN</t>
  </si>
  <si>
    <t>FUNGSI JABATAN</t>
  </si>
  <si>
    <t>BAGONG-005</t>
  </si>
  <si>
    <t>WALIJO</t>
  </si>
  <si>
    <t>CV. BAGONG MOTOR</t>
  </si>
  <si>
    <t>OPERATOR MAN HAUL</t>
  </si>
  <si>
    <t>HRGA</t>
  </si>
  <si>
    <t>A</t>
  </si>
  <si>
    <t>MP/AR</t>
  </si>
  <si>
    <t>IRHAM MAULANA</t>
  </si>
  <si>
    <t>PT. ABADI RAYA COMMERCE</t>
  </si>
  <si>
    <t>GENERAL SERVICE KITCHEN</t>
  </si>
  <si>
    <t>MP/ARCO0141</t>
  </si>
  <si>
    <t>SAPRI</t>
  </si>
  <si>
    <t>CHIEF COOK</t>
  </si>
  <si>
    <t>3696-0420</t>
  </si>
  <si>
    <t>RIO MEIDI HERMAWAN</t>
  </si>
  <si>
    <t>SITE ADMIN</t>
  </si>
  <si>
    <t>B</t>
  </si>
  <si>
    <t>MP/ARCO0210</t>
  </si>
  <si>
    <t>YONDI ERPRIANTO</t>
  </si>
  <si>
    <t>COOK 2</t>
  </si>
  <si>
    <t>MP/ARCO0211</t>
  </si>
  <si>
    <t>ALI MARDANI</t>
  </si>
  <si>
    <t>DRIVER</t>
  </si>
  <si>
    <t>MP/ARCO0189</t>
  </si>
  <si>
    <t>SANDY</t>
  </si>
  <si>
    <t>GS FACILITIES</t>
  </si>
  <si>
    <t>ISAC-21120545</t>
  </si>
  <si>
    <t>RUDI AMRI ALFIAN SITORUS</t>
  </si>
  <si>
    <t>ISAC-22082330</t>
  </si>
  <si>
    <t>MUH. ARFAH</t>
  </si>
  <si>
    <t>SAFETY OFFICER</t>
  </si>
  <si>
    <t>QHSE</t>
  </si>
  <si>
    <t>ISAC-21110428</t>
  </si>
  <si>
    <t>SANTI RATNAWATI</t>
  </si>
  <si>
    <t>MP/ARCO0129</t>
  </si>
  <si>
    <t>MUHTADIN</t>
  </si>
  <si>
    <t>BAKERY</t>
  </si>
  <si>
    <t>MP/ARCO-0008</t>
  </si>
  <si>
    <t>AGUS AMIRUDDIN</t>
  </si>
  <si>
    <t>MP/ARCO-0364</t>
  </si>
  <si>
    <t>ANDRIANO SONDAKH</t>
  </si>
  <si>
    <t>MP/ARCO0328</t>
  </si>
  <si>
    <t>EDEN TAMBAJONG</t>
  </si>
  <si>
    <t>ISAC-21090294</t>
  </si>
  <si>
    <t>REYMOND PASIOWAN</t>
  </si>
  <si>
    <t>Koordinator Store</t>
  </si>
  <si>
    <t>C</t>
  </si>
  <si>
    <t>MP/ARCO-0041</t>
  </si>
  <si>
    <t>YUVANI THEO SUMANGKUT</t>
  </si>
  <si>
    <t>STOREMAN</t>
  </si>
  <si>
    <t>ISAC-0000078</t>
  </si>
  <si>
    <t>ADELIA</t>
  </si>
  <si>
    <t>GENERAL SERVICE MESHALL</t>
  </si>
  <si>
    <t>AFDAL WIJAYA</t>
  </si>
  <si>
    <t>GENERAL SERVICE</t>
  </si>
  <si>
    <t>ISAC-22082327</t>
  </si>
  <si>
    <t>MP/ARCO329</t>
  </si>
  <si>
    <t>AINI NUDIN</t>
  </si>
  <si>
    <t>ISAC-22011045</t>
  </si>
  <si>
    <t>ARDI TRI FISANTO</t>
  </si>
  <si>
    <t>GS-HOUSE KEEPING</t>
  </si>
  <si>
    <t>MP/ARCO-137</t>
  </si>
  <si>
    <t>ARTATY</t>
  </si>
  <si>
    <t>MP/ARCO-0375</t>
  </si>
  <si>
    <t>CICIT TORO</t>
  </si>
  <si>
    <t>GS-HKL</t>
  </si>
  <si>
    <t>ISAC-000000</t>
  </si>
  <si>
    <t>CRIS ADITYA PRATAMA</t>
  </si>
  <si>
    <t>ISAC-22082328</t>
  </si>
  <si>
    <t>DANDI</t>
  </si>
  <si>
    <t>ISAC-21100373</t>
  </si>
  <si>
    <t>DICKY WAHYUDI</t>
  </si>
  <si>
    <t>MP/ARCO-132</t>
  </si>
  <si>
    <t>EGIUNA SUTERA</t>
  </si>
  <si>
    <t>ISAC-22082329</t>
  </si>
  <si>
    <t>ERWIN SUPANDI</t>
  </si>
  <si>
    <t>MP/ARCO-19</t>
  </si>
  <si>
    <t>ESA ITA PURNAMA SARI</t>
  </si>
  <si>
    <t>MP/ARCO0335</t>
  </si>
  <si>
    <t>f</t>
  </si>
  <si>
    <t>MP/ARCO-0356</t>
  </si>
  <si>
    <t>FERRY DHARMA SAPUTRA</t>
  </si>
  <si>
    <t>MP/ARCO125</t>
  </si>
  <si>
    <t>HUSIN</t>
  </si>
  <si>
    <t>MP/ARCO0144</t>
  </si>
  <si>
    <t>ISTIF SARAH WULANDARI</t>
  </si>
  <si>
    <t>ISAC-22082425</t>
  </si>
  <si>
    <t>MAHAMAD TEGUH</t>
  </si>
  <si>
    <t>ISAC-21080206</t>
  </si>
  <si>
    <t>MELIYANA</t>
  </si>
  <si>
    <t>AR-010</t>
  </si>
  <si>
    <t>MICKY ANDRIO</t>
  </si>
  <si>
    <t>ISAC-22082432</t>
  </si>
  <si>
    <t>MUGARI</t>
  </si>
  <si>
    <t>ISAC-000003</t>
  </si>
  <si>
    <t>PATIMAH AZAHARA</t>
  </si>
  <si>
    <t>RAHMANTO</t>
  </si>
  <si>
    <t>00000312</t>
  </si>
  <si>
    <t>MP/ARCO-4002</t>
  </si>
  <si>
    <t>RANISA ADE RAHAYU</t>
  </si>
  <si>
    <t>ISAC-21110502</t>
  </si>
  <si>
    <t>RENDANA WANAHARI</t>
  </si>
  <si>
    <t>MP/ARCO-0354</t>
  </si>
  <si>
    <t>RONALDO</t>
  </si>
  <si>
    <t>ISAC-000001</t>
  </si>
  <si>
    <t>SEPDA SABANO</t>
  </si>
  <si>
    <t>ISAC-21110479</t>
  </si>
  <si>
    <t>SIHANDIKA</t>
  </si>
  <si>
    <t>ISAC-21110501</t>
  </si>
  <si>
    <t>SRI WULANDARI</t>
  </si>
  <si>
    <t>ISAC-22021092</t>
  </si>
  <si>
    <t>SYAHRUL SETIAWAN</t>
  </si>
  <si>
    <t>MP/ARCO0162</t>
  </si>
  <si>
    <t>TAMJIDILLAH</t>
  </si>
  <si>
    <t>SUPERVISOR HOUSEKEEPING</t>
  </si>
  <si>
    <t>ISAC-22082356</t>
  </si>
  <si>
    <t>TANTRIADI</t>
  </si>
  <si>
    <t>MP/ARCO0208</t>
  </si>
  <si>
    <t>TITIN AGUSTINA</t>
  </si>
  <si>
    <t>ISAC-21110497</t>
  </si>
  <si>
    <t>UJANG</t>
  </si>
  <si>
    <t>MP/ARCO-0371</t>
  </si>
  <si>
    <t>WAHYU DINNOR</t>
  </si>
  <si>
    <t>MP/ARCO0336</t>
  </si>
  <si>
    <t>WEWE CANDRA</t>
  </si>
  <si>
    <t>3102-1237</t>
  </si>
  <si>
    <t>YULIANTI</t>
  </si>
  <si>
    <t>ISAC-22051612</t>
  </si>
  <si>
    <t>YULINA MUSTIYA</t>
  </si>
  <si>
    <t>ADMIN-RECEPTIONIST</t>
  </si>
  <si>
    <t>MP/ARCO-0358</t>
  </si>
  <si>
    <t>YUSRINI</t>
  </si>
  <si>
    <t>ISAC-21110496</t>
  </si>
  <si>
    <t>ZAKIA TRI WULANDARI</t>
  </si>
  <si>
    <t>JUSWARDI</t>
  </si>
  <si>
    <t>MP/ARCO0193</t>
  </si>
  <si>
    <t>MUHAMMAD TAESIR</t>
  </si>
  <si>
    <t>COOK 3</t>
  </si>
  <si>
    <t>MP/ARCO0174</t>
  </si>
  <si>
    <t>RONI</t>
  </si>
  <si>
    <t>ISAC-21090296</t>
  </si>
  <si>
    <t>SETIAWAN</t>
  </si>
  <si>
    <t>Teknisi</t>
  </si>
  <si>
    <t>MP/ARCO-0380</t>
  </si>
  <si>
    <t>REJE MANDRA KARUNA</t>
  </si>
  <si>
    <t>Storeman</t>
  </si>
  <si>
    <t>ISAC-22031214</t>
  </si>
  <si>
    <t>`</t>
  </si>
  <si>
    <t>MP/ARCO-0091</t>
  </si>
  <si>
    <t>ADIL SIMATUPANG</t>
  </si>
  <si>
    <t>AREA MANAGER</t>
  </si>
  <si>
    <t>MP/ARCOO216</t>
  </si>
  <si>
    <t>AMIRUDDIN</t>
  </si>
  <si>
    <t>ISAC-21110430</t>
  </si>
  <si>
    <t>ARIP RIANSYAH</t>
  </si>
  <si>
    <t>Pest Control</t>
  </si>
  <si>
    <t>MP/ARCO-0131</t>
  </si>
  <si>
    <t>ASHARI ABBAS</t>
  </si>
  <si>
    <t>ADMIN COORDINATOR</t>
  </si>
  <si>
    <t>MP/ARCO-0024</t>
  </si>
  <si>
    <t>DADI SUPRIADI</t>
  </si>
  <si>
    <t>ISAC-22011048</t>
  </si>
  <si>
    <t>DERRY FERDIAWAN</t>
  </si>
  <si>
    <t>COOK 1</t>
  </si>
  <si>
    <t>MP/ARCO0177</t>
  </si>
  <si>
    <t>EDUARDUS HARDUN</t>
  </si>
  <si>
    <t>MP/ARCO-0101</t>
  </si>
  <si>
    <t>FEBRIAN MILLIUS BRANDO</t>
  </si>
  <si>
    <t>SENIOR SUPERVISOR</t>
  </si>
  <si>
    <t>3017-1118</t>
  </si>
  <si>
    <t>HALIM PERDANA</t>
  </si>
  <si>
    <t>MP/ARCO0307</t>
  </si>
  <si>
    <t>JUNAIDI AKSAR HASSAN</t>
  </si>
  <si>
    <t>2994-1018</t>
  </si>
  <si>
    <t>KODRAT SENA SURAJI</t>
  </si>
  <si>
    <t>MP/ARCO-0023</t>
  </si>
  <si>
    <t>LUCKY FERLIAWAN</t>
  </si>
  <si>
    <t>MP/ARCO0312</t>
  </si>
  <si>
    <t>MADHI TAMBING</t>
  </si>
  <si>
    <t>MP/ARCO0164</t>
  </si>
  <si>
    <t>MORATUA HARAHAP</t>
  </si>
  <si>
    <t>SUPERVISOR-SERVICE</t>
  </si>
  <si>
    <t>MP/ARCO0176</t>
  </si>
  <si>
    <t>RUDI</t>
  </si>
  <si>
    <t>ISAC-22021071</t>
  </si>
  <si>
    <t>SEPTIAN HERYANTO</t>
  </si>
  <si>
    <t>WAWAN KURNIAWAN</t>
  </si>
  <si>
    <t>00000317</t>
  </si>
  <si>
    <t>ISAC-22061745</t>
  </si>
  <si>
    <t>YANSEN SAMBOW</t>
  </si>
  <si>
    <t>MP/ARCO-0348</t>
  </si>
  <si>
    <t>GUNAWAN</t>
  </si>
  <si>
    <t>Wasino</t>
  </si>
  <si>
    <t>PT. Bandang Mining Coal</t>
  </si>
  <si>
    <t>OPERATOR DT</t>
  </si>
  <si>
    <t>Produksi</t>
  </si>
  <si>
    <t>00212634</t>
  </si>
  <si>
    <t>Teddy Adam</t>
  </si>
  <si>
    <t>Junior Mekanik</t>
  </si>
  <si>
    <t>00212264</t>
  </si>
  <si>
    <t>Amser Pakpahan</t>
  </si>
  <si>
    <t>OPERATOR EXCAVATOR</t>
  </si>
  <si>
    <t>00192256</t>
  </si>
  <si>
    <t>Suyoni Setyana</t>
  </si>
  <si>
    <t xml:space="preserve">PJO  </t>
  </si>
  <si>
    <t>00291057</t>
  </si>
  <si>
    <t>Al Ihya Maulana</t>
  </si>
  <si>
    <t>00212518</t>
  </si>
  <si>
    <t>Heri Susanto</t>
  </si>
  <si>
    <t>00212447</t>
  </si>
  <si>
    <t>Joy Manris Manullang</t>
  </si>
  <si>
    <t>HELPER ALAT BERAT</t>
  </si>
  <si>
    <t>00192276</t>
  </si>
  <si>
    <t>Juhelmi</t>
  </si>
  <si>
    <t>00212503</t>
  </si>
  <si>
    <t>Niko Adiatnor</t>
  </si>
  <si>
    <t>00212505</t>
  </si>
  <si>
    <t>Wahyuni Efendi</t>
  </si>
  <si>
    <t>00212516</t>
  </si>
  <si>
    <t>Adrian Erwin Mamait</t>
  </si>
  <si>
    <t>GROUP LEADER PRODUKSI</t>
  </si>
  <si>
    <t>00192091</t>
  </si>
  <si>
    <t>Buliher Napitupulu</t>
  </si>
  <si>
    <t>GL. PRODUKSI</t>
  </si>
  <si>
    <t>00172047</t>
  </si>
  <si>
    <t>Silmi Gusvandi</t>
  </si>
  <si>
    <t>00212261</t>
  </si>
  <si>
    <t xml:space="preserve">Akhmad Juari </t>
  </si>
  <si>
    <t>00212370</t>
  </si>
  <si>
    <t>Adik Wijaya</t>
  </si>
  <si>
    <t>00212630</t>
  </si>
  <si>
    <t>Agung Prasetyo S</t>
  </si>
  <si>
    <t>ADMIN PRODUKSI</t>
  </si>
  <si>
    <t>00192274</t>
  </si>
  <si>
    <t>Nur Rokhman</t>
  </si>
  <si>
    <t>00212633</t>
  </si>
  <si>
    <t xml:space="preserve">Dolly Dharwindo </t>
  </si>
  <si>
    <t>Mekanik</t>
  </si>
  <si>
    <t>00212372</t>
  </si>
  <si>
    <t>Roni Dwi Yuswanto</t>
  </si>
  <si>
    <t>00212632</t>
  </si>
  <si>
    <t>Aning Latik</t>
  </si>
  <si>
    <t>00212520</t>
  </si>
  <si>
    <t>Bahder Devi Anor</t>
  </si>
  <si>
    <t>00212635</t>
  </si>
  <si>
    <t>Yuan</t>
  </si>
  <si>
    <t>00212519</t>
  </si>
  <si>
    <t>Juneidi</t>
  </si>
  <si>
    <t>00212262</t>
  </si>
  <si>
    <t xml:space="preserve">Dikci Yuliarto Liani </t>
  </si>
  <si>
    <t>00212369</t>
  </si>
  <si>
    <t>Irwan Kurnianto</t>
  </si>
  <si>
    <t>00212631</t>
  </si>
  <si>
    <t>Nugroho Dwi Susanto</t>
  </si>
  <si>
    <t>00212159</t>
  </si>
  <si>
    <t>Agus Riyadi</t>
  </si>
  <si>
    <t>DRIVER DT</t>
  </si>
  <si>
    <t>00000000</t>
  </si>
  <si>
    <t>M. Hida Nur Yazid</t>
  </si>
  <si>
    <t>Syaefulloh</t>
  </si>
  <si>
    <t>Adji Dinnor</t>
  </si>
  <si>
    <t>Dio Satrio</t>
  </si>
  <si>
    <t>Sihar Hasitongan Purba</t>
  </si>
  <si>
    <t>Heri Kuswanto</t>
  </si>
  <si>
    <t>Agus Efendi</t>
  </si>
  <si>
    <t>00212826</t>
  </si>
  <si>
    <t>Benteng Andi Saputra Harahap</t>
  </si>
  <si>
    <t>00222431</t>
  </si>
  <si>
    <t>Davit Efendi</t>
  </si>
  <si>
    <t>MEKANIK</t>
  </si>
  <si>
    <t>Devy Batu Fany</t>
  </si>
  <si>
    <t>Joko Triono</t>
  </si>
  <si>
    <t>Martin Simatupang</t>
  </si>
  <si>
    <t>Muhamad Riansyah</t>
  </si>
  <si>
    <t>Muhammad Robit Bawafie</t>
  </si>
  <si>
    <t>00222427</t>
  </si>
  <si>
    <t>Rahmat Anugrah</t>
  </si>
  <si>
    <t>Rizal Hotmatua Siregar</t>
  </si>
  <si>
    <t>GL LOGISTIK</t>
  </si>
  <si>
    <t>00212597</t>
  </si>
  <si>
    <t>LSS-001</t>
  </si>
  <si>
    <t>Tofa Aprian Dwi Saputra</t>
  </si>
  <si>
    <t>Ibrahim</t>
  </si>
  <si>
    <t>Solikhun</t>
  </si>
  <si>
    <t>Novendri Febri Aldy</t>
  </si>
  <si>
    <t>ADMIN LOGISTIK</t>
  </si>
  <si>
    <t>00222049</t>
  </si>
  <si>
    <t>Andrean bagus Saputra</t>
  </si>
  <si>
    <t>00222050</t>
  </si>
  <si>
    <t>Dedi Andika PUTRA</t>
  </si>
  <si>
    <t>M. Sena Brilyan A</t>
  </si>
  <si>
    <t>GL Hauling</t>
  </si>
  <si>
    <t>Renda Adi Pratama</t>
  </si>
  <si>
    <t>Syavik Udin Febrianto</t>
  </si>
  <si>
    <t>Tersera Dwi Irianto</t>
  </si>
  <si>
    <t>222197</t>
  </si>
  <si>
    <t>Junaedi Tri Mulyono</t>
  </si>
  <si>
    <t>GL MEKANIK</t>
  </si>
  <si>
    <t>00222197</t>
  </si>
  <si>
    <t>Hendro</t>
  </si>
  <si>
    <t>Jefrianto Rangga Padulang</t>
  </si>
  <si>
    <t>Jully Halif</t>
  </si>
  <si>
    <t>Krismon</t>
  </si>
  <si>
    <t>Ramun Taujan</t>
  </si>
  <si>
    <t>Sadi</t>
  </si>
  <si>
    <t>Ali Ansori</t>
  </si>
  <si>
    <t>Arif Septyan Handyanto</t>
  </si>
  <si>
    <t>Heri Dwi Prianto</t>
  </si>
  <si>
    <t>Ekawanto</t>
  </si>
  <si>
    <t>222203</t>
  </si>
  <si>
    <t>Jaka Satria</t>
  </si>
  <si>
    <t>00222203</t>
  </si>
  <si>
    <t>Waliadi</t>
  </si>
  <si>
    <t>BMP040822</t>
  </si>
  <si>
    <t>ISWANDI</t>
  </si>
  <si>
    <t>PT. BORNEO MURA PERKASA</t>
  </si>
  <si>
    <t>FIELDSUPPORT PLANT</t>
  </si>
  <si>
    <t>PLANT</t>
  </si>
  <si>
    <t>BMP0408221</t>
  </si>
  <si>
    <t>AHMAD SAIRI</t>
  </si>
  <si>
    <t>PTA SUPPORT</t>
  </si>
  <si>
    <t>BMP0508221</t>
  </si>
  <si>
    <t>SELGA</t>
  </si>
  <si>
    <t>ADMIN OTD</t>
  </si>
  <si>
    <t>BMP0508222</t>
  </si>
  <si>
    <t>KRISWANUR</t>
  </si>
  <si>
    <t>BMP0508223</t>
  </si>
  <si>
    <t>AHMAD TRIONO</t>
  </si>
  <si>
    <t>BMP0508224</t>
  </si>
  <si>
    <t>SYAHRONI</t>
  </si>
  <si>
    <t>BMP0508225</t>
  </si>
  <si>
    <t>KARLIANTO</t>
  </si>
  <si>
    <t>BMP0508226</t>
  </si>
  <si>
    <t>AHMAD SYAHMIF</t>
  </si>
  <si>
    <t>BMP0508227</t>
  </si>
  <si>
    <t>AHMAD TEGUH SAROSO</t>
  </si>
  <si>
    <t>BMP0908221</t>
  </si>
  <si>
    <t>ERWIN SAPUTRA</t>
  </si>
  <si>
    <t>BMP0908222</t>
  </si>
  <si>
    <t>USMAN ARIADI</t>
  </si>
  <si>
    <t>TYREMAN</t>
  </si>
  <si>
    <t>BMP2008221</t>
  </si>
  <si>
    <t>ADRIAN SENTOSA</t>
  </si>
  <si>
    <t>DRAFTER</t>
  </si>
  <si>
    <t>ENGINEERING</t>
  </si>
  <si>
    <t>BMP2008222</t>
  </si>
  <si>
    <t>SAZALI HASMI</t>
  </si>
  <si>
    <t>ADMIN MCR</t>
  </si>
  <si>
    <t>BMP2008223</t>
  </si>
  <si>
    <t>SUPRIADI</t>
  </si>
  <si>
    <t>ENVIRO</t>
  </si>
  <si>
    <t>BMP100822</t>
  </si>
  <si>
    <t>EKO DWI WIDIANTO</t>
  </si>
  <si>
    <t>WASHINGMAN</t>
  </si>
  <si>
    <t>BMP140822</t>
  </si>
  <si>
    <t>IQBAL MAULANA</t>
  </si>
  <si>
    <t>BMP150622</t>
  </si>
  <si>
    <t>MUHAMMAD RIDWAN</t>
  </si>
  <si>
    <t>ADMIN HRGA</t>
  </si>
  <si>
    <t>BMP-061219</t>
  </si>
  <si>
    <t>AGUS ARIYANTO</t>
  </si>
  <si>
    <t>ADMIN</t>
  </si>
  <si>
    <t>ENGINERING</t>
  </si>
  <si>
    <t>BMP0104225</t>
  </si>
  <si>
    <t>AGUS TAMILARIFIN</t>
  </si>
  <si>
    <t>CARPENTER</t>
  </si>
  <si>
    <t>BMP-191220</t>
  </si>
  <si>
    <t>AHMAD RIZUAN HASIM</t>
  </si>
  <si>
    <t>BMP2107224</t>
  </si>
  <si>
    <t>AHMAD SETIAWAN</t>
  </si>
  <si>
    <t>BMP101224</t>
  </si>
  <si>
    <t>AKHMAD RISKI</t>
  </si>
  <si>
    <t>FIELD SUPORT</t>
  </si>
  <si>
    <t>BMP0802224</t>
  </si>
  <si>
    <t>ALDIANOR</t>
  </si>
  <si>
    <t>LOGISTIC</t>
  </si>
  <si>
    <t>BMP-2509213</t>
  </si>
  <si>
    <t>ALHADI</t>
  </si>
  <si>
    <t>ADMIN ENGINERING</t>
  </si>
  <si>
    <t>BMP0802222</t>
  </si>
  <si>
    <t>AMANNULLOH</t>
  </si>
  <si>
    <t>HELPER SHE</t>
  </si>
  <si>
    <t>SHE</t>
  </si>
  <si>
    <t>BMP2909211</t>
  </si>
  <si>
    <t>AMELIA AGUSTIN</t>
  </si>
  <si>
    <t>ADMIN PLANT</t>
  </si>
  <si>
    <t>BMP0603221</t>
  </si>
  <si>
    <t>ANDRE WIJAYA</t>
  </si>
  <si>
    <t>BMP2001222</t>
  </si>
  <si>
    <t>ANJAS MAULANA</t>
  </si>
  <si>
    <t>TOOLKEPER</t>
  </si>
  <si>
    <t>BMP1103222</t>
  </si>
  <si>
    <t>APRIANOR YAHYA</t>
  </si>
  <si>
    <t>POMPAMAN</t>
  </si>
  <si>
    <t>PRODUKSI</t>
  </si>
  <si>
    <t>BMP2306222</t>
  </si>
  <si>
    <t>ARDAH LATIFAH</t>
  </si>
  <si>
    <t>BMP101225</t>
  </si>
  <si>
    <t>ARISPO</t>
  </si>
  <si>
    <t>BMP2107221</t>
  </si>
  <si>
    <t>ASPUL ANWAR</t>
  </si>
  <si>
    <t>BMP-0805213</t>
  </si>
  <si>
    <t>ASPUTRA PRASETYA</t>
  </si>
  <si>
    <t>BMP2107223</t>
  </si>
  <si>
    <t>AULIA RAHMAN</t>
  </si>
  <si>
    <t>BMP1810211</t>
  </si>
  <si>
    <t>BRAM SASMITA</t>
  </si>
  <si>
    <t>BMP1104221</t>
  </si>
  <si>
    <t>DANDI HADINATA SERANG</t>
  </si>
  <si>
    <t>BMP501222</t>
  </si>
  <si>
    <t>DANDI RAMANDANI</t>
  </si>
  <si>
    <t>LIMBAH</t>
  </si>
  <si>
    <t>BMP181021</t>
  </si>
  <si>
    <t>DE EFRATA IKA VIO YOSEPH</t>
  </si>
  <si>
    <t>BMP2107222</t>
  </si>
  <si>
    <t>DEDI SANJAYA</t>
  </si>
  <si>
    <t>BMP110622</t>
  </si>
  <si>
    <t>DEFRIT PRIADI</t>
  </si>
  <si>
    <t>RADIOMAN</t>
  </si>
  <si>
    <t>BMP1810212</t>
  </si>
  <si>
    <t>DELIKA SUSANA</t>
  </si>
  <si>
    <t>BMP2103224</t>
  </si>
  <si>
    <t>DEVIA MIFTAHUL RIZKY</t>
  </si>
  <si>
    <t>ADMIN HCGA</t>
  </si>
  <si>
    <t>BMP120221</t>
  </si>
  <si>
    <t>DOLALIM</t>
  </si>
  <si>
    <t>BMP-2509211</t>
  </si>
  <si>
    <t>DONY WIJAYA</t>
  </si>
  <si>
    <t>BMP-191040002</t>
  </si>
  <si>
    <t>EBI MURJANI</t>
  </si>
  <si>
    <t>SURVEY</t>
  </si>
  <si>
    <t>BMP0104223</t>
  </si>
  <si>
    <t>EDI KURNIAWAN</t>
  </si>
  <si>
    <t>MAINTENANCE CREW A</t>
  </si>
  <si>
    <t>BMP2306221</t>
  </si>
  <si>
    <t>EKO NURYONO</t>
  </si>
  <si>
    <t>BMP0811213</t>
  </si>
  <si>
    <t>ELVAN GAUTAMA</t>
  </si>
  <si>
    <t>BMP100422</t>
  </si>
  <si>
    <t>ERIS</t>
  </si>
  <si>
    <t>BMP2001221</t>
  </si>
  <si>
    <t>ERWIN</t>
  </si>
  <si>
    <t>BMP2505222</t>
  </si>
  <si>
    <t>ESNO</t>
  </si>
  <si>
    <t>BMP-1804214</t>
  </si>
  <si>
    <t>FADLI ILAHI</t>
  </si>
  <si>
    <t>BMP-250920</t>
  </si>
  <si>
    <t>FATHUR RAHMAN BURSA</t>
  </si>
  <si>
    <t>PJO</t>
  </si>
  <si>
    <t>PENGAWAS</t>
  </si>
  <si>
    <t>BMP1103221</t>
  </si>
  <si>
    <t>FEBRI HENDRAWA</t>
  </si>
  <si>
    <t>BMP101222</t>
  </si>
  <si>
    <t>FINGKY WAHYUDI</t>
  </si>
  <si>
    <t>BMP1410212</t>
  </si>
  <si>
    <t>GUNSALIS</t>
  </si>
  <si>
    <t>BMP20122</t>
  </si>
  <si>
    <t>HADIRMANSYAH</t>
  </si>
  <si>
    <t>BMP501221</t>
  </si>
  <si>
    <t>HAFIZ ANSYARI</t>
  </si>
  <si>
    <t>BMP170122</t>
  </si>
  <si>
    <t>HANNA HAFIZAH</t>
  </si>
  <si>
    <t>BMP280322</t>
  </si>
  <si>
    <t>HERRY YANTO</t>
  </si>
  <si>
    <t>BMP050622</t>
  </si>
  <si>
    <t>ILHAM RAMADHAN</t>
  </si>
  <si>
    <t>BMP0311217</t>
  </si>
  <si>
    <t>IRDA SURYANI</t>
  </si>
  <si>
    <t>BMP0603222</t>
  </si>
  <si>
    <t>IRFAN NURHADI</t>
  </si>
  <si>
    <t>BMP-130421</t>
  </si>
  <si>
    <t>IRMA YULIANTI</t>
  </si>
  <si>
    <t>BMP1410213</t>
  </si>
  <si>
    <t>IRMAYADI</t>
  </si>
  <si>
    <t>BMP-1804215</t>
  </si>
  <si>
    <t>IWAN KUSNADI</t>
  </si>
  <si>
    <t>BMP2103222</t>
  </si>
  <si>
    <t>JOKO LORO SETYO</t>
  </si>
  <si>
    <t>BMP2804221</t>
  </si>
  <si>
    <t>KARMIDA SALES</t>
  </si>
  <si>
    <t>BMP-191021</t>
  </si>
  <si>
    <t>KASSARINA</t>
  </si>
  <si>
    <t>BMP0104221</t>
  </si>
  <si>
    <t>KAZBARI REZEKI</t>
  </si>
  <si>
    <t>KENNYARGO</t>
  </si>
  <si>
    <t>BMP2112212</t>
  </si>
  <si>
    <t>KHAIRUL FADLY</t>
  </si>
  <si>
    <t>BMP2306223</t>
  </si>
  <si>
    <t>LIA RAHMAN</t>
  </si>
  <si>
    <t>BMP160622</t>
  </si>
  <si>
    <t>LILI HARYANTO</t>
  </si>
  <si>
    <t>BMP-140421</t>
  </si>
  <si>
    <t>LINTANG JAGAD SAKTI</t>
  </si>
  <si>
    <t>BMP170622</t>
  </si>
  <si>
    <t>MEGI</t>
  </si>
  <si>
    <t>BMP1901221</t>
  </si>
  <si>
    <t>MEJI RAHMADI</t>
  </si>
  <si>
    <t>BMP0303222</t>
  </si>
  <si>
    <t>MELKA YUNITA</t>
  </si>
  <si>
    <t>ADMIN LOGISTIC</t>
  </si>
  <si>
    <t>BMP0311211</t>
  </si>
  <si>
    <t>MELKI MARSEL SOLAR</t>
  </si>
  <si>
    <t>BMP160522</t>
  </si>
  <si>
    <t>MUAMAR KADAFI</t>
  </si>
  <si>
    <t>BMP1810214</t>
  </si>
  <si>
    <t>MUHAMAD MAHYUDIN</t>
  </si>
  <si>
    <t>BMP0311214</t>
  </si>
  <si>
    <t>MUHAMAD RIFKI HIDAYAT</t>
  </si>
  <si>
    <t>BMP120222</t>
  </si>
  <si>
    <t>MUHAMAD RUSDI SETIAWAN</t>
  </si>
  <si>
    <t>BMP-0405212</t>
  </si>
  <si>
    <t>MUHAMMAD ARSAD</t>
  </si>
  <si>
    <t>BMP-0305211</t>
  </si>
  <si>
    <t>MUHAMMAD FATAH ARIS MUNANDAR</t>
  </si>
  <si>
    <t>BMP0104224</t>
  </si>
  <si>
    <t>MUHAMMAD HAIDIR HAFIZ</t>
  </si>
  <si>
    <t>BMP-301220</t>
  </si>
  <si>
    <t>MUHAMMAD IQBAL PRADANA</t>
  </si>
  <si>
    <t>BMP-021020211</t>
  </si>
  <si>
    <t>MUHAMMAD LINO ALFARESI</t>
  </si>
  <si>
    <t>BMP110522</t>
  </si>
  <si>
    <t>MUHAMMAD RENALDY</t>
  </si>
  <si>
    <t>BMP-1404211</t>
  </si>
  <si>
    <t>MUHAMMAD REZA PAHLEPI</t>
  </si>
  <si>
    <t>BMP-2509215</t>
  </si>
  <si>
    <t>MUHAMMAD RIZKI FIRDAUS</t>
  </si>
  <si>
    <t>BMP0811212</t>
  </si>
  <si>
    <t>MUHAMMAD RIZQI AKBAR INTANU</t>
  </si>
  <si>
    <t>BMP0802223</t>
  </si>
  <si>
    <t>NICO SANGGARA</t>
  </si>
  <si>
    <t>BMP-2509214</t>
  </si>
  <si>
    <t>NOVI ARISANTI</t>
  </si>
  <si>
    <t>BMP1901222</t>
  </si>
  <si>
    <t>NOVI INDRIANI VALOVI</t>
  </si>
  <si>
    <t>BMP-0305213</t>
  </si>
  <si>
    <t>NOVITA SARI</t>
  </si>
  <si>
    <t>BMP2103221</t>
  </si>
  <si>
    <t>NURUL ARIFIN</t>
  </si>
  <si>
    <t>BMP3103221</t>
  </si>
  <si>
    <t>NURUL NURJANI</t>
  </si>
  <si>
    <t>BMP120224</t>
  </si>
  <si>
    <t>OLFA LARASTIKA</t>
  </si>
  <si>
    <t>BMP1905221</t>
  </si>
  <si>
    <t>ONGA</t>
  </si>
  <si>
    <t>BMP0311212</t>
  </si>
  <si>
    <t>PADLY WIJAYA</t>
  </si>
  <si>
    <t>HELPER GA</t>
  </si>
  <si>
    <t>BMP2103223</t>
  </si>
  <si>
    <t>PATIH TITO</t>
  </si>
  <si>
    <t>BMP-0405213</t>
  </si>
  <si>
    <t>PELIANTO</t>
  </si>
  <si>
    <t>BMP1410214</t>
  </si>
  <si>
    <t>PENGKI ANGGARI</t>
  </si>
  <si>
    <t>BMP-0405211</t>
  </si>
  <si>
    <t>PIANO</t>
  </si>
  <si>
    <t>BMP300422</t>
  </si>
  <si>
    <t>PRITI</t>
  </si>
  <si>
    <t>BMP-0805212</t>
  </si>
  <si>
    <t>PUJIANTO</t>
  </si>
  <si>
    <t>BMP2909212</t>
  </si>
  <si>
    <t>RAFI SAPUTRA</t>
  </si>
  <si>
    <t>BMP-021020212</t>
  </si>
  <si>
    <t>RAHWAN JAYA</t>
  </si>
  <si>
    <t>BMP101223</t>
  </si>
  <si>
    <t>RAJIB INDRA MAULANA</t>
  </si>
  <si>
    <t>BMP2112211</t>
  </si>
  <si>
    <t>RENALDY HIDAYAT</t>
  </si>
  <si>
    <t>BMP160122</t>
  </si>
  <si>
    <t>RESTU SINGGIH</t>
  </si>
  <si>
    <t>BMP040222</t>
  </si>
  <si>
    <t>RINI PAULINA</t>
  </si>
  <si>
    <t>BMP310322</t>
  </si>
  <si>
    <t>RIZALUL MAHFUZ</t>
  </si>
  <si>
    <t>ADMIN BMP</t>
  </si>
  <si>
    <t>BMP230522</t>
  </si>
  <si>
    <t>ROBBI GUNTARA</t>
  </si>
  <si>
    <t>ROBI WAHYUDI</t>
  </si>
  <si>
    <t>BMP0811211</t>
  </si>
  <si>
    <t>ROBIANTO</t>
  </si>
  <si>
    <t>BMP0311213</t>
  </si>
  <si>
    <t>ROLLY NOVIAN</t>
  </si>
  <si>
    <t>BMP2909213</t>
  </si>
  <si>
    <t>RONA KAMELIA</t>
  </si>
  <si>
    <t>BMP2001223</t>
  </si>
  <si>
    <t>RONI MASHADI</t>
  </si>
  <si>
    <t>BMP-1604211</t>
  </si>
  <si>
    <t>ROYA ANGGA WIRIANTO</t>
  </si>
  <si>
    <t>BMP101221</t>
  </si>
  <si>
    <t>SANTO</t>
  </si>
  <si>
    <t>BMP270622</t>
  </si>
  <si>
    <t>SARWANI</t>
  </si>
  <si>
    <t>BMP1303221</t>
  </si>
  <si>
    <t>SEPTA MELINDA</t>
  </si>
  <si>
    <t>BMP120223</t>
  </si>
  <si>
    <t>SITI ROJANAH</t>
  </si>
  <si>
    <t>BMP190722</t>
  </si>
  <si>
    <t>SITI SALMUNAH</t>
  </si>
  <si>
    <t>BMP0311215</t>
  </si>
  <si>
    <t>SOSILO RAHMAN</t>
  </si>
  <si>
    <t>BMP120225</t>
  </si>
  <si>
    <t>SRI YUNANI</t>
  </si>
  <si>
    <t>SUGIANOR</t>
  </si>
  <si>
    <t>BMP2804222</t>
  </si>
  <si>
    <t>SUPARNO</t>
  </si>
  <si>
    <t>BMP2505221</t>
  </si>
  <si>
    <t>SUPIANTO</t>
  </si>
  <si>
    <t>BMP-2509212</t>
  </si>
  <si>
    <t>SYAHNA YUNIA SURYANIGRUM</t>
  </si>
  <si>
    <t>BMP151021</t>
  </si>
  <si>
    <t>TEDDY ALPAT FAUDILAS</t>
  </si>
  <si>
    <t>BMP210422</t>
  </si>
  <si>
    <t>TEGUH PRAYOGO</t>
  </si>
  <si>
    <t>THOMAS</t>
  </si>
  <si>
    <t>BMP1104222</t>
  </si>
  <si>
    <t>TIARA RIVATUL RAHMAH</t>
  </si>
  <si>
    <t>BMP0104222</t>
  </si>
  <si>
    <t>TOTO</t>
  </si>
  <si>
    <t>BMP0104226</t>
  </si>
  <si>
    <t>TRI ASBIPUTRA</t>
  </si>
  <si>
    <t>BMP120226</t>
  </si>
  <si>
    <t>VIKTOR WIRATMAJA</t>
  </si>
  <si>
    <t>BMP0311216</t>
  </si>
  <si>
    <t xml:space="preserve">WANDA </t>
  </si>
  <si>
    <t>BMP120522</t>
  </si>
  <si>
    <t>WILLY RUSDIANOR</t>
  </si>
  <si>
    <t>BMP290722</t>
  </si>
  <si>
    <t>WONDO  DWIFABIO TIRTO</t>
  </si>
  <si>
    <t>BMP1110211</t>
  </si>
  <si>
    <t>YASER ARAPAT</t>
  </si>
  <si>
    <t>BMP0802221</t>
  </si>
  <si>
    <t>YUSUF FAOZI</t>
  </si>
  <si>
    <t>YAHMANSYAH</t>
  </si>
  <si>
    <t>PT. CHANDRA BATUAH MUSTIKA LESTARI</t>
  </si>
  <si>
    <t>Driver DT</t>
  </si>
  <si>
    <t>SUDIRMAN</t>
  </si>
  <si>
    <t>EDISON</t>
  </si>
  <si>
    <t>JEKERTO</t>
  </si>
  <si>
    <t>LIPERSON</t>
  </si>
  <si>
    <t>ROLAND SEMBIRING</t>
  </si>
  <si>
    <t>RONNY CARTER</t>
  </si>
  <si>
    <t>Group Leader</t>
  </si>
  <si>
    <t>Plant</t>
  </si>
  <si>
    <t xml:space="preserve">SIMON S. SIAHAAN </t>
  </si>
  <si>
    <t>SAPRUDI</t>
  </si>
  <si>
    <t>CB.0822.2107A</t>
  </si>
  <si>
    <t>MARDIANOR</t>
  </si>
  <si>
    <t>CB.0822.2108A</t>
  </si>
  <si>
    <t>PERI IRAWAN</t>
  </si>
  <si>
    <t>CB.0822.2109A</t>
  </si>
  <si>
    <t>SELYN</t>
  </si>
  <si>
    <t>TOGUS SARAGI</t>
  </si>
  <si>
    <t>FRANSISKUS JAY SINAGA</t>
  </si>
  <si>
    <t>FAINOM NAIBAHO</t>
  </si>
  <si>
    <t>C2111003</t>
  </si>
  <si>
    <t>Setia Prayogi Wicaksono</t>
  </si>
  <si>
    <t>PT. CHIESA MANDIRI UTAMA</t>
  </si>
  <si>
    <t>Inventory</t>
  </si>
  <si>
    <t>Logistic</t>
  </si>
  <si>
    <t>C2111004</t>
  </si>
  <si>
    <t>Serahno Kalvaria</t>
  </si>
  <si>
    <t>Adm. Eng</t>
  </si>
  <si>
    <t>Technical Services</t>
  </si>
  <si>
    <t>C1906006</t>
  </si>
  <si>
    <t>DENNY</t>
  </si>
  <si>
    <t>FIELD SUPPORT - SURVEY</t>
  </si>
  <si>
    <t>C1908025</t>
  </si>
  <si>
    <t>ARY PRAYOGA</t>
  </si>
  <si>
    <t>FIELD SUPPORT - LOGISTIK</t>
  </si>
  <si>
    <t>C2104001</t>
  </si>
  <si>
    <t>RONY EKAT KHAREFEN</t>
  </si>
  <si>
    <t>FIELD SUPPORT</t>
  </si>
  <si>
    <t>PRODUCTION</t>
  </si>
  <si>
    <t>Ahmad Anugerah Mufti</t>
  </si>
  <si>
    <t>Warehouse</t>
  </si>
  <si>
    <t>C2109001</t>
  </si>
  <si>
    <t>Andry Irawan</t>
  </si>
  <si>
    <t>C2111002</t>
  </si>
  <si>
    <t>Diky Wahyudi</t>
  </si>
  <si>
    <t>C2111006</t>
  </si>
  <si>
    <t>Febri Alpandi</t>
  </si>
  <si>
    <t>Ira Sisilia</t>
  </si>
  <si>
    <t>Adm. Hrga</t>
  </si>
  <si>
    <t>Human Resources</t>
  </si>
  <si>
    <t>C2111001</t>
  </si>
  <si>
    <t>Izah</t>
  </si>
  <si>
    <t>Adm. Logistik</t>
  </si>
  <si>
    <t>Yaya Eriana</t>
  </si>
  <si>
    <t>Adm. She</t>
  </si>
  <si>
    <t>k3l</t>
  </si>
  <si>
    <t>C2111005</t>
  </si>
  <si>
    <t>Yoko</t>
  </si>
  <si>
    <t>Oilman</t>
  </si>
  <si>
    <t>C2104004</t>
  </si>
  <si>
    <t>Andi Marantika</t>
  </si>
  <si>
    <t>Field Support</t>
  </si>
  <si>
    <t>C2106008</t>
  </si>
  <si>
    <t>Arif Rahman</t>
  </si>
  <si>
    <t>Admin Log</t>
  </si>
  <si>
    <t>C2106007</t>
  </si>
  <si>
    <t>Rangga Hidayat Saputra</t>
  </si>
  <si>
    <t>C2104003</t>
  </si>
  <si>
    <t>Roni Sianturi</t>
  </si>
  <si>
    <t>C2109002</t>
  </si>
  <si>
    <t>RustinA Leluni</t>
  </si>
  <si>
    <t>1115165</t>
  </si>
  <si>
    <t>BADRUDIN</t>
  </si>
  <si>
    <t>PT. CIPTA HYDROPOWER ABADI</t>
  </si>
  <si>
    <t>01115165</t>
  </si>
  <si>
    <t>1215174</t>
  </si>
  <si>
    <t>Abdul Salim</t>
  </si>
  <si>
    <t>01215174</t>
  </si>
  <si>
    <t>11600117</t>
  </si>
  <si>
    <t>TRI BUDI SUASONO</t>
  </si>
  <si>
    <t>a5.05980920030105</t>
  </si>
  <si>
    <t>SAMSIRIH</t>
  </si>
  <si>
    <t>PT. DEMITRA KARSA PERDANA A5</t>
  </si>
  <si>
    <t>ANGGOTA SATPAM</t>
  </si>
  <si>
    <t>a5. 05991220030047</t>
  </si>
  <si>
    <t>A. FAUZI PERDANA P.</t>
  </si>
  <si>
    <t>a5. 05970420030043</t>
  </si>
  <si>
    <t>AHMAD ANWAR</t>
  </si>
  <si>
    <t>a5.05000520030056</t>
  </si>
  <si>
    <t>ASROF GUJILO</t>
  </si>
  <si>
    <t>a5.05981020030100</t>
  </si>
  <si>
    <t>RICKY RICARDO</t>
  </si>
  <si>
    <t>a5.05970220030103</t>
  </si>
  <si>
    <t>ROBI SETIAWAN</t>
  </si>
  <si>
    <t>a5.05991120030114</t>
  </si>
  <si>
    <t>SYAHRUL DECKY GUNAWAN</t>
  </si>
  <si>
    <t>a5.05990220030115</t>
  </si>
  <si>
    <t>TAUFIK RAHMAN</t>
  </si>
  <si>
    <t>a5.05000220030051</t>
  </si>
  <si>
    <t>WAHYU KENCANA</t>
  </si>
  <si>
    <t>PT. EKA DHARMA JAYA SAKTI</t>
  </si>
  <si>
    <t>00001863</t>
  </si>
  <si>
    <t>1770</t>
  </si>
  <si>
    <t>MBAREPP SUPRAYOGI</t>
  </si>
  <si>
    <t>00001770</t>
  </si>
  <si>
    <t>BERTO FRANSISCO</t>
  </si>
  <si>
    <t>00001886</t>
  </si>
  <si>
    <t>EDJS-1759</t>
  </si>
  <si>
    <t>HENDRIKUS ADITIA WIDI UTAMA</t>
  </si>
  <si>
    <t>EDJS-1757</t>
  </si>
  <si>
    <t>ALEX PREGGY WALUYO</t>
  </si>
  <si>
    <t>PARTSMAN</t>
  </si>
  <si>
    <t>ANGGARA KURNIAWAN</t>
  </si>
  <si>
    <t>TECHNIKAL</t>
  </si>
  <si>
    <t>00001426</t>
  </si>
  <si>
    <t>M SETYO BEKTI</t>
  </si>
  <si>
    <t>00474744</t>
  </si>
  <si>
    <t>EDJS - 123</t>
  </si>
  <si>
    <t>SUHARIYONO</t>
  </si>
  <si>
    <t>EDJS - 010</t>
  </si>
  <si>
    <t>AHMAD GIRI SAMUDRO</t>
  </si>
  <si>
    <t>PARTMAN</t>
  </si>
  <si>
    <t>EDJS-1722</t>
  </si>
  <si>
    <t>ANDI ARI PRABOWO</t>
  </si>
  <si>
    <t>EDJS-1758</t>
  </si>
  <si>
    <t>ALIM SETYO AJI</t>
  </si>
  <si>
    <t>EDJS-0925</t>
  </si>
  <si>
    <t>PRANOTO SABDO TOMO</t>
  </si>
  <si>
    <t>EDJS-0922</t>
  </si>
  <si>
    <t>IMAN PRASETIA</t>
  </si>
  <si>
    <t>LEADER MEKANIK</t>
  </si>
  <si>
    <t>IRFANUS YOBERT</t>
  </si>
  <si>
    <t>SAFETYMAN</t>
  </si>
  <si>
    <t>00012345</t>
  </si>
  <si>
    <t>MUHAMMAD RIFANI</t>
  </si>
  <si>
    <t>00001234</t>
  </si>
  <si>
    <t>PATKU ROMANDON</t>
  </si>
  <si>
    <t>00001341</t>
  </si>
  <si>
    <t>BUDI WAHYONO</t>
  </si>
  <si>
    <t>PT. EPIROC SOUTHERN ASIA</t>
  </si>
  <si>
    <t>TECHNICIAN</t>
  </si>
  <si>
    <t>00001101</t>
  </si>
  <si>
    <t>PRASETYO WIDODO</t>
  </si>
  <si>
    <t>00001036</t>
  </si>
  <si>
    <t>ACMAD FAUZI</t>
  </si>
  <si>
    <t>00001136</t>
  </si>
  <si>
    <t>00197</t>
  </si>
  <si>
    <t>LEWI TAYAN</t>
  </si>
  <si>
    <t>00000197</t>
  </si>
  <si>
    <t>EPC-02</t>
  </si>
  <si>
    <t>MUHAMMAD SATRIA</t>
  </si>
  <si>
    <t>TEKNISI</t>
  </si>
  <si>
    <t>MP/PTEPIROC-011</t>
  </si>
  <si>
    <t>RENALDO</t>
  </si>
  <si>
    <t>JEFRI</t>
  </si>
  <si>
    <t>00001037</t>
  </si>
  <si>
    <t>RENDRA RAMADHANI IRIAWAN</t>
  </si>
  <si>
    <t>00001047</t>
  </si>
  <si>
    <t>RINANDA</t>
  </si>
  <si>
    <t>00001035</t>
  </si>
  <si>
    <t>DENI RIAN WAHYUDI</t>
  </si>
  <si>
    <t>00000477</t>
  </si>
  <si>
    <t>ISAC-22072213</t>
  </si>
  <si>
    <t>RIDWAN FITRIYANA</t>
  </si>
  <si>
    <t>PT. KINAYA MULTI KONSTRUKSI</t>
  </si>
  <si>
    <t>ISAC-21100408</t>
  </si>
  <si>
    <t>FAJAR PRATAMA</t>
  </si>
  <si>
    <t>Skill Elektrik</t>
  </si>
  <si>
    <t>ISAC-22051646</t>
  </si>
  <si>
    <t>AEDI PURNOMO</t>
  </si>
  <si>
    <t>HELPER MEP</t>
  </si>
  <si>
    <t>ISAC-22051586</t>
  </si>
  <si>
    <t>SLAMET SAPUTRA</t>
  </si>
  <si>
    <t>ISAC-22061762</t>
  </si>
  <si>
    <t>ALI SOBIKHIN</t>
  </si>
  <si>
    <t>Pekerja Instalasi Furnitur</t>
  </si>
  <si>
    <t>ISAC-22061960</t>
  </si>
  <si>
    <t>EKO PURWANTO</t>
  </si>
  <si>
    <t>Pekerja Finishing</t>
  </si>
  <si>
    <t>ISAC-22061986</t>
  </si>
  <si>
    <t>IBNU SUKRON</t>
  </si>
  <si>
    <t>Pekerja Sipil</t>
  </si>
  <si>
    <t>ISAC-22061988</t>
  </si>
  <si>
    <t>JEKI MAULANA</t>
  </si>
  <si>
    <t>293</t>
  </si>
  <si>
    <t>SUGENG WIDODO</t>
  </si>
  <si>
    <t>MECHANIC</t>
  </si>
  <si>
    <t>00000293</t>
  </si>
  <si>
    <t>ISAC-22011036</t>
  </si>
  <si>
    <t>ABDUL LATIF</t>
  </si>
  <si>
    <t>MEP Worker</t>
  </si>
  <si>
    <t>136</t>
  </si>
  <si>
    <t>ANGGA PURNAMA</t>
  </si>
  <si>
    <t>SURVEYOR</t>
  </si>
  <si>
    <t>00000136</t>
  </si>
  <si>
    <t>301</t>
  </si>
  <si>
    <t>ASEP GUNAWAN</t>
  </si>
  <si>
    <t>ME</t>
  </si>
  <si>
    <t>00000301</t>
  </si>
  <si>
    <t>ISAC-22072109</t>
  </si>
  <si>
    <t>AWALUDIANSYAH</t>
  </si>
  <si>
    <t>TS VRV Daikin</t>
  </si>
  <si>
    <t>117</t>
  </si>
  <si>
    <t>ENDRIYANA</t>
  </si>
  <si>
    <t>SPV MEP</t>
  </si>
  <si>
    <t>00000117</t>
  </si>
  <si>
    <t>ISAC-22061766</t>
  </si>
  <si>
    <t>MISBAHUL HUDA</t>
  </si>
  <si>
    <t>Helper MEP</t>
  </si>
  <si>
    <t>ISAC-21100330</t>
  </si>
  <si>
    <t>MUHIDIN</t>
  </si>
  <si>
    <t>Skill HVAC</t>
  </si>
  <si>
    <t>328</t>
  </si>
  <si>
    <t>RIKI ANDIKA MAULANA</t>
  </si>
  <si>
    <t>00000328</t>
  </si>
  <si>
    <t>17</t>
  </si>
  <si>
    <t>SYAHRUL</t>
  </si>
  <si>
    <t>PROJECT CONTROL</t>
  </si>
  <si>
    <t>00000017</t>
  </si>
  <si>
    <t>294</t>
  </si>
  <si>
    <t>TAUFIK IRMANSYAH</t>
  </si>
  <si>
    <t>00000294</t>
  </si>
  <si>
    <t>ISAC-21100328</t>
  </si>
  <si>
    <t>MASRURO</t>
  </si>
  <si>
    <t>Mandor HVAC</t>
  </si>
  <si>
    <t>ISAC-21100329</t>
  </si>
  <si>
    <t>MUHAMAD BAYU AJI RASYTO</t>
  </si>
  <si>
    <t>ISAC-22061964</t>
  </si>
  <si>
    <t>YANI INDRAYANI</t>
  </si>
  <si>
    <t>Pekerja Resfloor</t>
  </si>
  <si>
    <t>ISAC-22011052</t>
  </si>
  <si>
    <t>MUHLISIN</t>
  </si>
  <si>
    <t>Finishing Flafond</t>
  </si>
  <si>
    <t>280</t>
  </si>
  <si>
    <t>SUTARNO</t>
  </si>
  <si>
    <t>SCAFOLDER</t>
  </si>
  <si>
    <t>00000280</t>
  </si>
  <si>
    <t>ISAC-22061982</t>
  </si>
  <si>
    <t>ADI IMRON ROSADI</t>
  </si>
  <si>
    <t>ISAC-22061983</t>
  </si>
  <si>
    <t>ASNUR ROHIM</t>
  </si>
  <si>
    <t>ISAC-22082325</t>
  </si>
  <si>
    <t>CARDI</t>
  </si>
  <si>
    <t>286</t>
  </si>
  <si>
    <t>DASRIP</t>
  </si>
  <si>
    <t>CIVIL</t>
  </si>
  <si>
    <t>00000286</t>
  </si>
  <si>
    <t>ISAC-22082336</t>
  </si>
  <si>
    <t>DUDUNG ABDULOH</t>
  </si>
  <si>
    <t>ISAC-22072101</t>
  </si>
  <si>
    <t>FADLULLAH</t>
  </si>
  <si>
    <t>283</t>
  </si>
  <si>
    <t>HENDRIYAWAN</t>
  </si>
  <si>
    <t>00000283</t>
  </si>
  <si>
    <t>ISAC-22061985</t>
  </si>
  <si>
    <t>HERYANA</t>
  </si>
  <si>
    <t>ISAC-22021173</t>
  </si>
  <si>
    <t>JANA PRIATNA</t>
  </si>
  <si>
    <t>Skill Plumbing</t>
  </si>
  <si>
    <t>ISAC-22021172</t>
  </si>
  <si>
    <t>KARTO</t>
  </si>
  <si>
    <t>ISAC-22072104</t>
  </si>
  <si>
    <t>KUSNADI</t>
  </si>
  <si>
    <t>ISAC-22061989</t>
  </si>
  <si>
    <t>MARYADI</t>
  </si>
  <si>
    <t>282</t>
  </si>
  <si>
    <t>MUHAMMAD SOFYAN</t>
  </si>
  <si>
    <t>00000282</t>
  </si>
  <si>
    <t>336</t>
  </si>
  <si>
    <t>NANANG IRANA</t>
  </si>
  <si>
    <t>00000336</t>
  </si>
  <si>
    <t>ISAC-22061990</t>
  </si>
  <si>
    <t>NURAHMAN</t>
  </si>
  <si>
    <t>244</t>
  </si>
  <si>
    <t>NUROHIM</t>
  </si>
  <si>
    <t>00000244</t>
  </si>
  <si>
    <t>333</t>
  </si>
  <si>
    <t>RISDIYANTO FIRMANSYAH</t>
  </si>
  <si>
    <t>PEKERJA SIPIL</t>
  </si>
  <si>
    <t>00000333</t>
  </si>
  <si>
    <t>281</t>
  </si>
  <si>
    <t>SUPRIYANTO</t>
  </si>
  <si>
    <t>00000281</t>
  </si>
  <si>
    <t>338</t>
  </si>
  <si>
    <t>WAHYU</t>
  </si>
  <si>
    <t>00000338</t>
  </si>
  <si>
    <t>ISAC-22082322</t>
  </si>
  <si>
    <t>WASRIKIN</t>
  </si>
  <si>
    <t>335</t>
  </si>
  <si>
    <t>WIRANTO</t>
  </si>
  <si>
    <t>00000335</t>
  </si>
  <si>
    <t>ISAC-22082431</t>
  </si>
  <si>
    <t>GANI YUSUF RADENAWA</t>
  </si>
  <si>
    <t>Logistik</t>
  </si>
  <si>
    <t>ISAC-22051585</t>
  </si>
  <si>
    <t>SUHADI</t>
  </si>
  <si>
    <t>ISAC-22051595</t>
  </si>
  <si>
    <t>TRI HERIYANTO</t>
  </si>
  <si>
    <t>ISAC-22061769</t>
  </si>
  <si>
    <t>MUHAMMAD YUDI</t>
  </si>
  <si>
    <t>ROOFING</t>
  </si>
  <si>
    <t>9</t>
  </si>
  <si>
    <t>ERNI JUWITA SARI</t>
  </si>
  <si>
    <t>GENERAL ADMIN</t>
  </si>
  <si>
    <t>00000009</t>
  </si>
  <si>
    <t>ISAC-21110473</t>
  </si>
  <si>
    <t>KARSAN SUPARMAN</t>
  </si>
  <si>
    <t>ISAC-21110471</t>
  </si>
  <si>
    <t>TOYIB SUWARYO</t>
  </si>
  <si>
    <t>Skill Ducting</t>
  </si>
  <si>
    <t>ISAC-21110472</t>
  </si>
  <si>
    <t>WAHYUDI</t>
  </si>
  <si>
    <t>270</t>
  </si>
  <si>
    <t>CHOIRUL HUDA</t>
  </si>
  <si>
    <t>SPV BAJA</t>
  </si>
  <si>
    <t>00000270</t>
  </si>
  <si>
    <t>320</t>
  </si>
  <si>
    <t>PENDIK</t>
  </si>
  <si>
    <t>Helper</t>
  </si>
  <si>
    <t>00000320</t>
  </si>
  <si>
    <t>ISAC-21110443</t>
  </si>
  <si>
    <t>ZAINUL ARIFIN</t>
  </si>
  <si>
    <t>ISAC-22021073</t>
  </si>
  <si>
    <t>DWI SUSANTO</t>
  </si>
  <si>
    <t>Civil Worker</t>
  </si>
  <si>
    <t>342</t>
  </si>
  <si>
    <t>TRI FADJLUN FEBRIANTO</t>
  </si>
  <si>
    <t>00000342</t>
  </si>
  <si>
    <t>ISAC-22061772</t>
  </si>
  <si>
    <t>FUAD ANWAR</t>
  </si>
  <si>
    <t>ISAC-22061963</t>
  </si>
  <si>
    <t>MAHMUDUDIN</t>
  </si>
  <si>
    <t>ISAC-22072100</t>
  </si>
  <si>
    <t>CARSADI</t>
  </si>
  <si>
    <t>ISAC-22061866</t>
  </si>
  <si>
    <t>AGUS SETIAWAN</t>
  </si>
  <si>
    <t>Pekerja MEP</t>
  </si>
  <si>
    <t>ISAC-21110464</t>
  </si>
  <si>
    <t>EKO BAGUS PRASTYO</t>
  </si>
  <si>
    <t>ISAC-21110469</t>
  </si>
  <si>
    <t>ERWANDA RANGGA</t>
  </si>
  <si>
    <t>ISAC-21110470</t>
  </si>
  <si>
    <t>ISWAHYUDI</t>
  </si>
  <si>
    <t>ISAC-22061867</t>
  </si>
  <si>
    <t>LUKITO KIKIT EKO SISWANDI</t>
  </si>
  <si>
    <t>339</t>
  </si>
  <si>
    <t>AGUS</t>
  </si>
  <si>
    <t>00000339</t>
  </si>
  <si>
    <t>132</t>
  </si>
  <si>
    <t>AHMAD AFANDI</t>
  </si>
  <si>
    <t>EXTERNAL RELATION</t>
  </si>
  <si>
    <t>00000132</t>
  </si>
  <si>
    <t>75</t>
  </si>
  <si>
    <t>PUTIR WULANDARY</t>
  </si>
  <si>
    <t>ADMIN QC</t>
  </si>
  <si>
    <t>00000075</t>
  </si>
  <si>
    <t>ISAC-22061779</t>
  </si>
  <si>
    <t>FRISKA ANDRE SEPTIANTO</t>
  </si>
  <si>
    <t>ISAC-22061778</t>
  </si>
  <si>
    <t>JAJA ROJALI</t>
  </si>
  <si>
    <t>Roofing</t>
  </si>
  <si>
    <t>340</t>
  </si>
  <si>
    <t>UJANG DAYAT</t>
  </si>
  <si>
    <t>00000340</t>
  </si>
  <si>
    <t>ISAC-22011049</t>
  </si>
  <si>
    <t>AGUS ATIKNO</t>
  </si>
  <si>
    <t>ISAC-22011050</t>
  </si>
  <si>
    <t>LUGITO</t>
  </si>
  <si>
    <t>116</t>
  </si>
  <si>
    <t>MAD ENUR</t>
  </si>
  <si>
    <t>00000116</t>
  </si>
  <si>
    <t>ISAC-22011051</t>
  </si>
  <si>
    <t>MAMAN APRIA</t>
  </si>
  <si>
    <t>ISAC-22011067</t>
  </si>
  <si>
    <t>MUHAMMAD MADRIK</t>
  </si>
  <si>
    <t>ISAC-22011054</t>
  </si>
  <si>
    <t>RIFKI APRIANTO</t>
  </si>
  <si>
    <t>ISAC-22061764</t>
  </si>
  <si>
    <t>RUSLAN HERIYANTO</t>
  </si>
  <si>
    <t>ISAC-22061780</t>
  </si>
  <si>
    <t>TRI YOGA</t>
  </si>
  <si>
    <t>ISAC-22061781</t>
  </si>
  <si>
    <t>ZAINAL ARIFIN</t>
  </si>
  <si>
    <t>307</t>
  </si>
  <si>
    <t>USEP DIRA PERMANA</t>
  </si>
  <si>
    <t>00000307</t>
  </si>
  <si>
    <t>ISAC-22061770</t>
  </si>
  <si>
    <t>KELING</t>
  </si>
  <si>
    <t>327</t>
  </si>
  <si>
    <t>WARDOYO</t>
  </si>
  <si>
    <t>FOREMAN ROOFING</t>
  </si>
  <si>
    <t>00000327</t>
  </si>
  <si>
    <t>ISAC-21070174</t>
  </si>
  <si>
    <t>ABDUL JAWAD</t>
  </si>
  <si>
    <t>ISAC-21110506</t>
  </si>
  <si>
    <t>ANWAR MUSADAD</t>
  </si>
  <si>
    <t>ISAC-21120512</t>
  </si>
  <si>
    <t>AYI PRIATNA</t>
  </si>
  <si>
    <t>287</t>
  </si>
  <si>
    <t>BASAR LATIP</t>
  </si>
  <si>
    <t>00000287</t>
  </si>
  <si>
    <t>ISAC-22072102</t>
  </si>
  <si>
    <t>HAPID ABDUL HAPID</t>
  </si>
  <si>
    <t>Elektrikal</t>
  </si>
  <si>
    <t>ISAC-21100409</t>
  </si>
  <si>
    <t>INDRA CAHYA PERMANA</t>
  </si>
  <si>
    <t>ISAC-21090297</t>
  </si>
  <si>
    <t>IWAN KURNIA</t>
  </si>
  <si>
    <t>Wokker MEP</t>
  </si>
  <si>
    <t>ISAC-21100389</t>
  </si>
  <si>
    <t>LUKMANUL HAKIM</t>
  </si>
  <si>
    <t>ISAC-21100327</t>
  </si>
  <si>
    <t>SUHENDRA</t>
  </si>
  <si>
    <t>ISAC-21120513</t>
  </si>
  <si>
    <t>KAFRAWI</t>
  </si>
  <si>
    <t>ISAC-21110463</t>
  </si>
  <si>
    <t>ASEP IRAWAN</t>
  </si>
  <si>
    <t>ISAC-22061980</t>
  </si>
  <si>
    <t>HAERUL</t>
  </si>
  <si>
    <t>ISAC-22061984</t>
  </si>
  <si>
    <t>HERI IRAWAN</t>
  </si>
  <si>
    <t>277</t>
  </si>
  <si>
    <t>EGA</t>
  </si>
  <si>
    <t>HELPER ROOFING</t>
  </si>
  <si>
    <t>00000277</t>
  </si>
  <si>
    <t>ISAC-22011038</t>
  </si>
  <si>
    <t>AKHMAD FAUZI</t>
  </si>
  <si>
    <t>ISAC-22011057</t>
  </si>
  <si>
    <t>BUDI SANTOSO</t>
  </si>
  <si>
    <t>316</t>
  </si>
  <si>
    <t>M. ARIF FIANDI</t>
  </si>
  <si>
    <t>PEKERJA PLAFOND</t>
  </si>
  <si>
    <t>00000316</t>
  </si>
  <si>
    <t>ISAC-22061763</t>
  </si>
  <si>
    <t>RINO AZRIAL</t>
  </si>
  <si>
    <t>ISAC-22061765</t>
  </si>
  <si>
    <t>SUGIARTO</t>
  </si>
  <si>
    <t>ISAC-22011055</t>
  </si>
  <si>
    <t>SUNARYO</t>
  </si>
  <si>
    <t>292</t>
  </si>
  <si>
    <t>MOH. FAIZAL AZIZ</t>
  </si>
  <si>
    <t>00000292</t>
  </si>
  <si>
    <t>ISAC-22061962</t>
  </si>
  <si>
    <t>KARYADI</t>
  </si>
  <si>
    <t>ISAC-21110465</t>
  </si>
  <si>
    <t>SUWARDI</t>
  </si>
  <si>
    <t>Engineer MEP</t>
  </si>
  <si>
    <t>ISAC-21050097</t>
  </si>
  <si>
    <t>SHANDRI RHYMEER</t>
  </si>
  <si>
    <t>SAFETY</t>
  </si>
  <si>
    <t>ISAC-22072146</t>
  </si>
  <si>
    <t>EGIE DEIS HAZARI</t>
  </si>
  <si>
    <t>Safety</t>
  </si>
  <si>
    <t>7</t>
  </si>
  <si>
    <t>ABDUL AZIZ SYAHPUTRA</t>
  </si>
  <si>
    <t>PROJECT MANAGER</t>
  </si>
  <si>
    <t>00000007</t>
  </si>
  <si>
    <t>2</t>
  </si>
  <si>
    <t>ARDONY PUTRA</t>
  </si>
  <si>
    <t>INSPECTOR SCAFOLDING</t>
  </si>
  <si>
    <t>00000002</t>
  </si>
  <si>
    <t>ISAC-22072108</t>
  </si>
  <si>
    <t>AGUS SUTISNA</t>
  </si>
  <si>
    <t>312</t>
  </si>
  <si>
    <t>AFDAL ZIKRI</t>
  </si>
  <si>
    <t>3</t>
  </si>
  <si>
    <t>AGUNG WAHYUDI</t>
  </si>
  <si>
    <t>TEKNISI MEP</t>
  </si>
  <si>
    <t>00000003</t>
  </si>
  <si>
    <t>ISAC-22021174</t>
  </si>
  <si>
    <t>ARYA GESANG KALPATARU MULYA</t>
  </si>
  <si>
    <t>Admin Logistik MEP</t>
  </si>
  <si>
    <t>ISAC-22072110</t>
  </si>
  <si>
    <t>CANDRA EKA PUTRA</t>
  </si>
  <si>
    <t>ISAC-22061959</t>
  </si>
  <si>
    <t>DARMIN</t>
  </si>
  <si>
    <t>ISAC-22061773</t>
  </si>
  <si>
    <t>DWI APRIANDI HUTAPEA</t>
  </si>
  <si>
    <t>Pekerrja Instalasi Furnitur</t>
  </si>
  <si>
    <t>ISAC-22061771</t>
  </si>
  <si>
    <t>GUNTUR CAHYADI</t>
  </si>
  <si>
    <t>ISAC-22061961</t>
  </si>
  <si>
    <t>RAKUM</t>
  </si>
  <si>
    <t>ANGGI GUNAWAN</t>
  </si>
  <si>
    <t>00000285</t>
  </si>
  <si>
    <t>ISAC-22072212</t>
  </si>
  <si>
    <t>CAPING ONTO KUSUMO</t>
  </si>
  <si>
    <t>ISAC-22061987</t>
  </si>
  <si>
    <t>IKHSANUDIN</t>
  </si>
  <si>
    <t>299</t>
  </si>
  <si>
    <t>DEDEN RULI MARANTIKA</t>
  </si>
  <si>
    <t>00000299</t>
  </si>
  <si>
    <t>276</t>
  </si>
  <si>
    <t>SONA ROMDONA</t>
  </si>
  <si>
    <t>00000276</t>
  </si>
  <si>
    <t>1209392</t>
  </si>
  <si>
    <t>OKTOVIANUS MINGGU</t>
  </si>
  <si>
    <t>PT. LIEBHERR</t>
  </si>
  <si>
    <t>Senior Mekanik</t>
  </si>
  <si>
    <t>01209392</t>
  </si>
  <si>
    <t>H10225</t>
  </si>
  <si>
    <t>MUDOFIR</t>
  </si>
  <si>
    <t>SUPERVISOR</t>
  </si>
  <si>
    <t>HARIYADI JAENAL HADI</t>
  </si>
  <si>
    <t>01231542</t>
  </si>
  <si>
    <t>LBR - 002</t>
  </si>
  <si>
    <t>M.RIVALDI SAPRINSYAH</t>
  </si>
  <si>
    <t>LBR - 005</t>
  </si>
  <si>
    <t>RONALDO WATTILETE</t>
  </si>
  <si>
    <t>YOGI IRFANI</t>
  </si>
  <si>
    <t>PART CLERK</t>
  </si>
  <si>
    <t>01231100</t>
  </si>
  <si>
    <t>LSS-020</t>
  </si>
  <si>
    <t>A BAGUS PERMADI</t>
  </si>
  <si>
    <t>PT. LIGHT STEEL SOLUTIONS</t>
  </si>
  <si>
    <t>LSS-017</t>
  </si>
  <si>
    <t>Badrul Umam</t>
  </si>
  <si>
    <t>LSS-021</t>
  </si>
  <si>
    <t>BAGUS ADI SAPUTRA</t>
  </si>
  <si>
    <t>LSS-019</t>
  </si>
  <si>
    <t>DIMAS ADI SAPUTRA</t>
  </si>
  <si>
    <t>LSS-022</t>
  </si>
  <si>
    <t>M ALI MUSYAFA ARROZIQ</t>
  </si>
  <si>
    <t>LSS-023</t>
  </si>
  <si>
    <t>M IRVAN FANANI</t>
  </si>
  <si>
    <t>LSS-008</t>
  </si>
  <si>
    <t>MINADIATO</t>
  </si>
  <si>
    <t>LSS-011</t>
  </si>
  <si>
    <t>MUHAMMAD AGUS S.</t>
  </si>
  <si>
    <t>LSS-010</t>
  </si>
  <si>
    <t>MUHAMMAD INDRA P.</t>
  </si>
  <si>
    <t>LSS-018</t>
  </si>
  <si>
    <t>Romi Mei Sandi</t>
  </si>
  <si>
    <t>LSS-014</t>
  </si>
  <si>
    <t>SUJONO</t>
  </si>
  <si>
    <t>LSS-009</t>
  </si>
  <si>
    <t>WAHYU PRASTIO</t>
  </si>
  <si>
    <t>Skill worker</t>
  </si>
  <si>
    <t>LSS-015</t>
  </si>
  <si>
    <t>WARSITO</t>
  </si>
  <si>
    <t>LSS-003</t>
  </si>
  <si>
    <t>OYONG ROHMATULLAH</t>
  </si>
  <si>
    <t>HSE</t>
  </si>
  <si>
    <t>LSS-024</t>
  </si>
  <si>
    <t>WASIS</t>
  </si>
  <si>
    <t>LSS-016</t>
  </si>
  <si>
    <t>Cahyo Dwi Purwanto</t>
  </si>
  <si>
    <t>Site Manager</t>
  </si>
  <si>
    <t>LSS-002</t>
  </si>
  <si>
    <t>ELFRAN RIZKY P</t>
  </si>
  <si>
    <t>ISAC-21050080</t>
  </si>
  <si>
    <t>O'NILLE APRSONY SATHIEM</t>
  </si>
  <si>
    <t>PT. MITRA USAHA KATIGA</t>
  </si>
  <si>
    <t>Dokter</t>
  </si>
  <si>
    <t>KP</t>
  </si>
  <si>
    <t>MUK3-005</t>
  </si>
  <si>
    <t>AMIR</t>
  </si>
  <si>
    <t>PARAMEDIC</t>
  </si>
  <si>
    <t>MUK3-02</t>
  </si>
  <si>
    <t>JUMARDI</t>
  </si>
  <si>
    <t>MUK3-006</t>
  </si>
  <si>
    <t>JONATHAN ROMEO SITUMORANG</t>
  </si>
  <si>
    <t>MUK3-007</t>
  </si>
  <si>
    <t>ACHMAD DAMANHURI</t>
  </si>
  <si>
    <t>RP - 201001</t>
  </si>
  <si>
    <t>RAHIM</t>
  </si>
  <si>
    <t>PT. RUDI PRATAMA</t>
  </si>
  <si>
    <t>HELPER CHAINSHAW</t>
  </si>
  <si>
    <t xml:space="preserve">AJIS MUSLIM </t>
  </si>
  <si>
    <t>OPERATOR CHAINSAW</t>
  </si>
  <si>
    <t>00000004</t>
  </si>
  <si>
    <t>RUPRAT - 0013</t>
  </si>
  <si>
    <t>HELPER CHAINSAW</t>
  </si>
  <si>
    <t>IRWANDY SYAHPUTRA</t>
  </si>
  <si>
    <t>Koordinator Lapangan</t>
  </si>
  <si>
    <t>RP-003-2020</t>
  </si>
  <si>
    <t>LISMAN</t>
  </si>
  <si>
    <t>MARHAN</t>
  </si>
  <si>
    <t>00000026</t>
  </si>
  <si>
    <t>001-RP</t>
  </si>
  <si>
    <t>RAZAKINOOR</t>
  </si>
  <si>
    <t>ADMIN &amp; SAFETY REPRESETATIF</t>
  </si>
  <si>
    <t>SKB - 00011</t>
  </si>
  <si>
    <t>ADHI ISKANDAR KAUTSAR</t>
  </si>
  <si>
    <t>PT. SADULUR KARYA BERSAMA</t>
  </si>
  <si>
    <t>PJA</t>
  </si>
  <si>
    <t>SKB - 00036</t>
  </si>
  <si>
    <t>FARIZ AKHMADI</t>
  </si>
  <si>
    <t>SKB - 00009</t>
  </si>
  <si>
    <t>MUHAMMAD ZULKIFLI</t>
  </si>
  <si>
    <t>OPERATOR LOWBOY</t>
  </si>
  <si>
    <t>SKB - 00048</t>
  </si>
  <si>
    <t>Yuusup Manggak Berani</t>
  </si>
  <si>
    <t>SKB - 00041</t>
  </si>
  <si>
    <t>MUHAMAD SOFY</t>
  </si>
  <si>
    <t>SKB - 00046</t>
  </si>
  <si>
    <t>Alpianor</t>
  </si>
  <si>
    <t>SKB - 00026</t>
  </si>
  <si>
    <t>MISRAN</t>
  </si>
  <si>
    <t>DRIVER LV</t>
  </si>
  <si>
    <t>SKB - 00018</t>
  </si>
  <si>
    <t>MUHAMMAD IKHWAN NAJMUDDIN</t>
  </si>
  <si>
    <t>FOREMAN MEKANIK</t>
  </si>
  <si>
    <t>SKB - 00045</t>
  </si>
  <si>
    <t>Zulpa Alpianor</t>
  </si>
  <si>
    <t>SKB - 00044</t>
  </si>
  <si>
    <t>Muhammad Andrianor</t>
  </si>
  <si>
    <t>SKB - 00039</t>
  </si>
  <si>
    <t>MUHAMMAD RAMADANI</t>
  </si>
  <si>
    <t>00125489</t>
  </si>
  <si>
    <t>EKO ISWANTO</t>
  </si>
  <si>
    <t>PT. SAPTAINDRA SEJATI</t>
  </si>
  <si>
    <t>PROJECT MANAGER - MACO</t>
  </si>
  <si>
    <t>OPERATION MACO</t>
  </si>
  <si>
    <t>00119133</t>
  </si>
  <si>
    <t>I GEDE SATHYA VIDYANA</t>
  </si>
  <si>
    <t>80000678</t>
  </si>
  <si>
    <t>ANDI KURNIAWAN</t>
  </si>
  <si>
    <t>PRODUCTION SUB UNIT</t>
  </si>
  <si>
    <t>ARBANI</t>
  </si>
  <si>
    <t>OPERATOR A2B</t>
  </si>
  <si>
    <t>80004295</t>
  </si>
  <si>
    <t>80002465</t>
  </si>
  <si>
    <t>BAHRIANNOR</t>
  </si>
  <si>
    <t>80001110</t>
  </si>
  <si>
    <t>BOVI YULIANTO</t>
  </si>
  <si>
    <t>80002950</t>
  </si>
  <si>
    <t>DIDI</t>
  </si>
  <si>
    <t>HENDRA YUSUF</t>
  </si>
  <si>
    <t>80004596</t>
  </si>
  <si>
    <t>HERMAN SUSANTO</t>
  </si>
  <si>
    <t>80004601</t>
  </si>
  <si>
    <t>80003629</t>
  </si>
  <si>
    <t>ILMAR MAULANA SIJABAT</t>
  </si>
  <si>
    <t>80002570</t>
  </si>
  <si>
    <t>IMANSYAH</t>
  </si>
  <si>
    <t>DRIVER SUPPORT - PRODUCTION</t>
  </si>
  <si>
    <t>80002321</t>
  </si>
  <si>
    <t>JASPER MARUBA SINAGA</t>
  </si>
  <si>
    <t>80003187</t>
  </si>
  <si>
    <t>JOSHUA RIZKY</t>
  </si>
  <si>
    <t>KURNIA MUNGGARAN</t>
  </si>
  <si>
    <t>80003996</t>
  </si>
  <si>
    <t>80002978</t>
  </si>
  <si>
    <t>MUHAMMAD ARDI</t>
  </si>
  <si>
    <t>MEHANI - PLANT HAULING</t>
  </si>
  <si>
    <t>PLANT HAULING SUB UNIT</t>
  </si>
  <si>
    <t>MUHAMMAD RIJANI</t>
  </si>
  <si>
    <t>80003997</t>
  </si>
  <si>
    <t>80002958</t>
  </si>
  <si>
    <t>NIKO</t>
  </si>
  <si>
    <t>RIZALI FAHMI</t>
  </si>
  <si>
    <t>80004006</t>
  </si>
  <si>
    <t>80003010</t>
  </si>
  <si>
    <t>TAUFIK HIDAYAT</t>
  </si>
  <si>
    <t>DRIVER SUPPORT - FUEL TRUCK</t>
  </si>
  <si>
    <t>WAREHOUSE &amp; FOG SUB UNIT</t>
  </si>
  <si>
    <t>80002069</t>
  </si>
  <si>
    <t>WENDY KISDIYANTO</t>
  </si>
  <si>
    <t>80004839</t>
  </si>
  <si>
    <t>00105291</t>
  </si>
  <si>
    <t>BUDI GANGSAR</t>
  </si>
  <si>
    <t>SECTION HEAD - ENGINEERING</t>
  </si>
  <si>
    <t>ENGINEERING SECTION</t>
  </si>
  <si>
    <t>80001312</t>
  </si>
  <si>
    <t>HADI SUKIRNO</t>
  </si>
  <si>
    <t>OFFICER - INVENTORY</t>
  </si>
  <si>
    <t>LOGISTIC UNIT</t>
  </si>
  <si>
    <t>80002456</t>
  </si>
  <si>
    <t>BAYU SETIAWAN</t>
  </si>
  <si>
    <t>ABDUL WASI</t>
  </si>
  <si>
    <t>80004594</t>
  </si>
  <si>
    <t>80002868</t>
  </si>
  <si>
    <t>AHMAD ROYANI</t>
  </si>
  <si>
    <t>00115120</t>
  </si>
  <si>
    <t>ARI DWI SUJARWO</t>
  </si>
  <si>
    <t>GROUP LEADER - PLANT HAULING</t>
  </si>
  <si>
    <t>WHEEL &amp; SUPPORT SUB UNIT</t>
  </si>
  <si>
    <t>80004520</t>
  </si>
  <si>
    <t>BAMBANG SUSANTO</t>
  </si>
  <si>
    <t>80002034</t>
  </si>
  <si>
    <t>CETTO PRAMUJASI</t>
  </si>
  <si>
    <t>80002292</t>
  </si>
  <si>
    <t>DWY FITRIYANOR</t>
  </si>
  <si>
    <t>GROUP LEADER - SUPPORT &amp; FMC CHPP</t>
  </si>
  <si>
    <t>SUPPORT &amp; FMC AMC, CRUSHER SUB UNIT</t>
  </si>
  <si>
    <t>80002159</t>
  </si>
  <si>
    <t>HADRAN</t>
  </si>
  <si>
    <t>UNIT HEAD - PIT SERVICE</t>
  </si>
  <si>
    <t>PIT SERVICE UNIT</t>
  </si>
  <si>
    <t>80002039</t>
  </si>
  <si>
    <t>HARYONO</t>
  </si>
  <si>
    <t>80001975</t>
  </si>
  <si>
    <t>HAWIN RIZKI PUTRA</t>
  </si>
  <si>
    <t>FIELD SUPPORT - KESELAMATAN PERTAMBANGAN</t>
  </si>
  <si>
    <t>KESELAMATAN PERTAMBANGAN SECTION</t>
  </si>
  <si>
    <t>80002839</t>
  </si>
  <si>
    <t>ILYAS</t>
  </si>
  <si>
    <t>MUHAMMAD ANJAR NURDIANTO</t>
  </si>
  <si>
    <t>80004623</t>
  </si>
  <si>
    <t>80002171</t>
  </si>
  <si>
    <t>NUGROHO</t>
  </si>
  <si>
    <t>GROUP LEADER - HAULING</t>
  </si>
  <si>
    <t>HAULING &amp; ROAD MAINT. SUB UNIT</t>
  </si>
  <si>
    <t>R MUHAMMAD BERLIAN AGUNG EDY W</t>
  </si>
  <si>
    <t>MEHANI - WHEEL &amp; SUPPORT</t>
  </si>
  <si>
    <t>80002942</t>
  </si>
  <si>
    <t>REZA ULKHAIR</t>
  </si>
  <si>
    <t>80003896</t>
  </si>
  <si>
    <t>ROMANSYAH</t>
  </si>
  <si>
    <t>80004005</t>
  </si>
  <si>
    <t>80003519</t>
  </si>
  <si>
    <t>RUBIAN FAUZI</t>
  </si>
  <si>
    <t>SAHLI FIRMANSYAH</t>
  </si>
  <si>
    <t>80003899</t>
  </si>
  <si>
    <t>AGUS TRIYONO</t>
  </si>
  <si>
    <t>80004317</t>
  </si>
  <si>
    <t>80002638</t>
  </si>
  <si>
    <t>AKHMAD SAEFUDIN</t>
  </si>
  <si>
    <t>80002535</t>
  </si>
  <si>
    <t>ARI SETIYADI</t>
  </si>
  <si>
    <t>00112221</t>
  </si>
  <si>
    <t>DEDI FITRIANTO</t>
  </si>
  <si>
    <t>MECHANIC - WHEEL &amp; SUPPORT</t>
  </si>
  <si>
    <t>80002256</t>
  </si>
  <si>
    <t>DWI ISTIAWAN</t>
  </si>
  <si>
    <t>80002375</t>
  </si>
  <si>
    <t>EKO ZULFIKRI RAGIL SAPUTRA</t>
  </si>
  <si>
    <t>80002700</t>
  </si>
  <si>
    <t>KHARIS ABDUL RAHMAN</t>
  </si>
  <si>
    <t>80002888</t>
  </si>
  <si>
    <t>KURNIA DWI PRABOWO</t>
  </si>
  <si>
    <t>01111845</t>
  </si>
  <si>
    <t>UDI WARDOYO</t>
  </si>
  <si>
    <t>UNIT HEAD - SURVEY &amp; PIT CONTROL</t>
  </si>
  <si>
    <t>SURVEY &amp; PIT CONTROL UNIT</t>
  </si>
  <si>
    <t>80002621</t>
  </si>
  <si>
    <t>YUSDIYANTO</t>
  </si>
  <si>
    <t>80000848</t>
  </si>
  <si>
    <t>AMANDA BRIAN MEGANTARA</t>
  </si>
  <si>
    <t>01121142</t>
  </si>
  <si>
    <t>BAGAS SUBEKTI</t>
  </si>
  <si>
    <t>MECHANIC - TRACK</t>
  </si>
  <si>
    <t>TRACK SUB UNIT</t>
  </si>
  <si>
    <t>01121141</t>
  </si>
  <si>
    <t>HERANDA SULASTIYONO</t>
  </si>
  <si>
    <t>80001769</t>
  </si>
  <si>
    <t>JAKA PRAKOSA</t>
  </si>
  <si>
    <t>80004490</t>
  </si>
  <si>
    <t>SRI SETIAWAN</t>
  </si>
  <si>
    <t>80004257</t>
  </si>
  <si>
    <t>AGUS SARWONO</t>
  </si>
  <si>
    <t>MECHANIC - SUPPORT &amp; FMC CHPP</t>
  </si>
  <si>
    <t>00115145</t>
  </si>
  <si>
    <t>ANJAR DWI AFRIAN</t>
  </si>
  <si>
    <t>80002667</t>
  </si>
  <si>
    <t>NUZUL SYARIF NURHIDAYAT</t>
  </si>
  <si>
    <t>80000689</t>
  </si>
  <si>
    <t>ANDRIANTO</t>
  </si>
  <si>
    <t>80003263</t>
  </si>
  <si>
    <t>BAGAS SAPUTRA</t>
  </si>
  <si>
    <t>00108258</t>
  </si>
  <si>
    <t>BENNY PERMANA</t>
  </si>
  <si>
    <t>SECTION HEAD - KESELAMATAN PERTAMBANGAN</t>
  </si>
  <si>
    <t>80002643</t>
  </si>
  <si>
    <t>DEDDY HARI KRISTANTO</t>
  </si>
  <si>
    <t>80003875</t>
  </si>
  <si>
    <t>JASHIA RAMADHANI</t>
  </si>
  <si>
    <t>80004536</t>
  </si>
  <si>
    <t>MUH. FUAD HERMAWAN</t>
  </si>
  <si>
    <t>80002391</t>
  </si>
  <si>
    <t>MUHAMMAD NUR HUSIN</t>
  </si>
  <si>
    <t>80003878</t>
  </si>
  <si>
    <t>PRAWIRA HADI YUSUF</t>
  </si>
  <si>
    <t>MECHANIC - PLANT HAULING</t>
  </si>
  <si>
    <t>80000690</t>
  </si>
  <si>
    <t>RIZQY KURNIAWAN</t>
  </si>
  <si>
    <t>00706955</t>
  </si>
  <si>
    <t>SLAMET WAHYUDI</t>
  </si>
  <si>
    <t>INSTRUCTOR - HE</t>
  </si>
  <si>
    <t>PRODUCTION UNIT</t>
  </si>
  <si>
    <t>80003343</t>
  </si>
  <si>
    <t>TEDI BAGUS ERLANGGA</t>
  </si>
  <si>
    <t>80000525</t>
  </si>
  <si>
    <t>WAHYU MAUROD ANDA</t>
  </si>
  <si>
    <t>80002119</t>
  </si>
  <si>
    <t>ABDUL RAHMAN</t>
  </si>
  <si>
    <t>80000651</t>
  </si>
  <si>
    <t>MAHADI</t>
  </si>
  <si>
    <t>MUHAMMAD FEBRIYANTO</t>
  </si>
  <si>
    <t>80004936</t>
  </si>
  <si>
    <t>SYAFRUDIN</t>
  </si>
  <si>
    <t>DRIVER SUPPORT - GA</t>
  </si>
  <si>
    <t>80004088</t>
  </si>
  <si>
    <t>ABDUL HARIS</t>
  </si>
  <si>
    <t>80003029</t>
  </si>
  <si>
    <t>80002033</t>
  </si>
  <si>
    <t>ADE WIRA NOPRIYANTO</t>
  </si>
  <si>
    <t>AKHMAD FIRDAUS</t>
  </si>
  <si>
    <t>80003024</t>
  </si>
  <si>
    <t>80002035</t>
  </si>
  <si>
    <t>ALDI FRAN NUSA</t>
  </si>
  <si>
    <t>ANDRE CHANIAGO</t>
  </si>
  <si>
    <t>80004992</t>
  </si>
  <si>
    <t>80003027</t>
  </si>
  <si>
    <t>DAVID ANRIAN ANRIAN</t>
  </si>
  <si>
    <t>DIMAS RIANTO</t>
  </si>
  <si>
    <t>80003015</t>
  </si>
  <si>
    <t>80001815</t>
  </si>
  <si>
    <t>EDDY PRIYANTO</t>
  </si>
  <si>
    <t>80001816</t>
  </si>
  <si>
    <t>EMANUEL NAGA RANGGA</t>
  </si>
  <si>
    <t>80001817</t>
  </si>
  <si>
    <t>ERIK</t>
  </si>
  <si>
    <t>80001818</t>
  </si>
  <si>
    <t>FIRHAMSYAH</t>
  </si>
  <si>
    <t>80002697</t>
  </si>
  <si>
    <t>FRANSISKUS ARIANTO VALO</t>
  </si>
  <si>
    <t>FRIANTO</t>
  </si>
  <si>
    <t>80004999</t>
  </si>
  <si>
    <t>80002349</t>
  </si>
  <si>
    <t>GILANG RAMADANY</t>
  </si>
  <si>
    <t>80001362</t>
  </si>
  <si>
    <t>HADI</t>
  </si>
  <si>
    <t>HAIDI</t>
  </si>
  <si>
    <t>80003805</t>
  </si>
  <si>
    <t>80002469</t>
  </si>
  <si>
    <t>HAMIRSAN</t>
  </si>
  <si>
    <t>80004472</t>
  </si>
  <si>
    <t>HARDI NURMANZAH</t>
  </si>
  <si>
    <t>80002073</t>
  </si>
  <si>
    <t>HENDRI AGUSTINU</t>
  </si>
  <si>
    <t>GROUP LEADER - PRODUCTION HAULING</t>
  </si>
  <si>
    <t>80001770</t>
  </si>
  <si>
    <t>JONIUS SAPUTRA</t>
  </si>
  <si>
    <t>80002136</t>
  </si>
  <si>
    <t>MEDI YANTHO</t>
  </si>
  <si>
    <t>80002521</t>
  </si>
  <si>
    <t>MOH. NOOR WAHID</t>
  </si>
  <si>
    <t>80002957</t>
  </si>
  <si>
    <t>MUHAMAD RAMADAN</t>
  </si>
  <si>
    <t>80003559</t>
  </si>
  <si>
    <t>MUHAMMAD RIZKI</t>
  </si>
  <si>
    <t>80003045</t>
  </si>
  <si>
    <t>OKTAVIANUS PIUS KOTA</t>
  </si>
  <si>
    <t>80002378</t>
  </si>
  <si>
    <t>RADIANSYAH</t>
  </si>
  <si>
    <t>80001825</t>
  </si>
  <si>
    <t>ROMI</t>
  </si>
  <si>
    <t>80002377</t>
  </si>
  <si>
    <t>RONI SAPUTRA</t>
  </si>
  <si>
    <t>80002212</t>
  </si>
  <si>
    <t>SUNARIO SUSANU SAWINEL</t>
  </si>
  <si>
    <t>80002530</t>
  </si>
  <si>
    <t>SURYA JAYA</t>
  </si>
  <si>
    <t>80003079</t>
  </si>
  <si>
    <t>GROUP LEADER</t>
  </si>
  <si>
    <t>80003628</t>
  </si>
  <si>
    <t>SUSENO</t>
  </si>
  <si>
    <t>80003043</t>
  </si>
  <si>
    <t>TROTONO UKERTO MD.</t>
  </si>
  <si>
    <t>WUNGSIANTO</t>
  </si>
  <si>
    <t>80004988</t>
  </si>
  <si>
    <t>80003041</t>
  </si>
  <si>
    <t>YUSNAIDI MUNADAR</t>
  </si>
  <si>
    <t>ZHAI MAHDIANNOR</t>
  </si>
  <si>
    <t>80004068</t>
  </si>
  <si>
    <t>80003046</t>
  </si>
  <si>
    <t>ABDILLAH</t>
  </si>
  <si>
    <t>80001361</t>
  </si>
  <si>
    <t>ADITIA WELUMKU</t>
  </si>
  <si>
    <t>ADITIYA SUNDARA PUTRA</t>
  </si>
  <si>
    <t>80004083</t>
  </si>
  <si>
    <t>80002461</t>
  </si>
  <si>
    <t>AHMAD GUNATO</t>
  </si>
  <si>
    <t>80002658</t>
  </si>
  <si>
    <t>AHMAD WIBOWO</t>
  </si>
  <si>
    <t>AIDO</t>
  </si>
  <si>
    <t>80004066</t>
  </si>
  <si>
    <t>AKHMAD SARURAJI</t>
  </si>
  <si>
    <t>80004294</t>
  </si>
  <si>
    <t>80002696</t>
  </si>
  <si>
    <t>ALAM NUANDRI</t>
  </si>
  <si>
    <t>80002966</t>
  </si>
  <si>
    <t>ALDIYANTO</t>
  </si>
  <si>
    <t>FIELD SUPPORT - ENGINEERING</t>
  </si>
  <si>
    <t>80003772</t>
  </si>
  <si>
    <t>ANDREY KURNIAWAN</t>
  </si>
  <si>
    <t>80002547</t>
  </si>
  <si>
    <t>ANDRI YULIANTO</t>
  </si>
  <si>
    <t>80002940</t>
  </si>
  <si>
    <t>ARDI LESTARI M</t>
  </si>
  <si>
    <t>GROUP LEADER - CHPP &amp; STOCKPILE MGMT</t>
  </si>
  <si>
    <t>80002334</t>
  </si>
  <si>
    <t>ARISANDI NAKASONGO</t>
  </si>
  <si>
    <t>80000686</t>
  </si>
  <si>
    <t>ARNOLDUS YANSENSIUS MARI</t>
  </si>
  <si>
    <t>BAMBANG SUPRIADI</t>
  </si>
  <si>
    <t>80004625</t>
  </si>
  <si>
    <t>80002133</t>
  </si>
  <si>
    <t>BENTAR HARIYANTO</t>
  </si>
  <si>
    <t>80002660</t>
  </si>
  <si>
    <t>CANDRA LESMANA</t>
  </si>
  <si>
    <t>80002661</t>
  </si>
  <si>
    <t>DANAH</t>
  </si>
  <si>
    <t>80001346</t>
  </si>
  <si>
    <t>DEDI WAHYONO</t>
  </si>
  <si>
    <t>DEPALIANO</t>
  </si>
  <si>
    <t>80004994</t>
  </si>
  <si>
    <t>80002751</t>
  </si>
  <si>
    <t>DONI FRANATA</t>
  </si>
  <si>
    <t>FIELD SUPPORT - TYREMAN</t>
  </si>
  <si>
    <t>80002510</t>
  </si>
  <si>
    <t>EGI AGUS SAPUTRA</t>
  </si>
  <si>
    <t>80002509</t>
  </si>
  <si>
    <t>EGO SASTRO</t>
  </si>
  <si>
    <t>80003035</t>
  </si>
  <si>
    <t>ELSANO HARAPANDIE</t>
  </si>
  <si>
    <t>80003625</t>
  </si>
  <si>
    <t>ERWIN FEBRIANSYAH</t>
  </si>
  <si>
    <t>80002714</t>
  </si>
  <si>
    <t>ERWIN SUSANTO</t>
  </si>
  <si>
    <t>80003775</t>
  </si>
  <si>
    <t>ESAU LALEO</t>
  </si>
  <si>
    <t>80002046</t>
  </si>
  <si>
    <t>FETRUS HADRYANTO</t>
  </si>
  <si>
    <t>80002024</t>
  </si>
  <si>
    <t>FRENGKY</t>
  </si>
  <si>
    <t>80003219</t>
  </si>
  <si>
    <t>HARMANTO</t>
  </si>
  <si>
    <t>80002569</t>
  </si>
  <si>
    <t>HAWINO</t>
  </si>
  <si>
    <t>HENDRA RIYADI</t>
  </si>
  <si>
    <t>OPERATOR EXCA</t>
  </si>
  <si>
    <t>80005001</t>
  </si>
  <si>
    <t>HENDRI YANTO S.</t>
  </si>
  <si>
    <t>80003806</t>
  </si>
  <si>
    <t>80002693</t>
  </si>
  <si>
    <t>HIDAYAT EFFENDY</t>
  </si>
  <si>
    <t>80001820</t>
  </si>
  <si>
    <t>I KETUT SUARDANA</t>
  </si>
  <si>
    <t>80002008</t>
  </si>
  <si>
    <t>IFVAN KRISTIAN STEPANUS</t>
  </si>
  <si>
    <t>IGA HARIMING</t>
  </si>
  <si>
    <t>80004624</t>
  </si>
  <si>
    <t>80003950</t>
  </si>
  <si>
    <t>IMANNUEL AYUB ABIMANYU</t>
  </si>
  <si>
    <t>80002018</t>
  </si>
  <si>
    <t>IRPAN</t>
  </si>
  <si>
    <t>JAKARIA SAPUTRA</t>
  </si>
  <si>
    <t>80003777</t>
  </si>
  <si>
    <t>JARIANTO</t>
  </si>
  <si>
    <t>80004080</t>
  </si>
  <si>
    <t>80000695</t>
  </si>
  <si>
    <t>JEPRIADI S</t>
  </si>
  <si>
    <t>80003532</t>
  </si>
  <si>
    <t>JERIANTO</t>
  </si>
  <si>
    <t>80003533</t>
  </si>
  <si>
    <t>JUMI WIYANTO</t>
  </si>
  <si>
    <t>KADIR ALFI</t>
  </si>
  <si>
    <t>80004093</t>
  </si>
  <si>
    <t>80002538</t>
  </si>
  <si>
    <t>KAYAN MANGGALA</t>
  </si>
  <si>
    <t>KORNELIUS</t>
  </si>
  <si>
    <t>80004311</t>
  </si>
  <si>
    <t>80001347</t>
  </si>
  <si>
    <t>KRISNO</t>
  </si>
  <si>
    <t>80003614</t>
  </si>
  <si>
    <t>LALIANTO</t>
  </si>
  <si>
    <t>80002698</t>
  </si>
  <si>
    <t>LULA</t>
  </si>
  <si>
    <t>80002664</t>
  </si>
  <si>
    <t>M. HERMAWAN</t>
  </si>
  <si>
    <t>80003526</t>
  </si>
  <si>
    <t>MAAT</t>
  </si>
  <si>
    <t>80004529</t>
  </si>
  <si>
    <t>MICHA KARYEN</t>
  </si>
  <si>
    <t>80001837</t>
  </si>
  <si>
    <t>MUCHAMMAD AGUS ROHMAN</t>
  </si>
  <si>
    <t>80002539</t>
  </si>
  <si>
    <t>MUHAMMAD ALFAN</t>
  </si>
  <si>
    <t>80002050</t>
  </si>
  <si>
    <t>MUHAMMAD FAUZAN</t>
  </si>
  <si>
    <t>80004312</t>
  </si>
  <si>
    <t>DRIVER SUPPORT - PLANT</t>
  </si>
  <si>
    <t>80002199</t>
  </si>
  <si>
    <t>MULIADI</t>
  </si>
  <si>
    <t>MUSTAPA</t>
  </si>
  <si>
    <t>80004995</t>
  </si>
  <si>
    <t>NARDI</t>
  </si>
  <si>
    <t>80003894</t>
  </si>
  <si>
    <t>80003534</t>
  </si>
  <si>
    <t>NATANAEL</t>
  </si>
  <si>
    <t>80003780</t>
  </si>
  <si>
    <t>NURHADI</t>
  </si>
  <si>
    <t>80002666</t>
  </si>
  <si>
    <t>NURUL IMAN FAUZI</t>
  </si>
  <si>
    <t>80002210</t>
  </si>
  <si>
    <t>PIDI HARPANO</t>
  </si>
  <si>
    <t>80002245</t>
  </si>
  <si>
    <t>PRASETYO ADI</t>
  </si>
  <si>
    <t>PURWASAGITA</t>
  </si>
  <si>
    <t>80003807</t>
  </si>
  <si>
    <t>80002668</t>
  </si>
  <si>
    <t>RAHMADDIANSYAH</t>
  </si>
  <si>
    <t>80003220</t>
  </si>
  <si>
    <t>RANDI</t>
  </si>
  <si>
    <t>80004834</t>
  </si>
  <si>
    <t>80002669</t>
  </si>
  <si>
    <t>RANDO KRISTAMA</t>
  </si>
  <si>
    <t>80002959</t>
  </si>
  <si>
    <t>REDI</t>
  </si>
  <si>
    <t>80000693</t>
  </si>
  <si>
    <t>RENU KUSWUYU</t>
  </si>
  <si>
    <t>RICI ALEX CANDER</t>
  </si>
  <si>
    <t>80004835</t>
  </si>
  <si>
    <t>RIKO RENALDI</t>
  </si>
  <si>
    <t>80004315</t>
  </si>
  <si>
    <t>80001824</t>
  </si>
  <si>
    <t>ROHMAN</t>
  </si>
  <si>
    <t>80002670</t>
  </si>
  <si>
    <t>SAIFUL ANWAR</t>
  </si>
  <si>
    <t>SAIPUL RAHMAN</t>
  </si>
  <si>
    <t>80003784</t>
  </si>
  <si>
    <t>80003785</t>
  </si>
  <si>
    <t>SANTANO</t>
  </si>
  <si>
    <t>80003030</t>
  </si>
  <si>
    <t>SASWIRA</t>
  </si>
  <si>
    <t>80002022</t>
  </si>
  <si>
    <t>SINDRA KASIH</t>
  </si>
  <si>
    <t>SYAHRUL RAMADAN</t>
  </si>
  <si>
    <t>80003290</t>
  </si>
  <si>
    <t>80000641</t>
  </si>
  <si>
    <t>TAUFIK KURAHMAN</t>
  </si>
  <si>
    <t>80003986</t>
  </si>
  <si>
    <t>TOPAN SAMUEL SILALAHI</t>
  </si>
  <si>
    <t>80001829</t>
  </si>
  <si>
    <t>UPU HANRIANTO</t>
  </si>
  <si>
    <t>80002117</t>
  </si>
  <si>
    <t>WARDANIANSYAH</t>
  </si>
  <si>
    <t>WELAI MAHARING</t>
  </si>
  <si>
    <t>80003808</t>
  </si>
  <si>
    <t>80002964</t>
  </si>
  <si>
    <t>YOGA SETIA MUKTI</t>
  </si>
  <si>
    <t>ADMIN SUPPORT - ENGINEERING</t>
  </si>
  <si>
    <t>80002004</t>
  </si>
  <si>
    <t>YOSIA TULUS KURNIAWAN</t>
  </si>
  <si>
    <t>80002852</t>
  </si>
  <si>
    <t>YULIANUS LESU</t>
  </si>
  <si>
    <t>80002011</t>
  </si>
  <si>
    <t>ABDUL HADI</t>
  </si>
  <si>
    <t>80002027</t>
  </si>
  <si>
    <t>ABDUL KODIR</t>
  </si>
  <si>
    <t>80001813</t>
  </si>
  <si>
    <t>ABDUL RAIS</t>
  </si>
  <si>
    <t>80000691</t>
  </si>
  <si>
    <t>AGUS EKO MULYANTO</t>
  </si>
  <si>
    <t>80002025</t>
  </si>
  <si>
    <t>AHMAD HARIS</t>
  </si>
  <si>
    <t>80003521</t>
  </si>
  <si>
    <t>AHMAD TARMIJI</t>
  </si>
  <si>
    <t>80002343</t>
  </si>
  <si>
    <t>AKBAR VARIA GUNA</t>
  </si>
  <si>
    <t>80001814</t>
  </si>
  <si>
    <t>ALDO KALELONO</t>
  </si>
  <si>
    <t>80002961</t>
  </si>
  <si>
    <t>APRI ANOOR</t>
  </si>
  <si>
    <t>80003188</t>
  </si>
  <si>
    <t>ARDIANSYAH01</t>
  </si>
  <si>
    <t>ARI HEWUKU</t>
  </si>
  <si>
    <t>80004990</t>
  </si>
  <si>
    <t>ARIF HIDAYAT</t>
  </si>
  <si>
    <t>80003008</t>
  </si>
  <si>
    <t>ARIS BUDIANTO</t>
  </si>
  <si>
    <t>80002739</t>
  </si>
  <si>
    <t>80002132</t>
  </si>
  <si>
    <t>BAMBANG HERMANTO</t>
  </si>
  <si>
    <t>80003623</t>
  </si>
  <si>
    <t>BAMBANG SUGITO</t>
  </si>
  <si>
    <t>BAYU SUSANTO</t>
  </si>
  <si>
    <t>80005000</t>
  </si>
  <si>
    <t>80002194</t>
  </si>
  <si>
    <t>BINA RAHMADI</t>
  </si>
  <si>
    <t>80002016</t>
  </si>
  <si>
    <t>CASWADI</t>
  </si>
  <si>
    <t>80003774</t>
  </si>
  <si>
    <t>CINCAI</t>
  </si>
  <si>
    <t>DARSANDI</t>
  </si>
  <si>
    <t>80003023</t>
  </si>
  <si>
    <t>80002037</t>
  </si>
  <si>
    <t>DEDI IRAWAN</t>
  </si>
  <si>
    <t>80002244</t>
  </si>
  <si>
    <t>DEDI TANUGROHO SUCI</t>
  </si>
  <si>
    <t>DEDY KISMANTO</t>
  </si>
  <si>
    <t>80003820</t>
  </si>
  <si>
    <t>80002029</t>
  </si>
  <si>
    <t>DIDIK PRAYOGI</t>
  </si>
  <si>
    <t>DODI ISFANDARY</t>
  </si>
  <si>
    <t>80003802</t>
  </si>
  <si>
    <t>DORIPIN</t>
  </si>
  <si>
    <t>80004084</t>
  </si>
  <si>
    <t>80000681</t>
  </si>
  <si>
    <t>EDI SUZATMIKO</t>
  </si>
  <si>
    <t>80002134</t>
  </si>
  <si>
    <t>ELIYADIN</t>
  </si>
  <si>
    <t>ELVI ROMI</t>
  </si>
  <si>
    <t>80003013</t>
  </si>
  <si>
    <t>80003033</t>
  </si>
  <si>
    <t>FANDI CAHYONO</t>
  </si>
  <si>
    <t>80003523</t>
  </si>
  <si>
    <t>FERI MADIANSON</t>
  </si>
  <si>
    <t>FRANSISKUS AGUNG</t>
  </si>
  <si>
    <t>80003821</t>
  </si>
  <si>
    <t>HELMY SETIAWAN SAPUTRA</t>
  </si>
  <si>
    <t>80004089</t>
  </si>
  <si>
    <t>80004296</t>
  </si>
  <si>
    <t>HERI PORWANTO</t>
  </si>
  <si>
    <t>80000684</t>
  </si>
  <si>
    <t>HERIYANTO</t>
  </si>
  <si>
    <t>80002012</t>
  </si>
  <si>
    <t>HIDAYAT FIRMAN</t>
  </si>
  <si>
    <t>80003613</t>
  </si>
  <si>
    <t>IIM LEO MARTIN</t>
  </si>
  <si>
    <t>80003776</t>
  </si>
  <si>
    <t>ILHAM ALBANJARI</t>
  </si>
  <si>
    <t>INDRA</t>
  </si>
  <si>
    <t>80004297</t>
  </si>
  <si>
    <t>80001349</t>
  </si>
  <si>
    <t>IRWANTO</t>
  </si>
  <si>
    <t>80003524</t>
  </si>
  <si>
    <t>JAYA SETIAWAN</t>
  </si>
  <si>
    <t>80003998</t>
  </si>
  <si>
    <t>JEFFRY NAYOAN</t>
  </si>
  <si>
    <t>80002040</t>
  </si>
  <si>
    <t>JON PURNA IRAWAN</t>
  </si>
  <si>
    <t>JONI KIFLI</t>
  </si>
  <si>
    <t>80003017</t>
  </si>
  <si>
    <t>80002897</t>
  </si>
  <si>
    <t>JUPITER LELEURY</t>
  </si>
  <si>
    <t>LEGI</t>
  </si>
  <si>
    <t>80004998</t>
  </si>
  <si>
    <t>80002512</t>
  </si>
  <si>
    <t>MAHDIANOR</t>
  </si>
  <si>
    <t>80001832</t>
  </si>
  <si>
    <t>MANUSUN TUA PASARIBU</t>
  </si>
  <si>
    <t>MUHAMAD SODIQ</t>
  </si>
  <si>
    <t>80003810</t>
  </si>
  <si>
    <t>MUHAMMAD HALADIN</t>
  </si>
  <si>
    <t>80003009</t>
  </si>
  <si>
    <t>80002207</t>
  </si>
  <si>
    <t>MUHAMMAD RIPAI</t>
  </si>
  <si>
    <t>00119143</t>
  </si>
  <si>
    <t>MULYA GANDHI</t>
  </si>
  <si>
    <t>GROUP LEADER - HAULING &amp; ROAD MAINT</t>
  </si>
  <si>
    <t>CHPP &amp; STOCKPILE MANAGEMENT SUB UNIT</t>
  </si>
  <si>
    <t>80002540</t>
  </si>
  <si>
    <t>MUMIN</t>
  </si>
  <si>
    <t>MUSLIM</t>
  </si>
  <si>
    <t>80004313</t>
  </si>
  <si>
    <t>NIKI ANNOR</t>
  </si>
  <si>
    <t>80004081</t>
  </si>
  <si>
    <t>80002198</t>
  </si>
  <si>
    <t>PAHRUL HASAIN</t>
  </si>
  <si>
    <t>80002708</t>
  </si>
  <si>
    <t>PAULUS</t>
  </si>
  <si>
    <t>OFFICER - EXTERNAL RELATIONS</t>
  </si>
  <si>
    <t>HRGA UNIT</t>
  </si>
  <si>
    <t>80002541</t>
  </si>
  <si>
    <t>PEBYANNOR</t>
  </si>
  <si>
    <t>80001343</t>
  </si>
  <si>
    <t>RADI</t>
  </si>
  <si>
    <t>RAHMAD REZALI</t>
  </si>
  <si>
    <t>80004314</t>
  </si>
  <si>
    <t>RAHMANIANSYAH</t>
  </si>
  <si>
    <t>80003811</t>
  </si>
  <si>
    <t>80001351</t>
  </si>
  <si>
    <t>RAHMI</t>
  </si>
  <si>
    <t>80002351</t>
  </si>
  <si>
    <t>RENDI</t>
  </si>
  <si>
    <t>80002222</t>
  </si>
  <si>
    <t>RIADI</t>
  </si>
  <si>
    <t>80002554</t>
  </si>
  <si>
    <t>RIO RINGGA FAUZI</t>
  </si>
  <si>
    <t>80003632</t>
  </si>
  <si>
    <t>RISKI</t>
  </si>
  <si>
    <t>80000692</t>
  </si>
  <si>
    <t>RIZKI INDRA PRATAMA PUTRA</t>
  </si>
  <si>
    <t>80003531</t>
  </si>
  <si>
    <t>ROKY SETIAWAN</t>
  </si>
  <si>
    <t>80002023</t>
  </si>
  <si>
    <t>RONI EFENDI</t>
  </si>
  <si>
    <t>RUSDIANSYAH</t>
  </si>
  <si>
    <t>80003812</t>
  </si>
  <si>
    <t>80002542</t>
  </si>
  <si>
    <t>RUSFAN</t>
  </si>
  <si>
    <t>80002236</t>
  </si>
  <si>
    <t>RUSMIN NURIADIN</t>
  </si>
  <si>
    <t>80002048</t>
  </si>
  <si>
    <t>SAHWAL UDIN</t>
  </si>
  <si>
    <t>SALDI</t>
  </si>
  <si>
    <t>80003813</t>
  </si>
  <si>
    <t>80002523</t>
  </si>
  <si>
    <t>SAMSUL BAHRI</t>
  </si>
  <si>
    <t>80002014</t>
  </si>
  <si>
    <t>80002567</t>
  </si>
  <si>
    <t>SINGGIH PANGESTU</t>
  </si>
  <si>
    <t>80002526</t>
  </si>
  <si>
    <t>SUJRIANTO</t>
  </si>
  <si>
    <t>SUKIRDI</t>
  </si>
  <si>
    <t>80003016</t>
  </si>
  <si>
    <t>SUTRISNO</t>
  </si>
  <si>
    <t>80003814</t>
  </si>
  <si>
    <t>80002531</t>
  </si>
  <si>
    <t>TEDI ANGGA RESTI</t>
  </si>
  <si>
    <t>80001106</t>
  </si>
  <si>
    <t>UMAR SALIM</t>
  </si>
  <si>
    <t>80002215</t>
  </si>
  <si>
    <t>VINSENSIUS LOGAN ADI WISONO</t>
  </si>
  <si>
    <t>80002546</t>
  </si>
  <si>
    <t>WESLY R.SIANTURI</t>
  </si>
  <si>
    <t>YAYAT MARDIAT</t>
  </si>
  <si>
    <t>80003815</t>
  </si>
  <si>
    <t>YOLIANSYAH FIRDAUS</t>
  </si>
  <si>
    <t>80003816</t>
  </si>
  <si>
    <t>YULIUS PURBA</t>
  </si>
  <si>
    <t>80003817</t>
  </si>
  <si>
    <t>SYAH NOBRI ALAM</t>
  </si>
  <si>
    <t>80004933</t>
  </si>
  <si>
    <t>DWI PRASETYO</t>
  </si>
  <si>
    <t>80004935</t>
  </si>
  <si>
    <t>80002021</t>
  </si>
  <si>
    <t>RONALD SANJAYA</t>
  </si>
  <si>
    <t>80001835</t>
  </si>
  <si>
    <t>WILSON RIO SUMIHAR MANULLANG</t>
  </si>
  <si>
    <t>00117333</t>
  </si>
  <si>
    <t>FARID NURUDDIN</t>
  </si>
  <si>
    <t>GROUP LEADER - HAULING &amp; ROAD MAINT.</t>
  </si>
  <si>
    <t>00306897</t>
  </si>
  <si>
    <t>AFAS SAMRONI</t>
  </si>
  <si>
    <t>SENIOR OFFICER - HRGA</t>
  </si>
  <si>
    <t>80002761</t>
  </si>
  <si>
    <t>ANDIK ERWANTO</t>
  </si>
  <si>
    <t>80002071</t>
  </si>
  <si>
    <t>DANCE TANGNGA</t>
  </si>
  <si>
    <t>GROUP LEADER - PRODUCTION</t>
  </si>
  <si>
    <t>00418055</t>
  </si>
  <si>
    <t>EDI SISWANTO</t>
  </si>
  <si>
    <t>107510</t>
  </si>
  <si>
    <t>FADLY</t>
  </si>
  <si>
    <t>SECTION HEAD - HRGAER &amp; FA</t>
  </si>
  <si>
    <t>HRGA &amp; FA SECTION</t>
  </si>
  <si>
    <t>00107510</t>
  </si>
  <si>
    <t>80002376</t>
  </si>
  <si>
    <t>FLORENSIUS RIKARDO</t>
  </si>
  <si>
    <t>80003066</t>
  </si>
  <si>
    <t>HERRY GUNAWAN</t>
  </si>
  <si>
    <t>GROUP LEADER - ROAD &amp; ROM MAINTENANCE</t>
  </si>
  <si>
    <t>80001364</t>
  </si>
  <si>
    <t>JANSEN SINAGA</t>
  </si>
  <si>
    <t>M ALFIAN PRATAMA</t>
  </si>
  <si>
    <t>80004897</t>
  </si>
  <si>
    <t>00317065</t>
  </si>
  <si>
    <t>M. AKBAR N</t>
  </si>
  <si>
    <t>WELDER</t>
  </si>
  <si>
    <t>80002951</t>
  </si>
  <si>
    <t>MASRULLAH MASSA</t>
  </si>
  <si>
    <t>80004662</t>
  </si>
  <si>
    <t>MUHAMMAD TAUFAN</t>
  </si>
  <si>
    <t>OFFICER - HUMAN RESOURCES</t>
  </si>
  <si>
    <t>RENOLD JHON DEARMAN PURBA</t>
  </si>
  <si>
    <t>80004166</t>
  </si>
  <si>
    <t>80002166</t>
  </si>
  <si>
    <t>RIAN SASTRA NEGARA</t>
  </si>
  <si>
    <t>UNIT HEAD - PROJECT CONTROL</t>
  </si>
  <si>
    <t>00111730</t>
  </si>
  <si>
    <t>RUSLI</t>
  </si>
  <si>
    <t>80004079</t>
  </si>
  <si>
    <t>80002824</t>
  </si>
  <si>
    <t>SAFIUDDIN</t>
  </si>
  <si>
    <t>80003909</t>
  </si>
  <si>
    <t>WAHYU SUNARKO</t>
  </si>
  <si>
    <t>80001320</t>
  </si>
  <si>
    <t>BAGUS SETIAWAN</t>
  </si>
  <si>
    <t>80002318</t>
  </si>
  <si>
    <t>00107809</t>
  </si>
  <si>
    <t>BAMBANG SUJATMIKO</t>
  </si>
  <si>
    <t>80004532</t>
  </si>
  <si>
    <t>BASUKI RAHAYU WIDODO</t>
  </si>
  <si>
    <t>80002243</t>
  </si>
  <si>
    <t>CHOIRUL ANWAR</t>
  </si>
  <si>
    <t>80002468</t>
  </si>
  <si>
    <t>FERI SUSANDRA</t>
  </si>
  <si>
    <t>80002784</t>
  </si>
  <si>
    <t>FRENDI ERVANDO</t>
  </si>
  <si>
    <t>80001376</t>
  </si>
  <si>
    <t>MUCHAMAD LUKMAN UDIN</t>
  </si>
  <si>
    <t>80002390</t>
  </si>
  <si>
    <t>MUHAMMAD NUR HUDA</t>
  </si>
  <si>
    <t>80004535</t>
  </si>
  <si>
    <t>NANANG SAPUTRA</t>
  </si>
  <si>
    <t>00117344</t>
  </si>
  <si>
    <t>NDARU PUJO SOEWONO RIEZKY</t>
  </si>
  <si>
    <t>GROUP LEADER - TIRE</t>
  </si>
  <si>
    <t>TIRE MINING SUB UNIT</t>
  </si>
  <si>
    <t>01121174</t>
  </si>
  <si>
    <t>RATNO TRI KURNIAWAN</t>
  </si>
  <si>
    <t>00117397</t>
  </si>
  <si>
    <t>SAIFUL HUDA</t>
  </si>
  <si>
    <t>PLANT HAULING</t>
  </si>
  <si>
    <t>80002617</t>
  </si>
  <si>
    <t>SENDI SURYA PRATAMA</t>
  </si>
  <si>
    <t>80002068</t>
  </si>
  <si>
    <t>WINDU SURYA PERMANA</t>
  </si>
  <si>
    <t>ABDUL GOFUR</t>
  </si>
  <si>
    <t>80004622</t>
  </si>
  <si>
    <t>80002172</t>
  </si>
  <si>
    <t>ALIF AULYA NUR FAUZAN</t>
  </si>
  <si>
    <t>GROUP LEADER - WHEEL &amp; SUPPORT</t>
  </si>
  <si>
    <t>80002941</t>
  </si>
  <si>
    <t>ANWAR KHAERULLAH</t>
  </si>
  <si>
    <t>MEHANI - TRAK</t>
  </si>
  <si>
    <t>80003256</t>
  </si>
  <si>
    <t>FAHMI SHIDIQ</t>
  </si>
  <si>
    <t>GROUP LEADER - WAREHOUSE</t>
  </si>
  <si>
    <t>80002591</t>
  </si>
  <si>
    <t>FAISAL FITRA ALFIAN</t>
  </si>
  <si>
    <t>80003223</t>
  </si>
  <si>
    <t>FARCHAN IZHUR PRATAMA</t>
  </si>
  <si>
    <t>80002816</t>
  </si>
  <si>
    <t>HELMY</t>
  </si>
  <si>
    <t>UNIT HEAD - STOCKPILE MGT &amp; PORT OPS</t>
  </si>
  <si>
    <t>80003037</t>
  </si>
  <si>
    <t>00108425</t>
  </si>
  <si>
    <t>ROBBY</t>
  </si>
  <si>
    <t>UNIT HEAD - KESELAMATAN PERTAMBANGAN</t>
  </si>
  <si>
    <t>KESELAMATAN PERTAMBANGAN UNIT</t>
  </si>
  <si>
    <t>00119060</t>
  </si>
  <si>
    <t>YADI SURYADI</t>
  </si>
  <si>
    <t>OFFICER - HRGA</t>
  </si>
  <si>
    <t>YUDHI ABDUL HARIQ</t>
  </si>
  <si>
    <t>80003150</t>
  </si>
  <si>
    <t>80004263</t>
  </si>
  <si>
    <t>MUHAMMAD NUR ROMADHON</t>
  </si>
  <si>
    <t>80003987</t>
  </si>
  <si>
    <t>SHOLIKIN</t>
  </si>
  <si>
    <t>00120001</t>
  </si>
  <si>
    <t>ERVAN KUMARA BAKTI</t>
  </si>
  <si>
    <t>80000639</t>
  </si>
  <si>
    <t>MARSAN</t>
  </si>
  <si>
    <t>80002836</t>
  </si>
  <si>
    <t>AGUS TRIYANTO</t>
  </si>
  <si>
    <t>DRIVER SUPPORT - FUEL TRUK</t>
  </si>
  <si>
    <t>00117511</t>
  </si>
  <si>
    <t>CAKRA DIAN TRI HABSORO</t>
  </si>
  <si>
    <t>80001090</t>
  </si>
  <si>
    <t>DENY KUSWARA</t>
  </si>
  <si>
    <t>OFFICER -  K3L PERTAMBANGAN</t>
  </si>
  <si>
    <t>80002746</t>
  </si>
  <si>
    <t>HEPNU SAHRYAN</t>
  </si>
  <si>
    <t>80002878</t>
  </si>
  <si>
    <t>HERI SAPARTO</t>
  </si>
  <si>
    <t>00118582</t>
  </si>
  <si>
    <t>ISFAN FAJAR SATRIYO</t>
  </si>
  <si>
    <t>GROUP LEADER - HAULING SUPPORT</t>
  </si>
  <si>
    <t>80002849</t>
  </si>
  <si>
    <t xml:space="preserve">SRIYONO </t>
  </si>
  <si>
    <t>00117238</t>
  </si>
  <si>
    <t>WAHYU SETIYO WIBOWO</t>
  </si>
  <si>
    <t>OFFICER - KO PERTAMBANGAN</t>
  </si>
  <si>
    <t>00113044</t>
  </si>
  <si>
    <t>80002851</t>
  </si>
  <si>
    <t>80002889</t>
  </si>
  <si>
    <t>MAMAT</t>
  </si>
  <si>
    <t>80002560</t>
  </si>
  <si>
    <t>SUBUR UJIYANTO</t>
  </si>
  <si>
    <t>80002174</t>
  </si>
  <si>
    <t>WIBI ERNANDO</t>
  </si>
  <si>
    <t>80002164</t>
  </si>
  <si>
    <t>YOGA RIZKI BUDIMAN</t>
  </si>
  <si>
    <t>00114204</t>
  </si>
  <si>
    <t>IDA BAGUS GALLANT OMA MANGGALA</t>
  </si>
  <si>
    <t>OFFICER - MAINTENANCE PLANNING</t>
  </si>
  <si>
    <t>PLANT SECTION</t>
  </si>
  <si>
    <t>80002360</t>
  </si>
  <si>
    <t>ELVIS PAREANG</t>
  </si>
  <si>
    <t>80000957</t>
  </si>
  <si>
    <t>ALDI HIJRAH SAPUTRO</t>
  </si>
  <si>
    <t>80002781</t>
  </si>
  <si>
    <t>DWI FIKA RIZQI</t>
  </si>
  <si>
    <t>EKO APRIVIANUS</t>
  </si>
  <si>
    <t>80004167</t>
  </si>
  <si>
    <t>80002930</t>
  </si>
  <si>
    <t>FAHREZA FITRIAWAN</t>
  </si>
  <si>
    <t>80002104</t>
  </si>
  <si>
    <t>IRVAN ANGGISTA</t>
  </si>
  <si>
    <t>80001321</t>
  </si>
  <si>
    <t>KHOTIBUL UMAM</t>
  </si>
  <si>
    <t>80001216</t>
  </si>
  <si>
    <t>MUFLIKHUN</t>
  </si>
  <si>
    <t>80002499</t>
  </si>
  <si>
    <t>MUHAMMAD SAEFUDIN AZIS</t>
  </si>
  <si>
    <t>80002503</t>
  </si>
  <si>
    <t>MUHARDIN WIJATMIKO</t>
  </si>
  <si>
    <t>NASIMAN</t>
  </si>
  <si>
    <t>80004139</t>
  </si>
  <si>
    <t>80003990</t>
  </si>
  <si>
    <t>PONIRIN</t>
  </si>
  <si>
    <t>80001863</t>
  </si>
  <si>
    <t>PURWADI</t>
  </si>
  <si>
    <t>80002500</t>
  </si>
  <si>
    <t>SEPTIAN HEDI</t>
  </si>
  <si>
    <t>80002015</t>
  </si>
  <si>
    <t>YANUAR ARDIANSYAH</t>
  </si>
  <si>
    <t>80002501</t>
  </si>
  <si>
    <t>YOGI PRASETYO</t>
  </si>
  <si>
    <t>YOUNGKI PRABOWO</t>
  </si>
  <si>
    <t>80004901</t>
  </si>
  <si>
    <t>80002520</t>
  </si>
  <si>
    <t>80002742</t>
  </si>
  <si>
    <t>PARMANTO</t>
  </si>
  <si>
    <t>80002618</t>
  </si>
  <si>
    <t>80002485</t>
  </si>
  <si>
    <t>WARTONO</t>
  </si>
  <si>
    <t>80003333</t>
  </si>
  <si>
    <t>EBEN HAEZER SIBURIAN</t>
  </si>
  <si>
    <t>GROUP LEADER - WAREHOUSE &amp; FOG</t>
  </si>
  <si>
    <t>ANDRE AGASI SUBANDI SITOMPUL</t>
  </si>
  <si>
    <t>OFFICER - FINANCE</t>
  </si>
  <si>
    <t>80004659</t>
  </si>
  <si>
    <t>80002062</t>
  </si>
  <si>
    <t>ACHMAD IRVANDI</t>
  </si>
  <si>
    <t>80002983</t>
  </si>
  <si>
    <t>MUHAMMAD NAUFAL</t>
  </si>
  <si>
    <t>KAHARUDDIN EPPE</t>
  </si>
  <si>
    <t>80002825</t>
  </si>
  <si>
    <t>80002002</t>
  </si>
  <si>
    <t>NURDIANSYAH</t>
  </si>
  <si>
    <t>80004262</t>
  </si>
  <si>
    <t>HILYAN ASUPYANI</t>
  </si>
  <si>
    <t>OFFICER - PIT CONTROL</t>
  </si>
  <si>
    <t>ACHMAD RAFLI NUR QOMARRUDIN</t>
  </si>
  <si>
    <t>OFFICER - PLANT SITE DEVELOPMENT</t>
  </si>
  <si>
    <t>80004721</t>
  </si>
  <si>
    <t>80002005</t>
  </si>
  <si>
    <t>ADI EKO SANTOSO</t>
  </si>
  <si>
    <t>80002745</t>
  </si>
  <si>
    <t>ANNAJ MUSTAQIB</t>
  </si>
  <si>
    <t>80002642</t>
  </si>
  <si>
    <t>ARIE SETYO WICAKSONO</t>
  </si>
  <si>
    <t>80002949</t>
  </si>
  <si>
    <t>BUDIYONO</t>
  </si>
  <si>
    <t>80002893</t>
  </si>
  <si>
    <t>RAHMAD FADRI</t>
  </si>
  <si>
    <t>80002329</t>
  </si>
  <si>
    <t>ABDUL KARIM</t>
  </si>
  <si>
    <t>80003274</t>
  </si>
  <si>
    <t>ALDIAS DESTIAN SETA PRADIKA</t>
  </si>
  <si>
    <t>SENIOR OFFICER - HUMAN RESOURCE</t>
  </si>
  <si>
    <t>80002140</t>
  </si>
  <si>
    <t>RENGWADI HIENG</t>
  </si>
  <si>
    <t>80001111</t>
  </si>
  <si>
    <t>HENDRI SETIA BUDI</t>
  </si>
  <si>
    <t>NURANI</t>
  </si>
  <si>
    <t>80004997</t>
  </si>
  <si>
    <t>AKHMAD YUSERAN</t>
  </si>
  <si>
    <t>80004599</t>
  </si>
  <si>
    <t>80002462</t>
  </si>
  <si>
    <t>ALFIAN HIDAYAT</t>
  </si>
  <si>
    <t>80001819</t>
  </si>
  <si>
    <t>FRENKY FERNANDO</t>
  </si>
  <si>
    <t>HADERIYANI</t>
  </si>
  <si>
    <t>80004707</t>
  </si>
  <si>
    <t>80000658</t>
  </si>
  <si>
    <t>HENDY FITRIYANTO</t>
  </si>
  <si>
    <t>80002118</t>
  </si>
  <si>
    <t>JOHANSYAH</t>
  </si>
  <si>
    <t>MUHAMMAD NOR</t>
  </si>
  <si>
    <t>80004600</t>
  </si>
  <si>
    <t>80002686</t>
  </si>
  <si>
    <t>MUHAMMAD SYAHRIL</t>
  </si>
  <si>
    <t>RIZKY FAHRIZA</t>
  </si>
  <si>
    <t>80003898</t>
  </si>
  <si>
    <t>80002581</t>
  </si>
  <si>
    <t>SUBHAN AULIA</t>
  </si>
  <si>
    <t>80004593</t>
  </si>
  <si>
    <t>M. ARJUNI</t>
  </si>
  <si>
    <t>80002572</t>
  </si>
  <si>
    <t>MUHAMMAD MISBA</t>
  </si>
  <si>
    <t>80002195</t>
  </si>
  <si>
    <t>RIKARDO SIMANULLANG</t>
  </si>
  <si>
    <t>80003953</t>
  </si>
  <si>
    <t>HARIS FAHRUROZI</t>
  </si>
  <si>
    <t>80002594</t>
  </si>
  <si>
    <t>CAHYO TANAYA</t>
  </si>
  <si>
    <t>80002466</t>
  </si>
  <si>
    <t>DEFIT SETIYONO</t>
  </si>
  <si>
    <t>80002616</t>
  </si>
  <si>
    <t>RIZKI SAHRUL NURIADI</t>
  </si>
  <si>
    <t>80002838</t>
  </si>
  <si>
    <t>HASANUDDIN</t>
  </si>
  <si>
    <t>DRIVER SUPPORT - PRODUTION</t>
  </si>
  <si>
    <t>MUHAMMAD RAFLI</t>
  </si>
  <si>
    <t>GROUP LEADER -  K3L PERTAMBANGAN</t>
  </si>
  <si>
    <t>80004161</t>
  </si>
  <si>
    <t>80002986</t>
  </si>
  <si>
    <t>SAHILAL ABIDIN</t>
  </si>
  <si>
    <t>80002619</t>
  </si>
  <si>
    <t>TAUFIQ ANANG MA'RUF</t>
  </si>
  <si>
    <t>80003556</t>
  </si>
  <si>
    <t>HERPANSYAH</t>
  </si>
  <si>
    <t>80002141</t>
  </si>
  <si>
    <t>SUKUR</t>
  </si>
  <si>
    <t>80002778</t>
  </si>
  <si>
    <t>ADI SETIAWAN</t>
  </si>
  <si>
    <t>80003618</t>
  </si>
  <si>
    <t>AGUS SARYANTO</t>
  </si>
  <si>
    <t>80002779</t>
  </si>
  <si>
    <t>AHMAT RIVALDO</t>
  </si>
  <si>
    <t>80002777</t>
  </si>
  <si>
    <t>ANDI SETIAWAN</t>
  </si>
  <si>
    <t>80002202</t>
  </si>
  <si>
    <t>80002776</t>
  </si>
  <si>
    <t>ANDREAS DWI WIBOWO</t>
  </si>
  <si>
    <t>80002775</t>
  </si>
  <si>
    <t>ANDRI PRANOTO</t>
  </si>
  <si>
    <t>00108631</t>
  </si>
  <si>
    <t>BAYU ASKA ADIL</t>
  </si>
  <si>
    <t>UNIT HEAD - WHEEL &amp; SUPPORT</t>
  </si>
  <si>
    <t>WHEEL &amp; SUPPORT UNIT</t>
  </si>
  <si>
    <t>80002988</t>
  </si>
  <si>
    <t>EDGA SEPTHYANTO</t>
  </si>
  <si>
    <t>00111562</t>
  </si>
  <si>
    <t>HARY PRASTOWO</t>
  </si>
  <si>
    <t>UNIT HEAD - TRACK</t>
  </si>
  <si>
    <t>PLANT UNIT</t>
  </si>
  <si>
    <t>80001091</t>
  </si>
  <si>
    <t>IBNU SYIHAB AZZUHRI</t>
  </si>
  <si>
    <t>K3L UNIT</t>
  </si>
  <si>
    <t>80001446</t>
  </si>
  <si>
    <t>NURUDIN</t>
  </si>
  <si>
    <t>00119215</t>
  </si>
  <si>
    <t>PRASETYO WIBOWO</t>
  </si>
  <si>
    <t>OFFICER - K3L TAMBANG</t>
  </si>
  <si>
    <t>00109299</t>
  </si>
  <si>
    <t>SRI MULYONO</t>
  </si>
  <si>
    <t>GROUP LEADER - TRACK</t>
  </si>
  <si>
    <t>TRACK UNIT</t>
  </si>
  <si>
    <t>80002291</t>
  </si>
  <si>
    <t>AKWILA KELIAT</t>
  </si>
  <si>
    <t>80004763</t>
  </si>
  <si>
    <t>ZULHAM PERANGIN-ANGIN</t>
  </si>
  <si>
    <t>UNIT HEAD - CAMP &amp; FACILITIES</t>
  </si>
  <si>
    <t>ARDY RUSTOMO</t>
  </si>
  <si>
    <t>80004626</t>
  </si>
  <si>
    <t>80003779</t>
  </si>
  <si>
    <t>NICO DAVID RICARDO</t>
  </si>
  <si>
    <t>80001318</t>
  </si>
  <si>
    <t>AKBAR MAULIDI</t>
  </si>
  <si>
    <t>80001319</t>
  </si>
  <si>
    <t>ANDI MEIRIANTO</t>
  </si>
  <si>
    <t>80002498</t>
  </si>
  <si>
    <t>BONDAN AGUNG SETIAWAN</t>
  </si>
  <si>
    <t>00119091</t>
  </si>
  <si>
    <t>DIMAS PRIYANTO</t>
  </si>
  <si>
    <t>80000844</t>
  </si>
  <si>
    <t>NUR KHOLIDIN</t>
  </si>
  <si>
    <t>80001793</t>
  </si>
  <si>
    <t>SUROTO</t>
  </si>
  <si>
    <t>80002502</t>
  </si>
  <si>
    <t>YUGO PANGESTU</t>
  </si>
  <si>
    <t>80002396</t>
  </si>
  <si>
    <t>BAYU GATOT SAPUTRA</t>
  </si>
  <si>
    <t>80002644</t>
  </si>
  <si>
    <t>EBBIM YULVIANDA</t>
  </si>
  <si>
    <t>80002944</t>
  </si>
  <si>
    <t xml:space="preserve">M. DIMAS SHIVANA HARDIANTONO </t>
  </si>
  <si>
    <t>00115073</t>
  </si>
  <si>
    <t>MUH. SYARIFUDDIN</t>
  </si>
  <si>
    <t>GROUP LEADER - PLANT TRACK</t>
  </si>
  <si>
    <t xml:space="preserve">MUHAMMAD RIZAL TAUFIQ </t>
  </si>
  <si>
    <t> MEHANIC - PLANT HAULING</t>
  </si>
  <si>
    <t>80002956</t>
  </si>
  <si>
    <t>00110961</t>
  </si>
  <si>
    <t>WIJI PURWANTO</t>
  </si>
  <si>
    <t>ACHMAD CHUMAEDULLAH</t>
  </si>
  <si>
    <t>80004316</t>
  </si>
  <si>
    <t>80002932</t>
  </si>
  <si>
    <t>MUSTAGFIRIN YAHYA</t>
  </si>
  <si>
    <t>80000981</t>
  </si>
  <si>
    <t>PURWANTO</t>
  </si>
  <si>
    <t>80002651</t>
  </si>
  <si>
    <t>SAIFUL ULUM</t>
  </si>
  <si>
    <t>80002972</t>
  </si>
  <si>
    <t>AZIZ NAUFAL ROHMATULLOH</t>
  </si>
  <si>
    <t>80004256</t>
  </si>
  <si>
    <t>HARIS PRIHANDOYO</t>
  </si>
  <si>
    <t>ISTANDY DITYO PRASETYO</t>
  </si>
  <si>
    <t>80004092</t>
  </si>
  <si>
    <t>00118601</t>
  </si>
  <si>
    <t>KHOEMARUDIN DWI FITRI SARWANTO</t>
  </si>
  <si>
    <t>80002954</t>
  </si>
  <si>
    <t>MUGHNIY MASRURI</t>
  </si>
  <si>
    <t>80002188</t>
  </si>
  <si>
    <t>NOVA EKO HARIYANTO</t>
  </si>
  <si>
    <t>ENGINEER - PLANT</t>
  </si>
  <si>
    <t>01111018</t>
  </si>
  <si>
    <t>PRASETYA JOKO PRANOTO</t>
  </si>
  <si>
    <t>SR. OFFICER - KO PERTAMBANGAN</t>
  </si>
  <si>
    <t>SOFYAN INDRA PRASETYA</t>
  </si>
  <si>
    <t>80003151</t>
  </si>
  <si>
    <t>80002614</t>
  </si>
  <si>
    <t>RIO PALINGGI</t>
  </si>
  <si>
    <t>YOHANIS RAMMA</t>
  </si>
  <si>
    <t>80004972</t>
  </si>
  <si>
    <t>ARI MAULANA SAPUTRA</t>
  </si>
  <si>
    <t>80003967</t>
  </si>
  <si>
    <t>DEDY IRAWAN</t>
  </si>
  <si>
    <t>80003819</t>
  </si>
  <si>
    <t>80004531</t>
  </si>
  <si>
    <t>SURTONO</t>
  </si>
  <si>
    <t>80000687</t>
  </si>
  <si>
    <t>SUYONO</t>
  </si>
  <si>
    <t>80000886</t>
  </si>
  <si>
    <t>YOYOK EFFENDI</t>
  </si>
  <si>
    <t>YOHANES JON</t>
  </si>
  <si>
    <t>80004996</t>
  </si>
  <si>
    <t>80002333</t>
  </si>
  <si>
    <t>AHMAD RIJAL</t>
  </si>
  <si>
    <t>EGIDIUS MAU</t>
  </si>
  <si>
    <t>80004165</t>
  </si>
  <si>
    <t>80001831</t>
  </si>
  <si>
    <t>M. NURDIN</t>
  </si>
  <si>
    <t>00118075</t>
  </si>
  <si>
    <t>AUFA SALSABILA</t>
  </si>
  <si>
    <t>00117500</t>
  </si>
  <si>
    <t>FAHRI FEBRIANTO</t>
  </si>
  <si>
    <t>00117388</t>
  </si>
  <si>
    <t>JIHAD FIFADHILLAH</t>
  </si>
  <si>
    <t>80004258</t>
  </si>
  <si>
    <t>FAUZY PRATAMA MANDALA</t>
  </si>
  <si>
    <t>80002057</t>
  </si>
  <si>
    <t>YAYAT HIDAYAT</t>
  </si>
  <si>
    <t>80002558</t>
  </si>
  <si>
    <t>HAPRIADI</t>
  </si>
  <si>
    <t>HENRIK SETIAWAN</t>
  </si>
  <si>
    <t>80004979</t>
  </si>
  <si>
    <t>JONI IRAWAN</t>
  </si>
  <si>
    <t>80004947</t>
  </si>
  <si>
    <t>80002743</t>
  </si>
  <si>
    <t>MAXI PALINDA</t>
  </si>
  <si>
    <t>MUHAMMAD NUH</t>
  </si>
  <si>
    <t>80004976</t>
  </si>
  <si>
    <t>MUHAMMAD SYAFI'I</t>
  </si>
  <si>
    <t>80004327</t>
  </si>
  <si>
    <t>AGUS DIRGAHAYU PUTRA</t>
  </si>
  <si>
    <t>80004980</t>
  </si>
  <si>
    <t>80002361</t>
  </si>
  <si>
    <t>AGUSTA HENDYKA</t>
  </si>
  <si>
    <t>80004003</t>
  </si>
  <si>
    <t>Ahmad Khusairi</t>
  </si>
  <si>
    <t>AHMADI</t>
  </si>
  <si>
    <t>80004944</t>
  </si>
  <si>
    <t>80002331</t>
  </si>
  <si>
    <t>ANDREY WIBISONO</t>
  </si>
  <si>
    <t>80003292</t>
  </si>
  <si>
    <t>ANGGA ARIANTO</t>
  </si>
  <si>
    <t>80003982</t>
  </si>
  <si>
    <t>ARI WIBOWO</t>
  </si>
  <si>
    <t>ARIE YANTO</t>
  </si>
  <si>
    <t>80004943</t>
  </si>
  <si>
    <t>80003040</t>
  </si>
  <si>
    <t>EKO SUROYO</t>
  </si>
  <si>
    <t>80004000</t>
  </si>
  <si>
    <t>Fajar Setiawan</t>
  </si>
  <si>
    <t>FERRY SUTRISNA</t>
  </si>
  <si>
    <t>80004946</t>
  </si>
  <si>
    <t>80004476</t>
  </si>
  <si>
    <t>FRANS TOMBI</t>
  </si>
  <si>
    <t>80002596</t>
  </si>
  <si>
    <t>FRANSISKUS MARTON</t>
  </si>
  <si>
    <t>80004487</t>
  </si>
  <si>
    <t>HUBERTUS BEGO</t>
  </si>
  <si>
    <t>80003044</t>
  </si>
  <si>
    <t>ITANG MANGNGERA</t>
  </si>
  <si>
    <t>80003981</t>
  </si>
  <si>
    <t>M ARIS HIDAYAT</t>
  </si>
  <si>
    <t>MARKUS MELKI</t>
  </si>
  <si>
    <t>80004970</t>
  </si>
  <si>
    <t>80002374</t>
  </si>
  <si>
    <t>MARSENDY SANDA RINDING</t>
  </si>
  <si>
    <t>80001786</t>
  </si>
  <si>
    <t>MIRANSYAH</t>
  </si>
  <si>
    <t>80002363</t>
  </si>
  <si>
    <t>RAHMAT HIDAYAT TUWO</t>
  </si>
  <si>
    <t>80004001</t>
  </si>
  <si>
    <t>RUDI HARTONO</t>
  </si>
  <si>
    <t>80002702</t>
  </si>
  <si>
    <t>SAIN BOGA RIZKI RAMADHAN LUBIS</t>
  </si>
  <si>
    <t>80003630</t>
  </si>
  <si>
    <t>SANDI</t>
  </si>
  <si>
    <t>80002896</t>
  </si>
  <si>
    <t>SWANDRE OTNIEL</t>
  </si>
  <si>
    <t>THEOFILUS GERODA</t>
  </si>
  <si>
    <t>80004938</t>
  </si>
  <si>
    <t>80002437</t>
  </si>
  <si>
    <t>ADI SANTOSO</t>
  </si>
  <si>
    <t>80004471</t>
  </si>
  <si>
    <t>AGUSTIAN KEKA</t>
  </si>
  <si>
    <t>80002639</t>
  </si>
  <si>
    <t>AMIRUDDIN SUDIN</t>
  </si>
  <si>
    <t>ANMAR UTI RANTE LIMBONG</t>
  </si>
  <si>
    <t>80004833</t>
  </si>
  <si>
    <t>80002871</t>
  </si>
  <si>
    <t>APRILLIO GINTING</t>
  </si>
  <si>
    <t>80000001</t>
  </si>
  <si>
    <t>ARINDRA YOGISWARA</t>
  </si>
  <si>
    <t>80002342</t>
  </si>
  <si>
    <t>AWAN BUDI KUSUMA</t>
  </si>
  <si>
    <t>80004322</t>
  </si>
  <si>
    <t>GEDEON PANJAITAN</t>
  </si>
  <si>
    <t>80002597</t>
  </si>
  <si>
    <t>GUNAWAN MARTIN</t>
  </si>
  <si>
    <t>80002703</t>
  </si>
  <si>
    <t>HERMAN</t>
  </si>
  <si>
    <t>80003194</t>
  </si>
  <si>
    <t>80002356</t>
  </si>
  <si>
    <t>JAMALUDDIN</t>
  </si>
  <si>
    <t>80002842</t>
  </si>
  <si>
    <t>JERI JEVRI</t>
  </si>
  <si>
    <t>JHON FRANCISKO SIDABUTAR</t>
  </si>
  <si>
    <t>OPERATOR</t>
  </si>
  <si>
    <t>80003136</t>
  </si>
  <si>
    <t>JUNAEDI</t>
  </si>
  <si>
    <t>80004323</t>
  </si>
  <si>
    <t>KAMRA PUTRA MANULLANG</t>
  </si>
  <si>
    <t>80004168</t>
  </si>
  <si>
    <t>LUKAS</t>
  </si>
  <si>
    <t>80004621</t>
  </si>
  <si>
    <t>80002611</t>
  </si>
  <si>
    <t>MARCELINUS FRANKY NANO</t>
  </si>
  <si>
    <t>MARTHEN LAPIK</t>
  </si>
  <si>
    <t>80004324</t>
  </si>
  <si>
    <t>MUHAMMAD FAJAR RIZKI</t>
  </si>
  <si>
    <t>80004326</t>
  </si>
  <si>
    <t>00112219</t>
  </si>
  <si>
    <t>MUHLIS</t>
  </si>
  <si>
    <t>80002613</t>
  </si>
  <si>
    <t>PUTRA PASARIBU</t>
  </si>
  <si>
    <t>80004175</t>
  </si>
  <si>
    <t>QURNIAWAN SAPUTRA</t>
  </si>
  <si>
    <t>80004328</t>
  </si>
  <si>
    <t>80003139</t>
  </si>
  <si>
    <t>RISKI ALFANDI</t>
  </si>
  <si>
    <t>SABBIHI MASDAR</t>
  </si>
  <si>
    <t>80004981</t>
  </si>
  <si>
    <t>80002655</t>
  </si>
  <si>
    <t>SAKRINANTO</t>
  </si>
  <si>
    <t>80004331</t>
  </si>
  <si>
    <t>SYAHRIL</t>
  </si>
  <si>
    <t>80002593</t>
  </si>
  <si>
    <t>ALEX DWI LUKMAN</t>
  </si>
  <si>
    <t>80004379</t>
  </si>
  <si>
    <t>DEDI KURNIAWAN</t>
  </si>
  <si>
    <t>RAHMAD ADI KURNIAWAN</t>
  </si>
  <si>
    <t>80003966</t>
  </si>
  <si>
    <t>80004491</t>
  </si>
  <si>
    <t>80004597</t>
  </si>
  <si>
    <t>YUSNANDAR SYAHPUTRA AITONAM</t>
  </si>
  <si>
    <t>Rio Dwi Oktaviana</t>
  </si>
  <si>
    <t>80003288</t>
  </si>
  <si>
    <t>00118101</t>
  </si>
  <si>
    <t>MUCHAMAD THASMIADI</t>
  </si>
  <si>
    <t>UNIT HEAD - HAULING &amp; ROAD MAINT.</t>
  </si>
  <si>
    <t>MUH SYAWALUDIN</t>
  </si>
  <si>
    <t>80004934</t>
  </si>
  <si>
    <t>80002394</t>
  </si>
  <si>
    <t>SAIFUL</t>
  </si>
  <si>
    <t>80002960</t>
  </si>
  <si>
    <t>SYAHRUL RAHMAT</t>
  </si>
  <si>
    <t>80004031</t>
  </si>
  <si>
    <t>INDRA KRISTIAN</t>
  </si>
  <si>
    <t>80002362</t>
  </si>
  <si>
    <t>EMANUEL MOA NURAK</t>
  </si>
  <si>
    <t>AHMADI ANWAR</t>
  </si>
  <si>
    <t>80004319</t>
  </si>
  <si>
    <t>80001862</t>
  </si>
  <si>
    <t>ARIS SULISTYONO</t>
  </si>
  <si>
    <t>80003186</t>
  </si>
  <si>
    <t>BINTAIR RIYAN</t>
  </si>
  <si>
    <t>80003790</t>
  </si>
  <si>
    <t>BUDIANTO</t>
  </si>
  <si>
    <t>80001767</t>
  </si>
  <si>
    <t>DWI SETIYAWAN</t>
  </si>
  <si>
    <t>80002647</t>
  </si>
  <si>
    <t>HENDRIK KURNIAWAN</t>
  </si>
  <si>
    <t>80004152</t>
  </si>
  <si>
    <t>SUMIAR</t>
  </si>
  <si>
    <t>80001799</t>
  </si>
  <si>
    <t>SUPRIYADI</t>
  </si>
  <si>
    <t>80003786</t>
  </si>
  <si>
    <t>80002584</t>
  </si>
  <si>
    <t>WINDA YUHONO</t>
  </si>
  <si>
    <t>80002620</t>
  </si>
  <si>
    <t>YOGI PURWANTO</t>
  </si>
  <si>
    <t>80002393</t>
  </si>
  <si>
    <t>ADI NURHASAN MUJIB</t>
  </si>
  <si>
    <t>00118361</t>
  </si>
  <si>
    <t>ANDI WIDIANTO</t>
  </si>
  <si>
    <t>80002786</t>
  </si>
  <si>
    <t>ANTON ADI PUTRA</t>
  </si>
  <si>
    <t>80002822</t>
  </si>
  <si>
    <t>ARFAN CHOERI</t>
  </si>
  <si>
    <t>80002785</t>
  </si>
  <si>
    <t>ARIF DWI CAHYONO</t>
  </si>
  <si>
    <t>80003338</t>
  </si>
  <si>
    <t>ARNANDA BAGUS SATRIA</t>
  </si>
  <si>
    <t>80002837</t>
  </si>
  <si>
    <t xml:space="preserve">EDO DWI SAPUTRA </t>
  </si>
  <si>
    <t>80002783</t>
  </si>
  <si>
    <t>KUS ANANG ADITIYA</t>
  </si>
  <si>
    <t>80002980</t>
  </si>
  <si>
    <t>MUHAMMAD PUGUH KHOIRUL UMAM</t>
  </si>
  <si>
    <t>80002324</t>
  </si>
  <si>
    <t>NURFENDI SETIAWAN</t>
  </si>
  <si>
    <t>80002323</t>
  </si>
  <si>
    <t>TRI PURNOMO</t>
  </si>
  <si>
    <t>80000956</t>
  </si>
  <si>
    <t>TRIYONO</t>
  </si>
  <si>
    <t>80002787</t>
  </si>
  <si>
    <t>YOGA ALIFIA PUTRA</t>
  </si>
  <si>
    <t>80003298</t>
  </si>
  <si>
    <t>ZAENAL MUKARROM</t>
  </si>
  <si>
    <t>80003184</t>
  </si>
  <si>
    <t>ABDUL GHAFUR</t>
  </si>
  <si>
    <t>80004259</t>
  </si>
  <si>
    <t>ELGA TRI PRIMA WARDANA</t>
  </si>
  <si>
    <t>00116187</t>
  </si>
  <si>
    <t>TRI SASONO</t>
  </si>
  <si>
    <t>80002335</t>
  </si>
  <si>
    <t>ACHMAD KHUSAINI</t>
  </si>
  <si>
    <t>80000746</t>
  </si>
  <si>
    <t>AHMAD RAHMADAN ASHILANA HIDAYAT</t>
  </si>
  <si>
    <t>80002398</t>
  </si>
  <si>
    <t>AHMAD RIFAI HAMZAH</t>
  </si>
  <si>
    <t>80002653</t>
  </si>
  <si>
    <t>AZIS ARISMA</t>
  </si>
  <si>
    <t>00210059</t>
  </si>
  <si>
    <t>BENNY MARTINUS</t>
  </si>
  <si>
    <t>80002255</t>
  </si>
  <si>
    <t>CHOIRUL ANAMULLOH</t>
  </si>
  <si>
    <t>80002717</t>
  </si>
  <si>
    <t>FAJAR AGUS SUJATMIKO</t>
  </si>
  <si>
    <t>80001768</t>
  </si>
  <si>
    <t>FERI AGUS PURNOMO</t>
  </si>
  <si>
    <t>80002038</t>
  </si>
  <si>
    <t>GURUH BHIMANTARA SAKTI KARTIKA PUTRA SOE</t>
  </si>
  <si>
    <t>80002239</t>
  </si>
  <si>
    <t>HEFNNI AGUS FIRMANTI</t>
  </si>
  <si>
    <t>OFFICER - PURCHASING</t>
  </si>
  <si>
    <t>80000850</t>
  </si>
  <si>
    <t>ILHAM BAKTIAR JAYA KUSUMA</t>
  </si>
  <si>
    <t>00114342</t>
  </si>
  <si>
    <t>JOKO PRASETYO</t>
  </si>
  <si>
    <t>80002747</t>
  </si>
  <si>
    <t>KATON RAGIL PRIWISONO</t>
  </si>
  <si>
    <t>80002063</t>
  </si>
  <si>
    <t>M IHZA NUR RIFQI</t>
  </si>
  <si>
    <t>80003286</t>
  </si>
  <si>
    <t>MOH RIZAL AGUSTIONO</t>
  </si>
  <si>
    <t>80002688</t>
  </si>
  <si>
    <t>MUHAJIR</t>
  </si>
  <si>
    <t>80001217</t>
  </si>
  <si>
    <t>MUHAMAD HERI</t>
  </si>
  <si>
    <t>80001218</t>
  </si>
  <si>
    <t>MUHAMMAD CHOIRUL ANAM</t>
  </si>
  <si>
    <t>80002982</t>
  </si>
  <si>
    <t>RENGGA ADI PRATAMA</t>
  </si>
  <si>
    <t>80002848</t>
  </si>
  <si>
    <t>SAM BENYAMIN ZACHARIAS</t>
  </si>
  <si>
    <t>80002261</t>
  </si>
  <si>
    <t>SIGIT PURWOKO</t>
  </si>
  <si>
    <t>00113187</t>
  </si>
  <si>
    <t>SINGGIH PRAYOGO</t>
  </si>
  <si>
    <t>INSTRUCTOR - PLANT</t>
  </si>
  <si>
    <t>80002748</t>
  </si>
  <si>
    <t>SISWANTO</t>
  </si>
  <si>
    <t>80002532</t>
  </si>
  <si>
    <t>TRI AGUNG PRASETYO</t>
  </si>
  <si>
    <t>80002254</t>
  </si>
  <si>
    <t>VINSA CAHYO HADI SAPUTRO</t>
  </si>
  <si>
    <t>80002187</t>
  </si>
  <si>
    <t>WAHYU PRATAMA</t>
  </si>
  <si>
    <t>00116136</t>
  </si>
  <si>
    <t>WAHYU PRIBADI</t>
  </si>
  <si>
    <t>WIDIANTO</t>
  </si>
  <si>
    <t>80003076</t>
  </si>
  <si>
    <t>04121374</t>
  </si>
  <si>
    <t>YANDI CAHYADI RAMADHAN</t>
  </si>
  <si>
    <t>80002933</t>
  </si>
  <si>
    <t>YUDI KURNIAWAN</t>
  </si>
  <si>
    <t>GEFLY</t>
  </si>
  <si>
    <t>80004974</t>
  </si>
  <si>
    <t>80002259</t>
  </si>
  <si>
    <t>MAKMUR</t>
  </si>
  <si>
    <t>80004742</t>
  </si>
  <si>
    <t>HERMAN S</t>
  </si>
  <si>
    <t>00117596</t>
  </si>
  <si>
    <t>SARIF HIDAYAT</t>
  </si>
  <si>
    <t>FERNANDO PONTOLAENG</t>
  </si>
  <si>
    <t>80004604</t>
  </si>
  <si>
    <t>00115069</t>
  </si>
  <si>
    <t>ACHMAD NIZARUL ADAM</t>
  </si>
  <si>
    <t>80002058</t>
  </si>
  <si>
    <t>FANI SURYA ANGGORO</t>
  </si>
  <si>
    <t>00305040</t>
  </si>
  <si>
    <t>UNIT HEAD - PRODUCTION</t>
  </si>
  <si>
    <t>80002326</t>
  </si>
  <si>
    <t>VERI NAIK PARULIAN PANGARIBUAN</t>
  </si>
  <si>
    <t>80003299</t>
  </si>
  <si>
    <t>A. VAHRIZAL</t>
  </si>
  <si>
    <t>80003302</t>
  </si>
  <si>
    <t>ABIRAHIM</t>
  </si>
  <si>
    <t>ACENG ARDIADY</t>
  </si>
  <si>
    <t>80002740</t>
  </si>
  <si>
    <t>80001839</t>
  </si>
  <si>
    <t>ADITYA RAMA PRADIPTA</t>
  </si>
  <si>
    <t>80002534</t>
  </si>
  <si>
    <t>AGUS APRIANOR</t>
  </si>
  <si>
    <t>80002313</t>
  </si>
  <si>
    <t>AHMAD FITRIANOR</t>
  </si>
  <si>
    <t>AHMAD IRPAN SAPUTRA</t>
  </si>
  <si>
    <t>80004194</t>
  </si>
  <si>
    <t>80002947</t>
  </si>
  <si>
    <t>AHMAD JUMADI</t>
  </si>
  <si>
    <t>80003622</t>
  </si>
  <si>
    <t>AHMAD MUDZAKIR</t>
  </si>
  <si>
    <t>AHMAD PURNATAWAN</t>
  </si>
  <si>
    <t>80004627</t>
  </si>
  <si>
    <t>80004539</t>
  </si>
  <si>
    <t>AHMAD YULIANTO</t>
  </si>
  <si>
    <t>AKHMAD MABRUR KHAIR</t>
  </si>
  <si>
    <t>80004195</t>
  </si>
  <si>
    <t>80004817</t>
  </si>
  <si>
    <t>AKHMAD RIJALI</t>
  </si>
  <si>
    <t>FIELD SUPPORT - IT</t>
  </si>
  <si>
    <t>80001843</t>
  </si>
  <si>
    <t>AKHMAD SARBANI</t>
  </si>
  <si>
    <t>80001861</t>
  </si>
  <si>
    <t>AL FAIZAL WIJAYA</t>
  </si>
  <si>
    <t>80001840</t>
  </si>
  <si>
    <t>ALAM</t>
  </si>
  <si>
    <t>80002130</t>
  </si>
  <si>
    <t>ALBERT LUMILING</t>
  </si>
  <si>
    <t>ALBERUS IVANRI</t>
  </si>
  <si>
    <t>80003818</t>
  </si>
  <si>
    <t>80001860</t>
  </si>
  <si>
    <t>ALFIATNOR</t>
  </si>
  <si>
    <t>80001845</t>
  </si>
  <si>
    <t>ALIAS SENDE MARISSING</t>
  </si>
  <si>
    <t>80002750</t>
  </si>
  <si>
    <t>ALPIKANOOR</t>
  </si>
  <si>
    <t>80003018</t>
  </si>
  <si>
    <t>ALVINO</t>
  </si>
  <si>
    <t>ANDRI IRAWAN</t>
  </si>
  <si>
    <t>80004606</t>
  </si>
  <si>
    <t>80001094</t>
  </si>
  <si>
    <t>ANWAR</t>
  </si>
  <si>
    <t>80001855</t>
  </si>
  <si>
    <t>ARDIANSYAH</t>
  </si>
  <si>
    <t>ARI AKHMAD EFFENDY</t>
  </si>
  <si>
    <t>80003004</t>
  </si>
  <si>
    <t>80002224</t>
  </si>
  <si>
    <t>ARI RIDIANTO</t>
  </si>
  <si>
    <t>80003131</t>
  </si>
  <si>
    <t>ARI SUPRIADI</t>
  </si>
  <si>
    <t>80002125</t>
  </si>
  <si>
    <t>ARIFUDDIN</t>
  </si>
  <si>
    <t>ARIS BERIWI UTAMA</t>
  </si>
  <si>
    <t>80004196</t>
  </si>
  <si>
    <t>80002196</t>
  </si>
  <si>
    <t>ARISKINADI</t>
  </si>
  <si>
    <t>80001844</t>
  </si>
  <si>
    <t>ARIYANTO</t>
  </si>
  <si>
    <t>80002348</t>
  </si>
  <si>
    <t>ARSIL AZIM</t>
  </si>
  <si>
    <t>80002131</t>
  </si>
  <si>
    <t>ASMAWI AL GHANI</t>
  </si>
  <si>
    <t>80004538</t>
  </si>
  <si>
    <t>ASRAT MULIA</t>
  </si>
  <si>
    <t>80001353</t>
  </si>
  <si>
    <t>BAGAS HUSAIN</t>
  </si>
  <si>
    <t>80003193</t>
  </si>
  <si>
    <t>BAHRI</t>
  </si>
  <si>
    <t>80002543</t>
  </si>
  <si>
    <t>BAYU NUGROHO</t>
  </si>
  <si>
    <t>80000682</t>
  </si>
  <si>
    <t>BELLY</t>
  </si>
  <si>
    <t>80003130</t>
  </si>
  <si>
    <t>BEPRIK LAND HELDI OSTRA</t>
  </si>
  <si>
    <t>80000645</t>
  </si>
  <si>
    <t>BURHANUDIN</t>
  </si>
  <si>
    <t>80003522</t>
  </si>
  <si>
    <t>CANDRA</t>
  </si>
  <si>
    <t>80002774</t>
  </si>
  <si>
    <t>CANDRA WIJAYA</t>
  </si>
  <si>
    <t>CITRA AKBAR</t>
  </si>
  <si>
    <t>80004197</t>
  </si>
  <si>
    <t>80003792</t>
  </si>
  <si>
    <t>CUPI</t>
  </si>
  <si>
    <t>80002036</t>
  </si>
  <si>
    <t>DANIEL DUMA PATHIBANG</t>
  </si>
  <si>
    <t>DASA FAHRI ERLANDA</t>
  </si>
  <si>
    <t>80004200</t>
  </si>
  <si>
    <t>80002339</t>
  </si>
  <si>
    <t>DICKY AULIA RAHMAN</t>
  </si>
  <si>
    <t>80003133</t>
  </si>
  <si>
    <t>DIKI ARIADI</t>
  </si>
  <si>
    <t>80003005</t>
  </si>
  <si>
    <t>DODIEK SETIAWAN</t>
  </si>
  <si>
    <t>80002220</t>
  </si>
  <si>
    <t>DONI DAMARA</t>
  </si>
  <si>
    <t>80002344</t>
  </si>
  <si>
    <t>EDI RAHMAN</t>
  </si>
  <si>
    <t>EKO ARIANTO</t>
  </si>
  <si>
    <t>80003028</t>
  </si>
  <si>
    <t>EKSAN ABDUL KARIM</t>
  </si>
  <si>
    <t>80004201</t>
  </si>
  <si>
    <t>80003735</t>
  </si>
  <si>
    <t>ELVISIA</t>
  </si>
  <si>
    <t>ADMIN SUPPORT - LOGISTIC</t>
  </si>
  <si>
    <t>ENDRIANSYAH RUSLIN</t>
  </si>
  <si>
    <t>80003022</t>
  </si>
  <si>
    <t>80001355</t>
  </si>
  <si>
    <t>ERI IRAWAN</t>
  </si>
  <si>
    <t>FAHRUL JIAN NOOR</t>
  </si>
  <si>
    <t>80004202</t>
  </si>
  <si>
    <t>80003134</t>
  </si>
  <si>
    <t>FERRY AGUS IRAWAN</t>
  </si>
  <si>
    <t>80002340</t>
  </si>
  <si>
    <t>FRAN EPENDI</t>
  </si>
  <si>
    <t>80002749</t>
  </si>
  <si>
    <t>FRENGKY GUNAI RISAN</t>
  </si>
  <si>
    <t>80002312</t>
  </si>
  <si>
    <t>GANDI ANSYAH</t>
  </si>
  <si>
    <t>80004479</t>
  </si>
  <si>
    <t>GARANTO GURITNO</t>
  </si>
  <si>
    <t>80003135</t>
  </si>
  <si>
    <t>GEVIADI</t>
  </si>
  <si>
    <t>80000667</t>
  </si>
  <si>
    <t>GIAN SOPATER</t>
  </si>
  <si>
    <t>80000652</t>
  </si>
  <si>
    <t>HADIYANTO</t>
  </si>
  <si>
    <t>80002754</t>
  </si>
  <si>
    <t>HAIKUN</t>
  </si>
  <si>
    <t>80002221</t>
  </si>
  <si>
    <t>HAMRIYADI</t>
  </si>
  <si>
    <t>80001354</t>
  </si>
  <si>
    <t>HAMSAH</t>
  </si>
  <si>
    <t>80002128</t>
  </si>
  <si>
    <t>HARMOKO</t>
  </si>
  <si>
    <t>80001348</t>
  </si>
  <si>
    <t>HENDRA APRIADI</t>
  </si>
  <si>
    <t>80002544</t>
  </si>
  <si>
    <t>HENDRA ATMAJA</t>
  </si>
  <si>
    <t>80001854</t>
  </si>
  <si>
    <t>HENDRA WAHYUDI</t>
  </si>
  <si>
    <t>80002646</t>
  </si>
  <si>
    <t>HENDRI SUSANTO</t>
  </si>
  <si>
    <t>80003893</t>
  </si>
  <si>
    <t>HENDRIYANTO</t>
  </si>
  <si>
    <t>80004082</t>
  </si>
  <si>
    <t>HENGKI SAPUTRA</t>
  </si>
  <si>
    <t>80003019</t>
  </si>
  <si>
    <t>80002017</t>
  </si>
  <si>
    <t>HENGKI TORNADO</t>
  </si>
  <si>
    <t>80002755</t>
  </si>
  <si>
    <t>HENGKY DENARY</t>
  </si>
  <si>
    <t>80002045</t>
  </si>
  <si>
    <t>HENGKY TERNANDO</t>
  </si>
  <si>
    <t>80001848</t>
  </si>
  <si>
    <t>HIDAYATOL JALI RAHMAN</t>
  </si>
  <si>
    <t>01220009</t>
  </si>
  <si>
    <t>IGO SAPUTRA</t>
  </si>
  <si>
    <t>IJO SAPUTRA</t>
  </si>
  <si>
    <t>80004203</t>
  </si>
  <si>
    <t>80002219</t>
  </si>
  <si>
    <t>IJONG</t>
  </si>
  <si>
    <t>IMANNOR</t>
  </si>
  <si>
    <t>80004204</t>
  </si>
  <si>
    <t>80002350</t>
  </si>
  <si>
    <t>INDRA BANGNGA PADANG</t>
  </si>
  <si>
    <t>INDRA JAYA</t>
  </si>
  <si>
    <t>80004632</t>
  </si>
  <si>
    <t>80002337</t>
  </si>
  <si>
    <t>IRVAN RIADI</t>
  </si>
  <si>
    <t>80002772</t>
  </si>
  <si>
    <t>80002240</t>
  </si>
  <si>
    <t>JADA ALAM LESTARI</t>
  </si>
  <si>
    <t>ADMIN SUPPORT - PLANT</t>
  </si>
  <si>
    <t>80002223</t>
  </si>
  <si>
    <t>JAIN SINGOTO</t>
  </si>
  <si>
    <t>80001841</t>
  </si>
  <si>
    <t>JAMI KARNI</t>
  </si>
  <si>
    <t>80003195</t>
  </si>
  <si>
    <t>JECKY</t>
  </si>
  <si>
    <t>80003549</t>
  </si>
  <si>
    <t>JEFRI ANJASNIA</t>
  </si>
  <si>
    <t>JEFRY SUSILO</t>
  </si>
  <si>
    <t>80004206</t>
  </si>
  <si>
    <t>JEPRI YULIANOOR</t>
  </si>
  <si>
    <t>80004207</t>
  </si>
  <si>
    <t>JERRY FERNANDO</t>
  </si>
  <si>
    <t>80004070</t>
  </si>
  <si>
    <t>80002338</t>
  </si>
  <si>
    <t>JILUN SURYADI</t>
  </si>
  <si>
    <t>80004492</t>
  </si>
  <si>
    <t>JIMY</t>
  </si>
  <si>
    <t>80003196</t>
  </si>
  <si>
    <t>JOKO SULISTIONO</t>
  </si>
  <si>
    <t>80002771</t>
  </si>
  <si>
    <t>JONI PRAYUDI</t>
  </si>
  <si>
    <t>80002516</t>
  </si>
  <si>
    <t>JONO HARTO</t>
  </si>
  <si>
    <t>80003563</t>
  </si>
  <si>
    <t>JULIAN</t>
  </si>
  <si>
    <t>80002135</t>
  </si>
  <si>
    <t>KARMINAN</t>
  </si>
  <si>
    <t>KASIANSYAH</t>
  </si>
  <si>
    <t>80003026</t>
  </si>
  <si>
    <t>KEVIN ARIESTA RIZALDI</t>
  </si>
  <si>
    <t>80004628</t>
  </si>
  <si>
    <t>80002753</t>
  </si>
  <si>
    <t>KHAIRUL ANWAR</t>
  </si>
  <si>
    <t>KOMAR OMANDO</t>
  </si>
  <si>
    <t>80004705</t>
  </si>
  <si>
    <t>80001849</t>
  </si>
  <si>
    <t>KUDER</t>
  </si>
  <si>
    <t>KUKUS MARKUS</t>
  </si>
  <si>
    <t>80003021</t>
  </si>
  <si>
    <t>LENDY DIANOR ANWAR</t>
  </si>
  <si>
    <t>80003025</t>
  </si>
  <si>
    <t>LIKO SAPUTRA</t>
  </si>
  <si>
    <t>80003801</t>
  </si>
  <si>
    <t>80003311</t>
  </si>
  <si>
    <t>LIMEI HONG</t>
  </si>
  <si>
    <t>80002116</t>
  </si>
  <si>
    <t>LOSE ROMISA</t>
  </si>
  <si>
    <t>ADMIN SUPPORT - PRODUCTION</t>
  </si>
  <si>
    <t>PRODUCTION SECTION</t>
  </si>
  <si>
    <t>80000646</t>
  </si>
  <si>
    <t>LUTHER GADING</t>
  </si>
  <si>
    <t>80003791</t>
  </si>
  <si>
    <t>MAULADI</t>
  </si>
  <si>
    <t>80002137</t>
  </si>
  <si>
    <t>MEKI ARIANTO</t>
  </si>
  <si>
    <t>80003137</t>
  </si>
  <si>
    <t>MICHO DWI KUSUMA</t>
  </si>
  <si>
    <t>80001853</t>
  </si>
  <si>
    <t>MIKE TISON ILHAMDI</t>
  </si>
  <si>
    <t>80001356</t>
  </si>
  <si>
    <t>MILDEN</t>
  </si>
  <si>
    <t>MISRANSYAH</t>
  </si>
  <si>
    <t>80004208</t>
  </si>
  <si>
    <t>80001847</t>
  </si>
  <si>
    <t>MUHAMAD ALKINDI</t>
  </si>
  <si>
    <t>MUHAMAD ARIS WARDANA</t>
  </si>
  <si>
    <t>80003803</t>
  </si>
  <si>
    <t>80001846</t>
  </si>
  <si>
    <t>MUHAMAD GOFUR</t>
  </si>
  <si>
    <t>MUHAMMAD ALDAIR</t>
  </si>
  <si>
    <t>80004193</t>
  </si>
  <si>
    <t>80002242</t>
  </si>
  <si>
    <t>MUHAMMAD CHAIRUL</t>
  </si>
  <si>
    <t>MUHAMMAD ILHAM</t>
  </si>
  <si>
    <t>80003020</t>
  </si>
  <si>
    <t>80003138</t>
  </si>
  <si>
    <t>MUHAMMAD ZAINUDIN</t>
  </si>
  <si>
    <t>80002020</t>
  </si>
  <si>
    <t>MULKIANSYAH</t>
  </si>
  <si>
    <t>NORHADI ABDUL ZABAR</t>
  </si>
  <si>
    <t>80003006</t>
  </si>
  <si>
    <t>80003789</t>
  </si>
  <si>
    <t>PANDU EKA SWANTARA</t>
  </si>
  <si>
    <t>80003197</t>
  </si>
  <si>
    <t>PANGKI ARISTIONO</t>
  </si>
  <si>
    <t>80003312</t>
  </si>
  <si>
    <t>PARIYANTO</t>
  </si>
  <si>
    <t>80000647</t>
  </si>
  <si>
    <t>PEGY YAHYA</t>
  </si>
  <si>
    <t>80004838</t>
  </si>
  <si>
    <t>PERI</t>
  </si>
  <si>
    <t>80004188</t>
  </si>
  <si>
    <t>80002138</t>
  </si>
  <si>
    <t>80001850</t>
  </si>
  <si>
    <t>PERI KURNIAWAN</t>
  </si>
  <si>
    <t>80001345</t>
  </si>
  <si>
    <t>PIRDI</t>
  </si>
  <si>
    <t>80001359</t>
  </si>
  <si>
    <t>PORWARDIANTO</t>
  </si>
  <si>
    <t>80003788</t>
  </si>
  <si>
    <t>PRANCISKUS</t>
  </si>
  <si>
    <t>80002770</t>
  </si>
  <si>
    <t>PUAD</t>
  </si>
  <si>
    <t>80000663</t>
  </si>
  <si>
    <t>PUJIONO</t>
  </si>
  <si>
    <t>80003992</t>
  </si>
  <si>
    <t>RAHMAD PURNATAWAN</t>
  </si>
  <si>
    <t>80002047</t>
  </si>
  <si>
    <t>RAHMADI</t>
  </si>
  <si>
    <t>80003804</t>
  </si>
  <si>
    <t>RAHMAT ALIL MUJAIN</t>
  </si>
  <si>
    <t>80004087</t>
  </si>
  <si>
    <t>RAHMIADI</t>
  </si>
  <si>
    <t>80003007</t>
  </si>
  <si>
    <t>80003988</t>
  </si>
  <si>
    <t>RANDI PEBRI SETIAWAN</t>
  </si>
  <si>
    <t>80002139</t>
  </si>
  <si>
    <t>RANO</t>
  </si>
  <si>
    <t>80000770</t>
  </si>
  <si>
    <t>RECKSY BENARDINO</t>
  </si>
  <si>
    <t>ADMIN SUPPORT - EXTERNAL RELATIONS</t>
  </si>
  <si>
    <t>80001093</t>
  </si>
  <si>
    <t>REGIATO</t>
  </si>
  <si>
    <t>80000662</t>
  </si>
  <si>
    <t>RENDY NATA</t>
  </si>
  <si>
    <t>80002352</t>
  </si>
  <si>
    <t>REZA FAHLEVI</t>
  </si>
  <si>
    <t>80001357</t>
  </si>
  <si>
    <t>REZA YUDHA SAPUTRA</t>
  </si>
  <si>
    <t>RIKI PALINDO</t>
  </si>
  <si>
    <t>80004629</t>
  </si>
  <si>
    <t>80001856</t>
  </si>
  <si>
    <t>RIKO PEBRIANTO</t>
  </si>
  <si>
    <t>80002249</t>
  </si>
  <si>
    <t>RIO SAPUTRA</t>
  </si>
  <si>
    <t>RIZA F. SITUMORANG</t>
  </si>
  <si>
    <t>80004630</t>
  </si>
  <si>
    <t>80002248</t>
  </si>
  <si>
    <t>RODY</t>
  </si>
  <si>
    <t>ROKIMAN</t>
  </si>
  <si>
    <t>80004090</t>
  </si>
  <si>
    <t>80003626</t>
  </si>
  <si>
    <t>RUDY KUSNADI</t>
  </si>
  <si>
    <t>80003080</t>
  </si>
  <si>
    <t>RUSLAN</t>
  </si>
  <si>
    <t>GROUP LEADER - DISPOSAL &amp; PIT SERVICE MI</t>
  </si>
  <si>
    <t>80001852</t>
  </si>
  <si>
    <t>SAILENDRY</t>
  </si>
  <si>
    <t>80001358</t>
  </si>
  <si>
    <t>SANDRA SAPUTRA</t>
  </si>
  <si>
    <t>SENDI PURWANTO</t>
  </si>
  <si>
    <t>80004085</t>
  </si>
  <si>
    <t>80002204</t>
  </si>
  <si>
    <t>SEPTA KARIANO</t>
  </si>
  <si>
    <t>SILVANO SUGIDAMAYATNO</t>
  </si>
  <si>
    <t>80003221</t>
  </si>
  <si>
    <t>SOSENO</t>
  </si>
  <si>
    <t>80004631</t>
  </si>
  <si>
    <t>SUHARDI</t>
  </si>
  <si>
    <t>80004330</t>
  </si>
  <si>
    <t>80001449</t>
  </si>
  <si>
    <t>SUKARYANTO</t>
  </si>
  <si>
    <t>INSTRUCTOR HE</t>
  </si>
  <si>
    <t>SUPPORT FUNC &amp; SOFT COMPI DEV DEPARTMENT</t>
  </si>
  <si>
    <t>80002253</t>
  </si>
  <si>
    <t>SUTEN AKBAR</t>
  </si>
  <si>
    <t>80002741</t>
  </si>
  <si>
    <t>80002533</t>
  </si>
  <si>
    <t>SWANDI NABABAN</t>
  </si>
  <si>
    <t>80003633</t>
  </si>
  <si>
    <t>SYAHYUDI</t>
  </si>
  <si>
    <t>80000638</t>
  </si>
  <si>
    <t>SYARI EFFENDI</t>
  </si>
  <si>
    <t>80000649</t>
  </si>
  <si>
    <t>TRI YADI</t>
  </si>
  <si>
    <t>80000666</t>
  </si>
  <si>
    <t>TRIO SAPUTRA</t>
  </si>
  <si>
    <t>80002127</t>
  </si>
  <si>
    <t>UGEN ANGGARA</t>
  </si>
  <si>
    <t>80003036</t>
  </si>
  <si>
    <t>WAHYU SAPUTRA</t>
  </si>
  <si>
    <t>80003140</t>
  </si>
  <si>
    <t>WANDRA PRIMA PERA</t>
  </si>
  <si>
    <t>FIELD SUPPOR</t>
  </si>
  <si>
    <t>80002252</t>
  </si>
  <si>
    <t>WELDI</t>
  </si>
  <si>
    <t>80002043</t>
  </si>
  <si>
    <t>WILLY SUKMANA</t>
  </si>
  <si>
    <t>80001838</t>
  </si>
  <si>
    <t>YONA PENIA FRANSISKA</t>
  </si>
  <si>
    <t>ADMIN SUPPORT - FINANCE &amp; ADMIN</t>
  </si>
  <si>
    <t>80003143</t>
  </si>
  <si>
    <t>YONGKY</t>
  </si>
  <si>
    <t>80002353</t>
  </si>
  <si>
    <t>YUDI EKA PRASETYA</t>
  </si>
  <si>
    <t>80000664</t>
  </si>
  <si>
    <t>YUDI HARJO</t>
  </si>
  <si>
    <t>80004493</t>
  </si>
  <si>
    <t>YUGI</t>
  </si>
  <si>
    <t>80000648</t>
  </si>
  <si>
    <t>YUNUS SANTOSA</t>
  </si>
  <si>
    <t>80002241</t>
  </si>
  <si>
    <t>YUSIKA KARMELITA</t>
  </si>
  <si>
    <t>80000644</t>
  </si>
  <si>
    <t>YUSKA</t>
  </si>
  <si>
    <t>80003313</t>
  </si>
  <si>
    <t>YUSRIL</t>
  </si>
  <si>
    <t>80001842</t>
  </si>
  <si>
    <t>YUSUF ARDI</t>
  </si>
  <si>
    <t>80003147</t>
  </si>
  <si>
    <t>ZANATUL FAHRUJI</t>
  </si>
  <si>
    <t>80002126</t>
  </si>
  <si>
    <t>ZIVI NOR HADI</t>
  </si>
  <si>
    <t>01121337</t>
  </si>
  <si>
    <t>ADITYA SAPARINGGA</t>
  </si>
  <si>
    <t>80004518</t>
  </si>
  <si>
    <t>DAVIT SEPTA HUTOMO</t>
  </si>
  <si>
    <t>80003042</t>
  </si>
  <si>
    <t>HANI PUTRA PRATAMA</t>
  </si>
  <si>
    <t>80003615</t>
  </si>
  <si>
    <t>PUJI SANTOSO</t>
  </si>
  <si>
    <t>80004522</t>
  </si>
  <si>
    <t>SURYA ADHI NUGROHO</t>
  </si>
  <si>
    <t>SYAIFUDIN</t>
  </si>
  <si>
    <t>80004174</t>
  </si>
  <si>
    <t>80004325</t>
  </si>
  <si>
    <t>MUHAMAD FAHRI KUSMARDIANTORO</t>
  </si>
  <si>
    <t>00112830</t>
  </si>
  <si>
    <t>WISNU SAPUTRA</t>
  </si>
  <si>
    <t>MECHANIC - HAULER</t>
  </si>
  <si>
    <t>80002699</t>
  </si>
  <si>
    <t>PASKA JAYA MANURUNG</t>
  </si>
  <si>
    <t>80002186</t>
  </si>
  <si>
    <t>BRYAN MAY</t>
  </si>
  <si>
    <t>AHMAT</t>
  </si>
  <si>
    <t>80004320</t>
  </si>
  <si>
    <t>80003192</t>
  </si>
  <si>
    <t>ALIF ICHWAN NOER ALIM</t>
  </si>
  <si>
    <t>80002873</t>
  </si>
  <si>
    <t>ARRY PUJI NORWANTO</t>
  </si>
  <si>
    <t>80003269</t>
  </si>
  <si>
    <t>Catur Agus Prayogi</t>
  </si>
  <si>
    <t>80004268</t>
  </si>
  <si>
    <t>ENDANG WAHYUDI</t>
  </si>
  <si>
    <t>80002645</t>
  </si>
  <si>
    <t>FEBRIAN ADI NUGRAHA</t>
  </si>
  <si>
    <t>80003053</t>
  </si>
  <si>
    <t>FEBY ROY PRATAMA</t>
  </si>
  <si>
    <t>HERRY</t>
  </si>
  <si>
    <t>80003012</t>
  </si>
  <si>
    <t>80002251</t>
  </si>
  <si>
    <t>JONI RAMLANSYAH</t>
  </si>
  <si>
    <t>80000881</t>
  </si>
  <si>
    <t>LARDIANSYAH</t>
  </si>
  <si>
    <t>80004478</t>
  </si>
  <si>
    <t>MOCHAMAD ISRA</t>
  </si>
  <si>
    <t>80002735</t>
  </si>
  <si>
    <t>MUHAMMAD SYAHRUL HAJJ</t>
  </si>
  <si>
    <t>80004489</t>
  </si>
  <si>
    <t>NUR KHOLIS</t>
  </si>
  <si>
    <t>80004148</t>
  </si>
  <si>
    <t>MUHAMMAD FADLY WICAKSONO</t>
  </si>
  <si>
    <t>GROUP LEADER - CAMP MAINTENANCE</t>
  </si>
  <si>
    <t>80002260</t>
  </si>
  <si>
    <t>TRI CAHYA RAMADHANA</t>
  </si>
  <si>
    <t>00116163</t>
  </si>
  <si>
    <t>RIAN DWI SAPUTRA</t>
  </si>
  <si>
    <t>OFFICER - INVENTORY &amp; PURCHASING</t>
  </si>
  <si>
    <t>00114064</t>
  </si>
  <si>
    <t>ILAL IKHSAN</t>
  </si>
  <si>
    <t>80000688</t>
  </si>
  <si>
    <t>CHANDRA SINAGA</t>
  </si>
  <si>
    <t>00110271</t>
  </si>
  <si>
    <t>IMRON MASHADI</t>
  </si>
  <si>
    <t>00108333</t>
  </si>
  <si>
    <t>KHOIRUL UMAM</t>
  </si>
  <si>
    <t>00118256</t>
  </si>
  <si>
    <t>NOUVEL SHOCHIB ACHMED</t>
  </si>
  <si>
    <t>00118412</t>
  </si>
  <si>
    <t>RANAJI IRVANDA</t>
  </si>
  <si>
    <t>80003250</t>
  </si>
  <si>
    <t>ADITYA NURIMAN</t>
  </si>
  <si>
    <t>80002577</t>
  </si>
  <si>
    <t>AHMAD ROJALI</t>
  </si>
  <si>
    <t>80002929</t>
  </si>
  <si>
    <t>ALBANIA SANDI PRASETYO</t>
  </si>
  <si>
    <t>80001765</t>
  </si>
  <si>
    <t>ANDI</t>
  </si>
  <si>
    <t>80003052</t>
  </si>
  <si>
    <t>KOMARUDDIN</t>
  </si>
  <si>
    <t>80004488</t>
  </si>
  <si>
    <t>MOCHAMAD AL FASI</t>
  </si>
  <si>
    <t>80002943</t>
  </si>
  <si>
    <t>MUHAMMAD FAISAL</t>
  </si>
  <si>
    <t>80002332</t>
  </si>
  <si>
    <t>MUHAMMAD IRWANSYAH</t>
  </si>
  <si>
    <t>80002458</t>
  </si>
  <si>
    <t>MUHAMMAD YUSUF</t>
  </si>
  <si>
    <t>80002599</t>
  </si>
  <si>
    <t>PUJI WALUYO</t>
  </si>
  <si>
    <t>80002347</t>
  </si>
  <si>
    <t>RACHMAN GAJALI</t>
  </si>
  <si>
    <t>80001790</t>
  </si>
  <si>
    <t>RIDWAN</t>
  </si>
  <si>
    <t>80002847</t>
  </si>
  <si>
    <t>RIFANI</t>
  </si>
  <si>
    <t>80004900</t>
  </si>
  <si>
    <t>STEVEN HADIN IRKHOLIQ</t>
  </si>
  <si>
    <t>80002850</t>
  </si>
  <si>
    <t>THEOVIUS RYANTO MANDE</t>
  </si>
  <si>
    <t>80002346</t>
  </si>
  <si>
    <t>PEDI</t>
  </si>
  <si>
    <t>80002381</t>
  </si>
  <si>
    <t>SONY HARSONO</t>
  </si>
  <si>
    <t>ARDI PIRMANSYAH</t>
  </si>
  <si>
    <t>80004660</t>
  </si>
  <si>
    <t>GEBI RAHMAN PUTRA</t>
  </si>
  <si>
    <t>80004264</t>
  </si>
  <si>
    <t>80002734</t>
  </si>
  <si>
    <t>DARWIS</t>
  </si>
  <si>
    <t>00415047</t>
  </si>
  <si>
    <t>DONIANTO</t>
  </si>
  <si>
    <t>00415016</t>
  </si>
  <si>
    <t>HADY NUROINI</t>
  </si>
  <si>
    <t>00112832</t>
  </si>
  <si>
    <t>HAFIFI SAPTA WAHYUDI</t>
  </si>
  <si>
    <t>80002826</t>
  </si>
  <si>
    <t xml:space="preserve">HASIM AS'ARI </t>
  </si>
  <si>
    <t>00118634</t>
  </si>
  <si>
    <t>IDHAM AKBAR JULI SETYO UTOMO</t>
  </si>
  <si>
    <t>80002545</t>
  </si>
  <si>
    <t>NICOLAS ANDRE PRADANA</t>
  </si>
  <si>
    <t>80002969</t>
  </si>
  <si>
    <t>NURIL MIFTAKHUDIN</t>
  </si>
  <si>
    <t>80002985</t>
  </si>
  <si>
    <t>TRI IVAN SAFRIANTO</t>
  </si>
  <si>
    <t>80002571</t>
  </si>
  <si>
    <t>LILIK NURDIN</t>
  </si>
  <si>
    <t>00118293</t>
  </si>
  <si>
    <t>DIKA CAHYO NUGROHO</t>
  </si>
  <si>
    <t>80002054</t>
  </si>
  <si>
    <t>NGABDUL MUFIT</t>
  </si>
  <si>
    <t>00119217</t>
  </si>
  <si>
    <t>NOFIYANTO</t>
  </si>
  <si>
    <t>OKI DWI SAPUTRA</t>
  </si>
  <si>
    <t>80003822</t>
  </si>
  <si>
    <t>00119227</t>
  </si>
  <si>
    <t>JEFRINALDI</t>
  </si>
  <si>
    <t>80002895</t>
  </si>
  <si>
    <t>SUGIANTO</t>
  </si>
  <si>
    <t>80001763</t>
  </si>
  <si>
    <t>AHMAD ZAENAL KIROM</t>
  </si>
  <si>
    <t>00117423</t>
  </si>
  <si>
    <t>ANDY FAISAL AR ROSYIID</t>
  </si>
  <si>
    <t>ENGINEER - MINE PLAN</t>
  </si>
  <si>
    <t>00810434</t>
  </si>
  <si>
    <t>ANWAR ROFI'I</t>
  </si>
  <si>
    <t>80004260</t>
  </si>
  <si>
    <t>DAFIT IMAN SANTOSO</t>
  </si>
  <si>
    <t>80002059</t>
  </si>
  <si>
    <t>DODIK ATMOJO</t>
  </si>
  <si>
    <t>00117025</t>
  </si>
  <si>
    <t>EKA HENDRI NUR CHAMID</t>
  </si>
  <si>
    <t>80002070</t>
  </si>
  <si>
    <t>HADANA FEBRIYANTO</t>
  </si>
  <si>
    <t>80002060</t>
  </si>
  <si>
    <t>ISHOLIHUL HADI</t>
  </si>
  <si>
    <t>80002977</t>
  </si>
  <si>
    <t>MOHAMMAD KHOIRUL HUDA</t>
  </si>
  <si>
    <t>80003067</t>
  </si>
  <si>
    <t>MUHAMMAD IMAM MUSTOFA</t>
  </si>
  <si>
    <t>GROUP LEADER - PRODUCTION MINING</t>
  </si>
  <si>
    <t>80002455</t>
  </si>
  <si>
    <t>MUHAMMAD MIFFAHRUDIN</t>
  </si>
  <si>
    <t>80003341</t>
  </si>
  <si>
    <t>MUHAMMAD NURODIN</t>
  </si>
  <si>
    <t>00114175</t>
  </si>
  <si>
    <t>TRI HARYANTO</t>
  </si>
  <si>
    <t>80002981</t>
  </si>
  <si>
    <t>YOFI ARDIAN</t>
  </si>
  <si>
    <t>00114151</t>
  </si>
  <si>
    <t>DISMAN MANAGOR MANIK</t>
  </si>
  <si>
    <t>80002328</t>
  </si>
  <si>
    <t>NOEGROHO IMAN SANTOSO TAMPUBOLON</t>
  </si>
  <si>
    <t>SAULUS LESMANA</t>
  </si>
  <si>
    <t>80004098</t>
  </si>
  <si>
    <t>00118525</t>
  </si>
  <si>
    <t>ALBERT KRISTIAN DANAN JAYA</t>
  </si>
  <si>
    <t>UNIT HEAD - TRACK MINING</t>
  </si>
  <si>
    <t>AVIAN YULIANTO</t>
  </si>
  <si>
    <t>GROUP LEADER -  MINE SURVEY</t>
  </si>
  <si>
    <t>80004893</t>
  </si>
  <si>
    <t>01121150</t>
  </si>
  <si>
    <t>JEFRI INDRI HERWANTO</t>
  </si>
  <si>
    <t>80001785</t>
  </si>
  <si>
    <t>LAVENTA JANAKA ADHA</t>
  </si>
  <si>
    <t>00112396</t>
  </si>
  <si>
    <t>MAHENDRA ANGGITA NUGRAHA</t>
  </si>
  <si>
    <t>UNIT HEAD - FINANCE</t>
  </si>
  <si>
    <t>FINANCE UNIT</t>
  </si>
  <si>
    <t>80000847</t>
  </si>
  <si>
    <t>PAMUNGKAS ARIYADI</t>
  </si>
  <si>
    <t>80002583</t>
  </si>
  <si>
    <t>YERRY FERNANDO</t>
  </si>
  <si>
    <t>80002782</t>
  </si>
  <si>
    <t>EKO YULIANTO</t>
  </si>
  <si>
    <t>80002056</t>
  </si>
  <si>
    <t>INDRA SETIAWAN</t>
  </si>
  <si>
    <t>80002479</t>
  </si>
  <si>
    <t>RIZKY APRYANTORO</t>
  </si>
  <si>
    <t>80004945</t>
  </si>
  <si>
    <t>80002106</t>
  </si>
  <si>
    <t>WAHYU UTOMO</t>
  </si>
  <si>
    <t>TIRE UNIT</t>
  </si>
  <si>
    <t>00118383</t>
  </si>
  <si>
    <t>WAHYU VITO SASONGKO PUTRO</t>
  </si>
  <si>
    <t>GROUP LEADER -  MINE SURVEY &amp; PIT CTRL</t>
  </si>
  <si>
    <t>SURVEY &amp; PIT CONTROL SUB UNIT</t>
  </si>
  <si>
    <t>80003971</t>
  </si>
  <si>
    <t>DANI IMANUEL SINURAT</t>
  </si>
  <si>
    <t>80002984</t>
  </si>
  <si>
    <t>ANGGA SILVANA PUTRA</t>
  </si>
  <si>
    <t>00109298</t>
  </si>
  <si>
    <t>IWAN WIBOWO PRAKOSO</t>
  </si>
  <si>
    <t>UNIT HEAD - TIRE</t>
  </si>
  <si>
    <t>80003152</t>
  </si>
  <si>
    <t>LILIK AGUS PRAKOSO</t>
  </si>
  <si>
    <t>00117506</t>
  </si>
  <si>
    <t>MARYANA</t>
  </si>
  <si>
    <t>00118054</t>
  </si>
  <si>
    <t>MUHAMMAD HASYIM SAPUTRO</t>
  </si>
  <si>
    <t>00117347</t>
  </si>
  <si>
    <t>ROCHMAD S. KUNCORO</t>
  </si>
  <si>
    <t>OFFICER - K3L PERTAMBANGAN</t>
  </si>
  <si>
    <t>80002003</t>
  </si>
  <si>
    <t>SOKMA IRAWAN</t>
  </si>
  <si>
    <t>MARSEL EXONERO CHRISTIAN</t>
  </si>
  <si>
    <t>OFFICER - MANPOWER SUPPORT</t>
  </si>
  <si>
    <t>80004898</t>
  </si>
  <si>
    <t>80004661</t>
  </si>
  <si>
    <t>ENAN GUNAWAN</t>
  </si>
  <si>
    <t>80002559</t>
  </si>
  <si>
    <t>RIDWAN MUHSIN</t>
  </si>
  <si>
    <t>80003518</t>
  </si>
  <si>
    <t>ABDUL GAPUR</t>
  </si>
  <si>
    <t>ADMO DIARJO SINAGA</t>
  </si>
  <si>
    <t>80004293</t>
  </si>
  <si>
    <t>80000842</t>
  </si>
  <si>
    <t>AFRIADI</t>
  </si>
  <si>
    <t>80003031</t>
  </si>
  <si>
    <t>AGOENG ADHI KURNIAWAN</t>
  </si>
  <si>
    <t>80004608</t>
  </si>
  <si>
    <t>AJI PURNOMO</t>
  </si>
  <si>
    <t>80004537</t>
  </si>
  <si>
    <t>AKHMAD AGUNG WIJAYA</t>
  </si>
  <si>
    <t>80004096</t>
  </si>
  <si>
    <t>AKHMAD JUARDI</t>
  </si>
  <si>
    <t>00119189</t>
  </si>
  <si>
    <t>ALJARY</t>
  </si>
  <si>
    <t>UNIT HEAD - HAULING &amp; ROAD MAINT</t>
  </si>
  <si>
    <t>HAULING &amp; ROAD MAINT. UNIT</t>
  </si>
  <si>
    <t>ANDY AZUAR</t>
  </si>
  <si>
    <t>80003865</t>
  </si>
  <si>
    <t>80002464</t>
  </si>
  <si>
    <t>ARIP SUBARI</t>
  </si>
  <si>
    <t>00208151</t>
  </si>
  <si>
    <t>ARMAN</t>
  </si>
  <si>
    <t>80003631</t>
  </si>
  <si>
    <t>BAMBANG EKO HIDAYAT</t>
  </si>
  <si>
    <t>00212788</t>
  </si>
  <si>
    <t>BAMBANG SUSILO</t>
  </si>
  <si>
    <t>BAYU SULISTIYO</t>
  </si>
  <si>
    <t>80004993</t>
  </si>
  <si>
    <t>80002553</t>
  </si>
  <si>
    <t>DEDI SUJI IRAWAN</t>
  </si>
  <si>
    <t>80000665</t>
  </si>
  <si>
    <t>DEDY SUKMA</t>
  </si>
  <si>
    <t>EDI NUGROHO</t>
  </si>
  <si>
    <t>80004164</t>
  </si>
  <si>
    <t>80000674</t>
  </si>
  <si>
    <t>EDI SURAHMAN</t>
  </si>
  <si>
    <t>00119142</t>
  </si>
  <si>
    <t>EKO WAHONO</t>
  </si>
  <si>
    <t>80004269</t>
  </si>
  <si>
    <t>FAHMI YANOR</t>
  </si>
  <si>
    <t>FEBRI YADI</t>
  </si>
  <si>
    <t>80004609</t>
  </si>
  <si>
    <t>80001117</t>
  </si>
  <si>
    <t>FERY EKO PRASETYO</t>
  </si>
  <si>
    <t>00206408</t>
  </si>
  <si>
    <t>GAJALI RAHMAN</t>
  </si>
  <si>
    <t>UNIT HEAD - PRODUCTION MINING</t>
  </si>
  <si>
    <t>HARIYANTO</t>
  </si>
  <si>
    <t>80004610</t>
  </si>
  <si>
    <t>80004333</t>
  </si>
  <si>
    <t>HARYADI ANSAR</t>
  </si>
  <si>
    <t>80002470</t>
  </si>
  <si>
    <t>HERI SETIYAWAN</t>
  </si>
  <si>
    <t>80003011</t>
  </si>
  <si>
    <t>HERMANI</t>
  </si>
  <si>
    <t>00109511</t>
  </si>
  <si>
    <t>IDA BAGUS PUJANTORO</t>
  </si>
  <si>
    <t>SENIOR OFFICER - EXTERNAL RELATIONS</t>
  </si>
  <si>
    <t>80002515</t>
  </si>
  <si>
    <t>JARWANI</t>
  </si>
  <si>
    <t>80002472</t>
  </si>
  <si>
    <t>JUHANDRI LUBIS</t>
  </si>
  <si>
    <t>80002473</t>
  </si>
  <si>
    <t>KASRAN</t>
  </si>
  <si>
    <t>M EFENDI</t>
  </si>
  <si>
    <t>80004607</t>
  </si>
  <si>
    <t>M. FAQIH MAULANA</t>
  </si>
  <si>
    <t>80004605</t>
  </si>
  <si>
    <t>80000959</t>
  </si>
  <si>
    <t>MARDONI FIRDAUS</t>
  </si>
  <si>
    <t>80002965</t>
  </si>
  <si>
    <t>MIKO</t>
  </si>
  <si>
    <t>80002843</t>
  </si>
  <si>
    <t>MISDIANTO</t>
  </si>
  <si>
    <t>80000671</t>
  </si>
  <si>
    <t>MUHAMMAD ARIF S</t>
  </si>
  <si>
    <t>MUHAMMAD BUDI SETIAWAN</t>
  </si>
  <si>
    <t>80004095</t>
  </si>
  <si>
    <t>80002480</t>
  </si>
  <si>
    <t>MUHAMMAD FAHRURAZI</t>
  </si>
  <si>
    <t>80001109</t>
  </si>
  <si>
    <t>MUHAMMAD FIRMANSYAH</t>
  </si>
  <si>
    <t>80003984</t>
  </si>
  <si>
    <t>MUHAMMAD HIDAYATULLAH</t>
  </si>
  <si>
    <t>80004899</t>
  </si>
  <si>
    <t>MUHAMMAD IDRIS</t>
  </si>
  <si>
    <t>OFFICER - IT</t>
  </si>
  <si>
    <t>80002963</t>
  </si>
  <si>
    <t>MUHAMMAD KASTALANI</t>
  </si>
  <si>
    <t>80000661</t>
  </si>
  <si>
    <t>MUHAMMAD KHADHRAMI</t>
  </si>
  <si>
    <t>MUHAMMAD SURAHMAN</t>
  </si>
  <si>
    <t>80004987</t>
  </si>
  <si>
    <t>80002892</t>
  </si>
  <si>
    <t>Muhammad Za'Ad</t>
  </si>
  <si>
    <t>NELWAN TEKA PANGGALO</t>
  </si>
  <si>
    <t>80004991</t>
  </si>
  <si>
    <t>80002684</t>
  </si>
  <si>
    <t>NISPU ANDRIADI</t>
  </si>
  <si>
    <t>80002844</t>
  </si>
  <si>
    <t>RACHMA RIYADI SAPUTRA</t>
  </si>
  <si>
    <t>80002522</t>
  </si>
  <si>
    <t>RAPANDO WALMENCIUS SIPAYUNG</t>
  </si>
  <si>
    <t>80003562</t>
  </si>
  <si>
    <t>REKI ARIYANTO</t>
  </si>
  <si>
    <t>RIKI KURNAIN</t>
  </si>
  <si>
    <t>80004989</t>
  </si>
  <si>
    <t>RISWANDI</t>
  </si>
  <si>
    <t>80004094</t>
  </si>
  <si>
    <t>00116032</t>
  </si>
  <si>
    <t>ROERY WULLY ANDRI</t>
  </si>
  <si>
    <t>SECTION HEAD - PLANT</t>
  </si>
  <si>
    <t>RONAHOT SINAGA</t>
  </si>
  <si>
    <t>80004840</t>
  </si>
  <si>
    <t>00206201</t>
  </si>
  <si>
    <t>RUDIANTO</t>
  </si>
  <si>
    <t>80004584</t>
  </si>
  <si>
    <t>80002483</t>
  </si>
  <si>
    <t>SUGI WAHYUDI</t>
  </si>
  <si>
    <t>80000882</t>
  </si>
  <si>
    <t>SUNARTO</t>
  </si>
  <si>
    <t>SURIADI</t>
  </si>
  <si>
    <t>80004091</t>
  </si>
  <si>
    <t>80002528</t>
  </si>
  <si>
    <t>SUYADI</t>
  </si>
  <si>
    <t>80002315</t>
  </si>
  <si>
    <t>TAFSAL</t>
  </si>
  <si>
    <t>80002484</t>
  </si>
  <si>
    <t>TAUFIQ RAHMAN</t>
  </si>
  <si>
    <t>80002671</t>
  </si>
  <si>
    <t>TRI IRIANTO</t>
  </si>
  <si>
    <t>80003199</t>
  </si>
  <si>
    <t>WANDI</t>
  </si>
  <si>
    <t>WEWEN SAPUTRA</t>
  </si>
  <si>
    <t>80004099</t>
  </si>
  <si>
    <t>YUDI MUHTADI</t>
  </si>
  <si>
    <t>80003291</t>
  </si>
  <si>
    <t>RONAL REGEL</t>
  </si>
  <si>
    <t>80004939</t>
  </si>
  <si>
    <t>80002101</t>
  </si>
  <si>
    <t>AGUS SETYAWAN</t>
  </si>
  <si>
    <t>80003560</t>
  </si>
  <si>
    <t>AHMAD SANJAYA</t>
  </si>
  <si>
    <t>80002592</t>
  </si>
  <si>
    <t>ALDHIE PRATAMA</t>
  </si>
  <si>
    <t>80002124</t>
  </si>
  <si>
    <t>ANDRIANOR</t>
  </si>
  <si>
    <t>80002568</t>
  </si>
  <si>
    <t>HARIYONO SUHARDI PARAPAT</t>
  </si>
  <si>
    <t>KRISTOFORUS KEWA AMA</t>
  </si>
  <si>
    <t>80003902</t>
  </si>
  <si>
    <t>M. QOIRUL ZULFA</t>
  </si>
  <si>
    <t>80003963</t>
  </si>
  <si>
    <t>80003051</t>
  </si>
  <si>
    <t>MIFTAHURRAHMAN</t>
  </si>
  <si>
    <t>80002694</t>
  </si>
  <si>
    <t>MUHAMMAD JAJULI</t>
  </si>
  <si>
    <t>80002120</t>
  </si>
  <si>
    <t>MUHAMMAD SAID</t>
  </si>
  <si>
    <t>MUHAMMAD TAMRIN NURDIN TEN'E</t>
  </si>
  <si>
    <t>80003964</t>
  </si>
  <si>
    <t>80002687</t>
  </si>
  <si>
    <t>NUR AFFANDI</t>
  </si>
  <si>
    <t>RIKI WAHYUDI</t>
  </si>
  <si>
    <t>80003962</t>
  </si>
  <si>
    <t>80002574</t>
  </si>
  <si>
    <t>RISWANTO</t>
  </si>
  <si>
    <t>80002576</t>
  </si>
  <si>
    <t>SATRIA YULI ADIYONO</t>
  </si>
  <si>
    <t>WAHYU CHANDRA</t>
  </si>
  <si>
    <t>80003825</t>
  </si>
  <si>
    <t>80002006</t>
  </si>
  <si>
    <t>ANDRI ROMIKO</t>
  </si>
  <si>
    <t>ABET AG</t>
  </si>
  <si>
    <t>80003961</t>
  </si>
  <si>
    <t>80002550</t>
  </si>
  <si>
    <t>AFIF JA'FAR SHODIK</t>
  </si>
  <si>
    <t>AHMAD RAMADONI</t>
  </si>
  <si>
    <t>80003968</t>
  </si>
  <si>
    <t>80002552</t>
  </si>
  <si>
    <t>ANDRE WIRANTO</t>
  </si>
  <si>
    <t>80002563</t>
  </si>
  <si>
    <t>BASUKI MUDA</t>
  </si>
  <si>
    <t>DENI KRISTIAN</t>
  </si>
  <si>
    <t>80004598</t>
  </si>
  <si>
    <t>EKWIN DODY TRI AGESTA</t>
  </si>
  <si>
    <t>80004009</t>
  </si>
  <si>
    <t>80002566</t>
  </si>
  <si>
    <t>FERDY PRANATA</t>
  </si>
  <si>
    <t>80002121</t>
  </si>
  <si>
    <t>HERLANDI</t>
  </si>
  <si>
    <t>80002471</t>
  </si>
  <si>
    <t>IKSAN MAWARDI</t>
  </si>
  <si>
    <t>NURYADIN</t>
  </si>
  <si>
    <t>80003904</t>
  </si>
  <si>
    <t>PICI YUSHADI</t>
  </si>
  <si>
    <t>80003965</t>
  </si>
  <si>
    <t>80002649</t>
  </si>
  <si>
    <t>RAFLI RAHMAT DIANUR</t>
  </si>
  <si>
    <t>RULLY ARIA KUSTONI</t>
  </si>
  <si>
    <t>80004008</t>
  </si>
  <si>
    <t>80000885</t>
  </si>
  <si>
    <t>SUGENG ARDIANTO</t>
  </si>
  <si>
    <t>TRIOS AGUSTIAN MULYANANDA</t>
  </si>
  <si>
    <t>80003970</t>
  </si>
  <si>
    <t>80002884</t>
  </si>
  <si>
    <t>JUNI HARTONO TARIHORAN</t>
  </si>
  <si>
    <t>80001360</t>
  </si>
  <si>
    <t>OKA SUTRI SIAHAAN</t>
  </si>
  <si>
    <t>ANWAR SAID</t>
  </si>
  <si>
    <t>80003895</t>
  </si>
  <si>
    <t>80004523</t>
  </si>
  <si>
    <t>DEDY PRANATA</t>
  </si>
  <si>
    <t>80002467</t>
  </si>
  <si>
    <t>DIAN ANGGA</t>
  </si>
  <si>
    <t>80002506</t>
  </si>
  <si>
    <t>DIKA JOKO FIDIANTO</t>
  </si>
  <si>
    <t>80003050</t>
  </si>
  <si>
    <t>JEKSON PARTALIAN HUTABARAT</t>
  </si>
  <si>
    <t>80002517</t>
  </si>
  <si>
    <t>JUPEN PURBA</t>
  </si>
  <si>
    <t>80003558</t>
  </si>
  <si>
    <t>KHAIRIN NAWAR</t>
  </si>
  <si>
    <t>80004525</t>
  </si>
  <si>
    <t>M. ALFIAN NORIJAL</t>
  </si>
  <si>
    <t>MUHAMMAD ABDI MAULANA</t>
  </si>
  <si>
    <t>80004585</t>
  </si>
  <si>
    <t>OPI PERMANA</t>
  </si>
  <si>
    <t>80003897</t>
  </si>
  <si>
    <t>80002320</t>
  </si>
  <si>
    <t>PANNI SIRAIT</t>
  </si>
  <si>
    <t>80002650</t>
  </si>
  <si>
    <t>RIZKI SAHRUL TINITIS</t>
  </si>
  <si>
    <t>RUDI HAMRANI</t>
  </si>
  <si>
    <t>80004007</t>
  </si>
  <si>
    <t>WAHYU DAVID SUPRAYITNO</t>
  </si>
  <si>
    <t>80003969</t>
  </si>
  <si>
    <t>80002971</t>
  </si>
  <si>
    <t>ALFIAN YUDISTIRA</t>
  </si>
  <si>
    <t>80002948</t>
  </si>
  <si>
    <t>ARIF SARIFUDIN</t>
  </si>
  <si>
    <t>00112823</t>
  </si>
  <si>
    <t>FRENGKI SLAMET ARIYADI</t>
  </si>
  <si>
    <t>80002612</t>
  </si>
  <si>
    <t>MUHAMMAD MUJIB</t>
  </si>
  <si>
    <t>80002715</t>
  </si>
  <si>
    <t>RAWANTO</t>
  </si>
  <si>
    <t>80002478</t>
  </si>
  <si>
    <t>MALON SILAEN</t>
  </si>
  <si>
    <t>YULIUS PAALLOAN</t>
  </si>
  <si>
    <t>80004937</t>
  </si>
  <si>
    <t>80003624</t>
  </si>
  <si>
    <t>EKO FENDIK PRASTYO</t>
  </si>
  <si>
    <t>80002736</t>
  </si>
  <si>
    <t>IMAM RIYANTO</t>
  </si>
  <si>
    <t>80002677</t>
  </si>
  <si>
    <t>MUH MUHIBUDIN</t>
  </si>
  <si>
    <t>80003989</t>
  </si>
  <si>
    <t>PARYADI</t>
  </si>
  <si>
    <t>00112833</t>
  </si>
  <si>
    <t>ROHMAD KARIM</t>
  </si>
  <si>
    <t>80004267</t>
  </si>
  <si>
    <t>AKMAL SYAUQI TANGGUH P</t>
  </si>
  <si>
    <t>80002317</t>
  </si>
  <si>
    <t>EKA PURI PRASETYO</t>
  </si>
  <si>
    <t>80002293</t>
  </si>
  <si>
    <t>I GUSTI BAGUS BHASKARA JAGADHITA</t>
  </si>
  <si>
    <t>80002931</t>
  </si>
  <si>
    <t>JAMALUDIN IHSAN</t>
  </si>
  <si>
    <t>80002518</t>
  </si>
  <si>
    <t>KHOIRUN NAASHIHIN</t>
  </si>
  <si>
    <t>80002682</t>
  </si>
  <si>
    <t>SOKHIFUL ANAM</t>
  </si>
  <si>
    <t>80000694</t>
  </si>
  <si>
    <t>PENDI SETIO</t>
  </si>
  <si>
    <t>80002562</t>
  </si>
  <si>
    <t>BAMBANG PRASETIO UTOMO</t>
  </si>
  <si>
    <t>80001215</t>
  </si>
  <si>
    <t>DICKY INDRA PERMANA</t>
  </si>
  <si>
    <t>80002067</t>
  </si>
  <si>
    <t>HOKGISTA ARDIANSAH</t>
  </si>
  <si>
    <t>80002099</t>
  </si>
  <si>
    <t>MOH FERIAN DWI CAHYO</t>
  </si>
  <si>
    <t>80002579</t>
  </si>
  <si>
    <t>MUHAMMAD FARID LUQMAN</t>
  </si>
  <si>
    <t>80002580</t>
  </si>
  <si>
    <t>MUHAMMAD RICO FERDIANSYAH</t>
  </si>
  <si>
    <t>RANGGA WIJAYA</t>
  </si>
  <si>
    <t>80003823</t>
  </si>
  <si>
    <t>80002652</t>
  </si>
  <si>
    <t>SUGIONO</t>
  </si>
  <si>
    <t>80001857</t>
  </si>
  <si>
    <t>TEGAR RUMEKSO</t>
  </si>
  <si>
    <t>80002987</t>
  </si>
  <si>
    <t>AGUS SETYONO</t>
  </si>
  <si>
    <t>80002976</t>
  </si>
  <si>
    <t>FAWWAZ GHOZY AL FA'IZ</t>
  </si>
  <si>
    <t>00117359</t>
  </si>
  <si>
    <t>CHANIFATUL MUNASIFAH</t>
  </si>
  <si>
    <t>80002065</t>
  </si>
  <si>
    <t>FERNANDO</t>
  </si>
  <si>
    <t>80001859</t>
  </si>
  <si>
    <t>INDRA SAFERA</t>
  </si>
  <si>
    <t>80003352</t>
  </si>
  <si>
    <t>GREGORIUS AGUNG CH</t>
  </si>
  <si>
    <t>OFFICER - PROJECT CONTROL</t>
  </si>
  <si>
    <t>80002879</t>
  </si>
  <si>
    <t>IFAN SIBARANI</t>
  </si>
  <si>
    <t>IRSAN FARHAN</t>
  </si>
  <si>
    <t>80004145</t>
  </si>
  <si>
    <t>118286</t>
  </si>
  <si>
    <t>BAGAS PRAYITNO</t>
  </si>
  <si>
    <t>00118286</t>
  </si>
  <si>
    <t>JAMALUDIN</t>
  </si>
  <si>
    <t>80004896</t>
  </si>
  <si>
    <t>80002105</t>
  </si>
  <si>
    <t>RIYADI PUJO UTOMO</t>
  </si>
  <si>
    <t>80002695</t>
  </si>
  <si>
    <t>TEDY SUBANDRIO</t>
  </si>
  <si>
    <t>ANDI RICARDO</t>
  </si>
  <si>
    <t>80004097</t>
  </si>
  <si>
    <t>01081097</t>
  </si>
  <si>
    <t>DWI WAHYUDI</t>
  </si>
  <si>
    <t>SENIOR OFFICER - GA</t>
  </si>
  <si>
    <t>80002397</t>
  </si>
  <si>
    <t>MIFTAHUL ULUM</t>
  </si>
  <si>
    <t>MAINTENANCE PLANNING SUB UNIT</t>
  </si>
  <si>
    <t>80001764</t>
  </si>
  <si>
    <t>ANASWANDI</t>
  </si>
  <si>
    <t>80003038</t>
  </si>
  <si>
    <t>ARI SANG JAYA</t>
  </si>
  <si>
    <t>DEDDY SAPUTRA</t>
  </si>
  <si>
    <t>80004602</t>
  </si>
  <si>
    <t>80004732</t>
  </si>
  <si>
    <t>EDY MUHAMMAD NOR</t>
  </si>
  <si>
    <t>80002955</t>
  </si>
  <si>
    <t>EKO IRAWAN</t>
  </si>
  <si>
    <t>80003995</t>
  </si>
  <si>
    <t>ERIK RUSWIDIANSYAH</t>
  </si>
  <si>
    <t>80003604</t>
  </si>
  <si>
    <t>FARIZ NUGRAHA</t>
  </si>
  <si>
    <t>80002098</t>
  </si>
  <si>
    <t>FEBRI RAHMADANI</t>
  </si>
  <si>
    <t>80000642</t>
  </si>
  <si>
    <t>FREDDY</t>
  </si>
  <si>
    <t>80000840</t>
  </si>
  <si>
    <t>GALIH PRASETYO</t>
  </si>
  <si>
    <t>80004738</t>
  </si>
  <si>
    <t>HARIANSYAH SETIA PANCA</t>
  </si>
  <si>
    <t>IFFAN THOHARI</t>
  </si>
  <si>
    <t>80004533</t>
  </si>
  <si>
    <t>80001448</t>
  </si>
  <si>
    <t>JONI PALINGGI</t>
  </si>
  <si>
    <t>80002765</t>
  </si>
  <si>
    <t>JUNAIDI</t>
  </si>
  <si>
    <t>80003809</t>
  </si>
  <si>
    <t>80000851</t>
  </si>
  <si>
    <t>KHOIRUL ANSHORI</t>
  </si>
  <si>
    <t>80003985</t>
  </si>
  <si>
    <t>M. CHAIRUL ARRASID</t>
  </si>
  <si>
    <t>80002890</t>
  </si>
  <si>
    <t>MUHAMAD FARHANZ CHAESAR ALAMSYAH</t>
  </si>
  <si>
    <t>80002968</t>
  </si>
  <si>
    <t>MUHAMMADIN</t>
  </si>
  <si>
    <t>00113163</t>
  </si>
  <si>
    <t>RACHMAT</t>
  </si>
  <si>
    <t>RAMLI</t>
  </si>
  <si>
    <t>80004973</t>
  </si>
  <si>
    <t>80001095</t>
  </si>
  <si>
    <t>RIDENTUS AMPI MANGALLA</t>
  </si>
  <si>
    <t>80003198</t>
  </si>
  <si>
    <t>ROHADY AZIS DAMHUDI</t>
  </si>
  <si>
    <t>80004530</t>
  </si>
  <si>
    <t>ROY MARTIN</t>
  </si>
  <si>
    <t>80002355</t>
  </si>
  <si>
    <t>SYAFRIANSYAH</t>
  </si>
  <si>
    <t>80004761</t>
  </si>
  <si>
    <t>SYAHRIL HIDAYAT</t>
  </si>
  <si>
    <t>80001794</t>
  </si>
  <si>
    <t>TRY PRAKOSO ADHITYA PUTRA</t>
  </si>
  <si>
    <t>80001830</t>
  </si>
  <si>
    <t>VERY HARVITO SINAGA</t>
  </si>
  <si>
    <t>WIDI DARMAWAN</t>
  </si>
  <si>
    <t>80004332</t>
  </si>
  <si>
    <t>80002672</t>
  </si>
  <si>
    <t>WIDI SANDA</t>
  </si>
  <si>
    <t>00109388</t>
  </si>
  <si>
    <t>HARIS ABI WIBOWO</t>
  </si>
  <si>
    <t>UNIT HEAD - LOGISTIC</t>
  </si>
  <si>
    <t>80004726</t>
  </si>
  <si>
    <t>ANGGA RAHMANSYAH</t>
  </si>
  <si>
    <t>GROUP LEADER - FRONT OB</t>
  </si>
  <si>
    <t>00107614</t>
  </si>
  <si>
    <t>ANGGI OKTA YUDHA PERKASA</t>
  </si>
  <si>
    <t>PJ SECTION HEAD - PRODUCTION HAULING</t>
  </si>
  <si>
    <t>80002756</t>
  </si>
  <si>
    <t>DALIM HERMAWAN</t>
  </si>
  <si>
    <t>OFFICER - GA</t>
  </si>
  <si>
    <t>00117326</t>
  </si>
  <si>
    <t>HENDRIK KUSTIADI</t>
  </si>
  <si>
    <t>80002615</t>
  </si>
  <si>
    <t>RIYADH STAOFI FAHMI</t>
  </si>
  <si>
    <t>80002026</t>
  </si>
  <si>
    <t>ACHMAD FAUZI</t>
  </si>
  <si>
    <t>80001107</t>
  </si>
  <si>
    <t>ADI PURWANTO</t>
  </si>
  <si>
    <t>80004521</t>
  </si>
  <si>
    <t>ADRI GUSTIAN PASARIBU</t>
  </si>
  <si>
    <t>80003520</t>
  </si>
  <si>
    <t>AHMAD FAJAR RAJEBURRAHMAN</t>
  </si>
  <si>
    <t>80002549</t>
  </si>
  <si>
    <t>ANDI INDRAWANTO</t>
  </si>
  <si>
    <t>80002007</t>
  </si>
  <si>
    <t>ANGGARA PRIO ADHY</t>
  </si>
  <si>
    <t>80002962</t>
  </si>
  <si>
    <t>ANTOK ARISAWANTO</t>
  </si>
  <si>
    <t>DWI ANDI PRASETYO</t>
  </si>
  <si>
    <t>80002507</t>
  </si>
  <si>
    <t>80002511</t>
  </si>
  <si>
    <t>HERI SANTOSO</t>
  </si>
  <si>
    <t>80004583</t>
  </si>
  <si>
    <t>80004004</t>
  </si>
  <si>
    <t>MOHAMAD RAFI'I</t>
  </si>
  <si>
    <t>80002648</t>
  </si>
  <si>
    <t>MUHAMMAD HENDRIAN AMRULLAH</t>
  </si>
  <si>
    <t>80004895</t>
  </si>
  <si>
    <t>DEBBY NOOR GILANG R.</t>
  </si>
  <si>
    <t>GROUP LEADER - FACILITY SUPPORT</t>
  </si>
  <si>
    <t>80004534</t>
  </si>
  <si>
    <t>JHANSEN OPPUSUNGGU</t>
  </si>
  <si>
    <t>80004549</t>
  </si>
  <si>
    <t>LARIS SAPUTRA SIMANJORANG</t>
  </si>
  <si>
    <t>80002891</t>
  </si>
  <si>
    <t>80002482</t>
  </si>
  <si>
    <t>RISQI AGUS SAPUTRA</t>
  </si>
  <si>
    <t>80003353</t>
  </si>
  <si>
    <t>SINAGA FRAKAS YOHANNES</t>
  </si>
  <si>
    <t>80002161</t>
  </si>
  <si>
    <t>ANDI WAHID NASIR PRASETYA</t>
  </si>
  <si>
    <t>80002582</t>
  </si>
  <si>
    <t>LISTIANTO</t>
  </si>
  <si>
    <t>80002345</t>
  </si>
  <si>
    <t>KEVIN MANOPO</t>
  </si>
  <si>
    <t>MUHAMMAD RIZKI RACHMASAPUTRA</t>
  </si>
  <si>
    <t>80004150</t>
  </si>
  <si>
    <t>AGUSTAN</t>
  </si>
  <si>
    <t>80004318</t>
  </si>
  <si>
    <t>BAHTIAR</t>
  </si>
  <si>
    <t>80004708</t>
  </si>
  <si>
    <t>80004894</t>
  </si>
  <si>
    <t>CHRISTIAN REYNALDI</t>
  </si>
  <si>
    <t>80004737</t>
  </si>
  <si>
    <t>GILANG EKO SAPUTRO</t>
  </si>
  <si>
    <t>80003047</t>
  </si>
  <si>
    <t>HANDRI</t>
  </si>
  <si>
    <t>HANGOLUAN SIREGAR</t>
  </si>
  <si>
    <t>80004982</t>
  </si>
  <si>
    <t>80002676</t>
  </si>
  <si>
    <t>IKBAL</t>
  </si>
  <si>
    <t>80002600</t>
  </si>
  <si>
    <t>IRFAN ANWAR ASNAWI</t>
  </si>
  <si>
    <t>80004329</t>
  </si>
  <si>
    <t>SIHARDI</t>
  </si>
  <si>
    <t>80002654</t>
  </si>
  <si>
    <t>YONATAN</t>
  </si>
  <si>
    <t>80002319</t>
  </si>
  <si>
    <t>ALDI MANGGALA PERSADA</t>
  </si>
  <si>
    <t>00117261</t>
  </si>
  <si>
    <t>I GUSTI MADE SUTA ADNYANA</t>
  </si>
  <si>
    <t>OFFICER - K3L SYSTEM &amp; COMPLIANCE</t>
  </si>
  <si>
    <t>80004163</t>
  </si>
  <si>
    <t>RICKY RINALDI</t>
  </si>
  <si>
    <t>80003075</t>
  </si>
  <si>
    <t>FIRMAWAN FRAITNO SIMBALA</t>
  </si>
  <si>
    <t>80002160</t>
  </si>
  <si>
    <t>ISMAIL</t>
  </si>
  <si>
    <t>GROUP LEADER - PIT SERVICE</t>
  </si>
  <si>
    <t>PIT SERVICE SUB UNIT</t>
  </si>
  <si>
    <t>00115005</t>
  </si>
  <si>
    <t>ALFIAN GUFRON PRATAMA</t>
  </si>
  <si>
    <t>GROUP LEADER - FOG &amp; WAREHOUSE</t>
  </si>
  <si>
    <t>80002238</t>
  </si>
  <si>
    <t>ANGELIA NOVENA SIAHAAN</t>
  </si>
  <si>
    <t>80002438</t>
  </si>
  <si>
    <t>ARIS KIRWANTO</t>
  </si>
  <si>
    <t>80002341</t>
  </si>
  <si>
    <t>GEOVANNI TULAK PONGTIKU</t>
  </si>
  <si>
    <t>00116074</t>
  </si>
  <si>
    <t>INDRA BAYU SAPUTRA</t>
  </si>
  <si>
    <t>GROUP LEADER - GENERAL AFFAIR</t>
  </si>
  <si>
    <t>80002102</t>
  </si>
  <si>
    <t>KEVINDIO PRATAMA KISWANTOR</t>
  </si>
  <si>
    <t>80002330</t>
  </si>
  <si>
    <t>MUHAMMAD SYAIFUL RIZAL</t>
  </si>
  <si>
    <t>80002262</t>
  </si>
  <si>
    <t>YOHAN SASMITO</t>
  </si>
  <si>
    <t>80002731</t>
  </si>
  <si>
    <t>ISRAN HULALATA</t>
  </si>
  <si>
    <t>80002250</t>
  </si>
  <si>
    <t>PIETER GIDEON CHRISTANTO</t>
  </si>
  <si>
    <t>80003874</t>
  </si>
  <si>
    <t>DEDET TRISUZAN</t>
  </si>
  <si>
    <t>GROUP LEADER - INFRASTRUCTURE</t>
  </si>
  <si>
    <t>80003185</t>
  </si>
  <si>
    <t>AMAN SALEH</t>
  </si>
  <si>
    <t>80002237</t>
  </si>
  <si>
    <t>ARPENUS</t>
  </si>
  <si>
    <t>80002206</t>
  </si>
  <si>
    <t>FERDIAN TANDI LEMBANG</t>
  </si>
  <si>
    <t>80002019</t>
  </si>
  <si>
    <t>JOHANNES TAMBUNAN</t>
  </si>
  <si>
    <t>80003880</t>
  </si>
  <si>
    <t>MOSES ASI OKTAVIANUS</t>
  </si>
  <si>
    <t>80002524</t>
  </si>
  <si>
    <t>SATRIA</t>
  </si>
  <si>
    <t>80002041</t>
  </si>
  <si>
    <t>SUPROBO</t>
  </si>
  <si>
    <t>80001834</t>
  </si>
  <si>
    <t>WAHYU SETIAWAN</t>
  </si>
  <si>
    <t>00112663</t>
  </si>
  <si>
    <t>PINO GALVANI SINGARIMBUN</t>
  </si>
  <si>
    <t>00117136</t>
  </si>
  <si>
    <t>JERRY HASUDUNGAN ARITONANG</t>
  </si>
  <si>
    <t>80002701</t>
  </si>
  <si>
    <t>BAYU BEKTI TRI PRASETYO</t>
  </si>
  <si>
    <t>80000843</t>
  </si>
  <si>
    <t>AHMAD ABDUL MUJIIB</t>
  </si>
  <si>
    <t>80002973</t>
  </si>
  <si>
    <t>DAMAR MULYONO</t>
  </si>
  <si>
    <t>80001795</t>
  </si>
  <si>
    <t>ACHMAD RAFIK</t>
  </si>
  <si>
    <t>80003032</t>
  </si>
  <si>
    <t>AHMAD SODIKIN</t>
  </si>
  <si>
    <t>80002364</t>
  </si>
  <si>
    <t>FRANSISKUS PAEBANGAN</t>
  </si>
  <si>
    <t>HADY SUSENO</t>
  </si>
  <si>
    <t>80004975</t>
  </si>
  <si>
    <t>80002610</t>
  </si>
  <si>
    <t>JUMADIL</t>
  </si>
  <si>
    <t>80002733</t>
  </si>
  <si>
    <t>KENDIMAS WIRAYUDA</t>
  </si>
  <si>
    <t>80002066</t>
  </si>
  <si>
    <t>MARTINUS ARDI HARIYANTO</t>
  </si>
  <si>
    <t>80002705</t>
  </si>
  <si>
    <t>MUBARAK</t>
  </si>
  <si>
    <t>80002316</t>
  </si>
  <si>
    <t>MUHAMMAD MUGIONO</t>
  </si>
  <si>
    <t>00111117</t>
  </si>
  <si>
    <t>R. MUHAMAD MUMIN MARAMIS</t>
  </si>
  <si>
    <t>SENIOR OFFICER - PROJECT CONTROL</t>
  </si>
  <si>
    <t>80002979</t>
  </si>
  <si>
    <t>RABAIDIL ADHA</t>
  </si>
  <si>
    <t>80003049</t>
  </si>
  <si>
    <t>RAHMAD</t>
  </si>
  <si>
    <t>01111953</t>
  </si>
  <si>
    <t>RENGGA OKTAPRIANO</t>
  </si>
  <si>
    <t>80001823</t>
  </si>
  <si>
    <t>RIZKY MAWUNTU</t>
  </si>
  <si>
    <t>SAHRIL S PASONGLI</t>
  </si>
  <si>
    <t>80004942</t>
  </si>
  <si>
    <t>SANDRO PANDAPOTAN SINAGA</t>
  </si>
  <si>
    <t>80003824</t>
  </si>
  <si>
    <t>SATRIO PERMANA</t>
  </si>
  <si>
    <t>80004969</t>
  </si>
  <si>
    <t>00119200</t>
  </si>
  <si>
    <t>ADI SUPRAPTO</t>
  </si>
  <si>
    <t>80002061</t>
  </si>
  <si>
    <t>ALVIN JULIO NAGATA</t>
  </si>
  <si>
    <t>80002718</t>
  </si>
  <si>
    <t>DENY ERFIYANTO</t>
  </si>
  <si>
    <t>80002974</t>
  </si>
  <si>
    <t>MOCHAMAD THOMAS AJI</t>
  </si>
  <si>
    <t>01111568</t>
  </si>
  <si>
    <t>RONALD SIHALOHO</t>
  </si>
  <si>
    <t>UNIT HEAD - MAINTENANCE PLANNING</t>
  </si>
  <si>
    <t>MAINTENANCE PLANNING UNIT</t>
  </si>
  <si>
    <t>00112329</t>
  </si>
  <si>
    <t>SUGI INDRIYANTO</t>
  </si>
  <si>
    <t>00118089</t>
  </si>
  <si>
    <t>YUDHA DWI ADIANTO</t>
  </si>
  <si>
    <t>80002052</t>
  </si>
  <si>
    <t>A. O DEDI PRASETYO</t>
  </si>
  <si>
    <t>UNIT HEAD - SUPPORT &amp; FMC AMC, CRUSHER</t>
  </si>
  <si>
    <t>SUPPORT &amp; FMC AMC, CRUSHER UNIT</t>
  </si>
  <si>
    <t>80004270</t>
  </si>
  <si>
    <t>YOGA FEBRIANSYAH</t>
  </si>
  <si>
    <t>80002578</t>
  </si>
  <si>
    <t>ANDI HARIYANTO</t>
  </si>
  <si>
    <t>00118157</t>
  </si>
  <si>
    <t>SIMSON ROSIDI</t>
  </si>
  <si>
    <t>04111064</t>
  </si>
  <si>
    <t>YOYOK BUDI SANTOSO</t>
  </si>
  <si>
    <t>GROUP LEADER - WHEEL &amp; PLANT SUPPORT</t>
  </si>
  <si>
    <t>01081129</t>
  </si>
  <si>
    <t>YUSUF SUKANDAR</t>
  </si>
  <si>
    <t>80002641</t>
  </si>
  <si>
    <t>ARGA RANI PRAMESWARA</t>
  </si>
  <si>
    <t>80002435</t>
  </si>
  <si>
    <t>FACHRY ABDEL SARDAM</t>
  </si>
  <si>
    <t>80003132</t>
  </si>
  <si>
    <t>BALINTON SITEPU</t>
  </si>
  <si>
    <t>operatort A2B</t>
  </si>
  <si>
    <t>00111104</t>
  </si>
  <si>
    <t>SURYA</t>
  </si>
  <si>
    <t>80000654</t>
  </si>
  <si>
    <t>FRANSISKUS REINALDO MANIK</t>
  </si>
  <si>
    <t>00707198</t>
  </si>
  <si>
    <t>SASONGKO WISNU PRABOWO</t>
  </si>
  <si>
    <t>SUI - 1705001</t>
  </si>
  <si>
    <t>HATLIANOOR JOHAN</t>
  </si>
  <si>
    <t>PT. SOLID UNIVERSITAS INDONESIA</t>
  </si>
  <si>
    <t>SUI - 1112008</t>
  </si>
  <si>
    <t>ROBBY WARDANA</t>
  </si>
  <si>
    <t>SUI - 2111005</t>
  </si>
  <si>
    <t>ZAINUDDIN</t>
  </si>
  <si>
    <t>SUI - 2008002</t>
  </si>
  <si>
    <t>MUHAMMAD RIFAI</t>
  </si>
  <si>
    <t>SUI - 2206003</t>
  </si>
  <si>
    <t>M. NURLIADI</t>
  </si>
  <si>
    <t>SUI - 2206006</t>
  </si>
  <si>
    <t>NGAINUL YAQIN</t>
  </si>
  <si>
    <t>SUI - 2203005</t>
  </si>
  <si>
    <t>DEKA SAPUTRA</t>
  </si>
  <si>
    <t>SUI - 1505002</t>
  </si>
  <si>
    <t>FAHMI</t>
  </si>
  <si>
    <t>SUI - 2203004</t>
  </si>
  <si>
    <t>DIYON SINGGIH</t>
  </si>
  <si>
    <t>OPERATOR LINE BORING</t>
  </si>
  <si>
    <t>SUI - 2207015</t>
  </si>
  <si>
    <t>AHMAD BAHRUL ULUM</t>
  </si>
  <si>
    <t>SUI - 2205001</t>
  </si>
  <si>
    <t>DEDIK SUSANTO</t>
  </si>
  <si>
    <t>SUI - 2207009</t>
  </si>
  <si>
    <t>MUHAMMAD ALRI</t>
  </si>
  <si>
    <t>SUI - 2203007</t>
  </si>
  <si>
    <t>ANDIS HARI S</t>
  </si>
  <si>
    <t>SUI - 2203003</t>
  </si>
  <si>
    <t>ISDIANTO</t>
  </si>
  <si>
    <t>SUI - 1412002</t>
  </si>
  <si>
    <t>RIZAL SEPTANI BAHTIAR</t>
  </si>
  <si>
    <t>SUI - 2111001</t>
  </si>
  <si>
    <t>ROBBY TRIANANDA</t>
  </si>
  <si>
    <t>SUI - 1901006</t>
  </si>
  <si>
    <t>ABDI</t>
  </si>
  <si>
    <t>SUI - 2112001</t>
  </si>
  <si>
    <t>MANSYUR</t>
  </si>
  <si>
    <t>SUI - 1809002</t>
  </si>
  <si>
    <t>JAKUM MARASONA</t>
  </si>
  <si>
    <t>TK - 123</t>
  </si>
  <si>
    <t>M RIZKY</t>
  </si>
  <si>
    <t>PT. TRANSKON JAYA</t>
  </si>
  <si>
    <t>RAHMADANI</t>
  </si>
  <si>
    <t>RIFANDI</t>
  </si>
  <si>
    <t>TOMMY KRISDIYARTO</t>
  </si>
  <si>
    <t>PT. United Tractors</t>
  </si>
  <si>
    <t>990817236</t>
  </si>
  <si>
    <t>WAHYU EDY SAPUTRA</t>
  </si>
  <si>
    <t>702180526</t>
  </si>
  <si>
    <t>Agustinus Nugraha</t>
  </si>
  <si>
    <t>PDC</t>
  </si>
  <si>
    <t>LOGISTIK</t>
  </si>
  <si>
    <t>990822399</t>
  </si>
  <si>
    <t>Haridianto</t>
  </si>
  <si>
    <t>990822424</t>
  </si>
  <si>
    <t>Ahmad Wijaya</t>
  </si>
  <si>
    <t>Cop</t>
  </si>
  <si>
    <t>702220506</t>
  </si>
  <si>
    <t>Artha Try Monifan</t>
  </si>
  <si>
    <t>990821372</t>
  </si>
  <si>
    <t>MUHAMMAD HABIBI</t>
  </si>
  <si>
    <t>Prihono</t>
  </si>
  <si>
    <t>990317035</t>
  </si>
  <si>
    <t>SYAHRUL BADRI</t>
  </si>
  <si>
    <t>990821374</t>
  </si>
  <si>
    <t>Risa Dwi Septiyanto</t>
  </si>
  <si>
    <t>09980001</t>
  </si>
  <si>
    <t>Agus Susanto</t>
  </si>
  <si>
    <t>70212008</t>
  </si>
  <si>
    <t>Imam Chandra Daniswara</t>
  </si>
  <si>
    <t>80114039</t>
  </si>
  <si>
    <t>MOHAMAD AYUB</t>
  </si>
  <si>
    <t>990221034</t>
  </si>
  <si>
    <t>Mohamad Restyawan</t>
  </si>
  <si>
    <t>702220279</t>
  </si>
  <si>
    <t>Octa Saputra</t>
  </si>
  <si>
    <t>702220271</t>
  </si>
  <si>
    <t xml:space="preserve">Gilang Cahyo </t>
  </si>
  <si>
    <t>70221047</t>
  </si>
  <si>
    <t>Rizal Akhlis Hidayat</t>
  </si>
  <si>
    <t>702220270</t>
  </si>
  <si>
    <t>havied baihaqi</t>
  </si>
  <si>
    <t>70221057</t>
  </si>
  <si>
    <t>Ahmad Sumarno</t>
  </si>
  <si>
    <t>80116038</t>
  </si>
  <si>
    <t>Ignasius Febrian Hutabarat</t>
  </si>
  <si>
    <t>702220269</t>
  </si>
  <si>
    <t>Yohanes Leonardo Ngago</t>
  </si>
  <si>
    <t>702220268</t>
  </si>
  <si>
    <t>Wahyu Indra Setiawan</t>
  </si>
  <si>
    <t>702190092</t>
  </si>
  <si>
    <t>Purwo Andhika</t>
  </si>
  <si>
    <t>702171067</t>
  </si>
  <si>
    <t>Wukuf Muthowwaf</t>
  </si>
  <si>
    <t>Nur Ali</t>
  </si>
  <si>
    <t>80199027</t>
  </si>
  <si>
    <t>Ferry Nur Yusuf</t>
  </si>
  <si>
    <t>702220353</t>
  </si>
  <si>
    <t>Zakaria</t>
  </si>
  <si>
    <t>702220190</t>
  </si>
  <si>
    <t>Benny Supriyono</t>
  </si>
  <si>
    <t>Spv</t>
  </si>
  <si>
    <t>82107087</t>
  </si>
  <si>
    <t>Aprio Nugroho</t>
  </si>
  <si>
    <t>80111141</t>
  </si>
  <si>
    <t>Dedi Oktora Virando</t>
  </si>
  <si>
    <t>00980000</t>
  </si>
  <si>
    <t>Syachrul</t>
  </si>
  <si>
    <t>83105021</t>
  </si>
  <si>
    <t>202206435</t>
  </si>
  <si>
    <t>Sefi Nur Rahmat</t>
  </si>
  <si>
    <t>PT. UTE PATRIA</t>
  </si>
  <si>
    <t>201812762</t>
  </si>
  <si>
    <t>Roy Dwi Damara</t>
  </si>
  <si>
    <t>UTE-003</t>
  </si>
  <si>
    <t>SUGENG</t>
  </si>
  <si>
    <t>PAT 0003</t>
  </si>
  <si>
    <t>SUNANTO</t>
  </si>
  <si>
    <t>UTE-004</t>
  </si>
  <si>
    <t>SUWARTO</t>
  </si>
  <si>
    <t>UTE-001</t>
  </si>
  <si>
    <t>DOBI IMANSYAH</t>
  </si>
  <si>
    <t>IRPAN AJI NUGROHO</t>
  </si>
  <si>
    <t>202101081</t>
  </si>
  <si>
    <t>DEDI MULYANA</t>
  </si>
  <si>
    <t>201810671</t>
  </si>
  <si>
    <t>2103039</t>
  </si>
  <si>
    <t>AHMAD FAHRI HUSAINI</t>
  </si>
  <si>
    <t>PT. VERDANCO ENGINEERING</t>
  </si>
  <si>
    <t>Operator Genset</t>
  </si>
  <si>
    <t>02103039</t>
  </si>
  <si>
    <t>2103094</t>
  </si>
  <si>
    <t>FUAD HASAN</t>
  </si>
  <si>
    <t>02103094</t>
  </si>
  <si>
    <t>2103021</t>
  </si>
  <si>
    <t>MUHAMMAD WAHYU</t>
  </si>
  <si>
    <t>02103021</t>
  </si>
  <si>
    <t>2102911</t>
  </si>
  <si>
    <t>SELAMAT RIADI S</t>
  </si>
  <si>
    <t>Oprator Genset</t>
  </si>
  <si>
    <t>02102911</t>
  </si>
  <si>
    <t>2203124</t>
  </si>
  <si>
    <t>YUDI SETIAWAN</t>
  </si>
  <si>
    <t>02203124</t>
  </si>
  <si>
    <t>2103086</t>
  </si>
  <si>
    <t>ZAUZI</t>
  </si>
  <si>
    <t>02103086</t>
  </si>
  <si>
    <t>PERUSAHAAN</t>
  </si>
  <si>
    <t>PT. BANDANG MINING COAL</t>
  </si>
  <si>
    <t>PT. UNITED TRACTORS</t>
  </si>
  <si>
    <t xml:space="preserve">INDIVIDUAL  SHE TRAINING RECORD </t>
  </si>
  <si>
    <t>NRP</t>
  </si>
  <si>
    <t>:</t>
  </si>
  <si>
    <t>JENIS TRAINING</t>
  </si>
  <si>
    <t>TANGGAL TRAINING</t>
  </si>
  <si>
    <t>KETERANGAN</t>
  </si>
  <si>
    <t>POP</t>
  </si>
  <si>
    <t>POM</t>
  </si>
  <si>
    <t>POU</t>
  </si>
  <si>
    <t>PEMBEKALAN POP</t>
  </si>
  <si>
    <t>INDUKSI</t>
  </si>
  <si>
    <t>REINDUKSI</t>
  </si>
  <si>
    <t>BSA</t>
  </si>
  <si>
    <t>BLS</t>
  </si>
  <si>
    <t>ISOLASI</t>
  </si>
  <si>
    <t>DEKAT AIR</t>
  </si>
  <si>
    <t>KETINGGIAN</t>
  </si>
  <si>
    <t>RUANG TERBATAS</t>
  </si>
  <si>
    <t>TOOLSKEEPER</t>
  </si>
  <si>
    <t>TRAINING KARYAWAN 2022</t>
  </si>
  <si>
    <t>TOOLS KEEPER</t>
  </si>
  <si>
    <t>PLAN</t>
  </si>
  <si>
    <t>ACTUAL</t>
  </si>
  <si>
    <t>ACH</t>
  </si>
  <si>
    <t>OPERATION</t>
  </si>
  <si>
    <t>HRGA &amp; FA</t>
  </si>
  <si>
    <t>DATA TRAINING SIS &amp; MITRA KERJA 2022</t>
  </si>
  <si>
    <t>LOKASI</t>
  </si>
  <si>
    <t>AREA PJA</t>
  </si>
  <si>
    <t>KLASIFIKASIJABATAN</t>
  </si>
  <si>
    <t>SERTIFIKASI POP/POM/POU</t>
  </si>
  <si>
    <t>STATUS POP/POM/POU</t>
  </si>
  <si>
    <t>SERTIFIKASI</t>
  </si>
  <si>
    <t>TRAINING INTERNAL</t>
  </si>
  <si>
    <t>Target Pelatihan</t>
  </si>
  <si>
    <t>Pra POP</t>
  </si>
  <si>
    <t>Status</t>
  </si>
  <si>
    <t>Induksi</t>
  </si>
  <si>
    <t>Re-Induksi Pasca Cuti</t>
  </si>
  <si>
    <t>Isolasi</t>
  </si>
  <si>
    <t>Bekerja Dekat Air</t>
  </si>
  <si>
    <t>Bekerja di Ketinggian</t>
  </si>
  <si>
    <t>Bekerja di Ruang Terbatas</t>
  </si>
  <si>
    <t xml:space="preserve">Basic Tools Keeper </t>
  </si>
  <si>
    <t>MINING-HAULING-PORT</t>
  </si>
  <si>
    <t>S</t>
  </si>
  <si>
    <t>TARGET</t>
  </si>
  <si>
    <t>SUDAH</t>
  </si>
  <si>
    <t>SECTION HEAD</t>
  </si>
  <si>
    <t>SIMSON SONY ROSIDI</t>
  </si>
  <si>
    <t>UNIT HEAD</t>
  </si>
  <si>
    <t>ROCHMAD SULISTYANTO KUNCORO</t>
  </si>
  <si>
    <t>RIO DWI OKTAVIANA</t>
  </si>
  <si>
    <t>CATUR AGUS PRAYOGI</t>
  </si>
  <si>
    <t>NS</t>
  </si>
  <si>
    <t>NON TARGET</t>
  </si>
  <si>
    <t>R MUHAMAD MUMIN MARAMIS</t>
  </si>
  <si>
    <t>ALDI MANGGALA</t>
  </si>
  <si>
    <t>SENIOR GROUP LEADER</t>
  </si>
  <si>
    <t>GREGORIUS AGUNG CHRISHARTANTYO</t>
  </si>
  <si>
    <t>01220019</t>
  </si>
  <si>
    <t>ANDRE AGASI SUBANDI S</t>
  </si>
  <si>
    <t>0118286</t>
  </si>
  <si>
    <t>DEBBY NOOR GILANG RAMADHAN</t>
  </si>
  <si>
    <t>ADMIN SUPPORT</t>
  </si>
  <si>
    <t>HEFNI AGUS FIRMANTI</t>
  </si>
  <si>
    <t>JIHAD FIFADHLILLAH</t>
  </si>
  <si>
    <t>NOUVEL SHOCHIB</t>
  </si>
  <si>
    <t>LILIK AGUS PRAKOSA</t>
  </si>
  <si>
    <t>80001013</t>
  </si>
  <si>
    <t>80002665</t>
  </si>
  <si>
    <t>MUHAMMAD MUGI CAHYONO</t>
  </si>
  <si>
    <t>80003783</t>
  </si>
  <si>
    <t>RONNY RIZALDY</t>
  </si>
  <si>
    <t>116032</t>
  </si>
  <si>
    <t>1111568</t>
  </si>
  <si>
    <t>MINING</t>
  </si>
  <si>
    <t>108631</t>
  </si>
  <si>
    <t>118525</t>
  </si>
  <si>
    <t>1111562</t>
  </si>
  <si>
    <t>HAULING-PORT</t>
  </si>
  <si>
    <t>AHMAD OTONG DEDI P</t>
  </si>
  <si>
    <t>109298</t>
  </si>
  <si>
    <t>4111064</t>
  </si>
  <si>
    <t>HOKGISTA ARDIANSYAH</t>
  </si>
  <si>
    <t>KEVINDIO PRATAMA KISAWANTORO</t>
  </si>
  <si>
    <t>110961</t>
  </si>
  <si>
    <t>112663</t>
  </si>
  <si>
    <t>115073</t>
  </si>
  <si>
    <t>117500</t>
  </si>
  <si>
    <t>117511</t>
  </si>
  <si>
    <t>210059</t>
  </si>
  <si>
    <t>116187</t>
  </si>
  <si>
    <t>1121174</t>
  </si>
  <si>
    <t>108333</t>
  </si>
  <si>
    <t>117344</t>
  </si>
  <si>
    <t>NDARU PUJO SOEWONO RIEZKI</t>
  </si>
  <si>
    <t>118089</t>
  </si>
  <si>
    <t>109299</t>
  </si>
  <si>
    <t>115120</t>
  </si>
  <si>
    <t>117506</t>
  </si>
  <si>
    <t>118075</t>
  </si>
  <si>
    <t>1081129</t>
  </si>
  <si>
    <t>111730</t>
  </si>
  <si>
    <t>113163</t>
  </si>
  <si>
    <t>117136</t>
  </si>
  <si>
    <t>117342</t>
  </si>
  <si>
    <t>117397</t>
  </si>
  <si>
    <t>118293</t>
  </si>
  <si>
    <t>114151</t>
  </si>
  <si>
    <t>114204</t>
  </si>
  <si>
    <t>118054</t>
  </si>
  <si>
    <t>118582</t>
  </si>
  <si>
    <t>80003914</t>
  </si>
  <si>
    <t>RUDI ALAMSYAH</t>
  </si>
  <si>
    <t>AMBARISKY ALATHAF</t>
  </si>
  <si>
    <t>0118055</t>
  </si>
  <si>
    <t>YUSUF SETIAWAN</t>
  </si>
  <si>
    <t>ABDUL MUTHE</t>
  </si>
  <si>
    <t>ACHMAD RAFLI NUR QOMARUDIN</t>
  </si>
  <si>
    <t>CHRIASTIAN REYNALDI</t>
  </si>
  <si>
    <t>MUHAMMAD ALWI QHADAFI</t>
  </si>
  <si>
    <t>MUHAMMAD DANDUNG</t>
  </si>
  <si>
    <t>STEVEN HADI NUR KHOLIQ</t>
  </si>
  <si>
    <t>YUGA DINATA</t>
  </si>
  <si>
    <t>DRIVER SUPPORT</t>
  </si>
  <si>
    <t>M. FAHRI KUSMARDIANTORO</t>
  </si>
  <si>
    <t>M. FAUZAN RIZKI</t>
  </si>
  <si>
    <t>80000234</t>
  </si>
  <si>
    <t>GURUH BHIMANTARA SAKTI K.P.S</t>
  </si>
  <si>
    <t>80000264</t>
  </si>
  <si>
    <t>EDO DWI SAPUTRA</t>
  </si>
  <si>
    <t>RAHMA RIYADI SAPUTRA</t>
  </si>
  <si>
    <t>SRIYONO</t>
  </si>
  <si>
    <t>80000945</t>
  </si>
  <si>
    <t>M. CHAIRUL ARRASID SITORUS</t>
  </si>
  <si>
    <t>M. KASTALANI</t>
  </si>
  <si>
    <t>80000059</t>
  </si>
  <si>
    <t>80000437</t>
  </si>
  <si>
    <t>80000950</t>
  </si>
  <si>
    <t>80000982</t>
  </si>
  <si>
    <t>HAMRIADI</t>
  </si>
  <si>
    <t>M. Irwansyah</t>
  </si>
  <si>
    <t>KUS ANANG ADITYA</t>
  </si>
  <si>
    <t>ZAINATUL FAHRUJI</t>
  </si>
  <si>
    <t>M. NURODIN</t>
  </si>
  <si>
    <t>FAUZI PRATAMA MANDALA</t>
  </si>
  <si>
    <t>DAFIT IMAN SANTOSA</t>
  </si>
  <si>
    <t>M. NUR ROMADHON</t>
  </si>
  <si>
    <t>KHOEMARUDIN DWI F. S.</t>
  </si>
  <si>
    <t>ANWAR ROFII</t>
  </si>
  <si>
    <t>ACHMAD RACHMADAN ASHILANA HIDAYAT</t>
  </si>
  <si>
    <t>80000837</t>
  </si>
  <si>
    <t>ILHAM BAKTIAR JAYA</t>
  </si>
  <si>
    <t>LAVENTA JANEKA ADHA</t>
  </si>
  <si>
    <t>M. IZHA NUR RIFQI</t>
  </si>
  <si>
    <t>80002380</t>
  </si>
  <si>
    <t>M. YUSUF</t>
  </si>
  <si>
    <t>M. NUR HUDA</t>
  </si>
  <si>
    <t>M. NUR HUSIN</t>
  </si>
  <si>
    <t>M. MIFFAHRUDIN</t>
  </si>
  <si>
    <t>M. SAEFUDIN AZIS</t>
  </si>
  <si>
    <t>M. FARID LUQMAN</t>
  </si>
  <si>
    <t>AKMAL SYAUQI TANGGUH P.</t>
  </si>
  <si>
    <t>HASIM AS'ARI</t>
  </si>
  <si>
    <t>R MUHAMMAD BERLIAN AGUNG EDDY WIBOWO</t>
  </si>
  <si>
    <t>M. FAISAL</t>
  </si>
  <si>
    <t>M. DIMAS SHIVANA HARDIANTO</t>
  </si>
  <si>
    <t>M. RIZAL TAUFIQ</t>
  </si>
  <si>
    <t>M. THOMAS AJI SANJAYA</t>
  </si>
  <si>
    <t>FAWWAZ GHOZY AL</t>
  </si>
  <si>
    <t>M. KHOIRUL HUDA</t>
  </si>
  <si>
    <t>M. ARDI</t>
  </si>
  <si>
    <t>M. PUGUH KHOIRUL UMAM</t>
  </si>
  <si>
    <t>M. NAUFAL</t>
  </si>
  <si>
    <t>80002989</t>
  </si>
  <si>
    <t>80002990</t>
  </si>
  <si>
    <t>M. ZAINUDIN</t>
  </si>
  <si>
    <t>Andi Wahid Nasir Prasetya</t>
  </si>
  <si>
    <t>M. RICO FERDIANSYAH</t>
  </si>
  <si>
    <t>80000591</t>
  </si>
  <si>
    <t>ALDI HIJRAH SAPUTRA</t>
  </si>
  <si>
    <t>M. HERI</t>
  </si>
  <si>
    <t>M. CHOIRUL ANAM</t>
  </si>
  <si>
    <t>PURWARDIANTO</t>
  </si>
  <si>
    <t>M. LUKMAN UDIN</t>
  </si>
  <si>
    <t>EKA PURI PRASETYA</t>
  </si>
  <si>
    <t>M. SYAIFUL RIZAL</t>
  </si>
  <si>
    <t>MUCHLIS</t>
  </si>
  <si>
    <t>00112224</t>
  </si>
  <si>
    <t>TRI MULYANTO</t>
  </si>
  <si>
    <t>FRENGKI SLAMET ARYADI</t>
  </si>
  <si>
    <t>80000729</t>
  </si>
  <si>
    <t>TIREMAN</t>
  </si>
  <si>
    <t>80000730</t>
  </si>
  <si>
    <t>A VAHRIZAL</t>
  </si>
  <si>
    <t>80000731</t>
  </si>
  <si>
    <t>80000732</t>
  </si>
  <si>
    <t>80000827</t>
  </si>
  <si>
    <t>ALPIKANOR</t>
  </si>
  <si>
    <t>80002752</t>
  </si>
  <si>
    <t>SURJA</t>
  </si>
  <si>
    <t>M AKBAR</t>
  </si>
  <si>
    <t>107614</t>
  </si>
  <si>
    <t>305040</t>
  </si>
  <si>
    <t>0112727</t>
  </si>
  <si>
    <t>119189</t>
  </si>
  <si>
    <t>0119143</t>
  </si>
  <si>
    <t>80003866</t>
  </si>
  <si>
    <t>119142</t>
  </si>
  <si>
    <t>YOGA RISKI BUDIMAN</t>
  </si>
  <si>
    <t>0120001</t>
  </si>
  <si>
    <t>0119200</t>
  </si>
  <si>
    <t>M IMAM MUSTOFA</t>
  </si>
  <si>
    <t>RIAN ARDIANSYAH</t>
  </si>
  <si>
    <t>0117333</t>
  </si>
  <si>
    <t>119217</t>
  </si>
  <si>
    <t>80002055</t>
  </si>
  <si>
    <t>0118101</t>
  </si>
  <si>
    <t>80000330</t>
  </si>
  <si>
    <t>FIRMAWAN FRAINTNO SIMBALA</t>
  </si>
  <si>
    <t>80000164</t>
  </si>
  <si>
    <t>0110776</t>
  </si>
  <si>
    <t>SINAGA FRAKAS Y</t>
  </si>
  <si>
    <t>AHMAD NUR IHSAN</t>
  </si>
  <si>
    <t>KOORDINATOR MH</t>
  </si>
  <si>
    <t>DISPATCH</t>
  </si>
  <si>
    <t>OPERATOR BULLDOZER</t>
  </si>
  <si>
    <t>HENDRI YANTO. S</t>
  </si>
  <si>
    <t>OPERATOR WHEEL LOADER</t>
  </si>
  <si>
    <t>MUHAMAD MUJIB</t>
  </si>
  <si>
    <t>80000510</t>
  </si>
  <si>
    <t>OPERATOR WTFM</t>
  </si>
  <si>
    <t>80001281</t>
  </si>
  <si>
    <t>WESLY R. SIANTURI</t>
  </si>
  <si>
    <t>OPERATOR GRADER</t>
  </si>
  <si>
    <t>80001265</t>
  </si>
  <si>
    <t>OPERATOR HDT</t>
  </si>
  <si>
    <t>RONAL SANJAYA</t>
  </si>
  <si>
    <t>OPERATOR COMPACTOR</t>
  </si>
  <si>
    <t>80000533</t>
  </si>
  <si>
    <t>PIETER GIDEON CHRISTANTO P</t>
  </si>
  <si>
    <t>80002486</t>
  </si>
  <si>
    <t>REZA AULIA FAHLEVI</t>
  </si>
  <si>
    <t>DEDDY HARIKRISTANTO</t>
  </si>
  <si>
    <t>RONI SAPUTRA 377</t>
  </si>
  <si>
    <t>RAHMAD HIDAYAT TUWO</t>
  </si>
  <si>
    <t>APRILIO GINTING</t>
  </si>
  <si>
    <t>80001288</t>
  </si>
  <si>
    <t>ASRAT MULIYA</t>
  </si>
  <si>
    <t>80002675</t>
  </si>
  <si>
    <t>DHARU ANGGA PRAKOSO</t>
  </si>
  <si>
    <t>DENY EFRIANTO</t>
  </si>
  <si>
    <t>ROCKY SETIAWAN</t>
  </si>
  <si>
    <t>MA'AT</t>
  </si>
  <si>
    <t>AKHMAD SANJAYA</t>
  </si>
  <si>
    <t>ARDIANSYAH 554</t>
  </si>
  <si>
    <t>OPERATOR MANHAUL</t>
  </si>
  <si>
    <t>80001259</t>
  </si>
  <si>
    <t>SURYA ADHY NUGROHO</t>
  </si>
  <si>
    <t>80001275</t>
  </si>
  <si>
    <t>80000673</t>
  </si>
  <si>
    <t>80000949</t>
  </si>
  <si>
    <t>80000041</t>
  </si>
  <si>
    <t>80001283</t>
  </si>
  <si>
    <t>80000864</t>
  </si>
  <si>
    <t>HENDRI. S</t>
  </si>
  <si>
    <t>HERMAN HD</t>
  </si>
  <si>
    <t xml:space="preserve">HERMAN </t>
  </si>
  <si>
    <t>80002732</t>
  </si>
  <si>
    <t>MUHAMMAD IKBAL PULUNGAN</t>
  </si>
  <si>
    <t>80002674</t>
  </si>
  <si>
    <t>BAGUS PRAMUDITYA</t>
  </si>
  <si>
    <t>FANDI CHAYONO</t>
  </si>
  <si>
    <t>80000927</t>
  </si>
  <si>
    <t>80000527</t>
  </si>
  <si>
    <t>80001137</t>
  </si>
  <si>
    <t>80000540</t>
  </si>
  <si>
    <t>KEN DIMAS WIRAYUDA</t>
  </si>
  <si>
    <t>80000548</t>
  </si>
  <si>
    <t>80000531</t>
  </si>
  <si>
    <t>80000635</t>
  </si>
  <si>
    <t>ANDY LALA</t>
  </si>
  <si>
    <t>MAHLIYANI</t>
  </si>
  <si>
    <t>JUBANDI</t>
  </si>
  <si>
    <t>MUHAMAD YUDI</t>
  </si>
  <si>
    <t>80000495</t>
  </si>
  <si>
    <t>DAVID ANRIAN</t>
  </si>
  <si>
    <t>80000550</t>
  </si>
  <si>
    <t>MUHAMAD FARHANZ CHAEZAR ALAMSYAH</t>
  </si>
  <si>
    <t>M. ZA'AD</t>
  </si>
  <si>
    <t>80001135</t>
  </si>
  <si>
    <t xml:space="preserve">YOLIANSYAH FIRDAUS </t>
  </si>
  <si>
    <t>80001363</t>
  </si>
  <si>
    <t>IRAWAN</t>
  </si>
  <si>
    <t>80001365</t>
  </si>
  <si>
    <t>MARTINUS GEA</t>
  </si>
  <si>
    <t>MASRULAH MASSA</t>
  </si>
  <si>
    <t>MUHAMMAD SODIQ</t>
  </si>
  <si>
    <t>80000549</t>
  </si>
  <si>
    <t>80000879</t>
  </si>
  <si>
    <t>SYARI EFENDI</t>
  </si>
  <si>
    <t>80000021</t>
  </si>
  <si>
    <t>PRIANTO</t>
  </si>
  <si>
    <t>MAULANA SETIAWAN AJI</t>
  </si>
  <si>
    <t>80001287</t>
  </si>
  <si>
    <t>80000009</t>
  </si>
  <si>
    <t>80001267</t>
  </si>
  <si>
    <t>80000546</t>
  </si>
  <si>
    <t>80000558</t>
  </si>
  <si>
    <t>VINSENSIUS LOGAN</t>
  </si>
  <si>
    <t>80000872</t>
  </si>
  <si>
    <t>M.QOIRUL ZULFA</t>
  </si>
  <si>
    <t>FATHUR RAHMAN</t>
  </si>
  <si>
    <t xml:space="preserve">EKWIN DODY TRI AGESTA </t>
  </si>
  <si>
    <t>80000856</t>
  </si>
  <si>
    <t>80001282</t>
  </si>
  <si>
    <t xml:space="preserve">JARIANTO </t>
  </si>
  <si>
    <t>80001128</t>
  </si>
  <si>
    <t xml:space="preserve">KADIR ALFI </t>
  </si>
  <si>
    <t>80000039</t>
  </si>
  <si>
    <t>80000852</t>
  </si>
  <si>
    <t>80000878</t>
  </si>
  <si>
    <t>80001077</t>
  </si>
  <si>
    <t>AHMAD KHUSAIRI</t>
  </si>
  <si>
    <t>80000669</t>
  </si>
  <si>
    <t>ADE WIRA NOPRIANTO</t>
  </si>
  <si>
    <t xml:space="preserve">MUHAMMAD BUDI SETIAWAN </t>
  </si>
  <si>
    <t>MU'MIN</t>
  </si>
  <si>
    <t xml:space="preserve">ANDI RICARDO </t>
  </si>
  <si>
    <t>80000532</t>
  </si>
  <si>
    <t>80001263</t>
  </si>
  <si>
    <t>80001280</t>
  </si>
  <si>
    <t>80000870</t>
  </si>
  <si>
    <t>80000985</t>
  </si>
  <si>
    <t>FAJAR SETIAWAN</t>
  </si>
  <si>
    <t>80001126</t>
  </si>
  <si>
    <t>AGUSTIAN KEKAK</t>
  </si>
  <si>
    <t>80000496</t>
  </si>
  <si>
    <t>ARRY PUJI NURWANTO</t>
  </si>
  <si>
    <t>RENOLD JHON DAERMAN PURBA</t>
  </si>
  <si>
    <t>KAMRA PUTRA SIMANULLANG</t>
  </si>
  <si>
    <t>80001138</t>
  </si>
  <si>
    <t xml:space="preserve">INDRA </t>
  </si>
  <si>
    <t>FAISAL AMIN KASSA</t>
  </si>
  <si>
    <t>JUHANRI LUBIS</t>
  </si>
  <si>
    <t>80001285</t>
  </si>
  <si>
    <t>80000632</t>
  </si>
  <si>
    <t>80001254</t>
  </si>
  <si>
    <t>80001108</t>
  </si>
  <si>
    <t>FITRIADI</t>
  </si>
  <si>
    <t>80000017</t>
  </si>
  <si>
    <t>DESA FAHRI ERLANDA</t>
  </si>
  <si>
    <t>JEFRI SUSILO</t>
  </si>
  <si>
    <t>RIZA F SITUMORANG</t>
  </si>
  <si>
    <t>ARIFIN SUSENO</t>
  </si>
  <si>
    <t>FERNANDO PONTOELANG</t>
  </si>
  <si>
    <t>MUSAFIR</t>
  </si>
  <si>
    <t>AGUS SISWOYO</t>
  </si>
  <si>
    <t>JUNARYANTO</t>
  </si>
  <si>
    <t>MP/ARCO-0346</t>
  </si>
  <si>
    <t>ISAC-22011042</t>
  </si>
  <si>
    <t>SIS SONY</t>
  </si>
  <si>
    <t>YANSEN</t>
  </si>
  <si>
    <t>MUH. TAESIR</t>
  </si>
  <si>
    <t>ANDREAS SARAJAR</t>
  </si>
  <si>
    <t>ARC-20040058</t>
  </si>
  <si>
    <t>MP/ARCO0212</t>
  </si>
  <si>
    <t>MUHAMMAD FAISAL QADAR</t>
  </si>
  <si>
    <t>DARTO HERNADI</t>
  </si>
  <si>
    <t>ARC-21100309</t>
  </si>
  <si>
    <t>SUYONI SETYANA</t>
  </si>
  <si>
    <t>ROBBY SURYA</t>
  </si>
  <si>
    <t>AGUNG PRASETYO S</t>
  </si>
  <si>
    <t>GL ADMIN PRODUKSI</t>
  </si>
  <si>
    <t>ADRIAN ERWIN MAMAIT</t>
  </si>
  <si>
    <t>JOY MANRIS MANULLANG</t>
  </si>
  <si>
    <t>ASOKA HERIYANTO</t>
  </si>
  <si>
    <t>AMSER PAKPAHAN</t>
  </si>
  <si>
    <t>BULIHER NAPITUPULU</t>
  </si>
  <si>
    <t>NUGROHO DWI SUSANTO</t>
  </si>
  <si>
    <t>SILMI GUSVANDI</t>
  </si>
  <si>
    <t>JUNEIDI</t>
  </si>
  <si>
    <t>TEDDY ADAM</t>
  </si>
  <si>
    <t xml:space="preserve">DOLLY DHARWINDO </t>
  </si>
  <si>
    <t xml:space="preserve">SUPRIANTO </t>
  </si>
  <si>
    <t xml:space="preserve">AKHMAD JUARI </t>
  </si>
  <si>
    <t xml:space="preserve">DIKCI YULIARTO LIANI </t>
  </si>
  <si>
    <t>HERI SUSANTO</t>
  </si>
  <si>
    <t>WAHYUNI EFENDI</t>
  </si>
  <si>
    <t>YUAN</t>
  </si>
  <si>
    <t>AL IHYA MAULANA</t>
  </si>
  <si>
    <t>SUNAIDI</t>
  </si>
  <si>
    <t>NIKO ADIATNOR</t>
  </si>
  <si>
    <t>ANING LATIK</t>
  </si>
  <si>
    <t>JUHELMI</t>
  </si>
  <si>
    <t>BAHDER DEVI ANOR</t>
  </si>
  <si>
    <t>ADIK WIJAYA</t>
  </si>
  <si>
    <t>IRWAN KURNIANTO</t>
  </si>
  <si>
    <t>RONI DWI YUSWANTO</t>
  </si>
  <si>
    <t>NUR ROKHMAN</t>
  </si>
  <si>
    <t>WASINO</t>
  </si>
  <si>
    <t>NOVENDRI FEBRI ALDY</t>
  </si>
  <si>
    <t>ANDREAN BAGUS SAPUTRA</t>
  </si>
  <si>
    <t>YOPRANUS ATUN</t>
  </si>
  <si>
    <t>JUNAEDI TRI MULYONO</t>
  </si>
  <si>
    <t>222228</t>
  </si>
  <si>
    <t>IIS GUNAWAN</t>
  </si>
  <si>
    <t>JAKA SATRIA</t>
  </si>
  <si>
    <t>BMC_1</t>
  </si>
  <si>
    <t>TOFA APRIAN DWI SAPUTRA</t>
  </si>
  <si>
    <t>AGUS EFENDI</t>
  </si>
  <si>
    <t>RIZAL HOTMATUA SIREGAR</t>
  </si>
  <si>
    <t>SAMTIDAR</t>
  </si>
  <si>
    <t>MUHAMMAD ROBIT BAWAFIE</t>
  </si>
  <si>
    <t>BENTENG ANDI SAPUTRA HARAHAP</t>
  </si>
  <si>
    <t>EDI PURNAWAN</t>
  </si>
  <si>
    <t>BMC_2</t>
  </si>
  <si>
    <t>DEVY BATU FANY</t>
  </si>
  <si>
    <t>BMC_3</t>
  </si>
  <si>
    <t>BAGUS PRAKOSO</t>
  </si>
  <si>
    <t>GL PRODUKSI</t>
  </si>
  <si>
    <t>BMC_4</t>
  </si>
  <si>
    <t>MARTIN SIMATUPANG</t>
  </si>
  <si>
    <t>BMC_5</t>
  </si>
  <si>
    <t>MUHAMAD RIANSYAH</t>
  </si>
  <si>
    <t>BMC_6</t>
  </si>
  <si>
    <t>RAHMAT ANUGRAH</t>
  </si>
  <si>
    <t>BMC_7</t>
  </si>
  <si>
    <t>JOKO TRIONO</t>
  </si>
  <si>
    <t>BMC_8</t>
  </si>
  <si>
    <t>FADLY ANSAH N. PULU</t>
  </si>
  <si>
    <t>BMC_9</t>
  </si>
  <si>
    <t>DAVIT EFENDI</t>
  </si>
  <si>
    <t>BMP1810215</t>
  </si>
  <si>
    <t>PRIT ISTAMBOLON</t>
  </si>
  <si>
    <t>BMP1410211</t>
  </si>
  <si>
    <t>PENDI FERDANAS</t>
  </si>
  <si>
    <t>BMP_2</t>
  </si>
  <si>
    <t>BMP040221</t>
  </si>
  <si>
    <t>GUSTI BELLA MONIKA PRAMAISELA</t>
  </si>
  <si>
    <t>BMP_3</t>
  </si>
  <si>
    <t>BMP1304221</t>
  </si>
  <si>
    <t>BMP_5</t>
  </si>
  <si>
    <t>BMP1905222</t>
  </si>
  <si>
    <t>JEGI KRISMON</t>
  </si>
  <si>
    <t>BMP_4</t>
  </si>
  <si>
    <t>RANGGA HIDAYAT SAPUTRA</t>
  </si>
  <si>
    <t>ARIF RAHMAN</t>
  </si>
  <si>
    <t>C2104006</t>
  </si>
  <si>
    <t>Carpenter</t>
  </si>
  <si>
    <t>YAYA ERIANA</t>
  </si>
  <si>
    <t>C_1</t>
  </si>
  <si>
    <t>ANDRY IRAWAN</t>
  </si>
  <si>
    <t>C_2</t>
  </si>
  <si>
    <t>IRA SISILIA</t>
  </si>
  <si>
    <t>IZAH</t>
  </si>
  <si>
    <t>DIKY WAHYUDI</t>
  </si>
  <si>
    <t>SERAHNO KALVARIA</t>
  </si>
  <si>
    <t>C_3</t>
  </si>
  <si>
    <t>AHMAD ANUGERAH MUFTI</t>
  </si>
  <si>
    <t>SETIA PRAYOGI WICAKSONO</t>
  </si>
  <si>
    <t>YOKO</t>
  </si>
  <si>
    <t>FEBRI ALPANDI</t>
  </si>
  <si>
    <t>RUSTINA LELUNI</t>
  </si>
  <si>
    <t>RONI SIANTURI</t>
  </si>
  <si>
    <t>C_4</t>
  </si>
  <si>
    <t>ANDI MARANTIKA</t>
  </si>
  <si>
    <t>C2106010</t>
  </si>
  <si>
    <t>C2106012</t>
  </si>
  <si>
    <t>C2106014</t>
  </si>
  <si>
    <t>ABDUL SALIM</t>
  </si>
  <si>
    <t>ANDRI ANNOR</t>
  </si>
  <si>
    <t>MP/SIS-20120484</t>
  </si>
  <si>
    <t>MP/EDJ-21030002</t>
  </si>
  <si>
    <t>M. RIFANI</t>
  </si>
  <si>
    <t>MP/SIS-20080635</t>
  </si>
  <si>
    <t>MP/SIS-20110579</t>
  </si>
  <si>
    <t>A GIRI SAMUDRO</t>
  </si>
  <si>
    <t>MP/EDJ-21030007</t>
  </si>
  <si>
    <t>MP/SIS-20070580</t>
  </si>
  <si>
    <t>MP/SIS-20070581</t>
  </si>
  <si>
    <t>HENDRIKUS A.W.S</t>
  </si>
  <si>
    <t>MP/EDJ-21060001</t>
  </si>
  <si>
    <t>MP/EDJ-21090005</t>
  </si>
  <si>
    <t>M. SETYO BEKTI</t>
  </si>
  <si>
    <t>MP/SIS-20050634</t>
  </si>
  <si>
    <t>MP/SIS-20110578</t>
  </si>
  <si>
    <t>ALEX FREGGI WALUYO</t>
  </si>
  <si>
    <t>EDJS-1</t>
  </si>
  <si>
    <t>EDJS-2</t>
  </si>
  <si>
    <t>EDJS-3</t>
  </si>
  <si>
    <t>KMK-20020007</t>
  </si>
  <si>
    <t>Project Manager</t>
  </si>
  <si>
    <t>KMK-20070145</t>
  </si>
  <si>
    <t>Supervisor Baja</t>
  </si>
  <si>
    <t>KMK-20060046</t>
  </si>
  <si>
    <t>Supervisor MEP</t>
  </si>
  <si>
    <t>KMK-20090091</t>
  </si>
  <si>
    <t>Inspector Scafolding</t>
  </si>
  <si>
    <t>KMK-20110001</t>
  </si>
  <si>
    <t>Project Control</t>
  </si>
  <si>
    <t>KMK-20020161</t>
  </si>
  <si>
    <t>ROHMAN SAPUTRA</t>
  </si>
  <si>
    <t>Pekerja Atap</t>
  </si>
  <si>
    <t>KMK-20080169</t>
  </si>
  <si>
    <t>REJA MULYADI</t>
  </si>
  <si>
    <t>KMK-20010168</t>
  </si>
  <si>
    <t>KMK-20060167</t>
  </si>
  <si>
    <t>KMK-20040165</t>
  </si>
  <si>
    <t>Scafolder</t>
  </si>
  <si>
    <t>KMK-20010170</t>
  </si>
  <si>
    <t>Drafter Civil</t>
  </si>
  <si>
    <t>KMK-20120158</t>
  </si>
  <si>
    <t>KMK-20010153</t>
  </si>
  <si>
    <t>KMK-20030150</t>
  </si>
  <si>
    <t>KMK-20050156</t>
  </si>
  <si>
    <t>KMK-20110148</t>
  </si>
  <si>
    <t>KMK-20070154</t>
  </si>
  <si>
    <t>Mechanic</t>
  </si>
  <si>
    <t>KMK-20070157</t>
  </si>
  <si>
    <t>KMK-20070004</t>
  </si>
  <si>
    <t>IRVAN YULIAWAN</t>
  </si>
  <si>
    <t>KMK-20030149</t>
  </si>
  <si>
    <t>KMK-20030159</t>
  </si>
  <si>
    <t>TAUFIK IRMANSYAH.S</t>
  </si>
  <si>
    <t>Drafter MEP</t>
  </si>
  <si>
    <t>KMK-20120184</t>
  </si>
  <si>
    <t>KMK-20090002</t>
  </si>
  <si>
    <t>KMK-20090176</t>
  </si>
  <si>
    <t>KMK-20110179</t>
  </si>
  <si>
    <t>KMK-20010192</t>
  </si>
  <si>
    <t>KMK-20100015</t>
  </si>
  <si>
    <t>PUTIR WULANDARI</t>
  </si>
  <si>
    <t>Admin QC</t>
  </si>
  <si>
    <t>KMK-20060205</t>
  </si>
  <si>
    <t>Surveyor</t>
  </si>
  <si>
    <t>KMK-20100116</t>
  </si>
  <si>
    <t>KMK-20030206</t>
  </si>
  <si>
    <t>Foreman Roofing</t>
  </si>
  <si>
    <t>KMK-20030207</t>
  </si>
  <si>
    <t>External Relatioin</t>
  </si>
  <si>
    <t>KMK-21070217</t>
  </si>
  <si>
    <t>KMK-21100214</t>
  </si>
  <si>
    <t>KMK-21110213</t>
  </si>
  <si>
    <t>KMK-20020049</t>
  </si>
  <si>
    <t>Administrasi</t>
  </si>
  <si>
    <t>KMK-21080216</t>
  </si>
  <si>
    <t>Driver LV</t>
  </si>
  <si>
    <t>KMK-21030218</t>
  </si>
  <si>
    <t>KMK-21020224</t>
  </si>
  <si>
    <t>KMK-21120223</t>
  </si>
  <si>
    <t>KMK-21060233</t>
  </si>
  <si>
    <t>KMK-21110234</t>
  </si>
  <si>
    <t>KMK-21070235</t>
  </si>
  <si>
    <t>KMK-21040236</t>
  </si>
  <si>
    <t>KMK-21090239</t>
  </si>
  <si>
    <t>KMK-21120238</t>
  </si>
  <si>
    <t>KMK-21110237</t>
  </si>
  <si>
    <t>KMK-21090242</t>
  </si>
  <si>
    <t>Skill Elektrikal</t>
  </si>
  <si>
    <t>KMK-21050240</t>
  </si>
  <si>
    <t>KMK-21020241</t>
  </si>
  <si>
    <t>KMK-21030249</t>
  </si>
  <si>
    <t>KMK-21010243</t>
  </si>
  <si>
    <t>KMK-21090244</t>
  </si>
  <si>
    <t>Semi Skill</t>
  </si>
  <si>
    <t>KMK-21020247</t>
  </si>
  <si>
    <t>KMK-21120248</t>
  </si>
  <si>
    <t>KMK-21030245</t>
  </si>
  <si>
    <t>KMK-21010246</t>
  </si>
  <si>
    <t>Engineering MEP</t>
  </si>
  <si>
    <t>KMK-21070250</t>
  </si>
  <si>
    <t>KMK-21070253</t>
  </si>
  <si>
    <t>KMK-21090251</t>
  </si>
  <si>
    <t>KMK-21090252</t>
  </si>
  <si>
    <t>KMK-21110254</t>
  </si>
  <si>
    <t>KMK-22020256</t>
  </si>
  <si>
    <t>KMK-22020257</t>
  </si>
  <si>
    <t>KMK-22080265</t>
  </si>
  <si>
    <t>KMK-22040262</t>
  </si>
  <si>
    <t>KMK-22100260</t>
  </si>
  <si>
    <t>Fitter</t>
  </si>
  <si>
    <t>KMK-22120266</t>
  </si>
  <si>
    <t>KMK-22050261</t>
  </si>
  <si>
    <t>Finishing Plafond</t>
  </si>
  <si>
    <t>KMK-22070264</t>
  </si>
  <si>
    <t>KMK-22120267</t>
  </si>
  <si>
    <t>KMK-20090182</t>
  </si>
  <si>
    <t>KMK-22070268</t>
  </si>
  <si>
    <t>KMK-22040269</t>
  </si>
  <si>
    <t>KMK-20040187</t>
  </si>
  <si>
    <t>M ARIF FIANDI</t>
  </si>
  <si>
    <t>KMK-1</t>
  </si>
  <si>
    <t>KMK-2</t>
  </si>
  <si>
    <t>KMK-3</t>
  </si>
  <si>
    <t>LSS-007</t>
  </si>
  <si>
    <t>FITRA HOKI</t>
  </si>
  <si>
    <t>LSS-012</t>
  </si>
  <si>
    <t>LSS-013</t>
  </si>
  <si>
    <t>RP-2</t>
  </si>
  <si>
    <t xml:space="preserve">IRWANDY SYAHPUTRA </t>
  </si>
  <si>
    <t>ALFIANNOR</t>
  </si>
  <si>
    <t>MUHAMMAD ANDRIANOR</t>
  </si>
  <si>
    <t>ZULPA ALPIANOR</t>
  </si>
  <si>
    <t>RIZAL PAHLEVI</t>
  </si>
  <si>
    <t>TK - 1</t>
  </si>
  <si>
    <t>TK - 2</t>
  </si>
  <si>
    <t>APRIO NUGROHO</t>
  </si>
  <si>
    <t>BENNY SUPRIYONO</t>
  </si>
  <si>
    <t>AHMAD SUMARNO</t>
  </si>
  <si>
    <t>NUR ALI</t>
  </si>
  <si>
    <t>IMAM CHANDRA DANISWARA</t>
  </si>
  <si>
    <t>WAHYU INDRA SETIAWAN</t>
  </si>
  <si>
    <t>ARTHA TRY MONIFAN</t>
  </si>
  <si>
    <t>PRIHONO</t>
  </si>
  <si>
    <t>TOMMY KRISDAYARTO</t>
  </si>
  <si>
    <t>AGUS SUSANTO</t>
  </si>
  <si>
    <t>HABIBIE</t>
  </si>
  <si>
    <t>WAHYU EDI SAPUTRA</t>
  </si>
  <si>
    <t>WUKUF MUTHOWWAF</t>
  </si>
  <si>
    <t xml:space="preserve">MOHAMAD AYUB </t>
  </si>
  <si>
    <t>SAFIRUL SOFYAN</t>
  </si>
  <si>
    <t>PURWO ANDHIKA</t>
  </si>
  <si>
    <t>SYACHRUL</t>
  </si>
  <si>
    <t>ZAKARIA</t>
  </si>
  <si>
    <t>RESTYAWAN</t>
  </si>
  <si>
    <t>MOHAMAD RESTYAWAN</t>
  </si>
  <si>
    <t>OCTA SAPUTRA</t>
  </si>
  <si>
    <t>RIZAL AKHLIS HIDAYAT</t>
  </si>
  <si>
    <t>YOHANES LEONARDO NGAGO</t>
  </si>
  <si>
    <t>RISA DWI SEPTIYANTO</t>
  </si>
  <si>
    <t>AGUSTINUS NUGRAHA</t>
  </si>
  <si>
    <t>DEDI OKTORA VIRANDO</t>
  </si>
  <si>
    <t>IGNASIUS FEBRIAN HUTABARAT</t>
  </si>
  <si>
    <t>RAHMATULLAH</t>
  </si>
  <si>
    <t>NANANG KOSIM</t>
  </si>
  <si>
    <t>TRAINING POP</t>
  </si>
  <si>
    <t>STATUS</t>
  </si>
  <si>
    <t>LULUS</t>
  </si>
  <si>
    <t>0117326</t>
  </si>
  <si>
    <t>FAHMI SIDIQ</t>
  </si>
  <si>
    <t>TRAINING POM</t>
  </si>
  <si>
    <t>TRAINING POU</t>
  </si>
  <si>
    <t>TRAINING PEMBEKALAN POP</t>
  </si>
  <si>
    <t>GREGORIUS AGUNG C</t>
  </si>
  <si>
    <t>0112221</t>
  </si>
  <si>
    <t>DEDI FITRIYANTO</t>
  </si>
  <si>
    <t>0810434</t>
  </si>
  <si>
    <t>0206201</t>
  </si>
  <si>
    <t>MUCHMMAD AGUS ROHMAN</t>
  </si>
  <si>
    <t>INDUKSI MINE PERMIT</t>
  </si>
  <si>
    <t>MUCHAMMAD CHAIRUL ARRASID</t>
  </si>
  <si>
    <t>BAGUS WICAKSONO</t>
  </si>
  <si>
    <t>JOEY R. SATRIA</t>
  </si>
  <si>
    <t>RIAN PRASETIO</t>
  </si>
  <si>
    <t>SODIK RIYANDHI</t>
  </si>
  <si>
    <t>WILSON RIO SUMIHAR</t>
  </si>
  <si>
    <t>HADANA  FEBRIYANTO</t>
  </si>
  <si>
    <t>KUWAT ADI SAPUTRO</t>
  </si>
  <si>
    <t>M. IQBAL PRADANA</t>
  </si>
  <si>
    <t>PT BORNEO MURA PERKASA</t>
  </si>
  <si>
    <t>SURYANI</t>
  </si>
  <si>
    <t>PT. SOLID UNIVERSAL INDONESIA</t>
  </si>
  <si>
    <t>PT. Kinaya Multi Konstruksi</t>
  </si>
  <si>
    <t>PT UTE PATRIA</t>
  </si>
  <si>
    <t>YERY NORMA SANDY</t>
  </si>
  <si>
    <t>PT LIGHT STEEL SOLUTION</t>
  </si>
  <si>
    <t>PIETER GIDEON CHRITANTO P.</t>
  </si>
  <si>
    <t>YASER ARAFAT</t>
  </si>
  <si>
    <t>RANDA ARIES PERMADI</t>
  </si>
  <si>
    <t>DE  EFRATA IKA VIO YOSEPH</t>
  </si>
  <si>
    <t>KASARRINA</t>
  </si>
  <si>
    <t>PENGKY ANGGARY</t>
  </si>
  <si>
    <t>MAHENDRA TIO FARIAL</t>
  </si>
  <si>
    <t>SAFRIANSYAH</t>
  </si>
  <si>
    <t>SYAHRIAN HIDAYAT</t>
  </si>
  <si>
    <t>ELFRAN RIZKY PRADITYA</t>
  </si>
  <si>
    <t>KASPUL</t>
  </si>
  <si>
    <t>MANSYAUL FAIZ</t>
  </si>
  <si>
    <t>PADLI WIJAYA</t>
  </si>
  <si>
    <t>WANDA</t>
  </si>
  <si>
    <t>EKO ZULFIKRI RAGIL</t>
  </si>
  <si>
    <t>MELKY MARSEL SOLAR</t>
  </si>
  <si>
    <t>MUHAMMAD MAHYUDDIN</t>
  </si>
  <si>
    <t>MUHAMMAD RAMADHANI AKBAR</t>
  </si>
  <si>
    <t>MUHAMAD RIFKY HIDAYAT</t>
  </si>
  <si>
    <t>ELVAN GAUTAMA SAPUTRA</t>
  </si>
  <si>
    <t>JADA ALAM L</t>
  </si>
  <si>
    <t>MUHAMAD RIZQI AKBAR INTANU</t>
  </si>
  <si>
    <t>GURUH BHIMANTARA SAKTI K.S.P.S</t>
  </si>
  <si>
    <t>MUHAMMAD RYAN</t>
  </si>
  <si>
    <t>TRANSKON JAYA</t>
  </si>
  <si>
    <t>YONI IRAWAN</t>
  </si>
  <si>
    <t>AGOS SETIYAWAN</t>
  </si>
  <si>
    <t>AHMAD ANUGRAH MUFTI</t>
  </si>
  <si>
    <t>MUCHAMAD AGUS ROHMAN</t>
  </si>
  <si>
    <t>DENI HERMAWAN</t>
  </si>
  <si>
    <t>DONI DWI PUTRA KUSUMA</t>
  </si>
  <si>
    <t>MUHAMMAD RIZQI MUBARAK</t>
  </si>
  <si>
    <t>RIZAL SAEPUL</t>
  </si>
  <si>
    <t>MANSUR</t>
  </si>
  <si>
    <t>MUHAMMAD RIVALDI</t>
  </si>
  <si>
    <t>SAKRIANTO</t>
  </si>
  <si>
    <t>MUHAMMAD HENDRIAN</t>
  </si>
  <si>
    <t>SIGIT PRASETYO NOVIANTO</t>
  </si>
  <si>
    <t>YOGI IFRANI</t>
  </si>
  <si>
    <t>EKO FENDIK PRASETYO</t>
  </si>
  <si>
    <t>SAIN BOGA RIZKI</t>
  </si>
  <si>
    <t>LEO WARDI</t>
  </si>
  <si>
    <t>PT. Chiesa Mandiri Utama</t>
  </si>
  <si>
    <t>DANDI RAMADANI</t>
  </si>
  <si>
    <t>MUHAMAD RIDWAN</t>
  </si>
  <si>
    <t>CIPTA HYDROPOWER ABADI</t>
  </si>
  <si>
    <t>LINTANG JAGAD S</t>
  </si>
  <si>
    <t>MUHAMAD FARID LUQMAN</t>
  </si>
  <si>
    <t>PRASTYO WIDODO</t>
  </si>
  <si>
    <t>YUDHA ASMORO BANGUN</t>
  </si>
  <si>
    <t>HANNA HAFIZHA</t>
  </si>
  <si>
    <t>RAZAKI NOOR</t>
  </si>
  <si>
    <t>ADRIAN E MAMAIT</t>
  </si>
  <si>
    <t>ANZAS MAULANA</t>
  </si>
  <si>
    <t>ESA ANGGER WINASIS</t>
  </si>
  <si>
    <t>MUHAMMAD IQBAL</t>
  </si>
  <si>
    <t>OKTOVIANUS MS</t>
  </si>
  <si>
    <t>FECKY RONALD UMBOH</t>
  </si>
  <si>
    <t>M. KHOIRUR ROJI A.M</t>
  </si>
  <si>
    <t>AMANULLOH</t>
  </si>
  <si>
    <t>FERY RAHARJO</t>
  </si>
  <si>
    <t>MUHAMMAD EDI SUCIPTO</t>
  </si>
  <si>
    <t>RAYFAL ARIA ILHAM</t>
  </si>
  <si>
    <t>ANGGI OKTA YUDHA</t>
  </si>
  <si>
    <t>MUHAMMAD FATAH ARISMUNANDAR</t>
  </si>
  <si>
    <t>SUHENDRO</t>
  </si>
  <si>
    <t>UPIK</t>
  </si>
  <si>
    <t>IHWAN ALI MASYAHID</t>
  </si>
  <si>
    <t>IRAWAN SONARIA</t>
  </si>
  <si>
    <t>AVILA ADNA FAVIAN</t>
  </si>
  <si>
    <t>AJRIATUL RAHMAT</t>
  </si>
  <si>
    <t>HENGKI DWI PRASETIYO</t>
  </si>
  <si>
    <t>FERDI RIPANSYAH</t>
  </si>
  <si>
    <t>ZAIN REVALDI</t>
  </si>
  <si>
    <t>SYARIFUL ANWAR</t>
  </si>
  <si>
    <t>ALBERTUS SEPTA HARIANTO</t>
  </si>
  <si>
    <t>MUHAMAD KHAIRUDIN ANWAR</t>
  </si>
  <si>
    <t>SUPIANOR</t>
  </si>
  <si>
    <t>RAHMAN</t>
  </si>
  <si>
    <t>RUDI VIGIANTO</t>
  </si>
  <si>
    <t>AHMAD SOKHIB</t>
  </si>
  <si>
    <t>JOKO WALUYO</t>
  </si>
  <si>
    <t>TOHO MARIMPUN TAMPUBOLON</t>
  </si>
  <si>
    <t>ALFIAN HANANTO</t>
  </si>
  <si>
    <t>YOPRIANUS ATUN</t>
  </si>
  <si>
    <t>JAYA MARBUN</t>
  </si>
  <si>
    <t>AGUS MANTO</t>
  </si>
  <si>
    <t>AGUS SURAHMAN</t>
  </si>
  <si>
    <t>DRAJAT AGUNG PERMANA</t>
  </si>
  <si>
    <t>SAYU WAHYUDI</t>
  </si>
  <si>
    <t>JEPRIANTO</t>
  </si>
  <si>
    <t>RIJAL</t>
  </si>
  <si>
    <t>JAMRAN</t>
  </si>
  <si>
    <t>ARDIAN ABIDIN</t>
  </si>
  <si>
    <t>WINDY PRAYUGA</t>
  </si>
  <si>
    <t>FEBRI HENDRAWAN</t>
  </si>
  <si>
    <t>SUYOGA PUTRA HARTATO</t>
  </si>
  <si>
    <t>PARYONO</t>
  </si>
  <si>
    <t>NIKO SAPUTRA</t>
  </si>
  <si>
    <t>R MUHAMMAD BERLIAN AGUNG EDY WIBOWO</t>
  </si>
  <si>
    <t>MUH RIZAL TAUFIQ</t>
  </si>
  <si>
    <t>M DIMAS SHIVANA HARDIANTO</t>
  </si>
  <si>
    <t>MUJI PRIYONO</t>
  </si>
  <si>
    <t>ZUST ONE CAHYO SAPUTRO</t>
  </si>
  <si>
    <t>MARADONA KURNIAWAN</t>
  </si>
  <si>
    <t>INDRAWAN MAULANA</t>
  </si>
  <si>
    <t>RIJAL MUTAQIN</t>
  </si>
  <si>
    <t>NUR WAHID</t>
  </si>
  <si>
    <t>MUHAMMAD HAIDIR HAPIZ</t>
  </si>
  <si>
    <t>KASBARY REZKI</t>
  </si>
  <si>
    <t>DIYON SINGGIH MULYONO</t>
  </si>
  <si>
    <t>ANDIS HARI SAPUTRA</t>
  </si>
  <si>
    <t>PENDERI</t>
  </si>
  <si>
    <t>MULYADI</t>
  </si>
  <si>
    <t>ALDI</t>
  </si>
  <si>
    <t>MUHAMAD NURODIN</t>
  </si>
  <si>
    <t>PT. MITRA INTEGRASI INFORMATIKA</t>
  </si>
  <si>
    <t>ROMY MAULANA</t>
  </si>
  <si>
    <t>SAKRIADI</t>
  </si>
  <si>
    <t>AJIS MUSLIM</t>
  </si>
  <si>
    <t>JHANSEN OPPU SUNGGU</t>
  </si>
  <si>
    <t>MUH.ARIF.S</t>
  </si>
  <si>
    <t>OYONG RAHMATULLAH</t>
  </si>
  <si>
    <t>RIDENTUS AMPI MANGGALLA</t>
  </si>
  <si>
    <t>ARI SUPRIYANTO</t>
  </si>
  <si>
    <t>RIZKI INDRA PRATAMA</t>
  </si>
  <si>
    <t>LUTHFI MAHENDRA</t>
  </si>
  <si>
    <t>MUHAMMAD TAMRIN NURDIN TENE</t>
  </si>
  <si>
    <t>MOHAMAD RAFII</t>
  </si>
  <si>
    <t>MARVEL VERNANDO WEREH</t>
  </si>
  <si>
    <t>TOFA ARIAN DWI SAPUTRA</t>
  </si>
  <si>
    <t>MIKE TISON ILHAMIDI</t>
  </si>
  <si>
    <t>ILHAM RAMADAN</t>
  </si>
  <si>
    <t>M. IHZA NUR RIFQI</t>
  </si>
  <si>
    <t>FERRY NUR YUSUF</t>
  </si>
  <si>
    <t>ROMI MEI SANDI</t>
  </si>
  <si>
    <t>BADRUL UMAM</t>
  </si>
  <si>
    <t>MBAREP SUPRAYOGI</t>
  </si>
  <si>
    <t>ANUGRAHAM NAMPE</t>
  </si>
  <si>
    <t>PT. KALVIN SCHANZLIN BECKER</t>
  </si>
  <si>
    <t>APRIZAL</t>
  </si>
  <si>
    <t>MUHAMMAD NURLIADI</t>
  </si>
  <si>
    <t>HERMANSYAH</t>
  </si>
  <si>
    <t>DIKCI YULIARTO LIANI</t>
  </si>
  <si>
    <t>AKHMAD JUARI</t>
  </si>
  <si>
    <t>NOOR HARIYADI</t>
  </si>
  <si>
    <t>AKMAL SYAUQI TANGGUH</t>
  </si>
  <si>
    <t>LILI HARIYANTO</t>
  </si>
  <si>
    <t>MUHAMMAD IKHSAN WAHYUDI</t>
  </si>
  <si>
    <t>GUNTUR PRASETYO</t>
  </si>
  <si>
    <t>PT MEKTEK TANJUNG LESTARI</t>
  </si>
  <si>
    <t>RIKI GILANG PRATAMA</t>
  </si>
  <si>
    <t>ROY DWI DAMARA</t>
  </si>
  <si>
    <t>SEFI NUR RACHMAT</t>
  </si>
  <si>
    <t>ARIFIN SOSENO</t>
  </si>
  <si>
    <t>ANDRI</t>
  </si>
  <si>
    <t>PT. TOWER BERSAMA GROUP</t>
  </si>
  <si>
    <t>AYI RAHMAT</t>
  </si>
  <si>
    <t>EGI DARMAWAN</t>
  </si>
  <si>
    <t>OKI KISWANTO</t>
  </si>
  <si>
    <t>EVY SULVIANTO</t>
  </si>
  <si>
    <t>AHMAD WIJAYA</t>
  </si>
  <si>
    <t>SOLIKHUN</t>
  </si>
  <si>
    <t>DEDI ERWANDI</t>
  </si>
  <si>
    <t>DOLLY DHARWINDO</t>
  </si>
  <si>
    <t>IHSAN JAMIL NURSIDIK</t>
  </si>
  <si>
    <t>FAJAR OMAR GANI</t>
  </si>
  <si>
    <t>PARLUHUTAN SAGALA</t>
  </si>
  <si>
    <t>ERWIN FEBIANOOR</t>
  </si>
  <si>
    <t>ACHMAD DARIYANTO</t>
  </si>
  <si>
    <t>CAHYO DWI PURWANTO</t>
  </si>
  <si>
    <t>YUSUP MANGGAK BERANI</t>
  </si>
  <si>
    <t>JEFRIANTO RANGGA PADULANG</t>
  </si>
  <si>
    <t>M. NOVAL ANDIKA</t>
  </si>
  <si>
    <t>HENDI ANTO HUTAGALUNG</t>
  </si>
  <si>
    <t>TERSERA DWI IRIANTO</t>
  </si>
  <si>
    <t>MUHAMMAD HIDA NUR YAZID</t>
  </si>
  <si>
    <t>ARIF SEPTYAN HANDYANTO</t>
  </si>
  <si>
    <t>IBRAHIM</t>
  </si>
  <si>
    <t>SYARIFUDDIN</t>
  </si>
  <si>
    <t>BUDIANTORO</t>
  </si>
  <si>
    <t>ROBY TRIANANDA</t>
  </si>
  <si>
    <t>DIO SATRIO</t>
  </si>
  <si>
    <t>Akhmad Rijali</t>
  </si>
  <si>
    <t>MUHAMAD NUR HUSIN</t>
  </si>
  <si>
    <t>FAWWAZ GHOZY ALFAIZ</t>
  </si>
  <si>
    <t>MUHAMMAD ALWI QADHAFI</t>
  </si>
  <si>
    <t>M. SENA BRILYAN A</t>
  </si>
  <si>
    <t>SYAEFULLOH</t>
  </si>
  <si>
    <t>ALI ANSORI</t>
  </si>
  <si>
    <t>FRANSISCUS JAY RINALDO SINAGA</t>
  </si>
  <si>
    <t>ABDUL MUTHIE</t>
  </si>
  <si>
    <t>CV BAGONG MOTOR</t>
  </si>
  <si>
    <t>HAVIED BAIHAQI NUR</t>
  </si>
  <si>
    <t>GILANG CAHYO PURNOMO</t>
  </si>
  <si>
    <t>DWI WIDODO</t>
  </si>
  <si>
    <t>UCON JUANDA</t>
  </si>
  <si>
    <t>WONDO DWIFABIO TIRTO</t>
  </si>
  <si>
    <t>M. YOGI PUTRA FERY ERLANGGA</t>
  </si>
  <si>
    <t>HARIANTO YUNATAN WIJAYA</t>
  </si>
  <si>
    <t>IRWANSYAH</t>
  </si>
  <si>
    <t>CEP EDI</t>
  </si>
  <si>
    <t>PT PASIFIKTEL INDOTAMA</t>
  </si>
  <si>
    <t>DEDI ANDIKA PUTRA</t>
  </si>
  <si>
    <t>ADJIE DINNOR</t>
  </si>
  <si>
    <t>HENDRO</t>
  </si>
  <si>
    <t>RAMUN TAUJAN</t>
  </si>
  <si>
    <t>KRISWANOR</t>
  </si>
  <si>
    <t>SIHAR HASITONGAN PURBA</t>
  </si>
  <si>
    <t>WALIADI</t>
  </si>
  <si>
    <t>SADI</t>
  </si>
  <si>
    <t>ARIPIN</t>
  </si>
  <si>
    <t>118361</t>
  </si>
  <si>
    <t>4121374</t>
  </si>
  <si>
    <t>SARVIANUS LOBO</t>
  </si>
  <si>
    <t>PT.WAVE COMUNICATION INDONESIA</t>
  </si>
  <si>
    <t>YOZI ZAIHENDRA</t>
  </si>
  <si>
    <t>PT.AGIVA INDONESIA</t>
  </si>
  <si>
    <t>MUHAMAD ADIYA ANDALUSI</t>
  </si>
  <si>
    <t>TOGU SARAGI</t>
  </si>
  <si>
    <t>MUHAMMAD SYAHRUL EKA ANSHORI</t>
  </si>
  <si>
    <t>SAIPUL MUKLAS</t>
  </si>
  <si>
    <t>TRI WAHYONO</t>
  </si>
  <si>
    <t>80001826</t>
  </si>
  <si>
    <t>118601</t>
  </si>
  <si>
    <t>108258</t>
  </si>
  <si>
    <t>JULLY HALIF</t>
  </si>
  <si>
    <t>KRISMON</t>
  </si>
  <si>
    <t>OKTAVIANUS RANTE ALLO</t>
  </si>
  <si>
    <t>RIZKY WIJAYANI</t>
  </si>
  <si>
    <t>MUKHAMMAD ADI KHUNNUHA</t>
  </si>
  <si>
    <t>AJI PAMUNGKAS</t>
  </si>
  <si>
    <t>BAGUS AYUNG WIDYANTORO</t>
  </si>
  <si>
    <t>I GEDE HELLAS</t>
  </si>
  <si>
    <t>JAMES COSMOY SILABAN</t>
  </si>
  <si>
    <t>FERIY BAYU SAPUTRA</t>
  </si>
  <si>
    <t>HANDOKO SUWARNO</t>
  </si>
  <si>
    <t>ARPAN</t>
  </si>
  <si>
    <t>MAHYUDIN</t>
  </si>
  <si>
    <t>SELFIA NOOR</t>
  </si>
  <si>
    <t>ADY PANRING HIJAU</t>
  </si>
  <si>
    <t>ANTONG NORDIANTO</t>
  </si>
  <si>
    <t>MUHAMMAD IKBAL AKBAR</t>
  </si>
  <si>
    <t>MUHAMMAD JEPRIANSYAH HAPIP</t>
  </si>
  <si>
    <t>MUKHLISIN</t>
  </si>
  <si>
    <t>ARIA WIJAYA</t>
  </si>
  <si>
    <t>112833</t>
  </si>
  <si>
    <t>SIMON SEPTRIAN SIAHAAN</t>
  </si>
  <si>
    <t>ROLAND FIRNANDO SB</t>
  </si>
  <si>
    <t>FAIONOM NAIBAHO</t>
  </si>
  <si>
    <t>ACHMAD SYAIFUDDIN</t>
  </si>
  <si>
    <t>ILHAM AGEL PAMUNGKAS</t>
  </si>
  <si>
    <t>YUNANI</t>
  </si>
  <si>
    <t>113044</t>
  </si>
  <si>
    <t>115145</t>
  </si>
  <si>
    <t>114064</t>
  </si>
  <si>
    <t>BOIMAN</t>
  </si>
  <si>
    <t>EKA HENDRI N C</t>
  </si>
  <si>
    <t>YULIANTO</t>
  </si>
  <si>
    <t>HENDI</t>
  </si>
  <si>
    <t>SIMON TANDI LEMBANG</t>
  </si>
  <si>
    <t>ANGGI</t>
  </si>
  <si>
    <t>ANDY ARISANDY</t>
  </si>
  <si>
    <t>DENI ASWAN</t>
  </si>
  <si>
    <t>KURNIAWAN BAYU MURTI</t>
  </si>
  <si>
    <t>ZULFIKAR MAKKULAU</t>
  </si>
  <si>
    <t>ZAENUL MUTTAQIN</t>
  </si>
  <si>
    <t>NAFIS AZKA NASHRULLOH</t>
  </si>
  <si>
    <t>MUHAMMAD RAFLY SUHELDI</t>
  </si>
  <si>
    <t>MOHAMAD RAMLY</t>
  </si>
  <si>
    <t>MAIHENDRA ROFIANDIKA</t>
  </si>
  <si>
    <t>HARI MUJIARTO</t>
  </si>
  <si>
    <t>DIKA FIRMANSYAH</t>
  </si>
  <si>
    <t>KRISTIAN ANDREAS NAIBAHO</t>
  </si>
  <si>
    <t>SAMUEL SIANIPAR</t>
  </si>
  <si>
    <t>ARDY</t>
  </si>
  <si>
    <t>HERI KUSMANTO</t>
  </si>
  <si>
    <t>ANGGIT TRIAMBODO</t>
  </si>
  <si>
    <t>PUPUT VIDIANTORO</t>
  </si>
  <si>
    <t>ARIEF FACHTURRAHMAN HARAHAP</t>
  </si>
  <si>
    <t>FRANSISKUS HALI</t>
  </si>
  <si>
    <t>HELMIYADI</t>
  </si>
  <si>
    <t>AHMAD YUHADI</t>
  </si>
  <si>
    <t>MERDI</t>
  </si>
  <si>
    <t>ABDUL KADIR</t>
  </si>
  <si>
    <t>HIDAYATUL AKBAR</t>
  </si>
  <si>
    <t>ASEP DUDIN</t>
  </si>
  <si>
    <t>ROSIDIN</t>
  </si>
  <si>
    <t>DEDY EKO FEBRIARSO</t>
  </si>
  <si>
    <t>HENDRA GUNAWAN</t>
  </si>
  <si>
    <t>ALAN HARYANTO</t>
  </si>
  <si>
    <t>MUHAMMAD YOYONO</t>
  </si>
  <si>
    <t>DIDI CIPTA PRATU</t>
  </si>
  <si>
    <t>DEDI GUNAWAN</t>
  </si>
  <si>
    <t>ZAINUL MUTTAQIN</t>
  </si>
  <si>
    <t>OBET</t>
  </si>
  <si>
    <t>ARIF BADIE SUTRISNO</t>
  </si>
  <si>
    <t>CHAIRUL ABDI</t>
  </si>
  <si>
    <t>RUDYANTO GULTOM</t>
  </si>
  <si>
    <t>MUHAMAD DANI TRI SETIAWAN</t>
  </si>
  <si>
    <t>DENY HIDAYAT</t>
  </si>
  <si>
    <t>ADI PUJO SANTOSO</t>
  </si>
  <si>
    <t>PT SAPTAINDRA SEJATI</t>
  </si>
  <si>
    <t>SARWANI, SE</t>
  </si>
  <si>
    <t>R. MUHAMMAD BERLIAN AGUNG EDI W</t>
  </si>
  <si>
    <t>MUHAMAD MUGIONO</t>
  </si>
  <si>
    <t>BMP-22120163</t>
  </si>
  <si>
    <t>RAJALI RAHMAN</t>
  </si>
  <si>
    <t>FIELDSUPPORT</t>
  </si>
  <si>
    <t>BMP-22080073</t>
  </si>
  <si>
    <t>SIS-22040746</t>
  </si>
  <si>
    <t>RACHMAN</t>
  </si>
  <si>
    <t>INSTRUKTUR HE</t>
  </si>
  <si>
    <t>SIS-19060163</t>
  </si>
  <si>
    <t>UH SHE</t>
  </si>
  <si>
    <t>BMP-22060166</t>
  </si>
  <si>
    <t>M. WAHYU SAPUTRA</t>
  </si>
  <si>
    <t>PT Borneo Mura Perkasa</t>
  </si>
  <si>
    <t>BMP-21010045</t>
  </si>
  <si>
    <t>FIELDSUPPORT LOGISTIK</t>
  </si>
  <si>
    <t>BMP-21060049</t>
  </si>
  <si>
    <t>FIELD SUPPORT LOGISTIK</t>
  </si>
  <si>
    <t>2022-09-20</t>
  </si>
  <si>
    <t>BMP-21060040</t>
  </si>
  <si>
    <t>2022-09-22</t>
  </si>
  <si>
    <t>CANDRA FIRMAN HERMAWAN</t>
  </si>
  <si>
    <t>PT. Saptaindra Sejati</t>
  </si>
  <si>
    <t>BMP-22100074</t>
  </si>
  <si>
    <t>2022-09-19</t>
  </si>
  <si>
    <t>SIS-21011745</t>
  </si>
  <si>
    <t>PETUGAS ERT</t>
  </si>
  <si>
    <t>SIS-21070807</t>
  </si>
  <si>
    <t>2022-09-24</t>
  </si>
  <si>
    <t>SIS-21010873</t>
  </si>
  <si>
    <t>2022-09-15</t>
  </si>
  <si>
    <t>LSS-22030045</t>
  </si>
  <si>
    <t>IWAN BAGUS PUJI LAKSONO</t>
  </si>
  <si>
    <t>PT Light Steel Solution</t>
  </si>
  <si>
    <t>HELPER</t>
  </si>
  <si>
    <t>SIS-20080450</t>
  </si>
  <si>
    <t>PT. Epiroc Southern Asia</t>
  </si>
  <si>
    <t>SIS-19100053</t>
  </si>
  <si>
    <t>MINE PLAN- ENGINEERING</t>
  </si>
  <si>
    <t>PRP-22050009</t>
  </si>
  <si>
    <t>SUHAIMI</t>
  </si>
  <si>
    <t>PT. Rudi Pratama</t>
  </si>
  <si>
    <t>OPT. CHAINSAW</t>
  </si>
  <si>
    <t>SIS-19040028</t>
  </si>
  <si>
    <t>2022-09-17</t>
  </si>
  <si>
    <t>ARC-21070315</t>
  </si>
  <si>
    <t>PT. Abadi Raya Commerce</t>
  </si>
  <si>
    <t>SIS-19090004</t>
  </si>
  <si>
    <t>SIS-22020746</t>
  </si>
  <si>
    <t>CBL-22100027</t>
  </si>
  <si>
    <t>MUHAMMAD AMIN</t>
  </si>
  <si>
    <t>PT. Chandra Batuah Mustika Lestari</t>
  </si>
  <si>
    <t>BMP-21060046</t>
  </si>
  <si>
    <t>SIS-21041303</t>
  </si>
  <si>
    <t>SIS-22100746</t>
  </si>
  <si>
    <t>BMC-21010067</t>
  </si>
  <si>
    <t>BMP-21120063</t>
  </si>
  <si>
    <t>2022-09-21</t>
  </si>
  <si>
    <t>CMU-21010041</t>
  </si>
  <si>
    <t>SIS-21091195</t>
  </si>
  <si>
    <t>GL - PRODUKSI</t>
  </si>
  <si>
    <t>2022-09-29</t>
  </si>
  <si>
    <t>SIS-21081294</t>
  </si>
  <si>
    <t>SIS-21081295</t>
  </si>
  <si>
    <t>SIS-21101293</t>
  </si>
  <si>
    <t>SIS-21090676</t>
  </si>
  <si>
    <t>2022-09-26</t>
  </si>
  <si>
    <t>SIS-19110051</t>
  </si>
  <si>
    <t>SIS-21091216</t>
  </si>
  <si>
    <t>FIELD SUPPORT SURVEY</t>
  </si>
  <si>
    <t>SIS-22110746</t>
  </si>
  <si>
    <t>SAM JOIS PADONDAN</t>
  </si>
  <si>
    <t>SIS-21061270</t>
  </si>
  <si>
    <t>SIS-22051322</t>
  </si>
  <si>
    <t>SIS-22011312</t>
  </si>
  <si>
    <t>SIS-20100290</t>
  </si>
  <si>
    <t>SIS-22021320</t>
  </si>
  <si>
    <t>SIS-22031388</t>
  </si>
  <si>
    <t>SIS-21090670</t>
  </si>
  <si>
    <t>SIS-21020716</t>
  </si>
  <si>
    <t>2022-09-27</t>
  </si>
  <si>
    <t>SIS-20020642</t>
  </si>
  <si>
    <t>SIS-21020681</t>
  </si>
  <si>
    <t>PRP-22120008</t>
  </si>
  <si>
    <t>PRIMA ANGGARA</t>
  </si>
  <si>
    <t>SIS-20120244</t>
  </si>
  <si>
    <t>BMC-21060066</t>
  </si>
  <si>
    <t>SIS-22101496</t>
  </si>
  <si>
    <t>SIS-20050583</t>
  </si>
  <si>
    <t>OPERATOR GREEDER</t>
  </si>
  <si>
    <t>FAJAR WAHYU KADHARMA</t>
  </si>
  <si>
    <t>COP</t>
  </si>
  <si>
    <t>SIS-20100652</t>
  </si>
  <si>
    <t>SIS-22061409</t>
  </si>
  <si>
    <t>SIS-19010059</t>
  </si>
  <si>
    <t>UNIT HEAD - PRODUKSI</t>
  </si>
  <si>
    <t>PAT-22110010</t>
  </si>
  <si>
    <t>PT UTE Patria</t>
  </si>
  <si>
    <t>PAT-21090003</t>
  </si>
  <si>
    <t>PAT-22020006</t>
  </si>
  <si>
    <t>SIS-20090344</t>
  </si>
  <si>
    <t>SIS-21060723</t>
  </si>
  <si>
    <t>SIS-21060672</t>
  </si>
  <si>
    <t>SIS-21030702</t>
  </si>
  <si>
    <t>OPERATOR CRANE</t>
  </si>
  <si>
    <t>MUHAMMAD IRTIFAK</t>
  </si>
  <si>
    <t>SUI-22030026</t>
  </si>
  <si>
    <t>PT. Solid Universal Indonesia</t>
  </si>
  <si>
    <t>SIS-22050746</t>
  </si>
  <si>
    <t>M HASANUDIN MUTHASORIFIN</t>
  </si>
  <si>
    <t>SIS-22061318</t>
  </si>
  <si>
    <t>SIS-21040954</t>
  </si>
  <si>
    <t>SIS-21090742</t>
  </si>
  <si>
    <t>SIS-20040230</t>
  </si>
  <si>
    <t>SIS-19090045</t>
  </si>
  <si>
    <t>BMP-21020005</t>
  </si>
  <si>
    <t>HELPER ENVIRO</t>
  </si>
  <si>
    <t>BMP-21080002</t>
  </si>
  <si>
    <t>SIS-21100739</t>
  </si>
  <si>
    <t>BMP-21100062</t>
  </si>
  <si>
    <t>SIS-22080746</t>
  </si>
  <si>
    <t>ARSA DWI PRASETYO</t>
  </si>
  <si>
    <t>SIS-21041188</t>
  </si>
  <si>
    <t>BMP-21050065</t>
  </si>
  <si>
    <t>SIS-21070669</t>
  </si>
  <si>
    <t>ARC-20030104</t>
  </si>
  <si>
    <t>SIS-21051283</t>
  </si>
  <si>
    <t>SIS-19020127</t>
  </si>
  <si>
    <t>BMP-21080036</t>
  </si>
  <si>
    <t>LSS-22090044</t>
  </si>
  <si>
    <t>SIS-21071271</t>
  </si>
  <si>
    <t>SIS-19010108</t>
  </si>
  <si>
    <t>SIS-21110708</t>
  </si>
  <si>
    <t>ARC-20100024</t>
  </si>
  <si>
    <t>SIS-19120091</t>
  </si>
  <si>
    <t>SIS-22011464</t>
  </si>
  <si>
    <t>SECTION HEAD PRODUKSI</t>
  </si>
  <si>
    <t>SIS-22061339</t>
  </si>
  <si>
    <t>BERY KAFENDA KABAN</t>
  </si>
  <si>
    <t>BMP-21070061</t>
  </si>
  <si>
    <t>REZA RIZKY APRILIANTO</t>
  </si>
  <si>
    <t>SIS-22030746</t>
  </si>
  <si>
    <t>SIS-21060655</t>
  </si>
  <si>
    <t>LSS-22010043</t>
  </si>
  <si>
    <t>DWINANTO YUDHI PRIYATNO SE.</t>
  </si>
  <si>
    <t>YPH-22020012</t>
  </si>
  <si>
    <t>RONY MUTAKHIR</t>
  </si>
  <si>
    <t>PT Yerry Primatama Hosindo</t>
  </si>
  <si>
    <t>SIS-21040701</t>
  </si>
  <si>
    <t>BMC-21110049</t>
  </si>
  <si>
    <t>SIS-19050098</t>
  </si>
  <si>
    <t>SIS-19040113</t>
  </si>
  <si>
    <t>SIS-21010678</t>
  </si>
  <si>
    <t>SIS-21100845</t>
  </si>
  <si>
    <t>YPH-22080013</t>
  </si>
  <si>
    <t>FITTER</t>
  </si>
  <si>
    <t>SIS-21071212</t>
  </si>
  <si>
    <t>SIS-20020317</t>
  </si>
  <si>
    <t>SIS-22121430</t>
  </si>
  <si>
    <t>YPH-21070008</t>
  </si>
  <si>
    <t>GUNTUR GUNAWAN</t>
  </si>
  <si>
    <t>PAINTER</t>
  </si>
  <si>
    <t>SIS-20050203</t>
  </si>
  <si>
    <t>BMC-22120120</t>
  </si>
  <si>
    <t>HELPER MEKANIK</t>
  </si>
  <si>
    <t>SIS-21101222</t>
  </si>
  <si>
    <t>ADMIN - PLANT</t>
  </si>
  <si>
    <t>Aditya Rama Pradipta</t>
  </si>
  <si>
    <t>sokma irawan</t>
  </si>
  <si>
    <t>taufik Hidayat</t>
  </si>
  <si>
    <t>prasetyo adi</t>
  </si>
  <si>
    <t>Moh noor wahid</t>
  </si>
  <si>
    <t>Dedi suji irawan</t>
  </si>
  <si>
    <t>Toho Marimpun Tampubolon</t>
  </si>
  <si>
    <t>C19030006</t>
  </si>
  <si>
    <t>I Gusti Made Suta Adnyana</t>
  </si>
  <si>
    <t>Hermani</t>
  </si>
  <si>
    <t>eko arianto</t>
  </si>
  <si>
    <t>Igo saputra</t>
  </si>
  <si>
    <t>Suryapan</t>
  </si>
  <si>
    <t>Farchan Izhur Pratama</t>
  </si>
  <si>
    <t>Muflikhun</t>
  </si>
  <si>
    <t>Muhamad Heri</t>
  </si>
  <si>
    <t>Muhammad Ardi</t>
  </si>
  <si>
    <t>Sarif hidayat</t>
  </si>
  <si>
    <t>Eko Yulianto</t>
  </si>
  <si>
    <t>Sutriadi</t>
  </si>
  <si>
    <t>Dedi Irawan</t>
  </si>
  <si>
    <t>Alex Freggi Waluyo</t>
  </si>
  <si>
    <t xml:space="preserve">ILHAM BAKTIAR JAYA KUSUMA </t>
  </si>
  <si>
    <t>Ahmad sodikin</t>
  </si>
  <si>
    <t xml:space="preserve">SAHILAL ABIDIN </t>
  </si>
  <si>
    <t>Fandi chayono</t>
  </si>
  <si>
    <t>FENTI ARI WIKANDAO</t>
  </si>
  <si>
    <t>Elsano harapandie</t>
  </si>
  <si>
    <t>Donianto</t>
  </si>
  <si>
    <t>Edi surahman</t>
  </si>
  <si>
    <t>Veri naik parulian pangaribuan</t>
  </si>
  <si>
    <t>Riski hidayat</t>
  </si>
  <si>
    <t>hakim abdul aziz</t>
  </si>
  <si>
    <t>ANGGA SIVANA PUTRA</t>
  </si>
  <si>
    <t>lENDY DIANOR ANWAR</t>
  </si>
  <si>
    <t>pangki aristiono</t>
  </si>
  <si>
    <t>Gian sopater</t>
  </si>
  <si>
    <t>Ahmat rivaldo</t>
  </si>
  <si>
    <t>Edga Septhyanto</t>
  </si>
  <si>
    <t>Suwarno</t>
  </si>
  <si>
    <t>hani putra pratama</t>
  </si>
  <si>
    <t>Muhammad Ilham</t>
  </si>
  <si>
    <t>Wahyu saputra</t>
  </si>
  <si>
    <t>ari sang jaya</t>
  </si>
  <si>
    <t>Suseno</t>
  </si>
  <si>
    <t xml:space="preserve">Achmad Fauzi </t>
  </si>
  <si>
    <t>Lalianto</t>
  </si>
  <si>
    <t>C2104002</t>
  </si>
  <si>
    <t>doni franata</t>
  </si>
  <si>
    <t>Tj568</t>
  </si>
  <si>
    <t>Dede iswanto</t>
  </si>
  <si>
    <t>Lain-Lain</t>
  </si>
  <si>
    <t>Burhanudin</t>
  </si>
  <si>
    <t>Sandi Kala padang</t>
  </si>
  <si>
    <t>Anwar</t>
  </si>
  <si>
    <t>C21010021</t>
  </si>
  <si>
    <t>debby noot gilang ramadhan</t>
  </si>
  <si>
    <t>mike tyson</t>
  </si>
  <si>
    <t>kukus markus</t>
  </si>
  <si>
    <t>M.iqbal pradana</t>
  </si>
  <si>
    <t>trio saputra</t>
  </si>
  <si>
    <t>Muhammad irwan</t>
  </si>
  <si>
    <t>A. Sende m</t>
  </si>
  <si>
    <t>Harmanto</t>
  </si>
  <si>
    <t>Nurdiansyah</t>
  </si>
  <si>
    <t>Komaruddin</t>
  </si>
  <si>
    <t>Benny Permana</t>
  </si>
  <si>
    <t>Suta</t>
  </si>
  <si>
    <t>Heriyanto</t>
  </si>
  <si>
    <t>Joko Sulistiono</t>
  </si>
  <si>
    <t>Fadli ilahi</t>
  </si>
  <si>
    <t>Hendra Atmaja</t>
  </si>
  <si>
    <t>MP/CMU-21120022</t>
  </si>
  <si>
    <t>Akhmad rijali</t>
  </si>
  <si>
    <t>Muhammad Fauzan</t>
  </si>
  <si>
    <t>MP/CMU_21120022</t>
  </si>
  <si>
    <t>iwan kusnadi</t>
  </si>
  <si>
    <t>irwanto</t>
  </si>
  <si>
    <t>asputra prasetya</t>
  </si>
  <si>
    <t>eko fendik prasetyo</t>
  </si>
  <si>
    <t>BMP-1804213</t>
  </si>
  <si>
    <t>frengky gunai risan</t>
  </si>
  <si>
    <t>rizki indra pratama putra</t>
  </si>
  <si>
    <t>joni zulkanain</t>
  </si>
  <si>
    <t>IRWAN GULTOM</t>
  </si>
  <si>
    <t>Martunas G S</t>
  </si>
  <si>
    <t>hendrikus aditia widi utama</t>
  </si>
  <si>
    <t>Mudofir</t>
  </si>
  <si>
    <t>Jefri</t>
  </si>
  <si>
    <t>Novita sari</t>
  </si>
  <si>
    <t>C21040024</t>
  </si>
  <si>
    <t>Rony ekat kharefen</t>
  </si>
  <si>
    <t>Alhadi</t>
  </si>
  <si>
    <t>Muhammad Arif S</t>
  </si>
  <si>
    <t>Abdul Kodir</t>
  </si>
  <si>
    <t>Hendri Setia Budi</t>
  </si>
  <si>
    <t>Syahrul ramadan</t>
  </si>
  <si>
    <t>Heranda Sulastiyono</t>
  </si>
  <si>
    <t>Alfiatnor</t>
  </si>
  <si>
    <t>SKB-0036</t>
  </si>
  <si>
    <t>Fariz Akhmadi</t>
  </si>
  <si>
    <t>SKB0024</t>
  </si>
  <si>
    <t>Misran</t>
  </si>
  <si>
    <t>Ahmad Fitrianor</t>
  </si>
  <si>
    <t>Rolly Mery</t>
  </si>
  <si>
    <t>Andy Faisal Ar Rosyiid</t>
  </si>
  <si>
    <t>VICTOR HARTO</t>
  </si>
  <si>
    <t>NOEGROHO IMAN SANTOSO</t>
  </si>
  <si>
    <t>Jerry Hasudungan Aritonang</t>
  </si>
  <si>
    <t>Bagas husain</t>
  </si>
  <si>
    <t>Roya Angga Wirianto</t>
  </si>
  <si>
    <t>BMP-221220</t>
  </si>
  <si>
    <t>Khairul anwar</t>
  </si>
  <si>
    <t>Prastyo Widodo</t>
  </si>
  <si>
    <t>Suhariyono</t>
  </si>
  <si>
    <t>prastyo widodo</t>
  </si>
  <si>
    <t>Bambang susilo</t>
  </si>
  <si>
    <t>Jihad Fifadhlillah</t>
  </si>
  <si>
    <t>Sunarto</t>
  </si>
  <si>
    <t>Ebi Murjani</t>
  </si>
  <si>
    <t>Mochamad isra</t>
  </si>
  <si>
    <t>Wahyu setiyo wibowo</t>
  </si>
  <si>
    <t>Agoeng Adhi Kurniawan</t>
  </si>
  <si>
    <t>Agus eko mulyanto</t>
  </si>
  <si>
    <t>Abdul ghofar</t>
  </si>
  <si>
    <t>Nouvel Shochib Achmed</t>
  </si>
  <si>
    <t>Rariantoni</t>
  </si>
  <si>
    <t>NH</t>
  </si>
  <si>
    <t>Angelia Novena Siahaaan</t>
  </si>
  <si>
    <t>Krisno</t>
  </si>
  <si>
    <t>irpan</t>
  </si>
  <si>
    <t>SKB - 00022</t>
  </si>
  <si>
    <t>Joey R Satria</t>
  </si>
  <si>
    <t>Cmu</t>
  </si>
  <si>
    <t>Frengky</t>
  </si>
  <si>
    <t>alvino</t>
  </si>
  <si>
    <t>hengky ternando</t>
  </si>
  <si>
    <t>Swandi nababan</t>
  </si>
  <si>
    <t>Muhamad arsad</t>
  </si>
  <si>
    <t>Asrad Muliya</t>
  </si>
  <si>
    <t>Prasetya joko p</t>
  </si>
  <si>
    <t xml:space="preserve">Itang Mangngera </t>
  </si>
  <si>
    <t>Hasnur Basri R</t>
  </si>
  <si>
    <t>Frendi ervandi</t>
  </si>
  <si>
    <t>Aris Sulistyono</t>
  </si>
  <si>
    <t>Alfian Yudistira</t>
  </si>
  <si>
    <t>Nurudin</t>
  </si>
  <si>
    <t>Ahmad haris</t>
  </si>
  <si>
    <t xml:space="preserve">Adi Suprapto </t>
  </si>
  <si>
    <t>Darmawan</t>
  </si>
  <si>
    <t>Bahri</t>
  </si>
  <si>
    <t>hadiyanto</t>
  </si>
  <si>
    <t>A vahrizal</t>
  </si>
  <si>
    <t>Muhammad Habibi</t>
  </si>
  <si>
    <t>Rian Ardiansyah</t>
  </si>
  <si>
    <t>Dedy pranata</t>
  </si>
  <si>
    <t>caswadi</t>
  </si>
  <si>
    <t>Freddy</t>
  </si>
  <si>
    <t>Wisnu Kristianto</t>
  </si>
  <si>
    <t>Syari effendi</t>
  </si>
  <si>
    <t>ACHMAD RACHMADAN</t>
  </si>
  <si>
    <t>Rian Sastra Negara</t>
  </si>
  <si>
    <t>Muhammad Sofyan</t>
  </si>
  <si>
    <t>indra safera</t>
  </si>
  <si>
    <t>Sugeng Ardianto</t>
  </si>
  <si>
    <t>Bintair Riyan</t>
  </si>
  <si>
    <t>Rahim</t>
  </si>
  <si>
    <t>Garanto Guritno</t>
  </si>
  <si>
    <t>Miftahurrahman</t>
  </si>
  <si>
    <t>irvan riadi</t>
  </si>
  <si>
    <t>Muchamad Thasmiadi</t>
  </si>
  <si>
    <t>Muhammad Haladin</t>
  </si>
  <si>
    <t>Roery Wully Andri</t>
  </si>
  <si>
    <t>Mardoni Firdaus</t>
  </si>
  <si>
    <t>Ari akhmad effendy</t>
  </si>
  <si>
    <t>C1906001</t>
  </si>
  <si>
    <t>Miko</t>
  </si>
  <si>
    <t>Rohady azis damhudi</t>
  </si>
  <si>
    <t>Khoirul Anshori</t>
  </si>
  <si>
    <t>Yogi Prasetyo</t>
  </si>
  <si>
    <t xml:space="preserve">Hendrik Kustiadi </t>
  </si>
  <si>
    <t>Irawan</t>
  </si>
  <si>
    <t>Randi Rahdika Putra</t>
  </si>
  <si>
    <t>Rijali hadi</t>
  </si>
  <si>
    <t>Wahyu Vito Sasongko Putro</t>
  </si>
  <si>
    <t>Albania Sandi Prasetyo</t>
  </si>
  <si>
    <t>Rengga Adi Pratama</t>
  </si>
  <si>
    <t xml:space="preserve">Group leader </t>
  </si>
  <si>
    <t xml:space="preserve">Fahri Febrianto </t>
  </si>
  <si>
    <t>Ronald Sihaloho</t>
  </si>
  <si>
    <t>R. Muhamad Mumin M.</t>
  </si>
  <si>
    <t>Nanang kusmanto</t>
  </si>
  <si>
    <t>Indra rizai</t>
  </si>
  <si>
    <t>Akhmad agung wijaya</t>
  </si>
  <si>
    <t>Mario salis nanda</t>
  </si>
  <si>
    <t>Johannes Tambunan</t>
  </si>
  <si>
    <t>Dodiek setiawan</t>
  </si>
  <si>
    <t>Adi Suprapto</t>
  </si>
  <si>
    <t>YANSION LANDO PUTRA MULYA</t>
  </si>
  <si>
    <t xml:space="preserve">Bagus Setiawan </t>
  </si>
  <si>
    <t>Dedy Sukma</t>
  </si>
  <si>
    <t>Nur kholidin</t>
  </si>
  <si>
    <t>BAGUS WIRANTO</t>
  </si>
  <si>
    <t>Jamaludin Ihsan</t>
  </si>
  <si>
    <t>Suprobo</t>
  </si>
  <si>
    <t>Defi Wicaksono</t>
  </si>
  <si>
    <t>Purwo andhika</t>
  </si>
  <si>
    <t>Deni hermawan</t>
  </si>
  <si>
    <t>Aspul anwar</t>
  </si>
  <si>
    <t>Saswira</t>
  </si>
  <si>
    <t>Khoirul Umam</t>
  </si>
  <si>
    <t>JEPRIN CAHYO NUGROHO</t>
  </si>
  <si>
    <t>Yugo Pangestu</t>
  </si>
  <si>
    <t>Pamungkas Ariyadi</t>
  </si>
  <si>
    <t>Kus Anang Aditiya</t>
  </si>
  <si>
    <t>Yusika karmelita</t>
  </si>
  <si>
    <t>Joni palinggi</t>
  </si>
  <si>
    <t>Hadi Sukirno</t>
  </si>
  <si>
    <t>Wahyu Pribadi</t>
  </si>
  <si>
    <t>Ryan Andriawan</t>
  </si>
  <si>
    <t>imron mashadi</t>
  </si>
  <si>
    <t>catur khoiriza afwaja</t>
  </si>
  <si>
    <t>C1906011</t>
  </si>
  <si>
    <t>Yoga Setia Mukti</t>
  </si>
  <si>
    <t xml:space="preserve">Yudi Harjo </t>
  </si>
  <si>
    <t>Yudi Kurniawan</t>
  </si>
  <si>
    <t>Taufik Kurahman</t>
  </si>
  <si>
    <t>M setyo bekti</t>
  </si>
  <si>
    <t>Iman Prasetia</t>
  </si>
  <si>
    <t>Alim Setyo Aji</t>
  </si>
  <si>
    <t>Yusril</t>
  </si>
  <si>
    <t>Cetto Pramujasi</t>
  </si>
  <si>
    <t>Eko W</t>
  </si>
  <si>
    <t>Rio ringga fauzi</t>
  </si>
  <si>
    <t>Eko Wahono</t>
  </si>
  <si>
    <t>andri romiko</t>
  </si>
  <si>
    <t>hardi nurmanzah</t>
  </si>
  <si>
    <t>Tegar rumekso</t>
  </si>
  <si>
    <t>Sholikin</t>
  </si>
  <si>
    <t>Aman saleh harahap</t>
  </si>
  <si>
    <t>Purwanto</t>
  </si>
  <si>
    <t>1219024/8000110</t>
  </si>
  <si>
    <t>Jansen sinaga</t>
  </si>
  <si>
    <t>1219024/1000110</t>
  </si>
  <si>
    <t xml:space="preserve">Edi Siswanto </t>
  </si>
  <si>
    <t xml:space="preserve">Agung Samsu Rijal </t>
  </si>
  <si>
    <t>Rayfal Aria Ilham</t>
  </si>
  <si>
    <t>Maryana</t>
  </si>
  <si>
    <t>Andi Meirianto</t>
  </si>
  <si>
    <t>Konstantino martono nyoman bura</t>
  </si>
  <si>
    <t>hamlianur</t>
  </si>
  <si>
    <t>muhammad reza fahlepi</t>
  </si>
  <si>
    <t>BMP180621</t>
  </si>
  <si>
    <t>surja</t>
  </si>
  <si>
    <t>BMP180421</t>
  </si>
  <si>
    <t>haikun</t>
  </si>
  <si>
    <t>m reza pahlefi</t>
  </si>
  <si>
    <t>ida bagus gallant oma manggala</t>
  </si>
  <si>
    <t>Muhardin Wijatmiko</t>
  </si>
  <si>
    <t>Yoga Alifia Putra</t>
  </si>
  <si>
    <t>Bambang sujatmiko</t>
  </si>
  <si>
    <t>Sasongko Wisnu Prabowo</t>
  </si>
  <si>
    <t>Muchamad Lukman Udin</t>
  </si>
  <si>
    <t>Agus saryanto</t>
  </si>
  <si>
    <t>Wahyu nurul mustaqim</t>
  </si>
  <si>
    <t>Fahreza Fitriawan</t>
  </si>
  <si>
    <t>Angga Arianto</t>
  </si>
  <si>
    <t>Wiji Purwanto</t>
  </si>
  <si>
    <t>BMP-060120</t>
  </si>
  <si>
    <t xml:space="preserve">Agus Ariyanto </t>
  </si>
  <si>
    <t>Fransiskus reinaldo manik</t>
  </si>
  <si>
    <t>Haryono</t>
  </si>
  <si>
    <t>Anggara prio adhy</t>
  </si>
  <si>
    <t xml:space="preserve">Wahyu Sunarko </t>
  </si>
  <si>
    <t>Muhammad Puguh Khoirul Umam</t>
  </si>
  <si>
    <t>Triyono</t>
  </si>
  <si>
    <t>Ervan kumara bakti</t>
  </si>
  <si>
    <t>Muh.akbar.n</t>
  </si>
  <si>
    <t>Mochamad al fasi</t>
  </si>
  <si>
    <t>Abdillah</t>
  </si>
  <si>
    <t>Dedi Fitrianto</t>
  </si>
  <si>
    <t>Lintang Jagad Sakti</t>
  </si>
  <si>
    <t>Damar Mulyono</t>
  </si>
  <si>
    <t xml:space="preserve">AHMAD KHUSAIRI </t>
  </si>
  <si>
    <t>Akhmad Firdaus</t>
  </si>
  <si>
    <t>BMP1804212</t>
  </si>
  <si>
    <t>Alpikanor</t>
  </si>
  <si>
    <t>Singgih Prayogo</t>
  </si>
  <si>
    <t>Bagas subekti</t>
  </si>
  <si>
    <t>Andri Pranoto</t>
  </si>
  <si>
    <t>Nugroho dwi susanto</t>
  </si>
  <si>
    <t xml:space="preserve">Fery eko prasetyo </t>
  </si>
  <si>
    <t>Basuki Rahayu Widodo</t>
  </si>
  <si>
    <t>Edy sutrisno</t>
  </si>
  <si>
    <t>Ahmad Mudzakir</t>
  </si>
  <si>
    <t>C1902003</t>
  </si>
  <si>
    <t>Denny</t>
  </si>
  <si>
    <t>Rudi hartono</t>
  </si>
  <si>
    <t>Dedis Darius</t>
  </si>
  <si>
    <t>Deny kuswara</t>
  </si>
  <si>
    <t>Sugiarto</t>
  </si>
  <si>
    <t>Doni dwi putra kusuma</t>
  </si>
  <si>
    <t>Mustagfirin Yahya</t>
  </si>
  <si>
    <t>Erik Ruswidiansyah</t>
  </si>
  <si>
    <t>Amanda Brian Megantara</t>
  </si>
  <si>
    <t>Nuril miftakhudin</t>
  </si>
  <si>
    <t>Mohammad khoirul huda</t>
  </si>
  <si>
    <t>aziz naufal r</t>
  </si>
  <si>
    <t>Fawwaz Ghozy Al Fa'iz</t>
  </si>
  <si>
    <t>Yoyok Budi Santoso</t>
  </si>
  <si>
    <t>Albert Kristian danan jaya</t>
  </si>
  <si>
    <t>tri yadi</t>
  </si>
  <si>
    <t>Alam</t>
  </si>
  <si>
    <t>BMP192274</t>
  </si>
  <si>
    <t>Agung Prasetyo</t>
  </si>
  <si>
    <t>samsul bahri</t>
  </si>
  <si>
    <t>Oka Sutri Siahaan</t>
  </si>
  <si>
    <t>Pendi Setio</t>
  </si>
  <si>
    <t>Tri Mulyanto</t>
  </si>
  <si>
    <t xml:space="preserve">Ronaldo wattilete </t>
  </si>
  <si>
    <t>Ari Dwi Sujarwo</t>
  </si>
  <si>
    <t>Andi setiawan</t>
  </si>
  <si>
    <t>Cakra Dian Tri Habsoro</t>
  </si>
  <si>
    <t>Jefrinaldi</t>
  </si>
  <si>
    <t>Taufiq Riski</t>
  </si>
  <si>
    <t>M.alfian norijal</t>
  </si>
  <si>
    <t>Muchamad agus rohman</t>
  </si>
  <si>
    <t>Muh fuad hermawan</t>
  </si>
  <si>
    <t>Anwar rofii</t>
  </si>
  <si>
    <t>rohmad Karim</t>
  </si>
  <si>
    <t>Mulya Gandhi</t>
  </si>
  <si>
    <t>Nofiyanto</t>
  </si>
  <si>
    <t>Ardinsyah</t>
  </si>
  <si>
    <t>Abirahim</t>
  </si>
  <si>
    <t>Asputra Prasetya</t>
  </si>
  <si>
    <t>abirahim</t>
  </si>
  <si>
    <t>pariyanto</t>
  </si>
  <si>
    <t>Iwan wibowo prakoso</t>
  </si>
  <si>
    <t>Aljary</t>
  </si>
  <si>
    <t>Jilun suryadi</t>
  </si>
  <si>
    <t>Pebyannor</t>
  </si>
  <si>
    <t>Disman Managor Manik</t>
  </si>
  <si>
    <t>Sri Mulyono</t>
  </si>
  <si>
    <t>Benny Martinus</t>
  </si>
  <si>
    <t>Muhammad Saefudin Azis</t>
  </si>
  <si>
    <t>surya adhy nugroho</t>
  </si>
  <si>
    <t>Ridwan</t>
  </si>
  <si>
    <t>P/SIS-20060249</t>
  </si>
  <si>
    <t>Lisman</t>
  </si>
  <si>
    <t>Paryadi</t>
  </si>
  <si>
    <t>Yugi</t>
  </si>
  <si>
    <t>Gandi ansyah</t>
  </si>
  <si>
    <t>Yoyok effendi</t>
  </si>
  <si>
    <t>Edi Suzatmiko</t>
  </si>
  <si>
    <t>Udi Wardoyo</t>
  </si>
  <si>
    <t>Ahmad Rizuan Hasim</t>
  </si>
  <si>
    <t>Prastyo widodo</t>
  </si>
  <si>
    <t>Jada Alam Lestari</t>
  </si>
  <si>
    <t>Khoemarudin Dwi Fitri Sarwanto</t>
  </si>
  <si>
    <t>Guruh Bhimantara Sakti Kartika Putra Soekram</t>
  </si>
  <si>
    <t>Ilal Ikhsan</t>
  </si>
  <si>
    <t>Fariz Nugraha</t>
  </si>
  <si>
    <t>Khoirun Naashihin</t>
  </si>
  <si>
    <t xml:space="preserve">ACHMAD NIZARUL ADAM </t>
  </si>
  <si>
    <t>fitriadi</t>
  </si>
  <si>
    <t>Akhmad mabrur khair</t>
  </si>
  <si>
    <t>Ijo saputra</t>
  </si>
  <si>
    <t>Imannor</t>
  </si>
  <si>
    <t>Akhmad sarbani</t>
  </si>
  <si>
    <t>Fahrul jian noor</t>
  </si>
  <si>
    <t>hamsah</t>
  </si>
  <si>
    <t>-</t>
  </si>
  <si>
    <t>JAKUM MARA SONO</t>
  </si>
  <si>
    <t>zainuddin</t>
  </si>
  <si>
    <t>Sukaryanto</t>
  </si>
  <si>
    <t>Supriyadi</t>
  </si>
  <si>
    <t>Wahono</t>
  </si>
  <si>
    <t xml:space="preserve">Muhammad Choirul Anam </t>
  </si>
  <si>
    <t>Anjar Dwi Afrian</t>
  </si>
  <si>
    <t>Asoka Heriyanto</t>
  </si>
  <si>
    <t>Hadana Febriyanto</t>
  </si>
  <si>
    <t>Muh syarifuddin</t>
  </si>
  <si>
    <t>Husin nafarin</t>
  </si>
  <si>
    <t>Kelvin indrawan</t>
  </si>
  <si>
    <t>RANDI PEBRY SETIAWAN</t>
  </si>
  <si>
    <t>Muhammad Mugiono</t>
  </si>
  <si>
    <t>Muchlis</t>
  </si>
  <si>
    <t>Jefri Indri Herwanto</t>
  </si>
  <si>
    <t>Ahmaf otong dedi prasetyo</t>
  </si>
  <si>
    <t>wandi</t>
  </si>
  <si>
    <t>Rabaidil Adha</t>
  </si>
  <si>
    <t>Dodik Atmojo</t>
  </si>
  <si>
    <t>Tri haryanto</t>
  </si>
  <si>
    <t>Suyono</t>
  </si>
  <si>
    <t>Aditya Saparingga</t>
  </si>
  <si>
    <t xml:space="preserve">RIYANTO </t>
  </si>
  <si>
    <t>Muhammadin</t>
  </si>
  <si>
    <t>Muhammad Rizqi Mubarak</t>
  </si>
  <si>
    <t xml:space="preserve">ANDI INDRAWANTO </t>
  </si>
  <si>
    <t>Agus Aprianor</t>
  </si>
  <si>
    <t>Hendra wahyudi</t>
  </si>
  <si>
    <t>Peri kurniawan</t>
  </si>
  <si>
    <t>Joni kifli</t>
  </si>
  <si>
    <t>Micha karyen</t>
  </si>
  <si>
    <t>Muhamad alkindi</t>
  </si>
  <si>
    <t>Muhammad Salim</t>
  </si>
  <si>
    <t>laris saputra simanjorang</t>
  </si>
  <si>
    <t>davit septa hutomo</t>
  </si>
  <si>
    <t>mahadi</t>
  </si>
  <si>
    <t xml:space="preserve">Febri Rahmadani </t>
  </si>
  <si>
    <t>Aris hidayat</t>
  </si>
  <si>
    <t>Iffan thohari</t>
  </si>
  <si>
    <t>Dance tangnga</t>
  </si>
  <si>
    <t>andri yulianto</t>
  </si>
  <si>
    <t>Wahyudi</t>
  </si>
  <si>
    <t>Didik prayogi</t>
  </si>
  <si>
    <t>Hadran</t>
  </si>
  <si>
    <t>Yusuf sukandar</t>
  </si>
  <si>
    <t>nouvel shochib achmed</t>
  </si>
  <si>
    <t>Aris budianto</t>
  </si>
  <si>
    <t>Stopdison putra girsang</t>
  </si>
  <si>
    <t>Rapando w sipayung</t>
  </si>
  <si>
    <t>Bayu nugroho</t>
  </si>
  <si>
    <t>Dwi</t>
  </si>
  <si>
    <t>PT CPJM</t>
  </si>
  <si>
    <t>Bayu aska adil</t>
  </si>
  <si>
    <t>Hokgista Ardiansah</t>
  </si>
  <si>
    <t xml:space="preserve">Miransyah </t>
  </si>
  <si>
    <t>Wisnu Saputra</t>
  </si>
  <si>
    <t>marsan</t>
  </si>
  <si>
    <t>Hady Nuroini</t>
  </si>
  <si>
    <t>Regiato</t>
  </si>
  <si>
    <t>Ismail</t>
  </si>
  <si>
    <t>M Ihza Nur Rifqi</t>
  </si>
  <si>
    <t>Achmad Fauzi</t>
  </si>
  <si>
    <t>O'nille Aprsony Sathiem</t>
  </si>
  <si>
    <t>Farid nuruddin</t>
  </si>
  <si>
    <t>jepriadi</t>
  </si>
  <si>
    <t>tedi angga resti</t>
  </si>
  <si>
    <t>eko sulistyono</t>
  </si>
  <si>
    <t>wahyu indra setiawan</t>
  </si>
  <si>
    <t>Deni Rian Wahyudi</t>
  </si>
  <si>
    <t>Andi Ari Prabowo</t>
  </si>
  <si>
    <t>Arindra Yogiswara</t>
  </si>
  <si>
    <t>Rizal Saepul</t>
  </si>
  <si>
    <t>Ariyanto</t>
  </si>
  <si>
    <t>Muhammad Khadhrami</t>
  </si>
  <si>
    <t>Wahyu Setiyo wibowo</t>
  </si>
  <si>
    <t>Ari setiyadi</t>
  </si>
  <si>
    <t>Erik</t>
  </si>
  <si>
    <t>Andreas Dwi Wibobow</t>
  </si>
  <si>
    <t>Rian  Ardiansyah</t>
  </si>
  <si>
    <t>Rahmad</t>
  </si>
  <si>
    <t>Marhan</t>
  </si>
  <si>
    <t>Purwadi</t>
  </si>
  <si>
    <t>Muhammad Naufal</t>
  </si>
  <si>
    <t>ilmar maulana sijabat</t>
  </si>
  <si>
    <t>Dika Joko fidianto</t>
  </si>
  <si>
    <t>Renu Kuswuyu</t>
  </si>
  <si>
    <t>ilmar Maulana sijabat</t>
  </si>
  <si>
    <t>Yusuf ardi</t>
  </si>
  <si>
    <t>Rinanda</t>
  </si>
  <si>
    <t>Afriadi</t>
  </si>
  <si>
    <t xml:space="preserve">Rudianto </t>
  </si>
  <si>
    <t>Agus Setyono</t>
  </si>
  <si>
    <t>Jarwani</t>
  </si>
  <si>
    <t xml:space="preserve">Dika Cahyo Nugroho </t>
  </si>
  <si>
    <t>Mochamad Thomas Aji Sanjaya</t>
  </si>
  <si>
    <t>Dwi fika rizqi</t>
  </si>
  <si>
    <t>Ratno tri kurniawan</t>
  </si>
  <si>
    <t>Edi rahman</t>
  </si>
  <si>
    <t>Muhammad lino alfa resi</t>
  </si>
  <si>
    <t>Ego sastro</t>
  </si>
  <si>
    <t>Rahwan jaya</t>
  </si>
  <si>
    <t>Dwi setiyawan</t>
  </si>
  <si>
    <t>Ndaru Pujo Soewono Riezki</t>
  </si>
  <si>
    <t>1219085/80002021</t>
  </si>
  <si>
    <t>Ronald sanjaya</t>
  </si>
  <si>
    <t>Topan Samuel Silalahi</t>
  </si>
  <si>
    <t>Sunar Lintang Brahmono</t>
  </si>
  <si>
    <t>Tri Agung Prasetyo</t>
  </si>
  <si>
    <t>Muhammad idris</t>
  </si>
  <si>
    <t>Debby Nood Gilang Ramadhan</t>
  </si>
  <si>
    <t>Luther Gading</t>
  </si>
  <si>
    <t xml:space="preserve">Zaenal Mukarrom </t>
  </si>
  <si>
    <t>Indra safera</t>
  </si>
  <si>
    <t>Gunawan</t>
  </si>
  <si>
    <t>C19020003</t>
  </si>
  <si>
    <t>Sunanto</t>
  </si>
  <si>
    <t>Suwarto</t>
  </si>
  <si>
    <t>pujiono</t>
  </si>
  <si>
    <t>Muhammad Satria</t>
  </si>
  <si>
    <t xml:space="preserve">Wahyu Vito Sasongko Putro </t>
  </si>
  <si>
    <t>Adi eko santoso</t>
  </si>
  <si>
    <t>Kevin Manopo</t>
  </si>
  <si>
    <t>Muhamad Ridwan</t>
  </si>
  <si>
    <t>Yuska</t>
  </si>
  <si>
    <t>Hengky Denary</t>
  </si>
  <si>
    <t>Yanuar ardiansyah</t>
  </si>
  <si>
    <t>Frendi ervando</t>
  </si>
  <si>
    <t>Yoga Rizki Budiman</t>
  </si>
  <si>
    <t>Tri Ivan Safrianto</t>
  </si>
  <si>
    <t>Hendri agustinu</t>
  </si>
  <si>
    <t>Darsandi</t>
  </si>
  <si>
    <t>Indra setiawan</t>
  </si>
  <si>
    <t>Ngabdul mufit</t>
  </si>
  <si>
    <t>Laventa Janaka Adha</t>
  </si>
  <si>
    <t>Ibnu Syihab Azzuhri</t>
  </si>
  <si>
    <t>Jaka Prakosa</t>
  </si>
  <si>
    <t>Alvin julio nagata</t>
  </si>
  <si>
    <t>Tri Kuncoro adi</t>
  </si>
  <si>
    <t>Rahmiadi</t>
  </si>
  <si>
    <t>Bryan may</t>
  </si>
  <si>
    <t>Bryan May</t>
  </si>
  <si>
    <t>Syahna yunia suryaningrum</t>
  </si>
  <si>
    <t>Joko Prasetyo</t>
  </si>
  <si>
    <t>Nugroho</t>
  </si>
  <si>
    <t>Surya</t>
  </si>
  <si>
    <t>Abdul ghafur</t>
  </si>
  <si>
    <t>Sri setiawan</t>
  </si>
  <si>
    <t>Fetrus hadryanto</t>
  </si>
  <si>
    <t>aditia welumku</t>
  </si>
  <si>
    <t>Ghasali jailani</t>
  </si>
  <si>
    <t>Lewi Tayan</t>
  </si>
  <si>
    <t>Irfanus yobert</t>
  </si>
  <si>
    <t>Akhmad juari</t>
  </si>
  <si>
    <t>Peri Irawan</t>
  </si>
  <si>
    <t>Trotono Ukerto MD</t>
  </si>
  <si>
    <t>Alfian yudistira</t>
  </si>
  <si>
    <t>Dani Imanuel sinurat</t>
  </si>
  <si>
    <t>Erwin febriansyah</t>
  </si>
  <si>
    <t>Arisandi nakasongo</t>
  </si>
  <si>
    <t>Herman</t>
  </si>
  <si>
    <t>Dwy Fitriyanor</t>
  </si>
  <si>
    <t>Muhamad sofy</t>
  </si>
  <si>
    <t>Kukus markus</t>
  </si>
  <si>
    <t>Dolly Dharwindo</t>
  </si>
  <si>
    <t>Rendra ramadhani iriawan</t>
  </si>
  <si>
    <t>Angelia Novena Siahaan</t>
  </si>
  <si>
    <t>Albert kristian d j</t>
  </si>
  <si>
    <t xml:space="preserve">Vinsa Cahyo Hadi Saputro </t>
  </si>
  <si>
    <t>Achmad rafik</t>
  </si>
  <si>
    <t>Jonius saputra</t>
  </si>
  <si>
    <t>Jon purna irawan</t>
  </si>
  <si>
    <t>Jekson partalian hutabarat</t>
  </si>
  <si>
    <t>Tri purnomo</t>
  </si>
  <si>
    <t>David anrian</t>
  </si>
  <si>
    <t>Pelianto</t>
  </si>
  <si>
    <t>Firhamsyah</t>
  </si>
  <si>
    <t>M.Iqbal Pradana</t>
  </si>
  <si>
    <t>Yudha asmoro bangun</t>
  </si>
  <si>
    <t>Achmad Irvandi</t>
  </si>
  <si>
    <t>Moses Asi Oktavianus</t>
  </si>
  <si>
    <t>A. Sende. M</t>
  </si>
  <si>
    <t>Rafi saputra</t>
  </si>
  <si>
    <t>Dedi mulyana</t>
  </si>
  <si>
    <t>Achmad Rachmadan</t>
  </si>
  <si>
    <t>isholihul hadi</t>
  </si>
  <si>
    <t>Ida bagus gallant oma manggala</t>
  </si>
  <si>
    <t>Bram sasmita</t>
  </si>
  <si>
    <t>Ahmad giri samudro</t>
  </si>
  <si>
    <t>M.safirul</t>
  </si>
  <si>
    <t>Muh Yunus</t>
  </si>
  <si>
    <t>Trio Saputra</t>
  </si>
  <si>
    <t>Abriano</t>
  </si>
  <si>
    <t>Ari sang jaya</t>
  </si>
  <si>
    <t>Rachman Gajali</t>
  </si>
  <si>
    <t>Makmur</t>
  </si>
  <si>
    <t>Tri Cahya Ramadhana</t>
  </si>
  <si>
    <t>Aldi hijrah saputro</t>
  </si>
  <si>
    <t>Iwan Kusnadi</t>
  </si>
  <si>
    <t>Lendy Dianor Anwar</t>
  </si>
  <si>
    <t>Hubertus Bego</t>
  </si>
  <si>
    <t>Raichan Linggam Triputra</t>
  </si>
  <si>
    <t>MP/SIS-21050755</t>
  </si>
  <si>
    <t>Razakinoor</t>
  </si>
  <si>
    <t xml:space="preserve">Hendri Setia Budi </t>
  </si>
  <si>
    <t>Mu'min</t>
  </si>
  <si>
    <t>Hendra</t>
  </si>
  <si>
    <t>Muhammad Ripai</t>
  </si>
  <si>
    <t>Jasper maruba sinaga</t>
  </si>
  <si>
    <t>Willy sukmana</t>
  </si>
  <si>
    <t>sandi</t>
  </si>
  <si>
    <t>Rusmin nuriadin</t>
  </si>
  <si>
    <t>Irpan</t>
  </si>
  <si>
    <t>Weldi</t>
  </si>
  <si>
    <t>Upu Hanrianto</t>
  </si>
  <si>
    <t xml:space="preserve">Yaser Arafat </t>
  </si>
  <si>
    <t>iim leo martin</t>
  </si>
  <si>
    <t>Choirul Anamulloh</t>
  </si>
  <si>
    <t>Aufa salsabila</t>
  </si>
  <si>
    <t>pedi</t>
  </si>
  <si>
    <t>Kuder</t>
  </si>
  <si>
    <t>Nova Eko Hariyanto</t>
  </si>
  <si>
    <t>Frengky gunai risan</t>
  </si>
  <si>
    <t>Limei Hong</t>
  </si>
  <si>
    <t>Pranoto sabdo tomo</t>
  </si>
  <si>
    <t>Muhammad syaiful rizal</t>
  </si>
  <si>
    <t>Yoga Alifia putra</t>
  </si>
  <si>
    <t>Surja</t>
  </si>
  <si>
    <t>Wahyuni efendi</t>
  </si>
  <si>
    <t>Syari Efendi</t>
  </si>
  <si>
    <t>Hatlianoor johan</t>
  </si>
  <si>
    <t>Prasetyo adi</t>
  </si>
  <si>
    <t>Wahyu maurod anda</t>
  </si>
  <si>
    <t>egi agus saputra</t>
  </si>
  <si>
    <t>Hani putra pratama</t>
  </si>
  <si>
    <t>Handri</t>
  </si>
  <si>
    <t>Bagus Setiawan</t>
  </si>
  <si>
    <t xml:space="preserve">Angga Arianto </t>
  </si>
  <si>
    <t>Akbar Maulidi</t>
  </si>
  <si>
    <t>Caswadi</t>
  </si>
  <si>
    <t>Alif Aulya Nur Fauzan</t>
  </si>
  <si>
    <t>Wibi Ernando</t>
  </si>
  <si>
    <t>Pino Galvani</t>
  </si>
  <si>
    <t>Tommy Krisdiyarto</t>
  </si>
  <si>
    <t>Eliyadin</t>
  </si>
  <si>
    <t>Abdul Rais</t>
  </si>
  <si>
    <t>Abdul kodir</t>
  </si>
  <si>
    <t>C21120020</t>
  </si>
  <si>
    <t xml:space="preserve">Hendri Wijaya </t>
  </si>
  <si>
    <t>Junaryanto</t>
  </si>
  <si>
    <t>Musafir</t>
  </si>
  <si>
    <t>MP/SKB-21050031</t>
  </si>
  <si>
    <t>MUHAMMAD RAMADHANI</t>
  </si>
  <si>
    <t>Medi Yantho</t>
  </si>
  <si>
    <t>Rio ringga</t>
  </si>
  <si>
    <t>Medi yantho</t>
  </si>
  <si>
    <t>Eko suroyo</t>
  </si>
  <si>
    <t xml:space="preserve">Panni Sirait </t>
  </si>
  <si>
    <t>Aldi Manggala Persada</t>
  </si>
  <si>
    <t>Ahmad Zaenal Kirom</t>
  </si>
  <si>
    <t xml:space="preserve">Alam Jaya Kusuma </t>
  </si>
  <si>
    <t>Bagus setiawan</t>
  </si>
  <si>
    <t xml:space="preserve">Dimas priyanto </t>
  </si>
  <si>
    <t>Khotibul Umam</t>
  </si>
  <si>
    <t>Bina rahmadi</t>
  </si>
  <si>
    <t>Supianor</t>
  </si>
  <si>
    <t>Wilson Rio Sumihar Manulang</t>
  </si>
  <si>
    <t>Frans Tombi</t>
  </si>
  <si>
    <t>Arpenus</t>
  </si>
  <si>
    <t>ALFI NORSAHDI</t>
  </si>
  <si>
    <t>Budi Wahyono</t>
  </si>
  <si>
    <t>Muhammad Ramadhani Akbar</t>
  </si>
  <si>
    <t>Wahyu pratama</t>
  </si>
  <si>
    <t>Abdul Karim</t>
  </si>
  <si>
    <t xml:space="preserve">Damar Mulyono </t>
  </si>
  <si>
    <t>Prasetyo Wibowo</t>
  </si>
  <si>
    <t>Siswanto</t>
  </si>
  <si>
    <t>Moh. Ferian Dwi Cahyo</t>
  </si>
  <si>
    <t>Martinus ghea</t>
  </si>
  <si>
    <t>Rengwadi hieng</t>
  </si>
  <si>
    <t>Muhammad Arif</t>
  </si>
  <si>
    <t>SKB-00022</t>
  </si>
  <si>
    <t>Irwanto</t>
  </si>
  <si>
    <t>Andi kurniawan</t>
  </si>
  <si>
    <t>Lardiansyah</t>
  </si>
  <si>
    <t>Ahmad rijal</t>
  </si>
  <si>
    <t xml:space="preserve">Gilang Ramadany </t>
  </si>
  <si>
    <t>Muhammad irwansyah</t>
  </si>
  <si>
    <t>Windu surya permana</t>
  </si>
  <si>
    <t>Yandi Cahyadi Ramadhan</t>
  </si>
  <si>
    <t>SKB - 00034</t>
  </si>
  <si>
    <t>Akhmad</t>
  </si>
  <si>
    <t>Aris sulistyono</t>
  </si>
  <si>
    <t>Norsalam</t>
  </si>
  <si>
    <t>Nicolas andre pradana</t>
  </si>
  <si>
    <t>Suprianto</t>
  </si>
  <si>
    <t>Pidi Harpano</t>
  </si>
  <si>
    <t>MP/PTA-21050009</t>
  </si>
  <si>
    <t>Agus Setiawan</t>
  </si>
  <si>
    <t>Joshua rizky</t>
  </si>
  <si>
    <t>Rikardo simanullang</t>
  </si>
  <si>
    <t>Johansyah</t>
  </si>
  <si>
    <t>Suhermanto</t>
  </si>
  <si>
    <t>Sukur</t>
  </si>
  <si>
    <t>Sailendry</t>
  </si>
  <si>
    <t>Hadi</t>
  </si>
  <si>
    <t>Rio saputra</t>
  </si>
  <si>
    <t>Bovi yulianto</t>
  </si>
  <si>
    <t>Jami karni</t>
  </si>
  <si>
    <t>Sugeng</t>
  </si>
  <si>
    <t>MP/PAT-21090003</t>
  </si>
  <si>
    <t>Irpan Aji Nugroho</t>
  </si>
  <si>
    <t>Yusnaidi munadar</t>
  </si>
  <si>
    <t>Avien Kelvianto</t>
  </si>
  <si>
    <t>Arsil azim</t>
  </si>
  <si>
    <t>Yudi Eka Prasetya</t>
  </si>
  <si>
    <t>Indra Bangnga Padang</t>
  </si>
  <si>
    <t>Radiansyah</t>
  </si>
  <si>
    <t>Syahyudi</t>
  </si>
  <si>
    <t>Ari Ridianto</t>
  </si>
  <si>
    <t>Karminan</t>
  </si>
  <si>
    <t>RUDI AKBAR</t>
  </si>
  <si>
    <t>Riadi</t>
  </si>
  <si>
    <t>Manusun tua pasaribu</t>
  </si>
  <si>
    <t>Aman saleh</t>
  </si>
  <si>
    <t>Harmoko</t>
  </si>
  <si>
    <t>SKB - 00015</t>
  </si>
  <si>
    <t>Ruslan</t>
  </si>
  <si>
    <t>Prit is tambolon</t>
  </si>
  <si>
    <t>Al ihya maulana</t>
  </si>
  <si>
    <t>Sunaidi</t>
  </si>
  <si>
    <t>Milden</t>
  </si>
  <si>
    <t>Reza Yudha Saputra</t>
  </si>
  <si>
    <t>Purwardianto</t>
  </si>
  <si>
    <t>Haikun</t>
  </si>
  <si>
    <t>Gunsalis</t>
  </si>
  <si>
    <t xml:space="preserve">Muhammad mahyuddin </t>
  </si>
  <si>
    <t>Hengki Saputra</t>
  </si>
  <si>
    <t>Roni saputra</t>
  </si>
  <si>
    <t>Ridentus Ampi Manggalla</t>
  </si>
  <si>
    <t>Saiful</t>
  </si>
  <si>
    <t>Rizky Mawuntu</t>
  </si>
  <si>
    <t>pahrul hasain</t>
  </si>
  <si>
    <t>sony harsono</t>
  </si>
  <si>
    <t xml:space="preserve">Jono harto </t>
  </si>
  <si>
    <t>yofi ardian</t>
  </si>
  <si>
    <t>BMP311211</t>
  </si>
  <si>
    <t>Melky marsel Solar</t>
  </si>
  <si>
    <t>Pariyanto</t>
  </si>
  <si>
    <t xml:space="preserve">Wardaniansyah </t>
  </si>
  <si>
    <t xml:space="preserve">Jada Alam Lestari </t>
  </si>
  <si>
    <t>Miransyah</t>
  </si>
  <si>
    <t>Khoemarudin Dwi fitri sarwanto</t>
  </si>
  <si>
    <t>Fahreza fitriawan</t>
  </si>
  <si>
    <t>Try prakoso adhitya putra</t>
  </si>
  <si>
    <t>Yayat hidayat</t>
  </si>
  <si>
    <t>A O Dedi Prasetyo</t>
  </si>
  <si>
    <t>Adi santoso</t>
  </si>
  <si>
    <t>Niko adiatnor</t>
  </si>
  <si>
    <t>muhamad noor jaya</t>
  </si>
  <si>
    <t>M. Hidayatullah</t>
  </si>
  <si>
    <t>muhammad said</t>
  </si>
  <si>
    <t>M.Nurdin</t>
  </si>
  <si>
    <t>Wahyu utomo</t>
  </si>
  <si>
    <t>Bayu Gatot Saputra</t>
  </si>
  <si>
    <t>Ahmad yulianto</t>
  </si>
  <si>
    <t>taufik riyadi</t>
  </si>
  <si>
    <t>Florensius Rikardo</t>
  </si>
  <si>
    <t>Sosilo Rahman</t>
  </si>
  <si>
    <t>Elvan Gautama Saputra</t>
  </si>
  <si>
    <t>Suhendra</t>
  </si>
  <si>
    <t>Hengky Ternando</t>
  </si>
  <si>
    <t>Andrey wibisono</t>
  </si>
  <si>
    <t>Muhammad Fatah Aris Munandar</t>
  </si>
  <si>
    <t>Rudy kusnadi</t>
  </si>
  <si>
    <t>Yerry Fernando</t>
  </si>
  <si>
    <t>Bondan Agung Setiawan</t>
  </si>
  <si>
    <t>Hafifi Sapta Wahyudi</t>
  </si>
  <si>
    <t xml:space="preserve">Farchan Izhur Pratama </t>
  </si>
  <si>
    <t>Sri mulyono</t>
  </si>
  <si>
    <t>Hardi Nurmanzah</t>
  </si>
  <si>
    <t>MP/BMC-21040051</t>
  </si>
  <si>
    <t>juhelmi</t>
  </si>
  <si>
    <t>C1908023</t>
  </si>
  <si>
    <t>Wandra Prima Pera</t>
  </si>
  <si>
    <t>Irvan anggista</t>
  </si>
  <si>
    <t xml:space="preserve">GALIH PRASETYO </t>
  </si>
  <si>
    <t>Muhamad Khairudin Anwar</t>
  </si>
  <si>
    <t>Rahman</t>
  </si>
  <si>
    <t>Suroto</t>
  </si>
  <si>
    <t>wahyu setiawan</t>
  </si>
  <si>
    <t>Hamriyadi</t>
  </si>
  <si>
    <t xml:space="preserve">Hamriyadi </t>
  </si>
  <si>
    <t xml:space="preserve">Amser pakpahan </t>
  </si>
  <si>
    <t>Arif dwi cahyono</t>
  </si>
  <si>
    <t>Fransiskus Paebangan</t>
  </si>
  <si>
    <t>M. Gofur</t>
  </si>
  <si>
    <t>Kevindio Pratama K.</t>
  </si>
  <si>
    <t>Johannes tbn</t>
  </si>
  <si>
    <t>SUPRAPTO</t>
  </si>
  <si>
    <t xml:space="preserve">Ahmad khusairi </t>
  </si>
  <si>
    <t xml:space="preserve">Martinus Ardi Hariyanto </t>
  </si>
  <si>
    <t xml:space="preserve">Arindra yogiswara </t>
  </si>
  <si>
    <t>Heri setiyawan</t>
  </si>
  <si>
    <t xml:space="preserve">Wisnu Saputra </t>
  </si>
  <si>
    <t>Sugi wahyudi</t>
  </si>
  <si>
    <t>wartono</t>
  </si>
  <si>
    <t>Bahriannor</t>
  </si>
  <si>
    <t>Muhammad misba</t>
  </si>
  <si>
    <t>Triharyanto</t>
  </si>
  <si>
    <t>Rusfan</t>
  </si>
  <si>
    <t xml:space="preserve">Purwo </t>
  </si>
  <si>
    <t>Abdul Rahman</t>
  </si>
  <si>
    <t>Hadiyanto</t>
  </si>
  <si>
    <t>Iksan mawardi</t>
  </si>
  <si>
    <t>Feri susandra</t>
  </si>
  <si>
    <t>ANDRI PRASITO</t>
  </si>
  <si>
    <t>Malon Silaen</t>
  </si>
  <si>
    <t>Robby Surya</t>
  </si>
  <si>
    <t>Anton Adi Putra</t>
  </si>
  <si>
    <t>Bahder devi anor</t>
  </si>
  <si>
    <t>Adik wijaya</t>
  </si>
  <si>
    <t>Basuki Muda</t>
  </si>
  <si>
    <t>Ferdy pranata</t>
  </si>
  <si>
    <t>Hariyono suhardi parapat</t>
  </si>
  <si>
    <t>Ulum</t>
  </si>
  <si>
    <t>Deni Rian</t>
  </si>
  <si>
    <t>Muh Nur Huda</t>
  </si>
  <si>
    <t>Dobi Imansyah</t>
  </si>
  <si>
    <t>m.indrayadi</t>
  </si>
  <si>
    <t>Agos setiyawan</t>
  </si>
  <si>
    <t>Lilik nurdin</t>
  </si>
  <si>
    <t>Bambang prasetio utomo</t>
  </si>
  <si>
    <t>Nur yadi</t>
  </si>
  <si>
    <t>Satria yuli adiyono</t>
  </si>
  <si>
    <t>Andi Heri</t>
  </si>
  <si>
    <t>Emanuel Naga</t>
  </si>
  <si>
    <t>Sujrianto</t>
  </si>
  <si>
    <t>Dian Angga</t>
  </si>
  <si>
    <t>Mahadi</t>
  </si>
  <si>
    <t>Kasran</t>
  </si>
  <si>
    <t xml:space="preserve">DICKY INDRA PERMANA </t>
  </si>
  <si>
    <t>Juhanri Lubis</t>
  </si>
  <si>
    <t>Hawino</t>
  </si>
  <si>
    <t>Wesly R.Sianturi</t>
  </si>
  <si>
    <t xml:space="preserve">Wiji Purwanto </t>
  </si>
  <si>
    <t>Muhammad Yusuf</t>
  </si>
  <si>
    <t>Sakrianto</t>
  </si>
  <si>
    <t>Andi</t>
  </si>
  <si>
    <t>Arispo</t>
  </si>
  <si>
    <t>santo</t>
  </si>
  <si>
    <t>Farid Nuruddin</t>
  </si>
  <si>
    <t>Niko Saputra</t>
  </si>
  <si>
    <t>Afridi</t>
  </si>
  <si>
    <t>sugi indriyanto</t>
  </si>
  <si>
    <t>yugi</t>
  </si>
  <si>
    <t>Fahri Febrianto</t>
  </si>
  <si>
    <t>Andrianor</t>
  </si>
  <si>
    <t>Sindra Kasih</t>
  </si>
  <si>
    <t>Sain boga rizki ramadhan lubis</t>
  </si>
  <si>
    <t>Sain Boga Rizki Ramadhan Lubis</t>
  </si>
  <si>
    <t xml:space="preserve">Ahmad Abdul Mujiib </t>
  </si>
  <si>
    <t>Yunus santosa</t>
  </si>
  <si>
    <t>Jumadil</t>
  </si>
  <si>
    <t>Irwan kurnianto</t>
  </si>
  <si>
    <t xml:space="preserve">NOVITA SARI </t>
  </si>
  <si>
    <t>O305040</t>
  </si>
  <si>
    <t>Achmad fauzi</t>
  </si>
  <si>
    <t>Dwi setiyo sujarwo</t>
  </si>
  <si>
    <t>Arie Setyo Wicaksono</t>
  </si>
  <si>
    <t>Emanuel Moa nurak</t>
  </si>
  <si>
    <t>Marsan</t>
  </si>
  <si>
    <t xml:space="preserve">Muhammad Limei Hong </t>
  </si>
  <si>
    <t>Esa Angger Winasis</t>
  </si>
  <si>
    <t>Pino Galvani Singarimbun</t>
  </si>
  <si>
    <t>Jimy</t>
  </si>
  <si>
    <t>muhamad mujib</t>
  </si>
  <si>
    <t>Yudha Dwi Adianto</t>
  </si>
  <si>
    <t>Tri Kuncoro Adi</t>
  </si>
  <si>
    <t>Piano</t>
  </si>
  <si>
    <t>khoirul umam</t>
  </si>
  <si>
    <t>Albert kristian danan jaya</t>
  </si>
  <si>
    <t xml:space="preserve">Muhammad Saefudin Azis </t>
  </si>
  <si>
    <t>Vinsa Cahyo Hadi Saputro</t>
  </si>
  <si>
    <t xml:space="preserve">Alfian yudistira </t>
  </si>
  <si>
    <t>Agus Setyawan</t>
  </si>
  <si>
    <t>Rahmaddiansyah</t>
  </si>
  <si>
    <t xml:space="preserve">Basuki Rahayu Widodo </t>
  </si>
  <si>
    <t>Azis Arisma</t>
  </si>
  <si>
    <t>Alex dwi lukman</t>
  </si>
  <si>
    <t>Hendrik Kustiadi</t>
  </si>
  <si>
    <t xml:space="preserve">Fachry abdel sardam </t>
  </si>
  <si>
    <t xml:space="preserve">Arif Rahman </t>
  </si>
  <si>
    <t>Danah</t>
  </si>
  <si>
    <t>Arga rani prameswara</t>
  </si>
  <si>
    <t>Hendrik Kurniawan</t>
  </si>
  <si>
    <t>Aldhie pratama</t>
  </si>
  <si>
    <t xml:space="preserve">Muhammad hendrian amrullah </t>
  </si>
  <si>
    <t>Nispu Andriadi</t>
  </si>
  <si>
    <t>Febrian adi nugraha</t>
  </si>
  <si>
    <t>sokhiful anam</t>
  </si>
  <si>
    <t>Muhammad Syahril</t>
  </si>
  <si>
    <t xml:space="preserve">Yudi muhtadi </t>
  </si>
  <si>
    <t>Taufiq rahman</t>
  </si>
  <si>
    <t>Gunawan martin</t>
  </si>
  <si>
    <t>De Efrata Ika Vio Yoseph</t>
  </si>
  <si>
    <t>rahmad</t>
  </si>
  <si>
    <t>Roni Dwi yuswanto</t>
  </si>
  <si>
    <t>Riyadh staofi fahmi</t>
  </si>
  <si>
    <t>Marcelinus Franky Nano</t>
  </si>
  <si>
    <t xml:space="preserve">Muhammad Khadhrami </t>
  </si>
  <si>
    <t xml:space="preserve">Yonatan </t>
  </si>
  <si>
    <t>Aprillio Ginting</t>
  </si>
  <si>
    <t>Widi sanda</t>
  </si>
  <si>
    <t>tedy subandrio</t>
  </si>
  <si>
    <t>Nur Affandi</t>
  </si>
  <si>
    <t>Hendri. S</t>
  </si>
  <si>
    <t>Riswanto</t>
  </si>
  <si>
    <t>Muhammad Mugi Cahyono</t>
  </si>
  <si>
    <t>Eksan abdul karim</t>
  </si>
  <si>
    <t>Peri</t>
  </si>
  <si>
    <t>Citra akbar</t>
  </si>
  <si>
    <t>Jefri susilo</t>
  </si>
  <si>
    <t>Dasa fahri erlanda</t>
  </si>
  <si>
    <t>Ahmat Rivaldo</t>
  </si>
  <si>
    <t>Rendra Ramadhani Iriawan</t>
  </si>
  <si>
    <t xml:space="preserve">Rafli rahmat dianur </t>
  </si>
  <si>
    <t>Deddy hari kristanto</t>
  </si>
  <si>
    <t>Muhajir</t>
  </si>
  <si>
    <t>Ari sandi nakasongo</t>
  </si>
  <si>
    <t>Yusdiyanto</t>
  </si>
  <si>
    <t>Sugiono</t>
  </si>
  <si>
    <t xml:space="preserve">Nuzul Syarif Nurhidayat </t>
  </si>
  <si>
    <t>Yogi Purwanto</t>
  </si>
  <si>
    <t>Muh Syarifuddin</t>
  </si>
  <si>
    <t>lalianto</t>
  </si>
  <si>
    <t>Adi nurhasan mujib</t>
  </si>
  <si>
    <t>Tri Irianto</t>
  </si>
  <si>
    <t>Muhamad Nur Husin</t>
  </si>
  <si>
    <t>Erwin febianoor</t>
  </si>
  <si>
    <t>Bayu Bekti Tri Prasetyo</t>
  </si>
  <si>
    <t>Subur Ujiyanto</t>
  </si>
  <si>
    <t>Imansyah</t>
  </si>
  <si>
    <t>Muhammad ikbal pulungan</t>
  </si>
  <si>
    <t>Her6</t>
  </si>
  <si>
    <t>C2112004</t>
  </si>
  <si>
    <t>Jecky</t>
  </si>
  <si>
    <t>Muhammad rizki firdaus</t>
  </si>
  <si>
    <t>Doni franata</t>
  </si>
  <si>
    <t>Muhammad syahrul hajj</t>
  </si>
  <si>
    <t xml:space="preserve">Alif Aulya Nur Fauzan </t>
  </si>
  <si>
    <t xml:space="preserve">Choirul Anamulloh </t>
  </si>
  <si>
    <t>Ebbim yulvianda</t>
  </si>
  <si>
    <t xml:space="preserve">SENDI SURYA PRATAMA </t>
  </si>
  <si>
    <t>Jati purnansyah Prawira negara</t>
  </si>
  <si>
    <t>Adim fitri pradana</t>
  </si>
  <si>
    <t>Aris Budianto</t>
  </si>
  <si>
    <t>Mansur</t>
  </si>
  <si>
    <t>Kasarrina</t>
  </si>
  <si>
    <t>C2112003</t>
  </si>
  <si>
    <t>Amiruddin sudin</t>
  </si>
  <si>
    <t>Mubarak</t>
  </si>
  <si>
    <t>Taufiq Anang Ma'ruf</t>
  </si>
  <si>
    <t xml:space="preserve">Muhammad rivaldi saprisnyah </t>
  </si>
  <si>
    <t>Mohammad Khoirul Huda</t>
  </si>
  <si>
    <t>Dharu Angga Prakoso</t>
  </si>
  <si>
    <t>BMP305214</t>
  </si>
  <si>
    <t>Riza f situmorang</t>
  </si>
  <si>
    <t>Muh. Muhibudin</t>
  </si>
  <si>
    <t>Muahammad jajuli</t>
  </si>
  <si>
    <t>Imam Riyanto</t>
  </si>
  <si>
    <t>Kharis abdul rahman</t>
  </si>
  <si>
    <t xml:space="preserve">Bagus Pramuditya </t>
  </si>
  <si>
    <t>Fransiskus Arianto Valo</t>
  </si>
  <si>
    <t>Aditia welumku</t>
  </si>
  <si>
    <t>Hari kriatyono</t>
  </si>
  <si>
    <t>Fransiskus arianto valo</t>
  </si>
  <si>
    <t>ARSAD</t>
  </si>
  <si>
    <t>Listianto</t>
  </si>
  <si>
    <t>Trotono Ukerto MD.</t>
  </si>
  <si>
    <t>Sende m</t>
  </si>
  <si>
    <t>Restu singgih</t>
  </si>
  <si>
    <t>NORSALAM</t>
  </si>
  <si>
    <t xml:space="preserve">Jon purna irawan </t>
  </si>
  <si>
    <t xml:space="preserve">Irfan Anwar Asnawi </t>
  </si>
  <si>
    <t>Taufik Hidayat</t>
  </si>
  <si>
    <t>Swandre Otniel</t>
  </si>
  <si>
    <t xml:space="preserve">Moh Ferian Dwi Cahyo </t>
  </si>
  <si>
    <t>jekson partalian hutabarat</t>
  </si>
  <si>
    <t>Rawanto</t>
  </si>
  <si>
    <t>Nurfendi setiawan</t>
  </si>
  <si>
    <t>Muhammad imam mustofa</t>
  </si>
  <si>
    <t>frengki slamet ariyadi</t>
  </si>
  <si>
    <t>Yofi ardian</t>
  </si>
  <si>
    <t xml:space="preserve">Peri irawan </t>
  </si>
  <si>
    <t>Elpisia</t>
  </si>
  <si>
    <t>Yulianus Lesu</t>
  </si>
  <si>
    <t>Yaser arafat</t>
  </si>
  <si>
    <t>Roni Mashadi</t>
  </si>
  <si>
    <t xml:space="preserve">Muhamad Ridwan </t>
  </si>
  <si>
    <t>Wahyuni fendi</t>
  </si>
  <si>
    <t>Swandi Nababan</t>
  </si>
  <si>
    <t>Rangga Hidayat saputra</t>
  </si>
  <si>
    <t>Meji Rahmadi</t>
  </si>
  <si>
    <t>Rahmad fadri</t>
  </si>
  <si>
    <t>Parmanto</t>
  </si>
  <si>
    <t>Misdianto</t>
  </si>
  <si>
    <t>Melka Yunita</t>
  </si>
  <si>
    <t>Tri mulyanto</t>
  </si>
  <si>
    <t>Syari Effendi</t>
  </si>
  <si>
    <t>Akbar varia guna</t>
  </si>
  <si>
    <t>Silmi gusvandi</t>
  </si>
  <si>
    <t xml:space="preserve">Alfian Yudistira </t>
  </si>
  <si>
    <t>Edi siswanto</t>
  </si>
  <si>
    <t>Makmut</t>
  </si>
  <si>
    <t>Ari Akhmad Effendy</t>
  </si>
  <si>
    <t xml:space="preserve">Agus Setyono </t>
  </si>
  <si>
    <t>Maulana Setiawan Aji</t>
  </si>
  <si>
    <t>Maulana Setiawam Aji</t>
  </si>
  <si>
    <t>Martinus Ghea</t>
  </si>
  <si>
    <t>Cahyo Tanaya</t>
  </si>
  <si>
    <t xml:space="preserve">Dodiek Setiawan </t>
  </si>
  <si>
    <t>Kurnia dwi prabowo</t>
  </si>
  <si>
    <t>Riyadi Pujo Utomo</t>
  </si>
  <si>
    <t>Hasanuddin</t>
  </si>
  <si>
    <t xml:space="preserve">ADI PURWANTO </t>
  </si>
  <si>
    <t xml:space="preserve">Khoirul Umam </t>
  </si>
  <si>
    <t>Yohan Sasmito</t>
  </si>
  <si>
    <t xml:space="preserve">Yogi Prasetyo </t>
  </si>
  <si>
    <t>Indrawan Maulana</t>
  </si>
  <si>
    <t>SAFRI SUKMADIN</t>
  </si>
  <si>
    <t>Zust One Cahyo S</t>
  </si>
  <si>
    <t xml:space="preserve">Rijal Mutaqin </t>
  </si>
  <si>
    <t>SAFRI SUKAMDIN</t>
  </si>
  <si>
    <t>Mahendra Anggita Nugraha</t>
  </si>
  <si>
    <t>Jono harto</t>
  </si>
  <si>
    <t>Hepnu Sahryan</t>
  </si>
  <si>
    <t>Herlandi</t>
  </si>
  <si>
    <t>R. Muhamad Mumin Maramis</t>
  </si>
  <si>
    <t>Chandra sinaga</t>
  </si>
  <si>
    <t>Ahmad fitrianor</t>
  </si>
  <si>
    <t>BMP811211</t>
  </si>
  <si>
    <t>ROBIANRO</t>
  </si>
  <si>
    <t>Belly</t>
  </si>
  <si>
    <t>Irfan Nurhadi</t>
  </si>
  <si>
    <t>Pranoto Sabdo Tomo</t>
  </si>
  <si>
    <t>Edj-21090005</t>
  </si>
  <si>
    <t>Bekti</t>
  </si>
  <si>
    <t>Ari Supriadi</t>
  </si>
  <si>
    <t xml:space="preserve">wahyu Setiawan </t>
  </si>
  <si>
    <t xml:space="preserve">Elvan Gautama Saputra </t>
  </si>
  <si>
    <t>frenky fernando</t>
  </si>
  <si>
    <t>H819888</t>
  </si>
  <si>
    <t>Marcel tirtodarmono</t>
  </si>
  <si>
    <t>Cakra Dian Trj Habsoro</t>
  </si>
  <si>
    <t xml:space="preserve">Muhammad Said </t>
  </si>
  <si>
    <t>SRISETIAWAN</t>
  </si>
  <si>
    <t>I.ketut suardana</t>
  </si>
  <si>
    <t>Aldo kalelono. S</t>
  </si>
  <si>
    <t>Apri anoor</t>
  </si>
  <si>
    <t>Wardaniansyah</t>
  </si>
  <si>
    <t>Surya jaya</t>
  </si>
  <si>
    <t>Diki Ariadi</t>
  </si>
  <si>
    <t>Teddy Alpat Faudilas</t>
  </si>
  <si>
    <t>Arry Puji Norwanto</t>
  </si>
  <si>
    <t>Antok arisawanto</t>
  </si>
  <si>
    <t xml:space="preserve">Sugeng Ardianto </t>
  </si>
  <si>
    <t>Irmayadi</t>
  </si>
  <si>
    <t xml:space="preserve">Adi Pujo Santoso </t>
  </si>
  <si>
    <t xml:space="preserve">Juni hartono tarihoran </t>
  </si>
  <si>
    <t>Febri Hendrawan</t>
  </si>
  <si>
    <t>Singgih pangestu</t>
  </si>
  <si>
    <t xml:space="preserve">Andreas Dwi Wibowo </t>
  </si>
  <si>
    <t>Muhammad Zainudin</t>
  </si>
  <si>
    <t>Jhon Francisko Sidabutar</t>
  </si>
  <si>
    <t>Syahrul rahmat</t>
  </si>
  <si>
    <t>Hendrik kustiadi</t>
  </si>
  <si>
    <t>C2112001</t>
  </si>
  <si>
    <t>97987yyyi8</t>
  </si>
  <si>
    <t>Ghhh</t>
  </si>
  <si>
    <t>Bayu gatot saputra</t>
  </si>
  <si>
    <t>Sam Benyamin Zacharias</t>
  </si>
  <si>
    <t>Anjar Dwi afrian</t>
  </si>
  <si>
    <t>Adrian E Mamait</t>
  </si>
  <si>
    <t>MP/PRP-22040004</t>
  </si>
  <si>
    <t>Irwandy Syahputra</t>
  </si>
  <si>
    <t>Niko</t>
  </si>
  <si>
    <t>Albert Kristian Danan Jaya</t>
  </si>
  <si>
    <t>Sinaga Frakas Yohannes</t>
  </si>
  <si>
    <t>Ardi Lestari</t>
  </si>
  <si>
    <t>Micho Dwi Kusuma</t>
  </si>
  <si>
    <t>Malon silaen</t>
  </si>
  <si>
    <t>Zivi nor hadi</t>
  </si>
  <si>
    <t>Muhammad Faisal</t>
  </si>
  <si>
    <t>fachry abdel sardam</t>
  </si>
  <si>
    <t>Aprianor yahya</t>
  </si>
  <si>
    <t>Muhammad Arsad</t>
  </si>
  <si>
    <t>Joko Loro Setyo</t>
  </si>
  <si>
    <t>Toto iswanto</t>
  </si>
  <si>
    <t>Muhamad Ramadan</t>
  </si>
  <si>
    <t xml:space="preserve">FRANSISKUS MARTON </t>
  </si>
  <si>
    <t>DANDY HADINATA SERANG</t>
  </si>
  <si>
    <t xml:space="preserve">Dedi Fitrianto </t>
  </si>
  <si>
    <t xml:space="preserve">Muhammad imam mustofa </t>
  </si>
  <si>
    <t>Andre wijaya</t>
  </si>
  <si>
    <t xml:space="preserve">Melky Marsel solar </t>
  </si>
  <si>
    <t xml:space="preserve">aldi hijrah saputro </t>
  </si>
  <si>
    <t>Rubian fauzi</t>
  </si>
  <si>
    <t>C2112002</t>
  </si>
  <si>
    <t>Ahmad anugrah Mufti alam</t>
  </si>
  <si>
    <t>Ahmad Fajar Rajeburrahman</t>
  </si>
  <si>
    <t>Beprik Land Heldi Ostra</t>
  </si>
  <si>
    <t>Septa melinda</t>
  </si>
  <si>
    <t>Cetto pramujasi</t>
  </si>
  <si>
    <t xml:space="preserve">Diyon Singgih Mulyono </t>
  </si>
  <si>
    <t>Gregorius Agung CH</t>
  </si>
  <si>
    <t>Ahmad Rojali</t>
  </si>
  <si>
    <t>Renaldo</t>
  </si>
  <si>
    <t>Feri madianson</t>
  </si>
  <si>
    <t>Julian</t>
  </si>
  <si>
    <t>Yudhi Abdul Hariq</t>
  </si>
  <si>
    <t xml:space="preserve">Didik prayogi </t>
  </si>
  <si>
    <t>Albertus Septa Harianto</t>
  </si>
  <si>
    <t>Tedy Subandrio</t>
  </si>
  <si>
    <t xml:space="preserve">Jaya Setiawan </t>
  </si>
  <si>
    <t>Syariful anwar</t>
  </si>
  <si>
    <t xml:space="preserve">ROKY SETIAWAN </t>
  </si>
  <si>
    <t>HERONIUS HERU</t>
  </si>
  <si>
    <t>Ajriatul Rahmat</t>
  </si>
  <si>
    <t xml:space="preserve">Muhamad Khairudin Anwar </t>
  </si>
  <si>
    <t>jaya marbun</t>
  </si>
  <si>
    <t>Hengki Dwi Prasetiyo</t>
  </si>
  <si>
    <t>Suyoga Putra Hartato</t>
  </si>
  <si>
    <t xml:space="preserve">Muhammad Rizki </t>
  </si>
  <si>
    <t>Rio palinggi</t>
  </si>
  <si>
    <t>Jerianto</t>
  </si>
  <si>
    <t>Jumi wiyanto</t>
  </si>
  <si>
    <t>Bambang hermanto</t>
  </si>
  <si>
    <t>Eddy Priyanto</t>
  </si>
  <si>
    <t>Suten akbar</t>
  </si>
  <si>
    <t xml:space="preserve">TRI IRIANTO </t>
  </si>
  <si>
    <t>Khairin Nawar</t>
  </si>
  <si>
    <t xml:space="preserve">Suyono </t>
  </si>
  <si>
    <t>M.Za'ad</t>
  </si>
  <si>
    <t xml:space="preserve">Renu Kuswuyu </t>
  </si>
  <si>
    <t>Jhansen Oppusunggu</t>
  </si>
  <si>
    <t>BMP22070114</t>
  </si>
  <si>
    <t>Kasbary rezki</t>
  </si>
  <si>
    <t>Azis arisma</t>
  </si>
  <si>
    <t>Andreas Sarajar</t>
  </si>
  <si>
    <t xml:space="preserve">Yuvani Sumangkut </t>
  </si>
  <si>
    <t>Pendi setio</t>
  </si>
  <si>
    <t xml:space="preserve">Pendi Setio </t>
  </si>
  <si>
    <t>Agus Amiruddin</t>
  </si>
  <si>
    <t>Ali mardani</t>
  </si>
  <si>
    <t>Reymond Pasiowan</t>
  </si>
  <si>
    <t>Andi Hariyanto</t>
  </si>
  <si>
    <t xml:space="preserve">Yohanes Leonardo Ngago </t>
  </si>
  <si>
    <t>Santo</t>
  </si>
  <si>
    <t>Eben Haezer Siburian</t>
  </si>
  <si>
    <t>A. Sende marissing</t>
  </si>
  <si>
    <t>Daniel Duma Pathibang</t>
  </si>
  <si>
    <t>Saiful Ulum</t>
  </si>
  <si>
    <t>Thomas</t>
  </si>
  <si>
    <t>Luther</t>
  </si>
  <si>
    <t>Laris saputra simanjorang</t>
  </si>
  <si>
    <t>Ridwan muhsin</t>
  </si>
  <si>
    <t xml:space="preserve">Florensius Rikardo </t>
  </si>
  <si>
    <t>Didi</t>
  </si>
  <si>
    <t>M.ALFIAN NORIJAL</t>
  </si>
  <si>
    <t xml:space="preserve">Hefnni Agus Firmanti </t>
  </si>
  <si>
    <t>Hasim As'ari</t>
  </si>
  <si>
    <t>Hafiz ansyari</t>
  </si>
  <si>
    <t>Alvino</t>
  </si>
  <si>
    <t>Tri Asbi Putra</t>
  </si>
  <si>
    <t>Muhammad Nur Hussin</t>
  </si>
  <si>
    <t>MISRANSYAB</t>
  </si>
  <si>
    <t>Jefry susilo</t>
  </si>
  <si>
    <t xml:space="preserve">Dedi </t>
  </si>
  <si>
    <t>muh fuad hermawan</t>
  </si>
  <si>
    <t>suyadi</t>
  </si>
  <si>
    <t>ponirin</t>
  </si>
  <si>
    <t>taufiq anang ma'ruf</t>
  </si>
  <si>
    <t>rahmadi</t>
  </si>
  <si>
    <t>Nuzul Syarif Nurhidayat</t>
  </si>
  <si>
    <t xml:space="preserve">Iwan Kusnadi </t>
  </si>
  <si>
    <t xml:space="preserve">Puji Waluyo </t>
  </si>
  <si>
    <t>Kaharuddin Eppe</t>
  </si>
  <si>
    <t>Bentar hariyanto</t>
  </si>
  <si>
    <t>dwi andi prasetyo</t>
  </si>
  <si>
    <t>Noegroho iman santoso.tampubolon</t>
  </si>
  <si>
    <t>Arif Hidayat</t>
  </si>
  <si>
    <t>Rahmat hidayat tuwo</t>
  </si>
  <si>
    <t>Saiful anwar</t>
  </si>
  <si>
    <t>Isran Hulalata</t>
  </si>
  <si>
    <t>Agusta hendyka</t>
  </si>
  <si>
    <t>m.hermawan</t>
  </si>
  <si>
    <t>Devia Miftahul Rizky</t>
  </si>
  <si>
    <t>Dicky Indra permana</t>
  </si>
  <si>
    <t xml:space="preserve">Abdul Salim </t>
  </si>
  <si>
    <t>agus tamil arifin</t>
  </si>
  <si>
    <t>Dance  tangnga</t>
  </si>
  <si>
    <t>Muhamad farid luqman</t>
  </si>
  <si>
    <t xml:space="preserve">Indra Setiawan </t>
  </si>
  <si>
    <t>Muhamad Nurodin</t>
  </si>
  <si>
    <t>Subhan aulia</t>
  </si>
  <si>
    <t>Sahwal udin</t>
  </si>
  <si>
    <t>Subur ujiyanto</t>
  </si>
  <si>
    <t>Erwin</t>
  </si>
  <si>
    <t xml:space="preserve">Yanuar ardiansyah </t>
  </si>
  <si>
    <t>Muhammad jajuli</t>
  </si>
  <si>
    <t xml:space="preserve">Yudi Muhtadi </t>
  </si>
  <si>
    <t xml:space="preserve">Herman </t>
  </si>
  <si>
    <t>dedi suji irawan</t>
  </si>
  <si>
    <t>Onille Aprsony Sathiem</t>
  </si>
  <si>
    <t>Randi</t>
  </si>
  <si>
    <t>Elvi romi</t>
  </si>
  <si>
    <t xml:space="preserve">Elvi romi </t>
  </si>
  <si>
    <t>Lewi tayan</t>
  </si>
  <si>
    <t>Ervan Kumara Bakyi</t>
  </si>
  <si>
    <t xml:space="preserve">Muhardin Wijatmiko </t>
  </si>
  <si>
    <t>Dedet Trisuzan</t>
  </si>
  <si>
    <t xml:space="preserve">AHMAD IRPAN SAPUTRA </t>
  </si>
  <si>
    <t>Tiara rivatul rahmah</t>
  </si>
  <si>
    <t>Ervan Kumara Bakti</t>
  </si>
  <si>
    <t>Deka saputra</t>
  </si>
  <si>
    <t>junaidi</t>
  </si>
  <si>
    <t>fahreza fitriawan</t>
  </si>
  <si>
    <t xml:space="preserve">Angga arianto </t>
  </si>
  <si>
    <t>Olfa larastika</t>
  </si>
  <si>
    <t>Nico Sanggara</t>
  </si>
  <si>
    <t>Afas Samroni</t>
  </si>
  <si>
    <t xml:space="preserve">Bayu bekti </t>
  </si>
  <si>
    <t xml:space="preserve">Jecky </t>
  </si>
  <si>
    <t xml:space="preserve">FRANSISKUS ARIANTO VALO </t>
  </si>
  <si>
    <t>Kendimas wirayuda</t>
  </si>
  <si>
    <t>Akhmad saefudin</t>
  </si>
  <si>
    <t>sendi surya pratama</t>
  </si>
  <si>
    <t>Hendra atmaja</t>
  </si>
  <si>
    <t>Priti</t>
  </si>
  <si>
    <t>Rudi Alamsyah</t>
  </si>
  <si>
    <t>Isfan</t>
  </si>
  <si>
    <t>PONCO OTOMO</t>
  </si>
  <si>
    <t>ABDUL JALIL</t>
  </si>
  <si>
    <t>EGI UNASUTERA</t>
  </si>
  <si>
    <t>Fajar agus sujatmiko</t>
  </si>
  <si>
    <t>Ardiansyah</t>
  </si>
  <si>
    <t xml:space="preserve">Rudi hartono </t>
  </si>
  <si>
    <t>Ari wibowo</t>
  </si>
  <si>
    <t>aris budianto</t>
  </si>
  <si>
    <t>Ugen Anggara</t>
  </si>
  <si>
    <t>Paryadi7</t>
  </si>
  <si>
    <t>Aldianor</t>
  </si>
  <si>
    <t xml:space="preserve">Rachma Riyadi Saputra </t>
  </si>
  <si>
    <t xml:space="preserve">Imansyah </t>
  </si>
  <si>
    <t>Arif rahman</t>
  </si>
  <si>
    <t xml:space="preserve">Meki Arianto </t>
  </si>
  <si>
    <t>Hendrikus A.W.U</t>
  </si>
  <si>
    <t>nofiyanto</t>
  </si>
  <si>
    <t>Ahmad Rifai Hamzah</t>
  </si>
  <si>
    <t>Aziz Naufal Rohmatulloh</t>
  </si>
  <si>
    <t>Muh muhibudin</t>
  </si>
  <si>
    <t>andi kurniawan</t>
  </si>
  <si>
    <t xml:space="preserve">BRAM SASMITA </t>
  </si>
  <si>
    <t>Rendy nata</t>
  </si>
  <si>
    <t>Jumardi</t>
  </si>
  <si>
    <t>Doni Franata</t>
  </si>
  <si>
    <t xml:space="preserve">Dwy Fitriyanor </t>
  </si>
  <si>
    <t>Bagas Prayitno</t>
  </si>
  <si>
    <t>Hadana febriyanto</t>
  </si>
  <si>
    <t xml:space="preserve">Abdul Karim </t>
  </si>
  <si>
    <t>Imron mashadi</t>
  </si>
  <si>
    <t>Jashia Ramadhani</t>
  </si>
  <si>
    <t>jami karni</t>
  </si>
  <si>
    <t xml:space="preserve">IGO SAPUTRA </t>
  </si>
  <si>
    <t>Budianto</t>
  </si>
  <si>
    <t>Hapriadi</t>
  </si>
  <si>
    <t xml:space="preserve">Imam Riyanto </t>
  </si>
  <si>
    <t>ahmad royani</t>
  </si>
  <si>
    <t>jupen purba</t>
  </si>
  <si>
    <t>aceng ardiady</t>
  </si>
  <si>
    <t>muhammad ripai</t>
  </si>
  <si>
    <t>Andi indrawanto</t>
  </si>
  <si>
    <t>sugiarto</t>
  </si>
  <si>
    <t>Nurul Arifin</t>
  </si>
  <si>
    <t xml:space="preserve">Muhamad Fatah Arismunandar </t>
  </si>
  <si>
    <t>Suparno</t>
  </si>
  <si>
    <t>Wandi</t>
  </si>
  <si>
    <t>Cincai</t>
  </si>
  <si>
    <t>Nurhadi</t>
  </si>
  <si>
    <t>joni ramlansyah</t>
  </si>
  <si>
    <t>saipul rahman</t>
  </si>
  <si>
    <t>Indra Kristian</t>
  </si>
  <si>
    <t xml:space="preserve">Peri Irawan </t>
  </si>
  <si>
    <t>Ilham albanjari</t>
  </si>
  <si>
    <t>Santano</t>
  </si>
  <si>
    <t>Sandi</t>
  </si>
  <si>
    <t>HENDRI YANTO.S</t>
  </si>
  <si>
    <t>Nico david ricardo</t>
  </si>
  <si>
    <t>Khoirul umam</t>
  </si>
  <si>
    <t>eko yulianto</t>
  </si>
  <si>
    <t>Viktor Wiratmaja</t>
  </si>
  <si>
    <t xml:space="preserve">Yulianus Lesu </t>
  </si>
  <si>
    <t>Cupi</t>
  </si>
  <si>
    <t>Welai Maharing</t>
  </si>
  <si>
    <t xml:space="preserve">Welai Maharing </t>
  </si>
  <si>
    <t xml:space="preserve">ABDUL GHAFUR </t>
  </si>
  <si>
    <t xml:space="preserve">SYACHRUL </t>
  </si>
  <si>
    <t>Baso Muhlis</t>
  </si>
  <si>
    <t>baso Muhlis</t>
  </si>
  <si>
    <t>Satria</t>
  </si>
  <si>
    <t>Irma Yulianti</t>
  </si>
  <si>
    <t>Rizal Septani Bahtiar</t>
  </si>
  <si>
    <t xml:space="preserve">DODI ISFANDARY </t>
  </si>
  <si>
    <t>Yayat mardiat</t>
  </si>
  <si>
    <t>Junaidi</t>
  </si>
  <si>
    <t xml:space="preserve">Rian Ardiansyah </t>
  </si>
  <si>
    <t>Frans tombi</t>
  </si>
  <si>
    <t>Aditya Nuriman</t>
  </si>
  <si>
    <t>Reza ulkhair</t>
  </si>
  <si>
    <t>Katon Ragil priwisono</t>
  </si>
  <si>
    <t>Muhammad alfan</t>
  </si>
  <si>
    <t>C212004</t>
  </si>
  <si>
    <t>Febri alpandi</t>
  </si>
  <si>
    <t xml:space="preserve">SYAFRUDIN </t>
  </si>
  <si>
    <t>Rahmaniansyah</t>
  </si>
  <si>
    <t>Bagas saputra</t>
  </si>
  <si>
    <t>yudi kurniawan</t>
  </si>
  <si>
    <t>nuril miftakhudin</t>
  </si>
  <si>
    <t>m khoirul huda</t>
  </si>
  <si>
    <t>Opi permana</t>
  </si>
  <si>
    <t>Wahyu David Suprayitno</t>
  </si>
  <si>
    <t>Muhammad rivaldi saprinsyah</t>
  </si>
  <si>
    <t>Moratua harahap</t>
  </si>
  <si>
    <t>Sapri</t>
  </si>
  <si>
    <t xml:space="preserve">Rudi Amri Alfian Sitorus </t>
  </si>
  <si>
    <t xml:space="preserve">Aditya Rama Pradipta </t>
  </si>
  <si>
    <t>Mahbub imam kunawi</t>
  </si>
  <si>
    <t>Haidi</t>
  </si>
  <si>
    <t>Sutrisno</t>
  </si>
  <si>
    <t>Kadir alfi</t>
  </si>
  <si>
    <t xml:space="preserve">RONI EFENDI </t>
  </si>
  <si>
    <t xml:space="preserve">Moh Rizal Agustiono </t>
  </si>
  <si>
    <t>Meliyana</t>
  </si>
  <si>
    <t>Tamjidillah</t>
  </si>
  <si>
    <t>Reje Mandra Karuna</t>
  </si>
  <si>
    <t>Yusrini</t>
  </si>
  <si>
    <t xml:space="preserve">Farid Nuruddin </t>
  </si>
  <si>
    <t xml:space="preserve">Hengky tornado </t>
  </si>
  <si>
    <t>Jonathan romeo situmorang</t>
  </si>
  <si>
    <t>Muhammad Rijani</t>
  </si>
  <si>
    <t>PT SIS</t>
  </si>
  <si>
    <t>Operator DT</t>
  </si>
  <si>
    <t xml:space="preserve">Jakaria saputra </t>
  </si>
  <si>
    <t>Operator 2</t>
  </si>
  <si>
    <t>Dedy irawan</t>
  </si>
  <si>
    <t>Operator excavator</t>
  </si>
  <si>
    <t>Opt.hdt</t>
  </si>
  <si>
    <t xml:space="preserve">KRISTOFORUS KEWA AMA </t>
  </si>
  <si>
    <t>Sahli Firmansyah</t>
  </si>
  <si>
    <t>PT BMP</t>
  </si>
  <si>
    <t>Radioman</t>
  </si>
  <si>
    <t>Operator whelloder</t>
  </si>
  <si>
    <t>PT BMC</t>
  </si>
  <si>
    <t>Gl produksi</t>
  </si>
  <si>
    <t xml:space="preserve">Operator DT </t>
  </si>
  <si>
    <t>adik wijaya</t>
  </si>
  <si>
    <t>Robbi Guntara</t>
  </si>
  <si>
    <t>OPERATOR SUPPORT</t>
  </si>
  <si>
    <t xml:space="preserve">Itang mangngera </t>
  </si>
  <si>
    <t xml:space="preserve">Operator excavator </t>
  </si>
  <si>
    <t xml:space="preserve">MARSENDI SANDA RINDING </t>
  </si>
  <si>
    <t xml:space="preserve">OPERATOR EXCAVATOR </t>
  </si>
  <si>
    <t>Liko saputra</t>
  </si>
  <si>
    <t>Opt.grader</t>
  </si>
  <si>
    <t xml:space="preserve">krisman </t>
  </si>
  <si>
    <t xml:space="preserve">driver </t>
  </si>
  <si>
    <t xml:space="preserve">KRISMAN </t>
  </si>
  <si>
    <t xml:space="preserve">DRIVER </t>
  </si>
  <si>
    <t>Instructor he</t>
  </si>
  <si>
    <t>Operator Manhaul DT</t>
  </si>
  <si>
    <t>UH</t>
  </si>
  <si>
    <t>Tyreman</t>
  </si>
  <si>
    <t>PT Solid</t>
  </si>
  <si>
    <t>welder</t>
  </si>
  <si>
    <t>Junior Mechanic</t>
  </si>
  <si>
    <t xml:space="preserve">Ahmad haris </t>
  </si>
  <si>
    <t xml:space="preserve">Operator </t>
  </si>
  <si>
    <t>Willy rusdianor</t>
  </si>
  <si>
    <t>Fuel man</t>
  </si>
  <si>
    <t xml:space="preserve">rohmad karim </t>
  </si>
  <si>
    <t xml:space="preserve">junior mekanik </t>
  </si>
  <si>
    <t>Edj-21060001</t>
  </si>
  <si>
    <t>PT EDJS</t>
  </si>
  <si>
    <t>Mekanik traine</t>
  </si>
  <si>
    <t>Dika Cahyo Nugroho</t>
  </si>
  <si>
    <t>GL</t>
  </si>
  <si>
    <t>Opt DT</t>
  </si>
  <si>
    <t>Jr mekanik</t>
  </si>
  <si>
    <t>Sunardi</t>
  </si>
  <si>
    <t>Operator</t>
  </si>
  <si>
    <t>Bambang sugianto</t>
  </si>
  <si>
    <t>Oprator A2B</t>
  </si>
  <si>
    <t>Oprator manhoul</t>
  </si>
  <si>
    <t>operator wheel loader</t>
  </si>
  <si>
    <t>MCR</t>
  </si>
  <si>
    <t>pici yushadi</t>
  </si>
  <si>
    <t>oprator DT</t>
  </si>
  <si>
    <t>Abet ag</t>
  </si>
  <si>
    <t>Driver dt</t>
  </si>
  <si>
    <t>Nuryadin</t>
  </si>
  <si>
    <t>Opt. Dt</t>
  </si>
  <si>
    <t>Sandro Pandapotan Sinaga</t>
  </si>
  <si>
    <t>Operator Dozer</t>
  </si>
  <si>
    <t>Muhamad sodiq</t>
  </si>
  <si>
    <t xml:space="preserve">Operator Bulldozer </t>
  </si>
  <si>
    <t xml:space="preserve">OPERATOR DT </t>
  </si>
  <si>
    <t xml:space="preserve">Hendra Syahputra </t>
  </si>
  <si>
    <t>Welder</t>
  </si>
  <si>
    <t>Karmida sales</t>
  </si>
  <si>
    <t>Admin mcr</t>
  </si>
  <si>
    <t>Driver support</t>
  </si>
  <si>
    <t xml:space="preserve">Wilson Rio Sumihar Manullang </t>
  </si>
  <si>
    <t>ED 1873</t>
  </si>
  <si>
    <t>Irfanus Yobert</t>
  </si>
  <si>
    <t>Safetyman</t>
  </si>
  <si>
    <t>Leader</t>
  </si>
  <si>
    <t xml:space="preserve">Faisal Fitra Alfian </t>
  </si>
  <si>
    <t xml:space="preserve">Group Leader </t>
  </si>
  <si>
    <t xml:space="preserve">Muhammad Budi Setiawan </t>
  </si>
  <si>
    <t>Toolkeeper</t>
  </si>
  <si>
    <t>Muhammad Reza Pahlepi</t>
  </si>
  <si>
    <t>Titin agustina</t>
  </si>
  <si>
    <t>GS laundry</t>
  </si>
  <si>
    <t>Wewe Candra</t>
  </si>
  <si>
    <t>Opta2b</t>
  </si>
  <si>
    <t xml:space="preserve">ABDUL RAHMAN </t>
  </si>
  <si>
    <t>Opr Cp</t>
  </si>
  <si>
    <t>Al faizal w</t>
  </si>
  <si>
    <t>Opt</t>
  </si>
  <si>
    <t xml:space="preserve">Ari Akhmad Effendy </t>
  </si>
  <si>
    <t>Opt A2b</t>
  </si>
  <si>
    <t xml:space="preserve">Ahmad yulianto </t>
  </si>
  <si>
    <t xml:space="preserve">Operator Dt </t>
  </si>
  <si>
    <t>Tyerman</t>
  </si>
  <si>
    <t xml:space="preserve">Mekanik </t>
  </si>
  <si>
    <t>Alfian gufron pratama</t>
  </si>
  <si>
    <t>Jr. Mekanik</t>
  </si>
  <si>
    <t>Sefi nur rachmat</t>
  </si>
  <si>
    <t xml:space="preserve">Muhammad Ardi </t>
  </si>
  <si>
    <t>Jr.Mechanic</t>
  </si>
  <si>
    <t>Wahyu edy saputra</t>
  </si>
  <si>
    <t>PT UT</t>
  </si>
  <si>
    <t>Bayu setiawan</t>
  </si>
  <si>
    <t xml:space="preserve">Operator A2B </t>
  </si>
  <si>
    <t>HR OFFICER</t>
  </si>
  <si>
    <t xml:space="preserve">Eliyadin </t>
  </si>
  <si>
    <t>Operator bulldozer</t>
  </si>
  <si>
    <t>Rangga wijaya</t>
  </si>
  <si>
    <t>Opt excavator</t>
  </si>
  <si>
    <t xml:space="preserve">Jr mekanik </t>
  </si>
  <si>
    <t>Aldi fran nusa</t>
  </si>
  <si>
    <t>Jr. Mechanic</t>
  </si>
  <si>
    <t>Rendra Ramadhani</t>
  </si>
  <si>
    <t>Riki wahyudi</t>
  </si>
  <si>
    <t>MUHAMMAD TAMRIN NURDIN TE'NE</t>
  </si>
  <si>
    <t>Zust one cahyo s</t>
  </si>
  <si>
    <t>Rizky fahriza</t>
  </si>
  <si>
    <t>Operator HDT</t>
  </si>
  <si>
    <t>Op.excavator</t>
  </si>
  <si>
    <t xml:space="preserve">OPT HD </t>
  </si>
  <si>
    <t>Erwinsyah sinaga</t>
  </si>
  <si>
    <t>Operator A2b</t>
  </si>
  <si>
    <t xml:space="preserve">GL Produksi </t>
  </si>
  <si>
    <t xml:space="preserve">Jr. Mech </t>
  </si>
  <si>
    <t xml:space="preserve">Agus Susanto </t>
  </si>
  <si>
    <t>operator wt</t>
  </si>
  <si>
    <t>Indra Bayu Saputra</t>
  </si>
  <si>
    <t>Oprator Dt</t>
  </si>
  <si>
    <t>Aido</t>
  </si>
  <si>
    <t xml:space="preserve">MOHAMAD RAFI'I </t>
  </si>
  <si>
    <t xml:space="preserve">Oprator support </t>
  </si>
  <si>
    <t>Ahmad Ramadoni</t>
  </si>
  <si>
    <t>Rudi Hamrani</t>
  </si>
  <si>
    <t>Wahyu chandra</t>
  </si>
  <si>
    <t>Operator eksavator</t>
  </si>
  <si>
    <t>Saldi</t>
  </si>
  <si>
    <t>Opt exsa</t>
  </si>
  <si>
    <t>Operator Excavator</t>
  </si>
  <si>
    <t>Akhmad saruraji</t>
  </si>
  <si>
    <t>Opt WT</t>
  </si>
  <si>
    <t>Roy martin</t>
  </si>
  <si>
    <t xml:space="preserve">Jr Mechanic </t>
  </si>
  <si>
    <t>Jr Mechanic</t>
  </si>
  <si>
    <t>Jr.mekanik</t>
  </si>
  <si>
    <t>Geotech Engineer</t>
  </si>
  <si>
    <t>Jr mechanic</t>
  </si>
  <si>
    <t>Onga</t>
  </si>
  <si>
    <t>Suport HRGA</t>
  </si>
  <si>
    <t>Rizali fahmi</t>
  </si>
  <si>
    <t>Operator HD</t>
  </si>
  <si>
    <t>OPERATOR DOZER</t>
  </si>
  <si>
    <t>Admin MCR</t>
  </si>
  <si>
    <t>survey</t>
  </si>
  <si>
    <t>Rusli</t>
  </si>
  <si>
    <t>Ardy Rustomo</t>
  </si>
  <si>
    <t>GL Produksi</t>
  </si>
  <si>
    <t>OPRATOR EXSAVATOR</t>
  </si>
  <si>
    <t>Operator FT</t>
  </si>
  <si>
    <t>GURUH BHIMANTARA SAKTI KARTIKA PUTRA SOEKRAM</t>
  </si>
  <si>
    <t>Ekwin Dody Tri Agetsa</t>
  </si>
  <si>
    <t>Jerry fernando</t>
  </si>
  <si>
    <t xml:space="preserve">OKI DWI SAPUTRA </t>
  </si>
  <si>
    <t xml:space="preserve">Operator Excavator </t>
  </si>
  <si>
    <t>Martinus Ardi H</t>
  </si>
  <si>
    <t>Jr Mechanik</t>
  </si>
  <si>
    <t xml:space="preserve">Idam akbar </t>
  </si>
  <si>
    <t>Junior mekanik</t>
  </si>
  <si>
    <t>Muhammad Nur Huda</t>
  </si>
  <si>
    <t xml:space="preserve">MUGHNIY MASRURI </t>
  </si>
  <si>
    <t>Operator produksi</t>
  </si>
  <si>
    <t>operator HD</t>
  </si>
  <si>
    <t>Operator A2B</t>
  </si>
  <si>
    <t xml:space="preserve">KURNIA MUNGGARAN </t>
  </si>
  <si>
    <t>Ilham Ramadan</t>
  </si>
  <si>
    <t>Survey</t>
  </si>
  <si>
    <t>Suriadi</t>
  </si>
  <si>
    <t>Operator Dump Truck</t>
  </si>
  <si>
    <t>Yaya eriana</t>
  </si>
  <si>
    <t>Admin</t>
  </si>
  <si>
    <t>opt WA</t>
  </si>
  <si>
    <t>Sandi alfera</t>
  </si>
  <si>
    <t>Officer - Plant Dev</t>
  </si>
  <si>
    <t>Pompaman</t>
  </si>
  <si>
    <t xml:space="preserve">Hilyan Asupyani </t>
  </si>
  <si>
    <t>Pit Control</t>
  </si>
  <si>
    <t xml:space="preserve">Irmayadi </t>
  </si>
  <si>
    <t xml:space="preserve">Field support </t>
  </si>
  <si>
    <t>Group Leader Produksi</t>
  </si>
  <si>
    <t>supianto</t>
  </si>
  <si>
    <t>petugas crossink km 66</t>
  </si>
  <si>
    <t>Operator manhaul</t>
  </si>
  <si>
    <t>OPERATOR  DOZER</t>
  </si>
  <si>
    <t>Fh</t>
  </si>
  <si>
    <t>Muh suarifuddin</t>
  </si>
  <si>
    <t xml:space="preserve">ANGELIA NOVENA SIAHAAN </t>
  </si>
  <si>
    <t>sugianto</t>
  </si>
  <si>
    <t xml:space="preserve">ISTANDY DITYO PRASETYO </t>
  </si>
  <si>
    <t>Wewen saputra</t>
  </si>
  <si>
    <t>Doripin</t>
  </si>
  <si>
    <t>Wahyu Utomo</t>
  </si>
  <si>
    <t>PT UTPE</t>
  </si>
  <si>
    <t>Ahmad Bahrul ulum</t>
  </si>
  <si>
    <t>Muamar kadafi</t>
  </si>
  <si>
    <t>Ricky Rinaldi</t>
  </si>
  <si>
    <t>Rully Aria Kustoni</t>
  </si>
  <si>
    <t>Romansyah</t>
  </si>
  <si>
    <t>Engineering</t>
  </si>
  <si>
    <t>Sugianor</t>
  </si>
  <si>
    <t>Abdul rais</t>
  </si>
  <si>
    <t xml:space="preserve">Muhammad Fauzan Rizki </t>
  </si>
  <si>
    <t xml:space="preserve">Ahmad Mudzakir </t>
  </si>
  <si>
    <t xml:space="preserve">OKTAVIANUS PIUS KOTA </t>
  </si>
  <si>
    <t>Haryadi ansar</t>
  </si>
  <si>
    <t xml:space="preserve">Haryadi ansar </t>
  </si>
  <si>
    <t xml:space="preserve">Limei Hong </t>
  </si>
  <si>
    <t xml:space="preserve">Jefrinaldi </t>
  </si>
  <si>
    <t>Sigit purwoko</t>
  </si>
  <si>
    <t>Emanuel Naga Rangga</t>
  </si>
  <si>
    <t>sugengardianto64@gmail.com</t>
  </si>
  <si>
    <t>Abdi</t>
  </si>
  <si>
    <t xml:space="preserve">Haris Prihandoyo </t>
  </si>
  <si>
    <t>Fauzy pratama mandala</t>
  </si>
  <si>
    <t>Masrullah massa</t>
  </si>
  <si>
    <t xml:space="preserve">ANDREAS DWI WIBOWO </t>
  </si>
  <si>
    <t>Gedeon panjaitan</t>
  </si>
  <si>
    <t>Arbet ardiansyah</t>
  </si>
  <si>
    <t>Eddiey nugroho</t>
  </si>
  <si>
    <t xml:space="preserve">Andi Kurniawan </t>
  </si>
  <si>
    <t>chandra sinaga</t>
  </si>
  <si>
    <t>Agustan</t>
  </si>
  <si>
    <t>Kornelius</t>
  </si>
  <si>
    <t>Egidius Mau</t>
  </si>
  <si>
    <t xml:space="preserve">Ahmat </t>
  </si>
  <si>
    <t>Ibnu hajar</t>
  </si>
  <si>
    <t>Alfian</t>
  </si>
  <si>
    <t xml:space="preserve">Feby Roy Pratama </t>
  </si>
  <si>
    <t xml:space="preserve">Jaka Prakosa </t>
  </si>
  <si>
    <t>Andi marantika</t>
  </si>
  <si>
    <t>PT CMU</t>
  </si>
  <si>
    <t>Diky wahyudi</t>
  </si>
  <si>
    <t>MP/ARC-22010379</t>
  </si>
  <si>
    <t xml:space="preserve">Syahrul Setiawan </t>
  </si>
  <si>
    <t>MP/ARC-220603358</t>
  </si>
  <si>
    <t>Adel</t>
  </si>
  <si>
    <t>Sendi purwanto</t>
  </si>
  <si>
    <t>Jefri anjasnia</t>
  </si>
  <si>
    <t>Rahmad adi kurniawan</t>
  </si>
  <si>
    <t>Opt dt</t>
  </si>
  <si>
    <t>OPT DT</t>
  </si>
  <si>
    <t>Nasiman</t>
  </si>
  <si>
    <t>Suhardi</t>
  </si>
  <si>
    <t>Agus triyono</t>
  </si>
  <si>
    <t>Ahmadi anwar</t>
  </si>
  <si>
    <t>Opt a2b dz</t>
  </si>
  <si>
    <t>OPT HD</t>
  </si>
  <si>
    <t>Heri Porwanto</t>
  </si>
  <si>
    <t>Ferdy Pranata</t>
  </si>
  <si>
    <t xml:space="preserve">Andre Wiranto </t>
  </si>
  <si>
    <t>Basuki muda</t>
  </si>
  <si>
    <t>abdillah</t>
  </si>
  <si>
    <t>operator dump truck</t>
  </si>
  <si>
    <t>Operator DT houling</t>
  </si>
  <si>
    <t>Hamirsan</t>
  </si>
  <si>
    <t xml:space="preserve">Juhanri Lubis </t>
  </si>
  <si>
    <t>Theovius ryanto mande</t>
  </si>
  <si>
    <t>Operator wt</t>
  </si>
  <si>
    <t xml:space="preserve">Sokma Irawan </t>
  </si>
  <si>
    <t xml:space="preserve">Operator  DT </t>
  </si>
  <si>
    <t>Operator grader</t>
  </si>
  <si>
    <t xml:space="preserve">Muhammad Syafi'i </t>
  </si>
  <si>
    <t>Hendriyanto</t>
  </si>
  <si>
    <t>Fernando Pontolaeng</t>
  </si>
  <si>
    <t xml:space="preserve">KAMRA PUTRA MANULLANG </t>
  </si>
  <si>
    <t xml:space="preserve">OPERATOR EXSA </t>
  </si>
  <si>
    <t>Riko Renaldi</t>
  </si>
  <si>
    <t>Operator dt roda 10/12</t>
  </si>
  <si>
    <t>indra</t>
  </si>
  <si>
    <t>operator dt</t>
  </si>
  <si>
    <t xml:space="preserve">Marcelinus Franky Nano </t>
  </si>
  <si>
    <t xml:space="preserve">Operator support </t>
  </si>
  <si>
    <t>Muslim</t>
  </si>
  <si>
    <t>Operator Dt</t>
  </si>
  <si>
    <t>Rahmad rezali</t>
  </si>
  <si>
    <t xml:space="preserve">HENDRA YUSUF </t>
  </si>
  <si>
    <t>RISKI INDRA PRATAMA PUTRA</t>
  </si>
  <si>
    <t>Dian angga</t>
  </si>
  <si>
    <t>Oprator compac</t>
  </si>
  <si>
    <t>Operator DT/WT</t>
  </si>
  <si>
    <t>Sumiar</t>
  </si>
  <si>
    <t>Mechanik</t>
  </si>
  <si>
    <t xml:space="preserve">Adi pujo Santoso </t>
  </si>
  <si>
    <t>Mekanik AC UNIT</t>
  </si>
  <si>
    <t>GL Plant</t>
  </si>
  <si>
    <t>Sarwani, se</t>
  </si>
  <si>
    <t>Field support</t>
  </si>
  <si>
    <t>R. Muhammad Berlian Agung Eddy Wibowo</t>
  </si>
  <si>
    <t xml:space="preserve">Muhammad Mugiono </t>
  </si>
  <si>
    <t>Unit Head Instruktur HE</t>
  </si>
  <si>
    <t>Eko Irawan</t>
  </si>
  <si>
    <t>Muhamad heri</t>
  </si>
  <si>
    <t>Jr mechanik</t>
  </si>
  <si>
    <t>GL Produksi Port</t>
  </si>
  <si>
    <t>Op.bulldozer</t>
  </si>
  <si>
    <t>Opt a2b excavator</t>
  </si>
  <si>
    <t>Nicolas andre</t>
  </si>
  <si>
    <t>OPT. HD</t>
  </si>
  <si>
    <t>PT Rudi Pratama</t>
  </si>
  <si>
    <t>Helper chainsaw</t>
  </si>
  <si>
    <t>Ajis muslim</t>
  </si>
  <si>
    <t>Opt chanisaw</t>
  </si>
  <si>
    <t>Opt hcainsaw</t>
  </si>
  <si>
    <t xml:space="preserve">Arry Puji Norwanto </t>
  </si>
  <si>
    <t>Opt A2B</t>
  </si>
  <si>
    <t xml:space="preserve">Muhammad Abdi Maulana </t>
  </si>
  <si>
    <t xml:space="preserve">Operator Menhaul </t>
  </si>
  <si>
    <t xml:space="preserve">Dika Joko fidianto </t>
  </si>
  <si>
    <t>Operator dt</t>
  </si>
  <si>
    <t>Jr.mechanic</t>
  </si>
  <si>
    <t>M. Dimas Shivana Hardiantono</t>
  </si>
  <si>
    <t>INSTRUCTOR H.E</t>
  </si>
  <si>
    <t>Enan Gunawan</t>
  </si>
  <si>
    <t>Instruktur HE</t>
  </si>
  <si>
    <t>Asrat muliya</t>
  </si>
  <si>
    <t>Oferrator gd</t>
  </si>
  <si>
    <t>Instruktur</t>
  </si>
  <si>
    <t>Helmy</t>
  </si>
  <si>
    <t>Unit Head</t>
  </si>
  <si>
    <t xml:space="preserve">Sendi Surya Pratama </t>
  </si>
  <si>
    <t>Sukirdi</t>
  </si>
  <si>
    <t>Aji purnomo</t>
  </si>
  <si>
    <t>Putra pasaribu</t>
  </si>
  <si>
    <t>Mp/bmp-22040100</t>
  </si>
  <si>
    <t>Pompamen</t>
  </si>
  <si>
    <t>Syahril</t>
  </si>
  <si>
    <t>Operator suport</t>
  </si>
  <si>
    <t>Operator hd</t>
  </si>
  <si>
    <t>Opt hdt</t>
  </si>
  <si>
    <t>Adm. Site</t>
  </si>
  <si>
    <t xml:space="preserve">Chanifatul Munasifah </t>
  </si>
  <si>
    <t xml:space="preserve">Officer </t>
  </si>
  <si>
    <t>Senior Officer Procon</t>
  </si>
  <si>
    <t>Afas samroni</t>
  </si>
  <si>
    <t>Officer</t>
  </si>
  <si>
    <t>MUHAMMAD HASYIM S</t>
  </si>
  <si>
    <t>Jr. Mech</t>
  </si>
  <si>
    <t xml:space="preserve">Reza Yudha Saputra </t>
  </si>
  <si>
    <t xml:space="preserve">Mechanic </t>
  </si>
  <si>
    <t>Opt a2b</t>
  </si>
  <si>
    <t>HERY KUSUMA</t>
  </si>
  <si>
    <t>Juni Manuel</t>
  </si>
  <si>
    <t>Safety Officer</t>
  </si>
  <si>
    <t>Antok Arisawanto</t>
  </si>
  <si>
    <t>Yona Penia Fransiska</t>
  </si>
  <si>
    <t>lili hariyanto</t>
  </si>
  <si>
    <t>field support</t>
  </si>
  <si>
    <t xml:space="preserve">Alfian Hidayat </t>
  </si>
  <si>
    <t xml:space="preserve">Operator dt </t>
  </si>
  <si>
    <t>Afif Ja'far Shodik</t>
  </si>
  <si>
    <t>EKO ZULFIKRI</t>
  </si>
  <si>
    <t>ARCO</t>
  </si>
  <si>
    <t>HK</t>
  </si>
  <si>
    <t>Yusnandar syahputra aitonam</t>
  </si>
  <si>
    <t>Operator FUEL TRUCK</t>
  </si>
  <si>
    <t>Geovanni tulak pongtiku</t>
  </si>
  <si>
    <t>ERT</t>
  </si>
  <si>
    <t>Roni</t>
  </si>
  <si>
    <t>Cook</t>
  </si>
  <si>
    <t>Wawan kurniawan</t>
  </si>
  <si>
    <t>Arip riansyah</t>
  </si>
  <si>
    <t>Pest control</t>
  </si>
  <si>
    <t>Patimah azahara</t>
  </si>
  <si>
    <t>Gs-messhel</t>
  </si>
  <si>
    <t>Agus amiruddin</t>
  </si>
  <si>
    <t>Bakery</t>
  </si>
  <si>
    <t>ANDREAS Sarajar</t>
  </si>
  <si>
    <t>Marthen lapik</t>
  </si>
  <si>
    <t>Andis Hari Saputra</t>
  </si>
  <si>
    <t>Driver</t>
  </si>
  <si>
    <t xml:space="preserve">Melky m solar </t>
  </si>
  <si>
    <t xml:space="preserve">Tyerman </t>
  </si>
  <si>
    <t>MP/SUI-22030020</t>
  </si>
  <si>
    <t>Ngainul yaqin</t>
  </si>
  <si>
    <t>Pt.solid</t>
  </si>
  <si>
    <t>Budi santoso</t>
  </si>
  <si>
    <t>Arbani</t>
  </si>
  <si>
    <t>Yondi erprianto</t>
  </si>
  <si>
    <t>Septa kariano</t>
  </si>
  <si>
    <t>Houling</t>
  </si>
  <si>
    <t xml:space="preserve">SURIADI </t>
  </si>
  <si>
    <t>akmal</t>
  </si>
  <si>
    <t>helper</t>
  </si>
  <si>
    <t>mech</t>
  </si>
  <si>
    <t xml:space="preserve">Junior Mechanic </t>
  </si>
  <si>
    <t xml:space="preserve">Akbar Maulidi </t>
  </si>
  <si>
    <t xml:space="preserve">SAM JOIS PADONDAN </t>
  </si>
  <si>
    <t>Muhammad irtifak</t>
  </si>
  <si>
    <t>Gl hauling</t>
  </si>
  <si>
    <t>Junior mechanic</t>
  </si>
  <si>
    <t>Dafit Iman Santoso</t>
  </si>
  <si>
    <t>Arsa Dwi Prasetyo</t>
  </si>
  <si>
    <t>GL SHE</t>
  </si>
  <si>
    <t>Wiji purwanto</t>
  </si>
  <si>
    <t>Group leader</t>
  </si>
  <si>
    <t>Hendra Apriadi</t>
  </si>
  <si>
    <t>Supriyanto</t>
  </si>
  <si>
    <t>Candra wijaya</t>
  </si>
  <si>
    <t>MP/ARC-22040400</t>
  </si>
  <si>
    <t xml:space="preserve">M.FAQIH MAULANA </t>
  </si>
  <si>
    <t xml:space="preserve">DEFIT SETIYONO </t>
  </si>
  <si>
    <t xml:space="preserve">Ardah Latifah </t>
  </si>
  <si>
    <t>Akhmad Yuseran</t>
  </si>
  <si>
    <t>Angga Rahmansyah</t>
  </si>
  <si>
    <t xml:space="preserve">TEDi BAGUS ERLANGGA </t>
  </si>
  <si>
    <t>M.nurliadi</t>
  </si>
  <si>
    <t>Sepda sabano</t>
  </si>
  <si>
    <t>Aufa Salsabila</t>
  </si>
  <si>
    <t xml:space="preserve">HERMAN SUSANTO </t>
  </si>
  <si>
    <t>MP/SIS-21060001</t>
  </si>
  <si>
    <t>Herry yanoor</t>
  </si>
  <si>
    <t>Dandi rmadani</t>
  </si>
  <si>
    <t>Roy dwi damara</t>
  </si>
  <si>
    <t>EDJS</t>
  </si>
  <si>
    <t xml:space="preserve">Berto Fransisco </t>
  </si>
  <si>
    <t>Try Prakoso Adhitya Putra</t>
  </si>
  <si>
    <t xml:space="preserve">I Gede Sathya Vidyana </t>
  </si>
  <si>
    <t>muhlis</t>
  </si>
  <si>
    <t>Ahmad Setiawan</t>
  </si>
  <si>
    <t>Candra</t>
  </si>
  <si>
    <t>Eko Aprivianus</t>
  </si>
  <si>
    <t>Edo Dwi Saputra</t>
  </si>
  <si>
    <t xml:space="preserve">Kus Anang Aditiya </t>
  </si>
  <si>
    <t>Iga hariming</t>
  </si>
  <si>
    <t>Mudofie</t>
  </si>
  <si>
    <t xml:space="preserve">Heri Santoso </t>
  </si>
  <si>
    <t>Rody</t>
  </si>
  <si>
    <t>Esa Ita purnama sari</t>
  </si>
  <si>
    <t>Hariyanto</t>
  </si>
  <si>
    <t>Jamaluddin</t>
  </si>
  <si>
    <t>Deddy saputra</t>
  </si>
  <si>
    <t>M efendi</t>
  </si>
  <si>
    <t>Ego Sastro</t>
  </si>
  <si>
    <t>M.Rizqi Akbar Intanu</t>
  </si>
  <si>
    <t>Abdul gofur</t>
  </si>
  <si>
    <t>Rudianto</t>
  </si>
  <si>
    <t xml:space="preserve">ACHMAD FAUZI </t>
  </si>
  <si>
    <t>Natanael</t>
  </si>
  <si>
    <t>Agus Sarwono</t>
  </si>
  <si>
    <t>Sri Yunani</t>
  </si>
  <si>
    <t>Anzas Maulana</t>
  </si>
  <si>
    <t>Yuga Dinata</t>
  </si>
  <si>
    <t>Hendra Yusuf</t>
  </si>
  <si>
    <t xml:space="preserve">Malon silaen </t>
  </si>
  <si>
    <t xml:space="preserve">Bambang Supriadi </t>
  </si>
  <si>
    <t>M.agus rohman</t>
  </si>
  <si>
    <t>Ardy rustomo</t>
  </si>
  <si>
    <t>Akhmad Agung Wijaya</t>
  </si>
  <si>
    <t xml:space="preserve">Dedi Kurniawan </t>
  </si>
  <si>
    <t>yusuf setiyawan</t>
  </si>
  <si>
    <t>Syahril hidayat</t>
  </si>
  <si>
    <t>Kasbary rezky</t>
  </si>
  <si>
    <t>Riki palindo</t>
  </si>
  <si>
    <t>HERI DWI PRIANTO</t>
  </si>
  <si>
    <t xml:space="preserve">Indra jaya </t>
  </si>
  <si>
    <t>Eko nuryono</t>
  </si>
  <si>
    <t xml:space="preserve">Muhammad Nor </t>
  </si>
  <si>
    <t>Arifin suseno</t>
  </si>
  <si>
    <t>Muhammad Anjar Nurdianto</t>
  </si>
  <si>
    <t xml:space="preserve">Zulham Peranginangin </t>
  </si>
  <si>
    <t>Muhammad renaldy</t>
  </si>
  <si>
    <t>Lukas</t>
  </si>
  <si>
    <t xml:space="preserve">Admo diarjo Sinaga </t>
  </si>
  <si>
    <t>Roni sianturi</t>
  </si>
  <si>
    <t>Imron.mashadi</t>
  </si>
  <si>
    <t xml:space="preserve">Nofiyanto </t>
  </si>
  <si>
    <t>Kevin Ariesta Rizaldi</t>
  </si>
  <si>
    <t>BMP-22040154</t>
  </si>
  <si>
    <t>Ahmad syahmif</t>
  </si>
  <si>
    <t>Riswandi</t>
  </si>
  <si>
    <t>Kennyargo</t>
  </si>
  <si>
    <t>Suyadi</t>
  </si>
  <si>
    <t xml:space="preserve">Guntur Prasetyo </t>
  </si>
  <si>
    <t>Wahyu Setiyo Wibowo</t>
  </si>
  <si>
    <t>Finance</t>
  </si>
  <si>
    <t>Debby Noor Gilang Ramadhan</t>
  </si>
  <si>
    <t>Anaswandi</t>
  </si>
  <si>
    <t>abdul mu'thie</t>
  </si>
  <si>
    <t>Muhammad Dandung</t>
  </si>
  <si>
    <t>Andi hariyanto</t>
  </si>
  <si>
    <t>ABDUL MU'THIE</t>
  </si>
  <si>
    <t xml:space="preserve">Joko Prasetyo </t>
  </si>
  <si>
    <t>sende marissing</t>
  </si>
  <si>
    <t>Yonatan</t>
  </si>
  <si>
    <t xml:space="preserve">MUHAMMAD IMAM MUSTOFA </t>
  </si>
  <si>
    <t>Plant Engineer</t>
  </si>
  <si>
    <t>Marsel Exonero Christian</t>
  </si>
  <si>
    <t>Officer - MPS</t>
  </si>
  <si>
    <t>Komar omando</t>
  </si>
  <si>
    <t>SUI - 22050008</t>
  </si>
  <si>
    <t xml:space="preserve">Zivi nor hadi </t>
  </si>
  <si>
    <t>Bentar Hariyanto</t>
  </si>
  <si>
    <t>opt.excavator</t>
  </si>
  <si>
    <t>bentar hariyanto</t>
  </si>
  <si>
    <t>Operatir</t>
  </si>
  <si>
    <t>Operator Bulldozer</t>
  </si>
  <si>
    <t>Pamungkas ariyadi</t>
  </si>
  <si>
    <t>HL prod</t>
  </si>
  <si>
    <t>WONDO DWI FABIO TIRTO</t>
  </si>
  <si>
    <t xml:space="preserve">Gilang Eko Saputro </t>
  </si>
  <si>
    <t>Youngki Prabowo</t>
  </si>
  <si>
    <t>mekanik</t>
  </si>
  <si>
    <t>Gl Prod</t>
  </si>
  <si>
    <t>Jamaudin</t>
  </si>
  <si>
    <t>jr.mechanic</t>
  </si>
  <si>
    <t>Technician (EPIROC)</t>
  </si>
  <si>
    <t>Opt DZ</t>
  </si>
  <si>
    <t>MOH. Agus priyo atmojo</t>
  </si>
  <si>
    <t xml:space="preserve">Muhammad sodiq </t>
  </si>
  <si>
    <t>Operator dozer</t>
  </si>
  <si>
    <t>Opt exca</t>
  </si>
  <si>
    <t xml:space="preserve">SINDRA KASIH </t>
  </si>
  <si>
    <t xml:space="preserve">Operator HD </t>
  </si>
  <si>
    <t xml:space="preserve">Gl </t>
  </si>
  <si>
    <t xml:space="preserve">OPT A2B </t>
  </si>
  <si>
    <t>FS survey</t>
  </si>
  <si>
    <t>Riki Gilang Pratama</t>
  </si>
  <si>
    <t>Mekanik ac unit</t>
  </si>
  <si>
    <t>Isran hulalata</t>
  </si>
  <si>
    <t>Opr DT</t>
  </si>
  <si>
    <t xml:space="preserve">Juneidi </t>
  </si>
  <si>
    <t>Dikci yuliarto liani</t>
  </si>
  <si>
    <t>Helmy setiawan saputra</t>
  </si>
  <si>
    <t>Technisi</t>
  </si>
  <si>
    <t>Operator WT</t>
  </si>
  <si>
    <t>carpenter</t>
  </si>
  <si>
    <t>Muhamad Fatah Arismunandar</t>
  </si>
  <si>
    <t>Toolkepeer</t>
  </si>
  <si>
    <t>Muhammad Alwi Qadhafi</t>
  </si>
  <si>
    <t>Planner Mining</t>
  </si>
  <si>
    <t>Miftahul Ulum</t>
  </si>
  <si>
    <t>Maintenance Planner</t>
  </si>
  <si>
    <t>Sudirman</t>
  </si>
  <si>
    <t xml:space="preserve">Mechanic trainee(edjs) </t>
  </si>
  <si>
    <t>Ahmad Triono</t>
  </si>
  <si>
    <t>Akhmad Mabrur khair</t>
  </si>
  <si>
    <t>Adm mcr</t>
  </si>
  <si>
    <t>TRAINING BSA</t>
  </si>
  <si>
    <t>BAYU PRATOMO</t>
  </si>
  <si>
    <t>M FARID LUQMAN</t>
  </si>
  <si>
    <t>MARTINUS ARDI H</t>
  </si>
  <si>
    <t>SAHWALUDIN</t>
  </si>
  <si>
    <t>RISKI INDRA PRATAMA</t>
  </si>
  <si>
    <t>M NOOR JAYA</t>
  </si>
  <si>
    <t>DODIK A</t>
  </si>
  <si>
    <t>M KHOIRUL HUDA</t>
  </si>
  <si>
    <t>0112832</t>
  </si>
  <si>
    <t>M ARDI</t>
  </si>
  <si>
    <t>ASRAT M</t>
  </si>
  <si>
    <t>DWI FIKA RISKI</t>
  </si>
  <si>
    <t>YOSIA TULUS</t>
  </si>
  <si>
    <t>MUHAMAD RIPAI</t>
  </si>
  <si>
    <t>PEBYANOOR</t>
  </si>
  <si>
    <t>WAHONO</t>
  </si>
  <si>
    <t>HENDRA ATMAJAYA</t>
  </si>
  <si>
    <t>M RIZQI MUBAROK</t>
  </si>
  <si>
    <t>M ALFIAN NORIJAL</t>
  </si>
  <si>
    <t>MELKY ARIANTO</t>
  </si>
  <si>
    <t>OPU HANRIANTO</t>
  </si>
  <si>
    <t>M DIMAS SHIVANA H</t>
  </si>
  <si>
    <t>0112833</t>
  </si>
  <si>
    <t>EDO DWI S</t>
  </si>
  <si>
    <t>VERY H SINAGA</t>
  </si>
  <si>
    <t>VINSENSIUS LOGAN ADI W</t>
  </si>
  <si>
    <t>DENY ERFIANTO</t>
  </si>
  <si>
    <t>WINDU SURYA P</t>
  </si>
  <si>
    <t>BMP_1</t>
  </si>
  <si>
    <t>ILMAR MAULANA S</t>
  </si>
  <si>
    <t>MARIO SALIS NANDA</t>
  </si>
  <si>
    <t>Andi Indrawanto</t>
  </si>
  <si>
    <t>Syahrial Affandi</t>
  </si>
  <si>
    <t>Bagus Wiranto</t>
  </si>
  <si>
    <t>Fandi Cahyono</t>
  </si>
  <si>
    <t>Prasetyo Adi</t>
  </si>
  <si>
    <t>Mahliyani</t>
  </si>
  <si>
    <t>Adri G Pasaribu</t>
  </si>
  <si>
    <t>Aceng Ariyadi</t>
  </si>
  <si>
    <t>Yosia Tulus Kurniawan</t>
  </si>
  <si>
    <t>Pirdi</t>
  </si>
  <si>
    <t>Geranto Guritno</t>
  </si>
  <si>
    <t>M. Aris Hidayat</t>
  </si>
  <si>
    <t>Gilang Ramadany</t>
  </si>
  <si>
    <t>Jupiter Leleury</t>
  </si>
  <si>
    <t>Hardy Nurmansyah</t>
  </si>
  <si>
    <t>Bambang Eko Hidayat</t>
  </si>
  <si>
    <t>Agus Eko M</t>
  </si>
  <si>
    <t>Mulkiansyah</t>
  </si>
  <si>
    <t>Agusta Hendyka</t>
  </si>
  <si>
    <t>Tri Ageng Ibnu Pranata</t>
  </si>
  <si>
    <t>DWI FITRIYANOR</t>
  </si>
  <si>
    <t>HENGKY TORNADO</t>
  </si>
  <si>
    <t>MAHDIANUR</t>
  </si>
  <si>
    <t>M. RIZQI AKBAR</t>
  </si>
  <si>
    <t>IRVAN KRISTIAN</t>
  </si>
  <si>
    <t>M. AGUS SUSANTO</t>
  </si>
  <si>
    <t>M. INDRA PUTRA</t>
  </si>
  <si>
    <t>ARNANDA B</t>
  </si>
  <si>
    <t>BAGUS ERLANGGA</t>
  </si>
  <si>
    <t>AGONG A</t>
  </si>
  <si>
    <t>ALFIAN H</t>
  </si>
  <si>
    <t>RISQI AGUS S</t>
  </si>
  <si>
    <t>ACHMA IRVANDI</t>
  </si>
  <si>
    <t>YANDI CAHYADI</t>
  </si>
  <si>
    <t xml:space="preserve">BAMBANG PRASETIO </t>
  </si>
  <si>
    <t>M. SATRIA</t>
  </si>
  <si>
    <t>EKO ZULKIFLI</t>
  </si>
  <si>
    <t>HARIYONO S. PARAPAT</t>
  </si>
  <si>
    <t>SATRIA YULI A.</t>
  </si>
  <si>
    <t>TRI IRWANTO</t>
  </si>
  <si>
    <t>YUSDIANTO</t>
  </si>
  <si>
    <t>DEBBY NOOR GILANG R</t>
  </si>
  <si>
    <t>M. HALADIN</t>
  </si>
  <si>
    <t>IDA BAGUS GALLANT</t>
  </si>
  <si>
    <t xml:space="preserve">TEDI ANGGA </t>
  </si>
  <si>
    <t>M. HAIDIR HAPIZ</t>
  </si>
  <si>
    <t>M. SYAHRUL HAJJ</t>
  </si>
  <si>
    <t>ACENG ARIYADI</t>
  </si>
  <si>
    <t>ABDUL MU'FIT</t>
  </si>
  <si>
    <t>SUNARIO SUSASNU</t>
  </si>
  <si>
    <t>M FEBRIYANTO</t>
  </si>
  <si>
    <t>EKO FENDIK P</t>
  </si>
  <si>
    <t>SYAH NOBRI A</t>
  </si>
  <si>
    <t>ILHAM BJ</t>
  </si>
  <si>
    <t>CHOIRUL ANAM</t>
  </si>
  <si>
    <t>FAUZY P.M</t>
  </si>
  <si>
    <t>BASO MUHLIS</t>
  </si>
  <si>
    <t>FERRY  AGUS IRAWAN</t>
  </si>
  <si>
    <t>DENI  RIAN WAHYUDI</t>
  </si>
  <si>
    <t>BONDAN  AGUNG SETIAWAN</t>
  </si>
  <si>
    <t>RIZAL SEPTIANI BAHTIAR</t>
  </si>
  <si>
    <t>PANDU EKA S</t>
  </si>
  <si>
    <t>M. ALFAN</t>
  </si>
  <si>
    <t>KATON RAGIL P</t>
  </si>
  <si>
    <t>STEVEN HADI NUR K.</t>
  </si>
  <si>
    <t>TRAINING ISOLASI</t>
  </si>
  <si>
    <t>PT. SIS</t>
  </si>
  <si>
    <t>1034</t>
  </si>
  <si>
    <t>M. KEVIN NUGROHO</t>
  </si>
  <si>
    <t>PT. EPIROC</t>
  </si>
  <si>
    <t>70120161</t>
  </si>
  <si>
    <t>YALDRI SONGGO</t>
  </si>
  <si>
    <t>PT. UT</t>
  </si>
  <si>
    <t>ADIM FITRI PRADANA</t>
  </si>
  <si>
    <t>PT. CAKRA PJM</t>
  </si>
  <si>
    <t>JATI PURNANSYAH PRAWIRANEGARA</t>
  </si>
  <si>
    <t>1035</t>
  </si>
  <si>
    <t>1037</t>
  </si>
  <si>
    <t>1047</t>
  </si>
  <si>
    <t>70212323</t>
  </si>
  <si>
    <t>FADIL MUCHTAR</t>
  </si>
  <si>
    <t>AHMAD MURIDIN</t>
  </si>
  <si>
    <t>PT. UTE</t>
  </si>
  <si>
    <t>FIKI YUNIOR ADIT SAPUTRA</t>
  </si>
  <si>
    <t>PT. CARTENZ C. S.</t>
  </si>
  <si>
    <t>RIAN PRASETYO</t>
  </si>
  <si>
    <t>PT. SKB</t>
  </si>
  <si>
    <t>MARDI</t>
  </si>
  <si>
    <t>SAIVUL CHAZIS</t>
  </si>
  <si>
    <t>PT. BMP</t>
  </si>
  <si>
    <t>18090049</t>
  </si>
  <si>
    <t>DENY KRISTIAN REMA LUDA (BRUNO)</t>
  </si>
  <si>
    <t>PT. RATAH COAL</t>
  </si>
  <si>
    <t>20110002</t>
  </si>
  <si>
    <t>LEO NOPRIANTO</t>
  </si>
  <si>
    <t>PT. AEA (ISOS)</t>
  </si>
  <si>
    <t>HALLIANOOR JOHAN</t>
  </si>
  <si>
    <t>PT. SOLID UNINDO</t>
  </si>
  <si>
    <t>ARIM SUHERMAN</t>
  </si>
  <si>
    <t>PT. JPN</t>
  </si>
  <si>
    <t>20010053</t>
  </si>
  <si>
    <t>M. AJIANTO</t>
  </si>
  <si>
    <t>PT. FNK</t>
  </si>
  <si>
    <t>21010030</t>
  </si>
  <si>
    <t>DEDY DENUARI</t>
  </si>
  <si>
    <t>PT. VERDANCO</t>
  </si>
  <si>
    <t>21030031</t>
  </si>
  <si>
    <t>FAHRU RAHMAN</t>
  </si>
  <si>
    <t>AGUNG SUMANTORO</t>
  </si>
  <si>
    <t>ACHMAD ALFIAN</t>
  </si>
  <si>
    <t>PT. EDJS</t>
  </si>
  <si>
    <t>70212821</t>
  </si>
  <si>
    <t>M.NURUL AHKAM</t>
  </si>
  <si>
    <t>FERIAN ABDUL FIQRI</t>
  </si>
  <si>
    <t>20030166</t>
  </si>
  <si>
    <t>M. YASIR INDRAWAN</t>
  </si>
  <si>
    <t>PT. ARCO</t>
  </si>
  <si>
    <t>21010001</t>
  </si>
  <si>
    <t>KARMADI</t>
  </si>
  <si>
    <t>PT. NCS</t>
  </si>
  <si>
    <t>JOJON</t>
  </si>
  <si>
    <t>PT. BANAMA</t>
  </si>
  <si>
    <t>TAUFI QURRAHMAN</t>
  </si>
  <si>
    <t>PT. SADP</t>
  </si>
  <si>
    <t>PT. PALTEC ASIA</t>
  </si>
  <si>
    <t>M. IKHWAN NAZMUDDIN</t>
  </si>
  <si>
    <t>RIKI SUBAGIA</t>
  </si>
  <si>
    <t>SELAMAT RIADI</t>
  </si>
  <si>
    <t>RIMPUN PATINGGI</t>
  </si>
  <si>
    <t>INEL LEBANG</t>
  </si>
  <si>
    <t>HENDRI ARIFIN</t>
  </si>
  <si>
    <t>PT. KMK</t>
  </si>
  <si>
    <t>M. MIRDAD</t>
  </si>
  <si>
    <t>PT. BUMA</t>
  </si>
  <si>
    <t>RIYANTO</t>
  </si>
  <si>
    <t>PT. PAKTEL</t>
  </si>
  <si>
    <t>BENI RISCO WIJAYA</t>
  </si>
  <si>
    <t>M. ARIS WARDANA</t>
  </si>
  <si>
    <t>PT. BMC</t>
  </si>
  <si>
    <t>MUHTAR</t>
  </si>
  <si>
    <t>TERIANDI MARI ANTO</t>
  </si>
  <si>
    <t>AKHMAD RIADI</t>
  </si>
  <si>
    <t>RONNY</t>
  </si>
  <si>
    <t>SAUT MONANG PURBA</t>
  </si>
  <si>
    <t>ANTO PURWANTO</t>
  </si>
  <si>
    <t>SUPRIANTO_EDJS</t>
  </si>
  <si>
    <t>SUPRIANTO</t>
  </si>
  <si>
    <t>ADAM DEWANTORO</t>
  </si>
  <si>
    <t>M. LINO ALFA RESI</t>
  </si>
  <si>
    <t>MP/SIS20080635</t>
  </si>
  <si>
    <t>AGUS DIAN RANDI PUTRA</t>
  </si>
  <si>
    <t>PT. YPH</t>
  </si>
  <si>
    <t>ARIS SETIYO BUDI</t>
  </si>
  <si>
    <t>ASNIL BASRI</t>
  </si>
  <si>
    <t>JOKO MAULANA</t>
  </si>
  <si>
    <t>KEVIN GEORGE MANOPO</t>
  </si>
  <si>
    <t>LUKMAN</t>
  </si>
  <si>
    <t>MATORI ABDUL JALIL</t>
  </si>
  <si>
    <t>RIFA ATTIN NUR</t>
  </si>
  <si>
    <t>AHMAD SURYADI</t>
  </si>
  <si>
    <t>AKMAL TAUFIKUL AMIN</t>
  </si>
  <si>
    <t>ALDIYAN CHANIAGO</t>
  </si>
  <si>
    <t>ANDI ARFAN</t>
  </si>
  <si>
    <t>PT. DAVIDI</t>
  </si>
  <si>
    <t>ANGGA WISMA</t>
  </si>
  <si>
    <t>DAFLER SIRINGO RINGO</t>
  </si>
  <si>
    <t>FENCE ALFERADO LASUT</t>
  </si>
  <si>
    <t>JOKO SUWARYANTO</t>
  </si>
  <si>
    <t>MIKHAEL TARIGAN</t>
  </si>
  <si>
    <t>DEFI WICAKSONO</t>
  </si>
  <si>
    <t>DIMAS AGUSTIO</t>
  </si>
  <si>
    <t>RIZKY ADJIE P</t>
  </si>
  <si>
    <t>KSB</t>
  </si>
  <si>
    <t>ERVAN</t>
  </si>
  <si>
    <t>GUNAWAN PAMBUDI Y</t>
  </si>
  <si>
    <t>M. IDRIS</t>
  </si>
  <si>
    <t>23587</t>
  </si>
  <si>
    <t>RYAN GIG JULINDRA</t>
  </si>
  <si>
    <t>23680</t>
  </si>
  <si>
    <t>YUSTANO YUHANES</t>
  </si>
  <si>
    <t>HASIM RIYANTO</t>
  </si>
  <si>
    <t>PT. OZYNDO GLOBAL</t>
  </si>
  <si>
    <t>M. RIFKY HIDAYAT</t>
  </si>
  <si>
    <t>MISFAHRUDIN</t>
  </si>
  <si>
    <t>SUSILO RAHMAN</t>
  </si>
  <si>
    <t>SEPTIAN BAGUS PRAYITNO</t>
  </si>
  <si>
    <t>GEOVANI T.P.</t>
  </si>
  <si>
    <t>AL-GHONI RAHMAN</t>
  </si>
  <si>
    <t>FERNANDUS KANJI HAIKON</t>
  </si>
  <si>
    <t>KARIANOR</t>
  </si>
  <si>
    <t>NIKI</t>
  </si>
  <si>
    <t>AHMED SURYADI</t>
  </si>
  <si>
    <t>PT. DUNGGIO DRILLING</t>
  </si>
  <si>
    <t>EGA PERIATNA</t>
  </si>
  <si>
    <t>ELFRAN RIZKY P.</t>
  </si>
  <si>
    <t>PT. LSS</t>
  </si>
  <si>
    <t>HENDRY SANJAYA</t>
  </si>
  <si>
    <t>PT. ADI JAYA</t>
  </si>
  <si>
    <t>JUNI</t>
  </si>
  <si>
    <t>SEBTY ARIF PRATAMA</t>
  </si>
  <si>
    <t>SURADI</t>
  </si>
  <si>
    <t>TEGUH WIDODO</t>
  </si>
  <si>
    <t>JAKUM MARA SONA</t>
  </si>
  <si>
    <t>IWAN WIBOWO P</t>
  </si>
  <si>
    <t>YULIONO</t>
  </si>
  <si>
    <t>HERRY YANOOR</t>
  </si>
  <si>
    <t>PT. TRAKTOR NUSANTARA</t>
  </si>
  <si>
    <t>RENDRA RAMADHANI IRAWAN</t>
  </si>
  <si>
    <t>MUH SYARIFUDDIN</t>
  </si>
  <si>
    <t>M. RIVALDI SAPRINSYAH</t>
  </si>
  <si>
    <t>M. RIFAI</t>
  </si>
  <si>
    <t>HAFIZY RAHMAD</t>
  </si>
  <si>
    <t>1036</t>
  </si>
  <si>
    <t>PT. MEKTEK</t>
  </si>
  <si>
    <t>M. IQBAL</t>
  </si>
  <si>
    <t>M. KHOIRUR ROJI A. M.</t>
  </si>
  <si>
    <t>OKTAVIANUS M. S.</t>
  </si>
  <si>
    <t>SLAMET RIYADI</t>
  </si>
  <si>
    <t>PT. ARCISTEC INTERNATIONAL</t>
  </si>
  <si>
    <t>TOTO ISWANTO</t>
  </si>
  <si>
    <t>M. REZA PAHLEPI</t>
  </si>
  <si>
    <t>NURALI</t>
  </si>
  <si>
    <t>PURWO ANDHIKA BAGASKARA</t>
  </si>
  <si>
    <t>00113055</t>
  </si>
  <si>
    <t>SAPRI SUKMADIN</t>
  </si>
  <si>
    <t>00117538</t>
  </si>
  <si>
    <t>00111482</t>
  </si>
  <si>
    <t>00117539</t>
  </si>
  <si>
    <t>ZUST ONE CAHYO</t>
  </si>
  <si>
    <t>00118225</t>
  </si>
  <si>
    <t>PT. CMU</t>
  </si>
  <si>
    <t>M RUSDI SETIAWAN</t>
  </si>
  <si>
    <t>01111562</t>
  </si>
  <si>
    <t>M. FAISAL ARIF</t>
  </si>
  <si>
    <t>TRI PRASETYO</t>
  </si>
  <si>
    <t>M. FIRDAUS</t>
  </si>
  <si>
    <t>IMAN SUKMA</t>
  </si>
  <si>
    <t>JONIMANUEL</t>
  </si>
  <si>
    <t>AWON</t>
  </si>
  <si>
    <t>Wahyu Pratama</t>
  </si>
  <si>
    <t>DEDE ISWANTO</t>
  </si>
  <si>
    <t>HENDRA SYAH PUTRA</t>
  </si>
  <si>
    <t>ANDHI HIMAWAN</t>
  </si>
  <si>
    <t>M. HASYIM SAPUTRO</t>
  </si>
  <si>
    <t>HERMAN SUGIHARTO</t>
  </si>
  <si>
    <t>EKO PURNOMO</t>
  </si>
  <si>
    <t>AMC</t>
  </si>
  <si>
    <t>HERRY NUGROHO</t>
  </si>
  <si>
    <t>M. AVICIENA</t>
  </si>
  <si>
    <t>AHMAD</t>
  </si>
  <si>
    <t>HENDRI WIJAYA</t>
  </si>
  <si>
    <t>LAURENSIUS S.</t>
  </si>
  <si>
    <t>M. RESTYAWAN</t>
  </si>
  <si>
    <t>NASRUDDIN</t>
  </si>
  <si>
    <t>ULUNG PANDHU SAKTI</t>
  </si>
  <si>
    <t>JOY MANRIS MANUIIANG</t>
  </si>
  <si>
    <t>I Gusti Bagus Bhaskara Jagadhita</t>
  </si>
  <si>
    <t>Nurfendi Setiawan</t>
  </si>
  <si>
    <t>FATKHUL YOGA UTAMA</t>
  </si>
  <si>
    <t>PT. TATA WISATA</t>
  </si>
  <si>
    <t>DANDY HADINATA S.</t>
  </si>
  <si>
    <t>JUSDANDY</t>
  </si>
  <si>
    <t>MUH ERWIN SYAMSUL</t>
  </si>
  <si>
    <t>AHMAD MUAFFAN ASYHARI</t>
  </si>
  <si>
    <t>DEDDY PUTRA SETOSA</t>
  </si>
  <si>
    <t>M.AGUS PRIYO ATMOJO</t>
  </si>
  <si>
    <t>M MIFFAHRUDIN</t>
  </si>
  <si>
    <t>M REZA PAHLEPI</t>
  </si>
  <si>
    <t>TRAINING KETINGGIAN</t>
  </si>
  <si>
    <t xml:space="preserve">WAHYU PRATAMA </t>
  </si>
  <si>
    <t xml:space="preserve">ROY DWI DAMARA </t>
  </si>
  <si>
    <t>MARVEL VERNANDO W</t>
  </si>
  <si>
    <t>PT KMK</t>
  </si>
  <si>
    <t>M. FATAH ARISMUNANDAR</t>
  </si>
  <si>
    <t>LINTANG JAGAT AKTI</t>
  </si>
  <si>
    <t>1220009</t>
  </si>
  <si>
    <t>105291</t>
  </si>
  <si>
    <t>SETION HEAD - ENGINEERING</t>
  </si>
  <si>
    <t>118383</t>
  </si>
  <si>
    <t>GROUP LEADER - SURVEY</t>
  </si>
  <si>
    <t>212788</t>
  </si>
  <si>
    <t>707198</t>
  </si>
  <si>
    <t>OFFIR - PROJET ONTROL</t>
  </si>
  <si>
    <t>117423</t>
  </si>
  <si>
    <t>MINE PLAN-ENGINEER</t>
  </si>
  <si>
    <t>1111845</t>
  </si>
  <si>
    <t>UNIT HEAD - SURVEY</t>
  </si>
  <si>
    <t>SETION HEAD - HRGA</t>
  </si>
  <si>
    <t>107809</t>
  </si>
  <si>
    <t>INSTRUTOR - HE</t>
  </si>
  <si>
    <t>706955</t>
  </si>
  <si>
    <t>112396</t>
  </si>
  <si>
    <t>UNIT HEAD - GENERAL AOUNTING, REPORTING, &amp; ASSET MANAGEMENT</t>
  </si>
  <si>
    <t>109511</t>
  </si>
  <si>
    <t>UNIT HEAD - ER</t>
  </si>
  <si>
    <t>ADMIN - HRGA</t>
  </si>
  <si>
    <t>306897</t>
  </si>
  <si>
    <t>UNIT HEAD HR</t>
  </si>
  <si>
    <t>GL - ER</t>
  </si>
  <si>
    <t>119060</t>
  </si>
  <si>
    <t>GROUP LEADER - HUMAN APITAL</t>
  </si>
  <si>
    <t>116074</t>
  </si>
  <si>
    <t>108425</t>
  </si>
  <si>
    <t>UNIT HEAD - SHE</t>
  </si>
  <si>
    <t>GL - SHE</t>
  </si>
  <si>
    <t>0118157</t>
  </si>
  <si>
    <t>UNIT HEAD - K3L</t>
  </si>
  <si>
    <t>119215</t>
  </si>
  <si>
    <t>GROUP LEADER - SHE</t>
  </si>
  <si>
    <t>1111953</t>
  </si>
  <si>
    <t>SENIOR GROUP LEADER - LOG</t>
  </si>
  <si>
    <t>109388</t>
  </si>
  <si>
    <t>UNIT HEAD - LOG</t>
  </si>
  <si>
    <t>OPERATOR FT</t>
  </si>
  <si>
    <t>110271</t>
  </si>
  <si>
    <t>116163</t>
  </si>
  <si>
    <t>0317065</t>
  </si>
  <si>
    <t>OFFIR PLANT</t>
  </si>
  <si>
    <t>117025</t>
  </si>
  <si>
    <t>JUNIOR MEHANI</t>
  </si>
  <si>
    <t>PRA JAB GROUP LEADER - PLANT</t>
  </si>
  <si>
    <t>114175</t>
  </si>
  <si>
    <t>112219</t>
  </si>
  <si>
    <t>MUHAMMAD SYARIFUDDIN</t>
  </si>
  <si>
    <t>SENIOR GROUP LEADER - PRIMEMOVER</t>
  </si>
  <si>
    <t>112224</t>
  </si>
  <si>
    <t>112221</t>
  </si>
  <si>
    <t>112329</t>
  </si>
  <si>
    <t>ACHMAD RAHMADAN A HIDAYAT</t>
  </si>
  <si>
    <t>119091</t>
  </si>
  <si>
    <t>MPP PLANT</t>
  </si>
  <si>
    <t>1121337</t>
  </si>
  <si>
    <t>GROUP LEADER PLANT</t>
  </si>
  <si>
    <t>OFFIR</t>
  </si>
  <si>
    <t xml:space="preserve">YANDI CAHYADI RAMADHAN </t>
  </si>
  <si>
    <t>MEHANI</t>
  </si>
  <si>
    <t xml:space="preserve">HADY NUROINI </t>
  </si>
  <si>
    <t xml:space="preserve">HAFIFI SAPTA WAHYUDI </t>
  </si>
  <si>
    <t>JEFRI INDRI H</t>
  </si>
  <si>
    <t xml:space="preserve">IDHAM AKBAR JULI SETYO U. </t>
  </si>
  <si>
    <t>415047</t>
  </si>
  <si>
    <t>UNIT HEAD - PROD</t>
  </si>
  <si>
    <t>80000889</t>
  </si>
  <si>
    <t>WAHYU NURUL MUSTAQIM</t>
  </si>
  <si>
    <t>119143</t>
  </si>
  <si>
    <t>AHMAD FAUZI</t>
  </si>
  <si>
    <t>119200</t>
  </si>
  <si>
    <t>119201</t>
  </si>
  <si>
    <t>AMIN JAFAR</t>
  </si>
  <si>
    <t>GROUP LEADER - PRODUKSI</t>
  </si>
  <si>
    <t>119227</t>
  </si>
  <si>
    <t>120001</t>
  </si>
  <si>
    <t>ARI AHMAD EFFENDY</t>
  </si>
  <si>
    <t>80000640</t>
  </si>
  <si>
    <t>ARBAYADI</t>
  </si>
  <si>
    <t>OPERATOR SUPPROT</t>
  </si>
  <si>
    <t>80000697</t>
  </si>
  <si>
    <t>JALALUDIN</t>
  </si>
  <si>
    <t xml:space="preserve">ANWAR   </t>
  </si>
  <si>
    <t>80002010</t>
  </si>
  <si>
    <t>KEVIN AREISTA RIZALDI</t>
  </si>
  <si>
    <t>110776</t>
  </si>
  <si>
    <t>TAUFIQ RISKI</t>
  </si>
  <si>
    <t>112727</t>
  </si>
  <si>
    <t>GROUP LEADER - PIT SERVI</t>
  </si>
  <si>
    <t>117322</t>
  </si>
  <si>
    <t>RANDI RAHDIKA PUTRA</t>
  </si>
  <si>
    <t>GROUP LEADER - FRONT DISPOSAL PIT C2</t>
  </si>
  <si>
    <t>GROUP LEADER - WHEEL</t>
  </si>
  <si>
    <t>OFFIR - MAINTENAN PLANNING</t>
  </si>
  <si>
    <t>111117</t>
  </si>
  <si>
    <t>OFFIR - PIT CONTROL</t>
  </si>
  <si>
    <t>117326</t>
  </si>
  <si>
    <t>GROUP LEADER - FRONT OB PIT C2</t>
  </si>
  <si>
    <t>117333</t>
  </si>
  <si>
    <t>112830</t>
  </si>
  <si>
    <t>JUNIOR MECHANIC - TRACK II</t>
  </si>
  <si>
    <t>JUNIOR MECHANIC - PLANT SUPPORT</t>
  </si>
  <si>
    <t>JUNIOR MECHANIC - LOADER &amp; DRILLING</t>
  </si>
  <si>
    <t>418055</t>
  </si>
  <si>
    <t>118101</t>
  </si>
  <si>
    <t>UNIT HEAD - PRODUCTION PIT C2</t>
  </si>
  <si>
    <t>UNIT HEAD - TRACK I</t>
  </si>
  <si>
    <t>GROUP LEADER - FOG</t>
  </si>
  <si>
    <t>115069</t>
  </si>
  <si>
    <t>GROUP LEADER - LOGISTIC</t>
  </si>
  <si>
    <t>GROUP LEADER - PLANT</t>
  </si>
  <si>
    <t>UNIT HEAD  - PLANT</t>
  </si>
  <si>
    <t>118074</t>
  </si>
  <si>
    <t>ANDREAS WIRAWAN</t>
  </si>
  <si>
    <t>1121141</t>
  </si>
  <si>
    <t>JONIUR MECHANIC - TRACK I</t>
  </si>
  <si>
    <t>TYRE MAN</t>
  </si>
  <si>
    <t>AHMAD VAHRIZAL</t>
  </si>
  <si>
    <t>FIELD SUPPORT PLANT (TYREMAN)</t>
  </si>
  <si>
    <t>111104</t>
  </si>
  <si>
    <t>113187</t>
  </si>
  <si>
    <t>112359</t>
  </si>
  <si>
    <t>1121142</t>
  </si>
  <si>
    <t>JUNIOR MECHANIC</t>
  </si>
  <si>
    <t>112823</t>
  </si>
  <si>
    <t>116136</t>
  </si>
  <si>
    <t>117596</t>
  </si>
  <si>
    <t>IWAN WIBOWO</t>
  </si>
  <si>
    <t>IFFAN TOHARI</t>
  </si>
  <si>
    <t>80001277</t>
  </si>
  <si>
    <t>80002548</t>
  </si>
  <si>
    <t>80002773</t>
  </si>
  <si>
    <t>HERDI SUSANTO</t>
  </si>
  <si>
    <t>INSTUCTOR</t>
  </si>
  <si>
    <t>80002780</t>
  </si>
  <si>
    <t>80002967</t>
  </si>
  <si>
    <t>80002970</t>
  </si>
  <si>
    <t>MOCHAMAD THOMAS AJI SANJAYA</t>
  </si>
  <si>
    <t>80002975</t>
  </si>
  <si>
    <t>80003034</t>
  </si>
  <si>
    <t>SYAHRIAL AFFANDI</t>
  </si>
  <si>
    <t>80003039</t>
  </si>
  <si>
    <t>RISKI HIDAYAT</t>
  </si>
  <si>
    <t>80003048</t>
  </si>
  <si>
    <t>HENDRI S</t>
  </si>
  <si>
    <t>JOKO SULITIONO</t>
  </si>
  <si>
    <t>80000592</t>
  </si>
  <si>
    <t>ADMIN EXTERNAL</t>
  </si>
  <si>
    <t>1081097</t>
  </si>
  <si>
    <t>UNIT HEAD - HCGA</t>
  </si>
  <si>
    <t>SECTION HEAD - SHE</t>
  </si>
  <si>
    <t>108334</t>
  </si>
  <si>
    <t>UNIT HEAD - WHEEL</t>
  </si>
  <si>
    <t>SENIOR GROUP LEADER - TRACK</t>
  </si>
  <si>
    <t>GROUP LEADER - LOADER &amp; DRILLING</t>
  </si>
  <si>
    <t>1111018</t>
  </si>
  <si>
    <t>UNIT HEAD - KESELAMATAN OPERASI PERTAMBANGAN</t>
  </si>
  <si>
    <t>ENGINEER - ELECTRICAL</t>
  </si>
  <si>
    <t>115005</t>
  </si>
  <si>
    <t>SENIOR GROUP LEADER - INVENTORY</t>
  </si>
  <si>
    <t>117238</t>
  </si>
  <si>
    <t>SENIOR GROUP LEADER - SHE</t>
  </si>
  <si>
    <t>117261</t>
  </si>
  <si>
    <t>117359</t>
  </si>
  <si>
    <t>OFFICER - GENERAL  ACCOUNTING, REPORTING &amp; ASSET MANAGEMENT</t>
  </si>
  <si>
    <t>NOUVEL SHOCHIB AHMED</t>
  </si>
  <si>
    <t>MAGANG MEKANIK</t>
  </si>
  <si>
    <t>DT RODA 10/12</t>
  </si>
  <si>
    <t>DRIVER SUPPORT (FUEL TRUCK, LUBE TRUCK, WATER TRUCK, MINEHAUL BUS)</t>
  </si>
  <si>
    <t>DOZER</t>
  </si>
  <si>
    <t>COMPACTOR</t>
  </si>
  <si>
    <t>WHEEL LOADER</t>
  </si>
  <si>
    <t>EXCAVATOR</t>
  </si>
  <si>
    <t>SUNAIDI (NH)</t>
  </si>
  <si>
    <t>80001796</t>
  </si>
  <si>
    <t>SUNAR LINTANG BRAHMONO</t>
  </si>
  <si>
    <t>MUHAMMAD IHZA NURRIFQI</t>
  </si>
  <si>
    <t xml:space="preserve">YOGA RIZKI BUDIMAN </t>
  </si>
  <si>
    <t>HEFNNI AGUS FIRMANTI (F)</t>
  </si>
  <si>
    <t xml:space="preserve">ERIK RUSWIDIANSYAH </t>
  </si>
  <si>
    <t xml:space="preserve">FARIZ NUGRAHA </t>
  </si>
  <si>
    <t xml:space="preserve">AFRIADI </t>
  </si>
  <si>
    <t>TRIYADI</t>
  </si>
  <si>
    <t>OPERATOR DZ</t>
  </si>
  <si>
    <t xml:space="preserve">PIETER GIDEON KRISTANTO </t>
  </si>
  <si>
    <t>ALDO KALELOMO</t>
  </si>
  <si>
    <t xml:space="preserve">MUNUSUN TUA PASARIBU </t>
  </si>
  <si>
    <t xml:space="preserve">KHOIRUL ANSHORI </t>
  </si>
  <si>
    <t xml:space="preserve">MUHAMMAD ZAINUDDIN </t>
  </si>
  <si>
    <t>80000561</t>
  </si>
  <si>
    <t>80000846</t>
  </si>
  <si>
    <t>TRI KUNCORO ADI</t>
  </si>
  <si>
    <t>AHMAD OTONG DEDI PRASETYO</t>
  </si>
  <si>
    <t>DONI PRANATA</t>
  </si>
  <si>
    <t>80002122</t>
  </si>
  <si>
    <t>RIKARDO SIMANULANG</t>
  </si>
  <si>
    <t>HAWIN RIZKI P</t>
  </si>
  <si>
    <t>80000954</t>
  </si>
  <si>
    <t>WARDIANSYAH</t>
  </si>
  <si>
    <t>80001260</t>
  </si>
  <si>
    <t>80000937</t>
  </si>
  <si>
    <t>80000936</t>
  </si>
  <si>
    <t>NANANG KUSMANTO</t>
  </si>
  <si>
    <t>80000929</t>
  </si>
  <si>
    <t>MMUHAMMAD ZA'AD</t>
  </si>
  <si>
    <t>KIKI ANDRIYAN</t>
  </si>
  <si>
    <t>80000935</t>
  </si>
  <si>
    <t>KONSTANTINO MARTONO NYOMAN</t>
  </si>
  <si>
    <t>MAKMUR MUHAMMAD</t>
  </si>
  <si>
    <t>M SYAIFUL RIZAL</t>
  </si>
  <si>
    <t>80002327</t>
  </si>
  <si>
    <t>NATHANAEL RIMBANI BARANI</t>
  </si>
  <si>
    <t>80002325</t>
  </si>
  <si>
    <t>RAICHAN LINGGAM TRIPUTRA</t>
  </si>
  <si>
    <t xml:space="preserve">FEBRIAN RAHMADANI </t>
  </si>
  <si>
    <t>80002173</t>
  </si>
  <si>
    <t>ALAM JAYA KUSUMA</t>
  </si>
  <si>
    <t>EGY AGUS SAPUTRA</t>
  </si>
  <si>
    <t>80002358</t>
  </si>
  <si>
    <t>EKA</t>
  </si>
  <si>
    <t>ARIYADI (OPP)</t>
  </si>
  <si>
    <t>80002100</t>
  </si>
  <si>
    <t>ESRA ADHY</t>
  </si>
  <si>
    <t>CATUR KHOIRIZA (OPP)</t>
  </si>
  <si>
    <t>ALDI (OPP)</t>
  </si>
  <si>
    <t>AGUSTINUS KEKAK</t>
  </si>
  <si>
    <t>80001258</t>
  </si>
  <si>
    <t>80002551</t>
  </si>
  <si>
    <t>80000928</t>
  </si>
  <si>
    <t>AGUNG SAMSU RIJAL</t>
  </si>
  <si>
    <t>80002657</t>
  </si>
  <si>
    <t>AGUS WIDODO</t>
  </si>
  <si>
    <t>80002459</t>
  </si>
  <si>
    <t>AHMAD ARIJAL</t>
  </si>
  <si>
    <t>80001289</t>
  </si>
  <si>
    <t>80002407</t>
  </si>
  <si>
    <t>ANDRI MAMONTO</t>
  </si>
  <si>
    <t>80002463</t>
  </si>
  <si>
    <t>80002659</t>
  </si>
  <si>
    <t>ANGGA RILO PAMBUDI</t>
  </si>
  <si>
    <t>80001256</t>
  </si>
  <si>
    <t>80002322</t>
  </si>
  <si>
    <t xml:space="preserve">CHOIRUL ANWAR </t>
  </si>
  <si>
    <t>DEDI TANUGROHO</t>
  </si>
  <si>
    <t>80002595</t>
  </si>
  <si>
    <t>DIDIK PRASETYO</t>
  </si>
  <si>
    <t>80001271</t>
  </si>
  <si>
    <t>EDI SUTRISNO</t>
  </si>
  <si>
    <t>80002609</t>
  </si>
  <si>
    <t>FERY YUNANTA PUTRA</t>
  </si>
  <si>
    <t>80002662</t>
  </si>
  <si>
    <t>FUAT MAFATIHUL HUDA</t>
  </si>
  <si>
    <t>ARIHEWUKU</t>
  </si>
  <si>
    <t xml:space="preserve">ANDRE CHANIAGO </t>
  </si>
  <si>
    <t>80001255</t>
  </si>
  <si>
    <t>HAMLIANUR</t>
  </si>
  <si>
    <t>80002663</t>
  </si>
  <si>
    <t>HARI KRISTYONO</t>
  </si>
  <si>
    <t xml:space="preserve">YOHANES JON </t>
  </si>
  <si>
    <t xml:space="preserve">HENDRA RIYADI </t>
  </si>
  <si>
    <t xml:space="preserve">MUKHLISIN </t>
  </si>
  <si>
    <t xml:space="preserve">
SELFIA NOOR</t>
  </si>
  <si>
    <t>INDRA RIZAI</t>
  </si>
  <si>
    <t xml:space="preserve">
HANDOKO SUWARNO</t>
  </si>
  <si>
    <t xml:space="preserve">
FERIY BAYU SAPUTRA </t>
  </si>
  <si>
    <t xml:space="preserve">JAMES COSMOY SILABAN </t>
  </si>
  <si>
    <t>80000983</t>
  </si>
  <si>
    <t>80001278</t>
  </si>
  <si>
    <t>80001367</t>
  </si>
  <si>
    <t>LAVENTA JANAKA A</t>
  </si>
  <si>
    <t>80002475</t>
  </si>
  <si>
    <t>M. INDRAYADI</t>
  </si>
  <si>
    <t>80001136</t>
  </si>
  <si>
    <t>80001286</t>
  </si>
  <si>
    <t>80001821</t>
  </si>
  <si>
    <t>MUHAMAD NOOR JAYA</t>
  </si>
  <si>
    <t>80000942</t>
  </si>
  <si>
    <t>80002072</t>
  </si>
  <si>
    <t>80001251</t>
  </si>
  <si>
    <t>MUHAMMAD SALIM</t>
  </si>
  <si>
    <t>80001833</t>
  </si>
  <si>
    <t>80001139</t>
  </si>
  <si>
    <t>80001266</t>
  </si>
  <si>
    <t>80002573</t>
  </si>
  <si>
    <t>NUR YADI</t>
  </si>
  <si>
    <t>80000952</t>
  </si>
  <si>
    <t>80002704</t>
  </si>
  <si>
    <t>PENDI SUGIANTO</t>
  </si>
  <si>
    <t>80000953</t>
  </si>
  <si>
    <t>80000955</t>
  </si>
  <si>
    <t>80000951</t>
  </si>
  <si>
    <t>80002481</t>
  </si>
  <si>
    <t>RANI ANTA AGUS</t>
  </si>
  <si>
    <t>80000838</t>
  </si>
  <si>
    <t>80002258</t>
  </si>
  <si>
    <t>80001269</t>
  </si>
  <si>
    <t>80001827</t>
  </si>
  <si>
    <t>80000986</t>
  </si>
  <si>
    <t>80001085</t>
  </si>
  <si>
    <t>RYAN ANDRIAWAN</t>
  </si>
  <si>
    <t>80002656</t>
  </si>
  <si>
    <t>80001272</t>
  </si>
  <si>
    <t>STOP DISON PUTRA GIRSANG</t>
  </si>
  <si>
    <t>SUBHA AULIA</t>
  </si>
  <si>
    <t>80002357</t>
  </si>
  <si>
    <t>SUHERMANTO</t>
  </si>
  <si>
    <t>80001273</t>
  </si>
  <si>
    <t>VERY HARVITO</t>
  </si>
  <si>
    <t>80001268</t>
  </si>
  <si>
    <t>80001798</t>
  </si>
  <si>
    <t>80002185</t>
  </si>
  <si>
    <t>ZIKRI AHYA RAMADHAN</t>
  </si>
  <si>
    <t>UH PRODUKSI</t>
  </si>
  <si>
    <t>1111480</t>
  </si>
  <si>
    <t>80002953</t>
  </si>
  <si>
    <t xml:space="preserve">MUH FARHANZ CHAESAR ALAMSYAH </t>
  </si>
  <si>
    <t>80002894</t>
  </si>
  <si>
    <t>RIDWANSYAH</t>
  </si>
  <si>
    <t>SURVEY CREW</t>
  </si>
  <si>
    <t>MECHANIC - PLANT</t>
  </si>
  <si>
    <t>ADMIN LOG</t>
  </si>
  <si>
    <t>80002716</t>
  </si>
  <si>
    <t>80002598</t>
  </si>
  <si>
    <t>TRI AGENG IBNU PRANATA</t>
  </si>
  <si>
    <t xml:space="preserve">JAKARIA SAPUTRA </t>
  </si>
  <si>
    <t>RAYMON MANALU</t>
  </si>
  <si>
    <t xml:space="preserve">RONNY RIZALDY </t>
  </si>
  <si>
    <t>OPERATOR COMPACT</t>
  </si>
  <si>
    <t>FATHURRAHMAN</t>
  </si>
  <si>
    <t>80002314</t>
  </si>
  <si>
    <t>OPERATOR CT</t>
  </si>
  <si>
    <t xml:space="preserve">ZAENAL MUKARROM </t>
  </si>
  <si>
    <t xml:space="preserve">MEKANIK </t>
  </si>
  <si>
    <t xml:space="preserve">ARFAN CHOERI </t>
  </si>
  <si>
    <t xml:space="preserve">JERRY HASUDUNGAN ARITONANG </t>
  </si>
  <si>
    <t xml:space="preserve">PLANT ENGINEER </t>
  </si>
  <si>
    <t>CAMP MAINTENANCE</t>
  </si>
  <si>
    <t>MANPOWER SUPPORT</t>
  </si>
  <si>
    <t xml:space="preserve">TAUFIK HIDAYAT </t>
  </si>
  <si>
    <t xml:space="preserve">MUHAMMADIN </t>
  </si>
  <si>
    <t>AKHMAD MAHRIADI</t>
  </si>
  <si>
    <t>MUHAMMAD FAUZAN RIZKI</t>
  </si>
  <si>
    <t xml:space="preserve">ADMO DIARJO SINAGA </t>
  </si>
  <si>
    <t>WALDER</t>
  </si>
  <si>
    <t>MINE PLAN ENGINEER</t>
  </si>
  <si>
    <t>'00118634</t>
  </si>
  <si>
    <t xml:space="preserve">IDHAM AKBAR JULI SETYO UTOMO </t>
  </si>
  <si>
    <t>0111482</t>
  </si>
  <si>
    <t>0117538</t>
  </si>
  <si>
    <t>0113055</t>
  </si>
  <si>
    <t>M ALFIN PRATAMA</t>
  </si>
  <si>
    <t>DEBBY NOR GILANG RAMADHAN</t>
  </si>
  <si>
    <t>GL CAMP MAINTENANCE</t>
  </si>
  <si>
    <t>GL TYRE</t>
  </si>
  <si>
    <t>GL PLANT</t>
  </si>
  <si>
    <t>GL SURVEY</t>
  </si>
  <si>
    <t xml:space="preserve">MUH SYAWALUDIN </t>
  </si>
  <si>
    <t xml:space="preserve">MUHAMMAD FEBRIYANTO </t>
  </si>
  <si>
    <t xml:space="preserve">RIZKY APRYANTORO </t>
  </si>
  <si>
    <t>AGUS DIRGAHAYU</t>
  </si>
  <si>
    <t>SABBIHI MASDHAR</t>
  </si>
  <si>
    <t xml:space="preserve">RIKI KURNAIN </t>
  </si>
  <si>
    <t>NELWAN TEKA' PANGGALO</t>
  </si>
  <si>
    <t xml:space="preserve">FAUZY PRATAMA MANDALA </t>
  </si>
  <si>
    <t xml:space="preserve">HARIS PRIHANDOYO </t>
  </si>
  <si>
    <t xml:space="preserve">MUHAMMAD HASYIM SAPUTRO </t>
  </si>
  <si>
    <t xml:space="preserve">GROUP LEADER </t>
  </si>
  <si>
    <t xml:space="preserve">AKMAL SYAUQI TANGGUH </t>
  </si>
  <si>
    <t xml:space="preserve">MUHAMMAD FAHRI KUSMARDIANTORO </t>
  </si>
  <si>
    <t xml:space="preserve">DRIVER CRANE </t>
  </si>
  <si>
    <t>OPERATOR WT RM</t>
  </si>
  <si>
    <t>GEBI RAHMAN. P</t>
  </si>
  <si>
    <t>GL MAINTENANCE PLANNER</t>
  </si>
  <si>
    <t>GL HR</t>
  </si>
  <si>
    <t>HERI PURWANTO</t>
  </si>
  <si>
    <t>Muhammad Taufan</t>
  </si>
  <si>
    <t>RICKY RINALDY</t>
  </si>
  <si>
    <t>Yusuf Setiyawan</t>
  </si>
  <si>
    <t>OPERATOR DT RTP</t>
  </si>
  <si>
    <t>SAYIFUDIN</t>
  </si>
  <si>
    <t>OPERATOR EX</t>
  </si>
  <si>
    <t xml:space="preserve">Muhammad Nur Romadhon </t>
  </si>
  <si>
    <t xml:space="preserve">Agus Sarwono </t>
  </si>
  <si>
    <t>Tedi Bagus Erlangga</t>
  </si>
  <si>
    <t>Procon GL</t>
  </si>
  <si>
    <t xml:space="preserve">Muhammad Rico Ferdiansyah </t>
  </si>
  <si>
    <t xml:space="preserve">Muhammad Rizal Taufiq </t>
  </si>
  <si>
    <t>INDUKSI PERMIT</t>
  </si>
  <si>
    <t>JABATAN</t>
  </si>
  <si>
    <t>DEPARTEMEN</t>
  </si>
  <si>
    <t>119151</t>
  </si>
  <si>
    <t>LAYLIANA IFKIFATURROHMAH</t>
  </si>
  <si>
    <t>125489</t>
  </si>
  <si>
    <t>117347</t>
  </si>
  <si>
    <t>117371</t>
  </si>
  <si>
    <t>ALDRI YONGKI HIJRIAH</t>
  </si>
  <si>
    <t>117388</t>
  </si>
  <si>
    <t>118110</t>
  </si>
  <si>
    <t>WISNU KRISTIANTO</t>
  </si>
  <si>
    <t>118157</t>
  </si>
  <si>
    <t>118256</t>
  </si>
  <si>
    <t>119203</t>
  </si>
  <si>
    <t>205303</t>
  </si>
  <si>
    <t>UNIT HEAD - HRGA</t>
  </si>
  <si>
    <t>206201</t>
  </si>
  <si>
    <t>1220019</t>
  </si>
  <si>
    <t>GROUP LEADER HAULING</t>
  </si>
  <si>
    <t>80002049</t>
  </si>
  <si>
    <t>ARIS DWI WASITA ADI</t>
  </si>
  <si>
    <t>AMIRUDIN</t>
  </si>
  <si>
    <t>80002385</t>
  </si>
  <si>
    <t>ISHAK FRIJMALL TALLEGA</t>
  </si>
  <si>
    <t>80002392</t>
  </si>
  <si>
    <t>MUHAMMAD DIMAS MAWARDI</t>
  </si>
  <si>
    <t>112832</t>
  </si>
  <si>
    <t>118634</t>
  </si>
  <si>
    <t>IDAM AKBAR JULI SETYO UTOMO</t>
  </si>
  <si>
    <t>119230</t>
  </si>
  <si>
    <t>119231</t>
  </si>
  <si>
    <t>119233</t>
  </si>
  <si>
    <t>119234</t>
  </si>
  <si>
    <t>119235</t>
  </si>
  <si>
    <t>119236</t>
  </si>
  <si>
    <t>317065</t>
  </si>
  <si>
    <t>415016</t>
  </si>
  <si>
    <t>810434</t>
  </si>
  <si>
    <t>1121150</t>
  </si>
  <si>
    <t>1219103</t>
  </si>
  <si>
    <t>1220001</t>
  </si>
  <si>
    <t>1220002</t>
  </si>
  <si>
    <t>1220003</t>
  </si>
  <si>
    <t>RIJALI HADI</t>
  </si>
  <si>
    <t>1220006</t>
  </si>
  <si>
    <t>ROLLY MERY</t>
  </si>
  <si>
    <t>1220007</t>
  </si>
  <si>
    <t>JEFRIANTO RANGGA. P</t>
  </si>
  <si>
    <t>1220010</t>
  </si>
  <si>
    <t>MIKHAEL ADONIA TAMPI</t>
  </si>
  <si>
    <t>1220011</t>
  </si>
  <si>
    <t>1220014</t>
  </si>
  <si>
    <t>MARTUNAS G SIAHAAN</t>
  </si>
  <si>
    <t>1220015</t>
  </si>
  <si>
    <t>MUHAMAD WAHYUDI</t>
  </si>
  <si>
    <t>1220016</t>
  </si>
  <si>
    <t>1220018</t>
  </si>
  <si>
    <t>80000008</t>
  </si>
  <si>
    <t>ARI AKHMAD  EFFENDY</t>
  </si>
  <si>
    <t>80000013</t>
  </si>
  <si>
    <t>80000014</t>
  </si>
  <si>
    <t>80000015</t>
  </si>
  <si>
    <t>ARIS HIDAYAT</t>
  </si>
  <si>
    <t>80000016</t>
  </si>
  <si>
    <t>80000019</t>
  </si>
  <si>
    <t>80000026</t>
  </si>
  <si>
    <t>80000032</t>
  </si>
  <si>
    <t>AVIEN KELVIANTO</t>
  </si>
  <si>
    <t>80000033</t>
  </si>
  <si>
    <t>MUHAMMAD ALPIAN</t>
  </si>
  <si>
    <t>80000034</t>
  </si>
  <si>
    <t>80000035</t>
  </si>
  <si>
    <t>ABRIANO</t>
  </si>
  <si>
    <t>80000038</t>
  </si>
  <si>
    <t>80000275</t>
  </si>
  <si>
    <t>ABDURAHMAN</t>
  </si>
  <si>
    <t>80000277</t>
  </si>
  <si>
    <t>80000283</t>
  </si>
  <si>
    <t>80000284</t>
  </si>
  <si>
    <t>80000285</t>
  </si>
  <si>
    <t>80000286</t>
  </si>
  <si>
    <t>80000287</t>
  </si>
  <si>
    <t>80000288</t>
  </si>
  <si>
    <t>80000289</t>
  </si>
  <si>
    <t>80000290</t>
  </si>
  <si>
    <t>80000291</t>
  </si>
  <si>
    <t>80000293</t>
  </si>
  <si>
    <t>AGUS NASRULLAH</t>
  </si>
  <si>
    <t>80000294</t>
  </si>
  <si>
    <t>80000295</t>
  </si>
  <si>
    <t>80000298</t>
  </si>
  <si>
    <t>80000299</t>
  </si>
  <si>
    <t>80000300</t>
  </si>
  <si>
    <t>80000301</t>
  </si>
  <si>
    <t>80000302</t>
  </si>
  <si>
    <t>FAHRU ZAINI</t>
  </si>
  <si>
    <t>80000303</t>
  </si>
  <si>
    <t>FERRY KURNIAWAN WIJAYA</t>
  </si>
  <si>
    <t>80000304</t>
  </si>
  <si>
    <t>80000305</t>
  </si>
  <si>
    <t>80000306</t>
  </si>
  <si>
    <t>HUSIN NAFARIN</t>
  </si>
  <si>
    <t>80000307</t>
  </si>
  <si>
    <t>80000308</t>
  </si>
  <si>
    <t>80000309</t>
  </si>
  <si>
    <t>80000310</t>
  </si>
  <si>
    <t>80000311</t>
  </si>
  <si>
    <t>80000313</t>
  </si>
  <si>
    <t>PUTRA SATRIA.K</t>
  </si>
  <si>
    <t>80000314</t>
  </si>
  <si>
    <t>80000316</t>
  </si>
  <si>
    <t>80000317</t>
  </si>
  <si>
    <t>80000318</t>
  </si>
  <si>
    <t>80000320</t>
  </si>
  <si>
    <t>80000323</t>
  </si>
  <si>
    <t>SYAMSUL RAHMAN</t>
  </si>
  <si>
    <t>80000324</t>
  </si>
  <si>
    <t>AHMAD RIDANI</t>
  </si>
  <si>
    <t>80000328</t>
  </si>
  <si>
    <t>HENDRA PUTRA</t>
  </si>
  <si>
    <t>80000331</t>
  </si>
  <si>
    <t>80000332</t>
  </si>
  <si>
    <t>80000337</t>
  </si>
  <si>
    <t>80000338</t>
  </si>
  <si>
    <t>80000342</t>
  </si>
  <si>
    <t>80000344</t>
  </si>
  <si>
    <t>M. NUR EKO PRIYO WIBOWO</t>
  </si>
  <si>
    <t>80000345</t>
  </si>
  <si>
    <t>80000348</t>
  </si>
  <si>
    <t>80000350</t>
  </si>
  <si>
    <t>80000351</t>
  </si>
  <si>
    <t>80000352</t>
  </si>
  <si>
    <t>80000359</t>
  </si>
  <si>
    <t>80000360</t>
  </si>
  <si>
    <t>80000361</t>
  </si>
  <si>
    <t>80000362</t>
  </si>
  <si>
    <t>80000363</t>
  </si>
  <si>
    <t>80000364</t>
  </si>
  <si>
    <t>80000365</t>
  </si>
  <si>
    <t>80000366</t>
  </si>
  <si>
    <t>80000367</t>
  </si>
  <si>
    <t>80000368</t>
  </si>
  <si>
    <t>80000369</t>
  </si>
  <si>
    <t>80000370</t>
  </si>
  <si>
    <t>80000371</t>
  </si>
  <si>
    <t>80000376</t>
  </si>
  <si>
    <t>80000377</t>
  </si>
  <si>
    <t>80000409</t>
  </si>
  <si>
    <t>80000411</t>
  </si>
  <si>
    <t>80000412</t>
  </si>
  <si>
    <t>80000413</t>
  </si>
  <si>
    <t>80000414</t>
  </si>
  <si>
    <t>80000415</t>
  </si>
  <si>
    <t>80000416</t>
  </si>
  <si>
    <t>80000417</t>
  </si>
  <si>
    <t>80000418</t>
  </si>
  <si>
    <t>80000419</t>
  </si>
  <si>
    <t>80000420</t>
  </si>
  <si>
    <t>80000421</t>
  </si>
  <si>
    <t>80000422</t>
  </si>
  <si>
    <t>80000423</t>
  </si>
  <si>
    <t>80000424</t>
  </si>
  <si>
    <t>80000425</t>
  </si>
  <si>
    <t>80000426</t>
  </si>
  <si>
    <t>80000427</t>
  </si>
  <si>
    <t>80000428</t>
  </si>
  <si>
    <t>MOHAMMAD RIFAI</t>
  </si>
  <si>
    <t>80000429</t>
  </si>
  <si>
    <t>80000430</t>
  </si>
  <si>
    <t>80000431</t>
  </si>
  <si>
    <t>80000475</t>
  </si>
  <si>
    <t>80000476</t>
  </si>
  <si>
    <t>80000477</t>
  </si>
  <si>
    <t>ROBI YANTO</t>
  </si>
  <si>
    <t>80000478</t>
  </si>
  <si>
    <t>80000481</t>
  </si>
  <si>
    <t>80000482</t>
  </si>
  <si>
    <t>AKHMAD RAJU SAPUTRA</t>
  </si>
  <si>
    <t>80000485</t>
  </si>
  <si>
    <t>80000486</t>
  </si>
  <si>
    <t>80000489</t>
  </si>
  <si>
    <t>M. SAIFUL MUKMININ</t>
  </si>
  <si>
    <t>80000491</t>
  </si>
  <si>
    <t>80000492</t>
  </si>
  <si>
    <t>80000493</t>
  </si>
  <si>
    <t>80000498</t>
  </si>
  <si>
    <t>80000499</t>
  </si>
  <si>
    <t>EKO SULISTYONO</t>
  </si>
  <si>
    <t>80000500</t>
  </si>
  <si>
    <t>SASWIRA SASWIRA</t>
  </si>
  <si>
    <t>80000501</t>
  </si>
  <si>
    <t>80000502</t>
  </si>
  <si>
    <t>80000503</t>
  </si>
  <si>
    <t>KATRIONO</t>
  </si>
  <si>
    <t>80000504</t>
  </si>
  <si>
    <t>80000506</t>
  </si>
  <si>
    <t>80000507</t>
  </si>
  <si>
    <t>80000508</t>
  </si>
  <si>
    <t>80000509</t>
  </si>
  <si>
    <t>AHMAD RIADI</t>
  </si>
  <si>
    <t>80000511</t>
  </si>
  <si>
    <t>80000512</t>
  </si>
  <si>
    <t>80000513</t>
  </si>
  <si>
    <t>80000514</t>
  </si>
  <si>
    <t>80000518</t>
  </si>
  <si>
    <t>80000519</t>
  </si>
  <si>
    <t>HENDRI DWI ARIANTO</t>
  </si>
  <si>
    <t>80000520</t>
  </si>
  <si>
    <t>80000522</t>
  </si>
  <si>
    <t>SETY MANTONG M YUSUF</t>
  </si>
  <si>
    <t>80000526</t>
  </si>
  <si>
    <t>ADITYA WISHNU NURLIADI</t>
  </si>
  <si>
    <t>80000536</t>
  </si>
  <si>
    <t>WAHYU CAHYONO</t>
  </si>
  <si>
    <t>80000537</t>
  </si>
  <si>
    <t>VIDDY VIDERIC CANNIGIA</t>
  </si>
  <si>
    <t>80000542</t>
  </si>
  <si>
    <t>80000544</t>
  </si>
  <si>
    <t>80000545</t>
  </si>
  <si>
    <t>BUDI PRASETYO NUGROHO</t>
  </si>
  <si>
    <t>80000552</t>
  </si>
  <si>
    <t>MOH. ARIANTO</t>
  </si>
  <si>
    <t>80000553</t>
  </si>
  <si>
    <t>80000554</t>
  </si>
  <si>
    <t>80000556</t>
  </si>
  <si>
    <t>80000557</t>
  </si>
  <si>
    <t>80000560</t>
  </si>
  <si>
    <t>80000562</t>
  </si>
  <si>
    <t>80000563</t>
  </si>
  <si>
    <t>80000565</t>
  </si>
  <si>
    <t>80000566</t>
  </si>
  <si>
    <t>ABDUL GHOFAR</t>
  </si>
  <si>
    <t>80000567</t>
  </si>
  <si>
    <t>80000569</t>
  </si>
  <si>
    <t>80000573</t>
  </si>
  <si>
    <t>80000589</t>
  </si>
  <si>
    <t>80000593</t>
  </si>
  <si>
    <t>80000594</t>
  </si>
  <si>
    <t>80000597</t>
  </si>
  <si>
    <t>80000598</t>
  </si>
  <si>
    <t>80000650</t>
  </si>
  <si>
    <t>IGO RIANTO</t>
  </si>
  <si>
    <t>80000655</t>
  </si>
  <si>
    <t>GAZALI JAILANI</t>
  </si>
  <si>
    <t>80000656</t>
  </si>
  <si>
    <t>PANDU KURNIAWAN</t>
  </si>
  <si>
    <t>80000657</t>
  </si>
  <si>
    <t>HENDRA</t>
  </si>
  <si>
    <t>80000660</t>
  </si>
  <si>
    <t>JAUDI FEBRIAN</t>
  </si>
  <si>
    <t>80000675</t>
  </si>
  <si>
    <t>PRIYONO</t>
  </si>
  <si>
    <t>80000676</t>
  </si>
  <si>
    <t>RESTO ANUGRAHNO</t>
  </si>
  <si>
    <t>80000677</t>
  </si>
  <si>
    <t>JONI ZULKARNAIN</t>
  </si>
  <si>
    <t>80000679</t>
  </si>
  <si>
    <t>RODI HARTONO</t>
  </si>
  <si>
    <t>80000680</t>
  </si>
  <si>
    <t>KHARIS SUDERAJAD</t>
  </si>
  <si>
    <t>80000685</t>
  </si>
  <si>
    <t>RARIANTONI</t>
  </si>
  <si>
    <t>80000733</t>
  </si>
  <si>
    <t>80000735</t>
  </si>
  <si>
    <t>80000839</t>
  </si>
  <si>
    <t>FAJAR NOVIANTO</t>
  </si>
  <si>
    <t>80000845</t>
  </si>
  <si>
    <t>IHSAN NUR UDIN</t>
  </si>
  <si>
    <t>80000859</t>
  </si>
  <si>
    <t>80000863</t>
  </si>
  <si>
    <t>80000865</t>
  </si>
  <si>
    <t>80000867</t>
  </si>
  <si>
    <t>80000873</t>
  </si>
  <si>
    <t>80000876</t>
  </si>
  <si>
    <t>80000877</t>
  </si>
  <si>
    <t>80000880</t>
  </si>
  <si>
    <t>80000930</t>
  </si>
  <si>
    <t>CATUR KHOIRIZA AFWAJA</t>
  </si>
  <si>
    <t>80000938</t>
  </si>
  <si>
    <t>KONSTANTINO MARTONO NYOMAN BURA</t>
  </si>
  <si>
    <t>80000958</t>
  </si>
  <si>
    <t>MUHAMMAD RENDY RIZKY</t>
  </si>
  <si>
    <t>80000984</t>
  </si>
  <si>
    <t>ALHAM</t>
  </si>
  <si>
    <t>80001264</t>
  </si>
  <si>
    <t>INDRA RIZAL</t>
  </si>
  <si>
    <t>80001270</t>
  </si>
  <si>
    <t>AHMAD SARMADI</t>
  </si>
  <si>
    <t>SUHENDRA SUHENDRA</t>
  </si>
  <si>
    <t>80001350</t>
  </si>
  <si>
    <t>REZA YUDA SAPUTRA</t>
  </si>
  <si>
    <t>80001766</t>
  </si>
  <si>
    <t>BAGAS PUTRA SETIYAWAN</t>
  </si>
  <si>
    <t>80001822</t>
  </si>
  <si>
    <t>RIGO RIYANTO</t>
  </si>
  <si>
    <t>80001828</t>
  </si>
  <si>
    <t>UNGGUL ANSHA</t>
  </si>
  <si>
    <t>80001858</t>
  </si>
  <si>
    <t>MUH YUNUS</t>
  </si>
  <si>
    <t>80002013</t>
  </si>
  <si>
    <t>80002028</t>
  </si>
  <si>
    <t>80002042</t>
  </si>
  <si>
    <t>SANDI KALA PADANG</t>
  </si>
  <si>
    <t>80002064</t>
  </si>
  <si>
    <t>80002123</t>
  </si>
  <si>
    <t>80002129</t>
  </si>
  <si>
    <t>KAHARIANTO</t>
  </si>
  <si>
    <t>ANDI WAHID NASIR</t>
  </si>
  <si>
    <t>RIKARDO</t>
  </si>
  <si>
    <t>80002197</t>
  </si>
  <si>
    <t>MAULANA RAHMAN</t>
  </si>
  <si>
    <t>FERDIAN T. L.</t>
  </si>
  <si>
    <t>MAKMUR MAKMUR</t>
  </si>
  <si>
    <t>80002336</t>
  </si>
  <si>
    <t>KELVIN INDRAWAN</t>
  </si>
  <si>
    <t>80002354</t>
  </si>
  <si>
    <t>TEGUH SUTOPO</t>
  </si>
  <si>
    <t>80002359</t>
  </si>
  <si>
    <t>SULAIMAN</t>
  </si>
  <si>
    <t>80002399</t>
  </si>
  <si>
    <t>80002460</t>
  </si>
  <si>
    <t>AHMAD BARKATI</t>
  </si>
  <si>
    <t>80002477</t>
  </si>
  <si>
    <t>MAHFUZ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</si>
</sst>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p&quot;* #,##0_-;\-&quot;Rp&quot;* #,##0_-;_-&quot;Rp&quot;* &quot;-&quot;_-;_-@_-"/>
    <numFmt numFmtId="165" formatCode="_-* #,##0_-;\-* #,##0_-;_-* &quot;-&quot;_-;_-@_-"/>
    <numFmt numFmtId="166" formatCode="_-* #,##0.00_-;\-* #,##0.00_-;_-* &quot;-&quot;??_-;_-@_-"/>
    <numFmt numFmtId="167" formatCode="[$-409]d\-mmm\-yy;@"/>
    <numFmt numFmtId="168" formatCode="h:mm;@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.5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Franklin Gothic Book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9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7" fillId="0" borderId="0">
      <protection locked="0"/>
    </xf>
    <xf numFmtId="0" fontId="8" fillId="0" borderId="0">
      <alignment vertical="center"/>
    </xf>
    <xf numFmtId="0" fontId="1" fillId="0" borderId="0"/>
    <xf numFmtId="0" fontId="1" fillId="0" borderId="0"/>
    <xf numFmtId="0" fontId="2" fillId="0" borderId="0"/>
    <xf numFmtId="0" fontId="7" fillId="0" borderId="0">
      <protection locked="0"/>
    </xf>
    <xf numFmtId="0" fontId="7" fillId="0" borderId="0">
      <protection locked="0"/>
    </xf>
    <xf numFmtId="0" fontId="4" fillId="0" borderId="0"/>
    <xf numFmtId="166" fontId="4" fillId="0" borderId="0" applyFont="0" applyFill="0" applyBorder="0" applyAlignment="0" applyProtection="0"/>
    <xf numFmtId="0" fontId="8" fillId="0" borderId="0">
      <alignment vertical="center"/>
    </xf>
    <xf numFmtId="0" fontId="10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2" fillId="0" borderId="0"/>
    <xf numFmtId="0" fontId="1" fillId="0" borderId="0"/>
    <xf numFmtId="0" fontId="1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164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quotePrefix="1"/>
    <xf numFmtId="0" fontId="0" fillId="0" borderId="1" xfId="0" applyBorder="1"/>
    <xf numFmtId="167" fontId="0" fillId="0" borderId="0" xfId="0" applyNumberFormat="1"/>
    <xf numFmtId="0" fontId="0" fillId="2" borderId="0" xfId="0" applyFill="1"/>
    <xf numFmtId="167" fontId="0" fillId="2" borderId="0" xfId="0" applyNumberFormat="1" applyFill="1"/>
    <xf numFmtId="0" fontId="0" fillId="3" borderId="0" xfId="0" applyFill="1"/>
    <xf numFmtId="167" fontId="0" fillId="3" borderId="0" xfId="0" applyNumberFormat="1" applyFill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167" fontId="6" fillId="4" borderId="1" xfId="0" applyNumberFormat="1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vertical="center"/>
    </xf>
    <xf numFmtId="0" fontId="6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7" borderId="1" xfId="0" applyFill="1" applyBorder="1" applyAlignment="1">
      <alignment horizontal="center" vertical="center" wrapText="1"/>
    </xf>
    <xf numFmtId="167" fontId="0" fillId="7" borderId="1" xfId="0" applyNumberFormat="1" applyFill="1" applyBorder="1" applyAlignment="1">
      <alignment horizontal="center" vertical="center" wrapText="1"/>
    </xf>
    <xf numFmtId="0" fontId="0" fillId="8" borderId="0" xfId="0" applyFill="1" applyAlignment="1">
      <alignment vertical="center"/>
    </xf>
    <xf numFmtId="9" fontId="0" fillId="0" borderId="1" xfId="38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9" borderId="1" xfId="0" applyFill="1" applyBorder="1"/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5" borderId="0" xfId="0" applyFill="1"/>
    <xf numFmtId="0" fontId="0" fillId="5" borderId="1" xfId="0" applyFill="1" applyBorder="1" applyAlignment="1">
      <alignment horizontal="center" vertical="center"/>
    </xf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167" fontId="0" fillId="5" borderId="1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3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6" fillId="10" borderId="1" xfId="0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49" fontId="0" fillId="5" borderId="0" xfId="0" quotePrefix="1" applyNumberFormat="1" applyFill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167" fontId="0" fillId="0" borderId="21" xfId="0" applyNumberFormat="1" applyBorder="1" applyAlignment="1">
      <alignment vertical="center"/>
    </xf>
    <xf numFmtId="0" fontId="0" fillId="5" borderId="1" xfId="0" applyFill="1" applyBorder="1" applyAlignment="1">
      <alignment horizontal="left"/>
    </xf>
    <xf numFmtId="0" fontId="6" fillId="10" borderId="1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67" fontId="6" fillId="4" borderId="1" xfId="0" applyNumberFormat="1" applyFont="1" applyFill="1" applyBorder="1" applyAlignment="1">
      <alignment horizontal="center" vertical="center"/>
    </xf>
  </cellXfs>
  <cellStyles count="39">
    <cellStyle name="Comma [0] 2 2" xfId="23" xr:uid="{7DF534F8-2C42-47A0-B028-7900E156BF8D}"/>
    <cellStyle name="Comma 2" xfId="20" xr:uid="{676E1EB4-31B9-408D-B213-7339ABF35127}"/>
    <cellStyle name="Comma 2 4" xfId="25" xr:uid="{25898F50-0937-404A-B019-1545F2FBE01C}"/>
    <cellStyle name="Currency [0] 2" xfId="36" xr:uid="{55F7A415-D276-41FF-AD25-6134D3E1F929}"/>
    <cellStyle name="Explanatory Text 2" xfId="7" xr:uid="{6A2706DF-47EB-474B-966B-8DA170D4B201}"/>
    <cellStyle name="Hyperlink 2" xfId="33" xr:uid="{4661042A-2029-4A9E-BD42-4F5C0C2E60ED}"/>
    <cellStyle name="Normal" xfId="0" builtinId="0"/>
    <cellStyle name="Normal 10" xfId="19" xr:uid="{4A04079F-89FB-49BF-A171-81C28345FC7E}"/>
    <cellStyle name="Normal 13" xfId="31" xr:uid="{27C361CD-754F-4E18-82F8-D070A36EE524}"/>
    <cellStyle name="Normal 13 2" xfId="5" xr:uid="{39AC5829-E63F-4415-8A72-715E809671C4}"/>
    <cellStyle name="Normal 2" xfId="1" xr:uid="{34093624-C6E9-4386-AAED-B91DB76F70A7}"/>
    <cellStyle name="Normal 2 10" xfId="28" xr:uid="{552789C8-62DA-4FA4-BB1B-B1CD27161EC2}"/>
    <cellStyle name="Normal 2 10 2" xfId="9" xr:uid="{EC532AA9-DC25-47B2-A541-39F752114297}"/>
    <cellStyle name="Normal 2 18 3" xfId="16" xr:uid="{407D0E6C-5802-455F-A39E-1AE0DEBEE5E5}"/>
    <cellStyle name="Normal 2 18 3 2" xfId="17" xr:uid="{09440078-AD89-4392-8719-F7FAA85F881F}"/>
    <cellStyle name="Normal 2 18 3 4" xfId="10" xr:uid="{6C32E50E-02BF-4326-9810-BD20655F2F17}"/>
    <cellStyle name="Normal 2 2" xfId="2" xr:uid="{F1B82D7B-70EE-4FBD-AACD-511F59388895}"/>
    <cellStyle name="Normal 2 2 2" xfId="12" xr:uid="{64748E5C-E345-4CFD-B47F-3B8E4C736486}"/>
    <cellStyle name="Normal 2 2 7" xfId="6" xr:uid="{3108133C-D3F9-4FBE-AA86-B4D125EB0425}"/>
    <cellStyle name="Normal 2 3" xfId="4" xr:uid="{A37FEF06-3B2B-4C79-8AF0-472100FA8748}"/>
    <cellStyle name="Normal 2 3 3" xfId="22" xr:uid="{239C14DA-A44B-4B36-A4C6-B686A28713F9}"/>
    <cellStyle name="Normal 2 4" xfId="27" xr:uid="{2DC2CF20-3CD1-4A7E-92A3-13A6604C8D0B}"/>
    <cellStyle name="Normal 3" xfId="3" xr:uid="{7CD2303F-85F1-40D4-A9C5-AC52C49299BB}"/>
    <cellStyle name="Normal 3 11" xfId="37" xr:uid="{40C873F5-3609-4C22-8A74-7E2AE0B117D0}"/>
    <cellStyle name="Normal 4 2 3" xfId="30" xr:uid="{9EE364CB-ED4B-4B22-8A71-E7804E1A1BFC}"/>
    <cellStyle name="Normal 4 2 3 2" xfId="8" xr:uid="{40C6299E-285B-4036-A5AF-BDD469459786}"/>
    <cellStyle name="Normal 4 4" xfId="26" xr:uid="{FF4FF7DF-6CF9-49A7-8CD0-7C054ACF69C7}"/>
    <cellStyle name="Normal 4 6" xfId="18" xr:uid="{6446630F-0EB4-4834-B749-7A2954D46C61}"/>
    <cellStyle name="Normal 4 9" xfId="15" xr:uid="{23A40D78-FC02-4246-8C74-0BA751E6EC73}"/>
    <cellStyle name="Normal 47" xfId="32" xr:uid="{D6136965-F35F-4427-A9D0-E80EFA001376}"/>
    <cellStyle name="Normal 5" xfId="13" xr:uid="{005BB6AA-0D1B-42EF-B5E0-B363FD394B7E}"/>
    <cellStyle name="Normal 6" xfId="21" xr:uid="{579B0545-8CAB-409C-B3EF-6ECA10C13330}"/>
    <cellStyle name="Normal 6 4 2 3" xfId="29" xr:uid="{54B65041-21E9-4698-B95A-D1355320FBC8}"/>
    <cellStyle name="Normal 7" xfId="34" xr:uid="{D9CA8FDB-1331-4127-8C5B-66B5BA32AB6E}"/>
    <cellStyle name="Normal 7 2" xfId="35" xr:uid="{1ACF1A3C-21C2-4846-825A-27875CF4D427}"/>
    <cellStyle name="Normal 8" xfId="14" xr:uid="{7CF125BF-19C2-42FB-8821-1C18AEDB581C}"/>
    <cellStyle name="Normal 9" xfId="11" xr:uid="{04EA3E7F-D012-492F-AA8A-AC2AF1ADDA38}"/>
    <cellStyle name="Percent" xfId="38" builtinId="5"/>
    <cellStyle name="Percent 2 2" xfId="24" xr:uid="{73491A81-13C8-48E1-ACC9-D55631F14C0C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1100"/>
              <a:t>PEMBEKALAN POP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Dashboard!$C$4:$C$10</c:f>
              <c:numCache>
                <c:formatCode>General</c:formatCode>
                <c:ptCount val="7"/>
                <c:pt idx="0">
                  <c:v>0</c:v>
                </c:pt>
                <c:pt idx="1">
                  <c:v>11</c:v>
                </c:pt>
                <c:pt idx="2">
                  <c:v>26</c:v>
                </c:pt>
                <c:pt idx="3">
                  <c:v>4</c:v>
                </c:pt>
                <c:pt idx="4">
                  <c:v>11</c:v>
                </c:pt>
                <c:pt idx="5">
                  <c:v>10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4-40F4-981A-68AAA1DA0D5A}"/>
            </c:ext>
          </c:extLst>
        </c:ser>
        <c:ser>
          <c:idx val="1"/>
          <c:order val="1"/>
          <c:tx>
            <c:strRef>
              <c:f>Dashboard!$D$3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Dashboard!$D$4:$D$10</c:f>
              <c:numCache>
                <c:formatCode>General</c:formatCode>
                <c:ptCount val="7"/>
                <c:pt idx="0">
                  <c:v>0</c:v>
                </c:pt>
                <c:pt idx="1">
                  <c:v>18</c:v>
                </c:pt>
                <c:pt idx="2">
                  <c:v>25</c:v>
                </c:pt>
                <c:pt idx="3">
                  <c:v>1</c:v>
                </c:pt>
                <c:pt idx="4">
                  <c:v>11</c:v>
                </c:pt>
                <c:pt idx="5">
                  <c:v>7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54-40F4-981A-68AAA1DA0D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60"/>
        <c:axId val="1380087711"/>
        <c:axId val="1380088959"/>
      </c:barChart>
      <c:lineChart>
        <c:grouping val="standard"/>
        <c:varyColors val="0"/>
        <c:ser>
          <c:idx val="2"/>
          <c:order val="2"/>
          <c:tx>
            <c:strRef>
              <c:f>Dashboard!$E$3</c:f>
              <c:strCache>
                <c:ptCount val="1"/>
                <c:pt idx="0">
                  <c:v>ACH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Dashboard!$E$4:$E$10</c:f>
              <c:numCache>
                <c:formatCode>0%</c:formatCode>
                <c:ptCount val="7"/>
                <c:pt idx="0">
                  <c:v>0</c:v>
                </c:pt>
                <c:pt idx="1">
                  <c:v>1.6363636363636365</c:v>
                </c:pt>
                <c:pt idx="2">
                  <c:v>0.96153846153846156</c:v>
                </c:pt>
                <c:pt idx="3">
                  <c:v>0.25</c:v>
                </c:pt>
                <c:pt idx="4">
                  <c:v>1</c:v>
                </c:pt>
                <c:pt idx="5">
                  <c:v>0.7</c:v>
                </c:pt>
                <c:pt idx="6">
                  <c:v>1.3333333333333333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A8-498C-B355-945B348D1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923935"/>
        <c:axId val="1521919359"/>
      </c:lineChart>
      <c:catAx>
        <c:axId val="13800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8959"/>
        <c:crosses val="autoZero"/>
        <c:auto val="1"/>
        <c:lblAlgn val="ctr"/>
        <c:lblOffset val="100"/>
        <c:noMultiLvlLbl val="0"/>
      </c:catAx>
      <c:valAx>
        <c:axId val="138008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7711"/>
        <c:crosses val="autoZero"/>
        <c:crossBetween val="between"/>
      </c:valAx>
      <c:valAx>
        <c:axId val="152191935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23935"/>
        <c:crosses val="max"/>
        <c:crossBetween val="between"/>
      </c:valAx>
      <c:catAx>
        <c:axId val="1521923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1919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1100"/>
              <a:t>INDUKSI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Dashboard!$F$4:$F$10</c:f>
              <c:numCache>
                <c:formatCode>General</c:formatCode>
                <c:ptCount val="7"/>
                <c:pt idx="0">
                  <c:v>1</c:v>
                </c:pt>
                <c:pt idx="1">
                  <c:v>736</c:v>
                </c:pt>
                <c:pt idx="2">
                  <c:v>304</c:v>
                </c:pt>
                <c:pt idx="3">
                  <c:v>16</c:v>
                </c:pt>
                <c:pt idx="4">
                  <c:v>29</c:v>
                </c:pt>
                <c:pt idx="5">
                  <c:v>51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B-4FA5-AC88-83D32B174C82}"/>
            </c:ext>
          </c:extLst>
        </c:ser>
        <c:ser>
          <c:idx val="1"/>
          <c:order val="1"/>
          <c:tx>
            <c:strRef>
              <c:f>Dashboard!$G$3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Dashboard!$G$4:$G$10</c:f>
              <c:numCache>
                <c:formatCode>General</c:formatCode>
                <c:ptCount val="7"/>
                <c:pt idx="0">
                  <c:v>1</c:v>
                </c:pt>
                <c:pt idx="1">
                  <c:v>667</c:v>
                </c:pt>
                <c:pt idx="2">
                  <c:v>280</c:v>
                </c:pt>
                <c:pt idx="3">
                  <c:v>16</c:v>
                </c:pt>
                <c:pt idx="4">
                  <c:v>26</c:v>
                </c:pt>
                <c:pt idx="5">
                  <c:v>49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6B-4FA5-AC88-83D32B174C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60"/>
        <c:axId val="1380087711"/>
        <c:axId val="1380088959"/>
      </c:barChart>
      <c:lineChart>
        <c:grouping val="standard"/>
        <c:varyColors val="0"/>
        <c:ser>
          <c:idx val="2"/>
          <c:order val="2"/>
          <c:tx>
            <c:strRef>
              <c:f>Dashboard!$H$3</c:f>
              <c:strCache>
                <c:ptCount val="1"/>
                <c:pt idx="0">
                  <c:v>ACH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Dashboard!$H$4:$H$10</c:f>
              <c:numCache>
                <c:formatCode>0%</c:formatCode>
                <c:ptCount val="7"/>
                <c:pt idx="0">
                  <c:v>1</c:v>
                </c:pt>
                <c:pt idx="1">
                  <c:v>0.90625</c:v>
                </c:pt>
                <c:pt idx="2">
                  <c:v>0.92105263157894735</c:v>
                </c:pt>
                <c:pt idx="3">
                  <c:v>1</c:v>
                </c:pt>
                <c:pt idx="4">
                  <c:v>0.89655172413793105</c:v>
                </c:pt>
                <c:pt idx="5">
                  <c:v>0.96078431372549022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6B-4FA5-AC88-83D32B174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923935"/>
        <c:axId val="1521919359"/>
      </c:lineChart>
      <c:catAx>
        <c:axId val="13800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8959"/>
        <c:crosses val="autoZero"/>
        <c:auto val="1"/>
        <c:lblAlgn val="ctr"/>
        <c:lblOffset val="100"/>
        <c:noMultiLvlLbl val="0"/>
      </c:catAx>
      <c:valAx>
        <c:axId val="138008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7711"/>
        <c:crosses val="autoZero"/>
        <c:crossBetween val="between"/>
      </c:valAx>
      <c:valAx>
        <c:axId val="152191935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23935"/>
        <c:crosses val="max"/>
        <c:crossBetween val="between"/>
      </c:valAx>
      <c:catAx>
        <c:axId val="1521923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1919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1100"/>
              <a:t>REINDUKSI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Dashboard!$I$4:$I$10</c:f>
              <c:numCache>
                <c:formatCode>General</c:formatCode>
                <c:ptCount val="7"/>
                <c:pt idx="0">
                  <c:v>1</c:v>
                </c:pt>
                <c:pt idx="1">
                  <c:v>736</c:v>
                </c:pt>
                <c:pt idx="2">
                  <c:v>304</c:v>
                </c:pt>
                <c:pt idx="3">
                  <c:v>16</c:v>
                </c:pt>
                <c:pt idx="4">
                  <c:v>29</c:v>
                </c:pt>
                <c:pt idx="5">
                  <c:v>51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9-4B1C-840B-DB3B791EE090}"/>
            </c:ext>
          </c:extLst>
        </c:ser>
        <c:ser>
          <c:idx val="1"/>
          <c:order val="1"/>
          <c:tx>
            <c:strRef>
              <c:f>Dashboard!$J$3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Dashboard!$J$4:$J$10</c:f>
              <c:numCache>
                <c:formatCode>General</c:formatCode>
                <c:ptCount val="7"/>
                <c:pt idx="0">
                  <c:v>0</c:v>
                </c:pt>
                <c:pt idx="1">
                  <c:v>491</c:v>
                </c:pt>
                <c:pt idx="2">
                  <c:v>217</c:v>
                </c:pt>
                <c:pt idx="3">
                  <c:v>11</c:v>
                </c:pt>
                <c:pt idx="4">
                  <c:v>18</c:v>
                </c:pt>
                <c:pt idx="5">
                  <c:v>24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9-4B1C-840B-DB3B791EE0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60"/>
        <c:axId val="1380087711"/>
        <c:axId val="1380088959"/>
      </c:barChart>
      <c:lineChart>
        <c:grouping val="standard"/>
        <c:varyColors val="0"/>
        <c:ser>
          <c:idx val="2"/>
          <c:order val="2"/>
          <c:tx>
            <c:strRef>
              <c:f>Dashboard!$K$3</c:f>
              <c:strCache>
                <c:ptCount val="1"/>
                <c:pt idx="0">
                  <c:v>ACH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Dashboard!$K$4:$K$10</c:f>
              <c:numCache>
                <c:formatCode>0%</c:formatCode>
                <c:ptCount val="7"/>
                <c:pt idx="0">
                  <c:v>0</c:v>
                </c:pt>
                <c:pt idx="1">
                  <c:v>0.66711956521739135</c:v>
                </c:pt>
                <c:pt idx="2">
                  <c:v>0.71381578947368418</c:v>
                </c:pt>
                <c:pt idx="3">
                  <c:v>0.6875</c:v>
                </c:pt>
                <c:pt idx="4">
                  <c:v>0.62068965517241381</c:v>
                </c:pt>
                <c:pt idx="5">
                  <c:v>0.47058823529411764</c:v>
                </c:pt>
                <c:pt idx="6">
                  <c:v>0.56521739130434778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C9-4B1C-840B-DB3B791EE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923935"/>
        <c:axId val="1521919359"/>
      </c:lineChart>
      <c:catAx>
        <c:axId val="13800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8959"/>
        <c:crosses val="autoZero"/>
        <c:auto val="1"/>
        <c:lblAlgn val="ctr"/>
        <c:lblOffset val="100"/>
        <c:noMultiLvlLbl val="0"/>
      </c:catAx>
      <c:valAx>
        <c:axId val="138008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7711"/>
        <c:crosses val="autoZero"/>
        <c:crossBetween val="between"/>
      </c:valAx>
      <c:valAx>
        <c:axId val="152191935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23935"/>
        <c:crosses val="max"/>
        <c:crossBetween val="between"/>
      </c:valAx>
      <c:catAx>
        <c:axId val="1521923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1919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1100"/>
              <a:t>BSA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Dashboard!$L$3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Dashboard!$L$4:$L$10</c:f>
              <c:numCache>
                <c:formatCode>General</c:formatCode>
                <c:ptCount val="7"/>
                <c:pt idx="0">
                  <c:v>0</c:v>
                </c:pt>
                <c:pt idx="1">
                  <c:v>685</c:v>
                </c:pt>
                <c:pt idx="2">
                  <c:v>230</c:v>
                </c:pt>
                <c:pt idx="3">
                  <c:v>0</c:v>
                </c:pt>
                <c:pt idx="4">
                  <c:v>6</c:v>
                </c:pt>
                <c:pt idx="5">
                  <c:v>16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4-4819-8FCA-1B54AB5F2C97}"/>
            </c:ext>
          </c:extLst>
        </c:ser>
        <c:ser>
          <c:idx val="1"/>
          <c:order val="1"/>
          <c:tx>
            <c:strRef>
              <c:f>Dashboard!$M$3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Dashboard!$M$4:$M$10</c:f>
              <c:numCache>
                <c:formatCode>General</c:formatCode>
                <c:ptCount val="7"/>
                <c:pt idx="0">
                  <c:v>0</c:v>
                </c:pt>
                <c:pt idx="1">
                  <c:v>109</c:v>
                </c:pt>
                <c:pt idx="2">
                  <c:v>59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04-4819-8FCA-1B54AB5F2C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60"/>
        <c:axId val="1380087711"/>
        <c:axId val="1380088959"/>
      </c:barChart>
      <c:lineChart>
        <c:grouping val="standard"/>
        <c:varyColors val="0"/>
        <c:ser>
          <c:idx val="2"/>
          <c:order val="2"/>
          <c:tx>
            <c:strRef>
              <c:f>Dashboard!$N$3</c:f>
              <c:strCache>
                <c:ptCount val="1"/>
                <c:pt idx="0">
                  <c:v>ACH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Dashboard!$N$4:$N$10</c:f>
              <c:numCache>
                <c:formatCode>0%</c:formatCode>
                <c:ptCount val="7"/>
                <c:pt idx="0">
                  <c:v>0</c:v>
                </c:pt>
                <c:pt idx="1">
                  <c:v>0.15912408759124089</c:v>
                </c:pt>
                <c:pt idx="2">
                  <c:v>0.2565217391304348</c:v>
                </c:pt>
                <c:pt idx="3">
                  <c:v>0</c:v>
                </c:pt>
                <c:pt idx="4">
                  <c:v>0.16666666666666666</c:v>
                </c:pt>
                <c:pt idx="5">
                  <c:v>0.1875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04-4819-8FCA-1B54AB5F2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923935"/>
        <c:axId val="1521919359"/>
      </c:lineChart>
      <c:catAx>
        <c:axId val="13800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8959"/>
        <c:crosses val="autoZero"/>
        <c:auto val="1"/>
        <c:lblAlgn val="ctr"/>
        <c:lblOffset val="100"/>
        <c:noMultiLvlLbl val="0"/>
      </c:catAx>
      <c:valAx>
        <c:axId val="138008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7711"/>
        <c:crosses val="autoZero"/>
        <c:crossBetween val="between"/>
      </c:valAx>
      <c:valAx>
        <c:axId val="152191935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23935"/>
        <c:crosses val="max"/>
        <c:crossBetween val="between"/>
      </c:valAx>
      <c:catAx>
        <c:axId val="1521923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1919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1100"/>
              <a:t>BLS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Dashboard!$O$3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Dashboard!$O$4:$O$10</c:f>
              <c:numCache>
                <c:formatCode>General</c:formatCode>
                <c:ptCount val="7"/>
                <c:pt idx="0">
                  <c:v>1</c:v>
                </c:pt>
                <c:pt idx="1">
                  <c:v>736</c:v>
                </c:pt>
                <c:pt idx="2">
                  <c:v>304</c:v>
                </c:pt>
                <c:pt idx="3">
                  <c:v>16</c:v>
                </c:pt>
                <c:pt idx="4">
                  <c:v>29</c:v>
                </c:pt>
                <c:pt idx="5">
                  <c:v>51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D-4F19-AD74-FCD0BE3EA00D}"/>
            </c:ext>
          </c:extLst>
        </c:ser>
        <c:ser>
          <c:idx val="1"/>
          <c:order val="1"/>
          <c:tx>
            <c:strRef>
              <c:f>Dashboard!$P$3</c:f>
              <c:strCache>
                <c:ptCount val="1"/>
                <c:pt idx="0">
                  <c:v>ACTUAL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Dashboard!$P$4:$P$10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D-4F19-AD74-FCD0BE3EA0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60"/>
        <c:axId val="1380087711"/>
        <c:axId val="1380088959"/>
      </c:barChart>
      <c:lineChart>
        <c:grouping val="standard"/>
        <c:varyColors val="0"/>
        <c:ser>
          <c:idx val="2"/>
          <c:order val="2"/>
          <c:tx>
            <c:strRef>
              <c:f>Dashboard!$Q$3</c:f>
              <c:strCache>
                <c:ptCount val="1"/>
                <c:pt idx="0">
                  <c:v>ACH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Dashboard!$Q$4:$Q$10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DD-4F19-AD74-FCD0BE3EA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923935"/>
        <c:axId val="1521919359"/>
      </c:lineChart>
      <c:catAx>
        <c:axId val="13800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8959"/>
        <c:crosses val="autoZero"/>
        <c:auto val="1"/>
        <c:lblAlgn val="ctr"/>
        <c:lblOffset val="100"/>
        <c:noMultiLvlLbl val="0"/>
      </c:catAx>
      <c:valAx>
        <c:axId val="138008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7711"/>
        <c:crosses val="autoZero"/>
        <c:crossBetween val="between"/>
      </c:valAx>
      <c:valAx>
        <c:axId val="152191935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23935"/>
        <c:crosses val="max"/>
        <c:crossBetween val="between"/>
      </c:valAx>
      <c:catAx>
        <c:axId val="1521923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1919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1100"/>
              <a:t>ISOLASI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Dashboard!$R$3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Dashboard!$R$4:$R$10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206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1-4203-B1D1-75206443498F}"/>
            </c:ext>
          </c:extLst>
        </c:ser>
        <c:ser>
          <c:idx val="1"/>
          <c:order val="1"/>
          <c:tx>
            <c:strRef>
              <c:f>Dashboard!$S$3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Dashboard!$S$4:$S$10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218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1-4203-B1D1-752064434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60"/>
        <c:axId val="1380087711"/>
        <c:axId val="1380088959"/>
      </c:barChart>
      <c:lineChart>
        <c:grouping val="standard"/>
        <c:varyColors val="0"/>
        <c:ser>
          <c:idx val="2"/>
          <c:order val="2"/>
          <c:tx>
            <c:strRef>
              <c:f>Dashboard!$T$3</c:f>
              <c:strCache>
                <c:ptCount val="1"/>
                <c:pt idx="0">
                  <c:v>ACH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Dashboard!$T$4:$T$10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1.058252427184466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F1-4203-B1D1-752064434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923935"/>
        <c:axId val="1521919359"/>
      </c:lineChart>
      <c:catAx>
        <c:axId val="13800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8959"/>
        <c:crosses val="autoZero"/>
        <c:auto val="1"/>
        <c:lblAlgn val="ctr"/>
        <c:lblOffset val="100"/>
        <c:noMultiLvlLbl val="0"/>
      </c:catAx>
      <c:valAx>
        <c:axId val="138008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7711"/>
        <c:crosses val="autoZero"/>
        <c:crossBetween val="between"/>
      </c:valAx>
      <c:valAx>
        <c:axId val="152191935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23935"/>
        <c:crosses val="max"/>
        <c:crossBetween val="between"/>
      </c:valAx>
      <c:catAx>
        <c:axId val="1521923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1919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1100"/>
              <a:t>DEKAT</a:t>
            </a:r>
            <a:r>
              <a:rPr lang="en-ID" sz="1100" baseline="0"/>
              <a:t> AIR</a:t>
            </a:r>
            <a:endParaRPr lang="en-ID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Dashboard!$U$3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Dashboard!$U$4:$U$10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B-4704-BDAB-CCA0BDF43802}"/>
            </c:ext>
          </c:extLst>
        </c:ser>
        <c:ser>
          <c:idx val="1"/>
          <c:order val="1"/>
          <c:tx>
            <c:strRef>
              <c:f>Dashboard!$V$3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Dashboard!$V$4:$V$10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5B-4704-BDAB-CCA0BDF438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60"/>
        <c:axId val="1380087711"/>
        <c:axId val="1380088959"/>
      </c:barChart>
      <c:lineChart>
        <c:grouping val="standard"/>
        <c:varyColors val="0"/>
        <c:ser>
          <c:idx val="2"/>
          <c:order val="2"/>
          <c:tx>
            <c:strRef>
              <c:f>Dashboard!$W$3</c:f>
              <c:strCache>
                <c:ptCount val="1"/>
                <c:pt idx="0">
                  <c:v>ACH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Dashboard!$W$4:$W$10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5B-4704-BDAB-CCA0BDF43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923935"/>
        <c:axId val="1521919359"/>
      </c:lineChart>
      <c:catAx>
        <c:axId val="13800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8959"/>
        <c:crosses val="autoZero"/>
        <c:auto val="1"/>
        <c:lblAlgn val="ctr"/>
        <c:lblOffset val="100"/>
        <c:noMultiLvlLbl val="0"/>
      </c:catAx>
      <c:valAx>
        <c:axId val="138008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7711"/>
        <c:crosses val="autoZero"/>
        <c:crossBetween val="between"/>
      </c:valAx>
      <c:valAx>
        <c:axId val="152191935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23935"/>
        <c:crosses val="max"/>
        <c:crossBetween val="between"/>
      </c:valAx>
      <c:catAx>
        <c:axId val="1521923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1919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1100"/>
              <a:t>KETINGGIAN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Dashboard!$X$3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Dashboard!$X$4:$X$10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29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C53-8AED-C13DDAAC652D}"/>
            </c:ext>
          </c:extLst>
        </c:ser>
        <c:ser>
          <c:idx val="1"/>
          <c:order val="1"/>
          <c:tx>
            <c:strRef>
              <c:f>Dashboard!$Y$3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Dashboard!$Y$4:$Y$10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28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C53-8AED-C13DDAAC65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60"/>
        <c:axId val="1380087711"/>
        <c:axId val="1380088959"/>
      </c:barChart>
      <c:lineChart>
        <c:grouping val="standard"/>
        <c:varyColors val="0"/>
        <c:ser>
          <c:idx val="2"/>
          <c:order val="2"/>
          <c:tx>
            <c:strRef>
              <c:f>Dashboard!$Z$3</c:f>
              <c:strCache>
                <c:ptCount val="1"/>
                <c:pt idx="0">
                  <c:v>ACH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Dashboard!$Z$4:$Z$10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0.96551724137931039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EA-4C53-8AED-C13DDAAC6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923935"/>
        <c:axId val="1521919359"/>
      </c:lineChart>
      <c:catAx>
        <c:axId val="13800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8959"/>
        <c:crosses val="autoZero"/>
        <c:auto val="1"/>
        <c:lblAlgn val="ctr"/>
        <c:lblOffset val="100"/>
        <c:noMultiLvlLbl val="0"/>
      </c:catAx>
      <c:valAx>
        <c:axId val="138008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7711"/>
        <c:crosses val="autoZero"/>
        <c:crossBetween val="between"/>
      </c:valAx>
      <c:valAx>
        <c:axId val="152191935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23935"/>
        <c:crosses val="max"/>
        <c:crossBetween val="between"/>
      </c:valAx>
      <c:catAx>
        <c:axId val="1521923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1919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1100"/>
              <a:t>RUANG</a:t>
            </a:r>
            <a:r>
              <a:rPr lang="en-ID" sz="1100" baseline="0"/>
              <a:t> TERBATAS</a:t>
            </a:r>
            <a:endParaRPr lang="en-ID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Dashboard!$AA$3</c:f>
              <c:strCache>
                <c:ptCount val="1"/>
                <c:pt idx="0">
                  <c:v>PLAN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Dashboard!$AA$4:$AA$10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7-4E22-88B7-6FC58B47C052}"/>
            </c:ext>
          </c:extLst>
        </c:ser>
        <c:ser>
          <c:idx val="1"/>
          <c:order val="1"/>
          <c:tx>
            <c:strRef>
              <c:f>Dashboard!$AB$3</c:f>
              <c:strCache>
                <c:ptCount val="1"/>
                <c:pt idx="0">
                  <c:v>ACTUAL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Dashboard!$AB$4:$AB$10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B7-4E22-88B7-6FC58B47C0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60"/>
        <c:axId val="1380087711"/>
        <c:axId val="1380088959"/>
      </c:barChart>
      <c:lineChart>
        <c:grouping val="standard"/>
        <c:varyColors val="0"/>
        <c:ser>
          <c:idx val="2"/>
          <c:order val="2"/>
          <c:tx>
            <c:strRef>
              <c:f>Dashboard!$AC$3</c:f>
              <c:strCache>
                <c:ptCount val="1"/>
                <c:pt idx="0">
                  <c:v>ACH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Dashboard!$AC$4:$AC$10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B7-4E22-88B7-6FC58B47C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923935"/>
        <c:axId val="1521919359"/>
      </c:lineChart>
      <c:catAx>
        <c:axId val="13800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8959"/>
        <c:crosses val="autoZero"/>
        <c:auto val="1"/>
        <c:lblAlgn val="ctr"/>
        <c:lblOffset val="100"/>
        <c:noMultiLvlLbl val="0"/>
      </c:catAx>
      <c:valAx>
        <c:axId val="138008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7711"/>
        <c:crosses val="autoZero"/>
        <c:crossBetween val="between"/>
      </c:valAx>
      <c:valAx>
        <c:axId val="152191935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23935"/>
        <c:crosses val="max"/>
        <c:crossBetween val="between"/>
      </c:valAx>
      <c:catAx>
        <c:axId val="1521923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1919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1100"/>
              <a:t>TOOLS</a:t>
            </a:r>
            <a:r>
              <a:rPr lang="en-ID" sz="1100" baseline="0"/>
              <a:t> KEEPER</a:t>
            </a:r>
            <a:endParaRPr lang="en-ID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Dashboard!$AD$3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Dashboard!$AD$4:$AD$10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B-4BF8-A8A0-7419DF587909}"/>
            </c:ext>
          </c:extLst>
        </c:ser>
        <c:ser>
          <c:idx val="1"/>
          <c:order val="1"/>
          <c:tx>
            <c:strRef>
              <c:f>Dashboard!$AE$3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Dashboard!$AE$4:$AE$10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5B-4BF8-A8A0-7419DF5879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60"/>
        <c:axId val="1380087711"/>
        <c:axId val="1380088959"/>
      </c:barChart>
      <c:lineChart>
        <c:grouping val="standard"/>
        <c:varyColors val="0"/>
        <c:ser>
          <c:idx val="2"/>
          <c:order val="2"/>
          <c:tx>
            <c:strRef>
              <c:f>Dashboard!$AF$3</c:f>
              <c:strCache>
                <c:ptCount val="1"/>
                <c:pt idx="0">
                  <c:v>ACH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Dashboard!$B$4:$B$10</c:f>
              <c:strCache>
                <c:ptCount val="7"/>
                <c:pt idx="0">
                  <c:v>OPERATION</c:v>
                </c:pt>
                <c:pt idx="1">
                  <c:v>PRODUKSI</c:v>
                </c:pt>
                <c:pt idx="2">
                  <c:v>PLANT</c:v>
                </c:pt>
                <c:pt idx="3">
                  <c:v>ENGINEERING</c:v>
                </c:pt>
                <c:pt idx="4">
                  <c:v>LOGISTIC</c:v>
                </c:pt>
                <c:pt idx="5">
                  <c:v>HRGA &amp; FA</c:v>
                </c:pt>
                <c:pt idx="6">
                  <c:v>SHE</c:v>
                </c:pt>
              </c:strCache>
            </c:strRef>
          </c:cat>
          <c:val>
            <c:numRef>
              <c:f>Dashboard!$AF$4:$AF$10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5B-4BF8-A8A0-7419DF587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923935"/>
        <c:axId val="1521919359"/>
      </c:lineChart>
      <c:catAx>
        <c:axId val="13800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8959"/>
        <c:crosses val="autoZero"/>
        <c:auto val="1"/>
        <c:lblAlgn val="ctr"/>
        <c:lblOffset val="100"/>
        <c:noMultiLvlLbl val="0"/>
      </c:catAx>
      <c:valAx>
        <c:axId val="138008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87711"/>
        <c:crosses val="autoZero"/>
        <c:crossBetween val="between"/>
      </c:valAx>
      <c:valAx>
        <c:axId val="152191935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23935"/>
        <c:crosses val="max"/>
        <c:crossBetween val="between"/>
      </c:valAx>
      <c:catAx>
        <c:axId val="1521923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1919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28575</xdr:rowOff>
    </xdr:from>
    <xdr:to>
      <xdr:col>3</xdr:col>
      <xdr:colOff>799815</xdr:colOff>
      <xdr:row>4</xdr:row>
      <xdr:rowOff>171450</xdr:rowOff>
    </xdr:to>
    <xdr:pic>
      <xdr:nvPicPr>
        <xdr:cNvPr id="2" name="Picture 1" descr="C:\Users\she_training.admo\Desktop\logo adaro service sis transparant.png">
          <a:extLst>
            <a:ext uri="{FF2B5EF4-FFF2-40B4-BE49-F238E27FC236}">
              <a16:creationId xmlns:a16="http://schemas.microsoft.com/office/drawing/2014/main" id="{212C603C-7F7F-4C17-B88C-3BFD05B03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23900" y="419100"/>
          <a:ext cx="1076040" cy="5238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38105</xdr:colOff>
      <xdr:row>11</xdr:row>
      <xdr:rowOff>23812</xdr:rowOff>
    </xdr:from>
    <xdr:to>
      <xdr:col>9</xdr:col>
      <xdr:colOff>571500</xdr:colOff>
      <xdr:row>24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67692D-9A57-B46E-306E-A631460C4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33618</xdr:colOff>
      <xdr:row>11</xdr:row>
      <xdr:rowOff>22412</xdr:rowOff>
    </xdr:from>
    <xdr:to>
      <xdr:col>17</xdr:col>
      <xdr:colOff>567014</xdr:colOff>
      <xdr:row>24</xdr:row>
      <xdr:rowOff>179576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059F427-DB02-411B-9310-C5A827CCC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33618</xdr:colOff>
      <xdr:row>11</xdr:row>
      <xdr:rowOff>11205</xdr:rowOff>
    </xdr:from>
    <xdr:to>
      <xdr:col>25</xdr:col>
      <xdr:colOff>567014</xdr:colOff>
      <xdr:row>24</xdr:row>
      <xdr:rowOff>168369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092481B-857B-47ED-B751-3D9881CE2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33617</xdr:colOff>
      <xdr:row>11</xdr:row>
      <xdr:rowOff>11206</xdr:rowOff>
    </xdr:from>
    <xdr:to>
      <xdr:col>33</xdr:col>
      <xdr:colOff>567013</xdr:colOff>
      <xdr:row>24</xdr:row>
      <xdr:rowOff>168370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3E81EF4-C4E3-4D77-B373-A64C790CE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44823</xdr:colOff>
      <xdr:row>11</xdr:row>
      <xdr:rowOff>22412</xdr:rowOff>
    </xdr:from>
    <xdr:to>
      <xdr:col>41</xdr:col>
      <xdr:colOff>578218</xdr:colOff>
      <xdr:row>24</xdr:row>
      <xdr:rowOff>179576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406D184-3E19-4A83-9BF3-03FF3F166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33619</xdr:colOff>
      <xdr:row>26</xdr:row>
      <xdr:rowOff>22411</xdr:rowOff>
    </xdr:from>
    <xdr:to>
      <xdr:col>9</xdr:col>
      <xdr:colOff>567013</xdr:colOff>
      <xdr:row>39</xdr:row>
      <xdr:rowOff>179575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31D136C-F4C2-48B7-988C-1AA3830B7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33617</xdr:colOff>
      <xdr:row>26</xdr:row>
      <xdr:rowOff>22412</xdr:rowOff>
    </xdr:from>
    <xdr:to>
      <xdr:col>17</xdr:col>
      <xdr:colOff>567012</xdr:colOff>
      <xdr:row>39</xdr:row>
      <xdr:rowOff>179576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5467F80-6127-46CD-B58E-DDFF41A85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33618</xdr:colOff>
      <xdr:row>26</xdr:row>
      <xdr:rowOff>22412</xdr:rowOff>
    </xdr:from>
    <xdr:to>
      <xdr:col>25</xdr:col>
      <xdr:colOff>567013</xdr:colOff>
      <xdr:row>39</xdr:row>
      <xdr:rowOff>179576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27AFA87-3751-4DBA-978A-7D56B2B5A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33617</xdr:colOff>
      <xdr:row>26</xdr:row>
      <xdr:rowOff>22411</xdr:rowOff>
    </xdr:from>
    <xdr:to>
      <xdr:col>33</xdr:col>
      <xdr:colOff>567012</xdr:colOff>
      <xdr:row>39</xdr:row>
      <xdr:rowOff>179575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455EA96-B3D5-4765-8D72-B3F642E0E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44824</xdr:colOff>
      <xdr:row>26</xdr:row>
      <xdr:rowOff>33617</xdr:rowOff>
    </xdr:from>
    <xdr:to>
      <xdr:col>41</xdr:col>
      <xdr:colOff>578218</xdr:colOff>
      <xdr:row>40</xdr:row>
      <xdr:rowOff>281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3F3BB05-29D2-47E2-8D47-90631434B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APTA%20NIRBHAYA%20MACO\01_Manajemen%20dan%20Kepemimpinan\01_G_Tujuan,%20Sasaran%20dan%20Program\01_G_03_Pelaporan%20Kinerja%20KPLM\01_G_03_03_Laporan%20Bulanan\01_Internal\03_2022\05_Mei\05_2022_PT%20Saptaindra%20Sejati_MPM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Man Power"/>
      <sheetName val="Manhours"/>
      <sheetName val="TURN OVER"/>
      <sheetName val="database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246E-2E7C-4201-8DE2-1A85B32EB785}">
  <sheetPr>
    <tabColor rgb="FFFF0000"/>
  </sheetPr>
  <dimension ref="A1:M1813"/>
  <sheetViews>
    <sheetView tabSelected="1" zoomScale="85" zoomScaleNormal="85" workbookViewId="0">
      <pane ySplit="4" topLeftCell="A545" activePane="bottomLeft" state="frozen"/>
      <selection pane="bottomLeft" activeCell="F2" sqref="F2"/>
      <selection activeCell="E15" sqref="E15"/>
    </sheetView>
  </sheetViews>
  <sheetFormatPr defaultColWidth="9.140625" defaultRowHeight="14.45"/>
  <cols>
    <col min="1" max="1" width="5.85546875" style="14" customWidth="1"/>
    <col min="2" max="2" width="18.85546875" style="8" bestFit="1" customWidth="1"/>
    <col min="3" max="3" width="19.5703125" style="8" bestFit="1" customWidth="1"/>
    <col min="4" max="4" width="9.7109375" style="14" customWidth="1"/>
    <col min="5" max="5" width="32.7109375" style="14" bestFit="1" customWidth="1"/>
    <col min="6" max="6" width="22" style="14" bestFit="1" customWidth="1"/>
    <col min="7" max="7" width="22" style="14" customWidth="1"/>
    <col min="8" max="8" width="11.42578125" style="14" bestFit="1" customWidth="1"/>
    <col min="9" max="9" width="16.140625" style="8" bestFit="1" customWidth="1"/>
    <col min="10" max="10" width="14.5703125" style="8" customWidth="1"/>
    <col min="11" max="16384" width="9.140625" style="14"/>
  </cols>
  <sheetData>
    <row r="1" spans="1:13" ht="9.9499999999999993" customHeight="1"/>
    <row r="2" spans="1:13">
      <c r="A2" s="18" t="s">
        <v>0</v>
      </c>
    </row>
    <row r="3" spans="1:13" ht="9.9499999999999993" customHeight="1"/>
    <row r="4" spans="1:13" s="13" customFormat="1" ht="30" customHeight="1">
      <c r="A4" s="19" t="s">
        <v>1</v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8</v>
      </c>
      <c r="I4" s="19" t="s">
        <v>9</v>
      </c>
      <c r="J4" s="19" t="s">
        <v>10</v>
      </c>
    </row>
    <row r="5" spans="1:13">
      <c r="A5" s="22">
        <v>1</v>
      </c>
      <c r="B5" s="21" t="str">
        <f>TEXT(C5,"00000000")</f>
        <v>BAGONG-005</v>
      </c>
      <c r="C5" s="21" t="s">
        <v>11</v>
      </c>
      <c r="D5" s="22"/>
      <c r="E5" s="22" t="s">
        <v>12</v>
      </c>
      <c r="F5" s="22" t="s">
        <v>13</v>
      </c>
      <c r="G5" s="22" t="s">
        <v>14</v>
      </c>
      <c r="H5" s="22" t="s">
        <v>15</v>
      </c>
      <c r="I5" s="21" t="str">
        <f>IF(J5="A","OPERASIONAL",IF(J5="B","ADMINISTRASI",IF(J5="C","PENGAWAS",IF(J5="D","TEMPORERY"))))</f>
        <v>OPERASIONAL</v>
      </c>
      <c r="J5" s="21" t="s">
        <v>16</v>
      </c>
      <c r="M5" s="8" t="s">
        <v>11</v>
      </c>
    </row>
    <row r="6" spans="1:13">
      <c r="A6" s="22">
        <f>A5+1</f>
        <v>2</v>
      </c>
      <c r="B6" s="21" t="str">
        <f t="shared" ref="B6:B79" si="0">TEXT(C6,"00000000")</f>
        <v>MP/AR</v>
      </c>
      <c r="C6" s="21" t="s">
        <v>17</v>
      </c>
      <c r="D6" s="22"/>
      <c r="E6" s="22" t="s">
        <v>18</v>
      </c>
      <c r="F6" s="22" t="s">
        <v>19</v>
      </c>
      <c r="G6" s="22" t="s">
        <v>20</v>
      </c>
      <c r="H6" s="22" t="s">
        <v>15</v>
      </c>
      <c r="I6" s="21" t="str">
        <f t="shared" ref="I6:I69" si="1">IF(J6="A","OPERASIONAL",IF(J6="B","ADMINISTRASI",IF(J6="C","PENGAWAS",IF(J6="D","TEMPORERY"))))</f>
        <v>OPERASIONAL</v>
      </c>
      <c r="J6" s="21" t="s">
        <v>16</v>
      </c>
      <c r="M6" s="8" t="s">
        <v>17</v>
      </c>
    </row>
    <row r="7" spans="1:13">
      <c r="A7" s="22">
        <f t="shared" ref="A7:A70" si="2">A6+1</f>
        <v>3</v>
      </c>
      <c r="B7" s="21" t="str">
        <f>TEXT(C7,"00000000")</f>
        <v>MP/ARCO0141</v>
      </c>
      <c r="C7" s="21" t="s">
        <v>21</v>
      </c>
      <c r="D7" s="22"/>
      <c r="E7" s="22" t="s">
        <v>22</v>
      </c>
      <c r="F7" s="22" t="s">
        <v>19</v>
      </c>
      <c r="G7" s="22" t="s">
        <v>23</v>
      </c>
      <c r="H7" s="22" t="s">
        <v>15</v>
      </c>
      <c r="I7" s="21" t="str">
        <f t="shared" si="1"/>
        <v>OPERASIONAL</v>
      </c>
      <c r="J7" s="21" t="s">
        <v>16</v>
      </c>
      <c r="M7" s="8" t="s">
        <v>21</v>
      </c>
    </row>
    <row r="8" spans="1:13">
      <c r="A8" s="22">
        <f t="shared" si="2"/>
        <v>4</v>
      </c>
      <c r="B8" s="21" t="str">
        <f>TEXT(C8,"00000000")</f>
        <v>3696-0420</v>
      </c>
      <c r="C8" s="21" t="s">
        <v>24</v>
      </c>
      <c r="D8" s="22"/>
      <c r="E8" s="22" t="s">
        <v>25</v>
      </c>
      <c r="F8" s="22" t="s">
        <v>19</v>
      </c>
      <c r="G8" s="22" t="s">
        <v>26</v>
      </c>
      <c r="H8" s="22" t="s">
        <v>15</v>
      </c>
      <c r="I8" s="21" t="str">
        <f t="shared" si="1"/>
        <v>ADMINISTRASI</v>
      </c>
      <c r="J8" s="21" t="s">
        <v>27</v>
      </c>
      <c r="M8" s="8" t="s">
        <v>24</v>
      </c>
    </row>
    <row r="9" spans="1:13">
      <c r="A9" s="22">
        <f t="shared" si="2"/>
        <v>5</v>
      </c>
      <c r="B9" s="21" t="str">
        <f t="shared" si="0"/>
        <v>MP/ARCO0210</v>
      </c>
      <c r="C9" s="21" t="s">
        <v>28</v>
      </c>
      <c r="D9" s="22"/>
      <c r="E9" s="22" t="s">
        <v>29</v>
      </c>
      <c r="F9" s="22" t="s">
        <v>19</v>
      </c>
      <c r="G9" s="22" t="s">
        <v>30</v>
      </c>
      <c r="H9" s="22" t="s">
        <v>15</v>
      </c>
      <c r="I9" s="21" t="str">
        <f t="shared" si="1"/>
        <v>OPERASIONAL</v>
      </c>
      <c r="J9" s="21" t="s">
        <v>16</v>
      </c>
      <c r="M9" s="8" t="s">
        <v>28</v>
      </c>
    </row>
    <row r="10" spans="1:13">
      <c r="A10" s="22">
        <f t="shared" si="2"/>
        <v>6</v>
      </c>
      <c r="B10" s="21" t="str">
        <f t="shared" si="0"/>
        <v>MP/ARCO0211</v>
      </c>
      <c r="C10" s="21" t="s">
        <v>31</v>
      </c>
      <c r="D10" s="22"/>
      <c r="E10" s="22" t="s">
        <v>32</v>
      </c>
      <c r="F10" s="22" t="s">
        <v>19</v>
      </c>
      <c r="G10" s="22" t="s">
        <v>33</v>
      </c>
      <c r="H10" s="22" t="s">
        <v>15</v>
      </c>
      <c r="I10" s="21" t="str">
        <f t="shared" si="1"/>
        <v>OPERASIONAL</v>
      </c>
      <c r="J10" s="21" t="s">
        <v>16</v>
      </c>
      <c r="M10" s="8" t="s">
        <v>31</v>
      </c>
    </row>
    <row r="11" spans="1:13">
      <c r="A11" s="22">
        <f t="shared" si="2"/>
        <v>7</v>
      </c>
      <c r="B11" s="21" t="str">
        <f t="shared" si="0"/>
        <v>MP/ARCO0189</v>
      </c>
      <c r="C11" s="21" t="s">
        <v>34</v>
      </c>
      <c r="D11" s="22"/>
      <c r="E11" s="22" t="s">
        <v>35</v>
      </c>
      <c r="F11" s="22" t="s">
        <v>19</v>
      </c>
      <c r="G11" s="22" t="s">
        <v>36</v>
      </c>
      <c r="H11" s="22" t="s">
        <v>15</v>
      </c>
      <c r="I11" s="21" t="str">
        <f t="shared" si="1"/>
        <v>OPERASIONAL</v>
      </c>
      <c r="J11" s="21" t="s">
        <v>16</v>
      </c>
      <c r="M11" s="8" t="s">
        <v>34</v>
      </c>
    </row>
    <row r="12" spans="1:13">
      <c r="A12" s="22">
        <f t="shared" si="2"/>
        <v>8</v>
      </c>
      <c r="B12" s="21" t="str">
        <f t="shared" si="0"/>
        <v>ISAC-21120545</v>
      </c>
      <c r="C12" s="21" t="s">
        <v>37</v>
      </c>
      <c r="D12" s="22"/>
      <c r="E12" s="22" t="s">
        <v>38</v>
      </c>
      <c r="F12" s="22" t="s">
        <v>19</v>
      </c>
      <c r="G12" s="22" t="s">
        <v>23</v>
      </c>
      <c r="H12" s="22" t="s">
        <v>15</v>
      </c>
      <c r="I12" s="21" t="str">
        <f t="shared" si="1"/>
        <v>OPERASIONAL</v>
      </c>
      <c r="J12" s="21" t="s">
        <v>16</v>
      </c>
      <c r="M12" s="8" t="s">
        <v>37</v>
      </c>
    </row>
    <row r="13" spans="1:13">
      <c r="A13" s="22">
        <f t="shared" si="2"/>
        <v>9</v>
      </c>
      <c r="B13" s="21" t="str">
        <f>TEXT(C13,"00000000")</f>
        <v>ISAC-22082330</v>
      </c>
      <c r="C13" s="21" t="s">
        <v>39</v>
      </c>
      <c r="D13" s="22"/>
      <c r="E13" s="22" t="s">
        <v>40</v>
      </c>
      <c r="F13" s="22" t="s">
        <v>19</v>
      </c>
      <c r="G13" s="22" t="s">
        <v>41</v>
      </c>
      <c r="H13" s="22" t="s">
        <v>42</v>
      </c>
      <c r="I13" s="21" t="str">
        <f t="shared" si="1"/>
        <v>OPERASIONAL</v>
      </c>
      <c r="J13" s="21" t="s">
        <v>16</v>
      </c>
      <c r="M13" s="8" t="s">
        <v>39</v>
      </c>
    </row>
    <row r="14" spans="1:13">
      <c r="A14" s="22">
        <f t="shared" si="2"/>
        <v>10</v>
      </c>
      <c r="B14" s="21" t="str">
        <f>TEXT(C14,"00000000")</f>
        <v>ISAC-21110428</v>
      </c>
      <c r="C14" s="21" t="s">
        <v>43</v>
      </c>
      <c r="D14" s="22"/>
      <c r="E14" s="22" t="s">
        <v>44</v>
      </c>
      <c r="F14" s="22" t="s">
        <v>19</v>
      </c>
      <c r="G14" s="22" t="s">
        <v>41</v>
      </c>
      <c r="H14" s="22" t="s">
        <v>15</v>
      </c>
      <c r="I14" s="21" t="str">
        <f t="shared" si="1"/>
        <v>OPERASIONAL</v>
      </c>
      <c r="J14" s="21" t="s">
        <v>16</v>
      </c>
      <c r="M14" s="8" t="s">
        <v>43</v>
      </c>
    </row>
    <row r="15" spans="1:13">
      <c r="A15" s="22">
        <f t="shared" si="2"/>
        <v>11</v>
      </c>
      <c r="B15" s="21" t="str">
        <f>TEXT(C15,"00000000")</f>
        <v>MP/ARCO0129</v>
      </c>
      <c r="C15" s="21" t="s">
        <v>45</v>
      </c>
      <c r="D15" s="22"/>
      <c r="E15" s="22" t="s">
        <v>46</v>
      </c>
      <c r="F15" s="22" t="s">
        <v>19</v>
      </c>
      <c r="G15" s="22" t="s">
        <v>47</v>
      </c>
      <c r="H15" s="22" t="s">
        <v>15</v>
      </c>
      <c r="I15" s="21" t="str">
        <f t="shared" si="1"/>
        <v>OPERASIONAL</v>
      </c>
      <c r="J15" s="21" t="s">
        <v>16</v>
      </c>
      <c r="M15" s="8" t="s">
        <v>45</v>
      </c>
    </row>
    <row r="16" spans="1:13">
      <c r="A16" s="22">
        <f t="shared" si="2"/>
        <v>12</v>
      </c>
      <c r="B16" s="21" t="str">
        <f t="shared" ref="B16:B18" si="3">TEXT(C16,"00000000")</f>
        <v>MP/ARCO-0008</v>
      </c>
      <c r="C16" s="21" t="s">
        <v>48</v>
      </c>
      <c r="D16" s="22"/>
      <c r="E16" s="22" t="s">
        <v>49</v>
      </c>
      <c r="F16" s="22" t="s">
        <v>19</v>
      </c>
      <c r="G16" s="22" t="s">
        <v>47</v>
      </c>
      <c r="H16" s="22" t="s">
        <v>15</v>
      </c>
      <c r="I16" s="21" t="str">
        <f t="shared" si="1"/>
        <v>OPERASIONAL</v>
      </c>
      <c r="J16" s="21" t="s">
        <v>16</v>
      </c>
      <c r="M16" s="8" t="s">
        <v>48</v>
      </c>
    </row>
    <row r="17" spans="1:13">
      <c r="A17" s="22">
        <f t="shared" si="2"/>
        <v>13</v>
      </c>
      <c r="B17" s="21" t="str">
        <f t="shared" si="3"/>
        <v>MP/ARCO-0364</v>
      </c>
      <c r="C17" s="21" t="s">
        <v>50</v>
      </c>
      <c r="D17" s="22"/>
      <c r="E17" s="22" t="s">
        <v>51</v>
      </c>
      <c r="F17" s="22" t="s">
        <v>19</v>
      </c>
      <c r="G17" s="22" t="s">
        <v>36</v>
      </c>
      <c r="H17" s="22" t="s">
        <v>15</v>
      </c>
      <c r="I17" s="21" t="str">
        <f t="shared" si="1"/>
        <v>OPERASIONAL</v>
      </c>
      <c r="J17" s="21" t="s">
        <v>16</v>
      </c>
      <c r="M17" s="8" t="s">
        <v>50</v>
      </c>
    </row>
    <row r="18" spans="1:13">
      <c r="A18" s="22">
        <f t="shared" si="2"/>
        <v>14</v>
      </c>
      <c r="B18" s="21" t="str">
        <f t="shared" si="3"/>
        <v>MP/ARCO0328</v>
      </c>
      <c r="C18" s="21" t="s">
        <v>52</v>
      </c>
      <c r="D18" s="22"/>
      <c r="E18" s="22" t="s">
        <v>53</v>
      </c>
      <c r="F18" s="22" t="s">
        <v>19</v>
      </c>
      <c r="G18" s="22" t="s">
        <v>20</v>
      </c>
      <c r="H18" s="22" t="s">
        <v>15</v>
      </c>
      <c r="I18" s="21" t="str">
        <f t="shared" si="1"/>
        <v>OPERASIONAL</v>
      </c>
      <c r="J18" s="21" t="s">
        <v>16</v>
      </c>
      <c r="M18" s="8" t="s">
        <v>52</v>
      </c>
    </row>
    <row r="19" spans="1:13">
      <c r="A19" s="22">
        <f t="shared" si="2"/>
        <v>15</v>
      </c>
      <c r="B19" s="21" t="str">
        <f t="shared" si="0"/>
        <v>ISAC-21090294</v>
      </c>
      <c r="C19" s="21" t="s">
        <v>54</v>
      </c>
      <c r="D19" s="22"/>
      <c r="E19" s="22" t="s">
        <v>55</v>
      </c>
      <c r="F19" s="22" t="s">
        <v>19</v>
      </c>
      <c r="G19" s="22" t="s">
        <v>56</v>
      </c>
      <c r="H19" s="22" t="s">
        <v>15</v>
      </c>
      <c r="I19" s="21" t="str">
        <f t="shared" si="1"/>
        <v>PENGAWAS</v>
      </c>
      <c r="J19" s="21" t="s">
        <v>57</v>
      </c>
      <c r="M19" s="8" t="s">
        <v>54</v>
      </c>
    </row>
    <row r="20" spans="1:13">
      <c r="A20" s="22">
        <f t="shared" si="2"/>
        <v>16</v>
      </c>
      <c r="B20" s="21" t="str">
        <f t="shared" si="0"/>
        <v>MP/ARCO-0041</v>
      </c>
      <c r="C20" s="21" t="s">
        <v>58</v>
      </c>
      <c r="D20" s="22"/>
      <c r="E20" s="22" t="s">
        <v>59</v>
      </c>
      <c r="F20" s="22" t="s">
        <v>19</v>
      </c>
      <c r="G20" s="22" t="s">
        <v>60</v>
      </c>
      <c r="H20" s="22" t="s">
        <v>15</v>
      </c>
      <c r="I20" s="21" t="str">
        <f t="shared" si="1"/>
        <v>OPERASIONAL</v>
      </c>
      <c r="J20" s="21" t="s">
        <v>16</v>
      </c>
      <c r="M20" s="8" t="s">
        <v>58</v>
      </c>
    </row>
    <row r="21" spans="1:13">
      <c r="A21" s="22">
        <f t="shared" si="2"/>
        <v>17</v>
      </c>
      <c r="B21" s="21" t="str">
        <f t="shared" si="0"/>
        <v>ISAC-0000078</v>
      </c>
      <c r="C21" s="21" t="s">
        <v>61</v>
      </c>
      <c r="D21" s="22"/>
      <c r="E21" s="22" t="s">
        <v>62</v>
      </c>
      <c r="F21" s="22" t="s">
        <v>19</v>
      </c>
      <c r="G21" s="22" t="s">
        <v>63</v>
      </c>
      <c r="H21" s="22" t="s">
        <v>15</v>
      </c>
      <c r="I21" s="21" t="str">
        <f t="shared" si="1"/>
        <v>OPERASIONAL</v>
      </c>
      <c r="J21" s="21" t="s">
        <v>16</v>
      </c>
      <c r="M21" s="8" t="s">
        <v>61</v>
      </c>
    </row>
    <row r="22" spans="1:13">
      <c r="A22" s="22">
        <f t="shared" si="2"/>
        <v>18</v>
      </c>
      <c r="B22" s="21" t="str">
        <f t="shared" si="0"/>
        <v>00000000</v>
      </c>
      <c r="C22" s="21"/>
      <c r="D22" s="22"/>
      <c r="E22" s="22" t="s">
        <v>64</v>
      </c>
      <c r="F22" s="22" t="s">
        <v>19</v>
      </c>
      <c r="G22" s="22" t="s">
        <v>65</v>
      </c>
      <c r="H22" s="22" t="s">
        <v>15</v>
      </c>
      <c r="I22" s="21" t="str">
        <f t="shared" si="1"/>
        <v>OPERASIONAL</v>
      </c>
      <c r="J22" s="21" t="s">
        <v>16</v>
      </c>
      <c r="M22" s="8" t="s">
        <v>66</v>
      </c>
    </row>
    <row r="23" spans="1:13">
      <c r="A23" s="22">
        <f t="shared" si="2"/>
        <v>19</v>
      </c>
      <c r="B23" s="21" t="str">
        <f t="shared" si="0"/>
        <v>MP/ARCO329</v>
      </c>
      <c r="C23" s="21" t="s">
        <v>67</v>
      </c>
      <c r="D23" s="22"/>
      <c r="E23" s="22" t="s">
        <v>68</v>
      </c>
      <c r="F23" s="22" t="s">
        <v>19</v>
      </c>
      <c r="G23" s="22" t="s">
        <v>36</v>
      </c>
      <c r="H23" s="22" t="s">
        <v>15</v>
      </c>
      <c r="I23" s="21" t="str">
        <f t="shared" si="1"/>
        <v>OPERASIONAL</v>
      </c>
      <c r="J23" s="21" t="s">
        <v>16</v>
      </c>
      <c r="M23" s="8" t="s">
        <v>67</v>
      </c>
    </row>
    <row r="24" spans="1:13">
      <c r="A24" s="22">
        <f t="shared" si="2"/>
        <v>20</v>
      </c>
      <c r="B24" s="21" t="str">
        <f t="shared" si="0"/>
        <v>ISAC-22011045</v>
      </c>
      <c r="C24" s="21" t="s">
        <v>69</v>
      </c>
      <c r="D24" s="22"/>
      <c r="E24" s="22" t="s">
        <v>70</v>
      </c>
      <c r="F24" s="22" t="s">
        <v>19</v>
      </c>
      <c r="G24" s="22" t="s">
        <v>71</v>
      </c>
      <c r="H24" s="22" t="s">
        <v>15</v>
      </c>
      <c r="I24" s="21" t="str">
        <f t="shared" si="1"/>
        <v>OPERASIONAL</v>
      </c>
      <c r="J24" s="21" t="s">
        <v>16</v>
      </c>
      <c r="M24" s="8" t="s">
        <v>69</v>
      </c>
    </row>
    <row r="25" spans="1:13">
      <c r="A25" s="22">
        <f t="shared" si="2"/>
        <v>21</v>
      </c>
      <c r="B25" s="21" t="str">
        <f t="shared" si="0"/>
        <v>MP/ARCO-137</v>
      </c>
      <c r="C25" s="21" t="s">
        <v>72</v>
      </c>
      <c r="D25" s="22"/>
      <c r="E25" s="22" t="s">
        <v>73</v>
      </c>
      <c r="F25" s="22" t="s">
        <v>19</v>
      </c>
      <c r="G25" s="22" t="s">
        <v>63</v>
      </c>
      <c r="H25" s="22" t="s">
        <v>15</v>
      </c>
      <c r="I25" s="21" t="str">
        <f t="shared" si="1"/>
        <v>OPERASIONAL</v>
      </c>
      <c r="J25" s="21" t="s">
        <v>16</v>
      </c>
      <c r="M25" s="8" t="s">
        <v>72</v>
      </c>
    </row>
    <row r="26" spans="1:13">
      <c r="A26" s="22">
        <f t="shared" si="2"/>
        <v>22</v>
      </c>
      <c r="B26" s="21" t="str">
        <f t="shared" si="0"/>
        <v>MP/ARCO-0375</v>
      </c>
      <c r="C26" s="21" t="s">
        <v>74</v>
      </c>
      <c r="D26" s="22"/>
      <c r="E26" s="22" t="s">
        <v>75</v>
      </c>
      <c r="F26" s="22" t="s">
        <v>19</v>
      </c>
      <c r="G26" s="22" t="s">
        <v>76</v>
      </c>
      <c r="H26" s="22" t="s">
        <v>15</v>
      </c>
      <c r="I26" s="21" t="str">
        <f t="shared" si="1"/>
        <v>OPERASIONAL</v>
      </c>
      <c r="J26" s="21" t="s">
        <v>16</v>
      </c>
      <c r="M26" s="8" t="s">
        <v>74</v>
      </c>
    </row>
    <row r="27" spans="1:13">
      <c r="A27" s="22">
        <f t="shared" si="2"/>
        <v>23</v>
      </c>
      <c r="B27" s="21" t="str">
        <f t="shared" si="0"/>
        <v>ISAC-000000</v>
      </c>
      <c r="C27" s="21" t="s">
        <v>77</v>
      </c>
      <c r="D27" s="22"/>
      <c r="E27" s="22" t="s">
        <v>78</v>
      </c>
      <c r="F27" s="22" t="s">
        <v>19</v>
      </c>
      <c r="G27" s="22" t="s">
        <v>76</v>
      </c>
      <c r="H27" s="22" t="s">
        <v>15</v>
      </c>
      <c r="I27" s="21" t="str">
        <f t="shared" si="1"/>
        <v>OPERASIONAL</v>
      </c>
      <c r="J27" s="21" t="s">
        <v>16</v>
      </c>
      <c r="M27" s="8" t="s">
        <v>77</v>
      </c>
    </row>
    <row r="28" spans="1:13">
      <c r="A28" s="22">
        <f t="shared" si="2"/>
        <v>24</v>
      </c>
      <c r="B28" s="21" t="str">
        <f t="shared" si="0"/>
        <v>ISAC-22082328</v>
      </c>
      <c r="C28" s="21" t="s">
        <v>79</v>
      </c>
      <c r="D28" s="22"/>
      <c r="E28" s="22" t="s">
        <v>80</v>
      </c>
      <c r="F28" s="22" t="s">
        <v>19</v>
      </c>
      <c r="G28" s="22" t="s">
        <v>65</v>
      </c>
      <c r="H28" s="22" t="s">
        <v>15</v>
      </c>
      <c r="I28" s="21" t="str">
        <f t="shared" si="1"/>
        <v>OPERASIONAL</v>
      </c>
      <c r="J28" s="21" t="s">
        <v>16</v>
      </c>
      <c r="M28" s="8" t="s">
        <v>79</v>
      </c>
    </row>
    <row r="29" spans="1:13">
      <c r="A29" s="22">
        <f t="shared" si="2"/>
        <v>25</v>
      </c>
      <c r="B29" s="21" t="str">
        <f t="shared" si="0"/>
        <v>ISAC-21100373</v>
      </c>
      <c r="C29" s="21" t="s">
        <v>81</v>
      </c>
      <c r="D29" s="22"/>
      <c r="E29" s="22" t="s">
        <v>82</v>
      </c>
      <c r="F29" s="22" t="s">
        <v>19</v>
      </c>
      <c r="G29" s="22" t="s">
        <v>76</v>
      </c>
      <c r="H29" s="22" t="s">
        <v>15</v>
      </c>
      <c r="I29" s="21" t="str">
        <f t="shared" si="1"/>
        <v>OPERASIONAL</v>
      </c>
      <c r="J29" s="21" t="s">
        <v>16</v>
      </c>
      <c r="M29" s="8" t="s">
        <v>81</v>
      </c>
    </row>
    <row r="30" spans="1:13">
      <c r="A30" s="22">
        <f t="shared" si="2"/>
        <v>26</v>
      </c>
      <c r="B30" s="21" t="str">
        <f t="shared" si="0"/>
        <v>MP/ARCO-132</v>
      </c>
      <c r="C30" s="21" t="s">
        <v>83</v>
      </c>
      <c r="D30" s="22"/>
      <c r="E30" s="22" t="s">
        <v>84</v>
      </c>
      <c r="F30" s="22" t="s">
        <v>19</v>
      </c>
      <c r="G30" s="22" t="s">
        <v>76</v>
      </c>
      <c r="H30" s="22" t="s">
        <v>15</v>
      </c>
      <c r="I30" s="21" t="str">
        <f t="shared" si="1"/>
        <v>OPERASIONAL</v>
      </c>
      <c r="J30" s="21" t="s">
        <v>16</v>
      </c>
      <c r="M30" s="8" t="s">
        <v>83</v>
      </c>
    </row>
    <row r="31" spans="1:13">
      <c r="A31" s="22">
        <f t="shared" si="2"/>
        <v>27</v>
      </c>
      <c r="B31" s="21" t="str">
        <f t="shared" si="0"/>
        <v>ISAC-22082329</v>
      </c>
      <c r="C31" s="21" t="s">
        <v>85</v>
      </c>
      <c r="D31" s="22"/>
      <c r="E31" s="22" t="s">
        <v>86</v>
      </c>
      <c r="F31" s="22" t="s">
        <v>19</v>
      </c>
      <c r="G31" s="22" t="s">
        <v>65</v>
      </c>
      <c r="H31" s="22" t="s">
        <v>15</v>
      </c>
      <c r="I31" s="21" t="str">
        <f t="shared" si="1"/>
        <v>OPERASIONAL</v>
      </c>
      <c r="J31" s="21" t="s">
        <v>16</v>
      </c>
      <c r="M31" s="8" t="s">
        <v>85</v>
      </c>
    </row>
    <row r="32" spans="1:13">
      <c r="A32" s="22">
        <f t="shared" si="2"/>
        <v>28</v>
      </c>
      <c r="B32" s="21" t="str">
        <f t="shared" si="0"/>
        <v>MP/ARCO-19</v>
      </c>
      <c r="C32" s="21" t="s">
        <v>87</v>
      </c>
      <c r="D32" s="22"/>
      <c r="E32" s="22" t="s">
        <v>88</v>
      </c>
      <c r="F32" s="22" t="s">
        <v>19</v>
      </c>
      <c r="G32" s="22" t="s">
        <v>76</v>
      </c>
      <c r="H32" s="22" t="s">
        <v>15</v>
      </c>
      <c r="I32" s="21" t="str">
        <f t="shared" si="1"/>
        <v>OPERASIONAL</v>
      </c>
      <c r="J32" s="21" t="s">
        <v>16</v>
      </c>
      <c r="M32" s="8" t="s">
        <v>87</v>
      </c>
    </row>
    <row r="33" spans="1:13">
      <c r="A33" s="22">
        <f t="shared" si="2"/>
        <v>29</v>
      </c>
      <c r="B33" s="21" t="str">
        <f t="shared" si="0"/>
        <v>MP/ARCO0335</v>
      </c>
      <c r="C33" s="21" t="s">
        <v>89</v>
      </c>
      <c r="D33" s="22"/>
      <c r="E33" s="22" t="s">
        <v>90</v>
      </c>
      <c r="F33" s="22" t="s">
        <v>19</v>
      </c>
      <c r="G33" s="22" t="s">
        <v>76</v>
      </c>
      <c r="H33" s="22" t="s">
        <v>15</v>
      </c>
      <c r="I33" s="21" t="str">
        <f t="shared" si="1"/>
        <v>OPERASIONAL</v>
      </c>
      <c r="J33" s="21" t="s">
        <v>16</v>
      </c>
      <c r="M33" s="8" t="s">
        <v>89</v>
      </c>
    </row>
    <row r="34" spans="1:13">
      <c r="A34" s="22">
        <f t="shared" si="2"/>
        <v>30</v>
      </c>
      <c r="B34" s="21" t="str">
        <f t="shared" si="0"/>
        <v>MP/ARCO-0356</v>
      </c>
      <c r="C34" s="21" t="s">
        <v>91</v>
      </c>
      <c r="D34" s="22"/>
      <c r="E34" s="22" t="s">
        <v>92</v>
      </c>
      <c r="F34" s="22" t="s">
        <v>19</v>
      </c>
      <c r="G34" s="22" t="s">
        <v>76</v>
      </c>
      <c r="H34" s="22" t="s">
        <v>15</v>
      </c>
      <c r="I34" s="21" t="str">
        <f t="shared" si="1"/>
        <v>OPERASIONAL</v>
      </c>
      <c r="J34" s="21" t="s">
        <v>16</v>
      </c>
      <c r="M34" s="8" t="s">
        <v>91</v>
      </c>
    </row>
    <row r="35" spans="1:13">
      <c r="A35" s="22">
        <f t="shared" si="2"/>
        <v>31</v>
      </c>
      <c r="B35" s="21" t="str">
        <f t="shared" si="0"/>
        <v>MP/ARCO125</v>
      </c>
      <c r="C35" s="21" t="s">
        <v>93</v>
      </c>
      <c r="D35" s="22"/>
      <c r="E35" s="22" t="s">
        <v>94</v>
      </c>
      <c r="F35" s="22" t="s">
        <v>19</v>
      </c>
      <c r="G35" s="22" t="s">
        <v>76</v>
      </c>
      <c r="H35" s="22" t="s">
        <v>15</v>
      </c>
      <c r="I35" s="21" t="str">
        <f t="shared" si="1"/>
        <v>OPERASIONAL</v>
      </c>
      <c r="J35" s="21" t="s">
        <v>16</v>
      </c>
      <c r="M35" s="8" t="s">
        <v>93</v>
      </c>
    </row>
    <row r="36" spans="1:13">
      <c r="A36" s="22">
        <f t="shared" si="2"/>
        <v>32</v>
      </c>
      <c r="B36" s="21" t="str">
        <f t="shared" si="0"/>
        <v>MP/ARCO0144</v>
      </c>
      <c r="C36" s="21" t="s">
        <v>95</v>
      </c>
      <c r="D36" s="22"/>
      <c r="E36" s="22" t="s">
        <v>96</v>
      </c>
      <c r="F36" s="22" t="s">
        <v>19</v>
      </c>
      <c r="G36" s="22" t="s">
        <v>63</v>
      </c>
      <c r="H36" s="22" t="s">
        <v>15</v>
      </c>
      <c r="I36" s="21" t="str">
        <f t="shared" si="1"/>
        <v>OPERASIONAL</v>
      </c>
      <c r="J36" s="21" t="s">
        <v>16</v>
      </c>
      <c r="M36" s="8" t="s">
        <v>95</v>
      </c>
    </row>
    <row r="37" spans="1:13">
      <c r="A37" s="22">
        <f t="shared" si="2"/>
        <v>33</v>
      </c>
      <c r="B37" s="21" t="str">
        <f t="shared" si="0"/>
        <v>ISAC-22082425</v>
      </c>
      <c r="C37" s="21" t="s">
        <v>97</v>
      </c>
      <c r="D37" s="22"/>
      <c r="E37" s="22" t="s">
        <v>98</v>
      </c>
      <c r="F37" s="22" t="s">
        <v>19</v>
      </c>
      <c r="G37" s="22" t="s">
        <v>65</v>
      </c>
      <c r="H37" s="22" t="s">
        <v>15</v>
      </c>
      <c r="I37" s="21" t="str">
        <f t="shared" si="1"/>
        <v>OPERASIONAL</v>
      </c>
      <c r="J37" s="21" t="s">
        <v>16</v>
      </c>
      <c r="M37" s="8" t="s">
        <v>97</v>
      </c>
    </row>
    <row r="38" spans="1:13">
      <c r="A38" s="22">
        <f t="shared" si="2"/>
        <v>34</v>
      </c>
      <c r="B38" s="21" t="str">
        <f t="shared" si="0"/>
        <v>ISAC-21080206</v>
      </c>
      <c r="C38" s="21" t="s">
        <v>99</v>
      </c>
      <c r="D38" s="22"/>
      <c r="E38" s="22" t="s">
        <v>100</v>
      </c>
      <c r="F38" s="22" t="s">
        <v>19</v>
      </c>
      <c r="G38" s="22" t="s">
        <v>63</v>
      </c>
      <c r="H38" s="22" t="s">
        <v>15</v>
      </c>
      <c r="I38" s="21" t="str">
        <f t="shared" si="1"/>
        <v>OPERASIONAL</v>
      </c>
      <c r="J38" s="21" t="s">
        <v>16</v>
      </c>
      <c r="M38" s="8" t="s">
        <v>99</v>
      </c>
    </row>
    <row r="39" spans="1:13">
      <c r="A39" s="22">
        <f t="shared" si="2"/>
        <v>35</v>
      </c>
      <c r="B39" s="21" t="str">
        <f>TEXT(C39,"00000000")</f>
        <v>AR-010</v>
      </c>
      <c r="C39" s="21" t="s">
        <v>101</v>
      </c>
      <c r="D39" s="22"/>
      <c r="E39" s="22" t="s">
        <v>102</v>
      </c>
      <c r="F39" s="22" t="s">
        <v>19</v>
      </c>
      <c r="G39" s="22" t="s">
        <v>36</v>
      </c>
      <c r="H39" s="22" t="s">
        <v>15</v>
      </c>
      <c r="I39" s="21" t="str">
        <f t="shared" si="1"/>
        <v>OPERASIONAL</v>
      </c>
      <c r="J39" s="21" t="s">
        <v>16</v>
      </c>
      <c r="M39" s="8" t="s">
        <v>101</v>
      </c>
    </row>
    <row r="40" spans="1:13">
      <c r="A40" s="22">
        <f t="shared" si="2"/>
        <v>36</v>
      </c>
      <c r="B40" s="21" t="str">
        <f>TEXT(C40,"00000000")</f>
        <v>ISAC-22082432</v>
      </c>
      <c r="C40" s="21" t="s">
        <v>103</v>
      </c>
      <c r="D40" s="22"/>
      <c r="E40" s="22" t="s">
        <v>104</v>
      </c>
      <c r="F40" s="22" t="s">
        <v>19</v>
      </c>
      <c r="G40" s="22" t="s">
        <v>65</v>
      </c>
      <c r="H40" s="22" t="s">
        <v>15</v>
      </c>
      <c r="I40" s="21" t="str">
        <f t="shared" si="1"/>
        <v>OPERASIONAL</v>
      </c>
      <c r="J40" s="21" t="s">
        <v>16</v>
      </c>
      <c r="M40" s="8" t="s">
        <v>103</v>
      </c>
    </row>
    <row r="41" spans="1:13">
      <c r="A41" s="22">
        <f t="shared" si="2"/>
        <v>37</v>
      </c>
      <c r="B41" s="21" t="str">
        <f t="shared" si="0"/>
        <v>ISAC-000003</v>
      </c>
      <c r="C41" s="21" t="s">
        <v>105</v>
      </c>
      <c r="D41" s="22"/>
      <c r="E41" s="22" t="s">
        <v>106</v>
      </c>
      <c r="F41" s="22" t="s">
        <v>19</v>
      </c>
      <c r="G41" s="22" t="s">
        <v>63</v>
      </c>
      <c r="H41" s="22" t="s">
        <v>15</v>
      </c>
      <c r="I41" s="21" t="str">
        <f t="shared" si="1"/>
        <v>OPERASIONAL</v>
      </c>
      <c r="J41" s="21" t="s">
        <v>16</v>
      </c>
      <c r="M41" s="8" t="s">
        <v>105</v>
      </c>
    </row>
    <row r="42" spans="1:13">
      <c r="A42" s="22">
        <f t="shared" si="2"/>
        <v>38</v>
      </c>
      <c r="B42" s="21" t="str">
        <f t="shared" si="0"/>
        <v>00000312</v>
      </c>
      <c r="C42" s="21">
        <v>312</v>
      </c>
      <c r="D42" s="22"/>
      <c r="E42" s="22" t="s">
        <v>107</v>
      </c>
      <c r="F42" s="22" t="s">
        <v>19</v>
      </c>
      <c r="G42" s="22" t="s">
        <v>76</v>
      </c>
      <c r="H42" s="22" t="s">
        <v>15</v>
      </c>
      <c r="I42" s="21" t="str">
        <f t="shared" si="1"/>
        <v>OPERASIONAL</v>
      </c>
      <c r="J42" s="21" t="s">
        <v>16</v>
      </c>
      <c r="M42" s="8" t="s">
        <v>108</v>
      </c>
    </row>
    <row r="43" spans="1:13">
      <c r="A43" s="22">
        <f t="shared" si="2"/>
        <v>39</v>
      </c>
      <c r="B43" s="21" t="str">
        <f t="shared" si="0"/>
        <v>MP/ARCO-4002</v>
      </c>
      <c r="C43" s="21" t="s">
        <v>109</v>
      </c>
      <c r="D43" s="22"/>
      <c r="E43" s="22" t="s">
        <v>110</v>
      </c>
      <c r="F43" s="22" t="s">
        <v>19</v>
      </c>
      <c r="G43" s="22" t="s">
        <v>63</v>
      </c>
      <c r="H43" s="22" t="s">
        <v>15</v>
      </c>
      <c r="I43" s="21" t="str">
        <f t="shared" si="1"/>
        <v>OPERASIONAL</v>
      </c>
      <c r="J43" s="21" t="s">
        <v>16</v>
      </c>
      <c r="M43" s="8" t="s">
        <v>109</v>
      </c>
    </row>
    <row r="44" spans="1:13">
      <c r="A44" s="22">
        <f t="shared" si="2"/>
        <v>40</v>
      </c>
      <c r="B44" s="21" t="str">
        <f t="shared" si="0"/>
        <v>ISAC-21110502</v>
      </c>
      <c r="C44" s="21" t="s">
        <v>111</v>
      </c>
      <c r="D44" s="22"/>
      <c r="E44" s="22" t="s">
        <v>112</v>
      </c>
      <c r="F44" s="22" t="s">
        <v>19</v>
      </c>
      <c r="G44" s="22" t="s">
        <v>76</v>
      </c>
      <c r="H44" s="22" t="s">
        <v>15</v>
      </c>
      <c r="I44" s="21" t="str">
        <f t="shared" si="1"/>
        <v>OPERASIONAL</v>
      </c>
      <c r="J44" s="21" t="s">
        <v>16</v>
      </c>
      <c r="M44" s="8" t="s">
        <v>111</v>
      </c>
    </row>
    <row r="45" spans="1:13">
      <c r="A45" s="22">
        <f t="shared" si="2"/>
        <v>41</v>
      </c>
      <c r="B45" s="21" t="str">
        <f t="shared" si="0"/>
        <v>MP/ARCO-0354</v>
      </c>
      <c r="C45" s="21" t="s">
        <v>113</v>
      </c>
      <c r="D45" s="22"/>
      <c r="E45" s="22" t="s">
        <v>114</v>
      </c>
      <c r="F45" s="22" t="s">
        <v>19</v>
      </c>
      <c r="G45" s="22" t="s">
        <v>33</v>
      </c>
      <c r="H45" s="22" t="s">
        <v>15</v>
      </c>
      <c r="I45" s="21" t="str">
        <f t="shared" si="1"/>
        <v>OPERASIONAL</v>
      </c>
      <c r="J45" s="21" t="s">
        <v>16</v>
      </c>
      <c r="M45" s="8" t="s">
        <v>113</v>
      </c>
    </row>
    <row r="46" spans="1:13">
      <c r="A46" s="22">
        <f t="shared" si="2"/>
        <v>42</v>
      </c>
      <c r="B46" s="21" t="str">
        <f t="shared" si="0"/>
        <v>ISAC-000001</v>
      </c>
      <c r="C46" s="21" t="s">
        <v>115</v>
      </c>
      <c r="D46" s="22"/>
      <c r="E46" s="22" t="s">
        <v>116</v>
      </c>
      <c r="F46" s="22" t="s">
        <v>19</v>
      </c>
      <c r="G46" s="22" t="s">
        <v>76</v>
      </c>
      <c r="H46" s="22" t="s">
        <v>15</v>
      </c>
      <c r="I46" s="21" t="str">
        <f t="shared" si="1"/>
        <v>OPERASIONAL</v>
      </c>
      <c r="J46" s="21" t="s">
        <v>16</v>
      </c>
      <c r="M46" s="8" t="s">
        <v>115</v>
      </c>
    </row>
    <row r="47" spans="1:13">
      <c r="A47" s="22">
        <f t="shared" si="2"/>
        <v>43</v>
      </c>
      <c r="B47" s="21" t="str">
        <f t="shared" si="0"/>
        <v>ISAC-21110479</v>
      </c>
      <c r="C47" s="21" t="s">
        <v>117</v>
      </c>
      <c r="D47" s="22"/>
      <c r="E47" s="22" t="s">
        <v>118</v>
      </c>
      <c r="F47" s="22" t="s">
        <v>19</v>
      </c>
      <c r="G47" s="22" t="s">
        <v>76</v>
      </c>
      <c r="H47" s="22" t="s">
        <v>15</v>
      </c>
      <c r="I47" s="21" t="str">
        <f t="shared" si="1"/>
        <v>OPERASIONAL</v>
      </c>
      <c r="J47" s="21" t="s">
        <v>16</v>
      </c>
      <c r="M47" s="8" t="s">
        <v>117</v>
      </c>
    </row>
    <row r="48" spans="1:13">
      <c r="A48" s="22">
        <f t="shared" si="2"/>
        <v>44</v>
      </c>
      <c r="B48" s="21" t="str">
        <f t="shared" si="0"/>
        <v>ISAC-21110501</v>
      </c>
      <c r="C48" s="21" t="s">
        <v>119</v>
      </c>
      <c r="D48" s="22"/>
      <c r="E48" s="22" t="s">
        <v>120</v>
      </c>
      <c r="F48" s="22" t="s">
        <v>19</v>
      </c>
      <c r="G48" s="22" t="s">
        <v>76</v>
      </c>
      <c r="H48" s="22" t="s">
        <v>15</v>
      </c>
      <c r="I48" s="21" t="str">
        <f t="shared" si="1"/>
        <v>OPERASIONAL</v>
      </c>
      <c r="J48" s="21" t="s">
        <v>16</v>
      </c>
      <c r="M48" s="8" t="s">
        <v>119</v>
      </c>
    </row>
    <row r="49" spans="1:13">
      <c r="A49" s="22">
        <f t="shared" si="2"/>
        <v>45</v>
      </c>
      <c r="B49" s="21" t="str">
        <f t="shared" si="0"/>
        <v>ISAC-22021092</v>
      </c>
      <c r="C49" s="21" t="s">
        <v>121</v>
      </c>
      <c r="D49" s="22"/>
      <c r="E49" s="22" t="s">
        <v>122</v>
      </c>
      <c r="F49" s="22" t="s">
        <v>19</v>
      </c>
      <c r="G49" s="22" t="s">
        <v>76</v>
      </c>
      <c r="H49" s="22" t="s">
        <v>15</v>
      </c>
      <c r="I49" s="21" t="str">
        <f t="shared" si="1"/>
        <v>OPERASIONAL</v>
      </c>
      <c r="J49" s="21" t="s">
        <v>16</v>
      </c>
      <c r="M49" s="8" t="s">
        <v>121</v>
      </c>
    </row>
    <row r="50" spans="1:13">
      <c r="A50" s="22">
        <f t="shared" si="2"/>
        <v>46</v>
      </c>
      <c r="B50" s="21" t="str">
        <f t="shared" si="0"/>
        <v>MP/ARCO0162</v>
      </c>
      <c r="C50" s="21" t="s">
        <v>123</v>
      </c>
      <c r="D50" s="22"/>
      <c r="E50" s="22" t="s">
        <v>124</v>
      </c>
      <c r="F50" s="22" t="s">
        <v>19</v>
      </c>
      <c r="G50" s="22" t="s">
        <v>125</v>
      </c>
      <c r="H50" s="22" t="s">
        <v>15</v>
      </c>
      <c r="I50" s="21" t="str">
        <f t="shared" si="1"/>
        <v>PENGAWAS</v>
      </c>
      <c r="J50" s="21" t="s">
        <v>57</v>
      </c>
      <c r="M50" s="8" t="s">
        <v>123</v>
      </c>
    </row>
    <row r="51" spans="1:13">
      <c r="A51" s="22">
        <f t="shared" si="2"/>
        <v>47</v>
      </c>
      <c r="B51" s="21" t="str">
        <f t="shared" si="0"/>
        <v>ISAC-22082356</v>
      </c>
      <c r="C51" s="21" t="s">
        <v>126</v>
      </c>
      <c r="D51" s="22"/>
      <c r="E51" s="22" t="s">
        <v>127</v>
      </c>
      <c r="F51" s="22" t="s">
        <v>19</v>
      </c>
      <c r="G51" s="22" t="s">
        <v>65</v>
      </c>
      <c r="H51" s="22" t="s">
        <v>15</v>
      </c>
      <c r="I51" s="21" t="str">
        <f t="shared" si="1"/>
        <v>OPERASIONAL</v>
      </c>
      <c r="J51" s="21" t="s">
        <v>16</v>
      </c>
      <c r="M51" s="8" t="s">
        <v>126</v>
      </c>
    </row>
    <row r="52" spans="1:13">
      <c r="A52" s="22">
        <f t="shared" si="2"/>
        <v>48</v>
      </c>
      <c r="B52" s="21" t="str">
        <f t="shared" si="0"/>
        <v>MP/ARCO0208</v>
      </c>
      <c r="C52" s="21" t="s">
        <v>128</v>
      </c>
      <c r="D52" s="22"/>
      <c r="E52" s="22" t="s">
        <v>129</v>
      </c>
      <c r="F52" s="22" t="s">
        <v>19</v>
      </c>
      <c r="G52" s="22" t="s">
        <v>76</v>
      </c>
      <c r="H52" s="22" t="s">
        <v>15</v>
      </c>
      <c r="I52" s="21" t="str">
        <f t="shared" si="1"/>
        <v>OPERASIONAL</v>
      </c>
      <c r="J52" s="21" t="s">
        <v>16</v>
      </c>
      <c r="M52" s="8" t="s">
        <v>128</v>
      </c>
    </row>
    <row r="53" spans="1:13">
      <c r="A53" s="22">
        <f t="shared" si="2"/>
        <v>49</v>
      </c>
      <c r="B53" s="21" t="str">
        <f t="shared" si="0"/>
        <v>ISAC-21110497</v>
      </c>
      <c r="C53" s="21" t="s">
        <v>130</v>
      </c>
      <c r="D53" s="22"/>
      <c r="E53" s="22" t="s">
        <v>131</v>
      </c>
      <c r="F53" s="22" t="s">
        <v>19</v>
      </c>
      <c r="G53" s="22" t="s">
        <v>36</v>
      </c>
      <c r="H53" s="22" t="s">
        <v>15</v>
      </c>
      <c r="I53" s="21" t="str">
        <f t="shared" si="1"/>
        <v>OPERASIONAL</v>
      </c>
      <c r="J53" s="21" t="s">
        <v>16</v>
      </c>
      <c r="M53" s="8" t="s">
        <v>130</v>
      </c>
    </row>
    <row r="54" spans="1:13">
      <c r="A54" s="22">
        <f t="shared" si="2"/>
        <v>50</v>
      </c>
      <c r="B54" s="21" t="str">
        <f t="shared" si="0"/>
        <v>MP/ARCO-0371</v>
      </c>
      <c r="C54" s="21" t="s">
        <v>132</v>
      </c>
      <c r="D54" s="22"/>
      <c r="E54" s="22" t="s">
        <v>133</v>
      </c>
      <c r="F54" s="22" t="s">
        <v>19</v>
      </c>
      <c r="G54" s="22" t="s">
        <v>76</v>
      </c>
      <c r="H54" s="22" t="s">
        <v>15</v>
      </c>
      <c r="I54" s="21" t="str">
        <f t="shared" si="1"/>
        <v>OPERASIONAL</v>
      </c>
      <c r="J54" s="21" t="s">
        <v>16</v>
      </c>
      <c r="M54" s="8" t="s">
        <v>132</v>
      </c>
    </row>
    <row r="55" spans="1:13">
      <c r="A55" s="22">
        <f t="shared" si="2"/>
        <v>51</v>
      </c>
      <c r="B55" s="21" t="str">
        <f t="shared" si="0"/>
        <v>MP/ARCO0336</v>
      </c>
      <c r="C55" s="21" t="s">
        <v>134</v>
      </c>
      <c r="D55" s="22"/>
      <c r="E55" s="22" t="s">
        <v>135</v>
      </c>
      <c r="F55" s="22" t="s">
        <v>19</v>
      </c>
      <c r="G55" s="22" t="s">
        <v>76</v>
      </c>
      <c r="H55" s="22" t="s">
        <v>15</v>
      </c>
      <c r="I55" s="21" t="str">
        <f t="shared" si="1"/>
        <v>OPERASIONAL</v>
      </c>
      <c r="J55" s="21" t="s">
        <v>16</v>
      </c>
      <c r="M55" s="8" t="s">
        <v>134</v>
      </c>
    </row>
    <row r="56" spans="1:13">
      <c r="A56" s="22">
        <f t="shared" si="2"/>
        <v>52</v>
      </c>
      <c r="B56" s="21" t="str">
        <f t="shared" si="0"/>
        <v>3102-1237</v>
      </c>
      <c r="C56" s="21" t="s">
        <v>136</v>
      </c>
      <c r="D56" s="22"/>
      <c r="E56" s="22" t="s">
        <v>137</v>
      </c>
      <c r="F56" s="22" t="s">
        <v>19</v>
      </c>
      <c r="G56" s="22" t="s">
        <v>63</v>
      </c>
      <c r="H56" s="22" t="s">
        <v>15</v>
      </c>
      <c r="I56" s="21" t="str">
        <f t="shared" si="1"/>
        <v>OPERASIONAL</v>
      </c>
      <c r="J56" s="21" t="s">
        <v>16</v>
      </c>
      <c r="M56" s="8" t="s">
        <v>136</v>
      </c>
    </row>
    <row r="57" spans="1:13">
      <c r="A57" s="22">
        <f t="shared" si="2"/>
        <v>53</v>
      </c>
      <c r="B57" s="21" t="str">
        <f t="shared" si="0"/>
        <v>ISAC-22051612</v>
      </c>
      <c r="C57" s="21" t="s">
        <v>138</v>
      </c>
      <c r="D57" s="22"/>
      <c r="E57" s="22" t="s">
        <v>139</v>
      </c>
      <c r="F57" s="22" t="s">
        <v>19</v>
      </c>
      <c r="G57" s="22" t="s">
        <v>140</v>
      </c>
      <c r="H57" s="22" t="s">
        <v>15</v>
      </c>
      <c r="I57" s="21" t="str">
        <f t="shared" si="1"/>
        <v>ADMINISTRASI</v>
      </c>
      <c r="J57" s="21" t="s">
        <v>27</v>
      </c>
      <c r="M57" s="8" t="s">
        <v>138</v>
      </c>
    </row>
    <row r="58" spans="1:13">
      <c r="A58" s="22">
        <f t="shared" si="2"/>
        <v>54</v>
      </c>
      <c r="B58" s="21" t="str">
        <f t="shared" si="0"/>
        <v>MP/ARCO-0358</v>
      </c>
      <c r="C58" s="21" t="s">
        <v>141</v>
      </c>
      <c r="D58" s="22"/>
      <c r="E58" s="22" t="s">
        <v>142</v>
      </c>
      <c r="F58" s="22" t="s">
        <v>19</v>
      </c>
      <c r="G58" s="22" t="s">
        <v>63</v>
      </c>
      <c r="H58" s="22" t="s">
        <v>15</v>
      </c>
      <c r="I58" s="21" t="str">
        <f t="shared" si="1"/>
        <v>OPERASIONAL</v>
      </c>
      <c r="J58" s="21" t="s">
        <v>16</v>
      </c>
      <c r="M58" s="8" t="s">
        <v>141</v>
      </c>
    </row>
    <row r="59" spans="1:13">
      <c r="A59" s="22">
        <f t="shared" si="2"/>
        <v>55</v>
      </c>
      <c r="B59" s="21" t="str">
        <f t="shared" si="0"/>
        <v>ISAC-21110496</v>
      </c>
      <c r="C59" s="11" t="s">
        <v>143</v>
      </c>
      <c r="D59" s="22"/>
      <c r="E59" s="22" t="s">
        <v>144</v>
      </c>
      <c r="F59" s="22" t="s">
        <v>19</v>
      </c>
      <c r="G59" s="22" t="s">
        <v>63</v>
      </c>
      <c r="H59" s="22" t="s">
        <v>15</v>
      </c>
      <c r="I59" s="21" t="str">
        <f t="shared" si="1"/>
        <v>OPERASIONAL</v>
      </c>
      <c r="J59" s="21" t="s">
        <v>16</v>
      </c>
      <c r="M59" s="9" t="s">
        <v>143</v>
      </c>
    </row>
    <row r="60" spans="1:13">
      <c r="A60" s="22">
        <f t="shared" si="2"/>
        <v>56</v>
      </c>
      <c r="B60" s="21" t="str">
        <f t="shared" si="0"/>
        <v>MP/ARCO0189</v>
      </c>
      <c r="C60" s="21" t="s">
        <v>34</v>
      </c>
      <c r="D60" s="22"/>
      <c r="E60" s="22" t="s">
        <v>145</v>
      </c>
      <c r="F60" s="22" t="s">
        <v>19</v>
      </c>
      <c r="G60" s="22" t="s">
        <v>20</v>
      </c>
      <c r="H60" s="22" t="s">
        <v>15</v>
      </c>
      <c r="I60" s="21" t="str">
        <f t="shared" si="1"/>
        <v>OPERASIONAL</v>
      </c>
      <c r="J60" s="21" t="s">
        <v>16</v>
      </c>
      <c r="M60" s="8" t="s">
        <v>34</v>
      </c>
    </row>
    <row r="61" spans="1:13">
      <c r="A61" s="22">
        <f t="shared" si="2"/>
        <v>57</v>
      </c>
      <c r="B61" s="21" t="str">
        <f t="shared" si="0"/>
        <v>MP/ARCO0193</v>
      </c>
      <c r="C61" s="21" t="s">
        <v>146</v>
      </c>
      <c r="D61" s="22"/>
      <c r="E61" s="22" t="s">
        <v>147</v>
      </c>
      <c r="F61" s="22" t="s">
        <v>19</v>
      </c>
      <c r="G61" s="22" t="s">
        <v>148</v>
      </c>
      <c r="H61" s="22" t="s">
        <v>15</v>
      </c>
      <c r="I61" s="21" t="str">
        <f t="shared" si="1"/>
        <v>OPERASIONAL</v>
      </c>
      <c r="J61" s="21" t="s">
        <v>16</v>
      </c>
      <c r="M61" s="8" t="s">
        <v>146</v>
      </c>
    </row>
    <row r="62" spans="1:13">
      <c r="A62" s="22">
        <f t="shared" si="2"/>
        <v>58</v>
      </c>
      <c r="B62" s="21" t="str">
        <f t="shared" si="0"/>
        <v>MP/ARCO0174</v>
      </c>
      <c r="C62" s="21" t="s">
        <v>149</v>
      </c>
      <c r="D62" s="22"/>
      <c r="E62" s="22" t="s">
        <v>150</v>
      </c>
      <c r="F62" s="22" t="s">
        <v>19</v>
      </c>
      <c r="G62" s="22" t="s">
        <v>148</v>
      </c>
      <c r="H62" s="22" t="s">
        <v>15</v>
      </c>
      <c r="I62" s="21" t="str">
        <f t="shared" si="1"/>
        <v>OPERASIONAL</v>
      </c>
      <c r="J62" s="21" t="s">
        <v>16</v>
      </c>
      <c r="M62" s="8" t="s">
        <v>149</v>
      </c>
    </row>
    <row r="63" spans="1:13">
      <c r="A63" s="22">
        <f t="shared" si="2"/>
        <v>59</v>
      </c>
      <c r="B63" s="21" t="str">
        <f t="shared" si="0"/>
        <v>ISAC-21090296</v>
      </c>
      <c r="C63" s="21" t="s">
        <v>151</v>
      </c>
      <c r="D63" s="22"/>
      <c r="E63" s="22" t="s">
        <v>152</v>
      </c>
      <c r="F63" s="22" t="s">
        <v>19</v>
      </c>
      <c r="G63" s="22" t="s">
        <v>153</v>
      </c>
      <c r="H63" s="22" t="s">
        <v>15</v>
      </c>
      <c r="I63" s="21" t="str">
        <f t="shared" si="1"/>
        <v>OPERASIONAL</v>
      </c>
      <c r="J63" s="21" t="s">
        <v>16</v>
      </c>
      <c r="M63" s="8" t="s">
        <v>151</v>
      </c>
    </row>
    <row r="64" spans="1:13">
      <c r="A64" s="22">
        <f t="shared" si="2"/>
        <v>60</v>
      </c>
      <c r="B64" s="21" t="str">
        <f t="shared" si="0"/>
        <v>MP/ARCO-0380</v>
      </c>
      <c r="C64" s="21" t="s">
        <v>154</v>
      </c>
      <c r="D64" s="22"/>
      <c r="E64" s="22" t="s">
        <v>155</v>
      </c>
      <c r="F64" s="22" t="s">
        <v>19</v>
      </c>
      <c r="G64" s="22" t="s">
        <v>156</v>
      </c>
      <c r="H64" s="22" t="s">
        <v>15</v>
      </c>
      <c r="I64" s="21" t="str">
        <f t="shared" si="1"/>
        <v>OPERASIONAL</v>
      </c>
      <c r="J64" s="21" t="s">
        <v>16</v>
      </c>
      <c r="M64" s="8" t="s">
        <v>154</v>
      </c>
    </row>
    <row r="65" spans="1:13">
      <c r="A65" s="22">
        <f t="shared" si="2"/>
        <v>61</v>
      </c>
      <c r="B65" s="21" t="str">
        <f t="shared" si="0"/>
        <v>ISAC-22031214</v>
      </c>
      <c r="C65" s="21" t="s">
        <v>157</v>
      </c>
      <c r="D65" s="22"/>
      <c r="E65" s="22" t="s">
        <v>158</v>
      </c>
      <c r="F65" s="22" t="s">
        <v>19</v>
      </c>
      <c r="G65" s="22" t="s">
        <v>148</v>
      </c>
      <c r="H65" s="22" t="s">
        <v>15</v>
      </c>
      <c r="I65" s="21" t="str">
        <f t="shared" si="1"/>
        <v>OPERASIONAL</v>
      </c>
      <c r="J65" s="21" t="s">
        <v>16</v>
      </c>
      <c r="M65" s="8" t="s">
        <v>157</v>
      </c>
    </row>
    <row r="66" spans="1:13">
      <c r="A66" s="22">
        <f t="shared" si="2"/>
        <v>62</v>
      </c>
      <c r="B66" s="21" t="str">
        <f t="shared" si="0"/>
        <v>MP/ARCO-0091</v>
      </c>
      <c r="C66" s="21" t="s">
        <v>159</v>
      </c>
      <c r="D66" s="22"/>
      <c r="E66" s="22" t="s">
        <v>160</v>
      </c>
      <c r="F66" s="22" t="s">
        <v>19</v>
      </c>
      <c r="G66" s="22" t="s">
        <v>161</v>
      </c>
      <c r="H66" s="22" t="s">
        <v>15</v>
      </c>
      <c r="I66" s="21" t="str">
        <f t="shared" si="1"/>
        <v>PENGAWAS</v>
      </c>
      <c r="J66" s="21" t="s">
        <v>57</v>
      </c>
      <c r="M66" s="8" t="s">
        <v>159</v>
      </c>
    </row>
    <row r="67" spans="1:13">
      <c r="A67" s="22">
        <f t="shared" si="2"/>
        <v>63</v>
      </c>
      <c r="B67" s="21" t="str">
        <f t="shared" si="0"/>
        <v>MP/ARCOO216</v>
      </c>
      <c r="C67" s="21" t="s">
        <v>162</v>
      </c>
      <c r="D67" s="22"/>
      <c r="E67" s="22" t="s">
        <v>163</v>
      </c>
      <c r="F67" s="22" t="s">
        <v>19</v>
      </c>
      <c r="G67" s="22" t="s">
        <v>148</v>
      </c>
      <c r="H67" s="22" t="s">
        <v>15</v>
      </c>
      <c r="I67" s="21" t="str">
        <f t="shared" si="1"/>
        <v>OPERASIONAL</v>
      </c>
      <c r="J67" s="21" t="s">
        <v>16</v>
      </c>
      <c r="M67" s="8" t="s">
        <v>162</v>
      </c>
    </row>
    <row r="68" spans="1:13">
      <c r="A68" s="22">
        <f t="shared" si="2"/>
        <v>64</v>
      </c>
      <c r="B68" s="21" t="str">
        <f t="shared" si="0"/>
        <v>ISAC-21110430</v>
      </c>
      <c r="C68" s="21" t="s">
        <v>164</v>
      </c>
      <c r="D68" s="22"/>
      <c r="E68" s="22" t="s">
        <v>165</v>
      </c>
      <c r="F68" s="22" t="s">
        <v>19</v>
      </c>
      <c r="G68" s="22" t="s">
        <v>166</v>
      </c>
      <c r="H68" s="22" t="s">
        <v>15</v>
      </c>
      <c r="I68" s="21" t="str">
        <f t="shared" si="1"/>
        <v>OPERASIONAL</v>
      </c>
      <c r="J68" s="21" t="s">
        <v>16</v>
      </c>
      <c r="M68" s="8" t="s">
        <v>164</v>
      </c>
    </row>
    <row r="69" spans="1:13">
      <c r="A69" s="22">
        <f t="shared" si="2"/>
        <v>65</v>
      </c>
      <c r="B69" s="21" t="str">
        <f t="shared" si="0"/>
        <v>MP/ARCO-0131</v>
      </c>
      <c r="C69" s="21" t="s">
        <v>167</v>
      </c>
      <c r="D69" s="22"/>
      <c r="E69" s="22" t="s">
        <v>168</v>
      </c>
      <c r="F69" s="22" t="s">
        <v>19</v>
      </c>
      <c r="G69" s="22" t="s">
        <v>169</v>
      </c>
      <c r="H69" s="22" t="s">
        <v>15</v>
      </c>
      <c r="I69" s="21" t="str">
        <f t="shared" si="1"/>
        <v>ADMINISTRASI</v>
      </c>
      <c r="J69" s="21" t="s">
        <v>27</v>
      </c>
      <c r="M69" s="8" t="s">
        <v>167</v>
      </c>
    </row>
    <row r="70" spans="1:13">
      <c r="A70" s="22">
        <f t="shared" si="2"/>
        <v>66</v>
      </c>
      <c r="B70" s="21" t="str">
        <f t="shared" si="0"/>
        <v>MP/ARCO-0024</v>
      </c>
      <c r="C70" s="21" t="s">
        <v>170</v>
      </c>
      <c r="D70" s="22"/>
      <c r="E70" s="22" t="s">
        <v>171</v>
      </c>
      <c r="F70" s="22" t="s">
        <v>19</v>
      </c>
      <c r="G70" s="22" t="s">
        <v>148</v>
      </c>
      <c r="H70" s="22" t="s">
        <v>15</v>
      </c>
      <c r="I70" s="21" t="str">
        <f t="shared" ref="I70:I133" si="4">IF(J70="A","OPERASIONAL",IF(J70="B","ADMINISTRASI",IF(J70="C","PENGAWAS",IF(J70="D","TEMPORERY"))))</f>
        <v>OPERASIONAL</v>
      </c>
      <c r="J70" s="21" t="s">
        <v>16</v>
      </c>
      <c r="M70" s="8" t="s">
        <v>170</v>
      </c>
    </row>
    <row r="71" spans="1:13">
      <c r="A71" s="22">
        <f t="shared" ref="A71:A134" si="5">A70+1</f>
        <v>67</v>
      </c>
      <c r="B71" s="21" t="str">
        <f t="shared" si="0"/>
        <v>ISAC-22011048</v>
      </c>
      <c r="C71" s="21" t="s">
        <v>172</v>
      </c>
      <c r="D71" s="22"/>
      <c r="E71" s="22" t="s">
        <v>173</v>
      </c>
      <c r="F71" s="22" t="s">
        <v>19</v>
      </c>
      <c r="G71" s="22" t="s">
        <v>174</v>
      </c>
      <c r="H71" s="22" t="s">
        <v>15</v>
      </c>
      <c r="I71" s="21" t="str">
        <f t="shared" si="4"/>
        <v>OPERASIONAL</v>
      </c>
      <c r="J71" s="21" t="s">
        <v>16</v>
      </c>
      <c r="M71" s="8" t="s">
        <v>172</v>
      </c>
    </row>
    <row r="72" spans="1:13">
      <c r="A72" s="22">
        <f t="shared" si="5"/>
        <v>68</v>
      </c>
      <c r="B72" s="21" t="str">
        <f t="shared" si="0"/>
        <v>MP/ARCO0177</v>
      </c>
      <c r="C72" s="21" t="s">
        <v>175</v>
      </c>
      <c r="D72" s="22"/>
      <c r="E72" s="22" t="s">
        <v>176</v>
      </c>
      <c r="F72" s="22" t="s">
        <v>19</v>
      </c>
      <c r="G72" s="22" t="s">
        <v>30</v>
      </c>
      <c r="H72" s="22" t="s">
        <v>15</v>
      </c>
      <c r="I72" s="21" t="str">
        <f t="shared" si="4"/>
        <v>OPERASIONAL</v>
      </c>
      <c r="J72" s="21" t="s">
        <v>16</v>
      </c>
      <c r="M72" s="8" t="s">
        <v>175</v>
      </c>
    </row>
    <row r="73" spans="1:13">
      <c r="A73" s="22">
        <f t="shared" si="5"/>
        <v>69</v>
      </c>
      <c r="B73" s="21" t="str">
        <f t="shared" si="0"/>
        <v>MP/ARCO-0101</v>
      </c>
      <c r="C73" s="21" t="s">
        <v>177</v>
      </c>
      <c r="D73" s="22"/>
      <c r="E73" s="22" t="s">
        <v>178</v>
      </c>
      <c r="F73" s="22" t="s">
        <v>19</v>
      </c>
      <c r="G73" s="22" t="s">
        <v>179</v>
      </c>
      <c r="H73" s="22" t="s">
        <v>15</v>
      </c>
      <c r="I73" s="21" t="str">
        <f t="shared" si="4"/>
        <v>PENGAWAS</v>
      </c>
      <c r="J73" s="21" t="s">
        <v>57</v>
      </c>
      <c r="M73" s="8" t="s">
        <v>177</v>
      </c>
    </row>
    <row r="74" spans="1:13">
      <c r="A74" s="22">
        <f t="shared" si="5"/>
        <v>70</v>
      </c>
      <c r="B74" s="21" t="str">
        <f t="shared" si="0"/>
        <v>3017-1118</v>
      </c>
      <c r="C74" s="21" t="s">
        <v>180</v>
      </c>
      <c r="D74" s="22"/>
      <c r="E74" s="22" t="s">
        <v>181</v>
      </c>
      <c r="F74" s="22" t="s">
        <v>19</v>
      </c>
      <c r="G74" s="22" t="s">
        <v>33</v>
      </c>
      <c r="H74" s="22" t="s">
        <v>15</v>
      </c>
      <c r="I74" s="21" t="str">
        <f t="shared" si="4"/>
        <v>OPERASIONAL</v>
      </c>
      <c r="J74" s="21" t="s">
        <v>16</v>
      </c>
      <c r="M74" s="8" t="s">
        <v>180</v>
      </c>
    </row>
    <row r="75" spans="1:13">
      <c r="A75" s="22">
        <f t="shared" si="5"/>
        <v>71</v>
      </c>
      <c r="B75" s="21" t="str">
        <f t="shared" si="0"/>
        <v>MP/ARCO0307</v>
      </c>
      <c r="C75" s="21" t="s">
        <v>182</v>
      </c>
      <c r="D75" s="22"/>
      <c r="E75" s="22" t="s">
        <v>183</v>
      </c>
      <c r="F75" s="22" t="s">
        <v>19</v>
      </c>
      <c r="G75" s="22" t="s">
        <v>30</v>
      </c>
      <c r="H75" s="22" t="s">
        <v>15</v>
      </c>
      <c r="I75" s="21" t="str">
        <f t="shared" si="4"/>
        <v>OPERASIONAL</v>
      </c>
      <c r="J75" s="21" t="s">
        <v>16</v>
      </c>
      <c r="M75" s="8" t="s">
        <v>182</v>
      </c>
    </row>
    <row r="76" spans="1:13">
      <c r="A76" s="22">
        <f t="shared" si="5"/>
        <v>72</v>
      </c>
      <c r="B76" s="21" t="str">
        <f>TEXT(C76,"00000000")</f>
        <v>2994-1018</v>
      </c>
      <c r="C76" s="21" t="s">
        <v>184</v>
      </c>
      <c r="D76" s="22"/>
      <c r="E76" s="22" t="s">
        <v>185</v>
      </c>
      <c r="F76" s="22" t="s">
        <v>19</v>
      </c>
      <c r="G76" s="22" t="s">
        <v>148</v>
      </c>
      <c r="H76" s="22" t="s">
        <v>15</v>
      </c>
      <c r="I76" s="21" t="str">
        <f t="shared" si="4"/>
        <v>OPERASIONAL</v>
      </c>
      <c r="J76" s="21" t="s">
        <v>16</v>
      </c>
      <c r="M76" s="8" t="s">
        <v>184</v>
      </c>
    </row>
    <row r="77" spans="1:13">
      <c r="A77" s="22">
        <f t="shared" si="5"/>
        <v>73</v>
      </c>
      <c r="B77" s="21" t="str">
        <f>TEXT(C77,"00000000")</f>
        <v>MP/ARCO-0023</v>
      </c>
      <c r="C77" s="21" t="s">
        <v>186</v>
      </c>
      <c r="D77" s="22"/>
      <c r="E77" s="22" t="s">
        <v>187</v>
      </c>
      <c r="F77" s="22" t="s">
        <v>19</v>
      </c>
      <c r="G77" s="22" t="s">
        <v>169</v>
      </c>
      <c r="H77" s="22" t="s">
        <v>15</v>
      </c>
      <c r="I77" s="21" t="str">
        <f t="shared" si="4"/>
        <v>ADMINISTRASI</v>
      </c>
      <c r="J77" s="21" t="s">
        <v>27</v>
      </c>
      <c r="M77" s="8" t="s">
        <v>186</v>
      </c>
    </row>
    <row r="78" spans="1:13">
      <c r="A78" s="22">
        <f t="shared" si="5"/>
        <v>74</v>
      </c>
      <c r="B78" s="21" t="str">
        <f t="shared" si="0"/>
        <v>MP/ARCO0312</v>
      </c>
      <c r="C78" s="21" t="s">
        <v>188</v>
      </c>
      <c r="D78" s="22"/>
      <c r="E78" s="22" t="s">
        <v>189</v>
      </c>
      <c r="F78" s="22" t="s">
        <v>19</v>
      </c>
      <c r="G78" s="22" t="s">
        <v>148</v>
      </c>
      <c r="H78" s="22" t="s">
        <v>15</v>
      </c>
      <c r="I78" s="21" t="str">
        <f t="shared" si="4"/>
        <v>OPERASIONAL</v>
      </c>
      <c r="J78" s="21" t="s">
        <v>16</v>
      </c>
      <c r="M78" s="8" t="s">
        <v>188</v>
      </c>
    </row>
    <row r="79" spans="1:13">
      <c r="A79" s="22">
        <f t="shared" si="5"/>
        <v>75</v>
      </c>
      <c r="B79" s="21" t="str">
        <f t="shared" si="0"/>
        <v>MP/ARCO0164</v>
      </c>
      <c r="C79" s="21" t="s">
        <v>190</v>
      </c>
      <c r="D79" s="22"/>
      <c r="E79" s="22" t="s">
        <v>191</v>
      </c>
      <c r="F79" s="22" t="s">
        <v>19</v>
      </c>
      <c r="G79" s="22" t="s">
        <v>192</v>
      </c>
      <c r="H79" s="22" t="s">
        <v>15</v>
      </c>
      <c r="I79" s="21" t="str">
        <f t="shared" si="4"/>
        <v>PENGAWAS</v>
      </c>
      <c r="J79" s="21" t="s">
        <v>57</v>
      </c>
      <c r="M79" s="8" t="s">
        <v>190</v>
      </c>
    </row>
    <row r="80" spans="1:13">
      <c r="A80" s="22">
        <f t="shared" si="5"/>
        <v>76</v>
      </c>
      <c r="B80" s="21" t="str">
        <f t="shared" ref="B80:B105" si="6">TEXT(C80,"00000000")</f>
        <v>MP/ARCO0176</v>
      </c>
      <c r="C80" s="21" t="s">
        <v>193</v>
      </c>
      <c r="D80" s="22"/>
      <c r="E80" s="22" t="s">
        <v>194</v>
      </c>
      <c r="F80" s="22" t="s">
        <v>19</v>
      </c>
      <c r="G80" s="22" t="s">
        <v>192</v>
      </c>
      <c r="H80" s="22" t="s">
        <v>15</v>
      </c>
      <c r="I80" s="21" t="str">
        <f t="shared" si="4"/>
        <v>PENGAWAS</v>
      </c>
      <c r="J80" s="21" t="s">
        <v>57</v>
      </c>
      <c r="M80" s="8" t="s">
        <v>193</v>
      </c>
    </row>
    <row r="81" spans="1:13">
      <c r="A81" s="22">
        <f t="shared" si="5"/>
        <v>77</v>
      </c>
      <c r="B81" s="21" t="str">
        <f t="shared" si="6"/>
        <v>ISAC-22021071</v>
      </c>
      <c r="C81" s="21" t="s">
        <v>195</v>
      </c>
      <c r="D81" s="22"/>
      <c r="E81" s="22" t="s">
        <v>196</v>
      </c>
      <c r="F81" s="22" t="s">
        <v>19</v>
      </c>
      <c r="G81" s="22" t="s">
        <v>30</v>
      </c>
      <c r="H81" s="22" t="s">
        <v>15</v>
      </c>
      <c r="I81" s="21" t="str">
        <f t="shared" si="4"/>
        <v>OPERASIONAL</v>
      </c>
      <c r="J81" s="21" t="s">
        <v>16</v>
      </c>
      <c r="M81" s="8" t="s">
        <v>195</v>
      </c>
    </row>
    <row r="82" spans="1:13">
      <c r="A82" s="22">
        <f t="shared" si="5"/>
        <v>78</v>
      </c>
      <c r="B82" s="21" t="str">
        <f t="shared" si="6"/>
        <v>00000317</v>
      </c>
      <c r="C82" s="21">
        <v>317</v>
      </c>
      <c r="D82" s="22"/>
      <c r="E82" s="22" t="s">
        <v>197</v>
      </c>
      <c r="F82" s="22" t="s">
        <v>19</v>
      </c>
      <c r="G82" s="22" t="s">
        <v>174</v>
      </c>
      <c r="H82" s="22" t="s">
        <v>15</v>
      </c>
      <c r="I82" s="21" t="str">
        <f t="shared" si="4"/>
        <v>OPERASIONAL</v>
      </c>
      <c r="J82" s="21" t="s">
        <v>16</v>
      </c>
      <c r="M82" s="8" t="s">
        <v>198</v>
      </c>
    </row>
    <row r="83" spans="1:13">
      <c r="A83" s="22">
        <f t="shared" si="5"/>
        <v>79</v>
      </c>
      <c r="B83" s="21" t="str">
        <f t="shared" si="6"/>
        <v>ISAC-22061745</v>
      </c>
      <c r="C83" s="21" t="s">
        <v>199</v>
      </c>
      <c r="D83" s="22"/>
      <c r="E83" s="22" t="s">
        <v>200</v>
      </c>
      <c r="F83" s="22" t="s">
        <v>19</v>
      </c>
      <c r="G83" s="22" t="s">
        <v>33</v>
      </c>
      <c r="H83" s="22" t="s">
        <v>15</v>
      </c>
      <c r="I83" s="21" t="str">
        <f t="shared" si="4"/>
        <v>OPERASIONAL</v>
      </c>
      <c r="J83" s="21" t="s">
        <v>16</v>
      </c>
      <c r="M83" s="8" t="s">
        <v>199</v>
      </c>
    </row>
    <row r="84" spans="1:13">
      <c r="A84" s="22">
        <f t="shared" si="5"/>
        <v>80</v>
      </c>
      <c r="B84" s="21" t="str">
        <f t="shared" si="6"/>
        <v>MP/ARCO-0348</v>
      </c>
      <c r="C84" s="21" t="s">
        <v>201</v>
      </c>
      <c r="D84" s="22"/>
      <c r="E84" s="22" t="s">
        <v>202</v>
      </c>
      <c r="F84" s="22" t="s">
        <v>19</v>
      </c>
      <c r="G84" s="22" t="s">
        <v>76</v>
      </c>
      <c r="H84" s="22" t="s">
        <v>15</v>
      </c>
      <c r="I84" s="21" t="str">
        <f t="shared" si="4"/>
        <v>OPERASIONAL</v>
      </c>
      <c r="J84" s="21" t="s">
        <v>16</v>
      </c>
      <c r="M84" s="8" t="s">
        <v>201</v>
      </c>
    </row>
    <row r="85" spans="1:13">
      <c r="A85" s="22">
        <f t="shared" si="5"/>
        <v>81</v>
      </c>
      <c r="B85" s="21" t="str">
        <f t="shared" si="6"/>
        <v>00212634</v>
      </c>
      <c r="C85" s="21">
        <v>212634</v>
      </c>
      <c r="D85" s="22"/>
      <c r="E85" s="22" t="s">
        <v>203</v>
      </c>
      <c r="F85" s="22" t="s">
        <v>204</v>
      </c>
      <c r="G85" s="22" t="s">
        <v>205</v>
      </c>
      <c r="H85" s="22" t="s">
        <v>206</v>
      </c>
      <c r="I85" s="21" t="str">
        <f t="shared" si="4"/>
        <v>OPERASIONAL</v>
      </c>
      <c r="J85" s="21" t="s">
        <v>16</v>
      </c>
      <c r="M85" s="8" t="s">
        <v>207</v>
      </c>
    </row>
    <row r="86" spans="1:13">
      <c r="A86" s="22">
        <f t="shared" si="5"/>
        <v>82</v>
      </c>
      <c r="B86" s="21" t="str">
        <f t="shared" si="6"/>
        <v>00212264</v>
      </c>
      <c r="C86" s="21">
        <v>212264</v>
      </c>
      <c r="D86" s="22"/>
      <c r="E86" s="22" t="s">
        <v>208</v>
      </c>
      <c r="F86" s="22" t="s">
        <v>204</v>
      </c>
      <c r="G86" s="22" t="s">
        <v>209</v>
      </c>
      <c r="H86" s="22" t="s">
        <v>206</v>
      </c>
      <c r="I86" s="21" t="str">
        <f t="shared" si="4"/>
        <v>OPERASIONAL</v>
      </c>
      <c r="J86" s="21" t="s">
        <v>16</v>
      </c>
      <c r="M86" s="8" t="s">
        <v>210</v>
      </c>
    </row>
    <row r="87" spans="1:13">
      <c r="A87" s="22">
        <f t="shared" si="5"/>
        <v>83</v>
      </c>
      <c r="B87" s="21" t="str">
        <f t="shared" si="6"/>
        <v>00192256</v>
      </c>
      <c r="C87" s="21">
        <v>192256</v>
      </c>
      <c r="D87" s="22"/>
      <c r="E87" s="22" t="s">
        <v>211</v>
      </c>
      <c r="F87" s="22" t="s">
        <v>204</v>
      </c>
      <c r="G87" s="22" t="s">
        <v>212</v>
      </c>
      <c r="H87" s="22" t="s">
        <v>206</v>
      </c>
      <c r="I87" s="21" t="str">
        <f t="shared" si="4"/>
        <v>OPERASIONAL</v>
      </c>
      <c r="J87" s="21" t="s">
        <v>16</v>
      </c>
      <c r="M87" s="8" t="s">
        <v>213</v>
      </c>
    </row>
    <row r="88" spans="1:13">
      <c r="A88" s="22">
        <f t="shared" si="5"/>
        <v>84</v>
      </c>
      <c r="B88" s="21" t="str">
        <f t="shared" si="6"/>
        <v>00291057</v>
      </c>
      <c r="C88" s="21">
        <v>291057</v>
      </c>
      <c r="D88" s="22"/>
      <c r="E88" s="22" t="s">
        <v>214</v>
      </c>
      <c r="F88" s="22" t="s">
        <v>204</v>
      </c>
      <c r="G88" s="22" t="s">
        <v>215</v>
      </c>
      <c r="H88" s="22" t="s">
        <v>206</v>
      </c>
      <c r="I88" s="21" t="str">
        <f t="shared" si="4"/>
        <v>PENGAWAS</v>
      </c>
      <c r="J88" s="21" t="s">
        <v>57</v>
      </c>
      <c r="M88" s="8" t="s">
        <v>216</v>
      </c>
    </row>
    <row r="89" spans="1:13">
      <c r="A89" s="22">
        <f t="shared" si="5"/>
        <v>85</v>
      </c>
      <c r="B89" s="21" t="str">
        <f t="shared" si="6"/>
        <v>00212518</v>
      </c>
      <c r="C89" s="21">
        <v>212518</v>
      </c>
      <c r="D89" s="22"/>
      <c r="E89" s="22" t="s">
        <v>217</v>
      </c>
      <c r="F89" s="22" t="s">
        <v>204</v>
      </c>
      <c r="G89" s="22" t="s">
        <v>205</v>
      </c>
      <c r="H89" s="22" t="s">
        <v>206</v>
      </c>
      <c r="I89" s="21" t="str">
        <f t="shared" si="4"/>
        <v>OPERASIONAL</v>
      </c>
      <c r="J89" s="21" t="s">
        <v>16</v>
      </c>
      <c r="M89" s="8" t="s">
        <v>218</v>
      </c>
    </row>
    <row r="90" spans="1:13">
      <c r="A90" s="22">
        <f t="shared" si="5"/>
        <v>86</v>
      </c>
      <c r="B90" s="21" t="str">
        <f t="shared" si="6"/>
        <v>00212447</v>
      </c>
      <c r="C90" s="21">
        <v>212447</v>
      </c>
      <c r="D90" s="22"/>
      <c r="E90" s="22" t="s">
        <v>219</v>
      </c>
      <c r="F90" s="22" t="s">
        <v>204</v>
      </c>
      <c r="G90" s="22" t="s">
        <v>205</v>
      </c>
      <c r="H90" s="22" t="s">
        <v>206</v>
      </c>
      <c r="I90" s="21" t="str">
        <f t="shared" si="4"/>
        <v>OPERASIONAL</v>
      </c>
      <c r="J90" s="21" t="s">
        <v>16</v>
      </c>
      <c r="M90" s="8" t="s">
        <v>220</v>
      </c>
    </row>
    <row r="91" spans="1:13">
      <c r="A91" s="22">
        <f t="shared" si="5"/>
        <v>87</v>
      </c>
      <c r="B91" s="21" t="str">
        <f t="shared" si="6"/>
        <v>00192276</v>
      </c>
      <c r="C91" s="21">
        <v>192276</v>
      </c>
      <c r="D91" s="22"/>
      <c r="E91" s="22" t="s">
        <v>221</v>
      </c>
      <c r="F91" s="22" t="s">
        <v>204</v>
      </c>
      <c r="G91" s="22" t="s">
        <v>222</v>
      </c>
      <c r="H91" s="22" t="s">
        <v>206</v>
      </c>
      <c r="I91" s="21" t="str">
        <f t="shared" si="4"/>
        <v>OPERASIONAL</v>
      </c>
      <c r="J91" s="21" t="s">
        <v>16</v>
      </c>
      <c r="M91" s="8" t="s">
        <v>223</v>
      </c>
    </row>
    <row r="92" spans="1:13">
      <c r="A92" s="22">
        <f t="shared" si="5"/>
        <v>88</v>
      </c>
      <c r="B92" s="21" t="str">
        <f t="shared" si="6"/>
        <v>00212503</v>
      </c>
      <c r="C92" s="21">
        <v>212503</v>
      </c>
      <c r="D92" s="22"/>
      <c r="E92" s="22" t="s">
        <v>224</v>
      </c>
      <c r="F92" s="22" t="s">
        <v>204</v>
      </c>
      <c r="G92" s="22" t="s">
        <v>205</v>
      </c>
      <c r="H92" s="22" t="s">
        <v>206</v>
      </c>
      <c r="I92" s="21" t="str">
        <f t="shared" si="4"/>
        <v>OPERASIONAL</v>
      </c>
      <c r="J92" s="21" t="s">
        <v>16</v>
      </c>
      <c r="M92" s="8" t="s">
        <v>225</v>
      </c>
    </row>
    <row r="93" spans="1:13">
      <c r="A93" s="22">
        <f t="shared" si="5"/>
        <v>89</v>
      </c>
      <c r="B93" s="21" t="str">
        <f t="shared" si="6"/>
        <v>00212505</v>
      </c>
      <c r="C93" s="21">
        <v>212505</v>
      </c>
      <c r="D93" s="22"/>
      <c r="E93" s="22" t="s">
        <v>226</v>
      </c>
      <c r="F93" s="22" t="s">
        <v>204</v>
      </c>
      <c r="G93" s="22" t="s">
        <v>205</v>
      </c>
      <c r="H93" s="22" t="s">
        <v>206</v>
      </c>
      <c r="I93" s="21" t="str">
        <f t="shared" si="4"/>
        <v>OPERASIONAL</v>
      </c>
      <c r="J93" s="21" t="s">
        <v>16</v>
      </c>
      <c r="M93" s="8" t="s">
        <v>227</v>
      </c>
    </row>
    <row r="94" spans="1:13">
      <c r="A94" s="22">
        <f t="shared" si="5"/>
        <v>90</v>
      </c>
      <c r="B94" s="21" t="str">
        <f>TEXT(C94,"00000000")</f>
        <v>00212516</v>
      </c>
      <c r="C94" s="21">
        <v>212516</v>
      </c>
      <c r="D94" s="22"/>
      <c r="E94" s="22" t="s">
        <v>228</v>
      </c>
      <c r="F94" s="22" t="s">
        <v>204</v>
      </c>
      <c r="G94" s="22" t="s">
        <v>205</v>
      </c>
      <c r="H94" s="22" t="s">
        <v>206</v>
      </c>
      <c r="I94" s="21" t="str">
        <f t="shared" si="4"/>
        <v>OPERASIONAL</v>
      </c>
      <c r="J94" s="21" t="s">
        <v>16</v>
      </c>
      <c r="M94" s="8" t="s">
        <v>229</v>
      </c>
    </row>
    <row r="95" spans="1:13">
      <c r="A95" s="22">
        <f t="shared" si="5"/>
        <v>91</v>
      </c>
      <c r="B95" s="21" t="str">
        <f>TEXT(C95,"00000000")</f>
        <v>00192091</v>
      </c>
      <c r="C95" s="21">
        <v>192091</v>
      </c>
      <c r="D95" s="22"/>
      <c r="E95" s="22" t="s">
        <v>230</v>
      </c>
      <c r="F95" s="22" t="s">
        <v>204</v>
      </c>
      <c r="G95" s="22" t="s">
        <v>231</v>
      </c>
      <c r="H95" s="22" t="s">
        <v>206</v>
      </c>
      <c r="I95" s="21" t="str">
        <f t="shared" si="4"/>
        <v>PENGAWAS</v>
      </c>
      <c r="J95" s="21" t="s">
        <v>57</v>
      </c>
      <c r="M95" s="8" t="s">
        <v>232</v>
      </c>
    </row>
    <row r="96" spans="1:13">
      <c r="A96" s="22">
        <f t="shared" si="5"/>
        <v>92</v>
      </c>
      <c r="B96" s="21" t="str">
        <f>TEXT(C96,"00000000")</f>
        <v>00172047</v>
      </c>
      <c r="C96" s="21">
        <v>172047</v>
      </c>
      <c r="D96" s="22"/>
      <c r="E96" s="22" t="s">
        <v>233</v>
      </c>
      <c r="F96" s="22" t="s">
        <v>204</v>
      </c>
      <c r="G96" s="22" t="s">
        <v>234</v>
      </c>
      <c r="H96" s="22" t="s">
        <v>206</v>
      </c>
      <c r="I96" s="21" t="str">
        <f t="shared" si="4"/>
        <v>OPERASIONAL</v>
      </c>
      <c r="J96" s="21" t="s">
        <v>16</v>
      </c>
      <c r="M96" s="8" t="s">
        <v>235</v>
      </c>
    </row>
    <row r="97" spans="1:13">
      <c r="A97" s="22">
        <f t="shared" si="5"/>
        <v>93</v>
      </c>
      <c r="B97" s="21" t="str">
        <f t="shared" si="6"/>
        <v>00212261</v>
      </c>
      <c r="C97" s="21">
        <v>212261</v>
      </c>
      <c r="D97" s="22"/>
      <c r="E97" s="22" t="s">
        <v>236</v>
      </c>
      <c r="F97" s="22" t="s">
        <v>204</v>
      </c>
      <c r="G97" s="22" t="s">
        <v>205</v>
      </c>
      <c r="H97" s="22" t="s">
        <v>206</v>
      </c>
      <c r="I97" s="21" t="str">
        <f t="shared" si="4"/>
        <v>OPERASIONAL</v>
      </c>
      <c r="J97" s="21" t="s">
        <v>16</v>
      </c>
      <c r="M97" s="8" t="s">
        <v>237</v>
      </c>
    </row>
    <row r="98" spans="1:13">
      <c r="A98" s="22">
        <f t="shared" si="5"/>
        <v>94</v>
      </c>
      <c r="B98" s="21" t="str">
        <f t="shared" si="6"/>
        <v>00212370</v>
      </c>
      <c r="C98" s="21">
        <v>212370</v>
      </c>
      <c r="D98" s="22"/>
      <c r="E98" s="22" t="s">
        <v>238</v>
      </c>
      <c r="F98" s="22" t="s">
        <v>204</v>
      </c>
      <c r="G98" s="22" t="s">
        <v>205</v>
      </c>
      <c r="H98" s="22" t="s">
        <v>206</v>
      </c>
      <c r="I98" s="21" t="str">
        <f t="shared" si="4"/>
        <v>OPERASIONAL</v>
      </c>
      <c r="J98" s="21" t="s">
        <v>16</v>
      </c>
      <c r="M98" s="8" t="s">
        <v>239</v>
      </c>
    </row>
    <row r="99" spans="1:13">
      <c r="A99" s="22">
        <f t="shared" si="5"/>
        <v>95</v>
      </c>
      <c r="B99" s="21" t="str">
        <f t="shared" si="6"/>
        <v>00212630</v>
      </c>
      <c r="C99" s="21">
        <v>212630</v>
      </c>
      <c r="D99" s="22"/>
      <c r="E99" s="22" t="s">
        <v>240</v>
      </c>
      <c r="F99" s="22" t="s">
        <v>204</v>
      </c>
      <c r="G99" s="22" t="s">
        <v>205</v>
      </c>
      <c r="H99" s="22" t="s">
        <v>206</v>
      </c>
      <c r="I99" s="21" t="str">
        <f t="shared" si="4"/>
        <v>OPERASIONAL</v>
      </c>
      <c r="J99" s="21" t="s">
        <v>16</v>
      </c>
      <c r="M99" s="8" t="s">
        <v>241</v>
      </c>
    </row>
    <row r="100" spans="1:13">
      <c r="A100" s="22">
        <f t="shared" si="5"/>
        <v>96</v>
      </c>
      <c r="B100" s="21" t="str">
        <f t="shared" si="6"/>
        <v>00192274</v>
      </c>
      <c r="C100" s="21">
        <v>192274</v>
      </c>
      <c r="D100" s="22"/>
      <c r="E100" s="22" t="s">
        <v>242</v>
      </c>
      <c r="F100" s="22" t="s">
        <v>204</v>
      </c>
      <c r="G100" s="22" t="s">
        <v>243</v>
      </c>
      <c r="H100" s="22" t="s">
        <v>206</v>
      </c>
      <c r="I100" s="21" t="str">
        <f t="shared" si="4"/>
        <v>ADMINISTRASI</v>
      </c>
      <c r="J100" s="21" t="s">
        <v>27</v>
      </c>
      <c r="M100" s="8" t="s">
        <v>244</v>
      </c>
    </row>
    <row r="101" spans="1:13">
      <c r="A101" s="22">
        <f t="shared" si="5"/>
        <v>97</v>
      </c>
      <c r="B101" s="21" t="str">
        <f t="shared" si="6"/>
        <v>00212633</v>
      </c>
      <c r="C101" s="21">
        <v>212633</v>
      </c>
      <c r="D101" s="22"/>
      <c r="E101" s="22" t="s">
        <v>245</v>
      </c>
      <c r="F101" s="22" t="s">
        <v>204</v>
      </c>
      <c r="G101" s="22" t="s">
        <v>205</v>
      </c>
      <c r="H101" s="22" t="s">
        <v>206</v>
      </c>
      <c r="I101" s="21" t="str">
        <f t="shared" si="4"/>
        <v>OPERASIONAL</v>
      </c>
      <c r="J101" s="21" t="s">
        <v>16</v>
      </c>
      <c r="M101" s="8" t="s">
        <v>246</v>
      </c>
    </row>
    <row r="102" spans="1:13">
      <c r="A102" s="22">
        <f t="shared" si="5"/>
        <v>98</v>
      </c>
      <c r="B102" s="21" t="str">
        <f t="shared" si="6"/>
        <v>00212372</v>
      </c>
      <c r="C102" s="21">
        <v>212372</v>
      </c>
      <c r="D102" s="22"/>
      <c r="E102" s="22" t="s">
        <v>247</v>
      </c>
      <c r="F102" s="22" t="s">
        <v>204</v>
      </c>
      <c r="G102" s="22" t="s">
        <v>248</v>
      </c>
      <c r="H102" s="22" t="s">
        <v>206</v>
      </c>
      <c r="I102" s="21" t="str">
        <f t="shared" si="4"/>
        <v>OPERASIONAL</v>
      </c>
      <c r="J102" s="21" t="s">
        <v>16</v>
      </c>
      <c r="M102" s="8" t="s">
        <v>249</v>
      </c>
    </row>
    <row r="103" spans="1:13">
      <c r="A103" s="22">
        <f t="shared" si="5"/>
        <v>99</v>
      </c>
      <c r="B103" s="21" t="str">
        <f t="shared" si="6"/>
        <v>00212632</v>
      </c>
      <c r="C103" s="21">
        <v>212632</v>
      </c>
      <c r="D103" s="22"/>
      <c r="E103" s="22" t="s">
        <v>250</v>
      </c>
      <c r="F103" s="22" t="s">
        <v>204</v>
      </c>
      <c r="G103" s="22" t="s">
        <v>205</v>
      </c>
      <c r="H103" s="22" t="s">
        <v>206</v>
      </c>
      <c r="I103" s="21" t="str">
        <f t="shared" si="4"/>
        <v>OPERASIONAL</v>
      </c>
      <c r="J103" s="21" t="s">
        <v>16</v>
      </c>
      <c r="M103" s="8" t="s">
        <v>251</v>
      </c>
    </row>
    <row r="104" spans="1:13">
      <c r="A104" s="22">
        <f t="shared" si="5"/>
        <v>100</v>
      </c>
      <c r="B104" s="21" t="str">
        <f t="shared" si="6"/>
        <v>00212520</v>
      </c>
      <c r="C104" s="21">
        <v>212520</v>
      </c>
      <c r="D104" s="22"/>
      <c r="E104" s="22" t="s">
        <v>252</v>
      </c>
      <c r="F104" s="22" t="s">
        <v>204</v>
      </c>
      <c r="G104" s="22" t="s">
        <v>243</v>
      </c>
      <c r="H104" s="22" t="s">
        <v>206</v>
      </c>
      <c r="I104" s="21" t="str">
        <f t="shared" si="4"/>
        <v>ADMINISTRASI</v>
      </c>
      <c r="J104" s="21" t="s">
        <v>27</v>
      </c>
      <c r="M104" s="8" t="s">
        <v>253</v>
      </c>
    </row>
    <row r="105" spans="1:13">
      <c r="A105" s="22">
        <f t="shared" si="5"/>
        <v>101</v>
      </c>
      <c r="B105" s="21" t="str">
        <f t="shared" si="6"/>
        <v>00212635</v>
      </c>
      <c r="C105" s="21">
        <v>212635</v>
      </c>
      <c r="D105" s="22"/>
      <c r="E105" s="22" t="s">
        <v>254</v>
      </c>
      <c r="F105" s="22" t="s">
        <v>204</v>
      </c>
      <c r="G105" s="22" t="s">
        <v>205</v>
      </c>
      <c r="H105" s="22" t="s">
        <v>206</v>
      </c>
      <c r="I105" s="21" t="str">
        <f t="shared" si="4"/>
        <v>OPERASIONAL</v>
      </c>
      <c r="J105" s="21" t="s">
        <v>16</v>
      </c>
      <c r="M105" s="8" t="s">
        <v>255</v>
      </c>
    </row>
    <row r="106" spans="1:13">
      <c r="A106" s="22">
        <f t="shared" si="5"/>
        <v>102</v>
      </c>
      <c r="B106" s="21" t="str">
        <f t="shared" ref="B106:B122" si="7">TEXT(C106,"00000000")</f>
        <v>00212519</v>
      </c>
      <c r="C106" s="21">
        <v>212519</v>
      </c>
      <c r="D106" s="22"/>
      <c r="E106" s="22" t="s">
        <v>256</v>
      </c>
      <c r="F106" s="22" t="s">
        <v>204</v>
      </c>
      <c r="G106" s="22" t="s">
        <v>205</v>
      </c>
      <c r="H106" s="22" t="s">
        <v>206</v>
      </c>
      <c r="I106" s="21" t="str">
        <f t="shared" si="4"/>
        <v>OPERASIONAL</v>
      </c>
      <c r="J106" s="21" t="s">
        <v>16</v>
      </c>
      <c r="M106" s="8" t="s">
        <v>257</v>
      </c>
    </row>
    <row r="107" spans="1:13">
      <c r="A107" s="22">
        <f t="shared" si="5"/>
        <v>103</v>
      </c>
      <c r="B107" s="21" t="str">
        <f t="shared" si="7"/>
        <v>00212262</v>
      </c>
      <c r="C107" s="21">
        <v>212262</v>
      </c>
      <c r="D107" s="22"/>
      <c r="E107" s="22" t="s">
        <v>258</v>
      </c>
      <c r="F107" s="22" t="s">
        <v>204</v>
      </c>
      <c r="G107" s="22" t="s">
        <v>205</v>
      </c>
      <c r="H107" s="22" t="s">
        <v>206</v>
      </c>
      <c r="I107" s="21" t="str">
        <f t="shared" si="4"/>
        <v>OPERASIONAL</v>
      </c>
      <c r="J107" s="21" t="s">
        <v>16</v>
      </c>
      <c r="M107" s="8" t="s">
        <v>259</v>
      </c>
    </row>
    <row r="108" spans="1:13">
      <c r="A108" s="22">
        <f t="shared" si="5"/>
        <v>104</v>
      </c>
      <c r="B108" s="21" t="str">
        <f t="shared" si="7"/>
        <v>00212369</v>
      </c>
      <c r="C108" s="21">
        <v>212369</v>
      </c>
      <c r="D108" s="22"/>
      <c r="E108" s="22" t="s">
        <v>260</v>
      </c>
      <c r="F108" s="22" t="s">
        <v>204</v>
      </c>
      <c r="G108" s="22" t="s">
        <v>205</v>
      </c>
      <c r="H108" s="22" t="s">
        <v>206</v>
      </c>
      <c r="I108" s="21" t="str">
        <f t="shared" si="4"/>
        <v>OPERASIONAL</v>
      </c>
      <c r="J108" s="21" t="s">
        <v>16</v>
      </c>
      <c r="M108" s="8" t="s">
        <v>261</v>
      </c>
    </row>
    <row r="109" spans="1:13">
      <c r="A109" s="22">
        <f t="shared" si="5"/>
        <v>105</v>
      </c>
      <c r="B109" s="21" t="str">
        <f t="shared" si="7"/>
        <v>00212631</v>
      </c>
      <c r="C109" s="21">
        <v>212631</v>
      </c>
      <c r="D109" s="22"/>
      <c r="E109" s="22" t="s">
        <v>262</v>
      </c>
      <c r="F109" s="22" t="s">
        <v>204</v>
      </c>
      <c r="G109" s="22" t="s">
        <v>205</v>
      </c>
      <c r="H109" s="22" t="s">
        <v>206</v>
      </c>
      <c r="I109" s="21" t="str">
        <f t="shared" si="4"/>
        <v>OPERASIONAL</v>
      </c>
      <c r="J109" s="21" t="s">
        <v>16</v>
      </c>
      <c r="M109" s="8" t="s">
        <v>263</v>
      </c>
    </row>
    <row r="110" spans="1:13">
      <c r="A110" s="22">
        <f t="shared" si="5"/>
        <v>106</v>
      </c>
      <c r="B110" s="21" t="str">
        <f t="shared" si="7"/>
        <v>00212159</v>
      </c>
      <c r="C110" s="21">
        <v>212159</v>
      </c>
      <c r="D110" s="22"/>
      <c r="E110" s="22" t="s">
        <v>264</v>
      </c>
      <c r="F110" s="22" t="s">
        <v>204</v>
      </c>
      <c r="G110" s="22" t="s">
        <v>205</v>
      </c>
      <c r="H110" s="22" t="s">
        <v>206</v>
      </c>
      <c r="I110" s="21" t="str">
        <f t="shared" si="4"/>
        <v>OPERASIONAL</v>
      </c>
      <c r="J110" s="21" t="s">
        <v>16</v>
      </c>
      <c r="M110" s="8" t="s">
        <v>265</v>
      </c>
    </row>
    <row r="111" spans="1:13">
      <c r="A111" s="22">
        <f t="shared" si="5"/>
        <v>107</v>
      </c>
      <c r="B111" s="21" t="str">
        <f t="shared" si="7"/>
        <v>00000000</v>
      </c>
      <c r="C111" s="21"/>
      <c r="D111" s="22"/>
      <c r="E111" s="22" t="s">
        <v>266</v>
      </c>
      <c r="F111" s="22" t="s">
        <v>204</v>
      </c>
      <c r="G111" s="22" t="s">
        <v>267</v>
      </c>
      <c r="H111" s="22" t="s">
        <v>206</v>
      </c>
      <c r="I111" s="21" t="str">
        <f t="shared" si="4"/>
        <v>OPERASIONAL</v>
      </c>
      <c r="J111" s="21" t="s">
        <v>16</v>
      </c>
      <c r="M111" s="8" t="s">
        <v>268</v>
      </c>
    </row>
    <row r="112" spans="1:13">
      <c r="A112" s="22">
        <f t="shared" si="5"/>
        <v>108</v>
      </c>
      <c r="B112" s="21" t="str">
        <f t="shared" si="7"/>
        <v>00000000</v>
      </c>
      <c r="C112" s="21"/>
      <c r="D112" s="22"/>
      <c r="E112" s="22" t="s">
        <v>269</v>
      </c>
      <c r="F112" s="22" t="s">
        <v>204</v>
      </c>
      <c r="G112" s="22" t="s">
        <v>267</v>
      </c>
      <c r="H112" s="22" t="s">
        <v>206</v>
      </c>
      <c r="I112" s="21" t="str">
        <f t="shared" si="4"/>
        <v>OPERASIONAL</v>
      </c>
      <c r="J112" s="21" t="s">
        <v>16</v>
      </c>
      <c r="M112" s="8" t="s">
        <v>268</v>
      </c>
    </row>
    <row r="113" spans="1:13">
      <c r="A113" s="22">
        <f t="shared" si="5"/>
        <v>109</v>
      </c>
      <c r="B113" s="21" t="str">
        <f t="shared" si="7"/>
        <v>00000000</v>
      </c>
      <c r="C113" s="21"/>
      <c r="D113" s="22"/>
      <c r="E113" s="22" t="s">
        <v>270</v>
      </c>
      <c r="F113" s="22" t="s">
        <v>204</v>
      </c>
      <c r="G113" s="22" t="s">
        <v>267</v>
      </c>
      <c r="H113" s="22" t="s">
        <v>206</v>
      </c>
      <c r="I113" s="21" t="str">
        <f t="shared" si="4"/>
        <v>OPERASIONAL</v>
      </c>
      <c r="J113" s="21" t="s">
        <v>16</v>
      </c>
      <c r="M113" s="8" t="s">
        <v>268</v>
      </c>
    </row>
    <row r="114" spans="1:13">
      <c r="A114" s="22">
        <f t="shared" si="5"/>
        <v>110</v>
      </c>
      <c r="B114" s="21" t="str">
        <f t="shared" si="7"/>
        <v>00000000</v>
      </c>
      <c r="C114" s="21"/>
      <c r="D114" s="22"/>
      <c r="E114" s="22" t="s">
        <v>271</v>
      </c>
      <c r="F114" s="22" t="s">
        <v>204</v>
      </c>
      <c r="G114" s="22" t="s">
        <v>267</v>
      </c>
      <c r="H114" s="22" t="s">
        <v>206</v>
      </c>
      <c r="I114" s="21" t="str">
        <f t="shared" si="4"/>
        <v>OPERASIONAL</v>
      </c>
      <c r="J114" s="21" t="s">
        <v>16</v>
      </c>
      <c r="M114" s="8" t="s">
        <v>268</v>
      </c>
    </row>
    <row r="115" spans="1:13">
      <c r="A115" s="22">
        <f t="shared" si="5"/>
        <v>111</v>
      </c>
      <c r="B115" s="21" t="str">
        <f t="shared" si="7"/>
        <v>00000000</v>
      </c>
      <c r="C115" s="21"/>
      <c r="D115" s="22"/>
      <c r="E115" s="22" t="s">
        <v>272</v>
      </c>
      <c r="F115" s="22" t="s">
        <v>204</v>
      </c>
      <c r="G115" s="22" t="s">
        <v>243</v>
      </c>
      <c r="H115" s="22" t="s">
        <v>206</v>
      </c>
      <c r="I115" s="21" t="str">
        <f t="shared" si="4"/>
        <v>ADMINISTRASI</v>
      </c>
      <c r="J115" s="21" t="s">
        <v>27</v>
      </c>
      <c r="M115" s="8" t="s">
        <v>268</v>
      </c>
    </row>
    <row r="116" spans="1:13">
      <c r="A116" s="22">
        <f t="shared" si="5"/>
        <v>112</v>
      </c>
      <c r="B116" s="21" t="str">
        <f t="shared" si="7"/>
        <v>00000000</v>
      </c>
      <c r="C116" s="21"/>
      <c r="D116" s="22"/>
      <c r="E116" s="22" t="s">
        <v>273</v>
      </c>
      <c r="F116" s="22" t="s">
        <v>204</v>
      </c>
      <c r="G116" s="22" t="s">
        <v>205</v>
      </c>
      <c r="H116" s="22" t="s">
        <v>206</v>
      </c>
      <c r="I116" s="21" t="str">
        <f t="shared" si="4"/>
        <v>OPERASIONAL</v>
      </c>
      <c r="J116" s="21" t="s">
        <v>16</v>
      </c>
      <c r="M116" s="8" t="s">
        <v>268</v>
      </c>
    </row>
    <row r="117" spans="1:13">
      <c r="A117" s="22">
        <f t="shared" si="5"/>
        <v>113</v>
      </c>
      <c r="B117" s="21" t="str">
        <f t="shared" si="7"/>
        <v>00000000</v>
      </c>
      <c r="C117" s="21"/>
      <c r="D117" s="22"/>
      <c r="E117" s="22" t="s">
        <v>274</v>
      </c>
      <c r="F117" s="22" t="s">
        <v>204</v>
      </c>
      <c r="G117" s="22" t="s">
        <v>267</v>
      </c>
      <c r="H117" s="22" t="s">
        <v>206</v>
      </c>
      <c r="I117" s="21" t="str">
        <f t="shared" si="4"/>
        <v>OPERASIONAL</v>
      </c>
      <c r="J117" s="21" t="s">
        <v>16</v>
      </c>
      <c r="M117" s="8" t="s">
        <v>268</v>
      </c>
    </row>
    <row r="118" spans="1:13">
      <c r="A118" s="22">
        <f t="shared" si="5"/>
        <v>114</v>
      </c>
      <c r="B118" s="21" t="str">
        <f t="shared" si="7"/>
        <v>00212826</v>
      </c>
      <c r="C118" s="21">
        <v>212826</v>
      </c>
      <c r="D118" s="22"/>
      <c r="E118" s="22" t="s">
        <v>275</v>
      </c>
      <c r="F118" s="22" t="s">
        <v>204</v>
      </c>
      <c r="G118" s="22" t="s">
        <v>267</v>
      </c>
      <c r="H118" s="22" t="s">
        <v>206</v>
      </c>
      <c r="I118" s="21" t="str">
        <f t="shared" si="4"/>
        <v>OPERASIONAL</v>
      </c>
      <c r="J118" s="21" t="s">
        <v>16</v>
      </c>
      <c r="M118" s="8" t="s">
        <v>276</v>
      </c>
    </row>
    <row r="119" spans="1:13">
      <c r="A119" s="22">
        <f t="shared" si="5"/>
        <v>115</v>
      </c>
      <c r="B119" s="21" t="str">
        <f t="shared" si="7"/>
        <v>00222431</v>
      </c>
      <c r="C119" s="21">
        <v>222431</v>
      </c>
      <c r="D119" s="22"/>
      <c r="E119" s="22" t="s">
        <v>277</v>
      </c>
      <c r="F119" s="22" t="s">
        <v>204</v>
      </c>
      <c r="G119" s="22" t="s">
        <v>267</v>
      </c>
      <c r="H119" s="22" t="s">
        <v>206</v>
      </c>
      <c r="I119" s="21" t="str">
        <f t="shared" si="4"/>
        <v>OPERASIONAL</v>
      </c>
      <c r="J119" s="21" t="s">
        <v>16</v>
      </c>
      <c r="M119" s="8" t="s">
        <v>278</v>
      </c>
    </row>
    <row r="120" spans="1:13">
      <c r="A120" s="22">
        <f t="shared" si="5"/>
        <v>116</v>
      </c>
      <c r="B120" s="21" t="str">
        <f t="shared" si="7"/>
        <v>00000000</v>
      </c>
      <c r="C120" s="21"/>
      <c r="D120" s="22"/>
      <c r="E120" s="22" t="s">
        <v>279</v>
      </c>
      <c r="F120" s="22" t="s">
        <v>204</v>
      </c>
      <c r="G120" s="22" t="s">
        <v>280</v>
      </c>
      <c r="H120" s="22" t="s">
        <v>206</v>
      </c>
      <c r="I120" s="21" t="str">
        <f t="shared" si="4"/>
        <v>OPERASIONAL</v>
      </c>
      <c r="J120" s="21" t="s">
        <v>16</v>
      </c>
      <c r="M120" s="8" t="s">
        <v>268</v>
      </c>
    </row>
    <row r="121" spans="1:13">
      <c r="A121" s="22">
        <f t="shared" si="5"/>
        <v>117</v>
      </c>
      <c r="B121" s="21" t="str">
        <f t="shared" si="7"/>
        <v>00000000</v>
      </c>
      <c r="C121" s="21"/>
      <c r="D121" s="22"/>
      <c r="E121" s="22" t="s">
        <v>281</v>
      </c>
      <c r="F121" s="22" t="s">
        <v>204</v>
      </c>
      <c r="G121" s="22" t="s">
        <v>267</v>
      </c>
      <c r="H121" s="22" t="s">
        <v>206</v>
      </c>
      <c r="I121" s="21" t="str">
        <f t="shared" si="4"/>
        <v>OPERASIONAL</v>
      </c>
      <c r="J121" s="21" t="s">
        <v>16</v>
      </c>
      <c r="M121" s="8" t="s">
        <v>268</v>
      </c>
    </row>
    <row r="122" spans="1:13">
      <c r="A122" s="22">
        <f t="shared" si="5"/>
        <v>118</v>
      </c>
      <c r="B122" s="21" t="str">
        <f t="shared" si="7"/>
        <v>00000000</v>
      </c>
      <c r="C122" s="21"/>
      <c r="D122" s="22"/>
      <c r="E122" s="22" t="s">
        <v>282</v>
      </c>
      <c r="F122" s="22" t="s">
        <v>204</v>
      </c>
      <c r="G122" s="22" t="s">
        <v>267</v>
      </c>
      <c r="H122" s="22" t="s">
        <v>206</v>
      </c>
      <c r="I122" s="21" t="str">
        <f t="shared" si="4"/>
        <v>OPERASIONAL</v>
      </c>
      <c r="J122" s="21" t="s">
        <v>16</v>
      </c>
      <c r="M122" s="8" t="s">
        <v>268</v>
      </c>
    </row>
    <row r="123" spans="1:13">
      <c r="A123" s="22">
        <f t="shared" si="5"/>
        <v>119</v>
      </c>
      <c r="B123" s="21" t="str">
        <f t="shared" ref="B123:B186" si="8">TEXT(C123,"00000000")</f>
        <v>00000000</v>
      </c>
      <c r="C123" s="21"/>
      <c r="D123" s="22"/>
      <c r="E123" s="22" t="s">
        <v>283</v>
      </c>
      <c r="F123" s="22" t="s">
        <v>204</v>
      </c>
      <c r="G123" s="22" t="s">
        <v>280</v>
      </c>
      <c r="H123" s="22" t="s">
        <v>206</v>
      </c>
      <c r="I123" s="21" t="str">
        <f t="shared" si="4"/>
        <v>OPERASIONAL</v>
      </c>
      <c r="J123" s="21" t="s">
        <v>16</v>
      </c>
      <c r="M123" s="8" t="s">
        <v>268</v>
      </c>
    </row>
    <row r="124" spans="1:13">
      <c r="A124" s="22">
        <f t="shared" si="5"/>
        <v>120</v>
      </c>
      <c r="B124" s="21" t="str">
        <f t="shared" si="8"/>
        <v>00000000</v>
      </c>
      <c r="C124" s="21"/>
      <c r="D124" s="22"/>
      <c r="E124" s="22" t="s">
        <v>284</v>
      </c>
      <c r="F124" s="22" t="s">
        <v>204</v>
      </c>
      <c r="G124" s="22" t="s">
        <v>267</v>
      </c>
      <c r="H124" s="22" t="s">
        <v>206</v>
      </c>
      <c r="I124" s="21" t="str">
        <f t="shared" si="4"/>
        <v>OPERASIONAL</v>
      </c>
      <c r="J124" s="21" t="s">
        <v>16</v>
      </c>
      <c r="M124" s="8" t="s">
        <v>268</v>
      </c>
    </row>
    <row r="125" spans="1:13">
      <c r="A125" s="22">
        <f t="shared" si="5"/>
        <v>121</v>
      </c>
      <c r="B125" s="21" t="str">
        <f t="shared" si="8"/>
        <v>00222427</v>
      </c>
      <c r="C125" s="21">
        <v>222427</v>
      </c>
      <c r="D125" s="22"/>
      <c r="E125" s="22" t="s">
        <v>285</v>
      </c>
      <c r="F125" s="22" t="s">
        <v>204</v>
      </c>
      <c r="G125" s="22" t="s">
        <v>280</v>
      </c>
      <c r="H125" s="22" t="s">
        <v>206</v>
      </c>
      <c r="I125" s="21" t="str">
        <f t="shared" si="4"/>
        <v>OPERASIONAL</v>
      </c>
      <c r="J125" s="21" t="s">
        <v>16</v>
      </c>
      <c r="M125" s="8" t="s">
        <v>286</v>
      </c>
    </row>
    <row r="126" spans="1:13">
      <c r="A126" s="22">
        <f t="shared" si="5"/>
        <v>122</v>
      </c>
      <c r="B126" s="21" t="str">
        <f t="shared" si="8"/>
        <v>00000000</v>
      </c>
      <c r="C126" s="21"/>
      <c r="D126" s="22"/>
      <c r="E126" s="22" t="s">
        <v>287</v>
      </c>
      <c r="F126" s="22" t="s">
        <v>204</v>
      </c>
      <c r="G126" s="22" t="s">
        <v>267</v>
      </c>
      <c r="H126" s="22" t="s">
        <v>206</v>
      </c>
      <c r="I126" s="21" t="str">
        <f t="shared" si="4"/>
        <v>OPERASIONAL</v>
      </c>
      <c r="J126" s="21" t="s">
        <v>16</v>
      </c>
      <c r="M126" s="8" t="s">
        <v>268</v>
      </c>
    </row>
    <row r="127" spans="1:13">
      <c r="A127" s="22">
        <f t="shared" si="5"/>
        <v>123</v>
      </c>
      <c r="B127" s="21" t="str">
        <f t="shared" si="8"/>
        <v>00212597</v>
      </c>
      <c r="C127" s="21">
        <v>212597</v>
      </c>
      <c r="D127" s="22"/>
      <c r="E127" s="22" t="s">
        <v>288</v>
      </c>
      <c r="F127" s="22" t="s">
        <v>204</v>
      </c>
      <c r="G127" s="22" t="s">
        <v>289</v>
      </c>
      <c r="H127" s="22" t="s">
        <v>206</v>
      </c>
      <c r="I127" s="21" t="str">
        <f t="shared" si="4"/>
        <v>OPERASIONAL</v>
      </c>
      <c r="J127" s="21" t="s">
        <v>16</v>
      </c>
      <c r="M127" s="8" t="s">
        <v>290</v>
      </c>
    </row>
    <row r="128" spans="1:13">
      <c r="A128" s="22">
        <f t="shared" si="5"/>
        <v>124</v>
      </c>
      <c r="B128" s="21" t="str">
        <f t="shared" si="8"/>
        <v>LSS-001</v>
      </c>
      <c r="C128" s="21" t="s">
        <v>291</v>
      </c>
      <c r="D128" s="22"/>
      <c r="E128" s="22" t="s">
        <v>292</v>
      </c>
      <c r="F128" s="22" t="s">
        <v>204</v>
      </c>
      <c r="G128" s="22" t="s">
        <v>248</v>
      </c>
      <c r="H128" s="22" t="s">
        <v>206</v>
      </c>
      <c r="I128" s="21" t="str">
        <f t="shared" si="4"/>
        <v>OPERASIONAL</v>
      </c>
      <c r="J128" s="21" t="s">
        <v>16</v>
      </c>
      <c r="M128" s="8" t="s">
        <v>291</v>
      </c>
    </row>
    <row r="129" spans="1:13">
      <c r="A129" s="22">
        <f t="shared" si="5"/>
        <v>125</v>
      </c>
      <c r="B129" s="21" t="str">
        <f t="shared" si="8"/>
        <v>00000000</v>
      </c>
      <c r="C129" s="21"/>
      <c r="D129" s="22"/>
      <c r="E129" s="22" t="s">
        <v>293</v>
      </c>
      <c r="F129" s="22" t="s">
        <v>204</v>
      </c>
      <c r="G129" s="22" t="s">
        <v>267</v>
      </c>
      <c r="H129" s="22" t="s">
        <v>206</v>
      </c>
      <c r="I129" s="21" t="str">
        <f t="shared" si="4"/>
        <v>OPERASIONAL</v>
      </c>
      <c r="J129" s="21" t="s">
        <v>16</v>
      </c>
      <c r="M129" s="8" t="s">
        <v>268</v>
      </c>
    </row>
    <row r="130" spans="1:13">
      <c r="A130" s="22">
        <f t="shared" si="5"/>
        <v>126</v>
      </c>
      <c r="B130" s="21" t="str">
        <f t="shared" si="8"/>
        <v>00000000</v>
      </c>
      <c r="C130" s="21"/>
      <c r="D130" s="22"/>
      <c r="E130" s="22" t="s">
        <v>294</v>
      </c>
      <c r="F130" s="22" t="s">
        <v>204</v>
      </c>
      <c r="G130" s="22" t="s">
        <v>267</v>
      </c>
      <c r="H130" s="22" t="s">
        <v>206</v>
      </c>
      <c r="I130" s="21" t="str">
        <f t="shared" si="4"/>
        <v>OPERASIONAL</v>
      </c>
      <c r="J130" s="21" t="s">
        <v>16</v>
      </c>
      <c r="M130" s="8" t="s">
        <v>268</v>
      </c>
    </row>
    <row r="131" spans="1:13">
      <c r="A131" s="22">
        <f t="shared" si="5"/>
        <v>127</v>
      </c>
      <c r="B131" s="21" t="str">
        <f t="shared" si="8"/>
        <v>00222049</v>
      </c>
      <c r="C131" s="21">
        <v>222049</v>
      </c>
      <c r="D131" s="22"/>
      <c r="E131" s="22" t="s">
        <v>295</v>
      </c>
      <c r="F131" s="22" t="s">
        <v>204</v>
      </c>
      <c r="G131" s="22" t="s">
        <v>296</v>
      </c>
      <c r="H131" s="22" t="s">
        <v>206</v>
      </c>
      <c r="I131" s="21" t="str">
        <f t="shared" si="4"/>
        <v>ADMINISTRASI</v>
      </c>
      <c r="J131" s="21" t="s">
        <v>27</v>
      </c>
      <c r="M131" s="8" t="s">
        <v>297</v>
      </c>
    </row>
    <row r="132" spans="1:13">
      <c r="A132" s="22">
        <f t="shared" si="5"/>
        <v>128</v>
      </c>
      <c r="B132" s="21" t="str">
        <f t="shared" si="8"/>
        <v>00222050</v>
      </c>
      <c r="C132" s="21">
        <v>222050</v>
      </c>
      <c r="D132" s="22"/>
      <c r="E132" s="22" t="s">
        <v>298</v>
      </c>
      <c r="F132" s="22" t="s">
        <v>204</v>
      </c>
      <c r="G132" s="22" t="s">
        <v>222</v>
      </c>
      <c r="H132" s="22" t="s">
        <v>206</v>
      </c>
      <c r="I132" s="21" t="str">
        <f t="shared" si="4"/>
        <v>OPERASIONAL</v>
      </c>
      <c r="J132" s="21" t="s">
        <v>16</v>
      </c>
      <c r="M132" s="8" t="s">
        <v>299</v>
      </c>
    </row>
    <row r="133" spans="1:13">
      <c r="A133" s="22">
        <f t="shared" si="5"/>
        <v>129</v>
      </c>
      <c r="B133" s="21" t="str">
        <f>TEXT(C133,"00000000")</f>
        <v>00000000</v>
      </c>
      <c r="C133" s="21"/>
      <c r="D133" s="22"/>
      <c r="E133" s="22" t="s">
        <v>300</v>
      </c>
      <c r="F133" s="22" t="s">
        <v>204</v>
      </c>
      <c r="G133" s="22" t="s">
        <v>205</v>
      </c>
      <c r="H133" s="22" t="s">
        <v>206</v>
      </c>
      <c r="I133" s="21" t="str">
        <f t="shared" si="4"/>
        <v>OPERASIONAL</v>
      </c>
      <c r="J133" s="21" t="s">
        <v>16</v>
      </c>
      <c r="M133" s="8" t="s">
        <v>268</v>
      </c>
    </row>
    <row r="134" spans="1:13">
      <c r="A134" s="22">
        <f t="shared" si="5"/>
        <v>130</v>
      </c>
      <c r="B134" s="21" t="str">
        <f t="shared" si="8"/>
        <v>00000000</v>
      </c>
      <c r="C134" s="21"/>
      <c r="D134" s="22"/>
      <c r="E134" s="22" t="s">
        <v>301</v>
      </c>
      <c r="F134" s="22" t="s">
        <v>204</v>
      </c>
      <c r="G134" s="22" t="s">
        <v>302</v>
      </c>
      <c r="H134" s="22" t="s">
        <v>206</v>
      </c>
      <c r="I134" s="21" t="str">
        <f t="shared" ref="I134:I197" si="9">IF(J134="A","OPERASIONAL",IF(J134="B","ADMINISTRASI",IF(J134="C","PENGAWAS",IF(J134="D","TEMPORERY"))))</f>
        <v>PENGAWAS</v>
      </c>
      <c r="J134" s="21" t="s">
        <v>57</v>
      </c>
      <c r="M134" s="8" t="s">
        <v>268</v>
      </c>
    </row>
    <row r="135" spans="1:13">
      <c r="A135" s="22">
        <f t="shared" ref="A135:A198" si="10">A134+1</f>
        <v>131</v>
      </c>
      <c r="B135" s="21" t="str">
        <f t="shared" si="8"/>
        <v>00000000</v>
      </c>
      <c r="C135" s="21"/>
      <c r="D135" s="22"/>
      <c r="E135" s="22" t="s">
        <v>303</v>
      </c>
      <c r="F135" s="22" t="s">
        <v>204</v>
      </c>
      <c r="G135" s="22" t="s">
        <v>267</v>
      </c>
      <c r="H135" s="22" t="s">
        <v>206</v>
      </c>
      <c r="I135" s="21" t="str">
        <f t="shared" si="9"/>
        <v>OPERASIONAL</v>
      </c>
      <c r="J135" s="21" t="s">
        <v>16</v>
      </c>
      <c r="M135" s="8" t="s">
        <v>268</v>
      </c>
    </row>
    <row r="136" spans="1:13">
      <c r="A136" s="22">
        <f t="shared" si="10"/>
        <v>132</v>
      </c>
      <c r="B136" s="21" t="str">
        <f t="shared" si="8"/>
        <v>00000000</v>
      </c>
      <c r="C136" s="21"/>
      <c r="D136" s="22"/>
      <c r="E136" s="22" t="s">
        <v>304</v>
      </c>
      <c r="F136" s="22" t="s">
        <v>204</v>
      </c>
      <c r="G136" s="22" t="s">
        <v>267</v>
      </c>
      <c r="H136" s="22" t="s">
        <v>206</v>
      </c>
      <c r="I136" s="21" t="str">
        <f t="shared" si="9"/>
        <v>OPERASIONAL</v>
      </c>
      <c r="J136" s="21" t="s">
        <v>16</v>
      </c>
      <c r="M136" s="8" t="s">
        <v>268</v>
      </c>
    </row>
    <row r="137" spans="1:13">
      <c r="A137" s="22">
        <f t="shared" si="10"/>
        <v>133</v>
      </c>
      <c r="B137" s="21" t="str">
        <f t="shared" si="8"/>
        <v>00000000</v>
      </c>
      <c r="C137" s="21"/>
      <c r="D137" s="22"/>
      <c r="E137" s="22" t="s">
        <v>305</v>
      </c>
      <c r="F137" s="22" t="s">
        <v>204</v>
      </c>
      <c r="G137" s="22" t="s">
        <v>267</v>
      </c>
      <c r="H137" s="22" t="s">
        <v>206</v>
      </c>
      <c r="I137" s="21" t="str">
        <f t="shared" si="9"/>
        <v>OPERASIONAL</v>
      </c>
      <c r="J137" s="21" t="s">
        <v>16</v>
      </c>
      <c r="M137" s="8" t="s">
        <v>268</v>
      </c>
    </row>
    <row r="138" spans="1:13">
      <c r="A138" s="22">
        <f t="shared" si="10"/>
        <v>134</v>
      </c>
      <c r="B138" s="21" t="str">
        <f t="shared" si="8"/>
        <v>00222197</v>
      </c>
      <c r="C138" s="21" t="s">
        <v>306</v>
      </c>
      <c r="D138" s="22"/>
      <c r="E138" s="22" t="s">
        <v>307</v>
      </c>
      <c r="F138" s="22" t="s">
        <v>204</v>
      </c>
      <c r="G138" s="22" t="s">
        <v>308</v>
      </c>
      <c r="H138" s="22" t="s">
        <v>206</v>
      </c>
      <c r="I138" s="21" t="str">
        <f t="shared" si="9"/>
        <v>OPERASIONAL</v>
      </c>
      <c r="J138" s="21" t="s">
        <v>16</v>
      </c>
      <c r="M138" s="8" t="s">
        <v>309</v>
      </c>
    </row>
    <row r="139" spans="1:13">
      <c r="A139" s="22">
        <f t="shared" si="10"/>
        <v>135</v>
      </c>
      <c r="B139" s="21" t="str">
        <f t="shared" si="8"/>
        <v>00000000</v>
      </c>
      <c r="C139" s="21"/>
      <c r="D139" s="22"/>
      <c r="E139" s="22" t="s">
        <v>310</v>
      </c>
      <c r="F139" s="22" t="s">
        <v>204</v>
      </c>
      <c r="G139" s="22" t="s">
        <v>267</v>
      </c>
      <c r="H139" s="22" t="s">
        <v>206</v>
      </c>
      <c r="I139" s="21" t="str">
        <f t="shared" si="9"/>
        <v>OPERASIONAL</v>
      </c>
      <c r="J139" s="21" t="s">
        <v>16</v>
      </c>
      <c r="M139" s="8" t="s">
        <v>268</v>
      </c>
    </row>
    <row r="140" spans="1:13">
      <c r="A140" s="22">
        <f t="shared" si="10"/>
        <v>136</v>
      </c>
      <c r="B140" s="21" t="str">
        <f t="shared" si="8"/>
        <v>00000000</v>
      </c>
      <c r="C140" s="21"/>
      <c r="D140" s="22"/>
      <c r="E140" s="22" t="s">
        <v>311</v>
      </c>
      <c r="F140" s="22" t="s">
        <v>204</v>
      </c>
      <c r="G140" s="22" t="s">
        <v>267</v>
      </c>
      <c r="H140" s="22" t="s">
        <v>206</v>
      </c>
      <c r="I140" s="21" t="str">
        <f t="shared" si="9"/>
        <v>OPERASIONAL</v>
      </c>
      <c r="J140" s="21" t="s">
        <v>16</v>
      </c>
      <c r="M140" s="8" t="s">
        <v>268</v>
      </c>
    </row>
    <row r="141" spans="1:13">
      <c r="A141" s="22">
        <f t="shared" si="10"/>
        <v>137</v>
      </c>
      <c r="B141" s="21" t="str">
        <f t="shared" si="8"/>
        <v>00000000</v>
      </c>
      <c r="C141" s="21"/>
      <c r="D141" s="22"/>
      <c r="E141" s="22" t="s">
        <v>312</v>
      </c>
      <c r="F141" s="22" t="s">
        <v>204</v>
      </c>
      <c r="G141" s="22" t="s">
        <v>205</v>
      </c>
      <c r="H141" s="22" t="s">
        <v>206</v>
      </c>
      <c r="I141" s="21" t="str">
        <f t="shared" si="9"/>
        <v>OPERASIONAL</v>
      </c>
      <c r="J141" s="21" t="s">
        <v>16</v>
      </c>
      <c r="M141" s="8" t="s">
        <v>268</v>
      </c>
    </row>
    <row r="142" spans="1:13">
      <c r="A142" s="22">
        <f t="shared" si="10"/>
        <v>138</v>
      </c>
      <c r="B142" s="21" t="str">
        <f t="shared" si="8"/>
        <v>00000000</v>
      </c>
      <c r="C142" s="21"/>
      <c r="D142" s="22"/>
      <c r="E142" s="22" t="s">
        <v>313</v>
      </c>
      <c r="F142" s="22" t="s">
        <v>204</v>
      </c>
      <c r="G142" s="22" t="s">
        <v>205</v>
      </c>
      <c r="H142" s="22" t="s">
        <v>206</v>
      </c>
      <c r="I142" s="21" t="str">
        <f t="shared" si="9"/>
        <v>OPERASIONAL</v>
      </c>
      <c r="J142" s="21" t="s">
        <v>16</v>
      </c>
      <c r="M142" s="8" t="s">
        <v>268</v>
      </c>
    </row>
    <row r="143" spans="1:13">
      <c r="A143" s="22">
        <f t="shared" si="10"/>
        <v>139</v>
      </c>
      <c r="B143" s="21" t="str">
        <f t="shared" si="8"/>
        <v>00000000</v>
      </c>
      <c r="C143" s="21"/>
      <c r="D143" s="22"/>
      <c r="E143" s="22" t="s">
        <v>314</v>
      </c>
      <c r="F143" s="22" t="s">
        <v>204</v>
      </c>
      <c r="G143" s="22" t="s">
        <v>267</v>
      </c>
      <c r="H143" s="22" t="s">
        <v>206</v>
      </c>
      <c r="I143" s="21" t="str">
        <f t="shared" si="9"/>
        <v>OPERASIONAL</v>
      </c>
      <c r="J143" s="21" t="s">
        <v>16</v>
      </c>
      <c r="M143" s="8" t="s">
        <v>268</v>
      </c>
    </row>
    <row r="144" spans="1:13">
      <c r="A144" s="22">
        <f t="shared" si="10"/>
        <v>140</v>
      </c>
      <c r="B144" s="21" t="str">
        <f t="shared" si="8"/>
        <v>00000000</v>
      </c>
      <c r="C144" s="21"/>
      <c r="D144" s="22"/>
      <c r="E144" s="22" t="s">
        <v>315</v>
      </c>
      <c r="F144" s="22" t="s">
        <v>204</v>
      </c>
      <c r="G144" s="22" t="s">
        <v>205</v>
      </c>
      <c r="H144" s="22" t="s">
        <v>206</v>
      </c>
      <c r="I144" s="21" t="str">
        <f t="shared" si="9"/>
        <v>OPERASIONAL</v>
      </c>
      <c r="J144" s="21" t="s">
        <v>16</v>
      </c>
      <c r="M144" s="8" t="s">
        <v>268</v>
      </c>
    </row>
    <row r="145" spans="1:13">
      <c r="A145" s="22">
        <f t="shared" si="10"/>
        <v>141</v>
      </c>
      <c r="B145" s="21" t="str">
        <f t="shared" si="8"/>
        <v>00000000</v>
      </c>
      <c r="C145" s="21"/>
      <c r="D145" s="22"/>
      <c r="E145" s="22" t="s">
        <v>316</v>
      </c>
      <c r="F145" s="22" t="s">
        <v>204</v>
      </c>
      <c r="G145" s="22" t="s">
        <v>267</v>
      </c>
      <c r="H145" s="22" t="s">
        <v>206</v>
      </c>
      <c r="I145" s="21" t="str">
        <f t="shared" si="9"/>
        <v>OPERASIONAL</v>
      </c>
      <c r="J145" s="21" t="s">
        <v>16</v>
      </c>
      <c r="M145" s="8" t="s">
        <v>268</v>
      </c>
    </row>
    <row r="146" spans="1:13">
      <c r="A146" s="22">
        <f t="shared" si="10"/>
        <v>142</v>
      </c>
      <c r="B146" s="21" t="str">
        <f t="shared" si="8"/>
        <v>00000000</v>
      </c>
      <c r="C146" s="21"/>
      <c r="D146" s="22"/>
      <c r="E146" s="22" t="s">
        <v>317</v>
      </c>
      <c r="F146" s="22" t="s">
        <v>204</v>
      </c>
      <c r="G146" s="22" t="s">
        <v>267</v>
      </c>
      <c r="H146" s="22" t="s">
        <v>206</v>
      </c>
      <c r="I146" s="21" t="str">
        <f t="shared" si="9"/>
        <v>OPERASIONAL</v>
      </c>
      <c r="J146" s="21" t="s">
        <v>16</v>
      </c>
      <c r="M146" s="8" t="s">
        <v>268</v>
      </c>
    </row>
    <row r="147" spans="1:13">
      <c r="A147" s="22">
        <f t="shared" si="10"/>
        <v>143</v>
      </c>
      <c r="B147" s="21" t="str">
        <f t="shared" si="8"/>
        <v>00000000</v>
      </c>
      <c r="C147" s="21"/>
      <c r="D147" s="22"/>
      <c r="E147" s="22" t="s">
        <v>318</v>
      </c>
      <c r="F147" s="22" t="s">
        <v>204</v>
      </c>
      <c r="G147" s="22" t="s">
        <v>267</v>
      </c>
      <c r="H147" s="22" t="s">
        <v>206</v>
      </c>
      <c r="I147" s="21" t="str">
        <f t="shared" si="9"/>
        <v>OPERASIONAL</v>
      </c>
      <c r="J147" s="21" t="s">
        <v>16</v>
      </c>
      <c r="M147" s="8" t="s">
        <v>268</v>
      </c>
    </row>
    <row r="148" spans="1:13">
      <c r="A148" s="22">
        <f t="shared" si="10"/>
        <v>144</v>
      </c>
      <c r="B148" s="21" t="str">
        <f t="shared" si="8"/>
        <v>00000000</v>
      </c>
      <c r="C148" s="21"/>
      <c r="D148" s="22"/>
      <c r="E148" s="22" t="s">
        <v>319</v>
      </c>
      <c r="F148" s="22" t="s">
        <v>204</v>
      </c>
      <c r="G148" s="22" t="s">
        <v>267</v>
      </c>
      <c r="H148" s="22" t="s">
        <v>206</v>
      </c>
      <c r="I148" s="21" t="str">
        <f t="shared" si="9"/>
        <v>OPERASIONAL</v>
      </c>
      <c r="J148" s="21" t="s">
        <v>16</v>
      </c>
      <c r="M148" s="8" t="s">
        <v>268</v>
      </c>
    </row>
    <row r="149" spans="1:13">
      <c r="A149" s="22">
        <f t="shared" si="10"/>
        <v>145</v>
      </c>
      <c r="B149" s="21" t="str">
        <f t="shared" si="8"/>
        <v>00222203</v>
      </c>
      <c r="C149" s="21" t="s">
        <v>320</v>
      </c>
      <c r="D149" s="22"/>
      <c r="E149" s="22" t="s">
        <v>321</v>
      </c>
      <c r="F149" s="22" t="s">
        <v>204</v>
      </c>
      <c r="G149" s="22" t="s">
        <v>267</v>
      </c>
      <c r="H149" s="22" t="s">
        <v>206</v>
      </c>
      <c r="I149" s="21" t="str">
        <f t="shared" si="9"/>
        <v>OPERASIONAL</v>
      </c>
      <c r="J149" s="21" t="s">
        <v>16</v>
      </c>
      <c r="M149" s="8" t="s">
        <v>322</v>
      </c>
    </row>
    <row r="150" spans="1:13">
      <c r="A150" s="22">
        <f t="shared" si="10"/>
        <v>146</v>
      </c>
      <c r="B150" s="21" t="str">
        <f t="shared" si="8"/>
        <v>00000000</v>
      </c>
      <c r="C150" s="21"/>
      <c r="D150" s="22"/>
      <c r="E150" s="22" t="s">
        <v>323</v>
      </c>
      <c r="F150" s="22" t="s">
        <v>204</v>
      </c>
      <c r="G150" s="22" t="s">
        <v>205</v>
      </c>
      <c r="H150" s="22" t="s">
        <v>206</v>
      </c>
      <c r="I150" s="21" t="str">
        <f t="shared" si="9"/>
        <v>OPERASIONAL</v>
      </c>
      <c r="J150" s="21" t="s">
        <v>16</v>
      </c>
      <c r="M150" s="8" t="s">
        <v>268</v>
      </c>
    </row>
    <row r="151" spans="1:13">
      <c r="A151" s="22">
        <f t="shared" si="10"/>
        <v>147</v>
      </c>
      <c r="B151" s="21" t="str">
        <f t="shared" si="8"/>
        <v>BMP040822</v>
      </c>
      <c r="C151" s="21" t="s">
        <v>324</v>
      </c>
      <c r="D151" s="22"/>
      <c r="E151" s="22" t="s">
        <v>325</v>
      </c>
      <c r="F151" s="22" t="s">
        <v>326</v>
      </c>
      <c r="G151" s="22" t="s">
        <v>327</v>
      </c>
      <c r="H151" s="22" t="s">
        <v>328</v>
      </c>
      <c r="I151" s="21" t="str">
        <f t="shared" si="9"/>
        <v>OPERASIONAL</v>
      </c>
      <c r="J151" s="21" t="s">
        <v>16</v>
      </c>
      <c r="M151" s="8" t="s">
        <v>324</v>
      </c>
    </row>
    <row r="152" spans="1:13">
      <c r="A152" s="22">
        <f t="shared" si="10"/>
        <v>148</v>
      </c>
      <c r="B152" s="21" t="str">
        <f t="shared" si="8"/>
        <v>BMP0408221</v>
      </c>
      <c r="C152" s="21" t="s">
        <v>329</v>
      </c>
      <c r="D152" s="22"/>
      <c r="E152" s="22" t="s">
        <v>330</v>
      </c>
      <c r="F152" s="22" t="s">
        <v>326</v>
      </c>
      <c r="G152" s="22" t="s">
        <v>331</v>
      </c>
      <c r="H152" s="22" t="s">
        <v>328</v>
      </c>
      <c r="I152" s="21" t="str">
        <f t="shared" si="9"/>
        <v>OPERASIONAL</v>
      </c>
      <c r="J152" s="21" t="s">
        <v>16</v>
      </c>
      <c r="M152" s="8" t="s">
        <v>329</v>
      </c>
    </row>
    <row r="153" spans="1:13">
      <c r="A153" s="22">
        <f t="shared" si="10"/>
        <v>149</v>
      </c>
      <c r="B153" s="21" t="str">
        <f t="shared" si="8"/>
        <v>BMP0508221</v>
      </c>
      <c r="C153" s="21" t="s">
        <v>332</v>
      </c>
      <c r="D153" s="22"/>
      <c r="E153" s="22" t="s">
        <v>333</v>
      </c>
      <c r="F153" s="22" t="s">
        <v>326</v>
      </c>
      <c r="G153" s="22" t="s">
        <v>334</v>
      </c>
      <c r="H153" s="22" t="s">
        <v>15</v>
      </c>
      <c r="I153" s="21" t="str">
        <f t="shared" si="9"/>
        <v>ADMINISTRASI</v>
      </c>
      <c r="J153" s="21" t="s">
        <v>27</v>
      </c>
      <c r="M153" s="8" t="s">
        <v>332</v>
      </c>
    </row>
    <row r="154" spans="1:13">
      <c r="A154" s="22">
        <f t="shared" si="10"/>
        <v>150</v>
      </c>
      <c r="B154" s="21" t="str">
        <f t="shared" si="8"/>
        <v>BMP0508222</v>
      </c>
      <c r="C154" s="21" t="s">
        <v>335</v>
      </c>
      <c r="D154" s="22"/>
      <c r="E154" s="22" t="s">
        <v>336</v>
      </c>
      <c r="F154" s="22" t="s">
        <v>326</v>
      </c>
      <c r="G154" s="22" t="s">
        <v>327</v>
      </c>
      <c r="H154" s="22" t="s">
        <v>328</v>
      </c>
      <c r="I154" s="21" t="str">
        <f t="shared" si="9"/>
        <v>OPERASIONAL</v>
      </c>
      <c r="J154" s="21" t="s">
        <v>16</v>
      </c>
      <c r="M154" s="8" t="s">
        <v>335</v>
      </c>
    </row>
    <row r="155" spans="1:13">
      <c r="A155" s="22">
        <f t="shared" si="10"/>
        <v>151</v>
      </c>
      <c r="B155" s="21" t="str">
        <f t="shared" si="8"/>
        <v>BMP0508223</v>
      </c>
      <c r="C155" s="21" t="s">
        <v>337</v>
      </c>
      <c r="D155" s="22"/>
      <c r="E155" s="22" t="s">
        <v>338</v>
      </c>
      <c r="F155" s="22" t="s">
        <v>326</v>
      </c>
      <c r="G155" s="22" t="s">
        <v>327</v>
      </c>
      <c r="H155" s="22" t="s">
        <v>328</v>
      </c>
      <c r="I155" s="21" t="str">
        <f t="shared" si="9"/>
        <v>OPERASIONAL</v>
      </c>
      <c r="J155" s="21" t="s">
        <v>16</v>
      </c>
      <c r="M155" s="8" t="s">
        <v>337</v>
      </c>
    </row>
    <row r="156" spans="1:13">
      <c r="A156" s="22">
        <f t="shared" si="10"/>
        <v>152</v>
      </c>
      <c r="B156" s="21" t="str">
        <f t="shared" si="8"/>
        <v>BMP0508224</v>
      </c>
      <c r="C156" s="21" t="s">
        <v>339</v>
      </c>
      <c r="D156" s="22"/>
      <c r="E156" s="22" t="s">
        <v>340</v>
      </c>
      <c r="F156" s="22" t="s">
        <v>326</v>
      </c>
      <c r="G156" s="22" t="s">
        <v>327</v>
      </c>
      <c r="H156" s="22" t="s">
        <v>328</v>
      </c>
      <c r="I156" s="21" t="str">
        <f t="shared" si="9"/>
        <v>OPERASIONAL</v>
      </c>
      <c r="J156" s="21" t="s">
        <v>16</v>
      </c>
      <c r="M156" s="14" t="s">
        <v>339</v>
      </c>
    </row>
    <row r="157" spans="1:13">
      <c r="A157" s="22">
        <f t="shared" si="10"/>
        <v>153</v>
      </c>
      <c r="B157" s="21" t="str">
        <f t="shared" si="8"/>
        <v>BMP0508225</v>
      </c>
      <c r="C157" s="21" t="s">
        <v>341</v>
      </c>
      <c r="D157" s="22"/>
      <c r="E157" s="22" t="s">
        <v>342</v>
      </c>
      <c r="F157" s="22" t="s">
        <v>326</v>
      </c>
      <c r="G157" s="22" t="s">
        <v>327</v>
      </c>
      <c r="H157" s="22" t="s">
        <v>328</v>
      </c>
      <c r="I157" s="21" t="str">
        <f t="shared" si="9"/>
        <v>OPERASIONAL</v>
      </c>
      <c r="J157" s="21" t="s">
        <v>16</v>
      </c>
      <c r="M157" s="14" t="s">
        <v>341</v>
      </c>
    </row>
    <row r="158" spans="1:13">
      <c r="A158" s="22">
        <f t="shared" si="10"/>
        <v>154</v>
      </c>
      <c r="B158" s="21" t="str">
        <f t="shared" si="8"/>
        <v>BMP0508226</v>
      </c>
      <c r="C158" s="21" t="s">
        <v>343</v>
      </c>
      <c r="D158" s="22"/>
      <c r="E158" s="22" t="s">
        <v>344</v>
      </c>
      <c r="F158" s="22" t="s">
        <v>326</v>
      </c>
      <c r="G158" s="22" t="s">
        <v>327</v>
      </c>
      <c r="H158" s="22" t="s">
        <v>328</v>
      </c>
      <c r="I158" s="21" t="str">
        <f t="shared" si="9"/>
        <v>OPERASIONAL</v>
      </c>
      <c r="J158" s="21" t="s">
        <v>16</v>
      </c>
      <c r="M158" s="14" t="s">
        <v>343</v>
      </c>
    </row>
    <row r="159" spans="1:13">
      <c r="A159" s="22">
        <f t="shared" si="10"/>
        <v>155</v>
      </c>
      <c r="B159" s="21" t="str">
        <f t="shared" si="8"/>
        <v>BMP0508227</v>
      </c>
      <c r="C159" s="21" t="s">
        <v>345</v>
      </c>
      <c r="D159" s="22"/>
      <c r="E159" s="22" t="s">
        <v>346</v>
      </c>
      <c r="F159" s="22" t="s">
        <v>326</v>
      </c>
      <c r="G159" s="22" t="s">
        <v>327</v>
      </c>
      <c r="H159" s="22" t="s">
        <v>328</v>
      </c>
      <c r="I159" s="21" t="str">
        <f t="shared" si="9"/>
        <v>OPERASIONAL</v>
      </c>
      <c r="J159" s="21" t="s">
        <v>16</v>
      </c>
      <c r="M159" s="14" t="s">
        <v>345</v>
      </c>
    </row>
    <row r="160" spans="1:13">
      <c r="A160" s="22">
        <f t="shared" si="10"/>
        <v>156</v>
      </c>
      <c r="B160" s="21" t="str">
        <f t="shared" si="8"/>
        <v>BMP0908221</v>
      </c>
      <c r="C160" s="21" t="s">
        <v>347</v>
      </c>
      <c r="D160" s="22"/>
      <c r="E160" s="22" t="s">
        <v>348</v>
      </c>
      <c r="F160" s="22" t="s">
        <v>326</v>
      </c>
      <c r="G160" s="22" t="s">
        <v>327</v>
      </c>
      <c r="H160" s="22" t="s">
        <v>328</v>
      </c>
      <c r="I160" s="21" t="str">
        <f t="shared" si="9"/>
        <v>OPERASIONAL</v>
      </c>
      <c r="J160" s="21" t="s">
        <v>16</v>
      </c>
      <c r="M160" s="14" t="s">
        <v>347</v>
      </c>
    </row>
    <row r="161" spans="1:13">
      <c r="A161" s="22">
        <f t="shared" si="10"/>
        <v>157</v>
      </c>
      <c r="B161" s="21" t="str">
        <f t="shared" si="8"/>
        <v>BMP0908222</v>
      </c>
      <c r="C161" s="21" t="s">
        <v>349</v>
      </c>
      <c r="D161" s="22"/>
      <c r="E161" s="22" t="s">
        <v>350</v>
      </c>
      <c r="F161" s="22" t="s">
        <v>326</v>
      </c>
      <c r="G161" s="22" t="s">
        <v>351</v>
      </c>
      <c r="H161" s="22" t="s">
        <v>328</v>
      </c>
      <c r="I161" s="21" t="str">
        <f t="shared" si="9"/>
        <v>OPERASIONAL</v>
      </c>
      <c r="J161" s="21" t="s">
        <v>16</v>
      </c>
      <c r="M161" s="14" t="s">
        <v>349</v>
      </c>
    </row>
    <row r="162" spans="1:13">
      <c r="A162" s="22">
        <f t="shared" si="10"/>
        <v>158</v>
      </c>
      <c r="B162" s="21" t="str">
        <f t="shared" si="8"/>
        <v>BMP2008221</v>
      </c>
      <c r="C162" s="21" t="s">
        <v>352</v>
      </c>
      <c r="D162" s="22"/>
      <c r="E162" s="22" t="s">
        <v>353</v>
      </c>
      <c r="F162" s="22" t="s">
        <v>326</v>
      </c>
      <c r="G162" s="22" t="s">
        <v>354</v>
      </c>
      <c r="H162" s="22" t="s">
        <v>355</v>
      </c>
      <c r="I162" s="21" t="str">
        <f t="shared" si="9"/>
        <v>OPERASIONAL</v>
      </c>
      <c r="J162" s="21" t="s">
        <v>16</v>
      </c>
      <c r="M162" s="14" t="s">
        <v>352</v>
      </c>
    </row>
    <row r="163" spans="1:13">
      <c r="A163" s="22">
        <f t="shared" si="10"/>
        <v>159</v>
      </c>
      <c r="B163" s="21" t="str">
        <f t="shared" si="8"/>
        <v>BMP2008222</v>
      </c>
      <c r="C163" s="21" t="s">
        <v>356</v>
      </c>
      <c r="D163" s="22"/>
      <c r="E163" s="22" t="s">
        <v>357</v>
      </c>
      <c r="F163" s="22" t="s">
        <v>326</v>
      </c>
      <c r="G163" s="22" t="s">
        <v>358</v>
      </c>
      <c r="H163" s="22" t="s">
        <v>355</v>
      </c>
      <c r="I163" s="21" t="str">
        <f t="shared" si="9"/>
        <v>ADMINISTRASI</v>
      </c>
      <c r="J163" s="21" t="s">
        <v>27</v>
      </c>
      <c r="M163" s="14" t="s">
        <v>356</v>
      </c>
    </row>
    <row r="164" spans="1:13">
      <c r="A164" s="22">
        <f t="shared" si="10"/>
        <v>160</v>
      </c>
      <c r="B164" s="21" t="str">
        <f t="shared" si="8"/>
        <v>BMP2008223</v>
      </c>
      <c r="C164" s="21" t="s">
        <v>359</v>
      </c>
      <c r="D164" s="22"/>
      <c r="E164" s="22" t="s">
        <v>360</v>
      </c>
      <c r="F164" s="22" t="s">
        <v>326</v>
      </c>
      <c r="G164" s="22" t="s">
        <v>361</v>
      </c>
      <c r="H164" s="22" t="s">
        <v>328</v>
      </c>
      <c r="I164" s="21" t="str">
        <f t="shared" si="9"/>
        <v>OPERASIONAL</v>
      </c>
      <c r="J164" s="21" t="s">
        <v>16</v>
      </c>
      <c r="M164" s="14" t="s">
        <v>359</v>
      </c>
    </row>
    <row r="165" spans="1:13">
      <c r="A165" s="22">
        <f t="shared" si="10"/>
        <v>161</v>
      </c>
      <c r="B165" s="21" t="str">
        <f t="shared" si="8"/>
        <v>BMP100822</v>
      </c>
      <c r="C165" s="21" t="s">
        <v>362</v>
      </c>
      <c r="D165" s="22"/>
      <c r="E165" s="22" t="s">
        <v>363</v>
      </c>
      <c r="F165" s="22" t="s">
        <v>326</v>
      </c>
      <c r="G165" s="22" t="s">
        <v>364</v>
      </c>
      <c r="H165" s="22" t="s">
        <v>328</v>
      </c>
      <c r="I165" s="21" t="str">
        <f t="shared" si="9"/>
        <v>OPERASIONAL</v>
      </c>
      <c r="J165" s="21" t="s">
        <v>16</v>
      </c>
      <c r="M165" s="14" t="s">
        <v>362</v>
      </c>
    </row>
    <row r="166" spans="1:13">
      <c r="A166" s="22">
        <f t="shared" si="10"/>
        <v>162</v>
      </c>
      <c r="B166" s="21" t="str">
        <f t="shared" si="8"/>
        <v>BMP140822</v>
      </c>
      <c r="C166" s="21" t="s">
        <v>365</v>
      </c>
      <c r="D166" s="22"/>
      <c r="E166" s="22" t="s">
        <v>366</v>
      </c>
      <c r="F166" s="22" t="s">
        <v>326</v>
      </c>
      <c r="G166" s="22" t="s">
        <v>364</v>
      </c>
      <c r="H166" s="22" t="s">
        <v>328</v>
      </c>
      <c r="I166" s="21" t="str">
        <f t="shared" si="9"/>
        <v>OPERASIONAL</v>
      </c>
      <c r="J166" s="21" t="s">
        <v>16</v>
      </c>
      <c r="M166" s="14" t="s">
        <v>365</v>
      </c>
    </row>
    <row r="167" spans="1:13">
      <c r="A167" s="22">
        <f t="shared" si="10"/>
        <v>163</v>
      </c>
      <c r="B167" s="21" t="str">
        <f t="shared" si="8"/>
        <v>BMP150622</v>
      </c>
      <c r="C167" s="21" t="s">
        <v>367</v>
      </c>
      <c r="D167" s="22"/>
      <c r="E167" s="22" t="s">
        <v>368</v>
      </c>
      <c r="F167" s="22" t="s">
        <v>326</v>
      </c>
      <c r="G167" s="22" t="s">
        <v>369</v>
      </c>
      <c r="H167" s="22" t="s">
        <v>15</v>
      </c>
      <c r="I167" s="21" t="str">
        <f t="shared" si="9"/>
        <v>ADMINISTRASI</v>
      </c>
      <c r="J167" s="21" t="s">
        <v>27</v>
      </c>
      <c r="M167" s="14" t="s">
        <v>367</v>
      </c>
    </row>
    <row r="168" spans="1:13">
      <c r="A168" s="22">
        <f t="shared" si="10"/>
        <v>164</v>
      </c>
      <c r="B168" s="21" t="str">
        <f t="shared" si="8"/>
        <v>BMP-061219</v>
      </c>
      <c r="C168" s="21" t="s">
        <v>370</v>
      </c>
      <c r="D168" s="22"/>
      <c r="E168" s="22" t="s">
        <v>371</v>
      </c>
      <c r="F168" s="22" t="s">
        <v>326</v>
      </c>
      <c r="G168" s="22" t="s">
        <v>372</v>
      </c>
      <c r="H168" s="22" t="s">
        <v>373</v>
      </c>
      <c r="I168" s="21" t="str">
        <f t="shared" si="9"/>
        <v>ADMINISTRASI</v>
      </c>
      <c r="J168" s="21" t="s">
        <v>27</v>
      </c>
      <c r="M168" s="14" t="s">
        <v>370</v>
      </c>
    </row>
    <row r="169" spans="1:13">
      <c r="A169" s="22">
        <f t="shared" si="10"/>
        <v>165</v>
      </c>
      <c r="B169" s="21" t="str">
        <f t="shared" si="8"/>
        <v>BMP0104225</v>
      </c>
      <c r="C169" s="21" t="s">
        <v>374</v>
      </c>
      <c r="D169" s="22"/>
      <c r="E169" s="22" t="s">
        <v>375</v>
      </c>
      <c r="F169" s="22" t="s">
        <v>326</v>
      </c>
      <c r="G169" s="22" t="s">
        <v>376</v>
      </c>
      <c r="H169" s="22" t="s">
        <v>15</v>
      </c>
      <c r="I169" s="21" t="str">
        <f t="shared" si="9"/>
        <v>OPERASIONAL</v>
      </c>
      <c r="J169" s="21" t="s">
        <v>16</v>
      </c>
      <c r="M169" s="14" t="s">
        <v>374</v>
      </c>
    </row>
    <row r="170" spans="1:13">
      <c r="A170" s="22">
        <f t="shared" si="10"/>
        <v>166</v>
      </c>
      <c r="B170" s="21" t="str">
        <f t="shared" si="8"/>
        <v>BMP-191220</v>
      </c>
      <c r="C170" s="21" t="s">
        <v>377</v>
      </c>
      <c r="D170" s="22"/>
      <c r="E170" s="22" t="s">
        <v>378</v>
      </c>
      <c r="F170" s="22" t="s">
        <v>326</v>
      </c>
      <c r="G170" s="22" t="s">
        <v>372</v>
      </c>
      <c r="H170" s="22" t="s">
        <v>373</v>
      </c>
      <c r="I170" s="21" t="str">
        <f t="shared" si="9"/>
        <v>ADMINISTRASI</v>
      </c>
      <c r="J170" s="21" t="s">
        <v>27</v>
      </c>
      <c r="M170" s="14" t="s">
        <v>377</v>
      </c>
    </row>
    <row r="171" spans="1:13">
      <c r="A171" s="22">
        <f t="shared" si="10"/>
        <v>167</v>
      </c>
      <c r="B171" s="21" t="str">
        <f t="shared" si="8"/>
        <v>BMP2107224</v>
      </c>
      <c r="C171" s="21" t="s">
        <v>379</v>
      </c>
      <c r="D171" s="22"/>
      <c r="E171" s="22" t="s">
        <v>380</v>
      </c>
      <c r="F171" s="22" t="s">
        <v>326</v>
      </c>
      <c r="G171" s="22" t="s">
        <v>331</v>
      </c>
      <c r="H171" s="22" t="s">
        <v>328</v>
      </c>
      <c r="I171" s="21" t="str">
        <f t="shared" si="9"/>
        <v>OPERASIONAL</v>
      </c>
      <c r="J171" s="21" t="s">
        <v>16</v>
      </c>
      <c r="M171" s="14" t="s">
        <v>379</v>
      </c>
    </row>
    <row r="172" spans="1:13">
      <c r="A172" s="22">
        <f t="shared" si="10"/>
        <v>168</v>
      </c>
      <c r="B172" s="21" t="str">
        <f t="shared" si="8"/>
        <v>BMP101224</v>
      </c>
      <c r="C172" s="21" t="s">
        <v>381</v>
      </c>
      <c r="D172" s="22"/>
      <c r="E172" s="22" t="s">
        <v>382</v>
      </c>
      <c r="F172" s="22" t="s">
        <v>326</v>
      </c>
      <c r="G172" s="22" t="s">
        <v>383</v>
      </c>
      <c r="H172" s="22" t="s">
        <v>328</v>
      </c>
      <c r="I172" s="21" t="str">
        <f t="shared" si="9"/>
        <v>OPERASIONAL</v>
      </c>
      <c r="J172" s="21" t="s">
        <v>16</v>
      </c>
      <c r="M172" s="14" t="s">
        <v>381</v>
      </c>
    </row>
    <row r="173" spans="1:13">
      <c r="A173" s="22">
        <f t="shared" si="10"/>
        <v>169</v>
      </c>
      <c r="B173" s="21" t="str">
        <f t="shared" si="8"/>
        <v>BMP0802224</v>
      </c>
      <c r="C173" s="21" t="s">
        <v>384</v>
      </c>
      <c r="D173" s="22"/>
      <c r="E173" s="22" t="s">
        <v>385</v>
      </c>
      <c r="F173" s="22" t="s">
        <v>326</v>
      </c>
      <c r="G173" s="22" t="s">
        <v>383</v>
      </c>
      <c r="H173" s="22" t="s">
        <v>386</v>
      </c>
      <c r="I173" s="21" t="str">
        <f t="shared" si="9"/>
        <v>OPERASIONAL</v>
      </c>
      <c r="J173" s="21" t="s">
        <v>16</v>
      </c>
      <c r="M173" s="14" t="s">
        <v>384</v>
      </c>
    </row>
    <row r="174" spans="1:13">
      <c r="A174" s="22">
        <f t="shared" si="10"/>
        <v>170</v>
      </c>
      <c r="B174" s="21" t="str">
        <f t="shared" si="8"/>
        <v>BMP-2509213</v>
      </c>
      <c r="C174" s="21" t="s">
        <v>387</v>
      </c>
      <c r="D174" s="22"/>
      <c r="E174" s="22" t="s">
        <v>388</v>
      </c>
      <c r="F174" s="22" t="s">
        <v>326</v>
      </c>
      <c r="G174" s="22" t="s">
        <v>389</v>
      </c>
      <c r="H174" s="22" t="s">
        <v>373</v>
      </c>
      <c r="I174" s="21" t="str">
        <f t="shared" si="9"/>
        <v>ADMINISTRASI</v>
      </c>
      <c r="J174" s="21" t="s">
        <v>27</v>
      </c>
      <c r="M174" s="14" t="s">
        <v>387</v>
      </c>
    </row>
    <row r="175" spans="1:13">
      <c r="A175" s="22">
        <f t="shared" si="10"/>
        <v>171</v>
      </c>
      <c r="B175" s="21" t="str">
        <f t="shared" si="8"/>
        <v>BMP0802222</v>
      </c>
      <c r="C175" s="21" t="s">
        <v>390</v>
      </c>
      <c r="D175" s="22"/>
      <c r="E175" s="22" t="s">
        <v>391</v>
      </c>
      <c r="F175" s="22" t="s">
        <v>326</v>
      </c>
      <c r="G175" s="22" t="s">
        <v>392</v>
      </c>
      <c r="H175" s="22" t="s">
        <v>393</v>
      </c>
      <c r="I175" s="21" t="str">
        <f t="shared" si="9"/>
        <v>OPERASIONAL</v>
      </c>
      <c r="J175" s="21" t="s">
        <v>16</v>
      </c>
      <c r="M175" s="14" t="s">
        <v>390</v>
      </c>
    </row>
    <row r="176" spans="1:13">
      <c r="A176" s="22">
        <f t="shared" si="10"/>
        <v>172</v>
      </c>
      <c r="B176" s="21" t="str">
        <f t="shared" si="8"/>
        <v>BMP2909211</v>
      </c>
      <c r="C176" s="21" t="s">
        <v>394</v>
      </c>
      <c r="D176" s="22"/>
      <c r="E176" s="22" t="s">
        <v>395</v>
      </c>
      <c r="F176" s="22" t="s">
        <v>326</v>
      </c>
      <c r="G176" s="22" t="s">
        <v>396</v>
      </c>
      <c r="H176" s="22" t="s">
        <v>328</v>
      </c>
      <c r="I176" s="21" t="str">
        <f t="shared" si="9"/>
        <v>ADMINISTRASI</v>
      </c>
      <c r="J176" s="21" t="s">
        <v>27</v>
      </c>
      <c r="M176" s="14" t="s">
        <v>394</v>
      </c>
    </row>
    <row r="177" spans="1:13">
      <c r="A177" s="22">
        <f t="shared" si="10"/>
        <v>173</v>
      </c>
      <c r="B177" s="21" t="str">
        <f t="shared" si="8"/>
        <v>BMP0603221</v>
      </c>
      <c r="C177" s="21" t="s">
        <v>397</v>
      </c>
      <c r="D177" s="22"/>
      <c r="E177" s="22" t="s">
        <v>398</v>
      </c>
      <c r="F177" s="22" t="s">
        <v>326</v>
      </c>
      <c r="G177" s="22" t="s">
        <v>351</v>
      </c>
      <c r="H177" s="22" t="s">
        <v>328</v>
      </c>
      <c r="I177" s="21" t="str">
        <f t="shared" si="9"/>
        <v>OPERASIONAL</v>
      </c>
      <c r="J177" s="21" t="s">
        <v>16</v>
      </c>
      <c r="M177" s="14" t="s">
        <v>397</v>
      </c>
    </row>
    <row r="178" spans="1:13">
      <c r="A178" s="22">
        <f t="shared" si="10"/>
        <v>174</v>
      </c>
      <c r="B178" s="21" t="str">
        <f t="shared" si="8"/>
        <v>BMP2001222</v>
      </c>
      <c r="C178" s="21" t="s">
        <v>399</v>
      </c>
      <c r="D178" s="22"/>
      <c r="E178" s="22" t="s">
        <v>400</v>
      </c>
      <c r="F178" s="22" t="s">
        <v>326</v>
      </c>
      <c r="G178" s="22" t="s">
        <v>401</v>
      </c>
      <c r="H178" s="22" t="s">
        <v>328</v>
      </c>
      <c r="I178" s="21" t="str">
        <f t="shared" si="9"/>
        <v>OPERASIONAL</v>
      </c>
      <c r="J178" s="21" t="s">
        <v>16</v>
      </c>
      <c r="M178" s="14" t="s">
        <v>399</v>
      </c>
    </row>
    <row r="179" spans="1:13">
      <c r="A179" s="22">
        <f t="shared" si="10"/>
        <v>175</v>
      </c>
      <c r="B179" s="21" t="str">
        <f t="shared" si="8"/>
        <v>BMP1103222</v>
      </c>
      <c r="C179" s="21" t="s">
        <v>402</v>
      </c>
      <c r="D179" s="22"/>
      <c r="E179" s="22" t="s">
        <v>403</v>
      </c>
      <c r="F179" s="22" t="s">
        <v>326</v>
      </c>
      <c r="G179" s="22" t="s">
        <v>404</v>
      </c>
      <c r="H179" s="22" t="s">
        <v>405</v>
      </c>
      <c r="I179" s="21" t="str">
        <f t="shared" si="9"/>
        <v>OPERASIONAL</v>
      </c>
      <c r="J179" s="21" t="s">
        <v>16</v>
      </c>
      <c r="M179" s="14" t="s">
        <v>402</v>
      </c>
    </row>
    <row r="180" spans="1:13">
      <c r="A180" s="22">
        <f t="shared" si="10"/>
        <v>176</v>
      </c>
      <c r="B180" s="21" t="str">
        <f t="shared" si="8"/>
        <v>BMP2306222</v>
      </c>
      <c r="C180" s="21" t="s">
        <v>406</v>
      </c>
      <c r="D180" s="22"/>
      <c r="E180" s="22" t="s">
        <v>407</v>
      </c>
      <c r="F180" s="22" t="s">
        <v>326</v>
      </c>
      <c r="G180" s="22" t="s">
        <v>296</v>
      </c>
      <c r="H180" s="22" t="s">
        <v>386</v>
      </c>
      <c r="I180" s="21" t="str">
        <f t="shared" si="9"/>
        <v>ADMINISTRASI</v>
      </c>
      <c r="J180" s="21" t="s">
        <v>27</v>
      </c>
      <c r="M180" s="14" t="s">
        <v>406</v>
      </c>
    </row>
    <row r="181" spans="1:13">
      <c r="A181" s="22">
        <f t="shared" si="10"/>
        <v>177</v>
      </c>
      <c r="B181" s="21" t="str">
        <f t="shared" si="8"/>
        <v>BMP101225</v>
      </c>
      <c r="C181" s="21" t="s">
        <v>408</v>
      </c>
      <c r="D181" s="22"/>
      <c r="E181" s="22" t="s">
        <v>409</v>
      </c>
      <c r="F181" s="22" t="s">
        <v>326</v>
      </c>
      <c r="G181" s="22" t="s">
        <v>351</v>
      </c>
      <c r="H181" s="22" t="s">
        <v>328</v>
      </c>
      <c r="I181" s="21" t="str">
        <f t="shared" si="9"/>
        <v>OPERASIONAL</v>
      </c>
      <c r="J181" s="21" t="s">
        <v>16</v>
      </c>
      <c r="M181" s="14" t="s">
        <v>408</v>
      </c>
    </row>
    <row r="182" spans="1:13">
      <c r="A182" s="22">
        <f t="shared" si="10"/>
        <v>178</v>
      </c>
      <c r="B182" s="21" t="str">
        <f t="shared" si="8"/>
        <v>BMP2107221</v>
      </c>
      <c r="C182" s="21" t="s">
        <v>410</v>
      </c>
      <c r="D182" s="22"/>
      <c r="E182" s="22" t="s">
        <v>411</v>
      </c>
      <c r="F182" s="22" t="s">
        <v>326</v>
      </c>
      <c r="G182" s="22" t="s">
        <v>327</v>
      </c>
      <c r="H182" s="22" t="s">
        <v>328</v>
      </c>
      <c r="I182" s="21" t="str">
        <f t="shared" si="9"/>
        <v>OPERASIONAL</v>
      </c>
      <c r="J182" s="21" t="s">
        <v>16</v>
      </c>
      <c r="M182" s="14" t="s">
        <v>410</v>
      </c>
    </row>
    <row r="183" spans="1:13">
      <c r="A183" s="22">
        <f t="shared" si="10"/>
        <v>179</v>
      </c>
      <c r="B183" s="21" t="str">
        <f t="shared" si="8"/>
        <v>BMP-0805213</v>
      </c>
      <c r="C183" s="21" t="s">
        <v>412</v>
      </c>
      <c r="D183" s="22"/>
      <c r="E183" s="22" t="s">
        <v>413</v>
      </c>
      <c r="F183" s="22" t="s">
        <v>326</v>
      </c>
      <c r="G183" s="22" t="s">
        <v>383</v>
      </c>
      <c r="H183" s="22" t="s">
        <v>328</v>
      </c>
      <c r="I183" s="21" t="str">
        <f t="shared" si="9"/>
        <v>OPERASIONAL</v>
      </c>
      <c r="J183" s="21" t="s">
        <v>16</v>
      </c>
      <c r="M183" s="14" t="s">
        <v>412</v>
      </c>
    </row>
    <row r="184" spans="1:13">
      <c r="A184" s="22">
        <f t="shared" si="10"/>
        <v>180</v>
      </c>
      <c r="B184" s="21" t="str">
        <f t="shared" si="8"/>
        <v>BMP2107223</v>
      </c>
      <c r="C184" s="21" t="s">
        <v>414</v>
      </c>
      <c r="D184" s="22"/>
      <c r="E184" s="22" t="s">
        <v>415</v>
      </c>
      <c r="F184" s="22" t="s">
        <v>326</v>
      </c>
      <c r="G184" s="22" t="s">
        <v>331</v>
      </c>
      <c r="H184" s="22" t="s">
        <v>328</v>
      </c>
      <c r="I184" s="21" t="str">
        <f t="shared" si="9"/>
        <v>OPERASIONAL</v>
      </c>
      <c r="J184" s="21" t="s">
        <v>16</v>
      </c>
      <c r="M184" s="14" t="s">
        <v>414</v>
      </c>
    </row>
    <row r="185" spans="1:13">
      <c r="A185" s="22">
        <f t="shared" si="10"/>
        <v>181</v>
      </c>
      <c r="B185" s="21" t="str">
        <f t="shared" si="8"/>
        <v>BMP1810211</v>
      </c>
      <c r="C185" s="21" t="s">
        <v>416</v>
      </c>
      <c r="D185" s="22"/>
      <c r="E185" s="22" t="s">
        <v>417</v>
      </c>
      <c r="F185" s="22" t="s">
        <v>326</v>
      </c>
      <c r="G185" s="22" t="s">
        <v>372</v>
      </c>
      <c r="H185" s="22" t="s">
        <v>386</v>
      </c>
      <c r="I185" s="21" t="str">
        <f t="shared" si="9"/>
        <v>ADMINISTRASI</v>
      </c>
      <c r="J185" s="21" t="s">
        <v>27</v>
      </c>
      <c r="M185" s="14" t="s">
        <v>416</v>
      </c>
    </row>
    <row r="186" spans="1:13">
      <c r="A186" s="22">
        <f t="shared" si="10"/>
        <v>182</v>
      </c>
      <c r="B186" s="21" t="str">
        <f t="shared" si="8"/>
        <v>BMP1104221</v>
      </c>
      <c r="C186" s="21" t="s">
        <v>418</v>
      </c>
      <c r="D186" s="22"/>
      <c r="E186" s="22" t="s">
        <v>419</v>
      </c>
      <c r="F186" s="22" t="s">
        <v>326</v>
      </c>
      <c r="G186" s="22" t="s">
        <v>296</v>
      </c>
      <c r="H186" s="22" t="s">
        <v>386</v>
      </c>
      <c r="I186" s="21" t="str">
        <f t="shared" si="9"/>
        <v>ADMINISTRASI</v>
      </c>
      <c r="J186" s="21" t="s">
        <v>27</v>
      </c>
      <c r="M186" s="14" t="s">
        <v>418</v>
      </c>
    </row>
    <row r="187" spans="1:13">
      <c r="A187" s="22">
        <f t="shared" si="10"/>
        <v>183</v>
      </c>
      <c r="B187" s="21" t="str">
        <f t="shared" ref="B187:B250" si="11">TEXT(C187,"00000000")</f>
        <v>BMP501222</v>
      </c>
      <c r="C187" s="21" t="s">
        <v>420</v>
      </c>
      <c r="D187" s="22"/>
      <c r="E187" s="22" t="s">
        <v>421</v>
      </c>
      <c r="F187" s="22" t="s">
        <v>326</v>
      </c>
      <c r="G187" s="22" t="s">
        <v>422</v>
      </c>
      <c r="H187" s="22" t="s">
        <v>328</v>
      </c>
      <c r="I187" s="21" t="str">
        <f t="shared" si="9"/>
        <v>OPERASIONAL</v>
      </c>
      <c r="J187" s="21" t="s">
        <v>16</v>
      </c>
      <c r="M187" s="14" t="s">
        <v>420</v>
      </c>
    </row>
    <row r="188" spans="1:13">
      <c r="A188" s="22">
        <f t="shared" si="10"/>
        <v>184</v>
      </c>
      <c r="B188" s="21" t="str">
        <f t="shared" si="11"/>
        <v>BMP181021</v>
      </c>
      <c r="C188" s="21" t="s">
        <v>423</v>
      </c>
      <c r="D188" s="22"/>
      <c r="E188" s="22" t="s">
        <v>424</v>
      </c>
      <c r="F188" s="22" t="s">
        <v>326</v>
      </c>
      <c r="G188" s="22" t="s">
        <v>389</v>
      </c>
      <c r="H188" s="22" t="s">
        <v>373</v>
      </c>
      <c r="I188" s="21" t="str">
        <f t="shared" si="9"/>
        <v>ADMINISTRASI</v>
      </c>
      <c r="J188" s="21" t="s">
        <v>27</v>
      </c>
      <c r="M188" s="14" t="s">
        <v>423</v>
      </c>
    </row>
    <row r="189" spans="1:13">
      <c r="A189" s="22">
        <f t="shared" si="10"/>
        <v>185</v>
      </c>
      <c r="B189" s="21" t="str">
        <f t="shared" si="11"/>
        <v>BMP2107222</v>
      </c>
      <c r="C189" s="21" t="s">
        <v>425</v>
      </c>
      <c r="D189" s="22"/>
      <c r="E189" s="22" t="s">
        <v>426</v>
      </c>
      <c r="F189" s="22" t="s">
        <v>326</v>
      </c>
      <c r="G189" s="22" t="s">
        <v>327</v>
      </c>
      <c r="H189" s="22" t="s">
        <v>328</v>
      </c>
      <c r="I189" s="21" t="str">
        <f t="shared" si="9"/>
        <v>OPERASIONAL</v>
      </c>
      <c r="J189" s="21" t="s">
        <v>16</v>
      </c>
      <c r="M189" s="14" t="s">
        <v>425</v>
      </c>
    </row>
    <row r="190" spans="1:13">
      <c r="A190" s="22">
        <f t="shared" si="10"/>
        <v>186</v>
      </c>
      <c r="B190" s="21" t="str">
        <f t="shared" si="11"/>
        <v>BMP110622</v>
      </c>
      <c r="C190" s="21" t="s">
        <v>427</v>
      </c>
      <c r="D190" s="22"/>
      <c r="E190" s="22" t="s">
        <v>428</v>
      </c>
      <c r="F190" s="22" t="s">
        <v>326</v>
      </c>
      <c r="G190" s="22" t="s">
        <v>429</v>
      </c>
      <c r="H190" s="22" t="s">
        <v>328</v>
      </c>
      <c r="I190" s="21" t="str">
        <f t="shared" si="9"/>
        <v>OPERASIONAL</v>
      </c>
      <c r="J190" s="21" t="s">
        <v>16</v>
      </c>
      <c r="M190" s="14" t="s">
        <v>427</v>
      </c>
    </row>
    <row r="191" spans="1:13">
      <c r="A191" s="22">
        <f t="shared" si="10"/>
        <v>187</v>
      </c>
      <c r="B191" s="21" t="str">
        <f t="shared" si="11"/>
        <v>BMP1810212</v>
      </c>
      <c r="C191" s="21" t="s">
        <v>430</v>
      </c>
      <c r="D191" s="22"/>
      <c r="E191" s="22" t="s">
        <v>431</v>
      </c>
      <c r="F191" s="22" t="s">
        <v>326</v>
      </c>
      <c r="G191" s="22" t="s">
        <v>396</v>
      </c>
      <c r="H191" s="22" t="s">
        <v>328</v>
      </c>
      <c r="I191" s="21" t="str">
        <f t="shared" si="9"/>
        <v>ADMINISTRASI</v>
      </c>
      <c r="J191" s="21" t="s">
        <v>27</v>
      </c>
      <c r="M191" s="14" t="s">
        <v>430</v>
      </c>
    </row>
    <row r="192" spans="1:13">
      <c r="A192" s="22">
        <f t="shared" si="10"/>
        <v>188</v>
      </c>
      <c r="B192" s="21" t="str">
        <f t="shared" si="11"/>
        <v>BMP2103224</v>
      </c>
      <c r="C192" s="21" t="s">
        <v>432</v>
      </c>
      <c r="D192" s="22"/>
      <c r="E192" s="22" t="s">
        <v>433</v>
      </c>
      <c r="F192" s="22" t="s">
        <v>326</v>
      </c>
      <c r="G192" s="22" t="s">
        <v>434</v>
      </c>
      <c r="H192" s="22" t="s">
        <v>15</v>
      </c>
      <c r="I192" s="21" t="str">
        <f t="shared" si="9"/>
        <v>ADMINISTRASI</v>
      </c>
      <c r="J192" s="21" t="s">
        <v>27</v>
      </c>
      <c r="M192" s="14" t="s">
        <v>432</v>
      </c>
    </row>
    <row r="193" spans="1:13">
      <c r="A193" s="22">
        <f t="shared" si="10"/>
        <v>189</v>
      </c>
      <c r="B193" s="21" t="str">
        <f t="shared" si="11"/>
        <v>BMP120221</v>
      </c>
      <c r="C193" s="21" t="s">
        <v>435</v>
      </c>
      <c r="D193" s="22"/>
      <c r="E193" s="22" t="s">
        <v>436</v>
      </c>
      <c r="F193" s="22" t="s">
        <v>326</v>
      </c>
      <c r="G193" s="22" t="s">
        <v>392</v>
      </c>
      <c r="H193" s="22" t="s">
        <v>393</v>
      </c>
      <c r="I193" s="21" t="str">
        <f t="shared" si="9"/>
        <v>OPERASIONAL</v>
      </c>
      <c r="J193" s="21" t="s">
        <v>16</v>
      </c>
      <c r="M193" s="14" t="s">
        <v>435</v>
      </c>
    </row>
    <row r="194" spans="1:13">
      <c r="A194" s="22">
        <f t="shared" si="10"/>
        <v>190</v>
      </c>
      <c r="B194" s="21" t="str">
        <f t="shared" si="11"/>
        <v>BMP-2509211</v>
      </c>
      <c r="C194" s="21" t="s">
        <v>437</v>
      </c>
      <c r="D194" s="22"/>
      <c r="E194" s="22" t="s">
        <v>438</v>
      </c>
      <c r="F194" s="22" t="s">
        <v>326</v>
      </c>
      <c r="G194" s="22" t="s">
        <v>383</v>
      </c>
      <c r="H194" s="22" t="s">
        <v>386</v>
      </c>
      <c r="I194" s="21" t="str">
        <f t="shared" si="9"/>
        <v>OPERASIONAL</v>
      </c>
      <c r="J194" s="21" t="s">
        <v>16</v>
      </c>
      <c r="M194" s="14" t="s">
        <v>437</v>
      </c>
    </row>
    <row r="195" spans="1:13">
      <c r="A195" s="22">
        <f t="shared" si="10"/>
        <v>191</v>
      </c>
      <c r="B195" s="21" t="str">
        <f t="shared" si="11"/>
        <v>BMP-191040002</v>
      </c>
      <c r="C195" s="21" t="s">
        <v>439</v>
      </c>
      <c r="D195" s="22"/>
      <c r="E195" s="22" t="s">
        <v>440</v>
      </c>
      <c r="F195" s="22" t="s">
        <v>326</v>
      </c>
      <c r="G195" s="22" t="s">
        <v>441</v>
      </c>
      <c r="H195" s="22" t="s">
        <v>373</v>
      </c>
      <c r="I195" s="21" t="str">
        <f t="shared" si="9"/>
        <v>OPERASIONAL</v>
      </c>
      <c r="J195" s="21" t="s">
        <v>16</v>
      </c>
      <c r="M195" s="14" t="s">
        <v>439</v>
      </c>
    </row>
    <row r="196" spans="1:13">
      <c r="A196" s="22">
        <f t="shared" si="10"/>
        <v>192</v>
      </c>
      <c r="B196" s="21" t="str">
        <f t="shared" si="11"/>
        <v>BMP0104223</v>
      </c>
      <c r="C196" s="21" t="s">
        <v>442</v>
      </c>
      <c r="D196" s="22"/>
      <c r="E196" s="22" t="s">
        <v>443</v>
      </c>
      <c r="F196" s="22" t="s">
        <v>326</v>
      </c>
      <c r="G196" s="22" t="s">
        <v>444</v>
      </c>
      <c r="H196" s="22" t="s">
        <v>15</v>
      </c>
      <c r="I196" s="21" t="str">
        <f t="shared" si="9"/>
        <v>OPERASIONAL</v>
      </c>
      <c r="J196" s="21" t="s">
        <v>16</v>
      </c>
      <c r="M196" s="14" t="s">
        <v>442</v>
      </c>
    </row>
    <row r="197" spans="1:13">
      <c r="A197" s="22">
        <f t="shared" si="10"/>
        <v>193</v>
      </c>
      <c r="B197" s="21" t="str">
        <f t="shared" si="11"/>
        <v>BMP2306221</v>
      </c>
      <c r="C197" s="21" t="s">
        <v>445</v>
      </c>
      <c r="D197" s="22"/>
      <c r="E197" s="22" t="s">
        <v>446</v>
      </c>
      <c r="F197" s="22" t="s">
        <v>326</v>
      </c>
      <c r="G197" s="22" t="s">
        <v>404</v>
      </c>
      <c r="H197" s="22" t="s">
        <v>405</v>
      </c>
      <c r="I197" s="21" t="str">
        <f t="shared" si="9"/>
        <v>OPERASIONAL</v>
      </c>
      <c r="J197" s="21" t="s">
        <v>16</v>
      </c>
      <c r="M197" s="14" t="s">
        <v>445</v>
      </c>
    </row>
    <row r="198" spans="1:13">
      <c r="A198" s="22">
        <f t="shared" si="10"/>
        <v>194</v>
      </c>
      <c r="B198" s="21" t="str">
        <f t="shared" si="11"/>
        <v>BMP0811213</v>
      </c>
      <c r="C198" s="21" t="s">
        <v>447</v>
      </c>
      <c r="D198" s="22"/>
      <c r="E198" s="22" t="s">
        <v>448</v>
      </c>
      <c r="F198" s="22" t="s">
        <v>326</v>
      </c>
      <c r="G198" s="22" t="s">
        <v>351</v>
      </c>
      <c r="H198" s="22" t="s">
        <v>328</v>
      </c>
      <c r="I198" s="21" t="str">
        <f t="shared" ref="I198:I261" si="12">IF(J198="A","OPERASIONAL",IF(J198="B","ADMINISTRASI",IF(J198="C","PENGAWAS",IF(J198="D","TEMPORERY"))))</f>
        <v>OPERASIONAL</v>
      </c>
      <c r="J198" s="21" t="s">
        <v>16</v>
      </c>
      <c r="M198" s="14" t="s">
        <v>447</v>
      </c>
    </row>
    <row r="199" spans="1:13">
      <c r="A199" s="22">
        <f t="shared" ref="A199:A262" si="13">A198+1</f>
        <v>195</v>
      </c>
      <c r="B199" s="21" t="str">
        <f t="shared" si="11"/>
        <v>BMP100422</v>
      </c>
      <c r="C199" s="21" t="s">
        <v>449</v>
      </c>
      <c r="D199" s="22"/>
      <c r="E199" s="22" t="s">
        <v>450</v>
      </c>
      <c r="F199" s="22" t="s">
        <v>326</v>
      </c>
      <c r="G199" s="22" t="s">
        <v>243</v>
      </c>
      <c r="H199" s="22" t="s">
        <v>405</v>
      </c>
      <c r="I199" s="21" t="str">
        <f t="shared" si="12"/>
        <v>ADMINISTRASI</v>
      </c>
      <c r="J199" s="21" t="s">
        <v>27</v>
      </c>
      <c r="M199" s="14" t="s">
        <v>449</v>
      </c>
    </row>
    <row r="200" spans="1:13">
      <c r="A200" s="22">
        <f t="shared" si="13"/>
        <v>196</v>
      </c>
      <c r="B200" s="21" t="str">
        <f t="shared" si="11"/>
        <v>BMP2001221</v>
      </c>
      <c r="C200" s="21" t="s">
        <v>451</v>
      </c>
      <c r="D200" s="22"/>
      <c r="E200" s="22" t="s">
        <v>452</v>
      </c>
      <c r="F200" s="22" t="s">
        <v>326</v>
      </c>
      <c r="G200" s="22" t="s">
        <v>358</v>
      </c>
      <c r="H200" s="22" t="s">
        <v>373</v>
      </c>
      <c r="I200" s="21" t="str">
        <f t="shared" si="12"/>
        <v>ADMINISTRASI</v>
      </c>
      <c r="J200" s="21" t="s">
        <v>27</v>
      </c>
      <c r="M200" s="14" t="s">
        <v>451</v>
      </c>
    </row>
    <row r="201" spans="1:13">
      <c r="A201" s="22">
        <f t="shared" si="13"/>
        <v>197</v>
      </c>
      <c r="B201" s="21" t="str">
        <f t="shared" si="11"/>
        <v>BMP2505222</v>
      </c>
      <c r="C201" s="21" t="s">
        <v>453</v>
      </c>
      <c r="D201" s="22"/>
      <c r="E201" s="22" t="s">
        <v>454</v>
      </c>
      <c r="F201" s="22" t="s">
        <v>326</v>
      </c>
      <c r="G201" s="22" t="s">
        <v>373</v>
      </c>
      <c r="H201" s="22" t="s">
        <v>373</v>
      </c>
      <c r="I201" s="21" t="str">
        <f t="shared" si="12"/>
        <v>OPERASIONAL</v>
      </c>
      <c r="J201" s="21" t="s">
        <v>16</v>
      </c>
      <c r="M201" s="14" t="s">
        <v>453</v>
      </c>
    </row>
    <row r="202" spans="1:13">
      <c r="A202" s="22">
        <f t="shared" si="13"/>
        <v>198</v>
      </c>
      <c r="B202" s="21" t="str">
        <f t="shared" si="11"/>
        <v>BMP-1804214</v>
      </c>
      <c r="C202" s="21" t="s">
        <v>455</v>
      </c>
      <c r="D202" s="22"/>
      <c r="E202" s="22" t="s">
        <v>456</v>
      </c>
      <c r="F202" s="22" t="s">
        <v>326</v>
      </c>
      <c r="G202" s="22" t="s">
        <v>383</v>
      </c>
      <c r="H202" s="22" t="s">
        <v>386</v>
      </c>
      <c r="I202" s="21" t="str">
        <f t="shared" si="12"/>
        <v>OPERASIONAL</v>
      </c>
      <c r="J202" s="21" t="s">
        <v>16</v>
      </c>
      <c r="M202" s="14" t="s">
        <v>455</v>
      </c>
    </row>
    <row r="203" spans="1:13">
      <c r="A203" s="22">
        <f t="shared" si="13"/>
        <v>199</v>
      </c>
      <c r="B203" s="21" t="str">
        <f t="shared" si="11"/>
        <v>BMP-250920</v>
      </c>
      <c r="C203" s="21" t="s">
        <v>457</v>
      </c>
      <c r="D203" s="22"/>
      <c r="E203" s="22" t="s">
        <v>458</v>
      </c>
      <c r="F203" s="22" t="s">
        <v>326</v>
      </c>
      <c r="G203" s="22" t="s">
        <v>459</v>
      </c>
      <c r="H203" s="22" t="s">
        <v>460</v>
      </c>
      <c r="I203" s="21" t="str">
        <f t="shared" si="12"/>
        <v>PENGAWAS</v>
      </c>
      <c r="J203" s="21" t="s">
        <v>57</v>
      </c>
      <c r="M203" s="14" t="s">
        <v>457</v>
      </c>
    </row>
    <row r="204" spans="1:13">
      <c r="A204" s="22">
        <f t="shared" si="13"/>
        <v>200</v>
      </c>
      <c r="B204" s="21" t="str">
        <f t="shared" si="11"/>
        <v>BMP1103221</v>
      </c>
      <c r="C204" s="21" t="s">
        <v>461</v>
      </c>
      <c r="D204" s="22"/>
      <c r="E204" s="22" t="s">
        <v>462</v>
      </c>
      <c r="F204" s="22" t="s">
        <v>326</v>
      </c>
      <c r="G204" s="22" t="s">
        <v>404</v>
      </c>
      <c r="H204" s="22" t="s">
        <v>405</v>
      </c>
      <c r="I204" s="21" t="str">
        <f t="shared" si="12"/>
        <v>OPERASIONAL</v>
      </c>
      <c r="J204" s="21" t="s">
        <v>16</v>
      </c>
      <c r="M204" s="14" t="s">
        <v>461</v>
      </c>
    </row>
    <row r="205" spans="1:13">
      <c r="A205" s="22">
        <f t="shared" si="13"/>
        <v>201</v>
      </c>
      <c r="B205" s="21" t="str">
        <f t="shared" si="11"/>
        <v>BMP101222</v>
      </c>
      <c r="C205" s="21" t="s">
        <v>463</v>
      </c>
      <c r="D205" s="22"/>
      <c r="E205" s="22" t="s">
        <v>464</v>
      </c>
      <c r="F205" s="22" t="s">
        <v>326</v>
      </c>
      <c r="G205" s="22" t="s">
        <v>422</v>
      </c>
      <c r="H205" s="22" t="s">
        <v>328</v>
      </c>
      <c r="I205" s="21" t="str">
        <f t="shared" si="12"/>
        <v>OPERASIONAL</v>
      </c>
      <c r="J205" s="21" t="s">
        <v>16</v>
      </c>
      <c r="M205" s="14" t="s">
        <v>463</v>
      </c>
    </row>
    <row r="206" spans="1:13">
      <c r="A206" s="22">
        <f t="shared" si="13"/>
        <v>202</v>
      </c>
      <c r="B206" s="21" t="str">
        <f t="shared" si="11"/>
        <v>BMP1410212</v>
      </c>
      <c r="C206" s="21" t="s">
        <v>465</v>
      </c>
      <c r="D206" s="22"/>
      <c r="E206" s="22" t="s">
        <v>466</v>
      </c>
      <c r="F206" s="22" t="s">
        <v>326</v>
      </c>
      <c r="G206" s="22" t="s">
        <v>383</v>
      </c>
      <c r="H206" s="22" t="s">
        <v>386</v>
      </c>
      <c r="I206" s="21" t="str">
        <f t="shared" si="12"/>
        <v>OPERASIONAL</v>
      </c>
      <c r="J206" s="21" t="s">
        <v>16</v>
      </c>
      <c r="M206" s="14" t="s">
        <v>465</v>
      </c>
    </row>
    <row r="207" spans="1:13">
      <c r="A207" s="22">
        <f t="shared" si="13"/>
        <v>203</v>
      </c>
      <c r="B207" s="21" t="str">
        <f t="shared" si="11"/>
        <v>BMP20122</v>
      </c>
      <c r="C207" s="21" t="s">
        <v>467</v>
      </c>
      <c r="D207" s="22"/>
      <c r="E207" s="22" t="s">
        <v>468</v>
      </c>
      <c r="F207" s="22" t="s">
        <v>326</v>
      </c>
      <c r="G207" s="22" t="s">
        <v>383</v>
      </c>
      <c r="H207" s="22" t="s">
        <v>15</v>
      </c>
      <c r="I207" s="21" t="str">
        <f t="shared" si="12"/>
        <v>OPERASIONAL</v>
      </c>
      <c r="J207" s="21" t="s">
        <v>16</v>
      </c>
      <c r="M207" s="14" t="s">
        <v>467</v>
      </c>
    </row>
    <row r="208" spans="1:13">
      <c r="A208" s="22">
        <f t="shared" si="13"/>
        <v>204</v>
      </c>
      <c r="B208" s="21" t="str">
        <f t="shared" si="11"/>
        <v>BMP501221</v>
      </c>
      <c r="C208" s="21" t="s">
        <v>469</v>
      </c>
      <c r="D208" s="22"/>
      <c r="E208" s="22" t="s">
        <v>470</v>
      </c>
      <c r="F208" s="22" t="s">
        <v>326</v>
      </c>
      <c r="G208" s="22" t="s">
        <v>429</v>
      </c>
      <c r="H208" s="22" t="s">
        <v>328</v>
      </c>
      <c r="I208" s="21" t="str">
        <f t="shared" si="12"/>
        <v>OPERASIONAL</v>
      </c>
      <c r="J208" s="21" t="s">
        <v>16</v>
      </c>
      <c r="M208" s="14" t="s">
        <v>469</v>
      </c>
    </row>
    <row r="209" spans="1:13">
      <c r="A209" s="22">
        <f t="shared" si="13"/>
        <v>205</v>
      </c>
      <c r="B209" s="21" t="str">
        <f t="shared" si="11"/>
        <v>BMP170122</v>
      </c>
      <c r="C209" s="21" t="s">
        <v>471</v>
      </c>
      <c r="D209" s="22"/>
      <c r="E209" s="22" t="s">
        <v>472</v>
      </c>
      <c r="F209" s="22" t="s">
        <v>326</v>
      </c>
      <c r="G209" s="22" t="s">
        <v>243</v>
      </c>
      <c r="H209" s="22" t="s">
        <v>405</v>
      </c>
      <c r="I209" s="21" t="str">
        <f t="shared" si="12"/>
        <v>ADMINISTRASI</v>
      </c>
      <c r="J209" s="21" t="s">
        <v>27</v>
      </c>
      <c r="M209" s="14" t="s">
        <v>471</v>
      </c>
    </row>
    <row r="210" spans="1:13">
      <c r="A210" s="22">
        <f t="shared" si="13"/>
        <v>206</v>
      </c>
      <c r="B210" s="21" t="str">
        <f t="shared" si="11"/>
        <v>BMP280322</v>
      </c>
      <c r="C210" s="21" t="s">
        <v>473</v>
      </c>
      <c r="D210" s="22"/>
      <c r="E210" s="22" t="s">
        <v>474</v>
      </c>
      <c r="F210" s="22" t="s">
        <v>326</v>
      </c>
      <c r="G210" s="22" t="s">
        <v>376</v>
      </c>
      <c r="H210" s="22" t="s">
        <v>15</v>
      </c>
      <c r="I210" s="21" t="str">
        <f t="shared" si="12"/>
        <v>OPERASIONAL</v>
      </c>
      <c r="J210" s="21" t="s">
        <v>16</v>
      </c>
      <c r="M210" s="14" t="s">
        <v>473</v>
      </c>
    </row>
    <row r="211" spans="1:13">
      <c r="A211" s="22">
        <f t="shared" si="13"/>
        <v>207</v>
      </c>
      <c r="B211" s="21" t="str">
        <f t="shared" si="11"/>
        <v>BMP050622</v>
      </c>
      <c r="C211" s="21" t="s">
        <v>475</v>
      </c>
      <c r="D211" s="22"/>
      <c r="E211" s="22" t="s">
        <v>476</v>
      </c>
      <c r="F211" s="22" t="s">
        <v>326</v>
      </c>
      <c r="G211" s="22" t="s">
        <v>441</v>
      </c>
      <c r="H211" s="22" t="s">
        <v>373</v>
      </c>
      <c r="I211" s="21" t="str">
        <f t="shared" si="12"/>
        <v>OPERASIONAL</v>
      </c>
      <c r="J211" s="21" t="s">
        <v>16</v>
      </c>
      <c r="M211" s="14" t="s">
        <v>475</v>
      </c>
    </row>
    <row r="212" spans="1:13">
      <c r="A212" s="22">
        <f t="shared" si="13"/>
        <v>208</v>
      </c>
      <c r="B212" s="21" t="str">
        <f t="shared" si="11"/>
        <v>BMP0311217</v>
      </c>
      <c r="C212" s="21" t="s">
        <v>477</v>
      </c>
      <c r="D212" s="22"/>
      <c r="E212" s="22" t="s">
        <v>478</v>
      </c>
      <c r="F212" s="22" t="s">
        <v>326</v>
      </c>
      <c r="G212" s="22" t="s">
        <v>396</v>
      </c>
      <c r="H212" s="22" t="s">
        <v>328</v>
      </c>
      <c r="I212" s="21" t="str">
        <f t="shared" si="12"/>
        <v>ADMINISTRASI</v>
      </c>
      <c r="J212" s="21" t="s">
        <v>27</v>
      </c>
      <c r="M212" s="14" t="s">
        <v>477</v>
      </c>
    </row>
    <row r="213" spans="1:13">
      <c r="A213" s="22">
        <f t="shared" si="13"/>
        <v>209</v>
      </c>
      <c r="B213" s="21" t="str">
        <f t="shared" si="11"/>
        <v>BMP0603222</v>
      </c>
      <c r="C213" s="21" t="s">
        <v>479</v>
      </c>
      <c r="D213" s="22"/>
      <c r="E213" s="22" t="s">
        <v>480</v>
      </c>
      <c r="F213" s="22" t="s">
        <v>326</v>
      </c>
      <c r="G213" s="22" t="s">
        <v>383</v>
      </c>
      <c r="H213" s="22" t="s">
        <v>386</v>
      </c>
      <c r="I213" s="21" t="str">
        <f t="shared" si="12"/>
        <v>OPERASIONAL</v>
      </c>
      <c r="J213" s="21" t="s">
        <v>16</v>
      </c>
      <c r="M213" s="14" t="s">
        <v>479</v>
      </c>
    </row>
    <row r="214" spans="1:13">
      <c r="A214" s="22">
        <f t="shared" si="13"/>
        <v>210</v>
      </c>
      <c r="B214" s="21" t="str">
        <f t="shared" si="11"/>
        <v>BMP-130421</v>
      </c>
      <c r="C214" s="21" t="s">
        <v>481</v>
      </c>
      <c r="D214" s="22"/>
      <c r="E214" s="22" t="s">
        <v>482</v>
      </c>
      <c r="F214" s="22" t="s">
        <v>326</v>
      </c>
      <c r="G214" s="22" t="s">
        <v>372</v>
      </c>
      <c r="H214" s="22" t="s">
        <v>405</v>
      </c>
      <c r="I214" s="21" t="str">
        <f t="shared" si="12"/>
        <v>ADMINISTRASI</v>
      </c>
      <c r="J214" s="21" t="s">
        <v>27</v>
      </c>
      <c r="M214" s="14" t="s">
        <v>481</v>
      </c>
    </row>
    <row r="215" spans="1:13">
      <c r="A215" s="22">
        <f t="shared" si="13"/>
        <v>211</v>
      </c>
      <c r="B215" s="21" t="str">
        <f t="shared" si="11"/>
        <v>BMP1410213</v>
      </c>
      <c r="C215" s="21" t="s">
        <v>483</v>
      </c>
      <c r="D215" s="22"/>
      <c r="E215" s="22" t="s">
        <v>484</v>
      </c>
      <c r="F215" s="22" t="s">
        <v>326</v>
      </c>
      <c r="G215" s="22" t="s">
        <v>383</v>
      </c>
      <c r="H215" s="22" t="s">
        <v>386</v>
      </c>
      <c r="I215" s="21" t="str">
        <f t="shared" si="12"/>
        <v>OPERASIONAL</v>
      </c>
      <c r="J215" s="21" t="s">
        <v>16</v>
      </c>
      <c r="M215" s="14" t="s">
        <v>483</v>
      </c>
    </row>
    <row r="216" spans="1:13">
      <c r="A216" s="22">
        <f t="shared" si="13"/>
        <v>212</v>
      </c>
      <c r="B216" s="21" t="str">
        <f t="shared" si="11"/>
        <v>BMP-1804215</v>
      </c>
      <c r="C216" s="21" t="s">
        <v>485</v>
      </c>
      <c r="D216" s="22"/>
      <c r="E216" s="22" t="s">
        <v>486</v>
      </c>
      <c r="F216" s="22" t="s">
        <v>326</v>
      </c>
      <c r="G216" s="22" t="s">
        <v>351</v>
      </c>
      <c r="H216" s="22" t="s">
        <v>328</v>
      </c>
      <c r="I216" s="21" t="str">
        <f t="shared" si="12"/>
        <v>OPERASIONAL</v>
      </c>
      <c r="J216" s="21" t="s">
        <v>16</v>
      </c>
      <c r="M216" s="14" t="s">
        <v>485</v>
      </c>
    </row>
    <row r="217" spans="1:13">
      <c r="A217" s="22">
        <f t="shared" si="13"/>
        <v>213</v>
      </c>
      <c r="B217" s="21" t="str">
        <f t="shared" si="11"/>
        <v>BMP2103222</v>
      </c>
      <c r="C217" s="21" t="s">
        <v>487</v>
      </c>
      <c r="D217" s="22"/>
      <c r="E217" s="22" t="s">
        <v>488</v>
      </c>
      <c r="F217" s="22" t="s">
        <v>326</v>
      </c>
      <c r="G217" s="22" t="s">
        <v>358</v>
      </c>
      <c r="H217" s="22" t="s">
        <v>373</v>
      </c>
      <c r="I217" s="21" t="str">
        <f t="shared" si="12"/>
        <v>ADMINISTRASI</v>
      </c>
      <c r="J217" s="21" t="s">
        <v>27</v>
      </c>
      <c r="M217" s="14" t="s">
        <v>487</v>
      </c>
    </row>
    <row r="218" spans="1:13">
      <c r="A218" s="22">
        <f t="shared" si="13"/>
        <v>214</v>
      </c>
      <c r="B218" s="21" t="str">
        <f t="shared" si="11"/>
        <v>BMP2804221</v>
      </c>
      <c r="C218" s="21" t="s">
        <v>489</v>
      </c>
      <c r="D218" s="22"/>
      <c r="E218" s="22" t="s">
        <v>490</v>
      </c>
      <c r="F218" s="22" t="s">
        <v>326</v>
      </c>
      <c r="G218" s="22" t="s">
        <v>358</v>
      </c>
      <c r="H218" s="22" t="s">
        <v>373</v>
      </c>
      <c r="I218" s="21" t="str">
        <f t="shared" si="12"/>
        <v>ADMINISTRASI</v>
      </c>
      <c r="J218" s="21" t="s">
        <v>27</v>
      </c>
      <c r="M218" s="14" t="s">
        <v>489</v>
      </c>
    </row>
    <row r="219" spans="1:13">
      <c r="A219" s="22">
        <f t="shared" si="13"/>
        <v>215</v>
      </c>
      <c r="B219" s="21" t="str">
        <f t="shared" si="11"/>
        <v>BMP-191021</v>
      </c>
      <c r="C219" s="21" t="s">
        <v>491</v>
      </c>
      <c r="D219" s="22"/>
      <c r="E219" s="22" t="s">
        <v>492</v>
      </c>
      <c r="F219" s="22" t="s">
        <v>326</v>
      </c>
      <c r="G219" s="22" t="s">
        <v>383</v>
      </c>
      <c r="H219" s="22" t="s">
        <v>328</v>
      </c>
      <c r="I219" s="21" t="str">
        <f t="shared" si="12"/>
        <v>OPERASIONAL</v>
      </c>
      <c r="J219" s="21" t="s">
        <v>16</v>
      </c>
      <c r="M219" s="14" t="s">
        <v>491</v>
      </c>
    </row>
    <row r="220" spans="1:13">
      <c r="A220" s="22">
        <f t="shared" si="13"/>
        <v>216</v>
      </c>
      <c r="B220" s="21" t="str">
        <f t="shared" si="11"/>
        <v>BMP0104221</v>
      </c>
      <c r="C220" s="21" t="s">
        <v>493</v>
      </c>
      <c r="D220" s="22"/>
      <c r="E220" s="22" t="s">
        <v>494</v>
      </c>
      <c r="F220" s="22" t="s">
        <v>326</v>
      </c>
      <c r="G220" s="22" t="s">
        <v>376</v>
      </c>
      <c r="H220" s="22" t="s">
        <v>15</v>
      </c>
      <c r="I220" s="21" t="str">
        <f t="shared" si="12"/>
        <v>OPERASIONAL</v>
      </c>
      <c r="J220" s="21" t="s">
        <v>16</v>
      </c>
      <c r="M220" s="14" t="s">
        <v>493</v>
      </c>
    </row>
    <row r="221" spans="1:13">
      <c r="A221" s="22">
        <f t="shared" si="13"/>
        <v>217</v>
      </c>
      <c r="B221" s="21" t="str">
        <f t="shared" si="11"/>
        <v>BMP2107224</v>
      </c>
      <c r="C221" s="21" t="s">
        <v>379</v>
      </c>
      <c r="D221" s="22"/>
      <c r="E221" s="22" t="s">
        <v>495</v>
      </c>
      <c r="F221" s="22" t="s">
        <v>326</v>
      </c>
      <c r="G221" s="22" t="s">
        <v>327</v>
      </c>
      <c r="H221" s="22" t="s">
        <v>328</v>
      </c>
      <c r="I221" s="21" t="str">
        <f t="shared" si="12"/>
        <v>OPERASIONAL</v>
      </c>
      <c r="J221" s="21" t="s">
        <v>16</v>
      </c>
      <c r="M221" s="14" t="s">
        <v>379</v>
      </c>
    </row>
    <row r="222" spans="1:13">
      <c r="A222" s="22">
        <f t="shared" si="13"/>
        <v>218</v>
      </c>
      <c r="B222" s="21" t="str">
        <f t="shared" si="11"/>
        <v>BMP2112212</v>
      </c>
      <c r="C222" s="21" t="s">
        <v>496</v>
      </c>
      <c r="D222" s="22"/>
      <c r="E222" s="22" t="s">
        <v>497</v>
      </c>
      <c r="F222" s="22" t="s">
        <v>326</v>
      </c>
      <c r="G222" s="22" t="s">
        <v>429</v>
      </c>
      <c r="H222" s="22" t="s">
        <v>328</v>
      </c>
      <c r="I222" s="21" t="str">
        <f t="shared" si="12"/>
        <v>OPERASIONAL</v>
      </c>
      <c r="J222" s="21" t="s">
        <v>16</v>
      </c>
      <c r="M222" s="14" t="s">
        <v>496</v>
      </c>
    </row>
    <row r="223" spans="1:13">
      <c r="A223" s="22">
        <f t="shared" si="13"/>
        <v>219</v>
      </c>
      <c r="B223" s="21" t="str">
        <f t="shared" si="11"/>
        <v>BMP2306223</v>
      </c>
      <c r="C223" s="21" t="s">
        <v>498</v>
      </c>
      <c r="D223" s="22"/>
      <c r="E223" s="22" t="s">
        <v>499</v>
      </c>
      <c r="F223" s="22" t="s">
        <v>326</v>
      </c>
      <c r="G223" s="22" t="s">
        <v>327</v>
      </c>
      <c r="H223" s="22" t="s">
        <v>328</v>
      </c>
      <c r="I223" s="21" t="str">
        <f t="shared" si="12"/>
        <v>OPERASIONAL</v>
      </c>
      <c r="J223" s="21" t="s">
        <v>16</v>
      </c>
      <c r="M223" s="14" t="s">
        <v>498</v>
      </c>
    </row>
    <row r="224" spans="1:13">
      <c r="A224" s="22">
        <f t="shared" si="13"/>
        <v>220</v>
      </c>
      <c r="B224" s="21" t="str">
        <f t="shared" si="11"/>
        <v>BMP160622</v>
      </c>
      <c r="C224" s="21" t="s">
        <v>500</v>
      </c>
      <c r="D224" s="22"/>
      <c r="E224" s="22" t="s">
        <v>501</v>
      </c>
      <c r="F224" s="22" t="s">
        <v>326</v>
      </c>
      <c r="G224" s="22" t="s">
        <v>327</v>
      </c>
      <c r="H224" s="22" t="s">
        <v>328</v>
      </c>
      <c r="I224" s="21" t="str">
        <f t="shared" si="12"/>
        <v>OPERASIONAL</v>
      </c>
      <c r="J224" s="21" t="s">
        <v>16</v>
      </c>
      <c r="M224" s="14" t="s">
        <v>500</v>
      </c>
    </row>
    <row r="225" spans="1:13">
      <c r="A225" s="22">
        <f t="shared" si="13"/>
        <v>221</v>
      </c>
      <c r="B225" s="21" t="str">
        <f t="shared" si="11"/>
        <v>BMP-140421</v>
      </c>
      <c r="C225" s="21" t="s">
        <v>502</v>
      </c>
      <c r="D225" s="22"/>
      <c r="E225" s="22" t="s">
        <v>503</v>
      </c>
      <c r="F225" s="22" t="s">
        <v>326</v>
      </c>
      <c r="G225" s="22" t="s">
        <v>429</v>
      </c>
      <c r="H225" s="22" t="s">
        <v>328</v>
      </c>
      <c r="I225" s="21" t="str">
        <f t="shared" si="12"/>
        <v>OPERASIONAL</v>
      </c>
      <c r="J225" s="21" t="s">
        <v>16</v>
      </c>
      <c r="M225" s="14" t="s">
        <v>502</v>
      </c>
    </row>
    <row r="226" spans="1:13">
      <c r="A226" s="22">
        <f t="shared" si="13"/>
        <v>222</v>
      </c>
      <c r="B226" s="21" t="str">
        <f t="shared" si="11"/>
        <v>BMP170622</v>
      </c>
      <c r="C226" s="21" t="s">
        <v>504</v>
      </c>
      <c r="D226" s="22"/>
      <c r="E226" s="22" t="s">
        <v>505</v>
      </c>
      <c r="F226" s="22" t="s">
        <v>326</v>
      </c>
      <c r="G226" s="22" t="s">
        <v>351</v>
      </c>
      <c r="H226" s="22" t="s">
        <v>328</v>
      </c>
      <c r="I226" s="21" t="str">
        <f t="shared" si="12"/>
        <v>OPERASIONAL</v>
      </c>
      <c r="J226" s="21" t="s">
        <v>16</v>
      </c>
      <c r="M226" s="14" t="s">
        <v>504</v>
      </c>
    </row>
    <row r="227" spans="1:13">
      <c r="A227" s="22">
        <f t="shared" si="13"/>
        <v>223</v>
      </c>
      <c r="B227" s="21" t="str">
        <f t="shared" si="11"/>
        <v>BMP1901221</v>
      </c>
      <c r="C227" s="21" t="s">
        <v>506</v>
      </c>
      <c r="D227" s="22"/>
      <c r="E227" s="22" t="s">
        <v>507</v>
      </c>
      <c r="F227" s="22" t="s">
        <v>326</v>
      </c>
      <c r="G227" s="22" t="s">
        <v>372</v>
      </c>
      <c r="H227" s="22" t="s">
        <v>15</v>
      </c>
      <c r="I227" s="21" t="str">
        <f t="shared" si="12"/>
        <v>ADMINISTRASI</v>
      </c>
      <c r="J227" s="21" t="s">
        <v>27</v>
      </c>
      <c r="M227" s="14" t="s">
        <v>506</v>
      </c>
    </row>
    <row r="228" spans="1:13">
      <c r="A228" s="22">
        <f t="shared" si="13"/>
        <v>224</v>
      </c>
      <c r="B228" s="21" t="str">
        <f t="shared" si="11"/>
        <v>BMP0303222</v>
      </c>
      <c r="C228" s="21" t="s">
        <v>508</v>
      </c>
      <c r="D228" s="22"/>
      <c r="E228" s="22" t="s">
        <v>509</v>
      </c>
      <c r="F228" s="22" t="s">
        <v>326</v>
      </c>
      <c r="G228" s="22" t="s">
        <v>510</v>
      </c>
      <c r="H228" s="22" t="s">
        <v>386</v>
      </c>
      <c r="I228" s="21" t="str">
        <f t="shared" si="12"/>
        <v>ADMINISTRASI</v>
      </c>
      <c r="J228" s="21" t="s">
        <v>27</v>
      </c>
      <c r="M228" s="14" t="s">
        <v>508</v>
      </c>
    </row>
    <row r="229" spans="1:13">
      <c r="A229" s="22">
        <f t="shared" si="13"/>
        <v>225</v>
      </c>
      <c r="B229" s="21" t="str">
        <f t="shared" si="11"/>
        <v>BMP0311211</v>
      </c>
      <c r="C229" s="21" t="s">
        <v>511</v>
      </c>
      <c r="D229" s="22"/>
      <c r="E229" s="22" t="s">
        <v>512</v>
      </c>
      <c r="F229" s="22" t="s">
        <v>326</v>
      </c>
      <c r="G229" s="22" t="s">
        <v>351</v>
      </c>
      <c r="H229" s="22" t="s">
        <v>328</v>
      </c>
      <c r="I229" s="21" t="str">
        <f t="shared" si="12"/>
        <v>OPERASIONAL</v>
      </c>
      <c r="J229" s="21" t="s">
        <v>16</v>
      </c>
      <c r="M229" s="14" t="s">
        <v>511</v>
      </c>
    </row>
    <row r="230" spans="1:13">
      <c r="A230" s="22">
        <f t="shared" si="13"/>
        <v>226</v>
      </c>
      <c r="B230" s="21" t="str">
        <f t="shared" si="11"/>
        <v>BMP160522</v>
      </c>
      <c r="C230" s="21" t="s">
        <v>513</v>
      </c>
      <c r="D230" s="22"/>
      <c r="E230" s="22" t="s">
        <v>514</v>
      </c>
      <c r="F230" s="22" t="s">
        <v>326</v>
      </c>
      <c r="G230" s="22" t="s">
        <v>328</v>
      </c>
      <c r="H230" s="22" t="s">
        <v>328</v>
      </c>
      <c r="I230" s="21" t="str">
        <f t="shared" si="12"/>
        <v>OPERASIONAL</v>
      </c>
      <c r="J230" s="21" t="s">
        <v>16</v>
      </c>
      <c r="M230" s="14" t="s">
        <v>513</v>
      </c>
    </row>
    <row r="231" spans="1:13">
      <c r="A231" s="22">
        <f t="shared" si="13"/>
        <v>227</v>
      </c>
      <c r="B231" s="21" t="str">
        <f t="shared" si="11"/>
        <v>BMP1810214</v>
      </c>
      <c r="C231" s="21" t="s">
        <v>515</v>
      </c>
      <c r="D231" s="22"/>
      <c r="E231" s="22" t="s">
        <v>516</v>
      </c>
      <c r="F231" s="22" t="s">
        <v>326</v>
      </c>
      <c r="G231" s="22" t="s">
        <v>383</v>
      </c>
      <c r="H231" s="22" t="s">
        <v>386</v>
      </c>
      <c r="I231" s="21" t="str">
        <f t="shared" si="12"/>
        <v>OPERASIONAL</v>
      </c>
      <c r="J231" s="21" t="s">
        <v>16</v>
      </c>
      <c r="M231" s="14" t="s">
        <v>515</v>
      </c>
    </row>
    <row r="232" spans="1:13">
      <c r="A232" s="22">
        <f t="shared" si="13"/>
        <v>228</v>
      </c>
      <c r="B232" s="21" t="str">
        <f t="shared" si="11"/>
        <v>BMP0311214</v>
      </c>
      <c r="C232" s="21" t="s">
        <v>517</v>
      </c>
      <c r="D232" s="22"/>
      <c r="E232" s="22" t="s">
        <v>518</v>
      </c>
      <c r="F232" s="22" t="s">
        <v>326</v>
      </c>
      <c r="G232" s="22" t="s">
        <v>351</v>
      </c>
      <c r="H232" s="22" t="s">
        <v>328</v>
      </c>
      <c r="I232" s="21" t="str">
        <f t="shared" si="12"/>
        <v>OPERASIONAL</v>
      </c>
      <c r="J232" s="21" t="s">
        <v>16</v>
      </c>
      <c r="M232" s="14" t="s">
        <v>517</v>
      </c>
    </row>
    <row r="233" spans="1:13">
      <c r="A233" s="22">
        <f t="shared" si="13"/>
        <v>229</v>
      </c>
      <c r="B233" s="21" t="str">
        <f t="shared" si="11"/>
        <v>BMP120222</v>
      </c>
      <c r="C233" s="21" t="s">
        <v>519</v>
      </c>
      <c r="D233" s="22"/>
      <c r="E233" s="22" t="s">
        <v>520</v>
      </c>
      <c r="F233" s="22" t="s">
        <v>326</v>
      </c>
      <c r="G233" s="22" t="s">
        <v>383</v>
      </c>
      <c r="H233" s="22" t="s">
        <v>386</v>
      </c>
      <c r="I233" s="21" t="str">
        <f t="shared" si="12"/>
        <v>OPERASIONAL</v>
      </c>
      <c r="J233" s="21" t="s">
        <v>16</v>
      </c>
      <c r="M233" s="14" t="s">
        <v>519</v>
      </c>
    </row>
    <row r="234" spans="1:13">
      <c r="A234" s="22">
        <f t="shared" si="13"/>
        <v>230</v>
      </c>
      <c r="B234" s="21" t="str">
        <f t="shared" si="11"/>
        <v>BMP-0405212</v>
      </c>
      <c r="C234" s="21" t="s">
        <v>521</v>
      </c>
      <c r="D234" s="22"/>
      <c r="E234" s="22" t="s">
        <v>522</v>
      </c>
      <c r="F234" s="22" t="s">
        <v>326</v>
      </c>
      <c r="G234" s="22" t="s">
        <v>383</v>
      </c>
      <c r="H234" s="22" t="s">
        <v>386</v>
      </c>
      <c r="I234" s="21" t="str">
        <f t="shared" si="12"/>
        <v>OPERASIONAL</v>
      </c>
      <c r="J234" s="21" t="s">
        <v>16</v>
      </c>
      <c r="M234" s="14" t="s">
        <v>521</v>
      </c>
    </row>
    <row r="235" spans="1:13">
      <c r="A235" s="22">
        <f t="shared" si="13"/>
        <v>231</v>
      </c>
      <c r="B235" s="21" t="str">
        <f t="shared" si="11"/>
        <v>BMP-0305211</v>
      </c>
      <c r="C235" s="21" t="s">
        <v>523</v>
      </c>
      <c r="D235" s="22"/>
      <c r="E235" s="22" t="s">
        <v>524</v>
      </c>
      <c r="F235" s="22" t="s">
        <v>326</v>
      </c>
      <c r="G235" s="22" t="s">
        <v>383</v>
      </c>
      <c r="H235" s="22" t="s">
        <v>328</v>
      </c>
      <c r="I235" s="21" t="str">
        <f t="shared" si="12"/>
        <v>OPERASIONAL</v>
      </c>
      <c r="J235" s="21" t="s">
        <v>16</v>
      </c>
      <c r="M235" s="14" t="s">
        <v>523</v>
      </c>
    </row>
    <row r="236" spans="1:13">
      <c r="A236" s="22">
        <f t="shared" si="13"/>
        <v>232</v>
      </c>
      <c r="B236" s="21" t="str">
        <f t="shared" si="11"/>
        <v>BMP0104224</v>
      </c>
      <c r="C236" s="21" t="s">
        <v>525</v>
      </c>
      <c r="D236" s="22"/>
      <c r="E236" s="22" t="s">
        <v>526</v>
      </c>
      <c r="F236" s="22" t="s">
        <v>326</v>
      </c>
      <c r="G236" s="22" t="s">
        <v>444</v>
      </c>
      <c r="H236" s="22" t="s">
        <v>15</v>
      </c>
      <c r="I236" s="21" t="str">
        <f t="shared" si="12"/>
        <v>OPERASIONAL</v>
      </c>
      <c r="J236" s="21" t="s">
        <v>16</v>
      </c>
      <c r="M236" s="14" t="s">
        <v>525</v>
      </c>
    </row>
    <row r="237" spans="1:13">
      <c r="A237" s="22">
        <f t="shared" si="13"/>
        <v>233</v>
      </c>
      <c r="B237" s="21" t="str">
        <f t="shared" si="11"/>
        <v>BMP-301220</v>
      </c>
      <c r="C237" s="21" t="s">
        <v>527</v>
      </c>
      <c r="D237" s="22"/>
      <c r="E237" s="22" t="s">
        <v>528</v>
      </c>
      <c r="F237" s="22" t="s">
        <v>326</v>
      </c>
      <c r="G237" s="22" t="s">
        <v>383</v>
      </c>
      <c r="H237" s="22" t="s">
        <v>386</v>
      </c>
      <c r="I237" s="21" t="str">
        <f t="shared" si="12"/>
        <v>OPERASIONAL</v>
      </c>
      <c r="J237" s="21" t="s">
        <v>16</v>
      </c>
      <c r="M237" s="14" t="s">
        <v>527</v>
      </c>
    </row>
    <row r="238" spans="1:13">
      <c r="A238" s="22">
        <f t="shared" si="13"/>
        <v>234</v>
      </c>
      <c r="B238" s="21" t="str">
        <f t="shared" si="11"/>
        <v>BMP-021020211</v>
      </c>
      <c r="C238" s="21" t="s">
        <v>529</v>
      </c>
      <c r="D238" s="22"/>
      <c r="E238" s="22" t="s">
        <v>530</v>
      </c>
      <c r="F238" s="22" t="s">
        <v>326</v>
      </c>
      <c r="G238" s="22" t="s">
        <v>351</v>
      </c>
      <c r="H238" s="22" t="s">
        <v>328</v>
      </c>
      <c r="I238" s="21" t="str">
        <f t="shared" si="12"/>
        <v>OPERASIONAL</v>
      </c>
      <c r="J238" s="21" t="s">
        <v>16</v>
      </c>
      <c r="M238" s="14" t="s">
        <v>529</v>
      </c>
    </row>
    <row r="239" spans="1:13">
      <c r="A239" s="22">
        <f t="shared" si="13"/>
        <v>235</v>
      </c>
      <c r="B239" s="21" t="str">
        <f t="shared" si="11"/>
        <v>BMP110522</v>
      </c>
      <c r="C239" s="21" t="s">
        <v>531</v>
      </c>
      <c r="D239" s="22"/>
      <c r="E239" s="22" t="s">
        <v>532</v>
      </c>
      <c r="F239" s="22" t="s">
        <v>326</v>
      </c>
      <c r="G239" s="22" t="s">
        <v>386</v>
      </c>
      <c r="H239" s="22" t="s">
        <v>386</v>
      </c>
      <c r="I239" s="21" t="str">
        <f t="shared" si="12"/>
        <v>OPERASIONAL</v>
      </c>
      <c r="J239" s="21" t="s">
        <v>16</v>
      </c>
      <c r="M239" s="14" t="s">
        <v>531</v>
      </c>
    </row>
    <row r="240" spans="1:13">
      <c r="A240" s="22">
        <f t="shared" si="13"/>
        <v>236</v>
      </c>
      <c r="B240" s="21" t="str">
        <f t="shared" si="11"/>
        <v>BMP-1404211</v>
      </c>
      <c r="C240" s="21" t="s">
        <v>533</v>
      </c>
      <c r="D240" s="22"/>
      <c r="E240" s="22" t="s">
        <v>534</v>
      </c>
      <c r="F240" s="22" t="s">
        <v>326</v>
      </c>
      <c r="G240" s="22" t="s">
        <v>351</v>
      </c>
      <c r="H240" s="22" t="s">
        <v>328</v>
      </c>
      <c r="I240" s="21" t="str">
        <f t="shared" si="12"/>
        <v>OPERASIONAL</v>
      </c>
      <c r="J240" s="21" t="s">
        <v>16</v>
      </c>
      <c r="M240" s="14" t="s">
        <v>533</v>
      </c>
    </row>
    <row r="241" spans="1:13">
      <c r="A241" s="22">
        <f t="shared" si="13"/>
        <v>237</v>
      </c>
      <c r="B241" s="21" t="str">
        <f t="shared" si="11"/>
        <v>BMP-2509215</v>
      </c>
      <c r="C241" s="21" t="s">
        <v>535</v>
      </c>
      <c r="D241" s="22"/>
      <c r="E241" s="22" t="s">
        <v>536</v>
      </c>
      <c r="F241" s="22" t="s">
        <v>326</v>
      </c>
      <c r="G241" s="22" t="s">
        <v>383</v>
      </c>
      <c r="H241" s="22" t="s">
        <v>386</v>
      </c>
      <c r="I241" s="21" t="str">
        <f t="shared" si="12"/>
        <v>OPERASIONAL</v>
      </c>
      <c r="J241" s="21" t="s">
        <v>16</v>
      </c>
      <c r="M241" s="14" t="s">
        <v>535</v>
      </c>
    </row>
    <row r="242" spans="1:13">
      <c r="A242" s="22">
        <f t="shared" si="13"/>
        <v>238</v>
      </c>
      <c r="B242" s="21" t="str">
        <f t="shared" si="11"/>
        <v>BMP0811212</v>
      </c>
      <c r="C242" s="21" t="s">
        <v>537</v>
      </c>
      <c r="D242" s="22"/>
      <c r="E242" s="22" t="s">
        <v>538</v>
      </c>
      <c r="F242" s="22" t="s">
        <v>326</v>
      </c>
      <c r="G242" s="22" t="s">
        <v>383</v>
      </c>
      <c r="H242" s="22" t="s">
        <v>386</v>
      </c>
      <c r="I242" s="21" t="str">
        <f t="shared" si="12"/>
        <v>OPERASIONAL</v>
      </c>
      <c r="J242" s="21" t="s">
        <v>16</v>
      </c>
      <c r="M242" s="14" t="s">
        <v>537</v>
      </c>
    </row>
    <row r="243" spans="1:13">
      <c r="A243" s="22">
        <f t="shared" si="13"/>
        <v>239</v>
      </c>
      <c r="B243" s="21" t="str">
        <f t="shared" si="11"/>
        <v>BMP0802223</v>
      </c>
      <c r="C243" s="21" t="s">
        <v>539</v>
      </c>
      <c r="D243" s="22"/>
      <c r="E243" s="22" t="s">
        <v>540</v>
      </c>
      <c r="F243" s="22" t="s">
        <v>326</v>
      </c>
      <c r="G243" s="22" t="s">
        <v>429</v>
      </c>
      <c r="H243" s="22" t="s">
        <v>328</v>
      </c>
      <c r="I243" s="21" t="str">
        <f t="shared" si="12"/>
        <v>OPERASIONAL</v>
      </c>
      <c r="J243" s="21" t="s">
        <v>16</v>
      </c>
      <c r="M243" s="14" t="s">
        <v>539</v>
      </c>
    </row>
    <row r="244" spans="1:13">
      <c r="A244" s="22">
        <f t="shared" si="13"/>
        <v>240</v>
      </c>
      <c r="B244" s="21" t="str">
        <f t="shared" si="11"/>
        <v>BMP-2509214</v>
      </c>
      <c r="C244" s="21" t="s">
        <v>541</v>
      </c>
      <c r="D244" s="22"/>
      <c r="E244" s="22" t="s">
        <v>542</v>
      </c>
      <c r="F244" s="22" t="s">
        <v>326</v>
      </c>
      <c r="G244" s="22" t="s">
        <v>510</v>
      </c>
      <c r="H244" s="22" t="s">
        <v>386</v>
      </c>
      <c r="I244" s="21" t="str">
        <f t="shared" si="12"/>
        <v>ADMINISTRASI</v>
      </c>
      <c r="J244" s="21" t="s">
        <v>27</v>
      </c>
      <c r="M244" s="14" t="s">
        <v>541</v>
      </c>
    </row>
    <row r="245" spans="1:13">
      <c r="A245" s="22">
        <f t="shared" si="13"/>
        <v>241</v>
      </c>
      <c r="B245" s="21" t="str">
        <f t="shared" si="11"/>
        <v>BMP1901222</v>
      </c>
      <c r="C245" s="21" t="s">
        <v>543</v>
      </c>
      <c r="D245" s="22"/>
      <c r="E245" s="22" t="s">
        <v>544</v>
      </c>
      <c r="F245" s="22" t="s">
        <v>326</v>
      </c>
      <c r="G245" s="22" t="s">
        <v>243</v>
      </c>
      <c r="H245" s="22" t="s">
        <v>405</v>
      </c>
      <c r="I245" s="21" t="str">
        <f t="shared" si="12"/>
        <v>ADMINISTRASI</v>
      </c>
      <c r="J245" s="21" t="s">
        <v>27</v>
      </c>
      <c r="M245" s="14" t="s">
        <v>543</v>
      </c>
    </row>
    <row r="246" spans="1:13">
      <c r="A246" s="22">
        <f t="shared" si="13"/>
        <v>242</v>
      </c>
      <c r="B246" s="21" t="str">
        <f t="shared" si="11"/>
        <v>BMP-0305213</v>
      </c>
      <c r="C246" s="21" t="s">
        <v>545</v>
      </c>
      <c r="D246" s="22"/>
      <c r="E246" s="22" t="s">
        <v>546</v>
      </c>
      <c r="F246" s="22" t="s">
        <v>326</v>
      </c>
      <c r="G246" s="22" t="s">
        <v>372</v>
      </c>
      <c r="H246" s="22" t="s">
        <v>328</v>
      </c>
      <c r="I246" s="21" t="str">
        <f t="shared" si="12"/>
        <v>ADMINISTRASI</v>
      </c>
      <c r="J246" s="21" t="s">
        <v>27</v>
      </c>
      <c r="M246" s="14" t="s">
        <v>545</v>
      </c>
    </row>
    <row r="247" spans="1:13">
      <c r="A247" s="22">
        <f t="shared" si="13"/>
        <v>243</v>
      </c>
      <c r="B247" s="21" t="str">
        <f t="shared" si="11"/>
        <v>BMP2103221</v>
      </c>
      <c r="C247" s="21" t="s">
        <v>547</v>
      </c>
      <c r="D247" s="22"/>
      <c r="E247" s="22" t="s">
        <v>548</v>
      </c>
      <c r="F247" s="22" t="s">
        <v>326</v>
      </c>
      <c r="G247" s="22" t="s">
        <v>358</v>
      </c>
      <c r="H247" s="22" t="s">
        <v>373</v>
      </c>
      <c r="I247" s="21" t="str">
        <f t="shared" si="12"/>
        <v>ADMINISTRASI</v>
      </c>
      <c r="J247" s="21" t="s">
        <v>27</v>
      </c>
      <c r="M247" s="14" t="s">
        <v>547</v>
      </c>
    </row>
    <row r="248" spans="1:13">
      <c r="A248" s="22">
        <f t="shared" si="13"/>
        <v>244</v>
      </c>
      <c r="B248" s="21" t="str">
        <f t="shared" si="11"/>
        <v>BMP3103221</v>
      </c>
      <c r="C248" s="21" t="s">
        <v>549</v>
      </c>
      <c r="D248" s="22"/>
      <c r="E248" s="22" t="s">
        <v>550</v>
      </c>
      <c r="F248" s="22" t="s">
        <v>326</v>
      </c>
      <c r="G248" s="22" t="s">
        <v>369</v>
      </c>
      <c r="H248" s="22" t="s">
        <v>15</v>
      </c>
      <c r="I248" s="21" t="str">
        <f t="shared" si="12"/>
        <v>ADMINISTRASI</v>
      </c>
      <c r="J248" s="21" t="s">
        <v>27</v>
      </c>
      <c r="M248" s="14" t="s">
        <v>549</v>
      </c>
    </row>
    <row r="249" spans="1:13">
      <c r="A249" s="22">
        <f t="shared" si="13"/>
        <v>245</v>
      </c>
      <c r="B249" s="21" t="str">
        <f t="shared" si="11"/>
        <v>BMP120224</v>
      </c>
      <c r="C249" s="21" t="s">
        <v>551</v>
      </c>
      <c r="D249" s="22"/>
      <c r="E249" s="22" t="s">
        <v>552</v>
      </c>
      <c r="F249" s="22" t="s">
        <v>326</v>
      </c>
      <c r="G249" s="22" t="s">
        <v>396</v>
      </c>
      <c r="H249" s="22" t="s">
        <v>328</v>
      </c>
      <c r="I249" s="21" t="str">
        <f t="shared" si="12"/>
        <v>ADMINISTRASI</v>
      </c>
      <c r="J249" s="21" t="s">
        <v>27</v>
      </c>
      <c r="M249" s="14" t="s">
        <v>551</v>
      </c>
    </row>
    <row r="250" spans="1:13">
      <c r="A250" s="22">
        <f t="shared" si="13"/>
        <v>246</v>
      </c>
      <c r="B250" s="21" t="str">
        <f t="shared" si="11"/>
        <v>BMP1905221</v>
      </c>
      <c r="C250" s="21" t="s">
        <v>553</v>
      </c>
      <c r="D250" s="22"/>
      <c r="E250" s="22" t="s">
        <v>554</v>
      </c>
      <c r="F250" s="22" t="s">
        <v>326</v>
      </c>
      <c r="G250" s="22" t="s">
        <v>15</v>
      </c>
      <c r="H250" s="22" t="s">
        <v>15</v>
      </c>
      <c r="I250" s="21" t="str">
        <f t="shared" si="12"/>
        <v>OPERASIONAL</v>
      </c>
      <c r="J250" s="21" t="s">
        <v>16</v>
      </c>
      <c r="M250" s="14" t="s">
        <v>553</v>
      </c>
    </row>
    <row r="251" spans="1:13">
      <c r="A251" s="22">
        <f t="shared" si="13"/>
        <v>247</v>
      </c>
      <c r="B251" s="21" t="str">
        <f t="shared" ref="B251:B314" si="14">TEXT(C251,"00000000")</f>
        <v>BMP0311212</v>
      </c>
      <c r="C251" s="21" t="s">
        <v>555</v>
      </c>
      <c r="D251" s="22"/>
      <c r="E251" s="22" t="s">
        <v>556</v>
      </c>
      <c r="F251" s="22" t="s">
        <v>326</v>
      </c>
      <c r="G251" s="22" t="s">
        <v>557</v>
      </c>
      <c r="H251" s="22" t="s">
        <v>15</v>
      </c>
      <c r="I251" s="21" t="str">
        <f t="shared" si="12"/>
        <v>OPERASIONAL</v>
      </c>
      <c r="J251" s="21" t="s">
        <v>16</v>
      </c>
      <c r="M251" s="14" t="s">
        <v>555</v>
      </c>
    </row>
    <row r="252" spans="1:13">
      <c r="A252" s="22">
        <f t="shared" si="13"/>
        <v>248</v>
      </c>
      <c r="B252" s="21" t="str">
        <f t="shared" si="14"/>
        <v>BMP2103223</v>
      </c>
      <c r="C252" s="21" t="s">
        <v>558</v>
      </c>
      <c r="D252" s="22"/>
      <c r="E252" s="22" t="s">
        <v>559</v>
      </c>
      <c r="F252" s="22" t="s">
        <v>326</v>
      </c>
      <c r="G252" s="22" t="s">
        <v>510</v>
      </c>
      <c r="H252" s="22" t="s">
        <v>386</v>
      </c>
      <c r="I252" s="21" t="str">
        <f t="shared" si="12"/>
        <v>ADMINISTRASI</v>
      </c>
      <c r="J252" s="21" t="s">
        <v>27</v>
      </c>
      <c r="M252" s="14" t="s">
        <v>558</v>
      </c>
    </row>
    <row r="253" spans="1:13">
      <c r="A253" s="22">
        <f t="shared" si="13"/>
        <v>249</v>
      </c>
      <c r="B253" s="21" t="str">
        <f t="shared" si="14"/>
        <v>BMP-0405213</v>
      </c>
      <c r="C253" s="21" t="s">
        <v>560</v>
      </c>
      <c r="D253" s="22"/>
      <c r="E253" s="22" t="s">
        <v>561</v>
      </c>
      <c r="F253" s="22" t="s">
        <v>326</v>
      </c>
      <c r="G253" s="22" t="s">
        <v>441</v>
      </c>
      <c r="H253" s="22" t="s">
        <v>373</v>
      </c>
      <c r="I253" s="21" t="str">
        <f t="shared" si="12"/>
        <v>OPERASIONAL</v>
      </c>
      <c r="J253" s="21" t="s">
        <v>16</v>
      </c>
      <c r="M253" s="14" t="s">
        <v>560</v>
      </c>
    </row>
    <row r="254" spans="1:13">
      <c r="A254" s="22">
        <f t="shared" si="13"/>
        <v>250</v>
      </c>
      <c r="B254" s="21" t="str">
        <f t="shared" si="14"/>
        <v>BMP1410214</v>
      </c>
      <c r="C254" s="21" t="s">
        <v>562</v>
      </c>
      <c r="D254" s="22"/>
      <c r="E254" s="22" t="s">
        <v>563</v>
      </c>
      <c r="F254" s="22" t="s">
        <v>326</v>
      </c>
      <c r="G254" s="22" t="s">
        <v>383</v>
      </c>
      <c r="H254" s="22" t="s">
        <v>386</v>
      </c>
      <c r="I254" s="21" t="str">
        <f t="shared" si="12"/>
        <v>OPERASIONAL</v>
      </c>
      <c r="J254" s="21" t="s">
        <v>16</v>
      </c>
      <c r="M254" s="14" t="s">
        <v>562</v>
      </c>
    </row>
    <row r="255" spans="1:13">
      <c r="A255" s="22">
        <f t="shared" si="13"/>
        <v>251</v>
      </c>
      <c r="B255" s="21" t="str">
        <f t="shared" si="14"/>
        <v>BMP-0405211</v>
      </c>
      <c r="C255" s="21" t="s">
        <v>564</v>
      </c>
      <c r="D255" s="22"/>
      <c r="E255" s="22" t="s">
        <v>565</v>
      </c>
      <c r="F255" s="22" t="s">
        <v>326</v>
      </c>
      <c r="G255" s="22" t="s">
        <v>401</v>
      </c>
      <c r="H255" s="22" t="s">
        <v>328</v>
      </c>
      <c r="I255" s="21" t="str">
        <f t="shared" si="12"/>
        <v>OPERASIONAL</v>
      </c>
      <c r="J255" s="21" t="s">
        <v>16</v>
      </c>
      <c r="M255" s="14" t="s">
        <v>564</v>
      </c>
    </row>
    <row r="256" spans="1:13">
      <c r="A256" s="22">
        <f t="shared" si="13"/>
        <v>252</v>
      </c>
      <c r="B256" s="21" t="str">
        <f t="shared" si="14"/>
        <v>BMP300422</v>
      </c>
      <c r="C256" s="21" t="s">
        <v>566</v>
      </c>
      <c r="D256" s="22"/>
      <c r="E256" s="22" t="s">
        <v>567</v>
      </c>
      <c r="F256" s="22" t="s">
        <v>326</v>
      </c>
      <c r="G256" s="22" t="s">
        <v>296</v>
      </c>
      <c r="H256" s="22" t="s">
        <v>386</v>
      </c>
      <c r="I256" s="21" t="str">
        <f t="shared" si="12"/>
        <v>ADMINISTRASI</v>
      </c>
      <c r="J256" s="21" t="s">
        <v>27</v>
      </c>
      <c r="M256" s="14" t="s">
        <v>566</v>
      </c>
    </row>
    <row r="257" spans="1:13">
      <c r="A257" s="22">
        <f t="shared" si="13"/>
        <v>253</v>
      </c>
      <c r="B257" s="21" t="str">
        <f t="shared" si="14"/>
        <v>BMP-0805212</v>
      </c>
      <c r="C257" s="21" t="s">
        <v>568</v>
      </c>
      <c r="D257" s="22"/>
      <c r="E257" s="22" t="s">
        <v>569</v>
      </c>
      <c r="F257" s="22" t="s">
        <v>326</v>
      </c>
      <c r="G257" s="22" t="s">
        <v>383</v>
      </c>
      <c r="H257" s="22" t="s">
        <v>386</v>
      </c>
      <c r="I257" s="21" t="str">
        <f t="shared" si="12"/>
        <v>OPERASIONAL</v>
      </c>
      <c r="J257" s="21" t="s">
        <v>16</v>
      </c>
      <c r="M257" s="14" t="s">
        <v>568</v>
      </c>
    </row>
    <row r="258" spans="1:13">
      <c r="A258" s="22">
        <f t="shared" si="13"/>
        <v>254</v>
      </c>
      <c r="B258" s="21" t="str">
        <f t="shared" si="14"/>
        <v>BMP2909212</v>
      </c>
      <c r="C258" s="21" t="s">
        <v>570</v>
      </c>
      <c r="D258" s="22"/>
      <c r="E258" s="22" t="s">
        <v>571</v>
      </c>
      <c r="F258" s="22" t="s">
        <v>326</v>
      </c>
      <c r="G258" s="22" t="s">
        <v>383</v>
      </c>
      <c r="H258" s="22" t="s">
        <v>386</v>
      </c>
      <c r="I258" s="21" t="str">
        <f t="shared" si="12"/>
        <v>OPERASIONAL</v>
      </c>
      <c r="J258" s="21" t="s">
        <v>16</v>
      </c>
      <c r="M258" s="14" t="s">
        <v>570</v>
      </c>
    </row>
    <row r="259" spans="1:13">
      <c r="A259" s="22">
        <f t="shared" si="13"/>
        <v>255</v>
      </c>
      <c r="B259" s="21" t="str">
        <f t="shared" si="14"/>
        <v>BMP-021020212</v>
      </c>
      <c r="C259" s="21" t="s">
        <v>572</v>
      </c>
      <c r="D259" s="22"/>
      <c r="E259" s="22" t="s">
        <v>573</v>
      </c>
      <c r="F259" s="22" t="s">
        <v>326</v>
      </c>
      <c r="G259" s="22" t="s">
        <v>351</v>
      </c>
      <c r="H259" s="22" t="s">
        <v>328</v>
      </c>
      <c r="I259" s="21" t="str">
        <f t="shared" si="12"/>
        <v>OPERASIONAL</v>
      </c>
      <c r="J259" s="21" t="s">
        <v>16</v>
      </c>
      <c r="M259" s="14" t="s">
        <v>572</v>
      </c>
    </row>
    <row r="260" spans="1:13">
      <c r="A260" s="22">
        <f t="shared" si="13"/>
        <v>256</v>
      </c>
      <c r="B260" s="21" t="str">
        <f t="shared" si="14"/>
        <v>BMP101223</v>
      </c>
      <c r="C260" s="21" t="s">
        <v>574</v>
      </c>
      <c r="D260" s="22"/>
      <c r="E260" s="22" t="s">
        <v>575</v>
      </c>
      <c r="F260" s="22" t="s">
        <v>326</v>
      </c>
      <c r="G260" s="22" t="s">
        <v>422</v>
      </c>
      <c r="H260" s="22" t="s">
        <v>328</v>
      </c>
      <c r="I260" s="21" t="str">
        <f t="shared" si="12"/>
        <v>OPERASIONAL</v>
      </c>
      <c r="J260" s="21" t="s">
        <v>16</v>
      </c>
      <c r="M260" s="14" t="s">
        <v>574</v>
      </c>
    </row>
    <row r="261" spans="1:13">
      <c r="A261" s="22">
        <f t="shared" si="13"/>
        <v>257</v>
      </c>
      <c r="B261" s="21" t="str">
        <f t="shared" si="14"/>
        <v>BMP2112211</v>
      </c>
      <c r="C261" s="21" t="s">
        <v>576</v>
      </c>
      <c r="D261" s="22"/>
      <c r="E261" s="22" t="s">
        <v>577</v>
      </c>
      <c r="F261" s="22" t="s">
        <v>326</v>
      </c>
      <c r="G261" s="22" t="s">
        <v>401</v>
      </c>
      <c r="H261" s="22" t="s">
        <v>328</v>
      </c>
      <c r="I261" s="21" t="str">
        <f t="shared" si="12"/>
        <v>OPERASIONAL</v>
      </c>
      <c r="J261" s="21" t="s">
        <v>16</v>
      </c>
      <c r="M261" s="14" t="s">
        <v>576</v>
      </c>
    </row>
    <row r="262" spans="1:13">
      <c r="A262" s="22">
        <f t="shared" si="13"/>
        <v>258</v>
      </c>
      <c r="B262" s="21" t="str">
        <f t="shared" si="14"/>
        <v>BMP160122</v>
      </c>
      <c r="C262" s="21" t="s">
        <v>578</v>
      </c>
      <c r="D262" s="22"/>
      <c r="E262" s="22" t="s">
        <v>579</v>
      </c>
      <c r="F262" s="22" t="s">
        <v>326</v>
      </c>
      <c r="G262" s="22" t="s">
        <v>383</v>
      </c>
      <c r="H262" s="22" t="s">
        <v>386</v>
      </c>
      <c r="I262" s="21" t="str">
        <f t="shared" ref="I262:I325" si="15">IF(J262="A","OPERASIONAL",IF(J262="B","ADMINISTRASI",IF(J262="C","PENGAWAS",IF(J262="D","TEMPORERY"))))</f>
        <v>OPERASIONAL</v>
      </c>
      <c r="J262" s="21" t="s">
        <v>16</v>
      </c>
      <c r="M262" s="14" t="s">
        <v>578</v>
      </c>
    </row>
    <row r="263" spans="1:13">
      <c r="A263" s="22">
        <f t="shared" ref="A263:A326" si="16">A262+1</f>
        <v>259</v>
      </c>
      <c r="B263" s="21" t="str">
        <f t="shared" si="14"/>
        <v>BMP040222</v>
      </c>
      <c r="C263" s="21" t="s">
        <v>580</v>
      </c>
      <c r="D263" s="22"/>
      <c r="E263" s="22" t="s">
        <v>581</v>
      </c>
      <c r="F263" s="22" t="s">
        <v>326</v>
      </c>
      <c r="G263" s="22" t="s">
        <v>396</v>
      </c>
      <c r="H263" s="22" t="s">
        <v>328</v>
      </c>
      <c r="I263" s="21" t="str">
        <f t="shared" si="15"/>
        <v>ADMINISTRASI</v>
      </c>
      <c r="J263" s="21" t="s">
        <v>27</v>
      </c>
      <c r="M263" s="14" t="s">
        <v>580</v>
      </c>
    </row>
    <row r="264" spans="1:13">
      <c r="A264" s="22">
        <f t="shared" si="16"/>
        <v>260</v>
      </c>
      <c r="B264" s="21" t="str">
        <f t="shared" si="14"/>
        <v>BMP310322</v>
      </c>
      <c r="C264" s="21" t="s">
        <v>582</v>
      </c>
      <c r="D264" s="22"/>
      <c r="E264" s="22" t="s">
        <v>583</v>
      </c>
      <c r="F264" s="22" t="s">
        <v>326</v>
      </c>
      <c r="G264" s="22" t="s">
        <v>584</v>
      </c>
      <c r="H264" s="22" t="s">
        <v>15</v>
      </c>
      <c r="I264" s="21" t="str">
        <f t="shared" si="15"/>
        <v>ADMINISTRASI</v>
      </c>
      <c r="J264" s="21" t="s">
        <v>27</v>
      </c>
      <c r="M264" s="14" t="s">
        <v>582</v>
      </c>
    </row>
    <row r="265" spans="1:13">
      <c r="A265" s="22">
        <f t="shared" si="16"/>
        <v>261</v>
      </c>
      <c r="B265" s="21" t="str">
        <f t="shared" si="14"/>
        <v>BMP230522</v>
      </c>
      <c r="C265" s="21" t="s">
        <v>585</v>
      </c>
      <c r="D265" s="22"/>
      <c r="E265" s="22" t="s">
        <v>586</v>
      </c>
      <c r="F265" s="22" t="s">
        <v>326</v>
      </c>
      <c r="G265" s="22" t="s">
        <v>328</v>
      </c>
      <c r="H265" s="22" t="s">
        <v>328</v>
      </c>
      <c r="I265" s="21" t="str">
        <f t="shared" si="15"/>
        <v>OPERASIONAL</v>
      </c>
      <c r="J265" s="21" t="s">
        <v>16</v>
      </c>
      <c r="M265" s="14" t="s">
        <v>585</v>
      </c>
    </row>
    <row r="266" spans="1:13">
      <c r="A266" s="22">
        <f t="shared" si="16"/>
        <v>262</v>
      </c>
      <c r="B266" s="21" t="str">
        <f t="shared" si="14"/>
        <v>BMP1810211</v>
      </c>
      <c r="C266" s="21" t="s">
        <v>416</v>
      </c>
      <c r="D266" s="22"/>
      <c r="E266" s="22" t="s">
        <v>587</v>
      </c>
      <c r="F266" s="22" t="s">
        <v>326</v>
      </c>
      <c r="G266" s="22" t="s">
        <v>383</v>
      </c>
      <c r="H266" s="22" t="s">
        <v>386</v>
      </c>
      <c r="I266" s="21" t="str">
        <f t="shared" si="15"/>
        <v>OPERASIONAL</v>
      </c>
      <c r="J266" s="21" t="s">
        <v>16</v>
      </c>
      <c r="M266" s="14" t="s">
        <v>416</v>
      </c>
    </row>
    <row r="267" spans="1:13">
      <c r="A267" s="22">
        <f t="shared" si="16"/>
        <v>263</v>
      </c>
      <c r="B267" s="21" t="str">
        <f t="shared" si="14"/>
        <v>BMP0811211</v>
      </c>
      <c r="C267" s="21" t="s">
        <v>588</v>
      </c>
      <c r="D267" s="22"/>
      <c r="E267" s="22" t="s">
        <v>589</v>
      </c>
      <c r="F267" s="22" t="s">
        <v>326</v>
      </c>
      <c r="G267" s="22" t="s">
        <v>351</v>
      </c>
      <c r="H267" s="22" t="s">
        <v>328</v>
      </c>
      <c r="I267" s="21" t="str">
        <f t="shared" si="15"/>
        <v>OPERASIONAL</v>
      </c>
      <c r="J267" s="21" t="s">
        <v>16</v>
      </c>
      <c r="M267" s="14" t="s">
        <v>588</v>
      </c>
    </row>
    <row r="268" spans="1:13">
      <c r="A268" s="22">
        <f t="shared" si="16"/>
        <v>264</v>
      </c>
      <c r="B268" s="21" t="str">
        <f t="shared" si="14"/>
        <v>BMP0311213</v>
      </c>
      <c r="C268" s="21" t="s">
        <v>590</v>
      </c>
      <c r="D268" s="22"/>
      <c r="E268" s="22" t="s">
        <v>591</v>
      </c>
      <c r="F268" s="22" t="s">
        <v>326</v>
      </c>
      <c r="G268" s="22" t="s">
        <v>383</v>
      </c>
      <c r="H268" s="22" t="s">
        <v>386</v>
      </c>
      <c r="I268" s="21" t="str">
        <f t="shared" si="15"/>
        <v>OPERASIONAL</v>
      </c>
      <c r="J268" s="21" t="s">
        <v>16</v>
      </c>
      <c r="M268" s="14" t="s">
        <v>590</v>
      </c>
    </row>
    <row r="269" spans="1:13">
      <c r="A269" s="22">
        <f t="shared" si="16"/>
        <v>265</v>
      </c>
      <c r="B269" s="21" t="str">
        <f t="shared" si="14"/>
        <v>BMP2909213</v>
      </c>
      <c r="C269" s="21" t="s">
        <v>592</v>
      </c>
      <c r="D269" s="22"/>
      <c r="E269" s="22" t="s">
        <v>593</v>
      </c>
      <c r="F269" s="22" t="s">
        <v>326</v>
      </c>
      <c r="G269" s="22" t="s">
        <v>396</v>
      </c>
      <c r="H269" s="22" t="s">
        <v>328</v>
      </c>
      <c r="I269" s="21" t="str">
        <f t="shared" si="15"/>
        <v>ADMINISTRASI</v>
      </c>
      <c r="J269" s="21" t="s">
        <v>27</v>
      </c>
      <c r="M269" s="14" t="s">
        <v>592</v>
      </c>
    </row>
    <row r="270" spans="1:13">
      <c r="A270" s="22">
        <f t="shared" si="16"/>
        <v>266</v>
      </c>
      <c r="B270" s="21" t="str">
        <f t="shared" si="14"/>
        <v>BMP2001223</v>
      </c>
      <c r="C270" s="21" t="s">
        <v>594</v>
      </c>
      <c r="D270" s="22"/>
      <c r="E270" s="22" t="s">
        <v>595</v>
      </c>
      <c r="F270" s="22" t="s">
        <v>326</v>
      </c>
      <c r="G270" s="22" t="s">
        <v>358</v>
      </c>
      <c r="H270" s="22" t="s">
        <v>373</v>
      </c>
      <c r="I270" s="21" t="str">
        <f t="shared" si="15"/>
        <v>ADMINISTRASI</v>
      </c>
      <c r="J270" s="21" t="s">
        <v>27</v>
      </c>
      <c r="M270" s="14" t="s">
        <v>594</v>
      </c>
    </row>
    <row r="271" spans="1:13">
      <c r="A271" s="22">
        <f t="shared" si="16"/>
        <v>267</v>
      </c>
      <c r="B271" s="21" t="str">
        <f t="shared" si="14"/>
        <v>BMP-1604211</v>
      </c>
      <c r="C271" s="21" t="s">
        <v>596</v>
      </c>
      <c r="D271" s="22"/>
      <c r="E271" s="22" t="s">
        <v>597</v>
      </c>
      <c r="F271" s="22" t="s">
        <v>326</v>
      </c>
      <c r="G271" s="22" t="s">
        <v>383</v>
      </c>
      <c r="H271" s="22" t="s">
        <v>328</v>
      </c>
      <c r="I271" s="21" t="str">
        <f t="shared" si="15"/>
        <v>OPERASIONAL</v>
      </c>
      <c r="J271" s="21" t="s">
        <v>16</v>
      </c>
      <c r="M271" s="14" t="s">
        <v>596</v>
      </c>
    </row>
    <row r="272" spans="1:13">
      <c r="A272" s="22">
        <f t="shared" si="16"/>
        <v>268</v>
      </c>
      <c r="B272" s="21" t="str">
        <f t="shared" si="14"/>
        <v>BMP101221</v>
      </c>
      <c r="C272" s="21" t="s">
        <v>598</v>
      </c>
      <c r="D272" s="22"/>
      <c r="E272" s="22" t="s">
        <v>599</v>
      </c>
      <c r="F272" s="22" t="s">
        <v>326</v>
      </c>
      <c r="G272" s="22" t="s">
        <v>351</v>
      </c>
      <c r="H272" s="22" t="s">
        <v>328</v>
      </c>
      <c r="I272" s="21" t="str">
        <f t="shared" si="15"/>
        <v>OPERASIONAL</v>
      </c>
      <c r="J272" s="21" t="s">
        <v>16</v>
      </c>
      <c r="M272" s="14" t="s">
        <v>598</v>
      </c>
    </row>
    <row r="273" spans="1:13">
      <c r="A273" s="22">
        <f t="shared" si="16"/>
        <v>269</v>
      </c>
      <c r="B273" s="21" t="str">
        <f t="shared" si="14"/>
        <v>BMP270622</v>
      </c>
      <c r="C273" s="21" t="s">
        <v>600</v>
      </c>
      <c r="D273" s="22"/>
      <c r="E273" s="22" t="s">
        <v>601</v>
      </c>
      <c r="F273" s="22" t="s">
        <v>326</v>
      </c>
      <c r="G273" s="22" t="s">
        <v>327</v>
      </c>
      <c r="H273" s="22" t="s">
        <v>328</v>
      </c>
      <c r="I273" s="21" t="str">
        <f t="shared" si="15"/>
        <v>OPERASIONAL</v>
      </c>
      <c r="J273" s="21" t="s">
        <v>16</v>
      </c>
      <c r="M273" s="14" t="s">
        <v>600</v>
      </c>
    </row>
    <row r="274" spans="1:13">
      <c r="A274" s="22">
        <f t="shared" si="16"/>
        <v>270</v>
      </c>
      <c r="B274" s="21" t="str">
        <f t="shared" si="14"/>
        <v>BMP1303221</v>
      </c>
      <c r="C274" s="21" t="s">
        <v>602</v>
      </c>
      <c r="D274" s="22"/>
      <c r="E274" s="22" t="s">
        <v>603</v>
      </c>
      <c r="F274" s="22" t="s">
        <v>326</v>
      </c>
      <c r="G274" s="22" t="s">
        <v>510</v>
      </c>
      <c r="H274" s="22" t="s">
        <v>386</v>
      </c>
      <c r="I274" s="21" t="str">
        <f t="shared" si="15"/>
        <v>ADMINISTRASI</v>
      </c>
      <c r="J274" s="21" t="s">
        <v>27</v>
      </c>
      <c r="M274" s="14" t="s">
        <v>602</v>
      </c>
    </row>
    <row r="275" spans="1:13">
      <c r="A275" s="22">
        <f t="shared" si="16"/>
        <v>271</v>
      </c>
      <c r="B275" s="21" t="str">
        <f t="shared" si="14"/>
        <v>BMP120223</v>
      </c>
      <c r="C275" s="21" t="s">
        <v>604</v>
      </c>
      <c r="D275" s="22"/>
      <c r="E275" s="22" t="s">
        <v>605</v>
      </c>
      <c r="F275" s="22" t="s">
        <v>326</v>
      </c>
      <c r="G275" s="22" t="s">
        <v>396</v>
      </c>
      <c r="H275" s="22" t="s">
        <v>328</v>
      </c>
      <c r="I275" s="21" t="str">
        <f t="shared" si="15"/>
        <v>ADMINISTRASI</v>
      </c>
      <c r="J275" s="21" t="s">
        <v>27</v>
      </c>
      <c r="M275" s="14" t="s">
        <v>604</v>
      </c>
    </row>
    <row r="276" spans="1:13">
      <c r="A276" s="22">
        <f t="shared" si="16"/>
        <v>272</v>
      </c>
      <c r="B276" s="21" t="str">
        <f t="shared" si="14"/>
        <v>BMP190722</v>
      </c>
      <c r="C276" s="21" t="s">
        <v>606</v>
      </c>
      <c r="D276" s="22"/>
      <c r="E276" s="22" t="s">
        <v>607</v>
      </c>
      <c r="F276" s="22" t="s">
        <v>326</v>
      </c>
      <c r="G276" s="22" t="s">
        <v>396</v>
      </c>
      <c r="H276" s="22" t="s">
        <v>328</v>
      </c>
      <c r="I276" s="21" t="str">
        <f t="shared" si="15"/>
        <v>OPERASIONAL</v>
      </c>
      <c r="J276" s="21" t="s">
        <v>16</v>
      </c>
      <c r="M276" s="14" t="s">
        <v>606</v>
      </c>
    </row>
    <row r="277" spans="1:13">
      <c r="A277" s="22">
        <f t="shared" si="16"/>
        <v>273</v>
      </c>
      <c r="B277" s="21" t="str">
        <f t="shared" si="14"/>
        <v>BMP0311215</v>
      </c>
      <c r="C277" s="21" t="s">
        <v>608</v>
      </c>
      <c r="D277" s="22"/>
      <c r="E277" s="22" t="s">
        <v>609</v>
      </c>
      <c r="F277" s="22" t="s">
        <v>326</v>
      </c>
      <c r="G277" s="22" t="s">
        <v>351</v>
      </c>
      <c r="H277" s="22" t="s">
        <v>328</v>
      </c>
      <c r="I277" s="21" t="str">
        <f t="shared" si="15"/>
        <v>OPERASIONAL</v>
      </c>
      <c r="J277" s="21" t="s">
        <v>16</v>
      </c>
      <c r="M277" s="14" t="s">
        <v>608</v>
      </c>
    </row>
    <row r="278" spans="1:13">
      <c r="A278" s="22">
        <f t="shared" si="16"/>
        <v>274</v>
      </c>
      <c r="B278" s="21" t="str">
        <f t="shared" si="14"/>
        <v>BMP120225</v>
      </c>
      <c r="C278" s="21" t="s">
        <v>610</v>
      </c>
      <c r="D278" s="22"/>
      <c r="E278" s="22" t="s">
        <v>611</v>
      </c>
      <c r="F278" s="22" t="s">
        <v>326</v>
      </c>
      <c r="G278" s="22" t="s">
        <v>389</v>
      </c>
      <c r="H278" s="22" t="s">
        <v>373</v>
      </c>
      <c r="I278" s="21" t="str">
        <f t="shared" si="15"/>
        <v>ADMINISTRASI</v>
      </c>
      <c r="J278" s="21" t="s">
        <v>27</v>
      </c>
      <c r="M278" s="14" t="s">
        <v>610</v>
      </c>
    </row>
    <row r="279" spans="1:13">
      <c r="A279" s="22">
        <f t="shared" si="16"/>
        <v>275</v>
      </c>
      <c r="B279" s="21" t="str">
        <f t="shared" si="14"/>
        <v>BMP1303221</v>
      </c>
      <c r="C279" s="21" t="s">
        <v>602</v>
      </c>
      <c r="D279" s="22"/>
      <c r="E279" s="22" t="s">
        <v>612</v>
      </c>
      <c r="F279" s="22" t="s">
        <v>326</v>
      </c>
      <c r="G279" s="22" t="s">
        <v>383</v>
      </c>
      <c r="H279" s="22" t="s">
        <v>386</v>
      </c>
      <c r="I279" s="21" t="str">
        <f t="shared" si="15"/>
        <v>OPERASIONAL</v>
      </c>
      <c r="J279" s="21" t="s">
        <v>16</v>
      </c>
      <c r="M279" s="14" t="s">
        <v>602</v>
      </c>
    </row>
    <row r="280" spans="1:13">
      <c r="A280" s="22">
        <f t="shared" si="16"/>
        <v>276</v>
      </c>
      <c r="B280" s="21" t="str">
        <f t="shared" si="14"/>
        <v>BMP2804222</v>
      </c>
      <c r="C280" s="21" t="s">
        <v>613</v>
      </c>
      <c r="D280" s="22"/>
      <c r="E280" s="22" t="s">
        <v>614</v>
      </c>
      <c r="F280" s="22" t="s">
        <v>326</v>
      </c>
      <c r="G280" s="22" t="s">
        <v>404</v>
      </c>
      <c r="H280" s="22" t="s">
        <v>405</v>
      </c>
      <c r="I280" s="21" t="str">
        <f t="shared" si="15"/>
        <v>OPERASIONAL</v>
      </c>
      <c r="J280" s="21" t="s">
        <v>16</v>
      </c>
      <c r="M280" s="14" t="s">
        <v>613</v>
      </c>
    </row>
    <row r="281" spans="1:13">
      <c r="A281" s="22">
        <f t="shared" si="16"/>
        <v>277</v>
      </c>
      <c r="B281" s="21" t="str">
        <f t="shared" si="14"/>
        <v>BMP2505221</v>
      </c>
      <c r="C281" s="21" t="s">
        <v>615</v>
      </c>
      <c r="D281" s="22"/>
      <c r="E281" s="22" t="s">
        <v>616</v>
      </c>
      <c r="F281" s="22" t="s">
        <v>326</v>
      </c>
      <c r="G281" s="22" t="s">
        <v>405</v>
      </c>
      <c r="H281" s="22" t="s">
        <v>405</v>
      </c>
      <c r="I281" s="21" t="str">
        <f t="shared" si="15"/>
        <v>OPERASIONAL</v>
      </c>
      <c r="J281" s="21" t="s">
        <v>16</v>
      </c>
      <c r="M281" s="14" t="s">
        <v>615</v>
      </c>
    </row>
    <row r="282" spans="1:13">
      <c r="A282" s="22">
        <f t="shared" si="16"/>
        <v>278</v>
      </c>
      <c r="B282" s="21" t="str">
        <f t="shared" si="14"/>
        <v>BMP-2509212</v>
      </c>
      <c r="C282" s="21" t="s">
        <v>617</v>
      </c>
      <c r="D282" s="22"/>
      <c r="E282" s="22" t="s">
        <v>618</v>
      </c>
      <c r="F282" s="22" t="s">
        <v>326</v>
      </c>
      <c r="G282" s="22" t="s">
        <v>510</v>
      </c>
      <c r="H282" s="22" t="s">
        <v>386</v>
      </c>
      <c r="I282" s="21" t="str">
        <f t="shared" si="15"/>
        <v>ADMINISTRASI</v>
      </c>
      <c r="J282" s="21" t="s">
        <v>27</v>
      </c>
      <c r="M282" s="14" t="s">
        <v>617</v>
      </c>
    </row>
    <row r="283" spans="1:13">
      <c r="A283" s="22">
        <f t="shared" si="16"/>
        <v>279</v>
      </c>
      <c r="B283" s="21" t="str">
        <f t="shared" si="14"/>
        <v>BMP151021</v>
      </c>
      <c r="C283" s="21" t="s">
        <v>619</v>
      </c>
      <c r="D283" s="22"/>
      <c r="E283" s="22" t="s">
        <v>620</v>
      </c>
      <c r="F283" s="22" t="s">
        <v>326</v>
      </c>
      <c r="G283" s="22" t="s">
        <v>383</v>
      </c>
      <c r="H283" s="22" t="s">
        <v>386</v>
      </c>
      <c r="I283" s="21" t="str">
        <f t="shared" si="15"/>
        <v>OPERASIONAL</v>
      </c>
      <c r="J283" s="21" t="s">
        <v>16</v>
      </c>
      <c r="M283" s="14" t="s">
        <v>619</v>
      </c>
    </row>
    <row r="284" spans="1:13">
      <c r="A284" s="22">
        <f t="shared" si="16"/>
        <v>280</v>
      </c>
      <c r="B284" s="21" t="str">
        <f t="shared" si="14"/>
        <v>BMP210422</v>
      </c>
      <c r="C284" s="21" t="s">
        <v>621</v>
      </c>
      <c r="D284" s="22"/>
      <c r="E284" s="22" t="s">
        <v>622</v>
      </c>
      <c r="F284" s="22" t="s">
        <v>326</v>
      </c>
      <c r="G284" s="22" t="s">
        <v>358</v>
      </c>
      <c r="H284" s="22" t="s">
        <v>373</v>
      </c>
      <c r="I284" s="21" t="str">
        <f t="shared" si="15"/>
        <v>ADMINISTRASI</v>
      </c>
      <c r="J284" s="21" t="s">
        <v>27</v>
      </c>
      <c r="M284" s="14" t="s">
        <v>621</v>
      </c>
    </row>
    <row r="285" spans="1:13">
      <c r="A285" s="22">
        <f t="shared" si="16"/>
        <v>281</v>
      </c>
      <c r="B285" s="21" t="str">
        <f t="shared" si="14"/>
        <v>BMP2103223</v>
      </c>
      <c r="C285" s="21" t="s">
        <v>558</v>
      </c>
      <c r="D285" s="22"/>
      <c r="E285" s="22" t="s">
        <v>623</v>
      </c>
      <c r="F285" s="22" t="s">
        <v>326</v>
      </c>
      <c r="G285" s="22" t="s">
        <v>358</v>
      </c>
      <c r="H285" s="22" t="s">
        <v>373</v>
      </c>
      <c r="I285" s="21" t="str">
        <f t="shared" si="15"/>
        <v>ADMINISTRASI</v>
      </c>
      <c r="J285" s="21" t="s">
        <v>27</v>
      </c>
      <c r="M285" s="14" t="s">
        <v>558</v>
      </c>
    </row>
    <row r="286" spans="1:13">
      <c r="A286" s="22">
        <f t="shared" si="16"/>
        <v>282</v>
      </c>
      <c r="B286" s="21" t="str">
        <f t="shared" si="14"/>
        <v>BMP1104222</v>
      </c>
      <c r="C286" s="21" t="s">
        <v>624</v>
      </c>
      <c r="D286" s="22"/>
      <c r="E286" s="22" t="s">
        <v>625</v>
      </c>
      <c r="F286" s="22" t="s">
        <v>326</v>
      </c>
      <c r="G286" s="22" t="s">
        <v>296</v>
      </c>
      <c r="H286" s="22" t="s">
        <v>386</v>
      </c>
      <c r="I286" s="21" t="str">
        <f t="shared" si="15"/>
        <v>ADMINISTRASI</v>
      </c>
      <c r="J286" s="21" t="s">
        <v>27</v>
      </c>
      <c r="M286" s="14" t="s">
        <v>624</v>
      </c>
    </row>
    <row r="287" spans="1:13">
      <c r="A287" s="22">
        <f t="shared" si="16"/>
        <v>283</v>
      </c>
      <c r="B287" s="21" t="str">
        <f t="shared" si="14"/>
        <v>BMP0104222</v>
      </c>
      <c r="C287" s="21" t="s">
        <v>626</v>
      </c>
      <c r="D287" s="22"/>
      <c r="E287" s="22" t="s">
        <v>627</v>
      </c>
      <c r="F287" s="22" t="s">
        <v>326</v>
      </c>
      <c r="G287" s="22" t="s">
        <v>376</v>
      </c>
      <c r="H287" s="22" t="s">
        <v>15</v>
      </c>
      <c r="I287" s="21" t="str">
        <f t="shared" si="15"/>
        <v>OPERASIONAL</v>
      </c>
      <c r="J287" s="21" t="s">
        <v>16</v>
      </c>
      <c r="M287" s="14" t="s">
        <v>626</v>
      </c>
    </row>
    <row r="288" spans="1:13">
      <c r="A288" s="22">
        <f t="shared" si="16"/>
        <v>284</v>
      </c>
      <c r="B288" s="21" t="str">
        <f t="shared" si="14"/>
        <v>BMP0104226</v>
      </c>
      <c r="C288" s="21" t="s">
        <v>628</v>
      </c>
      <c r="D288" s="22"/>
      <c r="E288" s="22" t="s">
        <v>629</v>
      </c>
      <c r="F288" s="22" t="s">
        <v>326</v>
      </c>
      <c r="G288" s="22" t="s">
        <v>404</v>
      </c>
      <c r="H288" s="22" t="s">
        <v>405</v>
      </c>
      <c r="I288" s="21" t="str">
        <f t="shared" si="15"/>
        <v>OPERASIONAL</v>
      </c>
      <c r="J288" s="21" t="s">
        <v>16</v>
      </c>
      <c r="M288" s="14" t="s">
        <v>628</v>
      </c>
    </row>
    <row r="289" spans="1:13">
      <c r="A289" s="22">
        <f t="shared" si="16"/>
        <v>285</v>
      </c>
      <c r="B289" s="21" t="str">
        <f t="shared" si="14"/>
        <v>BMP120226</v>
      </c>
      <c r="C289" s="21" t="s">
        <v>630</v>
      </c>
      <c r="D289" s="22"/>
      <c r="E289" s="22" t="s">
        <v>631</v>
      </c>
      <c r="F289" s="22" t="s">
        <v>326</v>
      </c>
      <c r="G289" s="22" t="s">
        <v>358</v>
      </c>
      <c r="H289" s="22" t="s">
        <v>373</v>
      </c>
      <c r="I289" s="21" t="str">
        <f t="shared" si="15"/>
        <v>ADMINISTRASI</v>
      </c>
      <c r="J289" s="21" t="s">
        <v>27</v>
      </c>
      <c r="M289" s="14" t="s">
        <v>630</v>
      </c>
    </row>
    <row r="290" spans="1:13">
      <c r="A290" s="22">
        <f t="shared" si="16"/>
        <v>286</v>
      </c>
      <c r="B290" s="21" t="str">
        <f t="shared" si="14"/>
        <v>BMP0311216</v>
      </c>
      <c r="C290" s="21" t="s">
        <v>632</v>
      </c>
      <c r="D290" s="22"/>
      <c r="E290" s="22" t="s">
        <v>633</v>
      </c>
      <c r="F290" s="22" t="s">
        <v>326</v>
      </c>
      <c r="G290" s="22" t="s">
        <v>243</v>
      </c>
      <c r="H290" s="22" t="s">
        <v>405</v>
      </c>
      <c r="I290" s="21" t="str">
        <f t="shared" si="15"/>
        <v>ADMINISTRASI</v>
      </c>
      <c r="J290" s="21" t="s">
        <v>27</v>
      </c>
      <c r="M290" s="14" t="s">
        <v>632</v>
      </c>
    </row>
    <row r="291" spans="1:13">
      <c r="A291" s="22">
        <f t="shared" si="16"/>
        <v>287</v>
      </c>
      <c r="B291" s="21" t="str">
        <f t="shared" si="14"/>
        <v>BMP120522</v>
      </c>
      <c r="C291" s="21" t="s">
        <v>634</v>
      </c>
      <c r="D291" s="22"/>
      <c r="E291" s="22" t="s">
        <v>635</v>
      </c>
      <c r="F291" s="22" t="s">
        <v>326</v>
      </c>
      <c r="G291" s="22" t="s">
        <v>386</v>
      </c>
      <c r="H291" s="22" t="s">
        <v>386</v>
      </c>
      <c r="I291" s="21" t="str">
        <f t="shared" si="15"/>
        <v>OPERASIONAL</v>
      </c>
      <c r="J291" s="21" t="s">
        <v>16</v>
      </c>
      <c r="M291" s="14" t="s">
        <v>634</v>
      </c>
    </row>
    <row r="292" spans="1:13">
      <c r="A292" s="22">
        <f t="shared" si="16"/>
        <v>288</v>
      </c>
      <c r="B292" s="21" t="str">
        <f t="shared" si="14"/>
        <v>BMP290722</v>
      </c>
      <c r="C292" s="21" t="s">
        <v>636</v>
      </c>
      <c r="D292" s="22"/>
      <c r="E292" s="22" t="s">
        <v>637</v>
      </c>
      <c r="F292" s="22" t="s">
        <v>326</v>
      </c>
      <c r="G292" s="22" t="s">
        <v>358</v>
      </c>
      <c r="H292" s="22" t="s">
        <v>373</v>
      </c>
      <c r="I292" s="21" t="str">
        <f t="shared" si="15"/>
        <v>OPERASIONAL</v>
      </c>
      <c r="J292" s="21" t="s">
        <v>16</v>
      </c>
      <c r="M292" s="14" t="s">
        <v>636</v>
      </c>
    </row>
    <row r="293" spans="1:13">
      <c r="A293" s="22">
        <f t="shared" si="16"/>
        <v>289</v>
      </c>
      <c r="B293" s="21" t="str">
        <f t="shared" si="14"/>
        <v>BMP1110211</v>
      </c>
      <c r="C293" s="21" t="s">
        <v>638</v>
      </c>
      <c r="D293" s="22"/>
      <c r="E293" s="22" t="s">
        <v>639</v>
      </c>
      <c r="F293" s="22" t="s">
        <v>326</v>
      </c>
      <c r="G293" s="22" t="s">
        <v>383</v>
      </c>
      <c r="H293" s="22" t="s">
        <v>386</v>
      </c>
      <c r="I293" s="21" t="str">
        <f t="shared" si="15"/>
        <v>OPERASIONAL</v>
      </c>
      <c r="J293" s="21" t="s">
        <v>16</v>
      </c>
      <c r="M293" s="14" t="s">
        <v>638</v>
      </c>
    </row>
    <row r="294" spans="1:13">
      <c r="A294" s="22">
        <f t="shared" si="16"/>
        <v>290</v>
      </c>
      <c r="B294" s="21" t="str">
        <f t="shared" si="14"/>
        <v>BMP0802221</v>
      </c>
      <c r="C294" s="21" t="s">
        <v>640</v>
      </c>
      <c r="D294" s="22"/>
      <c r="E294" s="22" t="s">
        <v>641</v>
      </c>
      <c r="F294" s="22" t="s">
        <v>326</v>
      </c>
      <c r="G294" s="22" t="s">
        <v>422</v>
      </c>
      <c r="H294" s="22" t="s">
        <v>328</v>
      </c>
      <c r="I294" s="21" t="str">
        <f t="shared" si="15"/>
        <v>OPERASIONAL</v>
      </c>
      <c r="J294" s="21" t="s">
        <v>16</v>
      </c>
      <c r="M294" s="14" t="s">
        <v>640</v>
      </c>
    </row>
    <row r="295" spans="1:13">
      <c r="A295" s="22">
        <f t="shared" si="16"/>
        <v>291</v>
      </c>
      <c r="B295" s="21" t="str">
        <f t="shared" si="14"/>
        <v>00000000</v>
      </c>
      <c r="C295" s="21"/>
      <c r="D295" s="22"/>
      <c r="E295" s="22" t="s">
        <v>642</v>
      </c>
      <c r="F295" s="22" t="s">
        <v>643</v>
      </c>
      <c r="G295" s="22" t="s">
        <v>644</v>
      </c>
      <c r="H295" s="22" t="s">
        <v>206</v>
      </c>
      <c r="I295" s="21" t="str">
        <f t="shared" si="15"/>
        <v>OPERASIONAL</v>
      </c>
      <c r="J295" s="21" t="s">
        <v>16</v>
      </c>
      <c r="M295" s="14" t="s">
        <v>268</v>
      </c>
    </row>
    <row r="296" spans="1:13">
      <c r="A296" s="22">
        <f t="shared" si="16"/>
        <v>292</v>
      </c>
      <c r="B296" s="21" t="str">
        <f t="shared" si="14"/>
        <v>00000000</v>
      </c>
      <c r="C296" s="21"/>
      <c r="D296" s="22"/>
      <c r="E296" s="22" t="s">
        <v>645</v>
      </c>
      <c r="F296" s="22" t="s">
        <v>643</v>
      </c>
      <c r="G296" s="22" t="s">
        <v>644</v>
      </c>
      <c r="H296" s="22" t="s">
        <v>206</v>
      </c>
      <c r="I296" s="21" t="str">
        <f t="shared" si="15"/>
        <v>OPERASIONAL</v>
      </c>
      <c r="J296" s="21" t="s">
        <v>16</v>
      </c>
      <c r="M296" s="14" t="s">
        <v>268</v>
      </c>
    </row>
    <row r="297" spans="1:13">
      <c r="A297" s="22">
        <f t="shared" si="16"/>
        <v>293</v>
      </c>
      <c r="B297" s="21" t="str">
        <f t="shared" si="14"/>
        <v>00000000</v>
      </c>
      <c r="C297" s="21"/>
      <c r="D297" s="22"/>
      <c r="E297" s="22" t="s">
        <v>646</v>
      </c>
      <c r="F297" s="22" t="s">
        <v>643</v>
      </c>
      <c r="G297" s="22" t="s">
        <v>644</v>
      </c>
      <c r="H297" s="22" t="s">
        <v>206</v>
      </c>
      <c r="I297" s="21" t="str">
        <f t="shared" si="15"/>
        <v>OPERASIONAL</v>
      </c>
      <c r="J297" s="21" t="s">
        <v>16</v>
      </c>
      <c r="M297" s="14" t="s">
        <v>268</v>
      </c>
    </row>
    <row r="298" spans="1:13">
      <c r="A298" s="22">
        <f t="shared" si="16"/>
        <v>294</v>
      </c>
      <c r="B298" s="21" t="str">
        <f t="shared" si="14"/>
        <v>00000000</v>
      </c>
      <c r="C298" s="21"/>
      <c r="D298" s="22"/>
      <c r="E298" s="22" t="s">
        <v>647</v>
      </c>
      <c r="F298" s="22" t="s">
        <v>643</v>
      </c>
      <c r="G298" s="22" t="s">
        <v>644</v>
      </c>
      <c r="H298" s="22" t="s">
        <v>206</v>
      </c>
      <c r="I298" s="21" t="str">
        <f t="shared" si="15"/>
        <v>OPERASIONAL</v>
      </c>
      <c r="J298" s="21" t="s">
        <v>16</v>
      </c>
      <c r="M298" s="14" t="s">
        <v>268</v>
      </c>
    </row>
    <row r="299" spans="1:13">
      <c r="A299" s="22">
        <f t="shared" si="16"/>
        <v>295</v>
      </c>
      <c r="B299" s="21" t="str">
        <f t="shared" si="14"/>
        <v>00000000</v>
      </c>
      <c r="C299" s="21"/>
      <c r="D299" s="22"/>
      <c r="E299" s="22" t="s">
        <v>648</v>
      </c>
      <c r="F299" s="22" t="s">
        <v>643</v>
      </c>
      <c r="G299" s="22" t="s">
        <v>644</v>
      </c>
      <c r="H299" s="22" t="s">
        <v>206</v>
      </c>
      <c r="I299" s="21" t="str">
        <f t="shared" si="15"/>
        <v>OPERASIONAL</v>
      </c>
      <c r="J299" s="21" t="s">
        <v>16</v>
      </c>
      <c r="M299" s="14" t="s">
        <v>268</v>
      </c>
    </row>
    <row r="300" spans="1:13">
      <c r="A300" s="22">
        <f t="shared" si="16"/>
        <v>296</v>
      </c>
      <c r="B300" s="21" t="str">
        <f t="shared" si="14"/>
        <v>00000000</v>
      </c>
      <c r="C300" s="21"/>
      <c r="D300" s="22"/>
      <c r="E300" s="22" t="s">
        <v>649</v>
      </c>
      <c r="F300" s="22" t="s">
        <v>643</v>
      </c>
      <c r="G300" s="22" t="s">
        <v>248</v>
      </c>
      <c r="H300" s="22" t="s">
        <v>206</v>
      </c>
      <c r="I300" s="21" t="str">
        <f t="shared" si="15"/>
        <v>OPERASIONAL</v>
      </c>
      <c r="J300" s="21" t="s">
        <v>16</v>
      </c>
      <c r="M300" s="14" t="s">
        <v>268</v>
      </c>
    </row>
    <row r="301" spans="1:13">
      <c r="A301" s="22">
        <f t="shared" si="16"/>
        <v>297</v>
      </c>
      <c r="B301" s="21" t="str">
        <f t="shared" si="14"/>
        <v>00000000</v>
      </c>
      <c r="C301" s="21"/>
      <c r="D301" s="22"/>
      <c r="E301" s="22" t="s">
        <v>650</v>
      </c>
      <c r="F301" s="22" t="s">
        <v>643</v>
      </c>
      <c r="G301" s="22" t="s">
        <v>651</v>
      </c>
      <c r="H301" s="22" t="s">
        <v>652</v>
      </c>
      <c r="I301" s="21" t="str">
        <f t="shared" si="15"/>
        <v>PENGAWAS</v>
      </c>
      <c r="J301" s="21" t="s">
        <v>57</v>
      </c>
      <c r="M301" s="14" t="s">
        <v>268</v>
      </c>
    </row>
    <row r="302" spans="1:13">
      <c r="A302" s="22">
        <f t="shared" si="16"/>
        <v>298</v>
      </c>
      <c r="B302" s="21" t="str">
        <f t="shared" si="14"/>
        <v>00000000</v>
      </c>
      <c r="C302" s="21"/>
      <c r="D302" s="22"/>
      <c r="E302" s="22" t="s">
        <v>653</v>
      </c>
      <c r="F302" s="22" t="s">
        <v>643</v>
      </c>
      <c r="G302" s="22" t="s">
        <v>651</v>
      </c>
      <c r="H302" s="22" t="s">
        <v>393</v>
      </c>
      <c r="I302" s="21" t="str">
        <f t="shared" si="15"/>
        <v>PENGAWAS</v>
      </c>
      <c r="J302" s="21" t="s">
        <v>57</v>
      </c>
      <c r="M302" s="14" t="s">
        <v>268</v>
      </c>
    </row>
    <row r="303" spans="1:13">
      <c r="A303" s="22">
        <f t="shared" si="16"/>
        <v>299</v>
      </c>
      <c r="B303" s="21" t="str">
        <f t="shared" si="14"/>
        <v>00000000</v>
      </c>
      <c r="C303" s="21"/>
      <c r="D303" s="22"/>
      <c r="E303" s="22" t="s">
        <v>654</v>
      </c>
      <c r="F303" s="22" t="s">
        <v>643</v>
      </c>
      <c r="G303" s="22" t="s">
        <v>644</v>
      </c>
      <c r="H303" s="22" t="s">
        <v>206</v>
      </c>
      <c r="I303" s="21" t="str">
        <f t="shared" si="15"/>
        <v>OPERASIONAL</v>
      </c>
      <c r="J303" s="21" t="s">
        <v>16</v>
      </c>
      <c r="M303" s="14" t="s">
        <v>268</v>
      </c>
    </row>
    <row r="304" spans="1:13">
      <c r="A304" s="22">
        <f t="shared" si="16"/>
        <v>300</v>
      </c>
      <c r="B304" s="21" t="str">
        <f t="shared" si="14"/>
        <v>CB.0822.2107A</v>
      </c>
      <c r="C304" s="21" t="s">
        <v>655</v>
      </c>
      <c r="D304" s="22"/>
      <c r="E304" s="22" t="s">
        <v>656</v>
      </c>
      <c r="F304" s="22" t="s">
        <v>643</v>
      </c>
      <c r="G304" s="22" t="s">
        <v>644</v>
      </c>
      <c r="H304" s="22" t="s">
        <v>206</v>
      </c>
      <c r="I304" s="21" t="str">
        <f t="shared" si="15"/>
        <v>OPERASIONAL</v>
      </c>
      <c r="J304" s="21" t="s">
        <v>16</v>
      </c>
      <c r="M304" s="14" t="s">
        <v>655</v>
      </c>
    </row>
    <row r="305" spans="1:13">
      <c r="A305" s="22">
        <f t="shared" si="16"/>
        <v>301</v>
      </c>
      <c r="B305" s="21" t="str">
        <f t="shared" si="14"/>
        <v>CB.0822.2108A</v>
      </c>
      <c r="C305" s="21" t="s">
        <v>657</v>
      </c>
      <c r="D305" s="22"/>
      <c r="E305" s="22" t="s">
        <v>658</v>
      </c>
      <c r="F305" s="22" t="s">
        <v>643</v>
      </c>
      <c r="G305" s="22" t="s">
        <v>644</v>
      </c>
      <c r="H305" s="22" t="s">
        <v>206</v>
      </c>
      <c r="I305" s="21" t="str">
        <f t="shared" si="15"/>
        <v>OPERASIONAL</v>
      </c>
      <c r="J305" s="21" t="s">
        <v>16</v>
      </c>
      <c r="M305" s="14" t="s">
        <v>657</v>
      </c>
    </row>
    <row r="306" spans="1:13">
      <c r="A306" s="22">
        <f t="shared" si="16"/>
        <v>302</v>
      </c>
      <c r="B306" s="21" t="str">
        <f t="shared" si="14"/>
        <v>CB.0822.2109A</v>
      </c>
      <c r="C306" s="21" t="s">
        <v>659</v>
      </c>
      <c r="D306" s="22"/>
      <c r="E306" s="22" t="s">
        <v>660</v>
      </c>
      <c r="F306" s="22" t="s">
        <v>643</v>
      </c>
      <c r="G306" s="22" t="s">
        <v>644</v>
      </c>
      <c r="H306" s="22" t="s">
        <v>206</v>
      </c>
      <c r="I306" s="21" t="str">
        <f t="shared" si="15"/>
        <v>OPERASIONAL</v>
      </c>
      <c r="J306" s="21" t="s">
        <v>16</v>
      </c>
      <c r="M306" s="14" t="s">
        <v>659</v>
      </c>
    </row>
    <row r="307" spans="1:13">
      <c r="A307" s="22">
        <f t="shared" si="16"/>
        <v>303</v>
      </c>
      <c r="B307" s="21" t="str">
        <f t="shared" si="14"/>
        <v>00000000</v>
      </c>
      <c r="C307" s="21"/>
      <c r="D307" s="22"/>
      <c r="E307" s="22" t="s">
        <v>661</v>
      </c>
      <c r="F307" s="22" t="s">
        <v>643</v>
      </c>
      <c r="G307" s="22" t="s">
        <v>644</v>
      </c>
      <c r="H307" s="22" t="s">
        <v>206</v>
      </c>
      <c r="I307" s="21" t="str">
        <f t="shared" si="15"/>
        <v>OPERASIONAL</v>
      </c>
      <c r="J307" s="21" t="s">
        <v>16</v>
      </c>
      <c r="M307" s="14" t="s">
        <v>268</v>
      </c>
    </row>
    <row r="308" spans="1:13">
      <c r="A308" s="22">
        <f t="shared" si="16"/>
        <v>304</v>
      </c>
      <c r="B308" s="21" t="str">
        <f t="shared" si="14"/>
        <v>00000000</v>
      </c>
      <c r="C308" s="21"/>
      <c r="D308" s="22"/>
      <c r="E308" s="22" t="s">
        <v>662</v>
      </c>
      <c r="F308" s="22" t="s">
        <v>643</v>
      </c>
      <c r="G308" s="22" t="s">
        <v>651</v>
      </c>
      <c r="H308" s="22" t="s">
        <v>393</v>
      </c>
      <c r="I308" s="21" t="str">
        <f t="shared" si="15"/>
        <v>PENGAWAS</v>
      </c>
      <c r="J308" s="21" t="s">
        <v>57</v>
      </c>
      <c r="M308" s="14" t="s">
        <v>268</v>
      </c>
    </row>
    <row r="309" spans="1:13">
      <c r="A309" s="22">
        <f t="shared" si="16"/>
        <v>305</v>
      </c>
      <c r="B309" s="21" t="str">
        <f t="shared" si="14"/>
        <v>00000000</v>
      </c>
      <c r="C309" s="21"/>
      <c r="D309" s="22"/>
      <c r="E309" s="22" t="s">
        <v>663</v>
      </c>
      <c r="F309" s="22" t="s">
        <v>643</v>
      </c>
      <c r="G309" s="22" t="s">
        <v>651</v>
      </c>
      <c r="H309" s="22" t="s">
        <v>206</v>
      </c>
      <c r="I309" s="21" t="str">
        <f t="shared" si="15"/>
        <v>PENGAWAS</v>
      </c>
      <c r="J309" s="21" t="s">
        <v>57</v>
      </c>
      <c r="M309" s="14" t="s">
        <v>268</v>
      </c>
    </row>
    <row r="310" spans="1:13">
      <c r="A310" s="22">
        <f t="shared" si="16"/>
        <v>306</v>
      </c>
      <c r="B310" s="21" t="str">
        <f t="shared" si="14"/>
        <v>C2111003</v>
      </c>
      <c r="C310" s="21" t="s">
        <v>664</v>
      </c>
      <c r="D310" s="22"/>
      <c r="E310" s="22" t="s">
        <v>665</v>
      </c>
      <c r="F310" s="22" t="s">
        <v>666</v>
      </c>
      <c r="G310" s="22" t="s">
        <v>667</v>
      </c>
      <c r="H310" s="22" t="s">
        <v>668</v>
      </c>
      <c r="I310" s="21" t="str">
        <f t="shared" si="15"/>
        <v>OPERASIONAL</v>
      </c>
      <c r="J310" s="21" t="s">
        <v>16</v>
      </c>
      <c r="M310" s="14" t="s">
        <v>664</v>
      </c>
    </row>
    <row r="311" spans="1:13">
      <c r="A311" s="22">
        <f t="shared" si="16"/>
        <v>307</v>
      </c>
      <c r="B311" s="21" t="str">
        <f t="shared" si="14"/>
        <v>C2111004</v>
      </c>
      <c r="C311" s="21" t="s">
        <v>669</v>
      </c>
      <c r="D311" s="22"/>
      <c r="E311" s="22" t="s">
        <v>670</v>
      </c>
      <c r="F311" s="22" t="s">
        <v>666</v>
      </c>
      <c r="G311" s="22" t="s">
        <v>671</v>
      </c>
      <c r="H311" s="22" t="s">
        <v>672</v>
      </c>
      <c r="I311" s="21" t="str">
        <f t="shared" si="15"/>
        <v>ADMINISTRASI</v>
      </c>
      <c r="J311" s="21" t="s">
        <v>27</v>
      </c>
      <c r="M311" s="14" t="s">
        <v>669</v>
      </c>
    </row>
    <row r="312" spans="1:13">
      <c r="A312" s="22">
        <f t="shared" si="16"/>
        <v>308</v>
      </c>
      <c r="B312" s="21" t="str">
        <f t="shared" si="14"/>
        <v>C1906006</v>
      </c>
      <c r="C312" s="21" t="s">
        <v>673</v>
      </c>
      <c r="D312" s="22"/>
      <c r="E312" s="22" t="s">
        <v>674</v>
      </c>
      <c r="F312" s="22" t="s">
        <v>666</v>
      </c>
      <c r="G312" s="22" t="s">
        <v>675</v>
      </c>
      <c r="H312" s="22" t="s">
        <v>355</v>
      </c>
      <c r="I312" s="21" t="str">
        <f t="shared" si="15"/>
        <v>OPERASIONAL</v>
      </c>
      <c r="J312" s="21" t="s">
        <v>16</v>
      </c>
      <c r="M312" s="14" t="s">
        <v>673</v>
      </c>
    </row>
    <row r="313" spans="1:13">
      <c r="A313" s="22">
        <f t="shared" si="16"/>
        <v>309</v>
      </c>
      <c r="B313" s="21" t="str">
        <f t="shared" si="14"/>
        <v>C1908025</v>
      </c>
      <c r="C313" s="21" t="s">
        <v>676</v>
      </c>
      <c r="D313" s="22"/>
      <c r="E313" s="22" t="s">
        <v>677</v>
      </c>
      <c r="F313" s="22" t="s">
        <v>666</v>
      </c>
      <c r="G313" s="22" t="s">
        <v>678</v>
      </c>
      <c r="H313" s="22" t="s">
        <v>386</v>
      </c>
      <c r="I313" s="21" t="str">
        <f t="shared" si="15"/>
        <v>OPERASIONAL</v>
      </c>
      <c r="J313" s="21" t="s">
        <v>16</v>
      </c>
      <c r="M313" s="14" t="s">
        <v>676</v>
      </c>
    </row>
    <row r="314" spans="1:13">
      <c r="A314" s="22">
        <f t="shared" si="16"/>
        <v>310</v>
      </c>
      <c r="B314" s="21" t="str">
        <f t="shared" si="14"/>
        <v>C2104001</v>
      </c>
      <c r="C314" s="21" t="s">
        <v>679</v>
      </c>
      <c r="D314" s="22"/>
      <c r="E314" s="22" t="s">
        <v>680</v>
      </c>
      <c r="F314" s="22" t="s">
        <v>666</v>
      </c>
      <c r="G314" s="22" t="s">
        <v>681</v>
      </c>
      <c r="H314" s="22" t="s">
        <v>682</v>
      </c>
      <c r="I314" s="21" t="str">
        <f t="shared" si="15"/>
        <v>OPERASIONAL</v>
      </c>
      <c r="J314" s="21" t="s">
        <v>16</v>
      </c>
      <c r="M314" s="14" t="s">
        <v>679</v>
      </c>
    </row>
    <row r="315" spans="1:13">
      <c r="A315" s="22">
        <f t="shared" si="16"/>
        <v>311</v>
      </c>
      <c r="B315" s="21" t="str">
        <f t="shared" ref="B315:B378" si="17">TEXT(C315,"00000000")</f>
        <v>C2111004</v>
      </c>
      <c r="C315" s="21" t="s">
        <v>669</v>
      </c>
      <c r="D315" s="22"/>
      <c r="E315" s="22" t="s">
        <v>683</v>
      </c>
      <c r="F315" s="22" t="s">
        <v>666</v>
      </c>
      <c r="G315" s="22" t="s">
        <v>684</v>
      </c>
      <c r="H315" s="22" t="s">
        <v>668</v>
      </c>
      <c r="I315" s="21" t="str">
        <f t="shared" si="15"/>
        <v>OPERASIONAL</v>
      </c>
      <c r="J315" s="21" t="s">
        <v>16</v>
      </c>
      <c r="M315" s="14" t="s">
        <v>669</v>
      </c>
    </row>
    <row r="316" spans="1:13">
      <c r="A316" s="22">
        <f t="shared" si="16"/>
        <v>312</v>
      </c>
      <c r="B316" s="21" t="str">
        <f t="shared" si="17"/>
        <v>C2109001</v>
      </c>
      <c r="C316" s="21" t="s">
        <v>685</v>
      </c>
      <c r="D316" s="22"/>
      <c r="E316" s="22" t="s">
        <v>686</v>
      </c>
      <c r="F316" s="22" t="s">
        <v>666</v>
      </c>
      <c r="G316" s="22" t="s">
        <v>671</v>
      </c>
      <c r="H316" s="22" t="s">
        <v>672</v>
      </c>
      <c r="I316" s="21" t="str">
        <f t="shared" si="15"/>
        <v>ADMINISTRASI</v>
      </c>
      <c r="J316" s="21" t="s">
        <v>27</v>
      </c>
      <c r="M316" s="14" t="s">
        <v>685</v>
      </c>
    </row>
    <row r="317" spans="1:13">
      <c r="A317" s="22">
        <f t="shared" si="16"/>
        <v>313</v>
      </c>
      <c r="B317" s="21" t="str">
        <f t="shared" si="17"/>
        <v>C2111002</v>
      </c>
      <c r="C317" s="21" t="s">
        <v>687</v>
      </c>
      <c r="D317" s="22"/>
      <c r="E317" s="22" t="s">
        <v>688</v>
      </c>
      <c r="F317" s="22" t="s">
        <v>666</v>
      </c>
      <c r="G317" s="22" t="s">
        <v>684</v>
      </c>
      <c r="H317" s="22" t="s">
        <v>668</v>
      </c>
      <c r="I317" s="21" t="str">
        <f t="shared" si="15"/>
        <v>OPERASIONAL</v>
      </c>
      <c r="J317" s="21" t="s">
        <v>16</v>
      </c>
      <c r="M317" s="14" t="s">
        <v>687</v>
      </c>
    </row>
    <row r="318" spans="1:13">
      <c r="A318" s="22">
        <f t="shared" si="16"/>
        <v>314</v>
      </c>
      <c r="B318" s="21" t="str">
        <f t="shared" si="17"/>
        <v>C2111006</v>
      </c>
      <c r="C318" s="21" t="s">
        <v>689</v>
      </c>
      <c r="D318" s="22"/>
      <c r="E318" s="22" t="s">
        <v>690</v>
      </c>
      <c r="F318" s="22" t="s">
        <v>666</v>
      </c>
      <c r="G318" s="22" t="s">
        <v>684</v>
      </c>
      <c r="H318" s="22" t="s">
        <v>668</v>
      </c>
      <c r="I318" s="21" t="str">
        <f t="shared" si="15"/>
        <v>OPERASIONAL</v>
      </c>
      <c r="J318" s="21" t="s">
        <v>16</v>
      </c>
      <c r="M318" s="14" t="s">
        <v>689</v>
      </c>
    </row>
    <row r="319" spans="1:13">
      <c r="A319" s="22">
        <f t="shared" si="16"/>
        <v>315</v>
      </c>
      <c r="B319" s="21" t="str">
        <f t="shared" si="17"/>
        <v>C2109001</v>
      </c>
      <c r="C319" s="21" t="s">
        <v>685</v>
      </c>
      <c r="D319" s="22"/>
      <c r="E319" s="22" t="s">
        <v>691</v>
      </c>
      <c r="F319" s="22" t="s">
        <v>666</v>
      </c>
      <c r="G319" s="22" t="s">
        <v>692</v>
      </c>
      <c r="H319" s="22" t="s">
        <v>693</v>
      </c>
      <c r="I319" s="21" t="str">
        <f t="shared" si="15"/>
        <v>OPERASIONAL</v>
      </c>
      <c r="J319" s="21" t="s">
        <v>16</v>
      </c>
      <c r="M319" s="14" t="s">
        <v>685</v>
      </c>
    </row>
    <row r="320" spans="1:13">
      <c r="A320" s="22">
        <f t="shared" si="16"/>
        <v>316</v>
      </c>
      <c r="B320" s="21" t="str">
        <f t="shared" si="17"/>
        <v>C2111001</v>
      </c>
      <c r="C320" s="21" t="s">
        <v>694</v>
      </c>
      <c r="D320" s="22"/>
      <c r="E320" s="22" t="s">
        <v>695</v>
      </c>
      <c r="F320" s="22" t="s">
        <v>666</v>
      </c>
      <c r="G320" s="22" t="s">
        <v>696</v>
      </c>
      <c r="H320" s="22" t="s">
        <v>668</v>
      </c>
      <c r="I320" s="21" t="str">
        <f t="shared" si="15"/>
        <v>OPERASIONAL</v>
      </c>
      <c r="J320" s="21" t="s">
        <v>16</v>
      </c>
      <c r="M320" s="14" t="s">
        <v>694</v>
      </c>
    </row>
    <row r="321" spans="1:13">
      <c r="A321" s="22">
        <f t="shared" si="16"/>
        <v>317</v>
      </c>
      <c r="B321" s="21" t="str">
        <f t="shared" si="17"/>
        <v>C2109001</v>
      </c>
      <c r="C321" s="21" t="s">
        <v>685</v>
      </c>
      <c r="D321" s="22"/>
      <c r="E321" s="22" t="s">
        <v>697</v>
      </c>
      <c r="F321" s="22" t="s">
        <v>666</v>
      </c>
      <c r="G321" s="22" t="s">
        <v>698</v>
      </c>
      <c r="H321" s="22" t="s">
        <v>699</v>
      </c>
      <c r="I321" s="21" t="str">
        <f t="shared" si="15"/>
        <v>ADMINISTRASI</v>
      </c>
      <c r="J321" s="21" t="s">
        <v>27</v>
      </c>
      <c r="M321" s="14" t="s">
        <v>685</v>
      </c>
    </row>
    <row r="322" spans="1:13">
      <c r="A322" s="22">
        <f t="shared" si="16"/>
        <v>318</v>
      </c>
      <c r="B322" s="21" t="str">
        <f t="shared" si="17"/>
        <v>C2111005</v>
      </c>
      <c r="C322" s="21" t="s">
        <v>700</v>
      </c>
      <c r="D322" s="22"/>
      <c r="E322" s="22" t="s">
        <v>701</v>
      </c>
      <c r="F322" s="22" t="s">
        <v>666</v>
      </c>
      <c r="G322" s="22" t="s">
        <v>702</v>
      </c>
      <c r="H322" s="22" t="s">
        <v>668</v>
      </c>
      <c r="I322" s="21" t="str">
        <f t="shared" si="15"/>
        <v>OPERASIONAL</v>
      </c>
      <c r="J322" s="21" t="s">
        <v>16</v>
      </c>
      <c r="M322" s="14" t="s">
        <v>700</v>
      </c>
    </row>
    <row r="323" spans="1:13">
      <c r="A323" s="22">
        <f t="shared" si="16"/>
        <v>319</v>
      </c>
      <c r="B323" s="21" t="str">
        <f t="shared" si="17"/>
        <v>C2104004</v>
      </c>
      <c r="C323" s="21" t="s">
        <v>703</v>
      </c>
      <c r="D323" s="22"/>
      <c r="E323" s="22" t="s">
        <v>704</v>
      </c>
      <c r="F323" s="22" t="s">
        <v>666</v>
      </c>
      <c r="G323" s="22" t="s">
        <v>705</v>
      </c>
      <c r="H323" s="22" t="s">
        <v>672</v>
      </c>
      <c r="I323" s="21" t="str">
        <f t="shared" si="15"/>
        <v>ADMINISTRASI</v>
      </c>
      <c r="J323" s="21" t="s">
        <v>27</v>
      </c>
      <c r="M323" s="14" t="s">
        <v>703</v>
      </c>
    </row>
    <row r="324" spans="1:13">
      <c r="A324" s="22">
        <f t="shared" si="16"/>
        <v>320</v>
      </c>
      <c r="B324" s="21" t="str">
        <f t="shared" si="17"/>
        <v>C2106008</v>
      </c>
      <c r="C324" s="21" t="s">
        <v>706</v>
      </c>
      <c r="D324" s="22"/>
      <c r="E324" s="22" t="s">
        <v>707</v>
      </c>
      <c r="F324" s="22" t="s">
        <v>666</v>
      </c>
      <c r="G324" s="22" t="s">
        <v>708</v>
      </c>
      <c r="H324" s="22" t="s">
        <v>668</v>
      </c>
      <c r="I324" s="21" t="str">
        <f t="shared" si="15"/>
        <v>ADMINISTRASI</v>
      </c>
      <c r="J324" s="21" t="s">
        <v>27</v>
      </c>
      <c r="M324" s="14" t="s">
        <v>706</v>
      </c>
    </row>
    <row r="325" spans="1:13">
      <c r="A325" s="22">
        <f t="shared" si="16"/>
        <v>321</v>
      </c>
      <c r="B325" s="21" t="str">
        <f t="shared" si="17"/>
        <v>C2106007</v>
      </c>
      <c r="C325" s="21" t="s">
        <v>709</v>
      </c>
      <c r="D325" s="22"/>
      <c r="E325" s="22" t="s">
        <v>710</v>
      </c>
      <c r="F325" s="22" t="s">
        <v>666</v>
      </c>
      <c r="G325" s="22" t="s">
        <v>667</v>
      </c>
      <c r="H325" s="22" t="s">
        <v>668</v>
      </c>
      <c r="I325" s="21" t="str">
        <f t="shared" si="15"/>
        <v>OPERASIONAL</v>
      </c>
      <c r="J325" s="21" t="s">
        <v>16</v>
      </c>
      <c r="M325" s="14" t="s">
        <v>709</v>
      </c>
    </row>
    <row r="326" spans="1:13">
      <c r="A326" s="22">
        <f t="shared" si="16"/>
        <v>322</v>
      </c>
      <c r="B326" s="21" t="str">
        <f t="shared" si="17"/>
        <v>C2104003</v>
      </c>
      <c r="C326" s="21" t="s">
        <v>711</v>
      </c>
      <c r="D326" s="22"/>
      <c r="E326" s="22" t="s">
        <v>712</v>
      </c>
      <c r="F326" s="22" t="s">
        <v>666</v>
      </c>
      <c r="G326" s="22" t="s">
        <v>705</v>
      </c>
      <c r="H326" s="22" t="s">
        <v>672</v>
      </c>
      <c r="I326" s="21" t="str">
        <f t="shared" ref="I326:I389" si="18">IF(J326="A","OPERASIONAL",IF(J326="B","ADMINISTRASI",IF(J326="C","PENGAWAS",IF(J326="D","TEMPORERY"))))</f>
        <v>ADMINISTRASI</v>
      </c>
      <c r="J326" s="21" t="s">
        <v>27</v>
      </c>
      <c r="M326" s="14" t="s">
        <v>711</v>
      </c>
    </row>
    <row r="327" spans="1:13">
      <c r="A327" s="22">
        <f t="shared" ref="A327:A390" si="19">A326+1</f>
        <v>323</v>
      </c>
      <c r="B327" s="21" t="str">
        <f t="shared" si="17"/>
        <v>C2109002</v>
      </c>
      <c r="C327" s="21" t="s">
        <v>713</v>
      </c>
      <c r="D327" s="22"/>
      <c r="E327" s="22" t="s">
        <v>714</v>
      </c>
      <c r="F327" s="22" t="s">
        <v>666</v>
      </c>
      <c r="G327" s="22" t="s">
        <v>698</v>
      </c>
      <c r="H327" s="22" t="s">
        <v>672</v>
      </c>
      <c r="I327" s="21" t="str">
        <f t="shared" si="18"/>
        <v>ADMINISTRASI</v>
      </c>
      <c r="J327" s="21" t="s">
        <v>27</v>
      </c>
      <c r="M327" s="14" t="s">
        <v>713</v>
      </c>
    </row>
    <row r="328" spans="1:13">
      <c r="A328" s="22">
        <f t="shared" si="19"/>
        <v>324</v>
      </c>
      <c r="B328" s="21" t="str">
        <f t="shared" si="17"/>
        <v>01115165</v>
      </c>
      <c r="C328" s="21" t="s">
        <v>715</v>
      </c>
      <c r="D328" s="22"/>
      <c r="E328" s="22" t="s">
        <v>716</v>
      </c>
      <c r="F328" s="22" t="s">
        <v>717</v>
      </c>
      <c r="G328" s="22" t="s">
        <v>248</v>
      </c>
      <c r="H328" s="22" t="s">
        <v>386</v>
      </c>
      <c r="I328" s="21" t="str">
        <f t="shared" si="18"/>
        <v>OPERASIONAL</v>
      </c>
      <c r="J328" s="21" t="s">
        <v>16</v>
      </c>
      <c r="M328" s="14" t="s">
        <v>718</v>
      </c>
    </row>
    <row r="329" spans="1:13">
      <c r="A329" s="22">
        <f t="shared" si="19"/>
        <v>325</v>
      </c>
      <c r="B329" s="21" t="str">
        <f t="shared" si="17"/>
        <v>01215174</v>
      </c>
      <c r="C329" s="21" t="s">
        <v>719</v>
      </c>
      <c r="D329" s="22"/>
      <c r="E329" s="22" t="s">
        <v>720</v>
      </c>
      <c r="F329" s="22" t="s">
        <v>717</v>
      </c>
      <c r="G329" s="22" t="s">
        <v>248</v>
      </c>
      <c r="H329" s="22" t="s">
        <v>386</v>
      </c>
      <c r="I329" s="21" t="str">
        <f t="shared" si="18"/>
        <v>OPERASIONAL</v>
      </c>
      <c r="J329" s="21" t="s">
        <v>16</v>
      </c>
      <c r="M329" s="14" t="s">
        <v>721</v>
      </c>
    </row>
    <row r="330" spans="1:13">
      <c r="A330" s="22">
        <f t="shared" si="19"/>
        <v>326</v>
      </c>
      <c r="B330" s="21" t="str">
        <f t="shared" si="17"/>
        <v>11600117</v>
      </c>
      <c r="C330" s="21" t="s">
        <v>722</v>
      </c>
      <c r="D330" s="22"/>
      <c r="E330" s="22" t="s">
        <v>723</v>
      </c>
      <c r="F330" s="22" t="s">
        <v>717</v>
      </c>
      <c r="G330" s="22" t="s">
        <v>248</v>
      </c>
      <c r="H330" s="22" t="s">
        <v>386</v>
      </c>
      <c r="I330" s="21" t="str">
        <f t="shared" si="18"/>
        <v>OPERASIONAL</v>
      </c>
      <c r="J330" s="21" t="s">
        <v>16</v>
      </c>
      <c r="M330" s="14" t="s">
        <v>722</v>
      </c>
    </row>
    <row r="331" spans="1:13">
      <c r="A331" s="22">
        <f t="shared" si="19"/>
        <v>327</v>
      </c>
      <c r="B331" s="21" t="str">
        <f t="shared" si="17"/>
        <v>a5.05980920030105</v>
      </c>
      <c r="C331" s="21" t="s">
        <v>724</v>
      </c>
      <c r="D331" s="22"/>
      <c r="E331" s="22" t="s">
        <v>725</v>
      </c>
      <c r="F331" s="22" t="s">
        <v>726</v>
      </c>
      <c r="G331" s="22" t="s">
        <v>727</v>
      </c>
      <c r="H331" s="22" t="s">
        <v>15</v>
      </c>
      <c r="I331" s="21" t="str">
        <f t="shared" si="18"/>
        <v>OPERASIONAL</v>
      </c>
      <c r="J331" s="21" t="s">
        <v>16</v>
      </c>
      <c r="M331" s="14" t="s">
        <v>724</v>
      </c>
    </row>
    <row r="332" spans="1:13">
      <c r="A332" s="22">
        <f t="shared" si="19"/>
        <v>328</v>
      </c>
      <c r="B332" s="21" t="str">
        <f t="shared" si="17"/>
        <v>a5. 05991220030047</v>
      </c>
      <c r="C332" s="21" t="s">
        <v>728</v>
      </c>
      <c r="D332" s="22"/>
      <c r="E332" s="22" t="s">
        <v>729</v>
      </c>
      <c r="F332" s="22" t="s">
        <v>726</v>
      </c>
      <c r="G332" s="22" t="s">
        <v>727</v>
      </c>
      <c r="H332" s="22" t="s">
        <v>15</v>
      </c>
      <c r="I332" s="21" t="str">
        <f t="shared" si="18"/>
        <v>OPERASIONAL</v>
      </c>
      <c r="J332" s="21" t="s">
        <v>16</v>
      </c>
      <c r="M332" s="14" t="s">
        <v>728</v>
      </c>
    </row>
    <row r="333" spans="1:13">
      <c r="A333" s="22">
        <f t="shared" si="19"/>
        <v>329</v>
      </c>
      <c r="B333" s="21" t="str">
        <f t="shared" si="17"/>
        <v>a5. 05970420030043</v>
      </c>
      <c r="C333" s="21" t="s">
        <v>730</v>
      </c>
      <c r="D333" s="22"/>
      <c r="E333" s="22" t="s">
        <v>731</v>
      </c>
      <c r="F333" s="22" t="s">
        <v>726</v>
      </c>
      <c r="G333" s="22" t="s">
        <v>727</v>
      </c>
      <c r="H333" s="22" t="s">
        <v>15</v>
      </c>
      <c r="I333" s="21" t="str">
        <f t="shared" si="18"/>
        <v>OPERASIONAL</v>
      </c>
      <c r="J333" s="21" t="s">
        <v>16</v>
      </c>
      <c r="M333" s="14" t="s">
        <v>730</v>
      </c>
    </row>
    <row r="334" spans="1:13">
      <c r="A334" s="22">
        <f t="shared" si="19"/>
        <v>330</v>
      </c>
      <c r="B334" s="21" t="str">
        <f t="shared" si="17"/>
        <v>a5.05000520030056</v>
      </c>
      <c r="C334" s="21" t="s">
        <v>732</v>
      </c>
      <c r="D334" s="22"/>
      <c r="E334" s="22" t="s">
        <v>733</v>
      </c>
      <c r="F334" s="22" t="s">
        <v>726</v>
      </c>
      <c r="G334" s="22" t="s">
        <v>727</v>
      </c>
      <c r="H334" s="22" t="s">
        <v>15</v>
      </c>
      <c r="I334" s="21" t="str">
        <f t="shared" si="18"/>
        <v>OPERASIONAL</v>
      </c>
      <c r="J334" s="21" t="s">
        <v>16</v>
      </c>
      <c r="M334" s="14" t="s">
        <v>732</v>
      </c>
    </row>
    <row r="335" spans="1:13">
      <c r="A335" s="22">
        <f t="shared" si="19"/>
        <v>331</v>
      </c>
      <c r="B335" s="21" t="str">
        <f t="shared" si="17"/>
        <v>a5.05981020030100</v>
      </c>
      <c r="C335" s="21" t="s">
        <v>734</v>
      </c>
      <c r="D335" s="22"/>
      <c r="E335" s="22" t="s">
        <v>735</v>
      </c>
      <c r="F335" s="22" t="s">
        <v>726</v>
      </c>
      <c r="G335" s="22" t="s">
        <v>727</v>
      </c>
      <c r="H335" s="22" t="s">
        <v>15</v>
      </c>
      <c r="I335" s="21" t="str">
        <f t="shared" si="18"/>
        <v>OPERASIONAL</v>
      </c>
      <c r="J335" s="21" t="s">
        <v>16</v>
      </c>
      <c r="M335" s="14" t="s">
        <v>734</v>
      </c>
    </row>
    <row r="336" spans="1:13">
      <c r="A336" s="22">
        <f t="shared" si="19"/>
        <v>332</v>
      </c>
      <c r="B336" s="21" t="str">
        <f t="shared" si="17"/>
        <v>a5.05970220030103</v>
      </c>
      <c r="C336" s="21" t="s">
        <v>736</v>
      </c>
      <c r="D336" s="22"/>
      <c r="E336" s="22" t="s">
        <v>737</v>
      </c>
      <c r="F336" s="22" t="s">
        <v>726</v>
      </c>
      <c r="G336" s="22" t="s">
        <v>727</v>
      </c>
      <c r="H336" s="22" t="s">
        <v>15</v>
      </c>
      <c r="I336" s="21" t="str">
        <f t="shared" si="18"/>
        <v>OPERASIONAL</v>
      </c>
      <c r="J336" s="21" t="s">
        <v>16</v>
      </c>
      <c r="M336" s="14" t="s">
        <v>736</v>
      </c>
    </row>
    <row r="337" spans="1:13">
      <c r="A337" s="22">
        <f t="shared" si="19"/>
        <v>333</v>
      </c>
      <c r="B337" s="21" t="str">
        <f t="shared" si="17"/>
        <v>a5.05991120030114</v>
      </c>
      <c r="C337" s="21" t="s">
        <v>738</v>
      </c>
      <c r="D337" s="22"/>
      <c r="E337" s="22" t="s">
        <v>739</v>
      </c>
      <c r="F337" s="22" t="s">
        <v>726</v>
      </c>
      <c r="G337" s="22" t="s">
        <v>727</v>
      </c>
      <c r="H337" s="22" t="s">
        <v>15</v>
      </c>
      <c r="I337" s="21" t="str">
        <f t="shared" si="18"/>
        <v>OPERASIONAL</v>
      </c>
      <c r="J337" s="21" t="s">
        <v>16</v>
      </c>
      <c r="M337" s="14" t="s">
        <v>738</v>
      </c>
    </row>
    <row r="338" spans="1:13">
      <c r="A338" s="22">
        <f t="shared" si="19"/>
        <v>334</v>
      </c>
      <c r="B338" s="21" t="str">
        <f t="shared" si="17"/>
        <v>a5.05990220030115</v>
      </c>
      <c r="C338" s="21" t="s">
        <v>740</v>
      </c>
      <c r="D338" s="22"/>
      <c r="E338" s="22" t="s">
        <v>741</v>
      </c>
      <c r="F338" s="22" t="s">
        <v>726</v>
      </c>
      <c r="G338" s="22" t="s">
        <v>727</v>
      </c>
      <c r="H338" s="22" t="s">
        <v>15</v>
      </c>
      <c r="I338" s="21" t="str">
        <f t="shared" si="18"/>
        <v>OPERASIONAL</v>
      </c>
      <c r="J338" s="21" t="s">
        <v>16</v>
      </c>
      <c r="M338" s="14" t="s">
        <v>740</v>
      </c>
    </row>
    <row r="339" spans="1:13">
      <c r="A339" s="22">
        <f t="shared" si="19"/>
        <v>335</v>
      </c>
      <c r="B339" s="21" t="str">
        <f t="shared" si="17"/>
        <v>a5.05000220030051</v>
      </c>
      <c r="C339" s="21" t="s">
        <v>742</v>
      </c>
      <c r="D339" s="22"/>
      <c r="E339" s="22" t="s">
        <v>743</v>
      </c>
      <c r="F339" s="22" t="s">
        <v>726</v>
      </c>
      <c r="G339" s="22" t="s">
        <v>727</v>
      </c>
      <c r="H339" s="22" t="s">
        <v>15</v>
      </c>
      <c r="I339" s="21" t="str">
        <f t="shared" si="18"/>
        <v>OPERASIONAL</v>
      </c>
      <c r="J339" s="21" t="s">
        <v>16</v>
      </c>
      <c r="M339" s="14" t="s">
        <v>742</v>
      </c>
    </row>
    <row r="340" spans="1:13">
      <c r="A340" s="22">
        <f t="shared" si="19"/>
        <v>336</v>
      </c>
      <c r="B340" s="21" t="str">
        <f t="shared" si="17"/>
        <v>00001863</v>
      </c>
      <c r="C340" s="21">
        <v>1863</v>
      </c>
      <c r="D340" s="22"/>
      <c r="E340" s="22" t="s">
        <v>645</v>
      </c>
      <c r="F340" s="22" t="s">
        <v>744</v>
      </c>
      <c r="G340" s="22" t="s">
        <v>280</v>
      </c>
      <c r="H340" s="22" t="s">
        <v>328</v>
      </c>
      <c r="I340" s="21" t="str">
        <f t="shared" si="18"/>
        <v>OPERASIONAL</v>
      </c>
      <c r="J340" s="21" t="s">
        <v>16</v>
      </c>
      <c r="M340" s="14" t="s">
        <v>745</v>
      </c>
    </row>
    <row r="341" spans="1:13">
      <c r="A341" s="22">
        <f t="shared" si="19"/>
        <v>337</v>
      </c>
      <c r="B341" s="21" t="str">
        <f t="shared" si="17"/>
        <v>00001770</v>
      </c>
      <c r="C341" s="21" t="s">
        <v>746</v>
      </c>
      <c r="D341" s="22"/>
      <c r="E341" s="22" t="s">
        <v>747</v>
      </c>
      <c r="F341" s="22" t="s">
        <v>744</v>
      </c>
      <c r="G341" s="22" t="s">
        <v>280</v>
      </c>
      <c r="H341" s="22" t="s">
        <v>328</v>
      </c>
      <c r="I341" s="21" t="str">
        <f t="shared" si="18"/>
        <v>OPERASIONAL</v>
      </c>
      <c r="J341" s="21" t="s">
        <v>16</v>
      </c>
      <c r="M341" s="14" t="s">
        <v>748</v>
      </c>
    </row>
    <row r="342" spans="1:13">
      <c r="A342" s="22">
        <f t="shared" si="19"/>
        <v>338</v>
      </c>
      <c r="B342" s="21" t="str">
        <f t="shared" si="17"/>
        <v>00001886</v>
      </c>
      <c r="C342" s="21">
        <v>1886</v>
      </c>
      <c r="D342" s="22"/>
      <c r="E342" s="22" t="s">
        <v>749</v>
      </c>
      <c r="F342" s="22" t="s">
        <v>744</v>
      </c>
      <c r="G342" s="22" t="s">
        <v>280</v>
      </c>
      <c r="H342" s="22" t="s">
        <v>328</v>
      </c>
      <c r="I342" s="21" t="str">
        <f t="shared" si="18"/>
        <v>OPERASIONAL</v>
      </c>
      <c r="J342" s="21" t="s">
        <v>16</v>
      </c>
      <c r="M342" s="14" t="s">
        <v>750</v>
      </c>
    </row>
    <row r="343" spans="1:13">
      <c r="A343" s="22">
        <f t="shared" si="19"/>
        <v>339</v>
      </c>
      <c r="B343" s="21" t="str">
        <f t="shared" si="17"/>
        <v>EDJS-1759</v>
      </c>
      <c r="C343" s="21" t="s">
        <v>751</v>
      </c>
      <c r="D343" s="22"/>
      <c r="E343" s="22" t="s">
        <v>752</v>
      </c>
      <c r="F343" s="22" t="s">
        <v>744</v>
      </c>
      <c r="G343" s="22" t="s">
        <v>280</v>
      </c>
      <c r="H343" s="22" t="s">
        <v>328</v>
      </c>
      <c r="I343" s="21" t="str">
        <f t="shared" si="18"/>
        <v>OPERASIONAL</v>
      </c>
      <c r="J343" s="21" t="s">
        <v>16</v>
      </c>
      <c r="M343" s="14" t="s">
        <v>751</v>
      </c>
    </row>
    <row r="344" spans="1:13">
      <c r="A344" s="22">
        <f t="shared" si="19"/>
        <v>340</v>
      </c>
      <c r="B344" s="21" t="str">
        <f t="shared" si="17"/>
        <v>EDJS-1757</v>
      </c>
      <c r="C344" s="21" t="s">
        <v>753</v>
      </c>
      <c r="D344" s="22"/>
      <c r="E344" s="22" t="s">
        <v>754</v>
      </c>
      <c r="F344" s="22" t="s">
        <v>744</v>
      </c>
      <c r="G344" s="22" t="s">
        <v>755</v>
      </c>
      <c r="H344" s="22" t="s">
        <v>386</v>
      </c>
      <c r="I344" s="21" t="str">
        <f t="shared" si="18"/>
        <v>OPERASIONAL</v>
      </c>
      <c r="J344" s="21" t="s">
        <v>16</v>
      </c>
      <c r="M344" s="14" t="s">
        <v>753</v>
      </c>
    </row>
    <row r="345" spans="1:13">
      <c r="A345" s="22">
        <f t="shared" si="19"/>
        <v>341</v>
      </c>
      <c r="B345" s="21" t="str">
        <f t="shared" si="17"/>
        <v>00001426</v>
      </c>
      <c r="C345" s="21">
        <v>1426</v>
      </c>
      <c r="D345" s="22"/>
      <c r="E345" s="22" t="s">
        <v>756</v>
      </c>
      <c r="F345" s="22" t="s">
        <v>744</v>
      </c>
      <c r="G345" s="22" t="s">
        <v>757</v>
      </c>
      <c r="H345" s="22" t="s">
        <v>328</v>
      </c>
      <c r="I345" s="21" t="str">
        <f t="shared" si="18"/>
        <v>OPERASIONAL</v>
      </c>
      <c r="J345" s="21" t="s">
        <v>16</v>
      </c>
      <c r="M345" s="14" t="s">
        <v>758</v>
      </c>
    </row>
    <row r="346" spans="1:13">
      <c r="A346" s="22">
        <f t="shared" si="19"/>
        <v>342</v>
      </c>
      <c r="B346" s="21" t="str">
        <f t="shared" si="17"/>
        <v>00474744</v>
      </c>
      <c r="C346" s="21">
        <v>474744</v>
      </c>
      <c r="D346" s="22"/>
      <c r="E346" s="22" t="s">
        <v>759</v>
      </c>
      <c r="F346" s="22" t="s">
        <v>744</v>
      </c>
      <c r="G346" s="22" t="s">
        <v>280</v>
      </c>
      <c r="H346" s="22" t="s">
        <v>328</v>
      </c>
      <c r="I346" s="21" t="str">
        <f t="shared" si="18"/>
        <v>OPERASIONAL</v>
      </c>
      <c r="J346" s="21" t="s">
        <v>16</v>
      </c>
      <c r="M346" s="14" t="s">
        <v>760</v>
      </c>
    </row>
    <row r="347" spans="1:13">
      <c r="A347" s="22">
        <f t="shared" si="19"/>
        <v>343</v>
      </c>
      <c r="B347" s="21" t="str">
        <f t="shared" si="17"/>
        <v>EDJS - 123</v>
      </c>
      <c r="C347" s="21" t="s">
        <v>761</v>
      </c>
      <c r="D347" s="22"/>
      <c r="E347" s="22" t="s">
        <v>762</v>
      </c>
      <c r="F347" s="22" t="s">
        <v>744</v>
      </c>
      <c r="G347" s="22" t="s">
        <v>280</v>
      </c>
      <c r="H347" s="22" t="s">
        <v>328</v>
      </c>
      <c r="I347" s="21" t="str">
        <f t="shared" si="18"/>
        <v>OPERASIONAL</v>
      </c>
      <c r="J347" s="21" t="s">
        <v>16</v>
      </c>
      <c r="M347" s="14" t="s">
        <v>761</v>
      </c>
    </row>
    <row r="348" spans="1:13">
      <c r="A348" s="22">
        <f t="shared" si="19"/>
        <v>344</v>
      </c>
      <c r="B348" s="21" t="str">
        <f t="shared" si="17"/>
        <v>EDJS - 010</v>
      </c>
      <c r="C348" s="21" t="s">
        <v>763</v>
      </c>
      <c r="D348" s="22"/>
      <c r="E348" s="22" t="s">
        <v>764</v>
      </c>
      <c r="F348" s="22" t="s">
        <v>744</v>
      </c>
      <c r="G348" s="22" t="s">
        <v>765</v>
      </c>
      <c r="H348" s="22" t="s">
        <v>386</v>
      </c>
      <c r="I348" s="21" t="str">
        <f t="shared" si="18"/>
        <v>OPERASIONAL</v>
      </c>
      <c r="J348" s="21" t="s">
        <v>16</v>
      </c>
      <c r="M348" s="14" t="s">
        <v>763</v>
      </c>
    </row>
    <row r="349" spans="1:13">
      <c r="A349" s="22">
        <f t="shared" si="19"/>
        <v>345</v>
      </c>
      <c r="B349" s="21" t="str">
        <f t="shared" si="17"/>
        <v>EDJS-1722</v>
      </c>
      <c r="C349" s="21" t="s">
        <v>766</v>
      </c>
      <c r="D349" s="22"/>
      <c r="E349" s="22" t="s">
        <v>767</v>
      </c>
      <c r="F349" s="22" t="s">
        <v>744</v>
      </c>
      <c r="G349" s="22" t="s">
        <v>280</v>
      </c>
      <c r="H349" s="22" t="s">
        <v>328</v>
      </c>
      <c r="I349" s="21" t="str">
        <f t="shared" si="18"/>
        <v>OPERASIONAL</v>
      </c>
      <c r="J349" s="21" t="s">
        <v>16</v>
      </c>
      <c r="M349" s="14" t="s">
        <v>766</v>
      </c>
    </row>
    <row r="350" spans="1:13">
      <c r="A350" s="22">
        <f t="shared" si="19"/>
        <v>346</v>
      </c>
      <c r="B350" s="21" t="str">
        <f t="shared" si="17"/>
        <v>EDJS-1758</v>
      </c>
      <c r="C350" s="21" t="s">
        <v>768</v>
      </c>
      <c r="D350" s="22"/>
      <c r="E350" s="22" t="s">
        <v>769</v>
      </c>
      <c r="F350" s="22" t="s">
        <v>744</v>
      </c>
      <c r="G350" s="22" t="s">
        <v>755</v>
      </c>
      <c r="H350" s="22" t="s">
        <v>386</v>
      </c>
      <c r="I350" s="21" t="str">
        <f t="shared" si="18"/>
        <v>OPERASIONAL</v>
      </c>
      <c r="J350" s="21" t="s">
        <v>16</v>
      </c>
      <c r="M350" s="14" t="s">
        <v>768</v>
      </c>
    </row>
    <row r="351" spans="1:13">
      <c r="A351" s="22">
        <f t="shared" si="19"/>
        <v>347</v>
      </c>
      <c r="B351" s="21" t="str">
        <f t="shared" si="17"/>
        <v>EDJS-0925</v>
      </c>
      <c r="C351" s="21" t="s">
        <v>770</v>
      </c>
      <c r="D351" s="22"/>
      <c r="E351" s="22" t="s">
        <v>771</v>
      </c>
      <c r="F351" s="22" t="s">
        <v>744</v>
      </c>
      <c r="G351" s="22" t="s">
        <v>280</v>
      </c>
      <c r="H351" s="22" t="s">
        <v>328</v>
      </c>
      <c r="I351" s="21" t="str">
        <f t="shared" si="18"/>
        <v>OPERASIONAL</v>
      </c>
      <c r="J351" s="21" t="s">
        <v>16</v>
      </c>
      <c r="M351" s="14" t="s">
        <v>770</v>
      </c>
    </row>
    <row r="352" spans="1:13">
      <c r="A352" s="22">
        <f t="shared" si="19"/>
        <v>348</v>
      </c>
      <c r="B352" s="21" t="str">
        <f t="shared" si="17"/>
        <v>EDJS-0922</v>
      </c>
      <c r="C352" s="21" t="s">
        <v>772</v>
      </c>
      <c r="D352" s="22"/>
      <c r="E352" s="22" t="s">
        <v>773</v>
      </c>
      <c r="F352" s="22" t="s">
        <v>744</v>
      </c>
      <c r="G352" s="22" t="s">
        <v>774</v>
      </c>
      <c r="H352" s="22" t="s">
        <v>328</v>
      </c>
      <c r="I352" s="21" t="str">
        <f t="shared" si="18"/>
        <v>OPERASIONAL</v>
      </c>
      <c r="J352" s="21" t="s">
        <v>16</v>
      </c>
      <c r="M352" s="14" t="s">
        <v>772</v>
      </c>
    </row>
    <row r="353" spans="1:13">
      <c r="A353" s="22">
        <f t="shared" si="19"/>
        <v>349</v>
      </c>
      <c r="B353" s="21" t="str">
        <f t="shared" si="17"/>
        <v>00012345</v>
      </c>
      <c r="C353" s="21">
        <v>12345</v>
      </c>
      <c r="D353" s="22"/>
      <c r="E353" s="22" t="s">
        <v>775</v>
      </c>
      <c r="F353" s="22" t="s">
        <v>744</v>
      </c>
      <c r="G353" s="22" t="s">
        <v>776</v>
      </c>
      <c r="H353" s="22" t="s">
        <v>328</v>
      </c>
      <c r="I353" s="21" t="str">
        <f t="shared" si="18"/>
        <v>OPERASIONAL</v>
      </c>
      <c r="J353" s="21" t="s">
        <v>16</v>
      </c>
      <c r="M353" s="14" t="s">
        <v>777</v>
      </c>
    </row>
    <row r="354" spans="1:13">
      <c r="A354" s="22">
        <f t="shared" si="19"/>
        <v>350</v>
      </c>
      <c r="B354" s="21" t="str">
        <f t="shared" si="17"/>
        <v>00001234</v>
      </c>
      <c r="C354" s="21">
        <v>1234</v>
      </c>
      <c r="D354" s="22"/>
      <c r="E354" s="22" t="s">
        <v>778</v>
      </c>
      <c r="F354" s="22" t="s">
        <v>744</v>
      </c>
      <c r="G354" s="22" t="s">
        <v>765</v>
      </c>
      <c r="H354" s="22" t="s">
        <v>328</v>
      </c>
      <c r="I354" s="21" t="str">
        <f t="shared" si="18"/>
        <v>OPERASIONAL</v>
      </c>
      <c r="J354" s="21" t="s">
        <v>16</v>
      </c>
      <c r="M354" s="14" t="s">
        <v>779</v>
      </c>
    </row>
    <row r="355" spans="1:13">
      <c r="A355" s="22">
        <f t="shared" si="19"/>
        <v>351</v>
      </c>
      <c r="B355" s="21" t="str">
        <f t="shared" si="17"/>
        <v>00001341</v>
      </c>
      <c r="C355" s="21">
        <v>1341</v>
      </c>
      <c r="D355" s="22"/>
      <c r="E355" s="22" t="s">
        <v>780</v>
      </c>
      <c r="F355" s="22" t="s">
        <v>744</v>
      </c>
      <c r="G355" s="22" t="s">
        <v>765</v>
      </c>
      <c r="H355" s="22" t="s">
        <v>328</v>
      </c>
      <c r="I355" s="21" t="str">
        <f t="shared" si="18"/>
        <v>OPERASIONAL</v>
      </c>
      <c r="J355" s="21" t="s">
        <v>16</v>
      </c>
      <c r="M355" s="14" t="s">
        <v>781</v>
      </c>
    </row>
    <row r="356" spans="1:13">
      <c r="A356" s="22">
        <f t="shared" si="19"/>
        <v>352</v>
      </c>
      <c r="B356" s="21" t="str">
        <f t="shared" si="17"/>
        <v>00001101</v>
      </c>
      <c r="C356" s="21">
        <v>1101</v>
      </c>
      <c r="D356" s="22"/>
      <c r="E356" s="22" t="s">
        <v>782</v>
      </c>
      <c r="F356" s="22" t="s">
        <v>783</v>
      </c>
      <c r="G356" s="22" t="s">
        <v>784</v>
      </c>
      <c r="H356" s="22" t="s">
        <v>328</v>
      </c>
      <c r="I356" s="21" t="str">
        <f t="shared" si="18"/>
        <v>OPERASIONAL</v>
      </c>
      <c r="J356" s="21" t="s">
        <v>16</v>
      </c>
      <c r="M356" s="14" t="s">
        <v>785</v>
      </c>
    </row>
    <row r="357" spans="1:13">
      <c r="A357" s="22">
        <f t="shared" si="19"/>
        <v>353</v>
      </c>
      <c r="B357" s="21" t="str">
        <f t="shared" si="17"/>
        <v>00001036</v>
      </c>
      <c r="C357" s="21">
        <v>1036</v>
      </c>
      <c r="D357" s="22"/>
      <c r="E357" s="22" t="s">
        <v>786</v>
      </c>
      <c r="F357" s="22" t="s">
        <v>783</v>
      </c>
      <c r="G357" s="22" t="s">
        <v>784</v>
      </c>
      <c r="H357" s="22" t="s">
        <v>328</v>
      </c>
      <c r="I357" s="21" t="str">
        <f t="shared" si="18"/>
        <v>OPERASIONAL</v>
      </c>
      <c r="J357" s="21" t="s">
        <v>16</v>
      </c>
      <c r="M357" s="14" t="s">
        <v>787</v>
      </c>
    </row>
    <row r="358" spans="1:13">
      <c r="A358" s="22">
        <f t="shared" si="19"/>
        <v>354</v>
      </c>
      <c r="B358" s="21" t="str">
        <f t="shared" si="17"/>
        <v>00001136</v>
      </c>
      <c r="C358" s="21">
        <v>1136</v>
      </c>
      <c r="D358" s="22"/>
      <c r="E358" s="22" t="s">
        <v>788</v>
      </c>
      <c r="F358" s="22" t="s">
        <v>783</v>
      </c>
      <c r="G358" s="22" t="s">
        <v>784</v>
      </c>
      <c r="H358" s="22" t="s">
        <v>328</v>
      </c>
      <c r="I358" s="21" t="str">
        <f t="shared" si="18"/>
        <v>OPERASIONAL</v>
      </c>
      <c r="J358" s="21" t="s">
        <v>16</v>
      </c>
      <c r="M358" s="14" t="s">
        <v>789</v>
      </c>
    </row>
    <row r="359" spans="1:13">
      <c r="A359" s="22">
        <f t="shared" si="19"/>
        <v>355</v>
      </c>
      <c r="B359" s="21" t="str">
        <f t="shared" si="17"/>
        <v>00000197</v>
      </c>
      <c r="C359" s="21" t="s">
        <v>790</v>
      </c>
      <c r="D359" s="22"/>
      <c r="E359" s="22" t="s">
        <v>791</v>
      </c>
      <c r="F359" s="22" t="s">
        <v>783</v>
      </c>
      <c r="G359" s="22" t="s">
        <v>280</v>
      </c>
      <c r="H359" s="22" t="s">
        <v>328</v>
      </c>
      <c r="I359" s="21" t="str">
        <f t="shared" si="18"/>
        <v>OPERASIONAL</v>
      </c>
      <c r="J359" s="21" t="s">
        <v>16</v>
      </c>
      <c r="M359" s="14" t="s">
        <v>792</v>
      </c>
    </row>
    <row r="360" spans="1:13">
      <c r="A360" s="22">
        <f t="shared" si="19"/>
        <v>356</v>
      </c>
      <c r="B360" s="21" t="str">
        <f t="shared" si="17"/>
        <v>EPC-02</v>
      </c>
      <c r="C360" s="21" t="s">
        <v>793</v>
      </c>
      <c r="D360" s="22"/>
      <c r="E360" s="22" t="s">
        <v>794</v>
      </c>
      <c r="F360" s="22" t="s">
        <v>783</v>
      </c>
      <c r="G360" s="22" t="s">
        <v>795</v>
      </c>
      <c r="H360" s="22" t="s">
        <v>328</v>
      </c>
      <c r="I360" s="21" t="str">
        <f t="shared" si="18"/>
        <v>OPERASIONAL</v>
      </c>
      <c r="J360" s="21" t="s">
        <v>16</v>
      </c>
      <c r="M360" s="14" t="s">
        <v>793</v>
      </c>
    </row>
    <row r="361" spans="1:13">
      <c r="A361" s="22">
        <f t="shared" si="19"/>
        <v>357</v>
      </c>
      <c r="B361" s="21" t="str">
        <f t="shared" si="17"/>
        <v>MP/PTEPIROC-011</v>
      </c>
      <c r="C361" s="21" t="s">
        <v>796</v>
      </c>
      <c r="D361" s="22"/>
      <c r="E361" s="22" t="s">
        <v>797</v>
      </c>
      <c r="F361" s="22" t="s">
        <v>783</v>
      </c>
      <c r="G361" s="22" t="s">
        <v>784</v>
      </c>
      <c r="H361" s="22" t="s">
        <v>328</v>
      </c>
      <c r="I361" s="21" t="str">
        <f t="shared" si="18"/>
        <v>OPERASIONAL</v>
      </c>
      <c r="J361" s="21" t="s">
        <v>16</v>
      </c>
      <c r="M361" s="14" t="s">
        <v>796</v>
      </c>
    </row>
    <row r="362" spans="1:13">
      <c r="A362" s="22">
        <f t="shared" si="19"/>
        <v>358</v>
      </c>
      <c r="B362" s="21" t="str">
        <f t="shared" si="17"/>
        <v>00001037</v>
      </c>
      <c r="C362" s="21">
        <v>1037</v>
      </c>
      <c r="D362" s="22"/>
      <c r="E362" s="22" t="s">
        <v>798</v>
      </c>
      <c r="F362" s="22" t="s">
        <v>783</v>
      </c>
      <c r="G362" s="22" t="s">
        <v>784</v>
      </c>
      <c r="H362" s="22" t="s">
        <v>328</v>
      </c>
      <c r="I362" s="21" t="str">
        <f t="shared" si="18"/>
        <v>OPERASIONAL</v>
      </c>
      <c r="J362" s="21" t="s">
        <v>16</v>
      </c>
      <c r="M362" s="14" t="s">
        <v>799</v>
      </c>
    </row>
    <row r="363" spans="1:13">
      <c r="A363" s="22">
        <f t="shared" si="19"/>
        <v>359</v>
      </c>
      <c r="B363" s="21" t="str">
        <f t="shared" si="17"/>
        <v>00001047</v>
      </c>
      <c r="C363" s="21">
        <v>1047</v>
      </c>
      <c r="D363" s="22"/>
      <c r="E363" s="22" t="s">
        <v>800</v>
      </c>
      <c r="F363" s="22" t="s">
        <v>783</v>
      </c>
      <c r="G363" s="22" t="s">
        <v>784</v>
      </c>
      <c r="H363" s="22" t="s">
        <v>328</v>
      </c>
      <c r="I363" s="21" t="str">
        <f t="shared" si="18"/>
        <v>OPERASIONAL</v>
      </c>
      <c r="J363" s="21" t="s">
        <v>16</v>
      </c>
      <c r="M363" s="14" t="s">
        <v>801</v>
      </c>
    </row>
    <row r="364" spans="1:13">
      <c r="A364" s="22">
        <f t="shared" si="19"/>
        <v>360</v>
      </c>
      <c r="B364" s="21" t="str">
        <f t="shared" si="17"/>
        <v>00001035</v>
      </c>
      <c r="C364" s="21">
        <v>1035</v>
      </c>
      <c r="D364" s="22"/>
      <c r="E364" s="22" t="s">
        <v>802</v>
      </c>
      <c r="F364" s="22" t="s">
        <v>783</v>
      </c>
      <c r="G364" s="22" t="s">
        <v>784</v>
      </c>
      <c r="H364" s="22" t="s">
        <v>328</v>
      </c>
      <c r="I364" s="21" t="str">
        <f t="shared" si="18"/>
        <v>OPERASIONAL</v>
      </c>
      <c r="J364" s="21" t="s">
        <v>16</v>
      </c>
      <c r="M364" s="14" t="s">
        <v>803</v>
      </c>
    </row>
    <row r="365" spans="1:13">
      <c r="A365" s="22">
        <f t="shared" si="19"/>
        <v>361</v>
      </c>
      <c r="B365" s="21" t="str">
        <f t="shared" si="17"/>
        <v>00000477</v>
      </c>
      <c r="C365" s="21">
        <v>477</v>
      </c>
      <c r="D365" s="22"/>
      <c r="E365" s="22" t="s">
        <v>804</v>
      </c>
      <c r="F365" s="22" t="s">
        <v>783</v>
      </c>
      <c r="G365" s="22" t="s">
        <v>784</v>
      </c>
      <c r="H365" s="22" t="s">
        <v>328</v>
      </c>
      <c r="I365" s="21" t="str">
        <f t="shared" si="18"/>
        <v>OPERASIONAL</v>
      </c>
      <c r="J365" s="21" t="s">
        <v>16</v>
      </c>
      <c r="M365" s="14" t="s">
        <v>805</v>
      </c>
    </row>
    <row r="366" spans="1:13">
      <c r="A366" s="22">
        <f t="shared" si="19"/>
        <v>362</v>
      </c>
      <c r="B366" s="21" t="str">
        <f t="shared" si="17"/>
        <v>ISAC-22072213</v>
      </c>
      <c r="C366" s="21" t="s">
        <v>806</v>
      </c>
      <c r="D366" s="22"/>
      <c r="E366" s="22" t="s">
        <v>807</v>
      </c>
      <c r="F366" s="22" t="s">
        <v>808</v>
      </c>
      <c r="G366" s="22" t="s">
        <v>153</v>
      </c>
      <c r="H366" s="22" t="s">
        <v>15</v>
      </c>
      <c r="I366" s="21" t="str">
        <f t="shared" si="18"/>
        <v>OPERASIONAL</v>
      </c>
      <c r="J366" s="21" t="s">
        <v>16</v>
      </c>
      <c r="M366" s="14" t="s">
        <v>806</v>
      </c>
    </row>
    <row r="367" spans="1:13">
      <c r="A367" s="22">
        <f t="shared" si="19"/>
        <v>363</v>
      </c>
      <c r="B367" s="21" t="str">
        <f t="shared" si="17"/>
        <v>ISAC-21100408</v>
      </c>
      <c r="C367" s="21" t="s">
        <v>809</v>
      </c>
      <c r="D367" s="22"/>
      <c r="E367" s="22" t="s">
        <v>810</v>
      </c>
      <c r="F367" s="22" t="s">
        <v>808</v>
      </c>
      <c r="G367" s="22" t="s">
        <v>811</v>
      </c>
      <c r="H367" s="22" t="s">
        <v>15</v>
      </c>
      <c r="I367" s="21" t="str">
        <f t="shared" si="18"/>
        <v>OPERASIONAL</v>
      </c>
      <c r="J367" s="21" t="s">
        <v>16</v>
      </c>
      <c r="M367" s="14" t="s">
        <v>809</v>
      </c>
    </row>
    <row r="368" spans="1:13">
      <c r="A368" s="22">
        <f t="shared" si="19"/>
        <v>364</v>
      </c>
      <c r="B368" s="21" t="str">
        <f t="shared" si="17"/>
        <v>ISAC-22051646</v>
      </c>
      <c r="C368" s="21" t="s">
        <v>812</v>
      </c>
      <c r="D368" s="22"/>
      <c r="E368" s="22" t="s">
        <v>813</v>
      </c>
      <c r="F368" s="22" t="s">
        <v>808</v>
      </c>
      <c r="G368" s="22" t="s">
        <v>814</v>
      </c>
      <c r="H368" s="22" t="s">
        <v>15</v>
      </c>
      <c r="I368" s="21" t="str">
        <f t="shared" si="18"/>
        <v>OPERASIONAL</v>
      </c>
      <c r="J368" s="21" t="s">
        <v>16</v>
      </c>
      <c r="M368" s="14" t="s">
        <v>812</v>
      </c>
    </row>
    <row r="369" spans="1:13">
      <c r="A369" s="22">
        <f t="shared" si="19"/>
        <v>365</v>
      </c>
      <c r="B369" s="21" t="str">
        <f t="shared" si="17"/>
        <v>ISAC-22051586</v>
      </c>
      <c r="C369" s="21" t="s">
        <v>815</v>
      </c>
      <c r="D369" s="22"/>
      <c r="E369" s="22" t="s">
        <v>816</v>
      </c>
      <c r="F369" s="22" t="s">
        <v>808</v>
      </c>
      <c r="G369" s="22" t="s">
        <v>814</v>
      </c>
      <c r="H369" s="22" t="s">
        <v>15</v>
      </c>
      <c r="I369" s="21" t="str">
        <f t="shared" si="18"/>
        <v>OPERASIONAL</v>
      </c>
      <c r="J369" s="21" t="s">
        <v>16</v>
      </c>
      <c r="M369" s="14" t="s">
        <v>815</v>
      </c>
    </row>
    <row r="370" spans="1:13">
      <c r="A370" s="22">
        <f t="shared" si="19"/>
        <v>366</v>
      </c>
      <c r="B370" s="21" t="str">
        <f t="shared" si="17"/>
        <v>ISAC-22061762</v>
      </c>
      <c r="C370" s="21" t="s">
        <v>817</v>
      </c>
      <c r="D370" s="22"/>
      <c r="E370" s="22" t="s">
        <v>818</v>
      </c>
      <c r="F370" s="22" t="s">
        <v>808</v>
      </c>
      <c r="G370" s="22" t="s">
        <v>819</v>
      </c>
      <c r="H370" s="22" t="s">
        <v>15</v>
      </c>
      <c r="I370" s="21" t="str">
        <f t="shared" si="18"/>
        <v>OPERASIONAL</v>
      </c>
      <c r="J370" s="21" t="s">
        <v>16</v>
      </c>
      <c r="M370" s="14" t="s">
        <v>817</v>
      </c>
    </row>
    <row r="371" spans="1:13">
      <c r="A371" s="22">
        <f t="shared" si="19"/>
        <v>367</v>
      </c>
      <c r="B371" s="21" t="str">
        <f t="shared" si="17"/>
        <v>ISAC-22061960</v>
      </c>
      <c r="C371" s="21" t="s">
        <v>820</v>
      </c>
      <c r="D371" s="22"/>
      <c r="E371" s="22" t="s">
        <v>821</v>
      </c>
      <c r="F371" s="22" t="s">
        <v>808</v>
      </c>
      <c r="G371" s="22" t="s">
        <v>822</v>
      </c>
      <c r="H371" s="22" t="s">
        <v>15</v>
      </c>
      <c r="I371" s="21" t="str">
        <f t="shared" si="18"/>
        <v>OPERASIONAL</v>
      </c>
      <c r="J371" s="21" t="s">
        <v>16</v>
      </c>
      <c r="M371" s="14" t="s">
        <v>820</v>
      </c>
    </row>
    <row r="372" spans="1:13">
      <c r="A372" s="22">
        <f t="shared" si="19"/>
        <v>368</v>
      </c>
      <c r="B372" s="21" t="str">
        <f t="shared" si="17"/>
        <v>ISAC-22061986</v>
      </c>
      <c r="C372" s="21" t="s">
        <v>823</v>
      </c>
      <c r="D372" s="22"/>
      <c r="E372" s="22" t="s">
        <v>824</v>
      </c>
      <c r="F372" s="22" t="s">
        <v>808</v>
      </c>
      <c r="G372" s="22" t="s">
        <v>825</v>
      </c>
      <c r="H372" s="22" t="s">
        <v>15</v>
      </c>
      <c r="I372" s="21" t="str">
        <f t="shared" si="18"/>
        <v>OPERASIONAL</v>
      </c>
      <c r="J372" s="21" t="s">
        <v>16</v>
      </c>
      <c r="M372" s="14" t="s">
        <v>823</v>
      </c>
    </row>
    <row r="373" spans="1:13">
      <c r="A373" s="22">
        <f t="shared" si="19"/>
        <v>369</v>
      </c>
      <c r="B373" s="21" t="str">
        <f t="shared" si="17"/>
        <v>ISAC-22061988</v>
      </c>
      <c r="C373" s="21" t="s">
        <v>826</v>
      </c>
      <c r="D373" s="22"/>
      <c r="E373" s="22" t="s">
        <v>827</v>
      </c>
      <c r="F373" s="22" t="s">
        <v>808</v>
      </c>
      <c r="G373" s="22" t="s">
        <v>825</v>
      </c>
      <c r="H373" s="22" t="s">
        <v>15</v>
      </c>
      <c r="I373" s="21" t="str">
        <f t="shared" si="18"/>
        <v>OPERASIONAL</v>
      </c>
      <c r="J373" s="21" t="s">
        <v>16</v>
      </c>
      <c r="M373" s="14" t="s">
        <v>826</v>
      </c>
    </row>
    <row r="374" spans="1:13">
      <c r="A374" s="22">
        <f t="shared" si="19"/>
        <v>370</v>
      </c>
      <c r="B374" s="21" t="str">
        <f t="shared" si="17"/>
        <v>00000293</v>
      </c>
      <c r="C374" s="21" t="s">
        <v>828</v>
      </c>
      <c r="D374" s="22"/>
      <c r="E374" s="22" t="s">
        <v>829</v>
      </c>
      <c r="F374" s="22" t="s">
        <v>808</v>
      </c>
      <c r="G374" s="22" t="s">
        <v>830</v>
      </c>
      <c r="H374" s="22" t="s">
        <v>15</v>
      </c>
      <c r="I374" s="21" t="str">
        <f t="shared" si="18"/>
        <v>OPERASIONAL</v>
      </c>
      <c r="J374" s="21" t="s">
        <v>16</v>
      </c>
      <c r="M374" s="14" t="s">
        <v>831</v>
      </c>
    </row>
    <row r="375" spans="1:13">
      <c r="A375" s="22">
        <f t="shared" si="19"/>
        <v>371</v>
      </c>
      <c r="B375" s="21" t="str">
        <f t="shared" si="17"/>
        <v>ISAC-22011036</v>
      </c>
      <c r="C375" s="21" t="s">
        <v>832</v>
      </c>
      <c r="D375" s="22"/>
      <c r="E375" s="22" t="s">
        <v>833</v>
      </c>
      <c r="F375" s="22" t="s">
        <v>808</v>
      </c>
      <c r="G375" s="22" t="s">
        <v>834</v>
      </c>
      <c r="H375" s="22" t="s">
        <v>15</v>
      </c>
      <c r="I375" s="21" t="str">
        <f t="shared" si="18"/>
        <v>OPERASIONAL</v>
      </c>
      <c r="J375" s="21" t="s">
        <v>16</v>
      </c>
      <c r="M375" s="14" t="s">
        <v>832</v>
      </c>
    </row>
    <row r="376" spans="1:13">
      <c r="A376" s="22">
        <f t="shared" si="19"/>
        <v>372</v>
      </c>
      <c r="B376" s="21" t="str">
        <f t="shared" si="17"/>
        <v>00000136</v>
      </c>
      <c r="C376" s="21" t="s">
        <v>835</v>
      </c>
      <c r="D376" s="22"/>
      <c r="E376" s="22" t="s">
        <v>836</v>
      </c>
      <c r="F376" s="22" t="s">
        <v>808</v>
      </c>
      <c r="G376" s="22" t="s">
        <v>837</v>
      </c>
      <c r="H376" s="22" t="s">
        <v>15</v>
      </c>
      <c r="I376" s="21" t="str">
        <f t="shared" si="18"/>
        <v>OPERASIONAL</v>
      </c>
      <c r="J376" s="21" t="s">
        <v>16</v>
      </c>
      <c r="M376" s="14" t="s">
        <v>838</v>
      </c>
    </row>
    <row r="377" spans="1:13">
      <c r="A377" s="22">
        <f t="shared" si="19"/>
        <v>373</v>
      </c>
      <c r="B377" s="21" t="str">
        <f t="shared" si="17"/>
        <v>00000301</v>
      </c>
      <c r="C377" s="21" t="s">
        <v>839</v>
      </c>
      <c r="D377" s="22"/>
      <c r="E377" s="22" t="s">
        <v>840</v>
      </c>
      <c r="F377" s="22" t="s">
        <v>808</v>
      </c>
      <c r="G377" s="22" t="s">
        <v>841</v>
      </c>
      <c r="H377" s="22" t="s">
        <v>15</v>
      </c>
      <c r="I377" s="21" t="str">
        <f t="shared" si="18"/>
        <v>OPERASIONAL</v>
      </c>
      <c r="J377" s="21" t="s">
        <v>16</v>
      </c>
      <c r="M377" s="14" t="s">
        <v>842</v>
      </c>
    </row>
    <row r="378" spans="1:13">
      <c r="A378" s="22">
        <f t="shared" si="19"/>
        <v>374</v>
      </c>
      <c r="B378" s="21" t="str">
        <f t="shared" si="17"/>
        <v>ISAC-22072109</v>
      </c>
      <c r="C378" s="21" t="s">
        <v>843</v>
      </c>
      <c r="D378" s="22"/>
      <c r="E378" s="22" t="s">
        <v>844</v>
      </c>
      <c r="F378" s="22" t="s">
        <v>808</v>
      </c>
      <c r="G378" s="22" t="s">
        <v>845</v>
      </c>
      <c r="H378" s="22" t="s">
        <v>15</v>
      </c>
      <c r="I378" s="21" t="str">
        <f t="shared" si="18"/>
        <v>OPERASIONAL</v>
      </c>
      <c r="J378" s="21" t="s">
        <v>16</v>
      </c>
      <c r="M378" s="14" t="s">
        <v>843</v>
      </c>
    </row>
    <row r="379" spans="1:13">
      <c r="A379" s="22">
        <f t="shared" si="19"/>
        <v>375</v>
      </c>
      <c r="B379" s="21" t="str">
        <f t="shared" ref="B379:B442" si="20">TEXT(C379,"00000000")</f>
        <v>00000117</v>
      </c>
      <c r="C379" s="21" t="s">
        <v>846</v>
      </c>
      <c r="D379" s="22"/>
      <c r="E379" s="22" t="s">
        <v>847</v>
      </c>
      <c r="F379" s="22" t="s">
        <v>808</v>
      </c>
      <c r="G379" s="22" t="s">
        <v>848</v>
      </c>
      <c r="H379" s="22" t="s">
        <v>15</v>
      </c>
      <c r="I379" s="21" t="str">
        <f t="shared" si="18"/>
        <v>PENGAWAS</v>
      </c>
      <c r="J379" s="21" t="s">
        <v>57</v>
      </c>
      <c r="M379" s="14" t="s">
        <v>849</v>
      </c>
    </row>
    <row r="380" spans="1:13">
      <c r="A380" s="22">
        <f t="shared" si="19"/>
        <v>376</v>
      </c>
      <c r="B380" s="21" t="str">
        <f t="shared" si="20"/>
        <v>ISAC-22061766</v>
      </c>
      <c r="C380" s="21" t="s">
        <v>850</v>
      </c>
      <c r="D380" s="22"/>
      <c r="E380" s="22" t="s">
        <v>851</v>
      </c>
      <c r="F380" s="22" t="s">
        <v>808</v>
      </c>
      <c r="G380" s="22" t="s">
        <v>852</v>
      </c>
      <c r="H380" s="22" t="s">
        <v>15</v>
      </c>
      <c r="I380" s="21" t="str">
        <f t="shared" si="18"/>
        <v>OPERASIONAL</v>
      </c>
      <c r="J380" s="21" t="s">
        <v>16</v>
      </c>
      <c r="M380" s="14" t="s">
        <v>850</v>
      </c>
    </row>
    <row r="381" spans="1:13">
      <c r="A381" s="22">
        <f t="shared" si="19"/>
        <v>377</v>
      </c>
      <c r="B381" s="21" t="str">
        <f t="shared" si="20"/>
        <v>ISAC-21100330</v>
      </c>
      <c r="C381" s="21" t="s">
        <v>853</v>
      </c>
      <c r="D381" s="22"/>
      <c r="E381" s="22" t="s">
        <v>854</v>
      </c>
      <c r="F381" s="22" t="s">
        <v>808</v>
      </c>
      <c r="G381" s="22" t="s">
        <v>855</v>
      </c>
      <c r="H381" s="22" t="s">
        <v>15</v>
      </c>
      <c r="I381" s="21" t="str">
        <f t="shared" si="18"/>
        <v>OPERASIONAL</v>
      </c>
      <c r="J381" s="21" t="s">
        <v>16</v>
      </c>
      <c r="M381" s="14" t="s">
        <v>853</v>
      </c>
    </row>
    <row r="382" spans="1:13">
      <c r="A382" s="22">
        <f t="shared" si="19"/>
        <v>378</v>
      </c>
      <c r="B382" s="21" t="str">
        <f t="shared" si="20"/>
        <v>00000328</v>
      </c>
      <c r="C382" s="21" t="s">
        <v>856</v>
      </c>
      <c r="D382" s="22"/>
      <c r="E382" s="22" t="s">
        <v>857</v>
      </c>
      <c r="F382" s="22" t="s">
        <v>808</v>
      </c>
      <c r="G382" s="22" t="s">
        <v>837</v>
      </c>
      <c r="H382" s="22" t="s">
        <v>15</v>
      </c>
      <c r="I382" s="21" t="str">
        <f t="shared" si="18"/>
        <v>OPERASIONAL</v>
      </c>
      <c r="J382" s="21" t="s">
        <v>16</v>
      </c>
      <c r="M382" s="14" t="s">
        <v>858</v>
      </c>
    </row>
    <row r="383" spans="1:13">
      <c r="A383" s="22">
        <f t="shared" si="19"/>
        <v>379</v>
      </c>
      <c r="B383" s="21" t="str">
        <f t="shared" si="20"/>
        <v>00000017</v>
      </c>
      <c r="C383" s="21" t="s">
        <v>859</v>
      </c>
      <c r="D383" s="22"/>
      <c r="E383" s="22" t="s">
        <v>860</v>
      </c>
      <c r="F383" s="22" t="s">
        <v>808</v>
      </c>
      <c r="G383" s="22" t="s">
        <v>861</v>
      </c>
      <c r="H383" s="22" t="s">
        <v>15</v>
      </c>
      <c r="I383" s="21" t="str">
        <f t="shared" si="18"/>
        <v>ADMINISTRASI</v>
      </c>
      <c r="J383" s="21" t="s">
        <v>27</v>
      </c>
      <c r="M383" s="14" t="s">
        <v>862</v>
      </c>
    </row>
    <row r="384" spans="1:13">
      <c r="A384" s="22">
        <f t="shared" si="19"/>
        <v>380</v>
      </c>
      <c r="B384" s="21" t="str">
        <f t="shared" si="20"/>
        <v>00000294</v>
      </c>
      <c r="C384" s="21" t="s">
        <v>863</v>
      </c>
      <c r="D384" s="22"/>
      <c r="E384" s="22" t="s">
        <v>864</v>
      </c>
      <c r="F384" s="22" t="s">
        <v>808</v>
      </c>
      <c r="G384" s="22" t="s">
        <v>354</v>
      </c>
      <c r="H384" s="22" t="s">
        <v>15</v>
      </c>
      <c r="I384" s="21" t="str">
        <f t="shared" si="18"/>
        <v>OPERASIONAL</v>
      </c>
      <c r="J384" s="21" t="s">
        <v>16</v>
      </c>
      <c r="M384" s="14" t="s">
        <v>865</v>
      </c>
    </row>
    <row r="385" spans="1:13">
      <c r="A385" s="22">
        <f t="shared" si="19"/>
        <v>381</v>
      </c>
      <c r="B385" s="21" t="str">
        <f t="shared" si="20"/>
        <v>ISAC-21100328</v>
      </c>
      <c r="C385" s="21" t="s">
        <v>866</v>
      </c>
      <c r="D385" s="22"/>
      <c r="E385" s="22" t="s">
        <v>867</v>
      </c>
      <c r="F385" s="22" t="s">
        <v>808</v>
      </c>
      <c r="G385" s="22" t="s">
        <v>868</v>
      </c>
      <c r="H385" s="22" t="s">
        <v>15</v>
      </c>
      <c r="I385" s="21" t="str">
        <f t="shared" si="18"/>
        <v>OPERASIONAL</v>
      </c>
      <c r="J385" s="21" t="s">
        <v>16</v>
      </c>
      <c r="M385" s="14" t="s">
        <v>866</v>
      </c>
    </row>
    <row r="386" spans="1:13">
      <c r="A386" s="22">
        <f t="shared" si="19"/>
        <v>382</v>
      </c>
      <c r="B386" s="21" t="str">
        <f t="shared" si="20"/>
        <v>ISAC-21100329</v>
      </c>
      <c r="C386" s="21" t="s">
        <v>869</v>
      </c>
      <c r="D386" s="22"/>
      <c r="E386" s="22" t="s">
        <v>870</v>
      </c>
      <c r="F386" s="22" t="s">
        <v>808</v>
      </c>
      <c r="G386" s="22" t="s">
        <v>855</v>
      </c>
      <c r="H386" s="22" t="s">
        <v>15</v>
      </c>
      <c r="I386" s="21" t="str">
        <f t="shared" si="18"/>
        <v>OPERASIONAL</v>
      </c>
      <c r="J386" s="21" t="s">
        <v>16</v>
      </c>
      <c r="M386" s="14" t="s">
        <v>869</v>
      </c>
    </row>
    <row r="387" spans="1:13">
      <c r="A387" s="22">
        <f t="shared" si="19"/>
        <v>383</v>
      </c>
      <c r="B387" s="21" t="str">
        <f t="shared" si="20"/>
        <v>ISAC-22061964</v>
      </c>
      <c r="C387" s="21" t="s">
        <v>871</v>
      </c>
      <c r="D387" s="22"/>
      <c r="E387" s="22" t="s">
        <v>872</v>
      </c>
      <c r="F387" s="22" t="s">
        <v>808</v>
      </c>
      <c r="G387" s="22" t="s">
        <v>873</v>
      </c>
      <c r="H387" s="22" t="s">
        <v>15</v>
      </c>
      <c r="I387" s="21" t="str">
        <f t="shared" si="18"/>
        <v>OPERASIONAL</v>
      </c>
      <c r="J387" s="21" t="s">
        <v>16</v>
      </c>
      <c r="M387" s="14" t="s">
        <v>871</v>
      </c>
    </row>
    <row r="388" spans="1:13">
      <c r="A388" s="22">
        <f t="shared" si="19"/>
        <v>384</v>
      </c>
      <c r="B388" s="21" t="str">
        <f t="shared" si="20"/>
        <v>ISAC-22011052</v>
      </c>
      <c r="C388" s="21" t="s">
        <v>874</v>
      </c>
      <c r="D388" s="22"/>
      <c r="E388" s="22" t="s">
        <v>875</v>
      </c>
      <c r="F388" s="22" t="s">
        <v>808</v>
      </c>
      <c r="G388" s="22" t="s">
        <v>876</v>
      </c>
      <c r="H388" s="22" t="s">
        <v>15</v>
      </c>
      <c r="I388" s="21" t="str">
        <f t="shared" si="18"/>
        <v>OPERASIONAL</v>
      </c>
      <c r="J388" s="21" t="s">
        <v>16</v>
      </c>
      <c r="M388" s="14" t="s">
        <v>874</v>
      </c>
    </row>
    <row r="389" spans="1:13">
      <c r="A389" s="22">
        <f t="shared" si="19"/>
        <v>385</v>
      </c>
      <c r="B389" s="21" t="str">
        <f t="shared" si="20"/>
        <v>00000280</v>
      </c>
      <c r="C389" s="21" t="s">
        <v>877</v>
      </c>
      <c r="D389" s="22"/>
      <c r="E389" s="22" t="s">
        <v>878</v>
      </c>
      <c r="F389" s="22" t="s">
        <v>808</v>
      </c>
      <c r="G389" s="22" t="s">
        <v>879</v>
      </c>
      <c r="H389" s="22" t="s">
        <v>15</v>
      </c>
      <c r="I389" s="21" t="str">
        <f t="shared" si="18"/>
        <v>OPERASIONAL</v>
      </c>
      <c r="J389" s="21" t="s">
        <v>16</v>
      </c>
      <c r="M389" s="14" t="s">
        <v>880</v>
      </c>
    </row>
    <row r="390" spans="1:13">
      <c r="A390" s="22">
        <f t="shared" si="19"/>
        <v>386</v>
      </c>
      <c r="B390" s="21" t="str">
        <f t="shared" si="20"/>
        <v>ISAC-22061982</v>
      </c>
      <c r="C390" s="21" t="s">
        <v>881</v>
      </c>
      <c r="D390" s="22"/>
      <c r="E390" s="22" t="s">
        <v>882</v>
      </c>
      <c r="F390" s="22" t="s">
        <v>808</v>
      </c>
      <c r="G390" s="22" t="s">
        <v>825</v>
      </c>
      <c r="H390" s="22" t="s">
        <v>15</v>
      </c>
      <c r="I390" s="21" t="str">
        <f t="shared" ref="I390:I453" si="21">IF(J390="A","OPERASIONAL",IF(J390="B","ADMINISTRASI",IF(J390="C","PENGAWAS",IF(J390="D","TEMPORERY"))))</f>
        <v>OPERASIONAL</v>
      </c>
      <c r="J390" s="21" t="s">
        <v>16</v>
      </c>
      <c r="M390" s="14" t="s">
        <v>881</v>
      </c>
    </row>
    <row r="391" spans="1:13">
      <c r="A391" s="22">
        <f t="shared" ref="A391:A454" si="22">A390+1</f>
        <v>387</v>
      </c>
      <c r="B391" s="21" t="str">
        <f t="shared" si="20"/>
        <v>ISAC-22061983</v>
      </c>
      <c r="C391" s="21" t="s">
        <v>883</v>
      </c>
      <c r="D391" s="22"/>
      <c r="E391" s="22" t="s">
        <v>884</v>
      </c>
      <c r="F391" s="22" t="s">
        <v>808</v>
      </c>
      <c r="G391" s="22" t="s">
        <v>825</v>
      </c>
      <c r="H391" s="22" t="s">
        <v>15</v>
      </c>
      <c r="I391" s="21" t="str">
        <f t="shared" si="21"/>
        <v>OPERASIONAL</v>
      </c>
      <c r="J391" s="22" t="s">
        <v>16</v>
      </c>
      <c r="M391" s="14" t="s">
        <v>883</v>
      </c>
    </row>
    <row r="392" spans="1:13">
      <c r="A392" s="22">
        <f t="shared" si="22"/>
        <v>388</v>
      </c>
      <c r="B392" s="21" t="str">
        <f t="shared" si="20"/>
        <v>ISAC-22082325</v>
      </c>
      <c r="C392" s="21" t="s">
        <v>885</v>
      </c>
      <c r="D392" s="22"/>
      <c r="E392" s="22" t="s">
        <v>886</v>
      </c>
      <c r="F392" s="22" t="s">
        <v>808</v>
      </c>
      <c r="G392" s="22" t="s">
        <v>825</v>
      </c>
      <c r="H392" s="22" t="s">
        <v>15</v>
      </c>
      <c r="I392" s="21" t="str">
        <f t="shared" si="21"/>
        <v>OPERASIONAL</v>
      </c>
      <c r="J392" s="22" t="s">
        <v>16</v>
      </c>
      <c r="M392" s="14" t="s">
        <v>885</v>
      </c>
    </row>
    <row r="393" spans="1:13">
      <c r="A393" s="22">
        <f t="shared" si="22"/>
        <v>389</v>
      </c>
      <c r="B393" s="21" t="str">
        <f t="shared" si="20"/>
        <v>00000286</v>
      </c>
      <c r="C393" s="21" t="s">
        <v>887</v>
      </c>
      <c r="D393" s="22"/>
      <c r="E393" s="22" t="s">
        <v>888</v>
      </c>
      <c r="F393" s="22" t="s">
        <v>808</v>
      </c>
      <c r="G393" s="22" t="s">
        <v>889</v>
      </c>
      <c r="H393" s="22" t="s">
        <v>15</v>
      </c>
      <c r="I393" s="21" t="str">
        <f t="shared" si="21"/>
        <v>OPERASIONAL</v>
      </c>
      <c r="J393" s="22" t="s">
        <v>16</v>
      </c>
      <c r="M393" s="14" t="s">
        <v>890</v>
      </c>
    </row>
    <row r="394" spans="1:13">
      <c r="A394" s="22">
        <f t="shared" si="22"/>
        <v>390</v>
      </c>
      <c r="B394" s="21" t="str">
        <f t="shared" si="20"/>
        <v>ISAC-22082336</v>
      </c>
      <c r="C394" s="21" t="s">
        <v>891</v>
      </c>
      <c r="D394" s="22"/>
      <c r="E394" s="22" t="s">
        <v>892</v>
      </c>
      <c r="F394" s="22" t="s">
        <v>808</v>
      </c>
      <c r="G394" s="22" t="s">
        <v>825</v>
      </c>
      <c r="H394" s="22" t="s">
        <v>15</v>
      </c>
      <c r="I394" s="21" t="str">
        <f t="shared" si="21"/>
        <v>OPERASIONAL</v>
      </c>
      <c r="J394" s="22" t="s">
        <v>16</v>
      </c>
      <c r="M394" s="14" t="s">
        <v>891</v>
      </c>
    </row>
    <row r="395" spans="1:13">
      <c r="A395" s="22">
        <f t="shared" si="22"/>
        <v>391</v>
      </c>
      <c r="B395" s="21" t="str">
        <f t="shared" si="20"/>
        <v>ISAC-22072101</v>
      </c>
      <c r="C395" s="21" t="s">
        <v>893</v>
      </c>
      <c r="D395" s="22"/>
      <c r="E395" s="22" t="s">
        <v>894</v>
      </c>
      <c r="F395" s="22" t="s">
        <v>808</v>
      </c>
      <c r="G395" s="22" t="s">
        <v>825</v>
      </c>
      <c r="H395" s="22" t="s">
        <v>15</v>
      </c>
      <c r="I395" s="21" t="str">
        <f t="shared" si="21"/>
        <v>OPERASIONAL</v>
      </c>
      <c r="J395" s="22" t="s">
        <v>16</v>
      </c>
      <c r="M395" s="14" t="s">
        <v>893</v>
      </c>
    </row>
    <row r="396" spans="1:13">
      <c r="A396" s="22">
        <f t="shared" si="22"/>
        <v>392</v>
      </c>
      <c r="B396" s="21" t="str">
        <f t="shared" si="20"/>
        <v>00000283</v>
      </c>
      <c r="C396" s="21" t="s">
        <v>895</v>
      </c>
      <c r="D396" s="22"/>
      <c r="E396" s="22" t="s">
        <v>896</v>
      </c>
      <c r="F396" s="22" t="s">
        <v>808</v>
      </c>
      <c r="G396" s="22" t="s">
        <v>889</v>
      </c>
      <c r="H396" s="22" t="s">
        <v>15</v>
      </c>
      <c r="I396" s="21" t="str">
        <f t="shared" si="21"/>
        <v>OPERASIONAL</v>
      </c>
      <c r="J396" s="22" t="s">
        <v>16</v>
      </c>
      <c r="M396" s="14" t="s">
        <v>897</v>
      </c>
    </row>
    <row r="397" spans="1:13">
      <c r="A397" s="22">
        <f t="shared" si="22"/>
        <v>393</v>
      </c>
      <c r="B397" s="21" t="str">
        <f t="shared" si="20"/>
        <v>ISAC-22061985</v>
      </c>
      <c r="C397" s="21" t="s">
        <v>898</v>
      </c>
      <c r="D397" s="22"/>
      <c r="E397" s="22" t="s">
        <v>899</v>
      </c>
      <c r="F397" s="22" t="s">
        <v>808</v>
      </c>
      <c r="G397" s="22" t="s">
        <v>825</v>
      </c>
      <c r="H397" s="22" t="s">
        <v>15</v>
      </c>
      <c r="I397" s="21" t="str">
        <f t="shared" si="21"/>
        <v>OPERASIONAL</v>
      </c>
      <c r="J397" s="22" t="s">
        <v>16</v>
      </c>
      <c r="M397" s="14" t="s">
        <v>898</v>
      </c>
    </row>
    <row r="398" spans="1:13">
      <c r="A398" s="22">
        <f t="shared" si="22"/>
        <v>394</v>
      </c>
      <c r="B398" s="21" t="str">
        <f t="shared" si="20"/>
        <v>ISAC-22021173</v>
      </c>
      <c r="C398" s="21" t="s">
        <v>900</v>
      </c>
      <c r="D398" s="22"/>
      <c r="E398" s="22" t="s">
        <v>901</v>
      </c>
      <c r="F398" s="22" t="s">
        <v>808</v>
      </c>
      <c r="G398" s="22" t="s">
        <v>902</v>
      </c>
      <c r="H398" s="22" t="s">
        <v>15</v>
      </c>
      <c r="I398" s="21" t="str">
        <f t="shared" si="21"/>
        <v>OPERASIONAL</v>
      </c>
      <c r="J398" s="22" t="s">
        <v>16</v>
      </c>
      <c r="M398" s="14" t="s">
        <v>900</v>
      </c>
    </row>
    <row r="399" spans="1:13">
      <c r="A399" s="22">
        <f t="shared" si="22"/>
        <v>395</v>
      </c>
      <c r="B399" s="21" t="str">
        <f t="shared" si="20"/>
        <v>ISAC-22021172</v>
      </c>
      <c r="C399" s="21" t="s">
        <v>903</v>
      </c>
      <c r="D399" s="22"/>
      <c r="E399" s="22" t="s">
        <v>904</v>
      </c>
      <c r="F399" s="22" t="s">
        <v>808</v>
      </c>
      <c r="G399" s="22" t="s">
        <v>902</v>
      </c>
      <c r="H399" s="22" t="s">
        <v>15</v>
      </c>
      <c r="I399" s="21" t="str">
        <f t="shared" si="21"/>
        <v>OPERASIONAL</v>
      </c>
      <c r="J399" s="22" t="s">
        <v>16</v>
      </c>
      <c r="M399" s="14" t="s">
        <v>903</v>
      </c>
    </row>
    <row r="400" spans="1:13">
      <c r="A400" s="22">
        <f t="shared" si="22"/>
        <v>396</v>
      </c>
      <c r="B400" s="21" t="str">
        <f t="shared" si="20"/>
        <v>ISAC-22072104</v>
      </c>
      <c r="C400" s="21" t="s">
        <v>905</v>
      </c>
      <c r="D400" s="22"/>
      <c r="E400" s="22" t="s">
        <v>906</v>
      </c>
      <c r="F400" s="22" t="s">
        <v>808</v>
      </c>
      <c r="G400" s="22" t="s">
        <v>825</v>
      </c>
      <c r="H400" s="22" t="s">
        <v>15</v>
      </c>
      <c r="I400" s="21" t="str">
        <f t="shared" si="21"/>
        <v>OPERASIONAL</v>
      </c>
      <c r="J400" s="22" t="s">
        <v>16</v>
      </c>
      <c r="M400" s="14" t="s">
        <v>905</v>
      </c>
    </row>
    <row r="401" spans="1:13">
      <c r="A401" s="22">
        <f t="shared" si="22"/>
        <v>397</v>
      </c>
      <c r="B401" s="21" t="str">
        <f t="shared" si="20"/>
        <v>ISAC-22061989</v>
      </c>
      <c r="C401" s="21" t="s">
        <v>907</v>
      </c>
      <c r="D401" s="22"/>
      <c r="E401" s="22" t="s">
        <v>908</v>
      </c>
      <c r="F401" s="22" t="s">
        <v>808</v>
      </c>
      <c r="G401" s="22" t="s">
        <v>825</v>
      </c>
      <c r="H401" s="22" t="s">
        <v>15</v>
      </c>
      <c r="I401" s="21" t="str">
        <f t="shared" si="21"/>
        <v>OPERASIONAL</v>
      </c>
      <c r="J401" s="22" t="s">
        <v>16</v>
      </c>
      <c r="M401" s="14" t="s">
        <v>907</v>
      </c>
    </row>
    <row r="402" spans="1:13">
      <c r="A402" s="22">
        <f t="shared" si="22"/>
        <v>398</v>
      </c>
      <c r="B402" s="21" t="str">
        <f t="shared" si="20"/>
        <v>00000282</v>
      </c>
      <c r="C402" s="21" t="s">
        <v>909</v>
      </c>
      <c r="D402" s="22"/>
      <c r="E402" s="22" t="s">
        <v>910</v>
      </c>
      <c r="F402" s="22" t="s">
        <v>808</v>
      </c>
      <c r="G402" s="22" t="s">
        <v>889</v>
      </c>
      <c r="H402" s="22" t="s">
        <v>15</v>
      </c>
      <c r="I402" s="21" t="str">
        <f t="shared" si="21"/>
        <v>OPERASIONAL</v>
      </c>
      <c r="J402" s="22" t="s">
        <v>16</v>
      </c>
      <c r="M402" s="14" t="s">
        <v>911</v>
      </c>
    </row>
    <row r="403" spans="1:13">
      <c r="A403" s="22">
        <f t="shared" si="22"/>
        <v>399</v>
      </c>
      <c r="B403" s="21" t="str">
        <f t="shared" si="20"/>
        <v>00000336</v>
      </c>
      <c r="C403" s="21" t="s">
        <v>912</v>
      </c>
      <c r="D403" s="22"/>
      <c r="E403" s="22" t="s">
        <v>913</v>
      </c>
      <c r="F403" s="22" t="s">
        <v>808</v>
      </c>
      <c r="G403" s="22" t="s">
        <v>889</v>
      </c>
      <c r="H403" s="22" t="s">
        <v>15</v>
      </c>
      <c r="I403" s="21" t="str">
        <f t="shared" si="21"/>
        <v>OPERASIONAL</v>
      </c>
      <c r="J403" s="22" t="s">
        <v>16</v>
      </c>
      <c r="M403" s="14" t="s">
        <v>914</v>
      </c>
    </row>
    <row r="404" spans="1:13">
      <c r="A404" s="22">
        <f t="shared" si="22"/>
        <v>400</v>
      </c>
      <c r="B404" s="21" t="str">
        <f t="shared" si="20"/>
        <v>ISAC-22061990</v>
      </c>
      <c r="C404" s="21" t="s">
        <v>915</v>
      </c>
      <c r="D404" s="22"/>
      <c r="E404" s="22" t="s">
        <v>916</v>
      </c>
      <c r="F404" s="22" t="s">
        <v>808</v>
      </c>
      <c r="G404" s="22" t="s">
        <v>825</v>
      </c>
      <c r="H404" s="22" t="s">
        <v>15</v>
      </c>
      <c r="I404" s="21" t="str">
        <f t="shared" si="21"/>
        <v>OPERASIONAL</v>
      </c>
      <c r="J404" s="22" t="s">
        <v>16</v>
      </c>
      <c r="M404" s="14" t="s">
        <v>915</v>
      </c>
    </row>
    <row r="405" spans="1:13">
      <c r="A405" s="22">
        <f t="shared" si="22"/>
        <v>401</v>
      </c>
      <c r="B405" s="21" t="str">
        <f t="shared" si="20"/>
        <v>00000244</v>
      </c>
      <c r="C405" s="21" t="s">
        <v>917</v>
      </c>
      <c r="D405" s="22"/>
      <c r="E405" s="22" t="s">
        <v>918</v>
      </c>
      <c r="F405" s="22" t="s">
        <v>808</v>
      </c>
      <c r="G405" s="22" t="s">
        <v>889</v>
      </c>
      <c r="H405" s="22" t="s">
        <v>15</v>
      </c>
      <c r="I405" s="21" t="str">
        <f t="shared" si="21"/>
        <v>OPERASIONAL</v>
      </c>
      <c r="J405" s="21" t="s">
        <v>16</v>
      </c>
      <c r="M405" s="14" t="s">
        <v>919</v>
      </c>
    </row>
    <row r="406" spans="1:13">
      <c r="A406" s="22">
        <f t="shared" si="22"/>
        <v>402</v>
      </c>
      <c r="B406" s="21" t="str">
        <f t="shared" si="20"/>
        <v>00000333</v>
      </c>
      <c r="C406" s="21" t="s">
        <v>920</v>
      </c>
      <c r="D406" s="22"/>
      <c r="E406" s="22" t="s">
        <v>921</v>
      </c>
      <c r="F406" s="22" t="s">
        <v>808</v>
      </c>
      <c r="G406" s="22" t="s">
        <v>922</v>
      </c>
      <c r="H406" s="22" t="s">
        <v>15</v>
      </c>
      <c r="I406" s="21" t="str">
        <f t="shared" si="21"/>
        <v>OPERASIONAL</v>
      </c>
      <c r="J406" s="21" t="s">
        <v>16</v>
      </c>
      <c r="M406" s="14" t="s">
        <v>923</v>
      </c>
    </row>
    <row r="407" spans="1:13">
      <c r="A407" s="22">
        <f t="shared" si="22"/>
        <v>403</v>
      </c>
      <c r="B407" s="21" t="str">
        <f t="shared" si="20"/>
        <v>00000281</v>
      </c>
      <c r="C407" s="21" t="s">
        <v>924</v>
      </c>
      <c r="D407" s="22"/>
      <c r="E407" s="22" t="s">
        <v>925</v>
      </c>
      <c r="F407" s="22" t="s">
        <v>808</v>
      </c>
      <c r="G407" s="22" t="s">
        <v>889</v>
      </c>
      <c r="H407" s="22" t="s">
        <v>15</v>
      </c>
      <c r="I407" s="21" t="str">
        <f t="shared" si="21"/>
        <v>OPERASIONAL</v>
      </c>
      <c r="J407" s="21" t="s">
        <v>16</v>
      </c>
      <c r="M407" s="14" t="s">
        <v>926</v>
      </c>
    </row>
    <row r="408" spans="1:13">
      <c r="A408" s="22">
        <f t="shared" si="22"/>
        <v>404</v>
      </c>
      <c r="B408" s="21" t="str">
        <f t="shared" si="20"/>
        <v>00000338</v>
      </c>
      <c r="C408" s="21" t="s">
        <v>927</v>
      </c>
      <c r="D408" s="22"/>
      <c r="E408" s="22" t="s">
        <v>928</v>
      </c>
      <c r="F408" s="22" t="s">
        <v>808</v>
      </c>
      <c r="G408" s="22" t="s">
        <v>922</v>
      </c>
      <c r="H408" s="22" t="s">
        <v>15</v>
      </c>
      <c r="I408" s="21" t="str">
        <f t="shared" si="21"/>
        <v>OPERASIONAL</v>
      </c>
      <c r="J408" s="21" t="s">
        <v>16</v>
      </c>
      <c r="M408" s="14" t="s">
        <v>929</v>
      </c>
    </row>
    <row r="409" spans="1:13">
      <c r="A409" s="22">
        <f t="shared" si="22"/>
        <v>405</v>
      </c>
      <c r="B409" s="21" t="str">
        <f t="shared" si="20"/>
        <v>ISAC-22082322</v>
      </c>
      <c r="C409" s="21" t="s">
        <v>930</v>
      </c>
      <c r="D409" s="22"/>
      <c r="E409" s="22" t="s">
        <v>931</v>
      </c>
      <c r="F409" s="22" t="s">
        <v>808</v>
      </c>
      <c r="G409" s="22" t="s">
        <v>825</v>
      </c>
      <c r="H409" s="22" t="s">
        <v>15</v>
      </c>
      <c r="I409" s="21" t="str">
        <f t="shared" si="21"/>
        <v>OPERASIONAL</v>
      </c>
      <c r="J409" s="21" t="s">
        <v>16</v>
      </c>
      <c r="M409" s="14" t="s">
        <v>930</v>
      </c>
    </row>
    <row r="410" spans="1:13">
      <c r="A410" s="22">
        <f t="shared" si="22"/>
        <v>406</v>
      </c>
      <c r="B410" s="21" t="str">
        <f t="shared" si="20"/>
        <v>00000335</v>
      </c>
      <c r="C410" s="21" t="s">
        <v>932</v>
      </c>
      <c r="D410" s="22"/>
      <c r="E410" s="22" t="s">
        <v>933</v>
      </c>
      <c r="F410" s="22" t="s">
        <v>808</v>
      </c>
      <c r="G410" s="22" t="s">
        <v>889</v>
      </c>
      <c r="H410" s="22" t="s">
        <v>15</v>
      </c>
      <c r="I410" s="21" t="str">
        <f t="shared" si="21"/>
        <v>OPERASIONAL</v>
      </c>
      <c r="J410" s="21" t="s">
        <v>16</v>
      </c>
      <c r="M410" s="14" t="s">
        <v>934</v>
      </c>
    </row>
    <row r="411" spans="1:13">
      <c r="A411" s="22">
        <f t="shared" si="22"/>
        <v>407</v>
      </c>
      <c r="B411" s="21" t="str">
        <f t="shared" si="20"/>
        <v>ISAC-22082431</v>
      </c>
      <c r="C411" s="21" t="s">
        <v>935</v>
      </c>
      <c r="D411" s="22"/>
      <c r="E411" s="22" t="s">
        <v>936</v>
      </c>
      <c r="F411" s="22" t="s">
        <v>808</v>
      </c>
      <c r="G411" s="22" t="s">
        <v>937</v>
      </c>
      <c r="H411" s="22" t="s">
        <v>15</v>
      </c>
      <c r="I411" s="21" t="str">
        <f t="shared" si="21"/>
        <v>OPERASIONAL</v>
      </c>
      <c r="J411" s="21" t="s">
        <v>16</v>
      </c>
      <c r="M411" s="14" t="s">
        <v>935</v>
      </c>
    </row>
    <row r="412" spans="1:13">
      <c r="A412" s="22">
        <f t="shared" si="22"/>
        <v>408</v>
      </c>
      <c r="B412" s="21" t="str">
        <f t="shared" si="20"/>
        <v>ISAC-22051585</v>
      </c>
      <c r="C412" s="21" t="s">
        <v>938</v>
      </c>
      <c r="D412" s="22"/>
      <c r="E412" s="22" t="s">
        <v>939</v>
      </c>
      <c r="F412" s="22" t="s">
        <v>808</v>
      </c>
      <c r="G412" s="22" t="s">
        <v>814</v>
      </c>
      <c r="H412" s="22" t="s">
        <v>15</v>
      </c>
      <c r="I412" s="21" t="str">
        <f t="shared" si="21"/>
        <v>OPERASIONAL</v>
      </c>
      <c r="J412" s="21" t="s">
        <v>16</v>
      </c>
      <c r="M412" s="14" t="s">
        <v>938</v>
      </c>
    </row>
    <row r="413" spans="1:13">
      <c r="A413" s="22">
        <f t="shared" si="22"/>
        <v>409</v>
      </c>
      <c r="B413" s="21" t="str">
        <f t="shared" si="20"/>
        <v>ISAC-22051595</v>
      </c>
      <c r="C413" s="21" t="s">
        <v>940</v>
      </c>
      <c r="D413" s="22"/>
      <c r="E413" s="22" t="s">
        <v>941</v>
      </c>
      <c r="F413" s="22" t="s">
        <v>808</v>
      </c>
      <c r="G413" s="22" t="s">
        <v>814</v>
      </c>
      <c r="H413" s="22" t="s">
        <v>15</v>
      </c>
      <c r="I413" s="21" t="str">
        <f t="shared" si="21"/>
        <v>OPERASIONAL</v>
      </c>
      <c r="J413" s="21" t="s">
        <v>16</v>
      </c>
      <c r="M413" s="14" t="s">
        <v>940</v>
      </c>
    </row>
    <row r="414" spans="1:13">
      <c r="A414" s="22">
        <f t="shared" si="22"/>
        <v>410</v>
      </c>
      <c r="B414" s="21" t="str">
        <f t="shared" si="20"/>
        <v>ISAC-22061769</v>
      </c>
      <c r="C414" s="21" t="s">
        <v>942</v>
      </c>
      <c r="D414" s="22"/>
      <c r="E414" s="22" t="s">
        <v>943</v>
      </c>
      <c r="F414" s="22" t="s">
        <v>808</v>
      </c>
      <c r="G414" s="22" t="s">
        <v>944</v>
      </c>
      <c r="H414" s="22" t="s">
        <v>15</v>
      </c>
      <c r="I414" s="21" t="str">
        <f t="shared" si="21"/>
        <v>OPERASIONAL</v>
      </c>
      <c r="J414" s="21" t="s">
        <v>16</v>
      </c>
      <c r="M414" s="14" t="s">
        <v>942</v>
      </c>
    </row>
    <row r="415" spans="1:13">
      <c r="A415" s="22">
        <f t="shared" si="22"/>
        <v>411</v>
      </c>
      <c r="B415" s="21" t="str">
        <f t="shared" si="20"/>
        <v>00000009</v>
      </c>
      <c r="C415" s="20" t="s">
        <v>945</v>
      </c>
      <c r="D415" s="22"/>
      <c r="E415" s="22" t="s">
        <v>946</v>
      </c>
      <c r="F415" s="22" t="s">
        <v>808</v>
      </c>
      <c r="G415" s="22" t="s">
        <v>947</v>
      </c>
      <c r="H415" s="22" t="s">
        <v>15</v>
      </c>
      <c r="I415" s="21" t="str">
        <f t="shared" si="21"/>
        <v>ADMINISTRASI</v>
      </c>
      <c r="J415" s="21" t="s">
        <v>27</v>
      </c>
      <c r="M415" s="14" t="s">
        <v>948</v>
      </c>
    </row>
    <row r="416" spans="1:13">
      <c r="A416" s="22">
        <f t="shared" si="22"/>
        <v>412</v>
      </c>
      <c r="B416" s="21" t="str">
        <f t="shared" si="20"/>
        <v>ISAC-21110473</v>
      </c>
      <c r="C416" s="21" t="s">
        <v>949</v>
      </c>
      <c r="D416" s="22"/>
      <c r="E416" s="22" t="s">
        <v>950</v>
      </c>
      <c r="F416" s="22" t="s">
        <v>808</v>
      </c>
      <c r="G416" s="22" t="s">
        <v>814</v>
      </c>
      <c r="H416" s="22" t="s">
        <v>15</v>
      </c>
      <c r="I416" s="21" t="str">
        <f t="shared" si="21"/>
        <v>OPERASIONAL</v>
      </c>
      <c r="J416" s="21" t="s">
        <v>16</v>
      </c>
      <c r="M416" s="14" t="s">
        <v>949</v>
      </c>
    </row>
    <row r="417" spans="1:13">
      <c r="A417" s="22">
        <f t="shared" si="22"/>
        <v>413</v>
      </c>
      <c r="B417" s="21" t="str">
        <f t="shared" si="20"/>
        <v>ISAC-21110471</v>
      </c>
      <c r="C417" s="21" t="s">
        <v>951</v>
      </c>
      <c r="D417" s="22"/>
      <c r="E417" s="22" t="s">
        <v>952</v>
      </c>
      <c r="F417" s="22" t="s">
        <v>808</v>
      </c>
      <c r="G417" s="22" t="s">
        <v>953</v>
      </c>
      <c r="H417" s="22" t="s">
        <v>15</v>
      </c>
      <c r="I417" s="21" t="str">
        <f t="shared" si="21"/>
        <v>OPERASIONAL</v>
      </c>
      <c r="J417" s="21" t="s">
        <v>16</v>
      </c>
      <c r="M417" s="14" t="s">
        <v>951</v>
      </c>
    </row>
    <row r="418" spans="1:13">
      <c r="A418" s="22">
        <f t="shared" si="22"/>
        <v>414</v>
      </c>
      <c r="B418" s="21" t="str">
        <f t="shared" si="20"/>
        <v>ISAC-21110472</v>
      </c>
      <c r="C418" s="21" t="s">
        <v>954</v>
      </c>
      <c r="D418" s="22"/>
      <c r="E418" s="22" t="s">
        <v>955</v>
      </c>
      <c r="F418" s="22" t="s">
        <v>808</v>
      </c>
      <c r="G418" s="22" t="s">
        <v>814</v>
      </c>
      <c r="H418" s="22" t="s">
        <v>15</v>
      </c>
      <c r="I418" s="21" t="str">
        <f t="shared" si="21"/>
        <v>OPERASIONAL</v>
      </c>
      <c r="J418" s="21" t="s">
        <v>16</v>
      </c>
      <c r="M418" s="14" t="s">
        <v>954</v>
      </c>
    </row>
    <row r="419" spans="1:13">
      <c r="A419" s="22">
        <f t="shared" si="22"/>
        <v>415</v>
      </c>
      <c r="B419" s="21" t="str">
        <f t="shared" si="20"/>
        <v>00000270</v>
      </c>
      <c r="C419" s="21" t="s">
        <v>956</v>
      </c>
      <c r="D419" s="22"/>
      <c r="E419" s="22" t="s">
        <v>957</v>
      </c>
      <c r="F419" s="22" t="s">
        <v>808</v>
      </c>
      <c r="G419" s="22" t="s">
        <v>958</v>
      </c>
      <c r="H419" s="22" t="s">
        <v>15</v>
      </c>
      <c r="I419" s="21" t="str">
        <f t="shared" si="21"/>
        <v>OPERASIONAL</v>
      </c>
      <c r="J419" s="21" t="s">
        <v>16</v>
      </c>
      <c r="M419" s="14" t="s">
        <v>959</v>
      </c>
    </row>
    <row r="420" spans="1:13">
      <c r="A420" s="22">
        <f t="shared" si="22"/>
        <v>416</v>
      </c>
      <c r="B420" s="21" t="str">
        <f t="shared" si="20"/>
        <v>00000320</v>
      </c>
      <c r="C420" s="21" t="s">
        <v>960</v>
      </c>
      <c r="D420" s="22"/>
      <c r="E420" s="22" t="s">
        <v>961</v>
      </c>
      <c r="F420" s="22" t="s">
        <v>808</v>
      </c>
      <c r="G420" s="22" t="s">
        <v>962</v>
      </c>
      <c r="H420" s="22" t="s">
        <v>15</v>
      </c>
      <c r="I420" s="21" t="str">
        <f t="shared" si="21"/>
        <v>OPERASIONAL</v>
      </c>
      <c r="J420" s="21" t="s">
        <v>16</v>
      </c>
      <c r="M420" s="14" t="s">
        <v>963</v>
      </c>
    </row>
    <row r="421" spans="1:13">
      <c r="A421" s="22">
        <f t="shared" si="22"/>
        <v>417</v>
      </c>
      <c r="B421" s="21" t="str">
        <f t="shared" si="20"/>
        <v>ISAC-21110443</v>
      </c>
      <c r="C421" s="21" t="s">
        <v>964</v>
      </c>
      <c r="D421" s="22"/>
      <c r="E421" s="22" t="s">
        <v>965</v>
      </c>
      <c r="F421" s="22" t="s">
        <v>808</v>
      </c>
      <c r="G421" s="22" t="s">
        <v>962</v>
      </c>
      <c r="H421" s="22" t="s">
        <v>15</v>
      </c>
      <c r="I421" s="21" t="str">
        <f t="shared" si="21"/>
        <v>OPERASIONAL</v>
      </c>
      <c r="J421" s="21" t="s">
        <v>16</v>
      </c>
      <c r="M421" s="14" t="s">
        <v>964</v>
      </c>
    </row>
    <row r="422" spans="1:13">
      <c r="A422" s="22">
        <f t="shared" si="22"/>
        <v>418</v>
      </c>
      <c r="B422" s="21" t="str">
        <f t="shared" si="20"/>
        <v>ISAC-22021073</v>
      </c>
      <c r="C422" s="21" t="s">
        <v>966</v>
      </c>
      <c r="D422" s="22"/>
      <c r="E422" s="22" t="s">
        <v>967</v>
      </c>
      <c r="F422" s="22" t="s">
        <v>808</v>
      </c>
      <c r="G422" s="22" t="s">
        <v>968</v>
      </c>
      <c r="H422" s="22" t="s">
        <v>15</v>
      </c>
      <c r="I422" s="21" t="str">
        <f t="shared" si="21"/>
        <v>OPERASIONAL</v>
      </c>
      <c r="J422" s="21" t="s">
        <v>16</v>
      </c>
      <c r="M422" s="14" t="s">
        <v>966</v>
      </c>
    </row>
    <row r="423" spans="1:13">
      <c r="A423" s="22">
        <f t="shared" si="22"/>
        <v>419</v>
      </c>
      <c r="B423" s="21" t="str">
        <f t="shared" si="20"/>
        <v>00000342</v>
      </c>
      <c r="C423" s="21" t="s">
        <v>969</v>
      </c>
      <c r="D423" s="22"/>
      <c r="E423" s="22" t="s">
        <v>970</v>
      </c>
      <c r="F423" s="22" t="s">
        <v>808</v>
      </c>
      <c r="G423" s="22" t="s">
        <v>944</v>
      </c>
      <c r="H423" s="22" t="s">
        <v>15</v>
      </c>
      <c r="I423" s="21" t="str">
        <f t="shared" si="21"/>
        <v>OPERASIONAL</v>
      </c>
      <c r="J423" s="21" t="s">
        <v>16</v>
      </c>
      <c r="M423" s="14" t="s">
        <v>971</v>
      </c>
    </row>
    <row r="424" spans="1:13">
      <c r="A424" s="22">
        <f t="shared" si="22"/>
        <v>420</v>
      </c>
      <c r="B424" s="21" t="str">
        <f t="shared" si="20"/>
        <v>ISAC-22061772</v>
      </c>
      <c r="C424" s="21" t="s">
        <v>972</v>
      </c>
      <c r="D424" s="22"/>
      <c r="E424" s="22" t="s">
        <v>973</v>
      </c>
      <c r="F424" s="22" t="s">
        <v>808</v>
      </c>
      <c r="G424" s="22" t="s">
        <v>819</v>
      </c>
      <c r="H424" s="22" t="s">
        <v>15</v>
      </c>
      <c r="I424" s="21" t="str">
        <f t="shared" si="21"/>
        <v>OPERASIONAL</v>
      </c>
      <c r="J424" s="21" t="s">
        <v>16</v>
      </c>
      <c r="M424" s="14" t="s">
        <v>972</v>
      </c>
    </row>
    <row r="425" spans="1:13">
      <c r="A425" s="22">
        <f t="shared" si="22"/>
        <v>421</v>
      </c>
      <c r="B425" s="21" t="str">
        <f t="shared" si="20"/>
        <v>ISAC-22061963</v>
      </c>
      <c r="C425" s="21" t="s">
        <v>974</v>
      </c>
      <c r="D425" s="22"/>
      <c r="E425" s="22" t="s">
        <v>975</v>
      </c>
      <c r="F425" s="22" t="s">
        <v>808</v>
      </c>
      <c r="G425" s="22" t="s">
        <v>873</v>
      </c>
      <c r="H425" s="22" t="s">
        <v>15</v>
      </c>
      <c r="I425" s="21" t="str">
        <f t="shared" si="21"/>
        <v>OPERASIONAL</v>
      </c>
      <c r="J425" s="21" t="s">
        <v>16</v>
      </c>
      <c r="M425" s="14" t="s">
        <v>974</v>
      </c>
    </row>
    <row r="426" spans="1:13">
      <c r="A426" s="22">
        <f t="shared" si="22"/>
        <v>422</v>
      </c>
      <c r="B426" s="21" t="str">
        <f t="shared" si="20"/>
        <v>ISAC-22072100</v>
      </c>
      <c r="C426" s="21" t="s">
        <v>976</v>
      </c>
      <c r="D426" s="22"/>
      <c r="E426" s="22" t="s">
        <v>977</v>
      </c>
      <c r="F426" s="22" t="s">
        <v>808</v>
      </c>
      <c r="G426" s="22" t="s">
        <v>825</v>
      </c>
      <c r="H426" s="22" t="s">
        <v>15</v>
      </c>
      <c r="I426" s="21" t="str">
        <f t="shared" si="21"/>
        <v>OPERASIONAL</v>
      </c>
      <c r="J426" s="21" t="s">
        <v>16</v>
      </c>
      <c r="M426" s="14" t="s">
        <v>976</v>
      </c>
    </row>
    <row r="427" spans="1:13">
      <c r="A427" s="22">
        <f t="shared" si="22"/>
        <v>423</v>
      </c>
      <c r="B427" s="21" t="str">
        <f t="shared" si="20"/>
        <v>ISAC-22061866</v>
      </c>
      <c r="C427" s="21" t="s">
        <v>978</v>
      </c>
      <c r="D427" s="22"/>
      <c r="E427" s="22" t="s">
        <v>979</v>
      </c>
      <c r="F427" s="22" t="s">
        <v>808</v>
      </c>
      <c r="G427" s="22" t="s">
        <v>980</v>
      </c>
      <c r="H427" s="22" t="s">
        <v>15</v>
      </c>
      <c r="I427" s="21" t="str">
        <f t="shared" si="21"/>
        <v>OPERASIONAL</v>
      </c>
      <c r="J427" s="21" t="s">
        <v>16</v>
      </c>
      <c r="M427" s="14" t="s">
        <v>978</v>
      </c>
    </row>
    <row r="428" spans="1:13">
      <c r="A428" s="22">
        <f t="shared" si="22"/>
        <v>424</v>
      </c>
      <c r="B428" s="21" t="str">
        <f t="shared" si="20"/>
        <v>ISAC-21110464</v>
      </c>
      <c r="C428" s="21" t="s">
        <v>981</v>
      </c>
      <c r="D428" s="22"/>
      <c r="E428" s="22" t="s">
        <v>982</v>
      </c>
      <c r="F428" s="22" t="s">
        <v>808</v>
      </c>
      <c r="G428" s="22" t="s">
        <v>953</v>
      </c>
      <c r="H428" s="22" t="s">
        <v>15</v>
      </c>
      <c r="I428" s="21" t="str">
        <f t="shared" si="21"/>
        <v>OPERASIONAL</v>
      </c>
      <c r="J428" s="21" t="s">
        <v>16</v>
      </c>
      <c r="M428" s="14" t="s">
        <v>981</v>
      </c>
    </row>
    <row r="429" spans="1:13">
      <c r="A429" s="22">
        <f t="shared" si="22"/>
        <v>425</v>
      </c>
      <c r="B429" s="21" t="str">
        <f t="shared" si="20"/>
        <v>ISAC-21110469</v>
      </c>
      <c r="C429" s="21" t="s">
        <v>983</v>
      </c>
      <c r="D429" s="22"/>
      <c r="E429" s="22" t="s">
        <v>984</v>
      </c>
      <c r="F429" s="22" t="s">
        <v>808</v>
      </c>
      <c r="G429" s="22" t="s">
        <v>953</v>
      </c>
      <c r="H429" s="22" t="s">
        <v>15</v>
      </c>
      <c r="I429" s="21" t="str">
        <f t="shared" si="21"/>
        <v>OPERASIONAL</v>
      </c>
      <c r="J429" s="21" t="s">
        <v>16</v>
      </c>
      <c r="M429" s="14" t="s">
        <v>983</v>
      </c>
    </row>
    <row r="430" spans="1:13">
      <c r="A430" s="22">
        <f t="shared" si="22"/>
        <v>426</v>
      </c>
      <c r="B430" s="21" t="str">
        <f t="shared" si="20"/>
        <v>ISAC-21110470</v>
      </c>
      <c r="C430" s="21" t="s">
        <v>985</v>
      </c>
      <c r="D430" s="22"/>
      <c r="E430" s="22" t="s">
        <v>986</v>
      </c>
      <c r="F430" s="22" t="s">
        <v>808</v>
      </c>
      <c r="G430" s="22" t="s">
        <v>953</v>
      </c>
      <c r="H430" s="22" t="s">
        <v>15</v>
      </c>
      <c r="I430" s="21" t="str">
        <f t="shared" si="21"/>
        <v>OPERASIONAL</v>
      </c>
      <c r="J430" s="21" t="s">
        <v>16</v>
      </c>
      <c r="M430" s="14" t="s">
        <v>985</v>
      </c>
    </row>
    <row r="431" spans="1:13">
      <c r="A431" s="22">
        <f t="shared" si="22"/>
        <v>427</v>
      </c>
      <c r="B431" s="21" t="str">
        <f t="shared" si="20"/>
        <v>ISAC-22061867</v>
      </c>
      <c r="C431" s="21" t="s">
        <v>987</v>
      </c>
      <c r="D431" s="22"/>
      <c r="E431" s="22" t="s">
        <v>988</v>
      </c>
      <c r="F431" s="22" t="s">
        <v>808</v>
      </c>
      <c r="G431" s="22" t="s">
        <v>980</v>
      </c>
      <c r="H431" s="22" t="s">
        <v>15</v>
      </c>
      <c r="I431" s="21" t="str">
        <f t="shared" si="21"/>
        <v>OPERASIONAL</v>
      </c>
      <c r="J431" s="21" t="s">
        <v>16</v>
      </c>
      <c r="M431" s="14" t="s">
        <v>987</v>
      </c>
    </row>
    <row r="432" spans="1:13">
      <c r="A432" s="22">
        <f t="shared" si="22"/>
        <v>428</v>
      </c>
      <c r="B432" s="21" t="str">
        <f t="shared" si="20"/>
        <v>00000339</v>
      </c>
      <c r="C432" s="21" t="s">
        <v>989</v>
      </c>
      <c r="D432" s="22"/>
      <c r="E432" s="22" t="s">
        <v>990</v>
      </c>
      <c r="F432" s="22" t="s">
        <v>808</v>
      </c>
      <c r="G432" s="22" t="s">
        <v>33</v>
      </c>
      <c r="H432" s="22" t="s">
        <v>15</v>
      </c>
      <c r="I432" s="21" t="str">
        <f t="shared" si="21"/>
        <v>OPERASIONAL</v>
      </c>
      <c r="J432" s="21" t="s">
        <v>16</v>
      </c>
      <c r="M432" s="14" t="s">
        <v>991</v>
      </c>
    </row>
    <row r="433" spans="1:13">
      <c r="A433" s="22">
        <f t="shared" si="22"/>
        <v>429</v>
      </c>
      <c r="B433" s="21" t="str">
        <f t="shared" si="20"/>
        <v>00000132</v>
      </c>
      <c r="C433" s="21" t="s">
        <v>992</v>
      </c>
      <c r="D433" s="22"/>
      <c r="E433" s="22" t="s">
        <v>993</v>
      </c>
      <c r="F433" s="22" t="s">
        <v>808</v>
      </c>
      <c r="G433" s="22" t="s">
        <v>994</v>
      </c>
      <c r="H433" s="22" t="s">
        <v>15</v>
      </c>
      <c r="I433" s="21" t="str">
        <f t="shared" si="21"/>
        <v>OPERASIONAL</v>
      </c>
      <c r="J433" s="21" t="s">
        <v>16</v>
      </c>
      <c r="M433" s="14" t="s">
        <v>995</v>
      </c>
    </row>
    <row r="434" spans="1:13">
      <c r="A434" s="22">
        <f t="shared" si="22"/>
        <v>430</v>
      </c>
      <c r="B434" s="21" t="str">
        <f t="shared" si="20"/>
        <v>00000075</v>
      </c>
      <c r="C434" s="21" t="s">
        <v>996</v>
      </c>
      <c r="D434" s="22"/>
      <c r="E434" s="22" t="s">
        <v>997</v>
      </c>
      <c r="F434" s="22" t="s">
        <v>808</v>
      </c>
      <c r="G434" s="22" t="s">
        <v>998</v>
      </c>
      <c r="H434" s="22" t="s">
        <v>15</v>
      </c>
      <c r="I434" s="21" t="str">
        <f t="shared" si="21"/>
        <v>ADMINISTRASI</v>
      </c>
      <c r="J434" s="21" t="s">
        <v>27</v>
      </c>
      <c r="M434" s="14" t="s">
        <v>999</v>
      </c>
    </row>
    <row r="435" spans="1:13">
      <c r="A435" s="22">
        <f t="shared" si="22"/>
        <v>431</v>
      </c>
      <c r="B435" s="21" t="str">
        <f t="shared" si="20"/>
        <v>ISAC-22061779</v>
      </c>
      <c r="C435" s="21" t="s">
        <v>1000</v>
      </c>
      <c r="D435" s="22"/>
      <c r="E435" s="22" t="s">
        <v>1001</v>
      </c>
      <c r="F435" s="22" t="s">
        <v>808</v>
      </c>
      <c r="G435" s="22" t="s">
        <v>825</v>
      </c>
      <c r="H435" s="22" t="s">
        <v>15</v>
      </c>
      <c r="I435" s="21" t="str">
        <f t="shared" si="21"/>
        <v>OPERASIONAL</v>
      </c>
      <c r="J435" s="21" t="s">
        <v>16</v>
      </c>
      <c r="M435" s="14" t="s">
        <v>1000</v>
      </c>
    </row>
    <row r="436" spans="1:13">
      <c r="A436" s="22">
        <f t="shared" si="22"/>
        <v>432</v>
      </c>
      <c r="B436" s="21" t="str">
        <f t="shared" si="20"/>
        <v>ISAC-22061778</v>
      </c>
      <c r="C436" s="21" t="s">
        <v>1002</v>
      </c>
      <c r="D436" s="22"/>
      <c r="E436" s="22" t="s">
        <v>1003</v>
      </c>
      <c r="F436" s="22" t="s">
        <v>808</v>
      </c>
      <c r="G436" s="22" t="s">
        <v>1004</v>
      </c>
      <c r="H436" s="22" t="s">
        <v>15</v>
      </c>
      <c r="I436" s="21" t="str">
        <f t="shared" si="21"/>
        <v>OPERASIONAL</v>
      </c>
      <c r="J436" s="21" t="s">
        <v>16</v>
      </c>
      <c r="M436" s="14" t="s">
        <v>1002</v>
      </c>
    </row>
    <row r="437" spans="1:13">
      <c r="A437" s="22">
        <f t="shared" si="22"/>
        <v>433</v>
      </c>
      <c r="B437" s="21" t="str">
        <f t="shared" si="20"/>
        <v>00000340</v>
      </c>
      <c r="C437" s="21" t="s">
        <v>1005</v>
      </c>
      <c r="D437" s="22"/>
      <c r="E437" s="22" t="s">
        <v>1006</v>
      </c>
      <c r="F437" s="22" t="s">
        <v>808</v>
      </c>
      <c r="G437" s="22" t="s">
        <v>944</v>
      </c>
      <c r="H437" s="22" t="s">
        <v>15</v>
      </c>
      <c r="I437" s="21" t="str">
        <f t="shared" si="21"/>
        <v>OPERASIONAL</v>
      </c>
      <c r="J437" s="21" t="s">
        <v>16</v>
      </c>
      <c r="M437" s="14" t="s">
        <v>1007</v>
      </c>
    </row>
    <row r="438" spans="1:13">
      <c r="A438" s="22">
        <f t="shared" si="22"/>
        <v>434</v>
      </c>
      <c r="B438" s="21" t="str">
        <f t="shared" si="20"/>
        <v>ISAC-22011049</v>
      </c>
      <c r="C438" s="21" t="s">
        <v>1008</v>
      </c>
      <c r="D438" s="22"/>
      <c r="E438" s="22" t="s">
        <v>1009</v>
      </c>
      <c r="F438" s="22" t="s">
        <v>808</v>
      </c>
      <c r="G438" s="22" t="s">
        <v>834</v>
      </c>
      <c r="H438" s="22" t="s">
        <v>15</v>
      </c>
      <c r="I438" s="21" t="str">
        <f t="shared" si="21"/>
        <v>OPERASIONAL</v>
      </c>
      <c r="J438" s="21" t="s">
        <v>16</v>
      </c>
      <c r="M438" s="14" t="s">
        <v>1008</v>
      </c>
    </row>
    <row r="439" spans="1:13">
      <c r="A439" s="22">
        <f t="shared" si="22"/>
        <v>435</v>
      </c>
      <c r="B439" s="21" t="str">
        <f t="shared" si="20"/>
        <v>ISAC-22011050</v>
      </c>
      <c r="C439" s="21" t="s">
        <v>1010</v>
      </c>
      <c r="D439" s="22"/>
      <c r="E439" s="22" t="s">
        <v>1011</v>
      </c>
      <c r="F439" s="22" t="s">
        <v>808</v>
      </c>
      <c r="G439" s="22" t="s">
        <v>834</v>
      </c>
      <c r="H439" s="22" t="s">
        <v>15</v>
      </c>
      <c r="I439" s="21" t="str">
        <f t="shared" si="21"/>
        <v>OPERASIONAL</v>
      </c>
      <c r="J439" s="21" t="s">
        <v>16</v>
      </c>
      <c r="M439" s="14" t="s">
        <v>1010</v>
      </c>
    </row>
    <row r="440" spans="1:13">
      <c r="A440" s="22">
        <f t="shared" si="22"/>
        <v>436</v>
      </c>
      <c r="B440" s="21" t="str">
        <f t="shared" si="20"/>
        <v>00000116</v>
      </c>
      <c r="C440" s="21" t="s">
        <v>1012</v>
      </c>
      <c r="D440" s="22"/>
      <c r="E440" s="22" t="s">
        <v>1013</v>
      </c>
      <c r="F440" s="22" t="s">
        <v>808</v>
      </c>
      <c r="G440" s="22" t="s">
        <v>848</v>
      </c>
      <c r="H440" s="22" t="s">
        <v>15</v>
      </c>
      <c r="I440" s="21" t="str">
        <f t="shared" si="21"/>
        <v>PENGAWAS</v>
      </c>
      <c r="J440" s="21" t="s">
        <v>57</v>
      </c>
      <c r="M440" s="14" t="s">
        <v>1014</v>
      </c>
    </row>
    <row r="441" spans="1:13">
      <c r="A441" s="22">
        <f t="shared" si="22"/>
        <v>437</v>
      </c>
      <c r="B441" s="21" t="str">
        <f t="shared" si="20"/>
        <v>ISAC-22011051</v>
      </c>
      <c r="C441" s="21" t="s">
        <v>1015</v>
      </c>
      <c r="D441" s="22"/>
      <c r="E441" s="22" t="s">
        <v>1016</v>
      </c>
      <c r="F441" s="22" t="s">
        <v>808</v>
      </c>
      <c r="G441" s="22" t="s">
        <v>834</v>
      </c>
      <c r="H441" s="22" t="s">
        <v>15</v>
      </c>
      <c r="I441" s="21" t="str">
        <f t="shared" si="21"/>
        <v>OPERASIONAL</v>
      </c>
      <c r="J441" s="21" t="s">
        <v>16</v>
      </c>
      <c r="M441" s="14" t="s">
        <v>1015</v>
      </c>
    </row>
    <row r="442" spans="1:13">
      <c r="A442" s="22">
        <f t="shared" si="22"/>
        <v>438</v>
      </c>
      <c r="B442" s="21" t="str">
        <f t="shared" si="20"/>
        <v>ISAC-22011067</v>
      </c>
      <c r="C442" s="21" t="s">
        <v>1017</v>
      </c>
      <c r="D442" s="22"/>
      <c r="E442" s="22" t="s">
        <v>1018</v>
      </c>
      <c r="F442" s="22" t="s">
        <v>808</v>
      </c>
      <c r="G442" s="22" t="s">
        <v>834</v>
      </c>
      <c r="H442" s="22" t="s">
        <v>15</v>
      </c>
      <c r="I442" s="21" t="str">
        <f t="shared" si="21"/>
        <v>OPERASIONAL</v>
      </c>
      <c r="J442" s="21" t="s">
        <v>16</v>
      </c>
      <c r="M442" s="14" t="s">
        <v>1017</v>
      </c>
    </row>
    <row r="443" spans="1:13">
      <c r="A443" s="22">
        <f t="shared" si="22"/>
        <v>439</v>
      </c>
      <c r="B443" s="21" t="str">
        <f t="shared" ref="B443:B506" si="23">TEXT(C443,"00000000")</f>
        <v>ISAC-22011054</v>
      </c>
      <c r="C443" s="21" t="s">
        <v>1019</v>
      </c>
      <c r="D443" s="22"/>
      <c r="E443" s="22" t="s">
        <v>1020</v>
      </c>
      <c r="F443" s="22" t="s">
        <v>808</v>
      </c>
      <c r="G443" s="22" t="s">
        <v>834</v>
      </c>
      <c r="H443" s="22" t="s">
        <v>15</v>
      </c>
      <c r="I443" s="21" t="str">
        <f t="shared" si="21"/>
        <v>OPERASIONAL</v>
      </c>
      <c r="J443" s="21" t="s">
        <v>16</v>
      </c>
      <c r="M443" s="14" t="s">
        <v>1019</v>
      </c>
    </row>
    <row r="444" spans="1:13">
      <c r="A444" s="22">
        <f t="shared" si="22"/>
        <v>440</v>
      </c>
      <c r="B444" s="21" t="str">
        <f t="shared" si="23"/>
        <v>ISAC-22061764</v>
      </c>
      <c r="C444" s="21" t="s">
        <v>1021</v>
      </c>
      <c r="D444" s="22"/>
      <c r="E444" s="22" t="s">
        <v>1022</v>
      </c>
      <c r="F444" s="22" t="s">
        <v>808</v>
      </c>
      <c r="G444" s="22" t="s">
        <v>825</v>
      </c>
      <c r="H444" s="22" t="s">
        <v>15</v>
      </c>
      <c r="I444" s="21" t="str">
        <f t="shared" si="21"/>
        <v>OPERASIONAL</v>
      </c>
      <c r="J444" s="21" t="s">
        <v>16</v>
      </c>
      <c r="M444" s="14" t="s">
        <v>1021</v>
      </c>
    </row>
    <row r="445" spans="1:13">
      <c r="A445" s="22">
        <f t="shared" si="22"/>
        <v>441</v>
      </c>
      <c r="B445" s="21" t="str">
        <f t="shared" si="23"/>
        <v>ISAC-22061780</v>
      </c>
      <c r="C445" s="21" t="s">
        <v>1023</v>
      </c>
      <c r="D445" s="22"/>
      <c r="E445" s="22" t="s">
        <v>1024</v>
      </c>
      <c r="F445" s="22" t="s">
        <v>808</v>
      </c>
      <c r="G445" s="22" t="s">
        <v>980</v>
      </c>
      <c r="H445" s="22" t="s">
        <v>15</v>
      </c>
      <c r="I445" s="21" t="str">
        <f t="shared" si="21"/>
        <v>OPERASIONAL</v>
      </c>
      <c r="J445" s="21" t="s">
        <v>16</v>
      </c>
      <c r="M445" s="14" t="s">
        <v>1023</v>
      </c>
    </row>
    <row r="446" spans="1:13">
      <c r="A446" s="22">
        <f t="shared" si="22"/>
        <v>442</v>
      </c>
      <c r="B446" s="21" t="str">
        <f t="shared" si="23"/>
        <v>ISAC-22061781</v>
      </c>
      <c r="C446" s="21" t="s">
        <v>1025</v>
      </c>
      <c r="D446" s="22"/>
      <c r="E446" s="22" t="s">
        <v>1026</v>
      </c>
      <c r="F446" s="22" t="s">
        <v>808</v>
      </c>
      <c r="G446" s="22" t="s">
        <v>825</v>
      </c>
      <c r="H446" s="22" t="s">
        <v>15</v>
      </c>
      <c r="I446" s="21" t="str">
        <f t="shared" si="21"/>
        <v>OPERASIONAL</v>
      </c>
      <c r="J446" s="21" t="s">
        <v>16</v>
      </c>
      <c r="M446" s="14" t="s">
        <v>1025</v>
      </c>
    </row>
    <row r="447" spans="1:13">
      <c r="A447" s="22">
        <f t="shared" si="22"/>
        <v>443</v>
      </c>
      <c r="B447" s="21" t="str">
        <f t="shared" si="23"/>
        <v>00000307</v>
      </c>
      <c r="C447" s="21" t="s">
        <v>1027</v>
      </c>
      <c r="D447" s="22"/>
      <c r="E447" s="22" t="s">
        <v>1028</v>
      </c>
      <c r="F447" s="22" t="s">
        <v>808</v>
      </c>
      <c r="G447" s="22" t="s">
        <v>841</v>
      </c>
      <c r="H447" s="22" t="s">
        <v>15</v>
      </c>
      <c r="I447" s="21" t="str">
        <f t="shared" si="21"/>
        <v>OPERASIONAL</v>
      </c>
      <c r="J447" s="21" t="s">
        <v>16</v>
      </c>
      <c r="M447" s="14" t="s">
        <v>1029</v>
      </c>
    </row>
    <row r="448" spans="1:13">
      <c r="A448" s="22">
        <f t="shared" si="22"/>
        <v>444</v>
      </c>
      <c r="B448" s="21" t="str">
        <f t="shared" si="23"/>
        <v>ISAC-22061770</v>
      </c>
      <c r="C448" s="21" t="s">
        <v>1030</v>
      </c>
      <c r="D448" s="22"/>
      <c r="E448" s="22" t="s">
        <v>1031</v>
      </c>
      <c r="F448" s="22" t="s">
        <v>808</v>
      </c>
      <c r="G448" s="22" t="s">
        <v>1004</v>
      </c>
      <c r="H448" s="22" t="s">
        <v>15</v>
      </c>
      <c r="I448" s="21" t="str">
        <f t="shared" si="21"/>
        <v>OPERASIONAL</v>
      </c>
      <c r="J448" s="21" t="s">
        <v>16</v>
      </c>
      <c r="M448" s="14" t="s">
        <v>1030</v>
      </c>
    </row>
    <row r="449" spans="1:13">
      <c r="A449" s="22">
        <f t="shared" si="22"/>
        <v>445</v>
      </c>
      <c r="B449" s="21" t="str">
        <f t="shared" si="23"/>
        <v>00000327</v>
      </c>
      <c r="C449" s="21" t="s">
        <v>1032</v>
      </c>
      <c r="D449" s="22"/>
      <c r="E449" s="22" t="s">
        <v>1033</v>
      </c>
      <c r="F449" s="22" t="s">
        <v>808</v>
      </c>
      <c r="G449" s="22" t="s">
        <v>1034</v>
      </c>
      <c r="H449" s="22" t="s">
        <v>15</v>
      </c>
      <c r="I449" s="21" t="str">
        <f t="shared" si="21"/>
        <v>OPERASIONAL</v>
      </c>
      <c r="J449" s="21" t="s">
        <v>16</v>
      </c>
      <c r="M449" s="14" t="s">
        <v>1035</v>
      </c>
    </row>
    <row r="450" spans="1:13">
      <c r="A450" s="22">
        <f t="shared" si="22"/>
        <v>446</v>
      </c>
      <c r="B450" s="21" t="str">
        <f t="shared" si="23"/>
        <v>ISAC-21070174</v>
      </c>
      <c r="C450" s="21" t="s">
        <v>1036</v>
      </c>
      <c r="D450" s="22"/>
      <c r="E450" s="22" t="s">
        <v>1037</v>
      </c>
      <c r="F450" s="22" t="s">
        <v>808</v>
      </c>
      <c r="G450" s="22" t="s">
        <v>852</v>
      </c>
      <c r="H450" s="22" t="s">
        <v>15</v>
      </c>
      <c r="I450" s="21" t="str">
        <f t="shared" si="21"/>
        <v>OPERASIONAL</v>
      </c>
      <c r="J450" s="21" t="s">
        <v>16</v>
      </c>
      <c r="M450" s="14" t="s">
        <v>1036</v>
      </c>
    </row>
    <row r="451" spans="1:13">
      <c r="A451" s="22">
        <f t="shared" si="22"/>
        <v>447</v>
      </c>
      <c r="B451" s="21" t="str">
        <f t="shared" si="23"/>
        <v>ISAC-21110506</v>
      </c>
      <c r="C451" s="21" t="s">
        <v>1038</v>
      </c>
      <c r="D451" s="22"/>
      <c r="E451" s="22" t="s">
        <v>1039</v>
      </c>
      <c r="F451" s="22" t="s">
        <v>808</v>
      </c>
      <c r="G451" s="22" t="s">
        <v>814</v>
      </c>
      <c r="H451" s="22" t="s">
        <v>15</v>
      </c>
      <c r="I451" s="21" t="str">
        <f t="shared" si="21"/>
        <v>OPERASIONAL</v>
      </c>
      <c r="J451" s="21" t="s">
        <v>16</v>
      </c>
      <c r="M451" s="14" t="s">
        <v>1038</v>
      </c>
    </row>
    <row r="452" spans="1:13">
      <c r="A452" s="22">
        <f t="shared" si="22"/>
        <v>448</v>
      </c>
      <c r="B452" s="21" t="str">
        <f t="shared" si="23"/>
        <v>ISAC-21120512</v>
      </c>
      <c r="C452" s="21" t="s">
        <v>1040</v>
      </c>
      <c r="D452" s="22"/>
      <c r="E452" s="22" t="s">
        <v>1041</v>
      </c>
      <c r="F452" s="22" t="s">
        <v>808</v>
      </c>
      <c r="G452" s="22" t="s">
        <v>814</v>
      </c>
      <c r="H452" s="22" t="s">
        <v>15</v>
      </c>
      <c r="I452" s="21" t="str">
        <f t="shared" si="21"/>
        <v>OPERASIONAL</v>
      </c>
      <c r="J452" s="21" t="s">
        <v>16</v>
      </c>
      <c r="M452" s="14" t="s">
        <v>1040</v>
      </c>
    </row>
    <row r="453" spans="1:13">
      <c r="A453" s="22">
        <f t="shared" si="22"/>
        <v>449</v>
      </c>
      <c r="B453" s="21" t="str">
        <f t="shared" si="23"/>
        <v>00000287</v>
      </c>
      <c r="C453" s="21" t="s">
        <v>1042</v>
      </c>
      <c r="D453" s="22"/>
      <c r="E453" s="22" t="s">
        <v>1043</v>
      </c>
      <c r="F453" s="22" t="s">
        <v>808</v>
      </c>
      <c r="G453" s="22" t="s">
        <v>354</v>
      </c>
      <c r="H453" s="22" t="s">
        <v>15</v>
      </c>
      <c r="I453" s="21" t="str">
        <f t="shared" si="21"/>
        <v>OPERASIONAL</v>
      </c>
      <c r="J453" s="21" t="s">
        <v>16</v>
      </c>
      <c r="M453" s="14" t="s">
        <v>1044</v>
      </c>
    </row>
    <row r="454" spans="1:13">
      <c r="A454" s="22">
        <f t="shared" si="22"/>
        <v>450</v>
      </c>
      <c r="B454" s="21" t="str">
        <f t="shared" si="23"/>
        <v>ISAC-22072102</v>
      </c>
      <c r="C454" s="21" t="s">
        <v>1045</v>
      </c>
      <c r="D454" s="22"/>
      <c r="E454" s="22" t="s">
        <v>1046</v>
      </c>
      <c r="F454" s="22" t="s">
        <v>808</v>
      </c>
      <c r="G454" s="22" t="s">
        <v>1047</v>
      </c>
      <c r="H454" s="22" t="s">
        <v>15</v>
      </c>
      <c r="I454" s="21" t="str">
        <f t="shared" ref="I454:I517" si="24">IF(J454="A","OPERASIONAL",IF(J454="B","ADMINISTRASI",IF(J454="C","PENGAWAS",IF(J454="D","TEMPORERY"))))</f>
        <v>OPERASIONAL</v>
      </c>
      <c r="J454" s="21" t="s">
        <v>16</v>
      </c>
      <c r="M454" s="14" t="s">
        <v>1045</v>
      </c>
    </row>
    <row r="455" spans="1:13">
      <c r="A455" s="22">
        <f t="shared" ref="A455:A518" si="25">A454+1</f>
        <v>451</v>
      </c>
      <c r="B455" s="21" t="str">
        <f t="shared" si="23"/>
        <v>ISAC-21100409</v>
      </c>
      <c r="C455" s="21" t="s">
        <v>1048</v>
      </c>
      <c r="D455" s="22"/>
      <c r="E455" s="22" t="s">
        <v>1049</v>
      </c>
      <c r="F455" s="22" t="s">
        <v>808</v>
      </c>
      <c r="G455" s="22" t="s">
        <v>811</v>
      </c>
      <c r="H455" s="22" t="s">
        <v>15</v>
      </c>
      <c r="I455" s="21" t="str">
        <f t="shared" si="24"/>
        <v>OPERASIONAL</v>
      </c>
      <c r="J455" s="21" t="s">
        <v>16</v>
      </c>
      <c r="M455" s="14" t="s">
        <v>1048</v>
      </c>
    </row>
    <row r="456" spans="1:13">
      <c r="A456" s="22">
        <f t="shared" si="25"/>
        <v>452</v>
      </c>
      <c r="B456" s="21" t="str">
        <f t="shared" si="23"/>
        <v>ISAC-21090297</v>
      </c>
      <c r="C456" s="21" t="s">
        <v>1050</v>
      </c>
      <c r="D456" s="22"/>
      <c r="E456" s="22" t="s">
        <v>1051</v>
      </c>
      <c r="F456" s="22" t="s">
        <v>808</v>
      </c>
      <c r="G456" s="22" t="s">
        <v>1052</v>
      </c>
      <c r="H456" s="22" t="s">
        <v>15</v>
      </c>
      <c r="I456" s="21" t="str">
        <f t="shared" si="24"/>
        <v>OPERASIONAL</v>
      </c>
      <c r="J456" s="21" t="s">
        <v>16</v>
      </c>
      <c r="M456" s="14" t="s">
        <v>1050</v>
      </c>
    </row>
    <row r="457" spans="1:13">
      <c r="A457" s="22">
        <f t="shared" si="25"/>
        <v>453</v>
      </c>
      <c r="B457" s="21" t="str">
        <f t="shared" si="23"/>
        <v>ISAC-21100389</v>
      </c>
      <c r="C457" s="21" t="s">
        <v>1053</v>
      </c>
      <c r="D457" s="22"/>
      <c r="E457" s="22" t="s">
        <v>1054</v>
      </c>
      <c r="F457" s="22" t="s">
        <v>808</v>
      </c>
      <c r="G457" s="22" t="s">
        <v>814</v>
      </c>
      <c r="H457" s="22" t="s">
        <v>15</v>
      </c>
      <c r="I457" s="21" t="str">
        <f t="shared" si="24"/>
        <v>OPERASIONAL</v>
      </c>
      <c r="J457" s="21" t="s">
        <v>16</v>
      </c>
      <c r="M457" s="14" t="s">
        <v>1053</v>
      </c>
    </row>
    <row r="458" spans="1:13">
      <c r="A458" s="22">
        <f t="shared" si="25"/>
        <v>454</v>
      </c>
      <c r="B458" s="21" t="str">
        <f t="shared" si="23"/>
        <v>ISAC-21100327</v>
      </c>
      <c r="C458" s="21" t="s">
        <v>1055</v>
      </c>
      <c r="D458" s="22"/>
      <c r="E458" s="22" t="s">
        <v>1056</v>
      </c>
      <c r="F458" s="22" t="s">
        <v>808</v>
      </c>
      <c r="G458" s="22" t="s">
        <v>814</v>
      </c>
      <c r="H458" s="22" t="s">
        <v>15</v>
      </c>
      <c r="I458" s="21" t="str">
        <f t="shared" si="24"/>
        <v>OPERASIONAL</v>
      </c>
      <c r="J458" s="21" t="s">
        <v>16</v>
      </c>
      <c r="M458" s="14" t="s">
        <v>1055</v>
      </c>
    </row>
    <row r="459" spans="1:13">
      <c r="A459" s="22">
        <f t="shared" si="25"/>
        <v>455</v>
      </c>
      <c r="B459" s="21" t="str">
        <f t="shared" si="23"/>
        <v>ISAC-21120513</v>
      </c>
      <c r="C459" s="21" t="s">
        <v>1057</v>
      </c>
      <c r="D459" s="22"/>
      <c r="E459" s="22" t="s">
        <v>1058</v>
      </c>
      <c r="F459" s="22" t="s">
        <v>808</v>
      </c>
      <c r="G459" s="22" t="s">
        <v>889</v>
      </c>
      <c r="H459" s="22" t="s">
        <v>15</v>
      </c>
      <c r="I459" s="21" t="str">
        <f t="shared" si="24"/>
        <v>OPERASIONAL</v>
      </c>
      <c r="J459" s="21" t="s">
        <v>16</v>
      </c>
      <c r="M459" s="14" t="s">
        <v>1057</v>
      </c>
    </row>
    <row r="460" spans="1:13">
      <c r="A460" s="22">
        <f t="shared" si="25"/>
        <v>456</v>
      </c>
      <c r="B460" s="21" t="str">
        <f t="shared" si="23"/>
        <v>ISAC-21110463</v>
      </c>
      <c r="C460" s="21" t="s">
        <v>1059</v>
      </c>
      <c r="D460" s="22"/>
      <c r="E460" s="22" t="s">
        <v>1060</v>
      </c>
      <c r="F460" s="22" t="s">
        <v>808</v>
      </c>
      <c r="G460" s="22" t="s">
        <v>953</v>
      </c>
      <c r="H460" s="22" t="s">
        <v>15</v>
      </c>
      <c r="I460" s="21" t="str">
        <f t="shared" si="24"/>
        <v>OPERASIONAL</v>
      </c>
      <c r="J460" s="21" t="s">
        <v>16</v>
      </c>
      <c r="M460" s="14" t="s">
        <v>1059</v>
      </c>
    </row>
    <row r="461" spans="1:13">
      <c r="A461" s="22">
        <f t="shared" si="25"/>
        <v>457</v>
      </c>
      <c r="B461" s="21" t="str">
        <f t="shared" si="23"/>
        <v>ISAC-22061980</v>
      </c>
      <c r="C461" s="21" t="s">
        <v>1061</v>
      </c>
      <c r="D461" s="22"/>
      <c r="E461" s="22" t="s">
        <v>1062</v>
      </c>
      <c r="F461" s="22" t="s">
        <v>808</v>
      </c>
      <c r="G461" s="22" t="s">
        <v>873</v>
      </c>
      <c r="H461" s="22" t="s">
        <v>15</v>
      </c>
      <c r="I461" s="21" t="str">
        <f t="shared" si="24"/>
        <v>OPERASIONAL</v>
      </c>
      <c r="J461" s="21" t="s">
        <v>16</v>
      </c>
      <c r="M461" s="14" t="s">
        <v>1061</v>
      </c>
    </row>
    <row r="462" spans="1:13">
      <c r="A462" s="22">
        <f t="shared" si="25"/>
        <v>458</v>
      </c>
      <c r="B462" s="21" t="str">
        <f t="shared" si="23"/>
        <v>ISAC-22061984</v>
      </c>
      <c r="C462" s="21" t="s">
        <v>1063</v>
      </c>
      <c r="D462" s="22"/>
      <c r="E462" s="22" t="s">
        <v>1064</v>
      </c>
      <c r="F462" s="22" t="s">
        <v>808</v>
      </c>
      <c r="G462" s="22" t="s">
        <v>825</v>
      </c>
      <c r="H462" s="22" t="s">
        <v>15</v>
      </c>
      <c r="I462" s="21" t="str">
        <f t="shared" si="24"/>
        <v>OPERASIONAL</v>
      </c>
      <c r="J462" s="21" t="s">
        <v>16</v>
      </c>
      <c r="M462" s="14" t="s">
        <v>1063</v>
      </c>
    </row>
    <row r="463" spans="1:13">
      <c r="A463" s="22">
        <f t="shared" si="25"/>
        <v>459</v>
      </c>
      <c r="B463" s="21" t="str">
        <f t="shared" si="23"/>
        <v>00000277</v>
      </c>
      <c r="C463" s="21" t="s">
        <v>1065</v>
      </c>
      <c r="D463" s="22"/>
      <c r="E463" s="22" t="s">
        <v>1066</v>
      </c>
      <c r="F463" s="22" t="s">
        <v>808</v>
      </c>
      <c r="G463" s="22" t="s">
        <v>1067</v>
      </c>
      <c r="H463" s="22" t="s">
        <v>15</v>
      </c>
      <c r="I463" s="21" t="str">
        <f t="shared" si="24"/>
        <v>OPERASIONAL</v>
      </c>
      <c r="J463" s="21" t="s">
        <v>16</v>
      </c>
      <c r="M463" s="14" t="s">
        <v>1068</v>
      </c>
    </row>
    <row r="464" spans="1:13">
      <c r="A464" s="22">
        <f t="shared" si="25"/>
        <v>460</v>
      </c>
      <c r="B464" s="21" t="str">
        <f t="shared" si="23"/>
        <v>ISAC-22011038</v>
      </c>
      <c r="C464" s="21" t="s">
        <v>1069</v>
      </c>
      <c r="D464" s="22"/>
      <c r="E464" s="22" t="s">
        <v>1070</v>
      </c>
      <c r="F464" s="22" t="s">
        <v>808</v>
      </c>
      <c r="G464" s="22" t="s">
        <v>834</v>
      </c>
      <c r="H464" s="22" t="s">
        <v>15</v>
      </c>
      <c r="I464" s="21" t="str">
        <f t="shared" si="24"/>
        <v>OPERASIONAL</v>
      </c>
      <c r="J464" s="21" t="s">
        <v>16</v>
      </c>
      <c r="M464" s="14" t="s">
        <v>1069</v>
      </c>
    </row>
    <row r="465" spans="1:13">
      <c r="A465" s="22">
        <f t="shared" si="25"/>
        <v>461</v>
      </c>
      <c r="B465" s="21" t="str">
        <f t="shared" si="23"/>
        <v>ISAC-22011057</v>
      </c>
      <c r="C465" s="21" t="s">
        <v>1071</v>
      </c>
      <c r="D465" s="22"/>
      <c r="E465" s="22" t="s">
        <v>1072</v>
      </c>
      <c r="F465" s="22" t="s">
        <v>808</v>
      </c>
      <c r="G465" s="22" t="s">
        <v>876</v>
      </c>
      <c r="H465" s="22" t="s">
        <v>15</v>
      </c>
      <c r="I465" s="21" t="str">
        <f t="shared" si="24"/>
        <v>OPERASIONAL</v>
      </c>
      <c r="J465" s="21" t="s">
        <v>16</v>
      </c>
      <c r="M465" s="14" t="s">
        <v>1071</v>
      </c>
    </row>
    <row r="466" spans="1:13">
      <c r="A466" s="22">
        <f t="shared" si="25"/>
        <v>462</v>
      </c>
      <c r="B466" s="21" t="str">
        <f t="shared" si="23"/>
        <v>00000316</v>
      </c>
      <c r="C466" s="21" t="s">
        <v>1073</v>
      </c>
      <c r="D466" s="22"/>
      <c r="E466" s="22" t="s">
        <v>1074</v>
      </c>
      <c r="F466" s="22" t="s">
        <v>808</v>
      </c>
      <c r="G466" s="22" t="s">
        <v>1075</v>
      </c>
      <c r="H466" s="22" t="s">
        <v>15</v>
      </c>
      <c r="I466" s="21" t="str">
        <f t="shared" si="24"/>
        <v>OPERASIONAL</v>
      </c>
      <c r="J466" s="21" t="s">
        <v>16</v>
      </c>
      <c r="M466" s="14" t="s">
        <v>1076</v>
      </c>
    </row>
    <row r="467" spans="1:13">
      <c r="A467" s="22">
        <f t="shared" si="25"/>
        <v>463</v>
      </c>
      <c r="B467" s="21" t="str">
        <f t="shared" si="23"/>
        <v>ISAC-22061763</v>
      </c>
      <c r="C467" s="21" t="s">
        <v>1077</v>
      </c>
      <c r="D467" s="22"/>
      <c r="E467" s="22" t="s">
        <v>1078</v>
      </c>
      <c r="F467" s="22" t="s">
        <v>808</v>
      </c>
      <c r="G467" s="22" t="s">
        <v>822</v>
      </c>
      <c r="H467" s="22" t="s">
        <v>15</v>
      </c>
      <c r="I467" s="21" t="str">
        <f t="shared" si="24"/>
        <v>OPERASIONAL</v>
      </c>
      <c r="J467" s="21" t="s">
        <v>16</v>
      </c>
      <c r="M467" s="14" t="s">
        <v>1077</v>
      </c>
    </row>
    <row r="468" spans="1:13">
      <c r="A468" s="22">
        <f t="shared" si="25"/>
        <v>464</v>
      </c>
      <c r="B468" s="21" t="str">
        <f t="shared" si="23"/>
        <v>ISAC-22061765</v>
      </c>
      <c r="C468" s="21" t="s">
        <v>1079</v>
      </c>
      <c r="D468" s="22"/>
      <c r="E468" s="22" t="s">
        <v>1080</v>
      </c>
      <c r="F468" s="22" t="s">
        <v>808</v>
      </c>
      <c r="G468" s="22" t="s">
        <v>822</v>
      </c>
      <c r="H468" s="22" t="s">
        <v>15</v>
      </c>
      <c r="I468" s="21" t="str">
        <f t="shared" si="24"/>
        <v>OPERASIONAL</v>
      </c>
      <c r="J468" s="21" t="s">
        <v>16</v>
      </c>
      <c r="M468" s="14" t="s">
        <v>1079</v>
      </c>
    </row>
    <row r="469" spans="1:13">
      <c r="A469" s="22">
        <f t="shared" si="25"/>
        <v>465</v>
      </c>
      <c r="B469" s="21" t="str">
        <f t="shared" si="23"/>
        <v>ISAC-22011055</v>
      </c>
      <c r="C469" s="21" t="s">
        <v>1081</v>
      </c>
      <c r="D469" s="22"/>
      <c r="E469" s="22" t="s">
        <v>1082</v>
      </c>
      <c r="F469" s="22" t="s">
        <v>808</v>
      </c>
      <c r="G469" s="22" t="s">
        <v>876</v>
      </c>
      <c r="H469" s="22" t="s">
        <v>15</v>
      </c>
      <c r="I469" s="21" t="str">
        <f t="shared" si="24"/>
        <v>OPERASIONAL</v>
      </c>
      <c r="J469" s="21" t="s">
        <v>16</v>
      </c>
      <c r="M469" s="14" t="s">
        <v>1081</v>
      </c>
    </row>
    <row r="470" spans="1:13">
      <c r="A470" s="22">
        <f t="shared" si="25"/>
        <v>466</v>
      </c>
      <c r="B470" s="21" t="str">
        <f t="shared" si="23"/>
        <v>00000292</v>
      </c>
      <c r="C470" s="21" t="s">
        <v>1083</v>
      </c>
      <c r="D470" s="22"/>
      <c r="E470" s="22" t="s">
        <v>1084</v>
      </c>
      <c r="F470" s="22" t="s">
        <v>808</v>
      </c>
      <c r="G470" s="22" t="s">
        <v>830</v>
      </c>
      <c r="H470" s="22" t="s">
        <v>15</v>
      </c>
      <c r="I470" s="21" t="str">
        <f t="shared" si="24"/>
        <v>OPERASIONAL</v>
      </c>
      <c r="J470" s="21" t="s">
        <v>16</v>
      </c>
      <c r="M470" s="14" t="s">
        <v>1085</v>
      </c>
    </row>
    <row r="471" spans="1:13">
      <c r="A471" s="22">
        <f t="shared" si="25"/>
        <v>467</v>
      </c>
      <c r="B471" s="21" t="str">
        <f t="shared" si="23"/>
        <v>ISAC-22061962</v>
      </c>
      <c r="C471" s="21" t="s">
        <v>1086</v>
      </c>
      <c r="D471" s="22"/>
      <c r="E471" s="22" t="s">
        <v>1087</v>
      </c>
      <c r="F471" s="22" t="s">
        <v>808</v>
      </c>
      <c r="G471" s="22" t="s">
        <v>873</v>
      </c>
      <c r="H471" s="22" t="s">
        <v>15</v>
      </c>
      <c r="I471" s="21" t="str">
        <f t="shared" si="24"/>
        <v>OPERASIONAL</v>
      </c>
      <c r="J471" s="21" t="s">
        <v>16</v>
      </c>
      <c r="M471" s="14" t="s">
        <v>1086</v>
      </c>
    </row>
    <row r="472" spans="1:13">
      <c r="A472" s="22">
        <f t="shared" si="25"/>
        <v>468</v>
      </c>
      <c r="B472" s="21" t="str">
        <f t="shared" si="23"/>
        <v>ISAC-21110465</v>
      </c>
      <c r="C472" s="21" t="s">
        <v>1088</v>
      </c>
      <c r="D472" s="22"/>
      <c r="E472" s="22" t="s">
        <v>1089</v>
      </c>
      <c r="F472" s="22" t="s">
        <v>808</v>
      </c>
      <c r="G472" s="22" t="s">
        <v>1090</v>
      </c>
      <c r="H472" s="22" t="s">
        <v>15</v>
      </c>
      <c r="I472" s="21" t="str">
        <f t="shared" si="24"/>
        <v>OPERASIONAL</v>
      </c>
      <c r="J472" s="21" t="s">
        <v>16</v>
      </c>
      <c r="M472" s="14" t="s">
        <v>1088</v>
      </c>
    </row>
    <row r="473" spans="1:13">
      <c r="A473" s="22">
        <f t="shared" si="25"/>
        <v>469</v>
      </c>
      <c r="B473" s="21" t="str">
        <f t="shared" si="23"/>
        <v>ISAC-21050097</v>
      </c>
      <c r="C473" s="21" t="s">
        <v>1091</v>
      </c>
      <c r="D473" s="22"/>
      <c r="E473" s="22" t="s">
        <v>1092</v>
      </c>
      <c r="F473" s="22" t="s">
        <v>808</v>
      </c>
      <c r="G473" s="22" t="s">
        <v>1093</v>
      </c>
      <c r="H473" s="22" t="s">
        <v>15</v>
      </c>
      <c r="I473" s="21" t="str">
        <f t="shared" si="24"/>
        <v>OPERASIONAL</v>
      </c>
      <c r="J473" s="21" t="s">
        <v>16</v>
      </c>
      <c r="M473" s="14" t="s">
        <v>1091</v>
      </c>
    </row>
    <row r="474" spans="1:13">
      <c r="A474" s="22">
        <f t="shared" si="25"/>
        <v>470</v>
      </c>
      <c r="B474" s="21" t="str">
        <f t="shared" si="23"/>
        <v>ISAC-22072146</v>
      </c>
      <c r="C474" s="21" t="s">
        <v>1094</v>
      </c>
      <c r="D474" s="22"/>
      <c r="E474" s="22" t="s">
        <v>1095</v>
      </c>
      <c r="F474" s="22" t="s">
        <v>808</v>
      </c>
      <c r="G474" s="22" t="s">
        <v>1096</v>
      </c>
      <c r="H474" s="22" t="s">
        <v>15</v>
      </c>
      <c r="I474" s="21" t="str">
        <f t="shared" si="24"/>
        <v>PENGAWAS</v>
      </c>
      <c r="J474" s="21" t="s">
        <v>57</v>
      </c>
      <c r="M474" s="14" t="s">
        <v>1094</v>
      </c>
    </row>
    <row r="475" spans="1:13">
      <c r="A475" s="22">
        <f t="shared" si="25"/>
        <v>471</v>
      </c>
      <c r="B475" s="21" t="str">
        <f t="shared" si="23"/>
        <v>00000007</v>
      </c>
      <c r="C475" s="21" t="s">
        <v>1097</v>
      </c>
      <c r="D475" s="22"/>
      <c r="E475" s="22" t="s">
        <v>1098</v>
      </c>
      <c r="F475" s="22" t="s">
        <v>808</v>
      </c>
      <c r="G475" s="22" t="s">
        <v>1099</v>
      </c>
      <c r="H475" s="22" t="s">
        <v>15</v>
      </c>
      <c r="I475" s="21" t="str">
        <f t="shared" si="24"/>
        <v>PENGAWAS</v>
      </c>
      <c r="J475" s="21" t="s">
        <v>57</v>
      </c>
      <c r="M475" s="14" t="s">
        <v>1100</v>
      </c>
    </row>
    <row r="476" spans="1:13">
      <c r="A476" s="22">
        <f t="shared" si="25"/>
        <v>472</v>
      </c>
      <c r="B476" s="21" t="str">
        <f t="shared" si="23"/>
        <v>00000002</v>
      </c>
      <c r="C476" s="21" t="s">
        <v>1101</v>
      </c>
      <c r="D476" s="22"/>
      <c r="E476" s="22" t="s">
        <v>1102</v>
      </c>
      <c r="F476" s="22" t="s">
        <v>808</v>
      </c>
      <c r="G476" s="22" t="s">
        <v>1103</v>
      </c>
      <c r="H476" s="22" t="s">
        <v>15</v>
      </c>
      <c r="I476" s="21" t="str">
        <f t="shared" si="24"/>
        <v>OPERASIONAL</v>
      </c>
      <c r="J476" s="21" t="s">
        <v>16</v>
      </c>
      <c r="M476" s="14" t="s">
        <v>1104</v>
      </c>
    </row>
    <row r="477" spans="1:13">
      <c r="A477" s="22">
        <f t="shared" si="25"/>
        <v>473</v>
      </c>
      <c r="B477" s="21" t="str">
        <f t="shared" si="23"/>
        <v>ISAC-22072108</v>
      </c>
      <c r="C477" s="21" t="s">
        <v>1105</v>
      </c>
      <c r="D477" s="22"/>
      <c r="E477" s="22" t="s">
        <v>1106</v>
      </c>
      <c r="F477" s="22" t="s">
        <v>808</v>
      </c>
      <c r="G477" s="22" t="s">
        <v>153</v>
      </c>
      <c r="H477" s="22" t="s">
        <v>15</v>
      </c>
      <c r="I477" s="21" t="str">
        <f t="shared" si="24"/>
        <v>OPERASIONAL</v>
      </c>
      <c r="J477" s="21" t="s">
        <v>16</v>
      </c>
      <c r="M477" s="14" t="s">
        <v>1105</v>
      </c>
    </row>
    <row r="478" spans="1:13">
      <c r="A478" s="22">
        <f t="shared" si="25"/>
        <v>474</v>
      </c>
      <c r="B478" s="21" t="str">
        <f t="shared" si="23"/>
        <v>00000312</v>
      </c>
      <c r="C478" s="21" t="s">
        <v>1107</v>
      </c>
      <c r="D478" s="22"/>
      <c r="E478" s="22" t="s">
        <v>1108</v>
      </c>
      <c r="F478" s="22" t="s">
        <v>808</v>
      </c>
      <c r="G478" s="22" t="s">
        <v>841</v>
      </c>
      <c r="H478" s="22" t="s">
        <v>15</v>
      </c>
      <c r="I478" s="21" t="str">
        <f t="shared" si="24"/>
        <v>OPERASIONAL</v>
      </c>
      <c r="J478" s="21" t="s">
        <v>16</v>
      </c>
      <c r="M478" s="14" t="s">
        <v>108</v>
      </c>
    </row>
    <row r="479" spans="1:13">
      <c r="A479" s="22">
        <f t="shared" si="25"/>
        <v>475</v>
      </c>
      <c r="B479" s="21" t="str">
        <f t="shared" si="23"/>
        <v>00000003</v>
      </c>
      <c r="C479" s="21" t="s">
        <v>1109</v>
      </c>
      <c r="D479" s="22"/>
      <c r="E479" s="22" t="s">
        <v>1110</v>
      </c>
      <c r="F479" s="22" t="s">
        <v>808</v>
      </c>
      <c r="G479" s="22" t="s">
        <v>1111</v>
      </c>
      <c r="H479" s="22" t="s">
        <v>15</v>
      </c>
      <c r="I479" s="21" t="str">
        <f t="shared" si="24"/>
        <v>OPERASIONAL</v>
      </c>
      <c r="J479" s="21" t="s">
        <v>16</v>
      </c>
      <c r="M479" s="14" t="s">
        <v>1112</v>
      </c>
    </row>
    <row r="480" spans="1:13">
      <c r="A480" s="22">
        <f t="shared" si="25"/>
        <v>476</v>
      </c>
      <c r="B480" s="21" t="str">
        <f t="shared" si="23"/>
        <v>ISAC-22021174</v>
      </c>
      <c r="C480" s="21" t="s">
        <v>1113</v>
      </c>
      <c r="D480" s="22"/>
      <c r="E480" s="22" t="s">
        <v>1114</v>
      </c>
      <c r="F480" s="22" t="s">
        <v>808</v>
      </c>
      <c r="G480" s="22" t="s">
        <v>1115</v>
      </c>
      <c r="H480" s="22" t="s">
        <v>15</v>
      </c>
      <c r="I480" s="21" t="str">
        <f t="shared" si="24"/>
        <v>OPERASIONAL</v>
      </c>
      <c r="J480" s="21" t="s">
        <v>16</v>
      </c>
      <c r="M480" s="14" t="s">
        <v>1113</v>
      </c>
    </row>
    <row r="481" spans="1:13">
      <c r="A481" s="22">
        <f t="shared" si="25"/>
        <v>477</v>
      </c>
      <c r="B481" s="21" t="str">
        <f t="shared" si="23"/>
        <v>ISAC-22072110</v>
      </c>
      <c r="C481" s="21" t="s">
        <v>1116</v>
      </c>
      <c r="D481" s="22"/>
      <c r="E481" s="22" t="s">
        <v>1117</v>
      </c>
      <c r="F481" s="22" t="s">
        <v>808</v>
      </c>
      <c r="G481" s="22" t="s">
        <v>845</v>
      </c>
      <c r="H481" s="22" t="s">
        <v>15</v>
      </c>
      <c r="I481" s="21" t="str">
        <f t="shared" si="24"/>
        <v>OPERASIONAL</v>
      </c>
      <c r="J481" s="21" t="s">
        <v>16</v>
      </c>
      <c r="M481" s="14" t="s">
        <v>1116</v>
      </c>
    </row>
    <row r="482" spans="1:13">
      <c r="A482" s="22">
        <f t="shared" si="25"/>
        <v>478</v>
      </c>
      <c r="B482" s="21" t="str">
        <f t="shared" si="23"/>
        <v>ISAC-22061959</v>
      </c>
      <c r="C482" s="21" t="s">
        <v>1118</v>
      </c>
      <c r="D482" s="22"/>
      <c r="E482" s="22" t="s">
        <v>1119</v>
      </c>
      <c r="F482" s="22" t="s">
        <v>808</v>
      </c>
      <c r="G482" s="22" t="s">
        <v>822</v>
      </c>
      <c r="H482" s="22" t="s">
        <v>15</v>
      </c>
      <c r="I482" s="21" t="str">
        <f t="shared" si="24"/>
        <v>OPERASIONAL</v>
      </c>
      <c r="J482" s="21" t="s">
        <v>16</v>
      </c>
      <c r="M482" s="14" t="s">
        <v>1118</v>
      </c>
    </row>
    <row r="483" spans="1:13">
      <c r="A483" s="22">
        <f t="shared" si="25"/>
        <v>479</v>
      </c>
      <c r="B483" s="21" t="str">
        <f t="shared" si="23"/>
        <v>ISAC-22061773</v>
      </c>
      <c r="C483" s="21" t="s">
        <v>1120</v>
      </c>
      <c r="D483" s="22"/>
      <c r="E483" s="22" t="s">
        <v>1121</v>
      </c>
      <c r="F483" s="22" t="s">
        <v>808</v>
      </c>
      <c r="G483" s="22" t="s">
        <v>1122</v>
      </c>
      <c r="H483" s="22" t="s">
        <v>15</v>
      </c>
      <c r="I483" s="21" t="str">
        <f t="shared" si="24"/>
        <v>OPERASIONAL</v>
      </c>
      <c r="J483" s="21" t="s">
        <v>16</v>
      </c>
      <c r="M483" s="14" t="s">
        <v>1120</v>
      </c>
    </row>
    <row r="484" spans="1:13">
      <c r="A484" s="22">
        <f t="shared" si="25"/>
        <v>480</v>
      </c>
      <c r="B484" s="21" t="str">
        <f t="shared" si="23"/>
        <v>ISAC-22061771</v>
      </c>
      <c r="C484" s="21" t="s">
        <v>1123</v>
      </c>
      <c r="D484" s="22"/>
      <c r="E484" s="22" t="s">
        <v>1124</v>
      </c>
      <c r="F484" s="22" t="s">
        <v>808</v>
      </c>
      <c r="G484" s="22" t="s">
        <v>819</v>
      </c>
      <c r="H484" s="22" t="s">
        <v>15</v>
      </c>
      <c r="I484" s="21" t="str">
        <f t="shared" si="24"/>
        <v>OPERASIONAL</v>
      </c>
      <c r="J484" s="21" t="s">
        <v>16</v>
      </c>
      <c r="M484" s="14" t="s">
        <v>1123</v>
      </c>
    </row>
    <row r="485" spans="1:13">
      <c r="A485" s="22">
        <f t="shared" si="25"/>
        <v>481</v>
      </c>
      <c r="B485" s="21" t="str">
        <f t="shared" si="23"/>
        <v>ISAC-22061961</v>
      </c>
      <c r="C485" s="21" t="s">
        <v>1125</v>
      </c>
      <c r="D485" s="22"/>
      <c r="E485" s="22" t="s">
        <v>1126</v>
      </c>
      <c r="F485" s="22" t="s">
        <v>808</v>
      </c>
      <c r="G485" s="22" t="s">
        <v>822</v>
      </c>
      <c r="H485" s="22" t="s">
        <v>15</v>
      </c>
      <c r="I485" s="21" t="str">
        <f t="shared" si="24"/>
        <v>OPERASIONAL</v>
      </c>
      <c r="J485" s="21" t="s">
        <v>16</v>
      </c>
      <c r="M485" s="14" t="s">
        <v>1125</v>
      </c>
    </row>
    <row r="486" spans="1:13">
      <c r="A486" s="22">
        <f t="shared" si="25"/>
        <v>482</v>
      </c>
      <c r="B486" s="21" t="str">
        <f t="shared" si="23"/>
        <v>00000285</v>
      </c>
      <c r="C486" s="21">
        <v>285</v>
      </c>
      <c r="D486" s="22"/>
      <c r="E486" s="22" t="s">
        <v>1127</v>
      </c>
      <c r="F486" s="22" t="s">
        <v>808</v>
      </c>
      <c r="G486" s="22" t="s">
        <v>889</v>
      </c>
      <c r="H486" s="22" t="s">
        <v>15</v>
      </c>
      <c r="I486" s="21" t="str">
        <f t="shared" si="24"/>
        <v>OPERASIONAL</v>
      </c>
      <c r="J486" s="21" t="s">
        <v>16</v>
      </c>
      <c r="M486" s="14" t="s">
        <v>1128</v>
      </c>
    </row>
    <row r="487" spans="1:13">
      <c r="A487" s="22">
        <f t="shared" si="25"/>
        <v>483</v>
      </c>
      <c r="B487" s="21" t="str">
        <f t="shared" si="23"/>
        <v>ISAC-22072212</v>
      </c>
      <c r="C487" s="21" t="s">
        <v>1129</v>
      </c>
      <c r="D487" s="22"/>
      <c r="E487" s="22" t="s">
        <v>1130</v>
      </c>
      <c r="F487" s="22" t="s">
        <v>808</v>
      </c>
      <c r="G487" s="22" t="s">
        <v>153</v>
      </c>
      <c r="H487" s="22" t="s">
        <v>15</v>
      </c>
      <c r="I487" s="21" t="str">
        <f t="shared" si="24"/>
        <v>OPERASIONAL</v>
      </c>
      <c r="J487" s="21" t="s">
        <v>16</v>
      </c>
      <c r="M487" s="14" t="s">
        <v>1129</v>
      </c>
    </row>
    <row r="488" spans="1:13">
      <c r="A488" s="22">
        <f t="shared" si="25"/>
        <v>484</v>
      </c>
      <c r="B488" s="21" t="str">
        <f t="shared" si="23"/>
        <v>ISAC-22061987</v>
      </c>
      <c r="C488" s="21" t="s">
        <v>1131</v>
      </c>
      <c r="D488" s="22"/>
      <c r="E488" s="22" t="s">
        <v>1132</v>
      </c>
      <c r="F488" s="22" t="s">
        <v>808</v>
      </c>
      <c r="G488" s="22" t="s">
        <v>825</v>
      </c>
      <c r="H488" s="22" t="s">
        <v>15</v>
      </c>
      <c r="I488" s="21" t="str">
        <f t="shared" si="24"/>
        <v>OPERASIONAL</v>
      </c>
      <c r="J488" s="21" t="s">
        <v>16</v>
      </c>
      <c r="M488" s="14" t="s">
        <v>1131</v>
      </c>
    </row>
    <row r="489" spans="1:13">
      <c r="A489" s="22">
        <f t="shared" si="25"/>
        <v>485</v>
      </c>
      <c r="B489" s="21" t="str">
        <f t="shared" si="23"/>
        <v>00000299</v>
      </c>
      <c r="C489" s="21" t="s">
        <v>1133</v>
      </c>
      <c r="D489" s="22"/>
      <c r="E489" s="22" t="s">
        <v>1134</v>
      </c>
      <c r="F489" s="22" t="s">
        <v>808</v>
      </c>
      <c r="G489" s="22" t="s">
        <v>968</v>
      </c>
      <c r="H489" s="22" t="s">
        <v>15</v>
      </c>
      <c r="I489" s="21" t="str">
        <f t="shared" si="24"/>
        <v>OPERASIONAL</v>
      </c>
      <c r="J489" s="21" t="s">
        <v>16</v>
      </c>
      <c r="M489" s="14" t="s">
        <v>1135</v>
      </c>
    </row>
    <row r="490" spans="1:13">
      <c r="A490" s="22">
        <f t="shared" si="25"/>
        <v>486</v>
      </c>
      <c r="B490" s="21" t="str">
        <f t="shared" si="23"/>
        <v>00000276</v>
      </c>
      <c r="C490" s="21" t="s">
        <v>1136</v>
      </c>
      <c r="D490" s="22"/>
      <c r="E490" s="22" t="s">
        <v>1137</v>
      </c>
      <c r="F490" s="22" t="s">
        <v>808</v>
      </c>
      <c r="G490" s="22" t="s">
        <v>1067</v>
      </c>
      <c r="H490" s="22" t="s">
        <v>15</v>
      </c>
      <c r="I490" s="21" t="str">
        <f t="shared" si="24"/>
        <v>OPERASIONAL</v>
      </c>
      <c r="J490" s="21" t="s">
        <v>16</v>
      </c>
      <c r="M490" s="14" t="s">
        <v>1138</v>
      </c>
    </row>
    <row r="491" spans="1:13">
      <c r="A491" s="22">
        <f t="shared" si="25"/>
        <v>487</v>
      </c>
      <c r="B491" s="21" t="str">
        <f t="shared" si="23"/>
        <v>01209392</v>
      </c>
      <c r="C491" s="21" t="s">
        <v>1139</v>
      </c>
      <c r="D491" s="22"/>
      <c r="E491" s="22" t="s">
        <v>1140</v>
      </c>
      <c r="F491" s="22" t="s">
        <v>1141</v>
      </c>
      <c r="G491" s="22" t="s">
        <v>1142</v>
      </c>
      <c r="H491" s="22" t="s">
        <v>795</v>
      </c>
      <c r="I491" s="21" t="str">
        <f t="shared" si="24"/>
        <v>OPERASIONAL</v>
      </c>
      <c r="J491" s="21" t="s">
        <v>16</v>
      </c>
      <c r="M491" s="14" t="s">
        <v>1143</v>
      </c>
    </row>
    <row r="492" spans="1:13">
      <c r="A492" s="22">
        <f t="shared" si="25"/>
        <v>488</v>
      </c>
      <c r="B492" s="21" t="str">
        <f t="shared" si="23"/>
        <v>H10225</v>
      </c>
      <c r="C492" s="21" t="s">
        <v>1144</v>
      </c>
      <c r="D492" s="22"/>
      <c r="E492" s="22" t="s">
        <v>1145</v>
      </c>
      <c r="F492" s="22" t="s">
        <v>1141</v>
      </c>
      <c r="G492" s="22" t="s">
        <v>1146</v>
      </c>
      <c r="H492" s="22" t="s">
        <v>328</v>
      </c>
      <c r="I492" s="21" t="str">
        <f t="shared" si="24"/>
        <v>PENGAWAS</v>
      </c>
      <c r="J492" s="21" t="s">
        <v>57</v>
      </c>
      <c r="M492" s="14" t="s">
        <v>1144</v>
      </c>
    </row>
    <row r="493" spans="1:13">
      <c r="A493" s="22">
        <f t="shared" si="25"/>
        <v>489</v>
      </c>
      <c r="B493" s="21" t="str">
        <f t="shared" si="23"/>
        <v>01231542</v>
      </c>
      <c r="C493" s="21">
        <v>1231542</v>
      </c>
      <c r="D493" s="22"/>
      <c r="E493" s="22" t="s">
        <v>1147</v>
      </c>
      <c r="F493" s="22" t="s">
        <v>1141</v>
      </c>
      <c r="G493" s="22" t="s">
        <v>60</v>
      </c>
      <c r="H493" s="22" t="s">
        <v>328</v>
      </c>
      <c r="I493" s="21" t="str">
        <f t="shared" si="24"/>
        <v>OPERASIONAL</v>
      </c>
      <c r="J493" s="21" t="s">
        <v>16</v>
      </c>
      <c r="M493" s="14" t="s">
        <v>1148</v>
      </c>
    </row>
    <row r="494" spans="1:13">
      <c r="A494" s="22">
        <f t="shared" si="25"/>
        <v>490</v>
      </c>
      <c r="B494" s="21" t="str">
        <f t="shared" si="23"/>
        <v>LBR - 002</v>
      </c>
      <c r="C494" s="21" t="s">
        <v>1149</v>
      </c>
      <c r="D494" s="22"/>
      <c r="E494" s="22" t="s">
        <v>1150</v>
      </c>
      <c r="F494" s="22" t="s">
        <v>1141</v>
      </c>
      <c r="G494" s="22" t="s">
        <v>830</v>
      </c>
      <c r="H494" s="22" t="s">
        <v>328</v>
      </c>
      <c r="I494" s="21" t="str">
        <f t="shared" si="24"/>
        <v>OPERASIONAL</v>
      </c>
      <c r="J494" s="21" t="s">
        <v>16</v>
      </c>
      <c r="M494" s="14" t="s">
        <v>1149</v>
      </c>
    </row>
    <row r="495" spans="1:13">
      <c r="A495" s="22">
        <f t="shared" si="25"/>
        <v>491</v>
      </c>
      <c r="B495" s="21" t="str">
        <f t="shared" si="23"/>
        <v>LBR - 005</v>
      </c>
      <c r="C495" s="21" t="s">
        <v>1151</v>
      </c>
      <c r="D495" s="22"/>
      <c r="E495" s="22" t="s">
        <v>1152</v>
      </c>
      <c r="F495" s="22" t="s">
        <v>1141</v>
      </c>
      <c r="G495" s="22" t="s">
        <v>795</v>
      </c>
      <c r="H495" s="22" t="s">
        <v>328</v>
      </c>
      <c r="I495" s="21" t="str">
        <f t="shared" si="24"/>
        <v>OPERASIONAL</v>
      </c>
      <c r="J495" s="21" t="s">
        <v>16</v>
      </c>
      <c r="M495" s="14" t="s">
        <v>1151</v>
      </c>
    </row>
    <row r="496" spans="1:13">
      <c r="A496" s="22">
        <f t="shared" si="25"/>
        <v>492</v>
      </c>
      <c r="B496" s="21" t="str">
        <f t="shared" si="23"/>
        <v>01231100</v>
      </c>
      <c r="C496" s="21">
        <v>1231100</v>
      </c>
      <c r="D496" s="22"/>
      <c r="E496" s="22" t="s">
        <v>1153</v>
      </c>
      <c r="F496" s="22" t="s">
        <v>1141</v>
      </c>
      <c r="G496" s="22" t="s">
        <v>1154</v>
      </c>
      <c r="H496" s="22" t="s">
        <v>386</v>
      </c>
      <c r="I496" s="21" t="str">
        <f t="shared" si="24"/>
        <v>OPERASIONAL</v>
      </c>
      <c r="J496" s="21" t="s">
        <v>16</v>
      </c>
      <c r="M496" s="14" t="s">
        <v>1155</v>
      </c>
    </row>
    <row r="497" spans="1:13">
      <c r="A497" s="22">
        <f t="shared" si="25"/>
        <v>493</v>
      </c>
      <c r="B497" s="21" t="str">
        <f t="shared" si="23"/>
        <v>LSS-020</v>
      </c>
      <c r="C497" s="21" t="s">
        <v>1156</v>
      </c>
      <c r="D497" s="22"/>
      <c r="E497" s="22" t="s">
        <v>1157</v>
      </c>
      <c r="F497" s="22" t="s">
        <v>1158</v>
      </c>
      <c r="G497" s="22" t="s">
        <v>962</v>
      </c>
      <c r="H497" s="22" t="s">
        <v>15</v>
      </c>
      <c r="I497" s="21" t="str">
        <f t="shared" si="24"/>
        <v>OPERASIONAL</v>
      </c>
      <c r="J497" s="21" t="s">
        <v>16</v>
      </c>
      <c r="M497" s="14" t="s">
        <v>1156</v>
      </c>
    </row>
    <row r="498" spans="1:13">
      <c r="A498" s="22">
        <f t="shared" si="25"/>
        <v>494</v>
      </c>
      <c r="B498" s="21" t="str">
        <f t="shared" si="23"/>
        <v>LSS-017</v>
      </c>
      <c r="C498" s="21" t="s">
        <v>1159</v>
      </c>
      <c r="D498" s="22"/>
      <c r="E498" s="22" t="s">
        <v>1160</v>
      </c>
      <c r="F498" s="22" t="s">
        <v>1158</v>
      </c>
      <c r="G498" s="22" t="s">
        <v>962</v>
      </c>
      <c r="H498" s="22" t="s">
        <v>15</v>
      </c>
      <c r="I498" s="21" t="str">
        <f t="shared" si="24"/>
        <v>OPERASIONAL</v>
      </c>
      <c r="J498" s="21" t="s">
        <v>16</v>
      </c>
      <c r="M498" s="14" t="s">
        <v>1159</v>
      </c>
    </row>
    <row r="499" spans="1:13">
      <c r="A499" s="22">
        <f t="shared" si="25"/>
        <v>495</v>
      </c>
      <c r="B499" s="21" t="str">
        <f t="shared" si="23"/>
        <v>LSS-021</v>
      </c>
      <c r="C499" s="21" t="s">
        <v>1161</v>
      </c>
      <c r="D499" s="22"/>
      <c r="E499" s="22" t="s">
        <v>1162</v>
      </c>
      <c r="F499" s="22" t="s">
        <v>1158</v>
      </c>
      <c r="G499" s="22" t="s">
        <v>962</v>
      </c>
      <c r="H499" s="22" t="s">
        <v>15</v>
      </c>
      <c r="I499" s="21" t="str">
        <f t="shared" si="24"/>
        <v>OPERASIONAL</v>
      </c>
      <c r="J499" s="21" t="s">
        <v>16</v>
      </c>
      <c r="M499" s="14" t="s">
        <v>1161</v>
      </c>
    </row>
    <row r="500" spans="1:13">
      <c r="A500" s="22">
        <f t="shared" si="25"/>
        <v>496</v>
      </c>
      <c r="B500" s="21" t="str">
        <f t="shared" si="23"/>
        <v>LSS-019</v>
      </c>
      <c r="C500" s="21" t="s">
        <v>1163</v>
      </c>
      <c r="D500" s="22"/>
      <c r="E500" s="22" t="s">
        <v>1164</v>
      </c>
      <c r="F500" s="22" t="s">
        <v>1158</v>
      </c>
      <c r="G500" s="22" t="s">
        <v>962</v>
      </c>
      <c r="H500" s="22" t="s">
        <v>15</v>
      </c>
      <c r="I500" s="21" t="str">
        <f t="shared" si="24"/>
        <v>OPERASIONAL</v>
      </c>
      <c r="J500" s="21" t="s">
        <v>16</v>
      </c>
      <c r="M500" s="14" t="s">
        <v>1163</v>
      </c>
    </row>
    <row r="501" spans="1:13">
      <c r="A501" s="22">
        <f t="shared" si="25"/>
        <v>497</v>
      </c>
      <c r="B501" s="21" t="str">
        <f t="shared" si="23"/>
        <v>LSS-022</v>
      </c>
      <c r="C501" s="21" t="s">
        <v>1165</v>
      </c>
      <c r="D501" s="22"/>
      <c r="E501" s="22" t="s">
        <v>1166</v>
      </c>
      <c r="F501" s="22" t="s">
        <v>1158</v>
      </c>
      <c r="G501" s="22" t="s">
        <v>962</v>
      </c>
      <c r="H501" s="22" t="s">
        <v>15</v>
      </c>
      <c r="I501" s="21" t="str">
        <f t="shared" si="24"/>
        <v>OPERASIONAL</v>
      </c>
      <c r="J501" s="21" t="s">
        <v>16</v>
      </c>
      <c r="M501" s="14" t="s">
        <v>1165</v>
      </c>
    </row>
    <row r="502" spans="1:13">
      <c r="A502" s="22">
        <f t="shared" si="25"/>
        <v>498</v>
      </c>
      <c r="B502" s="21" t="str">
        <f t="shared" si="23"/>
        <v>LSS-023</v>
      </c>
      <c r="C502" s="21" t="s">
        <v>1167</v>
      </c>
      <c r="D502" s="22"/>
      <c r="E502" s="22" t="s">
        <v>1168</v>
      </c>
      <c r="F502" s="22" t="s">
        <v>1158</v>
      </c>
      <c r="G502" s="22" t="s">
        <v>962</v>
      </c>
      <c r="H502" s="22" t="s">
        <v>15</v>
      </c>
      <c r="I502" s="21" t="str">
        <f t="shared" si="24"/>
        <v>OPERASIONAL</v>
      </c>
      <c r="J502" s="21" t="s">
        <v>16</v>
      </c>
      <c r="M502" s="14" t="s">
        <v>1167</v>
      </c>
    </row>
    <row r="503" spans="1:13">
      <c r="A503" s="22">
        <f t="shared" si="25"/>
        <v>499</v>
      </c>
      <c r="B503" s="21" t="str">
        <f t="shared" si="23"/>
        <v>LSS-008</v>
      </c>
      <c r="C503" s="21" t="s">
        <v>1169</v>
      </c>
      <c r="D503" s="22"/>
      <c r="E503" s="22" t="s">
        <v>1170</v>
      </c>
      <c r="F503" s="22" t="s">
        <v>1158</v>
      </c>
      <c r="G503" s="22" t="s">
        <v>962</v>
      </c>
      <c r="H503" s="22" t="s">
        <v>15</v>
      </c>
      <c r="I503" s="21" t="str">
        <f t="shared" si="24"/>
        <v>OPERASIONAL</v>
      </c>
      <c r="J503" s="21" t="s">
        <v>16</v>
      </c>
      <c r="M503" s="14" t="s">
        <v>1169</v>
      </c>
    </row>
    <row r="504" spans="1:13">
      <c r="A504" s="22">
        <f t="shared" si="25"/>
        <v>500</v>
      </c>
      <c r="B504" s="21" t="str">
        <f t="shared" si="23"/>
        <v>LSS-011</v>
      </c>
      <c r="C504" s="21" t="s">
        <v>1171</v>
      </c>
      <c r="D504" s="22"/>
      <c r="E504" s="22" t="s">
        <v>1172</v>
      </c>
      <c r="F504" s="22" t="s">
        <v>1158</v>
      </c>
      <c r="G504" s="22" t="s">
        <v>962</v>
      </c>
      <c r="H504" s="22" t="s">
        <v>15</v>
      </c>
      <c r="I504" s="21" t="str">
        <f t="shared" si="24"/>
        <v>OPERASIONAL</v>
      </c>
      <c r="J504" s="21" t="s">
        <v>16</v>
      </c>
      <c r="M504" s="14" t="s">
        <v>1171</v>
      </c>
    </row>
    <row r="505" spans="1:13">
      <c r="A505" s="22">
        <f t="shared" si="25"/>
        <v>501</v>
      </c>
      <c r="B505" s="21" t="str">
        <f t="shared" si="23"/>
        <v>LSS-010</v>
      </c>
      <c r="C505" s="21" t="s">
        <v>1173</v>
      </c>
      <c r="D505" s="22"/>
      <c r="E505" s="22" t="s">
        <v>1174</v>
      </c>
      <c r="F505" s="22" t="s">
        <v>1158</v>
      </c>
      <c r="G505" s="22" t="s">
        <v>962</v>
      </c>
      <c r="H505" s="22" t="s">
        <v>15</v>
      </c>
      <c r="I505" s="21" t="str">
        <f t="shared" si="24"/>
        <v>OPERASIONAL</v>
      </c>
      <c r="J505" s="21" t="s">
        <v>16</v>
      </c>
      <c r="M505" s="14" t="s">
        <v>1173</v>
      </c>
    </row>
    <row r="506" spans="1:13">
      <c r="A506" s="22">
        <f t="shared" si="25"/>
        <v>502</v>
      </c>
      <c r="B506" s="21" t="str">
        <f t="shared" si="23"/>
        <v>LSS-018</v>
      </c>
      <c r="C506" s="21" t="s">
        <v>1175</v>
      </c>
      <c r="D506" s="22"/>
      <c r="E506" s="22" t="s">
        <v>1176</v>
      </c>
      <c r="F506" s="22" t="s">
        <v>1158</v>
      </c>
      <c r="G506" s="22" t="s">
        <v>962</v>
      </c>
      <c r="H506" s="22" t="s">
        <v>15</v>
      </c>
      <c r="I506" s="21" t="str">
        <f t="shared" si="24"/>
        <v>OPERASIONAL</v>
      </c>
      <c r="J506" s="21" t="s">
        <v>16</v>
      </c>
      <c r="M506" s="14" t="s">
        <v>1175</v>
      </c>
    </row>
    <row r="507" spans="1:13">
      <c r="A507" s="22">
        <f t="shared" si="25"/>
        <v>503</v>
      </c>
      <c r="B507" s="21" t="str">
        <f t="shared" ref="B507:B570" si="26">TEXT(C507,"00000000")</f>
        <v>LSS-014</v>
      </c>
      <c r="C507" s="21" t="s">
        <v>1177</v>
      </c>
      <c r="D507" s="22"/>
      <c r="E507" s="22" t="s">
        <v>1178</v>
      </c>
      <c r="F507" s="22" t="s">
        <v>1158</v>
      </c>
      <c r="G507" s="22" t="s">
        <v>962</v>
      </c>
      <c r="H507" s="22" t="s">
        <v>15</v>
      </c>
      <c r="I507" s="21" t="str">
        <f t="shared" si="24"/>
        <v>OPERASIONAL</v>
      </c>
      <c r="J507" s="21" t="s">
        <v>16</v>
      </c>
      <c r="M507" s="14" t="s">
        <v>1177</v>
      </c>
    </row>
    <row r="508" spans="1:13">
      <c r="A508" s="22">
        <f t="shared" si="25"/>
        <v>504</v>
      </c>
      <c r="B508" s="21" t="str">
        <f t="shared" si="26"/>
        <v>LSS-009</v>
      </c>
      <c r="C508" s="21" t="s">
        <v>1179</v>
      </c>
      <c r="D508" s="22"/>
      <c r="E508" s="22" t="s">
        <v>1180</v>
      </c>
      <c r="F508" s="22" t="s">
        <v>1158</v>
      </c>
      <c r="G508" s="22" t="s">
        <v>1181</v>
      </c>
      <c r="H508" s="22" t="s">
        <v>15</v>
      </c>
      <c r="I508" s="21" t="str">
        <f t="shared" si="24"/>
        <v>OPERASIONAL</v>
      </c>
      <c r="J508" s="21" t="s">
        <v>16</v>
      </c>
      <c r="M508" s="14" t="s">
        <v>1179</v>
      </c>
    </row>
    <row r="509" spans="1:13">
      <c r="A509" s="22">
        <f t="shared" si="25"/>
        <v>505</v>
      </c>
      <c r="B509" s="21" t="str">
        <f t="shared" si="26"/>
        <v>LSS-015</v>
      </c>
      <c r="C509" s="21" t="s">
        <v>1182</v>
      </c>
      <c r="D509" s="22"/>
      <c r="E509" s="22" t="s">
        <v>1183</v>
      </c>
      <c r="F509" s="22" t="s">
        <v>1158</v>
      </c>
      <c r="G509" s="22" t="s">
        <v>962</v>
      </c>
      <c r="H509" s="22" t="s">
        <v>15</v>
      </c>
      <c r="I509" s="21" t="str">
        <f t="shared" si="24"/>
        <v>OPERASIONAL</v>
      </c>
      <c r="J509" s="21" t="s">
        <v>16</v>
      </c>
      <c r="M509" s="14" t="s">
        <v>1182</v>
      </c>
    </row>
    <row r="510" spans="1:13">
      <c r="A510" s="22">
        <f t="shared" si="25"/>
        <v>506</v>
      </c>
      <c r="B510" s="21" t="str">
        <f t="shared" si="26"/>
        <v>LSS-003</v>
      </c>
      <c r="C510" s="21" t="s">
        <v>1184</v>
      </c>
      <c r="D510" s="22"/>
      <c r="E510" s="22" t="s">
        <v>1185</v>
      </c>
      <c r="F510" s="22" t="s">
        <v>1158</v>
      </c>
      <c r="G510" s="22" t="s">
        <v>1186</v>
      </c>
      <c r="H510" s="22" t="s">
        <v>15</v>
      </c>
      <c r="I510" s="21" t="str">
        <f t="shared" si="24"/>
        <v>ADMINISTRASI</v>
      </c>
      <c r="J510" s="21" t="s">
        <v>27</v>
      </c>
      <c r="M510" s="14" t="s">
        <v>1184</v>
      </c>
    </row>
    <row r="511" spans="1:13">
      <c r="A511" s="22">
        <f t="shared" si="25"/>
        <v>507</v>
      </c>
      <c r="B511" s="21" t="str">
        <f t="shared" si="26"/>
        <v>LSS-024</v>
      </c>
      <c r="C511" s="21" t="s">
        <v>1187</v>
      </c>
      <c r="D511" s="22"/>
      <c r="E511" s="22" t="s">
        <v>1188</v>
      </c>
      <c r="F511" s="22" t="s">
        <v>1158</v>
      </c>
      <c r="G511" s="22" t="s">
        <v>962</v>
      </c>
      <c r="H511" s="22" t="s">
        <v>15</v>
      </c>
      <c r="I511" s="21" t="str">
        <f t="shared" si="24"/>
        <v>OPERASIONAL</v>
      </c>
      <c r="J511" s="21" t="s">
        <v>16</v>
      </c>
      <c r="M511" s="14" t="s">
        <v>1187</v>
      </c>
    </row>
    <row r="512" spans="1:13">
      <c r="A512" s="22">
        <f t="shared" si="25"/>
        <v>508</v>
      </c>
      <c r="B512" s="21" t="str">
        <f t="shared" si="26"/>
        <v>LSS-016</v>
      </c>
      <c r="C512" s="21" t="s">
        <v>1189</v>
      </c>
      <c r="D512" s="22"/>
      <c r="E512" s="22" t="s">
        <v>1190</v>
      </c>
      <c r="F512" s="22" t="s">
        <v>1158</v>
      </c>
      <c r="G512" s="22" t="s">
        <v>1191</v>
      </c>
      <c r="H512" s="22" t="s">
        <v>15</v>
      </c>
      <c r="I512" s="21" t="str">
        <f t="shared" si="24"/>
        <v>PENGAWAS</v>
      </c>
      <c r="J512" s="21" t="s">
        <v>57</v>
      </c>
      <c r="M512" s="14" t="s">
        <v>1189</v>
      </c>
    </row>
    <row r="513" spans="1:13">
      <c r="A513" s="22">
        <f t="shared" si="25"/>
        <v>509</v>
      </c>
      <c r="B513" s="21" t="str">
        <f t="shared" si="26"/>
        <v>LSS-002</v>
      </c>
      <c r="C513" s="21" t="s">
        <v>1192</v>
      </c>
      <c r="D513" s="22"/>
      <c r="E513" s="22" t="s">
        <v>1193</v>
      </c>
      <c r="F513" s="22" t="s">
        <v>1158</v>
      </c>
      <c r="G513" s="22" t="s">
        <v>459</v>
      </c>
      <c r="H513" s="22" t="s">
        <v>15</v>
      </c>
      <c r="I513" s="21" t="str">
        <f t="shared" si="24"/>
        <v>PENGAWAS</v>
      </c>
      <c r="J513" s="21" t="s">
        <v>57</v>
      </c>
      <c r="M513" s="14" t="s">
        <v>1192</v>
      </c>
    </row>
    <row r="514" spans="1:13">
      <c r="A514" s="22">
        <f t="shared" si="25"/>
        <v>510</v>
      </c>
      <c r="B514" s="21" t="str">
        <f t="shared" si="26"/>
        <v>ISAC-21050080</v>
      </c>
      <c r="C514" s="21" t="s">
        <v>1194</v>
      </c>
      <c r="D514" s="22"/>
      <c r="E514" s="22" t="s">
        <v>1195</v>
      </c>
      <c r="F514" s="22" t="s">
        <v>1196</v>
      </c>
      <c r="G514" s="22" t="s">
        <v>1197</v>
      </c>
      <c r="H514" s="22" t="s">
        <v>1198</v>
      </c>
      <c r="I514" s="21" t="str">
        <f t="shared" si="24"/>
        <v>PENGAWAS</v>
      </c>
      <c r="J514" s="21" t="s">
        <v>57</v>
      </c>
      <c r="M514" s="14" t="s">
        <v>1194</v>
      </c>
    </row>
    <row r="515" spans="1:13">
      <c r="A515" s="22">
        <f t="shared" si="25"/>
        <v>511</v>
      </c>
      <c r="B515" s="21" t="str">
        <f t="shared" si="26"/>
        <v>MUK3-005</v>
      </c>
      <c r="C515" s="21" t="s">
        <v>1199</v>
      </c>
      <c r="D515" s="22"/>
      <c r="E515" s="22" t="s">
        <v>1200</v>
      </c>
      <c r="F515" s="22" t="s">
        <v>1196</v>
      </c>
      <c r="G515" s="22" t="s">
        <v>1201</v>
      </c>
      <c r="H515" s="22" t="s">
        <v>1198</v>
      </c>
      <c r="I515" s="21" t="str">
        <f t="shared" si="24"/>
        <v>OPERASIONAL</v>
      </c>
      <c r="J515" s="21" t="s">
        <v>16</v>
      </c>
      <c r="M515" s="14" t="s">
        <v>1199</v>
      </c>
    </row>
    <row r="516" spans="1:13">
      <c r="A516" s="22">
        <f t="shared" si="25"/>
        <v>512</v>
      </c>
      <c r="B516" s="21" t="str">
        <f t="shared" si="26"/>
        <v>MUK3-02</v>
      </c>
      <c r="C516" s="21" t="s">
        <v>1202</v>
      </c>
      <c r="D516" s="22"/>
      <c r="E516" s="22" t="s">
        <v>1203</v>
      </c>
      <c r="F516" s="22" t="s">
        <v>1196</v>
      </c>
      <c r="G516" s="22" t="s">
        <v>1201</v>
      </c>
      <c r="H516" s="22" t="s">
        <v>1198</v>
      </c>
      <c r="I516" s="21" t="str">
        <f t="shared" si="24"/>
        <v>OPERASIONAL</v>
      </c>
      <c r="J516" s="21" t="s">
        <v>16</v>
      </c>
      <c r="M516" s="14" t="s">
        <v>1202</v>
      </c>
    </row>
    <row r="517" spans="1:13">
      <c r="A517" s="22">
        <f t="shared" si="25"/>
        <v>513</v>
      </c>
      <c r="B517" s="21" t="str">
        <f t="shared" si="26"/>
        <v>MUK3-006</v>
      </c>
      <c r="C517" s="21" t="s">
        <v>1204</v>
      </c>
      <c r="D517" s="22"/>
      <c r="E517" s="22" t="s">
        <v>1205</v>
      </c>
      <c r="F517" s="22" t="s">
        <v>1196</v>
      </c>
      <c r="G517" s="22" t="s">
        <v>1201</v>
      </c>
      <c r="H517" s="22" t="s">
        <v>1198</v>
      </c>
      <c r="I517" s="21" t="str">
        <f t="shared" si="24"/>
        <v>OPERASIONAL</v>
      </c>
      <c r="J517" s="21" t="s">
        <v>16</v>
      </c>
      <c r="M517" s="14" t="s">
        <v>1204</v>
      </c>
    </row>
    <row r="518" spans="1:13">
      <c r="A518" s="22">
        <f t="shared" si="25"/>
        <v>514</v>
      </c>
      <c r="B518" s="21" t="str">
        <f t="shared" si="26"/>
        <v>MUK3-007</v>
      </c>
      <c r="C518" s="21" t="s">
        <v>1206</v>
      </c>
      <c r="D518" s="22"/>
      <c r="E518" s="22" t="s">
        <v>1207</v>
      </c>
      <c r="F518" s="22" t="s">
        <v>1196</v>
      </c>
      <c r="G518" s="22" t="s">
        <v>1197</v>
      </c>
      <c r="H518" s="22" t="s">
        <v>1198</v>
      </c>
      <c r="I518" s="21" t="str">
        <f t="shared" ref="I518:I581" si="27">IF(J518="A","OPERASIONAL",IF(J518="B","ADMINISTRASI",IF(J518="C","PENGAWAS",IF(J518="D","TEMPORERY"))))</f>
        <v>PENGAWAS</v>
      </c>
      <c r="J518" s="21" t="s">
        <v>57</v>
      </c>
      <c r="M518" s="14" t="s">
        <v>1206</v>
      </c>
    </row>
    <row r="519" spans="1:13">
      <c r="A519" s="22">
        <f t="shared" ref="A519:A582" si="28">A518+1</f>
        <v>515</v>
      </c>
      <c r="B519" s="21" t="str">
        <f t="shared" si="26"/>
        <v>RP - 201001</v>
      </c>
      <c r="C519" s="21" t="s">
        <v>1208</v>
      </c>
      <c r="D519" s="22"/>
      <c r="E519" s="22" t="s">
        <v>1209</v>
      </c>
      <c r="F519" s="22" t="s">
        <v>1210</v>
      </c>
      <c r="G519" s="22" t="s">
        <v>1211</v>
      </c>
      <c r="H519" s="22" t="s">
        <v>682</v>
      </c>
      <c r="I519" s="21" t="str">
        <f t="shared" si="27"/>
        <v>OPERASIONAL</v>
      </c>
      <c r="J519" s="21" t="s">
        <v>16</v>
      </c>
      <c r="M519" s="14" t="s">
        <v>1208</v>
      </c>
    </row>
    <row r="520" spans="1:13">
      <c r="A520" s="22">
        <f t="shared" si="28"/>
        <v>516</v>
      </c>
      <c r="B520" s="21" t="str">
        <f t="shared" si="26"/>
        <v>00000004</v>
      </c>
      <c r="C520" s="21">
        <v>4</v>
      </c>
      <c r="D520" s="22"/>
      <c r="E520" s="22" t="s">
        <v>1212</v>
      </c>
      <c r="F520" s="22" t="s">
        <v>1210</v>
      </c>
      <c r="G520" s="22" t="s">
        <v>1213</v>
      </c>
      <c r="H520" s="22" t="s">
        <v>682</v>
      </c>
      <c r="I520" s="21" t="str">
        <f t="shared" si="27"/>
        <v>OPERASIONAL</v>
      </c>
      <c r="J520" s="21" t="s">
        <v>16</v>
      </c>
      <c r="M520" s="14" t="s">
        <v>1214</v>
      </c>
    </row>
    <row r="521" spans="1:13">
      <c r="A521" s="22">
        <f t="shared" si="28"/>
        <v>517</v>
      </c>
      <c r="B521" s="21" t="str">
        <f t="shared" si="26"/>
        <v>RUPRAT - 0013</v>
      </c>
      <c r="C521" s="21" t="s">
        <v>1215</v>
      </c>
      <c r="D521" s="22"/>
      <c r="E521" s="22" t="s">
        <v>411</v>
      </c>
      <c r="F521" s="22" t="s">
        <v>1210</v>
      </c>
      <c r="G521" s="22" t="s">
        <v>1216</v>
      </c>
      <c r="H521" s="22" t="s">
        <v>355</v>
      </c>
      <c r="I521" s="21" t="str">
        <f t="shared" si="27"/>
        <v>OPERASIONAL</v>
      </c>
      <c r="J521" s="21" t="s">
        <v>16</v>
      </c>
      <c r="M521" s="14" t="s">
        <v>1215</v>
      </c>
    </row>
    <row r="522" spans="1:13">
      <c r="A522" s="22">
        <f t="shared" si="28"/>
        <v>518</v>
      </c>
      <c r="B522" s="21" t="str">
        <f t="shared" si="26"/>
        <v>00000000</v>
      </c>
      <c r="C522" s="21"/>
      <c r="D522" s="22"/>
      <c r="E522" s="22" t="s">
        <v>1217</v>
      </c>
      <c r="F522" s="22" t="s">
        <v>1210</v>
      </c>
      <c r="G522" s="22" t="s">
        <v>1218</v>
      </c>
      <c r="H522" s="22" t="s">
        <v>682</v>
      </c>
      <c r="I522" s="21" t="str">
        <f t="shared" si="27"/>
        <v>PENGAWAS</v>
      </c>
      <c r="J522" s="21" t="s">
        <v>57</v>
      </c>
      <c r="M522" s="14" t="s">
        <v>268</v>
      </c>
    </row>
    <row r="523" spans="1:13">
      <c r="A523" s="22">
        <f t="shared" si="28"/>
        <v>519</v>
      </c>
      <c r="B523" s="21" t="str">
        <f t="shared" si="26"/>
        <v>RP-003-2020</v>
      </c>
      <c r="C523" s="21" t="s">
        <v>1219</v>
      </c>
      <c r="D523" s="22"/>
      <c r="E523" s="22" t="s">
        <v>1220</v>
      </c>
      <c r="F523" s="22" t="s">
        <v>1210</v>
      </c>
      <c r="G523" s="22" t="s">
        <v>1213</v>
      </c>
      <c r="H523" s="22" t="s">
        <v>682</v>
      </c>
      <c r="I523" s="21" t="str">
        <f t="shared" si="27"/>
        <v>OPERASIONAL</v>
      </c>
      <c r="J523" s="21" t="s">
        <v>16</v>
      </c>
      <c r="M523" s="14" t="s">
        <v>1219</v>
      </c>
    </row>
    <row r="524" spans="1:13">
      <c r="A524" s="22">
        <f t="shared" si="28"/>
        <v>520</v>
      </c>
      <c r="B524" s="21" t="str">
        <f t="shared" si="26"/>
        <v>00000026</v>
      </c>
      <c r="C524" s="21">
        <v>26</v>
      </c>
      <c r="D524" s="22"/>
      <c r="E524" s="22" t="s">
        <v>1221</v>
      </c>
      <c r="F524" s="22" t="s">
        <v>1210</v>
      </c>
      <c r="G524" s="22" t="s">
        <v>1213</v>
      </c>
      <c r="H524" s="22" t="s">
        <v>682</v>
      </c>
      <c r="I524" s="21" t="str">
        <f t="shared" si="27"/>
        <v>OPERASIONAL</v>
      </c>
      <c r="J524" s="21" t="s">
        <v>16</v>
      </c>
      <c r="M524" s="14" t="s">
        <v>1222</v>
      </c>
    </row>
    <row r="525" spans="1:13">
      <c r="A525" s="22">
        <f t="shared" si="28"/>
        <v>521</v>
      </c>
      <c r="B525" s="21" t="str">
        <f t="shared" si="26"/>
        <v>001-RP</v>
      </c>
      <c r="C525" s="21" t="s">
        <v>1223</v>
      </c>
      <c r="D525" s="22"/>
      <c r="E525" s="22" t="s">
        <v>1224</v>
      </c>
      <c r="F525" s="22" t="s">
        <v>1210</v>
      </c>
      <c r="G525" s="22" t="s">
        <v>1225</v>
      </c>
      <c r="H525" s="22" t="s">
        <v>355</v>
      </c>
      <c r="I525" s="21" t="str">
        <f t="shared" si="27"/>
        <v>PENGAWAS</v>
      </c>
      <c r="J525" s="21" t="s">
        <v>57</v>
      </c>
      <c r="M525" s="14" t="s">
        <v>1223</v>
      </c>
    </row>
    <row r="526" spans="1:13">
      <c r="A526" s="22">
        <f t="shared" si="28"/>
        <v>522</v>
      </c>
      <c r="B526" s="21" t="str">
        <f t="shared" si="26"/>
        <v>SKB - 00011</v>
      </c>
      <c r="C526" s="21" t="s">
        <v>1226</v>
      </c>
      <c r="D526" s="22"/>
      <c r="E526" s="22" t="s">
        <v>1227</v>
      </c>
      <c r="F526" s="22" t="s">
        <v>1228</v>
      </c>
      <c r="G526" s="22" t="s">
        <v>1229</v>
      </c>
      <c r="H526" s="22" t="s">
        <v>386</v>
      </c>
      <c r="I526" s="21" t="str">
        <f t="shared" si="27"/>
        <v>PENGAWAS</v>
      </c>
      <c r="J526" s="21" t="s">
        <v>57</v>
      </c>
      <c r="M526" s="14" t="s">
        <v>1226</v>
      </c>
    </row>
    <row r="527" spans="1:13">
      <c r="A527" s="22">
        <f t="shared" si="28"/>
        <v>523</v>
      </c>
      <c r="B527" s="21" t="str">
        <f t="shared" si="26"/>
        <v>SKB - 00036</v>
      </c>
      <c r="C527" s="21" t="s">
        <v>1230</v>
      </c>
      <c r="D527" s="22"/>
      <c r="E527" s="22" t="s">
        <v>1231</v>
      </c>
      <c r="F527" s="22" t="s">
        <v>1228</v>
      </c>
      <c r="G527" s="22" t="s">
        <v>459</v>
      </c>
      <c r="H527" s="22" t="s">
        <v>386</v>
      </c>
      <c r="I527" s="21" t="str">
        <f t="shared" si="27"/>
        <v>PENGAWAS</v>
      </c>
      <c r="J527" s="21" t="s">
        <v>57</v>
      </c>
      <c r="M527" s="14" t="s">
        <v>1230</v>
      </c>
    </row>
    <row r="528" spans="1:13">
      <c r="A528" s="22">
        <f t="shared" si="28"/>
        <v>524</v>
      </c>
      <c r="B528" s="21" t="str">
        <f t="shared" si="26"/>
        <v>SKB - 00009</v>
      </c>
      <c r="C528" s="21" t="s">
        <v>1232</v>
      </c>
      <c r="D528" s="22"/>
      <c r="E528" s="22" t="s">
        <v>1233</v>
      </c>
      <c r="F528" s="22" t="s">
        <v>1228</v>
      </c>
      <c r="G528" s="22" t="s">
        <v>1234</v>
      </c>
      <c r="H528" s="22" t="s">
        <v>386</v>
      </c>
      <c r="I528" s="21" t="str">
        <f t="shared" si="27"/>
        <v>OPERASIONAL</v>
      </c>
      <c r="J528" s="21" t="s">
        <v>16</v>
      </c>
      <c r="M528" s="14" t="s">
        <v>1232</v>
      </c>
    </row>
    <row r="529" spans="1:13">
      <c r="A529" s="22">
        <f t="shared" si="28"/>
        <v>525</v>
      </c>
      <c r="B529" s="21" t="str">
        <f t="shared" si="26"/>
        <v>SKB - 00048</v>
      </c>
      <c r="C529" s="21" t="s">
        <v>1235</v>
      </c>
      <c r="D529" s="22"/>
      <c r="E529" s="22" t="s">
        <v>1236</v>
      </c>
      <c r="F529" s="22" t="s">
        <v>1228</v>
      </c>
      <c r="G529" s="22" t="s">
        <v>1234</v>
      </c>
      <c r="H529" s="22" t="s">
        <v>386</v>
      </c>
      <c r="I529" s="21" t="str">
        <f t="shared" si="27"/>
        <v>OPERASIONAL</v>
      </c>
      <c r="J529" s="21" t="s">
        <v>16</v>
      </c>
      <c r="M529" s="14" t="s">
        <v>1235</v>
      </c>
    </row>
    <row r="530" spans="1:13">
      <c r="A530" s="22">
        <f t="shared" si="28"/>
        <v>526</v>
      </c>
      <c r="B530" s="21" t="str">
        <f t="shared" si="26"/>
        <v>SKB - 00041</v>
      </c>
      <c r="C530" s="21" t="s">
        <v>1237</v>
      </c>
      <c r="D530" s="22"/>
      <c r="E530" s="22" t="s">
        <v>1238</v>
      </c>
      <c r="F530" s="22" t="s">
        <v>1228</v>
      </c>
      <c r="G530" s="22" t="s">
        <v>681</v>
      </c>
      <c r="H530" s="22" t="s">
        <v>386</v>
      </c>
      <c r="I530" s="21" t="str">
        <f t="shared" si="27"/>
        <v>OPERASIONAL</v>
      </c>
      <c r="J530" s="21" t="s">
        <v>16</v>
      </c>
      <c r="M530" s="14" t="s">
        <v>1237</v>
      </c>
    </row>
    <row r="531" spans="1:13">
      <c r="A531" s="22">
        <f t="shared" si="28"/>
        <v>527</v>
      </c>
      <c r="B531" s="21" t="str">
        <f t="shared" si="26"/>
        <v>SKB - 00046</v>
      </c>
      <c r="C531" s="21" t="s">
        <v>1239</v>
      </c>
      <c r="D531" s="22"/>
      <c r="E531" s="22" t="s">
        <v>1240</v>
      </c>
      <c r="F531" s="22" t="s">
        <v>1228</v>
      </c>
      <c r="G531" s="22" t="s">
        <v>681</v>
      </c>
      <c r="H531" s="22" t="s">
        <v>386</v>
      </c>
      <c r="I531" s="21" t="str">
        <f t="shared" si="27"/>
        <v>OPERASIONAL</v>
      </c>
      <c r="J531" s="21" t="s">
        <v>16</v>
      </c>
      <c r="M531" s="14" t="s">
        <v>1239</v>
      </c>
    </row>
    <row r="532" spans="1:13">
      <c r="A532" s="22">
        <f t="shared" si="28"/>
        <v>528</v>
      </c>
      <c r="B532" s="21" t="str">
        <f t="shared" si="26"/>
        <v>SKB - 00026</v>
      </c>
      <c r="C532" s="21" t="s">
        <v>1241</v>
      </c>
      <c r="D532" s="22"/>
      <c r="E532" s="22" t="s">
        <v>1242</v>
      </c>
      <c r="F532" s="22" t="s">
        <v>1228</v>
      </c>
      <c r="G532" s="22" t="s">
        <v>1243</v>
      </c>
      <c r="H532" s="22" t="s">
        <v>386</v>
      </c>
      <c r="I532" s="21" t="str">
        <f t="shared" si="27"/>
        <v>OPERASIONAL</v>
      </c>
      <c r="J532" s="21" t="s">
        <v>16</v>
      </c>
      <c r="M532" s="14" t="s">
        <v>1241</v>
      </c>
    </row>
    <row r="533" spans="1:13">
      <c r="A533" s="22">
        <f t="shared" si="28"/>
        <v>529</v>
      </c>
      <c r="B533" s="21" t="str">
        <f t="shared" si="26"/>
        <v>SKB - 00018</v>
      </c>
      <c r="C533" s="21" t="s">
        <v>1244</v>
      </c>
      <c r="D533" s="22"/>
      <c r="E533" s="22" t="s">
        <v>1245</v>
      </c>
      <c r="F533" s="22" t="s">
        <v>1228</v>
      </c>
      <c r="G533" s="22" t="s">
        <v>1246</v>
      </c>
      <c r="H533" s="22" t="s">
        <v>386</v>
      </c>
      <c r="I533" s="21" t="str">
        <f t="shared" si="27"/>
        <v>PENGAWAS</v>
      </c>
      <c r="J533" s="21" t="s">
        <v>57</v>
      </c>
      <c r="M533" s="14" t="s">
        <v>1244</v>
      </c>
    </row>
    <row r="534" spans="1:13">
      <c r="A534" s="22">
        <f t="shared" si="28"/>
        <v>530</v>
      </c>
      <c r="B534" s="21" t="str">
        <f t="shared" si="26"/>
        <v>SKB - 00045</v>
      </c>
      <c r="C534" s="21" t="s">
        <v>1247</v>
      </c>
      <c r="D534" s="22"/>
      <c r="E534" s="22" t="s">
        <v>1248</v>
      </c>
      <c r="F534" s="22" t="s">
        <v>1228</v>
      </c>
      <c r="G534" s="22" t="s">
        <v>681</v>
      </c>
      <c r="H534" s="22" t="s">
        <v>386</v>
      </c>
      <c r="I534" s="21" t="str">
        <f t="shared" si="27"/>
        <v>OPERASIONAL</v>
      </c>
      <c r="J534" s="21" t="s">
        <v>16</v>
      </c>
      <c r="M534" s="14" t="s">
        <v>1247</v>
      </c>
    </row>
    <row r="535" spans="1:13">
      <c r="A535" s="22">
        <f t="shared" si="28"/>
        <v>531</v>
      </c>
      <c r="B535" s="21" t="str">
        <f t="shared" si="26"/>
        <v>SKB - 00044</v>
      </c>
      <c r="C535" s="21" t="s">
        <v>1249</v>
      </c>
      <c r="D535" s="22"/>
      <c r="E535" s="22" t="s">
        <v>1250</v>
      </c>
      <c r="F535" s="22" t="s">
        <v>1228</v>
      </c>
      <c r="G535" s="22" t="s">
        <v>681</v>
      </c>
      <c r="H535" s="22" t="s">
        <v>386</v>
      </c>
      <c r="I535" s="21" t="str">
        <f t="shared" si="27"/>
        <v>OPERASIONAL</v>
      </c>
      <c r="J535" s="21" t="s">
        <v>16</v>
      </c>
      <c r="M535" s="14" t="s">
        <v>1249</v>
      </c>
    </row>
    <row r="536" spans="1:13">
      <c r="A536" s="22">
        <f t="shared" si="28"/>
        <v>532</v>
      </c>
      <c r="B536" s="21" t="str">
        <f t="shared" si="26"/>
        <v>SKB - 00039</v>
      </c>
      <c r="C536" s="21" t="s">
        <v>1251</v>
      </c>
      <c r="D536" s="22"/>
      <c r="E536" s="22" t="s">
        <v>1252</v>
      </c>
      <c r="F536" s="22" t="s">
        <v>1228</v>
      </c>
      <c r="G536" s="22" t="s">
        <v>1243</v>
      </c>
      <c r="H536" s="22" t="s">
        <v>386</v>
      </c>
      <c r="I536" s="21" t="str">
        <f t="shared" si="27"/>
        <v>OPERASIONAL</v>
      </c>
      <c r="J536" s="21" t="s">
        <v>16</v>
      </c>
      <c r="M536" s="14" t="s">
        <v>1251</v>
      </c>
    </row>
    <row r="537" spans="1:13">
      <c r="A537" s="22">
        <f t="shared" si="28"/>
        <v>533</v>
      </c>
      <c r="B537" s="21" t="str">
        <f t="shared" si="26"/>
        <v>00125489</v>
      </c>
      <c r="C537" s="21" t="s">
        <v>1253</v>
      </c>
      <c r="D537" s="22"/>
      <c r="E537" s="22" t="s">
        <v>1254</v>
      </c>
      <c r="F537" s="22" t="s">
        <v>1255</v>
      </c>
      <c r="G537" s="22" t="s">
        <v>1256</v>
      </c>
      <c r="H537" s="22" t="s">
        <v>1257</v>
      </c>
      <c r="I537" s="21" t="str">
        <f t="shared" si="27"/>
        <v>PENGAWAS</v>
      </c>
      <c r="J537" s="21" t="s">
        <v>57</v>
      </c>
      <c r="M537" s="14" t="s">
        <v>1253</v>
      </c>
    </row>
    <row r="538" spans="1:13">
      <c r="A538" s="22">
        <f t="shared" si="28"/>
        <v>534</v>
      </c>
      <c r="B538" s="21" t="str">
        <f t="shared" si="26"/>
        <v>00119133</v>
      </c>
      <c r="C538" s="21" t="s">
        <v>1258</v>
      </c>
      <c r="D538" s="22"/>
      <c r="E538" s="22" t="s">
        <v>1259</v>
      </c>
      <c r="F538" s="22" t="s">
        <v>1255</v>
      </c>
      <c r="G538" s="22" t="s">
        <v>651</v>
      </c>
      <c r="H538" s="22" t="s">
        <v>355</v>
      </c>
      <c r="I538" s="21" t="str">
        <f t="shared" si="27"/>
        <v>PENGAWAS</v>
      </c>
      <c r="J538" s="21" t="s">
        <v>57</v>
      </c>
      <c r="M538" s="14" t="s">
        <v>1258</v>
      </c>
    </row>
    <row r="539" spans="1:13">
      <c r="A539" s="22">
        <f t="shared" si="28"/>
        <v>535</v>
      </c>
      <c r="B539" s="21" t="str">
        <f t="shared" si="26"/>
        <v>80000678</v>
      </c>
      <c r="C539" s="21" t="s">
        <v>1260</v>
      </c>
      <c r="D539" s="22"/>
      <c r="E539" s="22" t="s">
        <v>1261</v>
      </c>
      <c r="F539" s="22" t="s">
        <v>1255</v>
      </c>
      <c r="G539" s="22" t="s">
        <v>205</v>
      </c>
      <c r="H539" s="22" t="s">
        <v>1262</v>
      </c>
      <c r="I539" s="21" t="str">
        <f t="shared" si="27"/>
        <v>OPERASIONAL</v>
      </c>
      <c r="J539" s="21" t="s">
        <v>16</v>
      </c>
      <c r="M539" s="14" t="s">
        <v>1260</v>
      </c>
    </row>
    <row r="540" spans="1:13">
      <c r="A540" s="22">
        <f t="shared" si="28"/>
        <v>536</v>
      </c>
      <c r="B540" s="21" t="str">
        <f t="shared" si="26"/>
        <v>80004295</v>
      </c>
      <c r="C540" s="21">
        <v>80004295</v>
      </c>
      <c r="D540" s="22"/>
      <c r="E540" s="22" t="s">
        <v>1263</v>
      </c>
      <c r="F540" s="22" t="s">
        <v>1255</v>
      </c>
      <c r="G540" s="22" t="s">
        <v>1264</v>
      </c>
      <c r="H540" s="22" t="s">
        <v>405</v>
      </c>
      <c r="I540" s="21" t="str">
        <f t="shared" si="27"/>
        <v>OPERASIONAL</v>
      </c>
      <c r="J540" s="21" t="s">
        <v>16</v>
      </c>
      <c r="M540" s="14" t="s">
        <v>1265</v>
      </c>
    </row>
    <row r="541" spans="1:13">
      <c r="A541" s="22">
        <f t="shared" si="28"/>
        <v>537</v>
      </c>
      <c r="B541" s="21" t="str">
        <f t="shared" si="26"/>
        <v>80002465</v>
      </c>
      <c r="C541" s="21" t="s">
        <v>1266</v>
      </c>
      <c r="D541" s="22"/>
      <c r="E541" s="22" t="s">
        <v>1267</v>
      </c>
      <c r="F541" s="22" t="s">
        <v>1255</v>
      </c>
      <c r="G541" s="22" t="s">
        <v>205</v>
      </c>
      <c r="H541" s="22" t="s">
        <v>1262</v>
      </c>
      <c r="I541" s="21" t="str">
        <f t="shared" si="27"/>
        <v>OPERASIONAL</v>
      </c>
      <c r="J541" s="21" t="s">
        <v>16</v>
      </c>
      <c r="M541" s="14" t="s">
        <v>1266</v>
      </c>
    </row>
    <row r="542" spans="1:13">
      <c r="A542" s="22">
        <f t="shared" si="28"/>
        <v>538</v>
      </c>
      <c r="B542" s="21" t="str">
        <f t="shared" si="26"/>
        <v>80001110</v>
      </c>
      <c r="C542" s="21" t="s">
        <v>1268</v>
      </c>
      <c r="D542" s="22"/>
      <c r="E542" s="22" t="s">
        <v>1269</v>
      </c>
      <c r="F542" s="22" t="s">
        <v>1255</v>
      </c>
      <c r="G542" s="22" t="s">
        <v>205</v>
      </c>
      <c r="H542" s="22" t="s">
        <v>1262</v>
      </c>
      <c r="I542" s="21" t="str">
        <f t="shared" si="27"/>
        <v>OPERASIONAL</v>
      </c>
      <c r="J542" s="21" t="s">
        <v>16</v>
      </c>
      <c r="M542" s="14" t="s">
        <v>1268</v>
      </c>
    </row>
    <row r="543" spans="1:13">
      <c r="A543" s="22">
        <f t="shared" si="28"/>
        <v>539</v>
      </c>
      <c r="B543" s="21" t="str">
        <f t="shared" si="26"/>
        <v>80002950</v>
      </c>
      <c r="C543" s="21" t="s">
        <v>1270</v>
      </c>
      <c r="D543" s="22"/>
      <c r="E543" s="22" t="s">
        <v>1271</v>
      </c>
      <c r="F543" s="22" t="s">
        <v>1255</v>
      </c>
      <c r="G543" s="22" t="s">
        <v>205</v>
      </c>
      <c r="H543" s="22" t="s">
        <v>206</v>
      </c>
      <c r="I543" s="21" t="str">
        <f t="shared" si="27"/>
        <v>OPERASIONAL</v>
      </c>
      <c r="J543" s="21" t="s">
        <v>16</v>
      </c>
      <c r="M543" s="14" t="s">
        <v>1270</v>
      </c>
    </row>
    <row r="544" spans="1:13">
      <c r="A544" s="22">
        <f t="shared" si="28"/>
        <v>540</v>
      </c>
      <c r="B544" s="21" t="str">
        <f t="shared" si="26"/>
        <v>80004596</v>
      </c>
      <c r="C544" s="21">
        <v>80004596</v>
      </c>
      <c r="D544" s="22"/>
      <c r="E544" s="22" t="s">
        <v>1272</v>
      </c>
      <c r="F544" s="22" t="s">
        <v>1255</v>
      </c>
      <c r="G544" s="22" t="s">
        <v>205</v>
      </c>
      <c r="H544" s="22" t="s">
        <v>405</v>
      </c>
      <c r="I544" s="21" t="str">
        <f t="shared" si="27"/>
        <v>OPERASIONAL</v>
      </c>
      <c r="J544" s="21" t="s">
        <v>16</v>
      </c>
      <c r="M544" s="14" t="s">
        <v>1273</v>
      </c>
    </row>
    <row r="545" spans="1:13">
      <c r="A545" s="22">
        <f t="shared" si="28"/>
        <v>541</v>
      </c>
      <c r="B545" s="21" t="str">
        <f t="shared" si="26"/>
        <v>80004601</v>
      </c>
      <c r="C545" s="21">
        <v>80004601</v>
      </c>
      <c r="D545" s="22"/>
      <c r="E545" s="22" t="s">
        <v>1274</v>
      </c>
      <c r="F545" s="22" t="s">
        <v>1255</v>
      </c>
      <c r="G545" s="22" t="s">
        <v>205</v>
      </c>
      <c r="H545" s="22" t="s">
        <v>405</v>
      </c>
      <c r="I545" s="21" t="str">
        <f t="shared" si="27"/>
        <v>OPERASIONAL</v>
      </c>
      <c r="J545" s="21" t="s">
        <v>16</v>
      </c>
      <c r="M545" s="14" t="s">
        <v>1275</v>
      </c>
    </row>
    <row r="546" spans="1:13">
      <c r="A546" s="22">
        <f t="shared" si="28"/>
        <v>542</v>
      </c>
      <c r="B546" s="21" t="str">
        <f t="shared" si="26"/>
        <v>80003629</v>
      </c>
      <c r="C546" s="21" t="s">
        <v>1276</v>
      </c>
      <c r="D546" s="22"/>
      <c r="E546" s="22" t="s">
        <v>1277</v>
      </c>
      <c r="F546" s="22" t="s">
        <v>1255</v>
      </c>
      <c r="G546" s="22" t="s">
        <v>205</v>
      </c>
      <c r="H546" s="22" t="s">
        <v>1262</v>
      </c>
      <c r="I546" s="21" t="str">
        <f t="shared" si="27"/>
        <v>OPERASIONAL</v>
      </c>
      <c r="J546" s="21" t="s">
        <v>16</v>
      </c>
      <c r="M546" s="14" t="s">
        <v>1276</v>
      </c>
    </row>
    <row r="547" spans="1:13">
      <c r="A547" s="22">
        <f t="shared" si="28"/>
        <v>543</v>
      </c>
      <c r="B547" s="21" t="str">
        <f t="shared" si="26"/>
        <v>80002570</v>
      </c>
      <c r="C547" s="21" t="s">
        <v>1278</v>
      </c>
      <c r="D547" s="22"/>
      <c r="E547" s="22" t="s">
        <v>1279</v>
      </c>
      <c r="F547" s="22" t="s">
        <v>1255</v>
      </c>
      <c r="G547" s="22" t="s">
        <v>1280</v>
      </c>
      <c r="H547" s="22" t="s">
        <v>206</v>
      </c>
      <c r="I547" s="21" t="str">
        <f t="shared" si="27"/>
        <v>OPERASIONAL</v>
      </c>
      <c r="J547" s="21" t="s">
        <v>16</v>
      </c>
      <c r="M547" s="14" t="s">
        <v>1278</v>
      </c>
    </row>
    <row r="548" spans="1:13">
      <c r="A548" s="22">
        <f t="shared" si="28"/>
        <v>544</v>
      </c>
      <c r="B548" s="21" t="str">
        <f t="shared" si="26"/>
        <v>80002321</v>
      </c>
      <c r="C548" s="21" t="s">
        <v>1281</v>
      </c>
      <c r="D548" s="22"/>
      <c r="E548" s="22" t="s">
        <v>1282</v>
      </c>
      <c r="F548" s="22" t="s">
        <v>1255</v>
      </c>
      <c r="G548" s="22" t="s">
        <v>205</v>
      </c>
      <c r="H548" s="22" t="s">
        <v>1262</v>
      </c>
      <c r="I548" s="21" t="str">
        <f t="shared" si="27"/>
        <v>OPERASIONAL</v>
      </c>
      <c r="J548" s="21" t="s">
        <v>16</v>
      </c>
      <c r="M548" s="14" t="s">
        <v>1281</v>
      </c>
    </row>
    <row r="549" spans="1:13">
      <c r="A549" s="22">
        <f t="shared" si="28"/>
        <v>545</v>
      </c>
      <c r="B549" s="21" t="str">
        <f t="shared" si="26"/>
        <v>80003187</v>
      </c>
      <c r="C549" s="21" t="s">
        <v>1283</v>
      </c>
      <c r="D549" s="22"/>
      <c r="E549" s="22" t="s">
        <v>1284</v>
      </c>
      <c r="F549" s="22" t="s">
        <v>1255</v>
      </c>
      <c r="G549" s="22" t="s">
        <v>1264</v>
      </c>
      <c r="H549" s="22" t="s">
        <v>1262</v>
      </c>
      <c r="I549" s="21" t="str">
        <f t="shared" si="27"/>
        <v>OPERASIONAL</v>
      </c>
      <c r="J549" s="21" t="s">
        <v>16</v>
      </c>
      <c r="M549" s="14" t="s">
        <v>1283</v>
      </c>
    </row>
    <row r="550" spans="1:13">
      <c r="A550" s="22">
        <f t="shared" si="28"/>
        <v>546</v>
      </c>
      <c r="B550" s="21" t="str">
        <f t="shared" si="26"/>
        <v>80003996</v>
      </c>
      <c r="C550" s="21">
        <v>80003996</v>
      </c>
      <c r="D550" s="22"/>
      <c r="E550" s="22" t="s">
        <v>1285</v>
      </c>
      <c r="F550" s="22" t="s">
        <v>1255</v>
      </c>
      <c r="G550" s="22" t="s">
        <v>205</v>
      </c>
      <c r="H550" s="22" t="s">
        <v>405</v>
      </c>
      <c r="I550" s="21" t="str">
        <f t="shared" si="27"/>
        <v>OPERASIONAL</v>
      </c>
      <c r="J550" s="21" t="s">
        <v>16</v>
      </c>
      <c r="M550" s="14" t="s">
        <v>1286</v>
      </c>
    </row>
    <row r="551" spans="1:13">
      <c r="A551" s="22">
        <f t="shared" si="28"/>
        <v>547</v>
      </c>
      <c r="B551" s="21" t="str">
        <f t="shared" si="26"/>
        <v>80002978</v>
      </c>
      <c r="C551" s="21" t="s">
        <v>1287</v>
      </c>
      <c r="D551" s="22"/>
      <c r="E551" s="22" t="s">
        <v>1288</v>
      </c>
      <c r="F551" s="22" t="s">
        <v>1255</v>
      </c>
      <c r="G551" s="22" t="s">
        <v>1289</v>
      </c>
      <c r="H551" s="22" t="s">
        <v>1290</v>
      </c>
      <c r="I551" s="21" t="str">
        <f t="shared" si="27"/>
        <v>OPERASIONAL</v>
      </c>
      <c r="J551" s="21" t="s">
        <v>16</v>
      </c>
      <c r="M551" s="14" t="s">
        <v>1287</v>
      </c>
    </row>
    <row r="552" spans="1:13">
      <c r="A552" s="22">
        <f t="shared" si="28"/>
        <v>548</v>
      </c>
      <c r="B552" s="21" t="str">
        <f t="shared" si="26"/>
        <v>80003997</v>
      </c>
      <c r="C552" s="21">
        <v>80003997</v>
      </c>
      <c r="D552" s="22"/>
      <c r="E552" s="22" t="s">
        <v>1291</v>
      </c>
      <c r="F552" s="22" t="s">
        <v>1255</v>
      </c>
      <c r="G552" s="22" t="s">
        <v>205</v>
      </c>
      <c r="H552" s="22" t="s">
        <v>405</v>
      </c>
      <c r="I552" s="21" t="str">
        <f t="shared" si="27"/>
        <v>OPERASIONAL</v>
      </c>
      <c r="J552" s="21" t="s">
        <v>16</v>
      </c>
      <c r="M552" s="14" t="s">
        <v>1292</v>
      </c>
    </row>
    <row r="553" spans="1:13">
      <c r="A553" s="22">
        <f t="shared" si="28"/>
        <v>549</v>
      </c>
      <c r="B553" s="21" t="str">
        <f t="shared" si="26"/>
        <v>80002958</v>
      </c>
      <c r="C553" s="21" t="s">
        <v>1293</v>
      </c>
      <c r="D553" s="22"/>
      <c r="E553" s="22" t="s">
        <v>1294</v>
      </c>
      <c r="F553" s="22" t="s">
        <v>1255</v>
      </c>
      <c r="G553" s="22" t="s">
        <v>1264</v>
      </c>
      <c r="H553" s="22" t="s">
        <v>206</v>
      </c>
      <c r="I553" s="21" t="str">
        <f t="shared" si="27"/>
        <v>OPERASIONAL</v>
      </c>
      <c r="J553" s="21" t="s">
        <v>16</v>
      </c>
      <c r="M553" s="14" t="s">
        <v>1293</v>
      </c>
    </row>
    <row r="554" spans="1:13">
      <c r="A554" s="22">
        <f t="shared" si="28"/>
        <v>550</v>
      </c>
      <c r="B554" s="21" t="str">
        <f t="shared" si="26"/>
        <v>80004006</v>
      </c>
      <c r="C554" s="21">
        <v>80004006</v>
      </c>
      <c r="D554" s="22"/>
      <c r="E554" s="22" t="s">
        <v>1295</v>
      </c>
      <c r="F554" s="22" t="s">
        <v>1255</v>
      </c>
      <c r="G554" s="22" t="s">
        <v>205</v>
      </c>
      <c r="H554" s="22" t="s">
        <v>405</v>
      </c>
      <c r="I554" s="21" t="str">
        <f t="shared" si="27"/>
        <v>OPERASIONAL</v>
      </c>
      <c r="J554" s="21" t="s">
        <v>16</v>
      </c>
      <c r="M554" s="14" t="s">
        <v>1296</v>
      </c>
    </row>
    <row r="555" spans="1:13">
      <c r="A555" s="22">
        <f t="shared" si="28"/>
        <v>551</v>
      </c>
      <c r="B555" s="21" t="str">
        <f t="shared" si="26"/>
        <v>80003010</v>
      </c>
      <c r="C555" s="21" t="s">
        <v>1297</v>
      </c>
      <c r="D555" s="22"/>
      <c r="E555" s="22" t="s">
        <v>1298</v>
      </c>
      <c r="F555" s="22" t="s">
        <v>1255</v>
      </c>
      <c r="G555" s="22" t="s">
        <v>1299</v>
      </c>
      <c r="H555" s="22" t="s">
        <v>1300</v>
      </c>
      <c r="I555" s="21" t="str">
        <f t="shared" si="27"/>
        <v>OPERASIONAL</v>
      </c>
      <c r="J555" s="21" t="s">
        <v>16</v>
      </c>
      <c r="M555" s="14" t="s">
        <v>1297</v>
      </c>
    </row>
    <row r="556" spans="1:13">
      <c r="A556" s="22">
        <f t="shared" si="28"/>
        <v>552</v>
      </c>
      <c r="B556" s="21" t="str">
        <f t="shared" si="26"/>
        <v>80002069</v>
      </c>
      <c r="C556" s="21" t="s">
        <v>1301</v>
      </c>
      <c r="D556" s="22"/>
      <c r="E556" s="22" t="s">
        <v>1298</v>
      </c>
      <c r="F556" s="22" t="s">
        <v>1255</v>
      </c>
      <c r="G556" s="22" t="s">
        <v>1289</v>
      </c>
      <c r="H556" s="22" t="s">
        <v>1290</v>
      </c>
      <c r="I556" s="21" t="str">
        <f t="shared" si="27"/>
        <v>OPERASIONAL</v>
      </c>
      <c r="J556" s="21" t="s">
        <v>16</v>
      </c>
      <c r="M556" s="14" t="s">
        <v>1301</v>
      </c>
    </row>
    <row r="557" spans="1:13">
      <c r="A557" s="22">
        <f t="shared" si="28"/>
        <v>553</v>
      </c>
      <c r="B557" s="21" t="str">
        <f t="shared" si="26"/>
        <v>80004839</v>
      </c>
      <c r="C557" s="21">
        <v>80004839</v>
      </c>
      <c r="D557" s="22"/>
      <c r="E557" s="22" t="s">
        <v>1302</v>
      </c>
      <c r="F557" s="22" t="s">
        <v>1255</v>
      </c>
      <c r="G557" s="22" t="s">
        <v>1264</v>
      </c>
      <c r="H557" s="22" t="s">
        <v>405</v>
      </c>
      <c r="I557" s="21" t="str">
        <f t="shared" si="27"/>
        <v>OPERASIONAL</v>
      </c>
      <c r="J557" s="21" t="s">
        <v>16</v>
      </c>
      <c r="M557" s="14" t="s">
        <v>1303</v>
      </c>
    </row>
    <row r="558" spans="1:13">
      <c r="A558" s="22">
        <f t="shared" si="28"/>
        <v>554</v>
      </c>
      <c r="B558" s="21" t="str">
        <f t="shared" si="26"/>
        <v>00105291</v>
      </c>
      <c r="C558" s="21" t="s">
        <v>1304</v>
      </c>
      <c r="D558" s="22"/>
      <c r="E558" s="22" t="s">
        <v>1305</v>
      </c>
      <c r="F558" s="22" t="s">
        <v>1255</v>
      </c>
      <c r="G558" s="22" t="s">
        <v>1306</v>
      </c>
      <c r="H558" s="22" t="s">
        <v>1307</v>
      </c>
      <c r="I558" s="21" t="str">
        <f t="shared" si="27"/>
        <v>PENGAWAS</v>
      </c>
      <c r="J558" s="21" t="s">
        <v>57</v>
      </c>
      <c r="M558" s="14" t="s">
        <v>1304</v>
      </c>
    </row>
    <row r="559" spans="1:13">
      <c r="A559" s="22">
        <f t="shared" si="28"/>
        <v>555</v>
      </c>
      <c r="B559" s="21" t="str">
        <f t="shared" si="26"/>
        <v>80001312</v>
      </c>
      <c r="C559" s="21" t="s">
        <v>1308</v>
      </c>
      <c r="D559" s="22"/>
      <c r="E559" s="22" t="s">
        <v>1309</v>
      </c>
      <c r="F559" s="22" t="s">
        <v>1255</v>
      </c>
      <c r="G559" s="22" t="s">
        <v>1310</v>
      </c>
      <c r="H559" s="22" t="s">
        <v>1311</v>
      </c>
      <c r="I559" s="21" t="str">
        <f t="shared" si="27"/>
        <v>PENGAWAS</v>
      </c>
      <c r="J559" s="21" t="s">
        <v>57</v>
      </c>
      <c r="M559" s="14" t="s">
        <v>1308</v>
      </c>
    </row>
    <row r="560" spans="1:13">
      <c r="A560" s="22">
        <f t="shared" si="28"/>
        <v>556</v>
      </c>
      <c r="B560" s="21" t="str">
        <f t="shared" si="26"/>
        <v>80002456</v>
      </c>
      <c r="C560" s="21" t="s">
        <v>1312</v>
      </c>
      <c r="D560" s="22"/>
      <c r="E560" s="22" t="s">
        <v>1313</v>
      </c>
      <c r="F560" s="22" t="s">
        <v>1255</v>
      </c>
      <c r="G560" s="22" t="s">
        <v>1289</v>
      </c>
      <c r="H560" s="22" t="s">
        <v>1290</v>
      </c>
      <c r="I560" s="21" t="str">
        <f t="shared" si="27"/>
        <v>OPERASIONAL</v>
      </c>
      <c r="J560" s="21" t="s">
        <v>16</v>
      </c>
      <c r="M560" s="14" t="s">
        <v>1312</v>
      </c>
    </row>
    <row r="561" spans="1:13">
      <c r="A561" s="22">
        <f t="shared" si="28"/>
        <v>557</v>
      </c>
      <c r="B561" s="21" t="str">
        <f t="shared" si="26"/>
        <v>80004594</v>
      </c>
      <c r="C561" s="21">
        <v>80004594</v>
      </c>
      <c r="D561" s="22"/>
      <c r="E561" s="22" t="s">
        <v>1314</v>
      </c>
      <c r="F561" s="22" t="s">
        <v>1255</v>
      </c>
      <c r="G561" s="22" t="s">
        <v>205</v>
      </c>
      <c r="H561" s="22" t="s">
        <v>405</v>
      </c>
      <c r="I561" s="21" t="str">
        <f t="shared" si="27"/>
        <v>OPERASIONAL</v>
      </c>
      <c r="J561" s="21" t="s">
        <v>16</v>
      </c>
      <c r="M561" s="14" t="s">
        <v>1315</v>
      </c>
    </row>
    <row r="562" spans="1:13">
      <c r="A562" s="22">
        <f t="shared" si="28"/>
        <v>558</v>
      </c>
      <c r="B562" s="21" t="str">
        <f t="shared" si="26"/>
        <v>80002868</v>
      </c>
      <c r="C562" s="21" t="s">
        <v>1316</v>
      </c>
      <c r="D562" s="22"/>
      <c r="E562" s="22" t="s">
        <v>1317</v>
      </c>
      <c r="F562" s="22" t="s">
        <v>1255</v>
      </c>
      <c r="G562" s="22" t="s">
        <v>205</v>
      </c>
      <c r="H562" s="22" t="s">
        <v>206</v>
      </c>
      <c r="I562" s="21" t="str">
        <f t="shared" si="27"/>
        <v>OPERASIONAL</v>
      </c>
      <c r="J562" s="21" t="s">
        <v>16</v>
      </c>
      <c r="M562" s="14" t="s">
        <v>1316</v>
      </c>
    </row>
    <row r="563" spans="1:13">
      <c r="A563" s="22">
        <f t="shared" si="28"/>
        <v>559</v>
      </c>
      <c r="B563" s="21" t="str">
        <f t="shared" si="26"/>
        <v>00115120</v>
      </c>
      <c r="C563" s="21" t="s">
        <v>1318</v>
      </c>
      <c r="D563" s="22"/>
      <c r="E563" s="22" t="s">
        <v>1319</v>
      </c>
      <c r="F563" s="22" t="s">
        <v>1255</v>
      </c>
      <c r="G563" s="22" t="s">
        <v>1320</v>
      </c>
      <c r="H563" s="22" t="s">
        <v>1321</v>
      </c>
      <c r="I563" s="21" t="str">
        <f t="shared" si="27"/>
        <v>PENGAWAS</v>
      </c>
      <c r="J563" s="21" t="s">
        <v>57</v>
      </c>
      <c r="M563" s="14" t="s">
        <v>1318</v>
      </c>
    </row>
    <row r="564" spans="1:13">
      <c r="A564" s="22">
        <f t="shared" si="28"/>
        <v>560</v>
      </c>
      <c r="B564" s="21" t="str">
        <f t="shared" si="26"/>
        <v>80004520</v>
      </c>
      <c r="C564" s="21" t="s">
        <v>1322</v>
      </c>
      <c r="D564" s="22"/>
      <c r="E564" s="22" t="s">
        <v>1323</v>
      </c>
      <c r="F564" s="22" t="s">
        <v>1255</v>
      </c>
      <c r="G564" s="22" t="s">
        <v>205</v>
      </c>
      <c r="H564" s="22" t="s">
        <v>1262</v>
      </c>
      <c r="I564" s="21" t="str">
        <f t="shared" si="27"/>
        <v>OPERASIONAL</v>
      </c>
      <c r="J564" s="21" t="s">
        <v>16</v>
      </c>
      <c r="M564" s="14" t="s">
        <v>1322</v>
      </c>
    </row>
    <row r="565" spans="1:13">
      <c r="A565" s="22">
        <f t="shared" si="28"/>
        <v>561</v>
      </c>
      <c r="B565" s="21" t="str">
        <f t="shared" si="26"/>
        <v>80002034</v>
      </c>
      <c r="C565" s="21" t="s">
        <v>1324</v>
      </c>
      <c r="D565" s="22"/>
      <c r="E565" s="22" t="s">
        <v>1325</v>
      </c>
      <c r="F565" s="22" t="s">
        <v>1255</v>
      </c>
      <c r="G565" s="22" t="s">
        <v>1264</v>
      </c>
      <c r="H565" s="22" t="s">
        <v>1262</v>
      </c>
      <c r="I565" s="21" t="str">
        <f t="shared" si="27"/>
        <v>OPERASIONAL</v>
      </c>
      <c r="J565" s="21" t="s">
        <v>16</v>
      </c>
      <c r="M565" s="14" t="s">
        <v>1324</v>
      </c>
    </row>
    <row r="566" spans="1:13">
      <c r="A566" s="22">
        <f t="shared" si="28"/>
        <v>562</v>
      </c>
      <c r="B566" s="21" t="str">
        <f t="shared" si="26"/>
        <v>80002292</v>
      </c>
      <c r="C566" s="21" t="s">
        <v>1326</v>
      </c>
      <c r="D566" s="22"/>
      <c r="E566" s="22" t="s">
        <v>1327</v>
      </c>
      <c r="F566" s="22" t="s">
        <v>1255</v>
      </c>
      <c r="G566" s="22" t="s">
        <v>1328</v>
      </c>
      <c r="H566" s="22" t="s">
        <v>1329</v>
      </c>
      <c r="I566" s="21" t="str">
        <f t="shared" si="27"/>
        <v>PENGAWAS</v>
      </c>
      <c r="J566" s="21" t="s">
        <v>57</v>
      </c>
      <c r="M566" s="14" t="s">
        <v>1326</v>
      </c>
    </row>
    <row r="567" spans="1:13">
      <c r="A567" s="22">
        <f t="shared" si="28"/>
        <v>563</v>
      </c>
      <c r="B567" s="21" t="str">
        <f t="shared" si="26"/>
        <v>80002159</v>
      </c>
      <c r="C567" s="21" t="s">
        <v>1330</v>
      </c>
      <c r="D567" s="22"/>
      <c r="E567" s="22" t="s">
        <v>1331</v>
      </c>
      <c r="F567" s="22" t="s">
        <v>1255</v>
      </c>
      <c r="G567" s="22" t="s">
        <v>1332</v>
      </c>
      <c r="H567" s="22" t="s">
        <v>1333</v>
      </c>
      <c r="I567" s="21" t="str">
        <f t="shared" si="27"/>
        <v>PENGAWAS</v>
      </c>
      <c r="J567" s="21" t="s">
        <v>57</v>
      </c>
      <c r="M567" s="14" t="s">
        <v>1330</v>
      </c>
    </row>
    <row r="568" spans="1:13">
      <c r="A568" s="22">
        <f t="shared" si="28"/>
        <v>564</v>
      </c>
      <c r="B568" s="21" t="str">
        <f t="shared" si="26"/>
        <v>80002039</v>
      </c>
      <c r="C568" s="21" t="s">
        <v>1334</v>
      </c>
      <c r="D568" s="22"/>
      <c r="E568" s="22" t="s">
        <v>1335</v>
      </c>
      <c r="F568" s="22" t="s">
        <v>1255</v>
      </c>
      <c r="G568" s="22" t="s">
        <v>1264</v>
      </c>
      <c r="H568" s="22" t="s">
        <v>1262</v>
      </c>
      <c r="I568" s="21" t="str">
        <f t="shared" si="27"/>
        <v>OPERASIONAL</v>
      </c>
      <c r="J568" s="21" t="s">
        <v>16</v>
      </c>
      <c r="M568" s="14" t="s">
        <v>1334</v>
      </c>
    </row>
    <row r="569" spans="1:13">
      <c r="A569" s="22">
        <f t="shared" si="28"/>
        <v>565</v>
      </c>
      <c r="B569" s="21" t="str">
        <f t="shared" si="26"/>
        <v>80001975</v>
      </c>
      <c r="C569" s="21" t="s">
        <v>1336</v>
      </c>
      <c r="D569" s="22"/>
      <c r="E569" s="22" t="s">
        <v>1337</v>
      </c>
      <c r="F569" s="22" t="s">
        <v>1255</v>
      </c>
      <c r="G569" s="22" t="s">
        <v>1338</v>
      </c>
      <c r="H569" s="22" t="s">
        <v>1339</v>
      </c>
      <c r="I569" s="21" t="str">
        <f t="shared" si="27"/>
        <v>OPERASIONAL</v>
      </c>
      <c r="J569" s="21" t="s">
        <v>16</v>
      </c>
      <c r="M569" s="14" t="s">
        <v>1336</v>
      </c>
    </row>
    <row r="570" spans="1:13">
      <c r="A570" s="22">
        <f t="shared" si="28"/>
        <v>566</v>
      </c>
      <c r="B570" s="21" t="str">
        <f t="shared" si="26"/>
        <v>80002839</v>
      </c>
      <c r="C570" s="21" t="s">
        <v>1340</v>
      </c>
      <c r="D570" s="22"/>
      <c r="E570" s="22" t="s">
        <v>1341</v>
      </c>
      <c r="F570" s="22" t="s">
        <v>1255</v>
      </c>
      <c r="G570" s="22" t="s">
        <v>1264</v>
      </c>
      <c r="H570" s="22" t="s">
        <v>206</v>
      </c>
      <c r="I570" s="21" t="str">
        <f t="shared" si="27"/>
        <v>OPERASIONAL</v>
      </c>
      <c r="J570" s="21" t="s">
        <v>16</v>
      </c>
      <c r="M570" s="14" t="s">
        <v>1340</v>
      </c>
    </row>
    <row r="571" spans="1:13">
      <c r="A571" s="22">
        <f t="shared" si="28"/>
        <v>567</v>
      </c>
      <c r="B571" s="21" t="str">
        <f t="shared" ref="B571:B634" si="29">TEXT(C571,"00000000")</f>
        <v>80004623</v>
      </c>
      <c r="C571" s="21">
        <v>80004623</v>
      </c>
      <c r="D571" s="22"/>
      <c r="E571" s="22" t="s">
        <v>1342</v>
      </c>
      <c r="F571" s="22" t="s">
        <v>1255</v>
      </c>
      <c r="G571" s="22" t="s">
        <v>205</v>
      </c>
      <c r="H571" s="22" t="s">
        <v>405</v>
      </c>
      <c r="I571" s="21" t="str">
        <f t="shared" si="27"/>
        <v>OPERASIONAL</v>
      </c>
      <c r="J571" s="21" t="s">
        <v>16</v>
      </c>
      <c r="M571" s="14" t="s">
        <v>1343</v>
      </c>
    </row>
    <row r="572" spans="1:13">
      <c r="A572" s="22">
        <f t="shared" si="28"/>
        <v>568</v>
      </c>
      <c r="B572" s="21" t="str">
        <f t="shared" si="29"/>
        <v>80002171</v>
      </c>
      <c r="C572" s="21" t="s">
        <v>1344</v>
      </c>
      <c r="D572" s="22"/>
      <c r="E572" s="22" t="s">
        <v>1345</v>
      </c>
      <c r="F572" s="22" t="s">
        <v>1255</v>
      </c>
      <c r="G572" s="22" t="s">
        <v>1346</v>
      </c>
      <c r="H572" s="22" t="s">
        <v>1347</v>
      </c>
      <c r="I572" s="21" t="str">
        <f t="shared" si="27"/>
        <v>PENGAWAS</v>
      </c>
      <c r="J572" s="21" t="s">
        <v>57</v>
      </c>
      <c r="M572" s="14" t="s">
        <v>1344</v>
      </c>
    </row>
    <row r="573" spans="1:13">
      <c r="A573" s="22">
        <f t="shared" si="28"/>
        <v>569</v>
      </c>
      <c r="B573" s="21" t="str">
        <f t="shared" si="29"/>
        <v>80002942</v>
      </c>
      <c r="C573" s="21">
        <v>80002942</v>
      </c>
      <c r="D573" s="22"/>
      <c r="E573" s="22" t="s">
        <v>1348</v>
      </c>
      <c r="F573" s="22" t="s">
        <v>1255</v>
      </c>
      <c r="G573" s="22" t="s">
        <v>1349</v>
      </c>
      <c r="H573" s="22" t="s">
        <v>328</v>
      </c>
      <c r="I573" s="21" t="str">
        <f t="shared" si="27"/>
        <v>OPERASIONAL</v>
      </c>
      <c r="J573" s="21" t="s">
        <v>16</v>
      </c>
      <c r="M573" s="14" t="s">
        <v>1350</v>
      </c>
    </row>
    <row r="574" spans="1:13">
      <c r="A574" s="22">
        <f t="shared" si="28"/>
        <v>570</v>
      </c>
      <c r="B574" s="21" t="str">
        <f t="shared" si="29"/>
        <v>80003896</v>
      </c>
      <c r="C574" s="21">
        <v>80003896</v>
      </c>
      <c r="D574" s="22"/>
      <c r="E574" s="22" t="s">
        <v>1351</v>
      </c>
      <c r="F574" s="22" t="s">
        <v>1255</v>
      </c>
      <c r="G574" s="22" t="s">
        <v>205</v>
      </c>
      <c r="H574" s="22" t="s">
        <v>405</v>
      </c>
      <c r="I574" s="21" t="str">
        <f t="shared" si="27"/>
        <v>OPERASIONAL</v>
      </c>
      <c r="J574" s="21" t="s">
        <v>16</v>
      </c>
      <c r="M574" s="14" t="s">
        <v>1352</v>
      </c>
    </row>
    <row r="575" spans="1:13">
      <c r="A575" s="22">
        <f t="shared" si="28"/>
        <v>571</v>
      </c>
      <c r="B575" s="21" t="str">
        <f t="shared" si="29"/>
        <v>80004005</v>
      </c>
      <c r="C575" s="21">
        <v>80004005</v>
      </c>
      <c r="D575" s="22"/>
      <c r="E575" s="22" t="s">
        <v>1353</v>
      </c>
      <c r="F575" s="22" t="s">
        <v>1255</v>
      </c>
      <c r="G575" s="22" t="s">
        <v>205</v>
      </c>
      <c r="H575" s="22" t="s">
        <v>405</v>
      </c>
      <c r="I575" s="21" t="str">
        <f t="shared" si="27"/>
        <v>OPERASIONAL</v>
      </c>
      <c r="J575" s="21" t="s">
        <v>16</v>
      </c>
      <c r="M575" s="14" t="s">
        <v>1354</v>
      </c>
    </row>
    <row r="576" spans="1:13">
      <c r="A576" s="22">
        <f t="shared" si="28"/>
        <v>572</v>
      </c>
      <c r="B576" s="21" t="str">
        <f t="shared" si="29"/>
        <v>80003519</v>
      </c>
      <c r="C576" s="21" t="s">
        <v>1355</v>
      </c>
      <c r="D576" s="22"/>
      <c r="E576" s="22" t="s">
        <v>1356</v>
      </c>
      <c r="F576" s="22" t="s">
        <v>1255</v>
      </c>
      <c r="G576" s="22" t="s">
        <v>205</v>
      </c>
      <c r="H576" s="22" t="s">
        <v>206</v>
      </c>
      <c r="I576" s="21" t="str">
        <f t="shared" si="27"/>
        <v>OPERASIONAL</v>
      </c>
      <c r="J576" s="21" t="s">
        <v>16</v>
      </c>
      <c r="M576" s="14" t="s">
        <v>1355</v>
      </c>
    </row>
    <row r="577" spans="1:13">
      <c r="A577" s="22">
        <f t="shared" si="28"/>
        <v>573</v>
      </c>
      <c r="B577" s="21" t="str">
        <f t="shared" si="29"/>
        <v>80003899</v>
      </c>
      <c r="C577" s="21">
        <v>80003899</v>
      </c>
      <c r="D577" s="22"/>
      <c r="E577" s="22" t="s">
        <v>1357</v>
      </c>
      <c r="F577" s="22" t="s">
        <v>1255</v>
      </c>
      <c r="G577" s="22" t="s">
        <v>205</v>
      </c>
      <c r="H577" s="22" t="s">
        <v>405</v>
      </c>
      <c r="I577" s="21" t="str">
        <f t="shared" si="27"/>
        <v>OPERASIONAL</v>
      </c>
      <c r="J577" s="21" t="s">
        <v>16</v>
      </c>
      <c r="M577" s="14" t="s">
        <v>1358</v>
      </c>
    </row>
    <row r="578" spans="1:13">
      <c r="A578" s="22">
        <f t="shared" si="28"/>
        <v>574</v>
      </c>
      <c r="B578" s="21" t="str">
        <f t="shared" si="29"/>
        <v>80004317</v>
      </c>
      <c r="C578" s="21">
        <v>80004317</v>
      </c>
      <c r="D578" s="22"/>
      <c r="E578" s="22" t="s">
        <v>1359</v>
      </c>
      <c r="F578" s="22" t="s">
        <v>1255</v>
      </c>
      <c r="G578" s="22" t="s">
        <v>205</v>
      </c>
      <c r="H578" s="22" t="s">
        <v>405</v>
      </c>
      <c r="I578" s="21" t="str">
        <f t="shared" si="27"/>
        <v>OPERASIONAL</v>
      </c>
      <c r="J578" s="21" t="s">
        <v>16</v>
      </c>
      <c r="M578" s="14" t="s">
        <v>1360</v>
      </c>
    </row>
    <row r="579" spans="1:13">
      <c r="A579" s="22">
        <f t="shared" si="28"/>
        <v>575</v>
      </c>
      <c r="B579" s="21" t="str">
        <f t="shared" si="29"/>
        <v>80002638</v>
      </c>
      <c r="C579" s="21" t="s">
        <v>1361</v>
      </c>
      <c r="D579" s="22"/>
      <c r="E579" s="22" t="s">
        <v>1362</v>
      </c>
      <c r="F579" s="22" t="s">
        <v>1255</v>
      </c>
      <c r="G579" s="22" t="s">
        <v>1264</v>
      </c>
      <c r="H579" s="22" t="s">
        <v>206</v>
      </c>
      <c r="I579" s="21" t="str">
        <f t="shared" si="27"/>
        <v>OPERASIONAL</v>
      </c>
      <c r="J579" s="21" t="s">
        <v>16</v>
      </c>
      <c r="M579" s="14" t="s">
        <v>1361</v>
      </c>
    </row>
    <row r="580" spans="1:13">
      <c r="A580" s="22">
        <f t="shared" si="28"/>
        <v>576</v>
      </c>
      <c r="B580" s="21" t="str">
        <f t="shared" si="29"/>
        <v>80002535</v>
      </c>
      <c r="C580" s="21" t="s">
        <v>1363</v>
      </c>
      <c r="D580" s="22"/>
      <c r="E580" s="22" t="s">
        <v>1364</v>
      </c>
      <c r="F580" s="22" t="s">
        <v>1255</v>
      </c>
      <c r="G580" s="22" t="s">
        <v>1264</v>
      </c>
      <c r="H580" s="22" t="s">
        <v>1262</v>
      </c>
      <c r="I580" s="21" t="str">
        <f t="shared" si="27"/>
        <v>OPERASIONAL</v>
      </c>
      <c r="J580" s="21" t="s">
        <v>16</v>
      </c>
      <c r="M580" s="14" t="s">
        <v>1363</v>
      </c>
    </row>
    <row r="581" spans="1:13">
      <c r="A581" s="22">
        <f t="shared" si="28"/>
        <v>577</v>
      </c>
      <c r="B581" s="21" t="str">
        <f t="shared" si="29"/>
        <v>00112221</v>
      </c>
      <c r="C581" s="21" t="s">
        <v>1365</v>
      </c>
      <c r="D581" s="22"/>
      <c r="E581" s="22" t="s">
        <v>1366</v>
      </c>
      <c r="F581" s="22" t="s">
        <v>1255</v>
      </c>
      <c r="G581" s="22" t="s">
        <v>1367</v>
      </c>
      <c r="H581" s="22" t="s">
        <v>1321</v>
      </c>
      <c r="I581" s="21" t="str">
        <f t="shared" si="27"/>
        <v>OPERASIONAL</v>
      </c>
      <c r="J581" s="21" t="s">
        <v>16</v>
      </c>
      <c r="M581" s="14" t="s">
        <v>1365</v>
      </c>
    </row>
    <row r="582" spans="1:13">
      <c r="A582" s="22">
        <f t="shared" si="28"/>
        <v>578</v>
      </c>
      <c r="B582" s="21" t="str">
        <f t="shared" si="29"/>
        <v>80002256</v>
      </c>
      <c r="C582" s="21" t="s">
        <v>1368</v>
      </c>
      <c r="D582" s="22"/>
      <c r="E582" s="22" t="s">
        <v>1369</v>
      </c>
      <c r="F582" s="22" t="s">
        <v>1255</v>
      </c>
      <c r="G582" s="22" t="s">
        <v>1346</v>
      </c>
      <c r="H582" s="22" t="s">
        <v>1347</v>
      </c>
      <c r="I582" s="21" t="str">
        <f t="shared" ref="I582:I645" si="30">IF(J582="A","OPERASIONAL",IF(J582="B","ADMINISTRASI",IF(J582="C","PENGAWAS",IF(J582="D","TEMPORERY"))))</f>
        <v>PENGAWAS</v>
      </c>
      <c r="J582" s="21" t="s">
        <v>57</v>
      </c>
      <c r="M582" s="14" t="s">
        <v>1368</v>
      </c>
    </row>
    <row r="583" spans="1:13">
      <c r="A583" s="22">
        <f t="shared" ref="A583:A646" si="31">A582+1</f>
        <v>579</v>
      </c>
      <c r="B583" s="21" t="str">
        <f t="shared" si="29"/>
        <v>80002375</v>
      </c>
      <c r="C583" s="21" t="s">
        <v>1370</v>
      </c>
      <c r="D583" s="22"/>
      <c r="E583" s="22" t="s">
        <v>1371</v>
      </c>
      <c r="F583" s="22" t="s">
        <v>1255</v>
      </c>
      <c r="G583" s="22" t="s">
        <v>205</v>
      </c>
      <c r="H583" s="22" t="s">
        <v>1262</v>
      </c>
      <c r="I583" s="21" t="str">
        <f t="shared" si="30"/>
        <v>OPERASIONAL</v>
      </c>
      <c r="J583" s="21" t="s">
        <v>16</v>
      </c>
      <c r="M583" s="14" t="s">
        <v>1370</v>
      </c>
    </row>
    <row r="584" spans="1:13">
      <c r="A584" s="22">
        <f t="shared" si="31"/>
        <v>580</v>
      </c>
      <c r="B584" s="21" t="str">
        <f t="shared" si="29"/>
        <v>80002700</v>
      </c>
      <c r="C584" s="21" t="s">
        <v>1372</v>
      </c>
      <c r="D584" s="22"/>
      <c r="E584" s="22" t="s">
        <v>1373</v>
      </c>
      <c r="F584" s="22" t="s">
        <v>1255</v>
      </c>
      <c r="G584" s="22" t="s">
        <v>205</v>
      </c>
      <c r="H584" s="22" t="s">
        <v>206</v>
      </c>
      <c r="I584" s="21" t="str">
        <f t="shared" si="30"/>
        <v>OPERASIONAL</v>
      </c>
      <c r="J584" s="21" t="s">
        <v>16</v>
      </c>
      <c r="M584" s="14" t="s">
        <v>1372</v>
      </c>
    </row>
    <row r="585" spans="1:13">
      <c r="A585" s="22">
        <f t="shared" si="31"/>
        <v>581</v>
      </c>
      <c r="B585" s="21" t="str">
        <f t="shared" si="29"/>
        <v>80002888</v>
      </c>
      <c r="C585" s="21" t="s">
        <v>1374</v>
      </c>
      <c r="D585" s="22"/>
      <c r="E585" s="22" t="s">
        <v>1375</v>
      </c>
      <c r="F585" s="22" t="s">
        <v>1255</v>
      </c>
      <c r="G585" s="22" t="s">
        <v>205</v>
      </c>
      <c r="H585" s="22" t="s">
        <v>206</v>
      </c>
      <c r="I585" s="21" t="str">
        <f t="shared" si="30"/>
        <v>OPERASIONAL</v>
      </c>
      <c r="J585" s="21" t="s">
        <v>16</v>
      </c>
      <c r="M585" s="14" t="s">
        <v>1374</v>
      </c>
    </row>
    <row r="586" spans="1:13">
      <c r="A586" s="22">
        <f t="shared" si="31"/>
        <v>582</v>
      </c>
      <c r="B586" s="21" t="str">
        <f t="shared" si="29"/>
        <v>01111845</v>
      </c>
      <c r="C586" s="21" t="s">
        <v>1376</v>
      </c>
      <c r="D586" s="22"/>
      <c r="E586" s="22" t="s">
        <v>1377</v>
      </c>
      <c r="F586" s="22" t="s">
        <v>1255</v>
      </c>
      <c r="G586" s="22" t="s">
        <v>1378</v>
      </c>
      <c r="H586" s="22" t="s">
        <v>1379</v>
      </c>
      <c r="I586" s="21" t="str">
        <f t="shared" si="30"/>
        <v>PENGAWAS</v>
      </c>
      <c r="J586" s="21" t="s">
        <v>57</v>
      </c>
      <c r="M586" s="14" t="s">
        <v>1376</v>
      </c>
    </row>
    <row r="587" spans="1:13">
      <c r="A587" s="22">
        <f t="shared" si="31"/>
        <v>583</v>
      </c>
      <c r="B587" s="21" t="str">
        <f t="shared" si="29"/>
        <v>80002621</v>
      </c>
      <c r="C587" s="21" t="s">
        <v>1380</v>
      </c>
      <c r="D587" s="22"/>
      <c r="E587" s="22" t="s">
        <v>1381</v>
      </c>
      <c r="F587" s="22" t="s">
        <v>1255</v>
      </c>
      <c r="G587" s="22" t="s">
        <v>205</v>
      </c>
      <c r="H587" s="22" t="s">
        <v>206</v>
      </c>
      <c r="I587" s="21" t="str">
        <f t="shared" si="30"/>
        <v>OPERASIONAL</v>
      </c>
      <c r="J587" s="21" t="s">
        <v>16</v>
      </c>
      <c r="M587" s="14" t="s">
        <v>1380</v>
      </c>
    </row>
    <row r="588" spans="1:13">
      <c r="A588" s="22">
        <f t="shared" si="31"/>
        <v>584</v>
      </c>
      <c r="B588" s="21" t="str">
        <f t="shared" si="29"/>
        <v>80000848</v>
      </c>
      <c r="C588" s="21" t="s">
        <v>1382</v>
      </c>
      <c r="D588" s="22"/>
      <c r="E588" s="22" t="s">
        <v>1383</v>
      </c>
      <c r="F588" s="22" t="s">
        <v>1255</v>
      </c>
      <c r="G588" s="22" t="s">
        <v>1367</v>
      </c>
      <c r="H588" s="22" t="s">
        <v>1321</v>
      </c>
      <c r="I588" s="21" t="str">
        <f t="shared" si="30"/>
        <v>OPERASIONAL</v>
      </c>
      <c r="J588" s="21" t="s">
        <v>16</v>
      </c>
      <c r="M588" s="14" t="s">
        <v>1382</v>
      </c>
    </row>
    <row r="589" spans="1:13">
      <c r="A589" s="22">
        <f t="shared" si="31"/>
        <v>585</v>
      </c>
      <c r="B589" s="21" t="str">
        <f t="shared" si="29"/>
        <v>01121142</v>
      </c>
      <c r="C589" s="21" t="s">
        <v>1384</v>
      </c>
      <c r="D589" s="22"/>
      <c r="E589" s="22" t="s">
        <v>1385</v>
      </c>
      <c r="F589" s="22" t="s">
        <v>1255</v>
      </c>
      <c r="G589" s="22" t="s">
        <v>1386</v>
      </c>
      <c r="H589" s="22" t="s">
        <v>1387</v>
      </c>
      <c r="I589" s="21" t="str">
        <f t="shared" si="30"/>
        <v>OPERASIONAL</v>
      </c>
      <c r="J589" s="21" t="s">
        <v>16</v>
      </c>
      <c r="M589" s="14" t="s">
        <v>1384</v>
      </c>
    </row>
    <row r="590" spans="1:13">
      <c r="A590" s="22">
        <f t="shared" si="31"/>
        <v>586</v>
      </c>
      <c r="B590" s="21" t="str">
        <f t="shared" si="29"/>
        <v>01121141</v>
      </c>
      <c r="C590" s="21" t="s">
        <v>1388</v>
      </c>
      <c r="D590" s="22"/>
      <c r="E590" s="22" t="s">
        <v>1389</v>
      </c>
      <c r="F590" s="22" t="s">
        <v>1255</v>
      </c>
      <c r="G590" s="22" t="s">
        <v>1386</v>
      </c>
      <c r="H590" s="22" t="s">
        <v>1387</v>
      </c>
      <c r="I590" s="21" t="str">
        <f t="shared" si="30"/>
        <v>OPERASIONAL</v>
      </c>
      <c r="J590" s="21" t="s">
        <v>16</v>
      </c>
      <c r="M590" s="14" t="s">
        <v>1388</v>
      </c>
    </row>
    <row r="591" spans="1:13">
      <c r="A591" s="22">
        <f t="shared" si="31"/>
        <v>587</v>
      </c>
      <c r="B591" s="21" t="str">
        <f t="shared" si="29"/>
        <v>80001769</v>
      </c>
      <c r="C591" s="21" t="s">
        <v>1390</v>
      </c>
      <c r="D591" s="22"/>
      <c r="E591" s="22" t="s">
        <v>1391</v>
      </c>
      <c r="F591" s="22" t="s">
        <v>1255</v>
      </c>
      <c r="G591" s="22" t="s">
        <v>1289</v>
      </c>
      <c r="H591" s="22" t="s">
        <v>1290</v>
      </c>
      <c r="I591" s="21" t="str">
        <f t="shared" si="30"/>
        <v>OPERASIONAL</v>
      </c>
      <c r="J591" s="21" t="s">
        <v>16</v>
      </c>
      <c r="M591" s="14" t="s">
        <v>1390</v>
      </c>
    </row>
    <row r="592" spans="1:13">
      <c r="A592" s="22">
        <f t="shared" si="31"/>
        <v>588</v>
      </c>
      <c r="B592" s="21" t="str">
        <f t="shared" si="29"/>
        <v>80004490</v>
      </c>
      <c r="C592" s="21" t="s">
        <v>1392</v>
      </c>
      <c r="D592" s="22"/>
      <c r="E592" s="22" t="s">
        <v>1393</v>
      </c>
      <c r="F592" s="22" t="s">
        <v>1255</v>
      </c>
      <c r="G592" s="22" t="s">
        <v>205</v>
      </c>
      <c r="H592" s="22" t="s">
        <v>1262</v>
      </c>
      <c r="I592" s="21" t="str">
        <f t="shared" si="30"/>
        <v>OPERASIONAL</v>
      </c>
      <c r="J592" s="21" t="s">
        <v>16</v>
      </c>
      <c r="M592" s="14" t="s">
        <v>1392</v>
      </c>
    </row>
    <row r="593" spans="1:13">
      <c r="A593" s="22">
        <f t="shared" si="31"/>
        <v>589</v>
      </c>
      <c r="B593" s="21" t="str">
        <f t="shared" si="29"/>
        <v>80004257</v>
      </c>
      <c r="C593" s="21" t="s">
        <v>1394</v>
      </c>
      <c r="D593" s="22"/>
      <c r="E593" s="22" t="s">
        <v>1395</v>
      </c>
      <c r="F593" s="22" t="s">
        <v>1255</v>
      </c>
      <c r="G593" s="22" t="s">
        <v>1396</v>
      </c>
      <c r="H593" s="22" t="s">
        <v>328</v>
      </c>
      <c r="I593" s="21" t="str">
        <f t="shared" si="30"/>
        <v>OPERASIONAL</v>
      </c>
      <c r="J593" s="21" t="s">
        <v>16</v>
      </c>
      <c r="M593" s="14" t="s">
        <v>1394</v>
      </c>
    </row>
    <row r="594" spans="1:13">
      <c r="A594" s="22">
        <f t="shared" si="31"/>
        <v>590</v>
      </c>
      <c r="B594" s="21" t="str">
        <f t="shared" si="29"/>
        <v>00115145</v>
      </c>
      <c r="C594" s="21" t="s">
        <v>1397</v>
      </c>
      <c r="D594" s="22"/>
      <c r="E594" s="22" t="s">
        <v>1398</v>
      </c>
      <c r="F594" s="22" t="s">
        <v>1255</v>
      </c>
      <c r="G594" s="22" t="s">
        <v>1386</v>
      </c>
      <c r="H594" s="22" t="s">
        <v>1387</v>
      </c>
      <c r="I594" s="21" t="str">
        <f t="shared" si="30"/>
        <v>OPERASIONAL</v>
      </c>
      <c r="J594" s="21" t="s">
        <v>16</v>
      </c>
      <c r="M594" s="14" t="s">
        <v>1397</v>
      </c>
    </row>
    <row r="595" spans="1:13">
      <c r="A595" s="22">
        <f t="shared" si="31"/>
        <v>591</v>
      </c>
      <c r="B595" s="21" t="str">
        <f t="shared" si="29"/>
        <v>80002667</v>
      </c>
      <c r="C595" s="21" t="s">
        <v>1399</v>
      </c>
      <c r="D595" s="22"/>
      <c r="E595" s="22" t="s">
        <v>1400</v>
      </c>
      <c r="F595" s="22" t="s">
        <v>1255</v>
      </c>
      <c r="G595" s="22" t="s">
        <v>205</v>
      </c>
      <c r="H595" s="22" t="s">
        <v>206</v>
      </c>
      <c r="I595" s="21" t="str">
        <f t="shared" si="30"/>
        <v>OPERASIONAL</v>
      </c>
      <c r="J595" s="21" t="s">
        <v>16</v>
      </c>
      <c r="M595" s="14" t="s">
        <v>1399</v>
      </c>
    </row>
    <row r="596" spans="1:13">
      <c r="A596" s="22">
        <f t="shared" si="31"/>
        <v>592</v>
      </c>
      <c r="B596" s="21" t="str">
        <f t="shared" si="29"/>
        <v>80000689</v>
      </c>
      <c r="C596" s="21" t="s">
        <v>1401</v>
      </c>
      <c r="D596" s="22"/>
      <c r="E596" s="22" t="s">
        <v>1402</v>
      </c>
      <c r="F596" s="22" t="s">
        <v>1255</v>
      </c>
      <c r="G596" s="22" t="s">
        <v>205</v>
      </c>
      <c r="H596" s="22" t="s">
        <v>1262</v>
      </c>
      <c r="I596" s="21" t="str">
        <f t="shared" si="30"/>
        <v>OPERASIONAL</v>
      </c>
      <c r="J596" s="21" t="s">
        <v>16</v>
      </c>
      <c r="M596" s="14" t="s">
        <v>1401</v>
      </c>
    </row>
    <row r="597" spans="1:13">
      <c r="A597" s="22">
        <f t="shared" si="31"/>
        <v>593</v>
      </c>
      <c r="B597" s="21" t="str">
        <f t="shared" si="29"/>
        <v>80003263</v>
      </c>
      <c r="C597" s="21" t="s">
        <v>1403</v>
      </c>
      <c r="D597" s="22"/>
      <c r="E597" s="22" t="s">
        <v>1404</v>
      </c>
      <c r="F597" s="22" t="s">
        <v>1255</v>
      </c>
      <c r="G597" s="22" t="s">
        <v>1367</v>
      </c>
      <c r="H597" s="22" t="s">
        <v>328</v>
      </c>
      <c r="I597" s="21" t="str">
        <f t="shared" si="30"/>
        <v>OPERASIONAL</v>
      </c>
      <c r="J597" s="21" t="s">
        <v>16</v>
      </c>
      <c r="M597" s="14" t="s">
        <v>1403</v>
      </c>
    </row>
    <row r="598" spans="1:13">
      <c r="A598" s="22">
        <f t="shared" si="31"/>
        <v>594</v>
      </c>
      <c r="B598" s="21" t="str">
        <f t="shared" si="29"/>
        <v>00108258</v>
      </c>
      <c r="C598" s="21" t="s">
        <v>1405</v>
      </c>
      <c r="D598" s="22"/>
      <c r="E598" s="22" t="s">
        <v>1406</v>
      </c>
      <c r="F598" s="22" t="s">
        <v>1255</v>
      </c>
      <c r="G598" s="22" t="s">
        <v>1407</v>
      </c>
      <c r="H598" s="22" t="s">
        <v>1339</v>
      </c>
      <c r="I598" s="21" t="str">
        <f t="shared" si="30"/>
        <v>PENGAWAS</v>
      </c>
      <c r="J598" s="21" t="s">
        <v>57</v>
      </c>
      <c r="M598" s="14" t="s">
        <v>1405</v>
      </c>
    </row>
    <row r="599" spans="1:13">
      <c r="A599" s="22">
        <f t="shared" si="31"/>
        <v>595</v>
      </c>
      <c r="B599" s="21" t="str">
        <f t="shared" si="29"/>
        <v>80002643</v>
      </c>
      <c r="C599" s="21" t="s">
        <v>1408</v>
      </c>
      <c r="D599" s="22"/>
      <c r="E599" s="22" t="s">
        <v>1409</v>
      </c>
      <c r="F599" s="22" t="s">
        <v>1255</v>
      </c>
      <c r="G599" s="22" t="s">
        <v>205</v>
      </c>
      <c r="H599" s="22" t="s">
        <v>206</v>
      </c>
      <c r="I599" s="21" t="str">
        <f t="shared" si="30"/>
        <v>OPERASIONAL</v>
      </c>
      <c r="J599" s="21" t="s">
        <v>16</v>
      </c>
      <c r="M599" s="14" t="s">
        <v>1408</v>
      </c>
    </row>
    <row r="600" spans="1:13">
      <c r="A600" s="22">
        <f t="shared" si="31"/>
        <v>596</v>
      </c>
      <c r="B600" s="21" t="str">
        <f t="shared" si="29"/>
        <v>80003875</v>
      </c>
      <c r="C600" s="21" t="s">
        <v>1410</v>
      </c>
      <c r="D600" s="22"/>
      <c r="E600" s="22" t="s">
        <v>1411</v>
      </c>
      <c r="F600" s="22" t="s">
        <v>1255</v>
      </c>
      <c r="G600" s="22" t="s">
        <v>1367</v>
      </c>
      <c r="H600" s="22" t="s">
        <v>328</v>
      </c>
      <c r="I600" s="21" t="str">
        <f t="shared" si="30"/>
        <v>OPERASIONAL</v>
      </c>
      <c r="J600" s="21" t="s">
        <v>16</v>
      </c>
      <c r="M600" s="14" t="s">
        <v>1410</v>
      </c>
    </row>
    <row r="601" spans="1:13">
      <c r="A601" s="22">
        <f t="shared" si="31"/>
        <v>597</v>
      </c>
      <c r="B601" s="21" t="str">
        <f t="shared" si="29"/>
        <v>80004536</v>
      </c>
      <c r="C601" s="21" t="s">
        <v>1412</v>
      </c>
      <c r="D601" s="22"/>
      <c r="E601" s="22" t="s">
        <v>1413</v>
      </c>
      <c r="F601" s="22" t="s">
        <v>1255</v>
      </c>
      <c r="G601" s="22" t="s">
        <v>205</v>
      </c>
      <c r="H601" s="22" t="s">
        <v>1262</v>
      </c>
      <c r="I601" s="21" t="str">
        <f t="shared" si="30"/>
        <v>OPERASIONAL</v>
      </c>
      <c r="J601" s="21" t="s">
        <v>16</v>
      </c>
      <c r="M601" s="14" t="s">
        <v>1412</v>
      </c>
    </row>
    <row r="602" spans="1:13">
      <c r="A602" s="22">
        <f t="shared" si="31"/>
        <v>598</v>
      </c>
      <c r="B602" s="21" t="str">
        <f t="shared" si="29"/>
        <v>80002391</v>
      </c>
      <c r="C602" s="21" t="s">
        <v>1414</v>
      </c>
      <c r="D602" s="22"/>
      <c r="E602" s="22" t="s">
        <v>1415</v>
      </c>
      <c r="F602" s="22" t="s">
        <v>1255</v>
      </c>
      <c r="G602" s="22" t="s">
        <v>1396</v>
      </c>
      <c r="H602" s="22" t="s">
        <v>1329</v>
      </c>
      <c r="I602" s="21" t="str">
        <f t="shared" si="30"/>
        <v>OPERASIONAL</v>
      </c>
      <c r="J602" s="21" t="s">
        <v>16</v>
      </c>
      <c r="M602" s="14" t="s">
        <v>1414</v>
      </c>
    </row>
    <row r="603" spans="1:13">
      <c r="A603" s="22">
        <f t="shared" si="31"/>
        <v>599</v>
      </c>
      <c r="B603" s="21" t="str">
        <f t="shared" si="29"/>
        <v>80003878</v>
      </c>
      <c r="C603" s="21" t="s">
        <v>1416</v>
      </c>
      <c r="D603" s="22"/>
      <c r="E603" s="22" t="s">
        <v>1417</v>
      </c>
      <c r="F603" s="22" t="s">
        <v>1255</v>
      </c>
      <c r="G603" s="22" t="s">
        <v>1418</v>
      </c>
      <c r="H603" s="22" t="s">
        <v>328</v>
      </c>
      <c r="I603" s="21" t="str">
        <f t="shared" si="30"/>
        <v>OPERASIONAL</v>
      </c>
      <c r="J603" s="21" t="s">
        <v>16</v>
      </c>
      <c r="M603" s="14" t="s">
        <v>1416</v>
      </c>
    </row>
    <row r="604" spans="1:13">
      <c r="A604" s="22">
        <f t="shared" si="31"/>
        <v>600</v>
      </c>
      <c r="B604" s="21" t="str">
        <f t="shared" si="29"/>
        <v>80000690</v>
      </c>
      <c r="C604" s="21" t="s">
        <v>1419</v>
      </c>
      <c r="D604" s="22"/>
      <c r="E604" s="22" t="s">
        <v>1420</v>
      </c>
      <c r="F604" s="22" t="s">
        <v>1255</v>
      </c>
      <c r="G604" s="22" t="s">
        <v>205</v>
      </c>
      <c r="H604" s="22" t="s">
        <v>1262</v>
      </c>
      <c r="I604" s="21" t="str">
        <f t="shared" si="30"/>
        <v>OPERASIONAL</v>
      </c>
      <c r="J604" s="21" t="s">
        <v>16</v>
      </c>
      <c r="M604" s="14" t="s">
        <v>1419</v>
      </c>
    </row>
    <row r="605" spans="1:13">
      <c r="A605" s="22">
        <f t="shared" si="31"/>
        <v>601</v>
      </c>
      <c r="B605" s="21" t="str">
        <f t="shared" si="29"/>
        <v>00706955</v>
      </c>
      <c r="C605" s="21" t="s">
        <v>1421</v>
      </c>
      <c r="D605" s="22"/>
      <c r="E605" s="22" t="s">
        <v>1422</v>
      </c>
      <c r="F605" s="22" t="s">
        <v>1255</v>
      </c>
      <c r="G605" s="22" t="s">
        <v>1423</v>
      </c>
      <c r="H605" s="22" t="s">
        <v>1424</v>
      </c>
      <c r="I605" s="21" t="str">
        <f t="shared" si="30"/>
        <v>PENGAWAS</v>
      </c>
      <c r="J605" s="21" t="s">
        <v>57</v>
      </c>
      <c r="M605" s="14" t="s">
        <v>1421</v>
      </c>
    </row>
    <row r="606" spans="1:13">
      <c r="A606" s="22">
        <f t="shared" si="31"/>
        <v>602</v>
      </c>
      <c r="B606" s="21" t="str">
        <f t="shared" si="29"/>
        <v>80003343</v>
      </c>
      <c r="C606" s="21" t="s">
        <v>1425</v>
      </c>
      <c r="D606" s="22"/>
      <c r="E606" s="22" t="s">
        <v>1426</v>
      </c>
      <c r="F606" s="22" t="s">
        <v>1255</v>
      </c>
      <c r="G606" s="22" t="s">
        <v>1289</v>
      </c>
      <c r="H606" s="22" t="s">
        <v>652</v>
      </c>
      <c r="I606" s="21" t="str">
        <f t="shared" si="30"/>
        <v>OPERASIONAL</v>
      </c>
      <c r="J606" s="21" t="s">
        <v>16</v>
      </c>
      <c r="M606" s="14" t="s">
        <v>1425</v>
      </c>
    </row>
    <row r="607" spans="1:13">
      <c r="A607" s="22">
        <f t="shared" si="31"/>
        <v>603</v>
      </c>
      <c r="B607" s="21" t="str">
        <f t="shared" si="29"/>
        <v>80000525</v>
      </c>
      <c r="C607" s="21" t="s">
        <v>1427</v>
      </c>
      <c r="D607" s="22"/>
      <c r="E607" s="22" t="s">
        <v>1428</v>
      </c>
      <c r="F607" s="22" t="s">
        <v>1255</v>
      </c>
      <c r="G607" s="22" t="s">
        <v>205</v>
      </c>
      <c r="H607" s="22" t="s">
        <v>1262</v>
      </c>
      <c r="I607" s="21" t="str">
        <f t="shared" si="30"/>
        <v>OPERASIONAL</v>
      </c>
      <c r="J607" s="21" t="s">
        <v>16</v>
      </c>
      <c r="M607" s="14" t="s">
        <v>1427</v>
      </c>
    </row>
    <row r="608" spans="1:13">
      <c r="A608" s="22">
        <f t="shared" si="31"/>
        <v>604</v>
      </c>
      <c r="B608" s="21" t="str">
        <f t="shared" si="29"/>
        <v>80002119</v>
      </c>
      <c r="C608" s="21" t="s">
        <v>1429</v>
      </c>
      <c r="D608" s="22"/>
      <c r="E608" s="22" t="s">
        <v>1430</v>
      </c>
      <c r="F608" s="22" t="s">
        <v>1255</v>
      </c>
      <c r="G608" s="22" t="s">
        <v>205</v>
      </c>
      <c r="H608" s="22" t="s">
        <v>1262</v>
      </c>
      <c r="I608" s="21" t="str">
        <f t="shared" si="30"/>
        <v>OPERASIONAL</v>
      </c>
      <c r="J608" s="21" t="s">
        <v>16</v>
      </c>
      <c r="M608" s="14" t="s">
        <v>1429</v>
      </c>
    </row>
    <row r="609" spans="1:13">
      <c r="A609" s="22">
        <f t="shared" si="31"/>
        <v>605</v>
      </c>
      <c r="B609" s="21" t="str">
        <f t="shared" si="29"/>
        <v>80000651</v>
      </c>
      <c r="C609" s="21" t="s">
        <v>1431</v>
      </c>
      <c r="D609" s="22"/>
      <c r="E609" s="22" t="s">
        <v>1432</v>
      </c>
      <c r="F609" s="22" t="s">
        <v>1255</v>
      </c>
      <c r="G609" s="22" t="s">
        <v>1264</v>
      </c>
      <c r="H609" s="22" t="s">
        <v>1262</v>
      </c>
      <c r="I609" s="21" t="str">
        <f t="shared" si="30"/>
        <v>OPERASIONAL</v>
      </c>
      <c r="J609" s="21" t="s">
        <v>16</v>
      </c>
      <c r="M609" s="14" t="s">
        <v>1431</v>
      </c>
    </row>
    <row r="610" spans="1:13">
      <c r="A610" s="22">
        <f t="shared" si="31"/>
        <v>606</v>
      </c>
      <c r="B610" s="21" t="str">
        <f t="shared" si="29"/>
        <v>80004936</v>
      </c>
      <c r="C610" s="21">
        <v>80004936</v>
      </c>
      <c r="D610" s="22"/>
      <c r="E610" s="22" t="s">
        <v>1433</v>
      </c>
      <c r="F610" s="22" t="s">
        <v>1255</v>
      </c>
      <c r="G610" s="22" t="s">
        <v>1264</v>
      </c>
      <c r="H610" s="22" t="s">
        <v>405</v>
      </c>
      <c r="I610" s="21" t="str">
        <f t="shared" si="30"/>
        <v>OPERASIONAL</v>
      </c>
      <c r="J610" s="21" t="s">
        <v>16</v>
      </c>
      <c r="M610" s="14" t="s">
        <v>1434</v>
      </c>
    </row>
    <row r="611" spans="1:13">
      <c r="A611" s="22">
        <f t="shared" si="31"/>
        <v>607</v>
      </c>
      <c r="B611" s="21" t="str">
        <f t="shared" si="29"/>
        <v>80004088</v>
      </c>
      <c r="C611" s="21">
        <v>80004088</v>
      </c>
      <c r="D611" s="22"/>
      <c r="E611" s="22" t="s">
        <v>1435</v>
      </c>
      <c r="F611" s="22" t="s">
        <v>1255</v>
      </c>
      <c r="G611" s="22" t="s">
        <v>1436</v>
      </c>
      <c r="H611" s="22" t="s">
        <v>405</v>
      </c>
      <c r="I611" s="21" t="str">
        <f t="shared" si="30"/>
        <v>OPERASIONAL</v>
      </c>
      <c r="J611" s="21" t="s">
        <v>16</v>
      </c>
      <c r="M611" s="14" t="s">
        <v>1437</v>
      </c>
    </row>
    <row r="612" spans="1:13">
      <c r="A612" s="22">
        <f t="shared" si="31"/>
        <v>608</v>
      </c>
      <c r="B612" s="21" t="str">
        <f t="shared" si="29"/>
        <v>80003029</v>
      </c>
      <c r="C612" s="21">
        <v>80003029</v>
      </c>
      <c r="D612" s="22"/>
      <c r="E612" s="22" t="s">
        <v>1438</v>
      </c>
      <c r="F612" s="22" t="s">
        <v>1255</v>
      </c>
      <c r="G612" s="22" t="s">
        <v>205</v>
      </c>
      <c r="H612" s="22" t="s">
        <v>1262</v>
      </c>
      <c r="I612" s="21" t="str">
        <f t="shared" si="30"/>
        <v>OPERASIONAL</v>
      </c>
      <c r="J612" s="21" t="s">
        <v>16</v>
      </c>
      <c r="M612" s="14" t="s">
        <v>1439</v>
      </c>
    </row>
    <row r="613" spans="1:13">
      <c r="A613" s="22">
        <f t="shared" si="31"/>
        <v>609</v>
      </c>
      <c r="B613" s="21" t="str">
        <f t="shared" si="29"/>
        <v>80002033</v>
      </c>
      <c r="C613" s="21" t="s">
        <v>1440</v>
      </c>
      <c r="D613" s="22"/>
      <c r="E613" s="22" t="s">
        <v>1441</v>
      </c>
      <c r="F613" s="22" t="s">
        <v>1255</v>
      </c>
      <c r="G613" s="22" t="s">
        <v>205</v>
      </c>
      <c r="H613" s="22" t="s">
        <v>1262</v>
      </c>
      <c r="I613" s="21" t="str">
        <f t="shared" si="30"/>
        <v>OPERASIONAL</v>
      </c>
      <c r="J613" s="21" t="s">
        <v>16</v>
      </c>
      <c r="M613" s="14" t="s">
        <v>1440</v>
      </c>
    </row>
    <row r="614" spans="1:13">
      <c r="A614" s="22">
        <f t="shared" si="31"/>
        <v>610</v>
      </c>
      <c r="B614" s="21" t="str">
        <f t="shared" si="29"/>
        <v>80003024</v>
      </c>
      <c r="C614" s="21">
        <v>80003024</v>
      </c>
      <c r="D614" s="22"/>
      <c r="E614" s="22" t="s">
        <v>1442</v>
      </c>
      <c r="F614" s="22" t="s">
        <v>1255</v>
      </c>
      <c r="G614" s="22" t="s">
        <v>205</v>
      </c>
      <c r="H614" s="22" t="s">
        <v>1262</v>
      </c>
      <c r="I614" s="21" t="str">
        <f t="shared" si="30"/>
        <v>OPERASIONAL</v>
      </c>
      <c r="J614" s="21" t="s">
        <v>16</v>
      </c>
      <c r="M614" s="14" t="s">
        <v>1443</v>
      </c>
    </row>
    <row r="615" spans="1:13">
      <c r="A615" s="22">
        <f t="shared" si="31"/>
        <v>611</v>
      </c>
      <c r="B615" s="21" t="str">
        <f t="shared" si="29"/>
        <v>80002035</v>
      </c>
      <c r="C615" s="21" t="s">
        <v>1444</v>
      </c>
      <c r="D615" s="22"/>
      <c r="E615" s="22" t="s">
        <v>1445</v>
      </c>
      <c r="F615" s="22" t="s">
        <v>1255</v>
      </c>
      <c r="G615" s="22" t="s">
        <v>1264</v>
      </c>
      <c r="H615" s="22" t="s">
        <v>1262</v>
      </c>
      <c r="I615" s="21" t="str">
        <f t="shared" si="30"/>
        <v>OPERASIONAL</v>
      </c>
      <c r="J615" s="21" t="s">
        <v>16</v>
      </c>
      <c r="M615" s="14" t="s">
        <v>1444</v>
      </c>
    </row>
    <row r="616" spans="1:13">
      <c r="A616" s="22">
        <f t="shared" si="31"/>
        <v>612</v>
      </c>
      <c r="B616" s="21" t="str">
        <f t="shared" si="29"/>
        <v>80004992</v>
      </c>
      <c r="C616" s="21">
        <v>80004992</v>
      </c>
      <c r="D616" s="22"/>
      <c r="E616" s="22" t="s">
        <v>1446</v>
      </c>
      <c r="F616" s="22" t="s">
        <v>1255</v>
      </c>
      <c r="G616" s="22" t="s">
        <v>205</v>
      </c>
      <c r="H616" s="22" t="s">
        <v>405</v>
      </c>
      <c r="I616" s="21" t="str">
        <f t="shared" si="30"/>
        <v>OPERASIONAL</v>
      </c>
      <c r="J616" s="21" t="s">
        <v>16</v>
      </c>
      <c r="M616" s="14" t="s">
        <v>1447</v>
      </c>
    </row>
    <row r="617" spans="1:13">
      <c r="A617" s="22">
        <f t="shared" si="31"/>
        <v>613</v>
      </c>
      <c r="B617" s="21" t="str">
        <f t="shared" si="29"/>
        <v>80003027</v>
      </c>
      <c r="C617" s="21" t="s">
        <v>1448</v>
      </c>
      <c r="D617" s="22"/>
      <c r="E617" s="22" t="s">
        <v>1449</v>
      </c>
      <c r="F617" s="22" t="s">
        <v>1255</v>
      </c>
      <c r="G617" s="22" t="s">
        <v>1264</v>
      </c>
      <c r="H617" s="22" t="s">
        <v>1262</v>
      </c>
      <c r="I617" s="21" t="str">
        <f t="shared" si="30"/>
        <v>OPERASIONAL</v>
      </c>
      <c r="J617" s="21" t="s">
        <v>16</v>
      </c>
      <c r="M617" s="14" t="s">
        <v>1448</v>
      </c>
    </row>
    <row r="618" spans="1:13">
      <c r="A618" s="22">
        <f t="shared" si="31"/>
        <v>614</v>
      </c>
      <c r="B618" s="21" t="str">
        <f t="shared" si="29"/>
        <v>80003015</v>
      </c>
      <c r="C618" s="21">
        <v>80003015</v>
      </c>
      <c r="D618" s="22"/>
      <c r="E618" s="22" t="s">
        <v>1450</v>
      </c>
      <c r="F618" s="22" t="s">
        <v>1255</v>
      </c>
      <c r="G618" s="22" t="s">
        <v>205</v>
      </c>
      <c r="H618" s="22" t="s">
        <v>1262</v>
      </c>
      <c r="I618" s="21" t="str">
        <f t="shared" si="30"/>
        <v>OPERASIONAL</v>
      </c>
      <c r="J618" s="21" t="s">
        <v>16</v>
      </c>
      <c r="M618" s="14" t="s">
        <v>1451</v>
      </c>
    </row>
    <row r="619" spans="1:13">
      <c r="A619" s="22">
        <f t="shared" si="31"/>
        <v>615</v>
      </c>
      <c r="B619" s="21" t="str">
        <f t="shared" si="29"/>
        <v>80001815</v>
      </c>
      <c r="C619" s="21" t="s">
        <v>1452</v>
      </c>
      <c r="D619" s="22"/>
      <c r="E619" s="22" t="s">
        <v>1453</v>
      </c>
      <c r="F619" s="22" t="s">
        <v>1255</v>
      </c>
      <c r="G619" s="22" t="s">
        <v>205</v>
      </c>
      <c r="H619" s="22" t="s">
        <v>1262</v>
      </c>
      <c r="I619" s="21" t="str">
        <f t="shared" si="30"/>
        <v>OPERASIONAL</v>
      </c>
      <c r="J619" s="21" t="s">
        <v>16</v>
      </c>
      <c r="M619" s="14" t="s">
        <v>1452</v>
      </c>
    </row>
    <row r="620" spans="1:13">
      <c r="A620" s="22">
        <f t="shared" si="31"/>
        <v>616</v>
      </c>
      <c r="B620" s="21" t="str">
        <f t="shared" si="29"/>
        <v>80001816</v>
      </c>
      <c r="C620" s="21" t="s">
        <v>1454</v>
      </c>
      <c r="D620" s="22"/>
      <c r="E620" s="22" t="s">
        <v>1455</v>
      </c>
      <c r="F620" s="22" t="s">
        <v>1255</v>
      </c>
      <c r="G620" s="22" t="s">
        <v>205</v>
      </c>
      <c r="H620" s="22" t="s">
        <v>1262</v>
      </c>
      <c r="I620" s="21" t="str">
        <f t="shared" si="30"/>
        <v>OPERASIONAL</v>
      </c>
      <c r="J620" s="21" t="s">
        <v>16</v>
      </c>
      <c r="M620" s="14" t="s">
        <v>1454</v>
      </c>
    </row>
    <row r="621" spans="1:13">
      <c r="A621" s="22">
        <f t="shared" si="31"/>
        <v>617</v>
      </c>
      <c r="B621" s="21" t="str">
        <f t="shared" si="29"/>
        <v>80001817</v>
      </c>
      <c r="C621" s="21" t="s">
        <v>1456</v>
      </c>
      <c r="D621" s="22"/>
      <c r="E621" s="22" t="s">
        <v>1457</v>
      </c>
      <c r="F621" s="22" t="s">
        <v>1255</v>
      </c>
      <c r="G621" s="22" t="s">
        <v>205</v>
      </c>
      <c r="H621" s="22" t="s">
        <v>1262</v>
      </c>
      <c r="I621" s="21" t="str">
        <f t="shared" si="30"/>
        <v>OPERASIONAL</v>
      </c>
      <c r="J621" s="21" t="s">
        <v>16</v>
      </c>
      <c r="M621" s="14" t="s">
        <v>1456</v>
      </c>
    </row>
    <row r="622" spans="1:13">
      <c r="A622" s="22">
        <f t="shared" si="31"/>
        <v>618</v>
      </c>
      <c r="B622" s="21" t="str">
        <f t="shared" si="29"/>
        <v>80001818</v>
      </c>
      <c r="C622" s="21" t="s">
        <v>1458</v>
      </c>
      <c r="D622" s="22"/>
      <c r="E622" s="22" t="s">
        <v>1459</v>
      </c>
      <c r="F622" s="22" t="s">
        <v>1255</v>
      </c>
      <c r="G622" s="22" t="s">
        <v>205</v>
      </c>
      <c r="H622" s="22" t="s">
        <v>1262</v>
      </c>
      <c r="I622" s="21" t="str">
        <f t="shared" si="30"/>
        <v>OPERASIONAL</v>
      </c>
      <c r="J622" s="21" t="s">
        <v>16</v>
      </c>
      <c r="M622" s="14" t="s">
        <v>1458</v>
      </c>
    </row>
    <row r="623" spans="1:13">
      <c r="A623" s="22">
        <f t="shared" si="31"/>
        <v>619</v>
      </c>
      <c r="B623" s="21" t="str">
        <f t="shared" si="29"/>
        <v>80002697</v>
      </c>
      <c r="C623" s="21" t="s">
        <v>1460</v>
      </c>
      <c r="D623" s="22"/>
      <c r="E623" s="22" t="s">
        <v>1461</v>
      </c>
      <c r="F623" s="22" t="s">
        <v>1255</v>
      </c>
      <c r="G623" s="22" t="s">
        <v>205</v>
      </c>
      <c r="H623" s="22" t="s">
        <v>206</v>
      </c>
      <c r="I623" s="21" t="str">
        <f t="shared" si="30"/>
        <v>OPERASIONAL</v>
      </c>
      <c r="J623" s="21" t="s">
        <v>16</v>
      </c>
      <c r="M623" s="14" t="s">
        <v>1460</v>
      </c>
    </row>
    <row r="624" spans="1:13">
      <c r="A624" s="22">
        <f t="shared" si="31"/>
        <v>620</v>
      </c>
      <c r="B624" s="21" t="str">
        <f t="shared" si="29"/>
        <v>80004999</v>
      </c>
      <c r="C624" s="21">
        <v>80004999</v>
      </c>
      <c r="D624" s="22"/>
      <c r="E624" s="22" t="s">
        <v>1462</v>
      </c>
      <c r="F624" s="22" t="s">
        <v>1255</v>
      </c>
      <c r="G624" s="22" t="s">
        <v>205</v>
      </c>
      <c r="H624" s="22" t="s">
        <v>405</v>
      </c>
      <c r="I624" s="21" t="str">
        <f t="shared" si="30"/>
        <v>OPERASIONAL</v>
      </c>
      <c r="J624" s="21" t="s">
        <v>16</v>
      </c>
      <c r="M624" s="14" t="s">
        <v>1463</v>
      </c>
    </row>
    <row r="625" spans="1:13">
      <c r="A625" s="22">
        <f t="shared" si="31"/>
        <v>621</v>
      </c>
      <c r="B625" s="21" t="str">
        <f t="shared" si="29"/>
        <v>80002349</v>
      </c>
      <c r="C625" s="21" t="s">
        <v>1464</v>
      </c>
      <c r="D625" s="22"/>
      <c r="E625" s="22" t="s">
        <v>1465</v>
      </c>
      <c r="F625" s="22" t="s">
        <v>1255</v>
      </c>
      <c r="G625" s="22" t="s">
        <v>205</v>
      </c>
      <c r="H625" s="22" t="s">
        <v>1262</v>
      </c>
      <c r="I625" s="21" t="str">
        <f t="shared" si="30"/>
        <v>OPERASIONAL</v>
      </c>
      <c r="J625" s="21" t="s">
        <v>16</v>
      </c>
      <c r="M625" s="14" t="s">
        <v>1464</v>
      </c>
    </row>
    <row r="626" spans="1:13">
      <c r="A626" s="22">
        <f t="shared" si="31"/>
        <v>622</v>
      </c>
      <c r="B626" s="21" t="str">
        <f t="shared" si="29"/>
        <v>80001362</v>
      </c>
      <c r="C626" s="21" t="s">
        <v>1466</v>
      </c>
      <c r="D626" s="22"/>
      <c r="E626" s="22" t="s">
        <v>1467</v>
      </c>
      <c r="F626" s="22" t="s">
        <v>1255</v>
      </c>
      <c r="G626" s="22" t="s">
        <v>1264</v>
      </c>
      <c r="H626" s="22" t="s">
        <v>1262</v>
      </c>
      <c r="I626" s="21" t="str">
        <f t="shared" si="30"/>
        <v>OPERASIONAL</v>
      </c>
      <c r="J626" s="21" t="s">
        <v>16</v>
      </c>
      <c r="M626" s="14" t="s">
        <v>1466</v>
      </c>
    </row>
    <row r="627" spans="1:13">
      <c r="A627" s="22">
        <f t="shared" si="31"/>
        <v>623</v>
      </c>
      <c r="B627" s="21" t="str">
        <f t="shared" si="29"/>
        <v>80003805</v>
      </c>
      <c r="C627" s="21">
        <v>80003805</v>
      </c>
      <c r="D627" s="22"/>
      <c r="E627" s="22" t="s">
        <v>1468</v>
      </c>
      <c r="F627" s="22" t="s">
        <v>1255</v>
      </c>
      <c r="G627" s="22" t="s">
        <v>205</v>
      </c>
      <c r="H627" s="22" t="s">
        <v>405</v>
      </c>
      <c r="I627" s="21" t="str">
        <f t="shared" si="30"/>
        <v>OPERASIONAL</v>
      </c>
      <c r="J627" s="21" t="s">
        <v>16</v>
      </c>
      <c r="M627" s="14" t="s">
        <v>1469</v>
      </c>
    </row>
    <row r="628" spans="1:13">
      <c r="A628" s="22">
        <f t="shared" si="31"/>
        <v>624</v>
      </c>
      <c r="B628" s="21" t="str">
        <f t="shared" si="29"/>
        <v>80002469</v>
      </c>
      <c r="C628" s="21" t="s">
        <v>1470</v>
      </c>
      <c r="D628" s="22"/>
      <c r="E628" s="22" t="s">
        <v>1471</v>
      </c>
      <c r="F628" s="22" t="s">
        <v>1255</v>
      </c>
      <c r="G628" s="22" t="s">
        <v>205</v>
      </c>
      <c r="H628" s="22" t="s">
        <v>1262</v>
      </c>
      <c r="I628" s="21" t="str">
        <f t="shared" si="30"/>
        <v>OPERASIONAL</v>
      </c>
      <c r="J628" s="21" t="s">
        <v>16</v>
      </c>
      <c r="M628" s="14" t="s">
        <v>1470</v>
      </c>
    </row>
    <row r="629" spans="1:13">
      <c r="A629" s="22">
        <f t="shared" si="31"/>
        <v>625</v>
      </c>
      <c r="B629" s="21" t="str">
        <f t="shared" si="29"/>
        <v>80004472</v>
      </c>
      <c r="C629" s="21" t="s">
        <v>1472</v>
      </c>
      <c r="D629" s="22"/>
      <c r="E629" s="22" t="s">
        <v>1473</v>
      </c>
      <c r="F629" s="22" t="s">
        <v>1255</v>
      </c>
      <c r="G629" s="22" t="s">
        <v>205</v>
      </c>
      <c r="H629" s="22" t="s">
        <v>1262</v>
      </c>
      <c r="I629" s="21" t="str">
        <f t="shared" si="30"/>
        <v>OPERASIONAL</v>
      </c>
      <c r="J629" s="21" t="s">
        <v>16</v>
      </c>
      <c r="M629" s="14" t="s">
        <v>1472</v>
      </c>
    </row>
    <row r="630" spans="1:13">
      <c r="A630" s="22">
        <f t="shared" si="31"/>
        <v>626</v>
      </c>
      <c r="B630" s="21" t="str">
        <f t="shared" si="29"/>
        <v>80002073</v>
      </c>
      <c r="C630" s="21" t="s">
        <v>1474</v>
      </c>
      <c r="D630" s="22"/>
      <c r="E630" s="22" t="s">
        <v>1475</v>
      </c>
      <c r="F630" s="22" t="s">
        <v>1255</v>
      </c>
      <c r="G630" s="22" t="s">
        <v>1476</v>
      </c>
      <c r="H630" s="22" t="s">
        <v>1262</v>
      </c>
      <c r="I630" s="21" t="str">
        <f t="shared" si="30"/>
        <v>PENGAWAS</v>
      </c>
      <c r="J630" s="21" t="s">
        <v>57</v>
      </c>
      <c r="M630" s="14" t="s">
        <v>1474</v>
      </c>
    </row>
    <row r="631" spans="1:13">
      <c r="A631" s="22">
        <f t="shared" si="31"/>
        <v>627</v>
      </c>
      <c r="B631" s="21" t="str">
        <f t="shared" si="29"/>
        <v>80001770</v>
      </c>
      <c r="C631" s="21" t="s">
        <v>1477</v>
      </c>
      <c r="D631" s="22"/>
      <c r="E631" s="22" t="s">
        <v>1478</v>
      </c>
      <c r="F631" s="22" t="s">
        <v>1255</v>
      </c>
      <c r="G631" s="22" t="s">
        <v>1289</v>
      </c>
      <c r="H631" s="22" t="s">
        <v>1290</v>
      </c>
      <c r="I631" s="21" t="str">
        <f t="shared" si="30"/>
        <v>OPERASIONAL</v>
      </c>
      <c r="J631" s="21" t="s">
        <v>16</v>
      </c>
      <c r="M631" s="14" t="s">
        <v>1477</v>
      </c>
    </row>
    <row r="632" spans="1:13">
      <c r="A632" s="22">
        <f t="shared" si="31"/>
        <v>628</v>
      </c>
      <c r="B632" s="21" t="str">
        <f t="shared" si="29"/>
        <v>80002136</v>
      </c>
      <c r="C632" s="21" t="s">
        <v>1479</v>
      </c>
      <c r="D632" s="22"/>
      <c r="E632" s="22" t="s">
        <v>1480</v>
      </c>
      <c r="F632" s="22" t="s">
        <v>1255</v>
      </c>
      <c r="G632" s="22" t="s">
        <v>1264</v>
      </c>
      <c r="H632" s="22" t="s">
        <v>1262</v>
      </c>
      <c r="I632" s="21" t="str">
        <f t="shared" si="30"/>
        <v>OPERASIONAL</v>
      </c>
      <c r="J632" s="21" t="s">
        <v>16</v>
      </c>
      <c r="M632" s="14" t="s">
        <v>1479</v>
      </c>
    </row>
    <row r="633" spans="1:13">
      <c r="A633" s="22">
        <f t="shared" si="31"/>
        <v>629</v>
      </c>
      <c r="B633" s="21" t="str">
        <f t="shared" si="29"/>
        <v>80002521</v>
      </c>
      <c r="C633" s="21" t="s">
        <v>1481</v>
      </c>
      <c r="D633" s="22"/>
      <c r="E633" s="22" t="s">
        <v>1482</v>
      </c>
      <c r="F633" s="22" t="s">
        <v>1255</v>
      </c>
      <c r="G633" s="22" t="s">
        <v>205</v>
      </c>
      <c r="H633" s="22" t="s">
        <v>1262</v>
      </c>
      <c r="I633" s="21" t="str">
        <f t="shared" si="30"/>
        <v>OPERASIONAL</v>
      </c>
      <c r="J633" s="21" t="s">
        <v>16</v>
      </c>
      <c r="M633" s="14" t="s">
        <v>1481</v>
      </c>
    </row>
    <row r="634" spans="1:13">
      <c r="A634" s="22">
        <f t="shared" si="31"/>
        <v>630</v>
      </c>
      <c r="B634" s="21" t="str">
        <f t="shared" si="29"/>
        <v>80002957</v>
      </c>
      <c r="C634" s="21" t="s">
        <v>1483</v>
      </c>
      <c r="D634" s="22"/>
      <c r="E634" s="22" t="s">
        <v>1484</v>
      </c>
      <c r="F634" s="22" t="s">
        <v>1255</v>
      </c>
      <c r="G634" s="22" t="s">
        <v>205</v>
      </c>
      <c r="H634" s="22" t="s">
        <v>206</v>
      </c>
      <c r="I634" s="21" t="str">
        <f t="shared" si="30"/>
        <v>OPERASIONAL</v>
      </c>
      <c r="J634" s="21" t="s">
        <v>16</v>
      </c>
      <c r="M634" s="14" t="s">
        <v>1483</v>
      </c>
    </row>
    <row r="635" spans="1:13">
      <c r="A635" s="22">
        <f t="shared" si="31"/>
        <v>631</v>
      </c>
      <c r="B635" s="21" t="str">
        <f t="shared" ref="B635:B698" si="32">TEXT(C635,"00000000")</f>
        <v>80003559</v>
      </c>
      <c r="C635" s="21" t="s">
        <v>1485</v>
      </c>
      <c r="D635" s="22"/>
      <c r="E635" s="22" t="s">
        <v>1486</v>
      </c>
      <c r="F635" s="22" t="s">
        <v>1255</v>
      </c>
      <c r="G635" s="22" t="s">
        <v>205</v>
      </c>
      <c r="H635" s="22" t="s">
        <v>206</v>
      </c>
      <c r="I635" s="21" t="str">
        <f t="shared" si="30"/>
        <v>OPERASIONAL</v>
      </c>
      <c r="J635" s="21" t="s">
        <v>16</v>
      </c>
      <c r="M635" s="14" t="s">
        <v>1485</v>
      </c>
    </row>
    <row r="636" spans="1:13">
      <c r="A636" s="22">
        <f t="shared" si="31"/>
        <v>632</v>
      </c>
      <c r="B636" s="21" t="str">
        <f t="shared" si="32"/>
        <v>80003045</v>
      </c>
      <c r="C636" s="21" t="s">
        <v>1487</v>
      </c>
      <c r="D636" s="22"/>
      <c r="E636" s="22" t="s">
        <v>1488</v>
      </c>
      <c r="F636" s="22" t="s">
        <v>1255</v>
      </c>
      <c r="G636" s="22" t="s">
        <v>1264</v>
      </c>
      <c r="H636" s="22" t="s">
        <v>1262</v>
      </c>
      <c r="I636" s="21" t="str">
        <f t="shared" si="30"/>
        <v>OPERASIONAL</v>
      </c>
      <c r="J636" s="21" t="s">
        <v>16</v>
      </c>
      <c r="M636" s="14" t="s">
        <v>1487</v>
      </c>
    </row>
    <row r="637" spans="1:13">
      <c r="A637" s="22">
        <f t="shared" si="31"/>
        <v>633</v>
      </c>
      <c r="B637" s="21" t="str">
        <f t="shared" si="32"/>
        <v>80002378</v>
      </c>
      <c r="C637" s="21" t="s">
        <v>1489</v>
      </c>
      <c r="D637" s="22"/>
      <c r="E637" s="22" t="s">
        <v>1490</v>
      </c>
      <c r="F637" s="22" t="s">
        <v>1255</v>
      </c>
      <c r="G637" s="22" t="s">
        <v>1280</v>
      </c>
      <c r="H637" s="22" t="s">
        <v>1262</v>
      </c>
      <c r="I637" s="21" t="str">
        <f t="shared" si="30"/>
        <v>OPERASIONAL</v>
      </c>
      <c r="J637" s="21" t="s">
        <v>16</v>
      </c>
      <c r="M637" s="14" t="s">
        <v>1489</v>
      </c>
    </row>
    <row r="638" spans="1:13">
      <c r="A638" s="22">
        <f t="shared" si="31"/>
        <v>634</v>
      </c>
      <c r="B638" s="21" t="str">
        <f t="shared" si="32"/>
        <v>80001825</v>
      </c>
      <c r="C638" s="21" t="s">
        <v>1491</v>
      </c>
      <c r="D638" s="22"/>
      <c r="E638" s="22" t="s">
        <v>1492</v>
      </c>
      <c r="F638" s="22" t="s">
        <v>1255</v>
      </c>
      <c r="G638" s="22" t="s">
        <v>205</v>
      </c>
      <c r="H638" s="22" t="s">
        <v>1262</v>
      </c>
      <c r="I638" s="21" t="str">
        <f t="shared" si="30"/>
        <v>OPERASIONAL</v>
      </c>
      <c r="J638" s="21" t="s">
        <v>16</v>
      </c>
      <c r="M638" s="14" t="s">
        <v>1491</v>
      </c>
    </row>
    <row r="639" spans="1:13">
      <c r="A639" s="22">
        <f t="shared" si="31"/>
        <v>635</v>
      </c>
      <c r="B639" s="21" t="str">
        <f t="shared" si="32"/>
        <v>80002377</v>
      </c>
      <c r="C639" s="21" t="s">
        <v>1493</v>
      </c>
      <c r="D639" s="22"/>
      <c r="E639" s="22" t="s">
        <v>1494</v>
      </c>
      <c r="F639" s="22" t="s">
        <v>1255</v>
      </c>
      <c r="G639" s="22" t="s">
        <v>205</v>
      </c>
      <c r="H639" s="22" t="s">
        <v>1262</v>
      </c>
      <c r="I639" s="21" t="str">
        <f t="shared" si="30"/>
        <v>OPERASIONAL</v>
      </c>
      <c r="J639" s="21" t="s">
        <v>16</v>
      </c>
      <c r="M639" s="14" t="s">
        <v>1493</v>
      </c>
    </row>
    <row r="640" spans="1:13">
      <c r="A640" s="22">
        <f t="shared" si="31"/>
        <v>636</v>
      </c>
      <c r="B640" s="21" t="str">
        <f t="shared" si="32"/>
        <v>80002212</v>
      </c>
      <c r="C640" s="21" t="s">
        <v>1495</v>
      </c>
      <c r="D640" s="22"/>
      <c r="E640" s="22" t="s">
        <v>1496</v>
      </c>
      <c r="F640" s="22" t="s">
        <v>1255</v>
      </c>
      <c r="G640" s="22" t="s">
        <v>205</v>
      </c>
      <c r="H640" s="22" t="s">
        <v>1262</v>
      </c>
      <c r="I640" s="21" t="str">
        <f t="shared" si="30"/>
        <v>OPERASIONAL</v>
      </c>
      <c r="J640" s="21" t="s">
        <v>16</v>
      </c>
      <c r="M640" s="14" t="s">
        <v>1495</v>
      </c>
    </row>
    <row r="641" spans="1:13">
      <c r="A641" s="22">
        <f t="shared" si="31"/>
        <v>637</v>
      </c>
      <c r="B641" s="21" t="str">
        <f t="shared" si="32"/>
        <v>80002530</v>
      </c>
      <c r="C641" s="21" t="s">
        <v>1497</v>
      </c>
      <c r="D641" s="22"/>
      <c r="E641" s="22" t="s">
        <v>1498</v>
      </c>
      <c r="F641" s="22" t="s">
        <v>1255</v>
      </c>
      <c r="G641" s="22" t="s">
        <v>205</v>
      </c>
      <c r="H641" s="22" t="s">
        <v>1262</v>
      </c>
      <c r="I641" s="21" t="str">
        <f t="shared" si="30"/>
        <v>OPERASIONAL</v>
      </c>
      <c r="J641" s="21" t="s">
        <v>16</v>
      </c>
      <c r="M641" s="14" t="s">
        <v>1497</v>
      </c>
    </row>
    <row r="642" spans="1:13">
      <c r="A642" s="22">
        <f t="shared" si="31"/>
        <v>638</v>
      </c>
      <c r="B642" s="21" t="str">
        <f t="shared" si="32"/>
        <v>80003079</v>
      </c>
      <c r="C642" s="21" t="s">
        <v>1499</v>
      </c>
      <c r="D642" s="22"/>
      <c r="E642" s="22" t="s">
        <v>1498</v>
      </c>
      <c r="F642" s="22" t="s">
        <v>1255</v>
      </c>
      <c r="G642" s="22" t="s">
        <v>1500</v>
      </c>
      <c r="H642" s="22" t="s">
        <v>206</v>
      </c>
      <c r="I642" s="21" t="str">
        <f t="shared" si="30"/>
        <v>PENGAWAS</v>
      </c>
      <c r="J642" s="21" t="s">
        <v>57</v>
      </c>
      <c r="M642" s="14" t="s">
        <v>1499</v>
      </c>
    </row>
    <row r="643" spans="1:13">
      <c r="A643" s="22">
        <f t="shared" si="31"/>
        <v>639</v>
      </c>
      <c r="B643" s="21" t="str">
        <f t="shared" si="32"/>
        <v>80003628</v>
      </c>
      <c r="C643" s="21" t="s">
        <v>1501</v>
      </c>
      <c r="D643" s="22"/>
      <c r="E643" s="22" t="s">
        <v>1502</v>
      </c>
      <c r="F643" s="22" t="s">
        <v>1255</v>
      </c>
      <c r="G643" s="22" t="s">
        <v>205</v>
      </c>
      <c r="H643" s="22" t="s">
        <v>1262</v>
      </c>
      <c r="I643" s="21" t="str">
        <f t="shared" si="30"/>
        <v>OPERASIONAL</v>
      </c>
      <c r="J643" s="21" t="s">
        <v>16</v>
      </c>
      <c r="M643" s="14" t="s">
        <v>1501</v>
      </c>
    </row>
    <row r="644" spans="1:13">
      <c r="A644" s="22">
        <f t="shared" si="31"/>
        <v>640</v>
      </c>
      <c r="B644" s="21" t="str">
        <f t="shared" si="32"/>
        <v>80003043</v>
      </c>
      <c r="C644" s="21" t="s">
        <v>1503</v>
      </c>
      <c r="D644" s="22"/>
      <c r="E644" s="22" t="s">
        <v>1504</v>
      </c>
      <c r="F644" s="22" t="s">
        <v>1255</v>
      </c>
      <c r="G644" s="22" t="s">
        <v>1264</v>
      </c>
      <c r="H644" s="22" t="s">
        <v>1262</v>
      </c>
      <c r="I644" s="21" t="str">
        <f t="shared" si="30"/>
        <v>OPERASIONAL</v>
      </c>
      <c r="J644" s="21" t="s">
        <v>16</v>
      </c>
      <c r="M644" s="14" t="s">
        <v>1503</v>
      </c>
    </row>
    <row r="645" spans="1:13">
      <c r="A645" s="22">
        <f t="shared" si="31"/>
        <v>641</v>
      </c>
      <c r="B645" s="21" t="str">
        <f t="shared" si="32"/>
        <v>80004988</v>
      </c>
      <c r="C645" s="21">
        <v>80004988</v>
      </c>
      <c r="D645" s="22"/>
      <c r="E645" s="22" t="s">
        <v>1505</v>
      </c>
      <c r="F645" s="22" t="s">
        <v>1255</v>
      </c>
      <c r="G645" s="22" t="s">
        <v>205</v>
      </c>
      <c r="H645" s="22" t="s">
        <v>405</v>
      </c>
      <c r="I645" s="21" t="str">
        <f t="shared" si="30"/>
        <v>OPERASIONAL</v>
      </c>
      <c r="J645" s="21" t="s">
        <v>16</v>
      </c>
      <c r="M645" s="14" t="s">
        <v>1506</v>
      </c>
    </row>
    <row r="646" spans="1:13">
      <c r="A646" s="22">
        <f t="shared" si="31"/>
        <v>642</v>
      </c>
      <c r="B646" s="21" t="str">
        <f t="shared" si="32"/>
        <v>80003041</v>
      </c>
      <c r="C646" s="21" t="s">
        <v>1507</v>
      </c>
      <c r="D646" s="22"/>
      <c r="E646" s="22" t="s">
        <v>1508</v>
      </c>
      <c r="F646" s="22" t="s">
        <v>1255</v>
      </c>
      <c r="G646" s="22" t="s">
        <v>205</v>
      </c>
      <c r="H646" s="22" t="s">
        <v>1262</v>
      </c>
      <c r="I646" s="21" t="str">
        <f t="shared" ref="I646:I709" si="33">IF(J646="A","OPERASIONAL",IF(J646="B","ADMINISTRASI",IF(J646="C","PENGAWAS",IF(J646="D","TEMPORERY"))))</f>
        <v>OPERASIONAL</v>
      </c>
      <c r="J646" s="21" t="s">
        <v>16</v>
      </c>
      <c r="M646" s="14" t="s">
        <v>1507</v>
      </c>
    </row>
    <row r="647" spans="1:13">
      <c r="A647" s="22">
        <f t="shared" ref="A647:A710" si="34">A646+1</f>
        <v>643</v>
      </c>
      <c r="B647" s="21" t="str">
        <f t="shared" si="32"/>
        <v>80004068</v>
      </c>
      <c r="C647" s="21">
        <v>80004068</v>
      </c>
      <c r="D647" s="22"/>
      <c r="E647" s="22" t="s">
        <v>1509</v>
      </c>
      <c r="F647" s="22" t="s">
        <v>1255</v>
      </c>
      <c r="G647" s="22" t="s">
        <v>205</v>
      </c>
      <c r="H647" s="22" t="s">
        <v>405</v>
      </c>
      <c r="I647" s="21" t="str">
        <f t="shared" si="33"/>
        <v>OPERASIONAL</v>
      </c>
      <c r="J647" s="21" t="s">
        <v>16</v>
      </c>
      <c r="M647" s="14" t="s">
        <v>1510</v>
      </c>
    </row>
    <row r="648" spans="1:13">
      <c r="A648" s="22">
        <f t="shared" si="34"/>
        <v>644</v>
      </c>
      <c r="B648" s="21" t="str">
        <f t="shared" si="32"/>
        <v>80003046</v>
      </c>
      <c r="C648" s="21" t="s">
        <v>1511</v>
      </c>
      <c r="D648" s="22"/>
      <c r="E648" s="22" t="s">
        <v>1512</v>
      </c>
      <c r="F648" s="22" t="s">
        <v>1255</v>
      </c>
      <c r="G648" s="22" t="s">
        <v>205</v>
      </c>
      <c r="H648" s="22" t="s">
        <v>1262</v>
      </c>
      <c r="I648" s="21" t="str">
        <f t="shared" si="33"/>
        <v>OPERASIONAL</v>
      </c>
      <c r="J648" s="21" t="s">
        <v>16</v>
      </c>
      <c r="M648" s="14" t="s">
        <v>1511</v>
      </c>
    </row>
    <row r="649" spans="1:13">
      <c r="A649" s="22">
        <f t="shared" si="34"/>
        <v>645</v>
      </c>
      <c r="B649" s="21" t="str">
        <f t="shared" si="32"/>
        <v>80001361</v>
      </c>
      <c r="C649" s="21" t="s">
        <v>1513</v>
      </c>
      <c r="D649" s="22"/>
      <c r="E649" s="22" t="s">
        <v>1514</v>
      </c>
      <c r="F649" s="22" t="s">
        <v>1255</v>
      </c>
      <c r="G649" s="22" t="s">
        <v>1264</v>
      </c>
      <c r="H649" s="22" t="s">
        <v>1262</v>
      </c>
      <c r="I649" s="21" t="str">
        <f t="shared" si="33"/>
        <v>OPERASIONAL</v>
      </c>
      <c r="J649" s="21" t="s">
        <v>16</v>
      </c>
      <c r="M649" s="14" t="s">
        <v>1513</v>
      </c>
    </row>
    <row r="650" spans="1:13">
      <c r="A650" s="22">
        <f t="shared" si="34"/>
        <v>646</v>
      </c>
      <c r="B650" s="21" t="str">
        <f t="shared" si="32"/>
        <v>80004083</v>
      </c>
      <c r="C650" s="21">
        <v>80004083</v>
      </c>
      <c r="D650" s="22"/>
      <c r="E650" s="22" t="s">
        <v>1515</v>
      </c>
      <c r="F650" s="22" t="s">
        <v>1255</v>
      </c>
      <c r="G650" s="22" t="s">
        <v>205</v>
      </c>
      <c r="H650" s="22" t="s">
        <v>405</v>
      </c>
      <c r="I650" s="21" t="str">
        <f t="shared" si="33"/>
        <v>OPERASIONAL</v>
      </c>
      <c r="J650" s="21" t="s">
        <v>16</v>
      </c>
      <c r="M650" s="14" t="s">
        <v>1516</v>
      </c>
    </row>
    <row r="651" spans="1:13">
      <c r="A651" s="22">
        <f t="shared" si="34"/>
        <v>647</v>
      </c>
      <c r="B651" s="21" t="str">
        <f t="shared" si="32"/>
        <v>80002461</v>
      </c>
      <c r="C651" s="21" t="s">
        <v>1517</v>
      </c>
      <c r="D651" s="22"/>
      <c r="E651" s="22" t="s">
        <v>1518</v>
      </c>
      <c r="F651" s="22" t="s">
        <v>1255</v>
      </c>
      <c r="G651" s="22" t="s">
        <v>205</v>
      </c>
      <c r="H651" s="22" t="s">
        <v>1262</v>
      </c>
      <c r="I651" s="21" t="str">
        <f t="shared" si="33"/>
        <v>OPERASIONAL</v>
      </c>
      <c r="J651" s="21" t="s">
        <v>16</v>
      </c>
      <c r="M651" s="14" t="s">
        <v>1517</v>
      </c>
    </row>
    <row r="652" spans="1:13">
      <c r="A652" s="22">
        <f t="shared" si="34"/>
        <v>648</v>
      </c>
      <c r="B652" s="21" t="str">
        <f t="shared" si="32"/>
        <v>80002658</v>
      </c>
      <c r="C652" s="21" t="s">
        <v>1519</v>
      </c>
      <c r="D652" s="22"/>
      <c r="E652" s="22" t="s">
        <v>1520</v>
      </c>
      <c r="F652" s="22" t="s">
        <v>1255</v>
      </c>
      <c r="G652" s="22" t="s">
        <v>1264</v>
      </c>
      <c r="H652" s="22" t="s">
        <v>206</v>
      </c>
      <c r="I652" s="21" t="str">
        <f t="shared" si="33"/>
        <v>OPERASIONAL</v>
      </c>
      <c r="J652" s="21" t="s">
        <v>16</v>
      </c>
      <c r="M652" s="14" t="s">
        <v>1519</v>
      </c>
    </row>
    <row r="653" spans="1:13">
      <c r="A653" s="22">
        <f t="shared" si="34"/>
        <v>649</v>
      </c>
      <c r="B653" s="21" t="str">
        <f t="shared" si="32"/>
        <v>80004066</v>
      </c>
      <c r="C653" s="21">
        <v>80004066</v>
      </c>
      <c r="D653" s="22"/>
      <c r="E653" s="22" t="s">
        <v>1521</v>
      </c>
      <c r="F653" s="22" t="s">
        <v>1255</v>
      </c>
      <c r="G653" s="22" t="s">
        <v>205</v>
      </c>
      <c r="H653" s="22" t="s">
        <v>405</v>
      </c>
      <c r="I653" s="21" t="str">
        <f t="shared" si="33"/>
        <v>OPERASIONAL</v>
      </c>
      <c r="J653" s="21" t="s">
        <v>16</v>
      </c>
      <c r="M653" s="14" t="s">
        <v>1522</v>
      </c>
    </row>
    <row r="654" spans="1:13">
      <c r="A654" s="22">
        <f t="shared" si="34"/>
        <v>650</v>
      </c>
      <c r="B654" s="21" t="str">
        <f t="shared" si="32"/>
        <v>80004294</v>
      </c>
      <c r="C654" s="21">
        <v>80004294</v>
      </c>
      <c r="D654" s="22"/>
      <c r="E654" s="22" t="s">
        <v>1523</v>
      </c>
      <c r="F654" s="22" t="s">
        <v>1255</v>
      </c>
      <c r="G654" s="22" t="s">
        <v>1280</v>
      </c>
      <c r="H654" s="22" t="s">
        <v>405</v>
      </c>
      <c r="I654" s="21" t="str">
        <f t="shared" si="33"/>
        <v>OPERASIONAL</v>
      </c>
      <c r="J654" s="21" t="s">
        <v>16</v>
      </c>
      <c r="M654" s="14" t="s">
        <v>1524</v>
      </c>
    </row>
    <row r="655" spans="1:13">
      <c r="A655" s="22">
        <f t="shared" si="34"/>
        <v>651</v>
      </c>
      <c r="B655" s="21" t="str">
        <f t="shared" si="32"/>
        <v>80002696</v>
      </c>
      <c r="C655" s="21" t="s">
        <v>1525</v>
      </c>
      <c r="D655" s="22"/>
      <c r="E655" s="22" t="s">
        <v>1526</v>
      </c>
      <c r="F655" s="22" t="s">
        <v>1255</v>
      </c>
      <c r="G655" s="22" t="s">
        <v>205</v>
      </c>
      <c r="H655" s="22" t="s">
        <v>206</v>
      </c>
      <c r="I655" s="21" t="str">
        <f t="shared" si="33"/>
        <v>OPERASIONAL</v>
      </c>
      <c r="J655" s="21" t="s">
        <v>16</v>
      </c>
      <c r="M655" s="14" t="s">
        <v>1525</v>
      </c>
    </row>
    <row r="656" spans="1:13">
      <c r="A656" s="22">
        <f t="shared" si="34"/>
        <v>652</v>
      </c>
      <c r="B656" s="21" t="str">
        <f t="shared" si="32"/>
        <v>80002966</v>
      </c>
      <c r="C656" s="21" t="s">
        <v>1527</v>
      </c>
      <c r="D656" s="22"/>
      <c r="E656" s="22" t="s">
        <v>1528</v>
      </c>
      <c r="F656" s="22" t="s">
        <v>1255</v>
      </c>
      <c r="G656" s="22" t="s">
        <v>1529</v>
      </c>
      <c r="H656" s="22" t="s">
        <v>355</v>
      </c>
      <c r="I656" s="21" t="str">
        <f t="shared" si="33"/>
        <v>ADMINISTRASI</v>
      </c>
      <c r="J656" s="21" t="s">
        <v>27</v>
      </c>
      <c r="M656" s="14" t="s">
        <v>1527</v>
      </c>
    </row>
    <row r="657" spans="1:13">
      <c r="A657" s="22">
        <f t="shared" si="34"/>
        <v>653</v>
      </c>
      <c r="B657" s="21" t="str">
        <f t="shared" si="32"/>
        <v>80003772</v>
      </c>
      <c r="C657" s="21" t="s">
        <v>1530</v>
      </c>
      <c r="D657" s="22"/>
      <c r="E657" s="22" t="s">
        <v>1531</v>
      </c>
      <c r="F657" s="22" t="s">
        <v>1255</v>
      </c>
      <c r="G657" s="22" t="s">
        <v>205</v>
      </c>
      <c r="H657" s="22" t="s">
        <v>206</v>
      </c>
      <c r="I657" s="21" t="str">
        <f t="shared" si="33"/>
        <v>OPERASIONAL</v>
      </c>
      <c r="J657" s="21" t="s">
        <v>16</v>
      </c>
      <c r="M657" s="14" t="s">
        <v>1530</v>
      </c>
    </row>
    <row r="658" spans="1:13">
      <c r="A658" s="22">
        <f t="shared" si="34"/>
        <v>654</v>
      </c>
      <c r="B658" s="21" t="str">
        <f t="shared" si="32"/>
        <v>80002547</v>
      </c>
      <c r="C658" s="21" t="s">
        <v>1532</v>
      </c>
      <c r="D658" s="22"/>
      <c r="E658" s="22" t="s">
        <v>1533</v>
      </c>
      <c r="F658" s="22" t="s">
        <v>1255</v>
      </c>
      <c r="G658" s="22" t="s">
        <v>205</v>
      </c>
      <c r="H658" s="22" t="s">
        <v>1262</v>
      </c>
      <c r="I658" s="21" t="str">
        <f t="shared" si="33"/>
        <v>OPERASIONAL</v>
      </c>
      <c r="J658" s="21" t="s">
        <v>16</v>
      </c>
      <c r="M658" s="14" t="s">
        <v>1532</v>
      </c>
    </row>
    <row r="659" spans="1:13">
      <c r="A659" s="22">
        <f t="shared" si="34"/>
        <v>655</v>
      </c>
      <c r="B659" s="21" t="str">
        <f t="shared" si="32"/>
        <v>80002940</v>
      </c>
      <c r="C659" s="21" t="s">
        <v>1534</v>
      </c>
      <c r="D659" s="22"/>
      <c r="E659" s="22" t="s">
        <v>1535</v>
      </c>
      <c r="F659" s="22" t="s">
        <v>1255</v>
      </c>
      <c r="G659" s="22" t="s">
        <v>1536</v>
      </c>
      <c r="H659" s="22" t="s">
        <v>206</v>
      </c>
      <c r="I659" s="21" t="str">
        <f t="shared" si="33"/>
        <v>PENGAWAS</v>
      </c>
      <c r="J659" s="21" t="s">
        <v>57</v>
      </c>
      <c r="M659" s="14" t="s">
        <v>1534</v>
      </c>
    </row>
    <row r="660" spans="1:13">
      <c r="A660" s="22">
        <f t="shared" si="34"/>
        <v>656</v>
      </c>
      <c r="B660" s="21" t="str">
        <f t="shared" si="32"/>
        <v>80002334</v>
      </c>
      <c r="C660" s="21" t="s">
        <v>1537</v>
      </c>
      <c r="D660" s="22"/>
      <c r="E660" s="22" t="s">
        <v>1538</v>
      </c>
      <c r="F660" s="22" t="s">
        <v>1255</v>
      </c>
      <c r="G660" s="22" t="s">
        <v>1280</v>
      </c>
      <c r="H660" s="22" t="s">
        <v>1262</v>
      </c>
      <c r="I660" s="21" t="str">
        <f t="shared" si="33"/>
        <v>OPERASIONAL</v>
      </c>
      <c r="J660" s="21" t="s">
        <v>16</v>
      </c>
      <c r="M660" s="14" t="s">
        <v>1537</v>
      </c>
    </row>
    <row r="661" spans="1:13">
      <c r="A661" s="22">
        <f t="shared" si="34"/>
        <v>657</v>
      </c>
      <c r="B661" s="21" t="str">
        <f t="shared" si="32"/>
        <v>80000686</v>
      </c>
      <c r="C661" s="21" t="s">
        <v>1539</v>
      </c>
      <c r="D661" s="22"/>
      <c r="E661" s="22" t="s">
        <v>1540</v>
      </c>
      <c r="F661" s="22" t="s">
        <v>1255</v>
      </c>
      <c r="G661" s="22" t="s">
        <v>205</v>
      </c>
      <c r="H661" s="22" t="s">
        <v>1262</v>
      </c>
      <c r="I661" s="21" t="str">
        <f t="shared" si="33"/>
        <v>OPERASIONAL</v>
      </c>
      <c r="J661" s="21" t="s">
        <v>16</v>
      </c>
      <c r="M661" s="14" t="s">
        <v>1539</v>
      </c>
    </row>
    <row r="662" spans="1:13">
      <c r="A662" s="22">
        <f t="shared" si="34"/>
        <v>658</v>
      </c>
      <c r="B662" s="21" t="str">
        <f t="shared" si="32"/>
        <v>80004625</v>
      </c>
      <c r="C662" s="21">
        <v>80004625</v>
      </c>
      <c r="D662" s="22"/>
      <c r="E662" s="22" t="s">
        <v>1541</v>
      </c>
      <c r="F662" s="22" t="s">
        <v>1255</v>
      </c>
      <c r="G662" s="22" t="s">
        <v>205</v>
      </c>
      <c r="H662" s="22" t="s">
        <v>405</v>
      </c>
      <c r="I662" s="21" t="str">
        <f t="shared" si="33"/>
        <v>OPERASIONAL</v>
      </c>
      <c r="J662" s="21" t="s">
        <v>16</v>
      </c>
      <c r="M662" s="14" t="s">
        <v>1542</v>
      </c>
    </row>
    <row r="663" spans="1:13">
      <c r="A663" s="22">
        <f t="shared" si="34"/>
        <v>659</v>
      </c>
      <c r="B663" s="21" t="str">
        <f t="shared" si="32"/>
        <v>80002133</v>
      </c>
      <c r="C663" s="21" t="s">
        <v>1543</v>
      </c>
      <c r="D663" s="22"/>
      <c r="E663" s="22" t="s">
        <v>1544</v>
      </c>
      <c r="F663" s="22" t="s">
        <v>1255</v>
      </c>
      <c r="G663" s="22" t="s">
        <v>1264</v>
      </c>
      <c r="H663" s="22" t="s">
        <v>1262</v>
      </c>
      <c r="I663" s="21" t="str">
        <f t="shared" si="33"/>
        <v>OPERASIONAL</v>
      </c>
      <c r="J663" s="21" t="s">
        <v>16</v>
      </c>
      <c r="M663" s="14" t="s">
        <v>1543</v>
      </c>
    </row>
    <row r="664" spans="1:13">
      <c r="A664" s="22">
        <f t="shared" si="34"/>
        <v>660</v>
      </c>
      <c r="B664" s="21" t="str">
        <f t="shared" si="32"/>
        <v>80002660</v>
      </c>
      <c r="C664" s="21" t="s">
        <v>1545</v>
      </c>
      <c r="D664" s="22"/>
      <c r="E664" s="22" t="s">
        <v>1546</v>
      </c>
      <c r="F664" s="22" t="s">
        <v>1255</v>
      </c>
      <c r="G664" s="22" t="s">
        <v>1264</v>
      </c>
      <c r="H664" s="22" t="s">
        <v>206</v>
      </c>
      <c r="I664" s="21" t="str">
        <f t="shared" si="33"/>
        <v>OPERASIONAL</v>
      </c>
      <c r="J664" s="21" t="s">
        <v>16</v>
      </c>
      <c r="M664" s="14" t="s">
        <v>1545</v>
      </c>
    </row>
    <row r="665" spans="1:13">
      <c r="A665" s="22">
        <f t="shared" si="34"/>
        <v>661</v>
      </c>
      <c r="B665" s="21" t="str">
        <f t="shared" si="32"/>
        <v>80002661</v>
      </c>
      <c r="C665" s="21" t="s">
        <v>1547</v>
      </c>
      <c r="D665" s="22"/>
      <c r="E665" s="22" t="s">
        <v>1548</v>
      </c>
      <c r="F665" s="22" t="s">
        <v>1255</v>
      </c>
      <c r="G665" s="22" t="s">
        <v>1264</v>
      </c>
      <c r="H665" s="22" t="s">
        <v>206</v>
      </c>
      <c r="I665" s="21" t="str">
        <f t="shared" si="33"/>
        <v>OPERASIONAL</v>
      </c>
      <c r="J665" s="21" t="s">
        <v>16</v>
      </c>
      <c r="M665" s="14" t="s">
        <v>1547</v>
      </c>
    </row>
    <row r="666" spans="1:13">
      <c r="A666" s="22">
        <f t="shared" si="34"/>
        <v>662</v>
      </c>
      <c r="B666" s="21" t="str">
        <f t="shared" si="32"/>
        <v>80001346</v>
      </c>
      <c r="C666" s="21" t="s">
        <v>1549</v>
      </c>
      <c r="D666" s="22"/>
      <c r="E666" s="22" t="s">
        <v>1550</v>
      </c>
      <c r="F666" s="22" t="s">
        <v>1255</v>
      </c>
      <c r="G666" s="22" t="s">
        <v>205</v>
      </c>
      <c r="H666" s="22" t="s">
        <v>1262</v>
      </c>
      <c r="I666" s="21" t="str">
        <f t="shared" si="33"/>
        <v>OPERASIONAL</v>
      </c>
      <c r="J666" s="21" t="s">
        <v>16</v>
      </c>
      <c r="M666" s="14" t="s">
        <v>1549</v>
      </c>
    </row>
    <row r="667" spans="1:13">
      <c r="A667" s="22">
        <f t="shared" si="34"/>
        <v>663</v>
      </c>
      <c r="B667" s="21" t="str">
        <f t="shared" si="32"/>
        <v>80004994</v>
      </c>
      <c r="C667" s="21">
        <v>80004994</v>
      </c>
      <c r="D667" s="22"/>
      <c r="E667" s="22" t="s">
        <v>1551</v>
      </c>
      <c r="F667" s="22" t="s">
        <v>1255</v>
      </c>
      <c r="G667" s="22" t="s">
        <v>205</v>
      </c>
      <c r="H667" s="22" t="s">
        <v>405</v>
      </c>
      <c r="I667" s="21" t="str">
        <f t="shared" si="33"/>
        <v>OPERASIONAL</v>
      </c>
      <c r="J667" s="21" t="s">
        <v>16</v>
      </c>
      <c r="M667" s="14" t="s">
        <v>1552</v>
      </c>
    </row>
    <row r="668" spans="1:13">
      <c r="A668" s="22">
        <f t="shared" si="34"/>
        <v>664</v>
      </c>
      <c r="B668" s="21" t="str">
        <f t="shared" si="32"/>
        <v>80002751</v>
      </c>
      <c r="C668" s="21" t="s">
        <v>1553</v>
      </c>
      <c r="D668" s="22"/>
      <c r="E668" s="22" t="s">
        <v>1554</v>
      </c>
      <c r="F668" s="22" t="s">
        <v>1255</v>
      </c>
      <c r="G668" s="22" t="s">
        <v>1555</v>
      </c>
      <c r="H668" s="22" t="s">
        <v>652</v>
      </c>
      <c r="I668" s="21" t="str">
        <f t="shared" si="33"/>
        <v>OPERASIONAL</v>
      </c>
      <c r="J668" s="21" t="s">
        <v>16</v>
      </c>
      <c r="M668" s="14" t="s">
        <v>1553</v>
      </c>
    </row>
    <row r="669" spans="1:13">
      <c r="A669" s="22">
        <f t="shared" si="34"/>
        <v>665</v>
      </c>
      <c r="B669" s="21" t="str">
        <f t="shared" si="32"/>
        <v>80002510</v>
      </c>
      <c r="C669" s="21" t="s">
        <v>1556</v>
      </c>
      <c r="D669" s="22"/>
      <c r="E669" s="22" t="s">
        <v>1557</v>
      </c>
      <c r="F669" s="22" t="s">
        <v>1255</v>
      </c>
      <c r="G669" s="22" t="s">
        <v>205</v>
      </c>
      <c r="H669" s="22" t="s">
        <v>1262</v>
      </c>
      <c r="I669" s="21" t="str">
        <f t="shared" si="33"/>
        <v>OPERASIONAL</v>
      </c>
      <c r="J669" s="21" t="s">
        <v>16</v>
      </c>
      <c r="M669" s="14" t="s">
        <v>1556</v>
      </c>
    </row>
    <row r="670" spans="1:13">
      <c r="A670" s="22">
        <f t="shared" si="34"/>
        <v>666</v>
      </c>
      <c r="B670" s="21" t="str">
        <f t="shared" si="32"/>
        <v>80002509</v>
      </c>
      <c r="C670" s="21" t="s">
        <v>1558</v>
      </c>
      <c r="D670" s="22"/>
      <c r="E670" s="22" t="s">
        <v>1559</v>
      </c>
      <c r="F670" s="22" t="s">
        <v>1255</v>
      </c>
      <c r="G670" s="22" t="s">
        <v>205</v>
      </c>
      <c r="H670" s="22" t="s">
        <v>1262</v>
      </c>
      <c r="I670" s="21" t="str">
        <f t="shared" si="33"/>
        <v>OPERASIONAL</v>
      </c>
      <c r="J670" s="21" t="s">
        <v>16</v>
      </c>
      <c r="M670" s="14" t="s">
        <v>1558</v>
      </c>
    </row>
    <row r="671" spans="1:13">
      <c r="A671" s="22">
        <f t="shared" si="34"/>
        <v>667</v>
      </c>
      <c r="B671" s="21" t="str">
        <f t="shared" si="32"/>
        <v>80003035</v>
      </c>
      <c r="C671" s="21" t="s">
        <v>1560</v>
      </c>
      <c r="D671" s="22"/>
      <c r="E671" s="22" t="s">
        <v>1561</v>
      </c>
      <c r="F671" s="22" t="s">
        <v>1255</v>
      </c>
      <c r="G671" s="22" t="s">
        <v>205</v>
      </c>
      <c r="H671" s="22" t="s">
        <v>1262</v>
      </c>
      <c r="I671" s="21" t="str">
        <f t="shared" si="33"/>
        <v>OPERASIONAL</v>
      </c>
      <c r="J671" s="21" t="s">
        <v>16</v>
      </c>
      <c r="M671" s="14" t="s">
        <v>1560</v>
      </c>
    </row>
    <row r="672" spans="1:13">
      <c r="A672" s="22">
        <f t="shared" si="34"/>
        <v>668</v>
      </c>
      <c r="B672" s="21" t="str">
        <f t="shared" si="32"/>
        <v>80003625</v>
      </c>
      <c r="C672" s="21" t="s">
        <v>1562</v>
      </c>
      <c r="D672" s="22"/>
      <c r="E672" s="22" t="s">
        <v>1563</v>
      </c>
      <c r="F672" s="22" t="s">
        <v>1255</v>
      </c>
      <c r="G672" s="22" t="s">
        <v>1264</v>
      </c>
      <c r="H672" s="22" t="s">
        <v>1262</v>
      </c>
      <c r="I672" s="21" t="str">
        <f t="shared" si="33"/>
        <v>OPERASIONAL</v>
      </c>
      <c r="J672" s="21" t="s">
        <v>16</v>
      </c>
      <c r="M672" s="14" t="s">
        <v>1562</v>
      </c>
    </row>
    <row r="673" spans="1:13">
      <c r="A673" s="22">
        <f t="shared" si="34"/>
        <v>669</v>
      </c>
      <c r="B673" s="21" t="str">
        <f t="shared" si="32"/>
        <v>80002714</v>
      </c>
      <c r="C673" s="21" t="s">
        <v>1564</v>
      </c>
      <c r="D673" s="22"/>
      <c r="E673" s="22" t="s">
        <v>1565</v>
      </c>
      <c r="F673" s="22" t="s">
        <v>1255</v>
      </c>
      <c r="G673" s="22" t="s">
        <v>205</v>
      </c>
      <c r="H673" s="22" t="s">
        <v>206</v>
      </c>
      <c r="I673" s="21" t="str">
        <f t="shared" si="33"/>
        <v>OPERASIONAL</v>
      </c>
      <c r="J673" s="21" t="s">
        <v>16</v>
      </c>
      <c r="M673" s="14" t="s">
        <v>1564</v>
      </c>
    </row>
    <row r="674" spans="1:13">
      <c r="A674" s="22">
        <f t="shared" si="34"/>
        <v>670</v>
      </c>
      <c r="B674" s="21" t="str">
        <f t="shared" si="32"/>
        <v>80003775</v>
      </c>
      <c r="C674" s="21" t="s">
        <v>1566</v>
      </c>
      <c r="D674" s="22"/>
      <c r="E674" s="22" t="s">
        <v>1567</v>
      </c>
      <c r="F674" s="22" t="s">
        <v>1255</v>
      </c>
      <c r="G674" s="22" t="s">
        <v>205</v>
      </c>
      <c r="H674" s="22" t="s">
        <v>206</v>
      </c>
      <c r="I674" s="21" t="str">
        <f t="shared" si="33"/>
        <v>OPERASIONAL</v>
      </c>
      <c r="J674" s="21" t="s">
        <v>16</v>
      </c>
      <c r="M674" s="14" t="s">
        <v>1566</v>
      </c>
    </row>
    <row r="675" spans="1:13">
      <c r="A675" s="22">
        <f t="shared" si="34"/>
        <v>671</v>
      </c>
      <c r="B675" s="21" t="str">
        <f t="shared" si="32"/>
        <v>80002046</v>
      </c>
      <c r="C675" s="21" t="s">
        <v>1568</v>
      </c>
      <c r="D675" s="22"/>
      <c r="E675" s="22" t="s">
        <v>1569</v>
      </c>
      <c r="F675" s="22" t="s">
        <v>1255</v>
      </c>
      <c r="G675" s="22" t="s">
        <v>1264</v>
      </c>
      <c r="H675" s="22" t="s">
        <v>1262</v>
      </c>
      <c r="I675" s="21" t="str">
        <f t="shared" si="33"/>
        <v>OPERASIONAL</v>
      </c>
      <c r="J675" s="21" t="s">
        <v>16</v>
      </c>
      <c r="M675" s="14" t="s">
        <v>1568</v>
      </c>
    </row>
    <row r="676" spans="1:13">
      <c r="A676" s="22">
        <f t="shared" si="34"/>
        <v>672</v>
      </c>
      <c r="B676" s="21" t="str">
        <f t="shared" si="32"/>
        <v>80002024</v>
      </c>
      <c r="C676" s="21" t="s">
        <v>1570</v>
      </c>
      <c r="D676" s="22"/>
      <c r="E676" s="22" t="s">
        <v>1571</v>
      </c>
      <c r="F676" s="22" t="s">
        <v>1255</v>
      </c>
      <c r="G676" s="22" t="s">
        <v>205</v>
      </c>
      <c r="H676" s="22" t="s">
        <v>1262</v>
      </c>
      <c r="I676" s="21" t="str">
        <f t="shared" si="33"/>
        <v>OPERASIONAL</v>
      </c>
      <c r="J676" s="21" t="s">
        <v>16</v>
      </c>
      <c r="M676" s="14" t="s">
        <v>1570</v>
      </c>
    </row>
    <row r="677" spans="1:13">
      <c r="A677" s="22">
        <f t="shared" si="34"/>
        <v>673</v>
      </c>
      <c r="B677" s="21" t="str">
        <f t="shared" si="32"/>
        <v>80003219</v>
      </c>
      <c r="C677" s="21" t="s">
        <v>1572</v>
      </c>
      <c r="D677" s="22"/>
      <c r="E677" s="22" t="s">
        <v>1573</v>
      </c>
      <c r="F677" s="22" t="s">
        <v>1255</v>
      </c>
      <c r="G677" s="22" t="s">
        <v>205</v>
      </c>
      <c r="H677" s="22" t="s">
        <v>1262</v>
      </c>
      <c r="I677" s="21" t="str">
        <f t="shared" si="33"/>
        <v>OPERASIONAL</v>
      </c>
      <c r="J677" s="21" t="s">
        <v>16</v>
      </c>
      <c r="M677" s="14" t="s">
        <v>1572</v>
      </c>
    </row>
    <row r="678" spans="1:13">
      <c r="A678" s="22">
        <f t="shared" si="34"/>
        <v>674</v>
      </c>
      <c r="B678" s="21" t="str">
        <f t="shared" si="32"/>
        <v>80002569</v>
      </c>
      <c r="C678" s="21" t="s">
        <v>1574</v>
      </c>
      <c r="D678" s="22"/>
      <c r="E678" s="22" t="s">
        <v>1575</v>
      </c>
      <c r="F678" s="22" t="s">
        <v>1255</v>
      </c>
      <c r="G678" s="22" t="s">
        <v>205</v>
      </c>
      <c r="H678" s="22" t="s">
        <v>206</v>
      </c>
      <c r="I678" s="21" t="str">
        <f t="shared" si="33"/>
        <v>OPERASIONAL</v>
      </c>
      <c r="J678" s="21" t="s">
        <v>16</v>
      </c>
      <c r="M678" s="14" t="s">
        <v>1574</v>
      </c>
    </row>
    <row r="679" spans="1:13">
      <c r="A679" s="22">
        <f t="shared" si="34"/>
        <v>675</v>
      </c>
      <c r="B679" s="21" t="str">
        <f t="shared" si="32"/>
        <v>80005001</v>
      </c>
      <c r="C679" s="21">
        <v>80005001</v>
      </c>
      <c r="D679" s="22"/>
      <c r="E679" s="22" t="s">
        <v>1576</v>
      </c>
      <c r="F679" s="22" t="s">
        <v>1255</v>
      </c>
      <c r="G679" s="22" t="s">
        <v>1577</v>
      </c>
      <c r="H679" s="22" t="s">
        <v>405</v>
      </c>
      <c r="I679" s="21" t="str">
        <f t="shared" si="33"/>
        <v>OPERASIONAL</v>
      </c>
      <c r="J679" s="21" t="s">
        <v>16</v>
      </c>
      <c r="M679" s="14" t="s">
        <v>1578</v>
      </c>
    </row>
    <row r="680" spans="1:13">
      <c r="A680" s="22">
        <f t="shared" si="34"/>
        <v>676</v>
      </c>
      <c r="B680" s="21" t="str">
        <f t="shared" si="32"/>
        <v>80003806</v>
      </c>
      <c r="C680" s="21">
        <v>80003806</v>
      </c>
      <c r="D680" s="22"/>
      <c r="E680" s="22" t="s">
        <v>1579</v>
      </c>
      <c r="F680" s="22" t="s">
        <v>1255</v>
      </c>
      <c r="G680" s="22" t="s">
        <v>1264</v>
      </c>
      <c r="H680" s="22" t="s">
        <v>405</v>
      </c>
      <c r="I680" s="21" t="str">
        <f t="shared" si="33"/>
        <v>OPERASIONAL</v>
      </c>
      <c r="J680" s="21" t="s">
        <v>16</v>
      </c>
      <c r="M680" s="14" t="s">
        <v>1580</v>
      </c>
    </row>
    <row r="681" spans="1:13">
      <c r="A681" s="22">
        <f t="shared" si="34"/>
        <v>677</v>
      </c>
      <c r="B681" s="21" t="str">
        <f t="shared" si="32"/>
        <v>80002693</v>
      </c>
      <c r="C681" s="21" t="s">
        <v>1581</v>
      </c>
      <c r="D681" s="22"/>
      <c r="E681" s="22" t="s">
        <v>1582</v>
      </c>
      <c r="F681" s="22" t="s">
        <v>1255</v>
      </c>
      <c r="G681" s="22" t="s">
        <v>205</v>
      </c>
      <c r="H681" s="22" t="s">
        <v>206</v>
      </c>
      <c r="I681" s="21" t="str">
        <f t="shared" si="33"/>
        <v>OPERASIONAL</v>
      </c>
      <c r="J681" s="21" t="s">
        <v>16</v>
      </c>
      <c r="M681" s="14" t="s">
        <v>1581</v>
      </c>
    </row>
    <row r="682" spans="1:13">
      <c r="A682" s="22">
        <f t="shared" si="34"/>
        <v>678</v>
      </c>
      <c r="B682" s="21" t="str">
        <f t="shared" si="32"/>
        <v>80001820</v>
      </c>
      <c r="C682" s="21" t="s">
        <v>1583</v>
      </c>
      <c r="D682" s="22"/>
      <c r="E682" s="22" t="s">
        <v>1584</v>
      </c>
      <c r="F682" s="22" t="s">
        <v>1255</v>
      </c>
      <c r="G682" s="22" t="s">
        <v>205</v>
      </c>
      <c r="H682" s="22" t="s">
        <v>1262</v>
      </c>
      <c r="I682" s="21" t="str">
        <f t="shared" si="33"/>
        <v>OPERASIONAL</v>
      </c>
      <c r="J682" s="21" t="s">
        <v>16</v>
      </c>
      <c r="M682" s="14" t="s">
        <v>1583</v>
      </c>
    </row>
    <row r="683" spans="1:13">
      <c r="A683" s="22">
        <f t="shared" si="34"/>
        <v>679</v>
      </c>
      <c r="B683" s="21" t="str">
        <f t="shared" si="32"/>
        <v>80002008</v>
      </c>
      <c r="C683" s="21" t="s">
        <v>1585</v>
      </c>
      <c r="D683" s="22"/>
      <c r="E683" s="22" t="s">
        <v>1586</v>
      </c>
      <c r="F683" s="22" t="s">
        <v>1255</v>
      </c>
      <c r="G683" s="22" t="s">
        <v>205</v>
      </c>
      <c r="H683" s="22" t="s">
        <v>1262</v>
      </c>
      <c r="I683" s="21" t="str">
        <f t="shared" si="33"/>
        <v>OPERASIONAL</v>
      </c>
      <c r="J683" s="21" t="s">
        <v>16</v>
      </c>
      <c r="M683" s="14" t="s">
        <v>1585</v>
      </c>
    </row>
    <row r="684" spans="1:13">
      <c r="A684" s="22">
        <f t="shared" si="34"/>
        <v>680</v>
      </c>
      <c r="B684" s="21" t="str">
        <f t="shared" si="32"/>
        <v>80004624</v>
      </c>
      <c r="C684" s="21">
        <v>80004624</v>
      </c>
      <c r="D684" s="22"/>
      <c r="E684" s="22" t="s">
        <v>1587</v>
      </c>
      <c r="F684" s="22" t="s">
        <v>1255</v>
      </c>
      <c r="G684" s="22" t="s">
        <v>205</v>
      </c>
      <c r="H684" s="22" t="s">
        <v>405</v>
      </c>
      <c r="I684" s="21" t="str">
        <f t="shared" si="33"/>
        <v>OPERASIONAL</v>
      </c>
      <c r="J684" s="21" t="s">
        <v>16</v>
      </c>
      <c r="M684" s="14" t="s">
        <v>1588</v>
      </c>
    </row>
    <row r="685" spans="1:13">
      <c r="A685" s="22">
        <f t="shared" si="34"/>
        <v>681</v>
      </c>
      <c r="B685" s="21" t="str">
        <f t="shared" si="32"/>
        <v>80003950</v>
      </c>
      <c r="C685" s="21" t="s">
        <v>1589</v>
      </c>
      <c r="D685" s="22"/>
      <c r="E685" s="22" t="s">
        <v>1590</v>
      </c>
      <c r="F685" s="22" t="s">
        <v>1255</v>
      </c>
      <c r="G685" s="22" t="s">
        <v>1396</v>
      </c>
      <c r="H685" s="22" t="s">
        <v>328</v>
      </c>
      <c r="I685" s="21" t="str">
        <f t="shared" si="33"/>
        <v>OPERASIONAL</v>
      </c>
      <c r="J685" s="21" t="s">
        <v>16</v>
      </c>
      <c r="M685" s="14" t="s">
        <v>1589</v>
      </c>
    </row>
    <row r="686" spans="1:13">
      <c r="A686" s="22">
        <f t="shared" si="34"/>
        <v>682</v>
      </c>
      <c r="B686" s="21" t="str">
        <f t="shared" si="32"/>
        <v>80002018</v>
      </c>
      <c r="C686" s="21" t="s">
        <v>1591</v>
      </c>
      <c r="D686" s="22"/>
      <c r="E686" s="22" t="s">
        <v>1592</v>
      </c>
      <c r="F686" s="22" t="s">
        <v>1255</v>
      </c>
      <c r="G686" s="22" t="s">
        <v>205</v>
      </c>
      <c r="H686" s="22" t="s">
        <v>1262</v>
      </c>
      <c r="I686" s="21" t="str">
        <f t="shared" si="33"/>
        <v>OPERASIONAL</v>
      </c>
      <c r="J686" s="21" t="s">
        <v>16</v>
      </c>
      <c r="M686" s="14" t="s">
        <v>1591</v>
      </c>
    </row>
    <row r="687" spans="1:13">
      <c r="A687" s="22">
        <f t="shared" si="34"/>
        <v>683</v>
      </c>
      <c r="B687" s="21" t="str">
        <f t="shared" si="32"/>
        <v>80003777</v>
      </c>
      <c r="C687" s="21">
        <v>80003777</v>
      </c>
      <c r="D687" s="22"/>
      <c r="E687" s="22" t="s">
        <v>1593</v>
      </c>
      <c r="F687" s="22" t="s">
        <v>1255</v>
      </c>
      <c r="G687" s="22" t="s">
        <v>1264</v>
      </c>
      <c r="H687" s="22" t="s">
        <v>405</v>
      </c>
      <c r="I687" s="21" t="str">
        <f t="shared" si="33"/>
        <v>OPERASIONAL</v>
      </c>
      <c r="J687" s="21" t="s">
        <v>16</v>
      </c>
      <c r="M687" s="14" t="s">
        <v>1594</v>
      </c>
    </row>
    <row r="688" spans="1:13">
      <c r="A688" s="22">
        <f t="shared" si="34"/>
        <v>684</v>
      </c>
      <c r="B688" s="21" t="str">
        <f t="shared" si="32"/>
        <v>80004080</v>
      </c>
      <c r="C688" s="21">
        <v>80004080</v>
      </c>
      <c r="D688" s="22"/>
      <c r="E688" s="22" t="s">
        <v>1595</v>
      </c>
      <c r="F688" s="22" t="s">
        <v>1255</v>
      </c>
      <c r="G688" s="22" t="s">
        <v>205</v>
      </c>
      <c r="H688" s="22" t="s">
        <v>405</v>
      </c>
      <c r="I688" s="21" t="str">
        <f t="shared" si="33"/>
        <v>OPERASIONAL</v>
      </c>
      <c r="J688" s="21" t="s">
        <v>16</v>
      </c>
      <c r="M688" s="14" t="s">
        <v>1596</v>
      </c>
    </row>
    <row r="689" spans="1:13">
      <c r="A689" s="22">
        <f t="shared" si="34"/>
        <v>685</v>
      </c>
      <c r="B689" s="21" t="str">
        <f t="shared" si="32"/>
        <v>80000695</v>
      </c>
      <c r="C689" s="21" t="s">
        <v>1597</v>
      </c>
      <c r="D689" s="22"/>
      <c r="E689" s="22" t="s">
        <v>1598</v>
      </c>
      <c r="F689" s="22" t="s">
        <v>1255</v>
      </c>
      <c r="G689" s="22" t="s">
        <v>205</v>
      </c>
      <c r="H689" s="22" t="s">
        <v>1262</v>
      </c>
      <c r="I689" s="21" t="str">
        <f t="shared" si="33"/>
        <v>OPERASIONAL</v>
      </c>
      <c r="J689" s="21" t="s">
        <v>16</v>
      </c>
      <c r="M689" s="14" t="s">
        <v>1597</v>
      </c>
    </row>
    <row r="690" spans="1:13">
      <c r="A690" s="22">
        <f t="shared" si="34"/>
        <v>686</v>
      </c>
      <c r="B690" s="21" t="str">
        <f t="shared" si="32"/>
        <v>80003532</v>
      </c>
      <c r="C690" s="21" t="s">
        <v>1599</v>
      </c>
      <c r="D690" s="22"/>
      <c r="E690" s="22" t="s">
        <v>1600</v>
      </c>
      <c r="F690" s="22" t="s">
        <v>1255</v>
      </c>
      <c r="G690" s="22" t="s">
        <v>1280</v>
      </c>
      <c r="H690" s="22" t="s">
        <v>206</v>
      </c>
      <c r="I690" s="21" t="str">
        <f t="shared" si="33"/>
        <v>OPERASIONAL</v>
      </c>
      <c r="J690" s="21" t="s">
        <v>16</v>
      </c>
      <c r="M690" s="14" t="s">
        <v>1599</v>
      </c>
    </row>
    <row r="691" spans="1:13">
      <c r="A691" s="22">
        <f t="shared" si="34"/>
        <v>687</v>
      </c>
      <c r="B691" s="21" t="str">
        <f t="shared" si="32"/>
        <v>80003533</v>
      </c>
      <c r="C691" s="21" t="s">
        <v>1601</v>
      </c>
      <c r="D691" s="22"/>
      <c r="E691" s="22" t="s">
        <v>1602</v>
      </c>
      <c r="F691" s="22" t="s">
        <v>1255</v>
      </c>
      <c r="G691" s="22" t="s">
        <v>205</v>
      </c>
      <c r="H691" s="22" t="s">
        <v>206</v>
      </c>
      <c r="I691" s="21" t="str">
        <f t="shared" si="33"/>
        <v>OPERASIONAL</v>
      </c>
      <c r="J691" s="21" t="s">
        <v>16</v>
      </c>
      <c r="M691" s="14" t="s">
        <v>1601</v>
      </c>
    </row>
    <row r="692" spans="1:13">
      <c r="A692" s="22">
        <f t="shared" si="34"/>
        <v>688</v>
      </c>
      <c r="B692" s="21" t="str">
        <f t="shared" si="32"/>
        <v>80004093</v>
      </c>
      <c r="C692" s="21">
        <v>80004093</v>
      </c>
      <c r="D692" s="22"/>
      <c r="E692" s="22" t="s">
        <v>1603</v>
      </c>
      <c r="F692" s="22" t="s">
        <v>1255</v>
      </c>
      <c r="G692" s="22" t="s">
        <v>1280</v>
      </c>
      <c r="H692" s="22" t="s">
        <v>405</v>
      </c>
      <c r="I692" s="21" t="str">
        <f t="shared" si="33"/>
        <v>OPERASIONAL</v>
      </c>
      <c r="J692" s="21" t="s">
        <v>16</v>
      </c>
      <c r="M692" s="14" t="s">
        <v>1604</v>
      </c>
    </row>
    <row r="693" spans="1:13">
      <c r="A693" s="22">
        <f t="shared" si="34"/>
        <v>689</v>
      </c>
      <c r="B693" s="21" t="str">
        <f t="shared" si="32"/>
        <v>80002538</v>
      </c>
      <c r="C693" s="21" t="s">
        <v>1605</v>
      </c>
      <c r="D693" s="22"/>
      <c r="E693" s="22" t="s">
        <v>1606</v>
      </c>
      <c r="F693" s="22" t="s">
        <v>1255</v>
      </c>
      <c r="G693" s="22" t="s">
        <v>205</v>
      </c>
      <c r="H693" s="22" t="s">
        <v>1262</v>
      </c>
      <c r="I693" s="21" t="str">
        <f t="shared" si="33"/>
        <v>OPERASIONAL</v>
      </c>
      <c r="J693" s="21" t="s">
        <v>16</v>
      </c>
      <c r="M693" s="14" t="s">
        <v>1605</v>
      </c>
    </row>
    <row r="694" spans="1:13">
      <c r="A694" s="22">
        <f t="shared" si="34"/>
        <v>690</v>
      </c>
      <c r="B694" s="21" t="str">
        <f t="shared" si="32"/>
        <v>80004311</v>
      </c>
      <c r="C694" s="21">
        <v>80004311</v>
      </c>
      <c r="D694" s="22"/>
      <c r="E694" s="22" t="s">
        <v>1607</v>
      </c>
      <c r="F694" s="22" t="s">
        <v>1255</v>
      </c>
      <c r="G694" s="22" t="s">
        <v>205</v>
      </c>
      <c r="H694" s="22" t="s">
        <v>405</v>
      </c>
      <c r="I694" s="21" t="str">
        <f t="shared" si="33"/>
        <v>OPERASIONAL</v>
      </c>
      <c r="J694" s="21" t="s">
        <v>16</v>
      </c>
      <c r="M694" s="14" t="s">
        <v>1608</v>
      </c>
    </row>
    <row r="695" spans="1:13">
      <c r="A695" s="22">
        <f t="shared" si="34"/>
        <v>691</v>
      </c>
      <c r="B695" s="21" t="str">
        <f t="shared" si="32"/>
        <v>80001347</v>
      </c>
      <c r="C695" s="21" t="s">
        <v>1609</v>
      </c>
      <c r="D695" s="22"/>
      <c r="E695" s="22" t="s">
        <v>1610</v>
      </c>
      <c r="F695" s="22" t="s">
        <v>1255</v>
      </c>
      <c r="G695" s="22" t="s">
        <v>205</v>
      </c>
      <c r="H695" s="22" t="s">
        <v>1262</v>
      </c>
      <c r="I695" s="21" t="str">
        <f t="shared" si="33"/>
        <v>OPERASIONAL</v>
      </c>
      <c r="J695" s="21" t="s">
        <v>16</v>
      </c>
      <c r="M695" s="14" t="s">
        <v>1609</v>
      </c>
    </row>
    <row r="696" spans="1:13">
      <c r="A696" s="22">
        <f t="shared" si="34"/>
        <v>692</v>
      </c>
      <c r="B696" s="21" t="str">
        <f t="shared" si="32"/>
        <v>80003614</v>
      </c>
      <c r="C696" s="21" t="s">
        <v>1611</v>
      </c>
      <c r="D696" s="22"/>
      <c r="E696" s="22" t="s">
        <v>1612</v>
      </c>
      <c r="F696" s="22" t="s">
        <v>1255</v>
      </c>
      <c r="G696" s="22" t="s">
        <v>205</v>
      </c>
      <c r="H696" s="22" t="s">
        <v>1262</v>
      </c>
      <c r="I696" s="21" t="str">
        <f t="shared" si="33"/>
        <v>OPERASIONAL</v>
      </c>
      <c r="J696" s="21" t="s">
        <v>16</v>
      </c>
      <c r="M696" s="14" t="s">
        <v>1611</v>
      </c>
    </row>
    <row r="697" spans="1:13">
      <c r="A697" s="22">
        <f t="shared" si="34"/>
        <v>693</v>
      </c>
      <c r="B697" s="21" t="str">
        <f t="shared" si="32"/>
        <v>80002698</v>
      </c>
      <c r="C697" s="21" t="s">
        <v>1613</v>
      </c>
      <c r="D697" s="22"/>
      <c r="E697" s="22" t="s">
        <v>1614</v>
      </c>
      <c r="F697" s="22" t="s">
        <v>1255</v>
      </c>
      <c r="G697" s="22" t="s">
        <v>205</v>
      </c>
      <c r="H697" s="22" t="s">
        <v>206</v>
      </c>
      <c r="I697" s="21" t="str">
        <f t="shared" si="33"/>
        <v>OPERASIONAL</v>
      </c>
      <c r="J697" s="21" t="s">
        <v>16</v>
      </c>
      <c r="M697" s="14" t="s">
        <v>1613</v>
      </c>
    </row>
    <row r="698" spans="1:13">
      <c r="A698" s="22">
        <f t="shared" si="34"/>
        <v>694</v>
      </c>
      <c r="B698" s="21" t="str">
        <f t="shared" si="32"/>
        <v>80002664</v>
      </c>
      <c r="C698" s="21" t="s">
        <v>1615</v>
      </c>
      <c r="D698" s="22"/>
      <c r="E698" s="22" t="s">
        <v>1616</v>
      </c>
      <c r="F698" s="22" t="s">
        <v>1255</v>
      </c>
      <c r="G698" s="22" t="s">
        <v>205</v>
      </c>
      <c r="H698" s="22" t="s">
        <v>652</v>
      </c>
      <c r="I698" s="21" t="str">
        <f t="shared" si="33"/>
        <v>OPERASIONAL</v>
      </c>
      <c r="J698" s="21" t="s">
        <v>16</v>
      </c>
      <c r="M698" s="14" t="s">
        <v>1615</v>
      </c>
    </row>
    <row r="699" spans="1:13">
      <c r="A699" s="22">
        <f t="shared" si="34"/>
        <v>695</v>
      </c>
      <c r="B699" s="21" t="str">
        <f t="shared" ref="B699:B762" si="35">TEXT(C699,"00000000")</f>
        <v>80003526</v>
      </c>
      <c r="C699" s="21" t="s">
        <v>1617</v>
      </c>
      <c r="D699" s="22"/>
      <c r="E699" s="22" t="s">
        <v>1618</v>
      </c>
      <c r="F699" s="22" t="s">
        <v>1255</v>
      </c>
      <c r="G699" s="22" t="s">
        <v>205</v>
      </c>
      <c r="H699" s="22" t="s">
        <v>206</v>
      </c>
      <c r="I699" s="21" t="str">
        <f t="shared" si="33"/>
        <v>OPERASIONAL</v>
      </c>
      <c r="J699" s="21" t="s">
        <v>16</v>
      </c>
      <c r="M699" s="14" t="s">
        <v>1617</v>
      </c>
    </row>
    <row r="700" spans="1:13">
      <c r="A700" s="22">
        <f t="shared" si="34"/>
        <v>696</v>
      </c>
      <c r="B700" s="21" t="str">
        <f t="shared" si="35"/>
        <v>80004529</v>
      </c>
      <c r="C700" s="21" t="s">
        <v>1619</v>
      </c>
      <c r="D700" s="22"/>
      <c r="E700" s="22" t="s">
        <v>1620</v>
      </c>
      <c r="F700" s="22" t="s">
        <v>1255</v>
      </c>
      <c r="G700" s="22" t="s">
        <v>205</v>
      </c>
      <c r="H700" s="22" t="s">
        <v>1262</v>
      </c>
      <c r="I700" s="21" t="str">
        <f t="shared" si="33"/>
        <v>OPERASIONAL</v>
      </c>
      <c r="J700" s="21" t="s">
        <v>16</v>
      </c>
      <c r="M700" s="14" t="s">
        <v>1619</v>
      </c>
    </row>
    <row r="701" spans="1:13">
      <c r="A701" s="22">
        <f t="shared" si="34"/>
        <v>697</v>
      </c>
      <c r="B701" s="21" t="str">
        <f t="shared" si="35"/>
        <v>80001837</v>
      </c>
      <c r="C701" s="21" t="s">
        <v>1621</v>
      </c>
      <c r="D701" s="22"/>
      <c r="E701" s="22" t="s">
        <v>1622</v>
      </c>
      <c r="F701" s="22" t="s">
        <v>1255</v>
      </c>
      <c r="G701" s="22" t="s">
        <v>1264</v>
      </c>
      <c r="H701" s="22" t="s">
        <v>1262</v>
      </c>
      <c r="I701" s="21" t="str">
        <f t="shared" si="33"/>
        <v>OPERASIONAL</v>
      </c>
      <c r="J701" s="21" t="s">
        <v>16</v>
      </c>
      <c r="M701" s="14" t="s">
        <v>1621</v>
      </c>
    </row>
    <row r="702" spans="1:13">
      <c r="A702" s="22">
        <f t="shared" si="34"/>
        <v>698</v>
      </c>
      <c r="B702" s="21" t="str">
        <f t="shared" si="35"/>
        <v>80002539</v>
      </c>
      <c r="C702" s="21" t="s">
        <v>1623</v>
      </c>
      <c r="D702" s="22"/>
      <c r="E702" s="22" t="s">
        <v>1624</v>
      </c>
      <c r="F702" s="22" t="s">
        <v>1255</v>
      </c>
      <c r="G702" s="22" t="s">
        <v>205</v>
      </c>
      <c r="H702" s="22" t="s">
        <v>1262</v>
      </c>
      <c r="I702" s="21" t="str">
        <f t="shared" si="33"/>
        <v>OPERASIONAL</v>
      </c>
      <c r="J702" s="21" t="s">
        <v>16</v>
      </c>
      <c r="M702" s="14" t="s">
        <v>1623</v>
      </c>
    </row>
    <row r="703" spans="1:13">
      <c r="A703" s="22">
        <f t="shared" si="34"/>
        <v>699</v>
      </c>
      <c r="B703" s="21" t="str">
        <f t="shared" si="35"/>
        <v>80002050</v>
      </c>
      <c r="C703" s="21" t="s">
        <v>1625</v>
      </c>
      <c r="D703" s="22"/>
      <c r="E703" s="22" t="s">
        <v>1626</v>
      </c>
      <c r="F703" s="22" t="s">
        <v>1255</v>
      </c>
      <c r="G703" s="22" t="s">
        <v>1299</v>
      </c>
      <c r="H703" s="22" t="s">
        <v>1311</v>
      </c>
      <c r="I703" s="21" t="str">
        <f t="shared" si="33"/>
        <v>OPERASIONAL</v>
      </c>
      <c r="J703" s="21" t="s">
        <v>16</v>
      </c>
      <c r="M703" s="14" t="s">
        <v>1625</v>
      </c>
    </row>
    <row r="704" spans="1:13">
      <c r="A704" s="22">
        <f t="shared" si="34"/>
        <v>700</v>
      </c>
      <c r="B704" s="21" t="str">
        <f t="shared" si="35"/>
        <v>80004312</v>
      </c>
      <c r="C704" s="21" t="s">
        <v>1627</v>
      </c>
      <c r="D704" s="22"/>
      <c r="E704" s="22" t="s">
        <v>1626</v>
      </c>
      <c r="F704" s="22" t="s">
        <v>1255</v>
      </c>
      <c r="G704" s="22" t="s">
        <v>1628</v>
      </c>
      <c r="H704" s="22" t="s">
        <v>328</v>
      </c>
      <c r="I704" s="21" t="str">
        <f t="shared" si="33"/>
        <v>OPERASIONAL</v>
      </c>
      <c r="J704" s="21" t="s">
        <v>16</v>
      </c>
      <c r="M704" s="14" t="s">
        <v>1627</v>
      </c>
    </row>
    <row r="705" spans="1:13">
      <c r="A705" s="22">
        <f t="shared" si="34"/>
        <v>701</v>
      </c>
      <c r="B705" s="21" t="str">
        <f t="shared" si="35"/>
        <v>80002199</v>
      </c>
      <c r="C705" s="21" t="s">
        <v>1629</v>
      </c>
      <c r="D705" s="22"/>
      <c r="E705" s="22" t="s">
        <v>1630</v>
      </c>
      <c r="F705" s="22" t="s">
        <v>1255</v>
      </c>
      <c r="G705" s="22" t="s">
        <v>205</v>
      </c>
      <c r="H705" s="22" t="s">
        <v>1262</v>
      </c>
      <c r="I705" s="21" t="str">
        <f t="shared" si="33"/>
        <v>OPERASIONAL</v>
      </c>
      <c r="J705" s="21" t="s">
        <v>16</v>
      </c>
      <c r="M705" s="14" t="s">
        <v>1629</v>
      </c>
    </row>
    <row r="706" spans="1:13">
      <c r="A706" s="22">
        <f t="shared" si="34"/>
        <v>702</v>
      </c>
      <c r="B706" s="21" t="str">
        <f t="shared" si="35"/>
        <v>80004995</v>
      </c>
      <c r="C706" s="21">
        <v>80004995</v>
      </c>
      <c r="D706" s="22"/>
      <c r="E706" s="22" t="s">
        <v>1631</v>
      </c>
      <c r="F706" s="22" t="s">
        <v>1255</v>
      </c>
      <c r="G706" s="22" t="s">
        <v>205</v>
      </c>
      <c r="H706" s="22" t="s">
        <v>405</v>
      </c>
      <c r="I706" s="21" t="str">
        <f t="shared" si="33"/>
        <v>OPERASIONAL</v>
      </c>
      <c r="J706" s="21" t="s">
        <v>16</v>
      </c>
      <c r="M706" s="14" t="s">
        <v>1632</v>
      </c>
    </row>
    <row r="707" spans="1:13">
      <c r="A707" s="22">
        <f t="shared" si="34"/>
        <v>703</v>
      </c>
      <c r="B707" s="21" t="str">
        <f t="shared" si="35"/>
        <v>80003894</v>
      </c>
      <c r="C707" s="21">
        <v>80003894</v>
      </c>
      <c r="D707" s="22"/>
      <c r="E707" s="22" t="s">
        <v>1633</v>
      </c>
      <c r="F707" s="22" t="s">
        <v>1255</v>
      </c>
      <c r="G707" s="22" t="s">
        <v>1264</v>
      </c>
      <c r="H707" s="22" t="s">
        <v>405</v>
      </c>
      <c r="I707" s="21" t="str">
        <f t="shared" si="33"/>
        <v>OPERASIONAL</v>
      </c>
      <c r="J707" s="21" t="s">
        <v>16</v>
      </c>
      <c r="M707" s="14" t="s">
        <v>1634</v>
      </c>
    </row>
    <row r="708" spans="1:13">
      <c r="A708" s="22">
        <f t="shared" si="34"/>
        <v>704</v>
      </c>
      <c r="B708" s="21" t="str">
        <f t="shared" si="35"/>
        <v>80003534</v>
      </c>
      <c r="C708" s="21" t="s">
        <v>1635</v>
      </c>
      <c r="D708" s="22"/>
      <c r="E708" s="22" t="s">
        <v>1636</v>
      </c>
      <c r="F708" s="22" t="s">
        <v>1255</v>
      </c>
      <c r="G708" s="22" t="s">
        <v>1280</v>
      </c>
      <c r="H708" s="22" t="s">
        <v>937</v>
      </c>
      <c r="I708" s="21" t="str">
        <f t="shared" si="33"/>
        <v>OPERASIONAL</v>
      </c>
      <c r="J708" s="21" t="s">
        <v>16</v>
      </c>
      <c r="M708" s="14" t="s">
        <v>1635</v>
      </c>
    </row>
    <row r="709" spans="1:13">
      <c r="A709" s="22">
        <f t="shared" si="34"/>
        <v>705</v>
      </c>
      <c r="B709" s="21" t="str">
        <f t="shared" si="35"/>
        <v>80003780</v>
      </c>
      <c r="C709" s="21" t="s">
        <v>1637</v>
      </c>
      <c r="D709" s="22"/>
      <c r="E709" s="22" t="s">
        <v>1638</v>
      </c>
      <c r="F709" s="22" t="s">
        <v>1255</v>
      </c>
      <c r="G709" s="22" t="s">
        <v>205</v>
      </c>
      <c r="H709" s="22" t="s">
        <v>206</v>
      </c>
      <c r="I709" s="21" t="str">
        <f t="shared" si="33"/>
        <v>OPERASIONAL</v>
      </c>
      <c r="J709" s="21" t="s">
        <v>16</v>
      </c>
      <c r="M709" s="14" t="s">
        <v>1637</v>
      </c>
    </row>
    <row r="710" spans="1:13">
      <c r="A710" s="22">
        <f t="shared" si="34"/>
        <v>706</v>
      </c>
      <c r="B710" s="21" t="str">
        <f t="shared" si="35"/>
        <v>80002666</v>
      </c>
      <c r="C710" s="21" t="s">
        <v>1639</v>
      </c>
      <c r="D710" s="22"/>
      <c r="E710" s="22" t="s">
        <v>1640</v>
      </c>
      <c r="F710" s="22" t="s">
        <v>1255</v>
      </c>
      <c r="G710" s="22" t="s">
        <v>205</v>
      </c>
      <c r="H710" s="22" t="s">
        <v>206</v>
      </c>
      <c r="I710" s="21" t="str">
        <f t="shared" ref="I710:I773" si="36">IF(J710="A","OPERASIONAL",IF(J710="B","ADMINISTRASI",IF(J710="C","PENGAWAS",IF(J710="D","TEMPORERY"))))</f>
        <v>OPERASIONAL</v>
      </c>
      <c r="J710" s="21" t="s">
        <v>16</v>
      </c>
      <c r="M710" s="14" t="s">
        <v>1639</v>
      </c>
    </row>
    <row r="711" spans="1:13">
      <c r="A711" s="22">
        <f t="shared" ref="A711:A774" si="37">A710+1</f>
        <v>707</v>
      </c>
      <c r="B711" s="21" t="str">
        <f t="shared" si="35"/>
        <v>80002210</v>
      </c>
      <c r="C711" s="21" t="s">
        <v>1641</v>
      </c>
      <c r="D711" s="22"/>
      <c r="E711" s="22" t="s">
        <v>1642</v>
      </c>
      <c r="F711" s="22" t="s">
        <v>1255</v>
      </c>
      <c r="G711" s="22" t="s">
        <v>205</v>
      </c>
      <c r="H711" s="22" t="s">
        <v>1262</v>
      </c>
      <c r="I711" s="21" t="str">
        <f t="shared" si="36"/>
        <v>OPERASIONAL</v>
      </c>
      <c r="J711" s="21" t="s">
        <v>16</v>
      </c>
      <c r="M711" s="14" t="s">
        <v>1641</v>
      </c>
    </row>
    <row r="712" spans="1:13">
      <c r="A712" s="22">
        <f t="shared" si="37"/>
        <v>708</v>
      </c>
      <c r="B712" s="21" t="str">
        <f t="shared" si="35"/>
        <v>80002245</v>
      </c>
      <c r="C712" s="21" t="s">
        <v>1643</v>
      </c>
      <c r="D712" s="22"/>
      <c r="E712" s="22" t="s">
        <v>1644</v>
      </c>
      <c r="F712" s="22" t="s">
        <v>1255</v>
      </c>
      <c r="G712" s="22" t="s">
        <v>205</v>
      </c>
      <c r="H712" s="22" t="s">
        <v>1262</v>
      </c>
      <c r="I712" s="21" t="str">
        <f t="shared" si="36"/>
        <v>OPERASIONAL</v>
      </c>
      <c r="J712" s="21" t="s">
        <v>16</v>
      </c>
      <c r="M712" s="14" t="s">
        <v>1643</v>
      </c>
    </row>
    <row r="713" spans="1:13">
      <c r="A713" s="22">
        <f t="shared" si="37"/>
        <v>709</v>
      </c>
      <c r="B713" s="21" t="str">
        <f t="shared" si="35"/>
        <v>80003807</v>
      </c>
      <c r="C713" s="21">
        <v>80003807</v>
      </c>
      <c r="D713" s="22"/>
      <c r="E713" s="22" t="s">
        <v>1645</v>
      </c>
      <c r="F713" s="22" t="s">
        <v>1255</v>
      </c>
      <c r="G713" s="22" t="s">
        <v>1264</v>
      </c>
      <c r="H713" s="22" t="s">
        <v>405</v>
      </c>
      <c r="I713" s="21" t="str">
        <f t="shared" si="36"/>
        <v>OPERASIONAL</v>
      </c>
      <c r="J713" s="21" t="s">
        <v>16</v>
      </c>
      <c r="M713" s="14" t="s">
        <v>1646</v>
      </c>
    </row>
    <row r="714" spans="1:13">
      <c r="A714" s="22">
        <f t="shared" si="37"/>
        <v>710</v>
      </c>
      <c r="B714" s="21" t="str">
        <f t="shared" si="35"/>
        <v>80002668</v>
      </c>
      <c r="C714" s="21" t="s">
        <v>1647</v>
      </c>
      <c r="D714" s="22"/>
      <c r="E714" s="22" t="s">
        <v>1648</v>
      </c>
      <c r="F714" s="22" t="s">
        <v>1255</v>
      </c>
      <c r="G714" s="22" t="s">
        <v>205</v>
      </c>
      <c r="H714" s="22" t="s">
        <v>206</v>
      </c>
      <c r="I714" s="21" t="str">
        <f t="shared" si="36"/>
        <v>OPERASIONAL</v>
      </c>
      <c r="J714" s="21" t="s">
        <v>16</v>
      </c>
      <c r="M714" s="14" t="s">
        <v>1647</v>
      </c>
    </row>
    <row r="715" spans="1:13">
      <c r="A715" s="22">
        <f t="shared" si="37"/>
        <v>711</v>
      </c>
      <c r="B715" s="21" t="str">
        <f t="shared" si="35"/>
        <v>80003220</v>
      </c>
      <c r="C715" s="21" t="s">
        <v>1649</v>
      </c>
      <c r="D715" s="22"/>
      <c r="E715" s="22" t="s">
        <v>1650</v>
      </c>
      <c r="F715" s="22" t="s">
        <v>1255</v>
      </c>
      <c r="G715" s="22" t="s">
        <v>1264</v>
      </c>
      <c r="H715" s="22" t="s">
        <v>1262</v>
      </c>
      <c r="I715" s="21" t="str">
        <f t="shared" si="36"/>
        <v>OPERASIONAL</v>
      </c>
      <c r="J715" s="21" t="s">
        <v>16</v>
      </c>
      <c r="M715" s="14" t="s">
        <v>1649</v>
      </c>
    </row>
    <row r="716" spans="1:13">
      <c r="A716" s="22">
        <f t="shared" si="37"/>
        <v>712</v>
      </c>
      <c r="B716" s="21" t="str">
        <f t="shared" si="35"/>
        <v>80004834</v>
      </c>
      <c r="C716" s="21">
        <v>80004834</v>
      </c>
      <c r="D716" s="22"/>
      <c r="E716" s="22" t="s">
        <v>1650</v>
      </c>
      <c r="F716" s="22" t="s">
        <v>1255</v>
      </c>
      <c r="G716" s="22" t="s">
        <v>1264</v>
      </c>
      <c r="H716" s="22" t="s">
        <v>405</v>
      </c>
      <c r="I716" s="21" t="str">
        <f t="shared" si="36"/>
        <v>OPERASIONAL</v>
      </c>
      <c r="J716" s="21" t="s">
        <v>16</v>
      </c>
      <c r="M716" s="14" t="s">
        <v>1651</v>
      </c>
    </row>
    <row r="717" spans="1:13">
      <c r="A717" s="22">
        <f t="shared" si="37"/>
        <v>713</v>
      </c>
      <c r="B717" s="21" t="str">
        <f t="shared" si="35"/>
        <v>80002669</v>
      </c>
      <c r="C717" s="21" t="s">
        <v>1652</v>
      </c>
      <c r="D717" s="22"/>
      <c r="E717" s="22" t="s">
        <v>1653</v>
      </c>
      <c r="F717" s="22" t="s">
        <v>1255</v>
      </c>
      <c r="G717" s="22" t="s">
        <v>205</v>
      </c>
      <c r="H717" s="22" t="s">
        <v>206</v>
      </c>
      <c r="I717" s="21" t="str">
        <f t="shared" si="36"/>
        <v>OPERASIONAL</v>
      </c>
      <c r="J717" s="21" t="s">
        <v>16</v>
      </c>
      <c r="M717" s="14" t="s">
        <v>1652</v>
      </c>
    </row>
    <row r="718" spans="1:13">
      <c r="A718" s="22">
        <f t="shared" si="37"/>
        <v>714</v>
      </c>
      <c r="B718" s="21" t="str">
        <f t="shared" si="35"/>
        <v>80002959</v>
      </c>
      <c r="C718" s="21" t="s">
        <v>1654</v>
      </c>
      <c r="D718" s="22"/>
      <c r="E718" s="22" t="s">
        <v>1655</v>
      </c>
      <c r="F718" s="22" t="s">
        <v>1255</v>
      </c>
      <c r="G718" s="22" t="s">
        <v>1264</v>
      </c>
      <c r="H718" s="22" t="s">
        <v>206</v>
      </c>
      <c r="I718" s="21" t="str">
        <f t="shared" si="36"/>
        <v>OPERASIONAL</v>
      </c>
      <c r="J718" s="21" t="s">
        <v>16</v>
      </c>
      <c r="M718" s="14" t="s">
        <v>1654</v>
      </c>
    </row>
    <row r="719" spans="1:13">
      <c r="A719" s="22">
        <f t="shared" si="37"/>
        <v>715</v>
      </c>
      <c r="B719" s="21" t="str">
        <f t="shared" si="35"/>
        <v>80000693</v>
      </c>
      <c r="C719" s="21" t="s">
        <v>1656</v>
      </c>
      <c r="D719" s="22"/>
      <c r="E719" s="22" t="s">
        <v>1657</v>
      </c>
      <c r="F719" s="22" t="s">
        <v>1255</v>
      </c>
      <c r="G719" s="22" t="s">
        <v>205</v>
      </c>
      <c r="H719" s="22" t="s">
        <v>1262</v>
      </c>
      <c r="I719" s="21" t="str">
        <f t="shared" si="36"/>
        <v>OPERASIONAL</v>
      </c>
      <c r="J719" s="21" t="s">
        <v>16</v>
      </c>
      <c r="M719" s="14" t="s">
        <v>1656</v>
      </c>
    </row>
    <row r="720" spans="1:13">
      <c r="A720" s="22">
        <f t="shared" si="37"/>
        <v>716</v>
      </c>
      <c r="B720" s="21" t="str">
        <f t="shared" si="35"/>
        <v>80004835</v>
      </c>
      <c r="C720" s="21">
        <v>80004835</v>
      </c>
      <c r="D720" s="22"/>
      <c r="E720" s="22" t="s">
        <v>1658</v>
      </c>
      <c r="F720" s="22" t="s">
        <v>1255</v>
      </c>
      <c r="G720" s="22" t="s">
        <v>1264</v>
      </c>
      <c r="H720" s="22" t="s">
        <v>405</v>
      </c>
      <c r="I720" s="21" t="str">
        <f t="shared" si="36"/>
        <v>OPERASIONAL</v>
      </c>
      <c r="J720" s="21" t="s">
        <v>16</v>
      </c>
      <c r="M720" s="14" t="s">
        <v>1659</v>
      </c>
    </row>
    <row r="721" spans="1:13">
      <c r="A721" s="22">
        <f t="shared" si="37"/>
        <v>717</v>
      </c>
      <c r="B721" s="21" t="str">
        <f t="shared" si="35"/>
        <v>80004315</v>
      </c>
      <c r="C721" s="21">
        <v>80004315</v>
      </c>
      <c r="D721" s="22"/>
      <c r="E721" s="22" t="s">
        <v>1660</v>
      </c>
      <c r="F721" s="22" t="s">
        <v>1255</v>
      </c>
      <c r="G721" s="22" t="s">
        <v>205</v>
      </c>
      <c r="H721" s="22" t="s">
        <v>405</v>
      </c>
      <c r="I721" s="21" t="str">
        <f t="shared" si="36"/>
        <v>OPERASIONAL</v>
      </c>
      <c r="J721" s="21" t="s">
        <v>16</v>
      </c>
      <c r="M721" s="14" t="s">
        <v>1661</v>
      </c>
    </row>
    <row r="722" spans="1:13">
      <c r="A722" s="22">
        <f t="shared" si="37"/>
        <v>718</v>
      </c>
      <c r="B722" s="21" t="str">
        <f t="shared" si="35"/>
        <v>80001824</v>
      </c>
      <c r="C722" s="21" t="s">
        <v>1662</v>
      </c>
      <c r="D722" s="22"/>
      <c r="E722" s="22" t="s">
        <v>1663</v>
      </c>
      <c r="F722" s="22" t="s">
        <v>1255</v>
      </c>
      <c r="G722" s="22" t="s">
        <v>205</v>
      </c>
      <c r="H722" s="22" t="s">
        <v>1262</v>
      </c>
      <c r="I722" s="21" t="str">
        <f t="shared" si="36"/>
        <v>OPERASIONAL</v>
      </c>
      <c r="J722" s="21" t="s">
        <v>16</v>
      </c>
      <c r="M722" s="14" t="s">
        <v>1662</v>
      </c>
    </row>
    <row r="723" spans="1:13">
      <c r="A723" s="22">
        <f t="shared" si="37"/>
        <v>719</v>
      </c>
      <c r="B723" s="21" t="str">
        <f t="shared" si="35"/>
        <v>80002670</v>
      </c>
      <c r="C723" s="21" t="s">
        <v>1664</v>
      </c>
      <c r="D723" s="22"/>
      <c r="E723" s="22" t="s">
        <v>1665</v>
      </c>
      <c r="F723" s="22" t="s">
        <v>1255</v>
      </c>
      <c r="G723" s="22" t="s">
        <v>1264</v>
      </c>
      <c r="H723" s="22" t="s">
        <v>206</v>
      </c>
      <c r="I723" s="21" t="str">
        <f t="shared" si="36"/>
        <v>OPERASIONAL</v>
      </c>
      <c r="J723" s="21" t="s">
        <v>16</v>
      </c>
      <c r="M723" s="14" t="s">
        <v>1664</v>
      </c>
    </row>
    <row r="724" spans="1:13">
      <c r="A724" s="22">
        <f t="shared" si="37"/>
        <v>720</v>
      </c>
      <c r="B724" s="21" t="str">
        <f t="shared" si="35"/>
        <v>80003784</v>
      </c>
      <c r="C724" s="21">
        <v>80003784</v>
      </c>
      <c r="D724" s="22"/>
      <c r="E724" s="22" t="s">
        <v>1666</v>
      </c>
      <c r="F724" s="22" t="s">
        <v>1255</v>
      </c>
      <c r="G724" s="22" t="s">
        <v>1264</v>
      </c>
      <c r="H724" s="22" t="s">
        <v>405</v>
      </c>
      <c r="I724" s="21" t="str">
        <f t="shared" si="36"/>
        <v>OPERASIONAL</v>
      </c>
      <c r="J724" s="21" t="s">
        <v>16</v>
      </c>
      <c r="M724" s="14" t="s">
        <v>1667</v>
      </c>
    </row>
    <row r="725" spans="1:13">
      <c r="A725" s="22">
        <f t="shared" si="37"/>
        <v>721</v>
      </c>
      <c r="B725" s="21" t="str">
        <f t="shared" si="35"/>
        <v>80003785</v>
      </c>
      <c r="C725" s="21" t="s">
        <v>1668</v>
      </c>
      <c r="D725" s="22"/>
      <c r="E725" s="22" t="s">
        <v>1669</v>
      </c>
      <c r="F725" s="22" t="s">
        <v>1255</v>
      </c>
      <c r="G725" s="22" t="s">
        <v>205</v>
      </c>
      <c r="H725" s="22" t="s">
        <v>206</v>
      </c>
      <c r="I725" s="21" t="str">
        <f t="shared" si="36"/>
        <v>OPERASIONAL</v>
      </c>
      <c r="J725" s="21" t="s">
        <v>16</v>
      </c>
      <c r="M725" s="14" t="s">
        <v>1668</v>
      </c>
    </row>
    <row r="726" spans="1:13">
      <c r="A726" s="22">
        <f t="shared" si="37"/>
        <v>722</v>
      </c>
      <c r="B726" s="21" t="str">
        <f t="shared" si="35"/>
        <v>80003030</v>
      </c>
      <c r="C726" s="21" t="s">
        <v>1670</v>
      </c>
      <c r="D726" s="22"/>
      <c r="E726" s="22" t="s">
        <v>1671</v>
      </c>
      <c r="F726" s="22" t="s">
        <v>1255</v>
      </c>
      <c r="G726" s="22" t="s">
        <v>205</v>
      </c>
      <c r="H726" s="22" t="s">
        <v>1262</v>
      </c>
      <c r="I726" s="21" t="str">
        <f t="shared" si="36"/>
        <v>OPERASIONAL</v>
      </c>
      <c r="J726" s="21" t="s">
        <v>16</v>
      </c>
      <c r="M726" s="14" t="s">
        <v>1670</v>
      </c>
    </row>
    <row r="727" spans="1:13">
      <c r="A727" s="22">
        <f t="shared" si="37"/>
        <v>723</v>
      </c>
      <c r="B727" s="21" t="str">
        <f t="shared" si="35"/>
        <v>80002022</v>
      </c>
      <c r="C727" s="21" t="s">
        <v>1672</v>
      </c>
      <c r="D727" s="22"/>
      <c r="E727" s="22" t="s">
        <v>1673</v>
      </c>
      <c r="F727" s="22" t="s">
        <v>1255</v>
      </c>
      <c r="G727" s="22" t="s">
        <v>205</v>
      </c>
      <c r="H727" s="22" t="s">
        <v>1262</v>
      </c>
      <c r="I727" s="21" t="str">
        <f t="shared" si="36"/>
        <v>OPERASIONAL</v>
      </c>
      <c r="J727" s="21" t="s">
        <v>16</v>
      </c>
      <c r="M727" s="14" t="s">
        <v>1672</v>
      </c>
    </row>
    <row r="728" spans="1:13">
      <c r="A728" s="22">
        <f t="shared" si="37"/>
        <v>724</v>
      </c>
      <c r="B728" s="21" t="str">
        <f t="shared" si="35"/>
        <v>80003290</v>
      </c>
      <c r="C728" s="21">
        <v>80003290</v>
      </c>
      <c r="D728" s="22"/>
      <c r="E728" s="22" t="s">
        <v>1674</v>
      </c>
      <c r="F728" s="22" t="s">
        <v>1255</v>
      </c>
      <c r="G728" s="22" t="s">
        <v>1264</v>
      </c>
      <c r="H728" s="22" t="s">
        <v>1262</v>
      </c>
      <c r="I728" s="21" t="str">
        <f t="shared" si="36"/>
        <v>OPERASIONAL</v>
      </c>
      <c r="J728" s="21" t="s">
        <v>16</v>
      </c>
      <c r="M728" s="14" t="s">
        <v>1675</v>
      </c>
    </row>
    <row r="729" spans="1:13">
      <c r="A729" s="22">
        <f t="shared" si="37"/>
        <v>725</v>
      </c>
      <c r="B729" s="21" t="str">
        <f t="shared" si="35"/>
        <v>80000641</v>
      </c>
      <c r="C729" s="21" t="s">
        <v>1676</v>
      </c>
      <c r="D729" s="22"/>
      <c r="E729" s="22" t="s">
        <v>1677</v>
      </c>
      <c r="F729" s="22" t="s">
        <v>1255</v>
      </c>
      <c r="G729" s="22" t="s">
        <v>205</v>
      </c>
      <c r="H729" s="22" t="s">
        <v>1262</v>
      </c>
      <c r="I729" s="21" t="str">
        <f t="shared" si="36"/>
        <v>OPERASIONAL</v>
      </c>
      <c r="J729" s="21" t="s">
        <v>16</v>
      </c>
      <c r="M729" s="14" t="s">
        <v>1676</v>
      </c>
    </row>
    <row r="730" spans="1:13">
      <c r="A730" s="22">
        <f t="shared" si="37"/>
        <v>726</v>
      </c>
      <c r="B730" s="21" t="str">
        <f t="shared" si="35"/>
        <v>80003986</v>
      </c>
      <c r="C730" s="21" t="s">
        <v>1678</v>
      </c>
      <c r="D730" s="22"/>
      <c r="E730" s="22" t="s">
        <v>1679</v>
      </c>
      <c r="F730" s="22" t="s">
        <v>1255</v>
      </c>
      <c r="G730" s="22" t="s">
        <v>205</v>
      </c>
      <c r="H730" s="22" t="s">
        <v>1262</v>
      </c>
      <c r="I730" s="21" t="str">
        <f t="shared" si="36"/>
        <v>OPERASIONAL</v>
      </c>
      <c r="J730" s="21" t="s">
        <v>16</v>
      </c>
      <c r="M730" s="14" t="s">
        <v>1678</v>
      </c>
    </row>
    <row r="731" spans="1:13">
      <c r="A731" s="22">
        <f t="shared" si="37"/>
        <v>727</v>
      </c>
      <c r="B731" s="21" t="str">
        <f t="shared" si="35"/>
        <v>80001829</v>
      </c>
      <c r="C731" s="21" t="s">
        <v>1680</v>
      </c>
      <c r="D731" s="22"/>
      <c r="E731" s="22" t="s">
        <v>1681</v>
      </c>
      <c r="F731" s="22" t="s">
        <v>1255</v>
      </c>
      <c r="G731" s="22" t="s">
        <v>205</v>
      </c>
      <c r="H731" s="22" t="s">
        <v>1262</v>
      </c>
      <c r="I731" s="21" t="str">
        <f t="shared" si="36"/>
        <v>OPERASIONAL</v>
      </c>
      <c r="J731" s="21" t="s">
        <v>16</v>
      </c>
      <c r="M731" s="14" t="s">
        <v>1680</v>
      </c>
    </row>
    <row r="732" spans="1:13">
      <c r="A732" s="22">
        <f t="shared" si="37"/>
        <v>728</v>
      </c>
      <c r="B732" s="21" t="str">
        <f t="shared" si="35"/>
        <v>80002117</v>
      </c>
      <c r="C732" s="21" t="s">
        <v>1682</v>
      </c>
      <c r="D732" s="22"/>
      <c r="E732" s="22" t="s">
        <v>1683</v>
      </c>
      <c r="F732" s="22" t="s">
        <v>1255</v>
      </c>
      <c r="G732" s="22" t="s">
        <v>205</v>
      </c>
      <c r="H732" s="22" t="s">
        <v>1262</v>
      </c>
      <c r="I732" s="21" t="str">
        <f t="shared" si="36"/>
        <v>OPERASIONAL</v>
      </c>
      <c r="J732" s="21" t="s">
        <v>16</v>
      </c>
      <c r="M732" s="14" t="s">
        <v>1682</v>
      </c>
    </row>
    <row r="733" spans="1:13">
      <c r="A733" s="22">
        <f t="shared" si="37"/>
        <v>729</v>
      </c>
      <c r="B733" s="21" t="str">
        <f t="shared" si="35"/>
        <v>80003808</v>
      </c>
      <c r="C733" s="21">
        <v>80003808</v>
      </c>
      <c r="D733" s="22"/>
      <c r="E733" s="22" t="s">
        <v>1684</v>
      </c>
      <c r="F733" s="22" t="s">
        <v>1255</v>
      </c>
      <c r="G733" s="22" t="s">
        <v>1264</v>
      </c>
      <c r="H733" s="22" t="s">
        <v>405</v>
      </c>
      <c r="I733" s="21" t="str">
        <f t="shared" si="36"/>
        <v>OPERASIONAL</v>
      </c>
      <c r="J733" s="21" t="s">
        <v>16</v>
      </c>
      <c r="M733" s="14" t="s">
        <v>1685</v>
      </c>
    </row>
    <row r="734" spans="1:13">
      <c r="A734" s="22">
        <f t="shared" si="37"/>
        <v>730</v>
      </c>
      <c r="B734" s="21" t="str">
        <f t="shared" si="35"/>
        <v>80002964</v>
      </c>
      <c r="C734" s="21" t="s">
        <v>1686</v>
      </c>
      <c r="D734" s="22"/>
      <c r="E734" s="22" t="s">
        <v>1687</v>
      </c>
      <c r="F734" s="22" t="s">
        <v>1255</v>
      </c>
      <c r="G734" s="22" t="s">
        <v>1688</v>
      </c>
      <c r="H734" s="22" t="s">
        <v>355</v>
      </c>
      <c r="I734" s="21" t="str">
        <f t="shared" si="36"/>
        <v>ADMINISTRASI</v>
      </c>
      <c r="J734" s="21" t="s">
        <v>27</v>
      </c>
      <c r="M734" s="14" t="s">
        <v>1686</v>
      </c>
    </row>
    <row r="735" spans="1:13">
      <c r="A735" s="22">
        <f t="shared" si="37"/>
        <v>731</v>
      </c>
      <c r="B735" s="21" t="str">
        <f t="shared" si="35"/>
        <v>80002004</v>
      </c>
      <c r="C735" s="21" t="s">
        <v>1689</v>
      </c>
      <c r="D735" s="22"/>
      <c r="E735" s="22" t="s">
        <v>1690</v>
      </c>
      <c r="F735" s="22" t="s">
        <v>1255</v>
      </c>
      <c r="G735" s="22" t="s">
        <v>205</v>
      </c>
      <c r="H735" s="22" t="s">
        <v>1262</v>
      </c>
      <c r="I735" s="21" t="str">
        <f t="shared" si="36"/>
        <v>OPERASIONAL</v>
      </c>
      <c r="J735" s="21" t="s">
        <v>16</v>
      </c>
      <c r="M735" s="14" t="s">
        <v>1689</v>
      </c>
    </row>
    <row r="736" spans="1:13">
      <c r="A736" s="22">
        <f t="shared" si="37"/>
        <v>732</v>
      </c>
      <c r="B736" s="21" t="str">
        <f t="shared" si="35"/>
        <v>80002852</v>
      </c>
      <c r="C736" s="21" t="s">
        <v>1691</v>
      </c>
      <c r="D736" s="22"/>
      <c r="E736" s="22" t="s">
        <v>1692</v>
      </c>
      <c r="F736" s="22" t="s">
        <v>1255</v>
      </c>
      <c r="G736" s="22" t="s">
        <v>1264</v>
      </c>
      <c r="H736" s="22" t="s">
        <v>206</v>
      </c>
      <c r="I736" s="21" t="str">
        <f t="shared" si="36"/>
        <v>OPERASIONAL</v>
      </c>
      <c r="J736" s="21" t="s">
        <v>16</v>
      </c>
      <c r="M736" s="14" t="s">
        <v>1691</v>
      </c>
    </row>
    <row r="737" spans="1:13">
      <c r="A737" s="22">
        <f t="shared" si="37"/>
        <v>733</v>
      </c>
      <c r="B737" s="21" t="str">
        <f t="shared" si="35"/>
        <v>80002011</v>
      </c>
      <c r="C737" s="21" t="s">
        <v>1693</v>
      </c>
      <c r="D737" s="22"/>
      <c r="E737" s="22" t="s">
        <v>1694</v>
      </c>
      <c r="F737" s="22" t="s">
        <v>1255</v>
      </c>
      <c r="G737" s="22" t="s">
        <v>205</v>
      </c>
      <c r="H737" s="22" t="s">
        <v>1262</v>
      </c>
      <c r="I737" s="21" t="str">
        <f t="shared" si="36"/>
        <v>OPERASIONAL</v>
      </c>
      <c r="J737" s="21" t="s">
        <v>16</v>
      </c>
      <c r="M737" s="14" t="s">
        <v>1693</v>
      </c>
    </row>
    <row r="738" spans="1:13">
      <c r="A738" s="22">
        <f t="shared" si="37"/>
        <v>734</v>
      </c>
      <c r="B738" s="21" t="str">
        <f t="shared" si="35"/>
        <v>80002027</v>
      </c>
      <c r="C738" s="21" t="s">
        <v>1695</v>
      </c>
      <c r="D738" s="22"/>
      <c r="E738" s="22" t="s">
        <v>1696</v>
      </c>
      <c r="F738" s="22" t="s">
        <v>1255</v>
      </c>
      <c r="G738" s="22" t="s">
        <v>1264</v>
      </c>
      <c r="H738" s="22" t="s">
        <v>1262</v>
      </c>
      <c r="I738" s="21" t="str">
        <f t="shared" si="36"/>
        <v>OPERASIONAL</v>
      </c>
      <c r="J738" s="21" t="s">
        <v>16</v>
      </c>
      <c r="M738" s="14" t="s">
        <v>1695</v>
      </c>
    </row>
    <row r="739" spans="1:13">
      <c r="A739" s="22">
        <f t="shared" si="37"/>
        <v>735</v>
      </c>
      <c r="B739" s="21" t="str">
        <f t="shared" si="35"/>
        <v>80001813</v>
      </c>
      <c r="C739" s="21" t="s">
        <v>1697</v>
      </c>
      <c r="D739" s="22"/>
      <c r="E739" s="22" t="s">
        <v>1698</v>
      </c>
      <c r="F739" s="22" t="s">
        <v>1255</v>
      </c>
      <c r="G739" s="22" t="s">
        <v>205</v>
      </c>
      <c r="H739" s="22" t="s">
        <v>1262</v>
      </c>
      <c r="I739" s="21" t="str">
        <f t="shared" si="36"/>
        <v>OPERASIONAL</v>
      </c>
      <c r="J739" s="21" t="s">
        <v>16</v>
      </c>
      <c r="M739" s="14" t="s">
        <v>1697</v>
      </c>
    </row>
    <row r="740" spans="1:13">
      <c r="A740" s="22">
        <f t="shared" si="37"/>
        <v>736</v>
      </c>
      <c r="B740" s="21" t="str">
        <f t="shared" si="35"/>
        <v>80000691</v>
      </c>
      <c r="C740" s="21" t="s">
        <v>1699</v>
      </c>
      <c r="D740" s="22"/>
      <c r="E740" s="22" t="s">
        <v>1700</v>
      </c>
      <c r="F740" s="22" t="s">
        <v>1255</v>
      </c>
      <c r="G740" s="22" t="s">
        <v>205</v>
      </c>
      <c r="H740" s="22" t="s">
        <v>1262</v>
      </c>
      <c r="I740" s="21" t="str">
        <f t="shared" si="36"/>
        <v>OPERASIONAL</v>
      </c>
      <c r="J740" s="21" t="s">
        <v>16</v>
      </c>
      <c r="M740" s="14" t="s">
        <v>1699</v>
      </c>
    </row>
    <row r="741" spans="1:13">
      <c r="A741" s="22">
        <f t="shared" si="37"/>
        <v>737</v>
      </c>
      <c r="B741" s="21" t="str">
        <f t="shared" si="35"/>
        <v>80002025</v>
      </c>
      <c r="C741" s="21" t="s">
        <v>1701</v>
      </c>
      <c r="D741" s="22"/>
      <c r="E741" s="22" t="s">
        <v>1702</v>
      </c>
      <c r="F741" s="22" t="s">
        <v>1255</v>
      </c>
      <c r="G741" s="22" t="s">
        <v>205</v>
      </c>
      <c r="H741" s="22" t="s">
        <v>1262</v>
      </c>
      <c r="I741" s="21" t="str">
        <f t="shared" si="36"/>
        <v>OPERASIONAL</v>
      </c>
      <c r="J741" s="21" t="s">
        <v>16</v>
      </c>
      <c r="M741" s="14" t="s">
        <v>1701</v>
      </c>
    </row>
    <row r="742" spans="1:13">
      <c r="A742" s="22">
        <f t="shared" si="37"/>
        <v>738</v>
      </c>
      <c r="B742" s="21" t="str">
        <f t="shared" si="35"/>
        <v>80003521</v>
      </c>
      <c r="C742" s="21" t="s">
        <v>1703</v>
      </c>
      <c r="D742" s="22"/>
      <c r="E742" s="22" t="s">
        <v>1704</v>
      </c>
      <c r="F742" s="22" t="s">
        <v>1255</v>
      </c>
      <c r="G742" s="22" t="s">
        <v>205</v>
      </c>
      <c r="H742" s="22" t="s">
        <v>206</v>
      </c>
      <c r="I742" s="21" t="str">
        <f t="shared" si="36"/>
        <v>OPERASIONAL</v>
      </c>
      <c r="J742" s="21" t="s">
        <v>16</v>
      </c>
      <c r="M742" s="14" t="s">
        <v>1703</v>
      </c>
    </row>
    <row r="743" spans="1:13">
      <c r="A743" s="22">
        <f t="shared" si="37"/>
        <v>739</v>
      </c>
      <c r="B743" s="21" t="str">
        <f t="shared" si="35"/>
        <v>80002343</v>
      </c>
      <c r="C743" s="21" t="s">
        <v>1705</v>
      </c>
      <c r="D743" s="22"/>
      <c r="E743" s="22" t="s">
        <v>1706</v>
      </c>
      <c r="F743" s="22" t="s">
        <v>1255</v>
      </c>
      <c r="G743" s="22" t="s">
        <v>1338</v>
      </c>
      <c r="H743" s="22" t="s">
        <v>1339</v>
      </c>
      <c r="I743" s="21" t="str">
        <f t="shared" si="36"/>
        <v>OPERASIONAL</v>
      </c>
      <c r="J743" s="21" t="s">
        <v>16</v>
      </c>
      <c r="M743" s="14" t="s">
        <v>1705</v>
      </c>
    </row>
    <row r="744" spans="1:13">
      <c r="A744" s="22">
        <f t="shared" si="37"/>
        <v>740</v>
      </c>
      <c r="B744" s="21" t="str">
        <f t="shared" si="35"/>
        <v>80001814</v>
      </c>
      <c r="C744" s="21" t="s">
        <v>1707</v>
      </c>
      <c r="D744" s="22"/>
      <c r="E744" s="22" t="s">
        <v>1708</v>
      </c>
      <c r="F744" s="22" t="s">
        <v>1255</v>
      </c>
      <c r="G744" s="22" t="s">
        <v>205</v>
      </c>
      <c r="H744" s="22" t="s">
        <v>1262</v>
      </c>
      <c r="I744" s="21" t="str">
        <f t="shared" si="36"/>
        <v>OPERASIONAL</v>
      </c>
      <c r="J744" s="21" t="s">
        <v>16</v>
      </c>
      <c r="M744" s="14" t="s">
        <v>1707</v>
      </c>
    </row>
    <row r="745" spans="1:13">
      <c r="A745" s="22">
        <f t="shared" si="37"/>
        <v>741</v>
      </c>
      <c r="B745" s="21" t="str">
        <f t="shared" si="35"/>
        <v>80002961</v>
      </c>
      <c r="C745" s="21" t="s">
        <v>1709</v>
      </c>
      <c r="D745" s="22"/>
      <c r="E745" s="22" t="s">
        <v>1710</v>
      </c>
      <c r="F745" s="22" t="s">
        <v>1255</v>
      </c>
      <c r="G745" s="22" t="s">
        <v>1264</v>
      </c>
      <c r="H745" s="22" t="s">
        <v>206</v>
      </c>
      <c r="I745" s="21" t="str">
        <f t="shared" si="36"/>
        <v>OPERASIONAL</v>
      </c>
      <c r="J745" s="21" t="s">
        <v>16</v>
      </c>
      <c r="M745" s="14" t="s">
        <v>1709</v>
      </c>
    </row>
    <row r="746" spans="1:13">
      <c r="A746" s="22">
        <f t="shared" si="37"/>
        <v>742</v>
      </c>
      <c r="B746" s="21" t="str">
        <f t="shared" si="35"/>
        <v>80003188</v>
      </c>
      <c r="C746" s="21" t="s">
        <v>1711</v>
      </c>
      <c r="D746" s="22"/>
      <c r="E746" s="22" t="s">
        <v>1712</v>
      </c>
      <c r="F746" s="22" t="s">
        <v>1255</v>
      </c>
      <c r="G746" s="22" t="s">
        <v>205</v>
      </c>
      <c r="H746" s="22" t="s">
        <v>206</v>
      </c>
      <c r="I746" s="21" t="str">
        <f t="shared" si="36"/>
        <v>OPERASIONAL</v>
      </c>
      <c r="J746" s="21" t="s">
        <v>16</v>
      </c>
      <c r="M746" s="14" t="s">
        <v>1711</v>
      </c>
    </row>
    <row r="747" spans="1:13">
      <c r="A747" s="22">
        <f t="shared" si="37"/>
        <v>743</v>
      </c>
      <c r="B747" s="21" t="str">
        <f t="shared" si="35"/>
        <v>80004990</v>
      </c>
      <c r="C747" s="21">
        <v>80004990</v>
      </c>
      <c r="D747" s="22"/>
      <c r="E747" s="22" t="s">
        <v>1713</v>
      </c>
      <c r="F747" s="22" t="s">
        <v>1255</v>
      </c>
      <c r="G747" s="22" t="s">
        <v>205</v>
      </c>
      <c r="H747" s="22" t="s">
        <v>405</v>
      </c>
      <c r="I747" s="21" t="str">
        <f t="shared" si="36"/>
        <v>OPERASIONAL</v>
      </c>
      <c r="J747" s="21" t="s">
        <v>16</v>
      </c>
      <c r="M747" s="14" t="s">
        <v>1714</v>
      </c>
    </row>
    <row r="748" spans="1:13">
      <c r="A748" s="22">
        <f t="shared" si="37"/>
        <v>744</v>
      </c>
      <c r="B748" s="21" t="str">
        <f t="shared" si="35"/>
        <v>80003008</v>
      </c>
      <c r="C748" s="21">
        <v>80003008</v>
      </c>
      <c r="D748" s="22"/>
      <c r="E748" s="22" t="s">
        <v>1715</v>
      </c>
      <c r="F748" s="22" t="s">
        <v>1255</v>
      </c>
      <c r="G748" s="22" t="s">
        <v>205</v>
      </c>
      <c r="H748" s="22" t="s">
        <v>1262</v>
      </c>
      <c r="I748" s="21" t="str">
        <f t="shared" si="36"/>
        <v>OPERASIONAL</v>
      </c>
      <c r="J748" s="21" t="s">
        <v>16</v>
      </c>
      <c r="M748" s="14" t="s">
        <v>1716</v>
      </c>
    </row>
    <row r="749" spans="1:13">
      <c r="A749" s="22">
        <f t="shared" si="37"/>
        <v>745</v>
      </c>
      <c r="B749" s="21" t="str">
        <f t="shared" si="35"/>
        <v>80002739</v>
      </c>
      <c r="C749" s="21">
        <v>80002739</v>
      </c>
      <c r="D749" s="22"/>
      <c r="E749" s="22" t="s">
        <v>1717</v>
      </c>
      <c r="F749" s="22" t="s">
        <v>1255</v>
      </c>
      <c r="G749" s="22" t="s">
        <v>205</v>
      </c>
      <c r="H749" s="22" t="s">
        <v>1262</v>
      </c>
      <c r="I749" s="21" t="str">
        <f t="shared" si="36"/>
        <v>OPERASIONAL</v>
      </c>
      <c r="J749" s="21" t="s">
        <v>16</v>
      </c>
      <c r="M749" s="14" t="s">
        <v>1718</v>
      </c>
    </row>
    <row r="750" spans="1:13">
      <c r="A750" s="22">
        <f t="shared" si="37"/>
        <v>746</v>
      </c>
      <c r="B750" s="21" t="str">
        <f t="shared" si="35"/>
        <v>80002132</v>
      </c>
      <c r="C750" s="21" t="s">
        <v>1719</v>
      </c>
      <c r="D750" s="22"/>
      <c r="E750" s="22" t="s">
        <v>1720</v>
      </c>
      <c r="F750" s="22" t="s">
        <v>1255</v>
      </c>
      <c r="G750" s="22" t="s">
        <v>205</v>
      </c>
      <c r="H750" s="22" t="s">
        <v>1262</v>
      </c>
      <c r="I750" s="21" t="str">
        <f t="shared" si="36"/>
        <v>OPERASIONAL</v>
      </c>
      <c r="J750" s="21" t="s">
        <v>16</v>
      </c>
      <c r="M750" s="14" t="s">
        <v>1719</v>
      </c>
    </row>
    <row r="751" spans="1:13">
      <c r="A751" s="22">
        <f t="shared" si="37"/>
        <v>747</v>
      </c>
      <c r="B751" s="21" t="str">
        <f t="shared" si="35"/>
        <v>80003623</v>
      </c>
      <c r="C751" s="21" t="s">
        <v>1721</v>
      </c>
      <c r="D751" s="22"/>
      <c r="E751" s="22" t="s">
        <v>1722</v>
      </c>
      <c r="F751" s="22" t="s">
        <v>1255</v>
      </c>
      <c r="G751" s="22" t="s">
        <v>205</v>
      </c>
      <c r="H751" s="22" t="s">
        <v>1262</v>
      </c>
      <c r="I751" s="21" t="str">
        <f t="shared" si="36"/>
        <v>OPERASIONAL</v>
      </c>
      <c r="J751" s="21" t="s">
        <v>16</v>
      </c>
      <c r="M751" s="14" t="s">
        <v>1721</v>
      </c>
    </row>
    <row r="752" spans="1:13">
      <c r="A752" s="22">
        <f t="shared" si="37"/>
        <v>748</v>
      </c>
      <c r="B752" s="21" t="str">
        <f t="shared" si="35"/>
        <v>80005000</v>
      </c>
      <c r="C752" s="21">
        <v>80005000</v>
      </c>
      <c r="D752" s="22"/>
      <c r="E752" s="22" t="s">
        <v>1723</v>
      </c>
      <c r="F752" s="22" t="s">
        <v>1255</v>
      </c>
      <c r="G752" s="22" t="s">
        <v>205</v>
      </c>
      <c r="H752" s="22" t="s">
        <v>405</v>
      </c>
      <c r="I752" s="21" t="str">
        <f t="shared" si="36"/>
        <v>OPERASIONAL</v>
      </c>
      <c r="J752" s="21" t="s">
        <v>16</v>
      </c>
      <c r="M752" s="14" t="s">
        <v>1724</v>
      </c>
    </row>
    <row r="753" spans="1:13">
      <c r="A753" s="22">
        <f t="shared" si="37"/>
        <v>749</v>
      </c>
      <c r="B753" s="21" t="str">
        <f t="shared" si="35"/>
        <v>80002194</v>
      </c>
      <c r="C753" s="21" t="s">
        <v>1725</v>
      </c>
      <c r="D753" s="22"/>
      <c r="E753" s="22" t="s">
        <v>1726</v>
      </c>
      <c r="F753" s="22" t="s">
        <v>1255</v>
      </c>
      <c r="G753" s="22" t="s">
        <v>205</v>
      </c>
      <c r="H753" s="22" t="s">
        <v>1262</v>
      </c>
      <c r="I753" s="21" t="str">
        <f t="shared" si="36"/>
        <v>OPERASIONAL</v>
      </c>
      <c r="J753" s="21" t="s">
        <v>16</v>
      </c>
      <c r="M753" s="14" t="s">
        <v>1725</v>
      </c>
    </row>
    <row r="754" spans="1:13">
      <c r="A754" s="22">
        <f t="shared" si="37"/>
        <v>750</v>
      </c>
      <c r="B754" s="21" t="str">
        <f t="shared" si="35"/>
        <v>80002016</v>
      </c>
      <c r="C754" s="21" t="s">
        <v>1727</v>
      </c>
      <c r="D754" s="22"/>
      <c r="E754" s="22" t="s">
        <v>1728</v>
      </c>
      <c r="F754" s="22" t="s">
        <v>1255</v>
      </c>
      <c r="G754" s="22" t="s">
        <v>205</v>
      </c>
      <c r="H754" s="22" t="s">
        <v>1262</v>
      </c>
      <c r="I754" s="21" t="str">
        <f t="shared" si="36"/>
        <v>OPERASIONAL</v>
      </c>
      <c r="J754" s="21" t="s">
        <v>16</v>
      </c>
      <c r="M754" s="14" t="s">
        <v>1727</v>
      </c>
    </row>
    <row r="755" spans="1:13">
      <c r="A755" s="22">
        <f t="shared" si="37"/>
        <v>751</v>
      </c>
      <c r="B755" s="21" t="str">
        <f t="shared" si="35"/>
        <v>80003774</v>
      </c>
      <c r="C755" s="21" t="s">
        <v>1729</v>
      </c>
      <c r="D755" s="22"/>
      <c r="E755" s="22" t="s">
        <v>1730</v>
      </c>
      <c r="F755" s="22" t="s">
        <v>1255</v>
      </c>
      <c r="G755" s="22" t="s">
        <v>205</v>
      </c>
      <c r="H755" s="22" t="s">
        <v>206</v>
      </c>
      <c r="I755" s="21" t="str">
        <f t="shared" si="36"/>
        <v>OPERASIONAL</v>
      </c>
      <c r="J755" s="21" t="s">
        <v>16</v>
      </c>
      <c r="M755" s="14" t="s">
        <v>1729</v>
      </c>
    </row>
    <row r="756" spans="1:13">
      <c r="A756" s="22">
        <f t="shared" si="37"/>
        <v>752</v>
      </c>
      <c r="B756" s="21" t="str">
        <f t="shared" si="35"/>
        <v>80003023</v>
      </c>
      <c r="C756" s="21">
        <v>80003023</v>
      </c>
      <c r="D756" s="22"/>
      <c r="E756" s="22" t="s">
        <v>1731</v>
      </c>
      <c r="F756" s="22" t="s">
        <v>1255</v>
      </c>
      <c r="G756" s="22" t="s">
        <v>205</v>
      </c>
      <c r="H756" s="22" t="s">
        <v>1262</v>
      </c>
      <c r="I756" s="21" t="str">
        <f t="shared" si="36"/>
        <v>OPERASIONAL</v>
      </c>
      <c r="J756" s="21" t="s">
        <v>16</v>
      </c>
      <c r="M756" s="14" t="s">
        <v>1732</v>
      </c>
    </row>
    <row r="757" spans="1:13">
      <c r="A757" s="22">
        <f t="shared" si="37"/>
        <v>753</v>
      </c>
      <c r="B757" s="21" t="str">
        <f t="shared" si="35"/>
        <v>80002037</v>
      </c>
      <c r="C757" s="21" t="s">
        <v>1733</v>
      </c>
      <c r="D757" s="22"/>
      <c r="E757" s="22" t="s">
        <v>1734</v>
      </c>
      <c r="F757" s="22" t="s">
        <v>1255</v>
      </c>
      <c r="G757" s="22" t="s">
        <v>1264</v>
      </c>
      <c r="H757" s="22" t="s">
        <v>1262</v>
      </c>
      <c r="I757" s="21" t="str">
        <f t="shared" si="36"/>
        <v>OPERASIONAL</v>
      </c>
      <c r="J757" s="21" t="s">
        <v>16</v>
      </c>
      <c r="M757" s="14" t="s">
        <v>1733</v>
      </c>
    </row>
    <row r="758" spans="1:13">
      <c r="A758" s="22">
        <f t="shared" si="37"/>
        <v>754</v>
      </c>
      <c r="B758" s="21" t="str">
        <f t="shared" si="35"/>
        <v>80002244</v>
      </c>
      <c r="C758" s="21" t="s">
        <v>1735</v>
      </c>
      <c r="D758" s="22"/>
      <c r="E758" s="22" t="s">
        <v>1736</v>
      </c>
      <c r="F758" s="22" t="s">
        <v>1255</v>
      </c>
      <c r="G758" s="22" t="s">
        <v>205</v>
      </c>
      <c r="H758" s="22" t="s">
        <v>1262</v>
      </c>
      <c r="I758" s="21" t="str">
        <f t="shared" si="36"/>
        <v>OPERASIONAL</v>
      </c>
      <c r="J758" s="21" t="s">
        <v>16</v>
      </c>
      <c r="M758" s="14" t="s">
        <v>1735</v>
      </c>
    </row>
    <row r="759" spans="1:13">
      <c r="A759" s="22">
        <f t="shared" si="37"/>
        <v>755</v>
      </c>
      <c r="B759" s="21" t="str">
        <f t="shared" si="35"/>
        <v>80003820</v>
      </c>
      <c r="C759" s="21">
        <v>80003820</v>
      </c>
      <c r="D759" s="22"/>
      <c r="E759" s="22" t="s">
        <v>1737</v>
      </c>
      <c r="F759" s="22" t="s">
        <v>1255</v>
      </c>
      <c r="G759" s="22" t="s">
        <v>205</v>
      </c>
      <c r="H759" s="22" t="s">
        <v>405</v>
      </c>
      <c r="I759" s="21" t="str">
        <f t="shared" si="36"/>
        <v>OPERASIONAL</v>
      </c>
      <c r="J759" s="21" t="s">
        <v>16</v>
      </c>
      <c r="M759" s="14" t="s">
        <v>1738</v>
      </c>
    </row>
    <row r="760" spans="1:13">
      <c r="A760" s="22">
        <f t="shared" si="37"/>
        <v>756</v>
      </c>
      <c r="B760" s="21" t="str">
        <f t="shared" si="35"/>
        <v>80002029</v>
      </c>
      <c r="C760" s="21" t="s">
        <v>1739</v>
      </c>
      <c r="D760" s="22"/>
      <c r="E760" s="22" t="s">
        <v>1740</v>
      </c>
      <c r="F760" s="22" t="s">
        <v>1255</v>
      </c>
      <c r="G760" s="22" t="s">
        <v>1264</v>
      </c>
      <c r="H760" s="22" t="s">
        <v>1262</v>
      </c>
      <c r="I760" s="21" t="str">
        <f t="shared" si="36"/>
        <v>OPERASIONAL</v>
      </c>
      <c r="J760" s="21" t="s">
        <v>16</v>
      </c>
      <c r="M760" s="14" t="s">
        <v>1739</v>
      </c>
    </row>
    <row r="761" spans="1:13">
      <c r="A761" s="22">
        <f t="shared" si="37"/>
        <v>757</v>
      </c>
      <c r="B761" s="21" t="str">
        <f t="shared" si="35"/>
        <v>80003802</v>
      </c>
      <c r="C761" s="21">
        <v>80003802</v>
      </c>
      <c r="D761" s="22"/>
      <c r="E761" s="22" t="s">
        <v>1741</v>
      </c>
      <c r="F761" s="22" t="s">
        <v>1255</v>
      </c>
      <c r="G761" s="22" t="s">
        <v>205</v>
      </c>
      <c r="H761" s="22" t="s">
        <v>405</v>
      </c>
      <c r="I761" s="21" t="str">
        <f t="shared" si="36"/>
        <v>OPERASIONAL</v>
      </c>
      <c r="J761" s="21" t="s">
        <v>16</v>
      </c>
      <c r="M761" s="14" t="s">
        <v>1742</v>
      </c>
    </row>
    <row r="762" spans="1:13">
      <c r="A762" s="22">
        <f t="shared" si="37"/>
        <v>758</v>
      </c>
      <c r="B762" s="21" t="str">
        <f t="shared" si="35"/>
        <v>80004084</v>
      </c>
      <c r="C762" s="21">
        <v>80004084</v>
      </c>
      <c r="D762" s="22"/>
      <c r="E762" s="22" t="s">
        <v>1743</v>
      </c>
      <c r="F762" s="22" t="s">
        <v>1255</v>
      </c>
      <c r="G762" s="22" t="s">
        <v>205</v>
      </c>
      <c r="H762" s="22" t="s">
        <v>405</v>
      </c>
      <c r="I762" s="21" t="str">
        <f t="shared" si="36"/>
        <v>OPERASIONAL</v>
      </c>
      <c r="J762" s="21" t="s">
        <v>16</v>
      </c>
      <c r="M762" s="14" t="s">
        <v>1744</v>
      </c>
    </row>
    <row r="763" spans="1:13">
      <c r="A763" s="22">
        <f t="shared" si="37"/>
        <v>759</v>
      </c>
      <c r="B763" s="21" t="str">
        <f t="shared" ref="B763:B826" si="38">TEXT(C763,"00000000")</f>
        <v>80000681</v>
      </c>
      <c r="C763" s="21" t="s">
        <v>1745</v>
      </c>
      <c r="D763" s="22"/>
      <c r="E763" s="22" t="s">
        <v>1746</v>
      </c>
      <c r="F763" s="22" t="s">
        <v>1255</v>
      </c>
      <c r="G763" s="22" t="s">
        <v>205</v>
      </c>
      <c r="H763" s="22" t="s">
        <v>1262</v>
      </c>
      <c r="I763" s="21" t="str">
        <f t="shared" si="36"/>
        <v>OPERASIONAL</v>
      </c>
      <c r="J763" s="21" t="s">
        <v>16</v>
      </c>
      <c r="M763" s="14" t="s">
        <v>1745</v>
      </c>
    </row>
    <row r="764" spans="1:13">
      <c r="A764" s="22">
        <f t="shared" si="37"/>
        <v>760</v>
      </c>
      <c r="B764" s="21" t="str">
        <f t="shared" si="38"/>
        <v>80002134</v>
      </c>
      <c r="C764" s="21" t="s">
        <v>1747</v>
      </c>
      <c r="D764" s="22"/>
      <c r="E764" s="22" t="s">
        <v>1748</v>
      </c>
      <c r="F764" s="22" t="s">
        <v>1255</v>
      </c>
      <c r="G764" s="22" t="s">
        <v>1264</v>
      </c>
      <c r="H764" s="22" t="s">
        <v>1262</v>
      </c>
      <c r="I764" s="21" t="str">
        <f t="shared" si="36"/>
        <v>OPERASIONAL</v>
      </c>
      <c r="J764" s="21" t="s">
        <v>16</v>
      </c>
      <c r="M764" s="14" t="s">
        <v>1747</v>
      </c>
    </row>
    <row r="765" spans="1:13">
      <c r="A765" s="22">
        <f t="shared" si="37"/>
        <v>761</v>
      </c>
      <c r="B765" s="21" t="str">
        <f t="shared" si="38"/>
        <v>80003013</v>
      </c>
      <c r="C765" s="21">
        <v>80003013</v>
      </c>
      <c r="D765" s="22"/>
      <c r="E765" s="22" t="s">
        <v>1749</v>
      </c>
      <c r="F765" s="22" t="s">
        <v>1255</v>
      </c>
      <c r="G765" s="22" t="s">
        <v>205</v>
      </c>
      <c r="H765" s="22" t="s">
        <v>1262</v>
      </c>
      <c r="I765" s="21" t="str">
        <f t="shared" si="36"/>
        <v>OPERASIONAL</v>
      </c>
      <c r="J765" s="21" t="s">
        <v>16</v>
      </c>
      <c r="M765" s="14" t="s">
        <v>1750</v>
      </c>
    </row>
    <row r="766" spans="1:13">
      <c r="A766" s="22">
        <f t="shared" si="37"/>
        <v>762</v>
      </c>
      <c r="B766" s="21" t="str">
        <f t="shared" si="38"/>
        <v>80003033</v>
      </c>
      <c r="C766" s="21" t="s">
        <v>1751</v>
      </c>
      <c r="D766" s="22"/>
      <c r="E766" s="22" t="s">
        <v>1752</v>
      </c>
      <c r="F766" s="22" t="s">
        <v>1255</v>
      </c>
      <c r="G766" s="22" t="s">
        <v>205</v>
      </c>
      <c r="H766" s="22" t="s">
        <v>1262</v>
      </c>
      <c r="I766" s="21" t="str">
        <f t="shared" si="36"/>
        <v>OPERASIONAL</v>
      </c>
      <c r="J766" s="21" t="s">
        <v>16</v>
      </c>
      <c r="M766" s="14" t="s">
        <v>1751</v>
      </c>
    </row>
    <row r="767" spans="1:13">
      <c r="A767" s="22">
        <f t="shared" si="37"/>
        <v>763</v>
      </c>
      <c r="B767" s="21" t="str">
        <f t="shared" si="38"/>
        <v>80003523</v>
      </c>
      <c r="C767" s="21" t="s">
        <v>1753</v>
      </c>
      <c r="D767" s="22"/>
      <c r="E767" s="22" t="s">
        <v>1754</v>
      </c>
      <c r="F767" s="22" t="s">
        <v>1255</v>
      </c>
      <c r="G767" s="22" t="s">
        <v>205</v>
      </c>
      <c r="H767" s="22" t="s">
        <v>206</v>
      </c>
      <c r="I767" s="21" t="str">
        <f t="shared" si="36"/>
        <v>OPERASIONAL</v>
      </c>
      <c r="J767" s="21" t="s">
        <v>16</v>
      </c>
      <c r="M767" s="14" t="s">
        <v>1753</v>
      </c>
    </row>
    <row r="768" spans="1:13">
      <c r="A768" s="22">
        <f t="shared" si="37"/>
        <v>764</v>
      </c>
      <c r="B768" s="21" t="str">
        <f t="shared" si="38"/>
        <v>80003821</v>
      </c>
      <c r="C768" s="21">
        <v>80003821</v>
      </c>
      <c r="D768" s="22"/>
      <c r="E768" s="22" t="s">
        <v>1755</v>
      </c>
      <c r="F768" s="22" t="s">
        <v>1255</v>
      </c>
      <c r="G768" s="22" t="s">
        <v>1264</v>
      </c>
      <c r="H768" s="22" t="s">
        <v>405</v>
      </c>
      <c r="I768" s="21" t="str">
        <f t="shared" si="36"/>
        <v>OPERASIONAL</v>
      </c>
      <c r="J768" s="21" t="s">
        <v>16</v>
      </c>
      <c r="M768" s="14" t="s">
        <v>1756</v>
      </c>
    </row>
    <row r="769" spans="1:13">
      <c r="A769" s="22">
        <f t="shared" si="37"/>
        <v>765</v>
      </c>
      <c r="B769" s="21" t="str">
        <f t="shared" si="38"/>
        <v>80004089</v>
      </c>
      <c r="C769" s="21">
        <v>80004089</v>
      </c>
      <c r="D769" s="22"/>
      <c r="E769" s="22" t="s">
        <v>1757</v>
      </c>
      <c r="F769" s="22" t="s">
        <v>1255</v>
      </c>
      <c r="G769" s="22" t="s">
        <v>205</v>
      </c>
      <c r="H769" s="22" t="s">
        <v>405</v>
      </c>
      <c r="I769" s="21" t="str">
        <f t="shared" si="36"/>
        <v>OPERASIONAL</v>
      </c>
      <c r="J769" s="21" t="s">
        <v>16</v>
      </c>
      <c r="M769" s="14" t="s">
        <v>1758</v>
      </c>
    </row>
    <row r="770" spans="1:13">
      <c r="A770" s="22">
        <f t="shared" si="37"/>
        <v>766</v>
      </c>
      <c r="B770" s="21" t="str">
        <f t="shared" si="38"/>
        <v>80004296</v>
      </c>
      <c r="C770" s="21" t="s">
        <v>1759</v>
      </c>
      <c r="D770" s="22"/>
      <c r="E770" s="22" t="s">
        <v>1760</v>
      </c>
      <c r="F770" s="22" t="s">
        <v>1255</v>
      </c>
      <c r="G770" s="22" t="s">
        <v>1628</v>
      </c>
      <c r="H770" s="22" t="s">
        <v>386</v>
      </c>
      <c r="I770" s="21" t="str">
        <f t="shared" si="36"/>
        <v>OPERASIONAL</v>
      </c>
      <c r="J770" s="21" t="s">
        <v>16</v>
      </c>
      <c r="M770" s="14" t="s">
        <v>1759</v>
      </c>
    </row>
    <row r="771" spans="1:13">
      <c r="A771" s="22">
        <f t="shared" si="37"/>
        <v>767</v>
      </c>
      <c r="B771" s="21" t="str">
        <f t="shared" si="38"/>
        <v>80000684</v>
      </c>
      <c r="C771" s="21" t="s">
        <v>1761</v>
      </c>
      <c r="D771" s="22"/>
      <c r="E771" s="22" t="s">
        <v>1762</v>
      </c>
      <c r="F771" s="22" t="s">
        <v>1255</v>
      </c>
      <c r="G771" s="22" t="s">
        <v>205</v>
      </c>
      <c r="H771" s="22" t="s">
        <v>1262</v>
      </c>
      <c r="I771" s="21" t="str">
        <f t="shared" si="36"/>
        <v>OPERASIONAL</v>
      </c>
      <c r="J771" s="21" t="s">
        <v>16</v>
      </c>
      <c r="M771" s="14" t="s">
        <v>1761</v>
      </c>
    </row>
    <row r="772" spans="1:13">
      <c r="A772" s="22">
        <f t="shared" si="37"/>
        <v>768</v>
      </c>
      <c r="B772" s="21" t="str">
        <f t="shared" si="38"/>
        <v>80002012</v>
      </c>
      <c r="C772" s="21" t="s">
        <v>1763</v>
      </c>
      <c r="D772" s="22"/>
      <c r="E772" s="22" t="s">
        <v>1764</v>
      </c>
      <c r="F772" s="22" t="s">
        <v>1255</v>
      </c>
      <c r="G772" s="22" t="s">
        <v>205</v>
      </c>
      <c r="H772" s="22" t="s">
        <v>1262</v>
      </c>
      <c r="I772" s="21" t="str">
        <f t="shared" si="36"/>
        <v>OPERASIONAL</v>
      </c>
      <c r="J772" s="21" t="s">
        <v>16</v>
      </c>
      <c r="M772" s="14" t="s">
        <v>1763</v>
      </c>
    </row>
    <row r="773" spans="1:13">
      <c r="A773" s="22">
        <f t="shared" si="37"/>
        <v>769</v>
      </c>
      <c r="B773" s="21" t="str">
        <f t="shared" si="38"/>
        <v>80003613</v>
      </c>
      <c r="C773" s="21" t="s">
        <v>1765</v>
      </c>
      <c r="D773" s="22"/>
      <c r="E773" s="22" t="s">
        <v>1766</v>
      </c>
      <c r="F773" s="22" t="s">
        <v>1255</v>
      </c>
      <c r="G773" s="22" t="s">
        <v>205</v>
      </c>
      <c r="H773" s="22" t="s">
        <v>1262</v>
      </c>
      <c r="I773" s="21" t="str">
        <f t="shared" si="36"/>
        <v>OPERASIONAL</v>
      </c>
      <c r="J773" s="21" t="s">
        <v>16</v>
      </c>
      <c r="M773" s="14" t="s">
        <v>1765</v>
      </c>
    </row>
    <row r="774" spans="1:13">
      <c r="A774" s="22">
        <f t="shared" si="37"/>
        <v>770</v>
      </c>
      <c r="B774" s="21" t="str">
        <f t="shared" si="38"/>
        <v>80003776</v>
      </c>
      <c r="C774" s="21" t="s">
        <v>1767</v>
      </c>
      <c r="D774" s="22"/>
      <c r="E774" s="22" t="s">
        <v>1768</v>
      </c>
      <c r="F774" s="22" t="s">
        <v>1255</v>
      </c>
      <c r="G774" s="22" t="s">
        <v>205</v>
      </c>
      <c r="H774" s="22" t="s">
        <v>206</v>
      </c>
      <c r="I774" s="21" t="str">
        <f t="shared" ref="I774:I837" si="39">IF(J774="A","OPERASIONAL",IF(J774="B","ADMINISTRASI",IF(J774="C","PENGAWAS",IF(J774="D","TEMPORERY"))))</f>
        <v>OPERASIONAL</v>
      </c>
      <c r="J774" s="21" t="s">
        <v>16</v>
      </c>
      <c r="M774" s="14" t="s">
        <v>1767</v>
      </c>
    </row>
    <row r="775" spans="1:13">
      <c r="A775" s="22">
        <f t="shared" ref="A775:A838" si="40">A774+1</f>
        <v>771</v>
      </c>
      <c r="B775" s="21" t="str">
        <f t="shared" si="38"/>
        <v>80004297</v>
      </c>
      <c r="C775" s="21">
        <v>80004297</v>
      </c>
      <c r="D775" s="22"/>
      <c r="E775" s="22" t="s">
        <v>1769</v>
      </c>
      <c r="F775" s="22" t="s">
        <v>1255</v>
      </c>
      <c r="G775" s="22" t="s">
        <v>205</v>
      </c>
      <c r="H775" s="22" t="s">
        <v>405</v>
      </c>
      <c r="I775" s="21" t="str">
        <f t="shared" si="39"/>
        <v>OPERASIONAL</v>
      </c>
      <c r="J775" s="21" t="s">
        <v>16</v>
      </c>
      <c r="M775" s="14" t="s">
        <v>1770</v>
      </c>
    </row>
    <row r="776" spans="1:13">
      <c r="A776" s="22">
        <f t="shared" si="40"/>
        <v>772</v>
      </c>
      <c r="B776" s="21" t="str">
        <f t="shared" si="38"/>
        <v>80001349</v>
      </c>
      <c r="C776" s="21" t="s">
        <v>1771</v>
      </c>
      <c r="D776" s="22"/>
      <c r="E776" s="22" t="s">
        <v>1772</v>
      </c>
      <c r="F776" s="22" t="s">
        <v>1255</v>
      </c>
      <c r="G776" s="22" t="s">
        <v>205</v>
      </c>
      <c r="H776" s="22" t="s">
        <v>1262</v>
      </c>
      <c r="I776" s="21" t="str">
        <f t="shared" si="39"/>
        <v>OPERASIONAL</v>
      </c>
      <c r="J776" s="21" t="s">
        <v>16</v>
      </c>
      <c r="M776" s="14" t="s">
        <v>1771</v>
      </c>
    </row>
    <row r="777" spans="1:13">
      <c r="A777" s="22">
        <f t="shared" si="40"/>
        <v>773</v>
      </c>
      <c r="B777" s="21" t="str">
        <f t="shared" si="38"/>
        <v>80003524</v>
      </c>
      <c r="C777" s="21" t="s">
        <v>1773</v>
      </c>
      <c r="D777" s="22"/>
      <c r="E777" s="22" t="s">
        <v>1774</v>
      </c>
      <c r="F777" s="22" t="s">
        <v>1255</v>
      </c>
      <c r="G777" s="22" t="s">
        <v>205</v>
      </c>
      <c r="H777" s="22" t="s">
        <v>206</v>
      </c>
      <c r="I777" s="21" t="str">
        <f t="shared" si="39"/>
        <v>OPERASIONAL</v>
      </c>
      <c r="J777" s="21" t="s">
        <v>16</v>
      </c>
      <c r="M777" s="14" t="s">
        <v>1773</v>
      </c>
    </row>
    <row r="778" spans="1:13">
      <c r="A778" s="22">
        <f t="shared" si="40"/>
        <v>774</v>
      </c>
      <c r="B778" s="21" t="str">
        <f t="shared" si="38"/>
        <v>80003998</v>
      </c>
      <c r="C778" s="21" t="s">
        <v>1775</v>
      </c>
      <c r="D778" s="22"/>
      <c r="E778" s="22" t="s">
        <v>1776</v>
      </c>
      <c r="F778" s="22" t="s">
        <v>1255</v>
      </c>
      <c r="G778" s="22" t="s">
        <v>205</v>
      </c>
      <c r="H778" s="22" t="s">
        <v>1262</v>
      </c>
      <c r="I778" s="21" t="str">
        <f t="shared" si="39"/>
        <v>OPERASIONAL</v>
      </c>
      <c r="J778" s="21" t="s">
        <v>16</v>
      </c>
      <c r="M778" s="14" t="s">
        <v>1775</v>
      </c>
    </row>
    <row r="779" spans="1:13">
      <c r="A779" s="22">
        <f t="shared" si="40"/>
        <v>775</v>
      </c>
      <c r="B779" s="21" t="str">
        <f t="shared" si="38"/>
        <v>80002040</v>
      </c>
      <c r="C779" s="21" t="s">
        <v>1777</v>
      </c>
      <c r="D779" s="22"/>
      <c r="E779" s="22" t="s">
        <v>1778</v>
      </c>
      <c r="F779" s="22" t="s">
        <v>1255</v>
      </c>
      <c r="G779" s="22" t="s">
        <v>1264</v>
      </c>
      <c r="H779" s="22" t="s">
        <v>1262</v>
      </c>
      <c r="I779" s="21" t="str">
        <f t="shared" si="39"/>
        <v>OPERASIONAL</v>
      </c>
      <c r="J779" s="21" t="s">
        <v>16</v>
      </c>
      <c r="M779" s="14" t="s">
        <v>1777</v>
      </c>
    </row>
    <row r="780" spans="1:13">
      <c r="A780" s="22">
        <f t="shared" si="40"/>
        <v>776</v>
      </c>
      <c r="B780" s="21" t="str">
        <f t="shared" si="38"/>
        <v>80003017</v>
      </c>
      <c r="C780" s="21">
        <v>80003017</v>
      </c>
      <c r="D780" s="22"/>
      <c r="E780" s="22" t="s">
        <v>1779</v>
      </c>
      <c r="F780" s="22" t="s">
        <v>1255</v>
      </c>
      <c r="G780" s="22" t="s">
        <v>205</v>
      </c>
      <c r="H780" s="22" t="s">
        <v>1262</v>
      </c>
      <c r="I780" s="21" t="str">
        <f t="shared" si="39"/>
        <v>OPERASIONAL</v>
      </c>
      <c r="J780" s="21" t="s">
        <v>16</v>
      </c>
      <c r="M780" s="14" t="s">
        <v>1780</v>
      </c>
    </row>
    <row r="781" spans="1:13">
      <c r="A781" s="22">
        <f t="shared" si="40"/>
        <v>777</v>
      </c>
      <c r="B781" s="21" t="str">
        <f t="shared" si="38"/>
        <v>80002897</v>
      </c>
      <c r="C781" s="21" t="s">
        <v>1781</v>
      </c>
      <c r="D781" s="22"/>
      <c r="E781" s="22" t="s">
        <v>1782</v>
      </c>
      <c r="F781" s="22" t="s">
        <v>1255</v>
      </c>
      <c r="G781" s="22" t="s">
        <v>1264</v>
      </c>
      <c r="H781" s="22" t="s">
        <v>206</v>
      </c>
      <c r="I781" s="21" t="str">
        <f t="shared" si="39"/>
        <v>OPERASIONAL</v>
      </c>
      <c r="J781" s="21" t="s">
        <v>16</v>
      </c>
      <c r="M781" s="14" t="s">
        <v>1781</v>
      </c>
    </row>
    <row r="782" spans="1:13">
      <c r="A782" s="22">
        <f t="shared" si="40"/>
        <v>778</v>
      </c>
      <c r="B782" s="21" t="str">
        <f t="shared" si="38"/>
        <v>80004998</v>
      </c>
      <c r="C782" s="21">
        <v>80004998</v>
      </c>
      <c r="D782" s="22"/>
      <c r="E782" s="22" t="s">
        <v>1783</v>
      </c>
      <c r="F782" s="22" t="s">
        <v>1255</v>
      </c>
      <c r="G782" s="22" t="s">
        <v>205</v>
      </c>
      <c r="H782" s="22" t="s">
        <v>405</v>
      </c>
      <c r="I782" s="21" t="str">
        <f t="shared" si="39"/>
        <v>OPERASIONAL</v>
      </c>
      <c r="J782" s="21" t="s">
        <v>16</v>
      </c>
      <c r="M782" s="14" t="s">
        <v>1784</v>
      </c>
    </row>
    <row r="783" spans="1:13">
      <c r="A783" s="22">
        <f t="shared" si="40"/>
        <v>779</v>
      </c>
      <c r="B783" s="21" t="str">
        <f t="shared" si="38"/>
        <v>80002512</v>
      </c>
      <c r="C783" s="21" t="s">
        <v>1785</v>
      </c>
      <c r="D783" s="22"/>
      <c r="E783" s="22" t="s">
        <v>1786</v>
      </c>
      <c r="F783" s="22" t="s">
        <v>1255</v>
      </c>
      <c r="G783" s="22" t="s">
        <v>205</v>
      </c>
      <c r="H783" s="22" t="s">
        <v>1262</v>
      </c>
      <c r="I783" s="21" t="str">
        <f t="shared" si="39"/>
        <v>OPERASIONAL</v>
      </c>
      <c r="J783" s="21" t="s">
        <v>16</v>
      </c>
      <c r="M783" s="14" t="s">
        <v>1785</v>
      </c>
    </row>
    <row r="784" spans="1:13">
      <c r="A784" s="22">
        <f t="shared" si="40"/>
        <v>780</v>
      </c>
      <c r="B784" s="21" t="str">
        <f t="shared" si="38"/>
        <v>80001832</v>
      </c>
      <c r="C784" s="21" t="s">
        <v>1787</v>
      </c>
      <c r="D784" s="22"/>
      <c r="E784" s="22" t="s">
        <v>1788</v>
      </c>
      <c r="F784" s="22" t="s">
        <v>1255</v>
      </c>
      <c r="G784" s="22" t="s">
        <v>1264</v>
      </c>
      <c r="H784" s="22" t="s">
        <v>1262</v>
      </c>
      <c r="I784" s="21" t="str">
        <f t="shared" si="39"/>
        <v>OPERASIONAL</v>
      </c>
      <c r="J784" s="21" t="s">
        <v>16</v>
      </c>
      <c r="M784" s="14" t="s">
        <v>1787</v>
      </c>
    </row>
    <row r="785" spans="1:13">
      <c r="A785" s="22">
        <f t="shared" si="40"/>
        <v>781</v>
      </c>
      <c r="B785" s="21" t="str">
        <f t="shared" si="38"/>
        <v>80003810</v>
      </c>
      <c r="C785" s="21">
        <v>80003810</v>
      </c>
      <c r="D785" s="22"/>
      <c r="E785" s="22" t="s">
        <v>1789</v>
      </c>
      <c r="F785" s="22" t="s">
        <v>1255</v>
      </c>
      <c r="G785" s="22" t="s">
        <v>1264</v>
      </c>
      <c r="H785" s="22" t="s">
        <v>405</v>
      </c>
      <c r="I785" s="21" t="str">
        <f t="shared" si="39"/>
        <v>OPERASIONAL</v>
      </c>
      <c r="J785" s="21" t="s">
        <v>16</v>
      </c>
      <c r="M785" s="14" t="s">
        <v>1790</v>
      </c>
    </row>
    <row r="786" spans="1:13">
      <c r="A786" s="22">
        <f t="shared" si="40"/>
        <v>782</v>
      </c>
      <c r="B786" s="21" t="str">
        <f t="shared" si="38"/>
        <v>80003009</v>
      </c>
      <c r="C786" s="21">
        <v>80003009</v>
      </c>
      <c r="D786" s="22"/>
      <c r="E786" s="22" t="s">
        <v>1791</v>
      </c>
      <c r="F786" s="22" t="s">
        <v>1255</v>
      </c>
      <c r="G786" s="22" t="s">
        <v>205</v>
      </c>
      <c r="H786" s="22" t="s">
        <v>1262</v>
      </c>
      <c r="I786" s="21" t="str">
        <f t="shared" si="39"/>
        <v>OPERASIONAL</v>
      </c>
      <c r="J786" s="21" t="s">
        <v>16</v>
      </c>
      <c r="M786" s="14" t="s">
        <v>1792</v>
      </c>
    </row>
    <row r="787" spans="1:13">
      <c r="A787" s="22">
        <f t="shared" si="40"/>
        <v>783</v>
      </c>
      <c r="B787" s="21" t="str">
        <f t="shared" si="38"/>
        <v>80002207</v>
      </c>
      <c r="C787" s="21" t="s">
        <v>1793</v>
      </c>
      <c r="D787" s="22"/>
      <c r="E787" s="22" t="s">
        <v>1794</v>
      </c>
      <c r="F787" s="22" t="s">
        <v>1255</v>
      </c>
      <c r="G787" s="22" t="s">
        <v>205</v>
      </c>
      <c r="H787" s="22" t="s">
        <v>1262</v>
      </c>
      <c r="I787" s="21" t="str">
        <f t="shared" si="39"/>
        <v>OPERASIONAL</v>
      </c>
      <c r="J787" s="21" t="s">
        <v>16</v>
      </c>
      <c r="M787" s="14" t="s">
        <v>1793</v>
      </c>
    </row>
    <row r="788" spans="1:13">
      <c r="A788" s="22">
        <f t="shared" si="40"/>
        <v>784</v>
      </c>
      <c r="B788" s="21" t="str">
        <f t="shared" si="38"/>
        <v>00119143</v>
      </c>
      <c r="C788" s="21" t="s">
        <v>1795</v>
      </c>
      <c r="D788" s="22"/>
      <c r="E788" s="22" t="s">
        <v>1796</v>
      </c>
      <c r="F788" s="22" t="s">
        <v>1255</v>
      </c>
      <c r="G788" s="22" t="s">
        <v>1797</v>
      </c>
      <c r="H788" s="22" t="s">
        <v>1798</v>
      </c>
      <c r="I788" s="21" t="str">
        <f t="shared" si="39"/>
        <v>PENGAWAS</v>
      </c>
      <c r="J788" s="21" t="s">
        <v>57</v>
      </c>
      <c r="M788" s="14" t="s">
        <v>1795</v>
      </c>
    </row>
    <row r="789" spans="1:13">
      <c r="A789" s="22">
        <f t="shared" si="40"/>
        <v>785</v>
      </c>
      <c r="B789" s="21" t="str">
        <f t="shared" si="38"/>
        <v>80002540</v>
      </c>
      <c r="C789" s="21" t="s">
        <v>1799</v>
      </c>
      <c r="D789" s="22"/>
      <c r="E789" s="22" t="s">
        <v>1800</v>
      </c>
      <c r="F789" s="22" t="s">
        <v>1255</v>
      </c>
      <c r="G789" s="22" t="s">
        <v>205</v>
      </c>
      <c r="H789" s="22" t="s">
        <v>1262</v>
      </c>
      <c r="I789" s="21" t="str">
        <f t="shared" si="39"/>
        <v>OPERASIONAL</v>
      </c>
      <c r="J789" s="21" t="s">
        <v>16</v>
      </c>
      <c r="M789" s="14" t="s">
        <v>1799</v>
      </c>
    </row>
    <row r="790" spans="1:13">
      <c r="A790" s="22">
        <f t="shared" si="40"/>
        <v>786</v>
      </c>
      <c r="B790" s="21" t="str">
        <f t="shared" si="38"/>
        <v>80004313</v>
      </c>
      <c r="C790" s="21">
        <v>80004313</v>
      </c>
      <c r="D790" s="22"/>
      <c r="E790" s="22" t="s">
        <v>1801</v>
      </c>
      <c r="F790" s="22" t="s">
        <v>1255</v>
      </c>
      <c r="G790" s="22" t="s">
        <v>205</v>
      </c>
      <c r="H790" s="22" t="s">
        <v>405</v>
      </c>
      <c r="I790" s="21" t="str">
        <f t="shared" si="39"/>
        <v>OPERASIONAL</v>
      </c>
      <c r="J790" s="21" t="s">
        <v>16</v>
      </c>
      <c r="M790" s="14" t="s">
        <v>1802</v>
      </c>
    </row>
    <row r="791" spans="1:13">
      <c r="A791" s="22">
        <f t="shared" si="40"/>
        <v>787</v>
      </c>
      <c r="B791" s="21" t="str">
        <f t="shared" si="38"/>
        <v>80004081</v>
      </c>
      <c r="C791" s="21">
        <v>80004081</v>
      </c>
      <c r="D791" s="22"/>
      <c r="E791" s="22" t="s">
        <v>1803</v>
      </c>
      <c r="F791" s="22" t="s">
        <v>1255</v>
      </c>
      <c r="G791" s="22" t="s">
        <v>205</v>
      </c>
      <c r="H791" s="22" t="s">
        <v>405</v>
      </c>
      <c r="I791" s="21" t="str">
        <f t="shared" si="39"/>
        <v>OPERASIONAL</v>
      </c>
      <c r="J791" s="21" t="s">
        <v>16</v>
      </c>
      <c r="M791" s="14" t="s">
        <v>1804</v>
      </c>
    </row>
    <row r="792" spans="1:13">
      <c r="A792" s="22">
        <f t="shared" si="40"/>
        <v>788</v>
      </c>
      <c r="B792" s="21" t="str">
        <f t="shared" si="38"/>
        <v>80002198</v>
      </c>
      <c r="C792" s="21" t="s">
        <v>1805</v>
      </c>
      <c r="D792" s="22"/>
      <c r="E792" s="22" t="s">
        <v>1806</v>
      </c>
      <c r="F792" s="22" t="s">
        <v>1255</v>
      </c>
      <c r="G792" s="22" t="s">
        <v>205</v>
      </c>
      <c r="H792" s="22" t="s">
        <v>1262</v>
      </c>
      <c r="I792" s="21" t="str">
        <f t="shared" si="39"/>
        <v>OPERASIONAL</v>
      </c>
      <c r="J792" s="21" t="s">
        <v>16</v>
      </c>
      <c r="M792" s="14" t="s">
        <v>1805</v>
      </c>
    </row>
    <row r="793" spans="1:13">
      <c r="A793" s="22">
        <f t="shared" si="40"/>
        <v>789</v>
      </c>
      <c r="B793" s="21" t="str">
        <f t="shared" si="38"/>
        <v>80002708</v>
      </c>
      <c r="C793" s="21" t="s">
        <v>1807</v>
      </c>
      <c r="D793" s="22"/>
      <c r="E793" s="22" t="s">
        <v>1808</v>
      </c>
      <c r="F793" s="22" t="s">
        <v>1255</v>
      </c>
      <c r="G793" s="22" t="s">
        <v>1809</v>
      </c>
      <c r="H793" s="22" t="s">
        <v>1810</v>
      </c>
      <c r="I793" s="21" t="str">
        <f t="shared" si="39"/>
        <v>PENGAWAS</v>
      </c>
      <c r="J793" s="21" t="s">
        <v>57</v>
      </c>
      <c r="M793" s="14" t="s">
        <v>1807</v>
      </c>
    </row>
    <row r="794" spans="1:13">
      <c r="A794" s="22">
        <f t="shared" si="40"/>
        <v>790</v>
      </c>
      <c r="B794" s="21" t="str">
        <f t="shared" si="38"/>
        <v>80002541</v>
      </c>
      <c r="C794" s="21" t="s">
        <v>1811</v>
      </c>
      <c r="D794" s="22"/>
      <c r="E794" s="22" t="s">
        <v>1812</v>
      </c>
      <c r="F794" s="22" t="s">
        <v>1255</v>
      </c>
      <c r="G794" s="22" t="s">
        <v>205</v>
      </c>
      <c r="H794" s="22" t="s">
        <v>1262</v>
      </c>
      <c r="I794" s="21" t="str">
        <f t="shared" si="39"/>
        <v>OPERASIONAL</v>
      </c>
      <c r="J794" s="21" t="s">
        <v>16</v>
      </c>
      <c r="M794" s="14" t="s">
        <v>1811</v>
      </c>
    </row>
    <row r="795" spans="1:13">
      <c r="A795" s="22">
        <f t="shared" si="40"/>
        <v>791</v>
      </c>
      <c r="B795" s="21" t="str">
        <f t="shared" si="38"/>
        <v>80001343</v>
      </c>
      <c r="C795" s="21" t="s">
        <v>1813</v>
      </c>
      <c r="D795" s="22"/>
      <c r="E795" s="22" t="s">
        <v>1814</v>
      </c>
      <c r="F795" s="22" t="s">
        <v>1255</v>
      </c>
      <c r="G795" s="22" t="s">
        <v>205</v>
      </c>
      <c r="H795" s="22" t="s">
        <v>1262</v>
      </c>
      <c r="I795" s="21" t="str">
        <f t="shared" si="39"/>
        <v>OPERASIONAL</v>
      </c>
      <c r="J795" s="21" t="s">
        <v>16</v>
      </c>
      <c r="M795" s="14" t="s">
        <v>1813</v>
      </c>
    </row>
    <row r="796" spans="1:13">
      <c r="A796" s="22">
        <f t="shared" si="40"/>
        <v>792</v>
      </c>
      <c r="B796" s="21" t="str">
        <f t="shared" si="38"/>
        <v>80004314</v>
      </c>
      <c r="C796" s="21">
        <v>80004314</v>
      </c>
      <c r="D796" s="22"/>
      <c r="E796" s="22" t="s">
        <v>1815</v>
      </c>
      <c r="F796" s="22" t="s">
        <v>1255</v>
      </c>
      <c r="G796" s="22" t="s">
        <v>205</v>
      </c>
      <c r="H796" s="22" t="s">
        <v>405</v>
      </c>
      <c r="I796" s="21" t="str">
        <f t="shared" si="39"/>
        <v>OPERASIONAL</v>
      </c>
      <c r="J796" s="21" t="s">
        <v>16</v>
      </c>
      <c r="M796" s="14" t="s">
        <v>1816</v>
      </c>
    </row>
    <row r="797" spans="1:13">
      <c r="A797" s="22">
        <f t="shared" si="40"/>
        <v>793</v>
      </c>
      <c r="B797" s="21" t="str">
        <f t="shared" si="38"/>
        <v>80003811</v>
      </c>
      <c r="C797" s="21">
        <v>80003811</v>
      </c>
      <c r="D797" s="22"/>
      <c r="E797" s="22" t="s">
        <v>1817</v>
      </c>
      <c r="F797" s="22" t="s">
        <v>1255</v>
      </c>
      <c r="G797" s="22" t="s">
        <v>205</v>
      </c>
      <c r="H797" s="22" t="s">
        <v>405</v>
      </c>
      <c r="I797" s="21" t="str">
        <f t="shared" si="39"/>
        <v>OPERASIONAL</v>
      </c>
      <c r="J797" s="21" t="s">
        <v>16</v>
      </c>
      <c r="M797" s="14" t="s">
        <v>1818</v>
      </c>
    </row>
    <row r="798" spans="1:13">
      <c r="A798" s="22">
        <f t="shared" si="40"/>
        <v>794</v>
      </c>
      <c r="B798" s="21" t="str">
        <f t="shared" si="38"/>
        <v>80001351</v>
      </c>
      <c r="C798" s="21" t="s">
        <v>1819</v>
      </c>
      <c r="D798" s="22"/>
      <c r="E798" s="22" t="s">
        <v>1820</v>
      </c>
      <c r="F798" s="22" t="s">
        <v>1255</v>
      </c>
      <c r="G798" s="22" t="s">
        <v>205</v>
      </c>
      <c r="H798" s="22" t="s">
        <v>1262</v>
      </c>
      <c r="I798" s="21" t="str">
        <f t="shared" si="39"/>
        <v>OPERASIONAL</v>
      </c>
      <c r="J798" s="21" t="s">
        <v>16</v>
      </c>
      <c r="M798" s="14" t="s">
        <v>1819</v>
      </c>
    </row>
    <row r="799" spans="1:13">
      <c r="A799" s="22">
        <f t="shared" si="40"/>
        <v>795</v>
      </c>
      <c r="B799" s="21" t="str">
        <f t="shared" si="38"/>
        <v>80002351</v>
      </c>
      <c r="C799" s="21" t="s">
        <v>1821</v>
      </c>
      <c r="D799" s="22"/>
      <c r="E799" s="22" t="s">
        <v>1822</v>
      </c>
      <c r="F799" s="22" t="s">
        <v>1255</v>
      </c>
      <c r="G799" s="22" t="s">
        <v>205</v>
      </c>
      <c r="H799" s="22" t="s">
        <v>1262</v>
      </c>
      <c r="I799" s="21" t="str">
        <f t="shared" si="39"/>
        <v>OPERASIONAL</v>
      </c>
      <c r="J799" s="21" t="s">
        <v>16</v>
      </c>
      <c r="M799" s="14" t="s">
        <v>1821</v>
      </c>
    </row>
    <row r="800" spans="1:13">
      <c r="A800" s="22">
        <f t="shared" si="40"/>
        <v>796</v>
      </c>
      <c r="B800" s="21" t="str">
        <f t="shared" si="38"/>
        <v>80002222</v>
      </c>
      <c r="C800" s="21" t="s">
        <v>1823</v>
      </c>
      <c r="D800" s="22"/>
      <c r="E800" s="22" t="s">
        <v>1824</v>
      </c>
      <c r="F800" s="22" t="s">
        <v>1255</v>
      </c>
      <c r="G800" s="22" t="s">
        <v>1280</v>
      </c>
      <c r="H800" s="22" t="s">
        <v>1262</v>
      </c>
      <c r="I800" s="21" t="str">
        <f t="shared" si="39"/>
        <v>OPERASIONAL</v>
      </c>
      <c r="J800" s="21" t="s">
        <v>16</v>
      </c>
      <c r="M800" s="14" t="s">
        <v>1823</v>
      </c>
    </row>
    <row r="801" spans="1:13">
      <c r="A801" s="22">
        <f t="shared" si="40"/>
        <v>797</v>
      </c>
      <c r="B801" s="21" t="str">
        <f t="shared" si="38"/>
        <v>80002554</v>
      </c>
      <c r="C801" s="21" t="s">
        <v>1825</v>
      </c>
      <c r="D801" s="22"/>
      <c r="E801" s="22" t="s">
        <v>1826</v>
      </c>
      <c r="F801" s="22" t="s">
        <v>1255</v>
      </c>
      <c r="G801" s="22" t="s">
        <v>205</v>
      </c>
      <c r="H801" s="22" t="s">
        <v>1262</v>
      </c>
      <c r="I801" s="21" t="str">
        <f t="shared" si="39"/>
        <v>OPERASIONAL</v>
      </c>
      <c r="J801" s="21" t="s">
        <v>16</v>
      </c>
      <c r="M801" s="14" t="s">
        <v>1825</v>
      </c>
    </row>
    <row r="802" spans="1:13">
      <c r="A802" s="22">
        <f t="shared" si="40"/>
        <v>798</v>
      </c>
      <c r="B802" s="21" t="str">
        <f t="shared" si="38"/>
        <v>80003632</v>
      </c>
      <c r="C802" s="21" t="s">
        <v>1827</v>
      </c>
      <c r="D802" s="22"/>
      <c r="E802" s="22" t="s">
        <v>1828</v>
      </c>
      <c r="F802" s="22" t="s">
        <v>1255</v>
      </c>
      <c r="G802" s="22" t="s">
        <v>205</v>
      </c>
      <c r="H802" s="22" t="s">
        <v>1262</v>
      </c>
      <c r="I802" s="21" t="str">
        <f t="shared" si="39"/>
        <v>OPERASIONAL</v>
      </c>
      <c r="J802" s="21" t="s">
        <v>16</v>
      </c>
      <c r="M802" s="14" t="s">
        <v>1827</v>
      </c>
    </row>
    <row r="803" spans="1:13">
      <c r="A803" s="22">
        <f t="shared" si="40"/>
        <v>799</v>
      </c>
      <c r="B803" s="21" t="str">
        <f t="shared" si="38"/>
        <v>80000692</v>
      </c>
      <c r="C803" s="21" t="s">
        <v>1829</v>
      </c>
      <c r="D803" s="22"/>
      <c r="E803" s="22" t="s">
        <v>1830</v>
      </c>
      <c r="F803" s="22" t="s">
        <v>1255</v>
      </c>
      <c r="G803" s="22" t="s">
        <v>205</v>
      </c>
      <c r="H803" s="22" t="s">
        <v>1262</v>
      </c>
      <c r="I803" s="21" t="str">
        <f t="shared" si="39"/>
        <v>OPERASIONAL</v>
      </c>
      <c r="J803" s="21" t="s">
        <v>16</v>
      </c>
      <c r="M803" s="14" t="s">
        <v>1829</v>
      </c>
    </row>
    <row r="804" spans="1:13">
      <c r="A804" s="22">
        <f t="shared" si="40"/>
        <v>800</v>
      </c>
      <c r="B804" s="21" t="str">
        <f t="shared" si="38"/>
        <v>80003531</v>
      </c>
      <c r="C804" s="21" t="s">
        <v>1831</v>
      </c>
      <c r="D804" s="22"/>
      <c r="E804" s="22" t="s">
        <v>1832</v>
      </c>
      <c r="F804" s="22" t="s">
        <v>1255</v>
      </c>
      <c r="G804" s="22" t="s">
        <v>205</v>
      </c>
      <c r="H804" s="22" t="s">
        <v>206</v>
      </c>
      <c r="I804" s="21" t="str">
        <f t="shared" si="39"/>
        <v>OPERASIONAL</v>
      </c>
      <c r="J804" s="21" t="s">
        <v>16</v>
      </c>
      <c r="M804" s="14" t="s">
        <v>1831</v>
      </c>
    </row>
    <row r="805" spans="1:13">
      <c r="A805" s="22">
        <f t="shared" si="40"/>
        <v>801</v>
      </c>
      <c r="B805" s="21" t="str">
        <f t="shared" si="38"/>
        <v>80002023</v>
      </c>
      <c r="C805" s="21" t="s">
        <v>1833</v>
      </c>
      <c r="D805" s="22"/>
      <c r="E805" s="22" t="s">
        <v>1834</v>
      </c>
      <c r="F805" s="22" t="s">
        <v>1255</v>
      </c>
      <c r="G805" s="22" t="s">
        <v>205</v>
      </c>
      <c r="H805" s="22" t="s">
        <v>1262</v>
      </c>
      <c r="I805" s="21" t="str">
        <f t="shared" si="39"/>
        <v>OPERASIONAL</v>
      </c>
      <c r="J805" s="21" t="s">
        <v>16</v>
      </c>
      <c r="M805" s="14" t="s">
        <v>1833</v>
      </c>
    </row>
    <row r="806" spans="1:13">
      <c r="A806" s="22">
        <f t="shared" si="40"/>
        <v>802</v>
      </c>
      <c r="B806" s="21" t="str">
        <f t="shared" si="38"/>
        <v>80003812</v>
      </c>
      <c r="C806" s="21">
        <v>80003812</v>
      </c>
      <c r="D806" s="22"/>
      <c r="E806" s="22" t="s">
        <v>1835</v>
      </c>
      <c r="F806" s="22" t="s">
        <v>1255</v>
      </c>
      <c r="G806" s="22" t="s">
        <v>205</v>
      </c>
      <c r="H806" s="22" t="s">
        <v>405</v>
      </c>
      <c r="I806" s="21" t="str">
        <f t="shared" si="39"/>
        <v>OPERASIONAL</v>
      </c>
      <c r="J806" s="21" t="s">
        <v>16</v>
      </c>
      <c r="M806" s="14" t="s">
        <v>1836</v>
      </c>
    </row>
    <row r="807" spans="1:13">
      <c r="A807" s="22">
        <f t="shared" si="40"/>
        <v>803</v>
      </c>
      <c r="B807" s="21" t="str">
        <f t="shared" si="38"/>
        <v>80002542</v>
      </c>
      <c r="C807" s="21" t="s">
        <v>1837</v>
      </c>
      <c r="D807" s="22"/>
      <c r="E807" s="22" t="s">
        <v>1838</v>
      </c>
      <c r="F807" s="22" t="s">
        <v>1255</v>
      </c>
      <c r="G807" s="22" t="s">
        <v>205</v>
      </c>
      <c r="H807" s="22" t="s">
        <v>1262</v>
      </c>
      <c r="I807" s="21" t="str">
        <f t="shared" si="39"/>
        <v>OPERASIONAL</v>
      </c>
      <c r="J807" s="21" t="s">
        <v>16</v>
      </c>
      <c r="M807" s="14" t="s">
        <v>1837</v>
      </c>
    </row>
    <row r="808" spans="1:13">
      <c r="A808" s="22">
        <f t="shared" si="40"/>
        <v>804</v>
      </c>
      <c r="B808" s="21" t="str">
        <f t="shared" si="38"/>
        <v>80002236</v>
      </c>
      <c r="C808" s="21" t="s">
        <v>1839</v>
      </c>
      <c r="D808" s="22"/>
      <c r="E808" s="22" t="s">
        <v>1840</v>
      </c>
      <c r="F808" s="22" t="s">
        <v>1255</v>
      </c>
      <c r="G808" s="22" t="s">
        <v>205</v>
      </c>
      <c r="H808" s="22" t="s">
        <v>1262</v>
      </c>
      <c r="I808" s="21" t="str">
        <f t="shared" si="39"/>
        <v>OPERASIONAL</v>
      </c>
      <c r="J808" s="21" t="s">
        <v>16</v>
      </c>
      <c r="M808" s="14" t="s">
        <v>1839</v>
      </c>
    </row>
    <row r="809" spans="1:13">
      <c r="A809" s="22">
        <f t="shared" si="40"/>
        <v>805</v>
      </c>
      <c r="B809" s="21" t="str">
        <f t="shared" si="38"/>
        <v>80002048</v>
      </c>
      <c r="C809" s="21" t="s">
        <v>1841</v>
      </c>
      <c r="D809" s="22"/>
      <c r="E809" s="22" t="s">
        <v>1842</v>
      </c>
      <c r="F809" s="22" t="s">
        <v>1255</v>
      </c>
      <c r="G809" s="22" t="s">
        <v>205</v>
      </c>
      <c r="H809" s="22" t="s">
        <v>1262</v>
      </c>
      <c r="I809" s="21" t="str">
        <f t="shared" si="39"/>
        <v>OPERASIONAL</v>
      </c>
      <c r="J809" s="21" t="s">
        <v>16</v>
      </c>
      <c r="M809" s="14" t="s">
        <v>1841</v>
      </c>
    </row>
    <row r="810" spans="1:13">
      <c r="A810" s="22">
        <f t="shared" si="40"/>
        <v>806</v>
      </c>
      <c r="B810" s="21" t="str">
        <f t="shared" si="38"/>
        <v>80003813</v>
      </c>
      <c r="C810" s="21">
        <v>80003813</v>
      </c>
      <c r="D810" s="22"/>
      <c r="E810" s="22" t="s">
        <v>1843</v>
      </c>
      <c r="F810" s="22" t="s">
        <v>1255</v>
      </c>
      <c r="G810" s="22" t="s">
        <v>1264</v>
      </c>
      <c r="H810" s="22" t="s">
        <v>405</v>
      </c>
      <c r="I810" s="21" t="str">
        <f t="shared" si="39"/>
        <v>OPERASIONAL</v>
      </c>
      <c r="J810" s="21" t="s">
        <v>16</v>
      </c>
      <c r="M810" s="14" t="s">
        <v>1844</v>
      </c>
    </row>
    <row r="811" spans="1:13">
      <c r="A811" s="22">
        <f t="shared" si="40"/>
        <v>807</v>
      </c>
      <c r="B811" s="21" t="str">
        <f t="shared" si="38"/>
        <v>80002523</v>
      </c>
      <c r="C811" s="21" t="s">
        <v>1845</v>
      </c>
      <c r="D811" s="22"/>
      <c r="E811" s="22" t="s">
        <v>1846</v>
      </c>
      <c r="F811" s="22" t="s">
        <v>1255</v>
      </c>
      <c r="G811" s="22" t="s">
        <v>205</v>
      </c>
      <c r="H811" s="22" t="s">
        <v>1262</v>
      </c>
      <c r="I811" s="21" t="str">
        <f t="shared" si="39"/>
        <v>OPERASIONAL</v>
      </c>
      <c r="J811" s="21" t="s">
        <v>16</v>
      </c>
      <c r="M811" s="14" t="s">
        <v>1845</v>
      </c>
    </row>
    <row r="812" spans="1:13">
      <c r="A812" s="22">
        <f t="shared" si="40"/>
        <v>808</v>
      </c>
      <c r="B812" s="21" t="str">
        <f t="shared" si="38"/>
        <v>80002014</v>
      </c>
      <c r="C812" s="21" t="s">
        <v>1847</v>
      </c>
      <c r="D812" s="22"/>
      <c r="E812" s="22" t="s">
        <v>35</v>
      </c>
      <c r="F812" s="22" t="s">
        <v>1255</v>
      </c>
      <c r="G812" s="22" t="s">
        <v>205</v>
      </c>
      <c r="H812" s="22" t="s">
        <v>1262</v>
      </c>
      <c r="I812" s="21" t="str">
        <f t="shared" si="39"/>
        <v>OPERASIONAL</v>
      </c>
      <c r="J812" s="21" t="s">
        <v>16</v>
      </c>
      <c r="M812" s="14" t="s">
        <v>1847</v>
      </c>
    </row>
    <row r="813" spans="1:13">
      <c r="A813" s="22">
        <f t="shared" si="40"/>
        <v>809</v>
      </c>
      <c r="B813" s="21" t="str">
        <f t="shared" si="38"/>
        <v>80002567</v>
      </c>
      <c r="C813" s="21" t="s">
        <v>1848</v>
      </c>
      <c r="D813" s="22"/>
      <c r="E813" s="22" t="s">
        <v>1849</v>
      </c>
      <c r="F813" s="22" t="s">
        <v>1255</v>
      </c>
      <c r="G813" s="22" t="s">
        <v>1289</v>
      </c>
      <c r="H813" s="22" t="s">
        <v>652</v>
      </c>
      <c r="I813" s="21" t="str">
        <f t="shared" si="39"/>
        <v>OPERASIONAL</v>
      </c>
      <c r="J813" s="21" t="s">
        <v>16</v>
      </c>
      <c r="M813" s="14" t="s">
        <v>1848</v>
      </c>
    </row>
    <row r="814" spans="1:13">
      <c r="A814" s="22">
        <f t="shared" si="40"/>
        <v>810</v>
      </c>
      <c r="B814" s="21" t="str">
        <f t="shared" si="38"/>
        <v>80002526</v>
      </c>
      <c r="C814" s="21" t="s">
        <v>1850</v>
      </c>
      <c r="D814" s="22"/>
      <c r="E814" s="22" t="s">
        <v>1851</v>
      </c>
      <c r="F814" s="22" t="s">
        <v>1255</v>
      </c>
      <c r="G814" s="22" t="s">
        <v>205</v>
      </c>
      <c r="H814" s="22" t="s">
        <v>1262</v>
      </c>
      <c r="I814" s="21" t="str">
        <f t="shared" si="39"/>
        <v>OPERASIONAL</v>
      </c>
      <c r="J814" s="21" t="s">
        <v>16</v>
      </c>
      <c r="M814" s="14" t="s">
        <v>1850</v>
      </c>
    </row>
    <row r="815" spans="1:13">
      <c r="A815" s="22">
        <f t="shared" si="40"/>
        <v>811</v>
      </c>
      <c r="B815" s="21" t="str">
        <f t="shared" si="38"/>
        <v>80003016</v>
      </c>
      <c r="C815" s="21">
        <v>80003016</v>
      </c>
      <c r="D815" s="22"/>
      <c r="E815" s="22" t="s">
        <v>1852</v>
      </c>
      <c r="F815" s="22" t="s">
        <v>1255</v>
      </c>
      <c r="G815" s="22" t="s">
        <v>205</v>
      </c>
      <c r="H815" s="22" t="s">
        <v>1262</v>
      </c>
      <c r="I815" s="21" t="str">
        <f t="shared" si="39"/>
        <v>OPERASIONAL</v>
      </c>
      <c r="J815" s="21" t="s">
        <v>16</v>
      </c>
      <c r="M815" s="14" t="s">
        <v>1853</v>
      </c>
    </row>
    <row r="816" spans="1:13">
      <c r="A816" s="22">
        <f t="shared" si="40"/>
        <v>812</v>
      </c>
      <c r="B816" s="21" t="str">
        <f t="shared" si="38"/>
        <v>80003814</v>
      </c>
      <c r="C816" s="21">
        <v>80003814</v>
      </c>
      <c r="D816" s="22"/>
      <c r="E816" s="22" t="s">
        <v>1854</v>
      </c>
      <c r="F816" s="22" t="s">
        <v>1255</v>
      </c>
      <c r="G816" s="22" t="s">
        <v>205</v>
      </c>
      <c r="H816" s="22" t="s">
        <v>405</v>
      </c>
      <c r="I816" s="21" t="str">
        <f t="shared" si="39"/>
        <v>OPERASIONAL</v>
      </c>
      <c r="J816" s="21" t="s">
        <v>16</v>
      </c>
      <c r="M816" s="14" t="s">
        <v>1855</v>
      </c>
    </row>
    <row r="817" spans="1:13">
      <c r="A817" s="22">
        <f t="shared" si="40"/>
        <v>813</v>
      </c>
      <c r="B817" s="21" t="str">
        <f t="shared" si="38"/>
        <v>80002531</v>
      </c>
      <c r="C817" s="21" t="s">
        <v>1856</v>
      </c>
      <c r="D817" s="22"/>
      <c r="E817" s="22" t="s">
        <v>1857</v>
      </c>
      <c r="F817" s="22" t="s">
        <v>1255</v>
      </c>
      <c r="G817" s="22" t="s">
        <v>205</v>
      </c>
      <c r="H817" s="22" t="s">
        <v>1262</v>
      </c>
      <c r="I817" s="21" t="str">
        <f t="shared" si="39"/>
        <v>OPERASIONAL</v>
      </c>
      <c r="J817" s="21" t="s">
        <v>16</v>
      </c>
      <c r="M817" s="14" t="s">
        <v>1856</v>
      </c>
    </row>
    <row r="818" spans="1:13">
      <c r="A818" s="22">
        <f t="shared" si="40"/>
        <v>814</v>
      </c>
      <c r="B818" s="21" t="str">
        <f t="shared" si="38"/>
        <v>80001106</v>
      </c>
      <c r="C818" s="21" t="s">
        <v>1858</v>
      </c>
      <c r="D818" s="22"/>
      <c r="E818" s="22" t="s">
        <v>1859</v>
      </c>
      <c r="F818" s="22" t="s">
        <v>1255</v>
      </c>
      <c r="G818" s="22" t="s">
        <v>1264</v>
      </c>
      <c r="H818" s="22" t="s">
        <v>1262</v>
      </c>
      <c r="I818" s="21" t="str">
        <f t="shared" si="39"/>
        <v>OPERASIONAL</v>
      </c>
      <c r="J818" s="21" t="s">
        <v>16</v>
      </c>
      <c r="M818" s="14" t="s">
        <v>1858</v>
      </c>
    </row>
    <row r="819" spans="1:13">
      <c r="A819" s="22">
        <f t="shared" si="40"/>
        <v>815</v>
      </c>
      <c r="B819" s="21" t="str">
        <f t="shared" si="38"/>
        <v>80002215</v>
      </c>
      <c r="C819" s="21" t="s">
        <v>1860</v>
      </c>
      <c r="D819" s="22"/>
      <c r="E819" s="22" t="s">
        <v>1861</v>
      </c>
      <c r="F819" s="22" t="s">
        <v>1255</v>
      </c>
      <c r="G819" s="22" t="s">
        <v>205</v>
      </c>
      <c r="H819" s="22" t="s">
        <v>1262</v>
      </c>
      <c r="I819" s="21" t="str">
        <f t="shared" si="39"/>
        <v>OPERASIONAL</v>
      </c>
      <c r="J819" s="21" t="s">
        <v>16</v>
      </c>
      <c r="M819" s="14" t="s">
        <v>1860</v>
      </c>
    </row>
    <row r="820" spans="1:13">
      <c r="A820" s="22">
        <f t="shared" si="40"/>
        <v>816</v>
      </c>
      <c r="B820" s="21" t="str">
        <f t="shared" si="38"/>
        <v>80002546</v>
      </c>
      <c r="C820" s="21" t="s">
        <v>1862</v>
      </c>
      <c r="D820" s="22"/>
      <c r="E820" s="22" t="s">
        <v>1863</v>
      </c>
      <c r="F820" s="22" t="s">
        <v>1255</v>
      </c>
      <c r="G820" s="22" t="s">
        <v>205</v>
      </c>
      <c r="H820" s="22" t="s">
        <v>1262</v>
      </c>
      <c r="I820" s="21" t="str">
        <f t="shared" si="39"/>
        <v>OPERASIONAL</v>
      </c>
      <c r="J820" s="21" t="s">
        <v>16</v>
      </c>
      <c r="M820" s="14" t="s">
        <v>1862</v>
      </c>
    </row>
    <row r="821" spans="1:13">
      <c r="A821" s="22">
        <f t="shared" si="40"/>
        <v>817</v>
      </c>
      <c r="B821" s="21" t="str">
        <f t="shared" si="38"/>
        <v>80003815</v>
      </c>
      <c r="C821" s="21">
        <v>80003815</v>
      </c>
      <c r="D821" s="22"/>
      <c r="E821" s="22" t="s">
        <v>1864</v>
      </c>
      <c r="F821" s="22" t="s">
        <v>1255</v>
      </c>
      <c r="G821" s="22" t="s">
        <v>1264</v>
      </c>
      <c r="H821" s="22" t="s">
        <v>405</v>
      </c>
      <c r="I821" s="21" t="str">
        <f t="shared" si="39"/>
        <v>OPERASIONAL</v>
      </c>
      <c r="J821" s="21" t="s">
        <v>16</v>
      </c>
      <c r="M821" s="14" t="s">
        <v>1865</v>
      </c>
    </row>
    <row r="822" spans="1:13">
      <c r="A822" s="22">
        <f t="shared" si="40"/>
        <v>818</v>
      </c>
      <c r="B822" s="21" t="str">
        <f t="shared" si="38"/>
        <v>80003816</v>
      </c>
      <c r="C822" s="21">
        <v>80003816</v>
      </c>
      <c r="D822" s="22"/>
      <c r="E822" s="22" t="s">
        <v>1866</v>
      </c>
      <c r="F822" s="22" t="s">
        <v>1255</v>
      </c>
      <c r="G822" s="22" t="s">
        <v>205</v>
      </c>
      <c r="H822" s="22" t="s">
        <v>405</v>
      </c>
      <c r="I822" s="21" t="str">
        <f t="shared" si="39"/>
        <v>OPERASIONAL</v>
      </c>
      <c r="J822" s="21" t="s">
        <v>16</v>
      </c>
      <c r="M822" s="14" t="s">
        <v>1867</v>
      </c>
    </row>
    <row r="823" spans="1:13">
      <c r="A823" s="22">
        <f t="shared" si="40"/>
        <v>819</v>
      </c>
      <c r="B823" s="21" t="str">
        <f t="shared" si="38"/>
        <v>80003817</v>
      </c>
      <c r="C823" s="21">
        <v>80003817</v>
      </c>
      <c r="D823" s="22"/>
      <c r="E823" s="22" t="s">
        <v>1868</v>
      </c>
      <c r="F823" s="22" t="s">
        <v>1255</v>
      </c>
      <c r="G823" s="22" t="s">
        <v>205</v>
      </c>
      <c r="H823" s="22" t="s">
        <v>405</v>
      </c>
      <c r="I823" s="21" t="str">
        <f t="shared" si="39"/>
        <v>OPERASIONAL</v>
      </c>
      <c r="J823" s="21" t="s">
        <v>16</v>
      </c>
      <c r="M823" s="14" t="s">
        <v>1869</v>
      </c>
    </row>
    <row r="824" spans="1:13">
      <c r="A824" s="22">
        <f t="shared" si="40"/>
        <v>820</v>
      </c>
      <c r="B824" s="21" t="str">
        <f t="shared" si="38"/>
        <v>80004933</v>
      </c>
      <c r="C824" s="21">
        <v>80004933</v>
      </c>
      <c r="D824" s="22"/>
      <c r="E824" s="22" t="s">
        <v>1870</v>
      </c>
      <c r="F824" s="22" t="s">
        <v>1255</v>
      </c>
      <c r="G824" s="22" t="s">
        <v>1264</v>
      </c>
      <c r="H824" s="22" t="s">
        <v>405</v>
      </c>
      <c r="I824" s="21" t="str">
        <f t="shared" si="39"/>
        <v>OPERASIONAL</v>
      </c>
      <c r="J824" s="21" t="s">
        <v>16</v>
      </c>
      <c r="M824" s="14" t="s">
        <v>1871</v>
      </c>
    </row>
    <row r="825" spans="1:13">
      <c r="A825" s="22">
        <f t="shared" si="40"/>
        <v>821</v>
      </c>
      <c r="B825" s="21" t="str">
        <f t="shared" si="38"/>
        <v>80004935</v>
      </c>
      <c r="C825" s="21">
        <v>80004935</v>
      </c>
      <c r="D825" s="22"/>
      <c r="E825" s="22" t="s">
        <v>1872</v>
      </c>
      <c r="F825" s="22" t="s">
        <v>1255</v>
      </c>
      <c r="G825" s="22" t="s">
        <v>205</v>
      </c>
      <c r="H825" s="22" t="s">
        <v>405</v>
      </c>
      <c r="I825" s="21" t="str">
        <f t="shared" si="39"/>
        <v>OPERASIONAL</v>
      </c>
      <c r="J825" s="21" t="s">
        <v>16</v>
      </c>
      <c r="M825" s="14" t="s">
        <v>1873</v>
      </c>
    </row>
    <row r="826" spans="1:13">
      <c r="A826" s="22">
        <f t="shared" si="40"/>
        <v>822</v>
      </c>
      <c r="B826" s="21" t="str">
        <f t="shared" si="38"/>
        <v>80002021</v>
      </c>
      <c r="C826" s="21" t="s">
        <v>1874</v>
      </c>
      <c r="D826" s="22"/>
      <c r="E826" s="22" t="s">
        <v>1875</v>
      </c>
      <c r="F826" s="22" t="s">
        <v>1255</v>
      </c>
      <c r="G826" s="22" t="s">
        <v>205</v>
      </c>
      <c r="H826" s="22" t="s">
        <v>1262</v>
      </c>
      <c r="I826" s="21" t="str">
        <f t="shared" si="39"/>
        <v>OPERASIONAL</v>
      </c>
      <c r="J826" s="21" t="s">
        <v>16</v>
      </c>
      <c r="M826" s="14" t="s">
        <v>1874</v>
      </c>
    </row>
    <row r="827" spans="1:13">
      <c r="A827" s="22">
        <f t="shared" si="40"/>
        <v>823</v>
      </c>
      <c r="B827" s="21" t="str">
        <f t="shared" ref="B827:B890" si="41">TEXT(C827,"00000000")</f>
        <v>80001835</v>
      </c>
      <c r="C827" s="21" t="s">
        <v>1876</v>
      </c>
      <c r="D827" s="22"/>
      <c r="E827" s="22" t="s">
        <v>1877</v>
      </c>
      <c r="F827" s="22" t="s">
        <v>1255</v>
      </c>
      <c r="G827" s="22" t="s">
        <v>1264</v>
      </c>
      <c r="H827" s="22" t="s">
        <v>1262</v>
      </c>
      <c r="I827" s="21" t="str">
        <f t="shared" si="39"/>
        <v>OPERASIONAL</v>
      </c>
      <c r="J827" s="21" t="s">
        <v>16</v>
      </c>
      <c r="M827" s="14" t="s">
        <v>1876</v>
      </c>
    </row>
    <row r="828" spans="1:13">
      <c r="A828" s="22">
        <f t="shared" si="40"/>
        <v>824</v>
      </c>
      <c r="B828" s="21" t="str">
        <f t="shared" si="41"/>
        <v>00117333</v>
      </c>
      <c r="C828" s="21" t="s">
        <v>1878</v>
      </c>
      <c r="D828" s="22"/>
      <c r="E828" s="22" t="s">
        <v>1879</v>
      </c>
      <c r="F828" s="22" t="s">
        <v>1255</v>
      </c>
      <c r="G828" s="22" t="s">
        <v>1880</v>
      </c>
      <c r="H828" s="22" t="s">
        <v>1262</v>
      </c>
      <c r="I828" s="21" t="str">
        <f t="shared" si="39"/>
        <v>PENGAWAS</v>
      </c>
      <c r="J828" s="21" t="s">
        <v>57</v>
      </c>
      <c r="M828" s="14" t="s">
        <v>1878</v>
      </c>
    </row>
    <row r="829" spans="1:13">
      <c r="A829" s="22">
        <f t="shared" si="40"/>
        <v>825</v>
      </c>
      <c r="B829" s="21" t="str">
        <f t="shared" si="41"/>
        <v>00306897</v>
      </c>
      <c r="C829" s="21" t="s">
        <v>1881</v>
      </c>
      <c r="D829" s="22"/>
      <c r="E829" s="22" t="s">
        <v>1882</v>
      </c>
      <c r="F829" s="22" t="s">
        <v>1255</v>
      </c>
      <c r="G829" s="22" t="s">
        <v>1883</v>
      </c>
      <c r="H829" s="22" t="s">
        <v>1810</v>
      </c>
      <c r="I829" s="21" t="str">
        <f t="shared" si="39"/>
        <v>PENGAWAS</v>
      </c>
      <c r="J829" s="21" t="s">
        <v>57</v>
      </c>
      <c r="M829" s="14" t="s">
        <v>1881</v>
      </c>
    </row>
    <row r="830" spans="1:13">
      <c r="A830" s="22">
        <f t="shared" si="40"/>
        <v>826</v>
      </c>
      <c r="B830" s="21" t="str">
        <f t="shared" si="41"/>
        <v>80002761</v>
      </c>
      <c r="C830" s="21" t="s">
        <v>1884</v>
      </c>
      <c r="D830" s="22"/>
      <c r="E830" s="22" t="s">
        <v>1885</v>
      </c>
      <c r="F830" s="22" t="s">
        <v>1255</v>
      </c>
      <c r="G830" s="22" t="s">
        <v>1346</v>
      </c>
      <c r="H830" s="22" t="s">
        <v>652</v>
      </c>
      <c r="I830" s="21" t="str">
        <f t="shared" si="39"/>
        <v>PENGAWAS</v>
      </c>
      <c r="J830" s="21" t="s">
        <v>57</v>
      </c>
      <c r="M830" s="14" t="s">
        <v>1884</v>
      </c>
    </row>
    <row r="831" spans="1:13">
      <c r="A831" s="22">
        <f t="shared" si="40"/>
        <v>827</v>
      </c>
      <c r="B831" s="21" t="str">
        <f t="shared" si="41"/>
        <v>80002071</v>
      </c>
      <c r="C831" s="21" t="s">
        <v>1886</v>
      </c>
      <c r="D831" s="22"/>
      <c r="E831" s="22" t="s">
        <v>1887</v>
      </c>
      <c r="F831" s="22" t="s">
        <v>1255</v>
      </c>
      <c r="G831" s="22" t="s">
        <v>1888</v>
      </c>
      <c r="H831" s="22" t="s">
        <v>1262</v>
      </c>
      <c r="I831" s="21" t="str">
        <f t="shared" si="39"/>
        <v>PENGAWAS</v>
      </c>
      <c r="J831" s="21" t="s">
        <v>57</v>
      </c>
      <c r="M831" s="14" t="s">
        <v>1886</v>
      </c>
    </row>
    <row r="832" spans="1:13">
      <c r="A832" s="22">
        <f t="shared" si="40"/>
        <v>828</v>
      </c>
      <c r="B832" s="21" t="str">
        <f t="shared" si="41"/>
        <v>00418055</v>
      </c>
      <c r="C832" s="21" t="s">
        <v>1889</v>
      </c>
      <c r="D832" s="22"/>
      <c r="E832" s="22" t="s">
        <v>1890</v>
      </c>
      <c r="F832" s="22" t="s">
        <v>1255</v>
      </c>
      <c r="G832" s="22" t="s">
        <v>1386</v>
      </c>
      <c r="H832" s="22" t="s">
        <v>1387</v>
      </c>
      <c r="I832" s="21" t="str">
        <f t="shared" si="39"/>
        <v>OPERASIONAL</v>
      </c>
      <c r="J832" s="21" t="s">
        <v>16</v>
      </c>
      <c r="M832" s="14" t="s">
        <v>1889</v>
      </c>
    </row>
    <row r="833" spans="1:13">
      <c r="A833" s="22">
        <f t="shared" si="40"/>
        <v>829</v>
      </c>
      <c r="B833" s="21" t="str">
        <f t="shared" si="41"/>
        <v>00107510</v>
      </c>
      <c r="C833" s="21" t="s">
        <v>1891</v>
      </c>
      <c r="D833" s="22"/>
      <c r="E833" s="22" t="s">
        <v>1892</v>
      </c>
      <c r="F833" s="22" t="s">
        <v>1255</v>
      </c>
      <c r="G833" s="22" t="s">
        <v>1893</v>
      </c>
      <c r="H833" s="22" t="s">
        <v>1894</v>
      </c>
      <c r="I833" s="21" t="str">
        <f t="shared" si="39"/>
        <v>PENGAWAS</v>
      </c>
      <c r="J833" s="21" t="s">
        <v>57</v>
      </c>
      <c r="M833" s="14" t="s">
        <v>1895</v>
      </c>
    </row>
    <row r="834" spans="1:13">
      <c r="A834" s="22">
        <f t="shared" si="40"/>
        <v>830</v>
      </c>
      <c r="B834" s="21" t="str">
        <f t="shared" si="41"/>
        <v>80002376</v>
      </c>
      <c r="C834" s="21" t="s">
        <v>1896</v>
      </c>
      <c r="D834" s="22"/>
      <c r="E834" s="22" t="s">
        <v>1897</v>
      </c>
      <c r="F834" s="22" t="s">
        <v>1255</v>
      </c>
      <c r="G834" s="22" t="s">
        <v>205</v>
      </c>
      <c r="H834" s="22" t="s">
        <v>1262</v>
      </c>
      <c r="I834" s="21" t="str">
        <f t="shared" si="39"/>
        <v>OPERASIONAL</v>
      </c>
      <c r="J834" s="21" t="s">
        <v>16</v>
      </c>
      <c r="M834" s="14" t="s">
        <v>1896</v>
      </c>
    </row>
    <row r="835" spans="1:13">
      <c r="A835" s="22">
        <f t="shared" si="40"/>
        <v>831</v>
      </c>
      <c r="B835" s="21" t="str">
        <f t="shared" si="41"/>
        <v>80003066</v>
      </c>
      <c r="C835" s="21" t="s">
        <v>1898</v>
      </c>
      <c r="D835" s="22"/>
      <c r="E835" s="22" t="s">
        <v>1899</v>
      </c>
      <c r="F835" s="22" t="s">
        <v>1255</v>
      </c>
      <c r="G835" s="22" t="s">
        <v>1900</v>
      </c>
      <c r="H835" s="22" t="s">
        <v>682</v>
      </c>
      <c r="I835" s="21" t="str">
        <f t="shared" si="39"/>
        <v>PENGAWAS</v>
      </c>
      <c r="J835" s="21" t="s">
        <v>57</v>
      </c>
      <c r="M835" s="14" t="s">
        <v>1898</v>
      </c>
    </row>
    <row r="836" spans="1:13">
      <c r="A836" s="22">
        <f t="shared" si="40"/>
        <v>832</v>
      </c>
      <c r="B836" s="21" t="str">
        <f t="shared" si="41"/>
        <v>80001364</v>
      </c>
      <c r="C836" s="21" t="s">
        <v>1901</v>
      </c>
      <c r="D836" s="22"/>
      <c r="E836" s="22" t="s">
        <v>1902</v>
      </c>
      <c r="F836" s="22" t="s">
        <v>1255</v>
      </c>
      <c r="G836" s="22" t="s">
        <v>1264</v>
      </c>
      <c r="H836" s="22" t="s">
        <v>1262</v>
      </c>
      <c r="I836" s="21" t="str">
        <f t="shared" si="39"/>
        <v>OPERASIONAL</v>
      </c>
      <c r="J836" s="21" t="s">
        <v>16</v>
      </c>
      <c r="M836" s="14" t="s">
        <v>1901</v>
      </c>
    </row>
    <row r="837" spans="1:13">
      <c r="A837" s="22">
        <f t="shared" si="40"/>
        <v>833</v>
      </c>
      <c r="B837" s="21" t="str">
        <f t="shared" si="41"/>
        <v>80004897</v>
      </c>
      <c r="C837" s="21">
        <v>80004897</v>
      </c>
      <c r="D837" s="22"/>
      <c r="E837" s="22" t="s">
        <v>1903</v>
      </c>
      <c r="F837" s="22" t="s">
        <v>1255</v>
      </c>
      <c r="G837" s="22" t="s">
        <v>1367</v>
      </c>
      <c r="H837" s="22" t="s">
        <v>328</v>
      </c>
      <c r="I837" s="21" t="str">
        <f t="shared" si="39"/>
        <v>OPERASIONAL</v>
      </c>
      <c r="J837" s="21" t="s">
        <v>16</v>
      </c>
      <c r="M837" s="14" t="s">
        <v>1904</v>
      </c>
    </row>
    <row r="838" spans="1:13">
      <c r="A838" s="22">
        <f t="shared" si="40"/>
        <v>834</v>
      </c>
      <c r="B838" s="21" t="str">
        <f t="shared" si="41"/>
        <v>00317065</v>
      </c>
      <c r="C838" s="21" t="s">
        <v>1905</v>
      </c>
      <c r="D838" s="22"/>
      <c r="E838" s="22" t="s">
        <v>1906</v>
      </c>
      <c r="F838" s="22" t="s">
        <v>1255</v>
      </c>
      <c r="G838" s="22" t="s">
        <v>1907</v>
      </c>
      <c r="H838" s="22" t="s">
        <v>1321</v>
      </c>
      <c r="I838" s="21" t="str">
        <f t="shared" ref="I838:I901" si="42">IF(J838="A","OPERASIONAL",IF(J838="B","ADMINISTRASI",IF(J838="C","PENGAWAS",IF(J838="D","TEMPORERY"))))</f>
        <v>OPERASIONAL</v>
      </c>
      <c r="J838" s="21" t="s">
        <v>16</v>
      </c>
      <c r="M838" s="14" t="s">
        <v>1905</v>
      </c>
    </row>
    <row r="839" spans="1:13">
      <c r="A839" s="22">
        <f t="shared" ref="A839:A902" si="43">A838+1</f>
        <v>835</v>
      </c>
      <c r="B839" s="21" t="str">
        <f t="shared" si="41"/>
        <v>80002951</v>
      </c>
      <c r="C839" s="21" t="s">
        <v>1908</v>
      </c>
      <c r="D839" s="22"/>
      <c r="E839" s="22" t="s">
        <v>1909</v>
      </c>
      <c r="F839" s="22" t="s">
        <v>1255</v>
      </c>
      <c r="G839" s="22" t="s">
        <v>205</v>
      </c>
      <c r="H839" s="22" t="s">
        <v>206</v>
      </c>
      <c r="I839" s="21" t="str">
        <f t="shared" si="42"/>
        <v>OPERASIONAL</v>
      </c>
      <c r="J839" s="21" t="s">
        <v>16</v>
      </c>
      <c r="M839" s="14" t="s">
        <v>1908</v>
      </c>
    </row>
    <row r="840" spans="1:13">
      <c r="A840" s="22">
        <f t="shared" si="43"/>
        <v>836</v>
      </c>
      <c r="B840" s="21" t="str">
        <f t="shared" si="41"/>
        <v>80004662</v>
      </c>
      <c r="C840" s="21" t="s">
        <v>1910</v>
      </c>
      <c r="D840" s="22"/>
      <c r="E840" s="22" t="s">
        <v>1911</v>
      </c>
      <c r="F840" s="22" t="s">
        <v>1255</v>
      </c>
      <c r="G840" s="22" t="s">
        <v>1912</v>
      </c>
      <c r="H840" s="22" t="s">
        <v>15</v>
      </c>
      <c r="I840" s="21" t="str">
        <f t="shared" si="42"/>
        <v>PENGAWAS</v>
      </c>
      <c r="J840" s="21" t="s">
        <v>57</v>
      </c>
      <c r="M840" s="14" t="s">
        <v>1910</v>
      </c>
    </row>
    <row r="841" spans="1:13">
      <c r="A841" s="22">
        <f t="shared" si="43"/>
        <v>837</v>
      </c>
      <c r="B841" s="21" t="str">
        <f t="shared" si="41"/>
        <v>80004166</v>
      </c>
      <c r="C841" s="21">
        <v>80004166</v>
      </c>
      <c r="D841" s="22"/>
      <c r="E841" s="22" t="s">
        <v>1913</v>
      </c>
      <c r="F841" s="22" t="s">
        <v>1255</v>
      </c>
      <c r="G841" s="22" t="s">
        <v>1264</v>
      </c>
      <c r="H841" s="22" t="s">
        <v>405</v>
      </c>
      <c r="I841" s="21" t="str">
        <f t="shared" si="42"/>
        <v>OPERASIONAL</v>
      </c>
      <c r="J841" s="21" t="s">
        <v>16</v>
      </c>
      <c r="M841" s="14" t="s">
        <v>1914</v>
      </c>
    </row>
    <row r="842" spans="1:13">
      <c r="A842" s="22">
        <f t="shared" si="43"/>
        <v>838</v>
      </c>
      <c r="B842" s="21" t="str">
        <f t="shared" si="41"/>
        <v>80002166</v>
      </c>
      <c r="C842" s="21" t="s">
        <v>1915</v>
      </c>
      <c r="D842" s="22"/>
      <c r="E842" s="22" t="s">
        <v>1916</v>
      </c>
      <c r="F842" s="22" t="s">
        <v>1255</v>
      </c>
      <c r="G842" s="22" t="s">
        <v>1917</v>
      </c>
      <c r="H842" s="22" t="s">
        <v>1307</v>
      </c>
      <c r="I842" s="21" t="str">
        <f t="shared" si="42"/>
        <v>PENGAWAS</v>
      </c>
      <c r="J842" s="21" t="s">
        <v>57</v>
      </c>
      <c r="M842" s="14" t="s">
        <v>1915</v>
      </c>
    </row>
    <row r="843" spans="1:13">
      <c r="A843" s="22">
        <f t="shared" si="43"/>
        <v>839</v>
      </c>
      <c r="B843" s="21" t="str">
        <f t="shared" si="41"/>
        <v>00111730</v>
      </c>
      <c r="C843" s="21" t="s">
        <v>1918</v>
      </c>
      <c r="D843" s="22"/>
      <c r="E843" s="22" t="s">
        <v>1919</v>
      </c>
      <c r="F843" s="22" t="s">
        <v>1255</v>
      </c>
      <c r="G843" s="22" t="s">
        <v>1328</v>
      </c>
      <c r="H843" s="22" t="s">
        <v>1329</v>
      </c>
      <c r="I843" s="21" t="str">
        <f t="shared" si="42"/>
        <v>PENGAWAS</v>
      </c>
      <c r="J843" s="21" t="s">
        <v>57</v>
      </c>
      <c r="M843" s="14" t="s">
        <v>1918</v>
      </c>
    </row>
    <row r="844" spans="1:13">
      <c r="A844" s="22">
        <f t="shared" si="43"/>
        <v>840</v>
      </c>
      <c r="B844" s="21" t="str">
        <f t="shared" si="41"/>
        <v>80004079</v>
      </c>
      <c r="C844" s="21" t="s">
        <v>1920</v>
      </c>
      <c r="D844" s="22"/>
      <c r="E844" s="22" t="s">
        <v>1919</v>
      </c>
      <c r="F844" s="22" t="s">
        <v>1255</v>
      </c>
      <c r="G844" s="22" t="s">
        <v>1264</v>
      </c>
      <c r="H844" s="22" t="s">
        <v>386</v>
      </c>
      <c r="I844" s="21" t="str">
        <f t="shared" si="42"/>
        <v>OPERASIONAL</v>
      </c>
      <c r="J844" s="21" t="s">
        <v>16</v>
      </c>
      <c r="M844" s="14" t="s">
        <v>1920</v>
      </c>
    </row>
    <row r="845" spans="1:13">
      <c r="A845" s="22">
        <f t="shared" si="43"/>
        <v>841</v>
      </c>
      <c r="B845" s="21" t="str">
        <f t="shared" si="41"/>
        <v>80002824</v>
      </c>
      <c r="C845" s="21" t="s">
        <v>1921</v>
      </c>
      <c r="D845" s="22"/>
      <c r="E845" s="22" t="s">
        <v>1922</v>
      </c>
      <c r="F845" s="22" t="s">
        <v>1255</v>
      </c>
      <c r="G845" s="22" t="s">
        <v>1346</v>
      </c>
      <c r="H845" s="22" t="s">
        <v>206</v>
      </c>
      <c r="I845" s="21" t="str">
        <f t="shared" si="42"/>
        <v>PENGAWAS</v>
      </c>
      <c r="J845" s="21" t="s">
        <v>57</v>
      </c>
      <c r="M845" s="14" t="s">
        <v>1921</v>
      </c>
    </row>
    <row r="846" spans="1:13">
      <c r="A846" s="22">
        <f t="shared" si="43"/>
        <v>842</v>
      </c>
      <c r="B846" s="21" t="str">
        <f t="shared" si="41"/>
        <v>80003909</v>
      </c>
      <c r="C846" s="21" t="s">
        <v>1923</v>
      </c>
      <c r="D846" s="22"/>
      <c r="E846" s="22" t="s">
        <v>1924</v>
      </c>
      <c r="F846" s="22" t="s">
        <v>1255</v>
      </c>
      <c r="G846" s="22" t="s">
        <v>1423</v>
      </c>
      <c r="H846" s="22" t="s">
        <v>15</v>
      </c>
      <c r="I846" s="21" t="str">
        <f t="shared" si="42"/>
        <v>PENGAWAS</v>
      </c>
      <c r="J846" s="21" t="s">
        <v>57</v>
      </c>
      <c r="M846" s="14" t="s">
        <v>1923</v>
      </c>
    </row>
    <row r="847" spans="1:13">
      <c r="A847" s="22">
        <f t="shared" si="43"/>
        <v>843</v>
      </c>
      <c r="B847" s="21" t="str">
        <f t="shared" si="41"/>
        <v>80001320</v>
      </c>
      <c r="C847" s="21" t="s">
        <v>1925</v>
      </c>
      <c r="D847" s="22"/>
      <c r="E847" s="22" t="s">
        <v>1926</v>
      </c>
      <c r="F847" s="22" t="s">
        <v>1255</v>
      </c>
      <c r="G847" s="22" t="s">
        <v>1367</v>
      </c>
      <c r="H847" s="22" t="s">
        <v>1321</v>
      </c>
      <c r="I847" s="21" t="str">
        <f t="shared" si="42"/>
        <v>OPERASIONAL</v>
      </c>
      <c r="J847" s="21" t="s">
        <v>16</v>
      </c>
      <c r="M847" s="14" t="s">
        <v>1925</v>
      </c>
    </row>
    <row r="848" spans="1:13">
      <c r="A848" s="22">
        <f t="shared" si="43"/>
        <v>844</v>
      </c>
      <c r="B848" s="21" t="str">
        <f t="shared" si="41"/>
        <v>80002318</v>
      </c>
      <c r="C848" s="21" t="s">
        <v>1927</v>
      </c>
      <c r="D848" s="22"/>
      <c r="E848" s="22" t="s">
        <v>1926</v>
      </c>
      <c r="F848" s="22" t="s">
        <v>1255</v>
      </c>
      <c r="G848" s="22" t="s">
        <v>1289</v>
      </c>
      <c r="H848" s="22" t="s">
        <v>1290</v>
      </c>
      <c r="I848" s="21" t="str">
        <f t="shared" si="42"/>
        <v>OPERASIONAL</v>
      </c>
      <c r="J848" s="21" t="s">
        <v>16</v>
      </c>
      <c r="M848" s="14" t="s">
        <v>1927</v>
      </c>
    </row>
    <row r="849" spans="1:13">
      <c r="A849" s="22">
        <f t="shared" si="43"/>
        <v>845</v>
      </c>
      <c r="B849" s="21" t="str">
        <f t="shared" si="41"/>
        <v>00107809</v>
      </c>
      <c r="C849" s="21" t="s">
        <v>1928</v>
      </c>
      <c r="D849" s="22"/>
      <c r="E849" s="22" t="s">
        <v>1929</v>
      </c>
      <c r="F849" s="22" t="s">
        <v>1255</v>
      </c>
      <c r="G849" s="22" t="s">
        <v>1423</v>
      </c>
      <c r="H849" s="22" t="s">
        <v>1424</v>
      </c>
      <c r="I849" s="21" t="str">
        <f t="shared" si="42"/>
        <v>PENGAWAS</v>
      </c>
      <c r="J849" s="21" t="s">
        <v>57</v>
      </c>
      <c r="M849" s="14" t="s">
        <v>1928</v>
      </c>
    </row>
    <row r="850" spans="1:13">
      <c r="A850" s="22">
        <f t="shared" si="43"/>
        <v>846</v>
      </c>
      <c r="B850" s="21" t="str">
        <f t="shared" si="41"/>
        <v>80004532</v>
      </c>
      <c r="C850" s="21" t="s">
        <v>1930</v>
      </c>
      <c r="D850" s="22"/>
      <c r="E850" s="22" t="s">
        <v>1931</v>
      </c>
      <c r="F850" s="22" t="s">
        <v>1255</v>
      </c>
      <c r="G850" s="22" t="s">
        <v>205</v>
      </c>
      <c r="H850" s="22" t="s">
        <v>1262</v>
      </c>
      <c r="I850" s="21" t="str">
        <f t="shared" si="42"/>
        <v>OPERASIONAL</v>
      </c>
      <c r="J850" s="21" t="s">
        <v>16</v>
      </c>
      <c r="M850" s="14" t="s">
        <v>1930</v>
      </c>
    </row>
    <row r="851" spans="1:13">
      <c r="A851" s="22">
        <f t="shared" si="43"/>
        <v>847</v>
      </c>
      <c r="B851" s="21" t="str">
        <f t="shared" si="41"/>
        <v>80002243</v>
      </c>
      <c r="C851" s="21" t="s">
        <v>1932</v>
      </c>
      <c r="D851" s="22"/>
      <c r="E851" s="22" t="s">
        <v>1933</v>
      </c>
      <c r="F851" s="22" t="s">
        <v>1255</v>
      </c>
      <c r="G851" s="22" t="s">
        <v>205</v>
      </c>
      <c r="H851" s="22" t="s">
        <v>1262</v>
      </c>
      <c r="I851" s="21" t="str">
        <f t="shared" si="42"/>
        <v>OPERASIONAL</v>
      </c>
      <c r="J851" s="21" t="s">
        <v>16</v>
      </c>
      <c r="M851" s="14" t="s">
        <v>1932</v>
      </c>
    </row>
    <row r="852" spans="1:13">
      <c r="A852" s="22">
        <f t="shared" si="43"/>
        <v>848</v>
      </c>
      <c r="B852" s="21" t="str">
        <f t="shared" si="41"/>
        <v>80002468</v>
      </c>
      <c r="C852" s="21" t="s">
        <v>1934</v>
      </c>
      <c r="D852" s="22"/>
      <c r="E852" s="22" t="s">
        <v>1935</v>
      </c>
      <c r="F852" s="22" t="s">
        <v>1255</v>
      </c>
      <c r="G852" s="22" t="s">
        <v>1264</v>
      </c>
      <c r="H852" s="22" t="s">
        <v>1262</v>
      </c>
      <c r="I852" s="21" t="str">
        <f t="shared" si="42"/>
        <v>OPERASIONAL</v>
      </c>
      <c r="J852" s="21" t="s">
        <v>16</v>
      </c>
      <c r="M852" s="14" t="s">
        <v>1934</v>
      </c>
    </row>
    <row r="853" spans="1:13">
      <c r="A853" s="22">
        <f t="shared" si="43"/>
        <v>849</v>
      </c>
      <c r="B853" s="21" t="str">
        <f t="shared" si="41"/>
        <v>80002784</v>
      </c>
      <c r="C853" s="21" t="s">
        <v>1936</v>
      </c>
      <c r="D853" s="22"/>
      <c r="E853" s="22" t="s">
        <v>1937</v>
      </c>
      <c r="F853" s="22" t="s">
        <v>1255</v>
      </c>
      <c r="G853" s="22" t="s">
        <v>1289</v>
      </c>
      <c r="H853" s="22" t="s">
        <v>1290</v>
      </c>
      <c r="I853" s="21" t="str">
        <f t="shared" si="42"/>
        <v>OPERASIONAL</v>
      </c>
      <c r="J853" s="21" t="s">
        <v>16</v>
      </c>
      <c r="M853" s="14" t="s">
        <v>1936</v>
      </c>
    </row>
    <row r="854" spans="1:13">
      <c r="A854" s="22">
        <f t="shared" si="43"/>
        <v>850</v>
      </c>
      <c r="B854" s="21" t="str">
        <f t="shared" si="41"/>
        <v>80001376</v>
      </c>
      <c r="C854" s="21" t="s">
        <v>1938</v>
      </c>
      <c r="D854" s="22"/>
      <c r="E854" s="22" t="s">
        <v>1939</v>
      </c>
      <c r="F854" s="22" t="s">
        <v>1255</v>
      </c>
      <c r="G854" s="22" t="s">
        <v>1396</v>
      </c>
      <c r="H854" s="22" t="s">
        <v>1329</v>
      </c>
      <c r="I854" s="21" t="str">
        <f t="shared" si="42"/>
        <v>OPERASIONAL</v>
      </c>
      <c r="J854" s="21" t="s">
        <v>16</v>
      </c>
      <c r="M854" s="14" t="s">
        <v>1938</v>
      </c>
    </row>
    <row r="855" spans="1:13">
      <c r="A855" s="22">
        <f t="shared" si="43"/>
        <v>851</v>
      </c>
      <c r="B855" s="21" t="str">
        <f t="shared" si="41"/>
        <v>80002390</v>
      </c>
      <c r="C855" s="21" t="s">
        <v>1940</v>
      </c>
      <c r="D855" s="22"/>
      <c r="E855" s="22" t="s">
        <v>1941</v>
      </c>
      <c r="F855" s="22" t="s">
        <v>1255</v>
      </c>
      <c r="G855" s="22" t="s">
        <v>1367</v>
      </c>
      <c r="H855" s="22" t="s">
        <v>1321</v>
      </c>
      <c r="I855" s="21" t="str">
        <f t="shared" si="42"/>
        <v>OPERASIONAL</v>
      </c>
      <c r="J855" s="21" t="s">
        <v>16</v>
      </c>
      <c r="M855" s="14" t="s">
        <v>1940</v>
      </c>
    </row>
    <row r="856" spans="1:13">
      <c r="A856" s="22">
        <f t="shared" si="43"/>
        <v>852</v>
      </c>
      <c r="B856" s="21" t="str">
        <f t="shared" si="41"/>
        <v>80004535</v>
      </c>
      <c r="C856" s="21" t="s">
        <v>1942</v>
      </c>
      <c r="D856" s="22"/>
      <c r="E856" s="22" t="s">
        <v>1943</v>
      </c>
      <c r="F856" s="22" t="s">
        <v>1255</v>
      </c>
      <c r="G856" s="22" t="s">
        <v>205</v>
      </c>
      <c r="H856" s="22" t="s">
        <v>1262</v>
      </c>
      <c r="I856" s="21" t="str">
        <f t="shared" si="42"/>
        <v>OPERASIONAL</v>
      </c>
      <c r="J856" s="21" t="s">
        <v>16</v>
      </c>
      <c r="M856" s="14" t="s">
        <v>1942</v>
      </c>
    </row>
    <row r="857" spans="1:13">
      <c r="A857" s="22">
        <f t="shared" si="43"/>
        <v>853</v>
      </c>
      <c r="B857" s="21" t="str">
        <f t="shared" si="41"/>
        <v>00117344</v>
      </c>
      <c r="C857" s="21" t="s">
        <v>1944</v>
      </c>
      <c r="D857" s="22"/>
      <c r="E857" s="22" t="s">
        <v>1945</v>
      </c>
      <c r="F857" s="22" t="s">
        <v>1255</v>
      </c>
      <c r="G857" s="22" t="s">
        <v>1946</v>
      </c>
      <c r="H857" s="22" t="s">
        <v>1947</v>
      </c>
      <c r="I857" s="21" t="str">
        <f t="shared" si="42"/>
        <v>PENGAWAS</v>
      </c>
      <c r="J857" s="21" t="s">
        <v>57</v>
      </c>
      <c r="M857" s="14" t="s">
        <v>1944</v>
      </c>
    </row>
    <row r="858" spans="1:13">
      <c r="A858" s="22">
        <f t="shared" si="43"/>
        <v>854</v>
      </c>
      <c r="B858" s="21" t="str">
        <f t="shared" si="41"/>
        <v>01121174</v>
      </c>
      <c r="C858" s="21" t="s">
        <v>1948</v>
      </c>
      <c r="D858" s="22"/>
      <c r="E858" s="22" t="s">
        <v>1949</v>
      </c>
      <c r="F858" s="22" t="s">
        <v>1255</v>
      </c>
      <c r="G858" s="22" t="s">
        <v>1320</v>
      </c>
      <c r="H858" s="22" t="s">
        <v>1947</v>
      </c>
      <c r="I858" s="21" t="str">
        <f t="shared" si="42"/>
        <v>PENGAWAS</v>
      </c>
      <c r="J858" s="21" t="s">
        <v>57</v>
      </c>
      <c r="M858" s="14" t="s">
        <v>1948</v>
      </c>
    </row>
    <row r="859" spans="1:13">
      <c r="A859" s="22">
        <f t="shared" si="43"/>
        <v>855</v>
      </c>
      <c r="B859" s="21" t="str">
        <f t="shared" si="41"/>
        <v>00117397</v>
      </c>
      <c r="C859" s="21" t="s">
        <v>1950</v>
      </c>
      <c r="D859" s="22"/>
      <c r="E859" s="22" t="s">
        <v>1951</v>
      </c>
      <c r="F859" s="22" t="s">
        <v>1255</v>
      </c>
      <c r="G859" s="22" t="s">
        <v>1346</v>
      </c>
      <c r="H859" s="22" t="s">
        <v>1952</v>
      </c>
      <c r="I859" s="21" t="str">
        <f t="shared" si="42"/>
        <v>PENGAWAS</v>
      </c>
      <c r="J859" s="21" t="s">
        <v>57</v>
      </c>
      <c r="M859" s="14" t="s">
        <v>1950</v>
      </c>
    </row>
    <row r="860" spans="1:13">
      <c r="A860" s="22">
        <f t="shared" si="43"/>
        <v>856</v>
      </c>
      <c r="B860" s="21" t="str">
        <f t="shared" si="41"/>
        <v>80002617</v>
      </c>
      <c r="C860" s="21" t="s">
        <v>1953</v>
      </c>
      <c r="D860" s="22"/>
      <c r="E860" s="22" t="s">
        <v>1954</v>
      </c>
      <c r="F860" s="22" t="s">
        <v>1255</v>
      </c>
      <c r="G860" s="22" t="s">
        <v>205</v>
      </c>
      <c r="H860" s="22" t="s">
        <v>206</v>
      </c>
      <c r="I860" s="21" t="str">
        <f t="shared" si="42"/>
        <v>OPERASIONAL</v>
      </c>
      <c r="J860" s="21" t="s">
        <v>16</v>
      </c>
      <c r="M860" s="14" t="s">
        <v>1953</v>
      </c>
    </row>
    <row r="861" spans="1:13">
      <c r="A861" s="22">
        <f t="shared" si="43"/>
        <v>857</v>
      </c>
      <c r="B861" s="21" t="str">
        <f t="shared" si="41"/>
        <v>80002068</v>
      </c>
      <c r="C861" s="21" t="s">
        <v>1955</v>
      </c>
      <c r="D861" s="22"/>
      <c r="E861" s="22" t="s">
        <v>1956</v>
      </c>
      <c r="F861" s="22" t="s">
        <v>1255</v>
      </c>
      <c r="G861" s="22" t="s">
        <v>1289</v>
      </c>
      <c r="H861" s="22" t="s">
        <v>1290</v>
      </c>
      <c r="I861" s="21" t="str">
        <f t="shared" si="42"/>
        <v>OPERASIONAL</v>
      </c>
      <c r="J861" s="21" t="s">
        <v>16</v>
      </c>
      <c r="M861" s="14" t="s">
        <v>1955</v>
      </c>
    </row>
    <row r="862" spans="1:13">
      <c r="A862" s="22">
        <f t="shared" si="43"/>
        <v>858</v>
      </c>
      <c r="B862" s="21" t="str">
        <f t="shared" si="41"/>
        <v>80004622</v>
      </c>
      <c r="C862" s="21">
        <v>80004622</v>
      </c>
      <c r="D862" s="22"/>
      <c r="E862" s="22" t="s">
        <v>1957</v>
      </c>
      <c r="F862" s="22" t="s">
        <v>1255</v>
      </c>
      <c r="G862" s="22" t="s">
        <v>205</v>
      </c>
      <c r="H862" s="22" t="s">
        <v>405</v>
      </c>
      <c r="I862" s="21" t="str">
        <f t="shared" si="42"/>
        <v>OPERASIONAL</v>
      </c>
      <c r="J862" s="21" t="s">
        <v>16</v>
      </c>
      <c r="M862" s="14" t="s">
        <v>1958</v>
      </c>
    </row>
    <row r="863" spans="1:13">
      <c r="A863" s="22">
        <f t="shared" si="43"/>
        <v>859</v>
      </c>
      <c r="B863" s="21" t="str">
        <f t="shared" si="41"/>
        <v>80002172</v>
      </c>
      <c r="C863" s="21" t="s">
        <v>1959</v>
      </c>
      <c r="D863" s="22"/>
      <c r="E863" s="22" t="s">
        <v>1960</v>
      </c>
      <c r="F863" s="22" t="s">
        <v>1255</v>
      </c>
      <c r="G863" s="22" t="s">
        <v>1961</v>
      </c>
      <c r="H863" s="22" t="s">
        <v>1321</v>
      </c>
      <c r="I863" s="21" t="str">
        <f t="shared" si="42"/>
        <v>PENGAWAS</v>
      </c>
      <c r="J863" s="21" t="s">
        <v>57</v>
      </c>
      <c r="M863" s="14" t="s">
        <v>1959</v>
      </c>
    </row>
    <row r="864" spans="1:13">
      <c r="A864" s="22">
        <f t="shared" si="43"/>
        <v>860</v>
      </c>
      <c r="B864" s="21" t="str">
        <f t="shared" si="41"/>
        <v>80002941</v>
      </c>
      <c r="C864" s="21" t="s">
        <v>1962</v>
      </c>
      <c r="D864" s="22"/>
      <c r="E864" s="22" t="s">
        <v>1963</v>
      </c>
      <c r="F864" s="22" t="s">
        <v>1255</v>
      </c>
      <c r="G864" s="22" t="s">
        <v>1964</v>
      </c>
      <c r="H864" s="22" t="s">
        <v>652</v>
      </c>
      <c r="I864" s="21" t="str">
        <f t="shared" si="42"/>
        <v>OPERASIONAL</v>
      </c>
      <c r="J864" s="21" t="s">
        <v>16</v>
      </c>
      <c r="M864" s="14" t="s">
        <v>1962</v>
      </c>
    </row>
    <row r="865" spans="1:13">
      <c r="A865" s="22">
        <f t="shared" si="43"/>
        <v>861</v>
      </c>
      <c r="B865" s="21" t="str">
        <f t="shared" si="41"/>
        <v>80003256</v>
      </c>
      <c r="C865" s="21" t="s">
        <v>1965</v>
      </c>
      <c r="D865" s="22"/>
      <c r="E865" s="22" t="s">
        <v>1966</v>
      </c>
      <c r="F865" s="22" t="s">
        <v>1255</v>
      </c>
      <c r="G865" s="22" t="s">
        <v>1967</v>
      </c>
      <c r="H865" s="22" t="s">
        <v>386</v>
      </c>
      <c r="I865" s="21" t="str">
        <f t="shared" si="42"/>
        <v>PENGAWAS</v>
      </c>
      <c r="J865" s="21" t="s">
        <v>57</v>
      </c>
      <c r="M865" s="14" t="s">
        <v>1965</v>
      </c>
    </row>
    <row r="866" spans="1:13">
      <c r="A866" s="22">
        <f t="shared" si="43"/>
        <v>862</v>
      </c>
      <c r="B866" s="21" t="str">
        <f t="shared" si="41"/>
        <v>80002591</v>
      </c>
      <c r="C866" s="21" t="s">
        <v>1968</v>
      </c>
      <c r="D866" s="22"/>
      <c r="E866" s="22" t="s">
        <v>1969</v>
      </c>
      <c r="F866" s="22" t="s">
        <v>1255</v>
      </c>
      <c r="G866" s="22" t="s">
        <v>1961</v>
      </c>
      <c r="H866" s="22" t="s">
        <v>328</v>
      </c>
      <c r="I866" s="21" t="str">
        <f t="shared" si="42"/>
        <v>PENGAWAS</v>
      </c>
      <c r="J866" s="21" t="s">
        <v>57</v>
      </c>
      <c r="M866" s="14" t="s">
        <v>1968</v>
      </c>
    </row>
    <row r="867" spans="1:13">
      <c r="A867" s="22">
        <f t="shared" si="43"/>
        <v>863</v>
      </c>
      <c r="B867" s="21" t="str">
        <f t="shared" si="41"/>
        <v>80003223</v>
      </c>
      <c r="C867" s="21" t="s">
        <v>1970</v>
      </c>
      <c r="D867" s="22"/>
      <c r="E867" s="22" t="s">
        <v>1971</v>
      </c>
      <c r="F867" s="22" t="s">
        <v>1255</v>
      </c>
      <c r="G867" s="22" t="s">
        <v>1289</v>
      </c>
      <c r="H867" s="22" t="s">
        <v>1290</v>
      </c>
      <c r="I867" s="21" t="str">
        <f t="shared" si="42"/>
        <v>OPERASIONAL</v>
      </c>
      <c r="J867" s="21" t="s">
        <v>16</v>
      </c>
      <c r="M867" s="14" t="s">
        <v>1970</v>
      </c>
    </row>
    <row r="868" spans="1:13">
      <c r="A868" s="22">
        <f t="shared" si="43"/>
        <v>864</v>
      </c>
      <c r="B868" s="21" t="str">
        <f t="shared" si="41"/>
        <v>80002816</v>
      </c>
      <c r="C868" s="21" t="s">
        <v>1972</v>
      </c>
      <c r="D868" s="22"/>
      <c r="E868" s="22" t="s">
        <v>1973</v>
      </c>
      <c r="F868" s="22" t="s">
        <v>1255</v>
      </c>
      <c r="G868" s="22" t="s">
        <v>1974</v>
      </c>
      <c r="H868" s="22" t="s">
        <v>206</v>
      </c>
      <c r="I868" s="21" t="str">
        <f t="shared" si="42"/>
        <v>PENGAWAS</v>
      </c>
      <c r="J868" s="21" t="s">
        <v>57</v>
      </c>
      <c r="M868" s="14" t="s">
        <v>1972</v>
      </c>
    </row>
    <row r="869" spans="1:13">
      <c r="A869" s="22">
        <f t="shared" si="43"/>
        <v>865</v>
      </c>
      <c r="B869" s="21" t="str">
        <f t="shared" si="41"/>
        <v>80003037</v>
      </c>
      <c r="C869" s="21" t="s">
        <v>1975</v>
      </c>
      <c r="D869" s="22"/>
      <c r="E869" s="22" t="s">
        <v>368</v>
      </c>
      <c r="F869" s="22" t="s">
        <v>1255</v>
      </c>
      <c r="G869" s="22" t="s">
        <v>205</v>
      </c>
      <c r="H869" s="22" t="s">
        <v>1262</v>
      </c>
      <c r="I869" s="21" t="str">
        <f t="shared" si="42"/>
        <v>OPERASIONAL</v>
      </c>
      <c r="J869" s="21" t="s">
        <v>16</v>
      </c>
      <c r="M869" s="14" t="s">
        <v>1975</v>
      </c>
    </row>
    <row r="870" spans="1:13">
      <c r="A870" s="22">
        <f t="shared" si="43"/>
        <v>866</v>
      </c>
      <c r="B870" s="21" t="str">
        <f t="shared" si="41"/>
        <v>00108425</v>
      </c>
      <c r="C870" s="21" t="s">
        <v>1976</v>
      </c>
      <c r="D870" s="22"/>
      <c r="E870" s="22" t="s">
        <v>1977</v>
      </c>
      <c r="F870" s="22" t="s">
        <v>1255</v>
      </c>
      <c r="G870" s="22" t="s">
        <v>1978</v>
      </c>
      <c r="H870" s="22" t="s">
        <v>1979</v>
      </c>
      <c r="I870" s="21" t="str">
        <f t="shared" si="42"/>
        <v>PENGAWAS</v>
      </c>
      <c r="J870" s="21" t="s">
        <v>57</v>
      </c>
      <c r="M870" s="14" t="s">
        <v>1976</v>
      </c>
    </row>
    <row r="871" spans="1:13">
      <c r="A871" s="22">
        <f t="shared" si="43"/>
        <v>867</v>
      </c>
      <c r="B871" s="21" t="str">
        <f t="shared" si="41"/>
        <v>00119060</v>
      </c>
      <c r="C871" s="21" t="s">
        <v>1980</v>
      </c>
      <c r="D871" s="22"/>
      <c r="E871" s="22" t="s">
        <v>1981</v>
      </c>
      <c r="F871" s="22" t="s">
        <v>1255</v>
      </c>
      <c r="G871" s="22" t="s">
        <v>1982</v>
      </c>
      <c r="H871" s="22" t="s">
        <v>1810</v>
      </c>
      <c r="I871" s="21" t="str">
        <f t="shared" si="42"/>
        <v>PENGAWAS</v>
      </c>
      <c r="J871" s="21" t="s">
        <v>57</v>
      </c>
      <c r="M871" s="14" t="s">
        <v>1980</v>
      </c>
    </row>
    <row r="872" spans="1:13">
      <c r="A872" s="22">
        <f t="shared" si="43"/>
        <v>868</v>
      </c>
      <c r="B872" s="21" t="str">
        <f t="shared" si="41"/>
        <v>80003150</v>
      </c>
      <c r="C872" s="21">
        <v>80003150</v>
      </c>
      <c r="D872" s="22"/>
      <c r="E872" s="22" t="s">
        <v>1983</v>
      </c>
      <c r="F872" s="22" t="s">
        <v>1255</v>
      </c>
      <c r="G872" s="22" t="s">
        <v>1349</v>
      </c>
      <c r="H872" s="22" t="s">
        <v>328</v>
      </c>
      <c r="I872" s="21" t="str">
        <f t="shared" si="42"/>
        <v>OPERASIONAL</v>
      </c>
      <c r="J872" s="21" t="s">
        <v>16</v>
      </c>
      <c r="M872" s="14" t="s">
        <v>1984</v>
      </c>
    </row>
    <row r="873" spans="1:13">
      <c r="A873" s="22">
        <f t="shared" si="43"/>
        <v>869</v>
      </c>
      <c r="B873" s="21" t="str">
        <f t="shared" si="41"/>
        <v>80004263</v>
      </c>
      <c r="C873" s="21" t="s">
        <v>1985</v>
      </c>
      <c r="D873" s="22"/>
      <c r="E873" s="22" t="s">
        <v>1986</v>
      </c>
      <c r="F873" s="22" t="s">
        <v>1255</v>
      </c>
      <c r="G873" s="22" t="s">
        <v>1418</v>
      </c>
      <c r="H873" s="22" t="s">
        <v>328</v>
      </c>
      <c r="I873" s="21" t="str">
        <f t="shared" si="42"/>
        <v>OPERASIONAL</v>
      </c>
      <c r="J873" s="21" t="s">
        <v>16</v>
      </c>
      <c r="M873" s="14" t="s">
        <v>1985</v>
      </c>
    </row>
    <row r="874" spans="1:13">
      <c r="A874" s="22">
        <f t="shared" si="43"/>
        <v>870</v>
      </c>
      <c r="B874" s="21" t="str">
        <f t="shared" si="41"/>
        <v>80003987</v>
      </c>
      <c r="C874" s="21" t="s">
        <v>1987</v>
      </c>
      <c r="D874" s="22"/>
      <c r="E874" s="22" t="s">
        <v>1988</v>
      </c>
      <c r="F874" s="22" t="s">
        <v>1255</v>
      </c>
      <c r="G874" s="22" t="s">
        <v>205</v>
      </c>
      <c r="H874" s="22" t="s">
        <v>1262</v>
      </c>
      <c r="I874" s="21" t="str">
        <f t="shared" si="42"/>
        <v>OPERASIONAL</v>
      </c>
      <c r="J874" s="21" t="s">
        <v>16</v>
      </c>
      <c r="M874" s="14" t="s">
        <v>1987</v>
      </c>
    </row>
    <row r="875" spans="1:13">
      <c r="A875" s="22">
        <f t="shared" si="43"/>
        <v>871</v>
      </c>
      <c r="B875" s="21" t="str">
        <f t="shared" si="41"/>
        <v>00120001</v>
      </c>
      <c r="C875" s="21" t="s">
        <v>1989</v>
      </c>
      <c r="D875" s="22"/>
      <c r="E875" s="22" t="s">
        <v>1990</v>
      </c>
      <c r="F875" s="22" t="s">
        <v>1255</v>
      </c>
      <c r="G875" s="22" t="s">
        <v>1536</v>
      </c>
      <c r="H875" s="22" t="s">
        <v>1798</v>
      </c>
      <c r="I875" s="21" t="str">
        <f t="shared" si="42"/>
        <v>PENGAWAS</v>
      </c>
      <c r="J875" s="21" t="s">
        <v>57</v>
      </c>
      <c r="M875" s="14" t="s">
        <v>1989</v>
      </c>
    </row>
    <row r="876" spans="1:13">
      <c r="A876" s="22">
        <f t="shared" si="43"/>
        <v>872</v>
      </c>
      <c r="B876" s="21" t="str">
        <f t="shared" si="41"/>
        <v>80000639</v>
      </c>
      <c r="C876" s="21" t="s">
        <v>1991</v>
      </c>
      <c r="D876" s="22"/>
      <c r="E876" s="22" t="s">
        <v>1992</v>
      </c>
      <c r="F876" s="22" t="s">
        <v>1255</v>
      </c>
      <c r="G876" s="22" t="s">
        <v>205</v>
      </c>
      <c r="H876" s="22" t="s">
        <v>1262</v>
      </c>
      <c r="I876" s="21" t="str">
        <f t="shared" si="42"/>
        <v>OPERASIONAL</v>
      </c>
      <c r="J876" s="21" t="s">
        <v>16</v>
      </c>
      <c r="M876" s="14" t="s">
        <v>1991</v>
      </c>
    </row>
    <row r="877" spans="1:13">
      <c r="A877" s="22">
        <f t="shared" si="43"/>
        <v>873</v>
      </c>
      <c r="B877" s="21" t="str">
        <f t="shared" si="41"/>
        <v>80002836</v>
      </c>
      <c r="C877" s="21" t="s">
        <v>1993</v>
      </c>
      <c r="D877" s="22"/>
      <c r="E877" s="22" t="s">
        <v>1994</v>
      </c>
      <c r="F877" s="22" t="s">
        <v>1255</v>
      </c>
      <c r="G877" s="22" t="s">
        <v>1995</v>
      </c>
      <c r="H877" s="22" t="s">
        <v>652</v>
      </c>
      <c r="I877" s="21" t="str">
        <f t="shared" si="42"/>
        <v>OPERASIONAL</v>
      </c>
      <c r="J877" s="21" t="s">
        <v>16</v>
      </c>
      <c r="M877" s="14" t="s">
        <v>1993</v>
      </c>
    </row>
    <row r="878" spans="1:13">
      <c r="A878" s="22">
        <f t="shared" si="43"/>
        <v>874</v>
      </c>
      <c r="B878" s="21" t="str">
        <f t="shared" si="41"/>
        <v>00117511</v>
      </c>
      <c r="C878" s="21" t="s">
        <v>1996</v>
      </c>
      <c r="D878" s="22"/>
      <c r="E878" s="22" t="s">
        <v>1997</v>
      </c>
      <c r="F878" s="22" t="s">
        <v>1255</v>
      </c>
      <c r="G878" s="22" t="s">
        <v>1961</v>
      </c>
      <c r="H878" s="22" t="s">
        <v>1321</v>
      </c>
      <c r="I878" s="21" t="str">
        <f t="shared" si="42"/>
        <v>PENGAWAS</v>
      </c>
      <c r="J878" s="21" t="s">
        <v>57</v>
      </c>
      <c r="M878" s="14" t="s">
        <v>1996</v>
      </c>
    </row>
    <row r="879" spans="1:13">
      <c r="A879" s="22">
        <f t="shared" si="43"/>
        <v>875</v>
      </c>
      <c r="B879" s="21" t="str">
        <f t="shared" si="41"/>
        <v>80001090</v>
      </c>
      <c r="C879" s="21" t="s">
        <v>1998</v>
      </c>
      <c r="D879" s="22"/>
      <c r="E879" s="22" t="s">
        <v>1999</v>
      </c>
      <c r="F879" s="22" t="s">
        <v>1255</v>
      </c>
      <c r="G879" s="22" t="s">
        <v>2000</v>
      </c>
      <c r="H879" s="22" t="s">
        <v>1339</v>
      </c>
      <c r="I879" s="21" t="str">
        <f t="shared" si="42"/>
        <v>PENGAWAS</v>
      </c>
      <c r="J879" s="21" t="s">
        <v>57</v>
      </c>
      <c r="M879" s="14" t="s">
        <v>1998</v>
      </c>
    </row>
    <row r="880" spans="1:13">
      <c r="A880" s="22">
        <f t="shared" si="43"/>
        <v>876</v>
      </c>
      <c r="B880" s="21" t="str">
        <f t="shared" si="41"/>
        <v>80002746</v>
      </c>
      <c r="C880" s="21" t="s">
        <v>2001</v>
      </c>
      <c r="D880" s="22"/>
      <c r="E880" s="22" t="s">
        <v>2002</v>
      </c>
      <c r="F880" s="22" t="s">
        <v>1255</v>
      </c>
      <c r="G880" s="22" t="s">
        <v>205</v>
      </c>
      <c r="H880" s="22" t="s">
        <v>206</v>
      </c>
      <c r="I880" s="21" t="str">
        <f t="shared" si="42"/>
        <v>OPERASIONAL</v>
      </c>
      <c r="J880" s="21" t="s">
        <v>16</v>
      </c>
      <c r="M880" s="14" t="s">
        <v>2001</v>
      </c>
    </row>
    <row r="881" spans="1:13">
      <c r="A881" s="22">
        <f t="shared" si="43"/>
        <v>877</v>
      </c>
      <c r="B881" s="21" t="str">
        <f t="shared" si="41"/>
        <v>80002878</v>
      </c>
      <c r="C881" s="21" t="s">
        <v>2003</v>
      </c>
      <c r="D881" s="22"/>
      <c r="E881" s="22" t="s">
        <v>2004</v>
      </c>
      <c r="F881" s="22" t="s">
        <v>1255</v>
      </c>
      <c r="G881" s="22" t="s">
        <v>205</v>
      </c>
      <c r="H881" s="22" t="s">
        <v>206</v>
      </c>
      <c r="I881" s="21" t="str">
        <f t="shared" si="42"/>
        <v>OPERASIONAL</v>
      </c>
      <c r="J881" s="21" t="s">
        <v>16</v>
      </c>
      <c r="M881" s="14" t="s">
        <v>2003</v>
      </c>
    </row>
    <row r="882" spans="1:13">
      <c r="A882" s="22">
        <f t="shared" si="43"/>
        <v>878</v>
      </c>
      <c r="B882" s="21" t="str">
        <f t="shared" si="41"/>
        <v>00118582</v>
      </c>
      <c r="C882" s="21" t="s">
        <v>2005</v>
      </c>
      <c r="D882" s="22"/>
      <c r="E882" s="22" t="s">
        <v>2006</v>
      </c>
      <c r="F882" s="22" t="s">
        <v>1255</v>
      </c>
      <c r="G882" s="22" t="s">
        <v>2007</v>
      </c>
      <c r="H882" s="22" t="s">
        <v>652</v>
      </c>
      <c r="I882" s="21" t="str">
        <f t="shared" si="42"/>
        <v>PENGAWAS</v>
      </c>
      <c r="J882" s="21" t="s">
        <v>57</v>
      </c>
      <c r="M882" s="14" t="s">
        <v>2005</v>
      </c>
    </row>
    <row r="883" spans="1:13">
      <c r="A883" s="22">
        <f t="shared" si="43"/>
        <v>879</v>
      </c>
      <c r="B883" s="21" t="str">
        <f t="shared" si="41"/>
        <v>80002849</v>
      </c>
      <c r="C883" s="21" t="s">
        <v>2008</v>
      </c>
      <c r="D883" s="22"/>
      <c r="E883" s="22" t="s">
        <v>2009</v>
      </c>
      <c r="F883" s="22" t="s">
        <v>1255</v>
      </c>
      <c r="G883" s="22" t="s">
        <v>205</v>
      </c>
      <c r="H883" s="22" t="s">
        <v>652</v>
      </c>
      <c r="I883" s="21" t="str">
        <f t="shared" si="42"/>
        <v>OPERASIONAL</v>
      </c>
      <c r="J883" s="21" t="s">
        <v>16</v>
      </c>
      <c r="M883" s="14" t="s">
        <v>2008</v>
      </c>
    </row>
    <row r="884" spans="1:13">
      <c r="A884" s="22">
        <f t="shared" si="43"/>
        <v>880</v>
      </c>
      <c r="B884" s="21" t="str">
        <f t="shared" si="41"/>
        <v>00117238</v>
      </c>
      <c r="C884" s="21" t="s">
        <v>2010</v>
      </c>
      <c r="D884" s="22"/>
      <c r="E884" s="22" t="s">
        <v>2011</v>
      </c>
      <c r="F884" s="22" t="s">
        <v>1255</v>
      </c>
      <c r="G884" s="22" t="s">
        <v>2012</v>
      </c>
      <c r="H884" s="22" t="s">
        <v>1979</v>
      </c>
      <c r="I884" s="21" t="str">
        <f t="shared" si="42"/>
        <v>PENGAWAS</v>
      </c>
      <c r="J884" s="21" t="s">
        <v>57</v>
      </c>
      <c r="M884" s="14" t="s">
        <v>2010</v>
      </c>
    </row>
    <row r="885" spans="1:13">
      <c r="A885" s="22">
        <f t="shared" si="43"/>
        <v>881</v>
      </c>
      <c r="B885" s="21" t="str">
        <f t="shared" si="41"/>
        <v>00113044</v>
      </c>
      <c r="C885" s="21" t="s">
        <v>2013</v>
      </c>
      <c r="D885" s="22"/>
      <c r="E885" s="22" t="s">
        <v>955</v>
      </c>
      <c r="F885" s="22" t="s">
        <v>1255</v>
      </c>
      <c r="G885" s="22" t="s">
        <v>1367</v>
      </c>
      <c r="H885" s="22" t="s">
        <v>1321</v>
      </c>
      <c r="I885" s="21" t="str">
        <f t="shared" si="42"/>
        <v>OPERASIONAL</v>
      </c>
      <c r="J885" s="21" t="s">
        <v>16</v>
      </c>
      <c r="M885" s="14" t="s">
        <v>2013</v>
      </c>
    </row>
    <row r="886" spans="1:13">
      <c r="A886" s="22">
        <f t="shared" si="43"/>
        <v>882</v>
      </c>
      <c r="B886" s="21" t="str">
        <f t="shared" si="41"/>
        <v>80002851</v>
      </c>
      <c r="C886" s="21" t="s">
        <v>2014</v>
      </c>
      <c r="D886" s="22"/>
      <c r="E886" s="22" t="s">
        <v>955</v>
      </c>
      <c r="F886" s="22" t="s">
        <v>1255</v>
      </c>
      <c r="G886" s="22" t="s">
        <v>205</v>
      </c>
      <c r="H886" s="22" t="s">
        <v>206</v>
      </c>
      <c r="I886" s="21" t="str">
        <f t="shared" si="42"/>
        <v>OPERASIONAL</v>
      </c>
      <c r="J886" s="21" t="s">
        <v>16</v>
      </c>
      <c r="M886" s="14" t="s">
        <v>2014</v>
      </c>
    </row>
    <row r="887" spans="1:13">
      <c r="A887" s="22">
        <f t="shared" si="43"/>
        <v>883</v>
      </c>
      <c r="B887" s="21" t="str">
        <f t="shared" si="41"/>
        <v>80002889</v>
      </c>
      <c r="C887" s="21" t="s">
        <v>2015</v>
      </c>
      <c r="D887" s="22"/>
      <c r="E887" s="22" t="s">
        <v>2016</v>
      </c>
      <c r="F887" s="22" t="s">
        <v>1255</v>
      </c>
      <c r="G887" s="22" t="s">
        <v>205</v>
      </c>
      <c r="H887" s="22" t="s">
        <v>206</v>
      </c>
      <c r="I887" s="21" t="str">
        <f t="shared" si="42"/>
        <v>OPERASIONAL</v>
      </c>
      <c r="J887" s="21" t="s">
        <v>16</v>
      </c>
      <c r="M887" s="14" t="s">
        <v>2015</v>
      </c>
    </row>
    <row r="888" spans="1:13">
      <c r="A888" s="22">
        <f t="shared" si="43"/>
        <v>884</v>
      </c>
      <c r="B888" s="21" t="str">
        <f t="shared" si="41"/>
        <v>80002560</v>
      </c>
      <c r="C888" s="21" t="s">
        <v>2017</v>
      </c>
      <c r="D888" s="22"/>
      <c r="E888" s="22" t="s">
        <v>2018</v>
      </c>
      <c r="F888" s="22" t="s">
        <v>1255</v>
      </c>
      <c r="G888" s="22" t="s">
        <v>1264</v>
      </c>
      <c r="H888" s="22" t="s">
        <v>206</v>
      </c>
      <c r="I888" s="21" t="str">
        <f t="shared" si="42"/>
        <v>OPERASIONAL</v>
      </c>
      <c r="J888" s="21" t="s">
        <v>16</v>
      </c>
      <c r="M888" s="14" t="s">
        <v>2017</v>
      </c>
    </row>
    <row r="889" spans="1:13">
      <c r="A889" s="22">
        <f t="shared" si="43"/>
        <v>885</v>
      </c>
      <c r="B889" s="21" t="str">
        <f t="shared" si="41"/>
        <v>80002174</v>
      </c>
      <c r="C889" s="21" t="s">
        <v>2019</v>
      </c>
      <c r="D889" s="22"/>
      <c r="E889" s="22" t="s">
        <v>2020</v>
      </c>
      <c r="F889" s="22" t="s">
        <v>1255</v>
      </c>
      <c r="G889" s="22" t="s">
        <v>1346</v>
      </c>
      <c r="H889" s="22" t="s">
        <v>1952</v>
      </c>
      <c r="I889" s="21" t="str">
        <f t="shared" si="42"/>
        <v>PENGAWAS</v>
      </c>
      <c r="J889" s="21" t="s">
        <v>57</v>
      </c>
      <c r="M889" s="14" t="s">
        <v>2019</v>
      </c>
    </row>
    <row r="890" spans="1:13">
      <c r="A890" s="22">
        <f t="shared" si="43"/>
        <v>886</v>
      </c>
      <c r="B890" s="21" t="str">
        <f t="shared" si="41"/>
        <v>80002164</v>
      </c>
      <c r="C890" s="21" t="s">
        <v>2021</v>
      </c>
      <c r="D890" s="22"/>
      <c r="E890" s="22" t="s">
        <v>2022</v>
      </c>
      <c r="F890" s="22" t="s">
        <v>1255</v>
      </c>
      <c r="G890" s="22" t="s">
        <v>1888</v>
      </c>
      <c r="H890" s="22" t="s">
        <v>1262</v>
      </c>
      <c r="I890" s="21" t="str">
        <f t="shared" si="42"/>
        <v>PENGAWAS</v>
      </c>
      <c r="J890" s="21" t="s">
        <v>57</v>
      </c>
      <c r="M890" s="14" t="s">
        <v>2021</v>
      </c>
    </row>
    <row r="891" spans="1:13">
      <c r="A891" s="22">
        <f t="shared" si="43"/>
        <v>887</v>
      </c>
      <c r="B891" s="21" t="str">
        <f t="shared" ref="B891:B954" si="44">TEXT(C891,"00000000")</f>
        <v>00114204</v>
      </c>
      <c r="C891" s="21" t="s">
        <v>2023</v>
      </c>
      <c r="D891" s="22"/>
      <c r="E891" s="22" t="s">
        <v>2024</v>
      </c>
      <c r="F891" s="22" t="s">
        <v>1255</v>
      </c>
      <c r="G891" s="22" t="s">
        <v>2025</v>
      </c>
      <c r="H891" s="22" t="s">
        <v>2026</v>
      </c>
      <c r="I891" s="21" t="str">
        <f t="shared" si="42"/>
        <v>PENGAWAS</v>
      </c>
      <c r="J891" s="21" t="s">
        <v>57</v>
      </c>
      <c r="M891" s="14" t="s">
        <v>2023</v>
      </c>
    </row>
    <row r="892" spans="1:13">
      <c r="A892" s="22">
        <f t="shared" si="43"/>
        <v>888</v>
      </c>
      <c r="B892" s="21" t="str">
        <f t="shared" si="44"/>
        <v>80002360</v>
      </c>
      <c r="C892" s="21" t="s">
        <v>2027</v>
      </c>
      <c r="D892" s="22"/>
      <c r="E892" s="22" t="s">
        <v>2028</v>
      </c>
      <c r="F892" s="22" t="s">
        <v>1255</v>
      </c>
      <c r="G892" s="22" t="s">
        <v>205</v>
      </c>
      <c r="H892" s="22" t="s">
        <v>1262</v>
      </c>
      <c r="I892" s="21" t="str">
        <f t="shared" si="42"/>
        <v>OPERASIONAL</v>
      </c>
      <c r="J892" s="21" t="s">
        <v>16</v>
      </c>
      <c r="M892" s="14" t="s">
        <v>2027</v>
      </c>
    </row>
    <row r="893" spans="1:13">
      <c r="A893" s="22">
        <f t="shared" si="43"/>
        <v>889</v>
      </c>
      <c r="B893" s="21" t="str">
        <f t="shared" si="44"/>
        <v>80000957</v>
      </c>
      <c r="C893" s="21" t="s">
        <v>2029</v>
      </c>
      <c r="D893" s="22"/>
      <c r="E893" s="22" t="s">
        <v>2030</v>
      </c>
      <c r="F893" s="22" t="s">
        <v>1255</v>
      </c>
      <c r="G893" s="22" t="s">
        <v>1367</v>
      </c>
      <c r="H893" s="22" t="s">
        <v>1321</v>
      </c>
      <c r="I893" s="21" t="str">
        <f t="shared" si="42"/>
        <v>OPERASIONAL</v>
      </c>
      <c r="J893" s="21" t="s">
        <v>16</v>
      </c>
      <c r="M893" s="14" t="s">
        <v>2029</v>
      </c>
    </row>
    <row r="894" spans="1:13">
      <c r="A894" s="22">
        <f t="shared" si="43"/>
        <v>890</v>
      </c>
      <c r="B894" s="21" t="str">
        <f t="shared" si="44"/>
        <v>80002781</v>
      </c>
      <c r="C894" s="21" t="s">
        <v>2031</v>
      </c>
      <c r="D894" s="22"/>
      <c r="E894" s="22" t="s">
        <v>2032</v>
      </c>
      <c r="F894" s="22" t="s">
        <v>1255</v>
      </c>
      <c r="G894" s="22" t="s">
        <v>1289</v>
      </c>
      <c r="H894" s="22" t="s">
        <v>1290</v>
      </c>
      <c r="I894" s="21" t="str">
        <f t="shared" si="42"/>
        <v>OPERASIONAL</v>
      </c>
      <c r="J894" s="21" t="s">
        <v>16</v>
      </c>
      <c r="M894" s="14" t="s">
        <v>2031</v>
      </c>
    </row>
    <row r="895" spans="1:13">
      <c r="A895" s="22">
        <f t="shared" si="43"/>
        <v>891</v>
      </c>
      <c r="B895" s="21" t="str">
        <f t="shared" si="44"/>
        <v>80004167</v>
      </c>
      <c r="C895" s="21">
        <v>80004167</v>
      </c>
      <c r="D895" s="22"/>
      <c r="E895" s="22" t="s">
        <v>2033</v>
      </c>
      <c r="F895" s="22" t="s">
        <v>1255</v>
      </c>
      <c r="G895" s="22" t="s">
        <v>1264</v>
      </c>
      <c r="H895" s="22" t="s">
        <v>405</v>
      </c>
      <c r="I895" s="21" t="str">
        <f t="shared" si="42"/>
        <v>OPERASIONAL</v>
      </c>
      <c r="J895" s="21" t="s">
        <v>16</v>
      </c>
      <c r="M895" s="14" t="s">
        <v>2034</v>
      </c>
    </row>
    <row r="896" spans="1:13">
      <c r="A896" s="22">
        <f t="shared" si="43"/>
        <v>892</v>
      </c>
      <c r="B896" s="21" t="str">
        <f t="shared" si="44"/>
        <v>80002930</v>
      </c>
      <c r="C896" s="21" t="s">
        <v>2035</v>
      </c>
      <c r="D896" s="22"/>
      <c r="E896" s="22" t="s">
        <v>2036</v>
      </c>
      <c r="F896" s="22" t="s">
        <v>1255</v>
      </c>
      <c r="G896" s="22" t="s">
        <v>1289</v>
      </c>
      <c r="H896" s="22" t="s">
        <v>1290</v>
      </c>
      <c r="I896" s="21" t="str">
        <f t="shared" si="42"/>
        <v>OPERASIONAL</v>
      </c>
      <c r="J896" s="21" t="s">
        <v>16</v>
      </c>
      <c r="M896" s="14" t="s">
        <v>2035</v>
      </c>
    </row>
    <row r="897" spans="1:13">
      <c r="A897" s="22">
        <f t="shared" si="43"/>
        <v>893</v>
      </c>
      <c r="B897" s="21" t="str">
        <f t="shared" si="44"/>
        <v>80002104</v>
      </c>
      <c r="C897" s="21" t="s">
        <v>2037</v>
      </c>
      <c r="D897" s="22"/>
      <c r="E897" s="22" t="s">
        <v>2038</v>
      </c>
      <c r="F897" s="22" t="s">
        <v>1255</v>
      </c>
      <c r="G897" s="22" t="s">
        <v>1289</v>
      </c>
      <c r="H897" s="22" t="s">
        <v>1290</v>
      </c>
      <c r="I897" s="21" t="str">
        <f t="shared" si="42"/>
        <v>OPERASIONAL</v>
      </c>
      <c r="J897" s="21" t="s">
        <v>16</v>
      </c>
      <c r="M897" s="14" t="s">
        <v>2037</v>
      </c>
    </row>
    <row r="898" spans="1:13">
      <c r="A898" s="22">
        <f t="shared" si="43"/>
        <v>894</v>
      </c>
      <c r="B898" s="21" t="str">
        <f t="shared" si="44"/>
        <v>80001321</v>
      </c>
      <c r="C898" s="21" t="s">
        <v>2039</v>
      </c>
      <c r="D898" s="22"/>
      <c r="E898" s="22" t="s">
        <v>2040</v>
      </c>
      <c r="F898" s="22" t="s">
        <v>1255</v>
      </c>
      <c r="G898" s="22" t="s">
        <v>1289</v>
      </c>
      <c r="H898" s="22" t="s">
        <v>1290</v>
      </c>
      <c r="I898" s="21" t="str">
        <f t="shared" si="42"/>
        <v>OPERASIONAL</v>
      </c>
      <c r="J898" s="21" t="s">
        <v>16</v>
      </c>
      <c r="M898" s="14" t="s">
        <v>2039</v>
      </c>
    </row>
    <row r="899" spans="1:13">
      <c r="A899" s="22">
        <f t="shared" si="43"/>
        <v>895</v>
      </c>
      <c r="B899" s="21" t="str">
        <f t="shared" si="44"/>
        <v>80001216</v>
      </c>
      <c r="C899" s="21" t="s">
        <v>2041</v>
      </c>
      <c r="D899" s="22"/>
      <c r="E899" s="22" t="s">
        <v>2042</v>
      </c>
      <c r="F899" s="22" t="s">
        <v>1255</v>
      </c>
      <c r="G899" s="22" t="s">
        <v>1289</v>
      </c>
      <c r="H899" s="22" t="s">
        <v>1290</v>
      </c>
      <c r="I899" s="21" t="str">
        <f t="shared" si="42"/>
        <v>OPERASIONAL</v>
      </c>
      <c r="J899" s="21" t="s">
        <v>16</v>
      </c>
      <c r="M899" s="14" t="s">
        <v>2041</v>
      </c>
    </row>
    <row r="900" spans="1:13">
      <c r="A900" s="22">
        <f t="shared" si="43"/>
        <v>896</v>
      </c>
      <c r="B900" s="21" t="str">
        <f t="shared" si="44"/>
        <v>80002499</v>
      </c>
      <c r="C900" s="21" t="s">
        <v>2043</v>
      </c>
      <c r="D900" s="22"/>
      <c r="E900" s="22" t="s">
        <v>2044</v>
      </c>
      <c r="F900" s="22" t="s">
        <v>1255</v>
      </c>
      <c r="G900" s="22" t="s">
        <v>1367</v>
      </c>
      <c r="H900" s="22" t="s">
        <v>1321</v>
      </c>
      <c r="I900" s="21" t="str">
        <f t="shared" si="42"/>
        <v>OPERASIONAL</v>
      </c>
      <c r="J900" s="21" t="s">
        <v>16</v>
      </c>
      <c r="M900" s="14" t="s">
        <v>2043</v>
      </c>
    </row>
    <row r="901" spans="1:13">
      <c r="A901" s="22">
        <f t="shared" si="43"/>
        <v>897</v>
      </c>
      <c r="B901" s="21" t="str">
        <f t="shared" si="44"/>
        <v>80002503</v>
      </c>
      <c r="C901" s="21" t="s">
        <v>2045</v>
      </c>
      <c r="D901" s="22"/>
      <c r="E901" s="22" t="s">
        <v>2046</v>
      </c>
      <c r="F901" s="22" t="s">
        <v>1255</v>
      </c>
      <c r="G901" s="22" t="s">
        <v>1367</v>
      </c>
      <c r="H901" s="22" t="s">
        <v>1321</v>
      </c>
      <c r="I901" s="21" t="str">
        <f t="shared" si="42"/>
        <v>OPERASIONAL</v>
      </c>
      <c r="J901" s="21" t="s">
        <v>16</v>
      </c>
      <c r="M901" s="14" t="s">
        <v>2045</v>
      </c>
    </row>
    <row r="902" spans="1:13">
      <c r="A902" s="22">
        <f t="shared" si="43"/>
        <v>898</v>
      </c>
      <c r="B902" s="21" t="str">
        <f t="shared" si="44"/>
        <v>80004139</v>
      </c>
      <c r="C902" s="21">
        <v>80004139</v>
      </c>
      <c r="D902" s="22"/>
      <c r="E902" s="22" t="s">
        <v>2047</v>
      </c>
      <c r="F902" s="22" t="s">
        <v>1255</v>
      </c>
      <c r="G902" s="22" t="s">
        <v>1264</v>
      </c>
      <c r="H902" s="22" t="s">
        <v>405</v>
      </c>
      <c r="I902" s="21" t="str">
        <f t="shared" ref="I902:I965" si="45">IF(J902="A","OPERASIONAL",IF(J902="B","ADMINISTRASI",IF(J902="C","PENGAWAS",IF(J902="D","TEMPORERY"))))</f>
        <v>OPERASIONAL</v>
      </c>
      <c r="J902" s="21" t="s">
        <v>16</v>
      </c>
      <c r="M902" s="14" t="s">
        <v>2048</v>
      </c>
    </row>
    <row r="903" spans="1:13">
      <c r="A903" s="22">
        <f t="shared" ref="A903:A966" si="46">A902+1</f>
        <v>899</v>
      </c>
      <c r="B903" s="21" t="str">
        <f t="shared" si="44"/>
        <v>80003990</v>
      </c>
      <c r="C903" s="21" t="s">
        <v>2049</v>
      </c>
      <c r="D903" s="22"/>
      <c r="E903" s="22" t="s">
        <v>2050</v>
      </c>
      <c r="F903" s="22" t="s">
        <v>1255</v>
      </c>
      <c r="G903" s="22" t="s">
        <v>205</v>
      </c>
      <c r="H903" s="22" t="s">
        <v>1262</v>
      </c>
      <c r="I903" s="21" t="str">
        <f t="shared" si="45"/>
        <v>OPERASIONAL</v>
      </c>
      <c r="J903" s="21" t="s">
        <v>16</v>
      </c>
      <c r="M903" s="14" t="s">
        <v>2049</v>
      </c>
    </row>
    <row r="904" spans="1:13">
      <c r="A904" s="22">
        <f t="shared" si="46"/>
        <v>900</v>
      </c>
      <c r="B904" s="21" t="str">
        <f t="shared" si="44"/>
        <v>80001863</v>
      </c>
      <c r="C904" s="21" t="s">
        <v>2051</v>
      </c>
      <c r="D904" s="22"/>
      <c r="E904" s="22" t="s">
        <v>2052</v>
      </c>
      <c r="F904" s="22" t="s">
        <v>1255</v>
      </c>
      <c r="G904" s="22" t="s">
        <v>1264</v>
      </c>
      <c r="H904" s="22" t="s">
        <v>1262</v>
      </c>
      <c r="I904" s="21" t="str">
        <f t="shared" si="45"/>
        <v>OPERASIONAL</v>
      </c>
      <c r="J904" s="21" t="s">
        <v>16</v>
      </c>
      <c r="M904" s="14" t="s">
        <v>2051</v>
      </c>
    </row>
    <row r="905" spans="1:13">
      <c r="A905" s="22">
        <f t="shared" si="46"/>
        <v>901</v>
      </c>
      <c r="B905" s="21" t="str">
        <f t="shared" si="44"/>
        <v>80002500</v>
      </c>
      <c r="C905" s="21" t="s">
        <v>2053</v>
      </c>
      <c r="D905" s="22"/>
      <c r="E905" s="22" t="s">
        <v>2054</v>
      </c>
      <c r="F905" s="22" t="s">
        <v>1255</v>
      </c>
      <c r="G905" s="22" t="s">
        <v>1289</v>
      </c>
      <c r="H905" s="22" t="s">
        <v>1290</v>
      </c>
      <c r="I905" s="21" t="str">
        <f t="shared" si="45"/>
        <v>OPERASIONAL</v>
      </c>
      <c r="J905" s="21" t="s">
        <v>16</v>
      </c>
      <c r="M905" s="14" t="s">
        <v>2053</v>
      </c>
    </row>
    <row r="906" spans="1:13">
      <c r="A906" s="22">
        <f t="shared" si="46"/>
        <v>902</v>
      </c>
      <c r="B906" s="21" t="str">
        <f t="shared" si="44"/>
        <v>80002015</v>
      </c>
      <c r="C906" s="21" t="s">
        <v>2055</v>
      </c>
      <c r="D906" s="22"/>
      <c r="E906" s="22" t="s">
        <v>2056</v>
      </c>
      <c r="F906" s="22" t="s">
        <v>1255</v>
      </c>
      <c r="G906" s="22" t="s">
        <v>1264</v>
      </c>
      <c r="H906" s="22" t="s">
        <v>1262</v>
      </c>
      <c r="I906" s="21" t="str">
        <f t="shared" si="45"/>
        <v>OPERASIONAL</v>
      </c>
      <c r="J906" s="21" t="s">
        <v>16</v>
      </c>
      <c r="M906" s="14" t="s">
        <v>2055</v>
      </c>
    </row>
    <row r="907" spans="1:13">
      <c r="A907" s="22">
        <f t="shared" si="46"/>
        <v>903</v>
      </c>
      <c r="B907" s="21" t="str">
        <f t="shared" si="44"/>
        <v>80002501</v>
      </c>
      <c r="C907" s="21" t="s">
        <v>2057</v>
      </c>
      <c r="D907" s="22"/>
      <c r="E907" s="22" t="s">
        <v>2058</v>
      </c>
      <c r="F907" s="22" t="s">
        <v>1255</v>
      </c>
      <c r="G907" s="22" t="s">
        <v>1386</v>
      </c>
      <c r="H907" s="22" t="s">
        <v>1387</v>
      </c>
      <c r="I907" s="21" t="str">
        <f t="shared" si="45"/>
        <v>OPERASIONAL</v>
      </c>
      <c r="J907" s="21" t="s">
        <v>16</v>
      </c>
      <c r="M907" s="14" t="s">
        <v>2057</v>
      </c>
    </row>
    <row r="908" spans="1:13">
      <c r="A908" s="22">
        <f t="shared" si="46"/>
        <v>904</v>
      </c>
      <c r="B908" s="21" t="str">
        <f t="shared" si="44"/>
        <v>80004901</v>
      </c>
      <c r="C908" s="21">
        <v>80004901</v>
      </c>
      <c r="D908" s="22"/>
      <c r="E908" s="22" t="s">
        <v>2059</v>
      </c>
      <c r="F908" s="22" t="s">
        <v>1255</v>
      </c>
      <c r="G908" s="22" t="s">
        <v>1367</v>
      </c>
      <c r="H908" s="22" t="s">
        <v>328</v>
      </c>
      <c r="I908" s="21" t="str">
        <f t="shared" si="45"/>
        <v>OPERASIONAL</v>
      </c>
      <c r="J908" s="21" t="s">
        <v>16</v>
      </c>
      <c r="M908" s="14" t="s">
        <v>2060</v>
      </c>
    </row>
    <row r="909" spans="1:13">
      <c r="A909" s="22">
        <f t="shared" si="46"/>
        <v>905</v>
      </c>
      <c r="B909" s="21" t="str">
        <f t="shared" si="44"/>
        <v>80002520</v>
      </c>
      <c r="C909" s="21" t="s">
        <v>2061</v>
      </c>
      <c r="D909" s="22"/>
      <c r="E909" s="22" t="s">
        <v>910</v>
      </c>
      <c r="F909" s="22" t="s">
        <v>1255</v>
      </c>
      <c r="G909" s="22" t="s">
        <v>205</v>
      </c>
      <c r="H909" s="22" t="s">
        <v>1262</v>
      </c>
      <c r="I909" s="21" t="str">
        <f t="shared" si="45"/>
        <v>OPERASIONAL</v>
      </c>
      <c r="J909" s="21" t="s">
        <v>16</v>
      </c>
      <c r="M909" s="14" t="s">
        <v>2061</v>
      </c>
    </row>
    <row r="910" spans="1:13">
      <c r="A910" s="22">
        <f t="shared" si="46"/>
        <v>906</v>
      </c>
      <c r="B910" s="21" t="str">
        <f t="shared" si="44"/>
        <v>80002742</v>
      </c>
      <c r="C910" s="21" t="s">
        <v>2062</v>
      </c>
      <c r="D910" s="22"/>
      <c r="E910" s="22" t="s">
        <v>2063</v>
      </c>
      <c r="F910" s="22" t="s">
        <v>1255</v>
      </c>
      <c r="G910" s="22" t="s">
        <v>1264</v>
      </c>
      <c r="H910" s="22" t="s">
        <v>206</v>
      </c>
      <c r="I910" s="21" t="str">
        <f t="shared" si="45"/>
        <v>OPERASIONAL</v>
      </c>
      <c r="J910" s="21" t="s">
        <v>16</v>
      </c>
      <c r="M910" s="14" t="s">
        <v>2062</v>
      </c>
    </row>
    <row r="911" spans="1:13">
      <c r="A911" s="22">
        <f t="shared" si="46"/>
        <v>907</v>
      </c>
      <c r="B911" s="21" t="str">
        <f t="shared" si="44"/>
        <v>80002618</v>
      </c>
      <c r="C911" s="21" t="s">
        <v>2064</v>
      </c>
      <c r="D911" s="22"/>
      <c r="E911" s="22" t="s">
        <v>925</v>
      </c>
      <c r="F911" s="22" t="s">
        <v>1255</v>
      </c>
      <c r="G911" s="22" t="s">
        <v>1264</v>
      </c>
      <c r="H911" s="22" t="s">
        <v>206</v>
      </c>
      <c r="I911" s="21" t="str">
        <f t="shared" si="45"/>
        <v>OPERASIONAL</v>
      </c>
      <c r="J911" s="21" t="s">
        <v>16</v>
      </c>
      <c r="M911" s="14" t="s">
        <v>2064</v>
      </c>
    </row>
    <row r="912" spans="1:13">
      <c r="A912" s="22">
        <f t="shared" si="46"/>
        <v>908</v>
      </c>
      <c r="B912" s="21" t="str">
        <f t="shared" si="44"/>
        <v>80002485</v>
      </c>
      <c r="C912" s="21" t="s">
        <v>2065</v>
      </c>
      <c r="D912" s="22"/>
      <c r="E912" s="22" t="s">
        <v>2066</v>
      </c>
      <c r="F912" s="22" t="s">
        <v>1255</v>
      </c>
      <c r="G912" s="22" t="s">
        <v>1264</v>
      </c>
      <c r="H912" s="22" t="s">
        <v>1262</v>
      </c>
      <c r="I912" s="21" t="str">
        <f t="shared" si="45"/>
        <v>OPERASIONAL</v>
      </c>
      <c r="J912" s="21" t="s">
        <v>16</v>
      </c>
      <c r="M912" s="14" t="s">
        <v>2065</v>
      </c>
    </row>
    <row r="913" spans="1:13">
      <c r="A913" s="22">
        <f t="shared" si="46"/>
        <v>909</v>
      </c>
      <c r="B913" s="21" t="str">
        <f t="shared" si="44"/>
        <v>80003333</v>
      </c>
      <c r="C913" s="21" t="s">
        <v>2067</v>
      </c>
      <c r="D913" s="22"/>
      <c r="E913" s="22" t="s">
        <v>2068</v>
      </c>
      <c r="F913" s="22" t="s">
        <v>1255</v>
      </c>
      <c r="G913" s="22" t="s">
        <v>2069</v>
      </c>
      <c r="H913" s="22" t="s">
        <v>937</v>
      </c>
      <c r="I913" s="21" t="str">
        <f t="shared" si="45"/>
        <v>PENGAWAS</v>
      </c>
      <c r="J913" s="21" t="s">
        <v>57</v>
      </c>
      <c r="M913" s="14" t="s">
        <v>2067</v>
      </c>
    </row>
    <row r="914" spans="1:13">
      <c r="A914" s="22">
        <f t="shared" si="46"/>
        <v>910</v>
      </c>
      <c r="B914" s="21" t="str">
        <f t="shared" si="44"/>
        <v>80004659</v>
      </c>
      <c r="C914" s="21">
        <v>80004659</v>
      </c>
      <c r="D914" s="22"/>
      <c r="E914" s="22" t="s">
        <v>2070</v>
      </c>
      <c r="F914" s="22" t="s">
        <v>1255</v>
      </c>
      <c r="G914" s="22" t="s">
        <v>2071</v>
      </c>
      <c r="H914" s="22" t="s">
        <v>15</v>
      </c>
      <c r="I914" s="21" t="str">
        <f t="shared" si="45"/>
        <v>PENGAWAS</v>
      </c>
      <c r="J914" s="21" t="s">
        <v>57</v>
      </c>
      <c r="M914" s="14" t="s">
        <v>2072</v>
      </c>
    </row>
    <row r="915" spans="1:13">
      <c r="A915" s="22">
        <f t="shared" si="46"/>
        <v>911</v>
      </c>
      <c r="B915" s="21" t="str">
        <f t="shared" si="44"/>
        <v>80002062</v>
      </c>
      <c r="C915" s="21" t="s">
        <v>2073</v>
      </c>
      <c r="D915" s="22"/>
      <c r="E915" s="22" t="s">
        <v>2074</v>
      </c>
      <c r="F915" s="22" t="s">
        <v>1255</v>
      </c>
      <c r="G915" s="22" t="s">
        <v>1396</v>
      </c>
      <c r="H915" s="22" t="s">
        <v>1329</v>
      </c>
      <c r="I915" s="21" t="str">
        <f t="shared" si="45"/>
        <v>OPERASIONAL</v>
      </c>
      <c r="J915" s="21" t="s">
        <v>16</v>
      </c>
      <c r="M915" s="14" t="s">
        <v>2073</v>
      </c>
    </row>
    <row r="916" spans="1:13">
      <c r="A916" s="22">
        <f t="shared" si="46"/>
        <v>912</v>
      </c>
      <c r="B916" s="21" t="str">
        <f t="shared" si="44"/>
        <v>80002983</v>
      </c>
      <c r="C916" s="21" t="s">
        <v>2075</v>
      </c>
      <c r="D916" s="22"/>
      <c r="E916" s="22" t="s">
        <v>2076</v>
      </c>
      <c r="F916" s="22" t="s">
        <v>1255</v>
      </c>
      <c r="G916" s="22" t="s">
        <v>1289</v>
      </c>
      <c r="H916" s="22" t="s">
        <v>1290</v>
      </c>
      <c r="I916" s="21" t="str">
        <f t="shared" si="45"/>
        <v>OPERASIONAL</v>
      </c>
      <c r="J916" s="21" t="s">
        <v>16</v>
      </c>
      <c r="M916" s="14" t="s">
        <v>2075</v>
      </c>
    </row>
    <row r="917" spans="1:13">
      <c r="A917" s="22">
        <f t="shared" si="46"/>
        <v>913</v>
      </c>
      <c r="B917" s="21" t="str">
        <f t="shared" si="44"/>
        <v>80002825</v>
      </c>
      <c r="C917" s="21">
        <v>80002825</v>
      </c>
      <c r="D917" s="22"/>
      <c r="E917" s="22" t="s">
        <v>2077</v>
      </c>
      <c r="F917" s="22" t="s">
        <v>1255</v>
      </c>
      <c r="G917" s="22" t="s">
        <v>1346</v>
      </c>
      <c r="H917" s="22" t="s">
        <v>405</v>
      </c>
      <c r="I917" s="21" t="str">
        <f t="shared" si="45"/>
        <v>PENGAWAS</v>
      </c>
      <c r="J917" s="21" t="s">
        <v>57</v>
      </c>
      <c r="M917" s="14" t="s">
        <v>2078</v>
      </c>
    </row>
    <row r="918" spans="1:13">
      <c r="A918" s="22">
        <f t="shared" si="46"/>
        <v>914</v>
      </c>
      <c r="B918" s="21" t="str">
        <f t="shared" si="44"/>
        <v>80002002</v>
      </c>
      <c r="C918" s="21" t="s">
        <v>2079</v>
      </c>
      <c r="D918" s="22"/>
      <c r="E918" s="22" t="s">
        <v>2080</v>
      </c>
      <c r="F918" s="22" t="s">
        <v>1255</v>
      </c>
      <c r="G918" s="22" t="s">
        <v>205</v>
      </c>
      <c r="H918" s="22" t="s">
        <v>1262</v>
      </c>
      <c r="I918" s="21" t="str">
        <f t="shared" si="45"/>
        <v>OPERASIONAL</v>
      </c>
      <c r="J918" s="21" t="s">
        <v>16</v>
      </c>
      <c r="M918" s="14" t="s">
        <v>2079</v>
      </c>
    </row>
    <row r="919" spans="1:13">
      <c r="A919" s="22">
        <f t="shared" si="46"/>
        <v>915</v>
      </c>
      <c r="B919" s="21" t="str">
        <f t="shared" si="44"/>
        <v>80004262</v>
      </c>
      <c r="C919" s="21" t="s">
        <v>2081</v>
      </c>
      <c r="D919" s="22"/>
      <c r="E919" s="22" t="s">
        <v>2082</v>
      </c>
      <c r="F919" s="22" t="s">
        <v>1255</v>
      </c>
      <c r="G919" s="22" t="s">
        <v>2083</v>
      </c>
      <c r="H919" s="22" t="s">
        <v>355</v>
      </c>
      <c r="I919" s="21" t="str">
        <f t="shared" si="45"/>
        <v>PENGAWAS</v>
      </c>
      <c r="J919" s="21" t="s">
        <v>57</v>
      </c>
      <c r="M919" s="14" t="s">
        <v>2081</v>
      </c>
    </row>
    <row r="920" spans="1:13">
      <c r="A920" s="22">
        <f t="shared" si="46"/>
        <v>916</v>
      </c>
      <c r="B920" s="21" t="str">
        <f t="shared" si="44"/>
        <v>80004721</v>
      </c>
      <c r="C920" s="21">
        <v>80004721</v>
      </c>
      <c r="D920" s="22"/>
      <c r="E920" s="22" t="s">
        <v>2084</v>
      </c>
      <c r="F920" s="22" t="s">
        <v>1255</v>
      </c>
      <c r="G920" s="22" t="s">
        <v>2085</v>
      </c>
      <c r="H920" s="22" t="s">
        <v>328</v>
      </c>
      <c r="I920" s="21" t="str">
        <f t="shared" si="45"/>
        <v>PENGAWAS</v>
      </c>
      <c r="J920" s="21" t="s">
        <v>57</v>
      </c>
      <c r="M920" s="14" t="s">
        <v>2086</v>
      </c>
    </row>
    <row r="921" spans="1:13">
      <c r="A921" s="22">
        <f t="shared" si="46"/>
        <v>917</v>
      </c>
      <c r="B921" s="21" t="str">
        <f t="shared" si="44"/>
        <v>80002005</v>
      </c>
      <c r="C921" s="21" t="s">
        <v>2087</v>
      </c>
      <c r="D921" s="22"/>
      <c r="E921" s="22" t="s">
        <v>2088</v>
      </c>
      <c r="F921" s="22" t="s">
        <v>1255</v>
      </c>
      <c r="G921" s="22" t="s">
        <v>1264</v>
      </c>
      <c r="H921" s="22" t="s">
        <v>1262</v>
      </c>
      <c r="I921" s="21" t="str">
        <f t="shared" si="45"/>
        <v>OPERASIONAL</v>
      </c>
      <c r="J921" s="21" t="s">
        <v>16</v>
      </c>
      <c r="M921" s="14" t="s">
        <v>2087</v>
      </c>
    </row>
    <row r="922" spans="1:13">
      <c r="A922" s="22">
        <f t="shared" si="46"/>
        <v>918</v>
      </c>
      <c r="B922" s="21" t="str">
        <f t="shared" si="44"/>
        <v>80002745</v>
      </c>
      <c r="C922" s="21" t="s">
        <v>2089</v>
      </c>
      <c r="D922" s="22"/>
      <c r="E922" s="22" t="s">
        <v>2090</v>
      </c>
      <c r="F922" s="22" t="s">
        <v>1255</v>
      </c>
      <c r="G922" s="22" t="s">
        <v>205</v>
      </c>
      <c r="H922" s="22" t="s">
        <v>206</v>
      </c>
      <c r="I922" s="21" t="str">
        <f t="shared" si="45"/>
        <v>OPERASIONAL</v>
      </c>
      <c r="J922" s="21" t="s">
        <v>16</v>
      </c>
      <c r="M922" s="14" t="s">
        <v>2089</v>
      </c>
    </row>
    <row r="923" spans="1:13">
      <c r="A923" s="22">
        <f t="shared" si="46"/>
        <v>919</v>
      </c>
      <c r="B923" s="21" t="str">
        <f t="shared" si="44"/>
        <v>80002642</v>
      </c>
      <c r="C923" s="21" t="s">
        <v>2091</v>
      </c>
      <c r="D923" s="22"/>
      <c r="E923" s="22" t="s">
        <v>2092</v>
      </c>
      <c r="F923" s="22" t="s">
        <v>1255</v>
      </c>
      <c r="G923" s="22" t="s">
        <v>1264</v>
      </c>
      <c r="H923" s="22" t="s">
        <v>206</v>
      </c>
      <c r="I923" s="21" t="str">
        <f t="shared" si="45"/>
        <v>OPERASIONAL</v>
      </c>
      <c r="J923" s="21" t="s">
        <v>16</v>
      </c>
      <c r="M923" s="14" t="s">
        <v>2091</v>
      </c>
    </row>
    <row r="924" spans="1:13">
      <c r="A924" s="22">
        <f t="shared" si="46"/>
        <v>920</v>
      </c>
      <c r="B924" s="21" t="str">
        <f t="shared" si="44"/>
        <v>80002949</v>
      </c>
      <c r="C924" s="21" t="s">
        <v>2093</v>
      </c>
      <c r="D924" s="22"/>
      <c r="E924" s="22" t="s">
        <v>2094</v>
      </c>
      <c r="F924" s="22" t="s">
        <v>1255</v>
      </c>
      <c r="G924" s="22" t="s">
        <v>1264</v>
      </c>
      <c r="H924" s="22" t="s">
        <v>206</v>
      </c>
      <c r="I924" s="21" t="str">
        <f t="shared" si="45"/>
        <v>OPERASIONAL</v>
      </c>
      <c r="J924" s="21" t="s">
        <v>16</v>
      </c>
      <c r="M924" s="14" t="s">
        <v>2093</v>
      </c>
    </row>
    <row r="925" spans="1:13">
      <c r="A925" s="22">
        <f t="shared" si="46"/>
        <v>921</v>
      </c>
      <c r="B925" s="21" t="str">
        <f t="shared" si="44"/>
        <v>80002893</v>
      </c>
      <c r="C925" s="21" t="s">
        <v>2095</v>
      </c>
      <c r="D925" s="22"/>
      <c r="E925" s="22" t="s">
        <v>2096</v>
      </c>
      <c r="F925" s="22" t="s">
        <v>1255</v>
      </c>
      <c r="G925" s="22" t="s">
        <v>1264</v>
      </c>
      <c r="H925" s="22" t="s">
        <v>206</v>
      </c>
      <c r="I925" s="21" t="str">
        <f t="shared" si="45"/>
        <v>OPERASIONAL</v>
      </c>
      <c r="J925" s="21" t="s">
        <v>16</v>
      </c>
      <c r="M925" s="14" t="s">
        <v>2095</v>
      </c>
    </row>
    <row r="926" spans="1:13">
      <c r="A926" s="22">
        <f t="shared" si="46"/>
        <v>922</v>
      </c>
      <c r="B926" s="21" t="str">
        <f t="shared" si="44"/>
        <v>80002329</v>
      </c>
      <c r="C926" s="21" t="s">
        <v>2097</v>
      </c>
      <c r="D926" s="22"/>
      <c r="E926" s="22" t="s">
        <v>2098</v>
      </c>
      <c r="F926" s="22" t="s">
        <v>1255</v>
      </c>
      <c r="G926" s="22" t="s">
        <v>1367</v>
      </c>
      <c r="H926" s="22" t="s">
        <v>1321</v>
      </c>
      <c r="I926" s="21" t="str">
        <f t="shared" si="45"/>
        <v>OPERASIONAL</v>
      </c>
      <c r="J926" s="21" t="s">
        <v>16</v>
      </c>
      <c r="M926" s="14" t="s">
        <v>2097</v>
      </c>
    </row>
    <row r="927" spans="1:13">
      <c r="A927" s="22">
        <f t="shared" si="46"/>
        <v>923</v>
      </c>
      <c r="B927" s="21" t="str">
        <f t="shared" si="44"/>
        <v>80003274</v>
      </c>
      <c r="C927" s="21" t="s">
        <v>2099</v>
      </c>
      <c r="D927" s="22"/>
      <c r="E927" s="22" t="s">
        <v>2100</v>
      </c>
      <c r="F927" s="22" t="s">
        <v>1255</v>
      </c>
      <c r="G927" s="22" t="s">
        <v>2101</v>
      </c>
      <c r="H927" s="22" t="s">
        <v>15</v>
      </c>
      <c r="I927" s="21" t="str">
        <f t="shared" si="45"/>
        <v>PENGAWAS</v>
      </c>
      <c r="J927" s="21" t="s">
        <v>57</v>
      </c>
      <c r="M927" s="14" t="s">
        <v>2099</v>
      </c>
    </row>
    <row r="928" spans="1:13">
      <c r="A928" s="22">
        <f t="shared" si="46"/>
        <v>924</v>
      </c>
      <c r="B928" s="21" t="str">
        <f t="shared" si="44"/>
        <v>80002140</v>
      </c>
      <c r="C928" s="21" t="s">
        <v>2102</v>
      </c>
      <c r="D928" s="22"/>
      <c r="E928" s="22" t="s">
        <v>2103</v>
      </c>
      <c r="F928" s="22" t="s">
        <v>1255</v>
      </c>
      <c r="G928" s="22" t="s">
        <v>1264</v>
      </c>
      <c r="H928" s="22" t="s">
        <v>1262</v>
      </c>
      <c r="I928" s="21" t="str">
        <f t="shared" si="45"/>
        <v>OPERASIONAL</v>
      </c>
      <c r="J928" s="21" t="s">
        <v>16</v>
      </c>
      <c r="M928" s="14" t="s">
        <v>2102</v>
      </c>
    </row>
    <row r="929" spans="1:13">
      <c r="A929" s="22">
        <f t="shared" si="46"/>
        <v>925</v>
      </c>
      <c r="B929" s="21" t="str">
        <f t="shared" si="44"/>
        <v>80001111</v>
      </c>
      <c r="C929" s="21" t="s">
        <v>2104</v>
      </c>
      <c r="D929" s="22"/>
      <c r="E929" s="22" t="s">
        <v>2105</v>
      </c>
      <c r="F929" s="22" t="s">
        <v>1255</v>
      </c>
      <c r="G929" s="22" t="s">
        <v>205</v>
      </c>
      <c r="H929" s="22" t="s">
        <v>1262</v>
      </c>
      <c r="I929" s="21" t="str">
        <f t="shared" si="45"/>
        <v>OPERASIONAL</v>
      </c>
      <c r="J929" s="21" t="s">
        <v>16</v>
      </c>
      <c r="M929" s="14" t="s">
        <v>2104</v>
      </c>
    </row>
    <row r="930" spans="1:13">
      <c r="A930" s="22">
        <f t="shared" si="46"/>
        <v>926</v>
      </c>
      <c r="B930" s="21" t="str">
        <f t="shared" si="44"/>
        <v>80004997</v>
      </c>
      <c r="C930" s="21">
        <v>80004997</v>
      </c>
      <c r="D930" s="22"/>
      <c r="E930" s="22" t="s">
        <v>2106</v>
      </c>
      <c r="F930" s="22" t="s">
        <v>1255</v>
      </c>
      <c r="G930" s="22" t="s">
        <v>205</v>
      </c>
      <c r="H930" s="22" t="s">
        <v>405</v>
      </c>
      <c r="I930" s="21" t="str">
        <f t="shared" si="45"/>
        <v>OPERASIONAL</v>
      </c>
      <c r="J930" s="21" t="s">
        <v>16</v>
      </c>
      <c r="M930" s="14" t="s">
        <v>2107</v>
      </c>
    </row>
    <row r="931" spans="1:13">
      <c r="A931" s="22">
        <f t="shared" si="46"/>
        <v>927</v>
      </c>
      <c r="B931" s="21" t="str">
        <f t="shared" si="44"/>
        <v>80004599</v>
      </c>
      <c r="C931" s="21">
        <v>80004599</v>
      </c>
      <c r="D931" s="22"/>
      <c r="E931" s="22" t="s">
        <v>2108</v>
      </c>
      <c r="F931" s="22" t="s">
        <v>1255</v>
      </c>
      <c r="G931" s="22" t="s">
        <v>205</v>
      </c>
      <c r="H931" s="22" t="s">
        <v>405</v>
      </c>
      <c r="I931" s="21" t="str">
        <f t="shared" si="45"/>
        <v>OPERASIONAL</v>
      </c>
      <c r="J931" s="21" t="s">
        <v>16</v>
      </c>
      <c r="M931" s="14" t="s">
        <v>2109</v>
      </c>
    </row>
    <row r="932" spans="1:13">
      <c r="A932" s="22">
        <f t="shared" si="46"/>
        <v>928</v>
      </c>
      <c r="B932" s="21" t="str">
        <f t="shared" si="44"/>
        <v>80002462</v>
      </c>
      <c r="C932" s="21" t="s">
        <v>2110</v>
      </c>
      <c r="D932" s="22"/>
      <c r="E932" s="22" t="s">
        <v>2111</v>
      </c>
      <c r="F932" s="22" t="s">
        <v>1255</v>
      </c>
      <c r="G932" s="22" t="s">
        <v>205</v>
      </c>
      <c r="H932" s="22" t="s">
        <v>1262</v>
      </c>
      <c r="I932" s="21" t="str">
        <f t="shared" si="45"/>
        <v>OPERASIONAL</v>
      </c>
      <c r="J932" s="21" t="s">
        <v>16</v>
      </c>
      <c r="M932" s="14" t="s">
        <v>2110</v>
      </c>
    </row>
    <row r="933" spans="1:13">
      <c r="A933" s="22">
        <f t="shared" si="46"/>
        <v>929</v>
      </c>
      <c r="B933" s="21" t="str">
        <f t="shared" si="44"/>
        <v>80001819</v>
      </c>
      <c r="C933" s="21" t="s">
        <v>2112</v>
      </c>
      <c r="D933" s="22"/>
      <c r="E933" s="22" t="s">
        <v>2113</v>
      </c>
      <c r="F933" s="22" t="s">
        <v>1255</v>
      </c>
      <c r="G933" s="22" t="s">
        <v>205</v>
      </c>
      <c r="H933" s="22" t="s">
        <v>1262</v>
      </c>
      <c r="I933" s="21" t="str">
        <f t="shared" si="45"/>
        <v>OPERASIONAL</v>
      </c>
      <c r="J933" s="21" t="s">
        <v>16</v>
      </c>
      <c r="M933" s="14" t="s">
        <v>2112</v>
      </c>
    </row>
    <row r="934" spans="1:13">
      <c r="A934" s="22">
        <f t="shared" si="46"/>
        <v>930</v>
      </c>
      <c r="B934" s="21" t="str">
        <f t="shared" si="44"/>
        <v>80004707</v>
      </c>
      <c r="C934" s="21">
        <v>80004707</v>
      </c>
      <c r="D934" s="22"/>
      <c r="E934" s="22" t="s">
        <v>2114</v>
      </c>
      <c r="F934" s="22" t="s">
        <v>1255</v>
      </c>
      <c r="G934" s="22" t="s">
        <v>205</v>
      </c>
      <c r="H934" s="22" t="s">
        <v>405</v>
      </c>
      <c r="I934" s="21" t="str">
        <f t="shared" si="45"/>
        <v>OPERASIONAL</v>
      </c>
      <c r="J934" s="21" t="s">
        <v>16</v>
      </c>
      <c r="M934" s="14" t="s">
        <v>2115</v>
      </c>
    </row>
    <row r="935" spans="1:13">
      <c r="A935" s="22">
        <f t="shared" si="46"/>
        <v>931</v>
      </c>
      <c r="B935" s="21" t="str">
        <f t="shared" si="44"/>
        <v>80000658</v>
      </c>
      <c r="C935" s="21" t="s">
        <v>2116</v>
      </c>
      <c r="D935" s="22"/>
      <c r="E935" s="22" t="s">
        <v>2117</v>
      </c>
      <c r="F935" s="22" t="s">
        <v>1255</v>
      </c>
      <c r="G935" s="22" t="s">
        <v>1264</v>
      </c>
      <c r="H935" s="22" t="s">
        <v>1262</v>
      </c>
      <c r="I935" s="21" t="str">
        <f t="shared" si="45"/>
        <v>OPERASIONAL</v>
      </c>
      <c r="J935" s="21" t="s">
        <v>16</v>
      </c>
      <c r="M935" s="14" t="s">
        <v>2116</v>
      </c>
    </row>
    <row r="936" spans="1:13">
      <c r="A936" s="22">
        <f t="shared" si="46"/>
        <v>932</v>
      </c>
      <c r="B936" s="21" t="str">
        <f t="shared" si="44"/>
        <v>80002118</v>
      </c>
      <c r="C936" s="21" t="s">
        <v>2118</v>
      </c>
      <c r="D936" s="22"/>
      <c r="E936" s="22" t="s">
        <v>2119</v>
      </c>
      <c r="F936" s="22" t="s">
        <v>1255</v>
      </c>
      <c r="G936" s="22" t="s">
        <v>205</v>
      </c>
      <c r="H936" s="22" t="s">
        <v>1262</v>
      </c>
      <c r="I936" s="21" t="str">
        <f t="shared" si="45"/>
        <v>OPERASIONAL</v>
      </c>
      <c r="J936" s="21" t="s">
        <v>16</v>
      </c>
      <c r="M936" s="14" t="s">
        <v>2118</v>
      </c>
    </row>
    <row r="937" spans="1:13">
      <c r="A937" s="22">
        <f t="shared" si="46"/>
        <v>933</v>
      </c>
      <c r="B937" s="21" t="str">
        <f t="shared" si="44"/>
        <v>80004600</v>
      </c>
      <c r="C937" s="21">
        <v>80004600</v>
      </c>
      <c r="D937" s="22"/>
      <c r="E937" s="22" t="s">
        <v>2120</v>
      </c>
      <c r="F937" s="22" t="s">
        <v>1255</v>
      </c>
      <c r="G937" s="22" t="s">
        <v>205</v>
      </c>
      <c r="H937" s="22" t="s">
        <v>405</v>
      </c>
      <c r="I937" s="21" t="str">
        <f t="shared" si="45"/>
        <v>OPERASIONAL</v>
      </c>
      <c r="J937" s="21" t="s">
        <v>16</v>
      </c>
      <c r="M937" s="14" t="s">
        <v>2121</v>
      </c>
    </row>
    <row r="938" spans="1:13">
      <c r="A938" s="22">
        <f t="shared" si="46"/>
        <v>934</v>
      </c>
      <c r="B938" s="21" t="str">
        <f t="shared" si="44"/>
        <v>80002686</v>
      </c>
      <c r="C938" s="21" t="s">
        <v>2122</v>
      </c>
      <c r="D938" s="22"/>
      <c r="E938" s="22" t="s">
        <v>2123</v>
      </c>
      <c r="F938" s="22" t="s">
        <v>1255</v>
      </c>
      <c r="G938" s="22" t="s">
        <v>205</v>
      </c>
      <c r="H938" s="22" t="s">
        <v>206</v>
      </c>
      <c r="I938" s="21" t="str">
        <f t="shared" si="45"/>
        <v>OPERASIONAL</v>
      </c>
      <c r="J938" s="21" t="s">
        <v>16</v>
      </c>
      <c r="M938" s="14" t="s">
        <v>2122</v>
      </c>
    </row>
    <row r="939" spans="1:13">
      <c r="A939" s="22">
        <f t="shared" si="46"/>
        <v>935</v>
      </c>
      <c r="B939" s="21" t="str">
        <f t="shared" si="44"/>
        <v>80003898</v>
      </c>
      <c r="C939" s="21">
        <v>80003898</v>
      </c>
      <c r="D939" s="22"/>
      <c r="E939" s="22" t="s">
        <v>2124</v>
      </c>
      <c r="F939" s="22" t="s">
        <v>1255</v>
      </c>
      <c r="G939" s="22" t="s">
        <v>205</v>
      </c>
      <c r="H939" s="22" t="s">
        <v>405</v>
      </c>
      <c r="I939" s="21" t="str">
        <f t="shared" si="45"/>
        <v>OPERASIONAL</v>
      </c>
      <c r="J939" s="21" t="s">
        <v>16</v>
      </c>
      <c r="M939" s="14" t="s">
        <v>2125</v>
      </c>
    </row>
    <row r="940" spans="1:13">
      <c r="A940" s="22">
        <f t="shared" si="46"/>
        <v>936</v>
      </c>
      <c r="B940" s="21" t="str">
        <f t="shared" si="44"/>
        <v>80002581</v>
      </c>
      <c r="C940" s="21" t="s">
        <v>2126</v>
      </c>
      <c r="D940" s="22"/>
      <c r="E940" s="22" t="s">
        <v>2127</v>
      </c>
      <c r="F940" s="22" t="s">
        <v>1255</v>
      </c>
      <c r="G940" s="22" t="s">
        <v>1289</v>
      </c>
      <c r="H940" s="22" t="s">
        <v>652</v>
      </c>
      <c r="I940" s="21" t="str">
        <f t="shared" si="45"/>
        <v>OPERASIONAL</v>
      </c>
      <c r="J940" s="21" t="s">
        <v>16</v>
      </c>
      <c r="M940" s="14" t="s">
        <v>2126</v>
      </c>
    </row>
    <row r="941" spans="1:13">
      <c r="A941" s="22">
        <f t="shared" si="46"/>
        <v>937</v>
      </c>
      <c r="B941" s="21" t="str">
        <f t="shared" si="44"/>
        <v>80004593</v>
      </c>
      <c r="C941" s="21" t="s">
        <v>2128</v>
      </c>
      <c r="D941" s="22"/>
      <c r="E941" s="22" t="s">
        <v>2129</v>
      </c>
      <c r="F941" s="22" t="s">
        <v>1255</v>
      </c>
      <c r="G941" s="22" t="s">
        <v>1299</v>
      </c>
      <c r="H941" s="22" t="s">
        <v>386</v>
      </c>
      <c r="I941" s="21" t="str">
        <f t="shared" si="45"/>
        <v>OPERASIONAL</v>
      </c>
      <c r="J941" s="21" t="s">
        <v>16</v>
      </c>
      <c r="M941" s="14" t="s">
        <v>2128</v>
      </c>
    </row>
    <row r="942" spans="1:13">
      <c r="A942" s="22">
        <f t="shared" si="46"/>
        <v>938</v>
      </c>
      <c r="B942" s="21" t="str">
        <f t="shared" si="44"/>
        <v>80002572</v>
      </c>
      <c r="C942" s="21" t="s">
        <v>2130</v>
      </c>
      <c r="D942" s="22"/>
      <c r="E942" s="22" t="s">
        <v>2131</v>
      </c>
      <c r="F942" s="22" t="s">
        <v>1255</v>
      </c>
      <c r="G942" s="22" t="s">
        <v>205</v>
      </c>
      <c r="H942" s="22" t="s">
        <v>206</v>
      </c>
      <c r="I942" s="21" t="str">
        <f t="shared" si="45"/>
        <v>OPERASIONAL</v>
      </c>
      <c r="J942" s="21" t="s">
        <v>16</v>
      </c>
      <c r="M942" s="14" t="s">
        <v>2130</v>
      </c>
    </row>
    <row r="943" spans="1:13">
      <c r="A943" s="22">
        <f t="shared" si="46"/>
        <v>939</v>
      </c>
      <c r="B943" s="21" t="str">
        <f t="shared" si="44"/>
        <v>80002195</v>
      </c>
      <c r="C943" s="21" t="s">
        <v>2132</v>
      </c>
      <c r="D943" s="22"/>
      <c r="E943" s="22" t="s">
        <v>2133</v>
      </c>
      <c r="F943" s="22" t="s">
        <v>1255</v>
      </c>
      <c r="G943" s="22" t="s">
        <v>205</v>
      </c>
      <c r="H943" s="22" t="s">
        <v>1262</v>
      </c>
      <c r="I943" s="21" t="str">
        <f t="shared" si="45"/>
        <v>OPERASIONAL</v>
      </c>
      <c r="J943" s="21" t="s">
        <v>16</v>
      </c>
      <c r="M943" s="14" t="s">
        <v>2132</v>
      </c>
    </row>
    <row r="944" spans="1:13">
      <c r="A944" s="22">
        <f t="shared" si="46"/>
        <v>940</v>
      </c>
      <c r="B944" s="21" t="str">
        <f t="shared" si="44"/>
        <v>80003953</v>
      </c>
      <c r="C944" s="21" t="s">
        <v>2134</v>
      </c>
      <c r="D944" s="22"/>
      <c r="E944" s="22" t="s">
        <v>2135</v>
      </c>
      <c r="F944" s="22" t="s">
        <v>1255</v>
      </c>
      <c r="G944" s="22" t="s">
        <v>1328</v>
      </c>
      <c r="H944" s="22" t="s">
        <v>328</v>
      </c>
      <c r="I944" s="21" t="str">
        <f t="shared" si="45"/>
        <v>PENGAWAS</v>
      </c>
      <c r="J944" s="21" t="s">
        <v>57</v>
      </c>
      <c r="M944" s="14" t="s">
        <v>2134</v>
      </c>
    </row>
    <row r="945" spans="1:13">
      <c r="A945" s="22">
        <f t="shared" si="46"/>
        <v>941</v>
      </c>
      <c r="B945" s="21" t="str">
        <f t="shared" si="44"/>
        <v>80002594</v>
      </c>
      <c r="C945" s="21" t="s">
        <v>2136</v>
      </c>
      <c r="D945" s="22"/>
      <c r="E945" s="22" t="s">
        <v>2137</v>
      </c>
      <c r="F945" s="22" t="s">
        <v>1255</v>
      </c>
      <c r="G945" s="22" t="s">
        <v>1264</v>
      </c>
      <c r="H945" s="22" t="s">
        <v>206</v>
      </c>
      <c r="I945" s="21" t="str">
        <f t="shared" si="45"/>
        <v>OPERASIONAL</v>
      </c>
      <c r="J945" s="21" t="s">
        <v>16</v>
      </c>
      <c r="M945" s="14" t="s">
        <v>2136</v>
      </c>
    </row>
    <row r="946" spans="1:13">
      <c r="A946" s="22">
        <f t="shared" si="46"/>
        <v>942</v>
      </c>
      <c r="B946" s="21" t="str">
        <f t="shared" si="44"/>
        <v>80002466</v>
      </c>
      <c r="C946" s="21" t="s">
        <v>2138</v>
      </c>
      <c r="D946" s="22"/>
      <c r="E946" s="22" t="s">
        <v>2139</v>
      </c>
      <c r="F946" s="22" t="s">
        <v>1255</v>
      </c>
      <c r="G946" s="22" t="s">
        <v>1264</v>
      </c>
      <c r="H946" s="22" t="s">
        <v>1262</v>
      </c>
      <c r="I946" s="21" t="str">
        <f t="shared" si="45"/>
        <v>OPERASIONAL</v>
      </c>
      <c r="J946" s="21" t="s">
        <v>16</v>
      </c>
      <c r="M946" s="14" t="s">
        <v>2138</v>
      </c>
    </row>
    <row r="947" spans="1:13">
      <c r="A947" s="22">
        <f t="shared" si="46"/>
        <v>943</v>
      </c>
      <c r="B947" s="21" t="str">
        <f t="shared" si="44"/>
        <v>80002616</v>
      </c>
      <c r="C947" s="21" t="s">
        <v>2140</v>
      </c>
      <c r="D947" s="22"/>
      <c r="E947" s="22" t="s">
        <v>2141</v>
      </c>
      <c r="F947" s="22" t="s">
        <v>1255</v>
      </c>
      <c r="G947" s="22" t="s">
        <v>1264</v>
      </c>
      <c r="H947" s="22" t="s">
        <v>206</v>
      </c>
      <c r="I947" s="21" t="str">
        <f t="shared" si="45"/>
        <v>OPERASIONAL</v>
      </c>
      <c r="J947" s="21" t="s">
        <v>16</v>
      </c>
      <c r="M947" s="14" t="s">
        <v>2140</v>
      </c>
    </row>
    <row r="948" spans="1:13">
      <c r="A948" s="22">
        <f t="shared" si="46"/>
        <v>944</v>
      </c>
      <c r="B948" s="21" t="str">
        <f t="shared" si="44"/>
        <v>80002838</v>
      </c>
      <c r="C948" s="21" t="s">
        <v>2142</v>
      </c>
      <c r="D948" s="22"/>
      <c r="E948" s="22" t="s">
        <v>2143</v>
      </c>
      <c r="F948" s="22" t="s">
        <v>1255</v>
      </c>
      <c r="G948" s="22" t="s">
        <v>2144</v>
      </c>
      <c r="H948" s="22" t="s">
        <v>652</v>
      </c>
      <c r="I948" s="21" t="str">
        <f t="shared" si="45"/>
        <v>OPERASIONAL</v>
      </c>
      <c r="J948" s="21" t="s">
        <v>16</v>
      </c>
      <c r="M948" s="14" t="s">
        <v>2142</v>
      </c>
    </row>
    <row r="949" spans="1:13">
      <c r="A949" s="22">
        <f t="shared" si="46"/>
        <v>945</v>
      </c>
      <c r="B949" s="21" t="str">
        <f t="shared" si="44"/>
        <v>80004161</v>
      </c>
      <c r="C949" s="21">
        <v>80004161</v>
      </c>
      <c r="D949" s="22"/>
      <c r="E949" s="22" t="s">
        <v>2145</v>
      </c>
      <c r="F949" s="22" t="s">
        <v>1255</v>
      </c>
      <c r="G949" s="22" t="s">
        <v>2146</v>
      </c>
      <c r="H949" s="22" t="s">
        <v>393</v>
      </c>
      <c r="I949" s="21" t="str">
        <f t="shared" si="45"/>
        <v>PENGAWAS</v>
      </c>
      <c r="J949" s="21" t="s">
        <v>57</v>
      </c>
      <c r="M949" s="14" t="s">
        <v>2147</v>
      </c>
    </row>
    <row r="950" spans="1:13">
      <c r="A950" s="22">
        <f t="shared" si="46"/>
        <v>946</v>
      </c>
      <c r="B950" s="21" t="str">
        <f t="shared" si="44"/>
        <v>80002986</v>
      </c>
      <c r="C950" s="21" t="s">
        <v>2148</v>
      </c>
      <c r="D950" s="22"/>
      <c r="E950" s="22" t="s">
        <v>2149</v>
      </c>
      <c r="F950" s="22" t="s">
        <v>1255</v>
      </c>
      <c r="G950" s="22" t="s">
        <v>1289</v>
      </c>
      <c r="H950" s="22" t="s">
        <v>1290</v>
      </c>
      <c r="I950" s="21" t="str">
        <f t="shared" si="45"/>
        <v>OPERASIONAL</v>
      </c>
      <c r="J950" s="21" t="s">
        <v>16</v>
      </c>
      <c r="M950" s="14" t="s">
        <v>2148</v>
      </c>
    </row>
    <row r="951" spans="1:13">
      <c r="A951" s="22">
        <f t="shared" si="46"/>
        <v>947</v>
      </c>
      <c r="B951" s="21" t="str">
        <f t="shared" si="44"/>
        <v>80002619</v>
      </c>
      <c r="C951" s="21" t="s">
        <v>2150</v>
      </c>
      <c r="D951" s="22"/>
      <c r="E951" s="22" t="s">
        <v>2151</v>
      </c>
      <c r="F951" s="22" t="s">
        <v>1255</v>
      </c>
      <c r="G951" s="22" t="s">
        <v>1264</v>
      </c>
      <c r="H951" s="22" t="s">
        <v>206</v>
      </c>
      <c r="I951" s="21" t="str">
        <f t="shared" si="45"/>
        <v>OPERASIONAL</v>
      </c>
      <c r="J951" s="21" t="s">
        <v>16</v>
      </c>
      <c r="M951" s="14" t="s">
        <v>2150</v>
      </c>
    </row>
    <row r="952" spans="1:13">
      <c r="A952" s="22">
        <f t="shared" si="46"/>
        <v>948</v>
      </c>
      <c r="B952" s="21" t="str">
        <f t="shared" si="44"/>
        <v>80003556</v>
      </c>
      <c r="C952" s="21" t="s">
        <v>2152</v>
      </c>
      <c r="D952" s="22"/>
      <c r="E952" s="22" t="s">
        <v>2153</v>
      </c>
      <c r="F952" s="22" t="s">
        <v>1255</v>
      </c>
      <c r="G952" s="22" t="s">
        <v>205</v>
      </c>
      <c r="H952" s="22" t="s">
        <v>206</v>
      </c>
      <c r="I952" s="21" t="str">
        <f t="shared" si="45"/>
        <v>OPERASIONAL</v>
      </c>
      <c r="J952" s="21" t="s">
        <v>16</v>
      </c>
      <c r="M952" s="14" t="s">
        <v>2152</v>
      </c>
    </row>
    <row r="953" spans="1:13">
      <c r="A953" s="22">
        <f t="shared" si="46"/>
        <v>949</v>
      </c>
      <c r="B953" s="21" t="str">
        <f t="shared" si="44"/>
        <v>80002141</v>
      </c>
      <c r="C953" s="21" t="s">
        <v>2154</v>
      </c>
      <c r="D953" s="22"/>
      <c r="E953" s="22" t="s">
        <v>2155</v>
      </c>
      <c r="F953" s="22" t="s">
        <v>1255</v>
      </c>
      <c r="G953" s="22" t="s">
        <v>1264</v>
      </c>
      <c r="H953" s="22" t="s">
        <v>1262</v>
      </c>
      <c r="I953" s="21" t="str">
        <f t="shared" si="45"/>
        <v>OPERASIONAL</v>
      </c>
      <c r="J953" s="21" t="s">
        <v>16</v>
      </c>
      <c r="M953" s="14" t="s">
        <v>2154</v>
      </c>
    </row>
    <row r="954" spans="1:13">
      <c r="A954" s="22">
        <f t="shared" si="46"/>
        <v>950</v>
      </c>
      <c r="B954" s="21" t="str">
        <f t="shared" si="44"/>
        <v>80002778</v>
      </c>
      <c r="C954" s="21" t="s">
        <v>2156</v>
      </c>
      <c r="D954" s="22"/>
      <c r="E954" s="22" t="s">
        <v>2157</v>
      </c>
      <c r="F954" s="22" t="s">
        <v>1255</v>
      </c>
      <c r="G954" s="22" t="s">
        <v>1386</v>
      </c>
      <c r="H954" s="22" t="s">
        <v>1387</v>
      </c>
      <c r="I954" s="21" t="str">
        <f t="shared" si="45"/>
        <v>OPERASIONAL</v>
      </c>
      <c r="J954" s="21" t="s">
        <v>16</v>
      </c>
      <c r="M954" s="14" t="s">
        <v>2156</v>
      </c>
    </row>
    <row r="955" spans="1:13">
      <c r="A955" s="22">
        <f t="shared" si="46"/>
        <v>951</v>
      </c>
      <c r="B955" s="21" t="str">
        <f t="shared" ref="B955:B1018" si="47">TEXT(C955,"00000000")</f>
        <v>80003618</v>
      </c>
      <c r="C955" s="21" t="s">
        <v>2158</v>
      </c>
      <c r="D955" s="22"/>
      <c r="E955" s="22" t="s">
        <v>2159</v>
      </c>
      <c r="F955" s="22" t="s">
        <v>1255</v>
      </c>
      <c r="G955" s="22" t="s">
        <v>1264</v>
      </c>
      <c r="H955" s="22" t="s">
        <v>1262</v>
      </c>
      <c r="I955" s="21" t="str">
        <f t="shared" si="45"/>
        <v>OPERASIONAL</v>
      </c>
      <c r="J955" s="21" t="s">
        <v>16</v>
      </c>
      <c r="M955" s="14" t="s">
        <v>2158</v>
      </c>
    </row>
    <row r="956" spans="1:13">
      <c r="A956" s="22">
        <f t="shared" si="46"/>
        <v>952</v>
      </c>
      <c r="B956" s="21" t="str">
        <f t="shared" si="47"/>
        <v>80002779</v>
      </c>
      <c r="C956" s="21" t="s">
        <v>2160</v>
      </c>
      <c r="D956" s="22"/>
      <c r="E956" s="22" t="s">
        <v>2161</v>
      </c>
      <c r="F956" s="22" t="s">
        <v>1255</v>
      </c>
      <c r="G956" s="22" t="s">
        <v>1386</v>
      </c>
      <c r="H956" s="22" t="s">
        <v>1387</v>
      </c>
      <c r="I956" s="21" t="str">
        <f t="shared" si="45"/>
        <v>OPERASIONAL</v>
      </c>
      <c r="J956" s="21" t="s">
        <v>16</v>
      </c>
      <c r="M956" s="14" t="s">
        <v>2160</v>
      </c>
    </row>
    <row r="957" spans="1:13">
      <c r="A957" s="22">
        <f t="shared" si="46"/>
        <v>953</v>
      </c>
      <c r="B957" s="21" t="str">
        <f t="shared" si="47"/>
        <v>80002777</v>
      </c>
      <c r="C957" s="21" t="s">
        <v>2162</v>
      </c>
      <c r="D957" s="22"/>
      <c r="E957" s="22" t="s">
        <v>2163</v>
      </c>
      <c r="F957" s="22" t="s">
        <v>1255</v>
      </c>
      <c r="G957" s="22" t="s">
        <v>1367</v>
      </c>
      <c r="H957" s="22" t="s">
        <v>1321</v>
      </c>
      <c r="I957" s="21" t="str">
        <f t="shared" si="45"/>
        <v>OPERASIONAL</v>
      </c>
      <c r="J957" s="21" t="s">
        <v>16</v>
      </c>
      <c r="M957" s="14" t="s">
        <v>2162</v>
      </c>
    </row>
    <row r="958" spans="1:13">
      <c r="A958" s="22">
        <f t="shared" si="46"/>
        <v>954</v>
      </c>
      <c r="B958" s="21" t="str">
        <f t="shared" si="47"/>
        <v>80002202</v>
      </c>
      <c r="C958" s="21" t="s">
        <v>2164</v>
      </c>
      <c r="D958" s="22"/>
      <c r="E958" s="22" t="s">
        <v>2163</v>
      </c>
      <c r="F958" s="22" t="s">
        <v>1255</v>
      </c>
      <c r="G958" s="22" t="s">
        <v>205</v>
      </c>
      <c r="H958" s="22" t="s">
        <v>1262</v>
      </c>
      <c r="I958" s="21" t="str">
        <f t="shared" si="45"/>
        <v>OPERASIONAL</v>
      </c>
      <c r="J958" s="21" t="s">
        <v>16</v>
      </c>
      <c r="M958" s="14" t="s">
        <v>2164</v>
      </c>
    </row>
    <row r="959" spans="1:13">
      <c r="A959" s="22">
        <f t="shared" si="46"/>
        <v>955</v>
      </c>
      <c r="B959" s="21" t="str">
        <f t="shared" si="47"/>
        <v>80002776</v>
      </c>
      <c r="C959" s="21" t="s">
        <v>2165</v>
      </c>
      <c r="D959" s="22"/>
      <c r="E959" s="22" t="s">
        <v>2166</v>
      </c>
      <c r="F959" s="22" t="s">
        <v>1255</v>
      </c>
      <c r="G959" s="22" t="s">
        <v>1367</v>
      </c>
      <c r="H959" s="22" t="s">
        <v>1321</v>
      </c>
      <c r="I959" s="21" t="str">
        <f t="shared" si="45"/>
        <v>OPERASIONAL</v>
      </c>
      <c r="J959" s="21" t="s">
        <v>16</v>
      </c>
      <c r="M959" s="14" t="s">
        <v>2165</v>
      </c>
    </row>
    <row r="960" spans="1:13">
      <c r="A960" s="22">
        <f t="shared" si="46"/>
        <v>956</v>
      </c>
      <c r="B960" s="21" t="str">
        <f t="shared" si="47"/>
        <v>80002775</v>
      </c>
      <c r="C960" s="21" t="s">
        <v>2167</v>
      </c>
      <c r="D960" s="22"/>
      <c r="E960" s="22" t="s">
        <v>2168</v>
      </c>
      <c r="F960" s="22" t="s">
        <v>1255</v>
      </c>
      <c r="G960" s="22" t="s">
        <v>1367</v>
      </c>
      <c r="H960" s="22" t="s">
        <v>1321</v>
      </c>
      <c r="I960" s="21" t="str">
        <f t="shared" si="45"/>
        <v>OPERASIONAL</v>
      </c>
      <c r="J960" s="21" t="s">
        <v>16</v>
      </c>
      <c r="M960" s="14" t="s">
        <v>2167</v>
      </c>
    </row>
    <row r="961" spans="1:13">
      <c r="A961" s="22">
        <f t="shared" si="46"/>
        <v>957</v>
      </c>
      <c r="B961" s="21" t="str">
        <f t="shared" si="47"/>
        <v>00108631</v>
      </c>
      <c r="C961" s="21" t="s">
        <v>2169</v>
      </c>
      <c r="D961" s="22"/>
      <c r="E961" s="22" t="s">
        <v>2170</v>
      </c>
      <c r="F961" s="22" t="s">
        <v>1255</v>
      </c>
      <c r="G961" s="22" t="s">
        <v>2171</v>
      </c>
      <c r="H961" s="22" t="s">
        <v>2172</v>
      </c>
      <c r="I961" s="21" t="str">
        <f t="shared" si="45"/>
        <v>PENGAWAS</v>
      </c>
      <c r="J961" s="21" t="s">
        <v>57</v>
      </c>
      <c r="M961" s="14" t="s">
        <v>2169</v>
      </c>
    </row>
    <row r="962" spans="1:13">
      <c r="A962" s="22">
        <f t="shared" si="46"/>
        <v>958</v>
      </c>
      <c r="B962" s="21" t="str">
        <f t="shared" si="47"/>
        <v>80002988</v>
      </c>
      <c r="C962" s="21" t="s">
        <v>2173</v>
      </c>
      <c r="D962" s="22"/>
      <c r="E962" s="22" t="s">
        <v>2174</v>
      </c>
      <c r="F962" s="22" t="s">
        <v>1255</v>
      </c>
      <c r="G962" s="22" t="s">
        <v>1386</v>
      </c>
      <c r="H962" s="22" t="s">
        <v>1387</v>
      </c>
      <c r="I962" s="21" t="str">
        <f t="shared" si="45"/>
        <v>OPERASIONAL</v>
      </c>
      <c r="J962" s="21" t="s">
        <v>16</v>
      </c>
      <c r="M962" s="14" t="s">
        <v>2173</v>
      </c>
    </row>
    <row r="963" spans="1:13">
      <c r="A963" s="22">
        <f t="shared" si="46"/>
        <v>959</v>
      </c>
      <c r="B963" s="21" t="str">
        <f t="shared" si="47"/>
        <v>00111562</v>
      </c>
      <c r="C963" s="21" t="s">
        <v>2175</v>
      </c>
      <c r="D963" s="22"/>
      <c r="E963" s="22" t="s">
        <v>2176</v>
      </c>
      <c r="F963" s="22" t="s">
        <v>1255</v>
      </c>
      <c r="G963" s="22" t="s">
        <v>2177</v>
      </c>
      <c r="H963" s="22" t="s">
        <v>2178</v>
      </c>
      <c r="I963" s="21" t="str">
        <f t="shared" si="45"/>
        <v>PENGAWAS</v>
      </c>
      <c r="J963" s="21" t="s">
        <v>57</v>
      </c>
      <c r="M963" s="14" t="s">
        <v>2175</v>
      </c>
    </row>
    <row r="964" spans="1:13">
      <c r="A964" s="22">
        <f t="shared" si="46"/>
        <v>960</v>
      </c>
      <c r="B964" s="21" t="str">
        <f t="shared" si="47"/>
        <v>80001091</v>
      </c>
      <c r="C964" s="21" t="s">
        <v>2179</v>
      </c>
      <c r="D964" s="22"/>
      <c r="E964" s="22" t="s">
        <v>2180</v>
      </c>
      <c r="F964" s="22" t="s">
        <v>1255</v>
      </c>
      <c r="G964" s="22" t="s">
        <v>2000</v>
      </c>
      <c r="H964" s="22" t="s">
        <v>2181</v>
      </c>
      <c r="I964" s="21" t="str">
        <f t="shared" si="45"/>
        <v>PENGAWAS</v>
      </c>
      <c r="J964" s="21" t="s">
        <v>57</v>
      </c>
      <c r="M964" s="14" t="s">
        <v>2179</v>
      </c>
    </row>
    <row r="965" spans="1:13">
      <c r="A965" s="22">
        <f t="shared" si="46"/>
        <v>961</v>
      </c>
      <c r="B965" s="21" t="str">
        <f t="shared" si="47"/>
        <v>80001446</v>
      </c>
      <c r="C965" s="21" t="s">
        <v>2182</v>
      </c>
      <c r="D965" s="22"/>
      <c r="E965" s="22" t="s">
        <v>2183</v>
      </c>
      <c r="F965" s="22" t="s">
        <v>1255</v>
      </c>
      <c r="G965" s="22" t="s">
        <v>1396</v>
      </c>
      <c r="H965" s="22" t="s">
        <v>1329</v>
      </c>
      <c r="I965" s="21" t="str">
        <f t="shared" si="45"/>
        <v>OPERASIONAL</v>
      </c>
      <c r="J965" s="21" t="s">
        <v>16</v>
      </c>
      <c r="M965" s="14" t="s">
        <v>2182</v>
      </c>
    </row>
    <row r="966" spans="1:13">
      <c r="A966" s="22">
        <f t="shared" si="46"/>
        <v>962</v>
      </c>
      <c r="B966" s="21" t="str">
        <f t="shared" si="47"/>
        <v>00119215</v>
      </c>
      <c r="C966" s="21" t="s">
        <v>2184</v>
      </c>
      <c r="D966" s="22"/>
      <c r="E966" s="22" t="s">
        <v>2185</v>
      </c>
      <c r="F966" s="22" t="s">
        <v>1255</v>
      </c>
      <c r="G966" s="22" t="s">
        <v>2186</v>
      </c>
      <c r="H966" s="22" t="s">
        <v>1339</v>
      </c>
      <c r="I966" s="21" t="str">
        <f t="shared" ref="I966:I1029" si="48">IF(J966="A","OPERASIONAL",IF(J966="B","ADMINISTRASI",IF(J966="C","PENGAWAS",IF(J966="D","TEMPORERY"))))</f>
        <v>PENGAWAS</v>
      </c>
      <c r="J966" s="21" t="s">
        <v>57</v>
      </c>
      <c r="M966" s="14" t="s">
        <v>2184</v>
      </c>
    </row>
    <row r="967" spans="1:13">
      <c r="A967" s="22">
        <f t="shared" ref="A967:A1030" si="49">A966+1</f>
        <v>963</v>
      </c>
      <c r="B967" s="21" t="str">
        <f t="shared" si="47"/>
        <v>00109299</v>
      </c>
      <c r="C967" s="21" t="s">
        <v>2187</v>
      </c>
      <c r="D967" s="22"/>
      <c r="E967" s="22" t="s">
        <v>2188</v>
      </c>
      <c r="F967" s="22" t="s">
        <v>1255</v>
      </c>
      <c r="G967" s="22" t="s">
        <v>2189</v>
      </c>
      <c r="H967" s="22" t="s">
        <v>2190</v>
      </c>
      <c r="I967" s="21" t="str">
        <f t="shared" si="48"/>
        <v>PENGAWAS</v>
      </c>
      <c r="J967" s="21" t="s">
        <v>57</v>
      </c>
      <c r="M967" s="14" t="s">
        <v>2187</v>
      </c>
    </row>
    <row r="968" spans="1:13">
      <c r="A968" s="22">
        <f t="shared" si="49"/>
        <v>964</v>
      </c>
      <c r="B968" s="21" t="str">
        <f t="shared" si="47"/>
        <v>80002291</v>
      </c>
      <c r="C968" s="21" t="s">
        <v>2191</v>
      </c>
      <c r="D968" s="22"/>
      <c r="E968" s="22" t="s">
        <v>2192</v>
      </c>
      <c r="F968" s="22" t="s">
        <v>1255</v>
      </c>
      <c r="G968" s="22" t="s">
        <v>2069</v>
      </c>
      <c r="H968" s="22" t="s">
        <v>1300</v>
      </c>
      <c r="I968" s="21" t="str">
        <f t="shared" si="48"/>
        <v>PENGAWAS</v>
      </c>
      <c r="J968" s="21" t="s">
        <v>57</v>
      </c>
      <c r="M968" s="14" t="s">
        <v>2191</v>
      </c>
    </row>
    <row r="969" spans="1:13">
      <c r="A969" s="22">
        <f t="shared" si="49"/>
        <v>965</v>
      </c>
      <c r="B969" s="21" t="str">
        <f t="shared" si="47"/>
        <v>80004763</v>
      </c>
      <c r="C969" s="21" t="s">
        <v>2193</v>
      </c>
      <c r="D969" s="22"/>
      <c r="E969" s="22" t="s">
        <v>2194</v>
      </c>
      <c r="F969" s="22" t="s">
        <v>1255</v>
      </c>
      <c r="G969" s="22" t="s">
        <v>2195</v>
      </c>
      <c r="H969" s="22" t="s">
        <v>15</v>
      </c>
      <c r="I969" s="21" t="str">
        <f t="shared" si="48"/>
        <v>PENGAWAS</v>
      </c>
      <c r="J969" s="21" t="s">
        <v>57</v>
      </c>
      <c r="M969" s="14" t="s">
        <v>2193</v>
      </c>
    </row>
    <row r="970" spans="1:13">
      <c r="A970" s="22">
        <f t="shared" si="49"/>
        <v>966</v>
      </c>
      <c r="B970" s="21" t="str">
        <f t="shared" si="47"/>
        <v>80004626</v>
      </c>
      <c r="C970" s="21">
        <v>80004626</v>
      </c>
      <c r="D970" s="22"/>
      <c r="E970" s="22" t="s">
        <v>2196</v>
      </c>
      <c r="F970" s="22" t="s">
        <v>1255</v>
      </c>
      <c r="G970" s="22" t="s">
        <v>205</v>
      </c>
      <c r="H970" s="22" t="s">
        <v>405</v>
      </c>
      <c r="I970" s="21" t="str">
        <f t="shared" si="48"/>
        <v>OPERASIONAL</v>
      </c>
      <c r="J970" s="21" t="s">
        <v>16</v>
      </c>
      <c r="M970" s="14" t="s">
        <v>2197</v>
      </c>
    </row>
    <row r="971" spans="1:13">
      <c r="A971" s="22">
        <f t="shared" si="49"/>
        <v>967</v>
      </c>
      <c r="B971" s="21" t="str">
        <f t="shared" si="47"/>
        <v>80003779</v>
      </c>
      <c r="C971" s="21" t="s">
        <v>2198</v>
      </c>
      <c r="D971" s="22"/>
      <c r="E971" s="22" t="s">
        <v>2199</v>
      </c>
      <c r="F971" s="22" t="s">
        <v>1255</v>
      </c>
      <c r="G971" s="22" t="s">
        <v>1264</v>
      </c>
      <c r="H971" s="22" t="s">
        <v>206</v>
      </c>
      <c r="I971" s="21" t="str">
        <f t="shared" si="48"/>
        <v>OPERASIONAL</v>
      </c>
      <c r="J971" s="21" t="s">
        <v>16</v>
      </c>
      <c r="M971" s="14" t="s">
        <v>2198</v>
      </c>
    </row>
    <row r="972" spans="1:13">
      <c r="A972" s="22">
        <f t="shared" si="49"/>
        <v>968</v>
      </c>
      <c r="B972" s="21" t="str">
        <f t="shared" si="47"/>
        <v>80001318</v>
      </c>
      <c r="C972" s="21" t="s">
        <v>2200</v>
      </c>
      <c r="D972" s="22"/>
      <c r="E972" s="22" t="s">
        <v>2201</v>
      </c>
      <c r="F972" s="22" t="s">
        <v>1255</v>
      </c>
      <c r="G972" s="22" t="s">
        <v>1289</v>
      </c>
      <c r="H972" s="22" t="s">
        <v>1290</v>
      </c>
      <c r="I972" s="21" t="str">
        <f t="shared" si="48"/>
        <v>OPERASIONAL</v>
      </c>
      <c r="J972" s="21" t="s">
        <v>16</v>
      </c>
      <c r="M972" s="14" t="s">
        <v>2200</v>
      </c>
    </row>
    <row r="973" spans="1:13">
      <c r="A973" s="22">
        <f t="shared" si="49"/>
        <v>969</v>
      </c>
      <c r="B973" s="21" t="str">
        <f t="shared" si="47"/>
        <v>80001319</v>
      </c>
      <c r="C973" s="21" t="s">
        <v>2202</v>
      </c>
      <c r="D973" s="22"/>
      <c r="E973" s="22" t="s">
        <v>2203</v>
      </c>
      <c r="F973" s="22" t="s">
        <v>1255</v>
      </c>
      <c r="G973" s="22" t="s">
        <v>1367</v>
      </c>
      <c r="H973" s="22" t="s">
        <v>1321</v>
      </c>
      <c r="I973" s="21" t="str">
        <f t="shared" si="48"/>
        <v>OPERASIONAL</v>
      </c>
      <c r="J973" s="21" t="s">
        <v>16</v>
      </c>
      <c r="M973" s="14" t="s">
        <v>2202</v>
      </c>
    </row>
    <row r="974" spans="1:13">
      <c r="A974" s="22">
        <f t="shared" si="49"/>
        <v>970</v>
      </c>
      <c r="B974" s="21" t="str">
        <f t="shared" si="47"/>
        <v>80002498</v>
      </c>
      <c r="C974" s="21" t="s">
        <v>2204</v>
      </c>
      <c r="D974" s="22"/>
      <c r="E974" s="22" t="s">
        <v>2205</v>
      </c>
      <c r="F974" s="22" t="s">
        <v>1255</v>
      </c>
      <c r="G974" s="22" t="s">
        <v>1289</v>
      </c>
      <c r="H974" s="22" t="s">
        <v>1290</v>
      </c>
      <c r="I974" s="21" t="str">
        <f t="shared" si="48"/>
        <v>OPERASIONAL</v>
      </c>
      <c r="J974" s="21" t="s">
        <v>16</v>
      </c>
      <c r="M974" s="14" t="s">
        <v>2204</v>
      </c>
    </row>
    <row r="975" spans="1:13">
      <c r="A975" s="22">
        <f t="shared" si="49"/>
        <v>971</v>
      </c>
      <c r="B975" s="21" t="str">
        <f t="shared" si="47"/>
        <v>00119091</v>
      </c>
      <c r="C975" s="21" t="s">
        <v>2206</v>
      </c>
      <c r="D975" s="22"/>
      <c r="E975" s="22" t="s">
        <v>2207</v>
      </c>
      <c r="F975" s="22" t="s">
        <v>1255</v>
      </c>
      <c r="G975" s="22" t="s">
        <v>1289</v>
      </c>
      <c r="H975" s="22" t="s">
        <v>1290</v>
      </c>
      <c r="I975" s="21" t="str">
        <f t="shared" si="48"/>
        <v>OPERASIONAL</v>
      </c>
      <c r="J975" s="21" t="s">
        <v>16</v>
      </c>
      <c r="M975" s="14" t="s">
        <v>2206</v>
      </c>
    </row>
    <row r="976" spans="1:13">
      <c r="A976" s="22">
        <f t="shared" si="49"/>
        <v>972</v>
      </c>
      <c r="B976" s="21" t="str">
        <f t="shared" si="47"/>
        <v>80000844</v>
      </c>
      <c r="C976" s="21" t="s">
        <v>2208</v>
      </c>
      <c r="D976" s="22"/>
      <c r="E976" s="22" t="s">
        <v>2209</v>
      </c>
      <c r="F976" s="22" t="s">
        <v>1255</v>
      </c>
      <c r="G976" s="22" t="s">
        <v>1367</v>
      </c>
      <c r="H976" s="22" t="s">
        <v>1321</v>
      </c>
      <c r="I976" s="21" t="str">
        <f t="shared" si="48"/>
        <v>OPERASIONAL</v>
      </c>
      <c r="J976" s="21" t="s">
        <v>16</v>
      </c>
      <c r="M976" s="14" t="s">
        <v>2208</v>
      </c>
    </row>
    <row r="977" spans="1:13">
      <c r="A977" s="22">
        <f t="shared" si="49"/>
        <v>973</v>
      </c>
      <c r="B977" s="21" t="str">
        <f t="shared" si="47"/>
        <v>80001793</v>
      </c>
      <c r="C977" s="21" t="s">
        <v>2210</v>
      </c>
      <c r="D977" s="22"/>
      <c r="E977" s="22" t="s">
        <v>2211</v>
      </c>
      <c r="F977" s="22" t="s">
        <v>1255</v>
      </c>
      <c r="G977" s="22" t="s">
        <v>1396</v>
      </c>
      <c r="H977" s="22" t="s">
        <v>1329</v>
      </c>
      <c r="I977" s="21" t="str">
        <f t="shared" si="48"/>
        <v>OPERASIONAL</v>
      </c>
      <c r="J977" s="21" t="s">
        <v>16</v>
      </c>
      <c r="M977" s="14" t="s">
        <v>2210</v>
      </c>
    </row>
    <row r="978" spans="1:13">
      <c r="A978" s="22">
        <f t="shared" si="49"/>
        <v>974</v>
      </c>
      <c r="B978" s="21" t="str">
        <f t="shared" si="47"/>
        <v>80002502</v>
      </c>
      <c r="C978" s="21" t="s">
        <v>2212</v>
      </c>
      <c r="D978" s="22"/>
      <c r="E978" s="22" t="s">
        <v>2213</v>
      </c>
      <c r="F978" s="22" t="s">
        <v>1255</v>
      </c>
      <c r="G978" s="22" t="s">
        <v>1367</v>
      </c>
      <c r="H978" s="22" t="s">
        <v>1321</v>
      </c>
      <c r="I978" s="21" t="str">
        <f t="shared" si="48"/>
        <v>OPERASIONAL</v>
      </c>
      <c r="J978" s="21" t="s">
        <v>16</v>
      </c>
      <c r="M978" s="14" t="s">
        <v>2212</v>
      </c>
    </row>
    <row r="979" spans="1:13">
      <c r="A979" s="22">
        <f t="shared" si="49"/>
        <v>975</v>
      </c>
      <c r="B979" s="21" t="str">
        <f t="shared" si="47"/>
        <v>80002396</v>
      </c>
      <c r="C979" s="21" t="s">
        <v>2214</v>
      </c>
      <c r="D979" s="22"/>
      <c r="E979" s="22" t="s">
        <v>2215</v>
      </c>
      <c r="F979" s="22" t="s">
        <v>1255</v>
      </c>
      <c r="G979" s="22" t="s">
        <v>1289</v>
      </c>
      <c r="H979" s="22" t="s">
        <v>1290</v>
      </c>
      <c r="I979" s="21" t="str">
        <f t="shared" si="48"/>
        <v>OPERASIONAL</v>
      </c>
      <c r="J979" s="21" t="s">
        <v>16</v>
      </c>
      <c r="M979" s="14" t="s">
        <v>2214</v>
      </c>
    </row>
    <row r="980" spans="1:13">
      <c r="A980" s="22">
        <f t="shared" si="49"/>
        <v>976</v>
      </c>
      <c r="B980" s="21" t="str">
        <f t="shared" si="47"/>
        <v>80002644</v>
      </c>
      <c r="C980" s="21" t="s">
        <v>2216</v>
      </c>
      <c r="D980" s="22"/>
      <c r="E980" s="22" t="s">
        <v>2217</v>
      </c>
      <c r="F980" s="22" t="s">
        <v>1255</v>
      </c>
      <c r="G980" s="22" t="s">
        <v>205</v>
      </c>
      <c r="H980" s="22" t="s">
        <v>206</v>
      </c>
      <c r="I980" s="21" t="str">
        <f t="shared" si="48"/>
        <v>OPERASIONAL</v>
      </c>
      <c r="J980" s="21" t="s">
        <v>16</v>
      </c>
      <c r="M980" s="14" t="s">
        <v>2216</v>
      </c>
    </row>
    <row r="981" spans="1:13">
      <c r="A981" s="22">
        <f t="shared" si="49"/>
        <v>977</v>
      </c>
      <c r="B981" s="21" t="str">
        <f t="shared" si="47"/>
        <v>80002944</v>
      </c>
      <c r="C981" s="21" t="s">
        <v>2218</v>
      </c>
      <c r="D981" s="22"/>
      <c r="E981" s="22" t="s">
        <v>2219</v>
      </c>
      <c r="F981" s="22" t="s">
        <v>1255</v>
      </c>
      <c r="G981" s="22" t="s">
        <v>1349</v>
      </c>
      <c r="H981" s="22" t="s">
        <v>652</v>
      </c>
      <c r="I981" s="21" t="str">
        <f t="shared" si="48"/>
        <v>OPERASIONAL</v>
      </c>
      <c r="J981" s="21" t="s">
        <v>16</v>
      </c>
      <c r="M981" s="14" t="s">
        <v>2218</v>
      </c>
    </row>
    <row r="982" spans="1:13">
      <c r="A982" s="22">
        <f t="shared" si="49"/>
        <v>978</v>
      </c>
      <c r="B982" s="21" t="str">
        <f t="shared" si="47"/>
        <v>00115073</v>
      </c>
      <c r="C982" s="21" t="s">
        <v>2220</v>
      </c>
      <c r="D982" s="22"/>
      <c r="E982" s="22" t="s">
        <v>2221</v>
      </c>
      <c r="F982" s="22" t="s">
        <v>1255</v>
      </c>
      <c r="G982" s="22" t="s">
        <v>2222</v>
      </c>
      <c r="H982" s="22" t="s">
        <v>1387</v>
      </c>
      <c r="I982" s="21" t="str">
        <f t="shared" si="48"/>
        <v>PENGAWAS</v>
      </c>
      <c r="J982" s="21" t="s">
        <v>57</v>
      </c>
      <c r="M982" s="14" t="s">
        <v>2220</v>
      </c>
    </row>
    <row r="983" spans="1:13">
      <c r="A983" s="22">
        <f t="shared" si="49"/>
        <v>979</v>
      </c>
      <c r="B983" s="21" t="str">
        <f t="shared" si="47"/>
        <v>80002956</v>
      </c>
      <c r="C983" s="21">
        <v>80002956</v>
      </c>
      <c r="D983" s="22"/>
      <c r="E983" s="22" t="s">
        <v>2223</v>
      </c>
      <c r="F983" s="22" t="s">
        <v>1255</v>
      </c>
      <c r="G983" s="22" t="s">
        <v>2224</v>
      </c>
      <c r="H983" s="22" t="s">
        <v>328</v>
      </c>
      <c r="I983" s="21" t="str">
        <f t="shared" si="48"/>
        <v>OPERASIONAL</v>
      </c>
      <c r="J983" s="21" t="s">
        <v>16</v>
      </c>
      <c r="M983" s="14" t="s">
        <v>2225</v>
      </c>
    </row>
    <row r="984" spans="1:13">
      <c r="A984" s="22">
        <f t="shared" si="49"/>
        <v>980</v>
      </c>
      <c r="B984" s="21" t="str">
        <f t="shared" si="47"/>
        <v>00110961</v>
      </c>
      <c r="C984" s="21" t="s">
        <v>2226</v>
      </c>
      <c r="D984" s="22"/>
      <c r="E984" s="22" t="s">
        <v>2227</v>
      </c>
      <c r="F984" s="22" t="s">
        <v>1255</v>
      </c>
      <c r="G984" s="22" t="s">
        <v>2189</v>
      </c>
      <c r="H984" s="22" t="s">
        <v>2190</v>
      </c>
      <c r="I984" s="21" t="str">
        <f t="shared" si="48"/>
        <v>PENGAWAS</v>
      </c>
      <c r="J984" s="21" t="s">
        <v>57</v>
      </c>
      <c r="M984" s="14" t="s">
        <v>2226</v>
      </c>
    </row>
    <row r="985" spans="1:13">
      <c r="A985" s="22">
        <f t="shared" si="49"/>
        <v>981</v>
      </c>
      <c r="B985" s="21" t="str">
        <f t="shared" si="47"/>
        <v>80004316</v>
      </c>
      <c r="C985" s="21">
        <v>80004316</v>
      </c>
      <c r="D985" s="22"/>
      <c r="E985" s="22" t="s">
        <v>2228</v>
      </c>
      <c r="F985" s="22" t="s">
        <v>1255</v>
      </c>
      <c r="G985" s="22" t="s">
        <v>1264</v>
      </c>
      <c r="H985" s="22" t="s">
        <v>405</v>
      </c>
      <c r="I985" s="21" t="str">
        <f t="shared" si="48"/>
        <v>OPERASIONAL</v>
      </c>
      <c r="J985" s="21" t="s">
        <v>16</v>
      </c>
      <c r="M985" s="14" t="s">
        <v>2229</v>
      </c>
    </row>
    <row r="986" spans="1:13">
      <c r="A986" s="22">
        <f t="shared" si="49"/>
        <v>982</v>
      </c>
      <c r="B986" s="21" t="str">
        <f t="shared" si="47"/>
        <v>80002932</v>
      </c>
      <c r="C986" s="21" t="s">
        <v>2230</v>
      </c>
      <c r="D986" s="22"/>
      <c r="E986" s="22" t="s">
        <v>2231</v>
      </c>
      <c r="F986" s="22" t="s">
        <v>1255</v>
      </c>
      <c r="G986" s="22" t="s">
        <v>1289</v>
      </c>
      <c r="H986" s="22" t="s">
        <v>1290</v>
      </c>
      <c r="I986" s="21" t="str">
        <f t="shared" si="48"/>
        <v>OPERASIONAL</v>
      </c>
      <c r="J986" s="21" t="s">
        <v>16</v>
      </c>
      <c r="M986" s="14" t="s">
        <v>2230</v>
      </c>
    </row>
    <row r="987" spans="1:13">
      <c r="A987" s="22">
        <f t="shared" si="49"/>
        <v>983</v>
      </c>
      <c r="B987" s="21" t="str">
        <f t="shared" si="47"/>
        <v>80000981</v>
      </c>
      <c r="C987" s="21" t="s">
        <v>2232</v>
      </c>
      <c r="D987" s="22"/>
      <c r="E987" s="22" t="s">
        <v>2233</v>
      </c>
      <c r="F987" s="22" t="s">
        <v>1255</v>
      </c>
      <c r="G987" s="22" t="s">
        <v>1500</v>
      </c>
      <c r="H987" s="22" t="s">
        <v>206</v>
      </c>
      <c r="I987" s="21" t="str">
        <f t="shared" si="48"/>
        <v>PENGAWAS</v>
      </c>
      <c r="J987" s="21" t="s">
        <v>57</v>
      </c>
      <c r="M987" s="14" t="s">
        <v>2232</v>
      </c>
    </row>
    <row r="988" spans="1:13">
      <c r="A988" s="22">
        <f t="shared" si="49"/>
        <v>984</v>
      </c>
      <c r="B988" s="21" t="str">
        <f t="shared" si="47"/>
        <v>80002651</v>
      </c>
      <c r="C988" s="21" t="s">
        <v>2234</v>
      </c>
      <c r="D988" s="22"/>
      <c r="E988" s="22" t="s">
        <v>2235</v>
      </c>
      <c r="F988" s="22" t="s">
        <v>1255</v>
      </c>
      <c r="G988" s="22" t="s">
        <v>205</v>
      </c>
      <c r="H988" s="22" t="s">
        <v>206</v>
      </c>
      <c r="I988" s="21" t="str">
        <f t="shared" si="48"/>
        <v>OPERASIONAL</v>
      </c>
      <c r="J988" s="21" t="s">
        <v>16</v>
      </c>
      <c r="M988" s="14" t="s">
        <v>2234</v>
      </c>
    </row>
    <row r="989" spans="1:13">
      <c r="A989" s="22">
        <f t="shared" si="49"/>
        <v>985</v>
      </c>
      <c r="B989" s="21" t="str">
        <f t="shared" si="47"/>
        <v>80002972</v>
      </c>
      <c r="C989" s="21" t="s">
        <v>2236</v>
      </c>
      <c r="D989" s="22"/>
      <c r="E989" s="22" t="s">
        <v>2237</v>
      </c>
      <c r="F989" s="22" t="s">
        <v>1255</v>
      </c>
      <c r="G989" s="22" t="s">
        <v>1289</v>
      </c>
      <c r="H989" s="22" t="s">
        <v>1290</v>
      </c>
      <c r="I989" s="21" t="str">
        <f t="shared" si="48"/>
        <v>OPERASIONAL</v>
      </c>
      <c r="J989" s="21" t="s">
        <v>16</v>
      </c>
      <c r="M989" s="14" t="s">
        <v>2236</v>
      </c>
    </row>
    <row r="990" spans="1:13">
      <c r="A990" s="22">
        <f t="shared" si="49"/>
        <v>986</v>
      </c>
      <c r="B990" s="21" t="str">
        <f t="shared" si="47"/>
        <v>80004256</v>
      </c>
      <c r="C990" s="21" t="s">
        <v>2238</v>
      </c>
      <c r="D990" s="22"/>
      <c r="E990" s="22" t="s">
        <v>2239</v>
      </c>
      <c r="F990" s="22" t="s">
        <v>1255</v>
      </c>
      <c r="G990" s="22" t="s">
        <v>1418</v>
      </c>
      <c r="H990" s="22" t="s">
        <v>328</v>
      </c>
      <c r="I990" s="21" t="str">
        <f t="shared" si="48"/>
        <v>OPERASIONAL</v>
      </c>
      <c r="J990" s="21" t="s">
        <v>16</v>
      </c>
      <c r="M990" s="14" t="s">
        <v>2238</v>
      </c>
    </row>
    <row r="991" spans="1:13">
      <c r="A991" s="22">
        <f t="shared" si="49"/>
        <v>987</v>
      </c>
      <c r="B991" s="21" t="str">
        <f t="shared" si="47"/>
        <v>80004092</v>
      </c>
      <c r="C991" s="21">
        <v>80004092</v>
      </c>
      <c r="D991" s="22"/>
      <c r="E991" s="22" t="s">
        <v>2240</v>
      </c>
      <c r="F991" s="22" t="s">
        <v>1255</v>
      </c>
      <c r="G991" s="22" t="s">
        <v>205</v>
      </c>
      <c r="H991" s="22" t="s">
        <v>405</v>
      </c>
      <c r="I991" s="21" t="str">
        <f t="shared" si="48"/>
        <v>OPERASIONAL</v>
      </c>
      <c r="J991" s="21" t="s">
        <v>16</v>
      </c>
      <c r="M991" s="14" t="s">
        <v>2241</v>
      </c>
    </row>
    <row r="992" spans="1:13">
      <c r="A992" s="22">
        <f t="shared" si="49"/>
        <v>988</v>
      </c>
      <c r="B992" s="21" t="str">
        <f t="shared" si="47"/>
        <v>00118601</v>
      </c>
      <c r="C992" s="21" t="s">
        <v>2242</v>
      </c>
      <c r="D992" s="22"/>
      <c r="E992" s="22" t="s">
        <v>2243</v>
      </c>
      <c r="F992" s="22" t="s">
        <v>1255</v>
      </c>
      <c r="G992" s="22" t="s">
        <v>1367</v>
      </c>
      <c r="H992" s="22" t="s">
        <v>1321</v>
      </c>
      <c r="I992" s="21" t="str">
        <f t="shared" si="48"/>
        <v>OPERASIONAL</v>
      </c>
      <c r="J992" s="21" t="s">
        <v>16</v>
      </c>
      <c r="M992" s="14" t="s">
        <v>2242</v>
      </c>
    </row>
    <row r="993" spans="1:13">
      <c r="A993" s="22">
        <f t="shared" si="49"/>
        <v>989</v>
      </c>
      <c r="B993" s="21" t="str">
        <f t="shared" si="47"/>
        <v>80002954</v>
      </c>
      <c r="C993" s="21" t="s">
        <v>2244</v>
      </c>
      <c r="D993" s="22"/>
      <c r="E993" s="22" t="s">
        <v>2245</v>
      </c>
      <c r="F993" s="22" t="s">
        <v>1255</v>
      </c>
      <c r="G993" s="22" t="s">
        <v>205</v>
      </c>
      <c r="H993" s="22" t="s">
        <v>206</v>
      </c>
      <c r="I993" s="21" t="str">
        <f t="shared" si="48"/>
        <v>OPERASIONAL</v>
      </c>
      <c r="J993" s="21" t="s">
        <v>16</v>
      </c>
      <c r="M993" s="14" t="s">
        <v>2244</v>
      </c>
    </row>
    <row r="994" spans="1:13">
      <c r="A994" s="22">
        <f t="shared" si="49"/>
        <v>990</v>
      </c>
      <c r="B994" s="21" t="str">
        <f t="shared" si="47"/>
        <v>80002188</v>
      </c>
      <c r="C994" s="21" t="s">
        <v>2246</v>
      </c>
      <c r="D994" s="22"/>
      <c r="E994" s="22" t="s">
        <v>2247</v>
      </c>
      <c r="F994" s="22" t="s">
        <v>1255</v>
      </c>
      <c r="G994" s="22" t="s">
        <v>2248</v>
      </c>
      <c r="H994" s="22" t="s">
        <v>2026</v>
      </c>
      <c r="I994" s="21" t="str">
        <f t="shared" si="48"/>
        <v>PENGAWAS</v>
      </c>
      <c r="J994" s="21" t="s">
        <v>57</v>
      </c>
      <c r="M994" s="14" t="s">
        <v>2246</v>
      </c>
    </row>
    <row r="995" spans="1:13">
      <c r="A995" s="22">
        <f t="shared" si="49"/>
        <v>991</v>
      </c>
      <c r="B995" s="21" t="str">
        <f t="shared" si="47"/>
        <v>01111018</v>
      </c>
      <c r="C995" s="21" t="s">
        <v>2249</v>
      </c>
      <c r="D995" s="22"/>
      <c r="E995" s="22" t="s">
        <v>2250</v>
      </c>
      <c r="F995" s="22" t="s">
        <v>1255</v>
      </c>
      <c r="G995" s="22" t="s">
        <v>2251</v>
      </c>
      <c r="H995" s="22" t="s">
        <v>1979</v>
      </c>
      <c r="I995" s="21" t="str">
        <f t="shared" si="48"/>
        <v>PENGAWAS</v>
      </c>
      <c r="J995" s="21" t="s">
        <v>57</v>
      </c>
      <c r="M995" s="14" t="s">
        <v>2249</v>
      </c>
    </row>
    <row r="996" spans="1:13">
      <c r="A996" s="22">
        <f t="shared" si="49"/>
        <v>992</v>
      </c>
      <c r="B996" s="21" t="str">
        <f t="shared" si="47"/>
        <v>80003151</v>
      </c>
      <c r="C996" s="21">
        <v>80003151</v>
      </c>
      <c r="D996" s="22"/>
      <c r="E996" s="22" t="s">
        <v>2252</v>
      </c>
      <c r="F996" s="22" t="s">
        <v>1255</v>
      </c>
      <c r="G996" s="22" t="s">
        <v>1289</v>
      </c>
      <c r="H996" s="22" t="s">
        <v>328</v>
      </c>
      <c r="I996" s="21" t="str">
        <f t="shared" si="48"/>
        <v>OPERASIONAL</v>
      </c>
      <c r="J996" s="21" t="s">
        <v>16</v>
      </c>
      <c r="M996" s="14" t="s">
        <v>2253</v>
      </c>
    </row>
    <row r="997" spans="1:13">
      <c r="A997" s="22">
        <f t="shared" si="49"/>
        <v>993</v>
      </c>
      <c r="B997" s="21" t="str">
        <f t="shared" si="47"/>
        <v>80002614</v>
      </c>
      <c r="C997" s="21" t="s">
        <v>2254</v>
      </c>
      <c r="D997" s="22"/>
      <c r="E997" s="22" t="s">
        <v>2255</v>
      </c>
      <c r="F997" s="22" t="s">
        <v>1255</v>
      </c>
      <c r="G997" s="22" t="s">
        <v>205</v>
      </c>
      <c r="H997" s="22" t="s">
        <v>206</v>
      </c>
      <c r="I997" s="21" t="str">
        <f t="shared" si="48"/>
        <v>OPERASIONAL</v>
      </c>
      <c r="J997" s="21" t="s">
        <v>16</v>
      </c>
      <c r="M997" s="14" t="s">
        <v>2254</v>
      </c>
    </row>
    <row r="998" spans="1:13">
      <c r="A998" s="22">
        <f t="shared" si="49"/>
        <v>994</v>
      </c>
      <c r="B998" s="21" t="str">
        <f t="shared" si="47"/>
        <v>80004972</v>
      </c>
      <c r="C998" s="21">
        <v>80004972</v>
      </c>
      <c r="D998" s="22"/>
      <c r="E998" s="22" t="s">
        <v>2256</v>
      </c>
      <c r="F998" s="22" t="s">
        <v>1255</v>
      </c>
      <c r="G998" s="22" t="s">
        <v>205</v>
      </c>
      <c r="H998" s="22" t="s">
        <v>405</v>
      </c>
      <c r="I998" s="21" t="str">
        <f t="shared" si="48"/>
        <v>OPERASIONAL</v>
      </c>
      <c r="J998" s="21" t="s">
        <v>16</v>
      </c>
      <c r="M998" s="14" t="s">
        <v>2257</v>
      </c>
    </row>
    <row r="999" spans="1:13">
      <c r="A999" s="22">
        <f t="shared" si="49"/>
        <v>995</v>
      </c>
      <c r="B999" s="21" t="str">
        <f t="shared" si="47"/>
        <v>80003967</v>
      </c>
      <c r="C999" s="21">
        <v>80003967</v>
      </c>
      <c r="D999" s="22"/>
      <c r="E999" s="22" t="s">
        <v>2258</v>
      </c>
      <c r="F999" s="22" t="s">
        <v>1255</v>
      </c>
      <c r="G999" s="22" t="s">
        <v>205</v>
      </c>
      <c r="H999" s="22" t="s">
        <v>405</v>
      </c>
      <c r="I999" s="21" t="str">
        <f t="shared" si="48"/>
        <v>OPERASIONAL</v>
      </c>
      <c r="J999" s="21" t="s">
        <v>16</v>
      </c>
      <c r="M999" s="14" t="s">
        <v>2259</v>
      </c>
    </row>
    <row r="1000" spans="1:13">
      <c r="A1000" s="22">
        <f t="shared" si="49"/>
        <v>996</v>
      </c>
      <c r="B1000" s="21" t="str">
        <f t="shared" si="47"/>
        <v>80003819</v>
      </c>
      <c r="C1000" s="21">
        <v>80003819</v>
      </c>
      <c r="D1000" s="22"/>
      <c r="E1000" s="22" t="s">
        <v>2260</v>
      </c>
      <c r="F1000" s="22" t="s">
        <v>1255</v>
      </c>
      <c r="G1000" s="22" t="s">
        <v>1264</v>
      </c>
      <c r="H1000" s="22" t="s">
        <v>405</v>
      </c>
      <c r="I1000" s="21" t="str">
        <f t="shared" si="48"/>
        <v>OPERASIONAL</v>
      </c>
      <c r="J1000" s="21" t="s">
        <v>16</v>
      </c>
      <c r="M1000" s="14" t="s">
        <v>2261</v>
      </c>
    </row>
    <row r="1001" spans="1:13">
      <c r="A1001" s="22">
        <f t="shared" si="49"/>
        <v>997</v>
      </c>
      <c r="B1001" s="21" t="str">
        <f t="shared" si="47"/>
        <v>80004531</v>
      </c>
      <c r="C1001" s="21" t="s">
        <v>2262</v>
      </c>
      <c r="D1001" s="22"/>
      <c r="E1001" s="22" t="s">
        <v>2263</v>
      </c>
      <c r="F1001" s="22" t="s">
        <v>1255</v>
      </c>
      <c r="G1001" s="22" t="s">
        <v>205</v>
      </c>
      <c r="H1001" s="22" t="s">
        <v>1262</v>
      </c>
      <c r="I1001" s="21" t="str">
        <f t="shared" si="48"/>
        <v>OPERASIONAL</v>
      </c>
      <c r="J1001" s="21" t="s">
        <v>16</v>
      </c>
      <c r="M1001" s="14" t="s">
        <v>2262</v>
      </c>
    </row>
    <row r="1002" spans="1:13">
      <c r="A1002" s="22">
        <f t="shared" si="49"/>
        <v>998</v>
      </c>
      <c r="B1002" s="21" t="str">
        <f t="shared" si="47"/>
        <v>80000687</v>
      </c>
      <c r="C1002" s="21" t="s">
        <v>2264</v>
      </c>
      <c r="D1002" s="22"/>
      <c r="E1002" s="22" t="s">
        <v>2265</v>
      </c>
      <c r="F1002" s="22" t="s">
        <v>1255</v>
      </c>
      <c r="G1002" s="22" t="s">
        <v>205</v>
      </c>
      <c r="H1002" s="22" t="s">
        <v>1262</v>
      </c>
      <c r="I1002" s="21" t="str">
        <f t="shared" si="48"/>
        <v>OPERASIONAL</v>
      </c>
      <c r="J1002" s="21" t="s">
        <v>16</v>
      </c>
      <c r="M1002" s="14" t="s">
        <v>2264</v>
      </c>
    </row>
    <row r="1003" spans="1:13">
      <c r="A1003" s="22">
        <f t="shared" si="49"/>
        <v>999</v>
      </c>
      <c r="B1003" s="21" t="str">
        <f t="shared" si="47"/>
        <v>80000886</v>
      </c>
      <c r="C1003" s="21" t="s">
        <v>2266</v>
      </c>
      <c r="D1003" s="22"/>
      <c r="E1003" s="22" t="s">
        <v>2267</v>
      </c>
      <c r="F1003" s="22" t="s">
        <v>1255</v>
      </c>
      <c r="G1003" s="22" t="s">
        <v>1264</v>
      </c>
      <c r="H1003" s="22" t="s">
        <v>1262</v>
      </c>
      <c r="I1003" s="21" t="str">
        <f t="shared" si="48"/>
        <v>OPERASIONAL</v>
      </c>
      <c r="J1003" s="21" t="s">
        <v>16</v>
      </c>
      <c r="M1003" s="14" t="s">
        <v>2266</v>
      </c>
    </row>
    <row r="1004" spans="1:13">
      <c r="A1004" s="22">
        <f t="shared" si="49"/>
        <v>1000</v>
      </c>
      <c r="B1004" s="21" t="str">
        <f t="shared" si="47"/>
        <v>80004996</v>
      </c>
      <c r="C1004" s="21">
        <v>80004996</v>
      </c>
      <c r="D1004" s="22"/>
      <c r="E1004" s="22" t="s">
        <v>2268</v>
      </c>
      <c r="F1004" s="22" t="s">
        <v>1255</v>
      </c>
      <c r="G1004" s="22" t="s">
        <v>205</v>
      </c>
      <c r="H1004" s="22" t="s">
        <v>405</v>
      </c>
      <c r="I1004" s="21" t="str">
        <f t="shared" si="48"/>
        <v>OPERASIONAL</v>
      </c>
      <c r="J1004" s="21" t="s">
        <v>16</v>
      </c>
      <c r="M1004" s="14" t="s">
        <v>2269</v>
      </c>
    </row>
    <row r="1005" spans="1:13">
      <c r="A1005" s="22">
        <f t="shared" si="49"/>
        <v>1001</v>
      </c>
      <c r="B1005" s="21" t="str">
        <f t="shared" si="47"/>
        <v>80002333</v>
      </c>
      <c r="C1005" s="21" t="s">
        <v>2270</v>
      </c>
      <c r="D1005" s="22"/>
      <c r="E1005" s="22" t="s">
        <v>2271</v>
      </c>
      <c r="F1005" s="22" t="s">
        <v>1255</v>
      </c>
      <c r="G1005" s="22" t="s">
        <v>1280</v>
      </c>
      <c r="H1005" s="22" t="s">
        <v>1262</v>
      </c>
      <c r="I1005" s="21" t="str">
        <f t="shared" si="48"/>
        <v>OPERASIONAL</v>
      </c>
      <c r="J1005" s="21" t="s">
        <v>16</v>
      </c>
      <c r="M1005" s="14" t="s">
        <v>2270</v>
      </c>
    </row>
    <row r="1006" spans="1:13">
      <c r="A1006" s="22">
        <f t="shared" si="49"/>
        <v>1002</v>
      </c>
      <c r="B1006" s="21" t="str">
        <f t="shared" si="47"/>
        <v>80004165</v>
      </c>
      <c r="C1006" s="21">
        <v>80004165</v>
      </c>
      <c r="D1006" s="22"/>
      <c r="E1006" s="22" t="s">
        <v>2272</v>
      </c>
      <c r="F1006" s="22" t="s">
        <v>1255</v>
      </c>
      <c r="G1006" s="22" t="s">
        <v>1264</v>
      </c>
      <c r="H1006" s="22" t="s">
        <v>405</v>
      </c>
      <c r="I1006" s="21" t="str">
        <f t="shared" si="48"/>
        <v>OPERASIONAL</v>
      </c>
      <c r="J1006" s="21" t="s">
        <v>16</v>
      </c>
      <c r="M1006" s="14" t="s">
        <v>2273</v>
      </c>
    </row>
    <row r="1007" spans="1:13">
      <c r="A1007" s="22">
        <f t="shared" si="49"/>
        <v>1003</v>
      </c>
      <c r="B1007" s="21" t="str">
        <f t="shared" si="47"/>
        <v>80001831</v>
      </c>
      <c r="C1007" s="21" t="s">
        <v>2274</v>
      </c>
      <c r="D1007" s="22"/>
      <c r="E1007" s="22" t="s">
        <v>2275</v>
      </c>
      <c r="F1007" s="22" t="s">
        <v>1255</v>
      </c>
      <c r="G1007" s="22" t="s">
        <v>1264</v>
      </c>
      <c r="H1007" s="22" t="s">
        <v>1262</v>
      </c>
      <c r="I1007" s="21" t="str">
        <f t="shared" si="48"/>
        <v>OPERASIONAL</v>
      </c>
      <c r="J1007" s="21" t="s">
        <v>16</v>
      </c>
      <c r="M1007" s="14" t="s">
        <v>2274</v>
      </c>
    </row>
    <row r="1008" spans="1:13">
      <c r="A1008" s="22">
        <f t="shared" si="49"/>
        <v>1004</v>
      </c>
      <c r="B1008" s="21" t="str">
        <f t="shared" si="47"/>
        <v>00118075</v>
      </c>
      <c r="C1008" s="21" t="s">
        <v>2276</v>
      </c>
      <c r="D1008" s="22"/>
      <c r="E1008" s="22" t="s">
        <v>2277</v>
      </c>
      <c r="F1008" s="22" t="s">
        <v>1255</v>
      </c>
      <c r="G1008" s="22" t="s">
        <v>1946</v>
      </c>
      <c r="H1008" s="22" t="s">
        <v>1947</v>
      </c>
      <c r="I1008" s="21" t="str">
        <f t="shared" si="48"/>
        <v>PENGAWAS</v>
      </c>
      <c r="J1008" s="21" t="s">
        <v>57</v>
      </c>
      <c r="M1008" s="14" t="s">
        <v>2276</v>
      </c>
    </row>
    <row r="1009" spans="1:13">
      <c r="A1009" s="22">
        <f t="shared" si="49"/>
        <v>1005</v>
      </c>
      <c r="B1009" s="21" t="str">
        <f t="shared" si="47"/>
        <v>00117500</v>
      </c>
      <c r="C1009" s="21" t="s">
        <v>2278</v>
      </c>
      <c r="D1009" s="22"/>
      <c r="E1009" s="22" t="s">
        <v>2279</v>
      </c>
      <c r="F1009" s="22" t="s">
        <v>1255</v>
      </c>
      <c r="G1009" s="22" t="s">
        <v>1961</v>
      </c>
      <c r="H1009" s="22" t="s">
        <v>1321</v>
      </c>
      <c r="I1009" s="21" t="str">
        <f t="shared" si="48"/>
        <v>PENGAWAS</v>
      </c>
      <c r="J1009" s="21" t="s">
        <v>57</v>
      </c>
      <c r="M1009" s="14" t="s">
        <v>2278</v>
      </c>
    </row>
    <row r="1010" spans="1:13">
      <c r="A1010" s="22">
        <f t="shared" si="49"/>
        <v>1006</v>
      </c>
      <c r="B1010" s="21" t="str">
        <f t="shared" si="47"/>
        <v>00117388</v>
      </c>
      <c r="C1010" s="21" t="s">
        <v>2280</v>
      </c>
      <c r="D1010" s="22"/>
      <c r="E1010" s="22" t="s">
        <v>2281</v>
      </c>
      <c r="F1010" s="22" t="s">
        <v>1255</v>
      </c>
      <c r="G1010" s="22" t="s">
        <v>2069</v>
      </c>
      <c r="H1010" s="22" t="s">
        <v>1300</v>
      </c>
      <c r="I1010" s="21" t="str">
        <f t="shared" si="48"/>
        <v>PENGAWAS</v>
      </c>
      <c r="J1010" s="21" t="s">
        <v>57</v>
      </c>
      <c r="M1010" s="14" t="s">
        <v>2280</v>
      </c>
    </row>
    <row r="1011" spans="1:13">
      <c r="A1011" s="22">
        <f t="shared" si="49"/>
        <v>1007</v>
      </c>
      <c r="B1011" s="21" t="str">
        <f t="shared" si="47"/>
        <v>80004258</v>
      </c>
      <c r="C1011" s="21" t="s">
        <v>2282</v>
      </c>
      <c r="D1011" s="22"/>
      <c r="E1011" s="22" t="s">
        <v>2283</v>
      </c>
      <c r="F1011" s="22" t="s">
        <v>1255</v>
      </c>
      <c r="G1011" s="22" t="s">
        <v>1418</v>
      </c>
      <c r="H1011" s="22" t="s">
        <v>328</v>
      </c>
      <c r="I1011" s="21" t="str">
        <f t="shared" si="48"/>
        <v>OPERASIONAL</v>
      </c>
      <c r="J1011" s="21" t="s">
        <v>16</v>
      </c>
      <c r="M1011" s="14" t="s">
        <v>2282</v>
      </c>
    </row>
    <row r="1012" spans="1:13">
      <c r="A1012" s="22">
        <f t="shared" si="49"/>
        <v>1008</v>
      </c>
      <c r="B1012" s="21" t="str">
        <f t="shared" si="47"/>
        <v>80002057</v>
      </c>
      <c r="C1012" s="21" t="s">
        <v>2284</v>
      </c>
      <c r="D1012" s="22"/>
      <c r="E1012" s="22" t="s">
        <v>2285</v>
      </c>
      <c r="F1012" s="22" t="s">
        <v>1255</v>
      </c>
      <c r="G1012" s="22" t="s">
        <v>1289</v>
      </c>
      <c r="H1012" s="22" t="s">
        <v>1290</v>
      </c>
      <c r="I1012" s="21" t="str">
        <f t="shared" si="48"/>
        <v>OPERASIONAL</v>
      </c>
      <c r="J1012" s="21" t="s">
        <v>16</v>
      </c>
      <c r="M1012" s="14" t="s">
        <v>2284</v>
      </c>
    </row>
    <row r="1013" spans="1:13">
      <c r="A1013" s="22">
        <f t="shared" si="49"/>
        <v>1009</v>
      </c>
      <c r="B1013" s="21" t="str">
        <f t="shared" si="47"/>
        <v>80002558</v>
      </c>
      <c r="C1013" s="21" t="s">
        <v>2286</v>
      </c>
      <c r="D1013" s="22"/>
      <c r="E1013" s="22" t="s">
        <v>2287</v>
      </c>
      <c r="F1013" s="22" t="s">
        <v>1255</v>
      </c>
      <c r="G1013" s="22" t="s">
        <v>1264</v>
      </c>
      <c r="H1013" s="22" t="s">
        <v>206</v>
      </c>
      <c r="I1013" s="21" t="str">
        <f t="shared" si="48"/>
        <v>OPERASIONAL</v>
      </c>
      <c r="J1013" s="21" t="s">
        <v>16</v>
      </c>
      <c r="M1013" s="14" t="s">
        <v>2286</v>
      </c>
    </row>
    <row r="1014" spans="1:13">
      <c r="A1014" s="22">
        <f t="shared" si="49"/>
        <v>1010</v>
      </c>
      <c r="B1014" s="21" t="str">
        <f t="shared" si="47"/>
        <v>80004979</v>
      </c>
      <c r="C1014" s="21">
        <v>80004979</v>
      </c>
      <c r="D1014" s="22"/>
      <c r="E1014" s="22" t="s">
        <v>2288</v>
      </c>
      <c r="F1014" s="22" t="s">
        <v>1255</v>
      </c>
      <c r="G1014" s="22" t="s">
        <v>205</v>
      </c>
      <c r="H1014" s="22" t="s">
        <v>405</v>
      </c>
      <c r="I1014" s="21" t="str">
        <f t="shared" si="48"/>
        <v>OPERASIONAL</v>
      </c>
      <c r="J1014" s="21" t="s">
        <v>16</v>
      </c>
      <c r="M1014" s="14" t="s">
        <v>2289</v>
      </c>
    </row>
    <row r="1015" spans="1:13">
      <c r="A1015" s="22">
        <f t="shared" si="49"/>
        <v>1011</v>
      </c>
      <c r="B1015" s="21" t="str">
        <f t="shared" si="47"/>
        <v>80004947</v>
      </c>
      <c r="C1015" s="21">
        <v>80004947</v>
      </c>
      <c r="D1015" s="22"/>
      <c r="E1015" s="22" t="s">
        <v>2290</v>
      </c>
      <c r="F1015" s="22" t="s">
        <v>1255</v>
      </c>
      <c r="G1015" s="22" t="s">
        <v>1264</v>
      </c>
      <c r="H1015" s="22" t="s">
        <v>405</v>
      </c>
      <c r="I1015" s="21" t="str">
        <f t="shared" si="48"/>
        <v>OPERASIONAL</v>
      </c>
      <c r="J1015" s="21" t="s">
        <v>16</v>
      </c>
      <c r="M1015" s="14" t="s">
        <v>2291</v>
      </c>
    </row>
    <row r="1016" spans="1:13">
      <c r="A1016" s="22">
        <f t="shared" si="49"/>
        <v>1012</v>
      </c>
      <c r="B1016" s="21" t="str">
        <f t="shared" si="47"/>
        <v>80002743</v>
      </c>
      <c r="C1016" s="21" t="s">
        <v>2292</v>
      </c>
      <c r="D1016" s="22"/>
      <c r="E1016" s="22" t="s">
        <v>2293</v>
      </c>
      <c r="F1016" s="22" t="s">
        <v>1255</v>
      </c>
      <c r="G1016" s="22" t="s">
        <v>205</v>
      </c>
      <c r="H1016" s="22" t="s">
        <v>206</v>
      </c>
      <c r="I1016" s="21" t="str">
        <f t="shared" si="48"/>
        <v>OPERASIONAL</v>
      </c>
      <c r="J1016" s="21" t="s">
        <v>16</v>
      </c>
      <c r="M1016" s="14" t="s">
        <v>2292</v>
      </c>
    </row>
    <row r="1017" spans="1:13">
      <c r="A1017" s="22">
        <f t="shared" si="49"/>
        <v>1013</v>
      </c>
      <c r="B1017" s="21" t="str">
        <f t="shared" si="47"/>
        <v>80004976</v>
      </c>
      <c r="C1017" s="21">
        <v>80004976</v>
      </c>
      <c r="D1017" s="22"/>
      <c r="E1017" s="22" t="s">
        <v>2294</v>
      </c>
      <c r="F1017" s="22" t="s">
        <v>1255</v>
      </c>
      <c r="G1017" s="22" t="s">
        <v>205</v>
      </c>
      <c r="H1017" s="22" t="s">
        <v>405</v>
      </c>
      <c r="I1017" s="21" t="str">
        <f t="shared" si="48"/>
        <v>OPERASIONAL</v>
      </c>
      <c r="J1017" s="21" t="s">
        <v>16</v>
      </c>
      <c r="M1017" s="14" t="s">
        <v>2295</v>
      </c>
    </row>
    <row r="1018" spans="1:13">
      <c r="A1018" s="22">
        <f t="shared" si="49"/>
        <v>1014</v>
      </c>
      <c r="B1018" s="21" t="str">
        <f t="shared" si="47"/>
        <v>80004327</v>
      </c>
      <c r="C1018" s="21">
        <v>80004327</v>
      </c>
      <c r="D1018" s="22"/>
      <c r="E1018" s="22" t="s">
        <v>2296</v>
      </c>
      <c r="F1018" s="22" t="s">
        <v>1255</v>
      </c>
      <c r="G1018" s="22" t="s">
        <v>205</v>
      </c>
      <c r="H1018" s="22" t="s">
        <v>405</v>
      </c>
      <c r="I1018" s="21" t="str">
        <f t="shared" si="48"/>
        <v>OPERASIONAL</v>
      </c>
      <c r="J1018" s="21" t="s">
        <v>16</v>
      </c>
      <c r="M1018" s="14" t="s">
        <v>2297</v>
      </c>
    </row>
    <row r="1019" spans="1:13">
      <c r="A1019" s="22">
        <f t="shared" si="49"/>
        <v>1015</v>
      </c>
      <c r="B1019" s="21" t="str">
        <f t="shared" ref="B1019:B1082" si="50">TEXT(C1019,"00000000")</f>
        <v>80004980</v>
      </c>
      <c r="C1019" s="21">
        <v>80004980</v>
      </c>
      <c r="D1019" s="22"/>
      <c r="E1019" s="22" t="s">
        <v>2298</v>
      </c>
      <c r="F1019" s="22" t="s">
        <v>1255</v>
      </c>
      <c r="G1019" s="22" t="s">
        <v>205</v>
      </c>
      <c r="H1019" s="22" t="s">
        <v>405</v>
      </c>
      <c r="I1019" s="21" t="str">
        <f t="shared" si="48"/>
        <v>OPERASIONAL</v>
      </c>
      <c r="J1019" s="21" t="s">
        <v>16</v>
      </c>
      <c r="M1019" s="14" t="s">
        <v>2299</v>
      </c>
    </row>
    <row r="1020" spans="1:13">
      <c r="A1020" s="22">
        <f t="shared" si="49"/>
        <v>1016</v>
      </c>
      <c r="B1020" s="21" t="str">
        <f t="shared" si="50"/>
        <v>80002361</v>
      </c>
      <c r="C1020" s="21" t="s">
        <v>2300</v>
      </c>
      <c r="D1020" s="22"/>
      <c r="E1020" s="22" t="s">
        <v>2301</v>
      </c>
      <c r="F1020" s="22" t="s">
        <v>1255</v>
      </c>
      <c r="G1020" s="22" t="s">
        <v>205</v>
      </c>
      <c r="H1020" s="22" t="s">
        <v>1262</v>
      </c>
      <c r="I1020" s="21" t="str">
        <f t="shared" si="48"/>
        <v>OPERASIONAL</v>
      </c>
      <c r="J1020" s="21" t="s">
        <v>16</v>
      </c>
      <c r="M1020" s="14" t="s">
        <v>2300</v>
      </c>
    </row>
    <row r="1021" spans="1:13">
      <c r="A1021" s="22">
        <f t="shared" si="49"/>
        <v>1017</v>
      </c>
      <c r="B1021" s="21" t="str">
        <f t="shared" si="50"/>
        <v>80004003</v>
      </c>
      <c r="C1021" s="21" t="s">
        <v>2302</v>
      </c>
      <c r="D1021" s="22"/>
      <c r="E1021" s="22" t="s">
        <v>2303</v>
      </c>
      <c r="F1021" s="22" t="s">
        <v>1255</v>
      </c>
      <c r="G1021" s="22" t="s">
        <v>205</v>
      </c>
      <c r="H1021" s="22" t="s">
        <v>1262</v>
      </c>
      <c r="I1021" s="21" t="str">
        <f t="shared" si="48"/>
        <v>OPERASIONAL</v>
      </c>
      <c r="J1021" s="21" t="s">
        <v>16</v>
      </c>
      <c r="M1021" s="14" t="s">
        <v>2302</v>
      </c>
    </row>
    <row r="1022" spans="1:13">
      <c r="A1022" s="22">
        <f t="shared" si="49"/>
        <v>1018</v>
      </c>
      <c r="B1022" s="21" t="str">
        <f t="shared" si="50"/>
        <v>80004944</v>
      </c>
      <c r="C1022" s="21">
        <v>80004944</v>
      </c>
      <c r="D1022" s="22"/>
      <c r="E1022" s="22" t="s">
        <v>2304</v>
      </c>
      <c r="F1022" s="22" t="s">
        <v>1255</v>
      </c>
      <c r="G1022" s="22" t="s">
        <v>1264</v>
      </c>
      <c r="H1022" s="22" t="s">
        <v>405</v>
      </c>
      <c r="I1022" s="21" t="str">
        <f t="shared" si="48"/>
        <v>OPERASIONAL</v>
      </c>
      <c r="J1022" s="21" t="s">
        <v>16</v>
      </c>
      <c r="M1022" s="14" t="s">
        <v>2305</v>
      </c>
    </row>
    <row r="1023" spans="1:13">
      <c r="A1023" s="22">
        <f t="shared" si="49"/>
        <v>1019</v>
      </c>
      <c r="B1023" s="21" t="str">
        <f t="shared" si="50"/>
        <v>80002331</v>
      </c>
      <c r="C1023" s="21" t="s">
        <v>2306</v>
      </c>
      <c r="D1023" s="22"/>
      <c r="E1023" s="22" t="s">
        <v>2307</v>
      </c>
      <c r="F1023" s="22" t="s">
        <v>1255</v>
      </c>
      <c r="G1023" s="22" t="s">
        <v>1367</v>
      </c>
      <c r="H1023" s="22" t="s">
        <v>1321</v>
      </c>
      <c r="I1023" s="21" t="str">
        <f t="shared" si="48"/>
        <v>OPERASIONAL</v>
      </c>
      <c r="J1023" s="21" t="s">
        <v>16</v>
      </c>
      <c r="M1023" s="14" t="s">
        <v>2306</v>
      </c>
    </row>
    <row r="1024" spans="1:13">
      <c r="A1024" s="22">
        <f t="shared" si="49"/>
        <v>1020</v>
      </c>
      <c r="B1024" s="21" t="str">
        <f t="shared" si="50"/>
        <v>80003292</v>
      </c>
      <c r="C1024" s="21" t="s">
        <v>2308</v>
      </c>
      <c r="D1024" s="22"/>
      <c r="E1024" s="22" t="s">
        <v>2309</v>
      </c>
      <c r="F1024" s="22" t="s">
        <v>1255</v>
      </c>
      <c r="G1024" s="22" t="s">
        <v>1289</v>
      </c>
      <c r="H1024" s="22" t="s">
        <v>1290</v>
      </c>
      <c r="I1024" s="21" t="str">
        <f t="shared" si="48"/>
        <v>OPERASIONAL</v>
      </c>
      <c r="J1024" s="21" t="s">
        <v>16</v>
      </c>
      <c r="M1024" s="14" t="s">
        <v>2308</v>
      </c>
    </row>
    <row r="1025" spans="1:13">
      <c r="A1025" s="22">
        <f t="shared" si="49"/>
        <v>1021</v>
      </c>
      <c r="B1025" s="21" t="str">
        <f t="shared" si="50"/>
        <v>80003982</v>
      </c>
      <c r="C1025" s="21" t="s">
        <v>2310</v>
      </c>
      <c r="D1025" s="22"/>
      <c r="E1025" s="22" t="s">
        <v>2311</v>
      </c>
      <c r="F1025" s="22" t="s">
        <v>1255</v>
      </c>
      <c r="G1025" s="22" t="s">
        <v>205</v>
      </c>
      <c r="H1025" s="22" t="s">
        <v>1262</v>
      </c>
      <c r="I1025" s="21" t="str">
        <f t="shared" si="48"/>
        <v>OPERASIONAL</v>
      </c>
      <c r="J1025" s="21" t="s">
        <v>16</v>
      </c>
      <c r="M1025" s="14" t="s">
        <v>2310</v>
      </c>
    </row>
    <row r="1026" spans="1:13">
      <c r="A1026" s="22">
        <f t="shared" si="49"/>
        <v>1022</v>
      </c>
      <c r="B1026" s="21" t="str">
        <f t="shared" si="50"/>
        <v>80004943</v>
      </c>
      <c r="C1026" s="21">
        <v>80004943</v>
      </c>
      <c r="D1026" s="22"/>
      <c r="E1026" s="22" t="s">
        <v>2312</v>
      </c>
      <c r="F1026" s="22" t="s">
        <v>1255</v>
      </c>
      <c r="G1026" s="22" t="s">
        <v>1264</v>
      </c>
      <c r="H1026" s="22" t="s">
        <v>405</v>
      </c>
      <c r="I1026" s="21" t="str">
        <f t="shared" si="48"/>
        <v>OPERASIONAL</v>
      </c>
      <c r="J1026" s="21" t="s">
        <v>16</v>
      </c>
      <c r="M1026" s="14" t="s">
        <v>2313</v>
      </c>
    </row>
    <row r="1027" spans="1:13">
      <c r="A1027" s="22">
        <f t="shared" si="49"/>
        <v>1023</v>
      </c>
      <c r="B1027" s="21" t="str">
        <f t="shared" si="50"/>
        <v>80003040</v>
      </c>
      <c r="C1027" s="21" t="s">
        <v>2314</v>
      </c>
      <c r="D1027" s="22"/>
      <c r="E1027" s="22" t="s">
        <v>2315</v>
      </c>
      <c r="F1027" s="22" t="s">
        <v>1255</v>
      </c>
      <c r="G1027" s="22" t="s">
        <v>205</v>
      </c>
      <c r="H1027" s="22" t="s">
        <v>1262</v>
      </c>
      <c r="I1027" s="21" t="str">
        <f t="shared" si="48"/>
        <v>OPERASIONAL</v>
      </c>
      <c r="J1027" s="21" t="s">
        <v>16</v>
      </c>
      <c r="M1027" s="14" t="s">
        <v>2314</v>
      </c>
    </row>
    <row r="1028" spans="1:13">
      <c r="A1028" s="22">
        <f t="shared" si="49"/>
        <v>1024</v>
      </c>
      <c r="B1028" s="21" t="str">
        <f t="shared" si="50"/>
        <v>80004000</v>
      </c>
      <c r="C1028" s="21" t="s">
        <v>2316</v>
      </c>
      <c r="D1028" s="22"/>
      <c r="E1028" s="22" t="s">
        <v>2317</v>
      </c>
      <c r="F1028" s="22" t="s">
        <v>1255</v>
      </c>
      <c r="G1028" s="22" t="s">
        <v>205</v>
      </c>
      <c r="H1028" s="22" t="s">
        <v>1262</v>
      </c>
      <c r="I1028" s="21" t="str">
        <f t="shared" si="48"/>
        <v>OPERASIONAL</v>
      </c>
      <c r="J1028" s="21" t="s">
        <v>16</v>
      </c>
      <c r="M1028" s="14" t="s">
        <v>2316</v>
      </c>
    </row>
    <row r="1029" spans="1:13">
      <c r="A1029" s="22">
        <f t="shared" si="49"/>
        <v>1025</v>
      </c>
      <c r="B1029" s="21" t="str">
        <f t="shared" si="50"/>
        <v>80004946</v>
      </c>
      <c r="C1029" s="21">
        <v>80004946</v>
      </c>
      <c r="D1029" s="22"/>
      <c r="E1029" s="22" t="s">
        <v>2318</v>
      </c>
      <c r="F1029" s="22" t="s">
        <v>1255</v>
      </c>
      <c r="G1029" s="22" t="s">
        <v>1264</v>
      </c>
      <c r="H1029" s="22" t="s">
        <v>405</v>
      </c>
      <c r="I1029" s="21" t="str">
        <f t="shared" si="48"/>
        <v>OPERASIONAL</v>
      </c>
      <c r="J1029" s="21" t="s">
        <v>16</v>
      </c>
      <c r="M1029" s="14" t="s">
        <v>2319</v>
      </c>
    </row>
    <row r="1030" spans="1:13">
      <c r="A1030" s="22">
        <f t="shared" si="49"/>
        <v>1026</v>
      </c>
      <c r="B1030" s="21" t="str">
        <f t="shared" si="50"/>
        <v>80004476</v>
      </c>
      <c r="C1030" s="21" t="s">
        <v>2320</v>
      </c>
      <c r="D1030" s="22"/>
      <c r="E1030" s="22" t="s">
        <v>2321</v>
      </c>
      <c r="F1030" s="22" t="s">
        <v>1255</v>
      </c>
      <c r="G1030" s="22" t="s">
        <v>1264</v>
      </c>
      <c r="H1030" s="22" t="s">
        <v>1262</v>
      </c>
      <c r="I1030" s="21" t="str">
        <f t="shared" ref="I1030:I1093" si="51">IF(J1030="A","OPERASIONAL",IF(J1030="B","ADMINISTRASI",IF(J1030="C","PENGAWAS",IF(J1030="D","TEMPORERY"))))</f>
        <v>OPERASIONAL</v>
      </c>
      <c r="J1030" s="21" t="s">
        <v>16</v>
      </c>
      <c r="M1030" s="14" t="s">
        <v>2320</v>
      </c>
    </row>
    <row r="1031" spans="1:13">
      <c r="A1031" s="22">
        <f t="shared" ref="A1031:A1094" si="52">A1030+1</f>
        <v>1027</v>
      </c>
      <c r="B1031" s="21" t="str">
        <f t="shared" si="50"/>
        <v>80002596</v>
      </c>
      <c r="C1031" s="21" t="s">
        <v>2322</v>
      </c>
      <c r="D1031" s="22"/>
      <c r="E1031" s="22" t="s">
        <v>2323</v>
      </c>
      <c r="F1031" s="22" t="s">
        <v>1255</v>
      </c>
      <c r="G1031" s="22" t="s">
        <v>205</v>
      </c>
      <c r="H1031" s="22" t="s">
        <v>206</v>
      </c>
      <c r="I1031" s="21" t="str">
        <f t="shared" si="51"/>
        <v>OPERASIONAL</v>
      </c>
      <c r="J1031" s="21" t="s">
        <v>16</v>
      </c>
      <c r="M1031" s="14" t="s">
        <v>2322</v>
      </c>
    </row>
    <row r="1032" spans="1:13">
      <c r="A1032" s="22">
        <f t="shared" si="52"/>
        <v>1028</v>
      </c>
      <c r="B1032" s="21" t="str">
        <f t="shared" si="50"/>
        <v>80004487</v>
      </c>
      <c r="C1032" s="21" t="s">
        <v>2324</v>
      </c>
      <c r="D1032" s="22"/>
      <c r="E1032" s="22" t="s">
        <v>2325</v>
      </c>
      <c r="F1032" s="22" t="s">
        <v>1255</v>
      </c>
      <c r="G1032" s="22" t="s">
        <v>1264</v>
      </c>
      <c r="H1032" s="22" t="s">
        <v>1262</v>
      </c>
      <c r="I1032" s="21" t="str">
        <f t="shared" si="51"/>
        <v>OPERASIONAL</v>
      </c>
      <c r="J1032" s="21" t="s">
        <v>16</v>
      </c>
      <c r="M1032" s="14" t="s">
        <v>2324</v>
      </c>
    </row>
    <row r="1033" spans="1:13">
      <c r="A1033" s="22">
        <f t="shared" si="52"/>
        <v>1029</v>
      </c>
      <c r="B1033" s="21" t="str">
        <f t="shared" si="50"/>
        <v>80003044</v>
      </c>
      <c r="C1033" s="21" t="s">
        <v>2326</v>
      </c>
      <c r="D1033" s="22"/>
      <c r="E1033" s="22" t="s">
        <v>2327</v>
      </c>
      <c r="F1033" s="22" t="s">
        <v>1255</v>
      </c>
      <c r="G1033" s="22" t="s">
        <v>1264</v>
      </c>
      <c r="H1033" s="22" t="s">
        <v>1262</v>
      </c>
      <c r="I1033" s="21" t="str">
        <f t="shared" si="51"/>
        <v>OPERASIONAL</v>
      </c>
      <c r="J1033" s="21" t="s">
        <v>16</v>
      </c>
      <c r="M1033" s="14" t="s">
        <v>2326</v>
      </c>
    </row>
    <row r="1034" spans="1:13">
      <c r="A1034" s="22">
        <f t="shared" si="52"/>
        <v>1030</v>
      </c>
      <c r="B1034" s="21" t="str">
        <f t="shared" si="50"/>
        <v>80003981</v>
      </c>
      <c r="C1034" s="21" t="s">
        <v>2328</v>
      </c>
      <c r="D1034" s="22"/>
      <c r="E1034" s="22" t="s">
        <v>2329</v>
      </c>
      <c r="F1034" s="22" t="s">
        <v>1255</v>
      </c>
      <c r="G1034" s="22" t="s">
        <v>205</v>
      </c>
      <c r="H1034" s="22" t="s">
        <v>1262</v>
      </c>
      <c r="I1034" s="21" t="str">
        <f t="shared" si="51"/>
        <v>OPERASIONAL</v>
      </c>
      <c r="J1034" s="21" t="s">
        <v>16</v>
      </c>
      <c r="M1034" s="14" t="s">
        <v>2328</v>
      </c>
    </row>
    <row r="1035" spans="1:13">
      <c r="A1035" s="22">
        <f t="shared" si="52"/>
        <v>1031</v>
      </c>
      <c r="B1035" s="21" t="str">
        <f t="shared" si="50"/>
        <v>80004970</v>
      </c>
      <c r="C1035" s="21">
        <v>80004970</v>
      </c>
      <c r="D1035" s="22"/>
      <c r="E1035" s="22" t="s">
        <v>2330</v>
      </c>
      <c r="F1035" s="22" t="s">
        <v>1255</v>
      </c>
      <c r="G1035" s="22" t="s">
        <v>205</v>
      </c>
      <c r="H1035" s="22" t="s">
        <v>405</v>
      </c>
      <c r="I1035" s="21" t="str">
        <f t="shared" si="51"/>
        <v>OPERASIONAL</v>
      </c>
      <c r="J1035" s="21" t="s">
        <v>16</v>
      </c>
      <c r="M1035" s="14" t="s">
        <v>2331</v>
      </c>
    </row>
    <row r="1036" spans="1:13">
      <c r="A1036" s="22">
        <f t="shared" si="52"/>
        <v>1032</v>
      </c>
      <c r="B1036" s="21" t="str">
        <f t="shared" si="50"/>
        <v>80002374</v>
      </c>
      <c r="C1036" s="21" t="s">
        <v>2332</v>
      </c>
      <c r="D1036" s="22"/>
      <c r="E1036" s="22" t="s">
        <v>2333</v>
      </c>
      <c r="F1036" s="22" t="s">
        <v>1255</v>
      </c>
      <c r="G1036" s="22" t="s">
        <v>1264</v>
      </c>
      <c r="H1036" s="22" t="s">
        <v>1262</v>
      </c>
      <c r="I1036" s="21" t="str">
        <f t="shared" si="51"/>
        <v>OPERASIONAL</v>
      </c>
      <c r="J1036" s="21" t="s">
        <v>16</v>
      </c>
      <c r="M1036" s="14" t="s">
        <v>2332</v>
      </c>
    </row>
    <row r="1037" spans="1:13">
      <c r="A1037" s="22">
        <f t="shared" si="52"/>
        <v>1033</v>
      </c>
      <c r="B1037" s="21" t="str">
        <f t="shared" si="50"/>
        <v>80001786</v>
      </c>
      <c r="C1037" s="21" t="s">
        <v>2334</v>
      </c>
      <c r="D1037" s="22"/>
      <c r="E1037" s="22" t="s">
        <v>2335</v>
      </c>
      <c r="F1037" s="22" t="s">
        <v>1255</v>
      </c>
      <c r="G1037" s="22" t="s">
        <v>1396</v>
      </c>
      <c r="H1037" s="22" t="s">
        <v>1329</v>
      </c>
      <c r="I1037" s="21" t="str">
        <f t="shared" si="51"/>
        <v>OPERASIONAL</v>
      </c>
      <c r="J1037" s="21" t="s">
        <v>16</v>
      </c>
      <c r="M1037" s="14" t="s">
        <v>2334</v>
      </c>
    </row>
    <row r="1038" spans="1:13">
      <c r="A1038" s="22">
        <f t="shared" si="52"/>
        <v>1034</v>
      </c>
      <c r="B1038" s="21" t="str">
        <f t="shared" si="50"/>
        <v>80002363</v>
      </c>
      <c r="C1038" s="21" t="s">
        <v>2336</v>
      </c>
      <c r="D1038" s="22"/>
      <c r="E1038" s="22" t="s">
        <v>2337</v>
      </c>
      <c r="F1038" s="22" t="s">
        <v>1255</v>
      </c>
      <c r="G1038" s="22" t="s">
        <v>205</v>
      </c>
      <c r="H1038" s="22" t="s">
        <v>1262</v>
      </c>
      <c r="I1038" s="21" t="str">
        <f t="shared" si="51"/>
        <v>OPERASIONAL</v>
      </c>
      <c r="J1038" s="21" t="s">
        <v>16</v>
      </c>
      <c r="M1038" s="14" t="s">
        <v>2336</v>
      </c>
    </row>
    <row r="1039" spans="1:13">
      <c r="A1039" s="22">
        <f t="shared" si="52"/>
        <v>1035</v>
      </c>
      <c r="B1039" s="21" t="str">
        <f t="shared" si="50"/>
        <v>80004001</v>
      </c>
      <c r="C1039" s="21" t="s">
        <v>2338</v>
      </c>
      <c r="D1039" s="22"/>
      <c r="E1039" s="22" t="s">
        <v>2339</v>
      </c>
      <c r="F1039" s="22" t="s">
        <v>1255</v>
      </c>
      <c r="G1039" s="22" t="s">
        <v>205</v>
      </c>
      <c r="H1039" s="22" t="s">
        <v>1262</v>
      </c>
      <c r="I1039" s="21" t="str">
        <f t="shared" si="51"/>
        <v>OPERASIONAL</v>
      </c>
      <c r="J1039" s="21" t="s">
        <v>16</v>
      </c>
      <c r="M1039" s="14" t="s">
        <v>2338</v>
      </c>
    </row>
    <row r="1040" spans="1:13">
      <c r="A1040" s="22">
        <f t="shared" si="52"/>
        <v>1036</v>
      </c>
      <c r="B1040" s="21" t="str">
        <f t="shared" si="50"/>
        <v>80002702</v>
      </c>
      <c r="C1040" s="21" t="s">
        <v>2340</v>
      </c>
      <c r="D1040" s="22"/>
      <c r="E1040" s="22" t="s">
        <v>2341</v>
      </c>
      <c r="F1040" s="22" t="s">
        <v>1255</v>
      </c>
      <c r="G1040" s="22" t="s">
        <v>205</v>
      </c>
      <c r="H1040" s="22" t="s">
        <v>206</v>
      </c>
      <c r="I1040" s="21" t="str">
        <f t="shared" si="51"/>
        <v>OPERASIONAL</v>
      </c>
      <c r="J1040" s="21" t="s">
        <v>16</v>
      </c>
      <c r="M1040" s="14" t="s">
        <v>2340</v>
      </c>
    </row>
    <row r="1041" spans="1:13">
      <c r="A1041" s="22">
        <f t="shared" si="52"/>
        <v>1037</v>
      </c>
      <c r="B1041" s="21" t="str">
        <f t="shared" si="50"/>
        <v>80003630</v>
      </c>
      <c r="C1041" s="21" t="s">
        <v>2342</v>
      </c>
      <c r="D1041" s="22"/>
      <c r="E1041" s="22" t="s">
        <v>2343</v>
      </c>
      <c r="F1041" s="22" t="s">
        <v>1255</v>
      </c>
      <c r="G1041" s="22" t="s">
        <v>205</v>
      </c>
      <c r="H1041" s="22" t="s">
        <v>1262</v>
      </c>
      <c r="I1041" s="21" t="str">
        <f t="shared" si="51"/>
        <v>OPERASIONAL</v>
      </c>
      <c r="J1041" s="21" t="s">
        <v>16</v>
      </c>
      <c r="M1041" s="14" t="s">
        <v>2342</v>
      </c>
    </row>
    <row r="1042" spans="1:13">
      <c r="A1042" s="22">
        <f t="shared" si="52"/>
        <v>1038</v>
      </c>
      <c r="B1042" s="21" t="str">
        <f t="shared" si="50"/>
        <v>80002896</v>
      </c>
      <c r="C1042" s="21" t="s">
        <v>2344</v>
      </c>
      <c r="D1042" s="22"/>
      <c r="E1042" s="22" t="s">
        <v>2345</v>
      </c>
      <c r="F1042" s="22" t="s">
        <v>1255</v>
      </c>
      <c r="G1042" s="22" t="s">
        <v>205</v>
      </c>
      <c r="H1042" s="22" t="s">
        <v>206</v>
      </c>
      <c r="I1042" s="21" t="str">
        <f t="shared" si="51"/>
        <v>OPERASIONAL</v>
      </c>
      <c r="J1042" s="21" t="s">
        <v>16</v>
      </c>
      <c r="M1042" s="14" t="s">
        <v>2344</v>
      </c>
    </row>
    <row r="1043" spans="1:13">
      <c r="A1043" s="22">
        <f t="shared" si="52"/>
        <v>1039</v>
      </c>
      <c r="B1043" s="21" t="str">
        <f t="shared" si="50"/>
        <v>80004938</v>
      </c>
      <c r="C1043" s="21">
        <v>80004938</v>
      </c>
      <c r="D1043" s="22"/>
      <c r="E1043" s="22" t="s">
        <v>2346</v>
      </c>
      <c r="F1043" s="22" t="s">
        <v>1255</v>
      </c>
      <c r="G1043" s="22" t="s">
        <v>1264</v>
      </c>
      <c r="H1043" s="22" t="s">
        <v>405</v>
      </c>
      <c r="I1043" s="21" t="str">
        <f t="shared" si="51"/>
        <v>OPERASIONAL</v>
      </c>
      <c r="J1043" s="21" t="s">
        <v>16</v>
      </c>
      <c r="M1043" s="14" t="s">
        <v>2347</v>
      </c>
    </row>
    <row r="1044" spans="1:13">
      <c r="A1044" s="22">
        <f t="shared" si="52"/>
        <v>1040</v>
      </c>
      <c r="B1044" s="21" t="str">
        <f t="shared" si="50"/>
        <v>80002437</v>
      </c>
      <c r="C1044" s="21" t="s">
        <v>2348</v>
      </c>
      <c r="D1044" s="22"/>
      <c r="E1044" s="22" t="s">
        <v>2349</v>
      </c>
      <c r="F1044" s="22" t="s">
        <v>1255</v>
      </c>
      <c r="G1044" s="22" t="s">
        <v>1888</v>
      </c>
      <c r="H1044" s="22" t="s">
        <v>1262</v>
      </c>
      <c r="I1044" s="21" t="str">
        <f t="shared" si="51"/>
        <v>PENGAWAS</v>
      </c>
      <c r="J1044" s="21" t="s">
        <v>57</v>
      </c>
      <c r="M1044" s="14" t="s">
        <v>2348</v>
      </c>
    </row>
    <row r="1045" spans="1:13">
      <c r="A1045" s="22">
        <f t="shared" si="52"/>
        <v>1041</v>
      </c>
      <c r="B1045" s="21" t="str">
        <f t="shared" si="50"/>
        <v>80004471</v>
      </c>
      <c r="C1045" s="21" t="s">
        <v>2350</v>
      </c>
      <c r="D1045" s="22"/>
      <c r="E1045" s="22" t="s">
        <v>2351</v>
      </c>
      <c r="F1045" s="22" t="s">
        <v>1255</v>
      </c>
      <c r="G1045" s="22" t="s">
        <v>205</v>
      </c>
      <c r="H1045" s="22" t="s">
        <v>1262</v>
      </c>
      <c r="I1045" s="21" t="str">
        <f t="shared" si="51"/>
        <v>OPERASIONAL</v>
      </c>
      <c r="J1045" s="21" t="s">
        <v>16</v>
      </c>
      <c r="M1045" s="14" t="s">
        <v>2350</v>
      </c>
    </row>
    <row r="1046" spans="1:13">
      <c r="A1046" s="22">
        <f t="shared" si="52"/>
        <v>1042</v>
      </c>
      <c r="B1046" s="21" t="str">
        <f t="shared" si="50"/>
        <v>80002639</v>
      </c>
      <c r="C1046" s="21" t="s">
        <v>2352</v>
      </c>
      <c r="D1046" s="22"/>
      <c r="E1046" s="22" t="s">
        <v>2353</v>
      </c>
      <c r="F1046" s="22" t="s">
        <v>1255</v>
      </c>
      <c r="G1046" s="22" t="s">
        <v>1264</v>
      </c>
      <c r="H1046" s="22" t="s">
        <v>206</v>
      </c>
      <c r="I1046" s="21" t="str">
        <f t="shared" si="51"/>
        <v>OPERASIONAL</v>
      </c>
      <c r="J1046" s="21" t="s">
        <v>16</v>
      </c>
      <c r="M1046" s="14" t="s">
        <v>2352</v>
      </c>
    </row>
    <row r="1047" spans="1:13">
      <c r="A1047" s="22">
        <f t="shared" si="52"/>
        <v>1043</v>
      </c>
      <c r="B1047" s="21" t="str">
        <f t="shared" si="50"/>
        <v>80004833</v>
      </c>
      <c r="C1047" s="21">
        <v>80004833</v>
      </c>
      <c r="D1047" s="22"/>
      <c r="E1047" s="22" t="s">
        <v>2354</v>
      </c>
      <c r="F1047" s="22" t="s">
        <v>1255</v>
      </c>
      <c r="G1047" s="22" t="s">
        <v>1264</v>
      </c>
      <c r="H1047" s="22" t="s">
        <v>405</v>
      </c>
      <c r="I1047" s="21" t="str">
        <f t="shared" si="51"/>
        <v>OPERASIONAL</v>
      </c>
      <c r="J1047" s="21" t="s">
        <v>16</v>
      </c>
      <c r="M1047" s="14" t="s">
        <v>2355</v>
      </c>
    </row>
    <row r="1048" spans="1:13">
      <c r="A1048" s="22">
        <f t="shared" si="52"/>
        <v>1044</v>
      </c>
      <c r="B1048" s="21" t="str">
        <f t="shared" si="50"/>
        <v>80002871</v>
      </c>
      <c r="C1048" s="21" t="s">
        <v>2356</v>
      </c>
      <c r="D1048" s="22"/>
      <c r="E1048" s="22" t="s">
        <v>2357</v>
      </c>
      <c r="F1048" s="22" t="s">
        <v>1255</v>
      </c>
      <c r="G1048" s="22" t="s">
        <v>205</v>
      </c>
      <c r="H1048" s="22" t="s">
        <v>206</v>
      </c>
      <c r="I1048" s="21" t="str">
        <f t="shared" si="51"/>
        <v>OPERASIONAL</v>
      </c>
      <c r="J1048" s="21" t="s">
        <v>16</v>
      </c>
      <c r="M1048" s="14" t="s">
        <v>2356</v>
      </c>
    </row>
    <row r="1049" spans="1:13">
      <c r="A1049" s="22">
        <f t="shared" si="52"/>
        <v>1045</v>
      </c>
      <c r="B1049" s="21" t="str">
        <f t="shared" si="50"/>
        <v>80000001</v>
      </c>
      <c r="C1049" s="21" t="s">
        <v>2358</v>
      </c>
      <c r="D1049" s="22"/>
      <c r="E1049" s="22" t="s">
        <v>2359</v>
      </c>
      <c r="F1049" s="22" t="s">
        <v>1255</v>
      </c>
      <c r="G1049" s="22" t="s">
        <v>1888</v>
      </c>
      <c r="H1049" s="22" t="s">
        <v>1262</v>
      </c>
      <c r="I1049" s="21" t="str">
        <f t="shared" si="51"/>
        <v>PENGAWAS</v>
      </c>
      <c r="J1049" s="21" t="s">
        <v>57</v>
      </c>
      <c r="M1049" s="14" t="s">
        <v>2358</v>
      </c>
    </row>
    <row r="1050" spans="1:13">
      <c r="A1050" s="22">
        <f t="shared" si="52"/>
        <v>1046</v>
      </c>
      <c r="B1050" s="21" t="str">
        <f t="shared" si="50"/>
        <v>80002342</v>
      </c>
      <c r="C1050" s="21" t="s">
        <v>2360</v>
      </c>
      <c r="D1050" s="22"/>
      <c r="E1050" s="22" t="s">
        <v>2361</v>
      </c>
      <c r="F1050" s="22" t="s">
        <v>1255</v>
      </c>
      <c r="G1050" s="22" t="s">
        <v>1338</v>
      </c>
      <c r="H1050" s="22" t="s">
        <v>1339</v>
      </c>
      <c r="I1050" s="21" t="str">
        <f t="shared" si="51"/>
        <v>OPERASIONAL</v>
      </c>
      <c r="J1050" s="21" t="s">
        <v>16</v>
      </c>
      <c r="M1050" s="14" t="s">
        <v>2360</v>
      </c>
    </row>
    <row r="1051" spans="1:13">
      <c r="A1051" s="22">
        <f t="shared" si="52"/>
        <v>1047</v>
      </c>
      <c r="B1051" s="21" t="str">
        <f t="shared" si="50"/>
        <v>80004322</v>
      </c>
      <c r="C1051" s="21" t="s">
        <v>2362</v>
      </c>
      <c r="D1051" s="22"/>
      <c r="E1051" s="22" t="s">
        <v>2363</v>
      </c>
      <c r="F1051" s="22" t="s">
        <v>1255</v>
      </c>
      <c r="G1051" s="22" t="s">
        <v>1628</v>
      </c>
      <c r="H1051" s="22" t="s">
        <v>328</v>
      </c>
      <c r="I1051" s="21" t="str">
        <f t="shared" si="51"/>
        <v>OPERASIONAL</v>
      </c>
      <c r="J1051" s="21" t="s">
        <v>16</v>
      </c>
      <c r="M1051" s="14" t="s">
        <v>2362</v>
      </c>
    </row>
    <row r="1052" spans="1:13">
      <c r="A1052" s="22">
        <f t="shared" si="52"/>
        <v>1048</v>
      </c>
      <c r="B1052" s="21" t="str">
        <f t="shared" si="50"/>
        <v>80002597</v>
      </c>
      <c r="C1052" s="21" t="s">
        <v>2364</v>
      </c>
      <c r="D1052" s="22"/>
      <c r="E1052" s="22" t="s">
        <v>2365</v>
      </c>
      <c r="F1052" s="22" t="s">
        <v>1255</v>
      </c>
      <c r="G1052" s="22" t="s">
        <v>205</v>
      </c>
      <c r="H1052" s="22" t="s">
        <v>206</v>
      </c>
      <c r="I1052" s="21" t="str">
        <f t="shared" si="51"/>
        <v>OPERASIONAL</v>
      </c>
      <c r="J1052" s="21" t="s">
        <v>16</v>
      </c>
      <c r="M1052" s="14" t="s">
        <v>2364</v>
      </c>
    </row>
    <row r="1053" spans="1:13">
      <c r="A1053" s="22">
        <f t="shared" si="52"/>
        <v>1049</v>
      </c>
      <c r="B1053" s="21" t="str">
        <f t="shared" si="50"/>
        <v>80002703</v>
      </c>
      <c r="C1053" s="21" t="s">
        <v>2366</v>
      </c>
      <c r="D1053" s="22"/>
      <c r="E1053" s="22" t="s">
        <v>2367</v>
      </c>
      <c r="F1053" s="22" t="s">
        <v>1255</v>
      </c>
      <c r="G1053" s="22" t="s">
        <v>1264</v>
      </c>
      <c r="H1053" s="22" t="s">
        <v>1262</v>
      </c>
      <c r="I1053" s="21" t="str">
        <f t="shared" si="51"/>
        <v>OPERASIONAL</v>
      </c>
      <c r="J1053" s="21" t="s">
        <v>16</v>
      </c>
      <c r="M1053" s="14" t="s">
        <v>2366</v>
      </c>
    </row>
    <row r="1054" spans="1:13">
      <c r="A1054" s="22">
        <f t="shared" si="52"/>
        <v>1050</v>
      </c>
      <c r="B1054" s="21" t="str">
        <f t="shared" si="50"/>
        <v>80003194</v>
      </c>
      <c r="C1054" s="21" t="s">
        <v>2368</v>
      </c>
      <c r="D1054" s="22"/>
      <c r="E1054" s="22" t="s">
        <v>2367</v>
      </c>
      <c r="F1054" s="22" t="s">
        <v>1255</v>
      </c>
      <c r="G1054" s="22" t="s">
        <v>1264</v>
      </c>
      <c r="H1054" s="22" t="s">
        <v>206</v>
      </c>
      <c r="I1054" s="21" t="str">
        <f t="shared" si="51"/>
        <v>OPERASIONAL</v>
      </c>
      <c r="J1054" s="21" t="s">
        <v>16</v>
      </c>
      <c r="M1054" s="14" t="s">
        <v>2368</v>
      </c>
    </row>
    <row r="1055" spans="1:13">
      <c r="A1055" s="22">
        <f t="shared" si="52"/>
        <v>1051</v>
      </c>
      <c r="B1055" s="21" t="str">
        <f t="shared" si="50"/>
        <v>80002356</v>
      </c>
      <c r="C1055" s="21" t="s">
        <v>2369</v>
      </c>
      <c r="D1055" s="22"/>
      <c r="E1055" s="22" t="s">
        <v>2370</v>
      </c>
      <c r="F1055" s="22" t="s">
        <v>1255</v>
      </c>
      <c r="G1055" s="22" t="s">
        <v>205</v>
      </c>
      <c r="H1055" s="22" t="s">
        <v>1262</v>
      </c>
      <c r="I1055" s="21" t="str">
        <f t="shared" si="51"/>
        <v>OPERASIONAL</v>
      </c>
      <c r="J1055" s="21" t="s">
        <v>16</v>
      </c>
      <c r="M1055" s="14" t="s">
        <v>2369</v>
      </c>
    </row>
    <row r="1056" spans="1:13">
      <c r="A1056" s="22">
        <f t="shared" si="52"/>
        <v>1052</v>
      </c>
      <c r="B1056" s="21" t="str">
        <f t="shared" si="50"/>
        <v>80002842</v>
      </c>
      <c r="C1056" s="21" t="s">
        <v>2371</v>
      </c>
      <c r="D1056" s="22"/>
      <c r="E1056" s="22" t="s">
        <v>2372</v>
      </c>
      <c r="F1056" s="22" t="s">
        <v>1255</v>
      </c>
      <c r="G1056" s="22" t="s">
        <v>2144</v>
      </c>
      <c r="H1056" s="22" t="s">
        <v>652</v>
      </c>
      <c r="I1056" s="21" t="str">
        <f t="shared" si="51"/>
        <v>OPERASIONAL</v>
      </c>
      <c r="J1056" s="21" t="s">
        <v>16</v>
      </c>
      <c r="M1056" s="14" t="s">
        <v>2371</v>
      </c>
    </row>
    <row r="1057" spans="1:13">
      <c r="A1057" s="22">
        <f t="shared" si="52"/>
        <v>1053</v>
      </c>
      <c r="B1057" s="21" t="str">
        <f t="shared" si="50"/>
        <v>80003136</v>
      </c>
      <c r="C1057" s="21">
        <v>80003136</v>
      </c>
      <c r="D1057" s="22"/>
      <c r="E1057" s="22" t="s">
        <v>2373</v>
      </c>
      <c r="F1057" s="22" t="s">
        <v>1255</v>
      </c>
      <c r="G1057" s="22" t="s">
        <v>2374</v>
      </c>
      <c r="H1057" s="22" t="s">
        <v>682</v>
      </c>
      <c r="I1057" s="21" t="str">
        <f t="shared" si="51"/>
        <v>OPERASIONAL</v>
      </c>
      <c r="J1057" s="21" t="s">
        <v>16</v>
      </c>
      <c r="M1057" s="14" t="s">
        <v>2375</v>
      </c>
    </row>
    <row r="1058" spans="1:13">
      <c r="A1058" s="22">
        <f t="shared" si="52"/>
        <v>1054</v>
      </c>
      <c r="B1058" s="21" t="str">
        <f t="shared" si="50"/>
        <v>80004323</v>
      </c>
      <c r="C1058" s="21">
        <v>80004323</v>
      </c>
      <c r="D1058" s="22"/>
      <c r="E1058" s="22" t="s">
        <v>2376</v>
      </c>
      <c r="F1058" s="22" t="s">
        <v>1255</v>
      </c>
      <c r="G1058" s="22" t="s">
        <v>205</v>
      </c>
      <c r="H1058" s="22" t="s">
        <v>405</v>
      </c>
      <c r="I1058" s="21" t="str">
        <f t="shared" si="51"/>
        <v>OPERASIONAL</v>
      </c>
      <c r="J1058" s="21" t="s">
        <v>16</v>
      </c>
      <c r="M1058" s="14" t="s">
        <v>2377</v>
      </c>
    </row>
    <row r="1059" spans="1:13">
      <c r="A1059" s="22">
        <f t="shared" si="52"/>
        <v>1055</v>
      </c>
      <c r="B1059" s="21" t="str">
        <f t="shared" si="50"/>
        <v>80004168</v>
      </c>
      <c r="C1059" s="21">
        <v>80004168</v>
      </c>
      <c r="D1059" s="22"/>
      <c r="E1059" s="22" t="s">
        <v>2378</v>
      </c>
      <c r="F1059" s="22" t="s">
        <v>1255</v>
      </c>
      <c r="G1059" s="22" t="s">
        <v>1264</v>
      </c>
      <c r="H1059" s="22" t="s">
        <v>405</v>
      </c>
      <c r="I1059" s="21" t="str">
        <f t="shared" si="51"/>
        <v>OPERASIONAL</v>
      </c>
      <c r="J1059" s="21" t="s">
        <v>16</v>
      </c>
      <c r="M1059" s="14" t="s">
        <v>2379</v>
      </c>
    </row>
    <row r="1060" spans="1:13">
      <c r="A1060" s="22">
        <f t="shared" si="52"/>
        <v>1056</v>
      </c>
      <c r="B1060" s="21" t="str">
        <f t="shared" si="50"/>
        <v>80004621</v>
      </c>
      <c r="C1060" s="21">
        <v>80004621</v>
      </c>
      <c r="D1060" s="22"/>
      <c r="E1060" s="22" t="s">
        <v>2380</v>
      </c>
      <c r="F1060" s="22" t="s">
        <v>1255</v>
      </c>
      <c r="G1060" s="22" t="s">
        <v>205</v>
      </c>
      <c r="H1060" s="22" t="s">
        <v>405</v>
      </c>
      <c r="I1060" s="21" t="str">
        <f t="shared" si="51"/>
        <v>OPERASIONAL</v>
      </c>
      <c r="J1060" s="21" t="s">
        <v>16</v>
      </c>
      <c r="M1060" s="14" t="s">
        <v>2381</v>
      </c>
    </row>
    <row r="1061" spans="1:13">
      <c r="A1061" s="22">
        <f t="shared" si="52"/>
        <v>1057</v>
      </c>
      <c r="B1061" s="21" t="str">
        <f t="shared" si="50"/>
        <v>80002611</v>
      </c>
      <c r="C1061" s="21" t="s">
        <v>2382</v>
      </c>
      <c r="D1061" s="22"/>
      <c r="E1061" s="22" t="s">
        <v>2383</v>
      </c>
      <c r="F1061" s="22" t="s">
        <v>1255</v>
      </c>
      <c r="G1061" s="22" t="s">
        <v>1264</v>
      </c>
      <c r="H1061" s="22" t="s">
        <v>652</v>
      </c>
      <c r="I1061" s="21" t="str">
        <f t="shared" si="51"/>
        <v>OPERASIONAL</v>
      </c>
      <c r="J1061" s="21" t="s">
        <v>16</v>
      </c>
      <c r="M1061" s="14" t="s">
        <v>2382</v>
      </c>
    </row>
    <row r="1062" spans="1:13">
      <c r="A1062" s="22">
        <f t="shared" si="52"/>
        <v>1058</v>
      </c>
      <c r="B1062" s="21" t="str">
        <f t="shared" si="50"/>
        <v>80004324</v>
      </c>
      <c r="C1062" s="21">
        <v>80004324</v>
      </c>
      <c r="D1062" s="22"/>
      <c r="E1062" s="22" t="s">
        <v>2384</v>
      </c>
      <c r="F1062" s="22" t="s">
        <v>1255</v>
      </c>
      <c r="G1062" s="22" t="s">
        <v>1264</v>
      </c>
      <c r="H1062" s="22" t="s">
        <v>405</v>
      </c>
      <c r="I1062" s="21" t="str">
        <f t="shared" si="51"/>
        <v>OPERASIONAL</v>
      </c>
      <c r="J1062" s="21" t="s">
        <v>16</v>
      </c>
      <c r="M1062" s="14" t="s">
        <v>2385</v>
      </c>
    </row>
    <row r="1063" spans="1:13">
      <c r="A1063" s="22">
        <f t="shared" si="52"/>
        <v>1059</v>
      </c>
      <c r="B1063" s="21" t="str">
        <f t="shared" si="50"/>
        <v>80004326</v>
      </c>
      <c r="C1063" s="21">
        <v>80004326</v>
      </c>
      <c r="D1063" s="22"/>
      <c r="E1063" s="22" t="s">
        <v>2386</v>
      </c>
      <c r="F1063" s="22" t="s">
        <v>1255</v>
      </c>
      <c r="G1063" s="22" t="s">
        <v>205</v>
      </c>
      <c r="H1063" s="22" t="s">
        <v>405</v>
      </c>
      <c r="I1063" s="21" t="str">
        <f t="shared" si="51"/>
        <v>OPERASIONAL</v>
      </c>
      <c r="J1063" s="21" t="s">
        <v>16</v>
      </c>
      <c r="M1063" s="14" t="s">
        <v>2387</v>
      </c>
    </row>
    <row r="1064" spans="1:13">
      <c r="A1064" s="22">
        <f t="shared" si="52"/>
        <v>1060</v>
      </c>
      <c r="B1064" s="21" t="str">
        <f t="shared" si="50"/>
        <v>00112219</v>
      </c>
      <c r="C1064" s="21" t="s">
        <v>2388</v>
      </c>
      <c r="D1064" s="22"/>
      <c r="E1064" s="22" t="s">
        <v>2389</v>
      </c>
      <c r="F1064" s="22" t="s">
        <v>1255</v>
      </c>
      <c r="G1064" s="22" t="s">
        <v>1289</v>
      </c>
      <c r="H1064" s="22" t="s">
        <v>1290</v>
      </c>
      <c r="I1064" s="21" t="str">
        <f t="shared" si="51"/>
        <v>OPERASIONAL</v>
      </c>
      <c r="J1064" s="21" t="s">
        <v>16</v>
      </c>
      <c r="M1064" s="14" t="s">
        <v>2388</v>
      </c>
    </row>
    <row r="1065" spans="1:13">
      <c r="A1065" s="22">
        <f t="shared" si="52"/>
        <v>1061</v>
      </c>
      <c r="B1065" s="21" t="str">
        <f t="shared" si="50"/>
        <v>80002613</v>
      </c>
      <c r="C1065" s="21" t="s">
        <v>2390</v>
      </c>
      <c r="D1065" s="22"/>
      <c r="E1065" s="22" t="s">
        <v>2389</v>
      </c>
      <c r="F1065" s="22" t="s">
        <v>1255</v>
      </c>
      <c r="G1065" s="22" t="s">
        <v>1264</v>
      </c>
      <c r="H1065" s="22" t="s">
        <v>206</v>
      </c>
      <c r="I1065" s="21" t="str">
        <f t="shared" si="51"/>
        <v>OPERASIONAL</v>
      </c>
      <c r="J1065" s="21" t="s">
        <v>16</v>
      </c>
      <c r="M1065" s="14" t="s">
        <v>2390</v>
      </c>
    </row>
    <row r="1066" spans="1:13">
      <c r="A1066" s="22">
        <f t="shared" si="52"/>
        <v>1062</v>
      </c>
      <c r="B1066" s="21" t="str">
        <f t="shared" si="50"/>
        <v>80004175</v>
      </c>
      <c r="C1066" s="21">
        <v>80004175</v>
      </c>
      <c r="D1066" s="22"/>
      <c r="E1066" s="22" t="s">
        <v>2391</v>
      </c>
      <c r="F1066" s="22" t="s">
        <v>1255</v>
      </c>
      <c r="G1066" s="22" t="s">
        <v>1264</v>
      </c>
      <c r="H1066" s="22" t="s">
        <v>405</v>
      </c>
      <c r="I1066" s="21" t="str">
        <f t="shared" si="51"/>
        <v>OPERASIONAL</v>
      </c>
      <c r="J1066" s="21" t="s">
        <v>16</v>
      </c>
      <c r="M1066" s="14" t="s">
        <v>2392</v>
      </c>
    </row>
    <row r="1067" spans="1:13">
      <c r="A1067" s="22">
        <f t="shared" si="52"/>
        <v>1063</v>
      </c>
      <c r="B1067" s="21" t="str">
        <f t="shared" si="50"/>
        <v>80004328</v>
      </c>
      <c r="C1067" s="21">
        <v>80004328</v>
      </c>
      <c r="D1067" s="22"/>
      <c r="E1067" s="22" t="s">
        <v>2393</v>
      </c>
      <c r="F1067" s="22" t="s">
        <v>1255</v>
      </c>
      <c r="G1067" s="22" t="s">
        <v>205</v>
      </c>
      <c r="H1067" s="22" t="s">
        <v>405</v>
      </c>
      <c r="I1067" s="21" t="str">
        <f t="shared" si="51"/>
        <v>OPERASIONAL</v>
      </c>
      <c r="J1067" s="21" t="s">
        <v>16</v>
      </c>
      <c r="M1067" s="14" t="s">
        <v>2394</v>
      </c>
    </row>
    <row r="1068" spans="1:13">
      <c r="A1068" s="22">
        <f t="shared" si="52"/>
        <v>1064</v>
      </c>
      <c r="B1068" s="21" t="str">
        <f t="shared" si="50"/>
        <v>80003139</v>
      </c>
      <c r="C1068" s="21" t="s">
        <v>2395</v>
      </c>
      <c r="D1068" s="22"/>
      <c r="E1068" s="22" t="s">
        <v>2396</v>
      </c>
      <c r="F1068" s="22" t="s">
        <v>1255</v>
      </c>
      <c r="G1068" s="22" t="s">
        <v>2374</v>
      </c>
      <c r="H1068" s="22" t="s">
        <v>682</v>
      </c>
      <c r="I1068" s="21" t="str">
        <f t="shared" si="51"/>
        <v>OPERASIONAL</v>
      </c>
      <c r="J1068" s="21" t="s">
        <v>16</v>
      </c>
      <c r="M1068" s="14" t="s">
        <v>2395</v>
      </c>
    </row>
    <row r="1069" spans="1:13">
      <c r="A1069" s="22">
        <f t="shared" si="52"/>
        <v>1065</v>
      </c>
      <c r="B1069" s="21" t="str">
        <f t="shared" si="50"/>
        <v>80004981</v>
      </c>
      <c r="C1069" s="21">
        <v>80004981</v>
      </c>
      <c r="D1069" s="22"/>
      <c r="E1069" s="22" t="s">
        <v>2397</v>
      </c>
      <c r="F1069" s="22" t="s">
        <v>1255</v>
      </c>
      <c r="G1069" s="22" t="s">
        <v>205</v>
      </c>
      <c r="H1069" s="22" t="s">
        <v>405</v>
      </c>
      <c r="I1069" s="21" t="str">
        <f t="shared" si="51"/>
        <v>OPERASIONAL</v>
      </c>
      <c r="J1069" s="21" t="s">
        <v>16</v>
      </c>
      <c r="M1069" s="14" t="s">
        <v>2398</v>
      </c>
    </row>
    <row r="1070" spans="1:13">
      <c r="A1070" s="22">
        <f t="shared" si="52"/>
        <v>1066</v>
      </c>
      <c r="B1070" s="21" t="str">
        <f t="shared" si="50"/>
        <v>80002655</v>
      </c>
      <c r="C1070" s="21" t="s">
        <v>2399</v>
      </c>
      <c r="D1070" s="22"/>
      <c r="E1070" s="22" t="s">
        <v>2400</v>
      </c>
      <c r="F1070" s="22" t="s">
        <v>1255</v>
      </c>
      <c r="G1070" s="22" t="s">
        <v>1280</v>
      </c>
      <c r="H1070" s="22" t="s">
        <v>937</v>
      </c>
      <c r="I1070" s="21" t="str">
        <f t="shared" si="51"/>
        <v>OPERASIONAL</v>
      </c>
      <c r="J1070" s="21" t="s">
        <v>16</v>
      </c>
      <c r="M1070" s="14" t="s">
        <v>2399</v>
      </c>
    </row>
    <row r="1071" spans="1:13">
      <c r="A1071" s="22">
        <f t="shared" si="52"/>
        <v>1067</v>
      </c>
      <c r="B1071" s="21" t="str">
        <f t="shared" si="50"/>
        <v>80004331</v>
      </c>
      <c r="C1071" s="21" t="s">
        <v>2401</v>
      </c>
      <c r="D1071" s="22"/>
      <c r="E1071" s="22" t="s">
        <v>2402</v>
      </c>
      <c r="F1071" s="22" t="s">
        <v>1255</v>
      </c>
      <c r="G1071" s="22" t="s">
        <v>1628</v>
      </c>
      <c r="H1071" s="22" t="s">
        <v>328</v>
      </c>
      <c r="I1071" s="21" t="str">
        <f t="shared" si="51"/>
        <v>OPERASIONAL</v>
      </c>
      <c r="J1071" s="21" t="s">
        <v>16</v>
      </c>
      <c r="M1071" s="14" t="s">
        <v>2401</v>
      </c>
    </row>
    <row r="1072" spans="1:13">
      <c r="A1072" s="22">
        <f t="shared" si="52"/>
        <v>1068</v>
      </c>
      <c r="B1072" s="21" t="str">
        <f t="shared" si="50"/>
        <v>80002593</v>
      </c>
      <c r="C1072" s="21" t="s">
        <v>2403</v>
      </c>
      <c r="D1072" s="22"/>
      <c r="E1072" s="22" t="s">
        <v>2404</v>
      </c>
      <c r="F1072" s="22" t="s">
        <v>1255</v>
      </c>
      <c r="G1072" s="22" t="s">
        <v>1264</v>
      </c>
      <c r="H1072" s="22" t="s">
        <v>206</v>
      </c>
      <c r="I1072" s="21" t="str">
        <f t="shared" si="51"/>
        <v>OPERASIONAL</v>
      </c>
      <c r="J1072" s="21" t="s">
        <v>16</v>
      </c>
      <c r="M1072" s="14" t="s">
        <v>2403</v>
      </c>
    </row>
    <row r="1073" spans="1:13">
      <c r="A1073" s="22">
        <f t="shared" si="52"/>
        <v>1069</v>
      </c>
      <c r="B1073" s="21" t="str">
        <f t="shared" si="50"/>
        <v>80004379</v>
      </c>
      <c r="C1073" s="21" t="s">
        <v>2405</v>
      </c>
      <c r="D1073" s="22"/>
      <c r="E1073" s="22" t="s">
        <v>2406</v>
      </c>
      <c r="F1073" s="22" t="s">
        <v>1255</v>
      </c>
      <c r="G1073" s="22" t="s">
        <v>1367</v>
      </c>
      <c r="H1073" s="22" t="s">
        <v>328</v>
      </c>
      <c r="I1073" s="21" t="str">
        <f t="shared" si="51"/>
        <v>OPERASIONAL</v>
      </c>
      <c r="J1073" s="21" t="s">
        <v>16</v>
      </c>
      <c r="M1073" s="14" t="s">
        <v>2405</v>
      </c>
    </row>
    <row r="1074" spans="1:13">
      <c r="A1074" s="22">
        <f t="shared" si="52"/>
        <v>1070</v>
      </c>
      <c r="B1074" s="21" t="str">
        <f t="shared" si="50"/>
        <v>80003966</v>
      </c>
      <c r="C1074" s="21">
        <v>80003966</v>
      </c>
      <c r="D1074" s="22"/>
      <c r="E1074" s="22" t="s">
        <v>2407</v>
      </c>
      <c r="F1074" s="22" t="s">
        <v>1255</v>
      </c>
      <c r="G1074" s="22" t="s">
        <v>205</v>
      </c>
      <c r="H1074" s="22" t="s">
        <v>405</v>
      </c>
      <c r="I1074" s="21" t="str">
        <f t="shared" si="51"/>
        <v>OPERASIONAL</v>
      </c>
      <c r="J1074" s="21" t="s">
        <v>16</v>
      </c>
      <c r="M1074" s="14" t="s">
        <v>2408</v>
      </c>
    </row>
    <row r="1075" spans="1:13">
      <c r="A1075" s="22">
        <f t="shared" si="52"/>
        <v>1071</v>
      </c>
      <c r="B1075" s="21" t="str">
        <f t="shared" si="50"/>
        <v>80004491</v>
      </c>
      <c r="C1075" s="21">
        <v>80004491</v>
      </c>
      <c r="D1075" s="22"/>
      <c r="E1075" s="22" t="s">
        <v>1056</v>
      </c>
      <c r="F1075" s="22" t="s">
        <v>1255</v>
      </c>
      <c r="G1075" s="22" t="s">
        <v>205</v>
      </c>
      <c r="H1075" s="22" t="s">
        <v>1262</v>
      </c>
      <c r="I1075" s="21" t="str">
        <f t="shared" si="51"/>
        <v>OPERASIONAL</v>
      </c>
      <c r="J1075" s="21" t="s">
        <v>16</v>
      </c>
      <c r="M1075" s="14" t="s">
        <v>2409</v>
      </c>
    </row>
    <row r="1076" spans="1:13">
      <c r="A1076" s="22">
        <f t="shared" si="52"/>
        <v>1072</v>
      </c>
      <c r="B1076" s="21" t="str">
        <f t="shared" si="50"/>
        <v>80004597</v>
      </c>
      <c r="C1076" s="21" t="s">
        <v>2410</v>
      </c>
      <c r="D1076" s="22"/>
      <c r="E1076" s="22" t="s">
        <v>2411</v>
      </c>
      <c r="F1076" s="22" t="s">
        <v>1255</v>
      </c>
      <c r="G1076" s="22" t="s">
        <v>1299</v>
      </c>
      <c r="H1076" s="22" t="s">
        <v>386</v>
      </c>
      <c r="I1076" s="21" t="str">
        <f t="shared" si="51"/>
        <v>OPERASIONAL</v>
      </c>
      <c r="J1076" s="21" t="s">
        <v>16</v>
      </c>
      <c r="M1076" s="14" t="s">
        <v>2410</v>
      </c>
    </row>
    <row r="1077" spans="1:13">
      <c r="A1077" s="22">
        <f t="shared" si="52"/>
        <v>1073</v>
      </c>
      <c r="B1077" s="21" t="str">
        <f t="shared" si="50"/>
        <v>80003288</v>
      </c>
      <c r="C1077" s="21">
        <v>80003288</v>
      </c>
      <c r="D1077" s="22"/>
      <c r="E1077" s="22" t="s">
        <v>2412</v>
      </c>
      <c r="F1077" s="22" t="s">
        <v>1255</v>
      </c>
      <c r="G1077" s="22" t="s">
        <v>2012</v>
      </c>
      <c r="H1077" s="22" t="s">
        <v>393</v>
      </c>
      <c r="I1077" s="21" t="str">
        <f t="shared" si="51"/>
        <v>PENGAWAS</v>
      </c>
      <c r="J1077" s="21" t="s">
        <v>57</v>
      </c>
      <c r="M1077" s="14" t="s">
        <v>2413</v>
      </c>
    </row>
    <row r="1078" spans="1:13">
      <c r="A1078" s="22">
        <f t="shared" si="52"/>
        <v>1074</v>
      </c>
      <c r="B1078" s="21" t="str">
        <f t="shared" si="50"/>
        <v>00118101</v>
      </c>
      <c r="C1078" s="21" t="s">
        <v>2414</v>
      </c>
      <c r="D1078" s="22"/>
      <c r="E1078" s="22" t="s">
        <v>2415</v>
      </c>
      <c r="F1078" s="22" t="s">
        <v>1255</v>
      </c>
      <c r="G1078" s="22" t="s">
        <v>2416</v>
      </c>
      <c r="H1078" s="22" t="s">
        <v>1424</v>
      </c>
      <c r="I1078" s="21" t="str">
        <f t="shared" si="51"/>
        <v>PENGAWAS</v>
      </c>
      <c r="J1078" s="21" t="s">
        <v>57</v>
      </c>
      <c r="M1078" s="14" t="s">
        <v>2414</v>
      </c>
    </row>
    <row r="1079" spans="1:13">
      <c r="A1079" s="22">
        <f t="shared" si="52"/>
        <v>1075</v>
      </c>
      <c r="B1079" s="21" t="str">
        <f t="shared" si="50"/>
        <v>80004934</v>
      </c>
      <c r="C1079" s="21">
        <v>80004934</v>
      </c>
      <c r="D1079" s="22"/>
      <c r="E1079" s="22" t="s">
        <v>2417</v>
      </c>
      <c r="F1079" s="22" t="s">
        <v>1255</v>
      </c>
      <c r="G1079" s="22" t="s">
        <v>205</v>
      </c>
      <c r="H1079" s="22" t="s">
        <v>405</v>
      </c>
      <c r="I1079" s="21" t="str">
        <f t="shared" si="51"/>
        <v>OPERASIONAL</v>
      </c>
      <c r="J1079" s="21" t="s">
        <v>16</v>
      </c>
      <c r="M1079" s="14" t="s">
        <v>2418</v>
      </c>
    </row>
    <row r="1080" spans="1:13">
      <c r="A1080" s="22">
        <f t="shared" si="52"/>
        <v>1076</v>
      </c>
      <c r="B1080" s="21" t="str">
        <f t="shared" si="50"/>
        <v>80002394</v>
      </c>
      <c r="C1080" s="21" t="s">
        <v>2419</v>
      </c>
      <c r="D1080" s="22"/>
      <c r="E1080" s="22" t="s">
        <v>2420</v>
      </c>
      <c r="F1080" s="22" t="s">
        <v>1255</v>
      </c>
      <c r="G1080" s="22" t="s">
        <v>205</v>
      </c>
      <c r="H1080" s="22" t="s">
        <v>1262</v>
      </c>
      <c r="I1080" s="21" t="str">
        <f t="shared" si="51"/>
        <v>OPERASIONAL</v>
      </c>
      <c r="J1080" s="21" t="s">
        <v>16</v>
      </c>
      <c r="M1080" s="14" t="s">
        <v>2419</v>
      </c>
    </row>
    <row r="1081" spans="1:13">
      <c r="A1081" s="22">
        <f t="shared" si="52"/>
        <v>1077</v>
      </c>
      <c r="B1081" s="21" t="str">
        <f t="shared" si="50"/>
        <v>80002960</v>
      </c>
      <c r="C1081" s="21" t="s">
        <v>2421</v>
      </c>
      <c r="D1081" s="22"/>
      <c r="E1081" s="22" t="s">
        <v>2422</v>
      </c>
      <c r="F1081" s="22" t="s">
        <v>1255</v>
      </c>
      <c r="G1081" s="22" t="s">
        <v>205</v>
      </c>
      <c r="H1081" s="22" t="s">
        <v>206</v>
      </c>
      <c r="I1081" s="21" t="str">
        <f t="shared" si="51"/>
        <v>OPERASIONAL</v>
      </c>
      <c r="J1081" s="21" t="s">
        <v>16</v>
      </c>
      <c r="M1081" s="14" t="s">
        <v>2421</v>
      </c>
    </row>
    <row r="1082" spans="1:13">
      <c r="A1082" s="22">
        <f t="shared" si="52"/>
        <v>1078</v>
      </c>
      <c r="B1082" s="21" t="str">
        <f t="shared" si="50"/>
        <v>80004031</v>
      </c>
      <c r="C1082" s="21" t="s">
        <v>2423</v>
      </c>
      <c r="D1082" s="22"/>
      <c r="E1082" s="22" t="s">
        <v>2424</v>
      </c>
      <c r="F1082" s="22" t="s">
        <v>1255</v>
      </c>
      <c r="G1082" s="22" t="s">
        <v>1396</v>
      </c>
      <c r="H1082" s="22" t="s">
        <v>328</v>
      </c>
      <c r="I1082" s="21" t="str">
        <f t="shared" si="51"/>
        <v>OPERASIONAL</v>
      </c>
      <c r="J1082" s="21" t="s">
        <v>16</v>
      </c>
      <c r="M1082" s="14" t="s">
        <v>2423</v>
      </c>
    </row>
    <row r="1083" spans="1:13">
      <c r="A1083" s="22">
        <f t="shared" si="52"/>
        <v>1079</v>
      </c>
      <c r="B1083" s="21" t="str">
        <f t="shared" ref="B1083:B1146" si="53">TEXT(C1083,"00000000")</f>
        <v>80002362</v>
      </c>
      <c r="C1083" s="21" t="s">
        <v>2425</v>
      </c>
      <c r="D1083" s="22"/>
      <c r="E1083" s="22" t="s">
        <v>2426</v>
      </c>
      <c r="F1083" s="22" t="s">
        <v>1255</v>
      </c>
      <c r="G1083" s="22" t="s">
        <v>1264</v>
      </c>
      <c r="H1083" s="22" t="s">
        <v>1262</v>
      </c>
      <c r="I1083" s="21" t="str">
        <f t="shared" si="51"/>
        <v>OPERASIONAL</v>
      </c>
      <c r="J1083" s="21" t="s">
        <v>16</v>
      </c>
      <c r="M1083" s="14" t="s">
        <v>2425</v>
      </c>
    </row>
    <row r="1084" spans="1:13">
      <c r="A1084" s="22">
        <f t="shared" si="52"/>
        <v>1080</v>
      </c>
      <c r="B1084" s="21" t="str">
        <f t="shared" si="53"/>
        <v>80004319</v>
      </c>
      <c r="C1084" s="21">
        <v>80004319</v>
      </c>
      <c r="D1084" s="22"/>
      <c r="E1084" s="22" t="s">
        <v>2427</v>
      </c>
      <c r="F1084" s="22" t="s">
        <v>1255</v>
      </c>
      <c r="G1084" s="22" t="s">
        <v>205</v>
      </c>
      <c r="H1084" s="22" t="s">
        <v>405</v>
      </c>
      <c r="I1084" s="21" t="str">
        <f t="shared" si="51"/>
        <v>OPERASIONAL</v>
      </c>
      <c r="J1084" s="21" t="s">
        <v>16</v>
      </c>
      <c r="M1084" s="14" t="s">
        <v>2428</v>
      </c>
    </row>
    <row r="1085" spans="1:13">
      <c r="A1085" s="22">
        <f t="shared" si="52"/>
        <v>1081</v>
      </c>
      <c r="B1085" s="21" t="str">
        <f t="shared" si="53"/>
        <v>80001862</v>
      </c>
      <c r="C1085" s="21" t="s">
        <v>2429</v>
      </c>
      <c r="D1085" s="22"/>
      <c r="E1085" s="22" t="s">
        <v>2430</v>
      </c>
      <c r="F1085" s="22" t="s">
        <v>1255</v>
      </c>
      <c r="G1085" s="22" t="s">
        <v>1264</v>
      </c>
      <c r="H1085" s="22" t="s">
        <v>1262</v>
      </c>
      <c r="I1085" s="21" t="str">
        <f t="shared" si="51"/>
        <v>OPERASIONAL</v>
      </c>
      <c r="J1085" s="21" t="s">
        <v>16</v>
      </c>
      <c r="M1085" s="14" t="s">
        <v>2429</v>
      </c>
    </row>
    <row r="1086" spans="1:13">
      <c r="A1086" s="22">
        <f t="shared" si="52"/>
        <v>1082</v>
      </c>
      <c r="B1086" s="21" t="str">
        <f t="shared" si="53"/>
        <v>80003186</v>
      </c>
      <c r="C1086" s="21" t="s">
        <v>2431</v>
      </c>
      <c r="D1086" s="22"/>
      <c r="E1086" s="22" t="s">
        <v>2432</v>
      </c>
      <c r="F1086" s="22" t="s">
        <v>1255</v>
      </c>
      <c r="G1086" s="22" t="s">
        <v>1264</v>
      </c>
      <c r="H1086" s="22" t="s">
        <v>1262</v>
      </c>
      <c r="I1086" s="21" t="str">
        <f t="shared" si="51"/>
        <v>OPERASIONAL</v>
      </c>
      <c r="J1086" s="21" t="s">
        <v>16</v>
      </c>
      <c r="M1086" s="14" t="s">
        <v>2431</v>
      </c>
    </row>
    <row r="1087" spans="1:13">
      <c r="A1087" s="22">
        <f t="shared" si="52"/>
        <v>1083</v>
      </c>
      <c r="B1087" s="21" t="str">
        <f t="shared" si="53"/>
        <v>80003790</v>
      </c>
      <c r="C1087" s="21" t="s">
        <v>2433</v>
      </c>
      <c r="D1087" s="22"/>
      <c r="E1087" s="22" t="s">
        <v>2434</v>
      </c>
      <c r="F1087" s="22" t="s">
        <v>1255</v>
      </c>
      <c r="G1087" s="22" t="s">
        <v>205</v>
      </c>
      <c r="H1087" s="22" t="s">
        <v>206</v>
      </c>
      <c r="I1087" s="21" t="str">
        <f t="shared" si="51"/>
        <v>OPERASIONAL</v>
      </c>
      <c r="J1087" s="21" t="s">
        <v>16</v>
      </c>
      <c r="M1087" s="14" t="s">
        <v>2433</v>
      </c>
    </row>
    <row r="1088" spans="1:13">
      <c r="A1088" s="22">
        <f t="shared" si="52"/>
        <v>1084</v>
      </c>
      <c r="B1088" s="21" t="str">
        <f t="shared" si="53"/>
        <v>80001767</v>
      </c>
      <c r="C1088" s="21" t="s">
        <v>2435</v>
      </c>
      <c r="D1088" s="22"/>
      <c r="E1088" s="22" t="s">
        <v>2436</v>
      </c>
      <c r="F1088" s="22" t="s">
        <v>1255</v>
      </c>
      <c r="G1088" s="22" t="s">
        <v>1396</v>
      </c>
      <c r="H1088" s="22" t="s">
        <v>1329</v>
      </c>
      <c r="I1088" s="21" t="str">
        <f t="shared" si="51"/>
        <v>OPERASIONAL</v>
      </c>
      <c r="J1088" s="21" t="s">
        <v>16</v>
      </c>
      <c r="M1088" s="14" t="s">
        <v>2435</v>
      </c>
    </row>
    <row r="1089" spans="1:13">
      <c r="A1089" s="22">
        <f t="shared" si="52"/>
        <v>1085</v>
      </c>
      <c r="B1089" s="21" t="str">
        <f t="shared" si="53"/>
        <v>80002647</v>
      </c>
      <c r="C1089" s="21" t="s">
        <v>2437</v>
      </c>
      <c r="D1089" s="22"/>
      <c r="E1089" s="22" t="s">
        <v>2438</v>
      </c>
      <c r="F1089" s="22" t="s">
        <v>1255</v>
      </c>
      <c r="G1089" s="22" t="s">
        <v>205</v>
      </c>
      <c r="H1089" s="22" t="s">
        <v>206</v>
      </c>
      <c r="I1089" s="21" t="str">
        <f t="shared" si="51"/>
        <v>OPERASIONAL</v>
      </c>
      <c r="J1089" s="21" t="s">
        <v>16</v>
      </c>
      <c r="M1089" s="14" t="s">
        <v>2437</v>
      </c>
    </row>
    <row r="1090" spans="1:13">
      <c r="A1090" s="22">
        <f t="shared" si="52"/>
        <v>1086</v>
      </c>
      <c r="B1090" s="21" t="str">
        <f t="shared" si="53"/>
        <v>80004152</v>
      </c>
      <c r="C1090" s="21" t="s">
        <v>2439</v>
      </c>
      <c r="D1090" s="22"/>
      <c r="E1090" s="22" t="s">
        <v>2440</v>
      </c>
      <c r="F1090" s="22" t="s">
        <v>1255</v>
      </c>
      <c r="G1090" s="22" t="s">
        <v>1386</v>
      </c>
      <c r="H1090" s="22" t="s">
        <v>328</v>
      </c>
      <c r="I1090" s="21" t="str">
        <f t="shared" si="51"/>
        <v>OPERASIONAL</v>
      </c>
      <c r="J1090" s="21" t="s">
        <v>16</v>
      </c>
      <c r="M1090" s="14" t="s">
        <v>2439</v>
      </c>
    </row>
    <row r="1091" spans="1:13">
      <c r="A1091" s="22">
        <f t="shared" si="52"/>
        <v>1087</v>
      </c>
      <c r="B1091" s="21" t="str">
        <f t="shared" si="53"/>
        <v>80001799</v>
      </c>
      <c r="C1091" s="21" t="s">
        <v>2441</v>
      </c>
      <c r="D1091" s="22"/>
      <c r="E1091" s="22" t="s">
        <v>2442</v>
      </c>
      <c r="F1091" s="22" t="s">
        <v>1255</v>
      </c>
      <c r="G1091" s="22" t="s">
        <v>1423</v>
      </c>
      <c r="H1091" s="22" t="s">
        <v>1894</v>
      </c>
      <c r="I1091" s="21" t="str">
        <f t="shared" si="51"/>
        <v>PENGAWAS</v>
      </c>
      <c r="J1091" s="21" t="s">
        <v>57</v>
      </c>
      <c r="M1091" s="14" t="s">
        <v>2441</v>
      </c>
    </row>
    <row r="1092" spans="1:13">
      <c r="A1092" s="22">
        <f t="shared" si="52"/>
        <v>1088</v>
      </c>
      <c r="B1092" s="21" t="str">
        <f t="shared" si="53"/>
        <v>80003786</v>
      </c>
      <c r="C1092" s="21" t="s">
        <v>2443</v>
      </c>
      <c r="D1092" s="22"/>
      <c r="E1092" s="22" t="s">
        <v>2442</v>
      </c>
      <c r="F1092" s="22" t="s">
        <v>1255</v>
      </c>
      <c r="G1092" s="22" t="s">
        <v>205</v>
      </c>
      <c r="H1092" s="22" t="s">
        <v>206</v>
      </c>
      <c r="I1092" s="21" t="str">
        <f t="shared" si="51"/>
        <v>OPERASIONAL</v>
      </c>
      <c r="J1092" s="21" t="s">
        <v>16</v>
      </c>
      <c r="M1092" s="14" t="s">
        <v>2443</v>
      </c>
    </row>
    <row r="1093" spans="1:13">
      <c r="A1093" s="22">
        <f t="shared" si="52"/>
        <v>1089</v>
      </c>
      <c r="B1093" s="21" t="str">
        <f t="shared" si="53"/>
        <v>80002584</v>
      </c>
      <c r="C1093" s="21" t="s">
        <v>2444</v>
      </c>
      <c r="D1093" s="22"/>
      <c r="E1093" s="22" t="s">
        <v>2445</v>
      </c>
      <c r="F1093" s="22" t="s">
        <v>1255</v>
      </c>
      <c r="G1093" s="22" t="s">
        <v>1289</v>
      </c>
      <c r="H1093" s="22" t="s">
        <v>652</v>
      </c>
      <c r="I1093" s="21" t="str">
        <f t="shared" si="51"/>
        <v>OPERASIONAL</v>
      </c>
      <c r="J1093" s="21" t="s">
        <v>16</v>
      </c>
      <c r="M1093" s="14" t="s">
        <v>2444</v>
      </c>
    </row>
    <row r="1094" spans="1:13">
      <c r="A1094" s="22">
        <f t="shared" si="52"/>
        <v>1090</v>
      </c>
      <c r="B1094" s="21" t="str">
        <f t="shared" si="53"/>
        <v>80002620</v>
      </c>
      <c r="C1094" s="21" t="s">
        <v>2446</v>
      </c>
      <c r="D1094" s="22"/>
      <c r="E1094" s="22" t="s">
        <v>2447</v>
      </c>
      <c r="F1094" s="22" t="s">
        <v>1255</v>
      </c>
      <c r="G1094" s="22" t="s">
        <v>1264</v>
      </c>
      <c r="H1094" s="22" t="s">
        <v>206</v>
      </c>
      <c r="I1094" s="21" t="str">
        <f t="shared" ref="I1094:I1157" si="54">IF(J1094="A","OPERASIONAL",IF(J1094="B","ADMINISTRASI",IF(J1094="C","PENGAWAS",IF(J1094="D","TEMPORERY"))))</f>
        <v>OPERASIONAL</v>
      </c>
      <c r="J1094" s="21" t="s">
        <v>16</v>
      </c>
      <c r="M1094" s="14" t="s">
        <v>2446</v>
      </c>
    </row>
    <row r="1095" spans="1:13">
      <c r="A1095" s="22">
        <f t="shared" ref="A1095:A1158" si="55">A1094+1</f>
        <v>1091</v>
      </c>
      <c r="B1095" s="21" t="str">
        <f t="shared" si="53"/>
        <v>80002393</v>
      </c>
      <c r="C1095" s="21" t="s">
        <v>2448</v>
      </c>
      <c r="D1095" s="22"/>
      <c r="E1095" s="22" t="s">
        <v>2449</v>
      </c>
      <c r="F1095" s="22" t="s">
        <v>1255</v>
      </c>
      <c r="G1095" s="22" t="s">
        <v>1367</v>
      </c>
      <c r="H1095" s="22" t="s">
        <v>1321</v>
      </c>
      <c r="I1095" s="21" t="str">
        <f t="shared" si="54"/>
        <v>OPERASIONAL</v>
      </c>
      <c r="J1095" s="21" t="s">
        <v>16</v>
      </c>
      <c r="M1095" s="14" t="s">
        <v>2448</v>
      </c>
    </row>
    <row r="1096" spans="1:13">
      <c r="A1096" s="22">
        <f t="shared" si="55"/>
        <v>1092</v>
      </c>
      <c r="B1096" s="21" t="str">
        <f t="shared" si="53"/>
        <v>00118361</v>
      </c>
      <c r="C1096" s="21" t="s">
        <v>2450</v>
      </c>
      <c r="D1096" s="22"/>
      <c r="E1096" s="22" t="s">
        <v>2451</v>
      </c>
      <c r="F1096" s="22" t="s">
        <v>1255</v>
      </c>
      <c r="G1096" s="22" t="s">
        <v>1386</v>
      </c>
      <c r="H1096" s="22" t="s">
        <v>1387</v>
      </c>
      <c r="I1096" s="21" t="str">
        <f t="shared" si="54"/>
        <v>OPERASIONAL</v>
      </c>
      <c r="J1096" s="21" t="s">
        <v>16</v>
      </c>
      <c r="M1096" s="14" t="s">
        <v>2450</v>
      </c>
    </row>
    <row r="1097" spans="1:13">
      <c r="A1097" s="22">
        <f t="shared" si="55"/>
        <v>1093</v>
      </c>
      <c r="B1097" s="21" t="str">
        <f t="shared" si="53"/>
        <v>80002786</v>
      </c>
      <c r="C1097" s="21" t="s">
        <v>2452</v>
      </c>
      <c r="D1097" s="22"/>
      <c r="E1097" s="22" t="s">
        <v>2453</v>
      </c>
      <c r="F1097" s="22" t="s">
        <v>1255</v>
      </c>
      <c r="G1097" s="22" t="s">
        <v>1367</v>
      </c>
      <c r="H1097" s="22" t="s">
        <v>1321</v>
      </c>
      <c r="I1097" s="21" t="str">
        <f t="shared" si="54"/>
        <v>OPERASIONAL</v>
      </c>
      <c r="J1097" s="21" t="s">
        <v>16</v>
      </c>
      <c r="M1097" s="14" t="s">
        <v>2452</v>
      </c>
    </row>
    <row r="1098" spans="1:13">
      <c r="A1098" s="22">
        <f t="shared" si="55"/>
        <v>1094</v>
      </c>
      <c r="B1098" s="21" t="str">
        <f t="shared" si="53"/>
        <v>80002822</v>
      </c>
      <c r="C1098" s="21" t="s">
        <v>2454</v>
      </c>
      <c r="D1098" s="22"/>
      <c r="E1098" s="22" t="s">
        <v>2455</v>
      </c>
      <c r="F1098" s="22" t="s">
        <v>1255</v>
      </c>
      <c r="G1098" s="22" t="s">
        <v>1289</v>
      </c>
      <c r="H1098" s="22" t="s">
        <v>652</v>
      </c>
      <c r="I1098" s="21" t="str">
        <f t="shared" si="54"/>
        <v>OPERASIONAL</v>
      </c>
      <c r="J1098" s="21" t="s">
        <v>16</v>
      </c>
      <c r="M1098" s="14" t="s">
        <v>2454</v>
      </c>
    </row>
    <row r="1099" spans="1:13">
      <c r="A1099" s="22">
        <f t="shared" si="55"/>
        <v>1095</v>
      </c>
      <c r="B1099" s="21" t="str">
        <f t="shared" si="53"/>
        <v>80002785</v>
      </c>
      <c r="C1099" s="21" t="s">
        <v>2456</v>
      </c>
      <c r="D1099" s="22"/>
      <c r="E1099" s="22" t="s">
        <v>2457</v>
      </c>
      <c r="F1099" s="22" t="s">
        <v>1255</v>
      </c>
      <c r="G1099" s="22" t="s">
        <v>1367</v>
      </c>
      <c r="H1099" s="22" t="s">
        <v>1321</v>
      </c>
      <c r="I1099" s="21" t="str">
        <f t="shared" si="54"/>
        <v>OPERASIONAL</v>
      </c>
      <c r="J1099" s="21" t="s">
        <v>16</v>
      </c>
      <c r="M1099" s="14" t="s">
        <v>2456</v>
      </c>
    </row>
    <row r="1100" spans="1:13">
      <c r="A1100" s="22">
        <f t="shared" si="55"/>
        <v>1096</v>
      </c>
      <c r="B1100" s="21" t="str">
        <f t="shared" si="53"/>
        <v>80003338</v>
      </c>
      <c r="C1100" s="21" t="s">
        <v>2458</v>
      </c>
      <c r="D1100" s="22"/>
      <c r="E1100" s="22" t="s">
        <v>2459</v>
      </c>
      <c r="F1100" s="22" t="s">
        <v>1255</v>
      </c>
      <c r="G1100" s="22" t="s">
        <v>1289</v>
      </c>
      <c r="H1100" s="22" t="s">
        <v>652</v>
      </c>
      <c r="I1100" s="21" t="str">
        <f t="shared" si="54"/>
        <v>OPERASIONAL</v>
      </c>
      <c r="J1100" s="21" t="s">
        <v>16</v>
      </c>
      <c r="M1100" s="14" t="s">
        <v>2458</v>
      </c>
    </row>
    <row r="1101" spans="1:13">
      <c r="A1101" s="22">
        <f t="shared" si="55"/>
        <v>1097</v>
      </c>
      <c r="B1101" s="21" t="str">
        <f t="shared" si="53"/>
        <v>80002837</v>
      </c>
      <c r="C1101" s="21" t="s">
        <v>2460</v>
      </c>
      <c r="D1101" s="22"/>
      <c r="E1101" s="22" t="s">
        <v>2461</v>
      </c>
      <c r="F1101" s="22" t="s">
        <v>1255</v>
      </c>
      <c r="G1101" s="22" t="s">
        <v>205</v>
      </c>
      <c r="H1101" s="22" t="s">
        <v>652</v>
      </c>
      <c r="I1101" s="21" t="str">
        <f t="shared" si="54"/>
        <v>OPERASIONAL</v>
      </c>
      <c r="J1101" s="21" t="s">
        <v>16</v>
      </c>
      <c r="M1101" s="14" t="s">
        <v>2460</v>
      </c>
    </row>
    <row r="1102" spans="1:13">
      <c r="A1102" s="22">
        <f t="shared" si="55"/>
        <v>1098</v>
      </c>
      <c r="B1102" s="21" t="str">
        <f t="shared" si="53"/>
        <v>80002783</v>
      </c>
      <c r="C1102" s="21" t="s">
        <v>2462</v>
      </c>
      <c r="D1102" s="22"/>
      <c r="E1102" s="22" t="s">
        <v>2463</v>
      </c>
      <c r="F1102" s="22" t="s">
        <v>1255</v>
      </c>
      <c r="G1102" s="22" t="s">
        <v>1367</v>
      </c>
      <c r="H1102" s="22" t="s">
        <v>1321</v>
      </c>
      <c r="I1102" s="21" t="str">
        <f t="shared" si="54"/>
        <v>OPERASIONAL</v>
      </c>
      <c r="J1102" s="21" t="s">
        <v>16</v>
      </c>
      <c r="M1102" s="14" t="s">
        <v>2462</v>
      </c>
    </row>
    <row r="1103" spans="1:13">
      <c r="A1103" s="22">
        <f t="shared" si="55"/>
        <v>1099</v>
      </c>
      <c r="B1103" s="21" t="str">
        <f t="shared" si="53"/>
        <v>80002980</v>
      </c>
      <c r="C1103" s="21" t="s">
        <v>2464</v>
      </c>
      <c r="D1103" s="22"/>
      <c r="E1103" s="22" t="s">
        <v>2465</v>
      </c>
      <c r="F1103" s="22" t="s">
        <v>1255</v>
      </c>
      <c r="G1103" s="22" t="s">
        <v>1367</v>
      </c>
      <c r="H1103" s="22" t="s">
        <v>1321</v>
      </c>
      <c r="I1103" s="21" t="str">
        <f t="shared" si="54"/>
        <v>OPERASIONAL</v>
      </c>
      <c r="J1103" s="21" t="s">
        <v>16</v>
      </c>
      <c r="M1103" s="14" t="s">
        <v>2464</v>
      </c>
    </row>
    <row r="1104" spans="1:13">
      <c r="A1104" s="22">
        <f t="shared" si="55"/>
        <v>1100</v>
      </c>
      <c r="B1104" s="21" t="str">
        <f t="shared" si="53"/>
        <v>80002324</v>
      </c>
      <c r="C1104" s="21" t="s">
        <v>2466</v>
      </c>
      <c r="D1104" s="22"/>
      <c r="E1104" s="22" t="s">
        <v>2467</v>
      </c>
      <c r="F1104" s="22" t="s">
        <v>1255</v>
      </c>
      <c r="G1104" s="22" t="s">
        <v>1367</v>
      </c>
      <c r="H1104" s="22" t="s">
        <v>1321</v>
      </c>
      <c r="I1104" s="21" t="str">
        <f t="shared" si="54"/>
        <v>OPERASIONAL</v>
      </c>
      <c r="J1104" s="21" t="s">
        <v>16</v>
      </c>
      <c r="M1104" s="14" t="s">
        <v>2466</v>
      </c>
    </row>
    <row r="1105" spans="1:13">
      <c r="A1105" s="22">
        <f t="shared" si="55"/>
        <v>1101</v>
      </c>
      <c r="B1105" s="21" t="str">
        <f t="shared" si="53"/>
        <v>80002323</v>
      </c>
      <c r="C1105" s="21" t="s">
        <v>2468</v>
      </c>
      <c r="D1105" s="22"/>
      <c r="E1105" s="22" t="s">
        <v>2469</v>
      </c>
      <c r="F1105" s="22" t="s">
        <v>1255</v>
      </c>
      <c r="G1105" s="22" t="s">
        <v>1396</v>
      </c>
      <c r="H1105" s="22" t="s">
        <v>1329</v>
      </c>
      <c r="I1105" s="21" t="str">
        <f t="shared" si="54"/>
        <v>OPERASIONAL</v>
      </c>
      <c r="J1105" s="21" t="s">
        <v>16</v>
      </c>
      <c r="M1105" s="14" t="s">
        <v>2468</v>
      </c>
    </row>
    <row r="1106" spans="1:13">
      <c r="A1106" s="22">
        <f t="shared" si="55"/>
        <v>1102</v>
      </c>
      <c r="B1106" s="21" t="str">
        <f t="shared" si="53"/>
        <v>80000956</v>
      </c>
      <c r="C1106" s="21" t="s">
        <v>2470</v>
      </c>
      <c r="D1106" s="22"/>
      <c r="E1106" s="22" t="s">
        <v>2471</v>
      </c>
      <c r="F1106" s="22" t="s">
        <v>1255</v>
      </c>
      <c r="G1106" s="22" t="s">
        <v>1367</v>
      </c>
      <c r="H1106" s="22" t="s">
        <v>1321</v>
      </c>
      <c r="I1106" s="21" t="str">
        <f t="shared" si="54"/>
        <v>OPERASIONAL</v>
      </c>
      <c r="J1106" s="21" t="s">
        <v>16</v>
      </c>
      <c r="M1106" s="14" t="s">
        <v>2470</v>
      </c>
    </row>
    <row r="1107" spans="1:13">
      <c r="A1107" s="22">
        <f t="shared" si="55"/>
        <v>1103</v>
      </c>
      <c r="B1107" s="21" t="str">
        <f t="shared" si="53"/>
        <v>80002787</v>
      </c>
      <c r="C1107" s="21" t="s">
        <v>2472</v>
      </c>
      <c r="D1107" s="22"/>
      <c r="E1107" s="22" t="s">
        <v>2473</v>
      </c>
      <c r="F1107" s="22" t="s">
        <v>1255</v>
      </c>
      <c r="G1107" s="22" t="s">
        <v>1367</v>
      </c>
      <c r="H1107" s="22" t="s">
        <v>1321</v>
      </c>
      <c r="I1107" s="21" t="str">
        <f t="shared" si="54"/>
        <v>OPERASIONAL</v>
      </c>
      <c r="J1107" s="21" t="s">
        <v>16</v>
      </c>
      <c r="M1107" s="14" t="s">
        <v>2472</v>
      </c>
    </row>
    <row r="1108" spans="1:13">
      <c r="A1108" s="22">
        <f t="shared" si="55"/>
        <v>1104</v>
      </c>
      <c r="B1108" s="21" t="str">
        <f t="shared" si="53"/>
        <v>80003298</v>
      </c>
      <c r="C1108" s="21" t="s">
        <v>2474</v>
      </c>
      <c r="D1108" s="22"/>
      <c r="E1108" s="22" t="s">
        <v>2475</v>
      </c>
      <c r="F1108" s="22" t="s">
        <v>1255</v>
      </c>
      <c r="G1108" s="22" t="s">
        <v>1367</v>
      </c>
      <c r="H1108" s="22" t="s">
        <v>1321</v>
      </c>
      <c r="I1108" s="21" t="str">
        <f t="shared" si="54"/>
        <v>OPERASIONAL</v>
      </c>
      <c r="J1108" s="21" t="s">
        <v>16</v>
      </c>
      <c r="M1108" s="14" t="s">
        <v>2474</v>
      </c>
    </row>
    <row r="1109" spans="1:13">
      <c r="A1109" s="22">
        <f t="shared" si="55"/>
        <v>1105</v>
      </c>
      <c r="B1109" s="21" t="str">
        <f t="shared" si="53"/>
        <v>80003184</v>
      </c>
      <c r="C1109" s="21" t="s">
        <v>2476</v>
      </c>
      <c r="D1109" s="22"/>
      <c r="E1109" s="22" t="s">
        <v>2477</v>
      </c>
      <c r="F1109" s="22" t="s">
        <v>1255</v>
      </c>
      <c r="G1109" s="22" t="s">
        <v>1264</v>
      </c>
      <c r="H1109" s="22" t="s">
        <v>1262</v>
      </c>
      <c r="I1109" s="21" t="str">
        <f t="shared" si="54"/>
        <v>OPERASIONAL</v>
      </c>
      <c r="J1109" s="21" t="s">
        <v>16</v>
      </c>
      <c r="M1109" s="14" t="s">
        <v>2476</v>
      </c>
    </row>
    <row r="1110" spans="1:13">
      <c r="A1110" s="22">
        <f t="shared" si="55"/>
        <v>1106</v>
      </c>
      <c r="B1110" s="21" t="str">
        <f t="shared" si="53"/>
        <v>80004259</v>
      </c>
      <c r="C1110" s="21" t="s">
        <v>2478</v>
      </c>
      <c r="D1110" s="22"/>
      <c r="E1110" s="22" t="s">
        <v>2479</v>
      </c>
      <c r="F1110" s="22" t="s">
        <v>1255</v>
      </c>
      <c r="G1110" s="22" t="s">
        <v>1386</v>
      </c>
      <c r="H1110" s="22" t="s">
        <v>328</v>
      </c>
      <c r="I1110" s="21" t="str">
        <f t="shared" si="54"/>
        <v>OPERASIONAL</v>
      </c>
      <c r="J1110" s="21" t="s">
        <v>16</v>
      </c>
      <c r="M1110" s="14" t="s">
        <v>2478</v>
      </c>
    </row>
    <row r="1111" spans="1:13">
      <c r="A1111" s="22">
        <f t="shared" si="55"/>
        <v>1107</v>
      </c>
      <c r="B1111" s="21" t="str">
        <f t="shared" si="53"/>
        <v>00116187</v>
      </c>
      <c r="C1111" s="21" t="s">
        <v>2480</v>
      </c>
      <c r="D1111" s="22"/>
      <c r="E1111" s="22" t="s">
        <v>2481</v>
      </c>
      <c r="F1111" s="22" t="s">
        <v>1255</v>
      </c>
      <c r="G1111" s="22" t="s">
        <v>1961</v>
      </c>
      <c r="H1111" s="22" t="s">
        <v>1321</v>
      </c>
      <c r="I1111" s="21" t="str">
        <f t="shared" si="54"/>
        <v>PENGAWAS</v>
      </c>
      <c r="J1111" s="21" t="s">
        <v>57</v>
      </c>
      <c r="M1111" s="14" t="s">
        <v>2480</v>
      </c>
    </row>
    <row r="1112" spans="1:13">
      <c r="A1112" s="22">
        <f t="shared" si="55"/>
        <v>1108</v>
      </c>
      <c r="B1112" s="21" t="str">
        <f t="shared" si="53"/>
        <v>80002335</v>
      </c>
      <c r="C1112" s="21" t="s">
        <v>2482</v>
      </c>
      <c r="D1112" s="22"/>
      <c r="E1112" s="22" t="s">
        <v>2483</v>
      </c>
      <c r="F1112" s="22" t="s">
        <v>1255</v>
      </c>
      <c r="G1112" s="22" t="s">
        <v>205</v>
      </c>
      <c r="H1112" s="22" t="s">
        <v>1262</v>
      </c>
      <c r="I1112" s="21" t="str">
        <f t="shared" si="54"/>
        <v>OPERASIONAL</v>
      </c>
      <c r="J1112" s="21" t="s">
        <v>16</v>
      </c>
      <c r="M1112" s="14" t="s">
        <v>2482</v>
      </c>
    </row>
    <row r="1113" spans="1:13">
      <c r="A1113" s="22">
        <f t="shared" si="55"/>
        <v>1109</v>
      </c>
      <c r="B1113" s="21" t="str">
        <f t="shared" si="53"/>
        <v>80000746</v>
      </c>
      <c r="C1113" s="21" t="s">
        <v>2484</v>
      </c>
      <c r="D1113" s="22"/>
      <c r="E1113" s="22" t="s">
        <v>2485</v>
      </c>
      <c r="F1113" s="22" t="s">
        <v>1255</v>
      </c>
      <c r="G1113" s="22" t="s">
        <v>1289</v>
      </c>
      <c r="H1113" s="22" t="s">
        <v>1290</v>
      </c>
      <c r="I1113" s="21" t="str">
        <f t="shared" si="54"/>
        <v>OPERASIONAL</v>
      </c>
      <c r="J1113" s="21" t="s">
        <v>16</v>
      </c>
      <c r="M1113" s="14" t="s">
        <v>2484</v>
      </c>
    </row>
    <row r="1114" spans="1:13">
      <c r="A1114" s="22">
        <f t="shared" si="55"/>
        <v>1110</v>
      </c>
      <c r="B1114" s="21" t="str">
        <f t="shared" si="53"/>
        <v>80002398</v>
      </c>
      <c r="C1114" s="21" t="s">
        <v>2486</v>
      </c>
      <c r="D1114" s="22"/>
      <c r="E1114" s="22" t="s">
        <v>2487</v>
      </c>
      <c r="F1114" s="22" t="s">
        <v>1255</v>
      </c>
      <c r="G1114" s="22" t="s">
        <v>1396</v>
      </c>
      <c r="H1114" s="22" t="s">
        <v>1329</v>
      </c>
      <c r="I1114" s="21" t="str">
        <f t="shared" si="54"/>
        <v>OPERASIONAL</v>
      </c>
      <c r="J1114" s="21" t="s">
        <v>16</v>
      </c>
      <c r="M1114" s="14" t="s">
        <v>2486</v>
      </c>
    </row>
    <row r="1115" spans="1:13">
      <c r="A1115" s="22">
        <f t="shared" si="55"/>
        <v>1111</v>
      </c>
      <c r="B1115" s="21" t="str">
        <f t="shared" si="53"/>
        <v>80002653</v>
      </c>
      <c r="C1115" s="21" t="s">
        <v>2488</v>
      </c>
      <c r="D1115" s="22"/>
      <c r="E1115" s="22" t="s">
        <v>2489</v>
      </c>
      <c r="F1115" s="22" t="s">
        <v>1255</v>
      </c>
      <c r="G1115" s="22" t="s">
        <v>1264</v>
      </c>
      <c r="H1115" s="22" t="s">
        <v>206</v>
      </c>
      <c r="I1115" s="21" t="str">
        <f t="shared" si="54"/>
        <v>OPERASIONAL</v>
      </c>
      <c r="J1115" s="21" t="s">
        <v>16</v>
      </c>
      <c r="M1115" s="14" t="s">
        <v>2488</v>
      </c>
    </row>
    <row r="1116" spans="1:13">
      <c r="A1116" s="22">
        <f t="shared" si="55"/>
        <v>1112</v>
      </c>
      <c r="B1116" s="21" t="str">
        <f t="shared" si="53"/>
        <v>00210059</v>
      </c>
      <c r="C1116" s="21" t="s">
        <v>2490</v>
      </c>
      <c r="D1116" s="22"/>
      <c r="E1116" s="22" t="s">
        <v>2491</v>
      </c>
      <c r="F1116" s="22" t="s">
        <v>1255</v>
      </c>
      <c r="G1116" s="22" t="s">
        <v>2222</v>
      </c>
      <c r="H1116" s="22" t="s">
        <v>1387</v>
      </c>
      <c r="I1116" s="21" t="str">
        <f t="shared" si="54"/>
        <v>PENGAWAS</v>
      </c>
      <c r="J1116" s="21" t="s">
        <v>57</v>
      </c>
      <c r="M1116" s="14" t="s">
        <v>2490</v>
      </c>
    </row>
    <row r="1117" spans="1:13">
      <c r="A1117" s="22">
        <f t="shared" si="55"/>
        <v>1113</v>
      </c>
      <c r="B1117" s="21" t="str">
        <f t="shared" si="53"/>
        <v>80002255</v>
      </c>
      <c r="C1117" s="21" t="s">
        <v>2492</v>
      </c>
      <c r="D1117" s="22"/>
      <c r="E1117" s="22" t="s">
        <v>2493</v>
      </c>
      <c r="F1117" s="22" t="s">
        <v>1255</v>
      </c>
      <c r="G1117" s="22" t="s">
        <v>1289</v>
      </c>
      <c r="H1117" s="22" t="s">
        <v>1290</v>
      </c>
      <c r="I1117" s="21" t="str">
        <f t="shared" si="54"/>
        <v>OPERASIONAL</v>
      </c>
      <c r="J1117" s="21" t="s">
        <v>16</v>
      </c>
      <c r="M1117" s="14" t="s">
        <v>2492</v>
      </c>
    </row>
    <row r="1118" spans="1:13">
      <c r="A1118" s="22">
        <f t="shared" si="55"/>
        <v>1114</v>
      </c>
      <c r="B1118" s="21" t="str">
        <f t="shared" si="53"/>
        <v>80002717</v>
      </c>
      <c r="C1118" s="21" t="s">
        <v>2494</v>
      </c>
      <c r="D1118" s="22"/>
      <c r="E1118" s="22" t="s">
        <v>2495</v>
      </c>
      <c r="F1118" s="22" t="s">
        <v>1255</v>
      </c>
      <c r="G1118" s="22" t="s">
        <v>205</v>
      </c>
      <c r="H1118" s="22" t="s">
        <v>206</v>
      </c>
      <c r="I1118" s="21" t="str">
        <f t="shared" si="54"/>
        <v>OPERASIONAL</v>
      </c>
      <c r="J1118" s="21" t="s">
        <v>16</v>
      </c>
      <c r="M1118" s="14" t="s">
        <v>2494</v>
      </c>
    </row>
    <row r="1119" spans="1:13">
      <c r="A1119" s="22">
        <f t="shared" si="55"/>
        <v>1115</v>
      </c>
      <c r="B1119" s="21" t="str">
        <f t="shared" si="53"/>
        <v>80001768</v>
      </c>
      <c r="C1119" s="21" t="s">
        <v>2496</v>
      </c>
      <c r="D1119" s="22"/>
      <c r="E1119" s="22" t="s">
        <v>2497</v>
      </c>
      <c r="F1119" s="22" t="s">
        <v>1255</v>
      </c>
      <c r="G1119" s="22" t="s">
        <v>1396</v>
      </c>
      <c r="H1119" s="22" t="s">
        <v>1329</v>
      </c>
      <c r="I1119" s="21" t="str">
        <f t="shared" si="54"/>
        <v>OPERASIONAL</v>
      </c>
      <c r="J1119" s="21" t="s">
        <v>16</v>
      </c>
      <c r="M1119" s="14" t="s">
        <v>2496</v>
      </c>
    </row>
    <row r="1120" spans="1:13">
      <c r="A1120" s="22">
        <f t="shared" si="55"/>
        <v>1116</v>
      </c>
      <c r="B1120" s="21" t="str">
        <f t="shared" si="53"/>
        <v>80002038</v>
      </c>
      <c r="C1120" s="21" t="s">
        <v>2498</v>
      </c>
      <c r="D1120" s="22"/>
      <c r="E1120" s="22" t="s">
        <v>2499</v>
      </c>
      <c r="F1120" s="22" t="s">
        <v>1255</v>
      </c>
      <c r="G1120" s="22" t="s">
        <v>1264</v>
      </c>
      <c r="H1120" s="22" t="s">
        <v>1262</v>
      </c>
      <c r="I1120" s="21" t="str">
        <f t="shared" si="54"/>
        <v>OPERASIONAL</v>
      </c>
      <c r="J1120" s="21" t="s">
        <v>16</v>
      </c>
      <c r="M1120" s="14" t="s">
        <v>2498</v>
      </c>
    </row>
    <row r="1121" spans="1:13">
      <c r="A1121" s="22">
        <f t="shared" si="55"/>
        <v>1117</v>
      </c>
      <c r="B1121" s="21" t="str">
        <f t="shared" si="53"/>
        <v>80002239</v>
      </c>
      <c r="C1121" s="21" t="s">
        <v>2500</v>
      </c>
      <c r="D1121" s="22"/>
      <c r="E1121" s="22" t="s">
        <v>2501</v>
      </c>
      <c r="F1121" s="22" t="s">
        <v>1255</v>
      </c>
      <c r="G1121" s="22" t="s">
        <v>2502</v>
      </c>
      <c r="H1121" s="22" t="s">
        <v>1311</v>
      </c>
      <c r="I1121" s="21" t="str">
        <f t="shared" si="54"/>
        <v>PENGAWAS</v>
      </c>
      <c r="J1121" s="21" t="s">
        <v>57</v>
      </c>
      <c r="M1121" s="14" t="s">
        <v>2500</v>
      </c>
    </row>
    <row r="1122" spans="1:13">
      <c r="A1122" s="22">
        <f t="shared" si="55"/>
        <v>1118</v>
      </c>
      <c r="B1122" s="21" t="str">
        <f t="shared" si="53"/>
        <v>80000850</v>
      </c>
      <c r="C1122" s="21" t="s">
        <v>2503</v>
      </c>
      <c r="D1122" s="22"/>
      <c r="E1122" s="22" t="s">
        <v>2504</v>
      </c>
      <c r="F1122" s="22" t="s">
        <v>1255</v>
      </c>
      <c r="G1122" s="22" t="s">
        <v>1367</v>
      </c>
      <c r="H1122" s="22" t="s">
        <v>1321</v>
      </c>
      <c r="I1122" s="21" t="str">
        <f t="shared" si="54"/>
        <v>OPERASIONAL</v>
      </c>
      <c r="J1122" s="21" t="s">
        <v>16</v>
      </c>
      <c r="M1122" s="14" t="s">
        <v>2503</v>
      </c>
    </row>
    <row r="1123" spans="1:13">
      <c r="A1123" s="22">
        <f t="shared" si="55"/>
        <v>1119</v>
      </c>
      <c r="B1123" s="21" t="str">
        <f t="shared" si="53"/>
        <v>00114342</v>
      </c>
      <c r="C1123" s="21" t="s">
        <v>2505</v>
      </c>
      <c r="D1123" s="22"/>
      <c r="E1123" s="22" t="s">
        <v>2506</v>
      </c>
      <c r="F1123" s="22" t="s">
        <v>1255</v>
      </c>
      <c r="G1123" s="22" t="s">
        <v>2248</v>
      </c>
      <c r="H1123" s="22" t="s">
        <v>2026</v>
      </c>
      <c r="I1123" s="21" t="str">
        <f t="shared" si="54"/>
        <v>PENGAWAS</v>
      </c>
      <c r="J1123" s="21" t="s">
        <v>57</v>
      </c>
      <c r="M1123" s="14" t="s">
        <v>2505</v>
      </c>
    </row>
    <row r="1124" spans="1:13">
      <c r="A1124" s="22">
        <f t="shared" si="55"/>
        <v>1120</v>
      </c>
      <c r="B1124" s="21" t="str">
        <f t="shared" si="53"/>
        <v>80002747</v>
      </c>
      <c r="C1124" s="21" t="s">
        <v>2507</v>
      </c>
      <c r="D1124" s="22"/>
      <c r="E1124" s="22" t="s">
        <v>2508</v>
      </c>
      <c r="F1124" s="22" t="s">
        <v>1255</v>
      </c>
      <c r="G1124" s="22" t="s">
        <v>205</v>
      </c>
      <c r="H1124" s="22" t="s">
        <v>206</v>
      </c>
      <c r="I1124" s="21" t="str">
        <f t="shared" si="54"/>
        <v>OPERASIONAL</v>
      </c>
      <c r="J1124" s="21" t="s">
        <v>16</v>
      </c>
      <c r="M1124" s="14" t="s">
        <v>2507</v>
      </c>
    </row>
    <row r="1125" spans="1:13">
      <c r="A1125" s="22">
        <f t="shared" si="55"/>
        <v>1121</v>
      </c>
      <c r="B1125" s="21" t="str">
        <f t="shared" si="53"/>
        <v>80002063</v>
      </c>
      <c r="C1125" s="21" t="s">
        <v>2509</v>
      </c>
      <c r="D1125" s="22"/>
      <c r="E1125" s="22" t="s">
        <v>2510</v>
      </c>
      <c r="F1125" s="22" t="s">
        <v>1255</v>
      </c>
      <c r="G1125" s="22" t="s">
        <v>1396</v>
      </c>
      <c r="H1125" s="22" t="s">
        <v>1329</v>
      </c>
      <c r="I1125" s="21" t="str">
        <f t="shared" si="54"/>
        <v>OPERASIONAL</v>
      </c>
      <c r="J1125" s="21" t="s">
        <v>16</v>
      </c>
      <c r="M1125" s="14" t="s">
        <v>2509</v>
      </c>
    </row>
    <row r="1126" spans="1:13">
      <c r="A1126" s="22">
        <f t="shared" si="55"/>
        <v>1122</v>
      </c>
      <c r="B1126" s="21" t="str">
        <f t="shared" si="53"/>
        <v>80003286</v>
      </c>
      <c r="C1126" s="21" t="s">
        <v>2511</v>
      </c>
      <c r="D1126" s="22"/>
      <c r="E1126" s="22" t="s">
        <v>2512</v>
      </c>
      <c r="F1126" s="22" t="s">
        <v>1255</v>
      </c>
      <c r="G1126" s="22" t="s">
        <v>1386</v>
      </c>
      <c r="H1126" s="22" t="s">
        <v>328</v>
      </c>
      <c r="I1126" s="21" t="str">
        <f t="shared" si="54"/>
        <v>OPERASIONAL</v>
      </c>
      <c r="J1126" s="21" t="s">
        <v>16</v>
      </c>
      <c r="M1126" s="14" t="s">
        <v>2511</v>
      </c>
    </row>
    <row r="1127" spans="1:13">
      <c r="A1127" s="22">
        <f t="shared" si="55"/>
        <v>1123</v>
      </c>
      <c r="B1127" s="21" t="str">
        <f t="shared" si="53"/>
        <v>80002688</v>
      </c>
      <c r="C1127" s="21" t="s">
        <v>2513</v>
      </c>
      <c r="D1127" s="22"/>
      <c r="E1127" s="22" t="s">
        <v>2514</v>
      </c>
      <c r="F1127" s="22" t="s">
        <v>1255</v>
      </c>
      <c r="G1127" s="22" t="s">
        <v>205</v>
      </c>
      <c r="H1127" s="22" t="s">
        <v>652</v>
      </c>
      <c r="I1127" s="21" t="str">
        <f t="shared" si="54"/>
        <v>OPERASIONAL</v>
      </c>
      <c r="J1127" s="21" t="s">
        <v>16</v>
      </c>
      <c r="M1127" s="14" t="s">
        <v>2513</v>
      </c>
    </row>
    <row r="1128" spans="1:13">
      <c r="A1128" s="22">
        <f t="shared" si="55"/>
        <v>1124</v>
      </c>
      <c r="B1128" s="21" t="str">
        <f t="shared" si="53"/>
        <v>80001217</v>
      </c>
      <c r="C1128" s="21" t="s">
        <v>2515</v>
      </c>
      <c r="D1128" s="22"/>
      <c r="E1128" s="22" t="s">
        <v>2516</v>
      </c>
      <c r="F1128" s="22" t="s">
        <v>1255</v>
      </c>
      <c r="G1128" s="22" t="s">
        <v>1289</v>
      </c>
      <c r="H1128" s="22" t="s">
        <v>1290</v>
      </c>
      <c r="I1128" s="21" t="str">
        <f t="shared" si="54"/>
        <v>OPERASIONAL</v>
      </c>
      <c r="J1128" s="21" t="s">
        <v>16</v>
      </c>
      <c r="M1128" s="14" t="s">
        <v>2515</v>
      </c>
    </row>
    <row r="1129" spans="1:13">
      <c r="A1129" s="22">
        <f t="shared" si="55"/>
        <v>1125</v>
      </c>
      <c r="B1129" s="21" t="str">
        <f t="shared" si="53"/>
        <v>80001218</v>
      </c>
      <c r="C1129" s="21" t="s">
        <v>2517</v>
      </c>
      <c r="D1129" s="22"/>
      <c r="E1129" s="22" t="s">
        <v>2518</v>
      </c>
      <c r="F1129" s="22" t="s">
        <v>1255</v>
      </c>
      <c r="G1129" s="22" t="s">
        <v>1367</v>
      </c>
      <c r="H1129" s="22" t="s">
        <v>1321</v>
      </c>
      <c r="I1129" s="21" t="str">
        <f t="shared" si="54"/>
        <v>OPERASIONAL</v>
      </c>
      <c r="J1129" s="21" t="s">
        <v>16</v>
      </c>
      <c r="M1129" s="14" t="s">
        <v>2517</v>
      </c>
    </row>
    <row r="1130" spans="1:13">
      <c r="A1130" s="22">
        <f t="shared" si="55"/>
        <v>1126</v>
      </c>
      <c r="B1130" s="21" t="str">
        <f t="shared" si="53"/>
        <v>80002982</v>
      </c>
      <c r="C1130" s="21" t="s">
        <v>2519</v>
      </c>
      <c r="D1130" s="22"/>
      <c r="E1130" s="22" t="s">
        <v>2520</v>
      </c>
      <c r="F1130" s="22" t="s">
        <v>1255</v>
      </c>
      <c r="G1130" s="22" t="s">
        <v>1289</v>
      </c>
      <c r="H1130" s="22" t="s">
        <v>1290</v>
      </c>
      <c r="I1130" s="21" t="str">
        <f t="shared" si="54"/>
        <v>OPERASIONAL</v>
      </c>
      <c r="J1130" s="21" t="s">
        <v>16</v>
      </c>
      <c r="M1130" s="14" t="s">
        <v>2519</v>
      </c>
    </row>
    <row r="1131" spans="1:13">
      <c r="A1131" s="22">
        <f t="shared" si="55"/>
        <v>1127</v>
      </c>
      <c r="B1131" s="21" t="str">
        <f t="shared" si="53"/>
        <v>80002848</v>
      </c>
      <c r="C1131" s="21" t="s">
        <v>2521</v>
      </c>
      <c r="D1131" s="22"/>
      <c r="E1131" s="22" t="s">
        <v>2522</v>
      </c>
      <c r="F1131" s="22" t="s">
        <v>1255</v>
      </c>
      <c r="G1131" s="22" t="s">
        <v>1264</v>
      </c>
      <c r="H1131" s="22" t="s">
        <v>206</v>
      </c>
      <c r="I1131" s="21" t="str">
        <f t="shared" si="54"/>
        <v>OPERASIONAL</v>
      </c>
      <c r="J1131" s="21" t="s">
        <v>16</v>
      </c>
      <c r="M1131" s="14" t="s">
        <v>2521</v>
      </c>
    </row>
    <row r="1132" spans="1:13">
      <c r="A1132" s="22">
        <f t="shared" si="55"/>
        <v>1128</v>
      </c>
      <c r="B1132" s="21" t="str">
        <f t="shared" si="53"/>
        <v>80002261</v>
      </c>
      <c r="C1132" s="21" t="s">
        <v>2523</v>
      </c>
      <c r="D1132" s="22"/>
      <c r="E1132" s="22" t="s">
        <v>2524</v>
      </c>
      <c r="F1132" s="22" t="s">
        <v>1255</v>
      </c>
      <c r="G1132" s="22" t="s">
        <v>1289</v>
      </c>
      <c r="H1132" s="22" t="s">
        <v>1290</v>
      </c>
      <c r="I1132" s="21" t="str">
        <f t="shared" si="54"/>
        <v>OPERASIONAL</v>
      </c>
      <c r="J1132" s="21" t="s">
        <v>16</v>
      </c>
      <c r="M1132" s="14" t="s">
        <v>2523</v>
      </c>
    </row>
    <row r="1133" spans="1:13">
      <c r="A1133" s="22">
        <f t="shared" si="55"/>
        <v>1129</v>
      </c>
      <c r="B1133" s="21" t="str">
        <f t="shared" si="53"/>
        <v>00113187</v>
      </c>
      <c r="C1133" s="21" t="s">
        <v>2525</v>
      </c>
      <c r="D1133" s="22"/>
      <c r="E1133" s="22" t="s">
        <v>2526</v>
      </c>
      <c r="F1133" s="22" t="s">
        <v>1255</v>
      </c>
      <c r="G1133" s="22" t="s">
        <v>2527</v>
      </c>
      <c r="H1133" s="22" t="s">
        <v>1894</v>
      </c>
      <c r="I1133" s="21" t="str">
        <f t="shared" si="54"/>
        <v>PENGAWAS</v>
      </c>
      <c r="J1133" s="21" t="s">
        <v>57</v>
      </c>
      <c r="M1133" s="14" t="s">
        <v>2525</v>
      </c>
    </row>
    <row r="1134" spans="1:13">
      <c r="A1134" s="22">
        <f t="shared" si="55"/>
        <v>1130</v>
      </c>
      <c r="B1134" s="21" t="str">
        <f t="shared" si="53"/>
        <v>80002748</v>
      </c>
      <c r="C1134" s="21" t="s">
        <v>2528</v>
      </c>
      <c r="D1134" s="22"/>
      <c r="E1134" s="22" t="s">
        <v>2529</v>
      </c>
      <c r="F1134" s="22" t="s">
        <v>1255</v>
      </c>
      <c r="G1134" s="22" t="s">
        <v>205</v>
      </c>
      <c r="H1134" s="22" t="s">
        <v>206</v>
      </c>
      <c r="I1134" s="21" t="str">
        <f t="shared" si="54"/>
        <v>OPERASIONAL</v>
      </c>
      <c r="J1134" s="21" t="s">
        <v>16</v>
      </c>
      <c r="M1134" s="14" t="s">
        <v>2528</v>
      </c>
    </row>
    <row r="1135" spans="1:13">
      <c r="A1135" s="22">
        <f t="shared" si="55"/>
        <v>1131</v>
      </c>
      <c r="B1135" s="21" t="str">
        <f t="shared" si="53"/>
        <v>80002532</v>
      </c>
      <c r="C1135" s="21" t="s">
        <v>2530</v>
      </c>
      <c r="D1135" s="22"/>
      <c r="E1135" s="22" t="s">
        <v>2531</v>
      </c>
      <c r="F1135" s="22" t="s">
        <v>1255</v>
      </c>
      <c r="G1135" s="22" t="s">
        <v>1280</v>
      </c>
      <c r="H1135" s="22" t="s">
        <v>1262</v>
      </c>
      <c r="I1135" s="21" t="str">
        <f t="shared" si="54"/>
        <v>OPERASIONAL</v>
      </c>
      <c r="J1135" s="21" t="s">
        <v>16</v>
      </c>
      <c r="M1135" s="14" t="s">
        <v>2530</v>
      </c>
    </row>
    <row r="1136" spans="1:13">
      <c r="A1136" s="22">
        <f t="shared" si="55"/>
        <v>1132</v>
      </c>
      <c r="B1136" s="21" t="str">
        <f t="shared" si="53"/>
        <v>80002254</v>
      </c>
      <c r="C1136" s="21" t="s">
        <v>2532</v>
      </c>
      <c r="D1136" s="22"/>
      <c r="E1136" s="22" t="s">
        <v>2533</v>
      </c>
      <c r="F1136" s="22" t="s">
        <v>1255</v>
      </c>
      <c r="G1136" s="22" t="s">
        <v>1289</v>
      </c>
      <c r="H1136" s="22" t="s">
        <v>1290</v>
      </c>
      <c r="I1136" s="21" t="str">
        <f t="shared" si="54"/>
        <v>OPERASIONAL</v>
      </c>
      <c r="J1136" s="21" t="s">
        <v>16</v>
      </c>
      <c r="M1136" s="14" t="s">
        <v>2532</v>
      </c>
    </row>
    <row r="1137" spans="1:13">
      <c r="A1137" s="22">
        <f t="shared" si="55"/>
        <v>1133</v>
      </c>
      <c r="B1137" s="21" t="str">
        <f t="shared" si="53"/>
        <v>80002187</v>
      </c>
      <c r="C1137" s="21" t="s">
        <v>2534</v>
      </c>
      <c r="D1137" s="22"/>
      <c r="E1137" s="22" t="s">
        <v>2535</v>
      </c>
      <c r="F1137" s="22" t="s">
        <v>1255</v>
      </c>
      <c r="G1137" s="22" t="s">
        <v>1367</v>
      </c>
      <c r="H1137" s="22" t="s">
        <v>1321</v>
      </c>
      <c r="I1137" s="21" t="str">
        <f t="shared" si="54"/>
        <v>OPERASIONAL</v>
      </c>
      <c r="J1137" s="21" t="s">
        <v>16</v>
      </c>
      <c r="M1137" s="14" t="s">
        <v>2534</v>
      </c>
    </row>
    <row r="1138" spans="1:13">
      <c r="A1138" s="22">
        <f t="shared" si="55"/>
        <v>1134</v>
      </c>
      <c r="B1138" s="21" t="str">
        <f t="shared" si="53"/>
        <v>00116136</v>
      </c>
      <c r="C1138" s="21" t="s">
        <v>2536</v>
      </c>
      <c r="D1138" s="22"/>
      <c r="E1138" s="22" t="s">
        <v>2537</v>
      </c>
      <c r="F1138" s="22" t="s">
        <v>1255</v>
      </c>
      <c r="G1138" s="22" t="s">
        <v>1386</v>
      </c>
      <c r="H1138" s="22" t="s">
        <v>1387</v>
      </c>
      <c r="I1138" s="21" t="str">
        <f t="shared" si="54"/>
        <v>OPERASIONAL</v>
      </c>
      <c r="J1138" s="21" t="s">
        <v>16</v>
      </c>
      <c r="M1138" s="14" t="s">
        <v>2536</v>
      </c>
    </row>
    <row r="1139" spans="1:13">
      <c r="A1139" s="22">
        <f t="shared" si="55"/>
        <v>1135</v>
      </c>
      <c r="B1139" s="21" t="str">
        <f t="shared" si="53"/>
        <v>80003076</v>
      </c>
      <c r="C1139" s="21">
        <v>80003076</v>
      </c>
      <c r="D1139" s="22"/>
      <c r="E1139" s="22" t="s">
        <v>2538</v>
      </c>
      <c r="F1139" s="22" t="s">
        <v>1255</v>
      </c>
      <c r="G1139" s="22" t="s">
        <v>1289</v>
      </c>
      <c r="H1139" s="22" t="s">
        <v>328</v>
      </c>
      <c r="I1139" s="21" t="str">
        <f t="shared" si="54"/>
        <v>OPERASIONAL</v>
      </c>
      <c r="J1139" s="21" t="s">
        <v>16</v>
      </c>
      <c r="M1139" s="14" t="s">
        <v>2539</v>
      </c>
    </row>
    <row r="1140" spans="1:13">
      <c r="A1140" s="22">
        <f t="shared" si="55"/>
        <v>1136</v>
      </c>
      <c r="B1140" s="21" t="str">
        <f t="shared" si="53"/>
        <v>04121374</v>
      </c>
      <c r="C1140" s="21" t="s">
        <v>2540</v>
      </c>
      <c r="D1140" s="22"/>
      <c r="E1140" s="22" t="s">
        <v>2541</v>
      </c>
      <c r="F1140" s="22" t="s">
        <v>1255</v>
      </c>
      <c r="G1140" s="22" t="s">
        <v>1289</v>
      </c>
      <c r="H1140" s="22" t="s">
        <v>1290</v>
      </c>
      <c r="I1140" s="21" t="str">
        <f t="shared" si="54"/>
        <v>OPERASIONAL</v>
      </c>
      <c r="J1140" s="21" t="s">
        <v>16</v>
      </c>
      <c r="M1140" s="14" t="s">
        <v>2540</v>
      </c>
    </row>
    <row r="1141" spans="1:13">
      <c r="A1141" s="22">
        <f t="shared" si="55"/>
        <v>1137</v>
      </c>
      <c r="B1141" s="21" t="str">
        <f t="shared" si="53"/>
        <v>80002933</v>
      </c>
      <c r="C1141" s="21" t="s">
        <v>2542</v>
      </c>
      <c r="D1141" s="22"/>
      <c r="E1141" s="22" t="s">
        <v>2543</v>
      </c>
      <c r="F1141" s="22" t="s">
        <v>1255</v>
      </c>
      <c r="G1141" s="22" t="s">
        <v>1289</v>
      </c>
      <c r="H1141" s="22" t="s">
        <v>1290</v>
      </c>
      <c r="I1141" s="21" t="str">
        <f t="shared" si="54"/>
        <v>OPERASIONAL</v>
      </c>
      <c r="J1141" s="21" t="s">
        <v>16</v>
      </c>
      <c r="M1141" s="14" t="s">
        <v>2542</v>
      </c>
    </row>
    <row r="1142" spans="1:13">
      <c r="A1142" s="22">
        <f t="shared" si="55"/>
        <v>1138</v>
      </c>
      <c r="B1142" s="21" t="str">
        <f t="shared" si="53"/>
        <v>80004974</v>
      </c>
      <c r="C1142" s="21">
        <v>80004974</v>
      </c>
      <c r="D1142" s="22"/>
      <c r="E1142" s="22" t="s">
        <v>2544</v>
      </c>
      <c r="F1142" s="22" t="s">
        <v>1255</v>
      </c>
      <c r="G1142" s="22" t="s">
        <v>205</v>
      </c>
      <c r="H1142" s="22" t="s">
        <v>405</v>
      </c>
      <c r="I1142" s="21" t="str">
        <f t="shared" si="54"/>
        <v>OPERASIONAL</v>
      </c>
      <c r="J1142" s="21" t="s">
        <v>16</v>
      </c>
      <c r="M1142" s="14" t="s">
        <v>2545</v>
      </c>
    </row>
    <row r="1143" spans="1:13">
      <c r="A1143" s="22">
        <f t="shared" si="55"/>
        <v>1139</v>
      </c>
      <c r="B1143" s="21" t="str">
        <f t="shared" si="53"/>
        <v>80002259</v>
      </c>
      <c r="C1143" s="21" t="s">
        <v>2546</v>
      </c>
      <c r="D1143" s="22"/>
      <c r="E1143" s="22" t="s">
        <v>2547</v>
      </c>
      <c r="F1143" s="22" t="s">
        <v>1255</v>
      </c>
      <c r="G1143" s="22" t="s">
        <v>1289</v>
      </c>
      <c r="H1143" s="22" t="s">
        <v>1290</v>
      </c>
      <c r="I1143" s="21" t="str">
        <f t="shared" si="54"/>
        <v>OPERASIONAL</v>
      </c>
      <c r="J1143" s="21" t="s">
        <v>16</v>
      </c>
      <c r="M1143" s="14" t="s">
        <v>2546</v>
      </c>
    </row>
    <row r="1144" spans="1:13">
      <c r="A1144" s="22">
        <f t="shared" si="55"/>
        <v>1140</v>
      </c>
      <c r="B1144" s="21" t="str">
        <f t="shared" si="53"/>
        <v>80004742</v>
      </c>
      <c r="C1144" s="21" t="s">
        <v>2548</v>
      </c>
      <c r="D1144" s="22"/>
      <c r="E1144" s="22" t="s">
        <v>2549</v>
      </c>
      <c r="F1144" s="22" t="s">
        <v>1255</v>
      </c>
      <c r="G1144" s="22" t="s">
        <v>1367</v>
      </c>
      <c r="H1144" s="22" t="s">
        <v>328</v>
      </c>
      <c r="I1144" s="21" t="str">
        <f t="shared" si="54"/>
        <v>OPERASIONAL</v>
      </c>
      <c r="J1144" s="21" t="s">
        <v>16</v>
      </c>
      <c r="M1144" s="14" t="s">
        <v>2548</v>
      </c>
    </row>
    <row r="1145" spans="1:13">
      <c r="A1145" s="22">
        <f t="shared" si="55"/>
        <v>1141</v>
      </c>
      <c r="B1145" s="21" t="str">
        <f t="shared" si="53"/>
        <v>00117596</v>
      </c>
      <c r="C1145" s="21" t="s">
        <v>2550</v>
      </c>
      <c r="D1145" s="22"/>
      <c r="E1145" s="22" t="s">
        <v>2551</v>
      </c>
      <c r="F1145" s="22" t="s">
        <v>1255</v>
      </c>
      <c r="G1145" s="22" t="s">
        <v>1386</v>
      </c>
      <c r="H1145" s="22" t="s">
        <v>1387</v>
      </c>
      <c r="I1145" s="21" t="str">
        <f t="shared" si="54"/>
        <v>OPERASIONAL</v>
      </c>
      <c r="J1145" s="21" t="s">
        <v>16</v>
      </c>
      <c r="M1145" s="14" t="s">
        <v>2550</v>
      </c>
    </row>
    <row r="1146" spans="1:13">
      <c r="A1146" s="22">
        <f t="shared" si="55"/>
        <v>1142</v>
      </c>
      <c r="B1146" s="21" t="str">
        <f t="shared" si="53"/>
        <v>80004604</v>
      </c>
      <c r="C1146" s="21">
        <v>80004604</v>
      </c>
      <c r="D1146" s="22"/>
      <c r="E1146" s="22" t="s">
        <v>2552</v>
      </c>
      <c r="F1146" s="22" t="s">
        <v>1255</v>
      </c>
      <c r="G1146" s="22" t="s">
        <v>1264</v>
      </c>
      <c r="H1146" s="22" t="s">
        <v>405</v>
      </c>
      <c r="I1146" s="21" t="str">
        <f t="shared" si="54"/>
        <v>OPERASIONAL</v>
      </c>
      <c r="J1146" s="21" t="s">
        <v>16</v>
      </c>
      <c r="M1146" s="14" t="s">
        <v>2553</v>
      </c>
    </row>
    <row r="1147" spans="1:13">
      <c r="A1147" s="22">
        <f t="shared" si="55"/>
        <v>1143</v>
      </c>
      <c r="B1147" s="21" t="str">
        <f t="shared" ref="B1147:B1210" si="56">TEXT(C1147,"00000000")</f>
        <v>00115069</v>
      </c>
      <c r="C1147" s="21" t="s">
        <v>2554</v>
      </c>
      <c r="D1147" s="22"/>
      <c r="E1147" s="22" t="s">
        <v>2555</v>
      </c>
      <c r="F1147" s="22" t="s">
        <v>1255</v>
      </c>
      <c r="G1147" s="22" t="s">
        <v>2069</v>
      </c>
      <c r="H1147" s="22" t="s">
        <v>1300</v>
      </c>
      <c r="I1147" s="21" t="str">
        <f t="shared" si="54"/>
        <v>PENGAWAS</v>
      </c>
      <c r="J1147" s="21" t="s">
        <v>57</v>
      </c>
      <c r="M1147" s="14" t="s">
        <v>2554</v>
      </c>
    </row>
    <row r="1148" spans="1:13">
      <c r="A1148" s="22">
        <f t="shared" si="55"/>
        <v>1144</v>
      </c>
      <c r="B1148" s="21" t="str">
        <f t="shared" si="56"/>
        <v>80002058</v>
      </c>
      <c r="C1148" s="21" t="s">
        <v>2556</v>
      </c>
      <c r="D1148" s="22"/>
      <c r="E1148" s="22" t="s">
        <v>2557</v>
      </c>
      <c r="F1148" s="22" t="s">
        <v>1255</v>
      </c>
      <c r="G1148" s="22" t="s">
        <v>1396</v>
      </c>
      <c r="H1148" s="22" t="s">
        <v>1329</v>
      </c>
      <c r="I1148" s="21" t="str">
        <f t="shared" si="54"/>
        <v>OPERASIONAL</v>
      </c>
      <c r="J1148" s="21" t="s">
        <v>16</v>
      </c>
      <c r="M1148" s="14" t="s">
        <v>2556</v>
      </c>
    </row>
    <row r="1149" spans="1:13">
      <c r="A1149" s="22">
        <f t="shared" si="55"/>
        <v>1145</v>
      </c>
      <c r="B1149" s="21" t="str">
        <f t="shared" si="56"/>
        <v>00305040</v>
      </c>
      <c r="C1149" s="21" t="s">
        <v>2558</v>
      </c>
      <c r="D1149" s="22"/>
      <c r="E1149" s="22" t="s">
        <v>1080</v>
      </c>
      <c r="F1149" s="22" t="s">
        <v>1255</v>
      </c>
      <c r="G1149" s="22" t="s">
        <v>2559</v>
      </c>
      <c r="H1149" s="22" t="s">
        <v>1424</v>
      </c>
      <c r="I1149" s="21" t="str">
        <f t="shared" si="54"/>
        <v>PENGAWAS</v>
      </c>
      <c r="J1149" s="21" t="s">
        <v>57</v>
      </c>
      <c r="M1149" s="14" t="s">
        <v>2558</v>
      </c>
    </row>
    <row r="1150" spans="1:13">
      <c r="A1150" s="22">
        <f t="shared" si="55"/>
        <v>1146</v>
      </c>
      <c r="B1150" s="21" t="str">
        <f t="shared" si="56"/>
        <v>80002326</v>
      </c>
      <c r="C1150" s="21" t="s">
        <v>2560</v>
      </c>
      <c r="D1150" s="22"/>
      <c r="E1150" s="22" t="s">
        <v>2561</v>
      </c>
      <c r="F1150" s="22" t="s">
        <v>1255</v>
      </c>
      <c r="G1150" s="22" t="s">
        <v>205</v>
      </c>
      <c r="H1150" s="22" t="s">
        <v>1262</v>
      </c>
      <c r="I1150" s="21" t="str">
        <f t="shared" si="54"/>
        <v>OPERASIONAL</v>
      </c>
      <c r="J1150" s="21" t="s">
        <v>16</v>
      </c>
      <c r="M1150" s="14" t="s">
        <v>2560</v>
      </c>
    </row>
    <row r="1151" spans="1:13">
      <c r="A1151" s="22">
        <f t="shared" si="55"/>
        <v>1147</v>
      </c>
      <c r="B1151" s="21" t="str">
        <f t="shared" si="56"/>
        <v>80003299</v>
      </c>
      <c r="C1151" s="21" t="s">
        <v>2562</v>
      </c>
      <c r="D1151" s="22"/>
      <c r="E1151" s="22" t="s">
        <v>2563</v>
      </c>
      <c r="F1151" s="22" t="s">
        <v>1255</v>
      </c>
      <c r="G1151" s="22" t="s">
        <v>1555</v>
      </c>
      <c r="H1151" s="22" t="s">
        <v>1947</v>
      </c>
      <c r="I1151" s="21" t="str">
        <f t="shared" si="54"/>
        <v>OPERASIONAL</v>
      </c>
      <c r="J1151" s="21" t="s">
        <v>16</v>
      </c>
      <c r="M1151" s="14" t="s">
        <v>2562</v>
      </c>
    </row>
    <row r="1152" spans="1:13">
      <c r="A1152" s="22">
        <f t="shared" si="55"/>
        <v>1148</v>
      </c>
      <c r="B1152" s="21" t="str">
        <f t="shared" si="56"/>
        <v>80003302</v>
      </c>
      <c r="C1152" s="21" t="s">
        <v>2564</v>
      </c>
      <c r="D1152" s="22"/>
      <c r="E1152" s="22" t="s">
        <v>2565</v>
      </c>
      <c r="F1152" s="22" t="s">
        <v>1255</v>
      </c>
      <c r="G1152" s="22" t="s">
        <v>1555</v>
      </c>
      <c r="H1152" s="22" t="s">
        <v>1947</v>
      </c>
      <c r="I1152" s="21" t="str">
        <f t="shared" si="54"/>
        <v>OPERASIONAL</v>
      </c>
      <c r="J1152" s="21" t="s">
        <v>16</v>
      </c>
      <c r="M1152" s="14" t="s">
        <v>2564</v>
      </c>
    </row>
    <row r="1153" spans="1:13">
      <c r="A1153" s="22">
        <f t="shared" si="55"/>
        <v>1149</v>
      </c>
      <c r="B1153" s="21" t="str">
        <f t="shared" si="56"/>
        <v>80002740</v>
      </c>
      <c r="C1153" s="21">
        <v>80002740</v>
      </c>
      <c r="D1153" s="22"/>
      <c r="E1153" s="22" t="s">
        <v>2566</v>
      </c>
      <c r="F1153" s="22" t="s">
        <v>1255</v>
      </c>
      <c r="G1153" s="22" t="s">
        <v>205</v>
      </c>
      <c r="H1153" s="22" t="s">
        <v>1262</v>
      </c>
      <c r="I1153" s="21" t="str">
        <f t="shared" si="54"/>
        <v>OPERASIONAL</v>
      </c>
      <c r="J1153" s="21" t="s">
        <v>16</v>
      </c>
      <c r="M1153" s="14" t="s">
        <v>2567</v>
      </c>
    </row>
    <row r="1154" spans="1:13">
      <c r="A1154" s="22">
        <f t="shared" si="55"/>
        <v>1150</v>
      </c>
      <c r="B1154" s="21" t="str">
        <f t="shared" si="56"/>
        <v>80001839</v>
      </c>
      <c r="C1154" s="21" t="s">
        <v>2568</v>
      </c>
      <c r="D1154" s="22"/>
      <c r="E1154" s="22" t="s">
        <v>2569</v>
      </c>
      <c r="F1154" s="22" t="s">
        <v>1255</v>
      </c>
      <c r="G1154" s="22" t="s">
        <v>1264</v>
      </c>
      <c r="H1154" s="22" t="s">
        <v>1262</v>
      </c>
      <c r="I1154" s="21" t="str">
        <f t="shared" si="54"/>
        <v>OPERASIONAL</v>
      </c>
      <c r="J1154" s="21" t="s">
        <v>16</v>
      </c>
      <c r="M1154" s="14" t="s">
        <v>2568</v>
      </c>
    </row>
    <row r="1155" spans="1:13">
      <c r="A1155" s="22">
        <f t="shared" si="55"/>
        <v>1151</v>
      </c>
      <c r="B1155" s="21" t="str">
        <f t="shared" si="56"/>
        <v>80002534</v>
      </c>
      <c r="C1155" s="21" t="s">
        <v>2570</v>
      </c>
      <c r="D1155" s="22"/>
      <c r="E1155" s="22" t="s">
        <v>2571</v>
      </c>
      <c r="F1155" s="22" t="s">
        <v>1255</v>
      </c>
      <c r="G1155" s="22" t="s">
        <v>205</v>
      </c>
      <c r="H1155" s="22" t="s">
        <v>1262</v>
      </c>
      <c r="I1155" s="21" t="str">
        <f t="shared" si="54"/>
        <v>OPERASIONAL</v>
      </c>
      <c r="J1155" s="21" t="s">
        <v>16</v>
      </c>
      <c r="M1155" s="14" t="s">
        <v>2570</v>
      </c>
    </row>
    <row r="1156" spans="1:13">
      <c r="A1156" s="22">
        <f t="shared" si="55"/>
        <v>1152</v>
      </c>
      <c r="B1156" s="21" t="str">
        <f t="shared" si="56"/>
        <v>80002313</v>
      </c>
      <c r="C1156" s="21" t="s">
        <v>2572</v>
      </c>
      <c r="D1156" s="22"/>
      <c r="E1156" s="22" t="s">
        <v>2573</v>
      </c>
      <c r="F1156" s="22" t="s">
        <v>1255</v>
      </c>
      <c r="G1156" s="22" t="s">
        <v>205</v>
      </c>
      <c r="H1156" s="22" t="s">
        <v>1262</v>
      </c>
      <c r="I1156" s="21" t="str">
        <f t="shared" si="54"/>
        <v>OPERASIONAL</v>
      </c>
      <c r="J1156" s="21" t="s">
        <v>16</v>
      </c>
      <c r="M1156" s="14" t="s">
        <v>2572</v>
      </c>
    </row>
    <row r="1157" spans="1:13">
      <c r="A1157" s="22">
        <f t="shared" si="55"/>
        <v>1153</v>
      </c>
      <c r="B1157" s="21" t="str">
        <f t="shared" si="56"/>
        <v>80004194</v>
      </c>
      <c r="C1157" s="21">
        <v>80004194</v>
      </c>
      <c r="D1157" s="22"/>
      <c r="E1157" s="22" t="s">
        <v>2574</v>
      </c>
      <c r="F1157" s="22" t="s">
        <v>1255</v>
      </c>
      <c r="G1157" s="22" t="s">
        <v>205</v>
      </c>
      <c r="H1157" s="22" t="s">
        <v>405</v>
      </c>
      <c r="I1157" s="21" t="str">
        <f t="shared" si="54"/>
        <v>OPERASIONAL</v>
      </c>
      <c r="J1157" s="21" t="s">
        <v>16</v>
      </c>
      <c r="M1157" s="14" t="s">
        <v>2575</v>
      </c>
    </row>
    <row r="1158" spans="1:13">
      <c r="A1158" s="22">
        <f t="shared" si="55"/>
        <v>1154</v>
      </c>
      <c r="B1158" s="21" t="str">
        <f t="shared" si="56"/>
        <v>80002947</v>
      </c>
      <c r="C1158" s="21" t="s">
        <v>2576</v>
      </c>
      <c r="D1158" s="22"/>
      <c r="E1158" s="22" t="s">
        <v>2577</v>
      </c>
      <c r="F1158" s="22" t="s">
        <v>1255</v>
      </c>
      <c r="G1158" s="22" t="s">
        <v>1264</v>
      </c>
      <c r="H1158" s="22" t="s">
        <v>206</v>
      </c>
      <c r="I1158" s="21" t="str">
        <f t="shared" ref="I1158:I1221" si="57">IF(J1158="A","OPERASIONAL",IF(J1158="B","ADMINISTRASI",IF(J1158="C","PENGAWAS",IF(J1158="D","TEMPORERY"))))</f>
        <v>OPERASIONAL</v>
      </c>
      <c r="J1158" s="21" t="s">
        <v>16</v>
      </c>
      <c r="M1158" s="14" t="s">
        <v>2576</v>
      </c>
    </row>
    <row r="1159" spans="1:13">
      <c r="A1159" s="22">
        <f t="shared" ref="A1159:A1222" si="58">A1158+1</f>
        <v>1155</v>
      </c>
      <c r="B1159" s="21" t="str">
        <f t="shared" si="56"/>
        <v>80003622</v>
      </c>
      <c r="C1159" s="21" t="s">
        <v>2578</v>
      </c>
      <c r="D1159" s="22"/>
      <c r="E1159" s="22" t="s">
        <v>2579</v>
      </c>
      <c r="F1159" s="22" t="s">
        <v>1255</v>
      </c>
      <c r="G1159" s="22" t="s">
        <v>1264</v>
      </c>
      <c r="H1159" s="22" t="s">
        <v>1262</v>
      </c>
      <c r="I1159" s="21" t="str">
        <f t="shared" si="57"/>
        <v>OPERASIONAL</v>
      </c>
      <c r="J1159" s="21" t="s">
        <v>16</v>
      </c>
      <c r="M1159" s="14" t="s">
        <v>2578</v>
      </c>
    </row>
    <row r="1160" spans="1:13">
      <c r="A1160" s="22">
        <f t="shared" si="58"/>
        <v>1156</v>
      </c>
      <c r="B1160" s="21" t="str">
        <f t="shared" si="56"/>
        <v>80004627</v>
      </c>
      <c r="C1160" s="21">
        <v>80004627</v>
      </c>
      <c r="D1160" s="22"/>
      <c r="E1160" s="22" t="s">
        <v>2580</v>
      </c>
      <c r="F1160" s="22" t="s">
        <v>1255</v>
      </c>
      <c r="G1160" s="22" t="s">
        <v>1264</v>
      </c>
      <c r="H1160" s="22" t="s">
        <v>405</v>
      </c>
      <c r="I1160" s="21" t="str">
        <f t="shared" si="57"/>
        <v>OPERASIONAL</v>
      </c>
      <c r="J1160" s="21" t="s">
        <v>16</v>
      </c>
      <c r="M1160" s="14" t="s">
        <v>2581</v>
      </c>
    </row>
    <row r="1161" spans="1:13">
      <c r="A1161" s="22">
        <f t="shared" si="58"/>
        <v>1157</v>
      </c>
      <c r="B1161" s="21" t="str">
        <f t="shared" si="56"/>
        <v>80004539</v>
      </c>
      <c r="C1161" s="21" t="s">
        <v>2582</v>
      </c>
      <c r="D1161" s="22"/>
      <c r="E1161" s="22" t="s">
        <v>2583</v>
      </c>
      <c r="F1161" s="22" t="s">
        <v>1255</v>
      </c>
      <c r="G1161" s="22" t="s">
        <v>205</v>
      </c>
      <c r="H1161" s="22" t="s">
        <v>1262</v>
      </c>
      <c r="I1161" s="21" t="str">
        <f t="shared" si="57"/>
        <v>OPERASIONAL</v>
      </c>
      <c r="J1161" s="21" t="s">
        <v>16</v>
      </c>
      <c r="M1161" s="14" t="s">
        <v>2582</v>
      </c>
    </row>
    <row r="1162" spans="1:13">
      <c r="A1162" s="22">
        <f t="shared" si="58"/>
        <v>1158</v>
      </c>
      <c r="B1162" s="21" t="str">
        <f t="shared" si="56"/>
        <v>80004195</v>
      </c>
      <c r="C1162" s="21">
        <v>80004195</v>
      </c>
      <c r="D1162" s="22"/>
      <c r="E1162" s="22" t="s">
        <v>2584</v>
      </c>
      <c r="F1162" s="22" t="s">
        <v>1255</v>
      </c>
      <c r="G1162" s="22" t="s">
        <v>205</v>
      </c>
      <c r="H1162" s="22" t="s">
        <v>405</v>
      </c>
      <c r="I1162" s="21" t="str">
        <f t="shared" si="57"/>
        <v>OPERASIONAL</v>
      </c>
      <c r="J1162" s="21" t="s">
        <v>16</v>
      </c>
      <c r="M1162" s="14" t="s">
        <v>2585</v>
      </c>
    </row>
    <row r="1163" spans="1:13">
      <c r="A1163" s="22">
        <f t="shared" si="58"/>
        <v>1159</v>
      </c>
      <c r="B1163" s="21" t="str">
        <f t="shared" si="56"/>
        <v>80004817</v>
      </c>
      <c r="C1163" s="21" t="s">
        <v>2586</v>
      </c>
      <c r="D1163" s="22"/>
      <c r="E1163" s="22" t="s">
        <v>2587</v>
      </c>
      <c r="F1163" s="22" t="s">
        <v>1255</v>
      </c>
      <c r="G1163" s="22" t="s">
        <v>2588</v>
      </c>
      <c r="H1163" s="22" t="s">
        <v>15</v>
      </c>
      <c r="I1163" s="21" t="str">
        <f t="shared" si="57"/>
        <v>PENGAWAS</v>
      </c>
      <c r="J1163" s="21" t="s">
        <v>57</v>
      </c>
      <c r="M1163" s="14" t="s">
        <v>2586</v>
      </c>
    </row>
    <row r="1164" spans="1:13">
      <c r="A1164" s="22">
        <f t="shared" si="58"/>
        <v>1160</v>
      </c>
      <c r="B1164" s="21" t="str">
        <f t="shared" si="56"/>
        <v>80001843</v>
      </c>
      <c r="C1164" s="21" t="s">
        <v>2589</v>
      </c>
      <c r="D1164" s="22"/>
      <c r="E1164" s="22" t="s">
        <v>2590</v>
      </c>
      <c r="F1164" s="22" t="s">
        <v>1255</v>
      </c>
      <c r="G1164" s="22" t="s">
        <v>205</v>
      </c>
      <c r="H1164" s="22" t="s">
        <v>1262</v>
      </c>
      <c r="I1164" s="21" t="str">
        <f t="shared" si="57"/>
        <v>OPERASIONAL</v>
      </c>
      <c r="J1164" s="21" t="s">
        <v>16</v>
      </c>
      <c r="M1164" s="14" t="s">
        <v>2589</v>
      </c>
    </row>
    <row r="1165" spans="1:13">
      <c r="A1165" s="22">
        <f t="shared" si="58"/>
        <v>1161</v>
      </c>
      <c r="B1165" s="21" t="str">
        <f t="shared" si="56"/>
        <v>80001861</v>
      </c>
      <c r="C1165" s="21" t="s">
        <v>2591</v>
      </c>
      <c r="D1165" s="22"/>
      <c r="E1165" s="22" t="s">
        <v>2592</v>
      </c>
      <c r="F1165" s="22" t="s">
        <v>1255</v>
      </c>
      <c r="G1165" s="22" t="s">
        <v>1299</v>
      </c>
      <c r="H1165" s="22" t="s">
        <v>1311</v>
      </c>
      <c r="I1165" s="21" t="str">
        <f t="shared" si="57"/>
        <v>OPERASIONAL</v>
      </c>
      <c r="J1165" s="21" t="s">
        <v>16</v>
      </c>
      <c r="M1165" s="14" t="s">
        <v>2591</v>
      </c>
    </row>
    <row r="1166" spans="1:13">
      <c r="A1166" s="22">
        <f t="shared" si="58"/>
        <v>1162</v>
      </c>
      <c r="B1166" s="21" t="str">
        <f t="shared" si="56"/>
        <v>80001840</v>
      </c>
      <c r="C1166" s="21" t="s">
        <v>2593</v>
      </c>
      <c r="D1166" s="22"/>
      <c r="E1166" s="22" t="s">
        <v>2594</v>
      </c>
      <c r="F1166" s="22" t="s">
        <v>1255</v>
      </c>
      <c r="G1166" s="22" t="s">
        <v>1264</v>
      </c>
      <c r="H1166" s="22" t="s">
        <v>1262</v>
      </c>
      <c r="I1166" s="21" t="str">
        <f t="shared" si="57"/>
        <v>OPERASIONAL</v>
      </c>
      <c r="J1166" s="21" t="s">
        <v>16</v>
      </c>
      <c r="M1166" s="14" t="s">
        <v>2593</v>
      </c>
    </row>
    <row r="1167" spans="1:13">
      <c r="A1167" s="22">
        <f t="shared" si="58"/>
        <v>1163</v>
      </c>
      <c r="B1167" s="21" t="str">
        <f t="shared" si="56"/>
        <v>80002130</v>
      </c>
      <c r="C1167" s="21" t="s">
        <v>2595</v>
      </c>
      <c r="D1167" s="22"/>
      <c r="E1167" s="22" t="s">
        <v>2596</v>
      </c>
      <c r="F1167" s="22" t="s">
        <v>1255</v>
      </c>
      <c r="G1167" s="22" t="s">
        <v>205</v>
      </c>
      <c r="H1167" s="22" t="s">
        <v>1262</v>
      </c>
      <c r="I1167" s="21" t="str">
        <f t="shared" si="57"/>
        <v>OPERASIONAL</v>
      </c>
      <c r="J1167" s="21" t="s">
        <v>16</v>
      </c>
      <c r="M1167" s="14" t="s">
        <v>2595</v>
      </c>
    </row>
    <row r="1168" spans="1:13">
      <c r="A1168" s="22">
        <f t="shared" si="58"/>
        <v>1164</v>
      </c>
      <c r="B1168" s="21" t="str">
        <f t="shared" si="56"/>
        <v>80003818</v>
      </c>
      <c r="C1168" s="21">
        <v>80003818</v>
      </c>
      <c r="D1168" s="22"/>
      <c r="E1168" s="22" t="s">
        <v>2597</v>
      </c>
      <c r="F1168" s="22" t="s">
        <v>1255</v>
      </c>
      <c r="G1168" s="22" t="s">
        <v>205</v>
      </c>
      <c r="H1168" s="22" t="s">
        <v>405</v>
      </c>
      <c r="I1168" s="21" t="str">
        <f t="shared" si="57"/>
        <v>OPERASIONAL</v>
      </c>
      <c r="J1168" s="21" t="s">
        <v>16</v>
      </c>
      <c r="M1168" s="14" t="s">
        <v>2598</v>
      </c>
    </row>
    <row r="1169" spans="1:13">
      <c r="A1169" s="22">
        <f t="shared" si="58"/>
        <v>1165</v>
      </c>
      <c r="B1169" s="21" t="str">
        <f t="shared" si="56"/>
        <v>80001860</v>
      </c>
      <c r="C1169" s="21" t="s">
        <v>2599</v>
      </c>
      <c r="D1169" s="22"/>
      <c r="E1169" s="22" t="s">
        <v>2600</v>
      </c>
      <c r="F1169" s="22" t="s">
        <v>1255</v>
      </c>
      <c r="G1169" s="22" t="s">
        <v>1299</v>
      </c>
      <c r="H1169" s="22" t="s">
        <v>1311</v>
      </c>
      <c r="I1169" s="21" t="str">
        <f t="shared" si="57"/>
        <v>OPERASIONAL</v>
      </c>
      <c r="J1169" s="21" t="s">
        <v>16</v>
      </c>
      <c r="M1169" s="14" t="s">
        <v>2599</v>
      </c>
    </row>
    <row r="1170" spans="1:13">
      <c r="A1170" s="22">
        <f t="shared" si="58"/>
        <v>1166</v>
      </c>
      <c r="B1170" s="21" t="str">
        <f t="shared" si="56"/>
        <v>80001845</v>
      </c>
      <c r="C1170" s="21" t="s">
        <v>2601</v>
      </c>
      <c r="D1170" s="22"/>
      <c r="E1170" s="22" t="s">
        <v>2602</v>
      </c>
      <c r="F1170" s="22" t="s">
        <v>1255</v>
      </c>
      <c r="G1170" s="22" t="s">
        <v>205</v>
      </c>
      <c r="H1170" s="22" t="s">
        <v>1262</v>
      </c>
      <c r="I1170" s="21" t="str">
        <f t="shared" si="57"/>
        <v>OPERASIONAL</v>
      </c>
      <c r="J1170" s="21" t="s">
        <v>16</v>
      </c>
      <c r="M1170" s="14" t="s">
        <v>2601</v>
      </c>
    </row>
    <row r="1171" spans="1:13">
      <c r="A1171" s="22">
        <f t="shared" si="58"/>
        <v>1167</v>
      </c>
      <c r="B1171" s="21" t="str">
        <f t="shared" si="56"/>
        <v>80002750</v>
      </c>
      <c r="C1171" s="21" t="s">
        <v>2603</v>
      </c>
      <c r="D1171" s="22"/>
      <c r="E1171" s="22" t="s">
        <v>2604</v>
      </c>
      <c r="F1171" s="22" t="s">
        <v>1255</v>
      </c>
      <c r="G1171" s="22" t="s">
        <v>1555</v>
      </c>
      <c r="H1171" s="22" t="s">
        <v>652</v>
      </c>
      <c r="I1171" s="21" t="str">
        <f t="shared" si="57"/>
        <v>OPERASIONAL</v>
      </c>
      <c r="J1171" s="21" t="s">
        <v>16</v>
      </c>
      <c r="M1171" s="14" t="s">
        <v>2603</v>
      </c>
    </row>
    <row r="1172" spans="1:13">
      <c r="A1172" s="22">
        <f t="shared" si="58"/>
        <v>1168</v>
      </c>
      <c r="B1172" s="21" t="str">
        <f t="shared" si="56"/>
        <v>80003018</v>
      </c>
      <c r="C1172" s="21" t="s">
        <v>2605</v>
      </c>
      <c r="D1172" s="22"/>
      <c r="E1172" s="22" t="s">
        <v>2606</v>
      </c>
      <c r="F1172" s="22" t="s">
        <v>1255</v>
      </c>
      <c r="G1172" s="22" t="s">
        <v>205</v>
      </c>
      <c r="H1172" s="22" t="s">
        <v>1262</v>
      </c>
      <c r="I1172" s="21" t="str">
        <f t="shared" si="57"/>
        <v>OPERASIONAL</v>
      </c>
      <c r="J1172" s="21" t="s">
        <v>16</v>
      </c>
      <c r="M1172" s="14" t="s">
        <v>2605</v>
      </c>
    </row>
    <row r="1173" spans="1:13">
      <c r="A1173" s="22">
        <f t="shared" si="58"/>
        <v>1169</v>
      </c>
      <c r="B1173" s="21" t="str">
        <f t="shared" si="56"/>
        <v>80004606</v>
      </c>
      <c r="C1173" s="21">
        <v>80004606</v>
      </c>
      <c r="D1173" s="22"/>
      <c r="E1173" s="22" t="s">
        <v>2607</v>
      </c>
      <c r="F1173" s="22" t="s">
        <v>1255</v>
      </c>
      <c r="G1173" s="22" t="s">
        <v>205</v>
      </c>
      <c r="H1173" s="22" t="s">
        <v>405</v>
      </c>
      <c r="I1173" s="21" t="str">
        <f t="shared" si="57"/>
        <v>OPERASIONAL</v>
      </c>
      <c r="J1173" s="21" t="s">
        <v>16</v>
      </c>
      <c r="M1173" s="14" t="s">
        <v>2608</v>
      </c>
    </row>
    <row r="1174" spans="1:13">
      <c r="A1174" s="22">
        <f t="shared" si="58"/>
        <v>1170</v>
      </c>
      <c r="B1174" s="21" t="str">
        <f t="shared" si="56"/>
        <v>80001094</v>
      </c>
      <c r="C1174" s="21" t="s">
        <v>2609</v>
      </c>
      <c r="D1174" s="22"/>
      <c r="E1174" s="22" t="s">
        <v>2610</v>
      </c>
      <c r="F1174" s="22" t="s">
        <v>1255</v>
      </c>
      <c r="G1174" s="22" t="s">
        <v>1264</v>
      </c>
      <c r="H1174" s="22" t="s">
        <v>1262</v>
      </c>
      <c r="I1174" s="21" t="str">
        <f t="shared" si="57"/>
        <v>OPERASIONAL</v>
      </c>
      <c r="J1174" s="21" t="s">
        <v>16</v>
      </c>
      <c r="M1174" s="14" t="s">
        <v>2609</v>
      </c>
    </row>
    <row r="1175" spans="1:13">
      <c r="A1175" s="22">
        <f t="shared" si="58"/>
        <v>1171</v>
      </c>
      <c r="B1175" s="21" t="str">
        <f t="shared" si="56"/>
        <v>80001855</v>
      </c>
      <c r="C1175" s="21" t="s">
        <v>2611</v>
      </c>
      <c r="D1175" s="22"/>
      <c r="E1175" s="22" t="s">
        <v>2612</v>
      </c>
      <c r="F1175" s="22" t="s">
        <v>1255</v>
      </c>
      <c r="G1175" s="22" t="s">
        <v>205</v>
      </c>
      <c r="H1175" s="22" t="s">
        <v>1262</v>
      </c>
      <c r="I1175" s="21" t="str">
        <f t="shared" si="57"/>
        <v>OPERASIONAL</v>
      </c>
      <c r="J1175" s="21" t="s">
        <v>16</v>
      </c>
      <c r="M1175" s="14" t="s">
        <v>2611</v>
      </c>
    </row>
    <row r="1176" spans="1:13">
      <c r="A1176" s="22">
        <f t="shared" si="58"/>
        <v>1172</v>
      </c>
      <c r="B1176" s="21" t="str">
        <f t="shared" si="56"/>
        <v>80003004</v>
      </c>
      <c r="C1176" s="21">
        <v>80003004</v>
      </c>
      <c r="D1176" s="22"/>
      <c r="E1176" s="22" t="s">
        <v>2613</v>
      </c>
      <c r="F1176" s="22" t="s">
        <v>1255</v>
      </c>
      <c r="G1176" s="22" t="s">
        <v>1264</v>
      </c>
      <c r="H1176" s="22" t="s">
        <v>1262</v>
      </c>
      <c r="I1176" s="21" t="str">
        <f t="shared" si="57"/>
        <v>OPERASIONAL</v>
      </c>
      <c r="J1176" s="21" t="s">
        <v>16</v>
      </c>
      <c r="M1176" s="14" t="s">
        <v>2614</v>
      </c>
    </row>
    <row r="1177" spans="1:13">
      <c r="A1177" s="22">
        <f t="shared" si="58"/>
        <v>1173</v>
      </c>
      <c r="B1177" s="21" t="str">
        <f t="shared" si="56"/>
        <v>80002224</v>
      </c>
      <c r="C1177" s="21" t="s">
        <v>2615</v>
      </c>
      <c r="D1177" s="22"/>
      <c r="E1177" s="22" t="s">
        <v>2616</v>
      </c>
      <c r="F1177" s="22" t="s">
        <v>1255</v>
      </c>
      <c r="G1177" s="22" t="s">
        <v>205</v>
      </c>
      <c r="H1177" s="22" t="s">
        <v>1262</v>
      </c>
      <c r="I1177" s="21" t="str">
        <f t="shared" si="57"/>
        <v>OPERASIONAL</v>
      </c>
      <c r="J1177" s="21" t="s">
        <v>16</v>
      </c>
      <c r="M1177" s="14" t="s">
        <v>2615</v>
      </c>
    </row>
    <row r="1178" spans="1:13">
      <c r="A1178" s="22">
        <f t="shared" si="58"/>
        <v>1174</v>
      </c>
      <c r="B1178" s="21" t="str">
        <f t="shared" si="56"/>
        <v>80003131</v>
      </c>
      <c r="C1178" s="21" t="s">
        <v>2617</v>
      </c>
      <c r="D1178" s="22"/>
      <c r="E1178" s="22" t="s">
        <v>2618</v>
      </c>
      <c r="F1178" s="22" t="s">
        <v>1255</v>
      </c>
      <c r="G1178" s="22" t="s">
        <v>2224</v>
      </c>
      <c r="H1178" s="22" t="s">
        <v>328</v>
      </c>
      <c r="I1178" s="21" t="str">
        <f t="shared" si="57"/>
        <v>OPERASIONAL</v>
      </c>
      <c r="J1178" s="21" t="s">
        <v>16</v>
      </c>
      <c r="M1178" s="14" t="s">
        <v>2617</v>
      </c>
    </row>
    <row r="1179" spans="1:13">
      <c r="A1179" s="22">
        <f t="shared" si="58"/>
        <v>1175</v>
      </c>
      <c r="B1179" s="21" t="str">
        <f t="shared" si="56"/>
        <v>80002125</v>
      </c>
      <c r="C1179" s="21" t="s">
        <v>2619</v>
      </c>
      <c r="D1179" s="22"/>
      <c r="E1179" s="22" t="s">
        <v>2620</v>
      </c>
      <c r="F1179" s="22" t="s">
        <v>1255</v>
      </c>
      <c r="G1179" s="22" t="s">
        <v>1264</v>
      </c>
      <c r="H1179" s="22" t="s">
        <v>1262</v>
      </c>
      <c r="I1179" s="21" t="str">
        <f t="shared" si="57"/>
        <v>OPERASIONAL</v>
      </c>
      <c r="J1179" s="21" t="s">
        <v>16</v>
      </c>
      <c r="M1179" s="14" t="s">
        <v>2619</v>
      </c>
    </row>
    <row r="1180" spans="1:13">
      <c r="A1180" s="22">
        <f t="shared" si="58"/>
        <v>1176</v>
      </c>
      <c r="B1180" s="21" t="str">
        <f t="shared" si="56"/>
        <v>80004196</v>
      </c>
      <c r="C1180" s="21">
        <v>80004196</v>
      </c>
      <c r="D1180" s="22"/>
      <c r="E1180" s="22" t="s">
        <v>2621</v>
      </c>
      <c r="F1180" s="22" t="s">
        <v>1255</v>
      </c>
      <c r="G1180" s="22" t="s">
        <v>205</v>
      </c>
      <c r="H1180" s="22" t="s">
        <v>405</v>
      </c>
      <c r="I1180" s="21" t="str">
        <f t="shared" si="57"/>
        <v>OPERASIONAL</v>
      </c>
      <c r="J1180" s="21" t="s">
        <v>16</v>
      </c>
      <c r="M1180" s="14" t="s">
        <v>2622</v>
      </c>
    </row>
    <row r="1181" spans="1:13">
      <c r="A1181" s="22">
        <f t="shared" si="58"/>
        <v>1177</v>
      </c>
      <c r="B1181" s="21" t="str">
        <f t="shared" si="56"/>
        <v>80002196</v>
      </c>
      <c r="C1181" s="21" t="s">
        <v>2623</v>
      </c>
      <c r="D1181" s="22"/>
      <c r="E1181" s="22" t="s">
        <v>2624</v>
      </c>
      <c r="F1181" s="22" t="s">
        <v>1255</v>
      </c>
      <c r="G1181" s="22" t="s">
        <v>205</v>
      </c>
      <c r="H1181" s="22" t="s">
        <v>1262</v>
      </c>
      <c r="I1181" s="21" t="str">
        <f t="shared" si="57"/>
        <v>OPERASIONAL</v>
      </c>
      <c r="J1181" s="21" t="s">
        <v>16</v>
      </c>
      <c r="M1181" s="14" t="s">
        <v>2623</v>
      </c>
    </row>
    <row r="1182" spans="1:13">
      <c r="A1182" s="22">
        <f t="shared" si="58"/>
        <v>1178</v>
      </c>
      <c r="B1182" s="21" t="str">
        <f t="shared" si="56"/>
        <v>80001844</v>
      </c>
      <c r="C1182" s="21" t="s">
        <v>2625</v>
      </c>
      <c r="D1182" s="22"/>
      <c r="E1182" s="22" t="s">
        <v>2626</v>
      </c>
      <c r="F1182" s="22" t="s">
        <v>1255</v>
      </c>
      <c r="G1182" s="22" t="s">
        <v>205</v>
      </c>
      <c r="H1182" s="22" t="s">
        <v>1262</v>
      </c>
      <c r="I1182" s="21" t="str">
        <f t="shared" si="57"/>
        <v>OPERASIONAL</v>
      </c>
      <c r="J1182" s="21" t="s">
        <v>16</v>
      </c>
      <c r="M1182" s="14" t="s">
        <v>2625</v>
      </c>
    </row>
    <row r="1183" spans="1:13">
      <c r="A1183" s="22">
        <f t="shared" si="58"/>
        <v>1179</v>
      </c>
      <c r="B1183" s="21" t="str">
        <f t="shared" si="56"/>
        <v>80002348</v>
      </c>
      <c r="C1183" s="21" t="s">
        <v>2627</v>
      </c>
      <c r="D1183" s="22"/>
      <c r="E1183" s="22" t="s">
        <v>2628</v>
      </c>
      <c r="F1183" s="22" t="s">
        <v>1255</v>
      </c>
      <c r="G1183" s="22" t="s">
        <v>205</v>
      </c>
      <c r="H1183" s="22" t="s">
        <v>1262</v>
      </c>
      <c r="I1183" s="21" t="str">
        <f t="shared" si="57"/>
        <v>OPERASIONAL</v>
      </c>
      <c r="J1183" s="21" t="s">
        <v>16</v>
      </c>
      <c r="M1183" s="14" t="s">
        <v>2627</v>
      </c>
    </row>
    <row r="1184" spans="1:13">
      <c r="A1184" s="22">
        <f t="shared" si="58"/>
        <v>1180</v>
      </c>
      <c r="B1184" s="21" t="str">
        <f t="shared" si="56"/>
        <v>80002131</v>
      </c>
      <c r="C1184" s="21" t="s">
        <v>2629</v>
      </c>
      <c r="D1184" s="22"/>
      <c r="E1184" s="22" t="s">
        <v>2630</v>
      </c>
      <c r="F1184" s="22" t="s">
        <v>1255</v>
      </c>
      <c r="G1184" s="22" t="s">
        <v>205</v>
      </c>
      <c r="H1184" s="22" t="s">
        <v>1262</v>
      </c>
      <c r="I1184" s="21" t="str">
        <f t="shared" si="57"/>
        <v>OPERASIONAL</v>
      </c>
      <c r="J1184" s="21" t="s">
        <v>16</v>
      </c>
      <c r="M1184" s="14" t="s">
        <v>2629</v>
      </c>
    </row>
    <row r="1185" spans="1:13">
      <c r="A1185" s="22">
        <f t="shared" si="58"/>
        <v>1181</v>
      </c>
      <c r="B1185" s="21" t="str">
        <f t="shared" si="56"/>
        <v>80004538</v>
      </c>
      <c r="C1185" s="21" t="s">
        <v>2631</v>
      </c>
      <c r="D1185" s="22"/>
      <c r="E1185" s="22" t="s">
        <v>2632</v>
      </c>
      <c r="F1185" s="22" t="s">
        <v>1255</v>
      </c>
      <c r="G1185" s="22" t="s">
        <v>1264</v>
      </c>
      <c r="H1185" s="22" t="s">
        <v>1262</v>
      </c>
      <c r="I1185" s="21" t="str">
        <f t="shared" si="57"/>
        <v>OPERASIONAL</v>
      </c>
      <c r="J1185" s="21" t="s">
        <v>16</v>
      </c>
      <c r="M1185" s="14" t="s">
        <v>2631</v>
      </c>
    </row>
    <row r="1186" spans="1:13">
      <c r="A1186" s="22">
        <f t="shared" si="58"/>
        <v>1182</v>
      </c>
      <c r="B1186" s="21" t="str">
        <f t="shared" si="56"/>
        <v>80001353</v>
      </c>
      <c r="C1186" s="21" t="s">
        <v>2633</v>
      </c>
      <c r="D1186" s="22"/>
      <c r="E1186" s="22" t="s">
        <v>2634</v>
      </c>
      <c r="F1186" s="22" t="s">
        <v>1255</v>
      </c>
      <c r="G1186" s="22" t="s">
        <v>1386</v>
      </c>
      <c r="H1186" s="22" t="s">
        <v>1387</v>
      </c>
      <c r="I1186" s="21" t="str">
        <f t="shared" si="57"/>
        <v>OPERASIONAL</v>
      </c>
      <c r="J1186" s="21" t="s">
        <v>16</v>
      </c>
      <c r="M1186" s="14" t="s">
        <v>2633</v>
      </c>
    </row>
    <row r="1187" spans="1:13">
      <c r="A1187" s="22">
        <f t="shared" si="58"/>
        <v>1183</v>
      </c>
      <c r="B1187" s="21" t="str">
        <f t="shared" si="56"/>
        <v>80003193</v>
      </c>
      <c r="C1187" s="21" t="s">
        <v>2635</v>
      </c>
      <c r="D1187" s="22"/>
      <c r="E1187" s="22" t="s">
        <v>2636</v>
      </c>
      <c r="F1187" s="22" t="s">
        <v>1255</v>
      </c>
      <c r="G1187" s="22" t="s">
        <v>205</v>
      </c>
      <c r="H1187" s="22" t="s">
        <v>1262</v>
      </c>
      <c r="I1187" s="21" t="str">
        <f t="shared" si="57"/>
        <v>OPERASIONAL</v>
      </c>
      <c r="J1187" s="21" t="s">
        <v>16</v>
      </c>
      <c r="M1187" s="14" t="s">
        <v>2635</v>
      </c>
    </row>
    <row r="1188" spans="1:13">
      <c r="A1188" s="22">
        <f t="shared" si="58"/>
        <v>1184</v>
      </c>
      <c r="B1188" s="21" t="str">
        <f t="shared" si="56"/>
        <v>80002543</v>
      </c>
      <c r="C1188" s="21" t="s">
        <v>2637</v>
      </c>
      <c r="D1188" s="22"/>
      <c r="E1188" s="22" t="s">
        <v>2638</v>
      </c>
      <c r="F1188" s="22" t="s">
        <v>1255</v>
      </c>
      <c r="G1188" s="22" t="s">
        <v>205</v>
      </c>
      <c r="H1188" s="22" t="s">
        <v>1262</v>
      </c>
      <c r="I1188" s="21" t="str">
        <f t="shared" si="57"/>
        <v>OPERASIONAL</v>
      </c>
      <c r="J1188" s="21" t="s">
        <v>16</v>
      </c>
      <c r="M1188" s="14" t="s">
        <v>2637</v>
      </c>
    </row>
    <row r="1189" spans="1:13">
      <c r="A1189" s="22">
        <f t="shared" si="58"/>
        <v>1185</v>
      </c>
      <c r="B1189" s="21" t="str">
        <f t="shared" si="56"/>
        <v>80000682</v>
      </c>
      <c r="C1189" s="21" t="s">
        <v>2639</v>
      </c>
      <c r="D1189" s="22"/>
      <c r="E1189" s="22" t="s">
        <v>2640</v>
      </c>
      <c r="F1189" s="22" t="s">
        <v>1255</v>
      </c>
      <c r="G1189" s="22" t="s">
        <v>205</v>
      </c>
      <c r="H1189" s="22" t="s">
        <v>1262</v>
      </c>
      <c r="I1189" s="21" t="str">
        <f t="shared" si="57"/>
        <v>OPERASIONAL</v>
      </c>
      <c r="J1189" s="21" t="s">
        <v>16</v>
      </c>
      <c r="M1189" s="14" t="s">
        <v>2639</v>
      </c>
    </row>
    <row r="1190" spans="1:13">
      <c r="A1190" s="22">
        <f t="shared" si="58"/>
        <v>1186</v>
      </c>
      <c r="B1190" s="21" t="str">
        <f t="shared" si="56"/>
        <v>80003130</v>
      </c>
      <c r="C1190" s="21" t="s">
        <v>2641</v>
      </c>
      <c r="D1190" s="22"/>
      <c r="E1190" s="22" t="s">
        <v>2642</v>
      </c>
      <c r="F1190" s="22" t="s">
        <v>1255</v>
      </c>
      <c r="G1190" s="22" t="s">
        <v>2224</v>
      </c>
      <c r="H1190" s="22" t="s">
        <v>328</v>
      </c>
      <c r="I1190" s="21" t="str">
        <f t="shared" si="57"/>
        <v>OPERASIONAL</v>
      </c>
      <c r="J1190" s="21" t="s">
        <v>16</v>
      </c>
      <c r="M1190" s="14" t="s">
        <v>2641</v>
      </c>
    </row>
    <row r="1191" spans="1:13">
      <c r="A1191" s="22">
        <f t="shared" si="58"/>
        <v>1187</v>
      </c>
      <c r="B1191" s="21" t="str">
        <f t="shared" si="56"/>
        <v>80000645</v>
      </c>
      <c r="C1191" s="21" t="s">
        <v>2643</v>
      </c>
      <c r="D1191" s="22"/>
      <c r="E1191" s="22" t="s">
        <v>2644</v>
      </c>
      <c r="F1191" s="22" t="s">
        <v>1255</v>
      </c>
      <c r="G1191" s="22" t="s">
        <v>205</v>
      </c>
      <c r="H1191" s="22" t="s">
        <v>1262</v>
      </c>
      <c r="I1191" s="21" t="str">
        <f t="shared" si="57"/>
        <v>OPERASIONAL</v>
      </c>
      <c r="J1191" s="21" t="s">
        <v>16</v>
      </c>
      <c r="M1191" s="14" t="s">
        <v>2643</v>
      </c>
    </row>
    <row r="1192" spans="1:13">
      <c r="A1192" s="22">
        <f t="shared" si="58"/>
        <v>1188</v>
      </c>
      <c r="B1192" s="21" t="str">
        <f t="shared" si="56"/>
        <v>80003522</v>
      </c>
      <c r="C1192" s="21" t="s">
        <v>2645</v>
      </c>
      <c r="D1192" s="22"/>
      <c r="E1192" s="22" t="s">
        <v>2646</v>
      </c>
      <c r="F1192" s="22" t="s">
        <v>1255</v>
      </c>
      <c r="G1192" s="22" t="s">
        <v>205</v>
      </c>
      <c r="H1192" s="22" t="s">
        <v>206</v>
      </c>
      <c r="I1192" s="21" t="str">
        <f t="shared" si="57"/>
        <v>OPERASIONAL</v>
      </c>
      <c r="J1192" s="21" t="s">
        <v>16</v>
      </c>
      <c r="M1192" s="14" t="s">
        <v>2645</v>
      </c>
    </row>
    <row r="1193" spans="1:13">
      <c r="A1193" s="22">
        <f t="shared" si="58"/>
        <v>1189</v>
      </c>
      <c r="B1193" s="21" t="str">
        <f t="shared" si="56"/>
        <v>80002774</v>
      </c>
      <c r="C1193" s="21" t="s">
        <v>2647</v>
      </c>
      <c r="D1193" s="22"/>
      <c r="E1193" s="22" t="s">
        <v>2648</v>
      </c>
      <c r="F1193" s="22" t="s">
        <v>1255</v>
      </c>
      <c r="G1193" s="22" t="s">
        <v>205</v>
      </c>
      <c r="H1193" s="22" t="s">
        <v>1262</v>
      </c>
      <c r="I1193" s="21" t="str">
        <f t="shared" si="57"/>
        <v>OPERASIONAL</v>
      </c>
      <c r="J1193" s="21" t="s">
        <v>16</v>
      </c>
      <c r="M1193" s="14" t="s">
        <v>2647</v>
      </c>
    </row>
    <row r="1194" spans="1:13">
      <c r="A1194" s="22">
        <f t="shared" si="58"/>
        <v>1190</v>
      </c>
      <c r="B1194" s="21" t="str">
        <f t="shared" si="56"/>
        <v>80004197</v>
      </c>
      <c r="C1194" s="21">
        <v>80004197</v>
      </c>
      <c r="D1194" s="22"/>
      <c r="E1194" s="22" t="s">
        <v>2649</v>
      </c>
      <c r="F1194" s="22" t="s">
        <v>1255</v>
      </c>
      <c r="G1194" s="22" t="s">
        <v>205</v>
      </c>
      <c r="H1194" s="22" t="s">
        <v>405</v>
      </c>
      <c r="I1194" s="21" t="str">
        <f t="shared" si="57"/>
        <v>OPERASIONAL</v>
      </c>
      <c r="J1194" s="21" t="s">
        <v>16</v>
      </c>
      <c r="M1194" s="14" t="s">
        <v>2650</v>
      </c>
    </row>
    <row r="1195" spans="1:13">
      <c r="A1195" s="22">
        <f t="shared" si="58"/>
        <v>1191</v>
      </c>
      <c r="B1195" s="21" t="str">
        <f t="shared" si="56"/>
        <v>80003792</v>
      </c>
      <c r="C1195" s="21" t="s">
        <v>2651</v>
      </c>
      <c r="D1195" s="22"/>
      <c r="E1195" s="22" t="s">
        <v>2652</v>
      </c>
      <c r="F1195" s="22" t="s">
        <v>1255</v>
      </c>
      <c r="G1195" s="22" t="s">
        <v>205</v>
      </c>
      <c r="H1195" s="22" t="s">
        <v>206</v>
      </c>
      <c r="I1195" s="21" t="str">
        <f t="shared" si="57"/>
        <v>OPERASIONAL</v>
      </c>
      <c r="J1195" s="21" t="s">
        <v>16</v>
      </c>
      <c r="M1195" s="14" t="s">
        <v>2651</v>
      </c>
    </row>
    <row r="1196" spans="1:13">
      <c r="A1196" s="22">
        <f t="shared" si="58"/>
        <v>1192</v>
      </c>
      <c r="B1196" s="21" t="str">
        <f t="shared" si="56"/>
        <v>80002036</v>
      </c>
      <c r="C1196" s="21" t="s">
        <v>2653</v>
      </c>
      <c r="D1196" s="22"/>
      <c r="E1196" s="22" t="s">
        <v>2654</v>
      </c>
      <c r="F1196" s="22" t="s">
        <v>1255</v>
      </c>
      <c r="G1196" s="22" t="s">
        <v>205</v>
      </c>
      <c r="H1196" s="22" t="s">
        <v>1262</v>
      </c>
      <c r="I1196" s="21" t="str">
        <f t="shared" si="57"/>
        <v>OPERASIONAL</v>
      </c>
      <c r="J1196" s="21" t="s">
        <v>16</v>
      </c>
      <c r="M1196" s="14" t="s">
        <v>2653</v>
      </c>
    </row>
    <row r="1197" spans="1:13">
      <c r="A1197" s="22">
        <f t="shared" si="58"/>
        <v>1193</v>
      </c>
      <c r="B1197" s="21" t="str">
        <f t="shared" si="56"/>
        <v>80004200</v>
      </c>
      <c r="C1197" s="21">
        <v>80004200</v>
      </c>
      <c r="D1197" s="22"/>
      <c r="E1197" s="22" t="s">
        <v>2655</v>
      </c>
      <c r="F1197" s="22" t="s">
        <v>1255</v>
      </c>
      <c r="G1197" s="22" t="s">
        <v>205</v>
      </c>
      <c r="H1197" s="22" t="s">
        <v>405</v>
      </c>
      <c r="I1197" s="21" t="str">
        <f t="shared" si="57"/>
        <v>OPERASIONAL</v>
      </c>
      <c r="J1197" s="21" t="s">
        <v>16</v>
      </c>
      <c r="M1197" s="14" t="s">
        <v>2656</v>
      </c>
    </row>
    <row r="1198" spans="1:13">
      <c r="A1198" s="22">
        <f t="shared" si="58"/>
        <v>1194</v>
      </c>
      <c r="B1198" s="21" t="str">
        <f t="shared" si="56"/>
        <v>80002339</v>
      </c>
      <c r="C1198" s="21" t="s">
        <v>2657</v>
      </c>
      <c r="D1198" s="22"/>
      <c r="E1198" s="22" t="s">
        <v>2658</v>
      </c>
      <c r="F1198" s="22" t="s">
        <v>1255</v>
      </c>
      <c r="G1198" s="22" t="s">
        <v>1338</v>
      </c>
      <c r="H1198" s="22" t="s">
        <v>1339</v>
      </c>
      <c r="I1198" s="21" t="str">
        <f t="shared" si="57"/>
        <v>OPERASIONAL</v>
      </c>
      <c r="J1198" s="21" t="s">
        <v>16</v>
      </c>
      <c r="M1198" s="14" t="s">
        <v>2657</v>
      </c>
    </row>
    <row r="1199" spans="1:13">
      <c r="A1199" s="22">
        <f t="shared" si="58"/>
        <v>1195</v>
      </c>
      <c r="B1199" s="21" t="str">
        <f t="shared" si="56"/>
        <v>80003133</v>
      </c>
      <c r="C1199" s="21" t="s">
        <v>2659</v>
      </c>
      <c r="D1199" s="22"/>
      <c r="E1199" s="22" t="s">
        <v>2660</v>
      </c>
      <c r="F1199" s="22" t="s">
        <v>1255</v>
      </c>
      <c r="G1199" s="22" t="s">
        <v>2224</v>
      </c>
      <c r="H1199" s="22" t="s">
        <v>328</v>
      </c>
      <c r="I1199" s="21" t="str">
        <f t="shared" si="57"/>
        <v>OPERASIONAL</v>
      </c>
      <c r="J1199" s="21" t="s">
        <v>16</v>
      </c>
      <c r="M1199" s="14" t="s">
        <v>2659</v>
      </c>
    </row>
    <row r="1200" spans="1:13">
      <c r="A1200" s="22">
        <f t="shared" si="58"/>
        <v>1196</v>
      </c>
      <c r="B1200" s="21" t="str">
        <f t="shared" si="56"/>
        <v>80003005</v>
      </c>
      <c r="C1200" s="21" t="s">
        <v>2661</v>
      </c>
      <c r="D1200" s="22"/>
      <c r="E1200" s="22" t="s">
        <v>2662</v>
      </c>
      <c r="F1200" s="22" t="s">
        <v>1255</v>
      </c>
      <c r="G1200" s="22" t="s">
        <v>1264</v>
      </c>
      <c r="H1200" s="22" t="s">
        <v>1262</v>
      </c>
      <c r="I1200" s="21" t="str">
        <f t="shared" si="57"/>
        <v>OPERASIONAL</v>
      </c>
      <c r="J1200" s="21" t="s">
        <v>16</v>
      </c>
      <c r="M1200" s="14" t="s">
        <v>2661</v>
      </c>
    </row>
    <row r="1201" spans="1:13">
      <c r="A1201" s="22">
        <f t="shared" si="58"/>
        <v>1197</v>
      </c>
      <c r="B1201" s="21" t="str">
        <f t="shared" si="56"/>
        <v>80002220</v>
      </c>
      <c r="C1201" s="21" t="s">
        <v>2663</v>
      </c>
      <c r="D1201" s="22"/>
      <c r="E1201" s="22" t="s">
        <v>2664</v>
      </c>
      <c r="F1201" s="22" t="s">
        <v>1255</v>
      </c>
      <c r="G1201" s="22" t="s">
        <v>205</v>
      </c>
      <c r="H1201" s="22" t="s">
        <v>1262</v>
      </c>
      <c r="I1201" s="21" t="str">
        <f t="shared" si="57"/>
        <v>OPERASIONAL</v>
      </c>
      <c r="J1201" s="21" t="s">
        <v>16</v>
      </c>
      <c r="M1201" s="14" t="s">
        <v>2663</v>
      </c>
    </row>
    <row r="1202" spans="1:13">
      <c r="A1202" s="22">
        <f t="shared" si="58"/>
        <v>1198</v>
      </c>
      <c r="B1202" s="21" t="str">
        <f t="shared" si="56"/>
        <v>80002344</v>
      </c>
      <c r="C1202" s="21" t="s">
        <v>2665</v>
      </c>
      <c r="D1202" s="22"/>
      <c r="E1202" s="22" t="s">
        <v>2666</v>
      </c>
      <c r="F1202" s="22" t="s">
        <v>1255</v>
      </c>
      <c r="G1202" s="22" t="s">
        <v>1338</v>
      </c>
      <c r="H1202" s="22" t="s">
        <v>1339</v>
      </c>
      <c r="I1202" s="21" t="str">
        <f t="shared" si="57"/>
        <v>OPERASIONAL</v>
      </c>
      <c r="J1202" s="21" t="s">
        <v>16</v>
      </c>
      <c r="M1202" s="14" t="s">
        <v>2665</v>
      </c>
    </row>
    <row r="1203" spans="1:13">
      <c r="A1203" s="22">
        <f t="shared" si="58"/>
        <v>1199</v>
      </c>
      <c r="B1203" s="21" t="str">
        <f t="shared" si="56"/>
        <v>80003028</v>
      </c>
      <c r="C1203" s="21">
        <v>80003028</v>
      </c>
      <c r="D1203" s="22"/>
      <c r="E1203" s="22" t="s">
        <v>2667</v>
      </c>
      <c r="F1203" s="22" t="s">
        <v>1255</v>
      </c>
      <c r="G1203" s="22" t="s">
        <v>205</v>
      </c>
      <c r="H1203" s="22" t="s">
        <v>1262</v>
      </c>
      <c r="I1203" s="21" t="str">
        <f t="shared" si="57"/>
        <v>OPERASIONAL</v>
      </c>
      <c r="J1203" s="21" t="s">
        <v>16</v>
      </c>
      <c r="M1203" s="14" t="s">
        <v>2668</v>
      </c>
    </row>
    <row r="1204" spans="1:13">
      <c r="A1204" s="22">
        <f t="shared" si="58"/>
        <v>1200</v>
      </c>
      <c r="B1204" s="21" t="str">
        <f t="shared" si="56"/>
        <v>80004201</v>
      </c>
      <c r="C1204" s="21">
        <v>80004201</v>
      </c>
      <c r="D1204" s="22"/>
      <c r="E1204" s="22" t="s">
        <v>2669</v>
      </c>
      <c r="F1204" s="22" t="s">
        <v>1255</v>
      </c>
      <c r="G1204" s="22" t="s">
        <v>205</v>
      </c>
      <c r="H1204" s="22" t="s">
        <v>405</v>
      </c>
      <c r="I1204" s="21" t="str">
        <f t="shared" si="57"/>
        <v>OPERASIONAL</v>
      </c>
      <c r="J1204" s="21" t="s">
        <v>16</v>
      </c>
      <c r="M1204" s="14" t="s">
        <v>2670</v>
      </c>
    </row>
    <row r="1205" spans="1:13">
      <c r="A1205" s="22">
        <f t="shared" si="58"/>
        <v>1201</v>
      </c>
      <c r="B1205" s="21" t="str">
        <f t="shared" si="56"/>
        <v>80003735</v>
      </c>
      <c r="C1205" s="21" t="s">
        <v>2671</v>
      </c>
      <c r="D1205" s="22"/>
      <c r="E1205" s="22" t="s">
        <v>2672</v>
      </c>
      <c r="F1205" s="22" t="s">
        <v>1255</v>
      </c>
      <c r="G1205" s="22" t="s">
        <v>2673</v>
      </c>
      <c r="H1205" s="22" t="s">
        <v>937</v>
      </c>
      <c r="I1205" s="21" t="str">
        <f t="shared" si="57"/>
        <v>ADMINISTRASI</v>
      </c>
      <c r="J1205" s="21" t="s">
        <v>27</v>
      </c>
      <c r="M1205" s="14" t="s">
        <v>2671</v>
      </c>
    </row>
    <row r="1206" spans="1:13">
      <c r="A1206" s="22">
        <f t="shared" si="58"/>
        <v>1202</v>
      </c>
      <c r="B1206" s="21" t="str">
        <f t="shared" si="56"/>
        <v>80003022</v>
      </c>
      <c r="C1206" s="21">
        <v>80003022</v>
      </c>
      <c r="D1206" s="22"/>
      <c r="E1206" s="22" t="s">
        <v>2674</v>
      </c>
      <c r="F1206" s="22" t="s">
        <v>1255</v>
      </c>
      <c r="G1206" s="22" t="s">
        <v>205</v>
      </c>
      <c r="H1206" s="22" t="s">
        <v>1262</v>
      </c>
      <c r="I1206" s="21" t="str">
        <f t="shared" si="57"/>
        <v>OPERASIONAL</v>
      </c>
      <c r="J1206" s="21" t="s">
        <v>16</v>
      </c>
      <c r="M1206" s="14" t="s">
        <v>2675</v>
      </c>
    </row>
    <row r="1207" spans="1:13">
      <c r="A1207" s="22">
        <f t="shared" si="58"/>
        <v>1203</v>
      </c>
      <c r="B1207" s="21" t="str">
        <f t="shared" si="56"/>
        <v>80001355</v>
      </c>
      <c r="C1207" s="21" t="s">
        <v>2676</v>
      </c>
      <c r="D1207" s="22"/>
      <c r="E1207" s="22" t="s">
        <v>2677</v>
      </c>
      <c r="F1207" s="22" t="s">
        <v>1255</v>
      </c>
      <c r="G1207" s="22" t="s">
        <v>1386</v>
      </c>
      <c r="H1207" s="22" t="s">
        <v>1387</v>
      </c>
      <c r="I1207" s="21" t="str">
        <f t="shared" si="57"/>
        <v>OPERASIONAL</v>
      </c>
      <c r="J1207" s="21" t="s">
        <v>16</v>
      </c>
      <c r="M1207" s="14" t="s">
        <v>2676</v>
      </c>
    </row>
    <row r="1208" spans="1:13">
      <c r="A1208" s="22">
        <f t="shared" si="58"/>
        <v>1204</v>
      </c>
      <c r="B1208" s="21" t="str">
        <f t="shared" si="56"/>
        <v>80004202</v>
      </c>
      <c r="C1208" s="21">
        <v>80004202</v>
      </c>
      <c r="D1208" s="22"/>
      <c r="E1208" s="22" t="s">
        <v>2678</v>
      </c>
      <c r="F1208" s="22" t="s">
        <v>1255</v>
      </c>
      <c r="G1208" s="22" t="s">
        <v>205</v>
      </c>
      <c r="H1208" s="22" t="s">
        <v>405</v>
      </c>
      <c r="I1208" s="21" t="str">
        <f t="shared" si="57"/>
        <v>OPERASIONAL</v>
      </c>
      <c r="J1208" s="21" t="s">
        <v>16</v>
      </c>
      <c r="M1208" s="14" t="s">
        <v>2679</v>
      </c>
    </row>
    <row r="1209" spans="1:13">
      <c r="A1209" s="22">
        <f t="shared" si="58"/>
        <v>1205</v>
      </c>
      <c r="B1209" s="21" t="str">
        <f t="shared" si="56"/>
        <v>80003134</v>
      </c>
      <c r="C1209" s="21" t="s">
        <v>2680</v>
      </c>
      <c r="D1209" s="22"/>
      <c r="E1209" s="22" t="s">
        <v>2681</v>
      </c>
      <c r="F1209" s="22" t="s">
        <v>1255</v>
      </c>
      <c r="G1209" s="22" t="s">
        <v>2224</v>
      </c>
      <c r="H1209" s="22" t="s">
        <v>328</v>
      </c>
      <c r="I1209" s="21" t="str">
        <f t="shared" si="57"/>
        <v>OPERASIONAL</v>
      </c>
      <c r="J1209" s="21" t="s">
        <v>16</v>
      </c>
      <c r="M1209" s="14" t="s">
        <v>2680</v>
      </c>
    </row>
    <row r="1210" spans="1:13">
      <c r="A1210" s="22">
        <f t="shared" si="58"/>
        <v>1206</v>
      </c>
      <c r="B1210" s="21" t="str">
        <f t="shared" si="56"/>
        <v>80002340</v>
      </c>
      <c r="C1210" s="21" t="s">
        <v>2682</v>
      </c>
      <c r="D1210" s="22"/>
      <c r="E1210" s="22" t="s">
        <v>2683</v>
      </c>
      <c r="F1210" s="22" t="s">
        <v>1255</v>
      </c>
      <c r="G1210" s="22" t="s">
        <v>1338</v>
      </c>
      <c r="H1210" s="22" t="s">
        <v>1339</v>
      </c>
      <c r="I1210" s="21" t="str">
        <f t="shared" si="57"/>
        <v>OPERASIONAL</v>
      </c>
      <c r="J1210" s="21" t="s">
        <v>16</v>
      </c>
      <c r="M1210" s="14" t="s">
        <v>2682</v>
      </c>
    </row>
    <row r="1211" spans="1:13">
      <c r="A1211" s="22">
        <f t="shared" si="58"/>
        <v>1207</v>
      </c>
      <c r="B1211" s="21" t="str">
        <f t="shared" ref="B1211:B1274" si="59">TEXT(C1211,"00000000")</f>
        <v>80002749</v>
      </c>
      <c r="C1211" s="21" t="s">
        <v>2684</v>
      </c>
      <c r="D1211" s="22"/>
      <c r="E1211" s="22" t="s">
        <v>2685</v>
      </c>
      <c r="F1211" s="22" t="s">
        <v>1255</v>
      </c>
      <c r="G1211" s="22" t="s">
        <v>1555</v>
      </c>
      <c r="H1211" s="22" t="s">
        <v>652</v>
      </c>
      <c r="I1211" s="21" t="str">
        <f t="shared" si="57"/>
        <v>OPERASIONAL</v>
      </c>
      <c r="J1211" s="21" t="s">
        <v>16</v>
      </c>
      <c r="M1211" s="14" t="s">
        <v>2684</v>
      </c>
    </row>
    <row r="1212" spans="1:13">
      <c r="A1212" s="22">
        <f t="shared" si="58"/>
        <v>1208</v>
      </c>
      <c r="B1212" s="21" t="str">
        <f t="shared" si="59"/>
        <v>80002312</v>
      </c>
      <c r="C1212" s="21" t="s">
        <v>2686</v>
      </c>
      <c r="D1212" s="22"/>
      <c r="E1212" s="22" t="s">
        <v>2687</v>
      </c>
      <c r="F1212" s="22" t="s">
        <v>1255</v>
      </c>
      <c r="G1212" s="22" t="s">
        <v>1264</v>
      </c>
      <c r="H1212" s="22" t="s">
        <v>1262</v>
      </c>
      <c r="I1212" s="21" t="str">
        <f t="shared" si="57"/>
        <v>OPERASIONAL</v>
      </c>
      <c r="J1212" s="21" t="s">
        <v>16</v>
      </c>
      <c r="M1212" s="14" t="s">
        <v>2686</v>
      </c>
    </row>
    <row r="1213" spans="1:13">
      <c r="A1213" s="22">
        <f t="shared" si="58"/>
        <v>1209</v>
      </c>
      <c r="B1213" s="21" t="str">
        <f t="shared" si="59"/>
        <v>80004479</v>
      </c>
      <c r="C1213" s="21" t="s">
        <v>2688</v>
      </c>
      <c r="D1213" s="22"/>
      <c r="E1213" s="22" t="s">
        <v>2689</v>
      </c>
      <c r="F1213" s="22" t="s">
        <v>1255</v>
      </c>
      <c r="G1213" s="22" t="s">
        <v>2673</v>
      </c>
      <c r="H1213" s="22" t="s">
        <v>1311</v>
      </c>
      <c r="I1213" s="21" t="str">
        <f t="shared" si="57"/>
        <v>ADMINISTRASI</v>
      </c>
      <c r="J1213" s="21" t="s">
        <v>27</v>
      </c>
      <c r="M1213" s="14" t="s">
        <v>2688</v>
      </c>
    </row>
    <row r="1214" spans="1:13">
      <c r="A1214" s="22">
        <f t="shared" si="58"/>
        <v>1210</v>
      </c>
      <c r="B1214" s="21" t="str">
        <f t="shared" si="59"/>
        <v>80003135</v>
      </c>
      <c r="C1214" s="21" t="s">
        <v>2690</v>
      </c>
      <c r="D1214" s="22"/>
      <c r="E1214" s="22" t="s">
        <v>2691</v>
      </c>
      <c r="F1214" s="22" t="s">
        <v>1255</v>
      </c>
      <c r="G1214" s="22" t="s">
        <v>2224</v>
      </c>
      <c r="H1214" s="22" t="s">
        <v>328</v>
      </c>
      <c r="I1214" s="21" t="str">
        <f t="shared" si="57"/>
        <v>OPERASIONAL</v>
      </c>
      <c r="J1214" s="21" t="s">
        <v>16</v>
      </c>
      <c r="M1214" s="14" t="s">
        <v>2690</v>
      </c>
    </row>
    <row r="1215" spans="1:13">
      <c r="A1215" s="22">
        <f t="shared" si="58"/>
        <v>1211</v>
      </c>
      <c r="B1215" s="21" t="str">
        <f t="shared" si="59"/>
        <v>80000667</v>
      </c>
      <c r="C1215" s="21" t="s">
        <v>2692</v>
      </c>
      <c r="D1215" s="22"/>
      <c r="E1215" s="22" t="s">
        <v>2693</v>
      </c>
      <c r="F1215" s="22" t="s">
        <v>1255</v>
      </c>
      <c r="G1215" s="22" t="s">
        <v>205</v>
      </c>
      <c r="H1215" s="22" t="s">
        <v>1262</v>
      </c>
      <c r="I1215" s="21" t="str">
        <f t="shared" si="57"/>
        <v>OPERASIONAL</v>
      </c>
      <c r="J1215" s="21" t="s">
        <v>16</v>
      </c>
      <c r="M1215" s="14" t="s">
        <v>2692</v>
      </c>
    </row>
    <row r="1216" spans="1:13">
      <c r="A1216" s="22">
        <f t="shared" si="58"/>
        <v>1212</v>
      </c>
      <c r="B1216" s="21" t="str">
        <f t="shared" si="59"/>
        <v>80000652</v>
      </c>
      <c r="C1216" s="21" t="s">
        <v>2694</v>
      </c>
      <c r="D1216" s="22"/>
      <c r="E1216" s="22" t="s">
        <v>2695</v>
      </c>
      <c r="F1216" s="22" t="s">
        <v>1255</v>
      </c>
      <c r="G1216" s="22" t="s">
        <v>205</v>
      </c>
      <c r="H1216" s="22" t="s">
        <v>1262</v>
      </c>
      <c r="I1216" s="21" t="str">
        <f t="shared" si="57"/>
        <v>OPERASIONAL</v>
      </c>
      <c r="J1216" s="21" t="s">
        <v>16</v>
      </c>
      <c r="M1216" s="14" t="s">
        <v>2694</v>
      </c>
    </row>
    <row r="1217" spans="1:13">
      <c r="A1217" s="22">
        <f t="shared" si="58"/>
        <v>1213</v>
      </c>
      <c r="B1217" s="21" t="str">
        <f t="shared" si="59"/>
        <v>80002754</v>
      </c>
      <c r="C1217" s="21" t="s">
        <v>2696</v>
      </c>
      <c r="D1217" s="22"/>
      <c r="E1217" s="22" t="s">
        <v>2697</v>
      </c>
      <c r="F1217" s="22" t="s">
        <v>1255</v>
      </c>
      <c r="G1217" s="22" t="s">
        <v>1555</v>
      </c>
      <c r="H1217" s="22" t="s">
        <v>652</v>
      </c>
      <c r="I1217" s="21" t="str">
        <f t="shared" si="57"/>
        <v>OPERASIONAL</v>
      </c>
      <c r="J1217" s="21" t="s">
        <v>16</v>
      </c>
      <c r="M1217" s="14" t="s">
        <v>2696</v>
      </c>
    </row>
    <row r="1218" spans="1:13">
      <c r="A1218" s="22">
        <f t="shared" si="58"/>
        <v>1214</v>
      </c>
      <c r="B1218" s="21" t="str">
        <f t="shared" si="59"/>
        <v>80002221</v>
      </c>
      <c r="C1218" s="21" t="s">
        <v>2698</v>
      </c>
      <c r="D1218" s="22"/>
      <c r="E1218" s="22" t="s">
        <v>2699</v>
      </c>
      <c r="F1218" s="22" t="s">
        <v>1255</v>
      </c>
      <c r="G1218" s="22" t="s">
        <v>1280</v>
      </c>
      <c r="H1218" s="22" t="s">
        <v>1262</v>
      </c>
      <c r="I1218" s="21" t="str">
        <f t="shared" si="57"/>
        <v>OPERASIONAL</v>
      </c>
      <c r="J1218" s="21" t="s">
        <v>16</v>
      </c>
      <c r="M1218" s="14" t="s">
        <v>2698</v>
      </c>
    </row>
    <row r="1219" spans="1:13">
      <c r="A1219" s="22">
        <f t="shared" si="58"/>
        <v>1215</v>
      </c>
      <c r="B1219" s="21" t="str">
        <f t="shared" si="59"/>
        <v>80001354</v>
      </c>
      <c r="C1219" s="21" t="s">
        <v>2700</v>
      </c>
      <c r="D1219" s="22"/>
      <c r="E1219" s="22" t="s">
        <v>2701</v>
      </c>
      <c r="F1219" s="22" t="s">
        <v>1255</v>
      </c>
      <c r="G1219" s="22" t="s">
        <v>1386</v>
      </c>
      <c r="H1219" s="22" t="s">
        <v>1387</v>
      </c>
      <c r="I1219" s="21" t="str">
        <f t="shared" si="57"/>
        <v>OPERASIONAL</v>
      </c>
      <c r="J1219" s="21" t="s">
        <v>16</v>
      </c>
      <c r="M1219" s="14" t="s">
        <v>2700</v>
      </c>
    </row>
    <row r="1220" spans="1:13">
      <c r="A1220" s="22">
        <f t="shared" si="58"/>
        <v>1216</v>
      </c>
      <c r="B1220" s="21" t="str">
        <f t="shared" si="59"/>
        <v>80002128</v>
      </c>
      <c r="C1220" s="21" t="s">
        <v>2702</v>
      </c>
      <c r="D1220" s="22"/>
      <c r="E1220" s="22" t="s">
        <v>2703</v>
      </c>
      <c r="F1220" s="22" t="s">
        <v>1255</v>
      </c>
      <c r="G1220" s="22" t="s">
        <v>1264</v>
      </c>
      <c r="H1220" s="22" t="s">
        <v>1262</v>
      </c>
      <c r="I1220" s="21" t="str">
        <f t="shared" si="57"/>
        <v>OPERASIONAL</v>
      </c>
      <c r="J1220" s="21" t="s">
        <v>16</v>
      </c>
      <c r="M1220" s="14" t="s">
        <v>2702</v>
      </c>
    </row>
    <row r="1221" spans="1:13">
      <c r="A1221" s="22">
        <f t="shared" si="58"/>
        <v>1217</v>
      </c>
      <c r="B1221" s="21" t="str">
        <f t="shared" si="59"/>
        <v>80001348</v>
      </c>
      <c r="C1221" s="21" t="s">
        <v>2704</v>
      </c>
      <c r="D1221" s="22"/>
      <c r="E1221" s="22" t="s">
        <v>2705</v>
      </c>
      <c r="F1221" s="22" t="s">
        <v>1255</v>
      </c>
      <c r="G1221" s="22" t="s">
        <v>205</v>
      </c>
      <c r="H1221" s="22" t="s">
        <v>1262</v>
      </c>
      <c r="I1221" s="21" t="str">
        <f t="shared" si="57"/>
        <v>OPERASIONAL</v>
      </c>
      <c r="J1221" s="21" t="s">
        <v>16</v>
      </c>
      <c r="M1221" s="14" t="s">
        <v>2704</v>
      </c>
    </row>
    <row r="1222" spans="1:13">
      <c r="A1222" s="22">
        <f t="shared" si="58"/>
        <v>1218</v>
      </c>
      <c r="B1222" s="21" t="str">
        <f t="shared" si="59"/>
        <v>80002544</v>
      </c>
      <c r="C1222" s="21" t="s">
        <v>2706</v>
      </c>
      <c r="D1222" s="22"/>
      <c r="E1222" s="22" t="s">
        <v>2707</v>
      </c>
      <c r="F1222" s="22" t="s">
        <v>1255</v>
      </c>
      <c r="G1222" s="22" t="s">
        <v>205</v>
      </c>
      <c r="H1222" s="22" t="s">
        <v>1262</v>
      </c>
      <c r="I1222" s="21" t="str">
        <f t="shared" ref="I1222:I1285" si="60">IF(J1222="A","OPERASIONAL",IF(J1222="B","ADMINISTRASI",IF(J1222="C","PENGAWAS",IF(J1222="D","TEMPORERY"))))</f>
        <v>OPERASIONAL</v>
      </c>
      <c r="J1222" s="21" t="s">
        <v>16</v>
      </c>
      <c r="M1222" s="14" t="s">
        <v>2706</v>
      </c>
    </row>
    <row r="1223" spans="1:13">
      <c r="A1223" s="22">
        <f t="shared" ref="A1223:A1287" si="61">A1222+1</f>
        <v>1219</v>
      </c>
      <c r="B1223" s="21" t="str">
        <f t="shared" si="59"/>
        <v>80001854</v>
      </c>
      <c r="C1223" s="21" t="s">
        <v>2708</v>
      </c>
      <c r="D1223" s="22"/>
      <c r="E1223" s="22" t="s">
        <v>2709</v>
      </c>
      <c r="F1223" s="22" t="s">
        <v>1255</v>
      </c>
      <c r="G1223" s="22" t="s">
        <v>1264</v>
      </c>
      <c r="H1223" s="22" t="s">
        <v>1262</v>
      </c>
      <c r="I1223" s="21" t="str">
        <f t="shared" si="60"/>
        <v>OPERASIONAL</v>
      </c>
      <c r="J1223" s="21" t="s">
        <v>16</v>
      </c>
      <c r="M1223" s="14" t="s">
        <v>2708</v>
      </c>
    </row>
    <row r="1224" spans="1:13">
      <c r="A1224" s="22">
        <f t="shared" si="61"/>
        <v>1220</v>
      </c>
      <c r="B1224" s="21" t="str">
        <f t="shared" si="59"/>
        <v>80002646</v>
      </c>
      <c r="C1224" s="21" t="s">
        <v>2710</v>
      </c>
      <c r="D1224" s="22"/>
      <c r="E1224" s="22" t="s">
        <v>2711</v>
      </c>
      <c r="F1224" s="22" t="s">
        <v>1255</v>
      </c>
      <c r="G1224" s="22" t="s">
        <v>1264</v>
      </c>
      <c r="H1224" s="22" t="s">
        <v>206</v>
      </c>
      <c r="I1224" s="21" t="str">
        <f t="shared" si="60"/>
        <v>OPERASIONAL</v>
      </c>
      <c r="J1224" s="21" t="s">
        <v>16</v>
      </c>
      <c r="M1224" s="14" t="s">
        <v>2710</v>
      </c>
    </row>
    <row r="1225" spans="1:13">
      <c r="A1225" s="22">
        <f t="shared" si="61"/>
        <v>1221</v>
      </c>
      <c r="B1225" s="21" t="str">
        <f t="shared" si="59"/>
        <v>80003893</v>
      </c>
      <c r="C1225" s="21">
        <v>80003893</v>
      </c>
      <c r="D1225" s="22"/>
      <c r="E1225" s="22" t="s">
        <v>2711</v>
      </c>
      <c r="F1225" s="22" t="s">
        <v>1255</v>
      </c>
      <c r="G1225" s="22" t="s">
        <v>1264</v>
      </c>
      <c r="H1225" s="22" t="s">
        <v>405</v>
      </c>
      <c r="I1225" s="21" t="str">
        <f t="shared" si="60"/>
        <v>OPERASIONAL</v>
      </c>
      <c r="J1225" s="21" t="s">
        <v>16</v>
      </c>
      <c r="M1225" s="14" t="s">
        <v>2712</v>
      </c>
    </row>
    <row r="1226" spans="1:13">
      <c r="A1226" s="22">
        <f t="shared" si="61"/>
        <v>1222</v>
      </c>
      <c r="B1226" s="21" t="str">
        <f t="shared" si="59"/>
        <v>80004082</v>
      </c>
      <c r="C1226" s="21">
        <v>80004082</v>
      </c>
      <c r="D1226" s="22"/>
      <c r="E1226" s="22" t="s">
        <v>2713</v>
      </c>
      <c r="F1226" s="22" t="s">
        <v>1255</v>
      </c>
      <c r="G1226" s="22" t="s">
        <v>205</v>
      </c>
      <c r="H1226" s="22" t="s">
        <v>405</v>
      </c>
      <c r="I1226" s="21" t="str">
        <f t="shared" si="60"/>
        <v>OPERASIONAL</v>
      </c>
      <c r="J1226" s="21" t="s">
        <v>16</v>
      </c>
      <c r="M1226" s="14" t="s">
        <v>2714</v>
      </c>
    </row>
    <row r="1227" spans="1:13">
      <c r="A1227" s="22">
        <f t="shared" si="61"/>
        <v>1223</v>
      </c>
      <c r="B1227" s="21" t="str">
        <f t="shared" si="59"/>
        <v>80003019</v>
      </c>
      <c r="C1227" s="21">
        <v>80003019</v>
      </c>
      <c r="D1227" s="22"/>
      <c r="E1227" s="22" t="s">
        <v>2715</v>
      </c>
      <c r="F1227" s="22" t="s">
        <v>1255</v>
      </c>
      <c r="G1227" s="22" t="s">
        <v>205</v>
      </c>
      <c r="H1227" s="22" t="s">
        <v>1262</v>
      </c>
      <c r="I1227" s="21" t="str">
        <f t="shared" si="60"/>
        <v>OPERASIONAL</v>
      </c>
      <c r="J1227" s="21" t="s">
        <v>16</v>
      </c>
      <c r="M1227" s="14" t="s">
        <v>2716</v>
      </c>
    </row>
    <row r="1228" spans="1:13">
      <c r="A1228" s="22">
        <f t="shared" si="61"/>
        <v>1224</v>
      </c>
      <c r="B1228" s="21" t="str">
        <f t="shared" si="59"/>
        <v>80002017</v>
      </c>
      <c r="C1228" s="21" t="s">
        <v>2717</v>
      </c>
      <c r="D1228" s="22"/>
      <c r="E1228" s="22" t="s">
        <v>2718</v>
      </c>
      <c r="F1228" s="22" t="s">
        <v>1255</v>
      </c>
      <c r="G1228" s="22" t="s">
        <v>205</v>
      </c>
      <c r="H1228" s="22" t="s">
        <v>1262</v>
      </c>
      <c r="I1228" s="21" t="str">
        <f t="shared" si="60"/>
        <v>OPERASIONAL</v>
      </c>
      <c r="J1228" s="21" t="s">
        <v>16</v>
      </c>
      <c r="M1228" s="14" t="s">
        <v>2717</v>
      </c>
    </row>
    <row r="1229" spans="1:13">
      <c r="A1229" s="22">
        <f t="shared" si="61"/>
        <v>1225</v>
      </c>
      <c r="B1229" s="21" t="str">
        <f t="shared" si="59"/>
        <v>80002755</v>
      </c>
      <c r="C1229" s="21" t="s">
        <v>2719</v>
      </c>
      <c r="D1229" s="22"/>
      <c r="E1229" s="22" t="s">
        <v>2720</v>
      </c>
      <c r="F1229" s="22" t="s">
        <v>1255</v>
      </c>
      <c r="G1229" s="22" t="s">
        <v>1555</v>
      </c>
      <c r="H1229" s="22" t="s">
        <v>652</v>
      </c>
      <c r="I1229" s="21" t="str">
        <f t="shared" si="60"/>
        <v>OPERASIONAL</v>
      </c>
      <c r="J1229" s="21" t="s">
        <v>16</v>
      </c>
      <c r="M1229" s="14" t="s">
        <v>2719</v>
      </c>
    </row>
    <row r="1230" spans="1:13">
      <c r="A1230" s="22">
        <f t="shared" si="61"/>
        <v>1226</v>
      </c>
      <c r="B1230" s="21" t="str">
        <f t="shared" si="59"/>
        <v>80002045</v>
      </c>
      <c r="C1230" s="21" t="s">
        <v>2721</v>
      </c>
      <c r="D1230" s="22"/>
      <c r="E1230" s="22" t="s">
        <v>2722</v>
      </c>
      <c r="F1230" s="22" t="s">
        <v>1255</v>
      </c>
      <c r="G1230" s="22" t="s">
        <v>205</v>
      </c>
      <c r="H1230" s="22" t="s">
        <v>1262</v>
      </c>
      <c r="I1230" s="21" t="str">
        <f t="shared" si="60"/>
        <v>OPERASIONAL</v>
      </c>
      <c r="J1230" s="21" t="s">
        <v>16</v>
      </c>
      <c r="M1230" s="14" t="s">
        <v>2721</v>
      </c>
    </row>
    <row r="1231" spans="1:13">
      <c r="A1231" s="22">
        <f t="shared" si="61"/>
        <v>1227</v>
      </c>
      <c r="B1231" s="21" t="str">
        <f t="shared" si="59"/>
        <v>80001848</v>
      </c>
      <c r="C1231" s="21" t="s">
        <v>2723</v>
      </c>
      <c r="D1231" s="22"/>
      <c r="E1231" s="22" t="s">
        <v>2724</v>
      </c>
      <c r="F1231" s="22" t="s">
        <v>1255</v>
      </c>
      <c r="G1231" s="22" t="s">
        <v>205</v>
      </c>
      <c r="H1231" s="22" t="s">
        <v>1262</v>
      </c>
      <c r="I1231" s="21" t="str">
        <f t="shared" si="60"/>
        <v>OPERASIONAL</v>
      </c>
      <c r="J1231" s="21" t="s">
        <v>16</v>
      </c>
      <c r="M1231" s="14" t="s">
        <v>2723</v>
      </c>
    </row>
    <row r="1232" spans="1:13">
      <c r="A1232" s="22">
        <f t="shared" si="61"/>
        <v>1228</v>
      </c>
      <c r="B1232" s="21" t="str">
        <f t="shared" si="59"/>
        <v>01220009</v>
      </c>
      <c r="C1232" s="21" t="s">
        <v>2725</v>
      </c>
      <c r="D1232" s="22"/>
      <c r="E1232" s="22" t="s">
        <v>2726</v>
      </c>
      <c r="F1232" s="22" t="s">
        <v>1255</v>
      </c>
      <c r="G1232" s="22" t="s">
        <v>205</v>
      </c>
      <c r="H1232" s="22" t="s">
        <v>1262</v>
      </c>
      <c r="I1232" s="21" t="str">
        <f t="shared" si="60"/>
        <v>OPERASIONAL</v>
      </c>
      <c r="J1232" s="21" t="s">
        <v>16</v>
      </c>
      <c r="M1232" s="14" t="s">
        <v>2725</v>
      </c>
    </row>
    <row r="1233" spans="1:13">
      <c r="A1233" s="22">
        <f t="shared" si="61"/>
        <v>1229</v>
      </c>
      <c r="B1233" s="21" t="str">
        <f t="shared" si="59"/>
        <v>80004203</v>
      </c>
      <c r="C1233" s="21">
        <v>80004203</v>
      </c>
      <c r="D1233" s="22"/>
      <c r="E1233" s="22" t="s">
        <v>2727</v>
      </c>
      <c r="F1233" s="22" t="s">
        <v>1255</v>
      </c>
      <c r="G1233" s="22" t="s">
        <v>205</v>
      </c>
      <c r="H1233" s="22" t="s">
        <v>405</v>
      </c>
      <c r="I1233" s="21" t="str">
        <f t="shared" si="60"/>
        <v>OPERASIONAL</v>
      </c>
      <c r="J1233" s="21" t="s">
        <v>16</v>
      </c>
      <c r="M1233" s="14" t="s">
        <v>2728</v>
      </c>
    </row>
    <row r="1234" spans="1:13">
      <c r="A1234" s="22">
        <f t="shared" si="61"/>
        <v>1230</v>
      </c>
      <c r="B1234" s="21" t="str">
        <f t="shared" si="59"/>
        <v>80002219</v>
      </c>
      <c r="C1234" s="21" t="s">
        <v>2729</v>
      </c>
      <c r="D1234" s="22"/>
      <c r="E1234" s="22" t="s">
        <v>2730</v>
      </c>
      <c r="F1234" s="22" t="s">
        <v>1255</v>
      </c>
      <c r="G1234" s="22" t="s">
        <v>1299</v>
      </c>
      <c r="H1234" s="22" t="s">
        <v>1300</v>
      </c>
      <c r="I1234" s="21" t="str">
        <f t="shared" si="60"/>
        <v>OPERASIONAL</v>
      </c>
      <c r="J1234" s="21" t="s">
        <v>16</v>
      </c>
      <c r="M1234" s="14" t="s">
        <v>2729</v>
      </c>
    </row>
    <row r="1235" spans="1:13">
      <c r="A1235" s="22">
        <f t="shared" si="61"/>
        <v>1231</v>
      </c>
      <c r="B1235" s="21" t="str">
        <f t="shared" si="59"/>
        <v>80004204</v>
      </c>
      <c r="C1235" s="21">
        <v>80004204</v>
      </c>
      <c r="D1235" s="22"/>
      <c r="E1235" s="22" t="s">
        <v>2731</v>
      </c>
      <c r="F1235" s="22" t="s">
        <v>1255</v>
      </c>
      <c r="G1235" s="22" t="s">
        <v>205</v>
      </c>
      <c r="H1235" s="22" t="s">
        <v>405</v>
      </c>
      <c r="I1235" s="21" t="str">
        <f t="shared" si="60"/>
        <v>OPERASIONAL</v>
      </c>
      <c r="J1235" s="21" t="s">
        <v>16</v>
      </c>
      <c r="M1235" s="14" t="s">
        <v>2732</v>
      </c>
    </row>
    <row r="1236" spans="1:13">
      <c r="A1236" s="22">
        <f t="shared" si="61"/>
        <v>1232</v>
      </c>
      <c r="B1236" s="21" t="str">
        <f t="shared" si="59"/>
        <v>80002350</v>
      </c>
      <c r="C1236" s="21" t="s">
        <v>2733</v>
      </c>
      <c r="D1236" s="22"/>
      <c r="E1236" s="22" t="s">
        <v>2734</v>
      </c>
      <c r="F1236" s="22" t="s">
        <v>1255</v>
      </c>
      <c r="G1236" s="22" t="s">
        <v>205</v>
      </c>
      <c r="H1236" s="22" t="s">
        <v>1262</v>
      </c>
      <c r="I1236" s="21" t="str">
        <f t="shared" si="60"/>
        <v>OPERASIONAL</v>
      </c>
      <c r="J1236" s="21" t="s">
        <v>16</v>
      </c>
      <c r="M1236" s="14" t="s">
        <v>2733</v>
      </c>
    </row>
    <row r="1237" spans="1:13">
      <c r="A1237" s="22">
        <f t="shared" si="61"/>
        <v>1233</v>
      </c>
      <c r="B1237" s="21" t="str">
        <f t="shared" si="59"/>
        <v>80004632</v>
      </c>
      <c r="C1237" s="21">
        <v>80004632</v>
      </c>
      <c r="D1237" s="22"/>
      <c r="E1237" s="22" t="s">
        <v>2735</v>
      </c>
      <c r="F1237" s="22" t="s">
        <v>1255</v>
      </c>
      <c r="G1237" s="22" t="s">
        <v>205</v>
      </c>
      <c r="H1237" s="22" t="s">
        <v>405</v>
      </c>
      <c r="I1237" s="21" t="str">
        <f t="shared" si="60"/>
        <v>OPERASIONAL</v>
      </c>
      <c r="J1237" s="21" t="s">
        <v>16</v>
      </c>
      <c r="M1237" s="14" t="s">
        <v>2736</v>
      </c>
    </row>
    <row r="1238" spans="1:13">
      <c r="A1238" s="22">
        <f t="shared" si="61"/>
        <v>1234</v>
      </c>
      <c r="B1238" s="21" t="str">
        <f t="shared" si="59"/>
        <v>80002337</v>
      </c>
      <c r="C1238" s="21" t="s">
        <v>2737</v>
      </c>
      <c r="D1238" s="22"/>
      <c r="E1238" s="22" t="s">
        <v>2738</v>
      </c>
      <c r="F1238" s="22" t="s">
        <v>1255</v>
      </c>
      <c r="G1238" s="22" t="s">
        <v>205</v>
      </c>
      <c r="H1238" s="22" t="s">
        <v>1262</v>
      </c>
      <c r="I1238" s="21" t="str">
        <f t="shared" si="60"/>
        <v>OPERASIONAL</v>
      </c>
      <c r="J1238" s="21" t="s">
        <v>16</v>
      </c>
      <c r="M1238" s="14" t="s">
        <v>2737</v>
      </c>
    </row>
    <row r="1239" spans="1:13">
      <c r="A1239" s="22">
        <f t="shared" si="61"/>
        <v>1235</v>
      </c>
      <c r="B1239" s="21" t="str">
        <f t="shared" si="59"/>
        <v>80002772</v>
      </c>
      <c r="C1239" s="21" t="s">
        <v>2739</v>
      </c>
      <c r="D1239" s="22"/>
      <c r="E1239" s="22" t="s">
        <v>986</v>
      </c>
      <c r="F1239" s="22" t="s">
        <v>1255</v>
      </c>
      <c r="G1239" s="22" t="s">
        <v>205</v>
      </c>
      <c r="H1239" s="22" t="s">
        <v>1262</v>
      </c>
      <c r="I1239" s="21" t="str">
        <f t="shared" si="60"/>
        <v>OPERASIONAL</v>
      </c>
      <c r="J1239" s="21" t="s">
        <v>16</v>
      </c>
      <c r="M1239" s="14" t="s">
        <v>2739</v>
      </c>
    </row>
    <row r="1240" spans="1:13">
      <c r="A1240" s="22">
        <f t="shared" si="61"/>
        <v>1236</v>
      </c>
      <c r="B1240" s="21" t="str">
        <f t="shared" si="59"/>
        <v>80002240</v>
      </c>
      <c r="C1240" s="21" t="s">
        <v>2740</v>
      </c>
      <c r="D1240" s="22"/>
      <c r="E1240" s="22" t="s">
        <v>2741</v>
      </c>
      <c r="F1240" s="22" t="s">
        <v>1255</v>
      </c>
      <c r="G1240" s="22" t="s">
        <v>2742</v>
      </c>
      <c r="H1240" s="22" t="s">
        <v>2026</v>
      </c>
      <c r="I1240" s="21" t="str">
        <f t="shared" si="60"/>
        <v>ADMINISTRASI</v>
      </c>
      <c r="J1240" s="21" t="s">
        <v>27</v>
      </c>
      <c r="M1240" s="14" t="s">
        <v>2740</v>
      </c>
    </row>
    <row r="1241" spans="1:13">
      <c r="A1241" s="22">
        <f t="shared" si="61"/>
        <v>1237</v>
      </c>
      <c r="B1241" s="21" t="str">
        <f t="shared" si="59"/>
        <v>80002223</v>
      </c>
      <c r="C1241" s="21" t="s">
        <v>2743</v>
      </c>
      <c r="D1241" s="22"/>
      <c r="E1241" s="22" t="s">
        <v>2744</v>
      </c>
      <c r="F1241" s="22" t="s">
        <v>1255</v>
      </c>
      <c r="G1241" s="22" t="s">
        <v>205</v>
      </c>
      <c r="H1241" s="22" t="s">
        <v>1262</v>
      </c>
      <c r="I1241" s="21" t="str">
        <f t="shared" si="60"/>
        <v>OPERASIONAL</v>
      </c>
      <c r="J1241" s="21" t="s">
        <v>16</v>
      </c>
      <c r="M1241" s="14" t="s">
        <v>2743</v>
      </c>
    </row>
    <row r="1242" spans="1:13">
      <c r="A1242" s="22">
        <f t="shared" si="61"/>
        <v>1238</v>
      </c>
      <c r="B1242" s="21" t="str">
        <f t="shared" si="59"/>
        <v>80001841</v>
      </c>
      <c r="C1242" s="21" t="s">
        <v>2745</v>
      </c>
      <c r="D1242" s="22"/>
      <c r="E1242" s="22" t="s">
        <v>2746</v>
      </c>
      <c r="F1242" s="22" t="s">
        <v>1255</v>
      </c>
      <c r="G1242" s="22" t="s">
        <v>1264</v>
      </c>
      <c r="H1242" s="22" t="s">
        <v>1262</v>
      </c>
      <c r="I1242" s="21" t="str">
        <f t="shared" si="60"/>
        <v>OPERASIONAL</v>
      </c>
      <c r="J1242" s="21" t="s">
        <v>16</v>
      </c>
      <c r="M1242" s="14" t="s">
        <v>2745</v>
      </c>
    </row>
    <row r="1243" spans="1:13">
      <c r="A1243" s="22">
        <f t="shared" si="61"/>
        <v>1239</v>
      </c>
      <c r="B1243" s="21" t="str">
        <f t="shared" si="59"/>
        <v>80003195</v>
      </c>
      <c r="C1243" s="21" t="s">
        <v>2747</v>
      </c>
      <c r="D1243" s="22"/>
      <c r="E1243" s="22" t="s">
        <v>2748</v>
      </c>
      <c r="F1243" s="22" t="s">
        <v>1255</v>
      </c>
      <c r="G1243" s="22" t="s">
        <v>205</v>
      </c>
      <c r="H1243" s="22" t="s">
        <v>1262</v>
      </c>
      <c r="I1243" s="21" t="str">
        <f t="shared" si="60"/>
        <v>OPERASIONAL</v>
      </c>
      <c r="J1243" s="21" t="s">
        <v>16</v>
      </c>
      <c r="M1243" s="14" t="s">
        <v>2747</v>
      </c>
    </row>
    <row r="1244" spans="1:13">
      <c r="A1244" s="22">
        <f t="shared" si="61"/>
        <v>1240</v>
      </c>
      <c r="B1244" s="21" t="str">
        <f t="shared" si="59"/>
        <v>80003549</v>
      </c>
      <c r="C1244" s="21" t="s">
        <v>2749</v>
      </c>
      <c r="D1244" s="22"/>
      <c r="E1244" s="22" t="s">
        <v>2750</v>
      </c>
      <c r="F1244" s="22" t="s">
        <v>1255</v>
      </c>
      <c r="G1244" s="22" t="s">
        <v>1289</v>
      </c>
      <c r="H1244" s="22" t="s">
        <v>652</v>
      </c>
      <c r="I1244" s="21" t="str">
        <f t="shared" si="60"/>
        <v>OPERASIONAL</v>
      </c>
      <c r="J1244" s="21" t="s">
        <v>16</v>
      </c>
      <c r="M1244" s="14" t="s">
        <v>2749</v>
      </c>
    </row>
    <row r="1245" spans="1:13">
      <c r="A1245" s="22">
        <f t="shared" si="61"/>
        <v>1241</v>
      </c>
      <c r="B1245" s="21" t="str">
        <f t="shared" si="59"/>
        <v>80004206</v>
      </c>
      <c r="C1245" s="21">
        <v>80004206</v>
      </c>
      <c r="D1245" s="22"/>
      <c r="E1245" s="22" t="s">
        <v>2751</v>
      </c>
      <c r="F1245" s="22" t="s">
        <v>1255</v>
      </c>
      <c r="G1245" s="22" t="s">
        <v>205</v>
      </c>
      <c r="H1245" s="22" t="s">
        <v>405</v>
      </c>
      <c r="I1245" s="21" t="str">
        <f t="shared" si="60"/>
        <v>OPERASIONAL</v>
      </c>
      <c r="J1245" s="21" t="s">
        <v>16</v>
      </c>
      <c r="M1245" s="14" t="s">
        <v>2752</v>
      </c>
    </row>
    <row r="1246" spans="1:13">
      <c r="A1246" s="22">
        <f t="shared" si="61"/>
        <v>1242</v>
      </c>
      <c r="B1246" s="21" t="str">
        <f t="shared" si="59"/>
        <v>80004207</v>
      </c>
      <c r="C1246" s="21">
        <v>80004207</v>
      </c>
      <c r="D1246" s="22"/>
      <c r="E1246" s="22" t="s">
        <v>2753</v>
      </c>
      <c r="F1246" s="22" t="s">
        <v>1255</v>
      </c>
      <c r="G1246" s="22" t="s">
        <v>205</v>
      </c>
      <c r="H1246" s="22" t="s">
        <v>405</v>
      </c>
      <c r="I1246" s="21" t="str">
        <f t="shared" si="60"/>
        <v>OPERASIONAL</v>
      </c>
      <c r="J1246" s="21" t="s">
        <v>16</v>
      </c>
      <c r="M1246" s="14" t="s">
        <v>2754</v>
      </c>
    </row>
    <row r="1247" spans="1:13">
      <c r="A1247" s="22">
        <f t="shared" si="61"/>
        <v>1243</v>
      </c>
      <c r="B1247" s="21" t="str">
        <f t="shared" si="59"/>
        <v>80004070</v>
      </c>
      <c r="C1247" s="21">
        <v>80004070</v>
      </c>
      <c r="D1247" s="22"/>
      <c r="E1247" s="22" t="s">
        <v>2755</v>
      </c>
      <c r="F1247" s="22" t="s">
        <v>1255</v>
      </c>
      <c r="G1247" s="22" t="s">
        <v>205</v>
      </c>
      <c r="H1247" s="22" t="s">
        <v>405</v>
      </c>
      <c r="I1247" s="21" t="str">
        <f t="shared" si="60"/>
        <v>OPERASIONAL</v>
      </c>
      <c r="J1247" s="21" t="s">
        <v>16</v>
      </c>
      <c r="M1247" s="14" t="s">
        <v>2756</v>
      </c>
    </row>
    <row r="1248" spans="1:13">
      <c r="A1248" s="22">
        <f t="shared" si="61"/>
        <v>1244</v>
      </c>
      <c r="B1248" s="21" t="str">
        <f t="shared" si="59"/>
        <v>80002338</v>
      </c>
      <c r="C1248" s="21" t="s">
        <v>2757</v>
      </c>
      <c r="D1248" s="22"/>
      <c r="E1248" s="22" t="s">
        <v>2758</v>
      </c>
      <c r="F1248" s="22" t="s">
        <v>1255</v>
      </c>
      <c r="G1248" s="22" t="s">
        <v>205</v>
      </c>
      <c r="H1248" s="22" t="s">
        <v>1262</v>
      </c>
      <c r="I1248" s="21" t="str">
        <f t="shared" si="60"/>
        <v>OPERASIONAL</v>
      </c>
      <c r="J1248" s="21" t="s">
        <v>16</v>
      </c>
      <c r="M1248" s="14" t="s">
        <v>2757</v>
      </c>
    </row>
    <row r="1249" spans="1:13">
      <c r="A1249" s="22">
        <f t="shared" si="61"/>
        <v>1245</v>
      </c>
      <c r="B1249" s="21" t="str">
        <f t="shared" si="59"/>
        <v>80004492</v>
      </c>
      <c r="C1249" s="21" t="s">
        <v>2759</v>
      </c>
      <c r="D1249" s="22"/>
      <c r="E1249" s="22" t="s">
        <v>2760</v>
      </c>
      <c r="F1249" s="22" t="s">
        <v>1255</v>
      </c>
      <c r="G1249" s="22" t="s">
        <v>205</v>
      </c>
      <c r="H1249" s="22" t="s">
        <v>1262</v>
      </c>
      <c r="I1249" s="21" t="str">
        <f t="shared" si="60"/>
        <v>OPERASIONAL</v>
      </c>
      <c r="J1249" s="21" t="s">
        <v>16</v>
      </c>
      <c r="M1249" s="14" t="s">
        <v>2759</v>
      </c>
    </row>
    <row r="1250" spans="1:13">
      <c r="A1250" s="22">
        <f t="shared" si="61"/>
        <v>1246</v>
      </c>
      <c r="B1250" s="21" t="str">
        <f t="shared" si="59"/>
        <v>80003196</v>
      </c>
      <c r="C1250" s="21" t="s">
        <v>2761</v>
      </c>
      <c r="D1250" s="22"/>
      <c r="E1250" s="22" t="s">
        <v>2762</v>
      </c>
      <c r="F1250" s="22" t="s">
        <v>1255</v>
      </c>
      <c r="G1250" s="22" t="s">
        <v>205</v>
      </c>
      <c r="H1250" s="22" t="s">
        <v>1262</v>
      </c>
      <c r="I1250" s="21" t="str">
        <f t="shared" si="60"/>
        <v>OPERASIONAL</v>
      </c>
      <c r="J1250" s="21" t="s">
        <v>16</v>
      </c>
      <c r="M1250" s="14" t="s">
        <v>2761</v>
      </c>
    </row>
    <row r="1251" spans="1:13">
      <c r="A1251" s="22">
        <f t="shared" si="61"/>
        <v>1247</v>
      </c>
      <c r="B1251" s="21" t="str">
        <f t="shared" si="59"/>
        <v>80002771</v>
      </c>
      <c r="C1251" s="21" t="s">
        <v>2763</v>
      </c>
      <c r="D1251" s="22"/>
      <c r="E1251" s="22" t="s">
        <v>2764</v>
      </c>
      <c r="F1251" s="22" t="s">
        <v>1255</v>
      </c>
      <c r="G1251" s="22" t="s">
        <v>205</v>
      </c>
      <c r="H1251" s="22" t="s">
        <v>1262</v>
      </c>
      <c r="I1251" s="21" t="str">
        <f t="shared" si="60"/>
        <v>OPERASIONAL</v>
      </c>
      <c r="J1251" s="21" t="s">
        <v>16</v>
      </c>
      <c r="M1251" s="14" t="s">
        <v>2763</v>
      </c>
    </row>
    <row r="1252" spans="1:13">
      <c r="A1252" s="22">
        <f t="shared" si="61"/>
        <v>1248</v>
      </c>
      <c r="B1252" s="21" t="str">
        <f t="shared" si="59"/>
        <v>80002516</v>
      </c>
      <c r="C1252" s="21" t="s">
        <v>2765</v>
      </c>
      <c r="D1252" s="22"/>
      <c r="E1252" s="22" t="s">
        <v>2766</v>
      </c>
      <c r="F1252" s="22" t="s">
        <v>1255</v>
      </c>
      <c r="G1252" s="22" t="s">
        <v>1264</v>
      </c>
      <c r="H1252" s="22" t="s">
        <v>1262</v>
      </c>
      <c r="I1252" s="21" t="str">
        <f t="shared" si="60"/>
        <v>OPERASIONAL</v>
      </c>
      <c r="J1252" s="21" t="s">
        <v>16</v>
      </c>
      <c r="M1252" s="14" t="s">
        <v>2765</v>
      </c>
    </row>
    <row r="1253" spans="1:13">
      <c r="A1253" s="22">
        <f t="shared" si="61"/>
        <v>1249</v>
      </c>
      <c r="B1253" s="21" t="str">
        <f t="shared" si="59"/>
        <v>80003563</v>
      </c>
      <c r="C1253" s="21" t="s">
        <v>2767</v>
      </c>
      <c r="D1253" s="22"/>
      <c r="E1253" s="22" t="s">
        <v>2768</v>
      </c>
      <c r="F1253" s="22" t="s">
        <v>1255</v>
      </c>
      <c r="G1253" s="22" t="s">
        <v>1280</v>
      </c>
      <c r="H1253" s="22" t="s">
        <v>206</v>
      </c>
      <c r="I1253" s="21" t="str">
        <f t="shared" si="60"/>
        <v>OPERASIONAL</v>
      </c>
      <c r="J1253" s="21" t="s">
        <v>16</v>
      </c>
      <c r="M1253" s="14" t="s">
        <v>2767</v>
      </c>
    </row>
    <row r="1254" spans="1:13">
      <c r="A1254" s="22">
        <f t="shared" si="61"/>
        <v>1250</v>
      </c>
      <c r="B1254" s="21" t="str">
        <f t="shared" si="59"/>
        <v>80002135</v>
      </c>
      <c r="C1254" s="21" t="s">
        <v>2769</v>
      </c>
      <c r="D1254" s="22"/>
      <c r="E1254" s="22" t="s">
        <v>2770</v>
      </c>
      <c r="F1254" s="22" t="s">
        <v>1255</v>
      </c>
      <c r="G1254" s="22" t="s">
        <v>1264</v>
      </c>
      <c r="H1254" s="22" t="s">
        <v>1262</v>
      </c>
      <c r="I1254" s="21" t="str">
        <f t="shared" si="60"/>
        <v>OPERASIONAL</v>
      </c>
      <c r="J1254" s="21" t="s">
        <v>16</v>
      </c>
      <c r="M1254" s="14" t="s">
        <v>2769</v>
      </c>
    </row>
    <row r="1255" spans="1:13">
      <c r="A1255" s="22">
        <f t="shared" si="61"/>
        <v>1251</v>
      </c>
      <c r="B1255" s="21" t="str">
        <f t="shared" si="59"/>
        <v>80003026</v>
      </c>
      <c r="C1255" s="21">
        <v>80003026</v>
      </c>
      <c r="D1255" s="22"/>
      <c r="E1255" s="22" t="s">
        <v>2771</v>
      </c>
      <c r="F1255" s="22" t="s">
        <v>1255</v>
      </c>
      <c r="G1255" s="22" t="s">
        <v>205</v>
      </c>
      <c r="H1255" s="22" t="s">
        <v>1262</v>
      </c>
      <c r="I1255" s="21" t="str">
        <f t="shared" si="60"/>
        <v>OPERASIONAL</v>
      </c>
      <c r="J1255" s="21" t="s">
        <v>16</v>
      </c>
      <c r="M1255" s="14" t="s">
        <v>2772</v>
      </c>
    </row>
    <row r="1256" spans="1:13">
      <c r="A1256" s="22">
        <f t="shared" si="61"/>
        <v>1252</v>
      </c>
      <c r="B1256" s="21" t="str">
        <f t="shared" si="59"/>
        <v>80004628</v>
      </c>
      <c r="C1256" s="21">
        <v>80004628</v>
      </c>
      <c r="D1256" s="22"/>
      <c r="E1256" s="22" t="s">
        <v>2773</v>
      </c>
      <c r="F1256" s="22" t="s">
        <v>1255</v>
      </c>
      <c r="G1256" s="22" t="s">
        <v>1264</v>
      </c>
      <c r="H1256" s="22" t="s">
        <v>405</v>
      </c>
      <c r="I1256" s="21" t="str">
        <f t="shared" si="60"/>
        <v>OPERASIONAL</v>
      </c>
      <c r="J1256" s="21" t="s">
        <v>16</v>
      </c>
      <c r="M1256" s="14" t="s">
        <v>2774</v>
      </c>
    </row>
    <row r="1257" spans="1:13">
      <c r="A1257" s="22">
        <f t="shared" si="61"/>
        <v>1253</v>
      </c>
      <c r="B1257" s="21" t="str">
        <f t="shared" si="59"/>
        <v>80002753</v>
      </c>
      <c r="C1257" s="21" t="s">
        <v>2775</v>
      </c>
      <c r="D1257" s="22"/>
      <c r="E1257" s="22" t="s">
        <v>2776</v>
      </c>
      <c r="F1257" s="22" t="s">
        <v>1255</v>
      </c>
      <c r="G1257" s="22" t="s">
        <v>1555</v>
      </c>
      <c r="H1257" s="22" t="s">
        <v>652</v>
      </c>
      <c r="I1257" s="21" t="str">
        <f t="shared" si="60"/>
        <v>OPERASIONAL</v>
      </c>
      <c r="J1257" s="21" t="s">
        <v>16</v>
      </c>
      <c r="M1257" s="14" t="s">
        <v>2775</v>
      </c>
    </row>
    <row r="1258" spans="1:13">
      <c r="A1258" s="22">
        <f t="shared" si="61"/>
        <v>1254</v>
      </c>
      <c r="B1258" s="21" t="str">
        <f t="shared" si="59"/>
        <v>80004705</v>
      </c>
      <c r="C1258" s="21">
        <v>80004705</v>
      </c>
      <c r="D1258" s="22"/>
      <c r="E1258" s="22" t="s">
        <v>2777</v>
      </c>
      <c r="F1258" s="22" t="s">
        <v>1255</v>
      </c>
      <c r="G1258" s="22" t="s">
        <v>1436</v>
      </c>
      <c r="H1258" s="22" t="s">
        <v>405</v>
      </c>
      <c r="I1258" s="21" t="str">
        <f t="shared" si="60"/>
        <v>OPERASIONAL</v>
      </c>
      <c r="J1258" s="21" t="s">
        <v>16</v>
      </c>
      <c r="M1258" s="14" t="s">
        <v>2778</v>
      </c>
    </row>
    <row r="1259" spans="1:13">
      <c r="A1259" s="22">
        <f t="shared" si="61"/>
        <v>1255</v>
      </c>
      <c r="B1259" s="21" t="str">
        <f t="shared" si="59"/>
        <v>80001849</v>
      </c>
      <c r="C1259" s="21" t="s">
        <v>2779</v>
      </c>
      <c r="D1259" s="22"/>
      <c r="E1259" s="22" t="s">
        <v>2780</v>
      </c>
      <c r="F1259" s="22" t="s">
        <v>1255</v>
      </c>
      <c r="G1259" s="22" t="s">
        <v>205</v>
      </c>
      <c r="H1259" s="22" t="s">
        <v>1262</v>
      </c>
      <c r="I1259" s="21" t="str">
        <f t="shared" si="60"/>
        <v>OPERASIONAL</v>
      </c>
      <c r="J1259" s="21" t="s">
        <v>16</v>
      </c>
      <c r="M1259" s="14" t="s">
        <v>2779</v>
      </c>
    </row>
    <row r="1260" spans="1:13">
      <c r="A1260" s="22">
        <f t="shared" si="61"/>
        <v>1256</v>
      </c>
      <c r="B1260" s="21" t="str">
        <f t="shared" si="59"/>
        <v>80003021</v>
      </c>
      <c r="C1260" s="21">
        <v>80003021</v>
      </c>
      <c r="D1260" s="22"/>
      <c r="E1260" s="22" t="s">
        <v>2781</v>
      </c>
      <c r="F1260" s="22" t="s">
        <v>1255</v>
      </c>
      <c r="G1260" s="22" t="s">
        <v>205</v>
      </c>
      <c r="H1260" s="22" t="s">
        <v>1262</v>
      </c>
      <c r="I1260" s="21" t="str">
        <f t="shared" si="60"/>
        <v>OPERASIONAL</v>
      </c>
      <c r="J1260" s="21" t="s">
        <v>16</v>
      </c>
      <c r="M1260" s="14" t="s">
        <v>2782</v>
      </c>
    </row>
    <row r="1261" spans="1:13">
      <c r="A1261" s="22">
        <f t="shared" si="61"/>
        <v>1257</v>
      </c>
      <c r="B1261" s="21" t="str">
        <f t="shared" si="59"/>
        <v>80003025</v>
      </c>
      <c r="C1261" s="21">
        <v>80003025</v>
      </c>
      <c r="D1261" s="22"/>
      <c r="E1261" s="22" t="s">
        <v>2783</v>
      </c>
      <c r="F1261" s="22" t="s">
        <v>1255</v>
      </c>
      <c r="G1261" s="22" t="s">
        <v>1264</v>
      </c>
      <c r="H1261" s="22" t="s">
        <v>1262</v>
      </c>
      <c r="I1261" s="21" t="str">
        <f t="shared" si="60"/>
        <v>OPERASIONAL</v>
      </c>
      <c r="J1261" s="21" t="s">
        <v>16</v>
      </c>
      <c r="M1261" s="14" t="s">
        <v>2784</v>
      </c>
    </row>
    <row r="1262" spans="1:13">
      <c r="A1262" s="22">
        <f t="shared" si="61"/>
        <v>1258</v>
      </c>
      <c r="B1262" s="21" t="str">
        <f t="shared" si="59"/>
        <v>80003801</v>
      </c>
      <c r="C1262" s="21">
        <v>80003801</v>
      </c>
      <c r="D1262" s="22"/>
      <c r="E1262" s="22" t="s">
        <v>2785</v>
      </c>
      <c r="F1262" s="22" t="s">
        <v>1255</v>
      </c>
      <c r="G1262" s="22" t="s">
        <v>1264</v>
      </c>
      <c r="H1262" s="22" t="s">
        <v>405</v>
      </c>
      <c r="I1262" s="21" t="str">
        <f t="shared" si="60"/>
        <v>OPERASIONAL</v>
      </c>
      <c r="J1262" s="21" t="s">
        <v>16</v>
      </c>
      <c r="M1262" s="14" t="s">
        <v>2786</v>
      </c>
    </row>
    <row r="1263" spans="1:13">
      <c r="A1263" s="22">
        <f t="shared" si="61"/>
        <v>1259</v>
      </c>
      <c r="B1263" s="21" t="str">
        <f t="shared" si="59"/>
        <v>80003311</v>
      </c>
      <c r="C1263" s="21" t="s">
        <v>2787</v>
      </c>
      <c r="D1263" s="22"/>
      <c r="E1263" s="22" t="s">
        <v>2788</v>
      </c>
      <c r="F1263" s="22" t="s">
        <v>1255</v>
      </c>
      <c r="G1263" s="22" t="s">
        <v>1555</v>
      </c>
      <c r="H1263" s="22" t="s">
        <v>1947</v>
      </c>
      <c r="I1263" s="21" t="str">
        <f t="shared" si="60"/>
        <v>OPERASIONAL</v>
      </c>
      <c r="J1263" s="21" t="s">
        <v>16</v>
      </c>
      <c r="M1263" s="14" t="s">
        <v>2787</v>
      </c>
    </row>
    <row r="1264" spans="1:13">
      <c r="A1264" s="22">
        <f t="shared" si="61"/>
        <v>1260</v>
      </c>
      <c r="B1264" s="21" t="str">
        <f t="shared" si="59"/>
        <v>80002116</v>
      </c>
      <c r="C1264" s="21" t="s">
        <v>2789</v>
      </c>
      <c r="D1264" s="22"/>
      <c r="E1264" s="22" t="s">
        <v>2790</v>
      </c>
      <c r="F1264" s="22" t="s">
        <v>1255</v>
      </c>
      <c r="G1264" s="22" t="s">
        <v>2791</v>
      </c>
      <c r="H1264" s="22" t="s">
        <v>2792</v>
      </c>
      <c r="I1264" s="21" t="str">
        <f t="shared" si="60"/>
        <v>OPERASIONAL</v>
      </c>
      <c r="J1264" s="21" t="s">
        <v>16</v>
      </c>
      <c r="M1264" s="14" t="s">
        <v>2789</v>
      </c>
    </row>
    <row r="1265" spans="1:13">
      <c r="A1265" s="22">
        <f t="shared" si="61"/>
        <v>1261</v>
      </c>
      <c r="B1265" s="21" t="str">
        <f t="shared" si="59"/>
        <v>80000646</v>
      </c>
      <c r="C1265" s="21" t="s">
        <v>2793</v>
      </c>
      <c r="D1265" s="22"/>
      <c r="E1265" s="22" t="s">
        <v>2794</v>
      </c>
      <c r="F1265" s="22" t="s">
        <v>1255</v>
      </c>
      <c r="G1265" s="22" t="s">
        <v>205</v>
      </c>
      <c r="H1265" s="22" t="s">
        <v>1262</v>
      </c>
      <c r="I1265" s="21" t="str">
        <f t="shared" si="60"/>
        <v>OPERASIONAL</v>
      </c>
      <c r="J1265" s="21" t="s">
        <v>16</v>
      </c>
      <c r="M1265" s="14" t="s">
        <v>2793</v>
      </c>
    </row>
    <row r="1266" spans="1:13">
      <c r="A1266" s="22">
        <f t="shared" si="61"/>
        <v>1262</v>
      </c>
      <c r="B1266" s="21" t="str">
        <f t="shared" si="59"/>
        <v>80003791</v>
      </c>
      <c r="C1266" s="21" t="s">
        <v>2795</v>
      </c>
      <c r="D1266" s="22"/>
      <c r="E1266" s="22" t="s">
        <v>2796</v>
      </c>
      <c r="F1266" s="22" t="s">
        <v>1255</v>
      </c>
      <c r="G1266" s="22" t="s">
        <v>205</v>
      </c>
      <c r="H1266" s="22" t="s">
        <v>206</v>
      </c>
      <c r="I1266" s="21" t="str">
        <f t="shared" si="60"/>
        <v>OPERASIONAL</v>
      </c>
      <c r="J1266" s="21" t="s">
        <v>16</v>
      </c>
      <c r="M1266" s="14" t="s">
        <v>2795</v>
      </c>
    </row>
    <row r="1267" spans="1:13">
      <c r="A1267" s="22">
        <f t="shared" si="61"/>
        <v>1263</v>
      </c>
      <c r="B1267" s="21" t="str">
        <f t="shared" si="59"/>
        <v>80002137</v>
      </c>
      <c r="C1267" s="21" t="s">
        <v>2797</v>
      </c>
      <c r="D1267" s="22"/>
      <c r="E1267" s="22" t="s">
        <v>2798</v>
      </c>
      <c r="F1267" s="22" t="s">
        <v>1255</v>
      </c>
      <c r="G1267" s="22" t="s">
        <v>205</v>
      </c>
      <c r="H1267" s="22" t="s">
        <v>1262</v>
      </c>
      <c r="I1267" s="21" t="str">
        <f t="shared" si="60"/>
        <v>OPERASIONAL</v>
      </c>
      <c r="J1267" s="21" t="s">
        <v>16</v>
      </c>
      <c r="M1267" s="14" t="s">
        <v>2797</v>
      </c>
    </row>
    <row r="1268" spans="1:13">
      <c r="A1268" s="22">
        <f t="shared" si="61"/>
        <v>1264</v>
      </c>
      <c r="B1268" s="21" t="str">
        <f t="shared" si="59"/>
        <v>80003137</v>
      </c>
      <c r="C1268" s="21" t="s">
        <v>2799</v>
      </c>
      <c r="D1268" s="22"/>
      <c r="E1268" s="22" t="s">
        <v>2800</v>
      </c>
      <c r="F1268" s="22" t="s">
        <v>1255</v>
      </c>
      <c r="G1268" s="22" t="s">
        <v>2224</v>
      </c>
      <c r="H1268" s="22" t="s">
        <v>328</v>
      </c>
      <c r="I1268" s="21" t="str">
        <f t="shared" si="60"/>
        <v>OPERASIONAL</v>
      </c>
      <c r="J1268" s="21" t="s">
        <v>16</v>
      </c>
      <c r="M1268" s="14" t="s">
        <v>2799</v>
      </c>
    </row>
    <row r="1269" spans="1:13">
      <c r="A1269" s="22">
        <f t="shared" si="61"/>
        <v>1265</v>
      </c>
      <c r="B1269" s="21" t="str">
        <f t="shared" si="59"/>
        <v>80001853</v>
      </c>
      <c r="C1269" s="21" t="s">
        <v>2801</v>
      </c>
      <c r="D1269" s="22"/>
      <c r="E1269" s="22" t="s">
        <v>2802</v>
      </c>
      <c r="F1269" s="22" t="s">
        <v>1255</v>
      </c>
      <c r="G1269" s="22" t="s">
        <v>205</v>
      </c>
      <c r="H1269" s="22" t="s">
        <v>1262</v>
      </c>
      <c r="I1269" s="21" t="str">
        <f t="shared" si="60"/>
        <v>OPERASIONAL</v>
      </c>
      <c r="J1269" s="21" t="s">
        <v>16</v>
      </c>
      <c r="M1269" s="14" t="s">
        <v>2801</v>
      </c>
    </row>
    <row r="1270" spans="1:13">
      <c r="A1270" s="22">
        <f t="shared" si="61"/>
        <v>1266</v>
      </c>
      <c r="B1270" s="21" t="str">
        <f t="shared" si="59"/>
        <v>80001356</v>
      </c>
      <c r="C1270" s="21" t="s">
        <v>2803</v>
      </c>
      <c r="D1270" s="22"/>
      <c r="E1270" s="22" t="s">
        <v>2804</v>
      </c>
      <c r="F1270" s="22" t="s">
        <v>1255</v>
      </c>
      <c r="G1270" s="22" t="s">
        <v>1386</v>
      </c>
      <c r="H1270" s="22" t="s">
        <v>1387</v>
      </c>
      <c r="I1270" s="21" t="str">
        <f t="shared" si="60"/>
        <v>OPERASIONAL</v>
      </c>
      <c r="J1270" s="21" t="s">
        <v>16</v>
      </c>
      <c r="M1270" s="14" t="s">
        <v>2803</v>
      </c>
    </row>
    <row r="1271" spans="1:13">
      <c r="A1271" s="22">
        <f t="shared" si="61"/>
        <v>1267</v>
      </c>
      <c r="B1271" s="21" t="str">
        <f t="shared" si="59"/>
        <v>80004208</v>
      </c>
      <c r="C1271" s="21">
        <v>80004208</v>
      </c>
      <c r="D1271" s="22"/>
      <c r="E1271" s="22" t="s">
        <v>2805</v>
      </c>
      <c r="F1271" s="22" t="s">
        <v>1255</v>
      </c>
      <c r="G1271" s="22" t="s">
        <v>205</v>
      </c>
      <c r="H1271" s="22" t="s">
        <v>405</v>
      </c>
      <c r="I1271" s="21" t="str">
        <f t="shared" si="60"/>
        <v>OPERASIONAL</v>
      </c>
      <c r="J1271" s="21" t="s">
        <v>16</v>
      </c>
      <c r="M1271" s="14" t="s">
        <v>2806</v>
      </c>
    </row>
    <row r="1272" spans="1:13">
      <c r="A1272" s="22">
        <f t="shared" si="61"/>
        <v>1268</v>
      </c>
      <c r="B1272" s="21" t="str">
        <f t="shared" si="59"/>
        <v>80001847</v>
      </c>
      <c r="C1272" s="21" t="s">
        <v>2807</v>
      </c>
      <c r="D1272" s="22"/>
      <c r="E1272" s="22" t="s">
        <v>2808</v>
      </c>
      <c r="F1272" s="22" t="s">
        <v>1255</v>
      </c>
      <c r="G1272" s="22" t="s">
        <v>205</v>
      </c>
      <c r="H1272" s="22" t="s">
        <v>1262</v>
      </c>
      <c r="I1272" s="21" t="str">
        <f t="shared" si="60"/>
        <v>OPERASIONAL</v>
      </c>
      <c r="J1272" s="21" t="s">
        <v>16</v>
      </c>
      <c r="M1272" s="14" t="s">
        <v>2807</v>
      </c>
    </row>
    <row r="1273" spans="1:13">
      <c r="A1273" s="22">
        <f t="shared" si="61"/>
        <v>1269</v>
      </c>
      <c r="B1273" s="21" t="str">
        <f t="shared" si="59"/>
        <v>80003803</v>
      </c>
      <c r="C1273" s="21">
        <v>80003803</v>
      </c>
      <c r="D1273" s="22"/>
      <c r="E1273" s="22" t="s">
        <v>2809</v>
      </c>
      <c r="F1273" s="22" t="s">
        <v>1255</v>
      </c>
      <c r="G1273" s="22" t="s">
        <v>1264</v>
      </c>
      <c r="H1273" s="22" t="s">
        <v>405</v>
      </c>
      <c r="I1273" s="21" t="str">
        <f t="shared" si="60"/>
        <v>OPERASIONAL</v>
      </c>
      <c r="J1273" s="21" t="s">
        <v>16</v>
      </c>
      <c r="M1273" s="14" t="s">
        <v>2810</v>
      </c>
    </row>
    <row r="1274" spans="1:13">
      <c r="A1274" s="22">
        <f t="shared" si="61"/>
        <v>1270</v>
      </c>
      <c r="B1274" s="21" t="str">
        <f t="shared" si="59"/>
        <v>80001846</v>
      </c>
      <c r="C1274" s="21" t="s">
        <v>2811</v>
      </c>
      <c r="D1274" s="22"/>
      <c r="E1274" s="22" t="s">
        <v>2812</v>
      </c>
      <c r="F1274" s="22" t="s">
        <v>1255</v>
      </c>
      <c r="G1274" s="22" t="s">
        <v>205</v>
      </c>
      <c r="H1274" s="22" t="s">
        <v>1262</v>
      </c>
      <c r="I1274" s="21" t="str">
        <f t="shared" si="60"/>
        <v>OPERASIONAL</v>
      </c>
      <c r="J1274" s="21" t="s">
        <v>16</v>
      </c>
      <c r="M1274" s="14" t="s">
        <v>2811</v>
      </c>
    </row>
    <row r="1275" spans="1:13">
      <c r="A1275" s="22">
        <f t="shared" si="61"/>
        <v>1271</v>
      </c>
      <c r="B1275" s="21" t="str">
        <f t="shared" ref="B1275:B1338" si="62">TEXT(C1275,"00000000")</f>
        <v>80004193</v>
      </c>
      <c r="C1275" s="21">
        <v>80004193</v>
      </c>
      <c r="D1275" s="22"/>
      <c r="E1275" s="22" t="s">
        <v>2813</v>
      </c>
      <c r="F1275" s="22" t="s">
        <v>1255</v>
      </c>
      <c r="G1275" s="22" t="s">
        <v>205</v>
      </c>
      <c r="H1275" s="22" t="s">
        <v>405</v>
      </c>
      <c r="I1275" s="21" t="str">
        <f t="shared" si="60"/>
        <v>OPERASIONAL</v>
      </c>
      <c r="J1275" s="21" t="s">
        <v>16</v>
      </c>
      <c r="M1275" s="14" t="s">
        <v>2814</v>
      </c>
    </row>
    <row r="1276" spans="1:13">
      <c r="A1276" s="22">
        <f t="shared" si="61"/>
        <v>1272</v>
      </c>
      <c r="B1276" s="21" t="str">
        <f t="shared" si="62"/>
        <v>80002242</v>
      </c>
      <c r="C1276" s="21" t="s">
        <v>2815</v>
      </c>
      <c r="D1276" s="22"/>
      <c r="E1276" s="22" t="s">
        <v>2816</v>
      </c>
      <c r="F1276" s="22" t="s">
        <v>1255</v>
      </c>
      <c r="G1276" s="22" t="s">
        <v>1264</v>
      </c>
      <c r="H1276" s="22" t="s">
        <v>1262</v>
      </c>
      <c r="I1276" s="21" t="str">
        <f t="shared" si="60"/>
        <v>OPERASIONAL</v>
      </c>
      <c r="J1276" s="21" t="s">
        <v>16</v>
      </c>
      <c r="M1276" s="14" t="s">
        <v>2815</v>
      </c>
    </row>
    <row r="1277" spans="1:13">
      <c r="A1277" s="22">
        <f t="shared" si="61"/>
        <v>1273</v>
      </c>
      <c r="B1277" s="21" t="str">
        <f t="shared" si="62"/>
        <v>80003020</v>
      </c>
      <c r="C1277" s="21">
        <v>80003020</v>
      </c>
      <c r="D1277" s="22"/>
      <c r="E1277" s="22" t="s">
        <v>2817</v>
      </c>
      <c r="F1277" s="22" t="s">
        <v>1255</v>
      </c>
      <c r="G1277" s="22" t="s">
        <v>205</v>
      </c>
      <c r="H1277" s="22" t="s">
        <v>1262</v>
      </c>
      <c r="I1277" s="21" t="str">
        <f t="shared" si="60"/>
        <v>OPERASIONAL</v>
      </c>
      <c r="J1277" s="21" t="s">
        <v>16</v>
      </c>
      <c r="M1277" s="14" t="s">
        <v>2818</v>
      </c>
    </row>
    <row r="1278" spans="1:13">
      <c r="A1278" s="22">
        <f t="shared" si="61"/>
        <v>1274</v>
      </c>
      <c r="B1278" s="21" t="str">
        <f t="shared" si="62"/>
        <v>80003138</v>
      </c>
      <c r="C1278" s="21" t="s">
        <v>2819</v>
      </c>
      <c r="D1278" s="22"/>
      <c r="E1278" s="22" t="s">
        <v>2820</v>
      </c>
      <c r="F1278" s="22" t="s">
        <v>1255</v>
      </c>
      <c r="G1278" s="22" t="s">
        <v>2224</v>
      </c>
      <c r="H1278" s="22" t="s">
        <v>328</v>
      </c>
      <c r="I1278" s="21" t="str">
        <f t="shared" si="60"/>
        <v>OPERASIONAL</v>
      </c>
      <c r="J1278" s="21" t="s">
        <v>16</v>
      </c>
      <c r="M1278" s="14" t="s">
        <v>2819</v>
      </c>
    </row>
    <row r="1279" spans="1:13">
      <c r="A1279" s="22">
        <f t="shared" si="61"/>
        <v>1275</v>
      </c>
      <c r="B1279" s="21" t="str">
        <f t="shared" si="62"/>
        <v>80002020</v>
      </c>
      <c r="C1279" s="21" t="s">
        <v>2821</v>
      </c>
      <c r="D1279" s="22"/>
      <c r="E1279" s="22" t="s">
        <v>2822</v>
      </c>
      <c r="F1279" s="22" t="s">
        <v>1255</v>
      </c>
      <c r="G1279" s="22" t="s">
        <v>205</v>
      </c>
      <c r="H1279" s="22" t="s">
        <v>1262</v>
      </c>
      <c r="I1279" s="21" t="str">
        <f t="shared" si="60"/>
        <v>OPERASIONAL</v>
      </c>
      <c r="J1279" s="21" t="s">
        <v>16</v>
      </c>
      <c r="M1279" s="14" t="s">
        <v>2821</v>
      </c>
    </row>
    <row r="1280" spans="1:13">
      <c r="A1280" s="22">
        <f t="shared" si="61"/>
        <v>1276</v>
      </c>
      <c r="B1280" s="21" t="str">
        <f t="shared" si="62"/>
        <v>80003006</v>
      </c>
      <c r="C1280" s="21">
        <v>80003006</v>
      </c>
      <c r="D1280" s="22"/>
      <c r="E1280" s="22" t="s">
        <v>2823</v>
      </c>
      <c r="F1280" s="22" t="s">
        <v>1255</v>
      </c>
      <c r="G1280" s="22" t="s">
        <v>205</v>
      </c>
      <c r="H1280" s="22" t="s">
        <v>1262</v>
      </c>
      <c r="I1280" s="21" t="str">
        <f t="shared" si="60"/>
        <v>OPERASIONAL</v>
      </c>
      <c r="J1280" s="21" t="s">
        <v>16</v>
      </c>
      <c r="M1280" s="14" t="s">
        <v>2824</v>
      </c>
    </row>
    <row r="1281" spans="1:13">
      <c r="A1281" s="22">
        <f t="shared" si="61"/>
        <v>1277</v>
      </c>
      <c r="B1281" s="21" t="str">
        <f t="shared" si="62"/>
        <v>80003789</v>
      </c>
      <c r="C1281" s="21" t="s">
        <v>2825</v>
      </c>
      <c r="D1281" s="22"/>
      <c r="E1281" s="22" t="s">
        <v>2826</v>
      </c>
      <c r="F1281" s="22" t="s">
        <v>1255</v>
      </c>
      <c r="G1281" s="22" t="s">
        <v>205</v>
      </c>
      <c r="H1281" s="22" t="s">
        <v>206</v>
      </c>
      <c r="I1281" s="21" t="str">
        <f t="shared" si="60"/>
        <v>OPERASIONAL</v>
      </c>
      <c r="J1281" s="21" t="s">
        <v>16</v>
      </c>
      <c r="M1281" s="14" t="s">
        <v>2825</v>
      </c>
    </row>
    <row r="1282" spans="1:13">
      <c r="A1282" s="22">
        <f t="shared" si="61"/>
        <v>1278</v>
      </c>
      <c r="B1282" s="21" t="str">
        <f t="shared" si="62"/>
        <v>80003197</v>
      </c>
      <c r="C1282" s="21" t="s">
        <v>2827</v>
      </c>
      <c r="D1282" s="22"/>
      <c r="E1282" s="22" t="s">
        <v>2828</v>
      </c>
      <c r="F1282" s="22" t="s">
        <v>1255</v>
      </c>
      <c r="G1282" s="22" t="s">
        <v>205</v>
      </c>
      <c r="H1282" s="22" t="s">
        <v>1262</v>
      </c>
      <c r="I1282" s="21" t="str">
        <f t="shared" si="60"/>
        <v>OPERASIONAL</v>
      </c>
      <c r="J1282" s="21" t="s">
        <v>16</v>
      </c>
      <c r="M1282" s="14" t="s">
        <v>2827</v>
      </c>
    </row>
    <row r="1283" spans="1:13">
      <c r="A1283" s="22">
        <f t="shared" si="61"/>
        <v>1279</v>
      </c>
      <c r="B1283" s="21" t="str">
        <f t="shared" si="62"/>
        <v>80003312</v>
      </c>
      <c r="C1283" s="21" t="s">
        <v>2829</v>
      </c>
      <c r="D1283" s="22"/>
      <c r="E1283" s="22" t="s">
        <v>2830</v>
      </c>
      <c r="F1283" s="22" t="s">
        <v>1255</v>
      </c>
      <c r="G1283" s="22" t="s">
        <v>1555</v>
      </c>
      <c r="H1283" s="22" t="s">
        <v>1947</v>
      </c>
      <c r="I1283" s="21" t="str">
        <f t="shared" si="60"/>
        <v>OPERASIONAL</v>
      </c>
      <c r="J1283" s="21" t="s">
        <v>16</v>
      </c>
      <c r="M1283" s="14" t="s">
        <v>2829</v>
      </c>
    </row>
    <row r="1284" spans="1:13">
      <c r="A1284" s="22">
        <f t="shared" si="61"/>
        <v>1280</v>
      </c>
      <c r="B1284" s="21" t="str">
        <f t="shared" si="62"/>
        <v>80000647</v>
      </c>
      <c r="C1284" s="21" t="s">
        <v>2831</v>
      </c>
      <c r="D1284" s="22"/>
      <c r="E1284" s="22" t="s">
        <v>2832</v>
      </c>
      <c r="F1284" s="22" t="s">
        <v>1255</v>
      </c>
      <c r="G1284" s="22" t="s">
        <v>205</v>
      </c>
      <c r="H1284" s="22" t="s">
        <v>1262</v>
      </c>
      <c r="I1284" s="21" t="str">
        <f t="shared" si="60"/>
        <v>OPERASIONAL</v>
      </c>
      <c r="J1284" s="21" t="s">
        <v>16</v>
      </c>
      <c r="M1284" s="14" t="s">
        <v>2831</v>
      </c>
    </row>
    <row r="1285" spans="1:13">
      <c r="A1285" s="22">
        <f t="shared" si="61"/>
        <v>1281</v>
      </c>
      <c r="B1285" s="21" t="str">
        <f t="shared" si="62"/>
        <v>80004838</v>
      </c>
      <c r="C1285" s="21">
        <v>80004838</v>
      </c>
      <c r="D1285" s="22"/>
      <c r="E1285" s="22" t="s">
        <v>561</v>
      </c>
      <c r="F1285" s="22" t="s">
        <v>1255</v>
      </c>
      <c r="G1285" s="22" t="s">
        <v>1264</v>
      </c>
      <c r="H1285" s="22" t="s">
        <v>405</v>
      </c>
      <c r="I1285" s="21" t="str">
        <f t="shared" si="60"/>
        <v>OPERASIONAL</v>
      </c>
      <c r="J1285" s="21" t="s">
        <v>16</v>
      </c>
      <c r="M1285" s="14" t="s">
        <v>2833</v>
      </c>
    </row>
    <row r="1286" spans="1:13">
      <c r="A1286" s="22">
        <f t="shared" si="61"/>
        <v>1282</v>
      </c>
      <c r="B1286" s="21" t="str">
        <f t="shared" si="62"/>
        <v>80004188</v>
      </c>
      <c r="C1286" s="21">
        <v>80004188</v>
      </c>
      <c r="D1286" s="22"/>
      <c r="E1286" s="22" t="s">
        <v>2834</v>
      </c>
      <c r="F1286" s="22" t="s">
        <v>1255</v>
      </c>
      <c r="G1286" s="22" t="s">
        <v>205</v>
      </c>
      <c r="H1286" s="22" t="s">
        <v>405</v>
      </c>
      <c r="I1286" s="21" t="str">
        <f t="shared" ref="I1286:I1349" si="63">IF(J1286="A","OPERASIONAL",IF(J1286="B","ADMINISTRASI",IF(J1286="C","PENGAWAS",IF(J1286="D","TEMPORERY"))))</f>
        <v>OPERASIONAL</v>
      </c>
      <c r="J1286" s="21" t="s">
        <v>16</v>
      </c>
      <c r="M1286" s="14" t="s">
        <v>2835</v>
      </c>
    </row>
    <row r="1287" spans="1:13">
      <c r="A1287" s="22">
        <f t="shared" si="61"/>
        <v>1283</v>
      </c>
      <c r="B1287" s="21" t="str">
        <f t="shared" si="62"/>
        <v>80002138</v>
      </c>
      <c r="C1287" s="21" t="s">
        <v>2836</v>
      </c>
      <c r="D1287" s="22"/>
      <c r="E1287" s="22" t="s">
        <v>658</v>
      </c>
      <c r="F1287" s="22" t="s">
        <v>1255</v>
      </c>
      <c r="G1287" s="22" t="s">
        <v>1264</v>
      </c>
      <c r="H1287" s="22" t="s">
        <v>1262</v>
      </c>
      <c r="I1287" s="21" t="str">
        <f t="shared" si="63"/>
        <v>OPERASIONAL</v>
      </c>
      <c r="J1287" s="21" t="s">
        <v>16</v>
      </c>
      <c r="M1287" s="14" t="s">
        <v>2836</v>
      </c>
    </row>
    <row r="1288" spans="1:13">
      <c r="A1288" s="22">
        <f t="shared" ref="A1288:A1351" si="64">A1287+1</f>
        <v>1284</v>
      </c>
      <c r="B1288" s="21" t="str">
        <f t="shared" si="62"/>
        <v>80001850</v>
      </c>
      <c r="C1288" s="21" t="s">
        <v>2837</v>
      </c>
      <c r="D1288" s="22"/>
      <c r="E1288" s="22" t="s">
        <v>2838</v>
      </c>
      <c r="F1288" s="22" t="s">
        <v>1255</v>
      </c>
      <c r="G1288" s="22" t="s">
        <v>205</v>
      </c>
      <c r="H1288" s="22" t="s">
        <v>1262</v>
      </c>
      <c r="I1288" s="21" t="str">
        <f t="shared" si="63"/>
        <v>OPERASIONAL</v>
      </c>
      <c r="J1288" s="21" t="s">
        <v>16</v>
      </c>
      <c r="M1288" s="14" t="s">
        <v>2837</v>
      </c>
    </row>
    <row r="1289" spans="1:13">
      <c r="A1289" s="22">
        <f t="shared" si="64"/>
        <v>1285</v>
      </c>
      <c r="B1289" s="21" t="str">
        <f t="shared" si="62"/>
        <v>80001345</v>
      </c>
      <c r="C1289" s="21" t="s">
        <v>2839</v>
      </c>
      <c r="D1289" s="22"/>
      <c r="E1289" s="22" t="s">
        <v>2840</v>
      </c>
      <c r="F1289" s="22" t="s">
        <v>1255</v>
      </c>
      <c r="G1289" s="22" t="s">
        <v>205</v>
      </c>
      <c r="H1289" s="22" t="s">
        <v>1262</v>
      </c>
      <c r="I1289" s="21" t="str">
        <f t="shared" si="63"/>
        <v>OPERASIONAL</v>
      </c>
      <c r="J1289" s="21" t="s">
        <v>16</v>
      </c>
      <c r="M1289" s="14" t="s">
        <v>2839</v>
      </c>
    </row>
    <row r="1290" spans="1:13">
      <c r="A1290" s="22">
        <f t="shared" si="64"/>
        <v>1286</v>
      </c>
      <c r="B1290" s="21" t="str">
        <f t="shared" si="62"/>
        <v>80001359</v>
      </c>
      <c r="C1290" s="21" t="s">
        <v>2841</v>
      </c>
      <c r="D1290" s="22"/>
      <c r="E1290" s="22" t="s">
        <v>2842</v>
      </c>
      <c r="F1290" s="22" t="s">
        <v>1255</v>
      </c>
      <c r="G1290" s="22" t="s">
        <v>1386</v>
      </c>
      <c r="H1290" s="22" t="s">
        <v>1387</v>
      </c>
      <c r="I1290" s="21" t="str">
        <f t="shared" si="63"/>
        <v>OPERASIONAL</v>
      </c>
      <c r="J1290" s="21" t="s">
        <v>16</v>
      </c>
      <c r="M1290" s="14" t="s">
        <v>2841</v>
      </c>
    </row>
    <row r="1291" spans="1:13">
      <c r="A1291" s="22">
        <f t="shared" si="64"/>
        <v>1287</v>
      </c>
      <c r="B1291" s="21" t="str">
        <f t="shared" si="62"/>
        <v>80003788</v>
      </c>
      <c r="C1291" s="21" t="s">
        <v>2843</v>
      </c>
      <c r="D1291" s="22"/>
      <c r="E1291" s="22" t="s">
        <v>2844</v>
      </c>
      <c r="F1291" s="22" t="s">
        <v>1255</v>
      </c>
      <c r="G1291" s="22" t="s">
        <v>205</v>
      </c>
      <c r="H1291" s="22" t="s">
        <v>206</v>
      </c>
      <c r="I1291" s="21" t="str">
        <f t="shared" si="63"/>
        <v>OPERASIONAL</v>
      </c>
      <c r="J1291" s="21" t="s">
        <v>16</v>
      </c>
      <c r="M1291" s="14" t="s">
        <v>2843</v>
      </c>
    </row>
    <row r="1292" spans="1:13">
      <c r="A1292" s="22">
        <f t="shared" si="64"/>
        <v>1288</v>
      </c>
      <c r="B1292" s="21" t="str">
        <f t="shared" si="62"/>
        <v>80002770</v>
      </c>
      <c r="C1292" s="21" t="s">
        <v>2845</v>
      </c>
      <c r="D1292" s="22"/>
      <c r="E1292" s="22" t="s">
        <v>2846</v>
      </c>
      <c r="F1292" s="22" t="s">
        <v>1255</v>
      </c>
      <c r="G1292" s="22" t="s">
        <v>205</v>
      </c>
      <c r="H1292" s="22" t="s">
        <v>1262</v>
      </c>
      <c r="I1292" s="21" t="str">
        <f t="shared" si="63"/>
        <v>OPERASIONAL</v>
      </c>
      <c r="J1292" s="21" t="s">
        <v>16</v>
      </c>
      <c r="M1292" s="14" t="s">
        <v>2845</v>
      </c>
    </row>
    <row r="1293" spans="1:13">
      <c r="A1293" s="22">
        <f t="shared" si="64"/>
        <v>1289</v>
      </c>
      <c r="B1293" s="21" t="str">
        <f t="shared" si="62"/>
        <v>80000663</v>
      </c>
      <c r="C1293" s="21" t="s">
        <v>2847</v>
      </c>
      <c r="D1293" s="22"/>
      <c r="E1293" s="22" t="s">
        <v>2848</v>
      </c>
      <c r="F1293" s="22" t="s">
        <v>1255</v>
      </c>
      <c r="G1293" s="22" t="s">
        <v>205</v>
      </c>
      <c r="H1293" s="22" t="s">
        <v>1262</v>
      </c>
      <c r="I1293" s="21" t="str">
        <f t="shared" si="63"/>
        <v>OPERASIONAL</v>
      </c>
      <c r="J1293" s="21" t="s">
        <v>16</v>
      </c>
      <c r="M1293" s="14" t="s">
        <v>2847</v>
      </c>
    </row>
    <row r="1294" spans="1:13">
      <c r="A1294" s="22">
        <f t="shared" si="64"/>
        <v>1290</v>
      </c>
      <c r="B1294" s="21" t="str">
        <f t="shared" si="62"/>
        <v>80003992</v>
      </c>
      <c r="C1294" s="21" t="s">
        <v>2849</v>
      </c>
      <c r="D1294" s="22"/>
      <c r="E1294" s="22" t="s">
        <v>2850</v>
      </c>
      <c r="F1294" s="22" t="s">
        <v>1255</v>
      </c>
      <c r="G1294" s="22" t="s">
        <v>1264</v>
      </c>
      <c r="H1294" s="22" t="s">
        <v>1262</v>
      </c>
      <c r="I1294" s="21" t="str">
        <f t="shared" si="63"/>
        <v>OPERASIONAL</v>
      </c>
      <c r="J1294" s="21" t="s">
        <v>16</v>
      </c>
      <c r="M1294" s="14" t="s">
        <v>2849</v>
      </c>
    </row>
    <row r="1295" spans="1:13">
      <c r="A1295" s="22">
        <f t="shared" si="64"/>
        <v>1291</v>
      </c>
      <c r="B1295" s="21" t="str">
        <f t="shared" si="62"/>
        <v>80002047</v>
      </c>
      <c r="C1295" s="21" t="s">
        <v>2851</v>
      </c>
      <c r="D1295" s="22"/>
      <c r="E1295" s="22" t="s">
        <v>2852</v>
      </c>
      <c r="F1295" s="22" t="s">
        <v>1255</v>
      </c>
      <c r="G1295" s="22" t="s">
        <v>205</v>
      </c>
      <c r="H1295" s="22" t="s">
        <v>1262</v>
      </c>
      <c r="I1295" s="21" t="str">
        <f t="shared" si="63"/>
        <v>OPERASIONAL</v>
      </c>
      <c r="J1295" s="21" t="s">
        <v>16</v>
      </c>
      <c r="M1295" s="14" t="s">
        <v>2851</v>
      </c>
    </row>
    <row r="1296" spans="1:13">
      <c r="A1296" s="22">
        <f t="shared" si="64"/>
        <v>1292</v>
      </c>
      <c r="B1296" s="21" t="str">
        <f t="shared" si="62"/>
        <v>80003804</v>
      </c>
      <c r="C1296" s="21">
        <v>80003804</v>
      </c>
      <c r="D1296" s="22"/>
      <c r="E1296" s="22" t="s">
        <v>2852</v>
      </c>
      <c r="F1296" s="22" t="s">
        <v>1255</v>
      </c>
      <c r="G1296" s="22" t="s">
        <v>205</v>
      </c>
      <c r="H1296" s="22" t="s">
        <v>405</v>
      </c>
      <c r="I1296" s="21" t="str">
        <f t="shared" si="63"/>
        <v>OPERASIONAL</v>
      </c>
      <c r="J1296" s="21" t="s">
        <v>16</v>
      </c>
      <c r="M1296" s="14" t="s">
        <v>2853</v>
      </c>
    </row>
    <row r="1297" spans="1:13">
      <c r="A1297" s="22">
        <f t="shared" si="64"/>
        <v>1293</v>
      </c>
      <c r="B1297" s="21" t="str">
        <f t="shared" si="62"/>
        <v>80004087</v>
      </c>
      <c r="C1297" s="21">
        <v>80004087</v>
      </c>
      <c r="D1297" s="22"/>
      <c r="E1297" s="22" t="s">
        <v>2854</v>
      </c>
      <c r="F1297" s="22" t="s">
        <v>1255</v>
      </c>
      <c r="G1297" s="22" t="s">
        <v>205</v>
      </c>
      <c r="H1297" s="22" t="s">
        <v>405</v>
      </c>
      <c r="I1297" s="21" t="str">
        <f t="shared" si="63"/>
        <v>OPERASIONAL</v>
      </c>
      <c r="J1297" s="21" t="s">
        <v>16</v>
      </c>
      <c r="M1297" s="14" t="s">
        <v>2855</v>
      </c>
    </row>
    <row r="1298" spans="1:13">
      <c r="A1298" s="22">
        <f t="shared" si="64"/>
        <v>1294</v>
      </c>
      <c r="B1298" s="21" t="str">
        <f t="shared" si="62"/>
        <v>80003007</v>
      </c>
      <c r="C1298" s="21">
        <v>80003007</v>
      </c>
      <c r="D1298" s="22"/>
      <c r="E1298" s="22" t="s">
        <v>2856</v>
      </c>
      <c r="F1298" s="22" t="s">
        <v>1255</v>
      </c>
      <c r="G1298" s="22" t="s">
        <v>205</v>
      </c>
      <c r="H1298" s="22" t="s">
        <v>1262</v>
      </c>
      <c r="I1298" s="21" t="str">
        <f t="shared" si="63"/>
        <v>OPERASIONAL</v>
      </c>
      <c r="J1298" s="21" t="s">
        <v>16</v>
      </c>
      <c r="M1298" s="14" t="s">
        <v>2857</v>
      </c>
    </row>
    <row r="1299" spans="1:13">
      <c r="A1299" s="22">
        <f t="shared" si="64"/>
        <v>1295</v>
      </c>
      <c r="B1299" s="21" t="str">
        <f t="shared" si="62"/>
        <v>80003988</v>
      </c>
      <c r="C1299" s="21" t="s">
        <v>2858</v>
      </c>
      <c r="D1299" s="22"/>
      <c r="E1299" s="22" t="s">
        <v>2859</v>
      </c>
      <c r="F1299" s="22" t="s">
        <v>1255</v>
      </c>
      <c r="G1299" s="22" t="s">
        <v>205</v>
      </c>
      <c r="H1299" s="22" t="s">
        <v>1262</v>
      </c>
      <c r="I1299" s="21" t="str">
        <f t="shared" si="63"/>
        <v>OPERASIONAL</v>
      </c>
      <c r="J1299" s="21" t="s">
        <v>16</v>
      </c>
      <c r="M1299" s="14" t="s">
        <v>2858</v>
      </c>
    </row>
    <row r="1300" spans="1:13">
      <c r="A1300" s="22">
        <f t="shared" si="64"/>
        <v>1296</v>
      </c>
      <c r="B1300" s="21" t="str">
        <f t="shared" si="62"/>
        <v>80002139</v>
      </c>
      <c r="C1300" s="21" t="s">
        <v>2860</v>
      </c>
      <c r="D1300" s="22"/>
      <c r="E1300" s="22" t="s">
        <v>2861</v>
      </c>
      <c r="F1300" s="22" t="s">
        <v>1255</v>
      </c>
      <c r="G1300" s="22" t="s">
        <v>205</v>
      </c>
      <c r="H1300" s="22" t="s">
        <v>1262</v>
      </c>
      <c r="I1300" s="21" t="str">
        <f t="shared" si="63"/>
        <v>OPERASIONAL</v>
      </c>
      <c r="J1300" s="21" t="s">
        <v>16</v>
      </c>
      <c r="M1300" s="14" t="s">
        <v>2860</v>
      </c>
    </row>
    <row r="1301" spans="1:13">
      <c r="A1301" s="22">
        <f t="shared" si="64"/>
        <v>1297</v>
      </c>
      <c r="B1301" s="21" t="str">
        <f t="shared" si="62"/>
        <v>80000770</v>
      </c>
      <c r="C1301" s="21" t="s">
        <v>2862</v>
      </c>
      <c r="D1301" s="22"/>
      <c r="E1301" s="22" t="s">
        <v>2863</v>
      </c>
      <c r="F1301" s="22" t="s">
        <v>1255</v>
      </c>
      <c r="G1301" s="22" t="s">
        <v>2864</v>
      </c>
      <c r="H1301" s="22" t="s">
        <v>1810</v>
      </c>
      <c r="I1301" s="21" t="str">
        <f t="shared" si="63"/>
        <v>OPERASIONAL</v>
      </c>
      <c r="J1301" s="21" t="s">
        <v>16</v>
      </c>
      <c r="M1301" s="14" t="s">
        <v>2862</v>
      </c>
    </row>
    <row r="1302" spans="1:13">
      <c r="A1302" s="22">
        <f t="shared" si="64"/>
        <v>1298</v>
      </c>
      <c r="B1302" s="21" t="str">
        <f t="shared" si="62"/>
        <v>80001093</v>
      </c>
      <c r="C1302" s="21" t="s">
        <v>2865</v>
      </c>
      <c r="D1302" s="22"/>
      <c r="E1302" s="22" t="s">
        <v>2866</v>
      </c>
      <c r="F1302" s="22" t="s">
        <v>1255</v>
      </c>
      <c r="G1302" s="22" t="s">
        <v>1264</v>
      </c>
      <c r="H1302" s="22" t="s">
        <v>1262</v>
      </c>
      <c r="I1302" s="21" t="str">
        <f t="shared" si="63"/>
        <v>OPERASIONAL</v>
      </c>
      <c r="J1302" s="21" t="s">
        <v>16</v>
      </c>
      <c r="M1302" s="14" t="s">
        <v>2865</v>
      </c>
    </row>
    <row r="1303" spans="1:13">
      <c r="A1303" s="22">
        <f t="shared" si="64"/>
        <v>1299</v>
      </c>
      <c r="B1303" s="21" t="str">
        <f t="shared" si="62"/>
        <v>80000662</v>
      </c>
      <c r="C1303" s="21" t="s">
        <v>2867</v>
      </c>
      <c r="D1303" s="22"/>
      <c r="E1303" s="22" t="s">
        <v>2868</v>
      </c>
      <c r="F1303" s="22" t="s">
        <v>1255</v>
      </c>
      <c r="G1303" s="22" t="s">
        <v>205</v>
      </c>
      <c r="H1303" s="22" t="s">
        <v>1262</v>
      </c>
      <c r="I1303" s="21" t="str">
        <f t="shared" si="63"/>
        <v>OPERASIONAL</v>
      </c>
      <c r="J1303" s="21" t="s">
        <v>16</v>
      </c>
      <c r="M1303" s="14" t="s">
        <v>2867</v>
      </c>
    </row>
    <row r="1304" spans="1:13">
      <c r="A1304" s="22">
        <f t="shared" si="64"/>
        <v>1300</v>
      </c>
      <c r="B1304" s="21" t="str">
        <f t="shared" si="62"/>
        <v>80002352</v>
      </c>
      <c r="C1304" s="21" t="s">
        <v>2869</v>
      </c>
      <c r="D1304" s="22"/>
      <c r="E1304" s="22" t="s">
        <v>2870</v>
      </c>
      <c r="F1304" s="22" t="s">
        <v>1255</v>
      </c>
      <c r="G1304" s="22" t="s">
        <v>205</v>
      </c>
      <c r="H1304" s="22" t="s">
        <v>1262</v>
      </c>
      <c r="I1304" s="21" t="str">
        <f t="shared" si="63"/>
        <v>OPERASIONAL</v>
      </c>
      <c r="J1304" s="21" t="s">
        <v>16</v>
      </c>
      <c r="M1304" s="14" t="s">
        <v>2869</v>
      </c>
    </row>
    <row r="1305" spans="1:13">
      <c r="A1305" s="22">
        <f t="shared" si="64"/>
        <v>1301</v>
      </c>
      <c r="B1305" s="21" t="str">
        <f t="shared" si="62"/>
        <v>80001357</v>
      </c>
      <c r="C1305" s="21" t="s">
        <v>2871</v>
      </c>
      <c r="D1305" s="22"/>
      <c r="E1305" s="22" t="s">
        <v>2872</v>
      </c>
      <c r="F1305" s="22" t="s">
        <v>1255</v>
      </c>
      <c r="G1305" s="22" t="s">
        <v>1386</v>
      </c>
      <c r="H1305" s="22" t="s">
        <v>1387</v>
      </c>
      <c r="I1305" s="21" t="str">
        <f t="shared" si="63"/>
        <v>OPERASIONAL</v>
      </c>
      <c r="J1305" s="21" t="s">
        <v>16</v>
      </c>
      <c r="M1305" s="14" t="s">
        <v>2871</v>
      </c>
    </row>
    <row r="1306" spans="1:13">
      <c r="A1306" s="22">
        <f t="shared" si="64"/>
        <v>1302</v>
      </c>
      <c r="B1306" s="21" t="str">
        <f t="shared" si="62"/>
        <v>80004629</v>
      </c>
      <c r="C1306" s="21">
        <v>80004629</v>
      </c>
      <c r="D1306" s="22"/>
      <c r="E1306" s="22" t="s">
        <v>2873</v>
      </c>
      <c r="F1306" s="22" t="s">
        <v>1255</v>
      </c>
      <c r="G1306" s="22" t="s">
        <v>1264</v>
      </c>
      <c r="H1306" s="22" t="s">
        <v>405</v>
      </c>
      <c r="I1306" s="21" t="str">
        <f t="shared" si="63"/>
        <v>OPERASIONAL</v>
      </c>
      <c r="J1306" s="21" t="s">
        <v>16</v>
      </c>
      <c r="M1306" s="14" t="s">
        <v>2874</v>
      </c>
    </row>
    <row r="1307" spans="1:13">
      <c r="A1307" s="22">
        <f t="shared" si="64"/>
        <v>1303</v>
      </c>
      <c r="B1307" s="21" t="str">
        <f t="shared" si="62"/>
        <v>80001856</v>
      </c>
      <c r="C1307" s="21" t="s">
        <v>2875</v>
      </c>
      <c r="D1307" s="22"/>
      <c r="E1307" s="22" t="s">
        <v>2876</v>
      </c>
      <c r="F1307" s="22" t="s">
        <v>1255</v>
      </c>
      <c r="G1307" s="22" t="s">
        <v>205</v>
      </c>
      <c r="H1307" s="22" t="s">
        <v>1262</v>
      </c>
      <c r="I1307" s="21" t="str">
        <f t="shared" si="63"/>
        <v>OPERASIONAL</v>
      </c>
      <c r="J1307" s="21" t="s">
        <v>16</v>
      </c>
      <c r="M1307" s="14" t="s">
        <v>2875</v>
      </c>
    </row>
    <row r="1308" spans="1:13">
      <c r="A1308" s="22">
        <f t="shared" si="64"/>
        <v>1304</v>
      </c>
      <c r="B1308" s="21" t="str">
        <f t="shared" si="62"/>
        <v>80002249</v>
      </c>
      <c r="C1308" s="21" t="s">
        <v>2877</v>
      </c>
      <c r="D1308" s="22"/>
      <c r="E1308" s="22" t="s">
        <v>2878</v>
      </c>
      <c r="F1308" s="22" t="s">
        <v>1255</v>
      </c>
      <c r="G1308" s="22" t="s">
        <v>1280</v>
      </c>
      <c r="H1308" s="22" t="s">
        <v>1262</v>
      </c>
      <c r="I1308" s="21" t="str">
        <f t="shared" si="63"/>
        <v>OPERASIONAL</v>
      </c>
      <c r="J1308" s="21" t="s">
        <v>16</v>
      </c>
      <c r="M1308" s="14" t="s">
        <v>2877</v>
      </c>
    </row>
    <row r="1309" spans="1:13">
      <c r="A1309" s="22">
        <f t="shared" si="64"/>
        <v>1305</v>
      </c>
      <c r="B1309" s="21" t="str">
        <f t="shared" si="62"/>
        <v>80004630</v>
      </c>
      <c r="C1309" s="21">
        <v>80004630</v>
      </c>
      <c r="D1309" s="22"/>
      <c r="E1309" s="22" t="s">
        <v>2879</v>
      </c>
      <c r="F1309" s="22" t="s">
        <v>1255</v>
      </c>
      <c r="G1309" s="22" t="s">
        <v>1264</v>
      </c>
      <c r="H1309" s="22" t="s">
        <v>405</v>
      </c>
      <c r="I1309" s="21" t="str">
        <f t="shared" si="63"/>
        <v>OPERASIONAL</v>
      </c>
      <c r="J1309" s="21" t="s">
        <v>16</v>
      </c>
      <c r="M1309" s="14" t="s">
        <v>2880</v>
      </c>
    </row>
    <row r="1310" spans="1:13">
      <c r="A1310" s="22">
        <f t="shared" si="64"/>
        <v>1306</v>
      </c>
      <c r="B1310" s="21" t="str">
        <f t="shared" si="62"/>
        <v>80002248</v>
      </c>
      <c r="C1310" s="21" t="s">
        <v>2881</v>
      </c>
      <c r="D1310" s="22"/>
      <c r="E1310" s="22" t="s">
        <v>2882</v>
      </c>
      <c r="F1310" s="22" t="s">
        <v>1255</v>
      </c>
      <c r="G1310" s="22" t="s">
        <v>205</v>
      </c>
      <c r="H1310" s="22" t="s">
        <v>1262</v>
      </c>
      <c r="I1310" s="21" t="str">
        <f t="shared" si="63"/>
        <v>OPERASIONAL</v>
      </c>
      <c r="J1310" s="21" t="s">
        <v>16</v>
      </c>
      <c r="M1310" s="14" t="s">
        <v>2881</v>
      </c>
    </row>
    <row r="1311" spans="1:13">
      <c r="A1311" s="22">
        <f t="shared" si="64"/>
        <v>1307</v>
      </c>
      <c r="B1311" s="21" t="str">
        <f t="shared" si="62"/>
        <v>80004090</v>
      </c>
      <c r="C1311" s="21">
        <v>80004090</v>
      </c>
      <c r="D1311" s="22"/>
      <c r="E1311" s="22" t="s">
        <v>2883</v>
      </c>
      <c r="F1311" s="22" t="s">
        <v>1255</v>
      </c>
      <c r="G1311" s="22" t="s">
        <v>205</v>
      </c>
      <c r="H1311" s="22" t="s">
        <v>405</v>
      </c>
      <c r="I1311" s="21" t="str">
        <f t="shared" si="63"/>
        <v>OPERASIONAL</v>
      </c>
      <c r="J1311" s="21" t="s">
        <v>16</v>
      </c>
      <c r="M1311" s="14" t="s">
        <v>2884</v>
      </c>
    </row>
    <row r="1312" spans="1:13">
      <c r="A1312" s="22">
        <f t="shared" si="64"/>
        <v>1308</v>
      </c>
      <c r="B1312" s="21" t="str">
        <f t="shared" si="62"/>
        <v>80003626</v>
      </c>
      <c r="C1312" s="21" t="s">
        <v>2885</v>
      </c>
      <c r="D1312" s="22"/>
      <c r="E1312" s="22" t="s">
        <v>2886</v>
      </c>
      <c r="F1312" s="22" t="s">
        <v>1255</v>
      </c>
      <c r="G1312" s="22" t="s">
        <v>205</v>
      </c>
      <c r="H1312" s="22" t="s">
        <v>1262</v>
      </c>
      <c r="I1312" s="21" t="str">
        <f t="shared" si="63"/>
        <v>OPERASIONAL</v>
      </c>
      <c r="J1312" s="21" t="s">
        <v>16</v>
      </c>
      <c r="M1312" s="14" t="s">
        <v>2885</v>
      </c>
    </row>
    <row r="1313" spans="1:13">
      <c r="A1313" s="22">
        <f t="shared" si="64"/>
        <v>1309</v>
      </c>
      <c r="B1313" s="21" t="str">
        <f t="shared" si="62"/>
        <v>80003080</v>
      </c>
      <c r="C1313" s="21" t="s">
        <v>2887</v>
      </c>
      <c r="D1313" s="22"/>
      <c r="E1313" s="22" t="s">
        <v>2888</v>
      </c>
      <c r="F1313" s="22" t="s">
        <v>1255</v>
      </c>
      <c r="G1313" s="22" t="s">
        <v>2889</v>
      </c>
      <c r="H1313" s="22" t="s">
        <v>682</v>
      </c>
      <c r="I1313" s="21" t="str">
        <f t="shared" si="63"/>
        <v>PENGAWAS</v>
      </c>
      <c r="J1313" s="21" t="s">
        <v>57</v>
      </c>
      <c r="M1313" s="14" t="s">
        <v>2887</v>
      </c>
    </row>
    <row r="1314" spans="1:13">
      <c r="A1314" s="22">
        <f t="shared" si="64"/>
        <v>1310</v>
      </c>
      <c r="B1314" s="21" t="str">
        <f t="shared" si="62"/>
        <v>80001852</v>
      </c>
      <c r="C1314" s="21" t="s">
        <v>2890</v>
      </c>
      <c r="D1314" s="22"/>
      <c r="E1314" s="22" t="s">
        <v>2891</v>
      </c>
      <c r="F1314" s="22" t="s">
        <v>1255</v>
      </c>
      <c r="G1314" s="22" t="s">
        <v>1299</v>
      </c>
      <c r="H1314" s="22" t="s">
        <v>1311</v>
      </c>
      <c r="I1314" s="21" t="str">
        <f t="shared" si="63"/>
        <v>OPERASIONAL</v>
      </c>
      <c r="J1314" s="21" t="s">
        <v>16</v>
      </c>
      <c r="M1314" s="14" t="s">
        <v>2890</v>
      </c>
    </row>
    <row r="1315" spans="1:13">
      <c r="A1315" s="22">
        <f t="shared" si="64"/>
        <v>1311</v>
      </c>
      <c r="B1315" s="21" t="str">
        <f t="shared" si="62"/>
        <v>80001358</v>
      </c>
      <c r="C1315" s="21" t="s">
        <v>2892</v>
      </c>
      <c r="D1315" s="22"/>
      <c r="E1315" s="22" t="s">
        <v>2893</v>
      </c>
      <c r="F1315" s="22" t="s">
        <v>1255</v>
      </c>
      <c r="G1315" s="22" t="s">
        <v>1386</v>
      </c>
      <c r="H1315" s="22" t="s">
        <v>1387</v>
      </c>
      <c r="I1315" s="21" t="str">
        <f t="shared" si="63"/>
        <v>OPERASIONAL</v>
      </c>
      <c r="J1315" s="21" t="s">
        <v>16</v>
      </c>
      <c r="M1315" s="14" t="s">
        <v>2892</v>
      </c>
    </row>
    <row r="1316" spans="1:13">
      <c r="A1316" s="22">
        <f t="shared" si="64"/>
        <v>1312</v>
      </c>
      <c r="B1316" s="21" t="str">
        <f t="shared" si="62"/>
        <v>80004085</v>
      </c>
      <c r="C1316" s="21">
        <v>80004085</v>
      </c>
      <c r="D1316" s="22"/>
      <c r="E1316" s="22" t="s">
        <v>2894</v>
      </c>
      <c r="F1316" s="22" t="s">
        <v>1255</v>
      </c>
      <c r="G1316" s="22" t="s">
        <v>205</v>
      </c>
      <c r="H1316" s="22" t="s">
        <v>405</v>
      </c>
      <c r="I1316" s="21" t="str">
        <f t="shared" si="63"/>
        <v>OPERASIONAL</v>
      </c>
      <c r="J1316" s="21" t="s">
        <v>16</v>
      </c>
      <c r="M1316" s="14" t="s">
        <v>2895</v>
      </c>
    </row>
    <row r="1317" spans="1:13">
      <c r="A1317" s="22">
        <f t="shared" si="64"/>
        <v>1313</v>
      </c>
      <c r="B1317" s="21" t="str">
        <f t="shared" si="62"/>
        <v>80002204</v>
      </c>
      <c r="C1317" s="21" t="s">
        <v>2896</v>
      </c>
      <c r="D1317" s="22"/>
      <c r="E1317" s="22" t="s">
        <v>2897</v>
      </c>
      <c r="F1317" s="22" t="s">
        <v>1255</v>
      </c>
      <c r="G1317" s="22" t="s">
        <v>1280</v>
      </c>
      <c r="H1317" s="22" t="s">
        <v>1262</v>
      </c>
      <c r="I1317" s="21" t="str">
        <f t="shared" si="63"/>
        <v>OPERASIONAL</v>
      </c>
      <c r="J1317" s="21" t="s">
        <v>16</v>
      </c>
      <c r="M1317" s="14" t="s">
        <v>2896</v>
      </c>
    </row>
    <row r="1318" spans="1:13">
      <c r="A1318" s="22">
        <f t="shared" si="64"/>
        <v>1314</v>
      </c>
      <c r="B1318" s="21" t="str">
        <f t="shared" si="62"/>
        <v>80003221</v>
      </c>
      <c r="C1318" s="21">
        <v>80003221</v>
      </c>
      <c r="D1318" s="22"/>
      <c r="E1318" s="22" t="s">
        <v>2898</v>
      </c>
      <c r="F1318" s="22" t="s">
        <v>1255</v>
      </c>
      <c r="G1318" s="22" t="s">
        <v>1280</v>
      </c>
      <c r="H1318" s="22" t="s">
        <v>1262</v>
      </c>
      <c r="I1318" s="21" t="str">
        <f t="shared" si="63"/>
        <v>ADMINISTRASI</v>
      </c>
      <c r="J1318" s="21" t="s">
        <v>27</v>
      </c>
      <c r="M1318" s="14" t="s">
        <v>2899</v>
      </c>
    </row>
    <row r="1319" spans="1:13">
      <c r="A1319" s="22">
        <f t="shared" si="64"/>
        <v>1315</v>
      </c>
      <c r="B1319" s="21" t="str">
        <f t="shared" si="62"/>
        <v>80004631</v>
      </c>
      <c r="C1319" s="21">
        <v>80004631</v>
      </c>
      <c r="D1319" s="22"/>
      <c r="E1319" s="22" t="s">
        <v>2900</v>
      </c>
      <c r="F1319" s="22" t="s">
        <v>1255</v>
      </c>
      <c r="G1319" s="22" t="s">
        <v>205</v>
      </c>
      <c r="H1319" s="22" t="s">
        <v>405</v>
      </c>
      <c r="I1319" s="21" t="str">
        <f t="shared" si="63"/>
        <v>OPERASIONAL</v>
      </c>
      <c r="J1319" s="21" t="s">
        <v>16</v>
      </c>
      <c r="M1319" s="14" t="s">
        <v>2901</v>
      </c>
    </row>
    <row r="1320" spans="1:13">
      <c r="A1320" s="22">
        <f t="shared" si="64"/>
        <v>1316</v>
      </c>
      <c r="B1320" s="21" t="str">
        <f t="shared" si="62"/>
        <v>80004330</v>
      </c>
      <c r="C1320" s="21">
        <v>80004330</v>
      </c>
      <c r="D1320" s="22"/>
      <c r="E1320" s="22" t="s">
        <v>2902</v>
      </c>
      <c r="F1320" s="22" t="s">
        <v>1255</v>
      </c>
      <c r="G1320" s="22" t="s">
        <v>205</v>
      </c>
      <c r="H1320" s="22" t="s">
        <v>405</v>
      </c>
      <c r="I1320" s="21" t="str">
        <f t="shared" si="63"/>
        <v>OPERASIONAL</v>
      </c>
      <c r="J1320" s="21" t="s">
        <v>16</v>
      </c>
      <c r="M1320" s="14" t="s">
        <v>2903</v>
      </c>
    </row>
    <row r="1321" spans="1:13">
      <c r="A1321" s="22">
        <f t="shared" si="64"/>
        <v>1317</v>
      </c>
      <c r="B1321" s="21" t="str">
        <f t="shared" si="62"/>
        <v>80001449</v>
      </c>
      <c r="C1321" s="21" t="s">
        <v>2904</v>
      </c>
      <c r="D1321" s="22"/>
      <c r="E1321" s="22" t="s">
        <v>2905</v>
      </c>
      <c r="F1321" s="22" t="s">
        <v>1255</v>
      </c>
      <c r="G1321" s="22" t="s">
        <v>2906</v>
      </c>
      <c r="H1321" s="22" t="s">
        <v>2907</v>
      </c>
      <c r="I1321" s="21" t="str">
        <f t="shared" si="63"/>
        <v>PENGAWAS</v>
      </c>
      <c r="J1321" s="21" t="s">
        <v>57</v>
      </c>
      <c r="M1321" s="14" t="s">
        <v>2904</v>
      </c>
    </row>
    <row r="1322" spans="1:13">
      <c r="A1322" s="22">
        <f t="shared" si="64"/>
        <v>1318</v>
      </c>
      <c r="B1322" s="21" t="str">
        <f t="shared" si="62"/>
        <v>80002253</v>
      </c>
      <c r="C1322" s="21" t="s">
        <v>2908</v>
      </c>
      <c r="D1322" s="22"/>
      <c r="E1322" s="22" t="s">
        <v>360</v>
      </c>
      <c r="F1322" s="22" t="s">
        <v>1255</v>
      </c>
      <c r="G1322" s="22" t="s">
        <v>205</v>
      </c>
      <c r="H1322" s="22" t="s">
        <v>1262</v>
      </c>
      <c r="I1322" s="21" t="str">
        <f t="shared" si="63"/>
        <v>OPERASIONAL</v>
      </c>
      <c r="J1322" s="21" t="s">
        <v>16</v>
      </c>
      <c r="M1322" s="14" t="s">
        <v>2908</v>
      </c>
    </row>
    <row r="1323" spans="1:13">
      <c r="A1323" s="22">
        <f t="shared" si="64"/>
        <v>1319</v>
      </c>
      <c r="B1323" s="21" t="str">
        <f t="shared" si="62"/>
        <v>80002741</v>
      </c>
      <c r="C1323" s="21">
        <v>80002741</v>
      </c>
      <c r="D1323" s="22"/>
      <c r="E1323" s="22" t="s">
        <v>2909</v>
      </c>
      <c r="F1323" s="22" t="s">
        <v>1255</v>
      </c>
      <c r="G1323" s="22" t="s">
        <v>1264</v>
      </c>
      <c r="H1323" s="22" t="s">
        <v>1262</v>
      </c>
      <c r="I1323" s="21" t="str">
        <f t="shared" si="63"/>
        <v>OPERASIONAL</v>
      </c>
      <c r="J1323" s="21" t="s">
        <v>16</v>
      </c>
      <c r="M1323" s="14" t="s">
        <v>2910</v>
      </c>
    </row>
    <row r="1324" spans="1:13">
      <c r="A1324" s="22">
        <f t="shared" si="64"/>
        <v>1320</v>
      </c>
      <c r="B1324" s="21" t="str">
        <f t="shared" si="62"/>
        <v>80002533</v>
      </c>
      <c r="C1324" s="21" t="s">
        <v>2911</v>
      </c>
      <c r="D1324" s="22"/>
      <c r="E1324" s="22" t="s">
        <v>2912</v>
      </c>
      <c r="F1324" s="22" t="s">
        <v>1255</v>
      </c>
      <c r="G1324" s="22" t="s">
        <v>205</v>
      </c>
      <c r="H1324" s="22" t="s">
        <v>1262</v>
      </c>
      <c r="I1324" s="21" t="str">
        <f t="shared" si="63"/>
        <v>OPERASIONAL</v>
      </c>
      <c r="J1324" s="21" t="s">
        <v>16</v>
      </c>
      <c r="M1324" s="14" t="s">
        <v>2911</v>
      </c>
    </row>
    <row r="1325" spans="1:13">
      <c r="A1325" s="22">
        <f t="shared" si="64"/>
        <v>1321</v>
      </c>
      <c r="B1325" s="21" t="str">
        <f t="shared" si="62"/>
        <v>80003633</v>
      </c>
      <c r="C1325" s="21" t="s">
        <v>2913</v>
      </c>
      <c r="D1325" s="22"/>
      <c r="E1325" s="22" t="s">
        <v>2914</v>
      </c>
      <c r="F1325" s="22" t="s">
        <v>1255</v>
      </c>
      <c r="G1325" s="22" t="s">
        <v>205</v>
      </c>
      <c r="H1325" s="22" t="s">
        <v>1262</v>
      </c>
      <c r="I1325" s="21" t="str">
        <f t="shared" si="63"/>
        <v>OPERASIONAL</v>
      </c>
      <c r="J1325" s="21" t="s">
        <v>16</v>
      </c>
      <c r="M1325" s="14" t="s">
        <v>2913</v>
      </c>
    </row>
    <row r="1326" spans="1:13">
      <c r="A1326" s="22">
        <f t="shared" si="64"/>
        <v>1322</v>
      </c>
      <c r="B1326" s="21" t="str">
        <f t="shared" si="62"/>
        <v>80000638</v>
      </c>
      <c r="C1326" s="21" t="s">
        <v>2915</v>
      </c>
      <c r="D1326" s="22"/>
      <c r="E1326" s="22" t="s">
        <v>2916</v>
      </c>
      <c r="F1326" s="22" t="s">
        <v>1255</v>
      </c>
      <c r="G1326" s="22" t="s">
        <v>205</v>
      </c>
      <c r="H1326" s="22" t="s">
        <v>1262</v>
      </c>
      <c r="I1326" s="21" t="str">
        <f t="shared" si="63"/>
        <v>OPERASIONAL</v>
      </c>
      <c r="J1326" s="21" t="s">
        <v>16</v>
      </c>
      <c r="M1326" s="14" t="s">
        <v>2915</v>
      </c>
    </row>
    <row r="1327" spans="1:13">
      <c r="A1327" s="22">
        <f t="shared" si="64"/>
        <v>1323</v>
      </c>
      <c r="B1327" s="21" t="str">
        <f t="shared" si="62"/>
        <v>80000649</v>
      </c>
      <c r="C1327" s="21" t="s">
        <v>2917</v>
      </c>
      <c r="D1327" s="22"/>
      <c r="E1327" s="22" t="s">
        <v>2918</v>
      </c>
      <c r="F1327" s="22" t="s">
        <v>1255</v>
      </c>
      <c r="G1327" s="22" t="s">
        <v>205</v>
      </c>
      <c r="H1327" s="22" t="s">
        <v>1262</v>
      </c>
      <c r="I1327" s="21" t="str">
        <f t="shared" si="63"/>
        <v>OPERASIONAL</v>
      </c>
      <c r="J1327" s="21" t="s">
        <v>16</v>
      </c>
      <c r="M1327" s="14" t="s">
        <v>2917</v>
      </c>
    </row>
    <row r="1328" spans="1:13">
      <c r="A1328" s="22">
        <f t="shared" si="64"/>
        <v>1324</v>
      </c>
      <c r="B1328" s="21" t="str">
        <f t="shared" si="62"/>
        <v>80000666</v>
      </c>
      <c r="C1328" s="21" t="s">
        <v>2919</v>
      </c>
      <c r="D1328" s="22"/>
      <c r="E1328" s="22" t="s">
        <v>2920</v>
      </c>
      <c r="F1328" s="22" t="s">
        <v>1255</v>
      </c>
      <c r="G1328" s="22" t="s">
        <v>205</v>
      </c>
      <c r="H1328" s="22" t="s">
        <v>1262</v>
      </c>
      <c r="I1328" s="21" t="str">
        <f t="shared" si="63"/>
        <v>OPERASIONAL</v>
      </c>
      <c r="J1328" s="21" t="s">
        <v>16</v>
      </c>
      <c r="M1328" s="14" t="s">
        <v>2919</v>
      </c>
    </row>
    <row r="1329" spans="1:13">
      <c r="A1329" s="22">
        <f t="shared" si="64"/>
        <v>1325</v>
      </c>
      <c r="B1329" s="21" t="str">
        <f t="shared" si="62"/>
        <v>80002127</v>
      </c>
      <c r="C1329" s="21" t="s">
        <v>2921</v>
      </c>
      <c r="D1329" s="22"/>
      <c r="E1329" s="22" t="s">
        <v>2922</v>
      </c>
      <c r="F1329" s="22" t="s">
        <v>1255</v>
      </c>
      <c r="G1329" s="22" t="s">
        <v>205</v>
      </c>
      <c r="H1329" s="22" t="s">
        <v>1262</v>
      </c>
      <c r="I1329" s="21" t="str">
        <f t="shared" si="63"/>
        <v>OPERASIONAL</v>
      </c>
      <c r="J1329" s="21" t="s">
        <v>16</v>
      </c>
      <c r="M1329" s="14" t="s">
        <v>2921</v>
      </c>
    </row>
    <row r="1330" spans="1:13">
      <c r="A1330" s="22">
        <f t="shared" si="64"/>
        <v>1326</v>
      </c>
      <c r="B1330" s="21" t="str">
        <f t="shared" si="62"/>
        <v>80003036</v>
      </c>
      <c r="C1330" s="21" t="s">
        <v>2923</v>
      </c>
      <c r="D1330" s="22"/>
      <c r="E1330" s="22" t="s">
        <v>2924</v>
      </c>
      <c r="F1330" s="22" t="s">
        <v>1255</v>
      </c>
      <c r="G1330" s="22" t="s">
        <v>1264</v>
      </c>
      <c r="H1330" s="22" t="s">
        <v>1262</v>
      </c>
      <c r="I1330" s="21" t="str">
        <f t="shared" si="63"/>
        <v>OPERASIONAL</v>
      </c>
      <c r="J1330" s="21" t="s">
        <v>16</v>
      </c>
      <c r="M1330" s="14" t="s">
        <v>2923</v>
      </c>
    </row>
    <row r="1331" spans="1:13">
      <c r="A1331" s="22">
        <f t="shared" si="64"/>
        <v>1327</v>
      </c>
      <c r="B1331" s="21" t="str">
        <f t="shared" si="62"/>
        <v>80003140</v>
      </c>
      <c r="C1331" s="21" t="s">
        <v>2925</v>
      </c>
      <c r="D1331" s="22"/>
      <c r="E1331" s="22" t="s">
        <v>2926</v>
      </c>
      <c r="F1331" s="22" t="s">
        <v>1255</v>
      </c>
      <c r="G1331" s="22" t="s">
        <v>2927</v>
      </c>
      <c r="H1331" s="22" t="s">
        <v>1311</v>
      </c>
      <c r="I1331" s="21" t="str">
        <f t="shared" si="63"/>
        <v>OPERASIONAL</v>
      </c>
      <c r="J1331" s="21" t="s">
        <v>16</v>
      </c>
      <c r="M1331" s="14" t="s">
        <v>2925</v>
      </c>
    </row>
    <row r="1332" spans="1:13">
      <c r="A1332" s="22">
        <f t="shared" si="64"/>
        <v>1328</v>
      </c>
      <c r="B1332" s="21" t="str">
        <f t="shared" si="62"/>
        <v>80002252</v>
      </c>
      <c r="C1332" s="21" t="s">
        <v>2928</v>
      </c>
      <c r="D1332" s="22"/>
      <c r="E1332" s="22" t="s">
        <v>2929</v>
      </c>
      <c r="F1332" s="22" t="s">
        <v>1255</v>
      </c>
      <c r="G1332" s="22" t="s">
        <v>205</v>
      </c>
      <c r="H1332" s="22" t="s">
        <v>1262</v>
      </c>
      <c r="I1332" s="21" t="str">
        <f t="shared" si="63"/>
        <v>OPERASIONAL</v>
      </c>
      <c r="J1332" s="21" t="s">
        <v>16</v>
      </c>
      <c r="M1332" s="14" t="s">
        <v>2928</v>
      </c>
    </row>
    <row r="1333" spans="1:13">
      <c r="A1333" s="22">
        <f t="shared" si="64"/>
        <v>1329</v>
      </c>
      <c r="B1333" s="21" t="str">
        <f t="shared" si="62"/>
        <v>80002043</v>
      </c>
      <c r="C1333" s="21" t="s">
        <v>2930</v>
      </c>
      <c r="D1333" s="22"/>
      <c r="E1333" s="22" t="s">
        <v>2931</v>
      </c>
      <c r="F1333" s="22" t="s">
        <v>1255</v>
      </c>
      <c r="G1333" s="22" t="s">
        <v>205</v>
      </c>
      <c r="H1333" s="22" t="s">
        <v>1262</v>
      </c>
      <c r="I1333" s="21" t="str">
        <f t="shared" si="63"/>
        <v>OPERASIONAL</v>
      </c>
      <c r="J1333" s="21" t="s">
        <v>16</v>
      </c>
      <c r="M1333" s="14" t="s">
        <v>2930</v>
      </c>
    </row>
    <row r="1334" spans="1:13">
      <c r="A1334" s="22">
        <f t="shared" si="64"/>
        <v>1330</v>
      </c>
      <c r="B1334" s="21" t="str">
        <f t="shared" si="62"/>
        <v>80001838</v>
      </c>
      <c r="C1334" s="21" t="s">
        <v>2932</v>
      </c>
      <c r="D1334" s="22"/>
      <c r="E1334" s="22" t="s">
        <v>2933</v>
      </c>
      <c r="F1334" s="22" t="s">
        <v>1255</v>
      </c>
      <c r="G1334" s="22" t="s">
        <v>2934</v>
      </c>
      <c r="H1334" s="22" t="s">
        <v>1894</v>
      </c>
      <c r="I1334" s="21" t="str">
        <f t="shared" si="63"/>
        <v>ADMINISTRASI</v>
      </c>
      <c r="J1334" s="21" t="s">
        <v>27</v>
      </c>
      <c r="M1334" s="14" t="s">
        <v>2932</v>
      </c>
    </row>
    <row r="1335" spans="1:13">
      <c r="A1335" s="22">
        <f t="shared" si="64"/>
        <v>1331</v>
      </c>
      <c r="B1335" s="21" t="str">
        <f t="shared" si="62"/>
        <v>80003143</v>
      </c>
      <c r="C1335" s="21" t="s">
        <v>2935</v>
      </c>
      <c r="D1335" s="22"/>
      <c r="E1335" s="22" t="s">
        <v>2936</v>
      </c>
      <c r="F1335" s="22" t="s">
        <v>1255</v>
      </c>
      <c r="G1335" s="22" t="s">
        <v>2224</v>
      </c>
      <c r="H1335" s="22" t="s">
        <v>328</v>
      </c>
      <c r="I1335" s="21" t="str">
        <f t="shared" si="63"/>
        <v>OPERASIONAL</v>
      </c>
      <c r="J1335" s="21" t="s">
        <v>16</v>
      </c>
      <c r="M1335" s="14" t="s">
        <v>2935</v>
      </c>
    </row>
    <row r="1336" spans="1:13">
      <c r="A1336" s="22">
        <f t="shared" si="64"/>
        <v>1332</v>
      </c>
      <c r="B1336" s="21" t="str">
        <f t="shared" si="62"/>
        <v>80002353</v>
      </c>
      <c r="C1336" s="21" t="s">
        <v>2937</v>
      </c>
      <c r="D1336" s="22"/>
      <c r="E1336" s="22" t="s">
        <v>2938</v>
      </c>
      <c r="F1336" s="22" t="s">
        <v>1255</v>
      </c>
      <c r="G1336" s="22" t="s">
        <v>1280</v>
      </c>
      <c r="H1336" s="22" t="s">
        <v>1262</v>
      </c>
      <c r="I1336" s="21" t="str">
        <f t="shared" si="63"/>
        <v>OPERASIONAL</v>
      </c>
      <c r="J1336" s="21" t="s">
        <v>16</v>
      </c>
      <c r="M1336" s="14" t="s">
        <v>2937</v>
      </c>
    </row>
    <row r="1337" spans="1:13">
      <c r="A1337" s="22">
        <f t="shared" si="64"/>
        <v>1333</v>
      </c>
      <c r="B1337" s="21" t="str">
        <f t="shared" si="62"/>
        <v>80000664</v>
      </c>
      <c r="C1337" s="21" t="s">
        <v>2939</v>
      </c>
      <c r="D1337" s="22"/>
      <c r="E1337" s="22" t="s">
        <v>2940</v>
      </c>
      <c r="F1337" s="22" t="s">
        <v>1255</v>
      </c>
      <c r="G1337" s="22" t="s">
        <v>205</v>
      </c>
      <c r="H1337" s="22" t="s">
        <v>1262</v>
      </c>
      <c r="I1337" s="21" t="str">
        <f t="shared" si="63"/>
        <v>OPERASIONAL</v>
      </c>
      <c r="J1337" s="21" t="s">
        <v>16</v>
      </c>
      <c r="M1337" s="14" t="s">
        <v>2939</v>
      </c>
    </row>
    <row r="1338" spans="1:13">
      <c r="A1338" s="22">
        <f t="shared" si="64"/>
        <v>1334</v>
      </c>
      <c r="B1338" s="21" t="str">
        <f t="shared" si="62"/>
        <v>80004493</v>
      </c>
      <c r="C1338" s="21" t="s">
        <v>2941</v>
      </c>
      <c r="D1338" s="22"/>
      <c r="E1338" s="22" t="s">
        <v>2942</v>
      </c>
      <c r="F1338" s="22" t="s">
        <v>1255</v>
      </c>
      <c r="G1338" s="22" t="s">
        <v>205</v>
      </c>
      <c r="H1338" s="22" t="s">
        <v>1262</v>
      </c>
      <c r="I1338" s="21" t="str">
        <f t="shared" si="63"/>
        <v>OPERASIONAL</v>
      </c>
      <c r="J1338" s="21" t="s">
        <v>16</v>
      </c>
      <c r="M1338" s="14" t="s">
        <v>2941</v>
      </c>
    </row>
    <row r="1339" spans="1:13">
      <c r="A1339" s="22">
        <f t="shared" si="64"/>
        <v>1335</v>
      </c>
      <c r="B1339" s="21" t="str">
        <f t="shared" ref="B1339:B1403" si="65">TEXT(C1339,"00000000")</f>
        <v>80000648</v>
      </c>
      <c r="C1339" s="21" t="s">
        <v>2943</v>
      </c>
      <c r="D1339" s="22"/>
      <c r="E1339" s="22" t="s">
        <v>2944</v>
      </c>
      <c r="F1339" s="22" t="s">
        <v>1255</v>
      </c>
      <c r="G1339" s="22" t="s">
        <v>205</v>
      </c>
      <c r="H1339" s="22" t="s">
        <v>1262</v>
      </c>
      <c r="I1339" s="21" t="str">
        <f t="shared" si="63"/>
        <v>OPERASIONAL</v>
      </c>
      <c r="J1339" s="21" t="s">
        <v>16</v>
      </c>
      <c r="M1339" s="14" t="s">
        <v>2943</v>
      </c>
    </row>
    <row r="1340" spans="1:13">
      <c r="A1340" s="22">
        <f t="shared" si="64"/>
        <v>1336</v>
      </c>
      <c r="B1340" s="21" t="str">
        <f t="shared" si="65"/>
        <v>80002241</v>
      </c>
      <c r="C1340" s="21" t="s">
        <v>2945</v>
      </c>
      <c r="D1340" s="22"/>
      <c r="E1340" s="22" t="s">
        <v>2946</v>
      </c>
      <c r="F1340" s="22" t="s">
        <v>1255</v>
      </c>
      <c r="G1340" s="22" t="s">
        <v>2742</v>
      </c>
      <c r="H1340" s="22" t="s">
        <v>2026</v>
      </c>
      <c r="I1340" s="21" t="str">
        <f t="shared" si="63"/>
        <v>ADMINISTRASI</v>
      </c>
      <c r="J1340" s="21" t="s">
        <v>27</v>
      </c>
      <c r="M1340" s="14" t="s">
        <v>2945</v>
      </c>
    </row>
    <row r="1341" spans="1:13">
      <c r="A1341" s="22">
        <f t="shared" si="64"/>
        <v>1337</v>
      </c>
      <c r="B1341" s="21" t="str">
        <f t="shared" si="65"/>
        <v>80000644</v>
      </c>
      <c r="C1341" s="21" t="s">
        <v>2947</v>
      </c>
      <c r="D1341" s="22"/>
      <c r="E1341" s="22" t="s">
        <v>2948</v>
      </c>
      <c r="F1341" s="22" t="s">
        <v>1255</v>
      </c>
      <c r="G1341" s="22" t="s">
        <v>205</v>
      </c>
      <c r="H1341" s="22" t="s">
        <v>1262</v>
      </c>
      <c r="I1341" s="21" t="str">
        <f t="shared" si="63"/>
        <v>OPERASIONAL</v>
      </c>
      <c r="J1341" s="21" t="s">
        <v>16</v>
      </c>
      <c r="M1341" s="14" t="s">
        <v>2947</v>
      </c>
    </row>
    <row r="1342" spans="1:13">
      <c r="A1342" s="22">
        <f t="shared" si="64"/>
        <v>1338</v>
      </c>
      <c r="B1342" s="21" t="str">
        <f t="shared" si="65"/>
        <v>80003313</v>
      </c>
      <c r="C1342" s="21" t="s">
        <v>2949</v>
      </c>
      <c r="D1342" s="22"/>
      <c r="E1342" s="22" t="s">
        <v>2950</v>
      </c>
      <c r="F1342" s="22" t="s">
        <v>1255</v>
      </c>
      <c r="G1342" s="22" t="s">
        <v>1555</v>
      </c>
      <c r="H1342" s="22" t="s">
        <v>1947</v>
      </c>
      <c r="I1342" s="21" t="str">
        <f t="shared" si="63"/>
        <v>OPERASIONAL</v>
      </c>
      <c r="J1342" s="21" t="s">
        <v>16</v>
      </c>
      <c r="M1342" s="14" t="s">
        <v>2949</v>
      </c>
    </row>
    <row r="1343" spans="1:13">
      <c r="A1343" s="22">
        <f t="shared" si="64"/>
        <v>1339</v>
      </c>
      <c r="B1343" s="21" t="str">
        <f t="shared" si="65"/>
        <v>80001842</v>
      </c>
      <c r="C1343" s="21" t="s">
        <v>2951</v>
      </c>
      <c r="D1343" s="22"/>
      <c r="E1343" s="22" t="s">
        <v>2952</v>
      </c>
      <c r="F1343" s="22" t="s">
        <v>1255</v>
      </c>
      <c r="G1343" s="22" t="s">
        <v>205</v>
      </c>
      <c r="H1343" s="22" t="s">
        <v>1262</v>
      </c>
      <c r="I1343" s="21" t="str">
        <f t="shared" si="63"/>
        <v>OPERASIONAL</v>
      </c>
      <c r="J1343" s="21" t="s">
        <v>16</v>
      </c>
      <c r="M1343" s="14" t="s">
        <v>2951</v>
      </c>
    </row>
    <row r="1344" spans="1:13">
      <c r="A1344" s="22">
        <f t="shared" si="64"/>
        <v>1340</v>
      </c>
      <c r="B1344" s="21" t="str">
        <f t="shared" si="65"/>
        <v>80003147</v>
      </c>
      <c r="C1344" s="21" t="s">
        <v>2953</v>
      </c>
      <c r="D1344" s="22"/>
      <c r="E1344" s="22" t="s">
        <v>2954</v>
      </c>
      <c r="F1344" s="22" t="s">
        <v>1255</v>
      </c>
      <c r="G1344" s="22" t="s">
        <v>2224</v>
      </c>
      <c r="H1344" s="22" t="s">
        <v>328</v>
      </c>
      <c r="I1344" s="21" t="str">
        <f t="shared" si="63"/>
        <v>OPERASIONAL</v>
      </c>
      <c r="J1344" s="21" t="s">
        <v>16</v>
      </c>
      <c r="M1344" s="14" t="s">
        <v>2953</v>
      </c>
    </row>
    <row r="1345" spans="1:13">
      <c r="A1345" s="22">
        <f t="shared" si="64"/>
        <v>1341</v>
      </c>
      <c r="B1345" s="21" t="str">
        <f t="shared" si="65"/>
        <v>80002126</v>
      </c>
      <c r="C1345" s="21" t="s">
        <v>2955</v>
      </c>
      <c r="D1345" s="22"/>
      <c r="E1345" s="22" t="s">
        <v>2956</v>
      </c>
      <c r="F1345" s="22" t="s">
        <v>1255</v>
      </c>
      <c r="G1345" s="22" t="s">
        <v>205</v>
      </c>
      <c r="H1345" s="22" t="s">
        <v>1262</v>
      </c>
      <c r="I1345" s="21" t="str">
        <f t="shared" si="63"/>
        <v>OPERASIONAL</v>
      </c>
      <c r="J1345" s="21" t="s">
        <v>16</v>
      </c>
      <c r="M1345" s="14" t="s">
        <v>2955</v>
      </c>
    </row>
    <row r="1346" spans="1:13">
      <c r="A1346" s="22">
        <f t="shared" si="64"/>
        <v>1342</v>
      </c>
      <c r="B1346" s="21" t="str">
        <f t="shared" si="65"/>
        <v>01121337</v>
      </c>
      <c r="C1346" s="21" t="s">
        <v>2957</v>
      </c>
      <c r="D1346" s="22"/>
      <c r="E1346" s="22" t="s">
        <v>2958</v>
      </c>
      <c r="F1346" s="22" t="s">
        <v>1255</v>
      </c>
      <c r="G1346" s="22" t="s">
        <v>1386</v>
      </c>
      <c r="H1346" s="22" t="s">
        <v>1387</v>
      </c>
      <c r="I1346" s="21" t="str">
        <f t="shared" si="63"/>
        <v>OPERASIONAL</v>
      </c>
      <c r="J1346" s="21" t="s">
        <v>16</v>
      </c>
      <c r="M1346" s="14" t="s">
        <v>2957</v>
      </c>
    </row>
    <row r="1347" spans="1:13">
      <c r="A1347" s="22">
        <f t="shared" si="64"/>
        <v>1343</v>
      </c>
      <c r="B1347" s="21" t="str">
        <f t="shared" si="65"/>
        <v>80004518</v>
      </c>
      <c r="C1347" s="21" t="s">
        <v>2959</v>
      </c>
      <c r="D1347" s="22"/>
      <c r="E1347" s="22" t="s">
        <v>2960</v>
      </c>
      <c r="F1347" s="22" t="s">
        <v>1255</v>
      </c>
      <c r="G1347" s="22" t="s">
        <v>205</v>
      </c>
      <c r="H1347" s="22" t="s">
        <v>1262</v>
      </c>
      <c r="I1347" s="21" t="str">
        <f t="shared" si="63"/>
        <v>OPERASIONAL</v>
      </c>
      <c r="J1347" s="21" t="s">
        <v>16</v>
      </c>
      <c r="M1347" s="14" t="s">
        <v>2959</v>
      </c>
    </row>
    <row r="1348" spans="1:13">
      <c r="A1348" s="22">
        <f t="shared" si="64"/>
        <v>1344</v>
      </c>
      <c r="B1348" s="21" t="str">
        <f t="shared" si="65"/>
        <v>80003042</v>
      </c>
      <c r="C1348" s="21" t="s">
        <v>2961</v>
      </c>
      <c r="D1348" s="22"/>
      <c r="E1348" s="22" t="s">
        <v>2962</v>
      </c>
      <c r="F1348" s="22" t="s">
        <v>1255</v>
      </c>
      <c r="G1348" s="22" t="s">
        <v>205</v>
      </c>
      <c r="H1348" s="22" t="s">
        <v>1262</v>
      </c>
      <c r="I1348" s="21" t="str">
        <f t="shared" si="63"/>
        <v>OPERASIONAL</v>
      </c>
      <c r="J1348" s="21" t="s">
        <v>16</v>
      </c>
      <c r="M1348" s="14" t="s">
        <v>2961</v>
      </c>
    </row>
    <row r="1349" spans="1:13">
      <c r="A1349" s="22">
        <f t="shared" si="64"/>
        <v>1345</v>
      </c>
      <c r="B1349" s="21" t="str">
        <f t="shared" si="65"/>
        <v>80003615</v>
      </c>
      <c r="C1349" s="21" t="s">
        <v>2963</v>
      </c>
      <c r="D1349" s="22"/>
      <c r="E1349" s="22" t="s">
        <v>2964</v>
      </c>
      <c r="F1349" s="22" t="s">
        <v>1255</v>
      </c>
      <c r="G1349" s="22" t="s">
        <v>1264</v>
      </c>
      <c r="H1349" s="22" t="s">
        <v>1262</v>
      </c>
      <c r="I1349" s="21" t="str">
        <f t="shared" si="63"/>
        <v>OPERASIONAL</v>
      </c>
      <c r="J1349" s="21" t="s">
        <v>16</v>
      </c>
      <c r="M1349" s="14" t="s">
        <v>2963</v>
      </c>
    </row>
    <row r="1350" spans="1:13">
      <c r="A1350" s="22">
        <f t="shared" si="64"/>
        <v>1346</v>
      </c>
      <c r="B1350" s="21" t="str">
        <f t="shared" si="65"/>
        <v>80004522</v>
      </c>
      <c r="C1350" s="21" t="s">
        <v>2965</v>
      </c>
      <c r="D1350" s="22"/>
      <c r="E1350" s="22" t="s">
        <v>2966</v>
      </c>
      <c r="F1350" s="22" t="s">
        <v>1255</v>
      </c>
      <c r="G1350" s="22" t="s">
        <v>205</v>
      </c>
      <c r="H1350" s="22" t="s">
        <v>1262</v>
      </c>
      <c r="I1350" s="21" t="str">
        <f t="shared" ref="I1350:I1413" si="66">IF(J1350="A","OPERASIONAL",IF(J1350="B","ADMINISTRASI",IF(J1350="C","PENGAWAS",IF(J1350="D","TEMPORERY"))))</f>
        <v>OPERASIONAL</v>
      </c>
      <c r="J1350" s="21" t="s">
        <v>16</v>
      </c>
      <c r="M1350" s="14" t="s">
        <v>2965</v>
      </c>
    </row>
    <row r="1351" spans="1:13">
      <c r="A1351" s="22">
        <f t="shared" si="64"/>
        <v>1347</v>
      </c>
      <c r="B1351" s="21" t="str">
        <f t="shared" si="65"/>
        <v>80004174</v>
      </c>
      <c r="C1351" s="21">
        <v>80004174</v>
      </c>
      <c r="D1351" s="22"/>
      <c r="E1351" s="22" t="s">
        <v>2967</v>
      </c>
      <c r="F1351" s="22" t="s">
        <v>1255</v>
      </c>
      <c r="G1351" s="22" t="s">
        <v>1264</v>
      </c>
      <c r="H1351" s="22" t="s">
        <v>405</v>
      </c>
      <c r="I1351" s="21" t="str">
        <f t="shared" si="66"/>
        <v>OPERASIONAL</v>
      </c>
      <c r="J1351" s="21" t="s">
        <v>16</v>
      </c>
      <c r="M1351" s="14" t="s">
        <v>2968</v>
      </c>
    </row>
    <row r="1352" spans="1:13">
      <c r="A1352" s="22">
        <f t="shared" ref="A1352:A1415" si="67">A1351+1</f>
        <v>1348</v>
      </c>
      <c r="B1352" s="21" t="str">
        <f t="shared" si="65"/>
        <v>80004325</v>
      </c>
      <c r="C1352" s="21" t="s">
        <v>2969</v>
      </c>
      <c r="D1352" s="22"/>
      <c r="E1352" s="22" t="s">
        <v>2970</v>
      </c>
      <c r="F1352" s="22" t="s">
        <v>1255</v>
      </c>
      <c r="G1352" s="22" t="s">
        <v>1628</v>
      </c>
      <c r="H1352" s="22" t="s">
        <v>328</v>
      </c>
      <c r="I1352" s="21" t="str">
        <f t="shared" si="66"/>
        <v>OPERASIONAL</v>
      </c>
      <c r="J1352" s="21" t="s">
        <v>16</v>
      </c>
      <c r="M1352" s="14" t="s">
        <v>2969</v>
      </c>
    </row>
    <row r="1353" spans="1:13">
      <c r="A1353" s="22">
        <f t="shared" si="67"/>
        <v>1349</v>
      </c>
      <c r="B1353" s="21" t="str">
        <f t="shared" si="65"/>
        <v>00112830</v>
      </c>
      <c r="C1353" s="21" t="s">
        <v>2971</v>
      </c>
      <c r="D1353" s="22"/>
      <c r="E1353" s="22" t="s">
        <v>2972</v>
      </c>
      <c r="F1353" s="22" t="s">
        <v>1255</v>
      </c>
      <c r="G1353" s="22" t="s">
        <v>2973</v>
      </c>
      <c r="H1353" s="22" t="s">
        <v>1387</v>
      </c>
      <c r="I1353" s="21" t="str">
        <f t="shared" si="66"/>
        <v>OPERASIONAL</v>
      </c>
      <c r="J1353" s="21" t="s">
        <v>16</v>
      </c>
      <c r="M1353" s="14" t="s">
        <v>2971</v>
      </c>
    </row>
    <row r="1354" spans="1:13">
      <c r="A1354" s="22">
        <f t="shared" si="67"/>
        <v>1350</v>
      </c>
      <c r="B1354" s="21" t="str">
        <f t="shared" si="65"/>
        <v>80002699</v>
      </c>
      <c r="C1354" s="21" t="s">
        <v>2974</v>
      </c>
      <c r="D1354" s="22"/>
      <c r="E1354" s="22" t="s">
        <v>2975</v>
      </c>
      <c r="F1354" s="22" t="s">
        <v>1255</v>
      </c>
      <c r="G1354" s="22" t="s">
        <v>1264</v>
      </c>
      <c r="H1354" s="22" t="s">
        <v>206</v>
      </c>
      <c r="I1354" s="21" t="str">
        <f t="shared" si="66"/>
        <v>OPERASIONAL</v>
      </c>
      <c r="J1354" s="21" t="s">
        <v>16</v>
      </c>
      <c r="M1354" s="14" t="s">
        <v>2974</v>
      </c>
    </row>
    <row r="1355" spans="1:13">
      <c r="A1355" s="22">
        <f t="shared" si="67"/>
        <v>1351</v>
      </c>
      <c r="B1355" s="21" t="str">
        <f t="shared" si="65"/>
        <v>80002186</v>
      </c>
      <c r="C1355" s="21" t="s">
        <v>2976</v>
      </c>
      <c r="D1355" s="22"/>
      <c r="E1355" s="22" t="s">
        <v>2977</v>
      </c>
      <c r="F1355" s="22" t="s">
        <v>1255</v>
      </c>
      <c r="G1355" s="22" t="s">
        <v>1476</v>
      </c>
      <c r="H1355" s="22" t="s">
        <v>1262</v>
      </c>
      <c r="I1355" s="21" t="str">
        <f t="shared" si="66"/>
        <v>PENGAWAS</v>
      </c>
      <c r="J1355" s="21" t="s">
        <v>57</v>
      </c>
      <c r="M1355" s="14" t="s">
        <v>2976</v>
      </c>
    </row>
    <row r="1356" spans="1:13">
      <c r="A1356" s="22">
        <f t="shared" si="67"/>
        <v>1352</v>
      </c>
      <c r="B1356" s="21" t="str">
        <f t="shared" si="65"/>
        <v>80004320</v>
      </c>
      <c r="C1356" s="21">
        <v>80004320</v>
      </c>
      <c r="D1356" s="22"/>
      <c r="E1356" s="22" t="s">
        <v>2978</v>
      </c>
      <c r="F1356" s="22" t="s">
        <v>1255</v>
      </c>
      <c r="G1356" s="22" t="s">
        <v>1280</v>
      </c>
      <c r="H1356" s="22" t="s">
        <v>405</v>
      </c>
      <c r="I1356" s="21" t="str">
        <f t="shared" si="66"/>
        <v>OPERASIONAL</v>
      </c>
      <c r="J1356" s="21" t="s">
        <v>16</v>
      </c>
      <c r="M1356" s="14" t="s">
        <v>2979</v>
      </c>
    </row>
    <row r="1357" spans="1:13">
      <c r="A1357" s="22">
        <f t="shared" si="67"/>
        <v>1353</v>
      </c>
      <c r="B1357" s="21" t="str">
        <f t="shared" si="65"/>
        <v>80003192</v>
      </c>
      <c r="C1357" s="21" t="s">
        <v>2980</v>
      </c>
      <c r="D1357" s="22"/>
      <c r="E1357" s="22" t="s">
        <v>2981</v>
      </c>
      <c r="F1357" s="22" t="s">
        <v>1255</v>
      </c>
      <c r="G1357" s="22" t="s">
        <v>205</v>
      </c>
      <c r="H1357" s="22" t="s">
        <v>1262</v>
      </c>
      <c r="I1357" s="21" t="str">
        <f t="shared" si="66"/>
        <v>OPERASIONAL</v>
      </c>
      <c r="J1357" s="21" t="s">
        <v>16</v>
      </c>
      <c r="M1357" s="14" t="s">
        <v>2980</v>
      </c>
    </row>
    <row r="1358" spans="1:13">
      <c r="A1358" s="22">
        <f t="shared" si="67"/>
        <v>1354</v>
      </c>
      <c r="B1358" s="21" t="str">
        <f t="shared" si="65"/>
        <v>80002873</v>
      </c>
      <c r="C1358" s="21" t="s">
        <v>2982</v>
      </c>
      <c r="D1358" s="22"/>
      <c r="E1358" s="22" t="s">
        <v>2983</v>
      </c>
      <c r="F1358" s="22" t="s">
        <v>1255</v>
      </c>
      <c r="G1358" s="22" t="s">
        <v>205</v>
      </c>
      <c r="H1358" s="22" t="s">
        <v>206</v>
      </c>
      <c r="I1358" s="21" t="str">
        <f t="shared" si="66"/>
        <v>OPERASIONAL</v>
      </c>
      <c r="J1358" s="21" t="s">
        <v>16</v>
      </c>
      <c r="M1358" s="14" t="s">
        <v>2982</v>
      </c>
    </row>
    <row r="1359" spans="1:13">
      <c r="A1359" s="22">
        <f t="shared" si="67"/>
        <v>1355</v>
      </c>
      <c r="B1359" s="21" t="str">
        <f t="shared" si="65"/>
        <v>80003269</v>
      </c>
      <c r="C1359" s="21" t="s">
        <v>2984</v>
      </c>
      <c r="D1359" s="22"/>
      <c r="E1359" s="22" t="s">
        <v>2985</v>
      </c>
      <c r="F1359" s="22" t="s">
        <v>1255</v>
      </c>
      <c r="G1359" s="22" t="s">
        <v>2146</v>
      </c>
      <c r="H1359" s="22" t="s">
        <v>393</v>
      </c>
      <c r="I1359" s="21" t="str">
        <f t="shared" si="66"/>
        <v>PENGAWAS</v>
      </c>
      <c r="J1359" s="21" t="s">
        <v>57</v>
      </c>
      <c r="M1359" s="14" t="s">
        <v>2984</v>
      </c>
    </row>
    <row r="1360" spans="1:13">
      <c r="A1360" s="22">
        <f t="shared" si="67"/>
        <v>1356</v>
      </c>
      <c r="B1360" s="21" t="str">
        <f t="shared" si="65"/>
        <v>80004268</v>
      </c>
      <c r="C1360" s="21" t="s">
        <v>2986</v>
      </c>
      <c r="D1360" s="22"/>
      <c r="E1360" s="22" t="s">
        <v>2987</v>
      </c>
      <c r="F1360" s="22" t="s">
        <v>1255</v>
      </c>
      <c r="G1360" s="22" t="s">
        <v>1423</v>
      </c>
      <c r="H1360" s="22" t="s">
        <v>15</v>
      </c>
      <c r="I1360" s="21" t="str">
        <f t="shared" si="66"/>
        <v>PENGAWAS</v>
      </c>
      <c r="J1360" s="21" t="s">
        <v>57</v>
      </c>
      <c r="M1360" s="14" t="s">
        <v>2986</v>
      </c>
    </row>
    <row r="1361" spans="1:13">
      <c r="A1361" s="22">
        <f t="shared" si="67"/>
        <v>1357</v>
      </c>
      <c r="B1361" s="21" t="str">
        <f t="shared" si="65"/>
        <v>80002645</v>
      </c>
      <c r="C1361" s="21" t="s">
        <v>2988</v>
      </c>
      <c r="D1361" s="22"/>
      <c r="E1361" s="22" t="s">
        <v>2989</v>
      </c>
      <c r="F1361" s="22" t="s">
        <v>1255</v>
      </c>
      <c r="G1361" s="22" t="s">
        <v>1264</v>
      </c>
      <c r="H1361" s="22" t="s">
        <v>206</v>
      </c>
      <c r="I1361" s="21" t="str">
        <f t="shared" si="66"/>
        <v>OPERASIONAL</v>
      </c>
      <c r="J1361" s="21" t="s">
        <v>16</v>
      </c>
      <c r="M1361" s="14" t="s">
        <v>2988</v>
      </c>
    </row>
    <row r="1362" spans="1:13">
      <c r="A1362" s="22">
        <f t="shared" si="67"/>
        <v>1358</v>
      </c>
      <c r="B1362" s="21" t="str">
        <f t="shared" si="65"/>
        <v>80003053</v>
      </c>
      <c r="C1362" s="21" t="s">
        <v>2990</v>
      </c>
      <c r="D1362" s="22"/>
      <c r="E1362" s="22" t="s">
        <v>2991</v>
      </c>
      <c r="F1362" s="22" t="s">
        <v>1255</v>
      </c>
      <c r="G1362" s="22" t="s">
        <v>205</v>
      </c>
      <c r="H1362" s="22" t="s">
        <v>1262</v>
      </c>
      <c r="I1362" s="21" t="str">
        <f t="shared" si="66"/>
        <v>OPERASIONAL</v>
      </c>
      <c r="J1362" s="21" t="s">
        <v>16</v>
      </c>
      <c r="M1362" s="14" t="s">
        <v>2990</v>
      </c>
    </row>
    <row r="1363" spans="1:13">
      <c r="A1363" s="22">
        <f t="shared" si="67"/>
        <v>1359</v>
      </c>
      <c r="B1363" s="21" t="str">
        <f t="shared" si="65"/>
        <v>80003012</v>
      </c>
      <c r="C1363" s="21">
        <v>80003012</v>
      </c>
      <c r="D1363" s="22"/>
      <c r="E1363" s="22" t="s">
        <v>2992</v>
      </c>
      <c r="F1363" s="22" t="s">
        <v>1255</v>
      </c>
      <c r="G1363" s="22" t="s">
        <v>205</v>
      </c>
      <c r="H1363" s="22" t="s">
        <v>1262</v>
      </c>
      <c r="I1363" s="21" t="str">
        <f t="shared" si="66"/>
        <v>OPERASIONAL</v>
      </c>
      <c r="J1363" s="21" t="s">
        <v>16</v>
      </c>
      <c r="M1363" s="14" t="s">
        <v>2993</v>
      </c>
    </row>
    <row r="1364" spans="1:13">
      <c r="A1364" s="22">
        <f t="shared" si="67"/>
        <v>1360</v>
      </c>
      <c r="B1364" s="21" t="str">
        <f t="shared" si="65"/>
        <v>80002251</v>
      </c>
      <c r="C1364" s="21" t="s">
        <v>2994</v>
      </c>
      <c r="D1364" s="22"/>
      <c r="E1364" s="22" t="s">
        <v>2995</v>
      </c>
      <c r="F1364" s="22" t="s">
        <v>1255</v>
      </c>
      <c r="G1364" s="22" t="s">
        <v>205</v>
      </c>
      <c r="H1364" s="22" t="s">
        <v>1262</v>
      </c>
      <c r="I1364" s="21" t="str">
        <f t="shared" si="66"/>
        <v>OPERASIONAL</v>
      </c>
      <c r="J1364" s="21" t="s">
        <v>16</v>
      </c>
      <c r="M1364" s="14" t="s">
        <v>2994</v>
      </c>
    </row>
    <row r="1365" spans="1:13">
      <c r="A1365" s="22">
        <f t="shared" si="67"/>
        <v>1361</v>
      </c>
      <c r="B1365" s="21" t="str">
        <f t="shared" si="65"/>
        <v>80000881</v>
      </c>
      <c r="C1365" s="21" t="s">
        <v>2996</v>
      </c>
      <c r="D1365" s="22"/>
      <c r="E1365" s="22" t="s">
        <v>2997</v>
      </c>
      <c r="F1365" s="22" t="s">
        <v>1255</v>
      </c>
      <c r="G1365" s="22" t="s">
        <v>205</v>
      </c>
      <c r="H1365" s="22" t="s">
        <v>1262</v>
      </c>
      <c r="I1365" s="21" t="str">
        <f t="shared" si="66"/>
        <v>OPERASIONAL</v>
      </c>
      <c r="J1365" s="21" t="s">
        <v>16</v>
      </c>
      <c r="M1365" s="14" t="s">
        <v>2996</v>
      </c>
    </row>
    <row r="1366" spans="1:13">
      <c r="A1366" s="22">
        <f t="shared" si="67"/>
        <v>1362</v>
      </c>
      <c r="B1366" s="21" t="str">
        <f t="shared" si="65"/>
        <v>80004478</v>
      </c>
      <c r="C1366" s="21" t="s">
        <v>2998</v>
      </c>
      <c r="D1366" s="22"/>
      <c r="E1366" s="22" t="s">
        <v>2999</v>
      </c>
      <c r="F1366" s="22" t="s">
        <v>1255</v>
      </c>
      <c r="G1366" s="22" t="s">
        <v>205</v>
      </c>
      <c r="H1366" s="22" t="s">
        <v>1262</v>
      </c>
      <c r="I1366" s="21" t="str">
        <f t="shared" si="66"/>
        <v>OPERASIONAL</v>
      </c>
      <c r="J1366" s="21" t="s">
        <v>16</v>
      </c>
      <c r="M1366" s="14" t="s">
        <v>2998</v>
      </c>
    </row>
    <row r="1367" spans="1:13">
      <c r="A1367" s="22">
        <f t="shared" si="67"/>
        <v>1363</v>
      </c>
      <c r="B1367" s="21" t="str">
        <f t="shared" si="65"/>
        <v>80002735</v>
      </c>
      <c r="C1367" s="21" t="s">
        <v>3000</v>
      </c>
      <c r="D1367" s="22"/>
      <c r="E1367" s="22" t="s">
        <v>3001</v>
      </c>
      <c r="F1367" s="22" t="s">
        <v>1255</v>
      </c>
      <c r="G1367" s="22" t="s">
        <v>1264</v>
      </c>
      <c r="H1367" s="22" t="s">
        <v>206</v>
      </c>
      <c r="I1367" s="21" t="str">
        <f t="shared" si="66"/>
        <v>OPERASIONAL</v>
      </c>
      <c r="J1367" s="21" t="s">
        <v>16</v>
      </c>
      <c r="M1367" s="14" t="s">
        <v>3000</v>
      </c>
    </row>
    <row r="1368" spans="1:13">
      <c r="A1368" s="22">
        <f t="shared" si="67"/>
        <v>1364</v>
      </c>
      <c r="B1368" s="21" t="str">
        <f t="shared" si="65"/>
        <v>80004489</v>
      </c>
      <c r="C1368" s="21" t="s">
        <v>3002</v>
      </c>
      <c r="D1368" s="22"/>
      <c r="E1368" s="22" t="s">
        <v>3003</v>
      </c>
      <c r="F1368" s="22" t="s">
        <v>1255</v>
      </c>
      <c r="G1368" s="22" t="s">
        <v>1264</v>
      </c>
      <c r="H1368" s="22" t="s">
        <v>1262</v>
      </c>
      <c r="I1368" s="21" t="str">
        <f t="shared" si="66"/>
        <v>OPERASIONAL</v>
      </c>
      <c r="J1368" s="21" t="s">
        <v>16</v>
      </c>
      <c r="M1368" s="14" t="s">
        <v>3002</v>
      </c>
    </row>
    <row r="1369" spans="1:13">
      <c r="A1369" s="22">
        <f t="shared" si="67"/>
        <v>1365</v>
      </c>
      <c r="B1369" s="21" t="str">
        <f t="shared" si="65"/>
        <v>80004148</v>
      </c>
      <c r="C1369" s="21" t="s">
        <v>3004</v>
      </c>
      <c r="D1369" s="22"/>
      <c r="E1369" s="22" t="s">
        <v>3005</v>
      </c>
      <c r="F1369" s="22" t="s">
        <v>1255</v>
      </c>
      <c r="G1369" s="22" t="s">
        <v>3006</v>
      </c>
      <c r="H1369" s="22" t="s">
        <v>15</v>
      </c>
      <c r="I1369" s="21" t="str">
        <f t="shared" si="66"/>
        <v>PENGAWAS</v>
      </c>
      <c r="J1369" s="21" t="s">
        <v>57</v>
      </c>
      <c r="M1369" s="14" t="s">
        <v>3004</v>
      </c>
    </row>
    <row r="1370" spans="1:13">
      <c r="A1370" s="22">
        <f t="shared" si="67"/>
        <v>1366</v>
      </c>
      <c r="B1370" s="21" t="str">
        <f t="shared" si="65"/>
        <v>80002260</v>
      </c>
      <c r="C1370" s="21" t="s">
        <v>3007</v>
      </c>
      <c r="D1370" s="22"/>
      <c r="E1370" s="22" t="s">
        <v>3008</v>
      </c>
      <c r="F1370" s="22" t="s">
        <v>1255</v>
      </c>
      <c r="G1370" s="22" t="s">
        <v>1346</v>
      </c>
      <c r="H1370" s="22" t="s">
        <v>1952</v>
      </c>
      <c r="I1370" s="21" t="str">
        <f t="shared" si="66"/>
        <v>PENGAWAS</v>
      </c>
      <c r="J1370" s="21" t="s">
        <v>57</v>
      </c>
      <c r="M1370" s="14" t="s">
        <v>3007</v>
      </c>
    </row>
    <row r="1371" spans="1:13">
      <c r="A1371" s="22">
        <f t="shared" si="67"/>
        <v>1367</v>
      </c>
      <c r="B1371" s="21" t="str">
        <f t="shared" si="65"/>
        <v>00116163</v>
      </c>
      <c r="C1371" s="21" t="s">
        <v>3009</v>
      </c>
      <c r="D1371" s="22"/>
      <c r="E1371" s="22" t="s">
        <v>3010</v>
      </c>
      <c r="F1371" s="22" t="s">
        <v>1255</v>
      </c>
      <c r="G1371" s="22" t="s">
        <v>3011</v>
      </c>
      <c r="H1371" s="22" t="s">
        <v>1311</v>
      </c>
      <c r="I1371" s="21" t="str">
        <f t="shared" si="66"/>
        <v>PENGAWAS</v>
      </c>
      <c r="J1371" s="21" t="s">
        <v>57</v>
      </c>
      <c r="M1371" s="14" t="s">
        <v>3009</v>
      </c>
    </row>
    <row r="1372" spans="1:13">
      <c r="A1372" s="22">
        <f t="shared" si="67"/>
        <v>1368</v>
      </c>
      <c r="B1372" s="21" t="str">
        <f t="shared" si="65"/>
        <v>00114064</v>
      </c>
      <c r="C1372" s="21" t="s">
        <v>3012</v>
      </c>
      <c r="D1372" s="22"/>
      <c r="E1372" s="22" t="s">
        <v>3013</v>
      </c>
      <c r="F1372" s="22" t="s">
        <v>1255</v>
      </c>
      <c r="G1372" s="22" t="s">
        <v>1386</v>
      </c>
      <c r="H1372" s="22" t="s">
        <v>1387</v>
      </c>
      <c r="I1372" s="21" t="str">
        <f t="shared" si="66"/>
        <v>OPERASIONAL</v>
      </c>
      <c r="J1372" s="21" t="s">
        <v>16</v>
      </c>
      <c r="M1372" s="14" t="s">
        <v>3012</v>
      </c>
    </row>
    <row r="1373" spans="1:13">
      <c r="A1373" s="22">
        <f t="shared" si="67"/>
        <v>1369</v>
      </c>
      <c r="B1373" s="21" t="str">
        <f t="shared" si="65"/>
        <v>80000688</v>
      </c>
      <c r="C1373" s="21" t="s">
        <v>3014</v>
      </c>
      <c r="D1373" s="22"/>
      <c r="E1373" s="22" t="s">
        <v>3015</v>
      </c>
      <c r="F1373" s="22" t="s">
        <v>1255</v>
      </c>
      <c r="G1373" s="22" t="s">
        <v>205</v>
      </c>
      <c r="H1373" s="22" t="s">
        <v>1262</v>
      </c>
      <c r="I1373" s="21" t="str">
        <f t="shared" si="66"/>
        <v>OPERASIONAL</v>
      </c>
      <c r="J1373" s="21" t="s">
        <v>16</v>
      </c>
      <c r="M1373" s="14" t="s">
        <v>3014</v>
      </c>
    </row>
    <row r="1374" spans="1:13">
      <c r="A1374" s="22">
        <f t="shared" si="67"/>
        <v>1370</v>
      </c>
      <c r="B1374" s="21" t="str">
        <f t="shared" si="65"/>
        <v>00110271</v>
      </c>
      <c r="C1374" s="21" t="s">
        <v>3016</v>
      </c>
      <c r="D1374" s="22"/>
      <c r="E1374" s="22" t="s">
        <v>3017</v>
      </c>
      <c r="F1374" s="22" t="s">
        <v>1255</v>
      </c>
      <c r="G1374" s="22" t="s">
        <v>2069</v>
      </c>
      <c r="H1374" s="22" t="s">
        <v>1300</v>
      </c>
      <c r="I1374" s="21" t="str">
        <f t="shared" si="66"/>
        <v>PENGAWAS</v>
      </c>
      <c r="J1374" s="21" t="s">
        <v>57</v>
      </c>
      <c r="M1374" s="14" t="s">
        <v>3016</v>
      </c>
    </row>
    <row r="1375" spans="1:13">
      <c r="A1375" s="22">
        <f t="shared" si="67"/>
        <v>1371</v>
      </c>
      <c r="B1375" s="21" t="str">
        <f t="shared" si="65"/>
        <v>00108333</v>
      </c>
      <c r="C1375" s="21" t="s">
        <v>3018</v>
      </c>
      <c r="D1375" s="22"/>
      <c r="E1375" s="22" t="s">
        <v>3019</v>
      </c>
      <c r="F1375" s="22" t="s">
        <v>1255</v>
      </c>
      <c r="G1375" s="22" t="s">
        <v>2025</v>
      </c>
      <c r="H1375" s="22" t="s">
        <v>2026</v>
      </c>
      <c r="I1375" s="21" t="str">
        <f t="shared" si="66"/>
        <v>PENGAWAS</v>
      </c>
      <c r="J1375" s="21" t="s">
        <v>57</v>
      </c>
      <c r="M1375" s="14" t="s">
        <v>3018</v>
      </c>
    </row>
    <row r="1376" spans="1:13">
      <c r="A1376" s="22">
        <f t="shared" si="67"/>
        <v>1372</v>
      </c>
      <c r="B1376" s="21" t="str">
        <f t="shared" si="65"/>
        <v>00118256</v>
      </c>
      <c r="C1376" s="21" t="s">
        <v>3020</v>
      </c>
      <c r="D1376" s="22"/>
      <c r="E1376" s="22" t="s">
        <v>3021</v>
      </c>
      <c r="F1376" s="22" t="s">
        <v>1255</v>
      </c>
      <c r="G1376" s="22" t="s">
        <v>3011</v>
      </c>
      <c r="H1376" s="22" t="s">
        <v>1311</v>
      </c>
      <c r="I1376" s="21" t="str">
        <f t="shared" si="66"/>
        <v>PENGAWAS</v>
      </c>
      <c r="J1376" s="21" t="s">
        <v>57</v>
      </c>
      <c r="M1376" s="14" t="s">
        <v>3020</v>
      </c>
    </row>
    <row r="1377" spans="1:13">
      <c r="A1377" s="22">
        <f t="shared" si="67"/>
        <v>1373</v>
      </c>
      <c r="B1377" s="21" t="str">
        <f t="shared" si="65"/>
        <v>00118412</v>
      </c>
      <c r="C1377" s="21" t="s">
        <v>3022</v>
      </c>
      <c r="D1377" s="22"/>
      <c r="E1377" s="22" t="s">
        <v>3023</v>
      </c>
      <c r="F1377" s="22" t="s">
        <v>1255</v>
      </c>
      <c r="G1377" s="22" t="s">
        <v>1346</v>
      </c>
      <c r="H1377" s="22" t="s">
        <v>328</v>
      </c>
      <c r="I1377" s="21" t="str">
        <f t="shared" si="66"/>
        <v>PENGAWAS</v>
      </c>
      <c r="J1377" s="21" t="s">
        <v>57</v>
      </c>
      <c r="M1377" s="14" t="s">
        <v>3022</v>
      </c>
    </row>
    <row r="1378" spans="1:13">
      <c r="A1378" s="22">
        <f t="shared" si="67"/>
        <v>1374</v>
      </c>
      <c r="B1378" s="21" t="str">
        <f t="shared" si="65"/>
        <v>80003250</v>
      </c>
      <c r="C1378" s="21" t="s">
        <v>3024</v>
      </c>
      <c r="D1378" s="22"/>
      <c r="E1378" s="22" t="s">
        <v>3025</v>
      </c>
      <c r="F1378" s="22" t="s">
        <v>1255</v>
      </c>
      <c r="G1378" s="22" t="s">
        <v>1367</v>
      </c>
      <c r="H1378" s="22" t="s">
        <v>328</v>
      </c>
      <c r="I1378" s="21" t="str">
        <f t="shared" si="66"/>
        <v>OPERASIONAL</v>
      </c>
      <c r="J1378" s="21" t="s">
        <v>16</v>
      </c>
      <c r="M1378" s="14" t="s">
        <v>3024</v>
      </c>
    </row>
    <row r="1379" spans="1:13">
      <c r="A1379" s="22">
        <f t="shared" si="67"/>
        <v>1375</v>
      </c>
      <c r="B1379" s="21" t="str">
        <f t="shared" si="65"/>
        <v>80002577</v>
      </c>
      <c r="C1379" s="21" t="s">
        <v>3026</v>
      </c>
      <c r="D1379" s="22"/>
      <c r="E1379" s="22" t="s">
        <v>3027</v>
      </c>
      <c r="F1379" s="22" t="s">
        <v>1255</v>
      </c>
      <c r="G1379" s="22" t="s">
        <v>1289</v>
      </c>
      <c r="H1379" s="22" t="s">
        <v>652</v>
      </c>
      <c r="I1379" s="21" t="str">
        <f t="shared" si="66"/>
        <v>OPERASIONAL</v>
      </c>
      <c r="J1379" s="21" t="s">
        <v>16</v>
      </c>
      <c r="M1379" s="14" t="s">
        <v>3026</v>
      </c>
    </row>
    <row r="1380" spans="1:13">
      <c r="A1380" s="22">
        <f t="shared" si="67"/>
        <v>1376</v>
      </c>
      <c r="B1380" s="21" t="str">
        <f t="shared" si="65"/>
        <v>80002929</v>
      </c>
      <c r="C1380" s="21" t="s">
        <v>3028</v>
      </c>
      <c r="D1380" s="22"/>
      <c r="E1380" s="22" t="s">
        <v>3029</v>
      </c>
      <c r="F1380" s="22" t="s">
        <v>1255</v>
      </c>
      <c r="G1380" s="22" t="s">
        <v>1386</v>
      </c>
      <c r="H1380" s="22" t="s">
        <v>1387</v>
      </c>
      <c r="I1380" s="21" t="str">
        <f t="shared" si="66"/>
        <v>OPERASIONAL</v>
      </c>
      <c r="J1380" s="21" t="s">
        <v>16</v>
      </c>
      <c r="M1380" s="14" t="s">
        <v>3028</v>
      </c>
    </row>
    <row r="1381" spans="1:13">
      <c r="A1381" s="22">
        <f t="shared" si="67"/>
        <v>1377</v>
      </c>
      <c r="B1381" s="21" t="str">
        <f t="shared" si="65"/>
        <v>80001765</v>
      </c>
      <c r="C1381" s="21" t="s">
        <v>3030</v>
      </c>
      <c r="D1381" s="22"/>
      <c r="E1381" s="22" t="s">
        <v>3031</v>
      </c>
      <c r="F1381" s="22" t="s">
        <v>1255</v>
      </c>
      <c r="G1381" s="22" t="s">
        <v>1367</v>
      </c>
      <c r="H1381" s="22" t="s">
        <v>1321</v>
      </c>
      <c r="I1381" s="21" t="str">
        <f t="shared" si="66"/>
        <v>OPERASIONAL</v>
      </c>
      <c r="J1381" s="21" t="s">
        <v>16</v>
      </c>
      <c r="M1381" s="14" t="s">
        <v>3030</v>
      </c>
    </row>
    <row r="1382" spans="1:13">
      <c r="A1382" s="22">
        <f t="shared" si="67"/>
        <v>1378</v>
      </c>
      <c r="B1382" s="21" t="str">
        <f t="shared" si="65"/>
        <v>80003052</v>
      </c>
      <c r="C1382" s="21" t="s">
        <v>3032</v>
      </c>
      <c r="D1382" s="22"/>
      <c r="E1382" s="22" t="s">
        <v>3033</v>
      </c>
      <c r="F1382" s="22" t="s">
        <v>1255</v>
      </c>
      <c r="G1382" s="22" t="s">
        <v>205</v>
      </c>
      <c r="H1382" s="22" t="s">
        <v>206</v>
      </c>
      <c r="I1382" s="21" t="str">
        <f t="shared" si="66"/>
        <v>OPERASIONAL</v>
      </c>
      <c r="J1382" s="21" t="s">
        <v>16</v>
      </c>
      <c r="M1382" s="14" t="s">
        <v>3032</v>
      </c>
    </row>
    <row r="1383" spans="1:13">
      <c r="A1383" s="22">
        <f t="shared" si="67"/>
        <v>1379</v>
      </c>
      <c r="B1383" s="21" t="str">
        <f t="shared" si="65"/>
        <v>80004488</v>
      </c>
      <c r="C1383" s="21" t="s">
        <v>3034</v>
      </c>
      <c r="D1383" s="22"/>
      <c r="E1383" s="22" t="s">
        <v>3035</v>
      </c>
      <c r="F1383" s="22" t="s">
        <v>1255</v>
      </c>
      <c r="G1383" s="22" t="s">
        <v>1264</v>
      </c>
      <c r="H1383" s="22" t="s">
        <v>1262</v>
      </c>
      <c r="I1383" s="21" t="str">
        <f t="shared" si="66"/>
        <v>OPERASIONAL</v>
      </c>
      <c r="J1383" s="21" t="s">
        <v>16</v>
      </c>
      <c r="M1383" s="14" t="s">
        <v>3034</v>
      </c>
    </row>
    <row r="1384" spans="1:13">
      <c r="A1384" s="22">
        <f t="shared" si="67"/>
        <v>1380</v>
      </c>
      <c r="B1384" s="21" t="str">
        <f t="shared" si="65"/>
        <v>80002943</v>
      </c>
      <c r="C1384" s="21" t="s">
        <v>3036</v>
      </c>
      <c r="D1384" s="22"/>
      <c r="E1384" s="22" t="s">
        <v>3037</v>
      </c>
      <c r="F1384" s="22" t="s">
        <v>1255</v>
      </c>
      <c r="G1384" s="22" t="s">
        <v>1964</v>
      </c>
      <c r="H1384" s="22" t="s">
        <v>652</v>
      </c>
      <c r="I1384" s="21" t="str">
        <f t="shared" si="66"/>
        <v>OPERASIONAL</v>
      </c>
      <c r="J1384" s="21" t="s">
        <v>16</v>
      </c>
      <c r="M1384" s="14" t="s">
        <v>3036</v>
      </c>
    </row>
    <row r="1385" spans="1:13">
      <c r="A1385" s="22">
        <f t="shared" si="67"/>
        <v>1381</v>
      </c>
      <c r="B1385" s="21" t="str">
        <f t="shared" si="65"/>
        <v>80002332</v>
      </c>
      <c r="C1385" s="21" t="s">
        <v>3038</v>
      </c>
      <c r="D1385" s="22"/>
      <c r="E1385" s="22" t="s">
        <v>3039</v>
      </c>
      <c r="F1385" s="22" t="s">
        <v>1255</v>
      </c>
      <c r="G1385" s="22" t="s">
        <v>1367</v>
      </c>
      <c r="H1385" s="22" t="s">
        <v>1321</v>
      </c>
      <c r="I1385" s="21" t="str">
        <f t="shared" si="66"/>
        <v>OPERASIONAL</v>
      </c>
      <c r="J1385" s="21" t="s">
        <v>16</v>
      </c>
      <c r="M1385" s="14" t="s">
        <v>3038</v>
      </c>
    </row>
    <row r="1386" spans="1:13">
      <c r="A1386" s="22">
        <f t="shared" si="67"/>
        <v>1382</v>
      </c>
      <c r="B1386" s="21" t="str">
        <f t="shared" si="65"/>
        <v>80002458</v>
      </c>
      <c r="C1386" s="21" t="s">
        <v>3040</v>
      </c>
      <c r="D1386" s="22"/>
      <c r="E1386" s="22" t="s">
        <v>3041</v>
      </c>
      <c r="F1386" s="22" t="s">
        <v>1255</v>
      </c>
      <c r="G1386" s="22" t="s">
        <v>1289</v>
      </c>
      <c r="H1386" s="22" t="s">
        <v>1290</v>
      </c>
      <c r="I1386" s="21" t="str">
        <f t="shared" si="66"/>
        <v>OPERASIONAL</v>
      </c>
      <c r="J1386" s="21" t="s">
        <v>16</v>
      </c>
      <c r="M1386" s="14" t="s">
        <v>3040</v>
      </c>
    </row>
    <row r="1387" spans="1:13">
      <c r="A1387" s="22">
        <f t="shared" si="67"/>
        <v>1383</v>
      </c>
      <c r="B1387" s="21" t="str">
        <f t="shared" si="65"/>
        <v>80002599</v>
      </c>
      <c r="C1387" s="21" t="s">
        <v>3042</v>
      </c>
      <c r="D1387" s="22"/>
      <c r="E1387" s="22" t="s">
        <v>3043</v>
      </c>
      <c r="F1387" s="22" t="s">
        <v>1255</v>
      </c>
      <c r="G1387" s="22" t="s">
        <v>1289</v>
      </c>
      <c r="H1387" s="22" t="s">
        <v>652</v>
      </c>
      <c r="I1387" s="21" t="str">
        <f t="shared" si="66"/>
        <v>OPERASIONAL</v>
      </c>
      <c r="J1387" s="21" t="s">
        <v>16</v>
      </c>
      <c r="M1387" s="14" t="s">
        <v>3042</v>
      </c>
    </row>
    <row r="1388" spans="1:13">
      <c r="A1388" s="22">
        <f t="shared" si="67"/>
        <v>1384</v>
      </c>
      <c r="B1388" s="21" t="str">
        <f t="shared" si="65"/>
        <v>80002347</v>
      </c>
      <c r="C1388" s="21" t="s">
        <v>3044</v>
      </c>
      <c r="D1388" s="22"/>
      <c r="E1388" s="22" t="s">
        <v>3045</v>
      </c>
      <c r="F1388" s="22" t="s">
        <v>1255</v>
      </c>
      <c r="G1388" s="22" t="s">
        <v>1338</v>
      </c>
      <c r="H1388" s="22" t="s">
        <v>1339</v>
      </c>
      <c r="I1388" s="21" t="str">
        <f t="shared" si="66"/>
        <v>OPERASIONAL</v>
      </c>
      <c r="J1388" s="21" t="s">
        <v>16</v>
      </c>
      <c r="M1388" s="14" t="s">
        <v>3044</v>
      </c>
    </row>
    <row r="1389" spans="1:13">
      <c r="A1389" s="22">
        <f t="shared" si="67"/>
        <v>1385</v>
      </c>
      <c r="B1389" s="21" t="str">
        <f t="shared" si="65"/>
        <v>80001790</v>
      </c>
      <c r="C1389" s="21" t="s">
        <v>3046</v>
      </c>
      <c r="D1389" s="22"/>
      <c r="E1389" s="22" t="s">
        <v>3047</v>
      </c>
      <c r="F1389" s="22" t="s">
        <v>1255</v>
      </c>
      <c r="G1389" s="22" t="s">
        <v>1396</v>
      </c>
      <c r="H1389" s="22" t="s">
        <v>1329</v>
      </c>
      <c r="I1389" s="21" t="str">
        <f t="shared" si="66"/>
        <v>OPERASIONAL</v>
      </c>
      <c r="J1389" s="21" t="s">
        <v>16</v>
      </c>
      <c r="M1389" s="14" t="s">
        <v>3046</v>
      </c>
    </row>
    <row r="1390" spans="1:13">
      <c r="A1390" s="22">
        <f t="shared" si="67"/>
        <v>1386</v>
      </c>
      <c r="B1390" s="21" t="str">
        <f t="shared" si="65"/>
        <v>80002847</v>
      </c>
      <c r="C1390" s="21" t="s">
        <v>3048</v>
      </c>
      <c r="D1390" s="22"/>
      <c r="E1390" s="22" t="s">
        <v>3049</v>
      </c>
      <c r="F1390" s="22" t="s">
        <v>1255</v>
      </c>
      <c r="G1390" s="22" t="s">
        <v>205</v>
      </c>
      <c r="H1390" s="22" t="s">
        <v>206</v>
      </c>
      <c r="I1390" s="21" t="str">
        <f t="shared" si="66"/>
        <v>OPERASIONAL</v>
      </c>
      <c r="J1390" s="21" t="s">
        <v>16</v>
      </c>
      <c r="M1390" s="14" t="s">
        <v>3048</v>
      </c>
    </row>
    <row r="1391" spans="1:13">
      <c r="A1391" s="22">
        <f t="shared" si="67"/>
        <v>1387</v>
      </c>
      <c r="B1391" s="21" t="str">
        <f t="shared" si="65"/>
        <v>80004900</v>
      </c>
      <c r="C1391" s="21" t="s">
        <v>3050</v>
      </c>
      <c r="D1391" s="22"/>
      <c r="E1391" s="22" t="s">
        <v>3051</v>
      </c>
      <c r="F1391" s="22" t="s">
        <v>1255</v>
      </c>
      <c r="G1391" s="22" t="s">
        <v>2007</v>
      </c>
      <c r="H1391" s="22" t="s">
        <v>328</v>
      </c>
      <c r="I1391" s="21" t="str">
        <f t="shared" si="66"/>
        <v>PENGAWAS</v>
      </c>
      <c r="J1391" s="21" t="s">
        <v>57</v>
      </c>
      <c r="M1391" s="14" t="s">
        <v>3050</v>
      </c>
    </row>
    <row r="1392" spans="1:13">
      <c r="A1392" s="22">
        <f t="shared" si="67"/>
        <v>1388</v>
      </c>
      <c r="B1392" s="21" t="str">
        <f t="shared" si="65"/>
        <v>80002850</v>
      </c>
      <c r="C1392" s="21" t="s">
        <v>3052</v>
      </c>
      <c r="D1392" s="22"/>
      <c r="E1392" s="22" t="s">
        <v>3053</v>
      </c>
      <c r="F1392" s="22" t="s">
        <v>1255</v>
      </c>
      <c r="G1392" s="22" t="s">
        <v>205</v>
      </c>
      <c r="H1392" s="22" t="s">
        <v>206</v>
      </c>
      <c r="I1392" s="21" t="str">
        <f t="shared" si="66"/>
        <v>OPERASIONAL</v>
      </c>
      <c r="J1392" s="21" t="s">
        <v>16</v>
      </c>
      <c r="M1392" s="14" t="s">
        <v>3052</v>
      </c>
    </row>
    <row r="1393" spans="1:13">
      <c r="A1393" s="22">
        <f t="shared" si="67"/>
        <v>1389</v>
      </c>
      <c r="B1393" s="21" t="str">
        <f t="shared" si="65"/>
        <v>80002346</v>
      </c>
      <c r="C1393" s="21" t="s">
        <v>3054</v>
      </c>
      <c r="D1393" s="22"/>
      <c r="E1393" s="22" t="s">
        <v>3055</v>
      </c>
      <c r="F1393" s="22" t="s">
        <v>1255</v>
      </c>
      <c r="G1393" s="22" t="s">
        <v>1338</v>
      </c>
      <c r="H1393" s="22" t="s">
        <v>1339</v>
      </c>
      <c r="I1393" s="21" t="str">
        <f t="shared" si="66"/>
        <v>OPERASIONAL</v>
      </c>
      <c r="J1393" s="21" t="s">
        <v>16</v>
      </c>
      <c r="M1393" s="14" t="s">
        <v>3054</v>
      </c>
    </row>
    <row r="1394" spans="1:13">
      <c r="A1394" s="22">
        <f t="shared" si="67"/>
        <v>1390</v>
      </c>
      <c r="B1394" s="21" t="str">
        <f t="shared" si="65"/>
        <v>80002381</v>
      </c>
      <c r="C1394" s="21" t="s">
        <v>3056</v>
      </c>
      <c r="D1394" s="22"/>
      <c r="E1394" s="22" t="s">
        <v>3057</v>
      </c>
      <c r="F1394" s="22" t="s">
        <v>1255</v>
      </c>
      <c r="G1394" s="22" t="s">
        <v>1367</v>
      </c>
      <c r="H1394" s="22" t="s">
        <v>1321</v>
      </c>
      <c r="I1394" s="21" t="str">
        <f t="shared" si="66"/>
        <v>OPERASIONAL</v>
      </c>
      <c r="J1394" s="21" t="s">
        <v>16</v>
      </c>
      <c r="M1394" s="14" t="s">
        <v>3056</v>
      </c>
    </row>
    <row r="1395" spans="1:13">
      <c r="A1395" s="22">
        <f t="shared" si="67"/>
        <v>1391</v>
      </c>
      <c r="B1395" s="21" t="str">
        <f t="shared" si="65"/>
        <v>80004660</v>
      </c>
      <c r="C1395" s="21">
        <v>80004660</v>
      </c>
      <c r="D1395" s="22"/>
      <c r="E1395" s="22" t="s">
        <v>3058</v>
      </c>
      <c r="F1395" s="22" t="s">
        <v>1255</v>
      </c>
      <c r="G1395" s="22" t="s">
        <v>2248</v>
      </c>
      <c r="H1395" s="22" t="s">
        <v>328</v>
      </c>
      <c r="I1395" s="21" t="str">
        <f t="shared" si="66"/>
        <v>PENGAWAS</v>
      </c>
      <c r="J1395" s="21" t="s">
        <v>57</v>
      </c>
      <c r="M1395" s="14" t="s">
        <v>3059</v>
      </c>
    </row>
    <row r="1396" spans="1:13">
      <c r="A1396" s="22">
        <f t="shared" si="67"/>
        <v>1392</v>
      </c>
      <c r="B1396" s="21" t="str">
        <f t="shared" si="65"/>
        <v>80004264</v>
      </c>
      <c r="C1396" s="21">
        <v>80004264</v>
      </c>
      <c r="D1396" s="22"/>
      <c r="E1396" s="22" t="s">
        <v>3060</v>
      </c>
      <c r="F1396" s="22" t="s">
        <v>1255</v>
      </c>
      <c r="G1396" s="22" t="s">
        <v>1900</v>
      </c>
      <c r="H1396" s="22" t="s">
        <v>405</v>
      </c>
      <c r="I1396" s="21" t="str">
        <f t="shared" si="66"/>
        <v>PENGAWAS</v>
      </c>
      <c r="J1396" s="21" t="s">
        <v>57</v>
      </c>
      <c r="M1396" s="14" t="s">
        <v>3061</v>
      </c>
    </row>
    <row r="1397" spans="1:13">
      <c r="A1397" s="22">
        <f t="shared" si="67"/>
        <v>1393</v>
      </c>
      <c r="B1397" s="21" t="str">
        <f t="shared" si="65"/>
        <v>80002734</v>
      </c>
      <c r="C1397" s="21" t="s">
        <v>3062</v>
      </c>
      <c r="D1397" s="22"/>
      <c r="E1397" s="22" t="s">
        <v>3063</v>
      </c>
      <c r="F1397" s="22" t="s">
        <v>1255</v>
      </c>
      <c r="G1397" s="22" t="s">
        <v>205</v>
      </c>
      <c r="H1397" s="22" t="s">
        <v>206</v>
      </c>
      <c r="I1397" s="21" t="str">
        <f t="shared" si="66"/>
        <v>OPERASIONAL</v>
      </c>
      <c r="J1397" s="21" t="s">
        <v>16</v>
      </c>
      <c r="M1397" s="14" t="s">
        <v>3062</v>
      </c>
    </row>
    <row r="1398" spans="1:13">
      <c r="A1398" s="22">
        <f t="shared" si="67"/>
        <v>1394</v>
      </c>
      <c r="B1398" s="21" t="str">
        <f t="shared" si="65"/>
        <v>00415047</v>
      </c>
      <c r="C1398" s="21" t="s">
        <v>3064</v>
      </c>
      <c r="D1398" s="22"/>
      <c r="E1398" s="22" t="s">
        <v>3065</v>
      </c>
      <c r="F1398" s="22" t="s">
        <v>1255</v>
      </c>
      <c r="G1398" s="22" t="s">
        <v>1289</v>
      </c>
      <c r="H1398" s="22" t="s">
        <v>1290</v>
      </c>
      <c r="I1398" s="21" t="str">
        <f t="shared" si="66"/>
        <v>OPERASIONAL</v>
      </c>
      <c r="J1398" s="21" t="s">
        <v>16</v>
      </c>
      <c r="M1398" s="14" t="s">
        <v>3064</v>
      </c>
    </row>
    <row r="1399" spans="1:13">
      <c r="A1399" s="22">
        <f t="shared" si="67"/>
        <v>1395</v>
      </c>
      <c r="B1399" s="21" t="str">
        <f t="shared" si="65"/>
        <v>00415016</v>
      </c>
      <c r="C1399" s="21" t="s">
        <v>3066</v>
      </c>
      <c r="D1399" s="22"/>
      <c r="E1399" s="22" t="s">
        <v>3067</v>
      </c>
      <c r="F1399" s="22" t="s">
        <v>1255</v>
      </c>
      <c r="G1399" s="22" t="s">
        <v>1289</v>
      </c>
      <c r="H1399" s="22" t="s">
        <v>1290</v>
      </c>
      <c r="I1399" s="21" t="str">
        <f t="shared" si="66"/>
        <v>OPERASIONAL</v>
      </c>
      <c r="J1399" s="21" t="s">
        <v>16</v>
      </c>
      <c r="M1399" s="14" t="s">
        <v>3066</v>
      </c>
    </row>
    <row r="1400" spans="1:13">
      <c r="A1400" s="22">
        <f t="shared" si="67"/>
        <v>1396</v>
      </c>
      <c r="B1400" s="21" t="str">
        <f t="shared" si="65"/>
        <v>00112832</v>
      </c>
      <c r="C1400" s="21" t="s">
        <v>3068</v>
      </c>
      <c r="D1400" s="22"/>
      <c r="E1400" s="22" t="s">
        <v>3069</v>
      </c>
      <c r="F1400" s="22" t="s">
        <v>1255</v>
      </c>
      <c r="G1400" s="22" t="s">
        <v>1289</v>
      </c>
      <c r="H1400" s="22" t="s">
        <v>1290</v>
      </c>
      <c r="I1400" s="21" t="str">
        <f t="shared" si="66"/>
        <v>OPERASIONAL</v>
      </c>
      <c r="J1400" s="21" t="s">
        <v>16</v>
      </c>
      <c r="M1400" s="14" t="s">
        <v>3068</v>
      </c>
    </row>
    <row r="1401" spans="1:13">
      <c r="A1401" s="22">
        <f t="shared" si="67"/>
        <v>1397</v>
      </c>
      <c r="B1401" s="21" t="str">
        <f t="shared" si="65"/>
        <v>80002826</v>
      </c>
      <c r="C1401" s="21" t="s">
        <v>3070</v>
      </c>
      <c r="D1401" s="22"/>
      <c r="E1401" s="22" t="s">
        <v>3071</v>
      </c>
      <c r="F1401" s="22" t="s">
        <v>1255</v>
      </c>
      <c r="G1401" s="22" t="s">
        <v>1289</v>
      </c>
      <c r="H1401" s="22" t="s">
        <v>652</v>
      </c>
      <c r="I1401" s="21" t="str">
        <f t="shared" si="66"/>
        <v>OPERASIONAL</v>
      </c>
      <c r="J1401" s="21" t="s">
        <v>16</v>
      </c>
      <c r="M1401" s="14" t="s">
        <v>3070</v>
      </c>
    </row>
    <row r="1402" spans="1:13">
      <c r="A1402" s="22">
        <f t="shared" si="67"/>
        <v>1398</v>
      </c>
      <c r="B1402" s="21" t="str">
        <f t="shared" si="65"/>
        <v>00118634</v>
      </c>
      <c r="C1402" s="21" t="s">
        <v>3072</v>
      </c>
      <c r="D1402" s="22"/>
      <c r="E1402" s="22" t="s">
        <v>3073</v>
      </c>
      <c r="F1402" s="22" t="s">
        <v>1255</v>
      </c>
      <c r="G1402" s="22" t="s">
        <v>1289</v>
      </c>
      <c r="H1402" s="22" t="s">
        <v>1290</v>
      </c>
      <c r="I1402" s="21" t="str">
        <f t="shared" si="66"/>
        <v>OPERASIONAL</v>
      </c>
      <c r="J1402" s="21" t="s">
        <v>16</v>
      </c>
      <c r="M1402" s="14" t="s">
        <v>3072</v>
      </c>
    </row>
    <row r="1403" spans="1:13">
      <c r="A1403" s="22">
        <f t="shared" si="67"/>
        <v>1399</v>
      </c>
      <c r="B1403" s="21" t="str">
        <f t="shared" si="65"/>
        <v>80002545</v>
      </c>
      <c r="C1403" s="21" t="s">
        <v>3074</v>
      </c>
      <c r="D1403" s="22"/>
      <c r="E1403" s="22" t="s">
        <v>3075</v>
      </c>
      <c r="F1403" s="22" t="s">
        <v>1255</v>
      </c>
      <c r="G1403" s="22" t="s">
        <v>205</v>
      </c>
      <c r="H1403" s="22" t="s">
        <v>1262</v>
      </c>
      <c r="I1403" s="21" t="str">
        <f t="shared" si="66"/>
        <v>OPERASIONAL</v>
      </c>
      <c r="J1403" s="21" t="s">
        <v>16</v>
      </c>
      <c r="M1403" s="14" t="s">
        <v>3074</v>
      </c>
    </row>
    <row r="1404" spans="1:13">
      <c r="A1404" s="22">
        <f t="shared" si="67"/>
        <v>1400</v>
      </c>
      <c r="B1404" s="21" t="str">
        <f t="shared" ref="B1404:B1437" si="68">TEXT(C1404,"00000000")</f>
        <v>80002969</v>
      </c>
      <c r="C1404" s="21" t="s">
        <v>3076</v>
      </c>
      <c r="D1404" s="22"/>
      <c r="E1404" s="22" t="s">
        <v>3077</v>
      </c>
      <c r="F1404" s="22" t="s">
        <v>1255</v>
      </c>
      <c r="G1404" s="22" t="s">
        <v>1289</v>
      </c>
      <c r="H1404" s="22" t="s">
        <v>1290</v>
      </c>
      <c r="I1404" s="21" t="str">
        <f t="shared" si="66"/>
        <v>OPERASIONAL</v>
      </c>
      <c r="J1404" s="21" t="s">
        <v>16</v>
      </c>
      <c r="M1404" s="14" t="s">
        <v>3076</v>
      </c>
    </row>
    <row r="1405" spans="1:13">
      <c r="A1405" s="22">
        <f t="shared" si="67"/>
        <v>1401</v>
      </c>
      <c r="B1405" s="21" t="str">
        <f t="shared" si="68"/>
        <v>80002985</v>
      </c>
      <c r="C1405" s="21" t="s">
        <v>3078</v>
      </c>
      <c r="D1405" s="22"/>
      <c r="E1405" s="22" t="s">
        <v>3079</v>
      </c>
      <c r="F1405" s="22" t="s">
        <v>1255</v>
      </c>
      <c r="G1405" s="22" t="s">
        <v>1289</v>
      </c>
      <c r="H1405" s="22" t="s">
        <v>1290</v>
      </c>
      <c r="I1405" s="21" t="str">
        <f t="shared" si="66"/>
        <v>OPERASIONAL</v>
      </c>
      <c r="J1405" s="21" t="s">
        <v>16</v>
      </c>
      <c r="M1405" s="14" t="s">
        <v>3078</v>
      </c>
    </row>
    <row r="1406" spans="1:13">
      <c r="A1406" s="22">
        <f t="shared" si="67"/>
        <v>1402</v>
      </c>
      <c r="B1406" s="21" t="str">
        <f t="shared" si="68"/>
        <v>80002571</v>
      </c>
      <c r="C1406" s="21" t="s">
        <v>3080</v>
      </c>
      <c r="D1406" s="22"/>
      <c r="E1406" s="22" t="s">
        <v>3081</v>
      </c>
      <c r="F1406" s="22" t="s">
        <v>1255</v>
      </c>
      <c r="G1406" s="22" t="s">
        <v>1264</v>
      </c>
      <c r="H1406" s="22" t="s">
        <v>206</v>
      </c>
      <c r="I1406" s="21" t="str">
        <f t="shared" si="66"/>
        <v>OPERASIONAL</v>
      </c>
      <c r="J1406" s="21" t="s">
        <v>16</v>
      </c>
      <c r="M1406" s="14" t="s">
        <v>3080</v>
      </c>
    </row>
    <row r="1407" spans="1:13">
      <c r="A1407" s="22">
        <f t="shared" si="67"/>
        <v>1403</v>
      </c>
      <c r="B1407" s="21" t="str">
        <f t="shared" si="68"/>
        <v>00118293</v>
      </c>
      <c r="C1407" s="21" t="s">
        <v>3082</v>
      </c>
      <c r="D1407" s="22"/>
      <c r="E1407" s="22" t="s">
        <v>3083</v>
      </c>
      <c r="F1407" s="22" t="s">
        <v>1255</v>
      </c>
      <c r="G1407" s="22" t="s">
        <v>2248</v>
      </c>
      <c r="H1407" s="22" t="s">
        <v>2026</v>
      </c>
      <c r="I1407" s="21" t="str">
        <f t="shared" si="66"/>
        <v>PENGAWAS</v>
      </c>
      <c r="J1407" s="21" t="s">
        <v>57</v>
      </c>
      <c r="M1407" s="14" t="s">
        <v>3082</v>
      </c>
    </row>
    <row r="1408" spans="1:13">
      <c r="A1408" s="22">
        <f t="shared" si="67"/>
        <v>1404</v>
      </c>
      <c r="B1408" s="21" t="str">
        <f t="shared" si="68"/>
        <v>80002054</v>
      </c>
      <c r="C1408" s="21" t="s">
        <v>3084</v>
      </c>
      <c r="D1408" s="22"/>
      <c r="E1408" s="22" t="s">
        <v>3085</v>
      </c>
      <c r="F1408" s="22" t="s">
        <v>1255</v>
      </c>
      <c r="G1408" s="22" t="s">
        <v>1289</v>
      </c>
      <c r="H1408" s="22" t="s">
        <v>1290</v>
      </c>
      <c r="I1408" s="21" t="str">
        <f t="shared" si="66"/>
        <v>OPERASIONAL</v>
      </c>
      <c r="J1408" s="21" t="s">
        <v>16</v>
      </c>
      <c r="M1408" s="14" t="s">
        <v>3084</v>
      </c>
    </row>
    <row r="1409" spans="1:13">
      <c r="A1409" s="22">
        <f t="shared" si="67"/>
        <v>1405</v>
      </c>
      <c r="B1409" s="21" t="str">
        <f t="shared" si="68"/>
        <v>00119217</v>
      </c>
      <c r="C1409" s="21" t="s">
        <v>3086</v>
      </c>
      <c r="D1409" s="22"/>
      <c r="E1409" s="22" t="s">
        <v>3087</v>
      </c>
      <c r="F1409" s="22" t="s">
        <v>1255</v>
      </c>
      <c r="G1409" s="22" t="s">
        <v>1797</v>
      </c>
      <c r="H1409" s="22" t="s">
        <v>1347</v>
      </c>
      <c r="I1409" s="21" t="str">
        <f t="shared" si="66"/>
        <v>PENGAWAS</v>
      </c>
      <c r="J1409" s="21" t="s">
        <v>57</v>
      </c>
      <c r="M1409" s="14" t="s">
        <v>3086</v>
      </c>
    </row>
    <row r="1410" spans="1:13">
      <c r="A1410" s="22">
        <f t="shared" si="67"/>
        <v>1406</v>
      </c>
      <c r="B1410" s="21" t="str">
        <f t="shared" si="68"/>
        <v>80003822</v>
      </c>
      <c r="C1410" s="21">
        <v>80003822</v>
      </c>
      <c r="D1410" s="22"/>
      <c r="E1410" s="22" t="s">
        <v>3088</v>
      </c>
      <c r="F1410" s="22" t="s">
        <v>1255</v>
      </c>
      <c r="G1410" s="22" t="s">
        <v>1264</v>
      </c>
      <c r="H1410" s="22" t="s">
        <v>405</v>
      </c>
      <c r="I1410" s="21" t="str">
        <f t="shared" si="66"/>
        <v>OPERASIONAL</v>
      </c>
      <c r="J1410" s="21" t="s">
        <v>16</v>
      </c>
      <c r="M1410" s="14" t="s">
        <v>3089</v>
      </c>
    </row>
    <row r="1411" spans="1:13">
      <c r="A1411" s="22">
        <f t="shared" si="67"/>
        <v>1407</v>
      </c>
      <c r="B1411" s="21" t="str">
        <f t="shared" si="68"/>
        <v>00119227</v>
      </c>
      <c r="C1411" s="21" t="s">
        <v>3090</v>
      </c>
      <c r="D1411" s="22"/>
      <c r="E1411" s="22" t="s">
        <v>3091</v>
      </c>
      <c r="F1411" s="22" t="s">
        <v>1255</v>
      </c>
      <c r="G1411" s="22" t="s">
        <v>1888</v>
      </c>
      <c r="H1411" s="22" t="s">
        <v>1262</v>
      </c>
      <c r="I1411" s="21" t="str">
        <f t="shared" si="66"/>
        <v>PENGAWAS</v>
      </c>
      <c r="J1411" s="21" t="s">
        <v>57</v>
      </c>
      <c r="M1411" s="14" t="s">
        <v>3090</v>
      </c>
    </row>
    <row r="1412" spans="1:13">
      <c r="A1412" s="22">
        <f t="shared" si="67"/>
        <v>1408</v>
      </c>
      <c r="B1412" s="21" t="str">
        <f t="shared" si="68"/>
        <v>80002895</v>
      </c>
      <c r="C1412" s="21" t="s">
        <v>3092</v>
      </c>
      <c r="D1412" s="22"/>
      <c r="E1412" s="22" t="s">
        <v>3093</v>
      </c>
      <c r="F1412" s="22" t="s">
        <v>1255</v>
      </c>
      <c r="G1412" s="22" t="s">
        <v>1264</v>
      </c>
      <c r="H1412" s="22" t="s">
        <v>206</v>
      </c>
      <c r="I1412" s="21" t="str">
        <f t="shared" si="66"/>
        <v>OPERASIONAL</v>
      </c>
      <c r="J1412" s="21" t="s">
        <v>16</v>
      </c>
      <c r="M1412" s="14" t="s">
        <v>3092</v>
      </c>
    </row>
    <row r="1413" spans="1:13">
      <c r="A1413" s="22">
        <f t="shared" si="67"/>
        <v>1409</v>
      </c>
      <c r="B1413" s="21" t="str">
        <f t="shared" si="68"/>
        <v>80001763</v>
      </c>
      <c r="C1413" s="21" t="s">
        <v>3094</v>
      </c>
      <c r="D1413" s="22"/>
      <c r="E1413" s="22" t="s">
        <v>3095</v>
      </c>
      <c r="F1413" s="22" t="s">
        <v>1255</v>
      </c>
      <c r="G1413" s="22" t="s">
        <v>1367</v>
      </c>
      <c r="H1413" s="22" t="s">
        <v>1321</v>
      </c>
      <c r="I1413" s="21" t="str">
        <f t="shared" si="66"/>
        <v>OPERASIONAL</v>
      </c>
      <c r="J1413" s="21" t="s">
        <v>16</v>
      </c>
      <c r="M1413" s="14" t="s">
        <v>3094</v>
      </c>
    </row>
    <row r="1414" spans="1:13">
      <c r="A1414" s="22">
        <f t="shared" si="67"/>
        <v>1410</v>
      </c>
      <c r="B1414" s="21" t="str">
        <f t="shared" si="68"/>
        <v>00117423</v>
      </c>
      <c r="C1414" s="21" t="s">
        <v>3096</v>
      </c>
      <c r="D1414" s="22"/>
      <c r="E1414" s="22" t="s">
        <v>3097</v>
      </c>
      <c r="F1414" s="22" t="s">
        <v>1255</v>
      </c>
      <c r="G1414" s="22" t="s">
        <v>3098</v>
      </c>
      <c r="H1414" s="22" t="s">
        <v>1307</v>
      </c>
      <c r="I1414" s="21" t="str">
        <f t="shared" ref="I1414:I1477" si="69">IF(J1414="A","OPERASIONAL",IF(J1414="B","ADMINISTRASI",IF(J1414="C","PENGAWAS",IF(J1414="D","TEMPORERY"))))</f>
        <v>PENGAWAS</v>
      </c>
      <c r="J1414" s="21" t="s">
        <v>57</v>
      </c>
      <c r="M1414" s="14" t="s">
        <v>3096</v>
      </c>
    </row>
    <row r="1415" spans="1:13">
      <c r="A1415" s="22">
        <f t="shared" si="67"/>
        <v>1411</v>
      </c>
      <c r="B1415" s="21" t="str">
        <f t="shared" si="68"/>
        <v>00810434</v>
      </c>
      <c r="C1415" s="21" t="s">
        <v>3099</v>
      </c>
      <c r="D1415" s="22"/>
      <c r="E1415" s="22" t="s">
        <v>3100</v>
      </c>
      <c r="F1415" s="22" t="s">
        <v>1255</v>
      </c>
      <c r="G1415" s="22" t="s">
        <v>1289</v>
      </c>
      <c r="H1415" s="22" t="s">
        <v>1290</v>
      </c>
      <c r="I1415" s="21" t="str">
        <f t="shared" si="69"/>
        <v>OPERASIONAL</v>
      </c>
      <c r="J1415" s="21" t="s">
        <v>16</v>
      </c>
      <c r="M1415" s="14" t="s">
        <v>3099</v>
      </c>
    </row>
    <row r="1416" spans="1:13">
      <c r="A1416" s="22">
        <f t="shared" ref="A1416:A1479" si="70">A1415+1</f>
        <v>1412</v>
      </c>
      <c r="B1416" s="21" t="str">
        <f t="shared" si="68"/>
        <v>80004260</v>
      </c>
      <c r="C1416" s="21" t="s">
        <v>3101</v>
      </c>
      <c r="D1416" s="22"/>
      <c r="E1416" s="22" t="s">
        <v>3102</v>
      </c>
      <c r="F1416" s="22" t="s">
        <v>1255</v>
      </c>
      <c r="G1416" s="22" t="s">
        <v>1386</v>
      </c>
      <c r="H1416" s="22" t="s">
        <v>328</v>
      </c>
      <c r="I1416" s="21" t="str">
        <f t="shared" si="69"/>
        <v>OPERASIONAL</v>
      </c>
      <c r="J1416" s="21" t="s">
        <v>16</v>
      </c>
      <c r="M1416" s="14" t="s">
        <v>3101</v>
      </c>
    </row>
    <row r="1417" spans="1:13">
      <c r="A1417" s="22">
        <f t="shared" si="70"/>
        <v>1413</v>
      </c>
      <c r="B1417" s="21" t="str">
        <f t="shared" si="68"/>
        <v>80002059</v>
      </c>
      <c r="C1417" s="21" t="s">
        <v>3103</v>
      </c>
      <c r="D1417" s="22"/>
      <c r="E1417" s="22" t="s">
        <v>3104</v>
      </c>
      <c r="F1417" s="22" t="s">
        <v>1255</v>
      </c>
      <c r="G1417" s="22" t="s">
        <v>1396</v>
      </c>
      <c r="H1417" s="22" t="s">
        <v>1329</v>
      </c>
      <c r="I1417" s="21" t="str">
        <f t="shared" si="69"/>
        <v>OPERASIONAL</v>
      </c>
      <c r="J1417" s="21" t="s">
        <v>16</v>
      </c>
      <c r="M1417" s="14" t="s">
        <v>3103</v>
      </c>
    </row>
    <row r="1418" spans="1:13">
      <c r="A1418" s="22">
        <f t="shared" si="70"/>
        <v>1414</v>
      </c>
      <c r="B1418" s="21" t="str">
        <f t="shared" si="68"/>
        <v>00117025</v>
      </c>
      <c r="C1418" s="21" t="s">
        <v>3105</v>
      </c>
      <c r="D1418" s="22"/>
      <c r="E1418" s="22" t="s">
        <v>3106</v>
      </c>
      <c r="F1418" s="22" t="s">
        <v>1255</v>
      </c>
      <c r="G1418" s="22" t="s">
        <v>1367</v>
      </c>
      <c r="H1418" s="22" t="s">
        <v>1321</v>
      </c>
      <c r="I1418" s="21" t="str">
        <f t="shared" si="69"/>
        <v>OPERASIONAL</v>
      </c>
      <c r="J1418" s="21" t="s">
        <v>16</v>
      </c>
      <c r="M1418" s="14" t="s">
        <v>3105</v>
      </c>
    </row>
    <row r="1419" spans="1:13">
      <c r="A1419" s="22">
        <f t="shared" si="70"/>
        <v>1415</v>
      </c>
      <c r="B1419" s="21" t="str">
        <f t="shared" si="68"/>
        <v>80002070</v>
      </c>
      <c r="C1419" s="21" t="s">
        <v>3107</v>
      </c>
      <c r="D1419" s="22"/>
      <c r="E1419" s="22" t="s">
        <v>3108</v>
      </c>
      <c r="F1419" s="22" t="s">
        <v>1255</v>
      </c>
      <c r="G1419" s="22" t="s">
        <v>1396</v>
      </c>
      <c r="H1419" s="22" t="s">
        <v>1329</v>
      </c>
      <c r="I1419" s="21" t="str">
        <f t="shared" si="69"/>
        <v>OPERASIONAL</v>
      </c>
      <c r="J1419" s="21" t="s">
        <v>16</v>
      </c>
      <c r="M1419" s="14" t="s">
        <v>3107</v>
      </c>
    </row>
    <row r="1420" spans="1:13">
      <c r="A1420" s="22">
        <f t="shared" si="70"/>
        <v>1416</v>
      </c>
      <c r="B1420" s="21" t="str">
        <f t="shared" si="68"/>
        <v>80002060</v>
      </c>
      <c r="C1420" s="21" t="s">
        <v>3109</v>
      </c>
      <c r="D1420" s="22"/>
      <c r="E1420" s="22" t="s">
        <v>3110</v>
      </c>
      <c r="F1420" s="22" t="s">
        <v>1255</v>
      </c>
      <c r="G1420" s="22" t="s">
        <v>1396</v>
      </c>
      <c r="H1420" s="22" t="s">
        <v>1329</v>
      </c>
      <c r="I1420" s="21" t="str">
        <f t="shared" si="69"/>
        <v>OPERASIONAL</v>
      </c>
      <c r="J1420" s="21" t="s">
        <v>16</v>
      </c>
      <c r="M1420" s="14" t="s">
        <v>3109</v>
      </c>
    </row>
    <row r="1421" spans="1:13">
      <c r="A1421" s="22">
        <f t="shared" si="70"/>
        <v>1417</v>
      </c>
      <c r="B1421" s="21" t="str">
        <f t="shared" si="68"/>
        <v>80002977</v>
      </c>
      <c r="C1421" s="21" t="s">
        <v>3111</v>
      </c>
      <c r="D1421" s="22"/>
      <c r="E1421" s="22" t="s">
        <v>3112</v>
      </c>
      <c r="F1421" s="22" t="s">
        <v>1255</v>
      </c>
      <c r="G1421" s="22" t="s">
        <v>1289</v>
      </c>
      <c r="H1421" s="22" t="s">
        <v>1290</v>
      </c>
      <c r="I1421" s="21" t="str">
        <f t="shared" si="69"/>
        <v>OPERASIONAL</v>
      </c>
      <c r="J1421" s="21" t="s">
        <v>16</v>
      </c>
      <c r="M1421" s="14" t="s">
        <v>3111</v>
      </c>
    </row>
    <row r="1422" spans="1:13">
      <c r="A1422" s="22">
        <f t="shared" si="70"/>
        <v>1418</v>
      </c>
      <c r="B1422" s="21" t="str">
        <f t="shared" si="68"/>
        <v>80003067</v>
      </c>
      <c r="C1422" s="21" t="s">
        <v>3113</v>
      </c>
      <c r="D1422" s="22"/>
      <c r="E1422" s="22" t="s">
        <v>3114</v>
      </c>
      <c r="F1422" s="22" t="s">
        <v>1255</v>
      </c>
      <c r="G1422" s="22" t="s">
        <v>3115</v>
      </c>
      <c r="H1422" s="22" t="s">
        <v>682</v>
      </c>
      <c r="I1422" s="21" t="str">
        <f t="shared" si="69"/>
        <v>PENGAWAS</v>
      </c>
      <c r="J1422" s="21" t="s">
        <v>57</v>
      </c>
      <c r="M1422" s="14" t="s">
        <v>3113</v>
      </c>
    </row>
    <row r="1423" spans="1:13">
      <c r="A1423" s="22">
        <f t="shared" si="70"/>
        <v>1419</v>
      </c>
      <c r="B1423" s="21" t="str">
        <f t="shared" si="68"/>
        <v>80002455</v>
      </c>
      <c r="C1423" s="21" t="s">
        <v>3116</v>
      </c>
      <c r="D1423" s="22"/>
      <c r="E1423" s="22" t="s">
        <v>3117</v>
      </c>
      <c r="F1423" s="22" t="s">
        <v>1255</v>
      </c>
      <c r="G1423" s="22" t="s">
        <v>1289</v>
      </c>
      <c r="H1423" s="22" t="s">
        <v>1290</v>
      </c>
      <c r="I1423" s="21" t="str">
        <f t="shared" si="69"/>
        <v>OPERASIONAL</v>
      </c>
      <c r="J1423" s="21" t="s">
        <v>16</v>
      </c>
      <c r="M1423" s="14" t="s">
        <v>3116</v>
      </c>
    </row>
    <row r="1424" spans="1:13">
      <c r="A1424" s="22">
        <f t="shared" si="70"/>
        <v>1420</v>
      </c>
      <c r="B1424" s="21" t="str">
        <f t="shared" si="68"/>
        <v>80003341</v>
      </c>
      <c r="C1424" s="21" t="s">
        <v>3118</v>
      </c>
      <c r="D1424" s="22"/>
      <c r="E1424" s="22" t="s">
        <v>3119</v>
      </c>
      <c r="F1424" s="22" t="s">
        <v>1255</v>
      </c>
      <c r="G1424" s="22" t="s">
        <v>1289</v>
      </c>
      <c r="H1424" s="22" t="s">
        <v>652</v>
      </c>
      <c r="I1424" s="21" t="str">
        <f t="shared" si="69"/>
        <v>OPERASIONAL</v>
      </c>
      <c r="J1424" s="21" t="s">
        <v>16</v>
      </c>
      <c r="M1424" s="14" t="s">
        <v>3118</v>
      </c>
    </row>
    <row r="1425" spans="1:13">
      <c r="A1425" s="22">
        <f t="shared" si="70"/>
        <v>1421</v>
      </c>
      <c r="B1425" s="21" t="str">
        <f t="shared" si="68"/>
        <v>00114175</v>
      </c>
      <c r="C1425" s="21" t="s">
        <v>3120</v>
      </c>
      <c r="D1425" s="22"/>
      <c r="E1425" s="22" t="s">
        <v>3121</v>
      </c>
      <c r="F1425" s="22" t="s">
        <v>1255</v>
      </c>
      <c r="G1425" s="22" t="s">
        <v>1289</v>
      </c>
      <c r="H1425" s="22" t="s">
        <v>1290</v>
      </c>
      <c r="I1425" s="21" t="str">
        <f t="shared" si="69"/>
        <v>OPERASIONAL</v>
      </c>
      <c r="J1425" s="21" t="s">
        <v>16</v>
      </c>
      <c r="M1425" s="14" t="s">
        <v>3120</v>
      </c>
    </row>
    <row r="1426" spans="1:13">
      <c r="A1426" s="22">
        <f t="shared" si="70"/>
        <v>1422</v>
      </c>
      <c r="B1426" s="21" t="str">
        <f t="shared" si="68"/>
        <v>80002981</v>
      </c>
      <c r="C1426" s="21" t="s">
        <v>3122</v>
      </c>
      <c r="D1426" s="22"/>
      <c r="E1426" s="22" t="s">
        <v>3123</v>
      </c>
      <c r="F1426" s="22" t="s">
        <v>1255</v>
      </c>
      <c r="G1426" s="22" t="s">
        <v>1289</v>
      </c>
      <c r="H1426" s="22" t="s">
        <v>1290</v>
      </c>
      <c r="I1426" s="21" t="str">
        <f t="shared" si="69"/>
        <v>OPERASIONAL</v>
      </c>
      <c r="J1426" s="21" t="s">
        <v>16</v>
      </c>
      <c r="M1426" s="14" t="s">
        <v>3122</v>
      </c>
    </row>
    <row r="1427" spans="1:13">
      <c r="A1427" s="22">
        <f t="shared" si="70"/>
        <v>1423</v>
      </c>
      <c r="B1427" s="21" t="str">
        <f t="shared" si="68"/>
        <v>00114151</v>
      </c>
      <c r="C1427" s="21" t="s">
        <v>3124</v>
      </c>
      <c r="D1427" s="22"/>
      <c r="E1427" s="22" t="s">
        <v>3125</v>
      </c>
      <c r="F1427" s="22" t="s">
        <v>1255</v>
      </c>
      <c r="G1427" s="22" t="s">
        <v>2025</v>
      </c>
      <c r="H1427" s="22" t="s">
        <v>2026</v>
      </c>
      <c r="I1427" s="21" t="str">
        <f t="shared" si="69"/>
        <v>PENGAWAS</v>
      </c>
      <c r="J1427" s="21" t="s">
        <v>57</v>
      </c>
      <c r="M1427" s="14" t="s">
        <v>3124</v>
      </c>
    </row>
    <row r="1428" spans="1:13">
      <c r="A1428" s="22">
        <f t="shared" si="70"/>
        <v>1424</v>
      </c>
      <c r="B1428" s="21" t="str">
        <f t="shared" si="68"/>
        <v>80002328</v>
      </c>
      <c r="C1428" s="21" t="s">
        <v>3126</v>
      </c>
      <c r="D1428" s="22"/>
      <c r="E1428" s="22" t="s">
        <v>3127</v>
      </c>
      <c r="F1428" s="22" t="s">
        <v>1255</v>
      </c>
      <c r="G1428" s="22" t="s">
        <v>205</v>
      </c>
      <c r="H1428" s="22" t="s">
        <v>1262</v>
      </c>
      <c r="I1428" s="21" t="str">
        <f t="shared" si="69"/>
        <v>OPERASIONAL</v>
      </c>
      <c r="J1428" s="21" t="s">
        <v>16</v>
      </c>
      <c r="M1428" s="14" t="s">
        <v>3126</v>
      </c>
    </row>
    <row r="1429" spans="1:13">
      <c r="A1429" s="22">
        <f t="shared" si="70"/>
        <v>1425</v>
      </c>
      <c r="B1429" s="21" t="str">
        <f t="shared" si="68"/>
        <v>80004098</v>
      </c>
      <c r="C1429" s="21">
        <v>80004098</v>
      </c>
      <c r="D1429" s="22"/>
      <c r="E1429" s="22" t="s">
        <v>3128</v>
      </c>
      <c r="F1429" s="22" t="s">
        <v>1255</v>
      </c>
      <c r="G1429" s="22" t="s">
        <v>205</v>
      </c>
      <c r="H1429" s="22" t="s">
        <v>405</v>
      </c>
      <c r="I1429" s="21" t="str">
        <f t="shared" si="69"/>
        <v>OPERASIONAL</v>
      </c>
      <c r="J1429" s="21" t="s">
        <v>16</v>
      </c>
      <c r="M1429" s="14" t="s">
        <v>3129</v>
      </c>
    </row>
    <row r="1430" spans="1:13">
      <c r="A1430" s="22">
        <f t="shared" si="70"/>
        <v>1426</v>
      </c>
      <c r="B1430" s="21" t="str">
        <f t="shared" si="68"/>
        <v>00118525</v>
      </c>
      <c r="C1430" s="21" t="s">
        <v>3130</v>
      </c>
      <c r="D1430" s="22"/>
      <c r="E1430" s="22" t="s">
        <v>3131</v>
      </c>
      <c r="F1430" s="22" t="s">
        <v>1255</v>
      </c>
      <c r="G1430" s="22" t="s">
        <v>3132</v>
      </c>
      <c r="H1430" s="22" t="s">
        <v>2178</v>
      </c>
      <c r="I1430" s="21" t="str">
        <f t="shared" si="69"/>
        <v>PENGAWAS</v>
      </c>
      <c r="J1430" s="21" t="s">
        <v>57</v>
      </c>
      <c r="M1430" s="14" t="s">
        <v>3130</v>
      </c>
    </row>
    <row r="1431" spans="1:13">
      <c r="A1431" s="22">
        <f t="shared" si="70"/>
        <v>1427</v>
      </c>
      <c r="B1431" s="21" t="str">
        <f t="shared" si="68"/>
        <v>80004893</v>
      </c>
      <c r="C1431" s="21">
        <v>80004893</v>
      </c>
      <c r="D1431" s="22"/>
      <c r="E1431" s="22" t="s">
        <v>3133</v>
      </c>
      <c r="F1431" s="22" t="s">
        <v>1255</v>
      </c>
      <c r="G1431" s="22" t="s">
        <v>3134</v>
      </c>
      <c r="H1431" s="22" t="s">
        <v>355</v>
      </c>
      <c r="I1431" s="21" t="str">
        <f t="shared" si="69"/>
        <v>PENGAWAS</v>
      </c>
      <c r="J1431" s="21" t="s">
        <v>57</v>
      </c>
      <c r="M1431" s="14" t="s">
        <v>3135</v>
      </c>
    </row>
    <row r="1432" spans="1:13">
      <c r="A1432" s="22">
        <f t="shared" si="70"/>
        <v>1428</v>
      </c>
      <c r="B1432" s="21" t="str">
        <f t="shared" si="68"/>
        <v>01121150</v>
      </c>
      <c r="C1432" s="21" t="s">
        <v>3136</v>
      </c>
      <c r="D1432" s="22"/>
      <c r="E1432" s="22" t="s">
        <v>3137</v>
      </c>
      <c r="F1432" s="22" t="s">
        <v>1255</v>
      </c>
      <c r="G1432" s="22" t="s">
        <v>1289</v>
      </c>
      <c r="H1432" s="22" t="s">
        <v>1290</v>
      </c>
      <c r="I1432" s="21" t="str">
        <f t="shared" si="69"/>
        <v>OPERASIONAL</v>
      </c>
      <c r="J1432" s="21" t="s">
        <v>16</v>
      </c>
      <c r="M1432" s="14" t="s">
        <v>3136</v>
      </c>
    </row>
    <row r="1433" spans="1:13">
      <c r="A1433" s="22">
        <f t="shared" si="70"/>
        <v>1429</v>
      </c>
      <c r="B1433" s="21" t="str">
        <f t="shared" si="68"/>
        <v>80001785</v>
      </c>
      <c r="C1433" s="21" t="s">
        <v>3138</v>
      </c>
      <c r="D1433" s="22"/>
      <c r="E1433" s="22" t="s">
        <v>3139</v>
      </c>
      <c r="F1433" s="22" t="s">
        <v>1255</v>
      </c>
      <c r="G1433" s="22" t="s">
        <v>1396</v>
      </c>
      <c r="H1433" s="22" t="s">
        <v>1329</v>
      </c>
      <c r="I1433" s="21" t="str">
        <f t="shared" si="69"/>
        <v>OPERASIONAL</v>
      </c>
      <c r="J1433" s="21" t="s">
        <v>16</v>
      </c>
      <c r="M1433" s="14" t="s">
        <v>3138</v>
      </c>
    </row>
    <row r="1434" spans="1:13">
      <c r="A1434" s="22">
        <f t="shared" si="70"/>
        <v>1430</v>
      </c>
      <c r="B1434" s="21" t="str">
        <f t="shared" si="68"/>
        <v>00112396</v>
      </c>
      <c r="C1434" s="21" t="s">
        <v>3140</v>
      </c>
      <c r="D1434" s="22"/>
      <c r="E1434" s="22" t="s">
        <v>3141</v>
      </c>
      <c r="F1434" s="22" t="s">
        <v>1255</v>
      </c>
      <c r="G1434" s="22" t="s">
        <v>3142</v>
      </c>
      <c r="H1434" s="22" t="s">
        <v>3143</v>
      </c>
      <c r="I1434" s="21" t="str">
        <f t="shared" si="69"/>
        <v>PENGAWAS</v>
      </c>
      <c r="J1434" s="21" t="s">
        <v>57</v>
      </c>
      <c r="M1434" s="14" t="s">
        <v>3140</v>
      </c>
    </row>
    <row r="1435" spans="1:13">
      <c r="A1435" s="22">
        <f t="shared" si="70"/>
        <v>1431</v>
      </c>
      <c r="B1435" s="21" t="str">
        <f t="shared" si="68"/>
        <v>80000847</v>
      </c>
      <c r="C1435" s="21" t="s">
        <v>3144</v>
      </c>
      <c r="D1435" s="22"/>
      <c r="E1435" s="22" t="s">
        <v>3145</v>
      </c>
      <c r="F1435" s="22" t="s">
        <v>1255</v>
      </c>
      <c r="G1435" s="22" t="s">
        <v>1367</v>
      </c>
      <c r="H1435" s="22" t="s">
        <v>1321</v>
      </c>
      <c r="I1435" s="21" t="str">
        <f t="shared" si="69"/>
        <v>OPERASIONAL</v>
      </c>
      <c r="J1435" s="21" t="s">
        <v>16</v>
      </c>
      <c r="M1435" s="14" t="s">
        <v>3144</v>
      </c>
    </row>
    <row r="1436" spans="1:13">
      <c r="A1436" s="22">
        <f t="shared" si="70"/>
        <v>1432</v>
      </c>
      <c r="B1436" s="21" t="str">
        <f t="shared" si="68"/>
        <v>80002583</v>
      </c>
      <c r="C1436" s="21" t="s">
        <v>3146</v>
      </c>
      <c r="D1436" s="22"/>
      <c r="E1436" s="22" t="s">
        <v>3147</v>
      </c>
      <c r="F1436" s="22" t="s">
        <v>1255</v>
      </c>
      <c r="G1436" s="22" t="s">
        <v>1888</v>
      </c>
      <c r="H1436" s="22" t="s">
        <v>206</v>
      </c>
      <c r="I1436" s="21" t="str">
        <f t="shared" si="69"/>
        <v>PENGAWAS</v>
      </c>
      <c r="J1436" s="21" t="s">
        <v>57</v>
      </c>
      <c r="M1436" s="14" t="s">
        <v>3146</v>
      </c>
    </row>
    <row r="1437" spans="1:13">
      <c r="A1437" s="22">
        <f t="shared" si="70"/>
        <v>1433</v>
      </c>
      <c r="B1437" s="21" t="str">
        <f t="shared" si="68"/>
        <v>80002782</v>
      </c>
      <c r="C1437" s="21" t="s">
        <v>3148</v>
      </c>
      <c r="D1437" s="22"/>
      <c r="E1437" s="22" t="s">
        <v>3149</v>
      </c>
      <c r="F1437" s="22" t="s">
        <v>1255</v>
      </c>
      <c r="G1437" s="22" t="s">
        <v>1289</v>
      </c>
      <c r="H1437" s="22" t="s">
        <v>1290</v>
      </c>
      <c r="I1437" s="21" t="str">
        <f t="shared" si="69"/>
        <v>OPERASIONAL</v>
      </c>
      <c r="J1437" s="21" t="s">
        <v>16</v>
      </c>
      <c r="M1437" s="14" t="s">
        <v>3148</v>
      </c>
    </row>
    <row r="1438" spans="1:13">
      <c r="A1438" s="22">
        <f t="shared" si="70"/>
        <v>1434</v>
      </c>
      <c r="B1438" s="21" t="str">
        <f t="shared" ref="B1438:B1460" si="71">TEXT(C1438,"00000000")</f>
        <v>80002056</v>
      </c>
      <c r="C1438" s="21" t="s">
        <v>3150</v>
      </c>
      <c r="D1438" s="22"/>
      <c r="E1438" s="22" t="s">
        <v>3151</v>
      </c>
      <c r="F1438" s="22" t="s">
        <v>1255</v>
      </c>
      <c r="G1438" s="22" t="s">
        <v>1289</v>
      </c>
      <c r="H1438" s="22" t="s">
        <v>1290</v>
      </c>
      <c r="I1438" s="21" t="str">
        <f t="shared" si="69"/>
        <v>OPERASIONAL</v>
      </c>
      <c r="J1438" s="21" t="s">
        <v>16</v>
      </c>
      <c r="M1438" s="14" t="s">
        <v>3150</v>
      </c>
    </row>
    <row r="1439" spans="1:13">
      <c r="A1439" s="22">
        <f t="shared" si="70"/>
        <v>1435</v>
      </c>
      <c r="B1439" s="21" t="str">
        <f t="shared" si="71"/>
        <v>80002479</v>
      </c>
      <c r="C1439" s="21" t="s">
        <v>3152</v>
      </c>
      <c r="D1439" s="22"/>
      <c r="E1439" s="22" t="s">
        <v>522</v>
      </c>
      <c r="F1439" s="22" t="s">
        <v>1255</v>
      </c>
      <c r="G1439" s="22" t="s">
        <v>1264</v>
      </c>
      <c r="H1439" s="22" t="s">
        <v>1262</v>
      </c>
      <c r="I1439" s="21" t="str">
        <f t="shared" si="69"/>
        <v>OPERASIONAL</v>
      </c>
      <c r="J1439" s="21" t="s">
        <v>16</v>
      </c>
      <c r="M1439" s="14" t="s">
        <v>3152</v>
      </c>
    </row>
    <row r="1440" spans="1:13">
      <c r="A1440" s="22">
        <f t="shared" si="70"/>
        <v>1436</v>
      </c>
      <c r="B1440" s="21" t="str">
        <f t="shared" si="71"/>
        <v>80004945</v>
      </c>
      <c r="C1440" s="21">
        <v>80004945</v>
      </c>
      <c r="D1440" s="22"/>
      <c r="E1440" s="22" t="s">
        <v>3153</v>
      </c>
      <c r="F1440" s="22" t="s">
        <v>1255</v>
      </c>
      <c r="G1440" s="22" t="s">
        <v>1264</v>
      </c>
      <c r="H1440" s="22" t="s">
        <v>405</v>
      </c>
      <c r="I1440" s="21" t="str">
        <f t="shared" si="69"/>
        <v>OPERASIONAL</v>
      </c>
      <c r="J1440" s="21" t="s">
        <v>16</v>
      </c>
      <c r="M1440" s="14" t="s">
        <v>3154</v>
      </c>
    </row>
    <row r="1441" spans="1:13">
      <c r="A1441" s="22">
        <f t="shared" si="70"/>
        <v>1437</v>
      </c>
      <c r="B1441" s="21" t="str">
        <f t="shared" si="71"/>
        <v>80002106</v>
      </c>
      <c r="C1441" s="21" t="s">
        <v>3155</v>
      </c>
      <c r="D1441" s="22"/>
      <c r="E1441" s="22" t="s">
        <v>3156</v>
      </c>
      <c r="F1441" s="22" t="s">
        <v>1255</v>
      </c>
      <c r="G1441" s="22" t="s">
        <v>1946</v>
      </c>
      <c r="H1441" s="22" t="s">
        <v>3157</v>
      </c>
      <c r="I1441" s="21" t="str">
        <f t="shared" si="69"/>
        <v>PENGAWAS</v>
      </c>
      <c r="J1441" s="21" t="s">
        <v>57</v>
      </c>
      <c r="M1441" s="14" t="s">
        <v>3155</v>
      </c>
    </row>
    <row r="1442" spans="1:13">
      <c r="A1442" s="22">
        <f t="shared" si="70"/>
        <v>1438</v>
      </c>
      <c r="B1442" s="21" t="str">
        <f t="shared" si="71"/>
        <v>00118383</v>
      </c>
      <c r="C1442" s="21" t="s">
        <v>3158</v>
      </c>
      <c r="D1442" s="22"/>
      <c r="E1442" s="22" t="s">
        <v>3159</v>
      </c>
      <c r="F1442" s="22" t="s">
        <v>1255</v>
      </c>
      <c r="G1442" s="22" t="s">
        <v>3160</v>
      </c>
      <c r="H1442" s="22" t="s">
        <v>3161</v>
      </c>
      <c r="I1442" s="21" t="str">
        <f t="shared" si="69"/>
        <v>PENGAWAS</v>
      </c>
      <c r="J1442" s="21" t="s">
        <v>57</v>
      </c>
      <c r="M1442" s="14" t="s">
        <v>3158</v>
      </c>
    </row>
    <row r="1443" spans="1:13">
      <c r="A1443" s="22">
        <f t="shared" si="70"/>
        <v>1439</v>
      </c>
      <c r="B1443" s="21" t="str">
        <f t="shared" si="71"/>
        <v>80003971</v>
      </c>
      <c r="C1443" s="21" t="s">
        <v>3162</v>
      </c>
      <c r="D1443" s="22"/>
      <c r="E1443" s="22" t="s">
        <v>3163</v>
      </c>
      <c r="F1443" s="22" t="s">
        <v>1255</v>
      </c>
      <c r="G1443" s="22" t="s">
        <v>1264</v>
      </c>
      <c r="H1443" s="22" t="s">
        <v>1262</v>
      </c>
      <c r="I1443" s="21" t="str">
        <f t="shared" si="69"/>
        <v>OPERASIONAL</v>
      </c>
      <c r="J1443" s="21" t="s">
        <v>16</v>
      </c>
      <c r="M1443" s="14" t="s">
        <v>3162</v>
      </c>
    </row>
    <row r="1444" spans="1:13">
      <c r="A1444" s="22">
        <f t="shared" si="70"/>
        <v>1440</v>
      </c>
      <c r="B1444" s="21" t="str">
        <f t="shared" si="71"/>
        <v>80002984</v>
      </c>
      <c r="C1444" s="21" t="s">
        <v>3164</v>
      </c>
      <c r="D1444" s="22"/>
      <c r="E1444" s="22" t="s">
        <v>3165</v>
      </c>
      <c r="F1444" s="22" t="s">
        <v>1255</v>
      </c>
      <c r="G1444" s="22" t="s">
        <v>1289</v>
      </c>
      <c r="H1444" s="22" t="s">
        <v>1290</v>
      </c>
      <c r="I1444" s="21" t="str">
        <f t="shared" si="69"/>
        <v>OPERASIONAL</v>
      </c>
      <c r="J1444" s="21" t="s">
        <v>16</v>
      </c>
      <c r="M1444" s="14" t="s">
        <v>3164</v>
      </c>
    </row>
    <row r="1445" spans="1:13">
      <c r="A1445" s="22">
        <f t="shared" si="70"/>
        <v>1441</v>
      </c>
      <c r="B1445" s="21" t="str">
        <f t="shared" si="71"/>
        <v>00109298</v>
      </c>
      <c r="C1445" s="21" t="s">
        <v>3166</v>
      </c>
      <c r="D1445" s="22"/>
      <c r="E1445" s="22" t="s">
        <v>3167</v>
      </c>
      <c r="F1445" s="22" t="s">
        <v>1255</v>
      </c>
      <c r="G1445" s="22" t="s">
        <v>3168</v>
      </c>
      <c r="H1445" s="22" t="s">
        <v>3157</v>
      </c>
      <c r="I1445" s="21" t="str">
        <f t="shared" si="69"/>
        <v>PENGAWAS</v>
      </c>
      <c r="J1445" s="21" t="s">
        <v>57</v>
      </c>
      <c r="M1445" s="14" t="s">
        <v>3166</v>
      </c>
    </row>
    <row r="1446" spans="1:13">
      <c r="A1446" s="22">
        <f t="shared" si="70"/>
        <v>1442</v>
      </c>
      <c r="B1446" s="21" t="str">
        <f t="shared" si="71"/>
        <v>80003152</v>
      </c>
      <c r="C1446" s="21" t="s">
        <v>3169</v>
      </c>
      <c r="D1446" s="22"/>
      <c r="E1446" s="22" t="s">
        <v>3170</v>
      </c>
      <c r="F1446" s="22" t="s">
        <v>1255</v>
      </c>
      <c r="G1446" s="22" t="s">
        <v>2069</v>
      </c>
      <c r="H1446" s="22" t="s">
        <v>1311</v>
      </c>
      <c r="I1446" s="21" t="str">
        <f t="shared" si="69"/>
        <v>PENGAWAS</v>
      </c>
      <c r="J1446" s="21" t="s">
        <v>57</v>
      </c>
      <c r="M1446" s="14" t="s">
        <v>3169</v>
      </c>
    </row>
    <row r="1447" spans="1:13">
      <c r="A1447" s="22">
        <f t="shared" si="70"/>
        <v>1443</v>
      </c>
      <c r="B1447" s="21" t="str">
        <f t="shared" si="71"/>
        <v>00117506</v>
      </c>
      <c r="C1447" s="21" t="s">
        <v>3171</v>
      </c>
      <c r="D1447" s="22"/>
      <c r="E1447" s="22" t="s">
        <v>3172</v>
      </c>
      <c r="F1447" s="22" t="s">
        <v>1255</v>
      </c>
      <c r="G1447" s="22" t="s">
        <v>1961</v>
      </c>
      <c r="H1447" s="22" t="s">
        <v>1321</v>
      </c>
      <c r="I1447" s="21" t="str">
        <f t="shared" si="69"/>
        <v>PENGAWAS</v>
      </c>
      <c r="J1447" s="21" t="s">
        <v>57</v>
      </c>
      <c r="M1447" s="14" t="s">
        <v>3171</v>
      </c>
    </row>
    <row r="1448" spans="1:13">
      <c r="A1448" s="22">
        <f t="shared" si="70"/>
        <v>1444</v>
      </c>
      <c r="B1448" s="21" t="str">
        <f t="shared" si="71"/>
        <v>00118054</v>
      </c>
      <c r="C1448" s="21" t="s">
        <v>3173</v>
      </c>
      <c r="D1448" s="22"/>
      <c r="E1448" s="22" t="s">
        <v>3174</v>
      </c>
      <c r="F1448" s="22" t="s">
        <v>1255</v>
      </c>
      <c r="G1448" s="22" t="s">
        <v>1328</v>
      </c>
      <c r="H1448" s="22" t="s">
        <v>652</v>
      </c>
      <c r="I1448" s="21" t="str">
        <f t="shared" si="69"/>
        <v>PENGAWAS</v>
      </c>
      <c r="J1448" s="21" t="s">
        <v>57</v>
      </c>
      <c r="M1448" s="14" t="s">
        <v>3173</v>
      </c>
    </row>
    <row r="1449" spans="1:13">
      <c r="A1449" s="22">
        <f t="shared" si="70"/>
        <v>1445</v>
      </c>
      <c r="B1449" s="21" t="str">
        <f t="shared" si="71"/>
        <v>00117347</v>
      </c>
      <c r="C1449" s="21" t="s">
        <v>3175</v>
      </c>
      <c r="D1449" s="22"/>
      <c r="E1449" s="22" t="s">
        <v>3176</v>
      </c>
      <c r="F1449" s="22" t="s">
        <v>1255</v>
      </c>
      <c r="G1449" s="22" t="s">
        <v>3177</v>
      </c>
      <c r="H1449" s="22" t="s">
        <v>1339</v>
      </c>
      <c r="I1449" s="21" t="str">
        <f t="shared" si="69"/>
        <v>PENGAWAS</v>
      </c>
      <c r="J1449" s="21" t="s">
        <v>57</v>
      </c>
      <c r="M1449" s="14" t="s">
        <v>3175</v>
      </c>
    </row>
    <row r="1450" spans="1:13">
      <c r="A1450" s="22">
        <f t="shared" si="70"/>
        <v>1446</v>
      </c>
      <c r="B1450" s="21" t="str">
        <f t="shared" si="71"/>
        <v>80002003</v>
      </c>
      <c r="C1450" s="21" t="s">
        <v>3178</v>
      </c>
      <c r="D1450" s="22"/>
      <c r="E1450" s="22" t="s">
        <v>3179</v>
      </c>
      <c r="F1450" s="22" t="s">
        <v>1255</v>
      </c>
      <c r="G1450" s="22" t="s">
        <v>205</v>
      </c>
      <c r="H1450" s="22" t="s">
        <v>1262</v>
      </c>
      <c r="I1450" s="21" t="str">
        <f t="shared" si="69"/>
        <v>OPERASIONAL</v>
      </c>
      <c r="J1450" s="21" t="s">
        <v>16</v>
      </c>
      <c r="M1450" s="14" t="s">
        <v>3178</v>
      </c>
    </row>
    <row r="1451" spans="1:13">
      <c r="A1451" s="22">
        <f t="shared" si="70"/>
        <v>1447</v>
      </c>
      <c r="B1451" s="21" t="str">
        <f t="shared" si="71"/>
        <v>80004898</v>
      </c>
      <c r="C1451" s="21">
        <v>80004898</v>
      </c>
      <c r="D1451" s="22"/>
      <c r="E1451" s="22" t="s">
        <v>3180</v>
      </c>
      <c r="F1451" s="22" t="s">
        <v>1255</v>
      </c>
      <c r="G1451" s="22" t="s">
        <v>3181</v>
      </c>
      <c r="H1451" s="22" t="s">
        <v>405</v>
      </c>
      <c r="I1451" s="21" t="str">
        <f t="shared" si="69"/>
        <v>OPERASIONAL</v>
      </c>
      <c r="J1451" s="21" t="s">
        <v>16</v>
      </c>
      <c r="M1451" s="14" t="s">
        <v>3182</v>
      </c>
    </row>
    <row r="1452" spans="1:13">
      <c r="A1452" s="22">
        <f t="shared" si="70"/>
        <v>1448</v>
      </c>
      <c r="B1452" s="21" t="str">
        <f t="shared" si="71"/>
        <v>80004661</v>
      </c>
      <c r="C1452" s="21" t="s">
        <v>3183</v>
      </c>
      <c r="D1452" s="22"/>
      <c r="E1452" s="22" t="s">
        <v>3184</v>
      </c>
      <c r="F1452" s="22" t="s">
        <v>1255</v>
      </c>
      <c r="G1452" s="22" t="s">
        <v>1423</v>
      </c>
      <c r="H1452" s="22" t="s">
        <v>15</v>
      </c>
      <c r="I1452" s="21" t="str">
        <f t="shared" si="69"/>
        <v>PENGAWAS</v>
      </c>
      <c r="J1452" s="21" t="s">
        <v>57</v>
      </c>
      <c r="M1452" s="14" t="s">
        <v>3183</v>
      </c>
    </row>
    <row r="1453" spans="1:13">
      <c r="A1453" s="22">
        <f t="shared" si="70"/>
        <v>1449</v>
      </c>
      <c r="B1453" s="21" t="str">
        <f t="shared" si="71"/>
        <v>80002559</v>
      </c>
      <c r="C1453" s="21" t="s">
        <v>3185</v>
      </c>
      <c r="D1453" s="22"/>
      <c r="E1453" s="22" t="s">
        <v>3186</v>
      </c>
      <c r="F1453" s="22" t="s">
        <v>1255</v>
      </c>
      <c r="G1453" s="22" t="s">
        <v>1264</v>
      </c>
      <c r="H1453" s="22" t="s">
        <v>206</v>
      </c>
      <c r="I1453" s="21" t="str">
        <f t="shared" si="69"/>
        <v>OPERASIONAL</v>
      </c>
      <c r="J1453" s="21" t="s">
        <v>16</v>
      </c>
      <c r="M1453" s="14" t="s">
        <v>3185</v>
      </c>
    </row>
    <row r="1454" spans="1:13">
      <c r="A1454" s="22">
        <f t="shared" si="70"/>
        <v>1450</v>
      </c>
      <c r="B1454" s="21" t="str">
        <f t="shared" si="71"/>
        <v>80003518</v>
      </c>
      <c r="C1454" s="21" t="s">
        <v>3187</v>
      </c>
      <c r="D1454" s="22"/>
      <c r="E1454" s="22" t="s">
        <v>3188</v>
      </c>
      <c r="F1454" s="22" t="s">
        <v>1255</v>
      </c>
      <c r="G1454" s="22" t="s">
        <v>205</v>
      </c>
      <c r="H1454" s="22" t="s">
        <v>206</v>
      </c>
      <c r="I1454" s="21" t="str">
        <f t="shared" si="69"/>
        <v>OPERASIONAL</v>
      </c>
      <c r="J1454" s="21" t="s">
        <v>16</v>
      </c>
      <c r="M1454" s="14" t="s">
        <v>3187</v>
      </c>
    </row>
    <row r="1455" spans="1:13">
      <c r="A1455" s="22">
        <f t="shared" si="70"/>
        <v>1451</v>
      </c>
      <c r="B1455" s="21" t="str">
        <f t="shared" si="71"/>
        <v>80004293</v>
      </c>
      <c r="C1455" s="21">
        <v>80004293</v>
      </c>
      <c r="D1455" s="22"/>
      <c r="E1455" s="22" t="s">
        <v>3189</v>
      </c>
      <c r="F1455" s="22" t="s">
        <v>1255</v>
      </c>
      <c r="G1455" s="22" t="s">
        <v>1264</v>
      </c>
      <c r="H1455" s="22" t="s">
        <v>405</v>
      </c>
      <c r="I1455" s="21" t="str">
        <f t="shared" si="69"/>
        <v>OPERASIONAL</v>
      </c>
      <c r="J1455" s="21" t="s">
        <v>16</v>
      </c>
      <c r="M1455" s="14" t="s">
        <v>3190</v>
      </c>
    </row>
    <row r="1456" spans="1:13">
      <c r="A1456" s="22">
        <f t="shared" si="70"/>
        <v>1452</v>
      </c>
      <c r="B1456" s="21" t="str">
        <f t="shared" si="71"/>
        <v>80000842</v>
      </c>
      <c r="C1456" s="21" t="s">
        <v>3191</v>
      </c>
      <c r="D1456" s="22"/>
      <c r="E1456" s="22" t="s">
        <v>3192</v>
      </c>
      <c r="F1456" s="22" t="s">
        <v>1255</v>
      </c>
      <c r="G1456" s="22" t="s">
        <v>1386</v>
      </c>
      <c r="H1456" s="22" t="s">
        <v>1387</v>
      </c>
      <c r="I1456" s="21" t="str">
        <f t="shared" si="69"/>
        <v>OPERASIONAL</v>
      </c>
      <c r="J1456" s="21" t="s">
        <v>16</v>
      </c>
      <c r="M1456" s="14" t="s">
        <v>3191</v>
      </c>
    </row>
    <row r="1457" spans="1:13">
      <c r="A1457" s="22">
        <f t="shared" si="70"/>
        <v>1453</v>
      </c>
      <c r="B1457" s="21" t="str">
        <f t="shared" si="71"/>
        <v>80003031</v>
      </c>
      <c r="C1457" s="21" t="s">
        <v>3193</v>
      </c>
      <c r="D1457" s="22"/>
      <c r="E1457" s="22" t="s">
        <v>3194</v>
      </c>
      <c r="F1457" s="22" t="s">
        <v>1255</v>
      </c>
      <c r="G1457" s="22" t="s">
        <v>205</v>
      </c>
      <c r="H1457" s="22" t="s">
        <v>1262</v>
      </c>
      <c r="I1457" s="21" t="str">
        <f t="shared" si="69"/>
        <v>OPERASIONAL</v>
      </c>
      <c r="J1457" s="21" t="s">
        <v>16</v>
      </c>
      <c r="M1457" s="14" t="s">
        <v>3193</v>
      </c>
    </row>
    <row r="1458" spans="1:13">
      <c r="A1458" s="22">
        <f t="shared" si="70"/>
        <v>1454</v>
      </c>
      <c r="B1458" s="21" t="str">
        <f t="shared" si="71"/>
        <v>80004608</v>
      </c>
      <c r="C1458" s="21" t="s">
        <v>3195</v>
      </c>
      <c r="D1458" s="22"/>
      <c r="E1458" s="22" t="s">
        <v>3196</v>
      </c>
      <c r="F1458" s="22" t="s">
        <v>1255</v>
      </c>
      <c r="G1458" s="22" t="s">
        <v>1299</v>
      </c>
      <c r="H1458" s="22" t="s">
        <v>386</v>
      </c>
      <c r="I1458" s="21" t="str">
        <f t="shared" si="69"/>
        <v>OPERASIONAL</v>
      </c>
      <c r="J1458" s="21" t="s">
        <v>16</v>
      </c>
      <c r="M1458" s="14" t="s">
        <v>3195</v>
      </c>
    </row>
    <row r="1459" spans="1:13">
      <c r="A1459" s="22">
        <f t="shared" si="70"/>
        <v>1455</v>
      </c>
      <c r="B1459" s="21" t="str">
        <f t="shared" si="71"/>
        <v>80004537</v>
      </c>
      <c r="C1459" s="21" t="s">
        <v>3197</v>
      </c>
      <c r="D1459" s="22"/>
      <c r="E1459" s="22" t="s">
        <v>3198</v>
      </c>
      <c r="F1459" s="22" t="s">
        <v>1255</v>
      </c>
      <c r="G1459" s="22" t="s">
        <v>205</v>
      </c>
      <c r="H1459" s="22" t="s">
        <v>1262</v>
      </c>
      <c r="I1459" s="21" t="str">
        <f t="shared" si="69"/>
        <v>OPERASIONAL</v>
      </c>
      <c r="J1459" s="21" t="s">
        <v>16</v>
      </c>
      <c r="M1459" s="14" t="s">
        <v>3197</v>
      </c>
    </row>
    <row r="1460" spans="1:13">
      <c r="A1460" s="22">
        <f t="shared" si="70"/>
        <v>1456</v>
      </c>
      <c r="B1460" s="21" t="str">
        <f t="shared" si="71"/>
        <v>80004096</v>
      </c>
      <c r="C1460" s="21" t="s">
        <v>3199</v>
      </c>
      <c r="D1460" s="22"/>
      <c r="E1460" s="22" t="s">
        <v>3200</v>
      </c>
      <c r="F1460" s="22" t="s">
        <v>1255</v>
      </c>
      <c r="G1460" s="22" t="s">
        <v>205</v>
      </c>
      <c r="H1460" s="22" t="s">
        <v>328</v>
      </c>
      <c r="I1460" s="21" t="str">
        <f t="shared" si="69"/>
        <v>OPERASIONAL</v>
      </c>
      <c r="J1460" s="21" t="s">
        <v>16</v>
      </c>
      <c r="M1460" s="14" t="s">
        <v>3199</v>
      </c>
    </row>
    <row r="1461" spans="1:13">
      <c r="A1461" s="22">
        <f t="shared" si="70"/>
        <v>1457</v>
      </c>
      <c r="B1461" s="21" t="str">
        <f t="shared" ref="B1461:B1524" si="72">TEXT(C1461,"00000000")</f>
        <v>00119189</v>
      </c>
      <c r="C1461" s="21" t="s">
        <v>3201</v>
      </c>
      <c r="D1461" s="22"/>
      <c r="E1461" s="22" t="s">
        <v>3202</v>
      </c>
      <c r="F1461" s="22" t="s">
        <v>1255</v>
      </c>
      <c r="G1461" s="22" t="s">
        <v>3203</v>
      </c>
      <c r="H1461" s="22" t="s">
        <v>3204</v>
      </c>
      <c r="I1461" s="21" t="str">
        <f t="shared" si="69"/>
        <v>PENGAWAS</v>
      </c>
      <c r="J1461" s="21" t="s">
        <v>57</v>
      </c>
      <c r="M1461" s="14" t="s">
        <v>3201</v>
      </c>
    </row>
    <row r="1462" spans="1:13">
      <c r="A1462" s="22">
        <f t="shared" si="70"/>
        <v>1458</v>
      </c>
      <c r="B1462" s="21" t="str">
        <f t="shared" si="72"/>
        <v>80003865</v>
      </c>
      <c r="C1462" s="21">
        <v>80003865</v>
      </c>
      <c r="D1462" s="22"/>
      <c r="E1462" s="22" t="s">
        <v>3205</v>
      </c>
      <c r="F1462" s="22" t="s">
        <v>1255</v>
      </c>
      <c r="G1462" s="22" t="s">
        <v>1900</v>
      </c>
      <c r="H1462" s="22" t="s">
        <v>405</v>
      </c>
      <c r="I1462" s="21" t="str">
        <f t="shared" si="69"/>
        <v>PENGAWAS</v>
      </c>
      <c r="J1462" s="21" t="s">
        <v>57</v>
      </c>
      <c r="M1462" s="14" t="s">
        <v>3206</v>
      </c>
    </row>
    <row r="1463" spans="1:13">
      <c r="A1463" s="22">
        <f t="shared" si="70"/>
        <v>1459</v>
      </c>
      <c r="B1463" s="21" t="str">
        <f t="shared" si="72"/>
        <v>80002464</v>
      </c>
      <c r="C1463" s="21" t="s">
        <v>3207</v>
      </c>
      <c r="D1463" s="22"/>
      <c r="E1463" s="22" t="s">
        <v>3208</v>
      </c>
      <c r="F1463" s="22" t="s">
        <v>1255</v>
      </c>
      <c r="G1463" s="22" t="s">
        <v>205</v>
      </c>
      <c r="H1463" s="22" t="s">
        <v>1262</v>
      </c>
      <c r="I1463" s="21" t="str">
        <f t="shared" si="69"/>
        <v>OPERASIONAL</v>
      </c>
      <c r="J1463" s="21" t="s">
        <v>16</v>
      </c>
      <c r="M1463" s="14" t="s">
        <v>3207</v>
      </c>
    </row>
    <row r="1464" spans="1:13">
      <c r="A1464" s="22">
        <f t="shared" si="70"/>
        <v>1460</v>
      </c>
      <c r="B1464" s="21" t="str">
        <f t="shared" si="72"/>
        <v>00208151</v>
      </c>
      <c r="C1464" s="21" t="s">
        <v>3209</v>
      </c>
      <c r="D1464" s="22"/>
      <c r="E1464" s="22" t="s">
        <v>3210</v>
      </c>
      <c r="F1464" s="22" t="s">
        <v>1255</v>
      </c>
      <c r="G1464" s="22" t="s">
        <v>1346</v>
      </c>
      <c r="H1464" s="22" t="s">
        <v>206</v>
      </c>
      <c r="I1464" s="21" t="str">
        <f t="shared" si="69"/>
        <v>PENGAWAS</v>
      </c>
      <c r="J1464" s="21" t="s">
        <v>57</v>
      </c>
      <c r="M1464" s="14" t="s">
        <v>3209</v>
      </c>
    </row>
    <row r="1465" spans="1:13">
      <c r="A1465" s="22">
        <f t="shared" si="70"/>
        <v>1461</v>
      </c>
      <c r="B1465" s="21" t="str">
        <f t="shared" si="72"/>
        <v>80003631</v>
      </c>
      <c r="C1465" s="21" t="s">
        <v>3211</v>
      </c>
      <c r="D1465" s="22"/>
      <c r="E1465" s="22" t="s">
        <v>3212</v>
      </c>
      <c r="F1465" s="22" t="s">
        <v>1255</v>
      </c>
      <c r="G1465" s="22" t="s">
        <v>205</v>
      </c>
      <c r="H1465" s="22" t="s">
        <v>1262</v>
      </c>
      <c r="I1465" s="21" t="str">
        <f t="shared" si="69"/>
        <v>OPERASIONAL</v>
      </c>
      <c r="J1465" s="21" t="s">
        <v>16</v>
      </c>
      <c r="M1465" s="14" t="s">
        <v>3211</v>
      </c>
    </row>
    <row r="1466" spans="1:13">
      <c r="A1466" s="22">
        <f t="shared" si="70"/>
        <v>1462</v>
      </c>
      <c r="B1466" s="21" t="str">
        <f t="shared" si="72"/>
        <v>00212788</v>
      </c>
      <c r="C1466" s="21" t="s">
        <v>3213</v>
      </c>
      <c r="D1466" s="22"/>
      <c r="E1466" s="22" t="s">
        <v>3214</v>
      </c>
      <c r="F1466" s="22" t="s">
        <v>1255</v>
      </c>
      <c r="G1466" s="22" t="s">
        <v>1529</v>
      </c>
      <c r="H1466" s="22" t="s">
        <v>1307</v>
      </c>
      <c r="I1466" s="21" t="str">
        <f t="shared" si="69"/>
        <v>OPERASIONAL</v>
      </c>
      <c r="J1466" s="21" t="s">
        <v>16</v>
      </c>
      <c r="M1466" s="14" t="s">
        <v>3213</v>
      </c>
    </row>
    <row r="1467" spans="1:13">
      <c r="A1467" s="22">
        <f t="shared" si="70"/>
        <v>1463</v>
      </c>
      <c r="B1467" s="21" t="str">
        <f t="shared" si="72"/>
        <v>80004993</v>
      </c>
      <c r="C1467" s="21">
        <v>80004993</v>
      </c>
      <c r="D1467" s="22"/>
      <c r="E1467" s="22" t="s">
        <v>3215</v>
      </c>
      <c r="F1467" s="22" t="s">
        <v>1255</v>
      </c>
      <c r="G1467" s="22" t="s">
        <v>205</v>
      </c>
      <c r="H1467" s="22" t="s">
        <v>405</v>
      </c>
      <c r="I1467" s="21" t="str">
        <f t="shared" si="69"/>
        <v>OPERASIONAL</v>
      </c>
      <c r="J1467" s="21" t="s">
        <v>16</v>
      </c>
      <c r="M1467" s="14" t="s">
        <v>3216</v>
      </c>
    </row>
    <row r="1468" spans="1:13">
      <c r="A1468" s="22">
        <f t="shared" si="70"/>
        <v>1464</v>
      </c>
      <c r="B1468" s="21" t="str">
        <f t="shared" si="72"/>
        <v>80002553</v>
      </c>
      <c r="C1468" s="21" t="s">
        <v>3217</v>
      </c>
      <c r="D1468" s="22"/>
      <c r="E1468" s="22" t="s">
        <v>3218</v>
      </c>
      <c r="F1468" s="22" t="s">
        <v>1255</v>
      </c>
      <c r="G1468" s="22" t="s">
        <v>205</v>
      </c>
      <c r="H1468" s="22" t="s">
        <v>1262</v>
      </c>
      <c r="I1468" s="21" t="str">
        <f t="shared" si="69"/>
        <v>OPERASIONAL</v>
      </c>
      <c r="J1468" s="21" t="s">
        <v>16</v>
      </c>
      <c r="M1468" s="14" t="s">
        <v>3217</v>
      </c>
    </row>
    <row r="1469" spans="1:13">
      <c r="A1469" s="22">
        <f t="shared" si="70"/>
        <v>1465</v>
      </c>
      <c r="B1469" s="21" t="str">
        <f t="shared" si="72"/>
        <v>80000665</v>
      </c>
      <c r="C1469" s="21" t="s">
        <v>3219</v>
      </c>
      <c r="D1469" s="22"/>
      <c r="E1469" s="22" t="s">
        <v>3220</v>
      </c>
      <c r="F1469" s="22" t="s">
        <v>1255</v>
      </c>
      <c r="G1469" s="22" t="s">
        <v>1264</v>
      </c>
      <c r="H1469" s="22" t="s">
        <v>1262</v>
      </c>
      <c r="I1469" s="21" t="str">
        <f t="shared" si="69"/>
        <v>OPERASIONAL</v>
      </c>
      <c r="J1469" s="21" t="s">
        <v>16</v>
      </c>
      <c r="M1469" s="14" t="s">
        <v>3219</v>
      </c>
    </row>
    <row r="1470" spans="1:13">
      <c r="A1470" s="22">
        <f t="shared" si="70"/>
        <v>1466</v>
      </c>
      <c r="B1470" s="21" t="str">
        <f t="shared" si="72"/>
        <v>80004164</v>
      </c>
      <c r="C1470" s="21">
        <v>80004164</v>
      </c>
      <c r="D1470" s="22"/>
      <c r="E1470" s="22" t="s">
        <v>3221</v>
      </c>
      <c r="F1470" s="22" t="s">
        <v>1255</v>
      </c>
      <c r="G1470" s="22" t="s">
        <v>1264</v>
      </c>
      <c r="H1470" s="22" t="s">
        <v>405</v>
      </c>
      <c r="I1470" s="21" t="str">
        <f t="shared" si="69"/>
        <v>OPERASIONAL</v>
      </c>
      <c r="J1470" s="21" t="s">
        <v>16</v>
      </c>
      <c r="M1470" s="14" t="s">
        <v>3222</v>
      </c>
    </row>
    <row r="1471" spans="1:13">
      <c r="A1471" s="22">
        <f t="shared" si="70"/>
        <v>1467</v>
      </c>
      <c r="B1471" s="21" t="str">
        <f t="shared" si="72"/>
        <v>80000674</v>
      </c>
      <c r="C1471" s="21" t="s">
        <v>3223</v>
      </c>
      <c r="D1471" s="22"/>
      <c r="E1471" s="22" t="s">
        <v>3224</v>
      </c>
      <c r="F1471" s="22" t="s">
        <v>1255</v>
      </c>
      <c r="G1471" s="22" t="s">
        <v>1264</v>
      </c>
      <c r="H1471" s="22" t="s">
        <v>1262</v>
      </c>
      <c r="I1471" s="21" t="str">
        <f t="shared" si="69"/>
        <v>OPERASIONAL</v>
      </c>
      <c r="J1471" s="21" t="s">
        <v>16</v>
      </c>
      <c r="M1471" s="14" t="s">
        <v>3223</v>
      </c>
    </row>
    <row r="1472" spans="1:13">
      <c r="A1472" s="22">
        <f t="shared" si="70"/>
        <v>1468</v>
      </c>
      <c r="B1472" s="21" t="str">
        <f t="shared" si="72"/>
        <v>00119142</v>
      </c>
      <c r="C1472" s="21" t="s">
        <v>3225</v>
      </c>
      <c r="D1472" s="22"/>
      <c r="E1472" s="22" t="s">
        <v>3226</v>
      </c>
      <c r="F1472" s="22" t="s">
        <v>1255</v>
      </c>
      <c r="G1472" s="22" t="s">
        <v>1797</v>
      </c>
      <c r="H1472" s="22" t="s">
        <v>1262</v>
      </c>
      <c r="I1472" s="21" t="str">
        <f t="shared" si="69"/>
        <v>PENGAWAS</v>
      </c>
      <c r="J1472" s="21" t="s">
        <v>57</v>
      </c>
      <c r="M1472" s="14" t="s">
        <v>3225</v>
      </c>
    </row>
    <row r="1473" spans="1:13">
      <c r="A1473" s="22">
        <f t="shared" si="70"/>
        <v>1469</v>
      </c>
      <c r="B1473" s="21" t="str">
        <f t="shared" si="72"/>
        <v>80004269</v>
      </c>
      <c r="C1473" s="21" t="s">
        <v>3227</v>
      </c>
      <c r="D1473" s="22"/>
      <c r="E1473" s="22" t="s">
        <v>3228</v>
      </c>
      <c r="F1473" s="22" t="s">
        <v>1255</v>
      </c>
      <c r="G1473" s="22" t="s">
        <v>1418</v>
      </c>
      <c r="H1473" s="22" t="s">
        <v>328</v>
      </c>
      <c r="I1473" s="21" t="str">
        <f t="shared" si="69"/>
        <v>OPERASIONAL</v>
      </c>
      <c r="J1473" s="21" t="s">
        <v>16</v>
      </c>
      <c r="M1473" s="14" t="s">
        <v>3227</v>
      </c>
    </row>
    <row r="1474" spans="1:13">
      <c r="A1474" s="22">
        <f t="shared" si="70"/>
        <v>1470</v>
      </c>
      <c r="B1474" s="21" t="str">
        <f t="shared" si="72"/>
        <v>80004609</v>
      </c>
      <c r="C1474" s="21">
        <v>80004609</v>
      </c>
      <c r="D1474" s="22"/>
      <c r="E1474" s="22" t="s">
        <v>3229</v>
      </c>
      <c r="F1474" s="22" t="s">
        <v>1255</v>
      </c>
      <c r="G1474" s="22" t="s">
        <v>205</v>
      </c>
      <c r="H1474" s="22" t="s">
        <v>405</v>
      </c>
      <c r="I1474" s="21" t="str">
        <f t="shared" si="69"/>
        <v>OPERASIONAL</v>
      </c>
      <c r="J1474" s="21" t="s">
        <v>16</v>
      </c>
      <c r="M1474" s="14" t="s">
        <v>3230</v>
      </c>
    </row>
    <row r="1475" spans="1:13">
      <c r="A1475" s="22">
        <f t="shared" si="70"/>
        <v>1471</v>
      </c>
      <c r="B1475" s="21" t="str">
        <f t="shared" si="72"/>
        <v>80001117</v>
      </c>
      <c r="C1475" s="21" t="s">
        <v>3231</v>
      </c>
      <c r="D1475" s="22"/>
      <c r="E1475" s="22" t="s">
        <v>3232</v>
      </c>
      <c r="F1475" s="22" t="s">
        <v>1255</v>
      </c>
      <c r="G1475" s="22" t="s">
        <v>1264</v>
      </c>
      <c r="H1475" s="22" t="s">
        <v>1262</v>
      </c>
      <c r="I1475" s="21" t="str">
        <f t="shared" si="69"/>
        <v>OPERASIONAL</v>
      </c>
      <c r="J1475" s="21" t="s">
        <v>16</v>
      </c>
      <c r="M1475" s="14" t="s">
        <v>3231</v>
      </c>
    </row>
    <row r="1476" spans="1:13">
      <c r="A1476" s="22">
        <f t="shared" si="70"/>
        <v>1472</v>
      </c>
      <c r="B1476" s="21" t="str">
        <f t="shared" si="72"/>
        <v>00206408</v>
      </c>
      <c r="C1476" s="21" t="s">
        <v>3233</v>
      </c>
      <c r="D1476" s="22"/>
      <c r="E1476" s="22" t="s">
        <v>3234</v>
      </c>
      <c r="F1476" s="22" t="s">
        <v>1255</v>
      </c>
      <c r="G1476" s="22" t="s">
        <v>3235</v>
      </c>
      <c r="H1476" s="22" t="s">
        <v>206</v>
      </c>
      <c r="I1476" s="21" t="str">
        <f t="shared" si="69"/>
        <v>PENGAWAS</v>
      </c>
      <c r="J1476" s="21" t="s">
        <v>57</v>
      </c>
      <c r="M1476" s="14" t="s">
        <v>3233</v>
      </c>
    </row>
    <row r="1477" spans="1:13">
      <c r="A1477" s="22">
        <f t="shared" si="70"/>
        <v>1473</v>
      </c>
      <c r="B1477" s="21" t="str">
        <f t="shared" si="72"/>
        <v>80004610</v>
      </c>
      <c r="C1477" s="21">
        <v>80004610</v>
      </c>
      <c r="D1477" s="22"/>
      <c r="E1477" s="22" t="s">
        <v>3236</v>
      </c>
      <c r="F1477" s="22" t="s">
        <v>1255</v>
      </c>
      <c r="G1477" s="22" t="s">
        <v>205</v>
      </c>
      <c r="H1477" s="22" t="s">
        <v>405</v>
      </c>
      <c r="I1477" s="21" t="str">
        <f t="shared" si="69"/>
        <v>OPERASIONAL</v>
      </c>
      <c r="J1477" s="21" t="s">
        <v>16</v>
      </c>
      <c r="M1477" s="14" t="s">
        <v>3237</v>
      </c>
    </row>
    <row r="1478" spans="1:13">
      <c r="A1478" s="22">
        <f t="shared" si="70"/>
        <v>1474</v>
      </c>
      <c r="B1478" s="21" t="str">
        <f t="shared" si="72"/>
        <v>80004333</v>
      </c>
      <c r="C1478" s="21" t="s">
        <v>3238</v>
      </c>
      <c r="D1478" s="22"/>
      <c r="E1478" s="22" t="s">
        <v>3239</v>
      </c>
      <c r="F1478" s="22" t="s">
        <v>1255</v>
      </c>
      <c r="G1478" s="22" t="s">
        <v>1907</v>
      </c>
      <c r="H1478" s="22" t="s">
        <v>328</v>
      </c>
      <c r="I1478" s="21" t="str">
        <f t="shared" ref="I1478:I1541" si="73">IF(J1478="A","OPERASIONAL",IF(J1478="B","ADMINISTRASI",IF(J1478="C","PENGAWAS",IF(J1478="D","TEMPORERY"))))</f>
        <v>OPERASIONAL</v>
      </c>
      <c r="J1478" s="21" t="s">
        <v>16</v>
      </c>
      <c r="M1478" s="14" t="s">
        <v>3238</v>
      </c>
    </row>
    <row r="1479" spans="1:13">
      <c r="A1479" s="22">
        <f t="shared" si="70"/>
        <v>1475</v>
      </c>
      <c r="B1479" s="21" t="str">
        <f t="shared" si="72"/>
        <v>80002470</v>
      </c>
      <c r="C1479" s="21" t="s">
        <v>3240</v>
      </c>
      <c r="D1479" s="22"/>
      <c r="E1479" s="22" t="s">
        <v>3241</v>
      </c>
      <c r="F1479" s="22" t="s">
        <v>1255</v>
      </c>
      <c r="G1479" s="22" t="s">
        <v>1264</v>
      </c>
      <c r="H1479" s="22" t="s">
        <v>1262</v>
      </c>
      <c r="I1479" s="21" t="str">
        <f t="shared" si="73"/>
        <v>OPERASIONAL</v>
      </c>
      <c r="J1479" s="21" t="s">
        <v>16</v>
      </c>
      <c r="M1479" s="14" t="s">
        <v>3240</v>
      </c>
    </row>
    <row r="1480" spans="1:13">
      <c r="A1480" s="22">
        <f t="shared" ref="A1480:A1544" si="74">A1479+1</f>
        <v>1476</v>
      </c>
      <c r="B1480" s="21" t="str">
        <f t="shared" si="72"/>
        <v>80003011</v>
      </c>
      <c r="C1480" s="21" t="s">
        <v>3242</v>
      </c>
      <c r="D1480" s="22"/>
      <c r="E1480" s="22" t="s">
        <v>3243</v>
      </c>
      <c r="F1480" s="22" t="s">
        <v>1255</v>
      </c>
      <c r="G1480" s="22" t="s">
        <v>205</v>
      </c>
      <c r="H1480" s="22" t="s">
        <v>1262</v>
      </c>
      <c r="I1480" s="21" t="str">
        <f t="shared" si="73"/>
        <v>OPERASIONAL</v>
      </c>
      <c r="J1480" s="21" t="s">
        <v>16</v>
      </c>
      <c r="M1480" s="14" t="s">
        <v>3242</v>
      </c>
    </row>
    <row r="1481" spans="1:13">
      <c r="A1481" s="22">
        <f t="shared" si="74"/>
        <v>1477</v>
      </c>
      <c r="B1481" s="21" t="str">
        <f t="shared" si="72"/>
        <v>00109511</v>
      </c>
      <c r="C1481" s="21" t="s">
        <v>3244</v>
      </c>
      <c r="D1481" s="22"/>
      <c r="E1481" s="22" t="s">
        <v>3245</v>
      </c>
      <c r="F1481" s="22" t="s">
        <v>1255</v>
      </c>
      <c r="G1481" s="22" t="s">
        <v>3246</v>
      </c>
      <c r="H1481" s="22" t="s">
        <v>1810</v>
      </c>
      <c r="I1481" s="21" t="str">
        <f t="shared" si="73"/>
        <v>PENGAWAS</v>
      </c>
      <c r="J1481" s="21" t="s">
        <v>57</v>
      </c>
      <c r="M1481" s="14" t="s">
        <v>3244</v>
      </c>
    </row>
    <row r="1482" spans="1:13">
      <c r="A1482" s="22">
        <f t="shared" si="74"/>
        <v>1478</v>
      </c>
      <c r="B1482" s="21" t="str">
        <f t="shared" si="72"/>
        <v>80002515</v>
      </c>
      <c r="C1482" s="21" t="s">
        <v>3247</v>
      </c>
      <c r="D1482" s="22"/>
      <c r="E1482" s="22" t="s">
        <v>3248</v>
      </c>
      <c r="F1482" s="22" t="s">
        <v>1255</v>
      </c>
      <c r="G1482" s="22" t="s">
        <v>205</v>
      </c>
      <c r="H1482" s="22" t="s">
        <v>1262</v>
      </c>
      <c r="I1482" s="21" t="str">
        <f t="shared" si="73"/>
        <v>OPERASIONAL</v>
      </c>
      <c r="J1482" s="21" t="s">
        <v>16</v>
      </c>
      <c r="M1482" s="14" t="s">
        <v>3247</v>
      </c>
    </row>
    <row r="1483" spans="1:13">
      <c r="A1483" s="22">
        <f t="shared" si="74"/>
        <v>1479</v>
      </c>
      <c r="B1483" s="21" t="str">
        <f t="shared" si="72"/>
        <v>80002472</v>
      </c>
      <c r="C1483" s="21" t="s">
        <v>3249</v>
      </c>
      <c r="D1483" s="22"/>
      <c r="E1483" s="22" t="s">
        <v>3250</v>
      </c>
      <c r="F1483" s="22" t="s">
        <v>1255</v>
      </c>
      <c r="G1483" s="22" t="s">
        <v>205</v>
      </c>
      <c r="H1483" s="22" t="s">
        <v>1262</v>
      </c>
      <c r="I1483" s="21" t="str">
        <f t="shared" si="73"/>
        <v>OPERASIONAL</v>
      </c>
      <c r="J1483" s="21" t="s">
        <v>16</v>
      </c>
      <c r="M1483" s="14" t="s">
        <v>3249</v>
      </c>
    </row>
    <row r="1484" spans="1:13">
      <c r="A1484" s="22">
        <f t="shared" si="74"/>
        <v>1480</v>
      </c>
      <c r="B1484" s="21" t="str">
        <f t="shared" si="72"/>
        <v>80002473</v>
      </c>
      <c r="C1484" s="21" t="s">
        <v>3251</v>
      </c>
      <c r="D1484" s="22"/>
      <c r="E1484" s="22" t="s">
        <v>3252</v>
      </c>
      <c r="F1484" s="22" t="s">
        <v>1255</v>
      </c>
      <c r="G1484" s="22" t="s">
        <v>205</v>
      </c>
      <c r="H1484" s="22" t="s">
        <v>1262</v>
      </c>
      <c r="I1484" s="21" t="str">
        <f t="shared" si="73"/>
        <v>OPERASIONAL</v>
      </c>
      <c r="J1484" s="21" t="s">
        <v>16</v>
      </c>
      <c r="M1484" s="14" t="s">
        <v>3251</v>
      </c>
    </row>
    <row r="1485" spans="1:13">
      <c r="A1485" s="22">
        <f t="shared" si="74"/>
        <v>1481</v>
      </c>
      <c r="B1485" s="21" t="str">
        <f t="shared" si="72"/>
        <v>80004607</v>
      </c>
      <c r="C1485" s="21">
        <v>80004607</v>
      </c>
      <c r="D1485" s="22"/>
      <c r="E1485" s="22" t="s">
        <v>3253</v>
      </c>
      <c r="F1485" s="22" t="s">
        <v>1255</v>
      </c>
      <c r="G1485" s="22" t="s">
        <v>205</v>
      </c>
      <c r="H1485" s="22" t="s">
        <v>405</v>
      </c>
      <c r="I1485" s="21" t="str">
        <f t="shared" si="73"/>
        <v>OPERASIONAL</v>
      </c>
      <c r="J1485" s="21" t="s">
        <v>16</v>
      </c>
      <c r="M1485" s="14" t="s">
        <v>3254</v>
      </c>
    </row>
    <row r="1486" spans="1:13">
      <c r="A1486" s="22">
        <f t="shared" si="74"/>
        <v>1482</v>
      </c>
      <c r="B1486" s="21" t="str">
        <f t="shared" si="72"/>
        <v>80004605</v>
      </c>
      <c r="C1486" s="21">
        <v>80004605</v>
      </c>
      <c r="D1486" s="22"/>
      <c r="E1486" s="22" t="s">
        <v>3255</v>
      </c>
      <c r="F1486" s="22" t="s">
        <v>1255</v>
      </c>
      <c r="G1486" s="22" t="s">
        <v>1436</v>
      </c>
      <c r="H1486" s="22" t="s">
        <v>405</v>
      </c>
      <c r="I1486" s="21" t="str">
        <f t="shared" si="73"/>
        <v>OPERASIONAL</v>
      </c>
      <c r="J1486" s="21" t="s">
        <v>16</v>
      </c>
      <c r="M1486" s="14" t="s">
        <v>3256</v>
      </c>
    </row>
    <row r="1487" spans="1:13">
      <c r="A1487" s="22">
        <f t="shared" si="74"/>
        <v>1483</v>
      </c>
      <c r="B1487" s="21" t="str">
        <f t="shared" si="72"/>
        <v>80000959</v>
      </c>
      <c r="C1487" s="21" t="s">
        <v>3257</v>
      </c>
      <c r="D1487" s="22"/>
      <c r="E1487" s="22" t="s">
        <v>3258</v>
      </c>
      <c r="F1487" s="22" t="s">
        <v>1255</v>
      </c>
      <c r="G1487" s="22" t="s">
        <v>1367</v>
      </c>
      <c r="H1487" s="22" t="s">
        <v>1321</v>
      </c>
      <c r="I1487" s="21" t="str">
        <f t="shared" si="73"/>
        <v>OPERASIONAL</v>
      </c>
      <c r="J1487" s="21" t="s">
        <v>16</v>
      </c>
      <c r="M1487" s="14" t="s">
        <v>3257</v>
      </c>
    </row>
    <row r="1488" spans="1:13">
      <c r="A1488" s="22">
        <f t="shared" si="74"/>
        <v>1484</v>
      </c>
      <c r="B1488" s="21" t="str">
        <f t="shared" si="72"/>
        <v>80002965</v>
      </c>
      <c r="C1488" s="21" t="s">
        <v>3259</v>
      </c>
      <c r="D1488" s="22"/>
      <c r="E1488" s="22" t="s">
        <v>3260</v>
      </c>
      <c r="F1488" s="22" t="s">
        <v>1255</v>
      </c>
      <c r="G1488" s="22" t="s">
        <v>1688</v>
      </c>
      <c r="H1488" s="22" t="s">
        <v>355</v>
      </c>
      <c r="I1488" s="21" t="str">
        <f t="shared" si="73"/>
        <v>ADMINISTRASI</v>
      </c>
      <c r="J1488" s="21" t="s">
        <v>27</v>
      </c>
      <c r="M1488" s="14" t="s">
        <v>3259</v>
      </c>
    </row>
    <row r="1489" spans="1:13">
      <c r="A1489" s="22">
        <f t="shared" si="74"/>
        <v>1485</v>
      </c>
      <c r="B1489" s="21" t="str">
        <f t="shared" si="72"/>
        <v>80002843</v>
      </c>
      <c r="C1489" s="21" t="s">
        <v>3261</v>
      </c>
      <c r="D1489" s="22"/>
      <c r="E1489" s="22" t="s">
        <v>3262</v>
      </c>
      <c r="F1489" s="22" t="s">
        <v>1255</v>
      </c>
      <c r="G1489" s="22" t="s">
        <v>1264</v>
      </c>
      <c r="H1489" s="22" t="s">
        <v>206</v>
      </c>
      <c r="I1489" s="21" t="str">
        <f t="shared" si="73"/>
        <v>OPERASIONAL</v>
      </c>
      <c r="J1489" s="21" t="s">
        <v>16</v>
      </c>
      <c r="M1489" s="14" t="s">
        <v>3261</v>
      </c>
    </row>
    <row r="1490" spans="1:13">
      <c r="A1490" s="22">
        <f t="shared" si="74"/>
        <v>1486</v>
      </c>
      <c r="B1490" s="21" t="str">
        <f t="shared" si="72"/>
        <v>80000671</v>
      </c>
      <c r="C1490" s="21" t="s">
        <v>3263</v>
      </c>
      <c r="D1490" s="22"/>
      <c r="E1490" s="22" t="s">
        <v>3264</v>
      </c>
      <c r="F1490" s="22" t="s">
        <v>1255</v>
      </c>
      <c r="G1490" s="22" t="s">
        <v>1264</v>
      </c>
      <c r="H1490" s="22" t="s">
        <v>1262</v>
      </c>
      <c r="I1490" s="21" t="str">
        <f t="shared" si="73"/>
        <v>OPERASIONAL</v>
      </c>
      <c r="J1490" s="21" t="s">
        <v>16</v>
      </c>
      <c r="M1490" s="14" t="s">
        <v>3263</v>
      </c>
    </row>
    <row r="1491" spans="1:13">
      <c r="A1491" s="22">
        <f t="shared" si="74"/>
        <v>1487</v>
      </c>
      <c r="B1491" s="21" t="str">
        <f t="shared" si="72"/>
        <v>80004095</v>
      </c>
      <c r="C1491" s="21">
        <v>80004095</v>
      </c>
      <c r="D1491" s="22"/>
      <c r="E1491" s="22" t="s">
        <v>3265</v>
      </c>
      <c r="F1491" s="22" t="s">
        <v>1255</v>
      </c>
      <c r="G1491" s="22" t="s">
        <v>205</v>
      </c>
      <c r="H1491" s="22" t="s">
        <v>405</v>
      </c>
      <c r="I1491" s="21" t="str">
        <f t="shared" si="73"/>
        <v>OPERASIONAL</v>
      </c>
      <c r="J1491" s="21" t="s">
        <v>16</v>
      </c>
      <c r="M1491" s="14" t="s">
        <v>3266</v>
      </c>
    </row>
    <row r="1492" spans="1:13">
      <c r="A1492" s="22">
        <f t="shared" si="74"/>
        <v>1488</v>
      </c>
      <c r="B1492" s="21" t="str">
        <f t="shared" si="72"/>
        <v>80002480</v>
      </c>
      <c r="C1492" s="21" t="s">
        <v>3267</v>
      </c>
      <c r="D1492" s="22"/>
      <c r="E1492" s="22" t="s">
        <v>3268</v>
      </c>
      <c r="F1492" s="22" t="s">
        <v>1255</v>
      </c>
      <c r="G1492" s="22" t="s">
        <v>205</v>
      </c>
      <c r="H1492" s="22" t="s">
        <v>1262</v>
      </c>
      <c r="I1492" s="21" t="str">
        <f t="shared" si="73"/>
        <v>OPERASIONAL</v>
      </c>
      <c r="J1492" s="21" t="s">
        <v>16</v>
      </c>
      <c r="M1492" s="14" t="s">
        <v>3267</v>
      </c>
    </row>
    <row r="1493" spans="1:13">
      <c r="A1493" s="22">
        <f t="shared" si="74"/>
        <v>1489</v>
      </c>
      <c r="B1493" s="21" t="str">
        <f t="shared" si="72"/>
        <v>80001109</v>
      </c>
      <c r="C1493" s="21" t="s">
        <v>3269</v>
      </c>
      <c r="D1493" s="22"/>
      <c r="E1493" s="22" t="s">
        <v>3270</v>
      </c>
      <c r="F1493" s="22" t="s">
        <v>1255</v>
      </c>
      <c r="G1493" s="22" t="s">
        <v>205</v>
      </c>
      <c r="H1493" s="22" t="s">
        <v>1262</v>
      </c>
      <c r="I1493" s="21" t="str">
        <f t="shared" si="73"/>
        <v>OPERASIONAL</v>
      </c>
      <c r="J1493" s="21" t="s">
        <v>16</v>
      </c>
      <c r="M1493" s="14" t="s">
        <v>3269</v>
      </c>
    </row>
    <row r="1494" spans="1:13">
      <c r="A1494" s="22">
        <f t="shared" si="74"/>
        <v>1490</v>
      </c>
      <c r="B1494" s="21" t="str">
        <f t="shared" si="72"/>
        <v>80003984</v>
      </c>
      <c r="C1494" s="21" t="s">
        <v>3271</v>
      </c>
      <c r="D1494" s="22"/>
      <c r="E1494" s="22" t="s">
        <v>3272</v>
      </c>
      <c r="F1494" s="22" t="s">
        <v>1255</v>
      </c>
      <c r="G1494" s="22" t="s">
        <v>205</v>
      </c>
      <c r="H1494" s="22" t="s">
        <v>1262</v>
      </c>
      <c r="I1494" s="21" t="str">
        <f t="shared" si="73"/>
        <v>OPERASIONAL</v>
      </c>
      <c r="J1494" s="21" t="s">
        <v>16</v>
      </c>
      <c r="M1494" s="14" t="s">
        <v>3271</v>
      </c>
    </row>
    <row r="1495" spans="1:13">
      <c r="A1495" s="22">
        <f t="shared" si="74"/>
        <v>1491</v>
      </c>
      <c r="B1495" s="21" t="str">
        <f t="shared" si="72"/>
        <v>80004899</v>
      </c>
      <c r="C1495" s="21" t="s">
        <v>3273</v>
      </c>
      <c r="D1495" s="22"/>
      <c r="E1495" s="22" t="s">
        <v>3274</v>
      </c>
      <c r="F1495" s="22" t="s">
        <v>1255</v>
      </c>
      <c r="G1495" s="22" t="s">
        <v>3275</v>
      </c>
      <c r="H1495" s="22" t="s">
        <v>15</v>
      </c>
      <c r="I1495" s="21" t="str">
        <f t="shared" si="73"/>
        <v>PENGAWAS</v>
      </c>
      <c r="J1495" s="21" t="s">
        <v>57</v>
      </c>
      <c r="M1495" s="14" t="s">
        <v>3273</v>
      </c>
    </row>
    <row r="1496" spans="1:13">
      <c r="A1496" s="22">
        <f t="shared" si="74"/>
        <v>1492</v>
      </c>
      <c r="B1496" s="21" t="str">
        <f t="shared" si="72"/>
        <v>80002963</v>
      </c>
      <c r="C1496" s="21" t="s">
        <v>3276</v>
      </c>
      <c r="D1496" s="22"/>
      <c r="E1496" s="22" t="s">
        <v>3277</v>
      </c>
      <c r="F1496" s="22" t="s">
        <v>1255</v>
      </c>
      <c r="G1496" s="22" t="s">
        <v>1436</v>
      </c>
      <c r="H1496" s="22" t="s">
        <v>937</v>
      </c>
      <c r="I1496" s="21" t="str">
        <f t="shared" si="73"/>
        <v>OPERASIONAL</v>
      </c>
      <c r="J1496" s="21" t="s">
        <v>16</v>
      </c>
      <c r="M1496" s="14" t="s">
        <v>3276</v>
      </c>
    </row>
    <row r="1497" spans="1:13">
      <c r="A1497" s="22">
        <f t="shared" si="74"/>
        <v>1493</v>
      </c>
      <c r="B1497" s="21" t="str">
        <f t="shared" si="72"/>
        <v>80000661</v>
      </c>
      <c r="C1497" s="21" t="s">
        <v>3278</v>
      </c>
      <c r="D1497" s="22"/>
      <c r="E1497" s="22" t="s">
        <v>3279</v>
      </c>
      <c r="F1497" s="22" t="s">
        <v>1255</v>
      </c>
      <c r="G1497" s="22" t="s">
        <v>1264</v>
      </c>
      <c r="H1497" s="22" t="s">
        <v>1262</v>
      </c>
      <c r="I1497" s="21" t="str">
        <f t="shared" si="73"/>
        <v>OPERASIONAL</v>
      </c>
      <c r="J1497" s="21" t="s">
        <v>16</v>
      </c>
      <c r="M1497" s="14" t="s">
        <v>3278</v>
      </c>
    </row>
    <row r="1498" spans="1:13">
      <c r="A1498" s="22">
        <f t="shared" si="74"/>
        <v>1494</v>
      </c>
      <c r="B1498" s="21" t="str">
        <f t="shared" si="72"/>
        <v>80004987</v>
      </c>
      <c r="C1498" s="21">
        <v>80004987</v>
      </c>
      <c r="D1498" s="22"/>
      <c r="E1498" s="22" t="s">
        <v>3280</v>
      </c>
      <c r="F1498" s="22" t="s">
        <v>1255</v>
      </c>
      <c r="G1498" s="22" t="s">
        <v>205</v>
      </c>
      <c r="H1498" s="22" t="s">
        <v>405</v>
      </c>
      <c r="I1498" s="21" t="str">
        <f t="shared" si="73"/>
        <v>OPERASIONAL</v>
      </c>
      <c r="J1498" s="21" t="s">
        <v>16</v>
      </c>
      <c r="M1498" s="14" t="s">
        <v>3281</v>
      </c>
    </row>
    <row r="1499" spans="1:13">
      <c r="A1499" s="22">
        <f t="shared" si="74"/>
        <v>1495</v>
      </c>
      <c r="B1499" s="21" t="str">
        <f t="shared" si="72"/>
        <v>80002892</v>
      </c>
      <c r="C1499" s="21" t="s">
        <v>3282</v>
      </c>
      <c r="D1499" s="22"/>
      <c r="E1499" s="22" t="s">
        <v>3283</v>
      </c>
      <c r="F1499" s="22" t="s">
        <v>1255</v>
      </c>
      <c r="G1499" s="22" t="s">
        <v>205</v>
      </c>
      <c r="H1499" s="22" t="s">
        <v>206</v>
      </c>
      <c r="I1499" s="21" t="str">
        <f t="shared" si="73"/>
        <v>OPERASIONAL</v>
      </c>
      <c r="J1499" s="21" t="s">
        <v>16</v>
      </c>
      <c r="M1499" s="14" t="s">
        <v>3282</v>
      </c>
    </row>
    <row r="1500" spans="1:13">
      <c r="A1500" s="22">
        <f t="shared" si="74"/>
        <v>1496</v>
      </c>
      <c r="B1500" s="21" t="str">
        <f t="shared" si="72"/>
        <v>80004991</v>
      </c>
      <c r="C1500" s="21">
        <v>80004991</v>
      </c>
      <c r="D1500" s="22"/>
      <c r="E1500" s="22" t="s">
        <v>3284</v>
      </c>
      <c r="F1500" s="22" t="s">
        <v>1255</v>
      </c>
      <c r="G1500" s="22" t="s">
        <v>205</v>
      </c>
      <c r="H1500" s="22" t="s">
        <v>405</v>
      </c>
      <c r="I1500" s="21" t="str">
        <f t="shared" si="73"/>
        <v>OPERASIONAL</v>
      </c>
      <c r="J1500" s="21" t="s">
        <v>16</v>
      </c>
      <c r="M1500" s="14" t="s">
        <v>3285</v>
      </c>
    </row>
    <row r="1501" spans="1:13">
      <c r="A1501" s="22">
        <f t="shared" si="74"/>
        <v>1497</v>
      </c>
      <c r="B1501" s="21" t="str">
        <f t="shared" si="72"/>
        <v>80002684</v>
      </c>
      <c r="C1501" s="21" t="s">
        <v>3286</v>
      </c>
      <c r="D1501" s="22"/>
      <c r="E1501" s="22" t="s">
        <v>3287</v>
      </c>
      <c r="F1501" s="22" t="s">
        <v>1255</v>
      </c>
      <c r="G1501" s="22" t="s">
        <v>205</v>
      </c>
      <c r="H1501" s="22" t="s">
        <v>206</v>
      </c>
      <c r="I1501" s="21" t="str">
        <f t="shared" si="73"/>
        <v>OPERASIONAL</v>
      </c>
      <c r="J1501" s="21" t="s">
        <v>16</v>
      </c>
      <c r="M1501" s="14" t="s">
        <v>3286</v>
      </c>
    </row>
    <row r="1502" spans="1:13">
      <c r="A1502" s="22">
        <f t="shared" si="74"/>
        <v>1498</v>
      </c>
      <c r="B1502" s="21" t="str">
        <f t="shared" si="72"/>
        <v>80002844</v>
      </c>
      <c r="C1502" s="21" t="s">
        <v>3288</v>
      </c>
      <c r="D1502" s="22"/>
      <c r="E1502" s="22" t="s">
        <v>3289</v>
      </c>
      <c r="F1502" s="22" t="s">
        <v>1255</v>
      </c>
      <c r="G1502" s="22" t="s">
        <v>205</v>
      </c>
      <c r="H1502" s="22" t="s">
        <v>652</v>
      </c>
      <c r="I1502" s="21" t="str">
        <f t="shared" si="73"/>
        <v>OPERASIONAL</v>
      </c>
      <c r="J1502" s="21" t="s">
        <v>16</v>
      </c>
      <c r="M1502" s="14" t="s">
        <v>3288</v>
      </c>
    </row>
    <row r="1503" spans="1:13">
      <c r="A1503" s="22">
        <f t="shared" si="74"/>
        <v>1499</v>
      </c>
      <c r="B1503" s="21" t="str">
        <f t="shared" si="72"/>
        <v>80002522</v>
      </c>
      <c r="C1503" s="21" t="s">
        <v>3290</v>
      </c>
      <c r="D1503" s="22"/>
      <c r="E1503" s="22" t="s">
        <v>3291</v>
      </c>
      <c r="F1503" s="22" t="s">
        <v>1255</v>
      </c>
      <c r="G1503" s="22" t="s">
        <v>205</v>
      </c>
      <c r="H1503" s="22" t="s">
        <v>1262</v>
      </c>
      <c r="I1503" s="21" t="str">
        <f t="shared" si="73"/>
        <v>OPERASIONAL</v>
      </c>
      <c r="J1503" s="21" t="s">
        <v>16</v>
      </c>
      <c r="M1503" s="14" t="s">
        <v>3290</v>
      </c>
    </row>
    <row r="1504" spans="1:13">
      <c r="A1504" s="22">
        <f t="shared" si="74"/>
        <v>1500</v>
      </c>
      <c r="B1504" s="21" t="str">
        <f t="shared" si="72"/>
        <v>80003562</v>
      </c>
      <c r="C1504" s="21" t="s">
        <v>3292</v>
      </c>
      <c r="D1504" s="22"/>
      <c r="E1504" s="22" t="s">
        <v>3293</v>
      </c>
      <c r="F1504" s="22" t="s">
        <v>1255</v>
      </c>
      <c r="G1504" s="22" t="s">
        <v>1280</v>
      </c>
      <c r="H1504" s="22" t="s">
        <v>206</v>
      </c>
      <c r="I1504" s="21" t="str">
        <f t="shared" si="73"/>
        <v>OPERASIONAL</v>
      </c>
      <c r="J1504" s="21" t="s">
        <v>16</v>
      </c>
      <c r="M1504" s="14" t="s">
        <v>3292</v>
      </c>
    </row>
    <row r="1505" spans="1:13">
      <c r="A1505" s="22">
        <f t="shared" si="74"/>
        <v>1501</v>
      </c>
      <c r="B1505" s="21" t="str">
        <f t="shared" si="72"/>
        <v>80004989</v>
      </c>
      <c r="C1505" s="21">
        <v>80004989</v>
      </c>
      <c r="D1505" s="22"/>
      <c r="E1505" s="22" t="s">
        <v>3294</v>
      </c>
      <c r="F1505" s="22" t="s">
        <v>1255</v>
      </c>
      <c r="G1505" s="22" t="s">
        <v>205</v>
      </c>
      <c r="H1505" s="22" t="s">
        <v>405</v>
      </c>
      <c r="I1505" s="21" t="str">
        <f t="shared" si="73"/>
        <v>OPERASIONAL</v>
      </c>
      <c r="J1505" s="21" t="s">
        <v>16</v>
      </c>
      <c r="M1505" s="14" t="s">
        <v>3295</v>
      </c>
    </row>
    <row r="1506" spans="1:13">
      <c r="A1506" s="22">
        <f t="shared" si="74"/>
        <v>1502</v>
      </c>
      <c r="B1506" s="21" t="str">
        <f t="shared" si="72"/>
        <v>80004094</v>
      </c>
      <c r="C1506" s="21">
        <v>80004094</v>
      </c>
      <c r="D1506" s="22"/>
      <c r="E1506" s="22" t="s">
        <v>3296</v>
      </c>
      <c r="F1506" s="22" t="s">
        <v>1255</v>
      </c>
      <c r="G1506" s="22" t="s">
        <v>205</v>
      </c>
      <c r="H1506" s="22" t="s">
        <v>405</v>
      </c>
      <c r="I1506" s="21" t="str">
        <f t="shared" si="73"/>
        <v>OPERASIONAL</v>
      </c>
      <c r="J1506" s="21" t="s">
        <v>16</v>
      </c>
      <c r="M1506" s="14" t="s">
        <v>3297</v>
      </c>
    </row>
    <row r="1507" spans="1:13">
      <c r="A1507" s="22">
        <f t="shared" si="74"/>
        <v>1503</v>
      </c>
      <c r="B1507" s="21" t="str">
        <f t="shared" si="72"/>
        <v>00116032</v>
      </c>
      <c r="C1507" s="21" t="s">
        <v>3298</v>
      </c>
      <c r="D1507" s="22"/>
      <c r="E1507" s="22" t="s">
        <v>3299</v>
      </c>
      <c r="F1507" s="22" t="s">
        <v>1255</v>
      </c>
      <c r="G1507" s="22" t="s">
        <v>3300</v>
      </c>
      <c r="H1507" s="22" t="s">
        <v>2026</v>
      </c>
      <c r="I1507" s="21" t="str">
        <f t="shared" si="73"/>
        <v>PENGAWAS</v>
      </c>
      <c r="J1507" s="21" t="s">
        <v>57</v>
      </c>
      <c r="M1507" s="14" t="s">
        <v>3298</v>
      </c>
    </row>
    <row r="1508" spans="1:13">
      <c r="A1508" s="22">
        <f t="shared" si="74"/>
        <v>1504</v>
      </c>
      <c r="B1508" s="21" t="str">
        <f t="shared" si="72"/>
        <v>80004840</v>
      </c>
      <c r="C1508" s="21">
        <v>80004840</v>
      </c>
      <c r="D1508" s="22"/>
      <c r="E1508" s="22" t="s">
        <v>3301</v>
      </c>
      <c r="F1508" s="22" t="s">
        <v>1255</v>
      </c>
      <c r="G1508" s="22" t="s">
        <v>1264</v>
      </c>
      <c r="H1508" s="22" t="s">
        <v>405</v>
      </c>
      <c r="I1508" s="21" t="str">
        <f t="shared" si="73"/>
        <v>OPERASIONAL</v>
      </c>
      <c r="J1508" s="21" t="s">
        <v>16</v>
      </c>
      <c r="M1508" s="14" t="s">
        <v>3302</v>
      </c>
    </row>
    <row r="1509" spans="1:13">
      <c r="A1509" s="22">
        <f t="shared" si="74"/>
        <v>1505</v>
      </c>
      <c r="B1509" s="21" t="str">
        <f t="shared" si="72"/>
        <v>00206201</v>
      </c>
      <c r="C1509" s="21" t="s">
        <v>3303</v>
      </c>
      <c r="D1509" s="22"/>
      <c r="E1509" s="22" t="s">
        <v>3304</v>
      </c>
      <c r="F1509" s="22" t="s">
        <v>1255</v>
      </c>
      <c r="G1509" s="22" t="s">
        <v>1367</v>
      </c>
      <c r="H1509" s="22" t="s">
        <v>1321</v>
      </c>
      <c r="I1509" s="21" t="str">
        <f t="shared" si="73"/>
        <v>PENGAWAS</v>
      </c>
      <c r="J1509" s="21" t="s">
        <v>57</v>
      </c>
      <c r="M1509" s="14" t="s">
        <v>3303</v>
      </c>
    </row>
    <row r="1510" spans="1:13">
      <c r="A1510" s="22">
        <f t="shared" si="74"/>
        <v>1506</v>
      </c>
      <c r="B1510" s="21" t="str">
        <f t="shared" si="72"/>
        <v>80004584</v>
      </c>
      <c r="C1510" s="21">
        <v>80004584</v>
      </c>
      <c r="D1510" s="22"/>
      <c r="E1510" s="22" t="s">
        <v>3304</v>
      </c>
      <c r="F1510" s="22" t="s">
        <v>1255</v>
      </c>
      <c r="G1510" s="22" t="s">
        <v>205</v>
      </c>
      <c r="H1510" s="22" t="s">
        <v>405</v>
      </c>
      <c r="I1510" s="21" t="str">
        <f t="shared" si="73"/>
        <v>OPERASIONAL</v>
      </c>
      <c r="J1510" s="21" t="s">
        <v>16</v>
      </c>
      <c r="M1510" s="14" t="s">
        <v>3305</v>
      </c>
    </row>
    <row r="1511" spans="1:13">
      <c r="A1511" s="22">
        <f t="shared" si="74"/>
        <v>1507</v>
      </c>
      <c r="B1511" s="21" t="str">
        <f t="shared" si="72"/>
        <v>80002483</v>
      </c>
      <c r="C1511" s="21" t="s">
        <v>3306</v>
      </c>
      <c r="D1511" s="22"/>
      <c r="E1511" s="22" t="s">
        <v>3307</v>
      </c>
      <c r="F1511" s="22" t="s">
        <v>1255</v>
      </c>
      <c r="G1511" s="22" t="s">
        <v>205</v>
      </c>
      <c r="H1511" s="22" t="s">
        <v>1262</v>
      </c>
      <c r="I1511" s="21" t="str">
        <f t="shared" si="73"/>
        <v>OPERASIONAL</v>
      </c>
      <c r="J1511" s="21" t="s">
        <v>16</v>
      </c>
      <c r="M1511" s="14" t="s">
        <v>3306</v>
      </c>
    </row>
    <row r="1512" spans="1:13">
      <c r="A1512" s="22">
        <f t="shared" si="74"/>
        <v>1508</v>
      </c>
      <c r="B1512" s="21" t="str">
        <f t="shared" si="72"/>
        <v>80000882</v>
      </c>
      <c r="C1512" s="21" t="s">
        <v>3308</v>
      </c>
      <c r="D1512" s="22"/>
      <c r="E1512" s="22" t="s">
        <v>3309</v>
      </c>
      <c r="F1512" s="22" t="s">
        <v>1255</v>
      </c>
      <c r="G1512" s="22" t="s">
        <v>1264</v>
      </c>
      <c r="H1512" s="22" t="s">
        <v>1262</v>
      </c>
      <c r="I1512" s="21" t="str">
        <f t="shared" si="73"/>
        <v>OPERASIONAL</v>
      </c>
      <c r="J1512" s="21" t="s">
        <v>16</v>
      </c>
      <c r="M1512" s="14" t="s">
        <v>3308</v>
      </c>
    </row>
    <row r="1513" spans="1:13">
      <c r="A1513" s="22">
        <f t="shared" si="74"/>
        <v>1509</v>
      </c>
      <c r="B1513" s="21" t="str">
        <f t="shared" si="72"/>
        <v>80004091</v>
      </c>
      <c r="C1513" s="21">
        <v>80004091</v>
      </c>
      <c r="D1513" s="22"/>
      <c r="E1513" s="22" t="s">
        <v>3310</v>
      </c>
      <c r="F1513" s="22" t="s">
        <v>1255</v>
      </c>
      <c r="G1513" s="22" t="s">
        <v>205</v>
      </c>
      <c r="H1513" s="22" t="s">
        <v>405</v>
      </c>
      <c r="I1513" s="21" t="str">
        <f t="shared" si="73"/>
        <v>OPERASIONAL</v>
      </c>
      <c r="J1513" s="21" t="s">
        <v>16</v>
      </c>
      <c r="M1513" s="14" t="s">
        <v>3311</v>
      </c>
    </row>
    <row r="1514" spans="1:13">
      <c r="A1514" s="22">
        <f t="shared" si="74"/>
        <v>1510</v>
      </c>
      <c r="B1514" s="21" t="str">
        <f t="shared" si="72"/>
        <v>80002528</v>
      </c>
      <c r="C1514" s="21" t="s">
        <v>3312</v>
      </c>
      <c r="D1514" s="22"/>
      <c r="E1514" s="22" t="s">
        <v>3313</v>
      </c>
      <c r="F1514" s="22" t="s">
        <v>1255</v>
      </c>
      <c r="G1514" s="22" t="s">
        <v>205</v>
      </c>
      <c r="H1514" s="22" t="s">
        <v>1262</v>
      </c>
      <c r="I1514" s="21" t="str">
        <f t="shared" si="73"/>
        <v>OPERASIONAL</v>
      </c>
      <c r="J1514" s="21" t="s">
        <v>16</v>
      </c>
      <c r="M1514" s="14" t="s">
        <v>3312</v>
      </c>
    </row>
    <row r="1515" spans="1:13">
      <c r="A1515" s="22">
        <f t="shared" si="74"/>
        <v>1511</v>
      </c>
      <c r="B1515" s="21" t="str">
        <f t="shared" si="72"/>
        <v>80002315</v>
      </c>
      <c r="C1515" s="21" t="s">
        <v>3314</v>
      </c>
      <c r="D1515" s="22"/>
      <c r="E1515" s="22" t="s">
        <v>3315</v>
      </c>
      <c r="F1515" s="22" t="s">
        <v>1255</v>
      </c>
      <c r="G1515" s="22" t="s">
        <v>2906</v>
      </c>
      <c r="H1515" s="22" t="s">
        <v>2907</v>
      </c>
      <c r="I1515" s="21" t="str">
        <f t="shared" si="73"/>
        <v>PENGAWAS</v>
      </c>
      <c r="J1515" s="21" t="s">
        <v>57</v>
      </c>
      <c r="M1515" s="14" t="s">
        <v>3314</v>
      </c>
    </row>
    <row r="1516" spans="1:13">
      <c r="A1516" s="22">
        <f t="shared" si="74"/>
        <v>1512</v>
      </c>
      <c r="B1516" s="21" t="str">
        <f t="shared" si="72"/>
        <v>80002484</v>
      </c>
      <c r="C1516" s="21" t="s">
        <v>3316</v>
      </c>
      <c r="D1516" s="22"/>
      <c r="E1516" s="22" t="s">
        <v>3317</v>
      </c>
      <c r="F1516" s="22" t="s">
        <v>1255</v>
      </c>
      <c r="G1516" s="22" t="s">
        <v>205</v>
      </c>
      <c r="H1516" s="22" t="s">
        <v>1262</v>
      </c>
      <c r="I1516" s="21" t="str">
        <f t="shared" si="73"/>
        <v>OPERASIONAL</v>
      </c>
      <c r="J1516" s="21" t="s">
        <v>16</v>
      </c>
      <c r="M1516" s="14" t="s">
        <v>3316</v>
      </c>
    </row>
    <row r="1517" spans="1:13">
      <c r="A1517" s="22">
        <f t="shared" si="74"/>
        <v>1513</v>
      </c>
      <c r="B1517" s="21" t="str">
        <f t="shared" si="72"/>
        <v>80002671</v>
      </c>
      <c r="C1517" s="21" t="s">
        <v>3318</v>
      </c>
      <c r="D1517" s="22"/>
      <c r="E1517" s="22" t="s">
        <v>3319</v>
      </c>
      <c r="F1517" s="22" t="s">
        <v>1255</v>
      </c>
      <c r="G1517" s="22" t="s">
        <v>205</v>
      </c>
      <c r="H1517" s="22" t="s">
        <v>206</v>
      </c>
      <c r="I1517" s="21" t="str">
        <f t="shared" si="73"/>
        <v>OPERASIONAL</v>
      </c>
      <c r="J1517" s="21" t="s">
        <v>16</v>
      </c>
      <c r="M1517" s="14" t="s">
        <v>3318</v>
      </c>
    </row>
    <row r="1518" spans="1:13">
      <c r="A1518" s="22">
        <f t="shared" si="74"/>
        <v>1514</v>
      </c>
      <c r="B1518" s="21" t="str">
        <f t="shared" si="72"/>
        <v>80003199</v>
      </c>
      <c r="C1518" s="21" t="s">
        <v>3320</v>
      </c>
      <c r="D1518" s="22"/>
      <c r="E1518" s="22" t="s">
        <v>3321</v>
      </c>
      <c r="F1518" s="22" t="s">
        <v>1255</v>
      </c>
      <c r="G1518" s="22" t="s">
        <v>1264</v>
      </c>
      <c r="H1518" s="22" t="s">
        <v>1262</v>
      </c>
      <c r="I1518" s="21" t="str">
        <f t="shared" si="73"/>
        <v>OPERASIONAL</v>
      </c>
      <c r="J1518" s="21" t="s">
        <v>16</v>
      </c>
      <c r="M1518" s="14" t="s">
        <v>3320</v>
      </c>
    </row>
    <row r="1519" spans="1:13">
      <c r="A1519" s="22">
        <f t="shared" si="74"/>
        <v>1515</v>
      </c>
      <c r="B1519" s="21" t="str">
        <f t="shared" si="72"/>
        <v>80004099</v>
      </c>
      <c r="C1519" s="21">
        <v>80004099</v>
      </c>
      <c r="D1519" s="22"/>
      <c r="E1519" s="22" t="s">
        <v>3322</v>
      </c>
      <c r="F1519" s="22" t="s">
        <v>1255</v>
      </c>
      <c r="G1519" s="22" t="s">
        <v>205</v>
      </c>
      <c r="H1519" s="22" t="s">
        <v>405</v>
      </c>
      <c r="I1519" s="21" t="str">
        <f t="shared" si="73"/>
        <v>OPERASIONAL</v>
      </c>
      <c r="J1519" s="21" t="s">
        <v>16</v>
      </c>
      <c r="M1519" s="14" t="s">
        <v>3323</v>
      </c>
    </row>
    <row r="1520" spans="1:13">
      <c r="A1520" s="22">
        <f t="shared" si="74"/>
        <v>1516</v>
      </c>
      <c r="B1520" s="21" t="str">
        <f t="shared" si="72"/>
        <v>80003291</v>
      </c>
      <c r="C1520" s="21">
        <v>80003291</v>
      </c>
      <c r="D1520" s="22"/>
      <c r="E1520" s="22" t="s">
        <v>3324</v>
      </c>
      <c r="F1520" s="22" t="s">
        <v>1255</v>
      </c>
      <c r="G1520" s="22" t="s">
        <v>1264</v>
      </c>
      <c r="H1520" s="22" t="s">
        <v>1262</v>
      </c>
      <c r="I1520" s="21" t="str">
        <f t="shared" si="73"/>
        <v>OPERASIONAL</v>
      </c>
      <c r="J1520" s="21" t="s">
        <v>16</v>
      </c>
      <c r="M1520" s="14" t="s">
        <v>3325</v>
      </c>
    </row>
    <row r="1521" spans="1:13">
      <c r="A1521" s="22">
        <f t="shared" si="74"/>
        <v>1517</v>
      </c>
      <c r="B1521" s="21" t="str">
        <f t="shared" si="72"/>
        <v>80004939</v>
      </c>
      <c r="C1521" s="21">
        <v>80004939</v>
      </c>
      <c r="D1521" s="22"/>
      <c r="E1521" s="22" t="s">
        <v>3326</v>
      </c>
      <c r="F1521" s="22" t="s">
        <v>1255</v>
      </c>
      <c r="G1521" s="22" t="s">
        <v>1264</v>
      </c>
      <c r="H1521" s="22" t="s">
        <v>405</v>
      </c>
      <c r="I1521" s="21" t="str">
        <f t="shared" si="73"/>
        <v>OPERASIONAL</v>
      </c>
      <c r="J1521" s="21" t="s">
        <v>16</v>
      </c>
      <c r="M1521" s="14" t="s">
        <v>3327</v>
      </c>
    </row>
    <row r="1522" spans="1:13">
      <c r="A1522" s="22">
        <f t="shared" si="74"/>
        <v>1518</v>
      </c>
      <c r="B1522" s="21" t="str">
        <f t="shared" si="72"/>
        <v>80002101</v>
      </c>
      <c r="C1522" s="21" t="s">
        <v>3328</v>
      </c>
      <c r="D1522" s="22"/>
      <c r="E1522" s="22" t="s">
        <v>3329</v>
      </c>
      <c r="F1522" s="22" t="s">
        <v>1255</v>
      </c>
      <c r="G1522" s="22" t="s">
        <v>2069</v>
      </c>
      <c r="H1522" s="22" t="s">
        <v>1300</v>
      </c>
      <c r="I1522" s="21" t="str">
        <f t="shared" si="73"/>
        <v>PENGAWAS</v>
      </c>
      <c r="J1522" s="21" t="s">
        <v>57</v>
      </c>
      <c r="M1522" s="14" t="s">
        <v>3328</v>
      </c>
    </row>
    <row r="1523" spans="1:13">
      <c r="A1523" s="22">
        <f t="shared" si="74"/>
        <v>1519</v>
      </c>
      <c r="B1523" s="21" t="str">
        <f t="shared" si="72"/>
        <v>80003560</v>
      </c>
      <c r="C1523" s="21" t="s">
        <v>3330</v>
      </c>
      <c r="D1523" s="22"/>
      <c r="E1523" s="22" t="s">
        <v>3331</v>
      </c>
      <c r="F1523" s="22" t="s">
        <v>1255</v>
      </c>
      <c r="G1523" s="22" t="s">
        <v>205</v>
      </c>
      <c r="H1523" s="22" t="s">
        <v>206</v>
      </c>
      <c r="I1523" s="21" t="str">
        <f t="shared" si="73"/>
        <v>OPERASIONAL</v>
      </c>
      <c r="J1523" s="21" t="s">
        <v>16</v>
      </c>
      <c r="M1523" s="14" t="s">
        <v>3330</v>
      </c>
    </row>
    <row r="1524" spans="1:13">
      <c r="A1524" s="22">
        <f t="shared" si="74"/>
        <v>1520</v>
      </c>
      <c r="B1524" s="21" t="str">
        <f t="shared" si="72"/>
        <v>80002592</v>
      </c>
      <c r="C1524" s="21" t="s">
        <v>3332</v>
      </c>
      <c r="D1524" s="22"/>
      <c r="E1524" s="22" t="s">
        <v>3333</v>
      </c>
      <c r="F1524" s="22" t="s">
        <v>1255</v>
      </c>
      <c r="G1524" s="22" t="s">
        <v>205</v>
      </c>
      <c r="H1524" s="22" t="s">
        <v>206</v>
      </c>
      <c r="I1524" s="21" t="str">
        <f t="shared" si="73"/>
        <v>OPERASIONAL</v>
      </c>
      <c r="J1524" s="21" t="s">
        <v>16</v>
      </c>
      <c r="M1524" s="14" t="s">
        <v>3332</v>
      </c>
    </row>
    <row r="1525" spans="1:13">
      <c r="A1525" s="22">
        <f t="shared" si="74"/>
        <v>1521</v>
      </c>
      <c r="B1525" s="21" t="str">
        <f t="shared" ref="B1525:B1537" si="75">TEXT(C1525,"00000000")</f>
        <v>80002124</v>
      </c>
      <c r="C1525" s="21" t="s">
        <v>3334</v>
      </c>
      <c r="D1525" s="22"/>
      <c r="E1525" s="22" t="s">
        <v>3335</v>
      </c>
      <c r="F1525" s="22" t="s">
        <v>1255</v>
      </c>
      <c r="G1525" s="22" t="s">
        <v>205</v>
      </c>
      <c r="H1525" s="22" t="s">
        <v>1262</v>
      </c>
      <c r="I1525" s="21" t="str">
        <f t="shared" si="73"/>
        <v>OPERASIONAL</v>
      </c>
      <c r="J1525" s="21" t="s">
        <v>16</v>
      </c>
      <c r="M1525" s="14" t="s">
        <v>3334</v>
      </c>
    </row>
    <row r="1526" spans="1:13">
      <c r="A1526" s="22">
        <f t="shared" si="74"/>
        <v>1522</v>
      </c>
      <c r="B1526" s="21" t="str">
        <f t="shared" si="75"/>
        <v>80002568</v>
      </c>
      <c r="C1526" s="21" t="s">
        <v>3336</v>
      </c>
      <c r="D1526" s="22"/>
      <c r="E1526" s="22" t="s">
        <v>3337</v>
      </c>
      <c r="F1526" s="22" t="s">
        <v>1255</v>
      </c>
      <c r="G1526" s="22" t="s">
        <v>205</v>
      </c>
      <c r="H1526" s="22" t="s">
        <v>206</v>
      </c>
      <c r="I1526" s="21" t="str">
        <f t="shared" si="73"/>
        <v>OPERASIONAL</v>
      </c>
      <c r="J1526" s="21" t="s">
        <v>16</v>
      </c>
      <c r="M1526" s="14" t="s">
        <v>3336</v>
      </c>
    </row>
    <row r="1527" spans="1:13">
      <c r="A1527" s="22">
        <f t="shared" si="74"/>
        <v>1523</v>
      </c>
      <c r="B1527" s="21" t="str">
        <f t="shared" si="75"/>
        <v>80003902</v>
      </c>
      <c r="C1527" s="21">
        <v>80003902</v>
      </c>
      <c r="D1527" s="22"/>
      <c r="E1527" s="22" t="s">
        <v>3338</v>
      </c>
      <c r="F1527" s="22" t="s">
        <v>1255</v>
      </c>
      <c r="G1527" s="22" t="s">
        <v>205</v>
      </c>
      <c r="H1527" s="22" t="s">
        <v>405</v>
      </c>
      <c r="I1527" s="21" t="str">
        <f t="shared" si="73"/>
        <v>OPERASIONAL</v>
      </c>
      <c r="J1527" s="21" t="s">
        <v>16</v>
      </c>
      <c r="M1527" s="14" t="s">
        <v>3339</v>
      </c>
    </row>
    <row r="1528" spans="1:13">
      <c r="A1528" s="22">
        <f t="shared" si="74"/>
        <v>1524</v>
      </c>
      <c r="B1528" s="21" t="str">
        <f t="shared" si="75"/>
        <v>80003963</v>
      </c>
      <c r="C1528" s="21">
        <v>80003963</v>
      </c>
      <c r="D1528" s="22"/>
      <c r="E1528" s="22" t="s">
        <v>3340</v>
      </c>
      <c r="F1528" s="22" t="s">
        <v>1255</v>
      </c>
      <c r="G1528" s="22" t="s">
        <v>205</v>
      </c>
      <c r="H1528" s="22" t="s">
        <v>405</v>
      </c>
      <c r="I1528" s="21" t="str">
        <f t="shared" si="73"/>
        <v>OPERASIONAL</v>
      </c>
      <c r="J1528" s="21" t="s">
        <v>16</v>
      </c>
      <c r="M1528" s="14" t="s">
        <v>3341</v>
      </c>
    </row>
    <row r="1529" spans="1:13">
      <c r="A1529" s="22">
        <f t="shared" si="74"/>
        <v>1525</v>
      </c>
      <c r="B1529" s="21" t="str">
        <f t="shared" si="75"/>
        <v>80003051</v>
      </c>
      <c r="C1529" s="21" t="s">
        <v>3342</v>
      </c>
      <c r="D1529" s="22"/>
      <c r="E1529" s="22" t="s">
        <v>3343</v>
      </c>
      <c r="F1529" s="22" t="s">
        <v>1255</v>
      </c>
      <c r="G1529" s="22" t="s">
        <v>205</v>
      </c>
      <c r="H1529" s="22" t="s">
        <v>1262</v>
      </c>
      <c r="I1529" s="21" t="str">
        <f t="shared" si="73"/>
        <v>OPERASIONAL</v>
      </c>
      <c r="J1529" s="21" t="s">
        <v>16</v>
      </c>
      <c r="M1529" s="14" t="s">
        <v>3342</v>
      </c>
    </row>
    <row r="1530" spans="1:13">
      <c r="A1530" s="22">
        <f t="shared" si="74"/>
        <v>1526</v>
      </c>
      <c r="B1530" s="21" t="str">
        <f t="shared" si="75"/>
        <v>80002694</v>
      </c>
      <c r="C1530" s="21" t="s">
        <v>3344</v>
      </c>
      <c r="D1530" s="22"/>
      <c r="E1530" s="22" t="s">
        <v>3345</v>
      </c>
      <c r="F1530" s="22" t="s">
        <v>1255</v>
      </c>
      <c r="G1530" s="22" t="s">
        <v>205</v>
      </c>
      <c r="H1530" s="22" t="s">
        <v>206</v>
      </c>
      <c r="I1530" s="21" t="str">
        <f t="shared" si="73"/>
        <v>OPERASIONAL</v>
      </c>
      <c r="J1530" s="21" t="s">
        <v>16</v>
      </c>
      <c r="M1530" s="14" t="s">
        <v>3344</v>
      </c>
    </row>
    <row r="1531" spans="1:13">
      <c r="A1531" s="22">
        <f t="shared" si="74"/>
        <v>1527</v>
      </c>
      <c r="B1531" s="21" t="str">
        <f t="shared" si="75"/>
        <v>80002120</v>
      </c>
      <c r="C1531" s="21" t="s">
        <v>3346</v>
      </c>
      <c r="D1531" s="22"/>
      <c r="E1531" s="22" t="s">
        <v>3347</v>
      </c>
      <c r="F1531" s="22" t="s">
        <v>1255</v>
      </c>
      <c r="G1531" s="22" t="s">
        <v>205</v>
      </c>
      <c r="H1531" s="22" t="s">
        <v>1262</v>
      </c>
      <c r="I1531" s="21" t="str">
        <f t="shared" si="73"/>
        <v>OPERASIONAL</v>
      </c>
      <c r="J1531" s="21" t="s">
        <v>16</v>
      </c>
      <c r="M1531" s="14" t="s">
        <v>3346</v>
      </c>
    </row>
    <row r="1532" spans="1:13">
      <c r="A1532" s="22">
        <f t="shared" si="74"/>
        <v>1528</v>
      </c>
      <c r="B1532" s="21" t="str">
        <f t="shared" si="75"/>
        <v>80003964</v>
      </c>
      <c r="C1532" s="21">
        <v>80003964</v>
      </c>
      <c r="D1532" s="22"/>
      <c r="E1532" s="22" t="s">
        <v>3348</v>
      </c>
      <c r="F1532" s="22" t="s">
        <v>1255</v>
      </c>
      <c r="G1532" s="22" t="s">
        <v>205</v>
      </c>
      <c r="H1532" s="22" t="s">
        <v>405</v>
      </c>
      <c r="I1532" s="21" t="str">
        <f t="shared" si="73"/>
        <v>OPERASIONAL</v>
      </c>
      <c r="J1532" s="21" t="s">
        <v>16</v>
      </c>
      <c r="M1532" s="14" t="s">
        <v>3349</v>
      </c>
    </row>
    <row r="1533" spans="1:13">
      <c r="A1533" s="22">
        <f t="shared" si="74"/>
        <v>1529</v>
      </c>
      <c r="B1533" s="21" t="str">
        <f t="shared" si="75"/>
        <v>80002687</v>
      </c>
      <c r="C1533" s="21" t="s">
        <v>3350</v>
      </c>
      <c r="D1533" s="22"/>
      <c r="E1533" s="22" t="s">
        <v>3351</v>
      </c>
      <c r="F1533" s="22" t="s">
        <v>1255</v>
      </c>
      <c r="G1533" s="22" t="s">
        <v>205</v>
      </c>
      <c r="H1533" s="22" t="s">
        <v>206</v>
      </c>
      <c r="I1533" s="21" t="str">
        <f t="shared" si="73"/>
        <v>OPERASIONAL</v>
      </c>
      <c r="J1533" s="21" t="s">
        <v>16</v>
      </c>
      <c r="M1533" s="14" t="s">
        <v>3350</v>
      </c>
    </row>
    <row r="1534" spans="1:13">
      <c r="A1534" s="22">
        <f t="shared" si="74"/>
        <v>1530</v>
      </c>
      <c r="B1534" s="21" t="str">
        <f t="shared" si="75"/>
        <v>80003962</v>
      </c>
      <c r="C1534" s="21">
        <v>80003962</v>
      </c>
      <c r="D1534" s="22"/>
      <c r="E1534" s="22" t="s">
        <v>3352</v>
      </c>
      <c r="F1534" s="22" t="s">
        <v>1255</v>
      </c>
      <c r="G1534" s="22" t="s">
        <v>205</v>
      </c>
      <c r="H1534" s="22" t="s">
        <v>405</v>
      </c>
      <c r="I1534" s="21" t="str">
        <f t="shared" si="73"/>
        <v>OPERASIONAL</v>
      </c>
      <c r="J1534" s="21" t="s">
        <v>16</v>
      </c>
      <c r="M1534" s="14" t="s">
        <v>3353</v>
      </c>
    </row>
    <row r="1535" spans="1:13">
      <c r="A1535" s="22">
        <f t="shared" si="74"/>
        <v>1531</v>
      </c>
      <c r="B1535" s="21" t="str">
        <f t="shared" si="75"/>
        <v>80002574</v>
      </c>
      <c r="C1535" s="21" t="s">
        <v>3354</v>
      </c>
      <c r="D1535" s="22"/>
      <c r="E1535" s="22" t="s">
        <v>3355</v>
      </c>
      <c r="F1535" s="22" t="s">
        <v>1255</v>
      </c>
      <c r="G1535" s="22" t="s">
        <v>1280</v>
      </c>
      <c r="H1535" s="22" t="s">
        <v>206</v>
      </c>
      <c r="I1535" s="21" t="str">
        <f t="shared" si="73"/>
        <v>OPERASIONAL</v>
      </c>
      <c r="J1535" s="21" t="s">
        <v>16</v>
      </c>
      <c r="M1535" s="14" t="s">
        <v>3354</v>
      </c>
    </row>
    <row r="1536" spans="1:13">
      <c r="A1536" s="22">
        <f t="shared" si="74"/>
        <v>1532</v>
      </c>
      <c r="B1536" s="21" t="str">
        <f t="shared" si="75"/>
        <v>80002576</v>
      </c>
      <c r="C1536" s="21" t="s">
        <v>3356</v>
      </c>
      <c r="D1536" s="22"/>
      <c r="E1536" s="22" t="s">
        <v>3357</v>
      </c>
      <c r="F1536" s="22" t="s">
        <v>1255</v>
      </c>
      <c r="G1536" s="22" t="s">
        <v>205</v>
      </c>
      <c r="H1536" s="22" t="s">
        <v>206</v>
      </c>
      <c r="I1536" s="21" t="str">
        <f t="shared" si="73"/>
        <v>OPERASIONAL</v>
      </c>
      <c r="J1536" s="21" t="s">
        <v>16</v>
      </c>
      <c r="M1536" s="14" t="s">
        <v>3356</v>
      </c>
    </row>
    <row r="1537" spans="1:13">
      <c r="A1537" s="22">
        <f t="shared" si="74"/>
        <v>1533</v>
      </c>
      <c r="B1537" s="21" t="str">
        <f t="shared" si="75"/>
        <v>80003825</v>
      </c>
      <c r="C1537" s="21">
        <v>80003825</v>
      </c>
      <c r="D1537" s="22"/>
      <c r="E1537" s="22" t="s">
        <v>3358</v>
      </c>
      <c r="F1537" s="22" t="s">
        <v>1255</v>
      </c>
      <c r="G1537" s="22" t="s">
        <v>1264</v>
      </c>
      <c r="H1537" s="22" t="s">
        <v>405</v>
      </c>
      <c r="I1537" s="21" t="str">
        <f t="shared" si="73"/>
        <v>OPERASIONAL</v>
      </c>
      <c r="J1537" s="21" t="s">
        <v>16</v>
      </c>
      <c r="M1537" s="14" t="s">
        <v>3359</v>
      </c>
    </row>
    <row r="1538" spans="1:13">
      <c r="A1538" s="22">
        <f t="shared" si="74"/>
        <v>1534</v>
      </c>
      <c r="B1538" s="21" t="str">
        <f t="shared" ref="B1538:B1543" si="76">TEXT(C1538,"00000000")</f>
        <v>80002006</v>
      </c>
      <c r="C1538" s="21" t="s">
        <v>3360</v>
      </c>
      <c r="D1538" s="22"/>
      <c r="E1538" s="22" t="s">
        <v>3361</v>
      </c>
      <c r="F1538" s="22" t="s">
        <v>1255</v>
      </c>
      <c r="G1538" s="22" t="s">
        <v>205</v>
      </c>
      <c r="H1538" s="22" t="s">
        <v>1262</v>
      </c>
      <c r="I1538" s="21" t="str">
        <f t="shared" si="73"/>
        <v>OPERASIONAL</v>
      </c>
      <c r="J1538" s="21" t="s">
        <v>16</v>
      </c>
      <c r="M1538" s="14" t="s">
        <v>3360</v>
      </c>
    </row>
    <row r="1539" spans="1:13">
      <c r="A1539" s="22">
        <f t="shared" si="74"/>
        <v>1535</v>
      </c>
      <c r="B1539" s="21" t="str">
        <f t="shared" si="76"/>
        <v>80003961</v>
      </c>
      <c r="C1539" s="21">
        <v>80003961</v>
      </c>
      <c r="D1539" s="22"/>
      <c r="E1539" s="22" t="s">
        <v>3362</v>
      </c>
      <c r="F1539" s="22" t="s">
        <v>1255</v>
      </c>
      <c r="G1539" s="22" t="s">
        <v>205</v>
      </c>
      <c r="H1539" s="22" t="s">
        <v>405</v>
      </c>
      <c r="I1539" s="21" t="str">
        <f t="shared" si="73"/>
        <v>OPERASIONAL</v>
      </c>
      <c r="J1539" s="21" t="s">
        <v>16</v>
      </c>
      <c r="M1539" s="14" t="s">
        <v>3363</v>
      </c>
    </row>
    <row r="1540" spans="1:13">
      <c r="A1540" s="22">
        <f t="shared" si="74"/>
        <v>1536</v>
      </c>
      <c r="B1540" s="21" t="str">
        <f t="shared" si="76"/>
        <v>80002550</v>
      </c>
      <c r="C1540" s="21" t="s">
        <v>3364</v>
      </c>
      <c r="D1540" s="22"/>
      <c r="E1540" s="22" t="s">
        <v>3365</v>
      </c>
      <c r="F1540" s="22" t="s">
        <v>1255</v>
      </c>
      <c r="G1540" s="22" t="s">
        <v>205</v>
      </c>
      <c r="H1540" s="22" t="s">
        <v>206</v>
      </c>
      <c r="I1540" s="21" t="str">
        <f t="shared" si="73"/>
        <v>OPERASIONAL</v>
      </c>
      <c r="J1540" s="21" t="s">
        <v>16</v>
      </c>
      <c r="M1540" s="14" t="s">
        <v>3364</v>
      </c>
    </row>
    <row r="1541" spans="1:13">
      <c r="A1541" s="22">
        <f t="shared" si="74"/>
        <v>1537</v>
      </c>
      <c r="B1541" s="21" t="str">
        <f t="shared" si="76"/>
        <v>80003968</v>
      </c>
      <c r="C1541" s="21">
        <v>80003968</v>
      </c>
      <c r="D1541" s="22"/>
      <c r="E1541" s="22" t="s">
        <v>3366</v>
      </c>
      <c r="F1541" s="22" t="s">
        <v>1255</v>
      </c>
      <c r="G1541" s="22" t="s">
        <v>205</v>
      </c>
      <c r="H1541" s="22" t="s">
        <v>405</v>
      </c>
      <c r="I1541" s="21" t="str">
        <f t="shared" si="73"/>
        <v>OPERASIONAL</v>
      </c>
      <c r="J1541" s="21" t="s">
        <v>16</v>
      </c>
      <c r="M1541" s="14" t="s">
        <v>3367</v>
      </c>
    </row>
    <row r="1542" spans="1:13">
      <c r="A1542" s="22">
        <f t="shared" si="74"/>
        <v>1538</v>
      </c>
      <c r="B1542" s="21" t="str">
        <f t="shared" si="76"/>
        <v>80002552</v>
      </c>
      <c r="C1542" s="21" t="s">
        <v>3368</v>
      </c>
      <c r="D1542" s="22"/>
      <c r="E1542" s="22" t="s">
        <v>3369</v>
      </c>
      <c r="F1542" s="22" t="s">
        <v>1255</v>
      </c>
      <c r="G1542" s="22" t="s">
        <v>205</v>
      </c>
      <c r="H1542" s="22" t="s">
        <v>206</v>
      </c>
      <c r="I1542" s="21" t="str">
        <f t="shared" ref="I1542:I1605" si="77">IF(J1542="A","OPERASIONAL",IF(J1542="B","ADMINISTRASI",IF(J1542="C","PENGAWAS",IF(J1542="D","TEMPORERY"))))</f>
        <v>OPERASIONAL</v>
      </c>
      <c r="J1542" s="21" t="s">
        <v>16</v>
      </c>
      <c r="M1542" s="14" t="s">
        <v>3368</v>
      </c>
    </row>
    <row r="1543" spans="1:13">
      <c r="A1543" s="22">
        <f t="shared" si="74"/>
        <v>1539</v>
      </c>
      <c r="B1543" s="21" t="str">
        <f t="shared" si="76"/>
        <v>80002563</v>
      </c>
      <c r="C1543" s="21" t="s">
        <v>3370</v>
      </c>
      <c r="D1543" s="22"/>
      <c r="E1543" s="22" t="s">
        <v>3371</v>
      </c>
      <c r="F1543" s="22" t="s">
        <v>1255</v>
      </c>
      <c r="G1543" s="22" t="s">
        <v>205</v>
      </c>
      <c r="H1543" s="22" t="s">
        <v>206</v>
      </c>
      <c r="I1543" s="21" t="str">
        <f t="shared" si="77"/>
        <v>OPERASIONAL</v>
      </c>
      <c r="J1543" s="21" t="s">
        <v>16</v>
      </c>
      <c r="M1543" s="14" t="s">
        <v>3370</v>
      </c>
    </row>
    <row r="1544" spans="1:13">
      <c r="A1544" s="22">
        <f t="shared" si="74"/>
        <v>1540</v>
      </c>
      <c r="B1544" s="21" t="str">
        <f t="shared" ref="B1544:B1566" si="78">TEXT(C1544,"00000000")</f>
        <v>80004598</v>
      </c>
      <c r="C1544" s="21">
        <v>80004598</v>
      </c>
      <c r="D1544" s="22"/>
      <c r="E1544" s="22" t="s">
        <v>3372</v>
      </c>
      <c r="F1544" s="22" t="s">
        <v>1255</v>
      </c>
      <c r="G1544" s="22" t="s">
        <v>1264</v>
      </c>
      <c r="H1544" s="22" t="s">
        <v>405</v>
      </c>
      <c r="I1544" s="21" t="str">
        <f t="shared" si="77"/>
        <v>OPERASIONAL</v>
      </c>
      <c r="J1544" s="21" t="s">
        <v>16</v>
      </c>
      <c r="M1544" s="14" t="s">
        <v>3373</v>
      </c>
    </row>
    <row r="1545" spans="1:13">
      <c r="A1545" s="22">
        <f t="shared" ref="A1545:A1608" si="79">A1544+1</f>
        <v>1541</v>
      </c>
      <c r="B1545" s="21" t="str">
        <f t="shared" si="78"/>
        <v>80004009</v>
      </c>
      <c r="C1545" s="21">
        <v>80004009</v>
      </c>
      <c r="D1545" s="22"/>
      <c r="E1545" s="22" t="s">
        <v>3374</v>
      </c>
      <c r="F1545" s="22" t="s">
        <v>1255</v>
      </c>
      <c r="G1545" s="22" t="s">
        <v>205</v>
      </c>
      <c r="H1545" s="22" t="s">
        <v>405</v>
      </c>
      <c r="I1545" s="21" t="str">
        <f t="shared" si="77"/>
        <v>OPERASIONAL</v>
      </c>
      <c r="J1545" s="21" t="s">
        <v>16</v>
      </c>
      <c r="M1545" s="14" t="s">
        <v>3375</v>
      </c>
    </row>
    <row r="1546" spans="1:13">
      <c r="A1546" s="22">
        <f t="shared" si="79"/>
        <v>1542</v>
      </c>
      <c r="B1546" s="21" t="str">
        <f t="shared" si="78"/>
        <v>80002566</v>
      </c>
      <c r="C1546" s="21" t="s">
        <v>3376</v>
      </c>
      <c r="D1546" s="22"/>
      <c r="E1546" s="22" t="s">
        <v>3377</v>
      </c>
      <c r="F1546" s="22" t="s">
        <v>1255</v>
      </c>
      <c r="G1546" s="22" t="s">
        <v>205</v>
      </c>
      <c r="H1546" s="22" t="s">
        <v>206</v>
      </c>
      <c r="I1546" s="21" t="str">
        <f t="shared" si="77"/>
        <v>OPERASIONAL</v>
      </c>
      <c r="J1546" s="21" t="s">
        <v>16</v>
      </c>
      <c r="M1546" s="14" t="s">
        <v>3376</v>
      </c>
    </row>
    <row r="1547" spans="1:13">
      <c r="A1547" s="22">
        <f t="shared" si="79"/>
        <v>1543</v>
      </c>
      <c r="B1547" s="21" t="str">
        <f t="shared" si="78"/>
        <v>80002121</v>
      </c>
      <c r="C1547" s="21" t="s">
        <v>3378</v>
      </c>
      <c r="D1547" s="22"/>
      <c r="E1547" s="22" t="s">
        <v>3379</v>
      </c>
      <c r="F1547" s="22" t="s">
        <v>1255</v>
      </c>
      <c r="G1547" s="22" t="s">
        <v>205</v>
      </c>
      <c r="H1547" s="22" t="s">
        <v>1262</v>
      </c>
      <c r="I1547" s="21" t="str">
        <f t="shared" si="77"/>
        <v>OPERASIONAL</v>
      </c>
      <c r="J1547" s="21" t="s">
        <v>16</v>
      </c>
      <c r="M1547" s="14" t="s">
        <v>3378</v>
      </c>
    </row>
    <row r="1548" spans="1:13">
      <c r="A1548" s="22">
        <f t="shared" si="79"/>
        <v>1544</v>
      </c>
      <c r="B1548" s="21" t="str">
        <f t="shared" si="78"/>
        <v>80002471</v>
      </c>
      <c r="C1548" s="21" t="s">
        <v>3380</v>
      </c>
      <c r="D1548" s="22"/>
      <c r="E1548" s="22" t="s">
        <v>3381</v>
      </c>
      <c r="F1548" s="22" t="s">
        <v>1255</v>
      </c>
      <c r="G1548" s="22" t="s">
        <v>205</v>
      </c>
      <c r="H1548" s="22" t="s">
        <v>1262</v>
      </c>
      <c r="I1548" s="21" t="str">
        <f t="shared" si="77"/>
        <v>OPERASIONAL</v>
      </c>
      <c r="J1548" s="21" t="s">
        <v>16</v>
      </c>
      <c r="M1548" s="14" t="s">
        <v>3380</v>
      </c>
    </row>
    <row r="1549" spans="1:13">
      <c r="A1549" s="22">
        <f t="shared" si="79"/>
        <v>1545</v>
      </c>
      <c r="B1549" s="21" t="str">
        <f t="shared" si="78"/>
        <v>80003904</v>
      </c>
      <c r="C1549" s="21">
        <v>80003904</v>
      </c>
      <c r="D1549" s="22"/>
      <c r="E1549" s="22" t="s">
        <v>3382</v>
      </c>
      <c r="F1549" s="22" t="s">
        <v>1255</v>
      </c>
      <c r="G1549" s="22" t="s">
        <v>205</v>
      </c>
      <c r="H1549" s="22" t="s">
        <v>405</v>
      </c>
      <c r="I1549" s="21" t="str">
        <f t="shared" si="77"/>
        <v>OPERASIONAL</v>
      </c>
      <c r="J1549" s="21" t="s">
        <v>16</v>
      </c>
      <c r="M1549" s="14" t="s">
        <v>3383</v>
      </c>
    </row>
    <row r="1550" spans="1:13">
      <c r="A1550" s="22">
        <f t="shared" si="79"/>
        <v>1546</v>
      </c>
      <c r="B1550" s="21" t="str">
        <f t="shared" si="78"/>
        <v>80003965</v>
      </c>
      <c r="C1550" s="21">
        <v>80003965</v>
      </c>
      <c r="D1550" s="22"/>
      <c r="E1550" s="22" t="s">
        <v>3384</v>
      </c>
      <c r="F1550" s="22" t="s">
        <v>1255</v>
      </c>
      <c r="G1550" s="22" t="s">
        <v>205</v>
      </c>
      <c r="H1550" s="22" t="s">
        <v>405</v>
      </c>
      <c r="I1550" s="21" t="str">
        <f t="shared" si="77"/>
        <v>OPERASIONAL</v>
      </c>
      <c r="J1550" s="21" t="s">
        <v>16</v>
      </c>
      <c r="M1550" s="14" t="s">
        <v>3385</v>
      </c>
    </row>
    <row r="1551" spans="1:13">
      <c r="A1551" s="22">
        <f t="shared" si="79"/>
        <v>1547</v>
      </c>
      <c r="B1551" s="21" t="str">
        <f t="shared" si="78"/>
        <v>80002649</v>
      </c>
      <c r="C1551" s="21" t="s">
        <v>3386</v>
      </c>
      <c r="D1551" s="22"/>
      <c r="E1551" s="22" t="s">
        <v>3387</v>
      </c>
      <c r="F1551" s="22" t="s">
        <v>1255</v>
      </c>
      <c r="G1551" s="22" t="s">
        <v>205</v>
      </c>
      <c r="H1551" s="22" t="s">
        <v>206</v>
      </c>
      <c r="I1551" s="21" t="str">
        <f t="shared" si="77"/>
        <v>OPERASIONAL</v>
      </c>
      <c r="J1551" s="21" t="s">
        <v>16</v>
      </c>
      <c r="M1551" s="14" t="s">
        <v>3386</v>
      </c>
    </row>
    <row r="1552" spans="1:13">
      <c r="A1552" s="22">
        <f t="shared" si="79"/>
        <v>1548</v>
      </c>
      <c r="B1552" s="21" t="str">
        <f t="shared" si="78"/>
        <v>80004008</v>
      </c>
      <c r="C1552" s="21">
        <v>80004008</v>
      </c>
      <c r="D1552" s="22"/>
      <c r="E1552" s="22" t="s">
        <v>3388</v>
      </c>
      <c r="F1552" s="22" t="s">
        <v>1255</v>
      </c>
      <c r="G1552" s="22" t="s">
        <v>1264</v>
      </c>
      <c r="H1552" s="22" t="s">
        <v>405</v>
      </c>
      <c r="I1552" s="21" t="str">
        <f t="shared" si="77"/>
        <v>OPERASIONAL</v>
      </c>
      <c r="J1552" s="21" t="s">
        <v>16</v>
      </c>
      <c r="M1552" s="14" t="s">
        <v>3389</v>
      </c>
    </row>
    <row r="1553" spans="1:13">
      <c r="A1553" s="22">
        <f t="shared" si="79"/>
        <v>1549</v>
      </c>
      <c r="B1553" s="21" t="str">
        <f t="shared" si="78"/>
        <v>80000885</v>
      </c>
      <c r="C1553" s="21" t="s">
        <v>3390</v>
      </c>
      <c r="D1553" s="22"/>
      <c r="E1553" s="22" t="s">
        <v>3391</v>
      </c>
      <c r="F1553" s="22" t="s">
        <v>1255</v>
      </c>
      <c r="G1553" s="22" t="s">
        <v>1264</v>
      </c>
      <c r="H1553" s="22" t="s">
        <v>1262</v>
      </c>
      <c r="I1553" s="21" t="str">
        <f t="shared" si="77"/>
        <v>OPERASIONAL</v>
      </c>
      <c r="J1553" s="21" t="s">
        <v>16</v>
      </c>
      <c r="M1553" s="14" t="s">
        <v>3390</v>
      </c>
    </row>
    <row r="1554" spans="1:13">
      <c r="A1554" s="22">
        <f t="shared" si="79"/>
        <v>1550</v>
      </c>
      <c r="B1554" s="21" t="str">
        <f t="shared" si="78"/>
        <v>80003970</v>
      </c>
      <c r="C1554" s="21">
        <v>80003970</v>
      </c>
      <c r="D1554" s="22"/>
      <c r="E1554" s="22" t="s">
        <v>3392</v>
      </c>
      <c r="F1554" s="22" t="s">
        <v>1255</v>
      </c>
      <c r="G1554" s="22" t="s">
        <v>1264</v>
      </c>
      <c r="H1554" s="22" t="s">
        <v>405</v>
      </c>
      <c r="I1554" s="21" t="str">
        <f t="shared" si="77"/>
        <v>OPERASIONAL</v>
      </c>
      <c r="J1554" s="21" t="s">
        <v>16</v>
      </c>
      <c r="M1554" s="14" t="s">
        <v>3393</v>
      </c>
    </row>
    <row r="1555" spans="1:13">
      <c r="A1555" s="22">
        <f t="shared" si="79"/>
        <v>1551</v>
      </c>
      <c r="B1555" s="21" t="str">
        <f t="shared" si="78"/>
        <v>80002884</v>
      </c>
      <c r="C1555" s="21" t="s">
        <v>3394</v>
      </c>
      <c r="D1555" s="22"/>
      <c r="E1555" s="22" t="s">
        <v>3395</v>
      </c>
      <c r="F1555" s="22" t="s">
        <v>1255</v>
      </c>
      <c r="G1555" s="22" t="s">
        <v>1280</v>
      </c>
      <c r="H1555" s="22" t="s">
        <v>206</v>
      </c>
      <c r="I1555" s="21" t="str">
        <f t="shared" si="77"/>
        <v>OPERASIONAL</v>
      </c>
      <c r="J1555" s="22" t="s">
        <v>16</v>
      </c>
      <c r="M1555" s="14" t="s">
        <v>3394</v>
      </c>
    </row>
    <row r="1556" spans="1:13">
      <c r="A1556" s="22">
        <f t="shared" si="79"/>
        <v>1552</v>
      </c>
      <c r="B1556" s="21" t="str">
        <f t="shared" si="78"/>
        <v>80001360</v>
      </c>
      <c r="C1556" s="21" t="s">
        <v>3396</v>
      </c>
      <c r="D1556" s="22"/>
      <c r="E1556" s="22" t="s">
        <v>3397</v>
      </c>
      <c r="F1556" s="22" t="s">
        <v>1255</v>
      </c>
      <c r="G1556" s="22" t="s">
        <v>1264</v>
      </c>
      <c r="H1556" s="22" t="s">
        <v>1262</v>
      </c>
      <c r="I1556" s="21" t="str">
        <f t="shared" si="77"/>
        <v>OPERASIONAL</v>
      </c>
      <c r="J1556" s="22" t="s">
        <v>16</v>
      </c>
      <c r="M1556" s="14" t="s">
        <v>3396</v>
      </c>
    </row>
    <row r="1557" spans="1:13">
      <c r="A1557" s="22">
        <f t="shared" si="79"/>
        <v>1553</v>
      </c>
      <c r="B1557" s="21" t="str">
        <f t="shared" si="78"/>
        <v>80003895</v>
      </c>
      <c r="C1557" s="21">
        <v>80003895</v>
      </c>
      <c r="D1557" s="22"/>
      <c r="E1557" s="22" t="s">
        <v>3398</v>
      </c>
      <c r="F1557" s="22" t="s">
        <v>1255</v>
      </c>
      <c r="G1557" s="22" t="s">
        <v>205</v>
      </c>
      <c r="H1557" s="22" t="s">
        <v>405</v>
      </c>
      <c r="I1557" s="21" t="str">
        <f t="shared" si="77"/>
        <v>OPERASIONAL</v>
      </c>
      <c r="J1557" s="22" t="s">
        <v>16</v>
      </c>
      <c r="M1557" s="14" t="s">
        <v>3399</v>
      </c>
    </row>
    <row r="1558" spans="1:13">
      <c r="A1558" s="22">
        <f t="shared" si="79"/>
        <v>1554</v>
      </c>
      <c r="B1558" s="21" t="str">
        <f t="shared" si="78"/>
        <v>80004523</v>
      </c>
      <c r="C1558" s="21" t="s">
        <v>3400</v>
      </c>
      <c r="D1558" s="22"/>
      <c r="E1558" s="22" t="s">
        <v>3401</v>
      </c>
      <c r="F1558" s="22" t="s">
        <v>1255</v>
      </c>
      <c r="G1558" s="22" t="s">
        <v>205</v>
      </c>
      <c r="H1558" s="22" t="s">
        <v>1262</v>
      </c>
      <c r="I1558" s="21" t="str">
        <f t="shared" si="77"/>
        <v>OPERASIONAL</v>
      </c>
      <c r="J1558" s="21" t="s">
        <v>16</v>
      </c>
      <c r="M1558" s="14" t="s">
        <v>3400</v>
      </c>
    </row>
    <row r="1559" spans="1:13">
      <c r="A1559" s="22">
        <f t="shared" si="79"/>
        <v>1555</v>
      </c>
      <c r="B1559" s="21" t="str">
        <f t="shared" si="78"/>
        <v>80002467</v>
      </c>
      <c r="C1559" s="21" t="s">
        <v>3402</v>
      </c>
      <c r="D1559" s="22"/>
      <c r="E1559" s="22" t="s">
        <v>3403</v>
      </c>
      <c r="F1559" s="22" t="s">
        <v>1255</v>
      </c>
      <c r="G1559" s="22" t="s">
        <v>1264</v>
      </c>
      <c r="H1559" s="22" t="s">
        <v>1262</v>
      </c>
      <c r="I1559" s="21" t="str">
        <f t="shared" si="77"/>
        <v>OPERASIONAL</v>
      </c>
      <c r="J1559" s="21" t="s">
        <v>16</v>
      </c>
      <c r="M1559" s="14" t="s">
        <v>3402</v>
      </c>
    </row>
    <row r="1560" spans="1:13">
      <c r="A1560" s="22">
        <f t="shared" si="79"/>
        <v>1556</v>
      </c>
      <c r="B1560" s="21" t="str">
        <f t="shared" si="78"/>
        <v>80002506</v>
      </c>
      <c r="C1560" s="21" t="s">
        <v>3404</v>
      </c>
      <c r="D1560" s="22"/>
      <c r="E1560" s="22" t="s">
        <v>3405</v>
      </c>
      <c r="F1560" s="22" t="s">
        <v>1255</v>
      </c>
      <c r="G1560" s="22" t="s">
        <v>205</v>
      </c>
      <c r="H1560" s="22" t="s">
        <v>1262</v>
      </c>
      <c r="I1560" s="21" t="str">
        <f t="shared" si="77"/>
        <v>OPERASIONAL</v>
      </c>
      <c r="J1560" s="21" t="s">
        <v>16</v>
      </c>
      <c r="M1560" s="14" t="s">
        <v>3404</v>
      </c>
    </row>
    <row r="1561" spans="1:13">
      <c r="A1561" s="22">
        <f t="shared" si="79"/>
        <v>1557</v>
      </c>
      <c r="B1561" s="21" t="str">
        <f t="shared" si="78"/>
        <v>80003050</v>
      </c>
      <c r="C1561" s="21" t="s">
        <v>3406</v>
      </c>
      <c r="D1561" s="22"/>
      <c r="E1561" s="22" t="s">
        <v>3407</v>
      </c>
      <c r="F1561" s="22" t="s">
        <v>1255</v>
      </c>
      <c r="G1561" s="22" t="s">
        <v>1264</v>
      </c>
      <c r="H1561" s="22" t="s">
        <v>1262</v>
      </c>
      <c r="I1561" s="21" t="str">
        <f t="shared" si="77"/>
        <v>OPERASIONAL</v>
      </c>
      <c r="J1561" s="21" t="s">
        <v>16</v>
      </c>
      <c r="M1561" s="14" t="s">
        <v>3406</v>
      </c>
    </row>
    <row r="1562" spans="1:13">
      <c r="A1562" s="22">
        <f t="shared" si="79"/>
        <v>1558</v>
      </c>
      <c r="B1562" s="21" t="str">
        <f t="shared" si="78"/>
        <v>80002517</v>
      </c>
      <c r="C1562" s="21" t="s">
        <v>3408</v>
      </c>
      <c r="D1562" s="22"/>
      <c r="E1562" s="22" t="s">
        <v>3409</v>
      </c>
      <c r="F1562" s="22" t="s">
        <v>1255</v>
      </c>
      <c r="G1562" s="22" t="s">
        <v>1280</v>
      </c>
      <c r="H1562" s="22" t="s">
        <v>1262</v>
      </c>
      <c r="I1562" s="21" t="str">
        <f t="shared" si="77"/>
        <v>OPERASIONAL</v>
      </c>
      <c r="J1562" s="21" t="s">
        <v>16</v>
      </c>
      <c r="M1562" s="14" t="s">
        <v>3408</v>
      </c>
    </row>
    <row r="1563" spans="1:13">
      <c r="A1563" s="22">
        <f t="shared" si="79"/>
        <v>1559</v>
      </c>
      <c r="B1563" s="21" t="str">
        <f t="shared" si="78"/>
        <v>80003558</v>
      </c>
      <c r="C1563" s="21" t="s">
        <v>3410</v>
      </c>
      <c r="D1563" s="22"/>
      <c r="E1563" s="22" t="s">
        <v>3411</v>
      </c>
      <c r="F1563" s="22" t="s">
        <v>1255</v>
      </c>
      <c r="G1563" s="22" t="s">
        <v>205</v>
      </c>
      <c r="H1563" s="22" t="s">
        <v>206</v>
      </c>
      <c r="I1563" s="21" t="str">
        <f t="shared" si="77"/>
        <v>OPERASIONAL</v>
      </c>
      <c r="J1563" s="21" t="s">
        <v>16</v>
      </c>
      <c r="M1563" s="14" t="s">
        <v>3410</v>
      </c>
    </row>
    <row r="1564" spans="1:13">
      <c r="A1564" s="22">
        <f t="shared" si="79"/>
        <v>1560</v>
      </c>
      <c r="B1564" s="21" t="str">
        <f t="shared" si="78"/>
        <v>80004525</v>
      </c>
      <c r="C1564" s="21" t="s">
        <v>3412</v>
      </c>
      <c r="D1564" s="22"/>
      <c r="E1564" s="22" t="s">
        <v>3413</v>
      </c>
      <c r="F1564" s="22" t="s">
        <v>1255</v>
      </c>
      <c r="G1564" s="22" t="s">
        <v>205</v>
      </c>
      <c r="H1564" s="22" t="s">
        <v>1262</v>
      </c>
      <c r="I1564" s="21" t="str">
        <f t="shared" si="77"/>
        <v>OPERASIONAL</v>
      </c>
      <c r="J1564" s="21" t="s">
        <v>16</v>
      </c>
      <c r="M1564" s="14" t="s">
        <v>3412</v>
      </c>
    </row>
    <row r="1565" spans="1:13">
      <c r="A1565" s="22">
        <f t="shared" si="79"/>
        <v>1561</v>
      </c>
      <c r="B1565" s="21" t="str">
        <f t="shared" si="78"/>
        <v>80004585</v>
      </c>
      <c r="C1565" s="21">
        <v>80004585</v>
      </c>
      <c r="D1565" s="22"/>
      <c r="E1565" s="22" t="s">
        <v>3414</v>
      </c>
      <c r="F1565" s="22" t="s">
        <v>1255</v>
      </c>
      <c r="G1565" s="22" t="s">
        <v>1436</v>
      </c>
      <c r="H1565" s="22" t="s">
        <v>405</v>
      </c>
      <c r="I1565" s="21" t="str">
        <f t="shared" si="77"/>
        <v>OPERASIONAL</v>
      </c>
      <c r="J1565" s="21" t="s">
        <v>16</v>
      </c>
      <c r="M1565" s="14" t="s">
        <v>3415</v>
      </c>
    </row>
    <row r="1566" spans="1:13">
      <c r="A1566" s="22">
        <f t="shared" si="79"/>
        <v>1562</v>
      </c>
      <c r="B1566" s="21" t="str">
        <f t="shared" si="78"/>
        <v>80003897</v>
      </c>
      <c r="C1566" s="21">
        <v>80003897</v>
      </c>
      <c r="D1566" s="22"/>
      <c r="E1566" s="22" t="s">
        <v>3416</v>
      </c>
      <c r="F1566" s="22" t="s">
        <v>1255</v>
      </c>
      <c r="G1566" s="22" t="s">
        <v>205</v>
      </c>
      <c r="H1566" s="22" t="s">
        <v>405</v>
      </c>
      <c r="I1566" s="21" t="str">
        <f t="shared" si="77"/>
        <v>OPERASIONAL</v>
      </c>
      <c r="J1566" s="21" t="s">
        <v>16</v>
      </c>
      <c r="M1566" s="14" t="s">
        <v>3417</v>
      </c>
    </row>
    <row r="1567" spans="1:13">
      <c r="A1567" s="22">
        <f t="shared" si="79"/>
        <v>1563</v>
      </c>
      <c r="B1567" s="21" t="str">
        <f t="shared" ref="B1567:B1576" si="80">TEXT(C1567,"00000000")</f>
        <v>80002320</v>
      </c>
      <c r="C1567" s="21" t="s">
        <v>3418</v>
      </c>
      <c r="D1567" s="22"/>
      <c r="E1567" s="22" t="s">
        <v>3419</v>
      </c>
      <c r="F1567" s="22" t="s">
        <v>1255</v>
      </c>
      <c r="G1567" s="22" t="s">
        <v>1888</v>
      </c>
      <c r="H1567" s="22" t="s">
        <v>1262</v>
      </c>
      <c r="I1567" s="21" t="str">
        <f t="shared" si="77"/>
        <v>PENGAWAS</v>
      </c>
      <c r="J1567" s="21" t="s">
        <v>57</v>
      </c>
      <c r="M1567" s="14" t="s">
        <v>3418</v>
      </c>
    </row>
    <row r="1568" spans="1:13">
      <c r="A1568" s="22">
        <f t="shared" si="79"/>
        <v>1564</v>
      </c>
      <c r="B1568" s="21" t="str">
        <f t="shared" si="80"/>
        <v>80002650</v>
      </c>
      <c r="C1568" s="21" t="s">
        <v>3420</v>
      </c>
      <c r="D1568" s="22"/>
      <c r="E1568" s="22" t="s">
        <v>3421</v>
      </c>
      <c r="F1568" s="22" t="s">
        <v>1255</v>
      </c>
      <c r="G1568" s="22" t="s">
        <v>1264</v>
      </c>
      <c r="H1568" s="22" t="s">
        <v>206</v>
      </c>
      <c r="I1568" s="21" t="str">
        <f t="shared" si="77"/>
        <v>OPERASIONAL</v>
      </c>
      <c r="J1568" s="21" t="s">
        <v>16</v>
      </c>
      <c r="M1568" s="14" t="s">
        <v>3420</v>
      </c>
    </row>
    <row r="1569" spans="1:13">
      <c r="A1569" s="22">
        <f t="shared" si="79"/>
        <v>1565</v>
      </c>
      <c r="B1569" s="21" t="str">
        <f t="shared" si="80"/>
        <v>80004007</v>
      </c>
      <c r="C1569" s="21">
        <v>80004007</v>
      </c>
      <c r="D1569" s="22"/>
      <c r="E1569" s="22" t="s">
        <v>3422</v>
      </c>
      <c r="F1569" s="22" t="s">
        <v>1255</v>
      </c>
      <c r="G1569" s="22" t="s">
        <v>205</v>
      </c>
      <c r="H1569" s="22" t="s">
        <v>405</v>
      </c>
      <c r="I1569" s="21" t="str">
        <f t="shared" si="77"/>
        <v>OPERASIONAL</v>
      </c>
      <c r="J1569" s="21" t="s">
        <v>16</v>
      </c>
      <c r="M1569" s="14" t="s">
        <v>3423</v>
      </c>
    </row>
    <row r="1570" spans="1:13">
      <c r="A1570" s="22">
        <f t="shared" si="79"/>
        <v>1566</v>
      </c>
      <c r="B1570" s="21" t="str">
        <f t="shared" si="80"/>
        <v>80003969</v>
      </c>
      <c r="C1570" s="21">
        <v>80003969</v>
      </c>
      <c r="D1570" s="22"/>
      <c r="E1570" s="22" t="s">
        <v>3424</v>
      </c>
      <c r="F1570" s="22" t="s">
        <v>1255</v>
      </c>
      <c r="G1570" s="22" t="s">
        <v>205</v>
      </c>
      <c r="H1570" s="22" t="s">
        <v>405</v>
      </c>
      <c r="I1570" s="21" t="str">
        <f t="shared" si="77"/>
        <v>OPERASIONAL</v>
      </c>
      <c r="J1570" s="21" t="s">
        <v>16</v>
      </c>
      <c r="M1570" s="14" t="s">
        <v>3425</v>
      </c>
    </row>
    <row r="1571" spans="1:13">
      <c r="A1571" s="22">
        <f t="shared" si="79"/>
        <v>1567</v>
      </c>
      <c r="B1571" s="21" t="str">
        <f t="shared" si="80"/>
        <v>80002971</v>
      </c>
      <c r="C1571" s="21" t="s">
        <v>3426</v>
      </c>
      <c r="D1571" s="22"/>
      <c r="E1571" s="22" t="s">
        <v>3427</v>
      </c>
      <c r="F1571" s="22" t="s">
        <v>1255</v>
      </c>
      <c r="G1571" s="22" t="s">
        <v>1367</v>
      </c>
      <c r="H1571" s="22" t="s">
        <v>1321</v>
      </c>
      <c r="I1571" s="21" t="str">
        <f t="shared" si="77"/>
        <v>OPERASIONAL</v>
      </c>
      <c r="J1571" s="21" t="s">
        <v>16</v>
      </c>
      <c r="M1571" s="14" t="s">
        <v>3426</v>
      </c>
    </row>
    <row r="1572" spans="1:13">
      <c r="A1572" s="22">
        <f t="shared" si="79"/>
        <v>1568</v>
      </c>
      <c r="B1572" s="21" t="str">
        <f t="shared" si="80"/>
        <v>80002948</v>
      </c>
      <c r="C1572" s="21" t="s">
        <v>3428</v>
      </c>
      <c r="D1572" s="22"/>
      <c r="E1572" s="22" t="s">
        <v>3429</v>
      </c>
      <c r="F1572" s="22" t="s">
        <v>1255</v>
      </c>
      <c r="G1572" s="22" t="s">
        <v>205</v>
      </c>
      <c r="H1572" s="22" t="s">
        <v>206</v>
      </c>
      <c r="I1572" s="21" t="str">
        <f t="shared" si="77"/>
        <v>OPERASIONAL</v>
      </c>
      <c r="J1572" s="21" t="s">
        <v>16</v>
      </c>
      <c r="M1572" s="14" t="s">
        <v>3428</v>
      </c>
    </row>
    <row r="1573" spans="1:13">
      <c r="A1573" s="22">
        <f t="shared" si="79"/>
        <v>1569</v>
      </c>
      <c r="B1573" s="21" t="str">
        <f t="shared" si="80"/>
        <v>00112823</v>
      </c>
      <c r="C1573" s="21" t="s">
        <v>3430</v>
      </c>
      <c r="D1573" s="22"/>
      <c r="E1573" s="22" t="s">
        <v>3431</v>
      </c>
      <c r="F1573" s="22" t="s">
        <v>1255</v>
      </c>
      <c r="G1573" s="22" t="s">
        <v>1386</v>
      </c>
      <c r="H1573" s="22" t="s">
        <v>1387</v>
      </c>
      <c r="I1573" s="21" t="str">
        <f t="shared" si="77"/>
        <v>OPERASIONAL</v>
      </c>
      <c r="J1573" s="21" t="s">
        <v>16</v>
      </c>
      <c r="M1573" s="14" t="s">
        <v>3430</v>
      </c>
    </row>
    <row r="1574" spans="1:13">
      <c r="A1574" s="22">
        <f t="shared" si="79"/>
        <v>1570</v>
      </c>
      <c r="B1574" s="21" t="str">
        <f t="shared" si="80"/>
        <v>80002612</v>
      </c>
      <c r="C1574" s="21" t="s">
        <v>3432</v>
      </c>
      <c r="D1574" s="22"/>
      <c r="E1574" s="22" t="s">
        <v>3433</v>
      </c>
      <c r="F1574" s="22" t="s">
        <v>1255</v>
      </c>
      <c r="G1574" s="22" t="s">
        <v>205</v>
      </c>
      <c r="H1574" s="22" t="s">
        <v>206</v>
      </c>
      <c r="I1574" s="21" t="str">
        <f t="shared" si="77"/>
        <v>OPERASIONAL</v>
      </c>
      <c r="J1574" s="21" t="s">
        <v>16</v>
      </c>
      <c r="M1574" s="14" t="s">
        <v>3432</v>
      </c>
    </row>
    <row r="1575" spans="1:13">
      <c r="A1575" s="22">
        <f t="shared" si="79"/>
        <v>1571</v>
      </c>
      <c r="B1575" s="21" t="str">
        <f t="shared" si="80"/>
        <v>80002715</v>
      </c>
      <c r="C1575" s="21" t="s">
        <v>3434</v>
      </c>
      <c r="D1575" s="22"/>
      <c r="E1575" s="22" t="s">
        <v>3435</v>
      </c>
      <c r="F1575" s="22" t="s">
        <v>1255</v>
      </c>
      <c r="G1575" s="22" t="s">
        <v>205</v>
      </c>
      <c r="H1575" s="22" t="s">
        <v>206</v>
      </c>
      <c r="I1575" s="21" t="str">
        <f t="shared" si="77"/>
        <v>OPERASIONAL</v>
      </c>
      <c r="J1575" s="21" t="s">
        <v>16</v>
      </c>
      <c r="M1575" s="14" t="s">
        <v>3434</v>
      </c>
    </row>
    <row r="1576" spans="1:13">
      <c r="A1576" s="22">
        <f t="shared" si="79"/>
        <v>1572</v>
      </c>
      <c r="B1576" s="21" t="str">
        <f t="shared" si="80"/>
        <v>80002478</v>
      </c>
      <c r="C1576" s="21" t="s">
        <v>3436</v>
      </c>
      <c r="D1576" s="22"/>
      <c r="E1576" s="22" t="s">
        <v>3437</v>
      </c>
      <c r="F1576" s="22" t="s">
        <v>1255</v>
      </c>
      <c r="G1576" s="22" t="s">
        <v>1264</v>
      </c>
      <c r="H1576" s="22" t="s">
        <v>1262</v>
      </c>
      <c r="I1576" s="21" t="str">
        <f t="shared" si="77"/>
        <v>OPERASIONAL</v>
      </c>
      <c r="J1576" s="21" t="s">
        <v>16</v>
      </c>
      <c r="M1576" s="14" t="s">
        <v>3436</v>
      </c>
    </row>
    <row r="1577" spans="1:13">
      <c r="A1577" s="22">
        <f t="shared" si="79"/>
        <v>1573</v>
      </c>
      <c r="B1577" s="21" t="str">
        <f t="shared" ref="B1577:B1593" si="81">TEXT(C1577,"00000000")</f>
        <v>80004937</v>
      </c>
      <c r="C1577" s="21">
        <v>80004937</v>
      </c>
      <c r="D1577" s="22"/>
      <c r="E1577" s="22" t="s">
        <v>3438</v>
      </c>
      <c r="F1577" s="22" t="s">
        <v>1255</v>
      </c>
      <c r="G1577" s="22" t="s">
        <v>1264</v>
      </c>
      <c r="H1577" s="22" t="s">
        <v>405</v>
      </c>
      <c r="I1577" s="21" t="str">
        <f t="shared" si="77"/>
        <v>OPERASIONAL</v>
      </c>
      <c r="J1577" s="21" t="s">
        <v>16</v>
      </c>
      <c r="M1577" s="14" t="s">
        <v>3439</v>
      </c>
    </row>
    <row r="1578" spans="1:13">
      <c r="A1578" s="22">
        <f t="shared" si="79"/>
        <v>1574</v>
      </c>
      <c r="B1578" s="21" t="str">
        <f t="shared" si="81"/>
        <v>80003624</v>
      </c>
      <c r="C1578" s="21" t="s">
        <v>3440</v>
      </c>
      <c r="D1578" s="22"/>
      <c r="E1578" s="22" t="s">
        <v>3441</v>
      </c>
      <c r="F1578" s="22" t="s">
        <v>1255</v>
      </c>
      <c r="G1578" s="22" t="s">
        <v>205</v>
      </c>
      <c r="H1578" s="22" t="s">
        <v>1262</v>
      </c>
      <c r="I1578" s="21" t="str">
        <f t="shared" si="77"/>
        <v>OPERASIONAL</v>
      </c>
      <c r="J1578" s="21" t="s">
        <v>16</v>
      </c>
      <c r="M1578" s="14" t="s">
        <v>3440</v>
      </c>
    </row>
    <row r="1579" spans="1:13">
      <c r="A1579" s="22">
        <f t="shared" si="79"/>
        <v>1575</v>
      </c>
      <c r="B1579" s="21" t="str">
        <f t="shared" si="81"/>
        <v>80002736</v>
      </c>
      <c r="C1579" s="21" t="s">
        <v>3442</v>
      </c>
      <c r="D1579" s="22"/>
      <c r="E1579" s="22" t="s">
        <v>3443</v>
      </c>
      <c r="F1579" s="22" t="s">
        <v>1255</v>
      </c>
      <c r="G1579" s="22" t="s">
        <v>1264</v>
      </c>
      <c r="H1579" s="22" t="s">
        <v>206</v>
      </c>
      <c r="I1579" s="21" t="str">
        <f t="shared" si="77"/>
        <v>OPERASIONAL</v>
      </c>
      <c r="J1579" s="21" t="s">
        <v>16</v>
      </c>
      <c r="M1579" s="14" t="s">
        <v>3442</v>
      </c>
    </row>
    <row r="1580" spans="1:13">
      <c r="A1580" s="22">
        <f t="shared" si="79"/>
        <v>1576</v>
      </c>
      <c r="B1580" s="21" t="str">
        <f t="shared" si="81"/>
        <v>80002677</v>
      </c>
      <c r="C1580" s="21" t="s">
        <v>3444</v>
      </c>
      <c r="D1580" s="22"/>
      <c r="E1580" s="22" t="s">
        <v>3445</v>
      </c>
      <c r="F1580" s="22" t="s">
        <v>1255</v>
      </c>
      <c r="G1580" s="22" t="s">
        <v>205</v>
      </c>
      <c r="H1580" s="22" t="s">
        <v>206</v>
      </c>
      <c r="I1580" s="21" t="str">
        <f t="shared" si="77"/>
        <v>OPERASIONAL</v>
      </c>
      <c r="J1580" s="21" t="s">
        <v>16</v>
      </c>
      <c r="M1580" s="14" t="s">
        <v>3444</v>
      </c>
    </row>
    <row r="1581" spans="1:13">
      <c r="A1581" s="22">
        <f t="shared" si="79"/>
        <v>1577</v>
      </c>
      <c r="B1581" s="21" t="str">
        <f t="shared" si="81"/>
        <v>80003989</v>
      </c>
      <c r="C1581" s="21" t="s">
        <v>3446</v>
      </c>
      <c r="D1581" s="22"/>
      <c r="E1581" s="22" t="s">
        <v>3447</v>
      </c>
      <c r="F1581" s="22" t="s">
        <v>1255</v>
      </c>
      <c r="G1581" s="22" t="s">
        <v>205</v>
      </c>
      <c r="H1581" s="22" t="s">
        <v>1262</v>
      </c>
      <c r="I1581" s="21" t="str">
        <f t="shared" si="77"/>
        <v>OPERASIONAL</v>
      </c>
      <c r="J1581" s="21" t="s">
        <v>16</v>
      </c>
      <c r="M1581" s="14" t="s">
        <v>3446</v>
      </c>
    </row>
    <row r="1582" spans="1:13">
      <c r="A1582" s="22">
        <f t="shared" si="79"/>
        <v>1578</v>
      </c>
      <c r="B1582" s="21" t="str">
        <f t="shared" si="81"/>
        <v>00112833</v>
      </c>
      <c r="C1582" s="21" t="s">
        <v>3448</v>
      </c>
      <c r="D1582" s="22"/>
      <c r="E1582" s="22" t="s">
        <v>3449</v>
      </c>
      <c r="F1582" s="22" t="s">
        <v>1255</v>
      </c>
      <c r="G1582" s="22" t="s">
        <v>1367</v>
      </c>
      <c r="H1582" s="22" t="s">
        <v>1321</v>
      </c>
      <c r="I1582" s="21" t="str">
        <f t="shared" si="77"/>
        <v>OPERASIONAL</v>
      </c>
      <c r="J1582" s="21" t="s">
        <v>16</v>
      </c>
      <c r="M1582" s="14" t="s">
        <v>3448</v>
      </c>
    </row>
    <row r="1583" spans="1:13">
      <c r="A1583" s="22">
        <f t="shared" si="79"/>
        <v>1579</v>
      </c>
      <c r="B1583" s="21" t="str">
        <f t="shared" si="81"/>
        <v>80004267</v>
      </c>
      <c r="C1583" s="21" t="s">
        <v>3450</v>
      </c>
      <c r="D1583" s="22"/>
      <c r="E1583" s="22" t="s">
        <v>3451</v>
      </c>
      <c r="F1583" s="22" t="s">
        <v>1255</v>
      </c>
      <c r="G1583" s="22" t="s">
        <v>1418</v>
      </c>
      <c r="H1583" s="22" t="s">
        <v>328</v>
      </c>
      <c r="I1583" s="21" t="str">
        <f t="shared" si="77"/>
        <v>OPERASIONAL</v>
      </c>
      <c r="J1583" s="21" t="s">
        <v>16</v>
      </c>
      <c r="M1583" s="14" t="s">
        <v>3450</v>
      </c>
    </row>
    <row r="1584" spans="1:13">
      <c r="A1584" s="22">
        <f t="shared" si="79"/>
        <v>1580</v>
      </c>
      <c r="B1584" s="21" t="str">
        <f t="shared" si="81"/>
        <v>80002317</v>
      </c>
      <c r="C1584" s="21" t="s">
        <v>3452</v>
      </c>
      <c r="D1584" s="22"/>
      <c r="E1584" s="22" t="s">
        <v>3453</v>
      </c>
      <c r="F1584" s="22" t="s">
        <v>1255</v>
      </c>
      <c r="G1584" s="22" t="s">
        <v>1396</v>
      </c>
      <c r="H1584" s="22" t="s">
        <v>1329</v>
      </c>
      <c r="I1584" s="21" t="str">
        <f t="shared" si="77"/>
        <v>OPERASIONAL</v>
      </c>
      <c r="J1584" s="21" t="s">
        <v>16</v>
      </c>
      <c r="M1584" s="14" t="s">
        <v>3452</v>
      </c>
    </row>
    <row r="1585" spans="1:13">
      <c r="A1585" s="22">
        <f t="shared" si="79"/>
        <v>1581</v>
      </c>
      <c r="B1585" s="21" t="str">
        <f t="shared" si="81"/>
        <v>80002293</v>
      </c>
      <c r="C1585" s="21" t="s">
        <v>3454</v>
      </c>
      <c r="D1585" s="22"/>
      <c r="E1585" s="22" t="s">
        <v>3455</v>
      </c>
      <c r="F1585" s="22" t="s">
        <v>1255</v>
      </c>
      <c r="G1585" s="22" t="s">
        <v>1346</v>
      </c>
      <c r="H1585" s="22" t="s">
        <v>1952</v>
      </c>
      <c r="I1585" s="21" t="str">
        <f t="shared" si="77"/>
        <v>PENGAWAS</v>
      </c>
      <c r="J1585" s="21" t="s">
        <v>57</v>
      </c>
      <c r="M1585" s="14" t="s">
        <v>3454</v>
      </c>
    </row>
    <row r="1586" spans="1:13">
      <c r="A1586" s="22">
        <f t="shared" si="79"/>
        <v>1582</v>
      </c>
      <c r="B1586" s="21" t="str">
        <f t="shared" si="81"/>
        <v>80002931</v>
      </c>
      <c r="C1586" s="21" t="s">
        <v>3456</v>
      </c>
      <c r="D1586" s="22"/>
      <c r="E1586" s="22" t="s">
        <v>3457</v>
      </c>
      <c r="F1586" s="22" t="s">
        <v>1255</v>
      </c>
      <c r="G1586" s="22" t="s">
        <v>1386</v>
      </c>
      <c r="H1586" s="22" t="s">
        <v>1387</v>
      </c>
      <c r="I1586" s="21" t="str">
        <f t="shared" si="77"/>
        <v>OPERASIONAL</v>
      </c>
      <c r="J1586" s="21" t="s">
        <v>16</v>
      </c>
      <c r="M1586" s="14" t="s">
        <v>3456</v>
      </c>
    </row>
    <row r="1587" spans="1:13">
      <c r="A1587" s="22">
        <f t="shared" si="79"/>
        <v>1583</v>
      </c>
      <c r="B1587" s="21" t="str">
        <f t="shared" si="81"/>
        <v>80002518</v>
      </c>
      <c r="C1587" s="21" t="s">
        <v>3458</v>
      </c>
      <c r="D1587" s="22"/>
      <c r="E1587" s="22" t="s">
        <v>3459</v>
      </c>
      <c r="F1587" s="22" t="s">
        <v>1255</v>
      </c>
      <c r="G1587" s="22" t="s">
        <v>1264</v>
      </c>
      <c r="H1587" s="22" t="s">
        <v>1262</v>
      </c>
      <c r="I1587" s="21" t="str">
        <f t="shared" si="77"/>
        <v>OPERASIONAL</v>
      </c>
      <c r="J1587" s="21" t="s">
        <v>16</v>
      </c>
      <c r="M1587" s="14" t="s">
        <v>3458</v>
      </c>
    </row>
    <row r="1588" spans="1:13">
      <c r="A1588" s="22">
        <f t="shared" si="79"/>
        <v>1584</v>
      </c>
      <c r="B1588" s="21" t="str">
        <f t="shared" si="81"/>
        <v>80002682</v>
      </c>
      <c r="C1588" s="21" t="s">
        <v>3460</v>
      </c>
      <c r="D1588" s="22"/>
      <c r="E1588" s="22" t="s">
        <v>3461</v>
      </c>
      <c r="F1588" s="22" t="s">
        <v>1255</v>
      </c>
      <c r="G1588" s="22" t="s">
        <v>205</v>
      </c>
      <c r="H1588" s="22" t="s">
        <v>206</v>
      </c>
      <c r="I1588" s="21" t="str">
        <f t="shared" si="77"/>
        <v>OPERASIONAL</v>
      </c>
      <c r="J1588" s="21" t="s">
        <v>16</v>
      </c>
      <c r="M1588" s="14" t="s">
        <v>3460</v>
      </c>
    </row>
    <row r="1589" spans="1:13">
      <c r="A1589" s="22">
        <f t="shared" si="79"/>
        <v>1585</v>
      </c>
      <c r="B1589" s="21" t="str">
        <f t="shared" si="81"/>
        <v>80000694</v>
      </c>
      <c r="C1589" s="21" t="s">
        <v>3462</v>
      </c>
      <c r="D1589" s="22"/>
      <c r="E1589" s="22" t="s">
        <v>3463</v>
      </c>
      <c r="F1589" s="22" t="s">
        <v>1255</v>
      </c>
      <c r="G1589" s="22" t="s">
        <v>205</v>
      </c>
      <c r="H1589" s="22" t="s">
        <v>1262</v>
      </c>
      <c r="I1589" s="21" t="str">
        <f t="shared" si="77"/>
        <v>OPERASIONAL</v>
      </c>
      <c r="J1589" s="21" t="s">
        <v>16</v>
      </c>
      <c r="M1589" s="14" t="s">
        <v>3462</v>
      </c>
    </row>
    <row r="1590" spans="1:13">
      <c r="A1590" s="22">
        <f t="shared" si="79"/>
        <v>1586</v>
      </c>
      <c r="B1590" s="21" t="str">
        <f t="shared" si="81"/>
        <v>80002562</v>
      </c>
      <c r="C1590" s="21" t="s">
        <v>3464</v>
      </c>
      <c r="D1590" s="22"/>
      <c r="E1590" s="22" t="s">
        <v>3465</v>
      </c>
      <c r="F1590" s="22" t="s">
        <v>1255</v>
      </c>
      <c r="G1590" s="22" t="s">
        <v>205</v>
      </c>
      <c r="H1590" s="22" t="s">
        <v>206</v>
      </c>
      <c r="I1590" s="21" t="str">
        <f t="shared" si="77"/>
        <v>OPERASIONAL</v>
      </c>
      <c r="J1590" s="21" t="s">
        <v>16</v>
      </c>
      <c r="M1590" s="14" t="s">
        <v>3464</v>
      </c>
    </row>
    <row r="1591" spans="1:13">
      <c r="A1591" s="22">
        <f t="shared" si="79"/>
        <v>1587</v>
      </c>
      <c r="B1591" s="21" t="str">
        <f t="shared" si="81"/>
        <v>80001215</v>
      </c>
      <c r="C1591" s="21" t="s">
        <v>3466</v>
      </c>
      <c r="D1591" s="22"/>
      <c r="E1591" s="22" t="s">
        <v>3467</v>
      </c>
      <c r="F1591" s="22" t="s">
        <v>1255</v>
      </c>
      <c r="G1591" s="22" t="s">
        <v>1386</v>
      </c>
      <c r="H1591" s="22" t="s">
        <v>1387</v>
      </c>
      <c r="I1591" s="21" t="str">
        <f t="shared" si="77"/>
        <v>OPERASIONAL</v>
      </c>
      <c r="J1591" s="21" t="s">
        <v>16</v>
      </c>
      <c r="M1591" s="14" t="s">
        <v>3466</v>
      </c>
    </row>
    <row r="1592" spans="1:13">
      <c r="A1592" s="22">
        <f t="shared" si="79"/>
        <v>1588</v>
      </c>
      <c r="B1592" s="21" t="str">
        <f t="shared" si="81"/>
        <v>80002067</v>
      </c>
      <c r="C1592" s="21" t="s">
        <v>3468</v>
      </c>
      <c r="D1592" s="22"/>
      <c r="E1592" s="22" t="s">
        <v>3469</v>
      </c>
      <c r="F1592" s="22" t="s">
        <v>1255</v>
      </c>
      <c r="G1592" s="22" t="s">
        <v>2189</v>
      </c>
      <c r="H1592" s="22" t="s">
        <v>2190</v>
      </c>
      <c r="I1592" s="21" t="str">
        <f t="shared" si="77"/>
        <v>PENGAWAS</v>
      </c>
      <c r="J1592" s="21" t="s">
        <v>57</v>
      </c>
      <c r="M1592" s="14" t="s">
        <v>3468</v>
      </c>
    </row>
    <row r="1593" spans="1:13">
      <c r="A1593" s="22">
        <f t="shared" si="79"/>
        <v>1589</v>
      </c>
      <c r="B1593" s="21" t="str">
        <f t="shared" si="81"/>
        <v>80002099</v>
      </c>
      <c r="C1593" s="21" t="s">
        <v>3470</v>
      </c>
      <c r="D1593" s="22"/>
      <c r="E1593" s="22" t="s">
        <v>3471</v>
      </c>
      <c r="F1593" s="22" t="s">
        <v>1255</v>
      </c>
      <c r="G1593" s="22" t="s">
        <v>1346</v>
      </c>
      <c r="H1593" s="22" t="s">
        <v>1952</v>
      </c>
      <c r="I1593" s="21" t="str">
        <f t="shared" si="77"/>
        <v>PENGAWAS</v>
      </c>
      <c r="J1593" s="21" t="s">
        <v>57</v>
      </c>
      <c r="M1593" s="14" t="s">
        <v>3470</v>
      </c>
    </row>
    <row r="1594" spans="1:13">
      <c r="A1594" s="22">
        <f t="shared" si="79"/>
        <v>1590</v>
      </c>
      <c r="B1594" s="21" t="str">
        <f t="shared" ref="B1594:B1595" si="82">TEXT(C1594,"00000000")</f>
        <v>80002579</v>
      </c>
      <c r="C1594" s="21" t="s">
        <v>3472</v>
      </c>
      <c r="D1594" s="22"/>
      <c r="E1594" s="22" t="s">
        <v>3473</v>
      </c>
      <c r="F1594" s="22" t="s">
        <v>1255</v>
      </c>
      <c r="G1594" s="22" t="s">
        <v>1289</v>
      </c>
      <c r="H1594" s="22" t="s">
        <v>652</v>
      </c>
      <c r="I1594" s="21" t="str">
        <f t="shared" si="77"/>
        <v>OPERASIONAL</v>
      </c>
      <c r="J1594" s="21" t="s">
        <v>16</v>
      </c>
      <c r="M1594" s="14" t="s">
        <v>3472</v>
      </c>
    </row>
    <row r="1595" spans="1:13">
      <c r="A1595" s="22">
        <f t="shared" si="79"/>
        <v>1591</v>
      </c>
      <c r="B1595" s="21" t="str">
        <f t="shared" si="82"/>
        <v>80002580</v>
      </c>
      <c r="C1595" s="21" t="s">
        <v>3474</v>
      </c>
      <c r="D1595" s="22"/>
      <c r="E1595" s="22" t="s">
        <v>3475</v>
      </c>
      <c r="F1595" s="22" t="s">
        <v>1255</v>
      </c>
      <c r="G1595" s="22" t="s">
        <v>1289</v>
      </c>
      <c r="H1595" s="22" t="s">
        <v>652</v>
      </c>
      <c r="I1595" s="21" t="str">
        <f t="shared" si="77"/>
        <v>OPERASIONAL</v>
      </c>
      <c r="J1595" s="21" t="s">
        <v>16</v>
      </c>
      <c r="M1595" s="14" t="s">
        <v>3474</v>
      </c>
    </row>
    <row r="1596" spans="1:13">
      <c r="A1596" s="22">
        <f t="shared" si="79"/>
        <v>1592</v>
      </c>
      <c r="B1596" s="21" t="str">
        <f t="shared" ref="B1596:B1626" si="83">TEXT(C1596,"00000000")</f>
        <v>80003823</v>
      </c>
      <c r="C1596" s="21">
        <v>80003823</v>
      </c>
      <c r="D1596" s="22"/>
      <c r="E1596" s="22" t="s">
        <v>3476</v>
      </c>
      <c r="F1596" s="22" t="s">
        <v>1255</v>
      </c>
      <c r="G1596" s="22" t="s">
        <v>1264</v>
      </c>
      <c r="H1596" s="22" t="s">
        <v>405</v>
      </c>
      <c r="I1596" s="21" t="str">
        <f t="shared" si="77"/>
        <v>OPERASIONAL</v>
      </c>
      <c r="J1596" s="21" t="s">
        <v>16</v>
      </c>
      <c r="M1596" s="14" t="s">
        <v>3477</v>
      </c>
    </row>
    <row r="1597" spans="1:13">
      <c r="A1597" s="22">
        <f t="shared" si="79"/>
        <v>1593</v>
      </c>
      <c r="B1597" s="21" t="str">
        <f t="shared" si="83"/>
        <v>80002652</v>
      </c>
      <c r="C1597" s="21" t="s">
        <v>3478</v>
      </c>
      <c r="D1597" s="22"/>
      <c r="E1597" s="22" t="s">
        <v>3479</v>
      </c>
      <c r="F1597" s="22" t="s">
        <v>1255</v>
      </c>
      <c r="G1597" s="22" t="s">
        <v>205</v>
      </c>
      <c r="H1597" s="22" t="s">
        <v>206</v>
      </c>
      <c r="I1597" s="21" t="str">
        <f t="shared" si="77"/>
        <v>OPERASIONAL</v>
      </c>
      <c r="J1597" s="21" t="s">
        <v>16</v>
      </c>
      <c r="M1597" s="14" t="s">
        <v>3478</v>
      </c>
    </row>
    <row r="1598" spans="1:13">
      <c r="A1598" s="22">
        <f t="shared" si="79"/>
        <v>1594</v>
      </c>
      <c r="B1598" s="21" t="str">
        <f t="shared" si="83"/>
        <v>80001857</v>
      </c>
      <c r="C1598" s="21" t="s">
        <v>3480</v>
      </c>
      <c r="D1598" s="22"/>
      <c r="E1598" s="22" t="s">
        <v>3481</v>
      </c>
      <c r="F1598" s="22" t="s">
        <v>1255</v>
      </c>
      <c r="G1598" s="22" t="s">
        <v>1907</v>
      </c>
      <c r="H1598" s="22" t="s">
        <v>1321</v>
      </c>
      <c r="I1598" s="21" t="str">
        <f t="shared" si="77"/>
        <v>OPERASIONAL</v>
      </c>
      <c r="J1598" s="21" t="s">
        <v>16</v>
      </c>
      <c r="M1598" s="14" t="s">
        <v>3480</v>
      </c>
    </row>
    <row r="1599" spans="1:13">
      <c r="A1599" s="22">
        <f t="shared" si="79"/>
        <v>1595</v>
      </c>
      <c r="B1599" s="21" t="str">
        <f t="shared" si="83"/>
        <v>80002987</v>
      </c>
      <c r="C1599" s="21" t="s">
        <v>3482</v>
      </c>
      <c r="D1599" s="22"/>
      <c r="E1599" s="22" t="s">
        <v>3483</v>
      </c>
      <c r="F1599" s="22" t="s">
        <v>1255</v>
      </c>
      <c r="G1599" s="22" t="s">
        <v>1367</v>
      </c>
      <c r="H1599" s="22" t="s">
        <v>1321</v>
      </c>
      <c r="I1599" s="21" t="str">
        <f t="shared" si="77"/>
        <v>OPERASIONAL</v>
      </c>
      <c r="J1599" s="21" t="s">
        <v>16</v>
      </c>
      <c r="M1599" s="14" t="s">
        <v>3482</v>
      </c>
    </row>
    <row r="1600" spans="1:13">
      <c r="A1600" s="22">
        <f t="shared" si="79"/>
        <v>1596</v>
      </c>
      <c r="B1600" s="21" t="str">
        <f t="shared" si="83"/>
        <v>80002976</v>
      </c>
      <c r="C1600" s="21" t="s">
        <v>3484</v>
      </c>
      <c r="D1600" s="22"/>
      <c r="E1600" s="22" t="s">
        <v>3485</v>
      </c>
      <c r="F1600" s="22" t="s">
        <v>1255</v>
      </c>
      <c r="G1600" s="22" t="s">
        <v>1289</v>
      </c>
      <c r="H1600" s="22" t="s">
        <v>1290</v>
      </c>
      <c r="I1600" s="21" t="str">
        <f t="shared" si="77"/>
        <v>OPERASIONAL</v>
      </c>
      <c r="J1600" s="21" t="s">
        <v>16</v>
      </c>
      <c r="M1600" s="14" t="s">
        <v>3484</v>
      </c>
    </row>
    <row r="1601" spans="1:13">
      <c r="A1601" s="22">
        <f t="shared" si="79"/>
        <v>1597</v>
      </c>
      <c r="B1601" s="21" t="str">
        <f t="shared" si="83"/>
        <v>00117359</v>
      </c>
      <c r="C1601" s="21" t="s">
        <v>3486</v>
      </c>
      <c r="D1601" s="22"/>
      <c r="E1601" s="22" t="s">
        <v>3487</v>
      </c>
      <c r="F1601" s="22" t="s">
        <v>1255</v>
      </c>
      <c r="G1601" s="22" t="s">
        <v>2071</v>
      </c>
      <c r="H1601" s="22" t="s">
        <v>3143</v>
      </c>
      <c r="I1601" s="21" t="str">
        <f t="shared" si="77"/>
        <v>PENGAWAS</v>
      </c>
      <c r="J1601" s="21" t="s">
        <v>57</v>
      </c>
      <c r="M1601" s="14" t="s">
        <v>3486</v>
      </c>
    </row>
    <row r="1602" spans="1:13">
      <c r="A1602" s="22">
        <f t="shared" si="79"/>
        <v>1598</v>
      </c>
      <c r="B1602" s="21" t="str">
        <f t="shared" si="83"/>
        <v>80002065</v>
      </c>
      <c r="C1602" s="21" t="s">
        <v>3488</v>
      </c>
      <c r="D1602" s="22"/>
      <c r="E1602" s="22" t="s">
        <v>3489</v>
      </c>
      <c r="F1602" s="22" t="s">
        <v>1255</v>
      </c>
      <c r="G1602" s="22" t="s">
        <v>1310</v>
      </c>
      <c r="H1602" s="22" t="s">
        <v>1311</v>
      </c>
      <c r="I1602" s="21" t="str">
        <f t="shared" si="77"/>
        <v>PENGAWAS</v>
      </c>
      <c r="J1602" s="21" t="s">
        <v>57</v>
      </c>
      <c r="M1602" s="14" t="s">
        <v>3488</v>
      </c>
    </row>
    <row r="1603" spans="1:13">
      <c r="A1603" s="22">
        <f t="shared" si="79"/>
        <v>1599</v>
      </c>
      <c r="B1603" s="21" t="str">
        <f t="shared" si="83"/>
        <v>80001859</v>
      </c>
      <c r="C1603" s="21" t="s">
        <v>3490</v>
      </c>
      <c r="D1603" s="22"/>
      <c r="E1603" s="22" t="s">
        <v>3491</v>
      </c>
      <c r="F1603" s="22" t="s">
        <v>1255</v>
      </c>
      <c r="G1603" s="22" t="s">
        <v>1500</v>
      </c>
      <c r="H1603" s="22" t="s">
        <v>937</v>
      </c>
      <c r="I1603" s="21" t="str">
        <f t="shared" si="77"/>
        <v>PENGAWAS</v>
      </c>
      <c r="J1603" s="21" t="s">
        <v>57</v>
      </c>
      <c r="M1603" s="14" t="s">
        <v>3490</v>
      </c>
    </row>
    <row r="1604" spans="1:13">
      <c r="A1604" s="22">
        <f t="shared" si="79"/>
        <v>1600</v>
      </c>
      <c r="B1604" s="21" t="str">
        <f t="shared" si="83"/>
        <v>80003352</v>
      </c>
      <c r="C1604" s="21" t="s">
        <v>3492</v>
      </c>
      <c r="D1604" s="22"/>
      <c r="E1604" s="22" t="s">
        <v>3493</v>
      </c>
      <c r="F1604" s="22" t="s">
        <v>1255</v>
      </c>
      <c r="G1604" s="22" t="s">
        <v>3494</v>
      </c>
      <c r="H1604" s="22" t="s">
        <v>355</v>
      </c>
      <c r="I1604" s="21" t="str">
        <f t="shared" si="77"/>
        <v>PENGAWAS</v>
      </c>
      <c r="J1604" s="21" t="s">
        <v>57</v>
      </c>
      <c r="M1604" s="14" t="s">
        <v>3492</v>
      </c>
    </row>
    <row r="1605" spans="1:13">
      <c r="A1605" s="22">
        <f t="shared" si="79"/>
        <v>1601</v>
      </c>
      <c r="B1605" s="21" t="str">
        <f t="shared" si="83"/>
        <v>80002879</v>
      </c>
      <c r="C1605" s="21" t="s">
        <v>3495</v>
      </c>
      <c r="D1605" s="22"/>
      <c r="E1605" s="22" t="s">
        <v>3496</v>
      </c>
      <c r="F1605" s="22" t="s">
        <v>1255</v>
      </c>
      <c r="G1605" s="22" t="s">
        <v>1264</v>
      </c>
      <c r="H1605" s="22" t="s">
        <v>206</v>
      </c>
      <c r="I1605" s="21" t="str">
        <f t="shared" si="77"/>
        <v>OPERASIONAL</v>
      </c>
      <c r="J1605" s="21" t="s">
        <v>16</v>
      </c>
      <c r="M1605" s="14" t="s">
        <v>3495</v>
      </c>
    </row>
    <row r="1606" spans="1:13">
      <c r="A1606" s="22">
        <f t="shared" si="79"/>
        <v>1602</v>
      </c>
      <c r="B1606" s="21" t="str">
        <f t="shared" si="83"/>
        <v>80004145</v>
      </c>
      <c r="C1606" s="21">
        <v>80004145</v>
      </c>
      <c r="D1606" s="22"/>
      <c r="E1606" s="22" t="s">
        <v>3497</v>
      </c>
      <c r="F1606" s="22" t="s">
        <v>1255</v>
      </c>
      <c r="G1606" s="22" t="s">
        <v>3181</v>
      </c>
      <c r="H1606" s="22" t="s">
        <v>405</v>
      </c>
      <c r="I1606" s="21" t="str">
        <f t="shared" ref="I1606:I1669" si="84">IF(J1606="A","OPERASIONAL",IF(J1606="B","ADMINISTRASI",IF(J1606="C","PENGAWAS",IF(J1606="D","TEMPORERY"))))</f>
        <v>PENGAWAS</v>
      </c>
      <c r="J1606" s="21" t="s">
        <v>57</v>
      </c>
      <c r="M1606" s="14" t="s">
        <v>3498</v>
      </c>
    </row>
    <row r="1607" spans="1:13">
      <c r="A1607" s="22">
        <f t="shared" si="79"/>
        <v>1603</v>
      </c>
      <c r="B1607" s="21" t="str">
        <f t="shared" si="83"/>
        <v>00118286</v>
      </c>
      <c r="C1607" s="21" t="s">
        <v>3499</v>
      </c>
      <c r="D1607" s="22"/>
      <c r="E1607" s="22" t="s">
        <v>3500</v>
      </c>
      <c r="F1607" s="22" t="s">
        <v>1255</v>
      </c>
      <c r="G1607" s="22" t="s">
        <v>2527</v>
      </c>
      <c r="H1607" s="22" t="s">
        <v>15</v>
      </c>
      <c r="I1607" s="21" t="str">
        <f t="shared" si="84"/>
        <v>PENGAWAS</v>
      </c>
      <c r="J1607" s="21" t="s">
        <v>57</v>
      </c>
      <c r="M1607" s="14" t="s">
        <v>3501</v>
      </c>
    </row>
    <row r="1608" spans="1:13">
      <c r="A1608" s="22">
        <f t="shared" si="79"/>
        <v>1604</v>
      </c>
      <c r="B1608" s="21" t="str">
        <f t="shared" si="83"/>
        <v>80004896</v>
      </c>
      <c r="C1608" s="21">
        <v>80004896</v>
      </c>
      <c r="D1608" s="22"/>
      <c r="E1608" s="22" t="s">
        <v>3502</v>
      </c>
      <c r="F1608" s="22" t="s">
        <v>1255</v>
      </c>
      <c r="G1608" s="22" t="s">
        <v>1396</v>
      </c>
      <c r="H1608" s="22" t="s">
        <v>328</v>
      </c>
      <c r="I1608" s="21" t="str">
        <f t="shared" si="84"/>
        <v>OPERASIONAL</v>
      </c>
      <c r="J1608" s="21" t="s">
        <v>16</v>
      </c>
      <c r="M1608" s="14" t="s">
        <v>3503</v>
      </c>
    </row>
    <row r="1609" spans="1:13">
      <c r="A1609" s="22">
        <f t="shared" ref="A1609:A1672" si="85">A1608+1</f>
        <v>1605</v>
      </c>
      <c r="B1609" s="21" t="str">
        <f t="shared" si="83"/>
        <v>80002105</v>
      </c>
      <c r="C1609" s="21" t="s">
        <v>3504</v>
      </c>
      <c r="D1609" s="22"/>
      <c r="E1609" s="22" t="s">
        <v>3505</v>
      </c>
      <c r="F1609" s="22" t="s">
        <v>1255</v>
      </c>
      <c r="G1609" s="22" t="s">
        <v>1912</v>
      </c>
      <c r="H1609" s="22" t="s">
        <v>1810</v>
      </c>
      <c r="I1609" s="21" t="str">
        <f t="shared" si="84"/>
        <v>PENGAWAS</v>
      </c>
      <c r="J1609" s="21" t="s">
        <v>57</v>
      </c>
      <c r="M1609" s="14" t="s">
        <v>3504</v>
      </c>
    </row>
    <row r="1610" spans="1:13">
      <c r="A1610" s="22">
        <f t="shared" si="85"/>
        <v>1606</v>
      </c>
      <c r="B1610" s="21" t="str">
        <f t="shared" si="83"/>
        <v>80002695</v>
      </c>
      <c r="C1610" s="21" t="s">
        <v>3506</v>
      </c>
      <c r="D1610" s="22"/>
      <c r="E1610" s="22" t="s">
        <v>3507</v>
      </c>
      <c r="F1610" s="22" t="s">
        <v>1255</v>
      </c>
      <c r="G1610" s="22" t="s">
        <v>1264</v>
      </c>
      <c r="H1610" s="22" t="s">
        <v>206</v>
      </c>
      <c r="I1610" s="21" t="str">
        <f t="shared" si="84"/>
        <v>OPERASIONAL</v>
      </c>
      <c r="J1610" s="21" t="s">
        <v>16</v>
      </c>
      <c r="M1610" s="14" t="s">
        <v>3506</v>
      </c>
    </row>
    <row r="1611" spans="1:13">
      <c r="A1611" s="22">
        <f t="shared" si="85"/>
        <v>1607</v>
      </c>
      <c r="B1611" s="21" t="str">
        <f t="shared" si="83"/>
        <v>80004097</v>
      </c>
      <c r="C1611" s="21">
        <v>80004097</v>
      </c>
      <c r="D1611" s="22"/>
      <c r="E1611" s="22" t="s">
        <v>3508</v>
      </c>
      <c r="F1611" s="22" t="s">
        <v>1255</v>
      </c>
      <c r="G1611" s="22" t="s">
        <v>1436</v>
      </c>
      <c r="H1611" s="22" t="s">
        <v>405</v>
      </c>
      <c r="I1611" s="21" t="str">
        <f t="shared" si="84"/>
        <v>OPERASIONAL</v>
      </c>
      <c r="J1611" s="21" t="s">
        <v>16</v>
      </c>
      <c r="M1611" s="14" t="s">
        <v>3509</v>
      </c>
    </row>
    <row r="1612" spans="1:13">
      <c r="A1612" s="22">
        <f t="shared" si="85"/>
        <v>1608</v>
      </c>
      <c r="B1612" s="21" t="str">
        <f t="shared" si="83"/>
        <v>01081097</v>
      </c>
      <c r="C1612" s="21" t="s">
        <v>3510</v>
      </c>
      <c r="D1612" s="22"/>
      <c r="E1612" s="22" t="s">
        <v>3511</v>
      </c>
      <c r="F1612" s="22" t="s">
        <v>1255</v>
      </c>
      <c r="G1612" s="22" t="s">
        <v>3512</v>
      </c>
      <c r="H1612" s="22" t="s">
        <v>1810</v>
      </c>
      <c r="I1612" s="21" t="str">
        <f t="shared" si="84"/>
        <v>PENGAWAS</v>
      </c>
      <c r="J1612" s="21" t="s">
        <v>57</v>
      </c>
      <c r="M1612" s="14" t="s">
        <v>3510</v>
      </c>
    </row>
    <row r="1613" spans="1:13">
      <c r="A1613" s="22">
        <f t="shared" si="85"/>
        <v>1609</v>
      </c>
      <c r="B1613" s="21" t="str">
        <f t="shared" si="83"/>
        <v>80002397</v>
      </c>
      <c r="C1613" s="21" t="s">
        <v>3513</v>
      </c>
      <c r="D1613" s="22"/>
      <c r="E1613" s="22" t="s">
        <v>3514</v>
      </c>
      <c r="F1613" s="22" t="s">
        <v>1255</v>
      </c>
      <c r="G1613" s="22" t="s">
        <v>2025</v>
      </c>
      <c r="H1613" s="22" t="s">
        <v>3515</v>
      </c>
      <c r="I1613" s="21" t="str">
        <f t="shared" si="84"/>
        <v>PENGAWAS</v>
      </c>
      <c r="J1613" s="21" t="s">
        <v>57</v>
      </c>
      <c r="M1613" s="14" t="s">
        <v>3513</v>
      </c>
    </row>
    <row r="1614" spans="1:13">
      <c r="A1614" s="22">
        <f t="shared" si="85"/>
        <v>1610</v>
      </c>
      <c r="B1614" s="21" t="str">
        <f t="shared" si="83"/>
        <v>80001764</v>
      </c>
      <c r="C1614" s="21" t="s">
        <v>3516</v>
      </c>
      <c r="D1614" s="22"/>
      <c r="E1614" s="22" t="s">
        <v>3517</v>
      </c>
      <c r="F1614" s="22" t="s">
        <v>1255</v>
      </c>
      <c r="G1614" s="22" t="s">
        <v>1367</v>
      </c>
      <c r="H1614" s="22" t="s">
        <v>1321</v>
      </c>
      <c r="I1614" s="21" t="str">
        <f t="shared" si="84"/>
        <v>OPERASIONAL</v>
      </c>
      <c r="J1614" s="21" t="s">
        <v>16</v>
      </c>
      <c r="M1614" s="14" t="s">
        <v>3516</v>
      </c>
    </row>
    <row r="1615" spans="1:13">
      <c r="A1615" s="22">
        <f t="shared" si="85"/>
        <v>1611</v>
      </c>
      <c r="B1615" s="21" t="str">
        <f t="shared" si="83"/>
        <v>80003038</v>
      </c>
      <c r="C1615" s="21" t="s">
        <v>3518</v>
      </c>
      <c r="D1615" s="22"/>
      <c r="E1615" s="22" t="s">
        <v>3519</v>
      </c>
      <c r="F1615" s="22" t="s">
        <v>1255</v>
      </c>
      <c r="G1615" s="22" t="s">
        <v>1264</v>
      </c>
      <c r="H1615" s="22" t="s">
        <v>1262</v>
      </c>
      <c r="I1615" s="21" t="str">
        <f t="shared" si="84"/>
        <v>OPERASIONAL</v>
      </c>
      <c r="J1615" s="21" t="s">
        <v>16</v>
      </c>
      <c r="M1615" s="14" t="s">
        <v>3518</v>
      </c>
    </row>
    <row r="1616" spans="1:13">
      <c r="A1616" s="22">
        <f t="shared" si="85"/>
        <v>1612</v>
      </c>
      <c r="B1616" s="21" t="str">
        <f t="shared" si="83"/>
        <v>80004602</v>
      </c>
      <c r="C1616" s="21">
        <v>80004602</v>
      </c>
      <c r="D1616" s="22"/>
      <c r="E1616" s="22" t="s">
        <v>3520</v>
      </c>
      <c r="F1616" s="22" t="s">
        <v>1255</v>
      </c>
      <c r="G1616" s="22" t="s">
        <v>205</v>
      </c>
      <c r="H1616" s="22" t="s">
        <v>405</v>
      </c>
      <c r="I1616" s="21" t="str">
        <f t="shared" si="84"/>
        <v>OPERASIONAL</v>
      </c>
      <c r="J1616" s="21" t="s">
        <v>16</v>
      </c>
      <c r="M1616" s="14" t="s">
        <v>3521</v>
      </c>
    </row>
    <row r="1617" spans="1:13">
      <c r="A1617" s="22">
        <f t="shared" si="85"/>
        <v>1613</v>
      </c>
      <c r="B1617" s="21" t="str">
        <f t="shared" si="83"/>
        <v>80004732</v>
      </c>
      <c r="C1617" s="21" t="s">
        <v>3522</v>
      </c>
      <c r="D1617" s="22"/>
      <c r="E1617" s="22" t="s">
        <v>3523</v>
      </c>
      <c r="F1617" s="22" t="s">
        <v>1255</v>
      </c>
      <c r="G1617" s="22" t="s">
        <v>1418</v>
      </c>
      <c r="H1617" s="22" t="s">
        <v>328</v>
      </c>
      <c r="I1617" s="21" t="str">
        <f t="shared" si="84"/>
        <v>OPERASIONAL</v>
      </c>
      <c r="J1617" s="21" t="s">
        <v>16</v>
      </c>
      <c r="M1617" s="14" t="s">
        <v>3522</v>
      </c>
    </row>
    <row r="1618" spans="1:13">
      <c r="A1618" s="22">
        <f t="shared" si="85"/>
        <v>1614</v>
      </c>
      <c r="B1618" s="21" t="str">
        <f t="shared" si="83"/>
        <v>80002955</v>
      </c>
      <c r="C1618" s="21" t="s">
        <v>3524</v>
      </c>
      <c r="D1618" s="22"/>
      <c r="E1618" s="22" t="s">
        <v>3525</v>
      </c>
      <c r="F1618" s="22" t="s">
        <v>1255</v>
      </c>
      <c r="G1618" s="22" t="s">
        <v>1349</v>
      </c>
      <c r="H1618" s="22" t="s">
        <v>652</v>
      </c>
      <c r="I1618" s="21" t="str">
        <f t="shared" si="84"/>
        <v>OPERASIONAL</v>
      </c>
      <c r="J1618" s="21" t="s">
        <v>16</v>
      </c>
      <c r="M1618" s="14" t="s">
        <v>3524</v>
      </c>
    </row>
    <row r="1619" spans="1:13">
      <c r="A1619" s="22">
        <f t="shared" si="85"/>
        <v>1615</v>
      </c>
      <c r="B1619" s="21" t="str">
        <f t="shared" si="83"/>
        <v>80003995</v>
      </c>
      <c r="C1619" s="21" t="s">
        <v>3526</v>
      </c>
      <c r="D1619" s="22"/>
      <c r="E1619" s="22" t="s">
        <v>3527</v>
      </c>
      <c r="F1619" s="22" t="s">
        <v>1255</v>
      </c>
      <c r="G1619" s="22" t="s">
        <v>205</v>
      </c>
      <c r="H1619" s="22" t="s">
        <v>1262</v>
      </c>
      <c r="I1619" s="21" t="str">
        <f t="shared" si="84"/>
        <v>OPERASIONAL</v>
      </c>
      <c r="J1619" s="21" t="s">
        <v>16</v>
      </c>
      <c r="M1619" s="14" t="s">
        <v>3526</v>
      </c>
    </row>
    <row r="1620" spans="1:13">
      <c r="A1620" s="22">
        <f t="shared" si="85"/>
        <v>1616</v>
      </c>
      <c r="B1620" s="21" t="str">
        <f t="shared" si="83"/>
        <v>80003604</v>
      </c>
      <c r="C1620" s="21" t="s">
        <v>3528</v>
      </c>
      <c r="D1620" s="22"/>
      <c r="E1620" s="22" t="s">
        <v>3529</v>
      </c>
      <c r="F1620" s="22" t="s">
        <v>1255</v>
      </c>
      <c r="G1620" s="22" t="s">
        <v>1367</v>
      </c>
      <c r="H1620" s="22" t="s">
        <v>1321</v>
      </c>
      <c r="I1620" s="21" t="str">
        <f t="shared" si="84"/>
        <v>OPERASIONAL</v>
      </c>
      <c r="J1620" s="21" t="s">
        <v>16</v>
      </c>
      <c r="M1620" s="14" t="s">
        <v>3528</v>
      </c>
    </row>
    <row r="1621" spans="1:13">
      <c r="A1621" s="22">
        <f t="shared" si="85"/>
        <v>1617</v>
      </c>
      <c r="B1621" s="21" t="str">
        <f t="shared" si="83"/>
        <v>80002098</v>
      </c>
      <c r="C1621" s="21" t="s">
        <v>3530</v>
      </c>
      <c r="D1621" s="22"/>
      <c r="E1621" s="22" t="s">
        <v>3531</v>
      </c>
      <c r="F1621" s="22" t="s">
        <v>1255</v>
      </c>
      <c r="G1621" s="22" t="s">
        <v>1289</v>
      </c>
      <c r="H1621" s="22" t="s">
        <v>1290</v>
      </c>
      <c r="I1621" s="21" t="str">
        <f t="shared" si="84"/>
        <v>OPERASIONAL</v>
      </c>
      <c r="J1621" s="21" t="s">
        <v>16</v>
      </c>
      <c r="M1621" s="14" t="s">
        <v>3530</v>
      </c>
    </row>
    <row r="1622" spans="1:13">
      <c r="A1622" s="22">
        <f t="shared" si="85"/>
        <v>1618</v>
      </c>
      <c r="B1622" s="21" t="str">
        <f t="shared" si="83"/>
        <v>80000642</v>
      </c>
      <c r="C1622" s="21" t="s">
        <v>3532</v>
      </c>
      <c r="D1622" s="22"/>
      <c r="E1622" s="22" t="s">
        <v>3533</v>
      </c>
      <c r="F1622" s="22" t="s">
        <v>1255</v>
      </c>
      <c r="G1622" s="22" t="s">
        <v>1797</v>
      </c>
      <c r="H1622" s="22" t="s">
        <v>1347</v>
      </c>
      <c r="I1622" s="21" t="str">
        <f t="shared" si="84"/>
        <v>PENGAWAS</v>
      </c>
      <c r="J1622" s="21" t="s">
        <v>57</v>
      </c>
      <c r="M1622" s="14" t="s">
        <v>3532</v>
      </c>
    </row>
    <row r="1623" spans="1:13">
      <c r="A1623" s="22">
        <f t="shared" si="85"/>
        <v>1619</v>
      </c>
      <c r="B1623" s="21" t="str">
        <f t="shared" si="83"/>
        <v>80000840</v>
      </c>
      <c r="C1623" s="21" t="s">
        <v>3534</v>
      </c>
      <c r="D1623" s="22"/>
      <c r="E1623" s="22" t="s">
        <v>3535</v>
      </c>
      <c r="F1623" s="22" t="s">
        <v>1255</v>
      </c>
      <c r="G1623" s="22" t="s">
        <v>1367</v>
      </c>
      <c r="H1623" s="22" t="s">
        <v>1321</v>
      </c>
      <c r="I1623" s="21" t="str">
        <f t="shared" si="84"/>
        <v>OPERASIONAL</v>
      </c>
      <c r="J1623" s="21" t="s">
        <v>16</v>
      </c>
      <c r="M1623" s="14" t="s">
        <v>3534</v>
      </c>
    </row>
    <row r="1624" spans="1:13">
      <c r="A1624" s="22">
        <f t="shared" si="85"/>
        <v>1620</v>
      </c>
      <c r="B1624" s="21" t="str">
        <f t="shared" si="83"/>
        <v>80004738</v>
      </c>
      <c r="C1624" s="21" t="s">
        <v>3536</v>
      </c>
      <c r="D1624" s="22"/>
      <c r="E1624" s="22" t="s">
        <v>3537</v>
      </c>
      <c r="F1624" s="22" t="s">
        <v>1255</v>
      </c>
      <c r="G1624" s="22" t="s">
        <v>1418</v>
      </c>
      <c r="H1624" s="22" t="s">
        <v>328</v>
      </c>
      <c r="I1624" s="21" t="str">
        <f t="shared" si="84"/>
        <v>OPERASIONAL</v>
      </c>
      <c r="J1624" s="21" t="s">
        <v>16</v>
      </c>
      <c r="M1624" s="14" t="s">
        <v>3536</v>
      </c>
    </row>
    <row r="1625" spans="1:13">
      <c r="A1625" s="22">
        <f t="shared" si="85"/>
        <v>1621</v>
      </c>
      <c r="B1625" s="21" t="str">
        <f t="shared" si="83"/>
        <v>80004533</v>
      </c>
      <c r="C1625" s="21">
        <v>80004533</v>
      </c>
      <c r="D1625" s="22"/>
      <c r="E1625" s="22" t="s">
        <v>3538</v>
      </c>
      <c r="F1625" s="22" t="s">
        <v>1255</v>
      </c>
      <c r="G1625" s="22" t="s">
        <v>205</v>
      </c>
      <c r="H1625" s="22" t="s">
        <v>405</v>
      </c>
      <c r="I1625" s="21" t="str">
        <f t="shared" si="84"/>
        <v>OPERASIONAL</v>
      </c>
      <c r="J1625" s="21" t="s">
        <v>16</v>
      </c>
      <c r="M1625" s="14" t="s">
        <v>3539</v>
      </c>
    </row>
    <row r="1626" spans="1:13">
      <c r="A1626" s="22">
        <f t="shared" si="85"/>
        <v>1622</v>
      </c>
      <c r="B1626" s="21" t="str">
        <f t="shared" si="83"/>
        <v>80001448</v>
      </c>
      <c r="C1626" s="21" t="s">
        <v>3540</v>
      </c>
      <c r="D1626" s="22"/>
      <c r="E1626" s="22" t="s">
        <v>3541</v>
      </c>
      <c r="F1626" s="22" t="s">
        <v>1255</v>
      </c>
      <c r="G1626" s="22" t="s">
        <v>2906</v>
      </c>
      <c r="H1626" s="22" t="s">
        <v>2907</v>
      </c>
      <c r="I1626" s="21" t="str">
        <f t="shared" si="84"/>
        <v>PENGAWAS</v>
      </c>
      <c r="J1626" s="21" t="s">
        <v>57</v>
      </c>
      <c r="M1626" s="14" t="s">
        <v>3540</v>
      </c>
    </row>
    <row r="1627" spans="1:13">
      <c r="A1627" s="22">
        <f t="shared" si="85"/>
        <v>1623</v>
      </c>
      <c r="B1627" s="21" t="str">
        <f t="shared" ref="B1627:B1690" si="86">TEXT(C1627,"00000000")</f>
        <v>80002765</v>
      </c>
      <c r="C1627" s="21" t="s">
        <v>3542</v>
      </c>
      <c r="D1627" s="22"/>
      <c r="E1627" s="22" t="s">
        <v>3543</v>
      </c>
      <c r="F1627" s="22" t="s">
        <v>1255</v>
      </c>
      <c r="G1627" s="22" t="s">
        <v>1289</v>
      </c>
      <c r="H1627" s="22" t="s">
        <v>652</v>
      </c>
      <c r="I1627" s="21" t="str">
        <f t="shared" si="84"/>
        <v>OPERASIONAL</v>
      </c>
      <c r="J1627" s="21" t="s">
        <v>16</v>
      </c>
      <c r="M1627" s="14" t="s">
        <v>3542</v>
      </c>
    </row>
    <row r="1628" spans="1:13">
      <c r="A1628" s="22">
        <f t="shared" si="85"/>
        <v>1624</v>
      </c>
      <c r="B1628" s="21" t="str">
        <f t="shared" si="86"/>
        <v>80003809</v>
      </c>
      <c r="C1628" s="21">
        <v>80003809</v>
      </c>
      <c r="D1628" s="22"/>
      <c r="E1628" s="22" t="s">
        <v>3543</v>
      </c>
      <c r="F1628" s="22" t="s">
        <v>1255</v>
      </c>
      <c r="G1628" s="22" t="s">
        <v>205</v>
      </c>
      <c r="H1628" s="22" t="s">
        <v>405</v>
      </c>
      <c r="I1628" s="21" t="str">
        <f t="shared" si="84"/>
        <v>OPERASIONAL</v>
      </c>
      <c r="J1628" s="21" t="s">
        <v>16</v>
      </c>
      <c r="M1628" s="14" t="s">
        <v>3544</v>
      </c>
    </row>
    <row r="1629" spans="1:13">
      <c r="A1629" s="22">
        <f t="shared" si="85"/>
        <v>1625</v>
      </c>
      <c r="B1629" s="21" t="str">
        <f t="shared" si="86"/>
        <v>80000851</v>
      </c>
      <c r="C1629" s="21" t="s">
        <v>3545</v>
      </c>
      <c r="D1629" s="22"/>
      <c r="E1629" s="22" t="s">
        <v>3546</v>
      </c>
      <c r="F1629" s="22" t="s">
        <v>1255</v>
      </c>
      <c r="G1629" s="22" t="s">
        <v>1367</v>
      </c>
      <c r="H1629" s="22" t="s">
        <v>1321</v>
      </c>
      <c r="I1629" s="21" t="str">
        <f t="shared" si="84"/>
        <v>OPERASIONAL</v>
      </c>
      <c r="J1629" s="21" t="s">
        <v>16</v>
      </c>
      <c r="M1629" s="14" t="s">
        <v>3545</v>
      </c>
    </row>
    <row r="1630" spans="1:13">
      <c r="A1630" s="22">
        <f t="shared" si="85"/>
        <v>1626</v>
      </c>
      <c r="B1630" s="21" t="str">
        <f t="shared" si="86"/>
        <v>80003985</v>
      </c>
      <c r="C1630" s="21" t="s">
        <v>3547</v>
      </c>
      <c r="D1630" s="22"/>
      <c r="E1630" s="22" t="s">
        <v>3548</v>
      </c>
      <c r="F1630" s="22" t="s">
        <v>1255</v>
      </c>
      <c r="G1630" s="22" t="s">
        <v>205</v>
      </c>
      <c r="H1630" s="22" t="s">
        <v>1262</v>
      </c>
      <c r="I1630" s="21" t="str">
        <f t="shared" si="84"/>
        <v>OPERASIONAL</v>
      </c>
      <c r="J1630" s="21" t="s">
        <v>16</v>
      </c>
      <c r="M1630" s="14" t="s">
        <v>3547</v>
      </c>
    </row>
    <row r="1631" spans="1:13">
      <c r="A1631" s="22">
        <f t="shared" si="85"/>
        <v>1627</v>
      </c>
      <c r="B1631" s="21" t="str">
        <f t="shared" si="86"/>
        <v>80002890</v>
      </c>
      <c r="C1631" s="21" t="s">
        <v>3549</v>
      </c>
      <c r="D1631" s="22"/>
      <c r="E1631" s="22" t="s">
        <v>3550</v>
      </c>
      <c r="F1631" s="22" t="s">
        <v>1255</v>
      </c>
      <c r="G1631" s="22" t="s">
        <v>205</v>
      </c>
      <c r="H1631" s="22" t="s">
        <v>206</v>
      </c>
      <c r="I1631" s="21" t="str">
        <f t="shared" si="84"/>
        <v>OPERASIONAL</v>
      </c>
      <c r="J1631" s="21" t="s">
        <v>16</v>
      </c>
      <c r="M1631" s="14" t="s">
        <v>3549</v>
      </c>
    </row>
    <row r="1632" spans="1:13">
      <c r="A1632" s="22">
        <f t="shared" si="85"/>
        <v>1628</v>
      </c>
      <c r="B1632" s="21" t="str">
        <f t="shared" si="86"/>
        <v>80002968</v>
      </c>
      <c r="C1632" s="21" t="s">
        <v>3551</v>
      </c>
      <c r="D1632" s="22"/>
      <c r="E1632" s="22" t="s">
        <v>3552</v>
      </c>
      <c r="F1632" s="22" t="s">
        <v>1255</v>
      </c>
      <c r="G1632" s="22" t="s">
        <v>1289</v>
      </c>
      <c r="H1632" s="22" t="s">
        <v>1290</v>
      </c>
      <c r="I1632" s="21" t="str">
        <f t="shared" si="84"/>
        <v>OPERASIONAL</v>
      </c>
      <c r="J1632" s="21" t="s">
        <v>16</v>
      </c>
      <c r="M1632" s="14" t="s">
        <v>3551</v>
      </c>
    </row>
    <row r="1633" spans="1:13">
      <c r="A1633" s="22">
        <f t="shared" si="85"/>
        <v>1629</v>
      </c>
      <c r="B1633" s="21" t="str">
        <f t="shared" si="86"/>
        <v>00113163</v>
      </c>
      <c r="C1633" s="21" t="s">
        <v>3553</v>
      </c>
      <c r="D1633" s="22"/>
      <c r="E1633" s="22" t="s">
        <v>3554</v>
      </c>
      <c r="F1633" s="22" t="s">
        <v>1255</v>
      </c>
      <c r="G1633" s="22" t="s">
        <v>1320</v>
      </c>
      <c r="H1633" s="22" t="s">
        <v>1387</v>
      </c>
      <c r="I1633" s="21" t="str">
        <f t="shared" si="84"/>
        <v>PENGAWAS</v>
      </c>
      <c r="J1633" s="21" t="s">
        <v>57</v>
      </c>
      <c r="M1633" s="14" t="s">
        <v>3553</v>
      </c>
    </row>
    <row r="1634" spans="1:13">
      <c r="A1634" s="22">
        <f t="shared" si="85"/>
        <v>1630</v>
      </c>
      <c r="B1634" s="21" t="str">
        <f t="shared" si="86"/>
        <v>80004973</v>
      </c>
      <c r="C1634" s="21">
        <v>80004973</v>
      </c>
      <c r="D1634" s="22"/>
      <c r="E1634" s="22" t="s">
        <v>3555</v>
      </c>
      <c r="F1634" s="22" t="s">
        <v>1255</v>
      </c>
      <c r="G1634" s="22" t="s">
        <v>205</v>
      </c>
      <c r="H1634" s="22" t="s">
        <v>405</v>
      </c>
      <c r="I1634" s="21" t="str">
        <f t="shared" si="84"/>
        <v>OPERASIONAL</v>
      </c>
      <c r="J1634" s="21" t="s">
        <v>16</v>
      </c>
      <c r="M1634" s="14" t="s">
        <v>3556</v>
      </c>
    </row>
    <row r="1635" spans="1:13">
      <c r="A1635" s="22">
        <f t="shared" si="85"/>
        <v>1631</v>
      </c>
      <c r="B1635" s="21" t="str">
        <f t="shared" si="86"/>
        <v>80001095</v>
      </c>
      <c r="C1635" s="21" t="s">
        <v>3557</v>
      </c>
      <c r="D1635" s="22"/>
      <c r="E1635" s="22" t="s">
        <v>3558</v>
      </c>
      <c r="F1635" s="22" t="s">
        <v>1255</v>
      </c>
      <c r="G1635" s="22" t="s">
        <v>1264</v>
      </c>
      <c r="H1635" s="22" t="s">
        <v>1262</v>
      </c>
      <c r="I1635" s="21" t="str">
        <f t="shared" si="84"/>
        <v>OPERASIONAL</v>
      </c>
      <c r="J1635" s="21" t="s">
        <v>16</v>
      </c>
      <c r="M1635" s="14" t="s">
        <v>3557</v>
      </c>
    </row>
    <row r="1636" spans="1:13">
      <c r="A1636" s="22">
        <f t="shared" si="85"/>
        <v>1632</v>
      </c>
      <c r="B1636" s="21" t="str">
        <f t="shared" si="86"/>
        <v>80003198</v>
      </c>
      <c r="C1636" s="21" t="s">
        <v>3559</v>
      </c>
      <c r="D1636" s="22"/>
      <c r="E1636" s="22" t="s">
        <v>3560</v>
      </c>
      <c r="F1636" s="22" t="s">
        <v>1255</v>
      </c>
      <c r="G1636" s="22" t="s">
        <v>205</v>
      </c>
      <c r="H1636" s="22" t="s">
        <v>1262</v>
      </c>
      <c r="I1636" s="21" t="str">
        <f t="shared" si="84"/>
        <v>OPERASIONAL</v>
      </c>
      <c r="J1636" s="21" t="s">
        <v>16</v>
      </c>
      <c r="M1636" s="14" t="s">
        <v>3559</v>
      </c>
    </row>
    <row r="1637" spans="1:13">
      <c r="A1637" s="22">
        <f t="shared" si="85"/>
        <v>1633</v>
      </c>
      <c r="B1637" s="21" t="str">
        <f t="shared" si="86"/>
        <v>80004530</v>
      </c>
      <c r="C1637" s="21" t="s">
        <v>3561</v>
      </c>
      <c r="D1637" s="22"/>
      <c r="E1637" s="22" t="s">
        <v>3562</v>
      </c>
      <c r="F1637" s="22" t="s">
        <v>1255</v>
      </c>
      <c r="G1637" s="22" t="s">
        <v>1264</v>
      </c>
      <c r="H1637" s="22" t="s">
        <v>1262</v>
      </c>
      <c r="I1637" s="21" t="str">
        <f t="shared" si="84"/>
        <v>OPERASIONAL</v>
      </c>
      <c r="J1637" s="21" t="s">
        <v>16</v>
      </c>
      <c r="M1637" s="14" t="s">
        <v>3561</v>
      </c>
    </row>
    <row r="1638" spans="1:13">
      <c r="A1638" s="22">
        <f t="shared" si="85"/>
        <v>1634</v>
      </c>
      <c r="B1638" s="21" t="str">
        <f t="shared" si="86"/>
        <v>80002355</v>
      </c>
      <c r="C1638" s="21" t="s">
        <v>3563</v>
      </c>
      <c r="D1638" s="22"/>
      <c r="E1638" s="22" t="s">
        <v>3564</v>
      </c>
      <c r="F1638" s="22" t="s">
        <v>1255</v>
      </c>
      <c r="G1638" s="22" t="s">
        <v>205</v>
      </c>
      <c r="H1638" s="22" t="s">
        <v>1262</v>
      </c>
      <c r="I1638" s="21" t="str">
        <f t="shared" si="84"/>
        <v>OPERASIONAL</v>
      </c>
      <c r="J1638" s="21" t="s">
        <v>16</v>
      </c>
      <c r="M1638" s="14" t="s">
        <v>3563</v>
      </c>
    </row>
    <row r="1639" spans="1:13">
      <c r="A1639" s="22">
        <f t="shared" si="85"/>
        <v>1635</v>
      </c>
      <c r="B1639" s="21" t="str">
        <f t="shared" si="86"/>
        <v>80004761</v>
      </c>
      <c r="C1639" s="21" t="s">
        <v>3565</v>
      </c>
      <c r="D1639" s="22"/>
      <c r="E1639" s="22" t="s">
        <v>3566</v>
      </c>
      <c r="F1639" s="22" t="s">
        <v>1255</v>
      </c>
      <c r="G1639" s="22" t="s">
        <v>1386</v>
      </c>
      <c r="H1639" s="22" t="s">
        <v>328</v>
      </c>
      <c r="I1639" s="21" t="str">
        <f t="shared" si="84"/>
        <v>OPERASIONAL</v>
      </c>
      <c r="J1639" s="21" t="s">
        <v>16</v>
      </c>
      <c r="M1639" s="14" t="s">
        <v>3565</v>
      </c>
    </row>
    <row r="1640" spans="1:13">
      <c r="A1640" s="22">
        <f t="shared" si="85"/>
        <v>1636</v>
      </c>
      <c r="B1640" s="21" t="str">
        <f t="shared" si="86"/>
        <v>80001794</v>
      </c>
      <c r="C1640" s="21" t="s">
        <v>3567</v>
      </c>
      <c r="D1640" s="22"/>
      <c r="E1640" s="22" t="s">
        <v>3568</v>
      </c>
      <c r="F1640" s="22" t="s">
        <v>1255</v>
      </c>
      <c r="G1640" s="22" t="s">
        <v>1396</v>
      </c>
      <c r="H1640" s="22" t="s">
        <v>1329</v>
      </c>
      <c r="I1640" s="21" t="str">
        <f t="shared" si="84"/>
        <v>OPERASIONAL</v>
      </c>
      <c r="J1640" s="21" t="s">
        <v>16</v>
      </c>
      <c r="M1640" s="14" t="s">
        <v>3567</v>
      </c>
    </row>
    <row r="1641" spans="1:13">
      <c r="A1641" s="22">
        <f t="shared" si="85"/>
        <v>1637</v>
      </c>
      <c r="B1641" s="21" t="str">
        <f t="shared" si="86"/>
        <v>80001830</v>
      </c>
      <c r="C1641" s="21" t="s">
        <v>3569</v>
      </c>
      <c r="D1641" s="22"/>
      <c r="E1641" s="22" t="s">
        <v>3570</v>
      </c>
      <c r="F1641" s="22" t="s">
        <v>1255</v>
      </c>
      <c r="G1641" s="22" t="s">
        <v>205</v>
      </c>
      <c r="H1641" s="22" t="s">
        <v>1262</v>
      </c>
      <c r="I1641" s="21" t="str">
        <f t="shared" si="84"/>
        <v>OPERASIONAL</v>
      </c>
      <c r="J1641" s="21" t="s">
        <v>16</v>
      </c>
      <c r="M1641" s="14" t="s">
        <v>3569</v>
      </c>
    </row>
    <row r="1642" spans="1:13">
      <c r="A1642" s="22">
        <f t="shared" si="85"/>
        <v>1638</v>
      </c>
      <c r="B1642" s="21" t="str">
        <f t="shared" si="86"/>
        <v>80004332</v>
      </c>
      <c r="C1642" s="21">
        <v>80004332</v>
      </c>
      <c r="D1642" s="22"/>
      <c r="E1642" s="22" t="s">
        <v>3571</v>
      </c>
      <c r="F1642" s="22" t="s">
        <v>1255</v>
      </c>
      <c r="G1642" s="22" t="s">
        <v>205</v>
      </c>
      <c r="H1642" s="22" t="s">
        <v>405</v>
      </c>
      <c r="I1642" s="21" t="str">
        <f t="shared" si="84"/>
        <v>OPERASIONAL</v>
      </c>
      <c r="J1642" s="21" t="s">
        <v>16</v>
      </c>
      <c r="M1642" s="14" t="s">
        <v>3572</v>
      </c>
    </row>
    <row r="1643" spans="1:13">
      <c r="A1643" s="22">
        <f t="shared" si="85"/>
        <v>1639</v>
      </c>
      <c r="B1643" s="21" t="str">
        <f t="shared" si="86"/>
        <v>80002672</v>
      </c>
      <c r="C1643" s="21" t="s">
        <v>3573</v>
      </c>
      <c r="D1643" s="22"/>
      <c r="E1643" s="22" t="s">
        <v>3574</v>
      </c>
      <c r="F1643" s="22" t="s">
        <v>1255</v>
      </c>
      <c r="G1643" s="22" t="s">
        <v>1264</v>
      </c>
      <c r="H1643" s="22" t="s">
        <v>206</v>
      </c>
      <c r="I1643" s="21" t="str">
        <f t="shared" si="84"/>
        <v>OPERASIONAL</v>
      </c>
      <c r="J1643" s="21" t="s">
        <v>16</v>
      </c>
      <c r="M1643" s="14" t="s">
        <v>3573</v>
      </c>
    </row>
    <row r="1644" spans="1:13">
      <c r="A1644" s="22">
        <f t="shared" si="85"/>
        <v>1640</v>
      </c>
      <c r="B1644" s="21" t="str">
        <f t="shared" si="86"/>
        <v>00109388</v>
      </c>
      <c r="C1644" s="21" t="s">
        <v>3575</v>
      </c>
      <c r="D1644" s="22"/>
      <c r="E1644" s="22" t="s">
        <v>3576</v>
      </c>
      <c r="F1644" s="22" t="s">
        <v>1255</v>
      </c>
      <c r="G1644" s="22" t="s">
        <v>3577</v>
      </c>
      <c r="H1644" s="22" t="s">
        <v>1311</v>
      </c>
      <c r="I1644" s="21" t="str">
        <f t="shared" si="84"/>
        <v>PENGAWAS</v>
      </c>
      <c r="J1644" s="21" t="s">
        <v>57</v>
      </c>
      <c r="M1644" s="14" t="s">
        <v>3575</v>
      </c>
    </row>
    <row r="1645" spans="1:13">
      <c r="A1645" s="22">
        <f t="shared" si="85"/>
        <v>1641</v>
      </c>
      <c r="B1645" s="21" t="str">
        <f t="shared" si="86"/>
        <v>80004726</v>
      </c>
      <c r="C1645" s="21" t="s">
        <v>3578</v>
      </c>
      <c r="D1645" s="22"/>
      <c r="E1645" s="22" t="s">
        <v>3579</v>
      </c>
      <c r="F1645" s="22" t="s">
        <v>1255</v>
      </c>
      <c r="G1645" s="22" t="s">
        <v>3580</v>
      </c>
      <c r="H1645" s="22" t="s">
        <v>405</v>
      </c>
      <c r="I1645" s="21" t="str">
        <f t="shared" si="84"/>
        <v>OPERASIONAL</v>
      </c>
      <c r="J1645" s="21" t="s">
        <v>16</v>
      </c>
      <c r="M1645" s="14" t="s">
        <v>3578</v>
      </c>
    </row>
    <row r="1646" spans="1:13">
      <c r="A1646" s="22">
        <f t="shared" si="85"/>
        <v>1642</v>
      </c>
      <c r="B1646" s="21" t="str">
        <f t="shared" si="86"/>
        <v>00107614</v>
      </c>
      <c r="C1646" s="21" t="s">
        <v>3581</v>
      </c>
      <c r="D1646" s="22"/>
      <c r="E1646" s="22" t="s">
        <v>3582</v>
      </c>
      <c r="F1646" s="22" t="s">
        <v>1255</v>
      </c>
      <c r="G1646" s="22" t="s">
        <v>3583</v>
      </c>
      <c r="H1646" s="22" t="s">
        <v>206</v>
      </c>
      <c r="I1646" s="21" t="str">
        <f t="shared" si="84"/>
        <v>PENGAWAS</v>
      </c>
      <c r="J1646" s="21" t="s">
        <v>57</v>
      </c>
      <c r="M1646" s="14" t="s">
        <v>3581</v>
      </c>
    </row>
    <row r="1647" spans="1:13">
      <c r="A1647" s="22">
        <f t="shared" si="85"/>
        <v>1643</v>
      </c>
      <c r="B1647" s="21" t="str">
        <f t="shared" si="86"/>
        <v>80002756</v>
      </c>
      <c r="C1647" s="21" t="s">
        <v>3584</v>
      </c>
      <c r="D1647" s="22"/>
      <c r="E1647" s="22" t="s">
        <v>3585</v>
      </c>
      <c r="F1647" s="22" t="s">
        <v>1255</v>
      </c>
      <c r="G1647" s="22" t="s">
        <v>3586</v>
      </c>
      <c r="H1647" s="22" t="s">
        <v>15</v>
      </c>
      <c r="I1647" s="21" t="str">
        <f t="shared" si="84"/>
        <v>PENGAWAS</v>
      </c>
      <c r="J1647" s="21" t="s">
        <v>57</v>
      </c>
      <c r="M1647" s="14" t="s">
        <v>3584</v>
      </c>
    </row>
    <row r="1648" spans="1:13">
      <c r="A1648" s="22">
        <f t="shared" si="85"/>
        <v>1644</v>
      </c>
      <c r="B1648" s="21" t="str">
        <f t="shared" si="86"/>
        <v>00117326</v>
      </c>
      <c r="C1648" s="21" t="s">
        <v>3587</v>
      </c>
      <c r="D1648" s="22"/>
      <c r="E1648" s="22" t="s">
        <v>3588</v>
      </c>
      <c r="F1648" s="22" t="s">
        <v>1255</v>
      </c>
      <c r="G1648" s="22" t="s">
        <v>1880</v>
      </c>
      <c r="H1648" s="22" t="s">
        <v>1262</v>
      </c>
      <c r="I1648" s="21" t="str">
        <f t="shared" si="84"/>
        <v>PENGAWAS</v>
      </c>
      <c r="J1648" s="21" t="s">
        <v>57</v>
      </c>
      <c r="M1648" s="14" t="s">
        <v>3587</v>
      </c>
    </row>
    <row r="1649" spans="1:13">
      <c r="A1649" s="22">
        <f t="shared" si="85"/>
        <v>1645</v>
      </c>
      <c r="B1649" s="21" t="str">
        <f t="shared" si="86"/>
        <v>80002615</v>
      </c>
      <c r="C1649" s="21" t="s">
        <v>3589</v>
      </c>
      <c r="D1649" s="22"/>
      <c r="E1649" s="22" t="s">
        <v>3590</v>
      </c>
      <c r="F1649" s="22" t="s">
        <v>1255</v>
      </c>
      <c r="G1649" s="22" t="s">
        <v>205</v>
      </c>
      <c r="H1649" s="22" t="s">
        <v>206</v>
      </c>
      <c r="I1649" s="21" t="str">
        <f t="shared" si="84"/>
        <v>OPERASIONAL</v>
      </c>
      <c r="J1649" s="21" t="s">
        <v>16</v>
      </c>
      <c r="M1649" s="14" t="s">
        <v>3589</v>
      </c>
    </row>
    <row r="1650" spans="1:13">
      <c r="A1650" s="22">
        <f t="shared" si="85"/>
        <v>1646</v>
      </c>
      <c r="B1650" s="21" t="str">
        <f t="shared" si="86"/>
        <v>80002026</v>
      </c>
      <c r="C1650" s="21" t="s">
        <v>3591</v>
      </c>
      <c r="D1650" s="22"/>
      <c r="E1650" s="22" t="s">
        <v>3592</v>
      </c>
      <c r="F1650" s="22" t="s">
        <v>1255</v>
      </c>
      <c r="G1650" s="22" t="s">
        <v>1264</v>
      </c>
      <c r="H1650" s="22" t="s">
        <v>1262</v>
      </c>
      <c r="I1650" s="21" t="str">
        <f t="shared" si="84"/>
        <v>OPERASIONAL</v>
      </c>
      <c r="J1650" s="21" t="s">
        <v>16</v>
      </c>
      <c r="M1650" s="14" t="s">
        <v>3591</v>
      </c>
    </row>
    <row r="1651" spans="1:13">
      <c r="A1651" s="22">
        <f t="shared" si="85"/>
        <v>1647</v>
      </c>
      <c r="B1651" s="21" t="str">
        <f t="shared" si="86"/>
        <v>80001107</v>
      </c>
      <c r="C1651" s="21" t="s">
        <v>3593</v>
      </c>
      <c r="D1651" s="22"/>
      <c r="E1651" s="22" t="s">
        <v>3594</v>
      </c>
      <c r="F1651" s="22" t="s">
        <v>1255</v>
      </c>
      <c r="G1651" s="22" t="s">
        <v>1264</v>
      </c>
      <c r="H1651" s="22" t="s">
        <v>1262</v>
      </c>
      <c r="I1651" s="21" t="str">
        <f t="shared" si="84"/>
        <v>OPERASIONAL</v>
      </c>
      <c r="J1651" s="21" t="s">
        <v>16</v>
      </c>
      <c r="M1651" s="14" t="s">
        <v>3593</v>
      </c>
    </row>
    <row r="1652" spans="1:13">
      <c r="A1652" s="22">
        <f t="shared" si="85"/>
        <v>1648</v>
      </c>
      <c r="B1652" s="21" t="str">
        <f t="shared" si="86"/>
        <v>80004521</v>
      </c>
      <c r="C1652" s="21" t="s">
        <v>3595</v>
      </c>
      <c r="D1652" s="22"/>
      <c r="E1652" s="22" t="s">
        <v>3596</v>
      </c>
      <c r="F1652" s="22" t="s">
        <v>1255</v>
      </c>
      <c r="G1652" s="22" t="s">
        <v>1264</v>
      </c>
      <c r="H1652" s="22" t="s">
        <v>1262</v>
      </c>
      <c r="I1652" s="21" t="str">
        <f t="shared" si="84"/>
        <v>OPERASIONAL</v>
      </c>
      <c r="J1652" s="21" t="s">
        <v>16</v>
      </c>
      <c r="M1652" s="14" t="s">
        <v>3595</v>
      </c>
    </row>
    <row r="1653" spans="1:13">
      <c r="A1653" s="22">
        <f t="shared" si="85"/>
        <v>1649</v>
      </c>
      <c r="B1653" s="21" t="str">
        <f t="shared" si="86"/>
        <v>80003520</v>
      </c>
      <c r="C1653" s="21" t="s">
        <v>3597</v>
      </c>
      <c r="D1653" s="22"/>
      <c r="E1653" s="22" t="s">
        <v>3598</v>
      </c>
      <c r="F1653" s="22" t="s">
        <v>1255</v>
      </c>
      <c r="G1653" s="22" t="s">
        <v>205</v>
      </c>
      <c r="H1653" s="22" t="s">
        <v>206</v>
      </c>
      <c r="I1653" s="21" t="str">
        <f t="shared" si="84"/>
        <v>OPERASIONAL</v>
      </c>
      <c r="J1653" s="21" t="s">
        <v>16</v>
      </c>
      <c r="M1653" s="14" t="s">
        <v>3597</v>
      </c>
    </row>
    <row r="1654" spans="1:13">
      <c r="A1654" s="22">
        <f t="shared" si="85"/>
        <v>1650</v>
      </c>
      <c r="B1654" s="21" t="str">
        <f t="shared" si="86"/>
        <v>80002549</v>
      </c>
      <c r="C1654" s="21" t="s">
        <v>3599</v>
      </c>
      <c r="D1654" s="22"/>
      <c r="E1654" s="22" t="s">
        <v>3600</v>
      </c>
      <c r="F1654" s="22" t="s">
        <v>1255</v>
      </c>
      <c r="G1654" s="22" t="s">
        <v>205</v>
      </c>
      <c r="H1654" s="22" t="s">
        <v>1262</v>
      </c>
      <c r="I1654" s="21" t="str">
        <f t="shared" si="84"/>
        <v>OPERASIONAL</v>
      </c>
      <c r="J1654" s="21" t="s">
        <v>16</v>
      </c>
      <c r="M1654" s="14" t="s">
        <v>3599</v>
      </c>
    </row>
    <row r="1655" spans="1:13">
      <c r="A1655" s="22">
        <f t="shared" si="85"/>
        <v>1651</v>
      </c>
      <c r="B1655" s="21" t="str">
        <f t="shared" si="86"/>
        <v>80002007</v>
      </c>
      <c r="C1655" s="21" t="s">
        <v>3601</v>
      </c>
      <c r="D1655" s="22"/>
      <c r="E1655" s="22" t="s">
        <v>3602</v>
      </c>
      <c r="F1655" s="22" t="s">
        <v>1255</v>
      </c>
      <c r="G1655" s="22" t="s">
        <v>205</v>
      </c>
      <c r="H1655" s="22" t="s">
        <v>1262</v>
      </c>
      <c r="I1655" s="21" t="str">
        <f t="shared" si="84"/>
        <v>OPERASIONAL</v>
      </c>
      <c r="J1655" s="21" t="s">
        <v>16</v>
      </c>
      <c r="M1655" s="14" t="s">
        <v>3601</v>
      </c>
    </row>
    <row r="1656" spans="1:13">
      <c r="A1656" s="22">
        <f t="shared" si="85"/>
        <v>1652</v>
      </c>
      <c r="B1656" s="21" t="str">
        <f t="shared" si="86"/>
        <v>80002962</v>
      </c>
      <c r="C1656" s="21" t="s">
        <v>3603</v>
      </c>
      <c r="D1656" s="22"/>
      <c r="E1656" s="22" t="s">
        <v>3604</v>
      </c>
      <c r="F1656" s="22" t="s">
        <v>1255</v>
      </c>
      <c r="G1656" s="22" t="s">
        <v>1264</v>
      </c>
      <c r="H1656" s="22" t="s">
        <v>206</v>
      </c>
      <c r="I1656" s="21" t="str">
        <f t="shared" si="84"/>
        <v>OPERASIONAL</v>
      </c>
      <c r="J1656" s="21" t="s">
        <v>16</v>
      </c>
      <c r="M1656" s="14" t="s">
        <v>3603</v>
      </c>
    </row>
    <row r="1657" spans="1:13">
      <c r="A1657" s="22">
        <f t="shared" si="85"/>
        <v>1653</v>
      </c>
      <c r="B1657" s="21" t="str">
        <f t="shared" si="86"/>
        <v>80002507</v>
      </c>
      <c r="C1657" s="21">
        <v>80002507</v>
      </c>
      <c r="D1657" s="22"/>
      <c r="E1657" s="22" t="s">
        <v>3605</v>
      </c>
      <c r="F1657" s="22" t="s">
        <v>1255</v>
      </c>
      <c r="G1657" s="22" t="s">
        <v>205</v>
      </c>
      <c r="H1657" s="22" t="s">
        <v>1262</v>
      </c>
      <c r="I1657" s="21" t="str">
        <f t="shared" si="84"/>
        <v>OPERASIONAL</v>
      </c>
      <c r="J1657" s="21" t="s">
        <v>16</v>
      </c>
      <c r="M1657" s="14" t="s">
        <v>3606</v>
      </c>
    </row>
    <row r="1658" spans="1:13">
      <c r="A1658" s="22">
        <f t="shared" si="85"/>
        <v>1654</v>
      </c>
      <c r="B1658" s="21" t="str">
        <f t="shared" si="86"/>
        <v>80002511</v>
      </c>
      <c r="C1658" s="21" t="s">
        <v>3607</v>
      </c>
      <c r="D1658" s="22"/>
      <c r="E1658" s="22" t="s">
        <v>202</v>
      </c>
      <c r="F1658" s="22" t="s">
        <v>1255</v>
      </c>
      <c r="G1658" s="22" t="s">
        <v>205</v>
      </c>
      <c r="H1658" s="22" t="s">
        <v>1262</v>
      </c>
      <c r="I1658" s="21" t="str">
        <f t="shared" si="84"/>
        <v>OPERASIONAL</v>
      </c>
      <c r="J1658" s="21" t="s">
        <v>16</v>
      </c>
      <c r="M1658" s="14" t="s">
        <v>3607</v>
      </c>
    </row>
    <row r="1659" spans="1:13">
      <c r="A1659" s="22">
        <f t="shared" si="85"/>
        <v>1655</v>
      </c>
      <c r="B1659" s="21" t="str">
        <f t="shared" si="86"/>
        <v>80004583</v>
      </c>
      <c r="C1659" s="21">
        <v>80004583</v>
      </c>
      <c r="D1659" s="22"/>
      <c r="E1659" s="22" t="s">
        <v>3608</v>
      </c>
      <c r="F1659" s="22" t="s">
        <v>1255</v>
      </c>
      <c r="G1659" s="22" t="s">
        <v>205</v>
      </c>
      <c r="H1659" s="22" t="s">
        <v>405</v>
      </c>
      <c r="I1659" s="21" t="str">
        <f t="shared" si="84"/>
        <v>OPERASIONAL</v>
      </c>
      <c r="J1659" s="21" t="s">
        <v>16</v>
      </c>
      <c r="M1659" s="14" t="s">
        <v>3609</v>
      </c>
    </row>
    <row r="1660" spans="1:13">
      <c r="A1660" s="22">
        <f t="shared" si="85"/>
        <v>1656</v>
      </c>
      <c r="B1660" s="21" t="str">
        <f t="shared" si="86"/>
        <v>80004004</v>
      </c>
      <c r="C1660" s="21" t="s">
        <v>3610</v>
      </c>
      <c r="D1660" s="22"/>
      <c r="E1660" s="22" t="s">
        <v>3611</v>
      </c>
      <c r="F1660" s="22" t="s">
        <v>1255</v>
      </c>
      <c r="G1660" s="22" t="s">
        <v>1264</v>
      </c>
      <c r="H1660" s="22" t="s">
        <v>328</v>
      </c>
      <c r="I1660" s="21" t="str">
        <f t="shared" si="84"/>
        <v>OPERASIONAL</v>
      </c>
      <c r="J1660" s="21" t="s">
        <v>16</v>
      </c>
      <c r="M1660" s="14" t="s">
        <v>3610</v>
      </c>
    </row>
    <row r="1661" spans="1:13">
      <c r="A1661" s="22">
        <f t="shared" si="85"/>
        <v>1657</v>
      </c>
      <c r="B1661" s="21" t="str">
        <f t="shared" si="86"/>
        <v>80002648</v>
      </c>
      <c r="C1661" s="21" t="s">
        <v>3612</v>
      </c>
      <c r="D1661" s="22"/>
      <c r="E1661" s="22" t="s">
        <v>3613</v>
      </c>
      <c r="F1661" s="22" t="s">
        <v>1255</v>
      </c>
      <c r="G1661" s="22" t="s">
        <v>1264</v>
      </c>
      <c r="H1661" s="22" t="s">
        <v>206</v>
      </c>
      <c r="I1661" s="21" t="str">
        <f t="shared" si="84"/>
        <v>OPERASIONAL</v>
      </c>
      <c r="J1661" s="21" t="s">
        <v>16</v>
      </c>
      <c r="M1661" s="14" t="s">
        <v>3612</v>
      </c>
    </row>
    <row r="1662" spans="1:13">
      <c r="A1662" s="22">
        <f t="shared" si="85"/>
        <v>1658</v>
      </c>
      <c r="B1662" s="21" t="str">
        <f t="shared" si="86"/>
        <v>80004895</v>
      </c>
      <c r="C1662" s="21" t="s">
        <v>3614</v>
      </c>
      <c r="D1662" s="22"/>
      <c r="E1662" s="22" t="s">
        <v>3615</v>
      </c>
      <c r="F1662" s="22" t="s">
        <v>1255</v>
      </c>
      <c r="G1662" s="22" t="s">
        <v>3616</v>
      </c>
      <c r="H1662" s="22" t="s">
        <v>15</v>
      </c>
      <c r="I1662" s="21" t="str">
        <f t="shared" si="84"/>
        <v>PENGAWAS</v>
      </c>
      <c r="J1662" s="21" t="s">
        <v>57</v>
      </c>
      <c r="M1662" s="14" t="s">
        <v>3614</v>
      </c>
    </row>
    <row r="1663" spans="1:13">
      <c r="A1663" s="22">
        <f t="shared" si="85"/>
        <v>1659</v>
      </c>
      <c r="B1663" s="21" t="str">
        <f t="shared" si="86"/>
        <v>80004534</v>
      </c>
      <c r="C1663" s="21" t="s">
        <v>3617</v>
      </c>
      <c r="D1663" s="22"/>
      <c r="E1663" s="22" t="s">
        <v>3618</v>
      </c>
      <c r="F1663" s="22" t="s">
        <v>1255</v>
      </c>
      <c r="G1663" s="22" t="s">
        <v>205</v>
      </c>
      <c r="H1663" s="22" t="s">
        <v>1262</v>
      </c>
      <c r="I1663" s="21" t="str">
        <f t="shared" si="84"/>
        <v>OPERASIONAL</v>
      </c>
      <c r="J1663" s="21" t="s">
        <v>16</v>
      </c>
      <c r="M1663" s="14" t="s">
        <v>3617</v>
      </c>
    </row>
    <row r="1664" spans="1:13">
      <c r="A1664" s="22">
        <f t="shared" si="85"/>
        <v>1660</v>
      </c>
      <c r="B1664" s="21" t="str">
        <f t="shared" si="86"/>
        <v>80004549</v>
      </c>
      <c r="C1664" s="21" t="s">
        <v>3619</v>
      </c>
      <c r="D1664" s="22"/>
      <c r="E1664" s="22" t="s">
        <v>3620</v>
      </c>
      <c r="F1664" s="22" t="s">
        <v>1255</v>
      </c>
      <c r="G1664" s="22" t="s">
        <v>205</v>
      </c>
      <c r="H1664" s="22" t="s">
        <v>1262</v>
      </c>
      <c r="I1664" s="21" t="str">
        <f t="shared" si="84"/>
        <v>OPERASIONAL</v>
      </c>
      <c r="J1664" s="21" t="s">
        <v>16</v>
      </c>
      <c r="M1664" s="14" t="s">
        <v>3619</v>
      </c>
    </row>
    <row r="1665" spans="1:13">
      <c r="A1665" s="22">
        <f t="shared" si="85"/>
        <v>1661</v>
      </c>
      <c r="B1665" s="21" t="str">
        <f t="shared" si="86"/>
        <v>80002891</v>
      </c>
      <c r="C1665" s="21" t="s">
        <v>3621</v>
      </c>
      <c r="D1665" s="22"/>
      <c r="E1665" s="22" t="s">
        <v>943</v>
      </c>
      <c r="F1665" s="22" t="s">
        <v>1255</v>
      </c>
      <c r="G1665" s="22" t="s">
        <v>205</v>
      </c>
      <c r="H1665" s="22" t="s">
        <v>206</v>
      </c>
      <c r="I1665" s="21" t="str">
        <f t="shared" si="84"/>
        <v>OPERASIONAL</v>
      </c>
      <c r="J1665" s="21" t="s">
        <v>16</v>
      </c>
      <c r="M1665" s="14" t="s">
        <v>3621</v>
      </c>
    </row>
    <row r="1666" spans="1:13">
      <c r="A1666" s="22">
        <f t="shared" si="85"/>
        <v>1662</v>
      </c>
      <c r="B1666" s="21" t="str">
        <f t="shared" si="86"/>
        <v>80002482</v>
      </c>
      <c r="C1666" s="21" t="s">
        <v>3622</v>
      </c>
      <c r="D1666" s="22"/>
      <c r="E1666" s="22" t="s">
        <v>3623</v>
      </c>
      <c r="F1666" s="22" t="s">
        <v>1255</v>
      </c>
      <c r="G1666" s="22" t="s">
        <v>205</v>
      </c>
      <c r="H1666" s="22" t="s">
        <v>1262</v>
      </c>
      <c r="I1666" s="21" t="str">
        <f t="shared" si="84"/>
        <v>OPERASIONAL</v>
      </c>
      <c r="J1666" s="21" t="s">
        <v>16</v>
      </c>
      <c r="M1666" s="14" t="s">
        <v>3622</v>
      </c>
    </row>
    <row r="1667" spans="1:13">
      <c r="A1667" s="22">
        <f t="shared" si="85"/>
        <v>1663</v>
      </c>
      <c r="B1667" s="21" t="str">
        <f t="shared" si="86"/>
        <v>80003353</v>
      </c>
      <c r="C1667" s="21" t="s">
        <v>3624</v>
      </c>
      <c r="D1667" s="22"/>
      <c r="E1667" s="22" t="s">
        <v>3625</v>
      </c>
      <c r="F1667" s="22" t="s">
        <v>1255</v>
      </c>
      <c r="G1667" s="22" t="s">
        <v>1888</v>
      </c>
      <c r="H1667" s="22" t="s">
        <v>206</v>
      </c>
      <c r="I1667" s="21" t="str">
        <f t="shared" si="84"/>
        <v>PENGAWAS</v>
      </c>
      <c r="J1667" s="21" t="s">
        <v>57</v>
      </c>
      <c r="M1667" s="14" t="s">
        <v>3624</v>
      </c>
    </row>
    <row r="1668" spans="1:13">
      <c r="A1668" s="22">
        <f t="shared" si="85"/>
        <v>1664</v>
      </c>
      <c r="B1668" s="21" t="str">
        <f t="shared" si="86"/>
        <v>80002161</v>
      </c>
      <c r="C1668" s="21" t="s">
        <v>3626</v>
      </c>
      <c r="D1668" s="22"/>
      <c r="E1668" s="22" t="s">
        <v>3627</v>
      </c>
      <c r="F1668" s="22" t="s">
        <v>1255</v>
      </c>
      <c r="G1668" s="22" t="s">
        <v>1289</v>
      </c>
      <c r="H1668" s="22" t="s">
        <v>1290</v>
      </c>
      <c r="I1668" s="21" t="str">
        <f t="shared" si="84"/>
        <v>OPERASIONAL</v>
      </c>
      <c r="J1668" s="21" t="s">
        <v>16</v>
      </c>
      <c r="M1668" s="14" t="s">
        <v>3626</v>
      </c>
    </row>
    <row r="1669" spans="1:13">
      <c r="A1669" s="22">
        <f t="shared" si="85"/>
        <v>1665</v>
      </c>
      <c r="B1669" s="21" t="str">
        <f t="shared" si="86"/>
        <v>80002582</v>
      </c>
      <c r="C1669" s="21" t="s">
        <v>3628</v>
      </c>
      <c r="D1669" s="22"/>
      <c r="E1669" s="22" t="s">
        <v>3629</v>
      </c>
      <c r="F1669" s="22" t="s">
        <v>1255</v>
      </c>
      <c r="G1669" s="22" t="s">
        <v>3235</v>
      </c>
      <c r="H1669" s="22" t="s">
        <v>206</v>
      </c>
      <c r="I1669" s="21" t="str">
        <f t="shared" si="84"/>
        <v>PENGAWAS</v>
      </c>
      <c r="J1669" s="21" t="s">
        <v>57</v>
      </c>
      <c r="M1669" s="14" t="s">
        <v>3628</v>
      </c>
    </row>
    <row r="1670" spans="1:13">
      <c r="A1670" s="22">
        <f t="shared" si="85"/>
        <v>1666</v>
      </c>
      <c r="B1670" s="21" t="str">
        <f t="shared" si="86"/>
        <v>80002345</v>
      </c>
      <c r="C1670" s="21" t="s">
        <v>3630</v>
      </c>
      <c r="D1670" s="22"/>
      <c r="E1670" s="22" t="s">
        <v>3631</v>
      </c>
      <c r="F1670" s="22" t="s">
        <v>1255</v>
      </c>
      <c r="G1670" s="22" t="s">
        <v>1338</v>
      </c>
      <c r="H1670" s="22" t="s">
        <v>1339</v>
      </c>
      <c r="I1670" s="21" t="str">
        <f t="shared" ref="I1670:I1733" si="87">IF(J1670="A","OPERASIONAL",IF(J1670="B","ADMINISTRASI",IF(J1670="C","PENGAWAS",IF(J1670="D","TEMPORERY"))))</f>
        <v>OPERASIONAL</v>
      </c>
      <c r="J1670" s="21" t="s">
        <v>16</v>
      </c>
      <c r="M1670" s="14" t="s">
        <v>3630</v>
      </c>
    </row>
    <row r="1671" spans="1:13">
      <c r="A1671" s="22">
        <f t="shared" si="85"/>
        <v>1667</v>
      </c>
      <c r="B1671" s="21" t="str">
        <f t="shared" si="86"/>
        <v>80004150</v>
      </c>
      <c r="C1671" s="21">
        <v>80004150</v>
      </c>
      <c r="D1671" s="22"/>
      <c r="E1671" s="22" t="s">
        <v>3632</v>
      </c>
      <c r="F1671" s="22" t="s">
        <v>1255</v>
      </c>
      <c r="G1671" s="22" t="s">
        <v>3181</v>
      </c>
      <c r="H1671" s="22" t="s">
        <v>405</v>
      </c>
      <c r="I1671" s="21" t="str">
        <f t="shared" si="87"/>
        <v>PENGAWAS</v>
      </c>
      <c r="J1671" s="21" t="s">
        <v>57</v>
      </c>
      <c r="M1671" s="14" t="s">
        <v>3633</v>
      </c>
    </row>
    <row r="1672" spans="1:13">
      <c r="A1672" s="22">
        <f t="shared" si="85"/>
        <v>1668</v>
      </c>
      <c r="B1672" s="21" t="str">
        <f t="shared" si="86"/>
        <v>80004318</v>
      </c>
      <c r="C1672" s="21">
        <v>80004318</v>
      </c>
      <c r="D1672" s="22"/>
      <c r="E1672" s="22" t="s">
        <v>3634</v>
      </c>
      <c r="F1672" s="22" t="s">
        <v>1255</v>
      </c>
      <c r="G1672" s="22" t="s">
        <v>205</v>
      </c>
      <c r="H1672" s="22" t="s">
        <v>405</v>
      </c>
      <c r="I1672" s="21" t="str">
        <f t="shared" si="87"/>
        <v>OPERASIONAL</v>
      </c>
      <c r="J1672" s="21" t="s">
        <v>16</v>
      </c>
      <c r="M1672" s="14" t="s">
        <v>3635</v>
      </c>
    </row>
    <row r="1673" spans="1:13">
      <c r="A1673" s="22">
        <f t="shared" ref="A1673:A1736" si="88">A1672+1</f>
        <v>1669</v>
      </c>
      <c r="B1673" s="21" t="str">
        <f t="shared" si="86"/>
        <v>80004708</v>
      </c>
      <c r="C1673" s="21">
        <v>80004708</v>
      </c>
      <c r="D1673" s="22"/>
      <c r="E1673" s="22" t="s">
        <v>3636</v>
      </c>
      <c r="F1673" s="22" t="s">
        <v>1255</v>
      </c>
      <c r="G1673" s="22" t="s">
        <v>1264</v>
      </c>
      <c r="H1673" s="22" t="s">
        <v>405</v>
      </c>
      <c r="I1673" s="21" t="str">
        <f t="shared" si="87"/>
        <v>OPERASIONAL</v>
      </c>
      <c r="J1673" s="21" t="s">
        <v>16</v>
      </c>
      <c r="M1673" s="14" t="s">
        <v>3637</v>
      </c>
    </row>
    <row r="1674" spans="1:13">
      <c r="A1674" s="22">
        <f t="shared" si="88"/>
        <v>1670</v>
      </c>
      <c r="B1674" s="21" t="str">
        <f t="shared" si="86"/>
        <v>80004894</v>
      </c>
      <c r="C1674" s="21" t="s">
        <v>3638</v>
      </c>
      <c r="D1674" s="22"/>
      <c r="E1674" s="22" t="s">
        <v>3639</v>
      </c>
      <c r="F1674" s="22" t="s">
        <v>1255</v>
      </c>
      <c r="G1674" s="22" t="s">
        <v>1946</v>
      </c>
      <c r="H1674" s="22" t="s">
        <v>328</v>
      </c>
      <c r="I1674" s="21" t="str">
        <f t="shared" si="87"/>
        <v>PENGAWAS</v>
      </c>
      <c r="J1674" s="21" t="s">
        <v>57</v>
      </c>
      <c r="M1674" s="14" t="s">
        <v>3638</v>
      </c>
    </row>
    <row r="1675" spans="1:13">
      <c r="A1675" s="22">
        <f t="shared" si="88"/>
        <v>1671</v>
      </c>
      <c r="B1675" s="21" t="str">
        <f t="shared" si="86"/>
        <v>80004737</v>
      </c>
      <c r="C1675" s="21" t="s">
        <v>3640</v>
      </c>
      <c r="D1675" s="22"/>
      <c r="E1675" s="22" t="s">
        <v>3641</v>
      </c>
      <c r="F1675" s="22" t="s">
        <v>1255</v>
      </c>
      <c r="G1675" s="22" t="s">
        <v>1396</v>
      </c>
      <c r="H1675" s="22" t="s">
        <v>328</v>
      </c>
      <c r="I1675" s="21" t="str">
        <f t="shared" si="87"/>
        <v>OPERASIONAL</v>
      </c>
      <c r="J1675" s="21" t="s">
        <v>16</v>
      </c>
      <c r="M1675" s="14" t="s">
        <v>3640</v>
      </c>
    </row>
    <row r="1676" spans="1:13">
      <c r="A1676" s="22">
        <f t="shared" si="88"/>
        <v>1672</v>
      </c>
      <c r="B1676" s="21" t="str">
        <f t="shared" si="86"/>
        <v>80003047</v>
      </c>
      <c r="C1676" s="21" t="s">
        <v>3642</v>
      </c>
      <c r="D1676" s="22"/>
      <c r="E1676" s="22" t="s">
        <v>3643</v>
      </c>
      <c r="F1676" s="22" t="s">
        <v>1255</v>
      </c>
      <c r="G1676" s="22" t="s">
        <v>1264</v>
      </c>
      <c r="H1676" s="22" t="s">
        <v>1262</v>
      </c>
      <c r="I1676" s="21" t="str">
        <f t="shared" si="87"/>
        <v>OPERASIONAL</v>
      </c>
      <c r="J1676" s="21" t="s">
        <v>16</v>
      </c>
      <c r="M1676" s="14" t="s">
        <v>3642</v>
      </c>
    </row>
    <row r="1677" spans="1:13">
      <c r="A1677" s="22">
        <f t="shared" si="88"/>
        <v>1673</v>
      </c>
      <c r="B1677" s="21" t="str">
        <f t="shared" si="86"/>
        <v>80004982</v>
      </c>
      <c r="C1677" s="21">
        <v>80004982</v>
      </c>
      <c r="D1677" s="22"/>
      <c r="E1677" s="22" t="s">
        <v>3644</v>
      </c>
      <c r="F1677" s="22" t="s">
        <v>1255</v>
      </c>
      <c r="G1677" s="22" t="s">
        <v>205</v>
      </c>
      <c r="H1677" s="22" t="s">
        <v>405</v>
      </c>
      <c r="I1677" s="21" t="str">
        <f t="shared" si="87"/>
        <v>OPERASIONAL</v>
      </c>
      <c r="J1677" s="21" t="s">
        <v>16</v>
      </c>
      <c r="M1677" s="14" t="s">
        <v>3645</v>
      </c>
    </row>
    <row r="1678" spans="1:13">
      <c r="A1678" s="22">
        <f t="shared" si="88"/>
        <v>1674</v>
      </c>
      <c r="B1678" s="21" t="str">
        <f t="shared" si="86"/>
        <v>80002676</v>
      </c>
      <c r="C1678" s="21" t="s">
        <v>3646</v>
      </c>
      <c r="D1678" s="22"/>
      <c r="E1678" s="22" t="s">
        <v>3647</v>
      </c>
      <c r="F1678" s="22" t="s">
        <v>1255</v>
      </c>
      <c r="G1678" s="22" t="s">
        <v>1264</v>
      </c>
      <c r="H1678" s="22" t="s">
        <v>206</v>
      </c>
      <c r="I1678" s="21" t="str">
        <f t="shared" si="87"/>
        <v>OPERASIONAL</v>
      </c>
      <c r="J1678" s="21" t="s">
        <v>16</v>
      </c>
      <c r="M1678" s="14" t="s">
        <v>3646</v>
      </c>
    </row>
    <row r="1679" spans="1:13">
      <c r="A1679" s="22">
        <f t="shared" si="88"/>
        <v>1675</v>
      </c>
      <c r="B1679" s="21" t="str">
        <f t="shared" si="86"/>
        <v>80002600</v>
      </c>
      <c r="C1679" s="21" t="s">
        <v>3648</v>
      </c>
      <c r="D1679" s="22"/>
      <c r="E1679" s="22" t="s">
        <v>3649</v>
      </c>
      <c r="F1679" s="22" t="s">
        <v>1255</v>
      </c>
      <c r="G1679" s="22" t="s">
        <v>205</v>
      </c>
      <c r="H1679" s="22" t="s">
        <v>206</v>
      </c>
      <c r="I1679" s="21" t="str">
        <f t="shared" si="87"/>
        <v>OPERASIONAL</v>
      </c>
      <c r="J1679" s="21" t="s">
        <v>16</v>
      </c>
      <c r="M1679" s="14" t="s">
        <v>3648</v>
      </c>
    </row>
    <row r="1680" spans="1:13">
      <c r="A1680" s="22">
        <f t="shared" si="88"/>
        <v>1676</v>
      </c>
      <c r="B1680" s="21" t="str">
        <f t="shared" si="86"/>
        <v>80004329</v>
      </c>
      <c r="C1680" s="21" t="s">
        <v>3650</v>
      </c>
      <c r="D1680" s="22"/>
      <c r="E1680" s="22" t="s">
        <v>3651</v>
      </c>
      <c r="F1680" s="22" t="s">
        <v>1255</v>
      </c>
      <c r="G1680" s="22" t="s">
        <v>1299</v>
      </c>
      <c r="H1680" s="22" t="s">
        <v>386</v>
      </c>
      <c r="I1680" s="21" t="str">
        <f t="shared" si="87"/>
        <v>OPERASIONAL</v>
      </c>
      <c r="J1680" s="21" t="s">
        <v>16</v>
      </c>
      <c r="M1680" s="14" t="s">
        <v>3650</v>
      </c>
    </row>
    <row r="1681" spans="1:13">
      <c r="A1681" s="22">
        <f t="shared" si="88"/>
        <v>1677</v>
      </c>
      <c r="B1681" s="21" t="str">
        <f t="shared" si="86"/>
        <v>80002654</v>
      </c>
      <c r="C1681" s="21" t="s">
        <v>3652</v>
      </c>
      <c r="D1681" s="22"/>
      <c r="E1681" s="22" t="s">
        <v>3653</v>
      </c>
      <c r="F1681" s="22" t="s">
        <v>1255</v>
      </c>
      <c r="G1681" s="22" t="s">
        <v>205</v>
      </c>
      <c r="H1681" s="22" t="s">
        <v>937</v>
      </c>
      <c r="I1681" s="21" t="str">
        <f t="shared" si="87"/>
        <v>OPERASIONAL</v>
      </c>
      <c r="J1681" s="21" t="s">
        <v>16</v>
      </c>
      <c r="M1681" s="14" t="s">
        <v>3652</v>
      </c>
    </row>
    <row r="1682" spans="1:13">
      <c r="A1682" s="22">
        <f t="shared" si="88"/>
        <v>1678</v>
      </c>
      <c r="B1682" s="21" t="str">
        <f t="shared" si="86"/>
        <v>80002319</v>
      </c>
      <c r="C1682" s="21" t="s">
        <v>3654</v>
      </c>
      <c r="D1682" s="22"/>
      <c r="E1682" s="22" t="s">
        <v>3655</v>
      </c>
      <c r="F1682" s="22" t="s">
        <v>1255</v>
      </c>
      <c r="G1682" s="22" t="s">
        <v>3098</v>
      </c>
      <c r="H1682" s="22" t="s">
        <v>1307</v>
      </c>
      <c r="I1682" s="21" t="str">
        <f t="shared" si="87"/>
        <v>PENGAWAS</v>
      </c>
      <c r="J1682" s="21" t="s">
        <v>57</v>
      </c>
      <c r="M1682" s="14" t="s">
        <v>3654</v>
      </c>
    </row>
    <row r="1683" spans="1:13">
      <c r="A1683" s="22">
        <f t="shared" si="88"/>
        <v>1679</v>
      </c>
      <c r="B1683" s="21" t="str">
        <f t="shared" si="86"/>
        <v>00117261</v>
      </c>
      <c r="C1683" s="21" t="s">
        <v>3656</v>
      </c>
      <c r="D1683" s="22"/>
      <c r="E1683" s="22" t="s">
        <v>3657</v>
      </c>
      <c r="F1683" s="22" t="s">
        <v>1255</v>
      </c>
      <c r="G1683" s="22" t="s">
        <v>3658</v>
      </c>
      <c r="H1683" s="22" t="s">
        <v>1339</v>
      </c>
      <c r="I1683" s="21" t="str">
        <f t="shared" si="87"/>
        <v>PENGAWAS</v>
      </c>
      <c r="J1683" s="21" t="s">
        <v>57</v>
      </c>
      <c r="M1683" s="14" t="s">
        <v>3656</v>
      </c>
    </row>
    <row r="1684" spans="1:13">
      <c r="A1684" s="22">
        <f t="shared" si="88"/>
        <v>1680</v>
      </c>
      <c r="B1684" s="21" t="str">
        <f t="shared" si="86"/>
        <v>80004163</v>
      </c>
      <c r="C1684" s="21" t="s">
        <v>3659</v>
      </c>
      <c r="D1684" s="22"/>
      <c r="E1684" s="22" t="s">
        <v>3660</v>
      </c>
      <c r="F1684" s="22" t="s">
        <v>1255</v>
      </c>
      <c r="G1684" s="22" t="s">
        <v>3006</v>
      </c>
      <c r="H1684" s="22" t="s">
        <v>15</v>
      </c>
      <c r="I1684" s="21" t="str">
        <f t="shared" si="87"/>
        <v>PENGAWAS</v>
      </c>
      <c r="J1684" s="21" t="s">
        <v>57</v>
      </c>
      <c r="M1684" s="14" t="s">
        <v>3659</v>
      </c>
    </row>
    <row r="1685" spans="1:13">
      <c r="A1685" s="22">
        <f t="shared" si="88"/>
        <v>1681</v>
      </c>
      <c r="B1685" s="21" t="str">
        <f t="shared" si="86"/>
        <v>80003075</v>
      </c>
      <c r="C1685" s="21" t="s">
        <v>3661</v>
      </c>
      <c r="D1685" s="22"/>
      <c r="E1685" s="22" t="s">
        <v>3662</v>
      </c>
      <c r="F1685" s="22" t="s">
        <v>1255</v>
      </c>
      <c r="G1685" s="22" t="s">
        <v>1900</v>
      </c>
      <c r="H1685" s="22" t="s">
        <v>682</v>
      </c>
      <c r="I1685" s="21" t="str">
        <f t="shared" si="87"/>
        <v>PENGAWAS</v>
      </c>
      <c r="J1685" s="21" t="s">
        <v>57</v>
      </c>
      <c r="M1685" s="14" t="s">
        <v>3661</v>
      </c>
    </row>
    <row r="1686" spans="1:13">
      <c r="A1686" s="22">
        <f t="shared" si="88"/>
        <v>1682</v>
      </c>
      <c r="B1686" s="21" t="str">
        <f t="shared" si="86"/>
        <v>80002160</v>
      </c>
      <c r="C1686" s="21" t="s">
        <v>3663</v>
      </c>
      <c r="D1686" s="22"/>
      <c r="E1686" s="22" t="s">
        <v>3664</v>
      </c>
      <c r="F1686" s="22" t="s">
        <v>1255</v>
      </c>
      <c r="G1686" s="22" t="s">
        <v>3665</v>
      </c>
      <c r="H1686" s="22" t="s">
        <v>3666</v>
      </c>
      <c r="I1686" s="21" t="str">
        <f t="shared" si="87"/>
        <v>PENGAWAS</v>
      </c>
      <c r="J1686" s="21" t="s">
        <v>57</v>
      </c>
      <c r="M1686" s="14" t="s">
        <v>3663</v>
      </c>
    </row>
    <row r="1687" spans="1:13">
      <c r="A1687" s="22">
        <f t="shared" si="88"/>
        <v>1683</v>
      </c>
      <c r="B1687" s="21" t="str">
        <f t="shared" si="86"/>
        <v>00115005</v>
      </c>
      <c r="C1687" s="21" t="s">
        <v>3667</v>
      </c>
      <c r="D1687" s="22"/>
      <c r="E1687" s="22" t="s">
        <v>3668</v>
      </c>
      <c r="F1687" s="22" t="s">
        <v>1255</v>
      </c>
      <c r="G1687" s="22" t="s">
        <v>3669</v>
      </c>
      <c r="H1687" s="22" t="s">
        <v>1300</v>
      </c>
      <c r="I1687" s="21" t="str">
        <f t="shared" si="87"/>
        <v>PENGAWAS</v>
      </c>
      <c r="J1687" s="21" t="s">
        <v>57</v>
      </c>
      <c r="M1687" s="14" t="s">
        <v>3667</v>
      </c>
    </row>
    <row r="1688" spans="1:13">
      <c r="A1688" s="22">
        <f t="shared" si="88"/>
        <v>1684</v>
      </c>
      <c r="B1688" s="21" t="str">
        <f t="shared" si="86"/>
        <v>80002238</v>
      </c>
      <c r="C1688" s="21" t="s">
        <v>3670</v>
      </c>
      <c r="D1688" s="22"/>
      <c r="E1688" s="22" t="s">
        <v>3671</v>
      </c>
      <c r="F1688" s="22" t="s">
        <v>1255</v>
      </c>
      <c r="G1688" s="22" t="s">
        <v>2502</v>
      </c>
      <c r="H1688" s="22" t="s">
        <v>1311</v>
      </c>
      <c r="I1688" s="21" t="str">
        <f t="shared" si="87"/>
        <v>PENGAWAS</v>
      </c>
      <c r="J1688" s="21" t="s">
        <v>57</v>
      </c>
      <c r="M1688" s="14" t="s">
        <v>3670</v>
      </c>
    </row>
    <row r="1689" spans="1:13">
      <c r="A1689" s="22">
        <f t="shared" si="88"/>
        <v>1685</v>
      </c>
      <c r="B1689" s="21" t="str">
        <f t="shared" si="86"/>
        <v>80002438</v>
      </c>
      <c r="C1689" s="21" t="s">
        <v>3672</v>
      </c>
      <c r="D1689" s="22"/>
      <c r="E1689" s="22" t="s">
        <v>3673</v>
      </c>
      <c r="F1689" s="22" t="s">
        <v>1255</v>
      </c>
      <c r="G1689" s="22" t="s">
        <v>1346</v>
      </c>
      <c r="H1689" s="22" t="s">
        <v>1347</v>
      </c>
      <c r="I1689" s="21" t="str">
        <f t="shared" si="87"/>
        <v>PENGAWAS</v>
      </c>
      <c r="J1689" s="21" t="s">
        <v>57</v>
      </c>
      <c r="M1689" s="14" t="s">
        <v>3672</v>
      </c>
    </row>
    <row r="1690" spans="1:13">
      <c r="A1690" s="22">
        <f t="shared" si="88"/>
        <v>1686</v>
      </c>
      <c r="B1690" s="21" t="str">
        <f t="shared" si="86"/>
        <v>80002341</v>
      </c>
      <c r="C1690" s="21" t="s">
        <v>3674</v>
      </c>
      <c r="D1690" s="22"/>
      <c r="E1690" s="22" t="s">
        <v>3675</v>
      </c>
      <c r="F1690" s="22" t="s">
        <v>1255</v>
      </c>
      <c r="G1690" s="22" t="s">
        <v>1338</v>
      </c>
      <c r="H1690" s="22" t="s">
        <v>1339</v>
      </c>
      <c r="I1690" s="21" t="str">
        <f t="shared" si="87"/>
        <v>OPERASIONAL</v>
      </c>
      <c r="J1690" s="21" t="s">
        <v>16</v>
      </c>
      <c r="M1690" s="14" t="s">
        <v>3674</v>
      </c>
    </row>
    <row r="1691" spans="1:13">
      <c r="A1691" s="22">
        <f t="shared" si="88"/>
        <v>1687</v>
      </c>
      <c r="B1691" s="21" t="str">
        <f t="shared" ref="B1691:B1754" si="89">TEXT(C1691,"00000000")</f>
        <v>00116074</v>
      </c>
      <c r="C1691" s="21" t="s">
        <v>3676</v>
      </c>
      <c r="D1691" s="22"/>
      <c r="E1691" s="22" t="s">
        <v>3677</v>
      </c>
      <c r="F1691" s="22" t="s">
        <v>1255</v>
      </c>
      <c r="G1691" s="22" t="s">
        <v>3678</v>
      </c>
      <c r="H1691" s="22" t="s">
        <v>1810</v>
      </c>
      <c r="I1691" s="21" t="str">
        <f t="shared" si="87"/>
        <v>PENGAWAS</v>
      </c>
      <c r="J1691" s="21" t="s">
        <v>57</v>
      </c>
      <c r="M1691" s="14" t="s">
        <v>3676</v>
      </c>
    </row>
    <row r="1692" spans="1:13">
      <c r="A1692" s="22">
        <f t="shared" si="88"/>
        <v>1688</v>
      </c>
      <c r="B1692" s="21" t="str">
        <f t="shared" si="89"/>
        <v>80002102</v>
      </c>
      <c r="C1692" s="21" t="s">
        <v>3679</v>
      </c>
      <c r="D1692" s="22"/>
      <c r="E1692" s="22" t="s">
        <v>3680</v>
      </c>
      <c r="F1692" s="22" t="s">
        <v>1255</v>
      </c>
      <c r="G1692" s="22" t="s">
        <v>1961</v>
      </c>
      <c r="H1692" s="22" t="s">
        <v>1321</v>
      </c>
      <c r="I1692" s="21" t="str">
        <f t="shared" si="87"/>
        <v>PENGAWAS</v>
      </c>
      <c r="J1692" s="21" t="s">
        <v>57</v>
      </c>
      <c r="M1692" s="14" t="s">
        <v>3679</v>
      </c>
    </row>
    <row r="1693" spans="1:13">
      <c r="A1693" s="22">
        <f t="shared" si="88"/>
        <v>1689</v>
      </c>
      <c r="B1693" s="21" t="str">
        <f t="shared" si="89"/>
        <v>80002330</v>
      </c>
      <c r="C1693" s="21" t="s">
        <v>3681</v>
      </c>
      <c r="D1693" s="22"/>
      <c r="E1693" s="22" t="s">
        <v>3682</v>
      </c>
      <c r="F1693" s="22" t="s">
        <v>1255</v>
      </c>
      <c r="G1693" s="22" t="s">
        <v>1386</v>
      </c>
      <c r="H1693" s="22" t="s">
        <v>1387</v>
      </c>
      <c r="I1693" s="21" t="str">
        <f t="shared" si="87"/>
        <v>OPERASIONAL</v>
      </c>
      <c r="J1693" s="21" t="s">
        <v>16</v>
      </c>
      <c r="M1693" s="14" t="s">
        <v>3681</v>
      </c>
    </row>
    <row r="1694" spans="1:13">
      <c r="A1694" s="22">
        <f t="shared" si="88"/>
        <v>1690</v>
      </c>
      <c r="B1694" s="21" t="str">
        <f t="shared" si="89"/>
        <v>80002262</v>
      </c>
      <c r="C1694" s="21" t="s">
        <v>3683</v>
      </c>
      <c r="D1694" s="22"/>
      <c r="E1694" s="22" t="s">
        <v>3684</v>
      </c>
      <c r="F1694" s="22" t="s">
        <v>1255</v>
      </c>
      <c r="G1694" s="22" t="s">
        <v>2069</v>
      </c>
      <c r="H1694" s="22" t="s">
        <v>1300</v>
      </c>
      <c r="I1694" s="21" t="str">
        <f t="shared" si="87"/>
        <v>PENGAWAS</v>
      </c>
      <c r="J1694" s="21" t="s">
        <v>57</v>
      </c>
      <c r="M1694" s="14" t="s">
        <v>3683</v>
      </c>
    </row>
    <row r="1695" spans="1:13">
      <c r="A1695" s="22">
        <f t="shared" si="88"/>
        <v>1691</v>
      </c>
      <c r="B1695" s="21" t="str">
        <f t="shared" si="89"/>
        <v>80002731</v>
      </c>
      <c r="C1695" s="21" t="s">
        <v>3685</v>
      </c>
      <c r="D1695" s="22"/>
      <c r="E1695" s="22" t="s">
        <v>3686</v>
      </c>
      <c r="F1695" s="22" t="s">
        <v>1255</v>
      </c>
      <c r="G1695" s="22" t="s">
        <v>205</v>
      </c>
      <c r="H1695" s="22" t="s">
        <v>206</v>
      </c>
      <c r="I1695" s="21" t="str">
        <f t="shared" si="87"/>
        <v>OPERASIONAL</v>
      </c>
      <c r="J1695" s="21" t="s">
        <v>16</v>
      </c>
      <c r="M1695" s="14" t="s">
        <v>3685</v>
      </c>
    </row>
    <row r="1696" spans="1:13">
      <c r="A1696" s="22">
        <f t="shared" si="88"/>
        <v>1692</v>
      </c>
      <c r="B1696" s="21" t="str">
        <f t="shared" si="89"/>
        <v>80002250</v>
      </c>
      <c r="C1696" s="21" t="s">
        <v>3687</v>
      </c>
      <c r="D1696" s="22"/>
      <c r="E1696" s="22" t="s">
        <v>3688</v>
      </c>
      <c r="F1696" s="22" t="s">
        <v>1255</v>
      </c>
      <c r="G1696" s="22" t="s">
        <v>1280</v>
      </c>
      <c r="H1696" s="22" t="s">
        <v>1262</v>
      </c>
      <c r="I1696" s="21" t="str">
        <f t="shared" si="87"/>
        <v>OPERASIONAL</v>
      </c>
      <c r="J1696" s="21" t="s">
        <v>16</v>
      </c>
      <c r="M1696" s="14" t="s">
        <v>3687</v>
      </c>
    </row>
    <row r="1697" spans="1:13">
      <c r="A1697" s="22">
        <f t="shared" si="88"/>
        <v>1693</v>
      </c>
      <c r="B1697" s="21" t="str">
        <f t="shared" si="89"/>
        <v>80003874</v>
      </c>
      <c r="C1697" s="21" t="s">
        <v>3689</v>
      </c>
      <c r="D1697" s="22"/>
      <c r="E1697" s="22" t="s">
        <v>3690</v>
      </c>
      <c r="F1697" s="22" t="s">
        <v>1255</v>
      </c>
      <c r="G1697" s="22" t="s">
        <v>3691</v>
      </c>
      <c r="H1697" s="22" t="s">
        <v>15</v>
      </c>
      <c r="I1697" s="21" t="str">
        <f t="shared" si="87"/>
        <v>PENGAWAS</v>
      </c>
      <c r="J1697" s="21" t="s">
        <v>57</v>
      </c>
      <c r="M1697" s="14" t="s">
        <v>3689</v>
      </c>
    </row>
    <row r="1698" spans="1:13">
      <c r="A1698" s="22">
        <f t="shared" si="88"/>
        <v>1694</v>
      </c>
      <c r="B1698" s="21" t="str">
        <f t="shared" si="89"/>
        <v>80003185</v>
      </c>
      <c r="C1698" s="21" t="s">
        <v>3692</v>
      </c>
      <c r="D1698" s="22"/>
      <c r="E1698" s="22" t="s">
        <v>3693</v>
      </c>
      <c r="F1698" s="22" t="s">
        <v>1255</v>
      </c>
      <c r="G1698" s="22" t="s">
        <v>1264</v>
      </c>
      <c r="H1698" s="22" t="s">
        <v>1262</v>
      </c>
      <c r="I1698" s="21" t="str">
        <f t="shared" si="87"/>
        <v>OPERASIONAL</v>
      </c>
      <c r="J1698" s="21" t="s">
        <v>16</v>
      </c>
      <c r="M1698" s="14" t="s">
        <v>3692</v>
      </c>
    </row>
    <row r="1699" spans="1:13">
      <c r="A1699" s="22">
        <f t="shared" si="88"/>
        <v>1695</v>
      </c>
      <c r="B1699" s="21" t="str">
        <f t="shared" si="89"/>
        <v>80002237</v>
      </c>
      <c r="C1699" s="21" t="s">
        <v>3694</v>
      </c>
      <c r="D1699" s="22"/>
      <c r="E1699" s="22" t="s">
        <v>3695</v>
      </c>
      <c r="F1699" s="22" t="s">
        <v>1255</v>
      </c>
      <c r="G1699" s="22" t="s">
        <v>205</v>
      </c>
      <c r="H1699" s="22" t="s">
        <v>1262</v>
      </c>
      <c r="I1699" s="21" t="str">
        <f t="shared" si="87"/>
        <v>OPERASIONAL</v>
      </c>
      <c r="J1699" s="21" t="s">
        <v>16</v>
      </c>
      <c r="M1699" s="14" t="s">
        <v>3694</v>
      </c>
    </row>
    <row r="1700" spans="1:13">
      <c r="A1700" s="22">
        <f t="shared" si="88"/>
        <v>1696</v>
      </c>
      <c r="B1700" s="21" t="str">
        <f t="shared" si="89"/>
        <v>80002206</v>
      </c>
      <c r="C1700" s="21" t="s">
        <v>3696</v>
      </c>
      <c r="D1700" s="22"/>
      <c r="E1700" s="22" t="s">
        <v>3697</v>
      </c>
      <c r="F1700" s="22" t="s">
        <v>1255</v>
      </c>
      <c r="G1700" s="22" t="s">
        <v>1280</v>
      </c>
      <c r="H1700" s="22" t="s">
        <v>1262</v>
      </c>
      <c r="I1700" s="21" t="str">
        <f t="shared" si="87"/>
        <v>OPERASIONAL</v>
      </c>
      <c r="J1700" s="21" t="s">
        <v>16</v>
      </c>
      <c r="M1700" s="14" t="s">
        <v>3696</v>
      </c>
    </row>
    <row r="1701" spans="1:13">
      <c r="A1701" s="22">
        <f t="shared" si="88"/>
        <v>1697</v>
      </c>
      <c r="B1701" s="21" t="str">
        <f t="shared" si="89"/>
        <v>80002019</v>
      </c>
      <c r="C1701" s="21" t="s">
        <v>3698</v>
      </c>
      <c r="D1701" s="22"/>
      <c r="E1701" s="22" t="s">
        <v>3699</v>
      </c>
      <c r="F1701" s="22" t="s">
        <v>1255</v>
      </c>
      <c r="G1701" s="22" t="s">
        <v>205</v>
      </c>
      <c r="H1701" s="22" t="s">
        <v>1262</v>
      </c>
      <c r="I1701" s="21" t="str">
        <f t="shared" si="87"/>
        <v>OPERASIONAL</v>
      </c>
      <c r="J1701" s="21" t="s">
        <v>16</v>
      </c>
      <c r="M1701" s="14" t="s">
        <v>3698</v>
      </c>
    </row>
    <row r="1702" spans="1:13">
      <c r="A1702" s="22">
        <f t="shared" si="88"/>
        <v>1698</v>
      </c>
      <c r="B1702" s="21" t="str">
        <f t="shared" si="89"/>
        <v>80003880</v>
      </c>
      <c r="C1702" s="21" t="s">
        <v>3700</v>
      </c>
      <c r="D1702" s="22"/>
      <c r="E1702" s="22" t="s">
        <v>3701</v>
      </c>
      <c r="F1702" s="22" t="s">
        <v>1255</v>
      </c>
      <c r="G1702" s="22" t="s">
        <v>3275</v>
      </c>
      <c r="H1702" s="22" t="s">
        <v>15</v>
      </c>
      <c r="I1702" s="21" t="str">
        <f t="shared" si="87"/>
        <v>PENGAWAS</v>
      </c>
      <c r="J1702" s="21" t="s">
        <v>57</v>
      </c>
      <c r="M1702" s="14" t="s">
        <v>3700</v>
      </c>
    </row>
    <row r="1703" spans="1:13">
      <c r="A1703" s="22">
        <f t="shared" si="88"/>
        <v>1699</v>
      </c>
      <c r="B1703" s="21" t="str">
        <f t="shared" si="89"/>
        <v>80002524</v>
      </c>
      <c r="C1703" s="21" t="s">
        <v>3702</v>
      </c>
      <c r="D1703" s="22"/>
      <c r="E1703" s="22" t="s">
        <v>3703</v>
      </c>
      <c r="F1703" s="22" t="s">
        <v>1255</v>
      </c>
      <c r="G1703" s="22" t="s">
        <v>205</v>
      </c>
      <c r="H1703" s="22" t="s">
        <v>1262</v>
      </c>
      <c r="I1703" s="21" t="str">
        <f t="shared" si="87"/>
        <v>OPERASIONAL</v>
      </c>
      <c r="J1703" s="21" t="s">
        <v>16</v>
      </c>
      <c r="M1703" s="14" t="s">
        <v>3702</v>
      </c>
    </row>
    <row r="1704" spans="1:13">
      <c r="A1704" s="22">
        <f t="shared" si="88"/>
        <v>1700</v>
      </c>
      <c r="B1704" s="21" t="str">
        <f t="shared" si="89"/>
        <v>80002041</v>
      </c>
      <c r="C1704" s="21" t="s">
        <v>3704</v>
      </c>
      <c r="D1704" s="22"/>
      <c r="E1704" s="22" t="s">
        <v>3705</v>
      </c>
      <c r="F1704" s="22" t="s">
        <v>1255</v>
      </c>
      <c r="G1704" s="22" t="s">
        <v>1264</v>
      </c>
      <c r="H1704" s="22" t="s">
        <v>1262</v>
      </c>
      <c r="I1704" s="21" t="str">
        <f t="shared" si="87"/>
        <v>OPERASIONAL</v>
      </c>
      <c r="J1704" s="21" t="s">
        <v>16</v>
      </c>
      <c r="M1704" s="14" t="s">
        <v>3704</v>
      </c>
    </row>
    <row r="1705" spans="1:13">
      <c r="A1705" s="22">
        <f t="shared" si="88"/>
        <v>1701</v>
      </c>
      <c r="B1705" s="21" t="str">
        <f t="shared" si="89"/>
        <v>80001834</v>
      </c>
      <c r="C1705" s="21" t="s">
        <v>3706</v>
      </c>
      <c r="D1705" s="22"/>
      <c r="E1705" s="22" t="s">
        <v>3707</v>
      </c>
      <c r="F1705" s="22" t="s">
        <v>1255</v>
      </c>
      <c r="G1705" s="22" t="s">
        <v>205</v>
      </c>
      <c r="H1705" s="22" t="s">
        <v>1262</v>
      </c>
      <c r="I1705" s="21" t="str">
        <f t="shared" si="87"/>
        <v>OPERASIONAL</v>
      </c>
      <c r="J1705" s="21" t="s">
        <v>16</v>
      </c>
      <c r="M1705" s="14" t="s">
        <v>3706</v>
      </c>
    </row>
    <row r="1706" spans="1:13">
      <c r="A1706" s="22">
        <f t="shared" si="88"/>
        <v>1702</v>
      </c>
      <c r="B1706" s="21" t="str">
        <f t="shared" si="89"/>
        <v>00112663</v>
      </c>
      <c r="C1706" s="21" t="s">
        <v>3708</v>
      </c>
      <c r="D1706" s="22"/>
      <c r="E1706" s="22" t="s">
        <v>3709</v>
      </c>
      <c r="F1706" s="22" t="s">
        <v>1255</v>
      </c>
      <c r="G1706" s="22" t="s">
        <v>2189</v>
      </c>
      <c r="H1706" s="22" t="s">
        <v>2190</v>
      </c>
      <c r="I1706" s="21" t="str">
        <f t="shared" si="87"/>
        <v>PENGAWAS</v>
      </c>
      <c r="J1706" s="21" t="s">
        <v>57</v>
      </c>
      <c r="M1706" s="14" t="s">
        <v>3708</v>
      </c>
    </row>
    <row r="1707" spans="1:13">
      <c r="A1707" s="22">
        <f t="shared" si="88"/>
        <v>1703</v>
      </c>
      <c r="B1707" s="21" t="str">
        <f t="shared" si="89"/>
        <v>00117136</v>
      </c>
      <c r="C1707" s="21" t="s">
        <v>3710</v>
      </c>
      <c r="D1707" s="22"/>
      <c r="E1707" s="22" t="s">
        <v>3711</v>
      </c>
      <c r="F1707" s="22" t="s">
        <v>1255</v>
      </c>
      <c r="G1707" s="22" t="s">
        <v>1946</v>
      </c>
      <c r="H1707" s="22" t="s">
        <v>3157</v>
      </c>
      <c r="I1707" s="21" t="str">
        <f t="shared" si="87"/>
        <v>PENGAWAS</v>
      </c>
      <c r="J1707" s="21" t="s">
        <v>57</v>
      </c>
      <c r="M1707" s="14" t="s">
        <v>3710</v>
      </c>
    </row>
    <row r="1708" spans="1:13">
      <c r="A1708" s="22">
        <f t="shared" si="88"/>
        <v>1704</v>
      </c>
      <c r="B1708" s="21" t="str">
        <f t="shared" si="89"/>
        <v>80002701</v>
      </c>
      <c r="C1708" s="21" t="s">
        <v>3712</v>
      </c>
      <c r="D1708" s="22"/>
      <c r="E1708" s="22" t="s">
        <v>3713</v>
      </c>
      <c r="F1708" s="22" t="s">
        <v>1255</v>
      </c>
      <c r="G1708" s="22" t="s">
        <v>1264</v>
      </c>
      <c r="H1708" s="22" t="s">
        <v>206</v>
      </c>
      <c r="I1708" s="21" t="str">
        <f t="shared" si="87"/>
        <v>OPERASIONAL</v>
      </c>
      <c r="J1708" s="21" t="s">
        <v>16</v>
      </c>
      <c r="M1708" s="14" t="s">
        <v>3712</v>
      </c>
    </row>
    <row r="1709" spans="1:13">
      <c r="A1709" s="22">
        <f t="shared" si="88"/>
        <v>1705</v>
      </c>
      <c r="B1709" s="21" t="str">
        <f t="shared" si="89"/>
        <v>80000843</v>
      </c>
      <c r="C1709" s="21" t="s">
        <v>3714</v>
      </c>
      <c r="D1709" s="22"/>
      <c r="E1709" s="22" t="s">
        <v>3715</v>
      </c>
      <c r="F1709" s="22" t="s">
        <v>1255</v>
      </c>
      <c r="G1709" s="22" t="s">
        <v>1367</v>
      </c>
      <c r="H1709" s="22" t="s">
        <v>1321</v>
      </c>
      <c r="I1709" s="21" t="str">
        <f t="shared" si="87"/>
        <v>OPERASIONAL</v>
      </c>
      <c r="J1709" s="21" t="s">
        <v>16</v>
      </c>
      <c r="M1709" s="14" t="s">
        <v>3714</v>
      </c>
    </row>
    <row r="1710" spans="1:13">
      <c r="A1710" s="22">
        <f t="shared" si="88"/>
        <v>1706</v>
      </c>
      <c r="B1710" s="21" t="str">
        <f t="shared" si="89"/>
        <v>80002973</v>
      </c>
      <c r="C1710" s="21" t="s">
        <v>3716</v>
      </c>
      <c r="D1710" s="22"/>
      <c r="E1710" s="22" t="s">
        <v>3717</v>
      </c>
      <c r="F1710" s="22" t="s">
        <v>1255</v>
      </c>
      <c r="G1710" s="22" t="s">
        <v>1289</v>
      </c>
      <c r="H1710" s="22" t="s">
        <v>1290</v>
      </c>
      <c r="I1710" s="21" t="str">
        <f t="shared" si="87"/>
        <v>OPERASIONAL</v>
      </c>
      <c r="J1710" s="21" t="s">
        <v>16</v>
      </c>
      <c r="M1710" s="14" t="s">
        <v>3716</v>
      </c>
    </row>
    <row r="1711" spans="1:13">
      <c r="A1711" s="22">
        <f t="shared" si="88"/>
        <v>1707</v>
      </c>
      <c r="B1711" s="21" t="str">
        <f t="shared" si="89"/>
        <v>80001795</v>
      </c>
      <c r="C1711" s="21" t="s">
        <v>3718</v>
      </c>
      <c r="D1711" s="22"/>
      <c r="E1711" s="22" t="s">
        <v>3719</v>
      </c>
      <c r="F1711" s="22" t="s">
        <v>1255</v>
      </c>
      <c r="G1711" s="22" t="s">
        <v>1386</v>
      </c>
      <c r="H1711" s="22" t="s">
        <v>1387</v>
      </c>
      <c r="I1711" s="21" t="str">
        <f t="shared" si="87"/>
        <v>PENGAWAS</v>
      </c>
      <c r="J1711" s="21" t="s">
        <v>57</v>
      </c>
      <c r="M1711" s="14" t="s">
        <v>3718</v>
      </c>
    </row>
    <row r="1712" spans="1:13">
      <c r="A1712" s="22">
        <f t="shared" si="88"/>
        <v>1708</v>
      </c>
      <c r="B1712" s="21" t="str">
        <f t="shared" si="89"/>
        <v>80003032</v>
      </c>
      <c r="C1712" s="21" t="s">
        <v>3720</v>
      </c>
      <c r="D1712" s="22"/>
      <c r="E1712" s="22" t="s">
        <v>3721</v>
      </c>
      <c r="F1712" s="22" t="s">
        <v>1255</v>
      </c>
      <c r="G1712" s="22" t="s">
        <v>205</v>
      </c>
      <c r="H1712" s="22" t="s">
        <v>1262</v>
      </c>
      <c r="I1712" s="21" t="str">
        <f t="shared" si="87"/>
        <v>OPERASIONAL</v>
      </c>
      <c r="J1712" s="21" t="s">
        <v>16</v>
      </c>
      <c r="M1712" s="14" t="s">
        <v>3720</v>
      </c>
    </row>
    <row r="1713" spans="1:13">
      <c r="A1713" s="22">
        <f t="shared" si="88"/>
        <v>1709</v>
      </c>
      <c r="B1713" s="21" t="str">
        <f t="shared" si="89"/>
        <v>80002364</v>
      </c>
      <c r="C1713" s="21" t="s">
        <v>3722</v>
      </c>
      <c r="D1713" s="22"/>
      <c r="E1713" s="22" t="s">
        <v>3723</v>
      </c>
      <c r="F1713" s="22" t="s">
        <v>1255</v>
      </c>
      <c r="G1713" s="22" t="s">
        <v>1264</v>
      </c>
      <c r="H1713" s="22" t="s">
        <v>1262</v>
      </c>
      <c r="I1713" s="21" t="str">
        <f t="shared" si="87"/>
        <v>OPERASIONAL</v>
      </c>
      <c r="J1713" s="21" t="s">
        <v>16</v>
      </c>
      <c r="M1713" s="14" t="s">
        <v>3722</v>
      </c>
    </row>
    <row r="1714" spans="1:13">
      <c r="A1714" s="22">
        <f t="shared" si="88"/>
        <v>1710</v>
      </c>
      <c r="B1714" s="21" t="str">
        <f t="shared" si="89"/>
        <v>80004975</v>
      </c>
      <c r="C1714" s="21">
        <v>80004975</v>
      </c>
      <c r="D1714" s="22"/>
      <c r="E1714" s="22" t="s">
        <v>3724</v>
      </c>
      <c r="F1714" s="22" t="s">
        <v>1255</v>
      </c>
      <c r="G1714" s="22" t="s">
        <v>205</v>
      </c>
      <c r="H1714" s="22" t="s">
        <v>405</v>
      </c>
      <c r="I1714" s="21" t="str">
        <f t="shared" si="87"/>
        <v>OPERASIONAL</v>
      </c>
      <c r="J1714" s="21" t="s">
        <v>16</v>
      </c>
      <c r="M1714" s="14" t="s">
        <v>3725</v>
      </c>
    </row>
    <row r="1715" spans="1:13">
      <c r="A1715" s="22">
        <f t="shared" si="88"/>
        <v>1711</v>
      </c>
      <c r="B1715" s="21" t="str">
        <f t="shared" si="89"/>
        <v>80002610</v>
      </c>
      <c r="C1715" s="21" t="s">
        <v>3726</v>
      </c>
      <c r="D1715" s="22"/>
      <c r="E1715" s="22" t="s">
        <v>3727</v>
      </c>
      <c r="F1715" s="22" t="s">
        <v>1255</v>
      </c>
      <c r="G1715" s="22" t="s">
        <v>205</v>
      </c>
      <c r="H1715" s="22" t="s">
        <v>206</v>
      </c>
      <c r="I1715" s="21" t="str">
        <f t="shared" si="87"/>
        <v>OPERASIONAL</v>
      </c>
      <c r="J1715" s="21" t="s">
        <v>16</v>
      </c>
      <c r="M1715" s="14" t="s">
        <v>3726</v>
      </c>
    </row>
    <row r="1716" spans="1:13">
      <c r="A1716" s="22">
        <f t="shared" si="88"/>
        <v>1712</v>
      </c>
      <c r="B1716" s="21" t="str">
        <f t="shared" si="89"/>
        <v>80002733</v>
      </c>
      <c r="C1716" s="21" t="s">
        <v>3728</v>
      </c>
      <c r="D1716" s="22"/>
      <c r="E1716" s="22" t="s">
        <v>3729</v>
      </c>
      <c r="F1716" s="22" t="s">
        <v>1255</v>
      </c>
      <c r="G1716" s="22" t="s">
        <v>205</v>
      </c>
      <c r="H1716" s="22" t="s">
        <v>206</v>
      </c>
      <c r="I1716" s="21" t="str">
        <f t="shared" si="87"/>
        <v>OPERASIONAL</v>
      </c>
      <c r="J1716" s="21" t="s">
        <v>16</v>
      </c>
      <c r="M1716" s="14" t="s">
        <v>3728</v>
      </c>
    </row>
    <row r="1717" spans="1:13">
      <c r="A1717" s="22">
        <f t="shared" si="88"/>
        <v>1713</v>
      </c>
      <c r="B1717" s="21" t="str">
        <f t="shared" si="89"/>
        <v>80002066</v>
      </c>
      <c r="C1717" s="21" t="s">
        <v>3730</v>
      </c>
      <c r="D1717" s="22"/>
      <c r="E1717" s="22" t="s">
        <v>3731</v>
      </c>
      <c r="F1717" s="22" t="s">
        <v>1255</v>
      </c>
      <c r="G1717" s="22" t="s">
        <v>1396</v>
      </c>
      <c r="H1717" s="22" t="s">
        <v>1329</v>
      </c>
      <c r="I1717" s="21" t="str">
        <f t="shared" si="87"/>
        <v>OPERASIONAL</v>
      </c>
      <c r="J1717" s="21" t="s">
        <v>16</v>
      </c>
      <c r="M1717" s="14" t="s">
        <v>3730</v>
      </c>
    </row>
    <row r="1718" spans="1:13">
      <c r="A1718" s="22">
        <f t="shared" si="88"/>
        <v>1714</v>
      </c>
      <c r="B1718" s="21" t="str">
        <f t="shared" si="89"/>
        <v>80002705</v>
      </c>
      <c r="C1718" s="21" t="s">
        <v>3732</v>
      </c>
      <c r="D1718" s="22"/>
      <c r="E1718" s="22" t="s">
        <v>3733</v>
      </c>
      <c r="F1718" s="22" t="s">
        <v>1255</v>
      </c>
      <c r="G1718" s="22" t="s">
        <v>1264</v>
      </c>
      <c r="H1718" s="22" t="s">
        <v>206</v>
      </c>
      <c r="I1718" s="21" t="str">
        <f t="shared" si="87"/>
        <v>OPERASIONAL</v>
      </c>
      <c r="J1718" s="21" t="s">
        <v>16</v>
      </c>
      <c r="M1718" s="14" t="s">
        <v>3732</v>
      </c>
    </row>
    <row r="1719" spans="1:13">
      <c r="A1719" s="22">
        <f t="shared" si="88"/>
        <v>1715</v>
      </c>
      <c r="B1719" s="21" t="str">
        <f t="shared" si="89"/>
        <v>80002316</v>
      </c>
      <c r="C1719" s="21" t="s">
        <v>3734</v>
      </c>
      <c r="D1719" s="22"/>
      <c r="E1719" s="22" t="s">
        <v>3735</v>
      </c>
      <c r="F1719" s="22" t="s">
        <v>1255</v>
      </c>
      <c r="G1719" s="22" t="s">
        <v>2906</v>
      </c>
      <c r="H1719" s="22" t="s">
        <v>2907</v>
      </c>
      <c r="I1719" s="21" t="str">
        <f t="shared" si="87"/>
        <v>PENGAWAS</v>
      </c>
      <c r="J1719" s="21" t="s">
        <v>57</v>
      </c>
      <c r="M1719" s="14" t="s">
        <v>3734</v>
      </c>
    </row>
    <row r="1720" spans="1:13">
      <c r="A1720" s="22">
        <f t="shared" si="88"/>
        <v>1716</v>
      </c>
      <c r="B1720" s="21" t="str">
        <f t="shared" si="89"/>
        <v>00111117</v>
      </c>
      <c r="C1720" s="21" t="s">
        <v>3736</v>
      </c>
      <c r="D1720" s="22"/>
      <c r="E1720" s="22" t="s">
        <v>3737</v>
      </c>
      <c r="F1720" s="22" t="s">
        <v>1255</v>
      </c>
      <c r="G1720" s="22" t="s">
        <v>3738</v>
      </c>
      <c r="H1720" s="22" t="s">
        <v>1307</v>
      </c>
      <c r="I1720" s="21" t="str">
        <f t="shared" si="87"/>
        <v>PENGAWAS</v>
      </c>
      <c r="J1720" s="21" t="s">
        <v>57</v>
      </c>
      <c r="M1720" s="14" t="s">
        <v>3736</v>
      </c>
    </row>
    <row r="1721" spans="1:13">
      <c r="A1721" s="22">
        <f t="shared" si="88"/>
        <v>1717</v>
      </c>
      <c r="B1721" s="21" t="str">
        <f t="shared" si="89"/>
        <v>80002979</v>
      </c>
      <c r="C1721" s="21" t="s">
        <v>3739</v>
      </c>
      <c r="D1721" s="22"/>
      <c r="E1721" s="22" t="s">
        <v>3740</v>
      </c>
      <c r="F1721" s="22" t="s">
        <v>1255</v>
      </c>
      <c r="G1721" s="22" t="s">
        <v>1289</v>
      </c>
      <c r="H1721" s="22" t="s">
        <v>1290</v>
      </c>
      <c r="I1721" s="21" t="str">
        <f t="shared" si="87"/>
        <v>OPERASIONAL</v>
      </c>
      <c r="J1721" s="21" t="s">
        <v>16</v>
      </c>
      <c r="M1721" s="14" t="s">
        <v>3739</v>
      </c>
    </row>
    <row r="1722" spans="1:13">
      <c r="A1722" s="22">
        <f t="shared" si="88"/>
        <v>1718</v>
      </c>
      <c r="B1722" s="21" t="str">
        <f t="shared" si="89"/>
        <v>80003049</v>
      </c>
      <c r="C1722" s="21" t="s">
        <v>3741</v>
      </c>
      <c r="D1722" s="22"/>
      <c r="E1722" s="22" t="s">
        <v>3742</v>
      </c>
      <c r="F1722" s="22" t="s">
        <v>1255</v>
      </c>
      <c r="G1722" s="22" t="s">
        <v>1264</v>
      </c>
      <c r="H1722" s="22" t="s">
        <v>1262</v>
      </c>
      <c r="I1722" s="21" t="str">
        <f t="shared" si="87"/>
        <v>OPERASIONAL</v>
      </c>
      <c r="J1722" s="21" t="s">
        <v>16</v>
      </c>
      <c r="M1722" s="14" t="s">
        <v>3741</v>
      </c>
    </row>
    <row r="1723" spans="1:13">
      <c r="A1723" s="22">
        <f t="shared" si="88"/>
        <v>1719</v>
      </c>
      <c r="B1723" s="21" t="str">
        <f t="shared" si="89"/>
        <v>01111953</v>
      </c>
      <c r="C1723" s="21" t="s">
        <v>3743</v>
      </c>
      <c r="D1723" s="22"/>
      <c r="E1723" s="22" t="s">
        <v>3744</v>
      </c>
      <c r="F1723" s="22" t="s">
        <v>1255</v>
      </c>
      <c r="G1723" s="22" t="s">
        <v>3577</v>
      </c>
      <c r="H1723" s="22" t="s">
        <v>1311</v>
      </c>
      <c r="I1723" s="21" t="str">
        <f t="shared" si="87"/>
        <v>PENGAWAS</v>
      </c>
      <c r="J1723" s="21" t="s">
        <v>57</v>
      </c>
      <c r="M1723" s="14" t="s">
        <v>3743</v>
      </c>
    </row>
    <row r="1724" spans="1:13">
      <c r="A1724" s="22">
        <f t="shared" si="88"/>
        <v>1720</v>
      </c>
      <c r="B1724" s="21" t="str">
        <f t="shared" si="89"/>
        <v>80001823</v>
      </c>
      <c r="C1724" s="21" t="s">
        <v>3745</v>
      </c>
      <c r="D1724" s="22"/>
      <c r="E1724" s="22" t="s">
        <v>3746</v>
      </c>
      <c r="F1724" s="22" t="s">
        <v>1255</v>
      </c>
      <c r="G1724" s="22" t="s">
        <v>205</v>
      </c>
      <c r="H1724" s="22" t="s">
        <v>1262</v>
      </c>
      <c r="I1724" s="21" t="str">
        <f t="shared" si="87"/>
        <v>OPERASIONAL</v>
      </c>
      <c r="J1724" s="21" t="s">
        <v>16</v>
      </c>
      <c r="M1724" s="14" t="s">
        <v>3745</v>
      </c>
    </row>
    <row r="1725" spans="1:13">
      <c r="A1725" s="22">
        <f t="shared" si="88"/>
        <v>1721</v>
      </c>
      <c r="B1725" s="21" t="str">
        <f t="shared" si="89"/>
        <v>80004942</v>
      </c>
      <c r="C1725" s="21">
        <v>80004942</v>
      </c>
      <c r="D1725" s="22"/>
      <c r="E1725" s="22" t="s">
        <v>3747</v>
      </c>
      <c r="F1725" s="22" t="s">
        <v>1255</v>
      </c>
      <c r="G1725" s="22" t="s">
        <v>1264</v>
      </c>
      <c r="H1725" s="22" t="s">
        <v>405</v>
      </c>
      <c r="I1725" s="21" t="str">
        <f t="shared" si="87"/>
        <v>OPERASIONAL</v>
      </c>
      <c r="J1725" s="21" t="s">
        <v>16</v>
      </c>
      <c r="M1725" s="14" t="s">
        <v>3748</v>
      </c>
    </row>
    <row r="1726" spans="1:13">
      <c r="A1726" s="22">
        <f t="shared" si="88"/>
        <v>1722</v>
      </c>
      <c r="B1726" s="21" t="str">
        <f t="shared" si="89"/>
        <v>80003824</v>
      </c>
      <c r="C1726" s="21">
        <v>80003824</v>
      </c>
      <c r="D1726" s="22"/>
      <c r="E1726" s="22" t="s">
        <v>3749</v>
      </c>
      <c r="F1726" s="22" t="s">
        <v>1255</v>
      </c>
      <c r="G1726" s="22" t="s">
        <v>1264</v>
      </c>
      <c r="H1726" s="22" t="s">
        <v>405</v>
      </c>
      <c r="I1726" s="21" t="str">
        <f t="shared" si="87"/>
        <v>OPERASIONAL</v>
      </c>
      <c r="J1726" s="21" t="s">
        <v>16</v>
      </c>
      <c r="M1726" s="14" t="s">
        <v>3750</v>
      </c>
    </row>
    <row r="1727" spans="1:13">
      <c r="A1727" s="22">
        <f t="shared" si="88"/>
        <v>1723</v>
      </c>
      <c r="B1727" s="21" t="str">
        <f t="shared" si="89"/>
        <v>80004969</v>
      </c>
      <c r="C1727" s="21">
        <v>80004969</v>
      </c>
      <c r="D1727" s="22"/>
      <c r="E1727" s="22" t="s">
        <v>3751</v>
      </c>
      <c r="F1727" s="22" t="s">
        <v>1255</v>
      </c>
      <c r="G1727" s="22" t="s">
        <v>205</v>
      </c>
      <c r="H1727" s="22" t="s">
        <v>405</v>
      </c>
      <c r="I1727" s="21" t="str">
        <f t="shared" si="87"/>
        <v>OPERASIONAL</v>
      </c>
      <c r="J1727" s="21" t="s">
        <v>16</v>
      </c>
      <c r="M1727" s="14" t="s">
        <v>3752</v>
      </c>
    </row>
    <row r="1728" spans="1:13">
      <c r="A1728" s="22">
        <f t="shared" si="88"/>
        <v>1724</v>
      </c>
      <c r="B1728" s="21" t="str">
        <f t="shared" si="89"/>
        <v>00119200</v>
      </c>
      <c r="C1728" s="21" t="s">
        <v>3753</v>
      </c>
      <c r="D1728" s="22"/>
      <c r="E1728" s="22" t="s">
        <v>3754</v>
      </c>
      <c r="F1728" s="22" t="s">
        <v>1255</v>
      </c>
      <c r="G1728" s="22" t="s">
        <v>1888</v>
      </c>
      <c r="H1728" s="22" t="s">
        <v>1262</v>
      </c>
      <c r="I1728" s="21" t="str">
        <f t="shared" si="87"/>
        <v>PENGAWAS</v>
      </c>
      <c r="J1728" s="21" t="s">
        <v>57</v>
      </c>
      <c r="M1728" s="14" t="s">
        <v>3753</v>
      </c>
    </row>
    <row r="1729" spans="1:13">
      <c r="A1729" s="22">
        <f t="shared" si="88"/>
        <v>1725</v>
      </c>
      <c r="B1729" s="21" t="str">
        <f t="shared" si="89"/>
        <v>80002061</v>
      </c>
      <c r="C1729" s="21" t="s">
        <v>3755</v>
      </c>
      <c r="D1729" s="22"/>
      <c r="E1729" s="22" t="s">
        <v>3756</v>
      </c>
      <c r="F1729" s="22" t="s">
        <v>1255</v>
      </c>
      <c r="G1729" s="22" t="s">
        <v>1396</v>
      </c>
      <c r="H1729" s="22" t="s">
        <v>1329</v>
      </c>
      <c r="I1729" s="21" t="str">
        <f t="shared" si="87"/>
        <v>OPERASIONAL</v>
      </c>
      <c r="J1729" s="21" t="s">
        <v>16</v>
      </c>
      <c r="M1729" s="14" t="s">
        <v>3755</v>
      </c>
    </row>
    <row r="1730" spans="1:13">
      <c r="A1730" s="22">
        <f t="shared" si="88"/>
        <v>1726</v>
      </c>
      <c r="B1730" s="21" t="str">
        <f t="shared" si="89"/>
        <v>80002718</v>
      </c>
      <c r="C1730" s="21" t="s">
        <v>3757</v>
      </c>
      <c r="D1730" s="22"/>
      <c r="E1730" s="22" t="s">
        <v>3758</v>
      </c>
      <c r="F1730" s="22" t="s">
        <v>1255</v>
      </c>
      <c r="G1730" s="22" t="s">
        <v>205</v>
      </c>
      <c r="H1730" s="22" t="s">
        <v>206</v>
      </c>
      <c r="I1730" s="21" t="str">
        <f t="shared" si="87"/>
        <v>OPERASIONAL</v>
      </c>
      <c r="J1730" s="21" t="s">
        <v>16</v>
      </c>
      <c r="M1730" s="14" t="s">
        <v>3757</v>
      </c>
    </row>
    <row r="1731" spans="1:13">
      <c r="A1731" s="22">
        <f t="shared" si="88"/>
        <v>1727</v>
      </c>
      <c r="B1731" s="21" t="str">
        <f t="shared" si="89"/>
        <v>80002974</v>
      </c>
      <c r="C1731" s="21" t="s">
        <v>3759</v>
      </c>
      <c r="D1731" s="22"/>
      <c r="E1731" s="22" t="s">
        <v>3760</v>
      </c>
      <c r="F1731" s="22" t="s">
        <v>1255</v>
      </c>
      <c r="G1731" s="22" t="s">
        <v>1289</v>
      </c>
      <c r="H1731" s="22" t="s">
        <v>1290</v>
      </c>
      <c r="I1731" s="21" t="str">
        <f t="shared" si="87"/>
        <v>OPERASIONAL</v>
      </c>
      <c r="J1731" s="21" t="s">
        <v>16</v>
      </c>
      <c r="M1731" s="14" t="s">
        <v>3759</v>
      </c>
    </row>
    <row r="1732" spans="1:13">
      <c r="A1732" s="22">
        <f t="shared" si="88"/>
        <v>1728</v>
      </c>
      <c r="B1732" s="21" t="str">
        <f t="shared" si="89"/>
        <v>01111568</v>
      </c>
      <c r="C1732" s="21" t="s">
        <v>3761</v>
      </c>
      <c r="D1732" s="22"/>
      <c r="E1732" s="22" t="s">
        <v>3762</v>
      </c>
      <c r="F1732" s="22" t="s">
        <v>1255</v>
      </c>
      <c r="G1732" s="22" t="s">
        <v>3763</v>
      </c>
      <c r="H1732" s="22" t="s">
        <v>3764</v>
      </c>
      <c r="I1732" s="21" t="str">
        <f t="shared" si="87"/>
        <v>PENGAWAS</v>
      </c>
      <c r="J1732" s="21" t="s">
        <v>57</v>
      </c>
      <c r="M1732" s="14" t="s">
        <v>3761</v>
      </c>
    </row>
    <row r="1733" spans="1:13">
      <c r="A1733" s="22">
        <f t="shared" si="88"/>
        <v>1729</v>
      </c>
      <c r="B1733" s="21" t="str">
        <f t="shared" si="89"/>
        <v>00112329</v>
      </c>
      <c r="C1733" s="21" t="s">
        <v>3765</v>
      </c>
      <c r="D1733" s="22"/>
      <c r="E1733" s="22" t="s">
        <v>3766</v>
      </c>
      <c r="F1733" s="22" t="s">
        <v>1255</v>
      </c>
      <c r="G1733" s="22" t="s">
        <v>1386</v>
      </c>
      <c r="H1733" s="22" t="s">
        <v>1387</v>
      </c>
      <c r="I1733" s="21" t="str">
        <f t="shared" si="87"/>
        <v>OPERASIONAL</v>
      </c>
      <c r="J1733" s="21" t="s">
        <v>16</v>
      </c>
      <c r="M1733" s="14" t="s">
        <v>3765</v>
      </c>
    </row>
    <row r="1734" spans="1:13">
      <c r="A1734" s="22">
        <f t="shared" si="88"/>
        <v>1730</v>
      </c>
      <c r="B1734" s="21" t="str">
        <f t="shared" si="89"/>
        <v>00118089</v>
      </c>
      <c r="C1734" s="21" t="s">
        <v>3767</v>
      </c>
      <c r="D1734" s="22"/>
      <c r="E1734" s="22" t="s">
        <v>3768</v>
      </c>
      <c r="F1734" s="22" t="s">
        <v>1255</v>
      </c>
      <c r="G1734" s="22" t="s">
        <v>1961</v>
      </c>
      <c r="H1734" s="22" t="s">
        <v>1321</v>
      </c>
      <c r="I1734" s="21" t="str">
        <f t="shared" ref="I1734:I1797" si="90">IF(J1734="A","OPERASIONAL",IF(J1734="B","ADMINISTRASI",IF(J1734="C","PENGAWAS",IF(J1734="D","TEMPORERY"))))</f>
        <v>PENGAWAS</v>
      </c>
      <c r="J1734" s="21" t="s">
        <v>57</v>
      </c>
      <c r="M1734" s="14" t="s">
        <v>3767</v>
      </c>
    </row>
    <row r="1735" spans="1:13">
      <c r="A1735" s="22">
        <f t="shared" si="88"/>
        <v>1731</v>
      </c>
      <c r="B1735" s="21" t="str">
        <f t="shared" si="89"/>
        <v>80002052</v>
      </c>
      <c r="C1735" s="21" t="s">
        <v>3769</v>
      </c>
      <c r="D1735" s="22"/>
      <c r="E1735" s="22" t="s">
        <v>3770</v>
      </c>
      <c r="F1735" s="22" t="s">
        <v>1255</v>
      </c>
      <c r="G1735" s="22" t="s">
        <v>3771</v>
      </c>
      <c r="H1735" s="22" t="s">
        <v>3772</v>
      </c>
      <c r="I1735" s="21" t="str">
        <f t="shared" si="90"/>
        <v>PENGAWAS</v>
      </c>
      <c r="J1735" s="21" t="s">
        <v>57</v>
      </c>
      <c r="M1735" s="14" t="s">
        <v>3769</v>
      </c>
    </row>
    <row r="1736" spans="1:13">
      <c r="A1736" s="22">
        <f t="shared" si="88"/>
        <v>1732</v>
      </c>
      <c r="B1736" s="21" t="str">
        <f t="shared" si="89"/>
        <v>80004270</v>
      </c>
      <c r="C1736" s="21" t="s">
        <v>3773</v>
      </c>
      <c r="D1736" s="22"/>
      <c r="E1736" s="22" t="s">
        <v>3774</v>
      </c>
      <c r="F1736" s="22" t="s">
        <v>1255</v>
      </c>
      <c r="G1736" s="22" t="s">
        <v>1967</v>
      </c>
      <c r="H1736" s="22" t="s">
        <v>386</v>
      </c>
      <c r="I1736" s="21" t="str">
        <f t="shared" si="90"/>
        <v>PENGAWAS</v>
      </c>
      <c r="J1736" s="21" t="s">
        <v>57</v>
      </c>
      <c r="M1736" s="14" t="s">
        <v>3773</v>
      </c>
    </row>
    <row r="1737" spans="1:13">
      <c r="A1737" s="22">
        <f t="shared" ref="A1737:A1800" si="91">A1736+1</f>
        <v>1733</v>
      </c>
      <c r="B1737" s="21" t="str">
        <f t="shared" si="89"/>
        <v>80002578</v>
      </c>
      <c r="C1737" s="21" t="s">
        <v>3775</v>
      </c>
      <c r="D1737" s="22"/>
      <c r="E1737" s="22" t="s">
        <v>3776</v>
      </c>
      <c r="F1737" s="22" t="s">
        <v>1255</v>
      </c>
      <c r="G1737" s="22" t="s">
        <v>1289</v>
      </c>
      <c r="H1737" s="22" t="s">
        <v>652</v>
      </c>
      <c r="I1737" s="21" t="str">
        <f t="shared" si="90"/>
        <v>OPERASIONAL</v>
      </c>
      <c r="J1737" s="21" t="s">
        <v>16</v>
      </c>
      <c r="M1737" s="14" t="s">
        <v>3775</v>
      </c>
    </row>
    <row r="1738" spans="1:13">
      <c r="A1738" s="22">
        <f t="shared" si="91"/>
        <v>1734</v>
      </c>
      <c r="B1738" s="21" t="str">
        <f t="shared" si="89"/>
        <v>00118157</v>
      </c>
      <c r="C1738" s="21" t="s">
        <v>3777</v>
      </c>
      <c r="D1738" s="22"/>
      <c r="E1738" s="22" t="s">
        <v>3778</v>
      </c>
      <c r="F1738" s="22" t="s">
        <v>1255</v>
      </c>
      <c r="G1738" s="22" t="s">
        <v>1978</v>
      </c>
      <c r="H1738" s="22" t="s">
        <v>1979</v>
      </c>
      <c r="I1738" s="21" t="str">
        <f t="shared" si="90"/>
        <v>PENGAWAS</v>
      </c>
      <c r="J1738" s="21" t="s">
        <v>57</v>
      </c>
      <c r="M1738" s="14" t="s">
        <v>3777</v>
      </c>
    </row>
    <row r="1739" spans="1:13">
      <c r="A1739" s="22">
        <f t="shared" si="91"/>
        <v>1735</v>
      </c>
      <c r="B1739" s="21" t="str">
        <f t="shared" si="89"/>
        <v>04111064</v>
      </c>
      <c r="C1739" s="21" t="s">
        <v>3779</v>
      </c>
      <c r="D1739" s="22"/>
      <c r="E1739" s="22" t="s">
        <v>3780</v>
      </c>
      <c r="F1739" s="22" t="s">
        <v>1255</v>
      </c>
      <c r="G1739" s="22" t="s">
        <v>3781</v>
      </c>
      <c r="H1739" s="22" t="s">
        <v>1321</v>
      </c>
      <c r="I1739" s="21" t="str">
        <f t="shared" si="90"/>
        <v>PENGAWAS</v>
      </c>
      <c r="J1739" s="21" t="s">
        <v>57</v>
      </c>
      <c r="M1739" s="14" t="s">
        <v>3779</v>
      </c>
    </row>
    <row r="1740" spans="1:13">
      <c r="A1740" s="22">
        <f t="shared" si="91"/>
        <v>1736</v>
      </c>
      <c r="B1740" s="21" t="str">
        <f t="shared" si="89"/>
        <v>01081129</v>
      </c>
      <c r="C1740" s="21" t="s">
        <v>3782</v>
      </c>
      <c r="D1740" s="22"/>
      <c r="E1740" s="22" t="s">
        <v>3783</v>
      </c>
      <c r="F1740" s="22" t="s">
        <v>1255</v>
      </c>
      <c r="G1740" s="22" t="s">
        <v>1320</v>
      </c>
      <c r="H1740" s="22" t="s">
        <v>1387</v>
      </c>
      <c r="I1740" s="21" t="str">
        <f t="shared" si="90"/>
        <v>PENGAWAS</v>
      </c>
      <c r="J1740" s="21" t="s">
        <v>57</v>
      </c>
      <c r="M1740" s="14" t="s">
        <v>3782</v>
      </c>
    </row>
    <row r="1741" spans="1:13">
      <c r="A1741" s="22">
        <f t="shared" si="91"/>
        <v>1737</v>
      </c>
      <c r="B1741" s="21" t="str">
        <f t="shared" si="89"/>
        <v>80002641</v>
      </c>
      <c r="C1741" s="21" t="s">
        <v>3784</v>
      </c>
      <c r="D1741" s="22"/>
      <c r="E1741" s="22" t="s">
        <v>3785</v>
      </c>
      <c r="F1741" s="22" t="s">
        <v>1255</v>
      </c>
      <c r="G1741" s="22" t="s">
        <v>1264</v>
      </c>
      <c r="H1741" s="22" t="s">
        <v>206</v>
      </c>
      <c r="I1741" s="21" t="str">
        <f t="shared" si="90"/>
        <v>OPERASIONAL</v>
      </c>
      <c r="J1741" s="21" t="s">
        <v>16</v>
      </c>
      <c r="M1741" s="14" t="s">
        <v>3784</v>
      </c>
    </row>
    <row r="1742" spans="1:13">
      <c r="A1742" s="22">
        <f t="shared" si="91"/>
        <v>1738</v>
      </c>
      <c r="B1742" s="21" t="str">
        <f t="shared" si="89"/>
        <v>80002435</v>
      </c>
      <c r="C1742" s="21" t="s">
        <v>3786</v>
      </c>
      <c r="D1742" s="22"/>
      <c r="E1742" s="22" t="s">
        <v>3787</v>
      </c>
      <c r="F1742" s="22" t="s">
        <v>1255</v>
      </c>
      <c r="G1742" s="22" t="s">
        <v>2069</v>
      </c>
      <c r="H1742" s="22" t="s">
        <v>1300</v>
      </c>
      <c r="I1742" s="21" t="str">
        <f t="shared" si="90"/>
        <v>PENGAWAS</v>
      </c>
      <c r="J1742" s="21" t="s">
        <v>57</v>
      </c>
      <c r="M1742" s="14" t="s">
        <v>3786</v>
      </c>
    </row>
    <row r="1743" spans="1:13">
      <c r="A1743" s="22">
        <f t="shared" si="91"/>
        <v>1739</v>
      </c>
      <c r="B1743" s="21" t="str">
        <f t="shared" si="89"/>
        <v>80003132</v>
      </c>
      <c r="C1743" s="21" t="s">
        <v>3788</v>
      </c>
      <c r="D1743" s="22"/>
      <c r="E1743" s="22" t="s">
        <v>3789</v>
      </c>
      <c r="F1743" s="22" t="s">
        <v>1255</v>
      </c>
      <c r="G1743" s="22" t="s">
        <v>3790</v>
      </c>
      <c r="H1743" s="22" t="s">
        <v>682</v>
      </c>
      <c r="I1743" s="21" t="str">
        <f t="shared" si="90"/>
        <v>OPERASIONAL</v>
      </c>
      <c r="J1743" s="21" t="s">
        <v>16</v>
      </c>
      <c r="M1743" s="14" t="s">
        <v>3788</v>
      </c>
    </row>
    <row r="1744" spans="1:13">
      <c r="A1744" s="22">
        <f t="shared" si="91"/>
        <v>1740</v>
      </c>
      <c r="B1744" s="21" t="str">
        <f t="shared" si="89"/>
        <v>00111104</v>
      </c>
      <c r="C1744" s="21" t="s">
        <v>3791</v>
      </c>
      <c r="D1744" s="22"/>
      <c r="E1744" s="22" t="s">
        <v>3792</v>
      </c>
      <c r="F1744" s="22" t="s">
        <v>1255</v>
      </c>
      <c r="G1744" s="22" t="s">
        <v>2527</v>
      </c>
      <c r="H1744" s="22" t="s">
        <v>1894</v>
      </c>
      <c r="I1744" s="21" t="str">
        <f t="shared" si="90"/>
        <v>PENGAWAS</v>
      </c>
      <c r="J1744" s="21" t="s">
        <v>57</v>
      </c>
      <c r="M1744" s="14" t="s">
        <v>3791</v>
      </c>
    </row>
    <row r="1745" spans="1:13">
      <c r="A1745" s="22">
        <f t="shared" si="91"/>
        <v>1741</v>
      </c>
      <c r="B1745" s="21" t="str">
        <f t="shared" si="89"/>
        <v>80000654</v>
      </c>
      <c r="C1745" s="21" t="s">
        <v>3793</v>
      </c>
      <c r="D1745" s="22"/>
      <c r="E1745" s="22" t="s">
        <v>3794</v>
      </c>
      <c r="F1745" s="22" t="s">
        <v>1255</v>
      </c>
      <c r="G1745" s="22" t="s">
        <v>1264</v>
      </c>
      <c r="H1745" s="22" t="s">
        <v>1262</v>
      </c>
      <c r="I1745" s="21" t="str">
        <f t="shared" si="90"/>
        <v>OPERASIONAL</v>
      </c>
      <c r="J1745" s="21" t="s">
        <v>16</v>
      </c>
      <c r="M1745" s="14" t="s">
        <v>3793</v>
      </c>
    </row>
    <row r="1746" spans="1:13">
      <c r="A1746" s="22">
        <f t="shared" si="91"/>
        <v>1742</v>
      </c>
      <c r="B1746" s="21" t="str">
        <f t="shared" si="89"/>
        <v>00707198</v>
      </c>
      <c r="C1746" s="21" t="s">
        <v>3795</v>
      </c>
      <c r="D1746" s="22"/>
      <c r="E1746" s="22" t="s">
        <v>3796</v>
      </c>
      <c r="F1746" s="22" t="s">
        <v>1255</v>
      </c>
      <c r="G1746" s="22" t="s">
        <v>3494</v>
      </c>
      <c r="H1746" s="22" t="s">
        <v>1307</v>
      </c>
      <c r="I1746" s="21" t="str">
        <f t="shared" si="90"/>
        <v>PENGAWAS</v>
      </c>
      <c r="J1746" s="21" t="s">
        <v>57</v>
      </c>
      <c r="M1746" s="14" t="s">
        <v>3795</v>
      </c>
    </row>
    <row r="1747" spans="1:13">
      <c r="A1747" s="22">
        <f t="shared" si="91"/>
        <v>1743</v>
      </c>
      <c r="B1747" s="21" t="str">
        <f t="shared" si="89"/>
        <v>SUI - 1705001</v>
      </c>
      <c r="C1747" s="21" t="s">
        <v>3797</v>
      </c>
      <c r="D1747" s="22"/>
      <c r="E1747" s="22" t="s">
        <v>3798</v>
      </c>
      <c r="F1747" s="22" t="s">
        <v>3799</v>
      </c>
      <c r="G1747" s="22" t="s">
        <v>1907</v>
      </c>
      <c r="H1747" s="22" t="s">
        <v>328</v>
      </c>
      <c r="I1747" s="21" t="str">
        <f t="shared" si="90"/>
        <v>OPERASIONAL</v>
      </c>
      <c r="J1747" s="21" t="s">
        <v>16</v>
      </c>
      <c r="M1747" s="14" t="s">
        <v>3797</v>
      </c>
    </row>
    <row r="1748" spans="1:13">
      <c r="A1748" s="22">
        <f t="shared" si="91"/>
        <v>1744</v>
      </c>
      <c r="B1748" s="21" t="str">
        <f t="shared" si="89"/>
        <v>SUI - 1112008</v>
      </c>
      <c r="C1748" s="21" t="s">
        <v>3800</v>
      </c>
      <c r="D1748" s="22"/>
      <c r="E1748" s="22" t="s">
        <v>3801</v>
      </c>
      <c r="F1748" s="22" t="s">
        <v>3799</v>
      </c>
      <c r="G1748" s="22" t="s">
        <v>1907</v>
      </c>
      <c r="H1748" s="22" t="s">
        <v>328</v>
      </c>
      <c r="I1748" s="21" t="str">
        <f t="shared" si="90"/>
        <v>OPERASIONAL</v>
      </c>
      <c r="J1748" s="21" t="s">
        <v>16</v>
      </c>
      <c r="M1748" s="14" t="s">
        <v>3800</v>
      </c>
    </row>
    <row r="1749" spans="1:13">
      <c r="A1749" s="22">
        <f t="shared" si="91"/>
        <v>1745</v>
      </c>
      <c r="B1749" s="21" t="str">
        <f t="shared" si="89"/>
        <v>SUI - 2111005</v>
      </c>
      <c r="C1749" s="21" t="s">
        <v>3802</v>
      </c>
      <c r="D1749" s="22"/>
      <c r="E1749" s="22" t="s">
        <v>3803</v>
      </c>
      <c r="F1749" s="22" t="s">
        <v>3799</v>
      </c>
      <c r="G1749" s="22" t="s">
        <v>1907</v>
      </c>
      <c r="H1749" s="22" t="s">
        <v>328</v>
      </c>
      <c r="I1749" s="21" t="str">
        <f t="shared" si="90"/>
        <v>OPERASIONAL</v>
      </c>
      <c r="J1749" s="21" t="s">
        <v>16</v>
      </c>
      <c r="M1749" s="14" t="s">
        <v>3802</v>
      </c>
    </row>
    <row r="1750" spans="1:13">
      <c r="A1750" s="22">
        <f t="shared" si="91"/>
        <v>1746</v>
      </c>
      <c r="B1750" s="21" t="str">
        <f t="shared" si="89"/>
        <v>SUI - 2008002</v>
      </c>
      <c r="C1750" s="21" t="s">
        <v>3804</v>
      </c>
      <c r="D1750" s="22"/>
      <c r="E1750" s="22" t="s">
        <v>3805</v>
      </c>
      <c r="F1750" s="22" t="s">
        <v>3799</v>
      </c>
      <c r="G1750" s="22" t="s">
        <v>1907</v>
      </c>
      <c r="H1750" s="22" t="s">
        <v>328</v>
      </c>
      <c r="I1750" s="21" t="str">
        <f t="shared" si="90"/>
        <v>OPERASIONAL</v>
      </c>
      <c r="J1750" s="21" t="s">
        <v>16</v>
      </c>
      <c r="M1750" s="14" t="s">
        <v>3804</v>
      </c>
    </row>
    <row r="1751" spans="1:13">
      <c r="A1751" s="22">
        <f t="shared" si="91"/>
        <v>1747</v>
      </c>
      <c r="B1751" s="21" t="str">
        <f t="shared" si="89"/>
        <v>SUI - 2206003</v>
      </c>
      <c r="C1751" s="21" t="s">
        <v>3806</v>
      </c>
      <c r="D1751" s="22"/>
      <c r="E1751" s="22" t="s">
        <v>3807</v>
      </c>
      <c r="F1751" s="22" t="s">
        <v>3799</v>
      </c>
      <c r="G1751" s="22" t="s">
        <v>1907</v>
      </c>
      <c r="H1751" s="22" t="s">
        <v>328</v>
      </c>
      <c r="I1751" s="21" t="str">
        <f t="shared" si="90"/>
        <v>OPERASIONAL</v>
      </c>
      <c r="J1751" s="21" t="s">
        <v>16</v>
      </c>
      <c r="M1751" s="14" t="s">
        <v>3806</v>
      </c>
    </row>
    <row r="1752" spans="1:13">
      <c r="A1752" s="22">
        <f t="shared" si="91"/>
        <v>1748</v>
      </c>
      <c r="B1752" s="21" t="str">
        <f t="shared" si="89"/>
        <v>SUI - 2206006</v>
      </c>
      <c r="C1752" s="21" t="s">
        <v>3808</v>
      </c>
      <c r="D1752" s="22"/>
      <c r="E1752" s="22" t="s">
        <v>3809</v>
      </c>
      <c r="F1752" s="22" t="s">
        <v>3799</v>
      </c>
      <c r="G1752" s="22" t="s">
        <v>1907</v>
      </c>
      <c r="H1752" s="22" t="s">
        <v>328</v>
      </c>
      <c r="I1752" s="21" t="str">
        <f t="shared" si="90"/>
        <v>OPERASIONAL</v>
      </c>
      <c r="J1752" s="21" t="s">
        <v>16</v>
      </c>
      <c r="M1752" s="14" t="s">
        <v>3808</v>
      </c>
    </row>
    <row r="1753" spans="1:13">
      <c r="A1753" s="22">
        <f t="shared" si="91"/>
        <v>1749</v>
      </c>
      <c r="B1753" s="21" t="str">
        <f t="shared" si="89"/>
        <v>SUI - 2203005</v>
      </c>
      <c r="C1753" s="21" t="s">
        <v>3810</v>
      </c>
      <c r="D1753" s="22"/>
      <c r="E1753" s="22" t="s">
        <v>3811</v>
      </c>
      <c r="F1753" s="22" t="s">
        <v>3799</v>
      </c>
      <c r="G1753" s="22" t="s">
        <v>1907</v>
      </c>
      <c r="H1753" s="22" t="s">
        <v>328</v>
      </c>
      <c r="I1753" s="21" t="str">
        <f t="shared" si="90"/>
        <v>OPERASIONAL</v>
      </c>
      <c r="J1753" s="21" t="s">
        <v>16</v>
      </c>
      <c r="M1753" s="14" t="s">
        <v>3810</v>
      </c>
    </row>
    <row r="1754" spans="1:13">
      <c r="A1754" s="22">
        <f t="shared" si="91"/>
        <v>1750</v>
      </c>
      <c r="B1754" s="21" t="str">
        <f t="shared" si="89"/>
        <v>SUI - 1505002</v>
      </c>
      <c r="C1754" s="21" t="s">
        <v>3812</v>
      </c>
      <c r="D1754" s="22"/>
      <c r="E1754" s="22" t="s">
        <v>3813</v>
      </c>
      <c r="F1754" s="22" t="s">
        <v>3799</v>
      </c>
      <c r="G1754" s="22" t="s">
        <v>1907</v>
      </c>
      <c r="H1754" s="22" t="s">
        <v>328</v>
      </c>
      <c r="I1754" s="21" t="str">
        <f t="shared" si="90"/>
        <v>OPERASIONAL</v>
      </c>
      <c r="J1754" s="21" t="s">
        <v>16</v>
      </c>
      <c r="M1754" s="14" t="s">
        <v>3812</v>
      </c>
    </row>
    <row r="1755" spans="1:13">
      <c r="A1755" s="22">
        <f t="shared" si="91"/>
        <v>1751</v>
      </c>
      <c r="B1755" s="21" t="str">
        <f t="shared" ref="B1755:B1813" si="92">TEXT(C1755,"00000000")</f>
        <v>SUI - 2203004</v>
      </c>
      <c r="C1755" s="21" t="s">
        <v>3814</v>
      </c>
      <c r="D1755" s="22"/>
      <c r="E1755" s="22" t="s">
        <v>3815</v>
      </c>
      <c r="F1755" s="22" t="s">
        <v>3799</v>
      </c>
      <c r="G1755" s="22" t="s">
        <v>3816</v>
      </c>
      <c r="H1755" s="22" t="s">
        <v>328</v>
      </c>
      <c r="I1755" s="21" t="str">
        <f t="shared" si="90"/>
        <v>OPERASIONAL</v>
      </c>
      <c r="J1755" s="21" t="s">
        <v>16</v>
      </c>
      <c r="M1755" s="14" t="s">
        <v>3814</v>
      </c>
    </row>
    <row r="1756" spans="1:13">
      <c r="A1756" s="22">
        <f t="shared" si="91"/>
        <v>1752</v>
      </c>
      <c r="B1756" s="21" t="str">
        <f t="shared" si="92"/>
        <v>SUI - 2207015</v>
      </c>
      <c r="C1756" s="21" t="s">
        <v>3817</v>
      </c>
      <c r="D1756" s="22"/>
      <c r="E1756" s="22" t="s">
        <v>3818</v>
      </c>
      <c r="F1756" s="22" t="s">
        <v>3799</v>
      </c>
      <c r="G1756" s="22" t="s">
        <v>1907</v>
      </c>
      <c r="H1756" s="22" t="s">
        <v>328</v>
      </c>
      <c r="I1756" s="21" t="str">
        <f t="shared" si="90"/>
        <v>OPERASIONAL</v>
      </c>
      <c r="J1756" s="21" t="s">
        <v>16</v>
      </c>
      <c r="M1756" s="14" t="s">
        <v>3817</v>
      </c>
    </row>
    <row r="1757" spans="1:13">
      <c r="A1757" s="22">
        <f t="shared" si="91"/>
        <v>1753</v>
      </c>
      <c r="B1757" s="21" t="str">
        <f t="shared" si="92"/>
        <v>SUI - 2205001</v>
      </c>
      <c r="C1757" s="21" t="s">
        <v>3819</v>
      </c>
      <c r="D1757" s="22"/>
      <c r="E1757" s="22" t="s">
        <v>3820</v>
      </c>
      <c r="F1757" s="22" t="s">
        <v>3799</v>
      </c>
      <c r="G1757" s="22" t="s">
        <v>1907</v>
      </c>
      <c r="H1757" s="22" t="s">
        <v>328</v>
      </c>
      <c r="I1757" s="21" t="str">
        <f t="shared" si="90"/>
        <v>OPERASIONAL</v>
      </c>
      <c r="J1757" s="21" t="s">
        <v>16</v>
      </c>
      <c r="M1757" s="14" t="s">
        <v>3819</v>
      </c>
    </row>
    <row r="1758" spans="1:13">
      <c r="A1758" s="22">
        <f t="shared" si="91"/>
        <v>1754</v>
      </c>
      <c r="B1758" s="21" t="str">
        <f t="shared" si="92"/>
        <v>SUI - 2207009</v>
      </c>
      <c r="C1758" s="21" t="s">
        <v>3821</v>
      </c>
      <c r="D1758" s="22"/>
      <c r="E1758" s="22" t="s">
        <v>3822</v>
      </c>
      <c r="F1758" s="22" t="s">
        <v>3799</v>
      </c>
      <c r="G1758" s="22" t="s">
        <v>1907</v>
      </c>
      <c r="H1758" s="22" t="s">
        <v>328</v>
      </c>
      <c r="I1758" s="21" t="str">
        <f t="shared" si="90"/>
        <v>OPERASIONAL</v>
      </c>
      <c r="J1758" s="21" t="s">
        <v>16</v>
      </c>
      <c r="M1758" s="14" t="s">
        <v>3821</v>
      </c>
    </row>
    <row r="1759" spans="1:13">
      <c r="A1759" s="22">
        <f t="shared" si="91"/>
        <v>1755</v>
      </c>
      <c r="B1759" s="21" t="str">
        <f t="shared" si="92"/>
        <v>SUI - 2203007</v>
      </c>
      <c r="C1759" s="21" t="s">
        <v>3823</v>
      </c>
      <c r="D1759" s="22"/>
      <c r="E1759" s="22" t="s">
        <v>3824</v>
      </c>
      <c r="F1759" s="22" t="s">
        <v>3799</v>
      </c>
      <c r="G1759" s="22" t="s">
        <v>33</v>
      </c>
      <c r="H1759" s="22" t="s">
        <v>328</v>
      </c>
      <c r="I1759" s="21" t="str">
        <f t="shared" si="90"/>
        <v>OPERASIONAL</v>
      </c>
      <c r="J1759" s="21" t="s">
        <v>16</v>
      </c>
      <c r="M1759" s="14" t="s">
        <v>3823</v>
      </c>
    </row>
    <row r="1760" spans="1:13">
      <c r="A1760" s="22">
        <f t="shared" si="91"/>
        <v>1756</v>
      </c>
      <c r="B1760" s="21" t="str">
        <f t="shared" si="92"/>
        <v>SUI - 2203003</v>
      </c>
      <c r="C1760" s="21" t="s">
        <v>3825</v>
      </c>
      <c r="D1760" s="22"/>
      <c r="E1760" s="22" t="s">
        <v>3826</v>
      </c>
      <c r="F1760" s="22" t="s">
        <v>3799</v>
      </c>
      <c r="G1760" s="22" t="s">
        <v>1907</v>
      </c>
      <c r="H1760" s="22" t="s">
        <v>328</v>
      </c>
      <c r="I1760" s="21" t="str">
        <f t="shared" si="90"/>
        <v>OPERASIONAL</v>
      </c>
      <c r="J1760" s="21" t="s">
        <v>16</v>
      </c>
      <c r="M1760" s="14" t="s">
        <v>3825</v>
      </c>
    </row>
    <row r="1761" spans="1:13">
      <c r="A1761" s="22">
        <f t="shared" si="91"/>
        <v>1757</v>
      </c>
      <c r="B1761" s="21" t="str">
        <f t="shared" si="92"/>
        <v>SUI - 1412002</v>
      </c>
      <c r="C1761" s="21" t="s">
        <v>3827</v>
      </c>
      <c r="D1761" s="22"/>
      <c r="E1761" s="22" t="s">
        <v>3828</v>
      </c>
      <c r="F1761" s="22" t="s">
        <v>3799</v>
      </c>
      <c r="G1761" s="22" t="s">
        <v>1907</v>
      </c>
      <c r="H1761" s="22" t="s">
        <v>328</v>
      </c>
      <c r="I1761" s="21" t="str">
        <f t="shared" si="90"/>
        <v>OPERASIONAL</v>
      </c>
      <c r="J1761" s="21" t="s">
        <v>16</v>
      </c>
      <c r="M1761" s="14" t="s">
        <v>3827</v>
      </c>
    </row>
    <row r="1762" spans="1:13">
      <c r="A1762" s="22">
        <f t="shared" si="91"/>
        <v>1758</v>
      </c>
      <c r="B1762" s="21" t="str">
        <f t="shared" si="92"/>
        <v>SUI - 2111001</v>
      </c>
      <c r="C1762" s="21" t="s">
        <v>3829</v>
      </c>
      <c r="D1762" s="22"/>
      <c r="E1762" s="22" t="s">
        <v>3830</v>
      </c>
      <c r="F1762" s="22" t="s">
        <v>3799</v>
      </c>
      <c r="G1762" s="22" t="s">
        <v>1907</v>
      </c>
      <c r="H1762" s="22" t="s">
        <v>328</v>
      </c>
      <c r="I1762" s="21" t="str">
        <f t="shared" si="90"/>
        <v>OPERASIONAL</v>
      </c>
      <c r="J1762" s="21" t="s">
        <v>16</v>
      </c>
      <c r="M1762" s="14" t="s">
        <v>3829</v>
      </c>
    </row>
    <row r="1763" spans="1:13">
      <c r="A1763" s="22">
        <f t="shared" si="91"/>
        <v>1759</v>
      </c>
      <c r="B1763" s="21" t="str">
        <f t="shared" si="92"/>
        <v>SUI - 1901006</v>
      </c>
      <c r="C1763" s="21" t="s">
        <v>3831</v>
      </c>
      <c r="D1763" s="22"/>
      <c r="E1763" s="22" t="s">
        <v>3832</v>
      </c>
      <c r="F1763" s="22" t="s">
        <v>3799</v>
      </c>
      <c r="G1763" s="22" t="s">
        <v>1907</v>
      </c>
      <c r="H1763" s="22" t="s">
        <v>328</v>
      </c>
      <c r="I1763" s="21" t="str">
        <f t="shared" si="90"/>
        <v>OPERASIONAL</v>
      </c>
      <c r="J1763" s="21" t="s">
        <v>16</v>
      </c>
      <c r="M1763" s="14" t="s">
        <v>3831</v>
      </c>
    </row>
    <row r="1764" spans="1:13">
      <c r="A1764" s="22">
        <f t="shared" si="91"/>
        <v>1760</v>
      </c>
      <c r="B1764" s="21" t="str">
        <f t="shared" si="92"/>
        <v>SUI - 2112001</v>
      </c>
      <c r="C1764" s="21" t="s">
        <v>3833</v>
      </c>
      <c r="D1764" s="22"/>
      <c r="E1764" s="22" t="s">
        <v>3834</v>
      </c>
      <c r="F1764" s="22" t="s">
        <v>3799</v>
      </c>
      <c r="G1764" s="22" t="s">
        <v>1907</v>
      </c>
      <c r="H1764" s="22" t="s">
        <v>328</v>
      </c>
      <c r="I1764" s="21" t="str">
        <f t="shared" si="90"/>
        <v>OPERASIONAL</v>
      </c>
      <c r="J1764" s="21" t="s">
        <v>16</v>
      </c>
      <c r="M1764" s="14" t="s">
        <v>3833</v>
      </c>
    </row>
    <row r="1765" spans="1:13">
      <c r="A1765" s="22">
        <f t="shared" si="91"/>
        <v>1761</v>
      </c>
      <c r="B1765" s="21" t="str">
        <f t="shared" si="92"/>
        <v>SUI - 1809002</v>
      </c>
      <c r="C1765" s="21" t="s">
        <v>3835</v>
      </c>
      <c r="D1765" s="22"/>
      <c r="E1765" s="22" t="s">
        <v>3836</v>
      </c>
      <c r="F1765" s="22" t="s">
        <v>3799</v>
      </c>
      <c r="G1765" s="22" t="s">
        <v>1907</v>
      </c>
      <c r="H1765" s="22" t="s">
        <v>328</v>
      </c>
      <c r="I1765" s="21" t="str">
        <f t="shared" si="90"/>
        <v>OPERASIONAL</v>
      </c>
      <c r="J1765" s="21" t="s">
        <v>16</v>
      </c>
      <c r="M1765" s="14" t="s">
        <v>3835</v>
      </c>
    </row>
    <row r="1766" spans="1:13">
      <c r="A1766" s="22">
        <f t="shared" si="91"/>
        <v>1762</v>
      </c>
      <c r="B1766" s="21" t="str">
        <f t="shared" si="92"/>
        <v>TK - 123</v>
      </c>
      <c r="C1766" s="21" t="s">
        <v>3837</v>
      </c>
      <c r="D1766" s="22"/>
      <c r="E1766" s="22" t="s">
        <v>3838</v>
      </c>
      <c r="F1766" s="22" t="s">
        <v>3839</v>
      </c>
      <c r="G1766" s="22" t="s">
        <v>830</v>
      </c>
      <c r="H1766" s="22" t="s">
        <v>328</v>
      </c>
      <c r="I1766" s="21" t="str">
        <f t="shared" si="90"/>
        <v>OPERASIONAL</v>
      </c>
      <c r="J1766" s="21" t="s">
        <v>16</v>
      </c>
      <c r="M1766" s="14" t="s">
        <v>3837</v>
      </c>
    </row>
    <row r="1767" spans="1:13">
      <c r="A1767" s="22">
        <f t="shared" si="91"/>
        <v>1763</v>
      </c>
      <c r="B1767" s="21" t="str">
        <f t="shared" si="92"/>
        <v>TK - 123</v>
      </c>
      <c r="C1767" s="21" t="s">
        <v>3837</v>
      </c>
      <c r="D1767" s="22"/>
      <c r="E1767" s="22" t="s">
        <v>3840</v>
      </c>
      <c r="F1767" s="22" t="s">
        <v>3839</v>
      </c>
      <c r="G1767" s="22" t="s">
        <v>830</v>
      </c>
      <c r="H1767" s="22" t="s">
        <v>328</v>
      </c>
      <c r="I1767" s="21" t="str">
        <f t="shared" si="90"/>
        <v>OPERASIONAL</v>
      </c>
      <c r="J1767" s="21" t="s">
        <v>16</v>
      </c>
      <c r="M1767" s="14" t="s">
        <v>3837</v>
      </c>
    </row>
    <row r="1768" spans="1:13">
      <c r="A1768" s="22">
        <f t="shared" si="91"/>
        <v>1764</v>
      </c>
      <c r="B1768" s="21" t="str">
        <f t="shared" si="92"/>
        <v>TK - 123</v>
      </c>
      <c r="C1768" s="21" t="s">
        <v>3837</v>
      </c>
      <c r="D1768" s="22"/>
      <c r="E1768" s="22" t="s">
        <v>3841</v>
      </c>
      <c r="F1768" s="22" t="s">
        <v>3839</v>
      </c>
      <c r="G1768" s="22" t="s">
        <v>830</v>
      </c>
      <c r="H1768" s="22" t="s">
        <v>328</v>
      </c>
      <c r="I1768" s="21" t="str">
        <f t="shared" si="90"/>
        <v>OPERASIONAL</v>
      </c>
      <c r="J1768" s="21" t="s">
        <v>16</v>
      </c>
      <c r="M1768" s="14" t="s">
        <v>3837</v>
      </c>
    </row>
    <row r="1769" spans="1:13">
      <c r="A1769" s="22">
        <f t="shared" si="91"/>
        <v>1765</v>
      </c>
      <c r="B1769" s="21" t="str">
        <f t="shared" si="92"/>
        <v>990817236</v>
      </c>
      <c r="C1769" s="21">
        <v>990817236</v>
      </c>
      <c r="D1769" s="22"/>
      <c r="E1769" s="22" t="s">
        <v>3842</v>
      </c>
      <c r="F1769" s="22" t="s">
        <v>3843</v>
      </c>
      <c r="G1769" s="22" t="s">
        <v>248</v>
      </c>
      <c r="H1769" s="22" t="s">
        <v>328</v>
      </c>
      <c r="I1769" s="21" t="str">
        <f t="shared" si="90"/>
        <v>OPERASIONAL</v>
      </c>
      <c r="J1769" s="21" t="s">
        <v>16</v>
      </c>
      <c r="M1769" s="14" t="s">
        <v>3844</v>
      </c>
    </row>
    <row r="1770" spans="1:13">
      <c r="A1770" s="22">
        <f t="shared" si="91"/>
        <v>1766</v>
      </c>
      <c r="B1770" s="21" t="str">
        <f t="shared" si="92"/>
        <v>702180526</v>
      </c>
      <c r="C1770" s="21">
        <v>702180526</v>
      </c>
      <c r="D1770" s="22"/>
      <c r="E1770" s="22" t="s">
        <v>3845</v>
      </c>
      <c r="F1770" s="22" t="s">
        <v>3843</v>
      </c>
      <c r="G1770" s="22" t="s">
        <v>248</v>
      </c>
      <c r="H1770" s="22" t="s">
        <v>328</v>
      </c>
      <c r="I1770" s="21" t="str">
        <f t="shared" si="90"/>
        <v>OPERASIONAL</v>
      </c>
      <c r="J1770" s="21" t="s">
        <v>16</v>
      </c>
      <c r="M1770" s="14" t="s">
        <v>3846</v>
      </c>
    </row>
    <row r="1771" spans="1:13">
      <c r="A1771" s="22">
        <f t="shared" si="91"/>
        <v>1767</v>
      </c>
      <c r="B1771" s="21" t="str">
        <f t="shared" si="92"/>
        <v>990822399</v>
      </c>
      <c r="C1771" s="21">
        <v>990822399</v>
      </c>
      <c r="D1771" s="22"/>
      <c r="E1771" s="22" t="s">
        <v>3847</v>
      </c>
      <c r="F1771" s="22" t="s">
        <v>3843</v>
      </c>
      <c r="G1771" s="22" t="s">
        <v>3848</v>
      </c>
      <c r="H1771" s="22" t="s">
        <v>3849</v>
      </c>
      <c r="I1771" s="21" t="str">
        <f t="shared" si="90"/>
        <v>OPERASIONAL</v>
      </c>
      <c r="J1771" s="21" t="s">
        <v>16</v>
      </c>
      <c r="M1771" s="14" t="s">
        <v>3850</v>
      </c>
    </row>
    <row r="1772" spans="1:13">
      <c r="A1772" s="22">
        <f t="shared" si="91"/>
        <v>1768</v>
      </c>
      <c r="B1772" s="21" t="str">
        <f t="shared" si="92"/>
        <v>990822424</v>
      </c>
      <c r="C1772" s="21">
        <v>990822424</v>
      </c>
      <c r="D1772" s="22"/>
      <c r="E1772" s="22" t="s">
        <v>3851</v>
      </c>
      <c r="F1772" s="22" t="s">
        <v>3843</v>
      </c>
      <c r="G1772" s="22" t="s">
        <v>3848</v>
      </c>
      <c r="H1772" s="22" t="s">
        <v>328</v>
      </c>
      <c r="I1772" s="21" t="str">
        <f t="shared" si="90"/>
        <v>OPERASIONAL</v>
      </c>
      <c r="J1772" s="21" t="s">
        <v>16</v>
      </c>
      <c r="M1772" s="14" t="s">
        <v>3852</v>
      </c>
    </row>
    <row r="1773" spans="1:13">
      <c r="A1773" s="22">
        <f t="shared" si="91"/>
        <v>1769</v>
      </c>
      <c r="B1773" s="21" t="str">
        <f t="shared" si="92"/>
        <v>702220506</v>
      </c>
      <c r="C1773" s="21">
        <v>702220506</v>
      </c>
      <c r="D1773" s="22"/>
      <c r="E1773" s="22" t="s">
        <v>3853</v>
      </c>
      <c r="F1773" s="22" t="s">
        <v>3843</v>
      </c>
      <c r="G1773" s="22" t="s">
        <v>3854</v>
      </c>
      <c r="H1773" s="22" t="s">
        <v>328</v>
      </c>
      <c r="I1773" s="21" t="str">
        <f t="shared" si="90"/>
        <v>OPERASIONAL</v>
      </c>
      <c r="J1773" s="21" t="s">
        <v>16</v>
      </c>
      <c r="M1773" s="14" t="s">
        <v>3855</v>
      </c>
    </row>
    <row r="1774" spans="1:13">
      <c r="A1774" s="22">
        <f t="shared" si="91"/>
        <v>1770</v>
      </c>
      <c r="B1774" s="21" t="str">
        <f t="shared" si="92"/>
        <v>990821372</v>
      </c>
      <c r="C1774" s="21">
        <v>990821372</v>
      </c>
      <c r="D1774" s="22"/>
      <c r="E1774" s="22" t="s">
        <v>3856</v>
      </c>
      <c r="F1774" s="22" t="s">
        <v>3843</v>
      </c>
      <c r="G1774" s="22" t="s">
        <v>3848</v>
      </c>
      <c r="H1774" s="22" t="s">
        <v>3849</v>
      </c>
      <c r="I1774" s="21" t="str">
        <f t="shared" si="90"/>
        <v>PENGAWAS</v>
      </c>
      <c r="J1774" s="21" t="s">
        <v>57</v>
      </c>
      <c r="M1774" s="14" t="s">
        <v>3857</v>
      </c>
    </row>
    <row r="1775" spans="1:13">
      <c r="A1775" s="22">
        <f t="shared" si="91"/>
        <v>1771</v>
      </c>
      <c r="B1775" s="21" t="str">
        <f t="shared" si="92"/>
        <v>702180526</v>
      </c>
      <c r="C1775" s="21">
        <v>702180526</v>
      </c>
      <c r="D1775" s="22"/>
      <c r="E1775" s="22" t="s">
        <v>3858</v>
      </c>
      <c r="F1775" s="22" t="s">
        <v>3843</v>
      </c>
      <c r="G1775" s="22" t="s">
        <v>248</v>
      </c>
      <c r="H1775" s="22" t="s">
        <v>328</v>
      </c>
      <c r="I1775" s="21" t="str">
        <f t="shared" si="90"/>
        <v>OPERASIONAL</v>
      </c>
      <c r="J1775" s="21" t="s">
        <v>16</v>
      </c>
      <c r="M1775" s="14" t="s">
        <v>3846</v>
      </c>
    </row>
    <row r="1776" spans="1:13">
      <c r="A1776" s="22">
        <f t="shared" si="91"/>
        <v>1772</v>
      </c>
      <c r="B1776" s="21" t="str">
        <f t="shared" si="92"/>
        <v>990317035</v>
      </c>
      <c r="C1776" s="21">
        <v>990317035</v>
      </c>
      <c r="D1776" s="22"/>
      <c r="E1776" s="22" t="s">
        <v>3859</v>
      </c>
      <c r="F1776" s="22" t="s">
        <v>3843</v>
      </c>
      <c r="G1776" s="22" t="s">
        <v>3854</v>
      </c>
      <c r="H1776" s="22" t="s">
        <v>3849</v>
      </c>
      <c r="I1776" s="21" t="str">
        <f t="shared" si="90"/>
        <v>OPERASIONAL</v>
      </c>
      <c r="J1776" s="21" t="s">
        <v>16</v>
      </c>
      <c r="M1776" s="14" t="s">
        <v>3860</v>
      </c>
    </row>
    <row r="1777" spans="1:13">
      <c r="A1777" s="22">
        <f t="shared" si="91"/>
        <v>1773</v>
      </c>
      <c r="B1777" s="21" t="str">
        <f t="shared" si="92"/>
        <v>990821374</v>
      </c>
      <c r="C1777" s="21">
        <v>990821374</v>
      </c>
      <c r="D1777" s="22"/>
      <c r="E1777" s="22" t="s">
        <v>3861</v>
      </c>
      <c r="F1777" s="22" t="s">
        <v>3843</v>
      </c>
      <c r="G1777" s="22" t="s">
        <v>3848</v>
      </c>
      <c r="H1777" s="22" t="s">
        <v>3849</v>
      </c>
      <c r="I1777" s="21" t="str">
        <f t="shared" si="90"/>
        <v>OPERASIONAL</v>
      </c>
      <c r="J1777" s="21" t="s">
        <v>16</v>
      </c>
      <c r="M1777" s="14" t="s">
        <v>3862</v>
      </c>
    </row>
    <row r="1778" spans="1:13">
      <c r="A1778" s="22">
        <f t="shared" si="91"/>
        <v>1774</v>
      </c>
      <c r="B1778" s="21" t="str">
        <f t="shared" si="92"/>
        <v>09980001</v>
      </c>
      <c r="C1778" s="21">
        <v>9980001</v>
      </c>
      <c r="D1778" s="22"/>
      <c r="E1778" s="22" t="s">
        <v>3863</v>
      </c>
      <c r="F1778" s="22" t="s">
        <v>3843</v>
      </c>
      <c r="G1778" s="22" t="s">
        <v>3848</v>
      </c>
      <c r="H1778" s="22" t="s">
        <v>3849</v>
      </c>
      <c r="I1778" s="21" t="str">
        <f t="shared" si="90"/>
        <v>PENGAWAS</v>
      </c>
      <c r="J1778" s="21" t="s">
        <v>57</v>
      </c>
      <c r="M1778" s="14" t="s">
        <v>3864</v>
      </c>
    </row>
    <row r="1779" spans="1:13">
      <c r="A1779" s="22">
        <f t="shared" si="91"/>
        <v>1775</v>
      </c>
      <c r="B1779" s="21" t="str">
        <f t="shared" si="92"/>
        <v>70212008</v>
      </c>
      <c r="C1779" s="21">
        <v>70212008</v>
      </c>
      <c r="D1779" s="22"/>
      <c r="E1779" s="22" t="s">
        <v>3865</v>
      </c>
      <c r="F1779" s="22" t="s">
        <v>3843</v>
      </c>
      <c r="G1779" s="22" t="s">
        <v>248</v>
      </c>
      <c r="H1779" s="22" t="s">
        <v>328</v>
      </c>
      <c r="I1779" s="21" t="str">
        <f t="shared" si="90"/>
        <v>OPERASIONAL</v>
      </c>
      <c r="J1779" s="21" t="s">
        <v>16</v>
      </c>
      <c r="M1779" s="14" t="s">
        <v>3866</v>
      </c>
    </row>
    <row r="1780" spans="1:13">
      <c r="A1780" s="22">
        <f t="shared" si="91"/>
        <v>1776</v>
      </c>
      <c r="B1780" s="21" t="str">
        <f t="shared" si="92"/>
        <v>80114039</v>
      </c>
      <c r="C1780" s="21">
        <v>80114039</v>
      </c>
      <c r="D1780" s="22"/>
      <c r="E1780" s="22" t="s">
        <v>3867</v>
      </c>
      <c r="F1780" s="22" t="s">
        <v>3843</v>
      </c>
      <c r="G1780" s="22" t="s">
        <v>248</v>
      </c>
      <c r="H1780" s="22" t="s">
        <v>328</v>
      </c>
      <c r="I1780" s="21" t="str">
        <f t="shared" si="90"/>
        <v>PENGAWAS</v>
      </c>
      <c r="J1780" s="21" t="s">
        <v>57</v>
      </c>
      <c r="M1780" s="14" t="s">
        <v>3868</v>
      </c>
    </row>
    <row r="1781" spans="1:13">
      <c r="A1781" s="22">
        <f t="shared" si="91"/>
        <v>1777</v>
      </c>
      <c r="B1781" s="21" t="str">
        <f t="shared" si="92"/>
        <v>990221034</v>
      </c>
      <c r="C1781" s="21">
        <v>990221034</v>
      </c>
      <c r="D1781" s="22"/>
      <c r="E1781" s="22" t="s">
        <v>3869</v>
      </c>
      <c r="F1781" s="22" t="s">
        <v>3843</v>
      </c>
      <c r="G1781" s="22" t="s">
        <v>3848</v>
      </c>
      <c r="H1781" s="22" t="s">
        <v>3849</v>
      </c>
      <c r="I1781" s="21" t="str">
        <f t="shared" si="90"/>
        <v>OPERASIONAL</v>
      </c>
      <c r="J1781" s="21" t="s">
        <v>16</v>
      </c>
      <c r="M1781" s="14" t="s">
        <v>3870</v>
      </c>
    </row>
    <row r="1782" spans="1:13">
      <c r="A1782" s="22">
        <f t="shared" si="91"/>
        <v>1778</v>
      </c>
      <c r="B1782" s="21" t="str">
        <f t="shared" si="92"/>
        <v>702220279</v>
      </c>
      <c r="C1782" s="21">
        <v>702220279</v>
      </c>
      <c r="D1782" s="22"/>
      <c r="E1782" s="22" t="s">
        <v>3871</v>
      </c>
      <c r="F1782" s="22" t="s">
        <v>3843</v>
      </c>
      <c r="G1782" s="22" t="s">
        <v>248</v>
      </c>
      <c r="H1782" s="22" t="s">
        <v>328</v>
      </c>
      <c r="I1782" s="21" t="str">
        <f t="shared" si="90"/>
        <v>PENGAWAS</v>
      </c>
      <c r="J1782" s="21" t="s">
        <v>57</v>
      </c>
      <c r="M1782" s="14" t="s">
        <v>3872</v>
      </c>
    </row>
    <row r="1783" spans="1:13">
      <c r="A1783" s="22">
        <f t="shared" si="91"/>
        <v>1779</v>
      </c>
      <c r="B1783" s="21" t="str">
        <f t="shared" si="92"/>
        <v>702220271</v>
      </c>
      <c r="C1783" s="21">
        <v>702220271</v>
      </c>
      <c r="D1783" s="22"/>
      <c r="E1783" s="22" t="s">
        <v>3873</v>
      </c>
      <c r="F1783" s="22" t="s">
        <v>3843</v>
      </c>
      <c r="G1783" s="22" t="s">
        <v>248</v>
      </c>
      <c r="H1783" s="22" t="s">
        <v>328</v>
      </c>
      <c r="I1783" s="21" t="str">
        <f t="shared" si="90"/>
        <v>OPERASIONAL</v>
      </c>
      <c r="J1783" s="21" t="s">
        <v>16</v>
      </c>
      <c r="M1783" s="14" t="s">
        <v>3874</v>
      </c>
    </row>
    <row r="1784" spans="1:13">
      <c r="A1784" s="22">
        <f t="shared" si="91"/>
        <v>1780</v>
      </c>
      <c r="B1784" s="21" t="str">
        <f t="shared" si="92"/>
        <v>70221047</v>
      </c>
      <c r="C1784" s="21">
        <v>70221047</v>
      </c>
      <c r="D1784" s="22"/>
      <c r="E1784" s="22" t="s">
        <v>3875</v>
      </c>
      <c r="F1784" s="22" t="s">
        <v>3843</v>
      </c>
      <c r="G1784" s="22" t="s">
        <v>248</v>
      </c>
      <c r="H1784" s="22" t="s">
        <v>3849</v>
      </c>
      <c r="I1784" s="21" t="str">
        <f t="shared" si="90"/>
        <v>OPERASIONAL</v>
      </c>
      <c r="J1784" s="21" t="s">
        <v>16</v>
      </c>
      <c r="M1784" s="14" t="s">
        <v>3876</v>
      </c>
    </row>
    <row r="1785" spans="1:13">
      <c r="A1785" s="22">
        <f t="shared" si="91"/>
        <v>1781</v>
      </c>
      <c r="B1785" s="21" t="str">
        <f t="shared" si="92"/>
        <v>702220270</v>
      </c>
      <c r="C1785" s="21">
        <v>702220270</v>
      </c>
      <c r="D1785" s="22"/>
      <c r="E1785" s="22" t="s">
        <v>3877</v>
      </c>
      <c r="F1785" s="22" t="s">
        <v>3843</v>
      </c>
      <c r="G1785" s="22" t="s">
        <v>248</v>
      </c>
      <c r="H1785" s="22" t="s">
        <v>328</v>
      </c>
      <c r="I1785" s="21" t="str">
        <f t="shared" si="90"/>
        <v>OPERASIONAL</v>
      </c>
      <c r="J1785" s="21" t="s">
        <v>16</v>
      </c>
      <c r="M1785" s="14" t="s">
        <v>3878</v>
      </c>
    </row>
    <row r="1786" spans="1:13">
      <c r="A1786" s="22">
        <f t="shared" si="91"/>
        <v>1782</v>
      </c>
      <c r="B1786" s="21" t="str">
        <f t="shared" si="92"/>
        <v>70221057</v>
      </c>
      <c r="C1786" s="21">
        <v>70221057</v>
      </c>
      <c r="D1786" s="22"/>
      <c r="E1786" s="22" t="s">
        <v>3879</v>
      </c>
      <c r="F1786" s="22" t="s">
        <v>3843</v>
      </c>
      <c r="G1786" s="22" t="s">
        <v>248</v>
      </c>
      <c r="H1786" s="22" t="s">
        <v>3849</v>
      </c>
      <c r="I1786" s="21" t="str">
        <f t="shared" si="90"/>
        <v>OPERASIONAL</v>
      </c>
      <c r="J1786" s="21" t="s">
        <v>16</v>
      </c>
      <c r="M1786" s="14" t="s">
        <v>3880</v>
      </c>
    </row>
    <row r="1787" spans="1:13">
      <c r="A1787" s="22">
        <f t="shared" si="91"/>
        <v>1783</v>
      </c>
      <c r="B1787" s="21" t="str">
        <f t="shared" si="92"/>
        <v>80116038</v>
      </c>
      <c r="C1787" s="21">
        <v>80116038</v>
      </c>
      <c r="D1787" s="22"/>
      <c r="E1787" s="22" t="s">
        <v>3881</v>
      </c>
      <c r="F1787" s="22" t="s">
        <v>3843</v>
      </c>
      <c r="G1787" s="22" t="s">
        <v>248</v>
      </c>
      <c r="H1787" s="22" t="s">
        <v>328</v>
      </c>
      <c r="I1787" s="21" t="str">
        <f t="shared" si="90"/>
        <v>OPERASIONAL</v>
      </c>
      <c r="J1787" s="21" t="s">
        <v>16</v>
      </c>
      <c r="M1787" s="14" t="s">
        <v>3882</v>
      </c>
    </row>
    <row r="1788" spans="1:13">
      <c r="A1788" s="22">
        <f t="shared" si="91"/>
        <v>1784</v>
      </c>
      <c r="B1788" s="21" t="str">
        <f t="shared" si="92"/>
        <v>702220269</v>
      </c>
      <c r="C1788" s="21">
        <v>702220269</v>
      </c>
      <c r="D1788" s="22"/>
      <c r="E1788" s="22" t="s">
        <v>3883</v>
      </c>
      <c r="F1788" s="22" t="s">
        <v>3843</v>
      </c>
      <c r="G1788" s="22" t="s">
        <v>248</v>
      </c>
      <c r="H1788" s="22" t="s">
        <v>328</v>
      </c>
      <c r="I1788" s="21" t="str">
        <f t="shared" si="90"/>
        <v>PENGAWAS</v>
      </c>
      <c r="J1788" s="21" t="s">
        <v>57</v>
      </c>
      <c r="M1788" s="14" t="s">
        <v>3884</v>
      </c>
    </row>
    <row r="1789" spans="1:13">
      <c r="A1789" s="22">
        <f t="shared" si="91"/>
        <v>1785</v>
      </c>
      <c r="B1789" s="21" t="str">
        <f t="shared" si="92"/>
        <v>702220268</v>
      </c>
      <c r="C1789" s="21">
        <v>702220268</v>
      </c>
      <c r="D1789" s="22"/>
      <c r="E1789" s="22" t="s">
        <v>3885</v>
      </c>
      <c r="F1789" s="22" t="s">
        <v>3843</v>
      </c>
      <c r="G1789" s="22" t="s">
        <v>248</v>
      </c>
      <c r="H1789" s="22" t="s">
        <v>328</v>
      </c>
      <c r="I1789" s="21" t="str">
        <f t="shared" si="90"/>
        <v>OPERASIONAL</v>
      </c>
      <c r="J1789" s="21" t="s">
        <v>16</v>
      </c>
      <c r="M1789" s="14" t="s">
        <v>3886</v>
      </c>
    </row>
    <row r="1790" spans="1:13">
      <c r="A1790" s="22">
        <f t="shared" si="91"/>
        <v>1786</v>
      </c>
      <c r="B1790" s="21" t="str">
        <f t="shared" si="92"/>
        <v>702190092</v>
      </c>
      <c r="C1790" s="21">
        <v>702190092</v>
      </c>
      <c r="D1790" s="22"/>
      <c r="E1790" s="22" t="s">
        <v>3887</v>
      </c>
      <c r="F1790" s="22" t="s">
        <v>3843</v>
      </c>
      <c r="G1790" s="22" t="s">
        <v>248</v>
      </c>
      <c r="H1790" s="22" t="s">
        <v>328</v>
      </c>
      <c r="I1790" s="21" t="str">
        <f t="shared" si="90"/>
        <v>OPERASIONAL</v>
      </c>
      <c r="J1790" s="21" t="s">
        <v>16</v>
      </c>
      <c r="M1790" s="14" t="s">
        <v>3888</v>
      </c>
    </row>
    <row r="1791" spans="1:13">
      <c r="A1791" s="22">
        <f t="shared" si="91"/>
        <v>1787</v>
      </c>
      <c r="B1791" s="21" t="str">
        <f t="shared" si="92"/>
        <v>702171067</v>
      </c>
      <c r="C1791" s="21">
        <v>702171067</v>
      </c>
      <c r="D1791" s="22"/>
      <c r="E1791" s="22" t="s">
        <v>3889</v>
      </c>
      <c r="F1791" s="22" t="s">
        <v>3843</v>
      </c>
      <c r="G1791" s="22" t="s">
        <v>248</v>
      </c>
      <c r="H1791" s="22" t="s">
        <v>328</v>
      </c>
      <c r="I1791" s="21" t="str">
        <f t="shared" si="90"/>
        <v>OPERASIONAL</v>
      </c>
      <c r="J1791" s="21" t="s">
        <v>16</v>
      </c>
      <c r="M1791" s="14" t="s">
        <v>3890</v>
      </c>
    </row>
    <row r="1792" spans="1:13">
      <c r="A1792" s="22">
        <f t="shared" si="91"/>
        <v>1788</v>
      </c>
      <c r="B1792" s="21" t="str">
        <f t="shared" si="92"/>
        <v>702180526</v>
      </c>
      <c r="C1792" s="21">
        <v>702180526</v>
      </c>
      <c r="D1792" s="22"/>
      <c r="E1792" s="22" t="s">
        <v>3891</v>
      </c>
      <c r="F1792" s="22" t="s">
        <v>3843</v>
      </c>
      <c r="G1792" s="22" t="s">
        <v>248</v>
      </c>
      <c r="H1792" s="22" t="s">
        <v>328</v>
      </c>
      <c r="I1792" s="21" t="str">
        <f t="shared" si="90"/>
        <v>OPERASIONAL</v>
      </c>
      <c r="J1792" s="21" t="s">
        <v>16</v>
      </c>
      <c r="M1792" s="14" t="s">
        <v>3846</v>
      </c>
    </row>
    <row r="1793" spans="1:13">
      <c r="A1793" s="22">
        <f t="shared" si="91"/>
        <v>1789</v>
      </c>
      <c r="B1793" s="21" t="str">
        <f t="shared" si="92"/>
        <v>80199027</v>
      </c>
      <c r="C1793" s="21">
        <v>80199027</v>
      </c>
      <c r="D1793" s="22"/>
      <c r="E1793" s="22" t="s">
        <v>3892</v>
      </c>
      <c r="F1793" s="22" t="s">
        <v>3843</v>
      </c>
      <c r="G1793" s="22" t="s">
        <v>248</v>
      </c>
      <c r="H1793" s="22" t="s">
        <v>328</v>
      </c>
      <c r="I1793" s="21" t="str">
        <f t="shared" si="90"/>
        <v>PENGAWAS</v>
      </c>
      <c r="J1793" s="21" t="s">
        <v>57</v>
      </c>
      <c r="M1793" s="14" t="s">
        <v>3893</v>
      </c>
    </row>
    <row r="1794" spans="1:13">
      <c r="A1794" s="22">
        <f t="shared" si="91"/>
        <v>1790</v>
      </c>
      <c r="B1794" s="21" t="str">
        <f t="shared" si="92"/>
        <v>702220353</v>
      </c>
      <c r="C1794" s="21">
        <v>702220353</v>
      </c>
      <c r="D1794" s="22"/>
      <c r="E1794" s="22" t="s">
        <v>3894</v>
      </c>
      <c r="F1794" s="22" t="s">
        <v>3843</v>
      </c>
      <c r="G1794" s="22" t="s">
        <v>248</v>
      </c>
      <c r="H1794" s="22" t="s">
        <v>3849</v>
      </c>
      <c r="I1794" s="21" t="str">
        <f t="shared" si="90"/>
        <v>OPERASIONAL</v>
      </c>
      <c r="J1794" s="21" t="s">
        <v>16</v>
      </c>
      <c r="M1794" s="14" t="s">
        <v>3895</v>
      </c>
    </row>
    <row r="1795" spans="1:13">
      <c r="A1795" s="22">
        <f t="shared" si="91"/>
        <v>1791</v>
      </c>
      <c r="B1795" s="21" t="str">
        <f t="shared" si="92"/>
        <v>702220190</v>
      </c>
      <c r="C1795" s="21">
        <v>702220190</v>
      </c>
      <c r="D1795" s="22"/>
      <c r="E1795" s="22" t="s">
        <v>3896</v>
      </c>
      <c r="F1795" s="22" t="s">
        <v>3843</v>
      </c>
      <c r="G1795" s="22" t="s">
        <v>248</v>
      </c>
      <c r="H1795" s="22" t="s">
        <v>328</v>
      </c>
      <c r="I1795" s="21" t="str">
        <f t="shared" si="90"/>
        <v>OPERASIONAL</v>
      </c>
      <c r="J1795" s="21" t="s">
        <v>16</v>
      </c>
      <c r="M1795" s="14" t="s">
        <v>3897</v>
      </c>
    </row>
    <row r="1796" spans="1:13">
      <c r="A1796" s="22">
        <f t="shared" si="91"/>
        <v>1792</v>
      </c>
      <c r="B1796" s="21" t="str">
        <f t="shared" si="92"/>
        <v>82107087</v>
      </c>
      <c r="C1796" s="21">
        <v>82107087</v>
      </c>
      <c r="D1796" s="22"/>
      <c r="E1796" s="22" t="s">
        <v>3898</v>
      </c>
      <c r="F1796" s="22" t="s">
        <v>3843</v>
      </c>
      <c r="G1796" s="22" t="s">
        <v>3899</v>
      </c>
      <c r="H1796" s="22" t="s">
        <v>328</v>
      </c>
      <c r="I1796" s="21" t="str">
        <f t="shared" si="90"/>
        <v>PENGAWAS</v>
      </c>
      <c r="J1796" s="21" t="s">
        <v>57</v>
      </c>
      <c r="M1796" s="14" t="s">
        <v>3900</v>
      </c>
    </row>
    <row r="1797" spans="1:13">
      <c r="A1797" s="22">
        <f t="shared" si="91"/>
        <v>1793</v>
      </c>
      <c r="B1797" s="21" t="str">
        <f t="shared" si="92"/>
        <v>80111141</v>
      </c>
      <c r="C1797" s="21">
        <v>80111141</v>
      </c>
      <c r="D1797" s="22"/>
      <c r="E1797" s="22" t="s">
        <v>3901</v>
      </c>
      <c r="F1797" s="22" t="s">
        <v>3843</v>
      </c>
      <c r="G1797" s="22" t="s">
        <v>3899</v>
      </c>
      <c r="H1797" s="22" t="s">
        <v>328</v>
      </c>
      <c r="I1797" s="21" t="str">
        <f t="shared" si="90"/>
        <v>PENGAWAS</v>
      </c>
      <c r="J1797" s="21" t="s">
        <v>57</v>
      </c>
      <c r="M1797" s="14" t="s">
        <v>3902</v>
      </c>
    </row>
    <row r="1798" spans="1:13">
      <c r="A1798" s="22">
        <f t="shared" si="91"/>
        <v>1794</v>
      </c>
      <c r="B1798" s="21" t="str">
        <f t="shared" si="92"/>
        <v>00980000</v>
      </c>
      <c r="C1798" s="21">
        <v>980000</v>
      </c>
      <c r="D1798" s="22"/>
      <c r="E1798" s="22" t="s">
        <v>3903</v>
      </c>
      <c r="F1798" s="22" t="s">
        <v>3843</v>
      </c>
      <c r="G1798" s="22" t="s">
        <v>3848</v>
      </c>
      <c r="H1798" s="22" t="s">
        <v>3849</v>
      </c>
      <c r="I1798" s="21" t="str">
        <f t="shared" ref="I1798:I1813" si="93">IF(J1798="A","OPERASIONAL",IF(J1798="B","ADMINISTRASI",IF(J1798="C","PENGAWAS",IF(J1798="D","TEMPORERY"))))</f>
        <v>OPERASIONAL</v>
      </c>
      <c r="J1798" s="21" t="s">
        <v>16</v>
      </c>
      <c r="M1798" s="14" t="s">
        <v>3904</v>
      </c>
    </row>
    <row r="1799" spans="1:13">
      <c r="A1799" s="22">
        <f t="shared" si="91"/>
        <v>1795</v>
      </c>
      <c r="B1799" s="21" t="str">
        <f t="shared" si="92"/>
        <v>83105021</v>
      </c>
      <c r="C1799" s="21">
        <v>83105021</v>
      </c>
      <c r="D1799" s="22"/>
      <c r="E1799" s="22" t="s">
        <v>3905</v>
      </c>
      <c r="F1799" s="22" t="s">
        <v>3843</v>
      </c>
      <c r="G1799" s="22" t="s">
        <v>248</v>
      </c>
      <c r="H1799" s="22" t="s">
        <v>328</v>
      </c>
      <c r="I1799" s="21" t="str">
        <f t="shared" si="93"/>
        <v>PENGAWAS</v>
      </c>
      <c r="J1799" s="21" t="s">
        <v>57</v>
      </c>
      <c r="M1799" s="14" t="s">
        <v>3906</v>
      </c>
    </row>
    <row r="1800" spans="1:13">
      <c r="A1800" s="22">
        <f t="shared" si="91"/>
        <v>1796</v>
      </c>
      <c r="B1800" s="21" t="str">
        <f t="shared" si="92"/>
        <v>202206435</v>
      </c>
      <c r="C1800" s="21" t="s">
        <v>3907</v>
      </c>
      <c r="D1800" s="22"/>
      <c r="E1800" s="22" t="s">
        <v>3908</v>
      </c>
      <c r="F1800" s="22" t="s">
        <v>3909</v>
      </c>
      <c r="G1800" s="22" t="s">
        <v>280</v>
      </c>
      <c r="H1800" s="22" t="s">
        <v>328</v>
      </c>
      <c r="I1800" s="21" t="str">
        <f t="shared" si="93"/>
        <v>OPERASIONAL</v>
      </c>
      <c r="J1800" s="21" t="s">
        <v>16</v>
      </c>
      <c r="M1800" s="14" t="s">
        <v>3907</v>
      </c>
    </row>
    <row r="1801" spans="1:13">
      <c r="A1801" s="22">
        <f t="shared" ref="A1801:A1813" si="94">A1800+1</f>
        <v>1797</v>
      </c>
      <c r="B1801" s="21" t="str">
        <f t="shared" si="92"/>
        <v>201812762</v>
      </c>
      <c r="C1801" s="21" t="s">
        <v>3910</v>
      </c>
      <c r="D1801" s="22"/>
      <c r="E1801" s="22" t="s">
        <v>3911</v>
      </c>
      <c r="F1801" s="22" t="s">
        <v>3909</v>
      </c>
      <c r="G1801" s="22" t="s">
        <v>1907</v>
      </c>
      <c r="H1801" s="22" t="s">
        <v>328</v>
      </c>
      <c r="I1801" s="21" t="str">
        <f t="shared" si="93"/>
        <v>OPERASIONAL</v>
      </c>
      <c r="J1801" s="21" t="s">
        <v>16</v>
      </c>
      <c r="M1801" s="14" t="s">
        <v>3910</v>
      </c>
    </row>
    <row r="1802" spans="1:13">
      <c r="A1802" s="22">
        <f t="shared" si="94"/>
        <v>1798</v>
      </c>
      <c r="B1802" s="21" t="str">
        <f t="shared" si="92"/>
        <v>UTE-003</v>
      </c>
      <c r="C1802" s="21" t="s">
        <v>3912</v>
      </c>
      <c r="D1802" s="22"/>
      <c r="E1802" s="22" t="s">
        <v>3913</v>
      </c>
      <c r="F1802" s="22" t="s">
        <v>3909</v>
      </c>
      <c r="G1802" s="22" t="s">
        <v>1907</v>
      </c>
      <c r="H1802" s="22" t="s">
        <v>328</v>
      </c>
      <c r="I1802" s="21" t="str">
        <f t="shared" si="93"/>
        <v>OPERASIONAL</v>
      </c>
      <c r="J1802" s="21" t="s">
        <v>16</v>
      </c>
      <c r="M1802" s="14" t="s">
        <v>3912</v>
      </c>
    </row>
    <row r="1803" spans="1:13">
      <c r="A1803" s="22">
        <f t="shared" si="94"/>
        <v>1799</v>
      </c>
      <c r="B1803" s="21" t="str">
        <f t="shared" si="92"/>
        <v>PAT 0003</v>
      </c>
      <c r="C1803" s="21" t="s">
        <v>3914</v>
      </c>
      <c r="D1803" s="22"/>
      <c r="E1803" s="22" t="s">
        <v>3915</v>
      </c>
      <c r="F1803" s="22" t="s">
        <v>3909</v>
      </c>
      <c r="G1803" s="22" t="s">
        <v>280</v>
      </c>
      <c r="H1803" s="22" t="s">
        <v>328</v>
      </c>
      <c r="I1803" s="21" t="str">
        <f t="shared" si="93"/>
        <v>OPERASIONAL</v>
      </c>
      <c r="J1803" s="21" t="s">
        <v>16</v>
      </c>
      <c r="M1803" s="14" t="s">
        <v>3914</v>
      </c>
    </row>
    <row r="1804" spans="1:13">
      <c r="A1804" s="22">
        <f t="shared" si="94"/>
        <v>1800</v>
      </c>
      <c r="B1804" s="21" t="str">
        <f t="shared" si="92"/>
        <v>UTE-004</v>
      </c>
      <c r="C1804" s="21" t="s">
        <v>3916</v>
      </c>
      <c r="D1804" s="22"/>
      <c r="E1804" s="22" t="s">
        <v>3917</v>
      </c>
      <c r="F1804" s="22" t="s">
        <v>3909</v>
      </c>
      <c r="G1804" s="22" t="s">
        <v>1500</v>
      </c>
      <c r="H1804" s="22" t="s">
        <v>328</v>
      </c>
      <c r="I1804" s="21" t="str">
        <f t="shared" si="93"/>
        <v>PENGAWAS</v>
      </c>
      <c r="J1804" s="21" t="s">
        <v>57</v>
      </c>
      <c r="M1804" s="14" t="s">
        <v>3916</v>
      </c>
    </row>
    <row r="1805" spans="1:13">
      <c r="A1805" s="22">
        <f t="shared" si="94"/>
        <v>1801</v>
      </c>
      <c r="B1805" s="21" t="str">
        <f t="shared" si="92"/>
        <v>UTE-001</v>
      </c>
      <c r="C1805" s="21" t="s">
        <v>3918</v>
      </c>
      <c r="D1805" s="22"/>
      <c r="E1805" s="22" t="s">
        <v>3919</v>
      </c>
      <c r="F1805" s="22" t="s">
        <v>3909</v>
      </c>
      <c r="G1805" s="22" t="s">
        <v>1907</v>
      </c>
      <c r="H1805" s="22" t="s">
        <v>328</v>
      </c>
      <c r="I1805" s="21" t="str">
        <f t="shared" si="93"/>
        <v>OPERASIONAL</v>
      </c>
      <c r="J1805" s="21" t="s">
        <v>16</v>
      </c>
      <c r="M1805" s="14" t="s">
        <v>3918</v>
      </c>
    </row>
    <row r="1806" spans="1:13">
      <c r="A1806" s="22">
        <f t="shared" si="94"/>
        <v>1802</v>
      </c>
      <c r="B1806" s="21" t="str">
        <f t="shared" si="92"/>
        <v>202101081</v>
      </c>
      <c r="C1806" s="21">
        <v>202101081</v>
      </c>
      <c r="D1806" s="22"/>
      <c r="E1806" s="22" t="s">
        <v>3920</v>
      </c>
      <c r="F1806" s="22" t="s">
        <v>3909</v>
      </c>
      <c r="G1806" s="22" t="s">
        <v>1500</v>
      </c>
      <c r="H1806" s="22" t="s">
        <v>328</v>
      </c>
      <c r="I1806" s="21" t="str">
        <f t="shared" si="93"/>
        <v>PENGAWAS</v>
      </c>
      <c r="J1806" s="21" t="s">
        <v>57</v>
      </c>
      <c r="M1806" s="14" t="s">
        <v>3921</v>
      </c>
    </row>
    <row r="1807" spans="1:13">
      <c r="A1807" s="22">
        <f t="shared" si="94"/>
        <v>1803</v>
      </c>
      <c r="B1807" s="21" t="str">
        <f t="shared" si="92"/>
        <v>201810671</v>
      </c>
      <c r="C1807" s="21">
        <v>201810671</v>
      </c>
      <c r="D1807" s="22"/>
      <c r="E1807" s="22" t="s">
        <v>3922</v>
      </c>
      <c r="F1807" s="22" t="s">
        <v>3909</v>
      </c>
      <c r="G1807" s="22" t="s">
        <v>280</v>
      </c>
      <c r="H1807" s="22" t="s">
        <v>328</v>
      </c>
      <c r="I1807" s="21" t="str">
        <f t="shared" si="93"/>
        <v>OPERASIONAL</v>
      </c>
      <c r="J1807" s="21" t="s">
        <v>16</v>
      </c>
      <c r="M1807" s="14" t="s">
        <v>3923</v>
      </c>
    </row>
    <row r="1808" spans="1:13">
      <c r="A1808" s="22">
        <f t="shared" si="94"/>
        <v>1804</v>
      </c>
      <c r="B1808" s="21" t="str">
        <f t="shared" si="92"/>
        <v>02103039</v>
      </c>
      <c r="C1808" s="21" t="s">
        <v>3924</v>
      </c>
      <c r="D1808" s="22"/>
      <c r="E1808" s="22" t="s">
        <v>3925</v>
      </c>
      <c r="F1808" s="22" t="s">
        <v>3926</v>
      </c>
      <c r="G1808" s="22" t="s">
        <v>3927</v>
      </c>
      <c r="H1808" s="22" t="s">
        <v>15</v>
      </c>
      <c r="I1808" s="21" t="str">
        <f t="shared" si="93"/>
        <v>OPERASIONAL</v>
      </c>
      <c r="J1808" s="21" t="s">
        <v>16</v>
      </c>
      <c r="M1808" s="14" t="s">
        <v>3928</v>
      </c>
    </row>
    <row r="1809" spans="1:13">
      <c r="A1809" s="22">
        <f t="shared" si="94"/>
        <v>1805</v>
      </c>
      <c r="B1809" s="21" t="str">
        <f t="shared" si="92"/>
        <v>02103094</v>
      </c>
      <c r="C1809" s="21" t="s">
        <v>3929</v>
      </c>
      <c r="D1809" s="22"/>
      <c r="E1809" s="22" t="s">
        <v>3930</v>
      </c>
      <c r="F1809" s="22" t="s">
        <v>3926</v>
      </c>
      <c r="G1809" s="22" t="s">
        <v>3927</v>
      </c>
      <c r="H1809" s="22" t="s">
        <v>15</v>
      </c>
      <c r="I1809" s="21" t="str">
        <f t="shared" si="93"/>
        <v>OPERASIONAL</v>
      </c>
      <c r="J1809" s="21" t="s">
        <v>16</v>
      </c>
      <c r="M1809" s="14" t="s">
        <v>3931</v>
      </c>
    </row>
    <row r="1810" spans="1:13">
      <c r="A1810" s="22">
        <f t="shared" si="94"/>
        <v>1806</v>
      </c>
      <c r="B1810" s="21" t="str">
        <f t="shared" si="92"/>
        <v>02103021</v>
      </c>
      <c r="C1810" s="21" t="s">
        <v>3932</v>
      </c>
      <c r="D1810" s="22"/>
      <c r="E1810" s="22" t="s">
        <v>3933</v>
      </c>
      <c r="F1810" s="22" t="s">
        <v>3926</v>
      </c>
      <c r="G1810" s="22" t="s">
        <v>3927</v>
      </c>
      <c r="H1810" s="22" t="s">
        <v>15</v>
      </c>
      <c r="I1810" s="21" t="str">
        <f t="shared" si="93"/>
        <v>OPERASIONAL</v>
      </c>
      <c r="J1810" s="21" t="s">
        <v>16</v>
      </c>
      <c r="M1810" s="14" t="s">
        <v>3934</v>
      </c>
    </row>
    <row r="1811" spans="1:13">
      <c r="A1811" s="22">
        <f t="shared" si="94"/>
        <v>1807</v>
      </c>
      <c r="B1811" s="21" t="str">
        <f t="shared" si="92"/>
        <v>02102911</v>
      </c>
      <c r="C1811" s="21" t="s">
        <v>3935</v>
      </c>
      <c r="D1811" s="22"/>
      <c r="E1811" s="22" t="s">
        <v>3936</v>
      </c>
      <c r="F1811" s="22" t="s">
        <v>3926</v>
      </c>
      <c r="G1811" s="22" t="s">
        <v>3937</v>
      </c>
      <c r="H1811" s="22" t="s">
        <v>15</v>
      </c>
      <c r="I1811" s="21" t="str">
        <f t="shared" si="93"/>
        <v>OPERASIONAL</v>
      </c>
      <c r="J1811" s="21" t="s">
        <v>16</v>
      </c>
      <c r="M1811" s="14" t="s">
        <v>3938</v>
      </c>
    </row>
    <row r="1812" spans="1:13">
      <c r="A1812" s="22">
        <f t="shared" si="94"/>
        <v>1808</v>
      </c>
      <c r="B1812" s="21" t="str">
        <f t="shared" si="92"/>
        <v>02203124</v>
      </c>
      <c r="C1812" s="21" t="s">
        <v>3939</v>
      </c>
      <c r="D1812" s="22"/>
      <c r="E1812" s="22" t="s">
        <v>3940</v>
      </c>
      <c r="F1812" s="22" t="s">
        <v>3926</v>
      </c>
      <c r="G1812" s="22" t="s">
        <v>248</v>
      </c>
      <c r="H1812" s="22" t="s">
        <v>15</v>
      </c>
      <c r="I1812" s="21" t="str">
        <f t="shared" si="93"/>
        <v>OPERASIONAL</v>
      </c>
      <c r="J1812" s="21" t="s">
        <v>16</v>
      </c>
      <c r="M1812" s="14" t="s">
        <v>3941</v>
      </c>
    </row>
    <row r="1813" spans="1:13">
      <c r="A1813" s="22">
        <f t="shared" si="94"/>
        <v>1809</v>
      </c>
      <c r="B1813" s="21" t="str">
        <f t="shared" si="92"/>
        <v>02103086</v>
      </c>
      <c r="C1813" s="21" t="s">
        <v>3942</v>
      </c>
      <c r="D1813" s="22"/>
      <c r="E1813" s="22" t="s">
        <v>3943</v>
      </c>
      <c r="F1813" s="22" t="s">
        <v>3926</v>
      </c>
      <c r="G1813" s="22" t="s">
        <v>248</v>
      </c>
      <c r="H1813" s="22" t="s">
        <v>15</v>
      </c>
      <c r="I1813" s="21" t="str">
        <f t="shared" si="93"/>
        <v>OPERASIONAL</v>
      </c>
      <c r="J1813" s="21" t="s">
        <v>16</v>
      </c>
      <c r="M1813" s="14" t="s">
        <v>3944</v>
      </c>
    </row>
  </sheetData>
  <sheetProtection algorithmName="SHA-512" hashValue="iLCz3iHstde9IPTn36TSgWSbr3HmXIMXx2szalHOEw80usAzYkNPcaVfKuTEEdeXD9F1K4N4fyFTLVhs+A+i6A==" saltValue="oFqXWOyq9j0xoOcd1l/1oA==" spinCount="100000" sheet="1" objects="1" scenarios="1"/>
  <autoFilter ref="A4:J1626" xr:uid="{F9568619-4DF3-4C4C-A6B4-26D0DE176A81}"/>
  <phoneticPr fontId="9" type="noConversion"/>
  <conditionalFormatting sqref="B1:B1048576">
    <cfRule type="duplicateValues" dxfId="23" priority="3"/>
  </conditionalFormatting>
  <conditionalFormatting sqref="C415">
    <cfRule type="duplicateValues" dxfId="22" priority="1"/>
    <cfRule type="duplicateValues" dxfId="21" priority="2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8A0A-1F29-4CC7-8C2C-05F7F463673F}">
  <sheetPr>
    <tabColor theme="2" tint="-0.749992370372631"/>
  </sheetPr>
  <dimension ref="A1:A21"/>
  <sheetViews>
    <sheetView workbookViewId="0">
      <selection activeCell="E15" sqref="E15"/>
    </sheetView>
  </sheetViews>
  <sheetFormatPr defaultRowHeight="14.45"/>
  <cols>
    <col min="1" max="1" width="13.28515625" bestFit="1" customWidth="1"/>
  </cols>
  <sheetData>
    <row r="1" spans="1:1">
      <c r="A1" s="25" t="s">
        <v>3945</v>
      </c>
    </row>
    <row r="2" spans="1:1">
      <c r="A2" s="14" t="s">
        <v>1255</v>
      </c>
    </row>
    <row r="3" spans="1:1">
      <c r="A3" t="s">
        <v>19</v>
      </c>
    </row>
    <row r="4" spans="1:1">
      <c r="A4" t="s">
        <v>3946</v>
      </c>
    </row>
    <row r="5" spans="1:1">
      <c r="A5" t="s">
        <v>326</v>
      </c>
    </row>
    <row r="6" spans="1:1">
      <c r="A6" t="s">
        <v>666</v>
      </c>
    </row>
    <row r="7" spans="1:1">
      <c r="A7" t="s">
        <v>717</v>
      </c>
    </row>
    <row r="8" spans="1:1">
      <c r="A8" t="s">
        <v>726</v>
      </c>
    </row>
    <row r="9" spans="1:1">
      <c r="A9" t="s">
        <v>744</v>
      </c>
    </row>
    <row r="10" spans="1:1">
      <c r="A10" t="s">
        <v>783</v>
      </c>
    </row>
    <row r="11" spans="1:1">
      <c r="A11" t="s">
        <v>808</v>
      </c>
    </row>
    <row r="12" spans="1:1">
      <c r="A12" t="s">
        <v>1141</v>
      </c>
    </row>
    <row r="13" spans="1:1">
      <c r="A13" t="s">
        <v>1158</v>
      </c>
    </row>
    <row r="14" spans="1:1">
      <c r="A14" t="s">
        <v>1196</v>
      </c>
    </row>
    <row r="15" spans="1:1">
      <c r="A15" t="s">
        <v>1210</v>
      </c>
    </row>
    <row r="16" spans="1:1">
      <c r="A16" t="s">
        <v>1228</v>
      </c>
    </row>
    <row r="17" spans="1:1">
      <c r="A17" t="s">
        <v>3799</v>
      </c>
    </row>
    <row r="18" spans="1:1">
      <c r="A18" t="s">
        <v>3839</v>
      </c>
    </row>
    <row r="19" spans="1:1">
      <c r="A19" t="s">
        <v>3947</v>
      </c>
    </row>
    <row r="20" spans="1:1">
      <c r="A20" t="s">
        <v>3909</v>
      </c>
    </row>
    <row r="21" spans="1:1">
      <c r="A21" t="s">
        <v>3926</v>
      </c>
    </row>
  </sheetData>
  <sortState xmlns:xlrd2="http://schemas.microsoft.com/office/spreadsheetml/2017/richdata2" ref="A3:A21">
    <sortCondition ref="A3:A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405F-83C5-42DE-BE16-034C1CBD6FCE}">
  <sheetPr>
    <tabColor rgb="FF00B0F0"/>
  </sheetPr>
  <dimension ref="B1:H28"/>
  <sheetViews>
    <sheetView zoomScale="85" zoomScaleNormal="85" workbookViewId="0">
      <selection activeCell="M15" sqref="M15"/>
    </sheetView>
  </sheetViews>
  <sheetFormatPr defaultRowHeight="14.45"/>
  <cols>
    <col min="2" max="2" width="1.140625" customWidth="1"/>
    <col min="3" max="3" width="4.7109375" customWidth="1"/>
    <col min="4" max="4" width="15.85546875" customWidth="1"/>
    <col min="5" max="5" width="3.85546875" customWidth="1"/>
    <col min="6" max="6" width="18.85546875" bestFit="1" customWidth="1"/>
    <col min="7" max="7" width="13.42578125" customWidth="1"/>
    <col min="8" max="8" width="1.28515625" customWidth="1"/>
  </cols>
  <sheetData>
    <row r="1" spans="2:8" ht="15" thickBot="1"/>
    <row r="2" spans="2:8" ht="6.75" customHeight="1">
      <c r="B2" s="45"/>
      <c r="C2" s="46"/>
      <c r="D2" s="46"/>
      <c r="E2" s="46"/>
      <c r="F2" s="46"/>
      <c r="G2" s="46"/>
      <c r="H2" s="47"/>
    </row>
    <row r="3" spans="2:8">
      <c r="B3" s="48"/>
      <c r="C3" s="35"/>
      <c r="D3" s="36"/>
      <c r="E3" s="36"/>
      <c r="F3" s="36"/>
      <c r="G3" s="37"/>
      <c r="H3" s="49"/>
    </row>
    <row r="4" spans="2:8">
      <c r="B4" s="48"/>
      <c r="C4" s="38"/>
      <c r="D4" s="33"/>
      <c r="E4" s="33"/>
      <c r="F4" s="33"/>
      <c r="G4" s="39"/>
      <c r="H4" s="49"/>
    </row>
    <row r="5" spans="2:8">
      <c r="B5" s="48"/>
      <c r="C5" s="40"/>
      <c r="D5" s="41"/>
      <c r="E5" s="41"/>
      <c r="F5" s="41"/>
      <c r="G5" s="42"/>
      <c r="H5" s="49"/>
    </row>
    <row r="6" spans="2:8">
      <c r="B6" s="48"/>
      <c r="C6" s="58" t="s">
        <v>3948</v>
      </c>
      <c r="D6" s="58"/>
      <c r="E6" s="58"/>
      <c r="F6" s="58"/>
      <c r="G6" s="58"/>
      <c r="H6" s="49"/>
    </row>
    <row r="7" spans="2:8">
      <c r="B7" s="48"/>
      <c r="C7" s="38" t="s">
        <v>3949</v>
      </c>
      <c r="D7" s="33"/>
      <c r="E7" s="44" t="s">
        <v>3950</v>
      </c>
      <c r="F7" s="52" t="s">
        <v>1886</v>
      </c>
      <c r="G7" s="39"/>
      <c r="H7" s="49"/>
    </row>
    <row r="8" spans="2:8">
      <c r="B8" s="48"/>
      <c r="C8" s="38" t="s">
        <v>5</v>
      </c>
      <c r="D8" s="33"/>
      <c r="E8" s="44" t="s">
        <v>3950</v>
      </c>
      <c r="F8" s="33" t="str">
        <f>VLOOKUP($F$7,'Data Training 2022'!$B$6:$XFD$1048576,4,FALSE)</f>
        <v>DANCE TANGNGA</v>
      </c>
      <c r="G8" s="39"/>
      <c r="H8" s="49"/>
    </row>
    <row r="9" spans="2:8">
      <c r="B9" s="48"/>
      <c r="C9" s="38" t="s">
        <v>3945</v>
      </c>
      <c r="D9" s="33"/>
      <c r="E9" s="44" t="s">
        <v>3950</v>
      </c>
      <c r="F9" s="33" t="str">
        <f>VLOOKUP($F$7,'Data Training 2022'!$B$6:$XFD$1048576,5,FALSE)</f>
        <v>PT. SAPTAINDRA SEJATI</v>
      </c>
      <c r="G9" s="39"/>
      <c r="H9" s="49"/>
    </row>
    <row r="10" spans="2:8">
      <c r="B10" s="48"/>
      <c r="C10" s="38" t="s">
        <v>7</v>
      </c>
      <c r="D10" s="33"/>
      <c r="E10" s="44" t="s">
        <v>3950</v>
      </c>
      <c r="F10" s="33" t="str">
        <f>VLOOKUP($F$7,'Data Training 2022'!$B$6:$XFD$1048576,6,FALSE)</f>
        <v>GROUP LEADER</v>
      </c>
      <c r="G10" s="39"/>
      <c r="H10" s="49"/>
    </row>
    <row r="11" spans="2:8">
      <c r="B11" s="48"/>
      <c r="C11" s="38" t="s">
        <v>8</v>
      </c>
      <c r="D11" s="33"/>
      <c r="E11" s="44" t="s">
        <v>3950</v>
      </c>
      <c r="F11" s="33" t="str">
        <f>VLOOKUP($F$7,'Data Training 2022'!$B$6:$XFD$1048576,7,FALSE)</f>
        <v>PRODUKSI</v>
      </c>
      <c r="G11" s="39"/>
      <c r="H11" s="49"/>
    </row>
    <row r="12" spans="2:8">
      <c r="B12" s="48"/>
      <c r="C12" s="38" t="s">
        <v>10</v>
      </c>
      <c r="D12" s="33"/>
      <c r="E12" s="44" t="s">
        <v>3950</v>
      </c>
      <c r="F12" s="33" t="str">
        <f>VLOOKUP($F$7,'Data Training 2022'!$B$6:$XFD$1048576,11,FALSE)</f>
        <v>PENGAWAS</v>
      </c>
      <c r="G12" s="39"/>
      <c r="H12" s="49"/>
    </row>
    <row r="13" spans="2:8">
      <c r="B13" s="48"/>
      <c r="C13" s="38"/>
      <c r="D13" s="33"/>
      <c r="E13" s="33"/>
      <c r="F13" s="33"/>
      <c r="G13" s="39"/>
      <c r="H13" s="49"/>
    </row>
    <row r="14" spans="2:8">
      <c r="B14" s="48"/>
      <c r="C14" s="50" t="s">
        <v>1</v>
      </c>
      <c r="D14" s="62" t="s">
        <v>3951</v>
      </c>
      <c r="E14" s="62"/>
      <c r="F14" s="50" t="s">
        <v>3952</v>
      </c>
      <c r="G14" s="50" t="s">
        <v>3953</v>
      </c>
      <c r="H14" s="49"/>
    </row>
    <row r="15" spans="2:8">
      <c r="B15" s="48"/>
      <c r="C15" s="34">
        <v>1</v>
      </c>
      <c r="D15" s="57" t="s">
        <v>3954</v>
      </c>
      <c r="E15" s="57"/>
      <c r="F15" s="43">
        <f>VLOOKUP($F$7,'Data Training 2022'!$B$6:$XFD$1048576,14,FALSE)</f>
        <v>44145</v>
      </c>
      <c r="G15" s="43"/>
      <c r="H15" s="49"/>
    </row>
    <row r="16" spans="2:8">
      <c r="B16" s="48"/>
      <c r="C16" s="34">
        <v>2</v>
      </c>
      <c r="D16" s="57" t="s">
        <v>3955</v>
      </c>
      <c r="E16" s="57"/>
      <c r="F16" s="43" t="str">
        <f>VLOOKUP($F$7,'Data Training 2022'!$B$6:$XFD$1048576,15,FALSE)</f>
        <v/>
      </c>
      <c r="G16" s="43"/>
      <c r="H16" s="49"/>
    </row>
    <row r="17" spans="2:8">
      <c r="B17" s="48"/>
      <c r="C17" s="34">
        <v>3</v>
      </c>
      <c r="D17" s="57" t="s">
        <v>3956</v>
      </c>
      <c r="E17" s="57"/>
      <c r="F17" s="43" t="str">
        <f>VLOOKUP($F$7,'Data Training 2022'!$B$6:$XFD$1048576,16,FALSE)</f>
        <v/>
      </c>
      <c r="G17" s="34"/>
      <c r="H17" s="49"/>
    </row>
    <row r="18" spans="2:8">
      <c r="B18" s="48"/>
      <c r="C18" s="34">
        <v>4</v>
      </c>
      <c r="D18" s="57" t="s">
        <v>3957</v>
      </c>
      <c r="E18" s="57"/>
      <c r="F18" s="43" t="str">
        <f>VLOOKUP($F$7,'Data Training 2022'!$B$6:$XFD$1048576,18,FALSE)</f>
        <v/>
      </c>
      <c r="G18" s="43" t="str">
        <f>VLOOKUP($F$7,'Data Training 2022'!$B$6:$XFD$1048576,19,FALSE)</f>
        <v/>
      </c>
      <c r="H18" s="49"/>
    </row>
    <row r="19" spans="2:8">
      <c r="B19" s="48"/>
      <c r="C19" s="34">
        <v>5</v>
      </c>
      <c r="D19" s="57" t="s">
        <v>3958</v>
      </c>
      <c r="E19" s="57"/>
      <c r="F19" s="43" t="e">
        <f>VLOOKUP($F$7,'Data Training 2022'!$B$6:$XFD$1048576,21,FALSE)</f>
        <v>#N/A</v>
      </c>
      <c r="G19" s="43" t="str">
        <f>VLOOKUP($F$7,'Data Training 2022'!$B$6:$XFD$1048576,22,FALSE)</f>
        <v>LULUS</v>
      </c>
      <c r="H19" s="49"/>
    </row>
    <row r="20" spans="2:8">
      <c r="B20" s="48"/>
      <c r="C20" s="34">
        <v>6</v>
      </c>
      <c r="D20" s="57" t="s">
        <v>3959</v>
      </c>
      <c r="E20" s="57"/>
      <c r="F20" s="43">
        <f>VLOOKUP($F$7,'Data Training 2022'!$B$6:$XFD$1048576,24,FALSE)</f>
        <v>44758</v>
      </c>
      <c r="G20" s="43" t="str">
        <f>VLOOKUP($F$7,'Data Training 2022'!$B$6:$XFD$1048576,25,FALSE)</f>
        <v>LULUS</v>
      </c>
      <c r="H20" s="49"/>
    </row>
    <row r="21" spans="2:8">
      <c r="B21" s="48"/>
      <c r="C21" s="34">
        <v>7</v>
      </c>
      <c r="D21" s="57" t="s">
        <v>3960</v>
      </c>
      <c r="E21" s="57"/>
      <c r="F21" s="43">
        <f>VLOOKUP($F$7,'Data Training 2022'!$B$6:$XFD$1048576,27,FALSE)</f>
        <v>0</v>
      </c>
      <c r="G21" s="43" t="str">
        <f>VLOOKUP($F$7,'Data Training 2022'!$B$6:$XFD$1048576,28,FALSE)</f>
        <v/>
      </c>
      <c r="H21" s="49"/>
    </row>
    <row r="22" spans="2:8">
      <c r="B22" s="48"/>
      <c r="C22" s="34"/>
      <c r="D22" s="57" t="s">
        <v>3961</v>
      </c>
      <c r="E22" s="57"/>
      <c r="F22" s="43">
        <f>VLOOKUP($F$7,'Data Training 2022'!$B$6:$XFD$1048576,30,FALSE)</f>
        <v>0</v>
      </c>
      <c r="G22" s="43">
        <f>VLOOKUP($F$7,'Data Training 2022'!$B$6:$XFD$1048576,31,FALSE)</f>
        <v>0</v>
      </c>
      <c r="H22" s="49"/>
    </row>
    <row r="23" spans="2:8">
      <c r="B23" s="48"/>
      <c r="C23" s="34">
        <v>9</v>
      </c>
      <c r="D23" s="57" t="s">
        <v>3962</v>
      </c>
      <c r="E23" s="57"/>
      <c r="F23" s="43">
        <f>VLOOKUP($F$7,'Data Training 2022'!$B$6:$XFD$1048576,33,FALSE)</f>
        <v>0</v>
      </c>
      <c r="G23" s="43" t="str">
        <f>VLOOKUP($F$7,'Data Training 2022'!$B$6:$XFD$1048576,34,FALSE)</f>
        <v/>
      </c>
      <c r="H23" s="49"/>
    </row>
    <row r="24" spans="2:8">
      <c r="B24" s="48"/>
      <c r="C24" s="34">
        <v>10</v>
      </c>
      <c r="D24" s="57" t="s">
        <v>3963</v>
      </c>
      <c r="E24" s="57"/>
      <c r="F24" s="43">
        <f>VLOOKUP($F$7,'Data Training 2022'!$B$6:$XFD$1048576,36,FALSE)</f>
        <v>0</v>
      </c>
      <c r="G24" s="43" t="str">
        <f>VLOOKUP($F$7,'Data Training 2022'!$B$6:$XFD$1048576,37,FALSE)</f>
        <v/>
      </c>
      <c r="H24" s="49"/>
    </row>
    <row r="25" spans="2:8">
      <c r="B25" s="48"/>
      <c r="C25" s="34">
        <v>11</v>
      </c>
      <c r="D25" s="57" t="s">
        <v>3964</v>
      </c>
      <c r="E25" s="57"/>
      <c r="F25" s="43">
        <f>VLOOKUP($F$7,'Data Training 2022'!$B$6:$XFD$1048576,39,FALSE)</f>
        <v>0</v>
      </c>
      <c r="G25" s="43" t="str">
        <f>VLOOKUP($F$7,'Data Training 2022'!$B$6:$XFD$1048576,40,FALSE)</f>
        <v/>
      </c>
      <c r="H25" s="49"/>
    </row>
    <row r="26" spans="2:8">
      <c r="B26" s="48"/>
      <c r="C26" s="34">
        <v>12</v>
      </c>
      <c r="D26" s="57" t="s">
        <v>3965</v>
      </c>
      <c r="E26" s="57"/>
      <c r="F26" s="43">
        <f>VLOOKUP($F$7,'Data Training 2022'!$B$6:$XFD$1048576,42,FALSE)</f>
        <v>0</v>
      </c>
      <c r="G26" s="43">
        <f>VLOOKUP($F$7,'Data Training 2022'!$B$6:$XFD$1048576,43,FALSE)</f>
        <v>0</v>
      </c>
      <c r="H26" s="49"/>
    </row>
    <row r="27" spans="2:8">
      <c r="B27" s="48"/>
      <c r="C27" s="34">
        <v>13</v>
      </c>
      <c r="D27" s="57" t="s">
        <v>3966</v>
      </c>
      <c r="E27" s="57"/>
      <c r="F27" s="43">
        <f>VLOOKUP($F$7,'Data Training 2022'!$B$6:$XFD$1048576,45,FALSE)</f>
        <v>0</v>
      </c>
      <c r="G27" s="43" t="str">
        <f>VLOOKUP($F$7,'Data Training 2022'!$B$6:$XFD$1048576,46,FALSE)</f>
        <v/>
      </c>
      <c r="H27" s="49"/>
    </row>
    <row r="28" spans="2:8" ht="6.75" customHeight="1" thickBot="1">
      <c r="B28" s="59"/>
      <c r="C28" s="60"/>
      <c r="D28" s="60"/>
      <c r="E28" s="60"/>
      <c r="F28" s="60"/>
      <c r="G28" s="60"/>
      <c r="H28" s="61"/>
    </row>
  </sheetData>
  <sheetProtection algorithmName="SHA-512" hashValue="HOr5C7i8mfMT0OiPrtLGpBChBP3BXERzYyjzhDV9JPgvQy8HVc4tKrxrC8nX+utJwsK+YsCaHifu8FEGm6Umww==" saltValue="or3lW6hDHsVo7TTJdqRIxQ==" spinCount="100000" sheet="1" objects="1" scenarios="1"/>
  <mergeCells count="16">
    <mergeCell ref="D26:E26"/>
    <mergeCell ref="D27:E27"/>
    <mergeCell ref="C6:G6"/>
    <mergeCell ref="B28:H28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C0EE-787E-4734-9F5F-10D88BA5A974}">
  <sheetPr>
    <tabColor rgb="FF00B0F0"/>
  </sheetPr>
  <dimension ref="A1:AF12"/>
  <sheetViews>
    <sheetView zoomScale="55" zoomScaleNormal="55" workbookViewId="0">
      <pane xSplit="2" topLeftCell="C1" activePane="topRight" state="frozen"/>
      <selection pane="topRight" activeCell="A18" sqref="A18"/>
      <selection activeCell="E15" sqref="E15"/>
    </sheetView>
  </sheetViews>
  <sheetFormatPr defaultRowHeight="14.45"/>
  <cols>
    <col min="1" max="1" width="25.42578125" customWidth="1"/>
    <col min="2" max="2" width="17" customWidth="1"/>
  </cols>
  <sheetData>
    <row r="1" spans="1:32" ht="21.75" customHeight="1">
      <c r="A1" s="30" t="s">
        <v>3967</v>
      </c>
    </row>
    <row r="2" spans="1:32">
      <c r="A2" s="66" t="s">
        <v>3945</v>
      </c>
      <c r="B2" s="66" t="s">
        <v>8</v>
      </c>
      <c r="C2" s="66" t="s">
        <v>3957</v>
      </c>
      <c r="D2" s="66"/>
      <c r="E2" s="66"/>
      <c r="F2" s="66" t="s">
        <v>3958</v>
      </c>
      <c r="G2" s="66"/>
      <c r="H2" s="66"/>
      <c r="I2" s="66" t="s">
        <v>3959</v>
      </c>
      <c r="J2" s="66"/>
      <c r="K2" s="66"/>
      <c r="L2" s="63" t="s">
        <v>3960</v>
      </c>
      <c r="M2" s="64"/>
      <c r="N2" s="65"/>
      <c r="O2" s="63" t="s">
        <v>3961</v>
      </c>
      <c r="P2" s="64"/>
      <c r="Q2" s="65"/>
      <c r="R2" s="63" t="s">
        <v>3962</v>
      </c>
      <c r="S2" s="64"/>
      <c r="T2" s="65"/>
      <c r="U2" s="63" t="s">
        <v>3963</v>
      </c>
      <c r="V2" s="64"/>
      <c r="W2" s="65"/>
      <c r="X2" s="63" t="s">
        <v>3964</v>
      </c>
      <c r="Y2" s="64"/>
      <c r="Z2" s="65"/>
      <c r="AA2" s="63" t="s">
        <v>3965</v>
      </c>
      <c r="AB2" s="64"/>
      <c r="AC2" s="65"/>
      <c r="AD2" s="63" t="s">
        <v>3968</v>
      </c>
      <c r="AE2" s="64"/>
      <c r="AF2" s="65"/>
    </row>
    <row r="3" spans="1:32">
      <c r="A3" s="66"/>
      <c r="B3" s="66"/>
      <c r="C3" s="28" t="s">
        <v>3969</v>
      </c>
      <c r="D3" s="28" t="s">
        <v>3970</v>
      </c>
      <c r="E3" s="28" t="s">
        <v>3971</v>
      </c>
      <c r="F3" s="28" t="s">
        <v>3969</v>
      </c>
      <c r="G3" s="28" t="s">
        <v>3970</v>
      </c>
      <c r="H3" s="28" t="s">
        <v>3971</v>
      </c>
      <c r="I3" s="28" t="s">
        <v>3969</v>
      </c>
      <c r="J3" s="28" t="s">
        <v>3970</v>
      </c>
      <c r="K3" s="28" t="s">
        <v>3971</v>
      </c>
      <c r="L3" s="28" t="s">
        <v>3969</v>
      </c>
      <c r="M3" s="28" t="s">
        <v>3970</v>
      </c>
      <c r="N3" s="28" t="s">
        <v>3971</v>
      </c>
      <c r="O3" s="28" t="s">
        <v>3969</v>
      </c>
      <c r="P3" s="28" t="s">
        <v>3970</v>
      </c>
      <c r="Q3" s="28" t="s">
        <v>3971</v>
      </c>
      <c r="R3" s="28" t="s">
        <v>3969</v>
      </c>
      <c r="S3" s="28" t="s">
        <v>3970</v>
      </c>
      <c r="T3" s="28" t="s">
        <v>3971</v>
      </c>
      <c r="U3" s="28" t="s">
        <v>3969</v>
      </c>
      <c r="V3" s="28" t="s">
        <v>3970</v>
      </c>
      <c r="W3" s="28" t="s">
        <v>3971</v>
      </c>
      <c r="X3" s="28" t="s">
        <v>3969</v>
      </c>
      <c r="Y3" s="28" t="s">
        <v>3970</v>
      </c>
      <c r="Z3" s="28" t="s">
        <v>3971</v>
      </c>
      <c r="AA3" s="28" t="s">
        <v>3969</v>
      </c>
      <c r="AB3" s="28" t="s">
        <v>3970</v>
      </c>
      <c r="AC3" s="28" t="s">
        <v>3971</v>
      </c>
      <c r="AD3" s="28" t="s">
        <v>3969</v>
      </c>
      <c r="AE3" s="28" t="s">
        <v>3970</v>
      </c>
      <c r="AF3" s="28" t="s">
        <v>3971</v>
      </c>
    </row>
    <row r="4" spans="1:32">
      <c r="A4" s="2" t="s">
        <v>1255</v>
      </c>
      <c r="B4" s="27" t="s">
        <v>3972</v>
      </c>
      <c r="C4" s="21">
        <f>COUNTIFS('Data Training 2022'!$F$6:$F$1048576,Dashboard!$A$4,'Data Training 2022'!$H$6:$H$1048576,Dashboard!B4,'Data Training 2022'!$R$6:$R$1048576,"TARGET")</f>
        <v>0</v>
      </c>
      <c r="D4" s="21">
        <f>COUNTIFS('Data Training 2022'!$F$6:$F$1048576,Dashboard!$A$4,'Data Training 2022'!$H$6:$H$1048576,Dashboard!B4,'Data Training 2022'!$T$6:$T$1048576,"LULUS")</f>
        <v>0</v>
      </c>
      <c r="E4" s="26" t="str">
        <f>IFERROR(D4/C4,"NA")</f>
        <v>NA</v>
      </c>
      <c r="F4" s="2">
        <f>COUNTIFS('Data Training 2022'!$F$6:$F$1048576,Dashboard!$A$4,'Data Training 2022'!$H$6:$H$1048576,Dashboard!B4,'Data Training 2022'!$U$6:$U$1048576,"TARGET")</f>
        <v>1</v>
      </c>
      <c r="G4" s="2">
        <f>COUNTIFS('Data Training 2022'!$F$6:$F$1048576,Dashboard!$A$4,'Data Training 2022'!$H$6:$H$1048576,Dashboard!B4,'Data Training 2022'!$W$6:$W$1048576,"LULUS")</f>
        <v>1</v>
      </c>
      <c r="H4" s="26">
        <f>IFERROR(G4/F4,"NA")</f>
        <v>1</v>
      </c>
      <c r="I4" s="2">
        <f>COUNTIFS('Data Training 2022'!$F$6:$F$1048576,Dashboard!$A$4,'Data Training 2022'!$H$6:$H$1048576,Dashboard!B4,'Data Training 2022'!$X$6:$X$1048576,"TARGET")</f>
        <v>1</v>
      </c>
      <c r="J4" s="2">
        <f>COUNTIFS('Data Training 2022'!$F$6:$F$1048576,Dashboard!$A$4,'Data Training 2022'!$H$6:$H$1048576,Dashboard!B4,'Data Training 2022'!$Z$6:$Z$1048576,"LULUS")</f>
        <v>0</v>
      </c>
      <c r="K4" s="26">
        <f>IFERROR(J4/I4,"NA")</f>
        <v>0</v>
      </c>
      <c r="L4" s="2">
        <f>COUNTIFS('Data Training 2022'!$F$6:$F$1048576,Dashboard!$A$4,'Data Training 2022'!$H$6:$H$1048576,Dashboard!B4,'Data Training 2022'!$AA$6:$AA$1048576,"TARGET")</f>
        <v>0</v>
      </c>
      <c r="M4" s="2">
        <f>COUNTIFS('Data Training 2022'!$F$6:$F$1048576,Dashboard!$A$4,'Data Training 2022'!$H$6:$H$1048576,Dashboard!B4,'Data Training 2022'!$AC$6:$AC$1048576,"LULUS")</f>
        <v>0</v>
      </c>
      <c r="N4" s="26" t="str">
        <f>IFERROR(M4/L4,"NA")</f>
        <v>NA</v>
      </c>
      <c r="O4" s="2">
        <f>COUNTIFS('Data Training 2022'!$F$6:$F$1048576,Dashboard!$A$4,'Data Training 2022'!$H$6:$H$1048576,Dashboard!B4,'Data Training 2022'!$AD$6:$AD$1048576,"TARGET")</f>
        <v>1</v>
      </c>
      <c r="P4" s="2">
        <f>COUNTIFS('Data Training 2022'!$F$6:$F$1048576,Dashboard!$A$4,'Data Training 2022'!$H$6:$H$1048576,Dashboard!B4,'Data Training 2022'!$AF$6:$AF$1048576,"LULUS")</f>
        <v>0</v>
      </c>
      <c r="Q4" s="26">
        <f t="shared" ref="Q4:Q10" si="0">IFERROR(P4/O4,"NA")</f>
        <v>0</v>
      </c>
      <c r="R4" s="2">
        <f>COUNTIFS('Data Training 2022'!$F$6:$F$1048576,Dashboard!$A$4,'Data Training 2022'!$H$6:$H$1048576,Dashboard!B4,'Data Training 2022'!$AG$6:$AG$1048576,"TARGET")</f>
        <v>0</v>
      </c>
      <c r="S4" s="2">
        <f>COUNTIFS('Data Training 2022'!$F$6:$F$1048576,Dashboard!$A$4,'Data Training 2022'!$H$6:$H$1048576,Dashboard!B4,'Data Training 2022'!$AI$6:$AI$1048576,"LULUS")</f>
        <v>0</v>
      </c>
      <c r="T4" s="26" t="str">
        <f t="shared" ref="T4:T10" si="1">IFERROR(S4/R4,"NA")</f>
        <v>NA</v>
      </c>
      <c r="U4" s="2">
        <f>COUNTIFS('Data Training 2022'!$F$6:$F$1048576,Dashboard!$A$4,'Data Training 2022'!$H$6:$H$1048576,Dashboard!B4,'Data Training 2022'!$AJ$6:$AJ$1048576,"TARGET")</f>
        <v>0</v>
      </c>
      <c r="V4" s="2">
        <f>COUNTIFS('Data Training 2022'!$F$6:$F$1048576,Dashboard!$A$4,'Data Training 2022'!$H$6:$H$1048576,Dashboard!B4,'Data Training 2022'!$AL$6:$AL$1048576,"LULUS")</f>
        <v>0</v>
      </c>
      <c r="W4" s="26" t="str">
        <f t="shared" ref="W4:W10" si="2">IFERROR(V4/U4,"NA")</f>
        <v>NA</v>
      </c>
      <c r="X4" s="2">
        <f>COUNTIFS('Data Training 2022'!$F$6:$F$1048576,Dashboard!$A$4,'Data Training 2022'!$H$6:$H$1048576,Dashboard!B4,'Data Training 2022'!$AM$6:$AM$1048576,"TARGET")</f>
        <v>0</v>
      </c>
      <c r="Y4" s="2">
        <f>COUNTIFS('Data Training 2022'!$F$6:$F$1048576,Dashboard!$A$4,'Data Training 2022'!$H$6:$H$1048576,Dashboard!B4,'Data Training 2022'!$AO$6:$AO$1048576,"LULUS")</f>
        <v>0</v>
      </c>
      <c r="Z4" s="26" t="str">
        <f t="shared" ref="Z4:Z10" si="3">IFERROR(Y4/X4,"NA")</f>
        <v>NA</v>
      </c>
      <c r="AA4" s="2">
        <f>COUNTIFS('Data Training 2022'!$F$6:$F$1048576,Dashboard!$A$4,'Data Training 2022'!$H$6:$H$1048576,Dashboard!B4,'Data Training 2022'!$AP$6:$AP$1048576,"TARGET")</f>
        <v>0</v>
      </c>
      <c r="AB4" s="2">
        <f>COUNTIFS('Data Training 2022'!$F$6:$F$1048576,Dashboard!$A$4,'Data Training 2022'!$H$6:$H$1048576,Dashboard!B4,'Data Training 2022'!$AR$6:$AR$1048576,"LULUS")</f>
        <v>0</v>
      </c>
      <c r="AC4" s="26" t="str">
        <f t="shared" ref="AC4:AC10" si="4">IFERROR(AB4/AA4,"NA")</f>
        <v>NA</v>
      </c>
      <c r="AD4" s="2">
        <f>COUNTIFS('Data Training 2022'!$F$6:$F$1048576,Dashboard!$A$4,'Data Training 2022'!$H$6:$H$1048576,Dashboard!B4,'Data Training 2022'!$AS$6:$AS$1048576,"TARGET")</f>
        <v>0</v>
      </c>
      <c r="AE4" s="2">
        <f>COUNTIFS('Data Training 2022'!$F$6:$F$1048576,Dashboard!$A$4,'Data Training 2022'!$H$6:$H$1048576,Dashboard!B4,'Data Training 2022'!$AU$6:$AU$1048576,"LULUS")</f>
        <v>0</v>
      </c>
      <c r="AF4" s="26" t="str">
        <f t="shared" ref="AF4:AF10" si="5">IFERROR(AE4/AD4,"NA")</f>
        <v>NA</v>
      </c>
    </row>
    <row r="5" spans="1:32">
      <c r="A5" s="29"/>
      <c r="B5" s="27" t="s">
        <v>405</v>
      </c>
      <c r="C5" s="21">
        <f>COUNTIFS('Data Training 2022'!$F$6:$F$1048576,Dashboard!$A$4,'Data Training 2022'!$H$6:$H$1048576,Dashboard!B5,'Data Training 2022'!$R$6:$R$1048576,"TARGET")</f>
        <v>11</v>
      </c>
      <c r="D5" s="21">
        <f>COUNTIFS('Data Training 2022'!$F$6:$F$1048576,Dashboard!$A$4,'Data Training 2022'!$H$6:$H$1048576,Dashboard!B5,'Data Training 2022'!$T$6:$T$1048576,"LULUS")</f>
        <v>18</v>
      </c>
      <c r="E5" s="26">
        <f t="shared" ref="E5:E10" si="6">IFERROR(D5/C5,"NA")</f>
        <v>1.6363636363636365</v>
      </c>
      <c r="F5" s="2">
        <f>COUNTIFS('Data Training 2022'!$F$6:$F$1048576,Dashboard!$A$4,'Data Training 2022'!$H$6:$H$1048576,Dashboard!B5,'Data Training 2022'!$U$6:$U$1048576,"TARGET")</f>
        <v>736</v>
      </c>
      <c r="G5" s="2">
        <f>COUNTIFS('Data Training 2022'!$F$6:$F$1048576,Dashboard!$A$4,'Data Training 2022'!$H$6:$H$1048576,Dashboard!B5,'Data Training 2022'!$W$6:$W$1048576,"LULUS")</f>
        <v>667</v>
      </c>
      <c r="H5" s="26">
        <f t="shared" ref="H5:H10" si="7">IFERROR(G5/F5,"NA")</f>
        <v>0.90625</v>
      </c>
      <c r="I5" s="2">
        <f>COUNTIFS('Data Training 2022'!$F$6:$F$1048576,Dashboard!$A$4,'Data Training 2022'!$H$6:$H$1048576,Dashboard!B5,'Data Training 2022'!$X$6:$X$1048576,"TARGET")</f>
        <v>736</v>
      </c>
      <c r="J5" s="2">
        <f>COUNTIFS('Data Training 2022'!$F$6:$F$1048576,Dashboard!$A$4,'Data Training 2022'!$H$6:$H$1048576,Dashboard!B5,'Data Training 2022'!$Z$6:$Z$1048576,"LULUS")</f>
        <v>491</v>
      </c>
      <c r="K5" s="26">
        <f t="shared" ref="K5:K10" si="8">IFERROR(J5/I5,"NA")</f>
        <v>0.66711956521739135</v>
      </c>
      <c r="L5" s="2">
        <f>COUNTIFS('Data Training 2022'!$F$6:$F$1048576,Dashboard!$A$4,'Data Training 2022'!$H$6:$H$1048576,Dashboard!B5,'Data Training 2022'!$AA$6:$AA$1048576,"TARGET")</f>
        <v>685</v>
      </c>
      <c r="M5" s="2">
        <f>COUNTIFS('Data Training 2022'!$F$6:$F$1048576,Dashboard!$A$4,'Data Training 2022'!$H$6:$H$1048576,Dashboard!B5,'Data Training 2022'!$AC$6:$AC$1048576,"LULUS")</f>
        <v>109</v>
      </c>
      <c r="N5" s="26">
        <f t="shared" ref="N5:N10" si="9">IFERROR(M5/L5,"NA")</f>
        <v>0.15912408759124089</v>
      </c>
      <c r="O5" s="2">
        <f>COUNTIFS('Data Training 2022'!$F$6:$F$1048576,Dashboard!$A$4,'Data Training 2022'!$H$6:$H$1048576,Dashboard!B5,'Data Training 2022'!$AD$6:$AD$1048576,"TARGET")</f>
        <v>736</v>
      </c>
      <c r="P5" s="2">
        <f>COUNTIFS('Data Training 2022'!$F$6:$F$1048576,Dashboard!$A$4,'Data Training 2022'!$H$6:$H$1048576,Dashboard!B5,'Data Training 2022'!$AF$6:$AF$1048576,"LULUS")</f>
        <v>0</v>
      </c>
      <c r="Q5" s="26">
        <f t="shared" si="0"/>
        <v>0</v>
      </c>
      <c r="R5" s="2">
        <f>COUNTIFS('Data Training 2022'!$F$6:$F$1048576,Dashboard!$A$4,'Data Training 2022'!$H$6:$H$1048576,Dashboard!B5,'Data Training 2022'!$AG$6:$AG$1048576,"TARGET")</f>
        <v>0</v>
      </c>
      <c r="S5" s="2">
        <f>COUNTIFS('Data Training 2022'!$F$6:$F$1048576,Dashboard!$A$4,'Data Training 2022'!$H$6:$H$1048576,Dashboard!B5,'Data Training 2022'!$AI$6:$AI$1048576,"LULUS")</f>
        <v>1</v>
      </c>
      <c r="T5" s="26" t="str">
        <f t="shared" si="1"/>
        <v>NA</v>
      </c>
      <c r="U5" s="2">
        <f>COUNTIFS('Data Training 2022'!$F$6:$F$1048576,Dashboard!$A$4,'Data Training 2022'!$H$6:$H$1048576,Dashboard!B5,'Data Training 2022'!$AJ$6:$AJ$1048576,"TARGET")</f>
        <v>0</v>
      </c>
      <c r="V5" s="2">
        <f>COUNTIFS('Data Training 2022'!$F$6:$F$1048576,Dashboard!$A$4,'Data Training 2022'!$H$6:$H$1048576,Dashboard!B5,'Data Training 2022'!$AL$6:$AL$1048576,"LULUS")</f>
        <v>0</v>
      </c>
      <c r="W5" s="26" t="str">
        <f t="shared" si="2"/>
        <v>NA</v>
      </c>
      <c r="X5" s="2">
        <f>COUNTIFS('Data Training 2022'!$F$6:$F$1048576,Dashboard!$A$4,'Data Training 2022'!$H$6:$H$1048576,Dashboard!B5,'Data Training 2022'!$AM$6:$AM$1048576,"TARGET")</f>
        <v>0</v>
      </c>
      <c r="Y5" s="2">
        <f>COUNTIFS('Data Training 2022'!$F$6:$F$1048576,Dashboard!$A$4,'Data Training 2022'!$H$6:$H$1048576,Dashboard!B5,'Data Training 2022'!$AO$6:$AO$1048576,"LULUS")</f>
        <v>0</v>
      </c>
      <c r="Z5" s="26" t="str">
        <f t="shared" si="3"/>
        <v>NA</v>
      </c>
      <c r="AA5" s="2">
        <f>COUNTIFS('Data Training 2022'!$F$6:$F$1048576,Dashboard!$A$4,'Data Training 2022'!$H$6:$H$1048576,Dashboard!B5,'Data Training 2022'!$AP$6:$AP$1048576,"TARGET")</f>
        <v>0</v>
      </c>
      <c r="AB5" s="2">
        <f>COUNTIFS('Data Training 2022'!$F$6:$F$1048576,Dashboard!$A$4,'Data Training 2022'!$H$6:$H$1048576,Dashboard!B5,'Data Training 2022'!$AR$6:$AR$1048576,"LULUS")</f>
        <v>0</v>
      </c>
      <c r="AC5" s="26" t="str">
        <f t="shared" si="4"/>
        <v>NA</v>
      </c>
      <c r="AD5" s="2">
        <f>COUNTIFS('Data Training 2022'!$F$6:$F$1048576,Dashboard!$A$4,'Data Training 2022'!$H$6:$H$1048576,Dashboard!B5,'Data Training 2022'!$AS$6:$AS$1048576,"TARGET")</f>
        <v>0</v>
      </c>
      <c r="AE5" s="2">
        <f>COUNTIFS('Data Training 2022'!$F$6:$F$1048576,Dashboard!$A$4,'Data Training 2022'!$H$6:$H$1048576,Dashboard!B5,'Data Training 2022'!$AU$6:$AU$1048576,"LULUS")</f>
        <v>0</v>
      </c>
      <c r="AF5" s="26" t="str">
        <f t="shared" si="5"/>
        <v>NA</v>
      </c>
    </row>
    <row r="6" spans="1:32">
      <c r="A6" s="29"/>
      <c r="B6" s="27" t="s">
        <v>328</v>
      </c>
      <c r="C6" s="21">
        <f>COUNTIFS('Data Training 2022'!$F$6:$F$1048576,Dashboard!$A$4,'Data Training 2022'!$H$6:$H$1048576,Dashboard!B6,'Data Training 2022'!$R$6:$R$1048576,"TARGET")</f>
        <v>26</v>
      </c>
      <c r="D6" s="21">
        <f>COUNTIFS('Data Training 2022'!$F$6:$F$1048576,Dashboard!$A$4,'Data Training 2022'!$H$6:$H$1048576,Dashboard!B6,'Data Training 2022'!$T$6:$T$1048576,"LULUS")</f>
        <v>25</v>
      </c>
      <c r="E6" s="26">
        <f t="shared" si="6"/>
        <v>0.96153846153846156</v>
      </c>
      <c r="F6" s="2">
        <f>COUNTIFS('Data Training 2022'!$F$6:$F$1048576,Dashboard!$A$4,'Data Training 2022'!$H$6:$H$1048576,Dashboard!B6,'Data Training 2022'!$U$6:$U$1048576,"TARGET")</f>
        <v>304</v>
      </c>
      <c r="G6" s="2">
        <f>COUNTIFS('Data Training 2022'!$F$6:$F$1048576,Dashboard!$A$4,'Data Training 2022'!$H$6:$H$1048576,Dashboard!B6,'Data Training 2022'!$W$6:$W$1048576,"LULUS")</f>
        <v>280</v>
      </c>
      <c r="H6" s="26">
        <f t="shared" si="7"/>
        <v>0.92105263157894735</v>
      </c>
      <c r="I6" s="2">
        <f>COUNTIFS('Data Training 2022'!$F$6:$F$1048576,Dashboard!$A$4,'Data Training 2022'!$H$6:$H$1048576,Dashboard!B6,'Data Training 2022'!$X$6:$X$1048576,"TARGET")</f>
        <v>304</v>
      </c>
      <c r="J6" s="2">
        <f>COUNTIFS('Data Training 2022'!$F$6:$F$1048576,Dashboard!$A$4,'Data Training 2022'!$H$6:$H$1048576,Dashboard!B6,'Data Training 2022'!$Z$6:$Z$1048576,"LULUS")</f>
        <v>217</v>
      </c>
      <c r="K6" s="26">
        <f t="shared" si="8"/>
        <v>0.71381578947368418</v>
      </c>
      <c r="L6" s="2">
        <f>COUNTIFS('Data Training 2022'!$F$6:$F$1048576,Dashboard!$A$4,'Data Training 2022'!$H$6:$H$1048576,Dashboard!B6,'Data Training 2022'!$AA$6:$AA$1048576,"TARGET")</f>
        <v>230</v>
      </c>
      <c r="M6" s="2">
        <f>COUNTIFS('Data Training 2022'!$F$6:$F$1048576,Dashboard!$A$4,'Data Training 2022'!$H$6:$H$1048576,Dashboard!B6,'Data Training 2022'!$AC$6:$AC$1048576,"LULUS")</f>
        <v>59</v>
      </c>
      <c r="N6" s="26">
        <f>IFERROR(M6/L6,"NA")</f>
        <v>0.2565217391304348</v>
      </c>
      <c r="O6" s="2">
        <f>COUNTIFS('Data Training 2022'!$F$6:$F$1048576,Dashboard!$A$4,'Data Training 2022'!$H$6:$H$1048576,Dashboard!B6,'Data Training 2022'!$AD$6:$AD$1048576,"TARGET")</f>
        <v>304</v>
      </c>
      <c r="P6" s="2">
        <f>COUNTIFS('Data Training 2022'!$F$6:$F$1048576,Dashboard!$A$4,'Data Training 2022'!$H$6:$H$1048576,Dashboard!B6,'Data Training 2022'!$AF$6:$AF$1048576,"LULUS")</f>
        <v>0</v>
      </c>
      <c r="Q6" s="26">
        <f t="shared" si="0"/>
        <v>0</v>
      </c>
      <c r="R6" s="2">
        <f>COUNTIFS('Data Training 2022'!$F$6:$F$1048576,Dashboard!$A$4,'Data Training 2022'!$H$6:$H$1048576,Dashboard!B6,'Data Training 2022'!$AG$6:$AG$1048576,"TARGET")</f>
        <v>206</v>
      </c>
      <c r="S6" s="2">
        <f>COUNTIFS('Data Training 2022'!$F$6:$F$1048576,Dashboard!$A$4,'Data Training 2022'!$H$6:$H$1048576,Dashboard!B6,'Data Training 2022'!$AI$6:$AI$1048576,"LULUS")</f>
        <v>218</v>
      </c>
      <c r="T6" s="26">
        <f t="shared" si="1"/>
        <v>1.058252427184466</v>
      </c>
      <c r="U6" s="2">
        <f>COUNTIFS('Data Training 2022'!$F$6:$F$1048576,Dashboard!$A$4,'Data Training 2022'!$H$6:$H$1048576,Dashboard!B6,'Data Training 2022'!$AJ$6:$AJ$1048576,"TARGET")</f>
        <v>7</v>
      </c>
      <c r="V6" s="2">
        <f>COUNTIFS('Data Training 2022'!$F$6:$F$1048576,Dashboard!$A$4,'Data Training 2022'!$H$6:$H$1048576,Dashboard!B6,'Data Training 2022'!$AL$6:$AL$1048576,"LULUS")</f>
        <v>7</v>
      </c>
      <c r="W6" s="26">
        <f t="shared" si="2"/>
        <v>1</v>
      </c>
      <c r="X6" s="2">
        <f>COUNTIFS('Data Training 2022'!$F$6:$F$1048576,Dashboard!$A$4,'Data Training 2022'!$H$6:$H$1048576,Dashboard!B6,'Data Training 2022'!$AM$6:$AM$1048576,"TARGET")</f>
        <v>29</v>
      </c>
      <c r="Y6" s="2">
        <f>COUNTIFS('Data Training 2022'!$F$6:$F$1048576,Dashboard!$A$4,'Data Training 2022'!$H$6:$H$1048576,Dashboard!B6,'Data Training 2022'!$AO$6:$AO$1048576,"LULUS")</f>
        <v>28</v>
      </c>
      <c r="Z6" s="26">
        <f t="shared" si="3"/>
        <v>0.96551724137931039</v>
      </c>
      <c r="AA6" s="2">
        <f>COUNTIFS('Data Training 2022'!$F$6:$F$1048576,Dashboard!$A$4,'Data Training 2022'!$H$6:$H$1048576,Dashboard!B6,'Data Training 2022'!$AP$6:$AP$1048576,"TARGET")</f>
        <v>0</v>
      </c>
      <c r="AB6" s="2">
        <f>COUNTIFS('Data Training 2022'!$F$6:$F$1048576,Dashboard!$A$4,'Data Training 2022'!$H$6:$H$1048576,Dashboard!B6,'Data Training 2022'!$AR$6:$AR$1048576,"LULUS")</f>
        <v>0</v>
      </c>
      <c r="AC6" s="26" t="str">
        <f t="shared" si="4"/>
        <v>NA</v>
      </c>
      <c r="AD6" s="2">
        <f>COUNTIFS('Data Training 2022'!$F$6:$F$1048576,Dashboard!$A$4,'Data Training 2022'!$H$6:$H$1048576,Dashboard!B6,'Data Training 2022'!$AS$6:$AS$1048576,"TARGET")</f>
        <v>0</v>
      </c>
      <c r="AE6" s="2">
        <f>COUNTIFS('Data Training 2022'!$F$6:$F$1048576,Dashboard!$A$4,'Data Training 2022'!$H$6:$H$1048576,Dashboard!B6,'Data Training 2022'!$AU$6:$AU$1048576,"LULUS")</f>
        <v>0</v>
      </c>
      <c r="AF6" s="26" t="str">
        <f t="shared" si="5"/>
        <v>NA</v>
      </c>
    </row>
    <row r="7" spans="1:32">
      <c r="A7" s="29"/>
      <c r="B7" s="27" t="s">
        <v>355</v>
      </c>
      <c r="C7" s="21">
        <f>COUNTIFS('Data Training 2022'!$F$6:$F$1048576,Dashboard!$A$4,'Data Training 2022'!$H$6:$H$1048576,Dashboard!B7,'Data Training 2022'!$R$6:$R$1048576,"TARGET")</f>
        <v>4</v>
      </c>
      <c r="D7" s="21">
        <f>COUNTIFS('Data Training 2022'!$F$6:$F$1048576,Dashboard!$A$4,'Data Training 2022'!$H$6:$H$1048576,Dashboard!B7,'Data Training 2022'!$T$6:$T$1048576,"LULUS")</f>
        <v>1</v>
      </c>
      <c r="E7" s="26">
        <f t="shared" si="6"/>
        <v>0.25</v>
      </c>
      <c r="F7" s="2">
        <f>COUNTIFS('Data Training 2022'!$F$6:$F$1048576,Dashboard!$A$4,'Data Training 2022'!$H$6:$H$1048576,Dashboard!B7,'Data Training 2022'!$U$6:$U$1048576,"TARGET")</f>
        <v>16</v>
      </c>
      <c r="G7" s="2">
        <f>COUNTIFS('Data Training 2022'!$F$6:$F$1048576,Dashboard!$A$4,'Data Training 2022'!$H$6:$H$1048576,Dashboard!B7,'Data Training 2022'!$W$6:$W$1048576,"LULUS")</f>
        <v>16</v>
      </c>
      <c r="H7" s="26">
        <f t="shared" si="7"/>
        <v>1</v>
      </c>
      <c r="I7" s="2">
        <f>COUNTIFS('Data Training 2022'!$F$6:$F$1048576,Dashboard!$A$4,'Data Training 2022'!$H$6:$H$1048576,Dashboard!B7,'Data Training 2022'!$X$6:$X$1048576,"TARGET")</f>
        <v>16</v>
      </c>
      <c r="J7" s="2">
        <f>COUNTIFS('Data Training 2022'!$F$6:$F$1048576,Dashboard!$A$4,'Data Training 2022'!$H$6:$H$1048576,Dashboard!B7,'Data Training 2022'!$Z$6:$Z$1048576,"LULUS")</f>
        <v>11</v>
      </c>
      <c r="K7" s="26">
        <f t="shared" si="8"/>
        <v>0.6875</v>
      </c>
      <c r="L7" s="2">
        <f>COUNTIFS('Data Training 2022'!$F$6:$F$1048576,Dashboard!$A$4,'Data Training 2022'!$H$6:$H$1048576,Dashboard!B7,'Data Training 2022'!$AA$6:$AA$1048576,"TARGET")</f>
        <v>0</v>
      </c>
      <c r="M7" s="2">
        <f>COUNTIFS('Data Training 2022'!$F$6:$F$1048576,Dashboard!$A$4,'Data Training 2022'!$H$6:$H$1048576,Dashboard!B7,'Data Training 2022'!$AC$6:$AC$1048576,"LULUS")</f>
        <v>0</v>
      </c>
      <c r="N7" s="26" t="str">
        <f t="shared" si="9"/>
        <v>NA</v>
      </c>
      <c r="O7" s="2">
        <f>COUNTIFS('Data Training 2022'!$F$6:$F$1048576,Dashboard!$A$4,'Data Training 2022'!$H$6:$H$1048576,Dashboard!B7,'Data Training 2022'!$AD$6:$AD$1048576,"TARGET")</f>
        <v>16</v>
      </c>
      <c r="P7" s="2">
        <f>COUNTIFS('Data Training 2022'!$F$6:$F$1048576,Dashboard!$A$4,'Data Training 2022'!$H$6:$H$1048576,Dashboard!B7,'Data Training 2022'!$AF$6:$AF$1048576,"LULUS")</f>
        <v>0</v>
      </c>
      <c r="Q7" s="26">
        <f t="shared" si="0"/>
        <v>0</v>
      </c>
      <c r="R7" s="2">
        <f>COUNTIFS('Data Training 2022'!$F$6:$F$1048576,Dashboard!$A$4,'Data Training 2022'!$H$6:$H$1048576,Dashboard!B7,'Data Training 2022'!$AG$6:$AG$1048576,"TARGET")</f>
        <v>0</v>
      </c>
      <c r="S7" s="2">
        <f>COUNTIFS('Data Training 2022'!$F$6:$F$1048576,Dashboard!$A$4,'Data Training 2022'!$H$6:$H$1048576,Dashboard!B7,'Data Training 2022'!$AI$6:$AI$1048576,"LULUS")</f>
        <v>0</v>
      </c>
      <c r="T7" s="26" t="str">
        <f t="shared" si="1"/>
        <v>NA</v>
      </c>
      <c r="U7" s="2">
        <f>COUNTIFS('Data Training 2022'!$F$6:$F$1048576,Dashboard!$A$4,'Data Training 2022'!$H$6:$H$1048576,Dashboard!B7,'Data Training 2022'!$AJ$6:$AJ$1048576,"TARGET")</f>
        <v>0</v>
      </c>
      <c r="V7" s="2">
        <f>COUNTIFS('Data Training 2022'!$F$6:$F$1048576,Dashboard!$A$4,'Data Training 2022'!$H$6:$H$1048576,Dashboard!B7,'Data Training 2022'!$AL$6:$AL$1048576,"LULUS")</f>
        <v>0</v>
      </c>
      <c r="W7" s="26" t="str">
        <f t="shared" si="2"/>
        <v>NA</v>
      </c>
      <c r="X7" s="2">
        <f>COUNTIFS('Data Training 2022'!$F$6:$F$1048576,Dashboard!$A$4,'Data Training 2022'!$H$6:$H$1048576,Dashboard!B7,'Data Training 2022'!$AM$6:$AM$1048576,"TARGET")</f>
        <v>0</v>
      </c>
      <c r="Y7" s="2">
        <f>COUNTIFS('Data Training 2022'!$F$6:$F$1048576,Dashboard!$A$4,'Data Training 2022'!$H$6:$H$1048576,Dashboard!B7,'Data Training 2022'!$AO$6:$AO$1048576,"LULUS")</f>
        <v>0</v>
      </c>
      <c r="Z7" s="26" t="str">
        <f t="shared" si="3"/>
        <v>NA</v>
      </c>
      <c r="AA7" s="2">
        <f>COUNTIFS('Data Training 2022'!$F$6:$F$1048576,Dashboard!$A$4,'Data Training 2022'!$H$6:$H$1048576,Dashboard!B7,'Data Training 2022'!$AP$6:$AP$1048576,"TARGET")</f>
        <v>0</v>
      </c>
      <c r="AB7" s="2">
        <f>COUNTIFS('Data Training 2022'!$F$6:$F$1048576,Dashboard!$A$4,'Data Training 2022'!$H$6:$H$1048576,Dashboard!B7,'Data Training 2022'!$AR$6:$AR$1048576,"LULUS")</f>
        <v>0</v>
      </c>
      <c r="AC7" s="26" t="str">
        <f t="shared" si="4"/>
        <v>NA</v>
      </c>
      <c r="AD7" s="2">
        <f>COUNTIFS('Data Training 2022'!$F$6:$F$1048576,Dashboard!$A$4,'Data Training 2022'!$H$6:$H$1048576,Dashboard!B7,'Data Training 2022'!$AS$6:$AS$1048576,"TARGET")</f>
        <v>0</v>
      </c>
      <c r="AE7" s="2">
        <f>COUNTIFS('Data Training 2022'!$F$6:$F$1048576,Dashboard!$A$4,'Data Training 2022'!$H$6:$H$1048576,Dashboard!B7,'Data Training 2022'!$AU$6:$AU$1048576,"LULUS")</f>
        <v>0</v>
      </c>
      <c r="AF7" s="26" t="str">
        <f t="shared" si="5"/>
        <v>NA</v>
      </c>
    </row>
    <row r="8" spans="1:32">
      <c r="A8" s="29"/>
      <c r="B8" s="27" t="s">
        <v>386</v>
      </c>
      <c r="C8" s="21">
        <f>COUNTIFS('Data Training 2022'!$F$6:$F$1048576,Dashboard!$A$4,'Data Training 2022'!$H$6:$H$1048576,Dashboard!B8,'Data Training 2022'!$R$6:$R$1048576,"TARGET")</f>
        <v>11</v>
      </c>
      <c r="D8" s="21">
        <f>COUNTIFS('Data Training 2022'!$F$6:$F$1048576,Dashboard!$A$4,'Data Training 2022'!$H$6:$H$1048576,Dashboard!B8,'Data Training 2022'!$T$6:$T$1048576,"LULUS")</f>
        <v>11</v>
      </c>
      <c r="E8" s="26">
        <f t="shared" si="6"/>
        <v>1</v>
      </c>
      <c r="F8" s="2">
        <f>COUNTIFS('Data Training 2022'!$F$6:$F$1048576,Dashboard!$A$4,'Data Training 2022'!$H$6:$H$1048576,Dashboard!B8,'Data Training 2022'!$U$6:$U$1048576,"TARGET")</f>
        <v>29</v>
      </c>
      <c r="G8" s="2">
        <f>COUNTIFS('Data Training 2022'!$F$6:$F$1048576,Dashboard!$A$4,'Data Training 2022'!$H$6:$H$1048576,Dashboard!B8,'Data Training 2022'!$W$6:$W$1048576,"LULUS")</f>
        <v>26</v>
      </c>
      <c r="H8" s="26">
        <f t="shared" si="7"/>
        <v>0.89655172413793105</v>
      </c>
      <c r="I8" s="2">
        <f>COUNTIFS('Data Training 2022'!$F$6:$F$1048576,Dashboard!$A$4,'Data Training 2022'!$H$6:$H$1048576,Dashboard!B8,'Data Training 2022'!$X$6:$X$1048576,"TARGET")</f>
        <v>29</v>
      </c>
      <c r="J8" s="2">
        <f>COUNTIFS('Data Training 2022'!$F$6:$F$1048576,Dashboard!$A$4,'Data Training 2022'!$H$6:$H$1048576,Dashboard!B8,'Data Training 2022'!$Z$6:$Z$1048576,"LULUS")</f>
        <v>18</v>
      </c>
      <c r="K8" s="26">
        <f t="shared" si="8"/>
        <v>0.62068965517241381</v>
      </c>
      <c r="L8" s="2">
        <f>COUNTIFS('Data Training 2022'!$F$6:$F$1048576,Dashboard!$A$4,'Data Training 2022'!$H$6:$H$1048576,Dashboard!B8,'Data Training 2022'!$AA$6:$AA$1048576,"TARGET")</f>
        <v>6</v>
      </c>
      <c r="M8" s="2">
        <f>COUNTIFS('Data Training 2022'!$F$6:$F$1048576,Dashboard!$A$4,'Data Training 2022'!$H$6:$H$1048576,Dashboard!B8,'Data Training 2022'!$AC$6:$AC$1048576,"LULUS")</f>
        <v>1</v>
      </c>
      <c r="N8" s="26">
        <f t="shared" si="9"/>
        <v>0.16666666666666666</v>
      </c>
      <c r="O8" s="2">
        <f>COUNTIFS('Data Training 2022'!$F$6:$F$1048576,Dashboard!$A$4,'Data Training 2022'!$H$6:$H$1048576,Dashboard!B8,'Data Training 2022'!$AD$6:$AD$1048576,"TARGET")</f>
        <v>29</v>
      </c>
      <c r="P8" s="2">
        <f>COUNTIFS('Data Training 2022'!$F$6:$F$1048576,Dashboard!$A$4,'Data Training 2022'!$H$6:$H$1048576,Dashboard!B8,'Data Training 2022'!$AF$6:$AF$1048576,"LULUS")</f>
        <v>0</v>
      </c>
      <c r="Q8" s="26">
        <f t="shared" si="0"/>
        <v>0</v>
      </c>
      <c r="R8" s="2">
        <f>COUNTIFS('Data Training 2022'!$F$6:$F$1048576,Dashboard!$A$4,'Data Training 2022'!$H$6:$H$1048576,Dashboard!B8,'Data Training 2022'!$AG$6:$AG$1048576,"TARGET")</f>
        <v>0</v>
      </c>
      <c r="S8" s="2">
        <f>COUNTIFS('Data Training 2022'!$F$6:$F$1048576,Dashboard!$A$4,'Data Training 2022'!$H$6:$H$1048576,Dashboard!B8,'Data Training 2022'!$AI$6:$AI$1048576,"LULUS")</f>
        <v>0</v>
      </c>
      <c r="T8" s="26" t="str">
        <f t="shared" si="1"/>
        <v>NA</v>
      </c>
      <c r="U8" s="2">
        <f>COUNTIFS('Data Training 2022'!$F$6:$F$1048576,Dashboard!$A$4,'Data Training 2022'!$H$6:$H$1048576,Dashboard!B8,'Data Training 2022'!$AJ$6:$AJ$1048576,"TARGET")</f>
        <v>0</v>
      </c>
      <c r="V8" s="2">
        <f>COUNTIFS('Data Training 2022'!$F$6:$F$1048576,Dashboard!$A$4,'Data Training 2022'!$H$6:$H$1048576,Dashboard!B8,'Data Training 2022'!$AL$6:$AL$1048576,"LULUS")</f>
        <v>0</v>
      </c>
      <c r="W8" s="26" t="str">
        <f t="shared" si="2"/>
        <v>NA</v>
      </c>
      <c r="X8" s="2">
        <f>COUNTIFS('Data Training 2022'!$F$6:$F$1048576,Dashboard!$A$4,'Data Training 2022'!$H$6:$H$1048576,Dashboard!B8,'Data Training 2022'!$AM$6:$AM$1048576,"TARGET")</f>
        <v>0</v>
      </c>
      <c r="Y8" s="2">
        <f>COUNTIFS('Data Training 2022'!$F$6:$F$1048576,Dashboard!$A$4,'Data Training 2022'!$H$6:$H$1048576,Dashboard!B8,'Data Training 2022'!$AO$6:$AO$1048576,"LULUS")</f>
        <v>0</v>
      </c>
      <c r="Z8" s="26" t="str">
        <f t="shared" si="3"/>
        <v>NA</v>
      </c>
      <c r="AA8" s="2">
        <f>COUNTIFS('Data Training 2022'!$F$6:$F$1048576,Dashboard!$A$4,'Data Training 2022'!$H$6:$H$1048576,Dashboard!B8,'Data Training 2022'!$AP$6:$AP$1048576,"TARGET")</f>
        <v>0</v>
      </c>
      <c r="AB8" s="2">
        <f>COUNTIFS('Data Training 2022'!$F$6:$F$1048576,Dashboard!$A$4,'Data Training 2022'!$H$6:$H$1048576,Dashboard!B8,'Data Training 2022'!$AR$6:$AR$1048576,"LULUS")</f>
        <v>0</v>
      </c>
      <c r="AC8" s="26" t="str">
        <f t="shared" si="4"/>
        <v>NA</v>
      </c>
      <c r="AD8" s="2">
        <f>COUNTIFS('Data Training 2022'!$F$6:$F$1048576,Dashboard!$A$4,'Data Training 2022'!$H$6:$H$1048576,Dashboard!B8,'Data Training 2022'!$AS$6:$AS$1048576,"TARGET")</f>
        <v>0</v>
      </c>
      <c r="AE8" s="2">
        <f>COUNTIFS('Data Training 2022'!$F$6:$F$1048576,Dashboard!$A$4,'Data Training 2022'!$H$6:$H$1048576,Dashboard!B8,'Data Training 2022'!$AU$6:$AU$1048576,"LULUS")</f>
        <v>0</v>
      </c>
      <c r="AF8" s="26" t="str">
        <f t="shared" si="5"/>
        <v>NA</v>
      </c>
    </row>
    <row r="9" spans="1:32">
      <c r="A9" s="29"/>
      <c r="B9" s="27" t="s">
        <v>3973</v>
      </c>
      <c r="C9" s="21">
        <f>COUNTIFS('Data Training 2022'!$F$6:$F$1048576,Dashboard!$A$4,'Data Training 2022'!$H$6:$H$1048576,Dashboard!B9,'Data Training 2022'!$R$6:$R$1048576,"TARGET")</f>
        <v>10</v>
      </c>
      <c r="D9" s="21">
        <f>COUNTIFS('Data Training 2022'!$F$6:$F$1048576,Dashboard!$A$4,'Data Training 2022'!$H$6:$H$1048576,Dashboard!B9,'Data Training 2022'!$T$6:$T$1048576,"LULUS")</f>
        <v>7</v>
      </c>
      <c r="E9" s="26">
        <f t="shared" si="6"/>
        <v>0.7</v>
      </c>
      <c r="F9" s="2">
        <f>COUNTIFS('Data Training 2022'!$F$6:$F$1048576,Dashboard!$A$4,'Data Training 2022'!$H$6:$H$1048576,Dashboard!B9,'Data Training 2022'!$U$6:$U$1048576,"TARGET")</f>
        <v>51</v>
      </c>
      <c r="G9" s="2">
        <f>COUNTIFS('Data Training 2022'!$F$6:$F$1048576,Dashboard!$A$4,'Data Training 2022'!$H$6:$H$1048576,Dashboard!B9,'Data Training 2022'!$W$6:$W$1048576,"LULUS")</f>
        <v>49</v>
      </c>
      <c r="H9" s="26">
        <f t="shared" si="7"/>
        <v>0.96078431372549022</v>
      </c>
      <c r="I9" s="2">
        <f>COUNTIFS('Data Training 2022'!$F$6:$F$1048576,Dashboard!$A$4,'Data Training 2022'!$H$6:$H$1048576,Dashboard!B9,'Data Training 2022'!$X$6:$X$1048576,"TARGET")</f>
        <v>51</v>
      </c>
      <c r="J9" s="2">
        <f>COUNTIFS('Data Training 2022'!$F$6:$F$1048576,Dashboard!$A$4,'Data Training 2022'!$H$6:$H$1048576,Dashboard!B9,'Data Training 2022'!$Z$6:$Z$1048576,"LULUS")</f>
        <v>24</v>
      </c>
      <c r="K9" s="26">
        <f t="shared" si="8"/>
        <v>0.47058823529411764</v>
      </c>
      <c r="L9" s="2">
        <f>COUNTIFS('Data Training 2022'!$F$6:$F$1048576,Dashboard!$A$4,'Data Training 2022'!$H$6:$H$1048576,Dashboard!B9,'Data Training 2022'!$AA$6:$AA$1048576,"TARGET")</f>
        <v>16</v>
      </c>
      <c r="M9" s="2">
        <f>COUNTIFS('Data Training 2022'!$F$6:$F$1048576,Dashboard!$A$4,'Data Training 2022'!$H$6:$H$1048576,Dashboard!B9,'Data Training 2022'!$AC$6:$AC$1048576,"LULUS")</f>
        <v>3</v>
      </c>
      <c r="N9" s="26">
        <f t="shared" si="9"/>
        <v>0.1875</v>
      </c>
      <c r="O9" s="2">
        <f>COUNTIFS('Data Training 2022'!$F$6:$F$1048576,Dashboard!$A$4,'Data Training 2022'!$H$6:$H$1048576,Dashboard!B9,'Data Training 2022'!$AD$6:$AD$1048576,"TARGET")</f>
        <v>51</v>
      </c>
      <c r="P9" s="2">
        <f>COUNTIFS('Data Training 2022'!$F$6:$F$1048576,Dashboard!$A$4,'Data Training 2022'!$H$6:$H$1048576,Dashboard!B9,'Data Training 2022'!$AF$6:$AF$1048576,"LULUS")</f>
        <v>0</v>
      </c>
      <c r="Q9" s="26">
        <f t="shared" si="0"/>
        <v>0</v>
      </c>
      <c r="R9" s="2">
        <f>COUNTIFS('Data Training 2022'!$F$6:$F$1048576,Dashboard!$A$4,'Data Training 2022'!$H$6:$H$1048576,Dashboard!B9,'Data Training 2022'!$AG$6:$AG$1048576,"TARGET")</f>
        <v>0</v>
      </c>
      <c r="S9" s="2">
        <f>COUNTIFS('Data Training 2022'!$F$6:$F$1048576,Dashboard!$A$4,'Data Training 2022'!$H$6:$H$1048576,Dashboard!B9,'Data Training 2022'!$AI$6:$AI$1048576,"LULUS")</f>
        <v>1</v>
      </c>
      <c r="T9" s="26" t="str">
        <f t="shared" si="1"/>
        <v>NA</v>
      </c>
      <c r="U9" s="2">
        <f>COUNTIFS('Data Training 2022'!$F$6:$F$1048576,Dashboard!$A$4,'Data Training 2022'!$H$6:$H$1048576,Dashboard!B9,'Data Training 2022'!$AJ$6:$AJ$1048576,"TARGET")</f>
        <v>0</v>
      </c>
      <c r="V9" s="2">
        <f>COUNTIFS('Data Training 2022'!$F$6:$F$1048576,Dashboard!$A$4,'Data Training 2022'!$H$6:$H$1048576,Dashboard!B9,'Data Training 2022'!$AL$6:$AL$1048576,"LULUS")</f>
        <v>0</v>
      </c>
      <c r="W9" s="26" t="str">
        <f t="shared" si="2"/>
        <v>NA</v>
      </c>
      <c r="X9" s="2">
        <f>COUNTIFS('Data Training 2022'!$F$6:$F$1048576,Dashboard!$A$4,'Data Training 2022'!$H$6:$H$1048576,Dashboard!B9,'Data Training 2022'!$AM$6:$AM$1048576,"TARGET")</f>
        <v>2</v>
      </c>
      <c r="Y9" s="2">
        <f>COUNTIFS('Data Training 2022'!$F$6:$F$1048576,Dashboard!$A$4,'Data Training 2022'!$H$6:$H$1048576,Dashboard!B9,'Data Training 2022'!$AO$6:$AO$1048576,"LULUS")</f>
        <v>2</v>
      </c>
      <c r="Z9" s="26">
        <f t="shared" si="3"/>
        <v>1</v>
      </c>
      <c r="AA9" s="2">
        <f>COUNTIFS('Data Training 2022'!$F$6:$F$1048576,Dashboard!$A$4,'Data Training 2022'!$H$6:$H$1048576,Dashboard!B9,'Data Training 2022'!$AP$6:$AP$1048576,"TARGET")</f>
        <v>0</v>
      </c>
      <c r="AB9" s="2">
        <f>COUNTIFS('Data Training 2022'!$F$6:$F$1048576,Dashboard!$A$4,'Data Training 2022'!$H$6:$H$1048576,Dashboard!B9,'Data Training 2022'!$AR$6:$AR$1048576,"LULUS")</f>
        <v>0</v>
      </c>
      <c r="AC9" s="26" t="str">
        <f t="shared" si="4"/>
        <v>NA</v>
      </c>
      <c r="AD9" s="2">
        <f>COUNTIFS('Data Training 2022'!$F$6:$F$1048576,Dashboard!$A$4,'Data Training 2022'!$H$6:$H$1048576,Dashboard!B9,'Data Training 2022'!$AS$6:$AS$1048576,"TARGET")</f>
        <v>0</v>
      </c>
      <c r="AE9" s="2">
        <f>COUNTIFS('Data Training 2022'!$F$6:$F$1048576,Dashboard!$A$4,'Data Training 2022'!$H$6:$H$1048576,Dashboard!B9,'Data Training 2022'!$AU$6:$AU$1048576,"LULUS")</f>
        <v>0</v>
      </c>
      <c r="AF9" s="26" t="str">
        <f t="shared" si="5"/>
        <v>NA</v>
      </c>
    </row>
    <row r="10" spans="1:32">
      <c r="A10" s="29"/>
      <c r="B10" s="27" t="s">
        <v>393</v>
      </c>
      <c r="C10" s="21">
        <f>COUNTIFS('Data Training 2022'!$F$6:$F$1048576,Dashboard!$A$4,'Data Training 2022'!$H$6:$H$1048576,Dashboard!B10,'Data Training 2022'!$R$6:$R$1048576,"TARGET")</f>
        <v>3</v>
      </c>
      <c r="D10" s="21">
        <f>COUNTIFS('Data Training 2022'!$F$6:$F$1048576,Dashboard!$A$4,'Data Training 2022'!$H$6:$H$1048576,Dashboard!B10,'Data Training 2022'!$T$6:$T$1048576,"LULUS")</f>
        <v>4</v>
      </c>
      <c r="E10" s="26">
        <f t="shared" si="6"/>
        <v>1.3333333333333333</v>
      </c>
      <c r="F10" s="2">
        <f>COUNTIFS('Data Training 2022'!$F$6:$F$1048576,Dashboard!$A$4,'Data Training 2022'!$H$6:$H$1048576,Dashboard!B10,'Data Training 2022'!$U$6:$U$1048576,"TARGET")</f>
        <v>23</v>
      </c>
      <c r="G10" s="2">
        <f>COUNTIFS('Data Training 2022'!$F$6:$F$1048576,Dashboard!$A$4,'Data Training 2022'!$H$6:$H$1048576,Dashboard!B10,'Data Training 2022'!$W$6:$W$1048576,"LULUS")</f>
        <v>23</v>
      </c>
      <c r="H10" s="26">
        <f t="shared" si="7"/>
        <v>1</v>
      </c>
      <c r="I10" s="2">
        <f>COUNTIFS('Data Training 2022'!$F$6:$F$1048576,Dashboard!$A$4,'Data Training 2022'!$H$6:$H$1048576,Dashboard!B10,'Data Training 2022'!$X$6:$X$1048576,"TARGET")</f>
        <v>23</v>
      </c>
      <c r="J10" s="2">
        <f>COUNTIFS('Data Training 2022'!$F$6:$F$1048576,Dashboard!$A$4,'Data Training 2022'!$H$6:$H$1048576,Dashboard!B10,'Data Training 2022'!$Z$6:$Z$1048576,"LULUS")</f>
        <v>13</v>
      </c>
      <c r="K10" s="26">
        <f t="shared" si="8"/>
        <v>0.56521739130434778</v>
      </c>
      <c r="L10" s="2">
        <f>COUNTIFS('Data Training 2022'!$F$6:$F$1048576,Dashboard!$A$4,'Data Training 2022'!$H$6:$H$1048576,Dashboard!B10,'Data Training 2022'!$AA$6:$AA$1048576,"TARGET")</f>
        <v>0</v>
      </c>
      <c r="M10" s="2">
        <f>COUNTIFS('Data Training 2022'!$F$6:$F$1048576,Dashboard!$A$4,'Data Training 2022'!$H$6:$H$1048576,Dashboard!B10,'Data Training 2022'!$AC$6:$AC$1048576,"LULUS")</f>
        <v>1</v>
      </c>
      <c r="N10" s="26" t="str">
        <f t="shared" si="9"/>
        <v>NA</v>
      </c>
      <c r="O10" s="2">
        <f>COUNTIFS('Data Training 2022'!$F$6:$F$1048576,Dashboard!$A$4,'Data Training 2022'!$H$6:$H$1048576,Dashboard!B10,'Data Training 2022'!$AD$6:$AD$1048576,"TARGET")</f>
        <v>23</v>
      </c>
      <c r="P10" s="2">
        <f>COUNTIFS('Data Training 2022'!$F$6:$F$1048576,Dashboard!$A$4,'Data Training 2022'!$H$6:$H$1048576,Dashboard!B10,'Data Training 2022'!$AF$6:$AF$1048576,"LULUS")</f>
        <v>0</v>
      </c>
      <c r="Q10" s="26">
        <f t="shared" si="0"/>
        <v>0</v>
      </c>
      <c r="R10" s="2">
        <f>COUNTIFS('Data Training 2022'!$F$6:$F$1048576,Dashboard!$A$4,'Data Training 2022'!$H$6:$H$1048576,Dashboard!B10,'Data Training 2022'!$AG$6:$AG$1048576,"TARGET")</f>
        <v>0</v>
      </c>
      <c r="S10" s="2">
        <f>COUNTIFS('Data Training 2022'!$F$6:$F$1048576,Dashboard!$A$4,'Data Training 2022'!$H$6:$H$1048576,Dashboard!B10,'Data Training 2022'!$AI$6:$AI$1048576,"LULUS")</f>
        <v>3</v>
      </c>
      <c r="T10" s="26" t="str">
        <f t="shared" si="1"/>
        <v>NA</v>
      </c>
      <c r="U10" s="2">
        <f>COUNTIFS('Data Training 2022'!$F$6:$F$1048576,Dashboard!$A$4,'Data Training 2022'!$H$6:$H$1048576,Dashboard!B10,'Data Training 2022'!$AJ$6:$AJ$1048576,"TARGET")</f>
        <v>1</v>
      </c>
      <c r="V10" s="2">
        <f>COUNTIFS('Data Training 2022'!$F$6:$F$1048576,Dashboard!$A$4,'Data Training 2022'!$H$6:$H$1048576,Dashboard!B10,'Data Training 2022'!$AL$6:$AL$1048576,"LULUS")</f>
        <v>1</v>
      </c>
      <c r="W10" s="26">
        <f t="shared" si="2"/>
        <v>1</v>
      </c>
      <c r="X10" s="2">
        <f>COUNTIFS('Data Training 2022'!$F$6:$F$1048576,Dashboard!$A$4,'Data Training 2022'!$H$6:$H$1048576,Dashboard!B10,'Data Training 2022'!$AM$6:$AM$1048576,"TARGET")</f>
        <v>0</v>
      </c>
      <c r="Y10" s="2">
        <f>COUNTIFS('Data Training 2022'!$F$6:$F$1048576,Dashboard!$A$4,'Data Training 2022'!$H$6:$H$1048576,Dashboard!B10,'Data Training 2022'!$AO$6:$AO$1048576,"LULUS")</f>
        <v>1</v>
      </c>
      <c r="Z10" s="26" t="str">
        <f t="shared" si="3"/>
        <v>NA</v>
      </c>
      <c r="AA10" s="2">
        <f>COUNTIFS('Data Training 2022'!$F$6:$F$1048576,Dashboard!$A$4,'Data Training 2022'!$H$6:$H$1048576,Dashboard!B10,'Data Training 2022'!$AP$6:$AP$1048576,"TARGET")</f>
        <v>0</v>
      </c>
      <c r="AB10" s="2">
        <f>COUNTIFS('Data Training 2022'!$F$6:$F$1048576,Dashboard!$A$4,'Data Training 2022'!$H$6:$H$1048576,Dashboard!B10,'Data Training 2022'!$AR$6:$AR$1048576,"LULUS")</f>
        <v>0</v>
      </c>
      <c r="AC10" s="26" t="str">
        <f t="shared" si="4"/>
        <v>NA</v>
      </c>
      <c r="AD10" s="2">
        <f>COUNTIFS('Data Training 2022'!$F$6:$F$1048576,Dashboard!$A$4,'Data Training 2022'!$H$6:$H$1048576,Dashboard!B10,'Data Training 2022'!$AS$6:$AS$1048576,"TARGET")</f>
        <v>0</v>
      </c>
      <c r="AE10" s="2">
        <f>COUNTIFS('Data Training 2022'!$F$6:$F$1048576,Dashboard!$A$4,'Data Training 2022'!$H$6:$H$1048576,Dashboard!B10,'Data Training 2022'!$AU$6:$AU$1048576,"LULUS")</f>
        <v>0</v>
      </c>
      <c r="AF10" s="26" t="str">
        <f t="shared" si="5"/>
        <v>NA</v>
      </c>
    </row>
    <row r="12" spans="1:32">
      <c r="B12" s="32" t="str">
        <f>A4</f>
        <v>PT. SAPTAINDRA SEJATI</v>
      </c>
    </row>
  </sheetData>
  <sheetProtection algorithmName="SHA-512" hashValue="yERLR5+lpUxFWju8FjWt+zcbXt8I3gnR1MQyD9E8/yclwiQ/h4OWQDTS02BDEf2NLnjy9gS7A95peiEuzaoAjw==" saltValue="BtGpP9MlgaGwLIB5zCjOdA==" spinCount="100000" sheet="1" objects="1" scenarios="1"/>
  <mergeCells count="12">
    <mergeCell ref="AD2:AF2"/>
    <mergeCell ref="C2:E2"/>
    <mergeCell ref="B2:B3"/>
    <mergeCell ref="A2:A3"/>
    <mergeCell ref="F2:H2"/>
    <mergeCell ref="I2:K2"/>
    <mergeCell ref="L2:N2"/>
    <mergeCell ref="O2:Q2"/>
    <mergeCell ref="R2:T2"/>
    <mergeCell ref="U2:W2"/>
    <mergeCell ref="X2:Z2"/>
    <mergeCell ref="AA2:AC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CD8741-D1B8-4C5F-8500-4E90EEBECF75}">
          <x14:formula1>
            <xm:f>VALIDASI!$A$2:$A$21</xm:f>
          </x14:formula1>
          <xm:sqref>A4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AA40-65BD-4A7F-B00B-F93A87AF67AD}">
  <sheetPr>
    <tabColor rgb="FF00B050"/>
  </sheetPr>
  <dimension ref="A1:AU1645"/>
  <sheetViews>
    <sheetView zoomScale="85" zoomScaleNormal="85" workbookViewId="0">
      <pane xSplit="5" ySplit="5" topLeftCell="F1379" activePane="bottomRight" state="frozen"/>
      <selection pane="bottomRight" activeCell="G1390" sqref="G1390"/>
      <selection pane="bottomLeft" activeCell="E15" sqref="E15"/>
      <selection pane="topRight" activeCell="E15" sqref="E15"/>
    </sheetView>
  </sheetViews>
  <sheetFormatPr defaultColWidth="9.140625" defaultRowHeight="14.45"/>
  <cols>
    <col min="1" max="1" width="5.85546875" style="14" customWidth="1"/>
    <col min="2" max="2" width="18.85546875" style="8" bestFit="1" customWidth="1"/>
    <col min="3" max="3" width="19.5703125" style="8" bestFit="1" customWidth="1"/>
    <col min="4" max="4" width="9.7109375" style="14" customWidth="1"/>
    <col min="5" max="5" width="32.7109375" style="14" bestFit="1" customWidth="1"/>
    <col min="6" max="6" width="22" style="14" bestFit="1" customWidth="1"/>
    <col min="7" max="7" width="22" style="14" customWidth="1"/>
    <col min="8" max="8" width="11.42578125" style="14" bestFit="1" customWidth="1"/>
    <col min="9" max="9" width="22.7109375" style="14" bestFit="1" customWidth="1"/>
    <col min="10" max="10" width="11.42578125" style="14" customWidth="1"/>
    <col min="11" max="11" width="9.140625" style="8"/>
    <col min="12" max="14" width="14.5703125" style="8" customWidth="1"/>
    <col min="15" max="15" width="10.28515625" style="15" customWidth="1"/>
    <col min="16" max="17" width="10" style="15" customWidth="1"/>
    <col min="18" max="18" width="12.7109375" style="14" customWidth="1"/>
    <col min="19" max="19" width="12.7109375" style="15" customWidth="1"/>
    <col min="20" max="21" width="12.7109375" style="14" customWidth="1"/>
    <col min="22" max="22" width="12.7109375" style="15" customWidth="1"/>
    <col min="23" max="24" width="12.7109375" style="14" customWidth="1"/>
    <col min="25" max="25" width="12.7109375" style="15" customWidth="1"/>
    <col min="26" max="27" width="12.7109375" style="14" customWidth="1"/>
    <col min="28" max="28" width="12.7109375" style="15" customWidth="1"/>
    <col min="29" max="33" width="12.7109375" style="14" customWidth="1"/>
    <col min="34" max="34" width="12.7109375" style="15" customWidth="1"/>
    <col min="35" max="36" width="12.7109375" style="14" customWidth="1"/>
    <col min="37" max="37" width="12.7109375" style="15" customWidth="1"/>
    <col min="38" max="39" width="12.7109375" style="14" customWidth="1"/>
    <col min="40" max="40" width="12.7109375" style="15" customWidth="1"/>
    <col min="41" max="45" width="12.7109375" style="14" customWidth="1"/>
    <col min="46" max="46" width="12.7109375" style="15" customWidth="1"/>
    <col min="47" max="47" width="12.7109375" style="14" customWidth="1"/>
    <col min="48" max="16384" width="9.140625" style="14"/>
  </cols>
  <sheetData>
    <row r="1" spans="1:47" ht="9.9499999999999993" customHeight="1">
      <c r="V1" s="14"/>
    </row>
    <row r="2" spans="1:47">
      <c r="A2" s="18" t="s">
        <v>3974</v>
      </c>
      <c r="V2" s="14"/>
    </row>
    <row r="3" spans="1:47" ht="9.9499999999999993" customHeight="1">
      <c r="A3" s="31">
        <v>0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2">
        <v>31</v>
      </c>
      <c r="AG3" s="12">
        <v>32</v>
      </c>
      <c r="AH3" s="12">
        <v>33</v>
      </c>
      <c r="AI3" s="12">
        <v>34</v>
      </c>
      <c r="AJ3" s="12">
        <v>35</v>
      </c>
      <c r="AK3" s="12">
        <v>36</v>
      </c>
      <c r="AL3" s="12">
        <v>37</v>
      </c>
      <c r="AM3" s="12">
        <v>38</v>
      </c>
      <c r="AN3" s="12">
        <v>39</v>
      </c>
      <c r="AO3" s="12">
        <v>40</v>
      </c>
      <c r="AP3" s="12">
        <v>41</v>
      </c>
      <c r="AQ3" s="12">
        <v>42</v>
      </c>
      <c r="AR3" s="12">
        <v>43</v>
      </c>
      <c r="AS3" s="12">
        <v>44</v>
      </c>
      <c r="AT3" s="12">
        <v>45</v>
      </c>
      <c r="AU3" s="12">
        <v>46</v>
      </c>
    </row>
    <row r="4" spans="1:47" ht="30" customHeight="1">
      <c r="A4" s="68" t="s">
        <v>1</v>
      </c>
      <c r="B4" s="68" t="s">
        <v>2</v>
      </c>
      <c r="C4" s="68" t="s">
        <v>3</v>
      </c>
      <c r="D4" s="68" t="s">
        <v>4</v>
      </c>
      <c r="E4" s="68" t="s">
        <v>5</v>
      </c>
      <c r="F4" s="68" t="s">
        <v>6</v>
      </c>
      <c r="G4" s="68" t="s">
        <v>7</v>
      </c>
      <c r="H4" s="68" t="s">
        <v>8</v>
      </c>
      <c r="I4" s="68" t="s">
        <v>3975</v>
      </c>
      <c r="J4" s="68" t="s">
        <v>3976</v>
      </c>
      <c r="K4" s="68" t="s">
        <v>3977</v>
      </c>
      <c r="L4" s="68" t="s">
        <v>10</v>
      </c>
      <c r="M4" s="68" t="s">
        <v>3978</v>
      </c>
      <c r="N4" s="68" t="s">
        <v>3979</v>
      </c>
      <c r="O4" s="69" t="s">
        <v>3980</v>
      </c>
      <c r="P4" s="69"/>
      <c r="Q4" s="69"/>
      <c r="R4" s="67" t="s">
        <v>3981</v>
      </c>
      <c r="S4" s="67"/>
      <c r="T4" s="67"/>
      <c r="U4" s="67" t="s">
        <v>3981</v>
      </c>
      <c r="V4" s="67"/>
      <c r="W4" s="67"/>
      <c r="X4" s="67" t="s">
        <v>3981</v>
      </c>
      <c r="Y4" s="67"/>
      <c r="Z4" s="67"/>
      <c r="AA4" s="67" t="s">
        <v>3981</v>
      </c>
      <c r="AB4" s="67"/>
      <c r="AC4" s="67"/>
      <c r="AD4" s="67" t="s">
        <v>3981</v>
      </c>
      <c r="AE4" s="67"/>
      <c r="AF4" s="67"/>
      <c r="AG4" s="67" t="s">
        <v>3981</v>
      </c>
      <c r="AH4" s="67"/>
      <c r="AI4" s="67"/>
      <c r="AJ4" s="67" t="s">
        <v>3981</v>
      </c>
      <c r="AK4" s="67"/>
      <c r="AL4" s="67"/>
      <c r="AM4" s="67" t="s">
        <v>3981</v>
      </c>
      <c r="AN4" s="67"/>
      <c r="AO4" s="67"/>
      <c r="AP4" s="67" t="s">
        <v>3981</v>
      </c>
      <c r="AQ4" s="67"/>
      <c r="AR4" s="67"/>
      <c r="AS4" s="67" t="s">
        <v>3981</v>
      </c>
      <c r="AT4" s="67"/>
      <c r="AU4" s="67"/>
    </row>
    <row r="5" spans="1:47" s="13" customFormat="1" ht="30" customHeight="1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16" t="s">
        <v>3954</v>
      </c>
      <c r="P5" s="16" t="s">
        <v>3955</v>
      </c>
      <c r="Q5" s="16" t="s">
        <v>3956</v>
      </c>
      <c r="R5" s="23" t="s">
        <v>3982</v>
      </c>
      <c r="S5" s="24" t="s">
        <v>3983</v>
      </c>
      <c r="T5" s="23" t="s">
        <v>3984</v>
      </c>
      <c r="U5" s="23" t="s">
        <v>3982</v>
      </c>
      <c r="V5" s="24" t="s">
        <v>3985</v>
      </c>
      <c r="W5" s="23" t="s">
        <v>3984</v>
      </c>
      <c r="X5" s="23" t="s">
        <v>3982</v>
      </c>
      <c r="Y5" s="24" t="s">
        <v>3986</v>
      </c>
      <c r="Z5" s="23" t="s">
        <v>3984</v>
      </c>
      <c r="AA5" s="23" t="s">
        <v>3982</v>
      </c>
      <c r="AB5" s="24" t="s">
        <v>3960</v>
      </c>
      <c r="AC5" s="23" t="s">
        <v>3984</v>
      </c>
      <c r="AD5" s="23" t="s">
        <v>3982</v>
      </c>
      <c r="AE5" s="24" t="s">
        <v>3961</v>
      </c>
      <c r="AF5" s="23" t="s">
        <v>3984</v>
      </c>
      <c r="AG5" s="23" t="s">
        <v>3982</v>
      </c>
      <c r="AH5" s="24" t="s">
        <v>3987</v>
      </c>
      <c r="AI5" s="23" t="s">
        <v>3984</v>
      </c>
      <c r="AJ5" s="23" t="s">
        <v>3982</v>
      </c>
      <c r="AK5" s="24" t="s">
        <v>3988</v>
      </c>
      <c r="AL5" s="23" t="s">
        <v>3984</v>
      </c>
      <c r="AM5" s="23" t="s">
        <v>3982</v>
      </c>
      <c r="AN5" s="24" t="s">
        <v>3989</v>
      </c>
      <c r="AO5" s="23" t="s">
        <v>3984</v>
      </c>
      <c r="AP5" s="23" t="s">
        <v>3982</v>
      </c>
      <c r="AQ5" s="24" t="s">
        <v>3990</v>
      </c>
      <c r="AR5" s="23" t="s">
        <v>3984</v>
      </c>
      <c r="AS5" s="23" t="s">
        <v>3982</v>
      </c>
      <c r="AT5" s="24" t="s">
        <v>3991</v>
      </c>
      <c r="AU5" s="23" t="s">
        <v>3984</v>
      </c>
    </row>
    <row r="6" spans="1:47">
      <c r="A6" s="22">
        <v>1</v>
      </c>
      <c r="B6" s="21" t="str">
        <f>TEXT(C6,"00000000")</f>
        <v>00125489</v>
      </c>
      <c r="C6" s="21" t="s">
        <v>1253</v>
      </c>
      <c r="D6" s="22"/>
      <c r="E6" s="22" t="s">
        <v>1254</v>
      </c>
      <c r="F6" s="22" t="s">
        <v>1255</v>
      </c>
      <c r="G6" s="22" t="s">
        <v>1099</v>
      </c>
      <c r="H6" s="22" t="s">
        <v>3972</v>
      </c>
      <c r="I6" s="22" t="s">
        <v>3992</v>
      </c>
      <c r="J6" s="22"/>
      <c r="K6" s="21" t="s">
        <v>3993</v>
      </c>
      <c r="L6" s="21" t="s">
        <v>460</v>
      </c>
      <c r="M6" s="21" t="s">
        <v>3994</v>
      </c>
      <c r="N6" s="21" t="s">
        <v>3995</v>
      </c>
      <c r="O6" s="17" t="str">
        <f>IFERROR(VLOOKUP(B6,POP!$B$5:$I$1048576,7,0),"")</f>
        <v/>
      </c>
      <c r="P6" s="17" t="str">
        <f>IFERROR(VLOOKUP(B6,POM!$B$5:$I$1048576,7,0),"")</f>
        <v/>
      </c>
      <c r="Q6" s="10">
        <f>IFERROR(VLOOKUP(B6,POU!$B$5:$I$1048576,7,0),"")</f>
        <v>39154</v>
      </c>
      <c r="R6" s="21" t="str">
        <f>IF(AND(L6="PENGAWAS",M6="TARGET",N6=""),"TARGET","")</f>
        <v/>
      </c>
      <c r="S6" s="17" t="str">
        <f>IFERROR(VLOOKUP(B6,'PEMBEKALAN POP'!$B$5:$I$1048576,7,0),"")</f>
        <v/>
      </c>
      <c r="T6" s="22" t="str">
        <f>IFERROR(VLOOKUP(B6,'PEMBEKALAN POP'!$B$5:$I$1048576,8,0),"")</f>
        <v/>
      </c>
      <c r="U6" s="21" t="s">
        <v>3994</v>
      </c>
      <c r="V6" s="17" t="e" cm="1">
        <f t="array" ref="V6">MAX(IF(INDUKSI!$B$5:$B$1048576='Data Training 2022'!B6,INDUKSI!$H$5:$H$1048576))</f>
        <v>#N/A</v>
      </c>
      <c r="W6" s="22" t="str">
        <f>IFERROR(VLOOKUP(B6,INDUKSI!$B$5:$I$1048576,8,0),"")</f>
        <v>LULUS</v>
      </c>
      <c r="X6" s="21" t="s">
        <v>3994</v>
      </c>
      <c r="Y6" s="17" cm="1">
        <f t="array" ref="Y6">MAX(IF(REINDUKSI!$B$5:$B$1048576='Data Training 2022'!B6,REINDUKSI!$H$5:$H$1048576))</f>
        <v>0</v>
      </c>
      <c r="Z6" s="22" t="str">
        <f>IFERROR(VLOOKUP(B6,REINDUKSI!$B$5:$I$1048576,8,0),"")</f>
        <v/>
      </c>
      <c r="AA6" s="22" t="str">
        <f>IF(L6="OPERATOR","TARGET",IF(L6="MEKANIK","TARGET",""))</f>
        <v/>
      </c>
      <c r="AB6" s="17" cm="1">
        <f t="array" ref="AB6">MAX(IF(BSA!$B$5:$B$1048576='Data Training 2022'!B6,BSA!$H$5:$H$1048576))</f>
        <v>0</v>
      </c>
      <c r="AC6" s="22" t="str">
        <f>IFERROR(VLOOKUP(B6,BSA!$B$5:$I$1048576,8,0),"")</f>
        <v/>
      </c>
      <c r="AD6" s="22" t="s">
        <v>3994</v>
      </c>
      <c r="AE6" s="22"/>
      <c r="AF6" s="22"/>
      <c r="AG6" s="22" t="str">
        <f>IF(L6="MEKANIK","TARGET","")</f>
        <v/>
      </c>
      <c r="AH6" s="17" cm="1">
        <f t="array" ref="AH6">MAX(IF(ISOLASI!$B$5:$B$1048576='Data Training 2022'!B6,ISOLASI!$H$5:$H$1048576))</f>
        <v>0</v>
      </c>
      <c r="AI6" s="22" t="str">
        <f>IFERROR(VLOOKUP(B6,ISOLASI!$B$5:$I$1048576,8,0),"")</f>
        <v/>
      </c>
      <c r="AJ6" s="22"/>
      <c r="AK6" s="17" cm="1">
        <f t="array" ref="AK6">MAX(IF('DEKAT AIR'!$B$5:$B$1048576='Data Training 2022'!B6,'DEKAT AIR'!$H$5:$H$1048576))</f>
        <v>0</v>
      </c>
      <c r="AL6" s="22" t="str">
        <f>IFERROR(VLOOKUP(B6,'DEKAT AIR'!$B$5:$I$1048576,8,0),"")</f>
        <v/>
      </c>
      <c r="AM6" s="22"/>
      <c r="AN6" s="17" cm="1">
        <f t="array" ref="AN6">MAX(IF(KETINGGIAN!$B$5:$B$1048576='Data Training 2022'!B6,KETINGGIAN!$H$5:$H$1048576))</f>
        <v>0</v>
      </c>
      <c r="AO6" s="22" t="str">
        <f>IFERROR(VLOOKUP(B6,KETINGGIAN!$B$5:$I$1048576,8,0),"")</f>
        <v/>
      </c>
      <c r="AP6" s="22"/>
      <c r="AQ6" s="22"/>
      <c r="AR6" s="22"/>
      <c r="AS6" s="22"/>
      <c r="AT6" s="17" cm="1">
        <f t="array" ref="AT6">MAX(IF(TOOLSKEEPER!$B$5:$B$1048576='Data Training 2022'!B6,TOOLSKEEPER!$H$5:$H$1048576))</f>
        <v>0</v>
      </c>
      <c r="AU6" s="22" t="str">
        <f>IFERROR(VLOOKUP(B6,TOOLSKEEPER!$B$5:$I$1048576,8,0),"")</f>
        <v/>
      </c>
    </row>
    <row r="7" spans="1:47">
      <c r="A7" s="22">
        <f>A6+1</f>
        <v>2</v>
      </c>
      <c r="B7" s="21" t="str">
        <f t="shared" ref="B7:B84" si="0">TEXT(C7,"00000000")</f>
        <v>00108258</v>
      </c>
      <c r="C7" s="21" t="s">
        <v>1405</v>
      </c>
      <c r="D7" s="22"/>
      <c r="E7" s="22" t="s">
        <v>1406</v>
      </c>
      <c r="F7" s="22" t="s">
        <v>1255</v>
      </c>
      <c r="G7" s="22" t="s">
        <v>3996</v>
      </c>
      <c r="H7" s="22" t="s">
        <v>393</v>
      </c>
      <c r="I7" s="22" t="s">
        <v>3992</v>
      </c>
      <c r="J7" s="22"/>
      <c r="K7" s="21" t="s">
        <v>3993</v>
      </c>
      <c r="L7" s="21" t="s">
        <v>460</v>
      </c>
      <c r="M7" s="21" t="s">
        <v>3994</v>
      </c>
      <c r="N7" s="21" t="s">
        <v>3995</v>
      </c>
      <c r="O7" s="17" t="str">
        <f>IFERROR(VLOOKUP(B7,POP!$B$5:$I$1048576,7,0),"")</f>
        <v/>
      </c>
      <c r="P7" s="17">
        <f>IFERROR(VLOOKUP(B7,POM!$B$5:$I$1048576,7,0),"")</f>
        <v>42013</v>
      </c>
      <c r="Q7" s="10" t="str">
        <f>IFERROR(VLOOKUP(B7,POU!$B$5:$I$1048576,7,0),"")</f>
        <v/>
      </c>
      <c r="R7" s="21" t="str">
        <f t="shared" ref="R7:R70" si="1">IF(AND(L7="PENGAWAS",M7="TARGET",N7=""),"TARGET","")</f>
        <v/>
      </c>
      <c r="S7" s="17" t="str">
        <f>IFERROR(VLOOKUP(B7,'PEMBEKALAN POP'!$B$5:$I$1048576,7,0),"")</f>
        <v/>
      </c>
      <c r="T7" s="22" t="str">
        <f>IFERROR(VLOOKUP(B7,'PEMBEKALAN POP'!$B$5:$I$1048576,8,0),"")</f>
        <v/>
      </c>
      <c r="U7" s="21" t="s">
        <v>3994</v>
      </c>
      <c r="V7" s="17" t="e" cm="1">
        <f t="array" ref="V7">MAX(IF(INDUKSI!$B$5:$B$1048576='Data Training 2022'!B7,INDUKSI!$H$5:$H$1048576))</f>
        <v>#N/A</v>
      </c>
      <c r="W7" s="22" t="str">
        <f>IFERROR(VLOOKUP(B7,INDUKSI!$B$5:$I$1048576,8,0),"")</f>
        <v>LULUS</v>
      </c>
      <c r="X7" s="21" t="s">
        <v>3994</v>
      </c>
      <c r="Y7" s="17" cm="1">
        <f t="array" ref="Y7">MAX(IF(REINDUKSI!$B$5:$B$1048576='Data Training 2022'!B7,REINDUKSI!$H$5:$H$1048576))</f>
        <v>44693</v>
      </c>
      <c r="Z7" s="22" t="str">
        <f>IFERROR(VLOOKUP(B7,REINDUKSI!$B$5:$I$1048576,8,0),"")</f>
        <v>LULUS</v>
      </c>
      <c r="AA7" s="22" t="str">
        <f t="shared" ref="AA7:AA70" si="2">IF(L7="OPERATOR","TARGET",IF(L7="MEKANIK","TARGET",""))</f>
        <v/>
      </c>
      <c r="AB7" s="17" cm="1">
        <f t="array" ref="AB7">MAX(IF(BSA!$B$5:$B$1048576='Data Training 2022'!B7,BSA!$H$5:$H$1048576))</f>
        <v>0</v>
      </c>
      <c r="AC7" s="22" t="str">
        <f>IFERROR(VLOOKUP(B7,BSA!$B$5:$I$1048576,8,0),"")</f>
        <v/>
      </c>
      <c r="AD7" s="22" t="s">
        <v>3994</v>
      </c>
      <c r="AE7" s="22"/>
      <c r="AF7" s="22"/>
      <c r="AG7" s="22" t="str">
        <f t="shared" ref="AG7:AG70" si="3">IF(L7="MEKANIK","TARGET","")</f>
        <v/>
      </c>
      <c r="AH7" s="17" cm="1">
        <f t="array" ref="AH7">MAX(IF(ISOLASI!$B$5:$B$1048576='Data Training 2022'!B7,ISOLASI!$H$5:$H$1048576))</f>
        <v>0</v>
      </c>
      <c r="AI7" s="22" t="str">
        <f>IFERROR(VLOOKUP(B7,ISOLASI!$B$5:$I$1048576,8,0),"")</f>
        <v/>
      </c>
      <c r="AJ7" s="22"/>
      <c r="AK7" s="17" cm="1">
        <f t="array" ref="AK7">MAX(IF('DEKAT AIR'!$B$5:$B$1048576='Data Training 2022'!B7,'DEKAT AIR'!$H$5:$H$1048576))</f>
        <v>0</v>
      </c>
      <c r="AL7" s="22" t="str">
        <f>IFERROR(VLOOKUP(B7,'DEKAT AIR'!$B$5:$I$1048576,8,0),"")</f>
        <v/>
      </c>
      <c r="AM7" s="22"/>
      <c r="AN7" s="17" cm="1">
        <f t="array" ref="AN7">MAX(IF(KETINGGIAN!$B$5:$B$1048576='Data Training 2022'!B7,KETINGGIAN!$H$5:$H$1048576))</f>
        <v>0</v>
      </c>
      <c r="AO7" s="22" t="str">
        <f>IFERROR(VLOOKUP(B7,KETINGGIAN!$B$5:$I$1048576,8,0),"")</f>
        <v/>
      </c>
      <c r="AP7" s="22"/>
      <c r="AQ7" s="22"/>
      <c r="AR7" s="22"/>
      <c r="AS7" s="22"/>
      <c r="AT7" s="17" cm="1">
        <f t="array" ref="AT7">MAX(IF(TOOLSKEEPER!$B$5:$B$1048576='Data Training 2022'!B7,TOOLSKEEPER!$H$5:$H$1048576))</f>
        <v>0</v>
      </c>
      <c r="AU7" s="22" t="str">
        <f>IFERROR(VLOOKUP(B7,TOOLSKEEPER!$B$5:$I$1048576,8,0),"")</f>
        <v/>
      </c>
    </row>
    <row r="8" spans="1:47">
      <c r="A8" s="22">
        <f t="shared" ref="A8:A72" si="4">A7+1</f>
        <v>3</v>
      </c>
      <c r="B8" s="21" t="str">
        <f>TEXT(C8,"00000000")</f>
        <v>00118157</v>
      </c>
      <c r="C8" s="21" t="s">
        <v>3777</v>
      </c>
      <c r="D8" s="22"/>
      <c r="E8" s="22" t="s">
        <v>3997</v>
      </c>
      <c r="F8" s="22" t="s">
        <v>1255</v>
      </c>
      <c r="G8" s="22" t="s">
        <v>3998</v>
      </c>
      <c r="H8" s="22" t="s">
        <v>393</v>
      </c>
      <c r="I8" s="22" t="s">
        <v>3992</v>
      </c>
      <c r="J8" s="22"/>
      <c r="K8" s="21" t="s">
        <v>3993</v>
      </c>
      <c r="L8" s="21" t="s">
        <v>460</v>
      </c>
      <c r="M8" s="21" t="s">
        <v>3994</v>
      </c>
      <c r="N8" s="21" t="s">
        <v>3995</v>
      </c>
      <c r="O8" s="17">
        <f>IFERROR(VLOOKUP(B8,POP!$B$5:$I$1048576,7,0),"")</f>
        <v>43444</v>
      </c>
      <c r="P8" s="17" t="str">
        <f>IFERROR(VLOOKUP(B8,POM!$B$5:$I$1048576,7,0),"")</f>
        <v/>
      </c>
      <c r="Q8" s="10" t="str">
        <f>IFERROR(VLOOKUP(B8,POU!$B$5:$I$1048576,7,0),"")</f>
        <v/>
      </c>
      <c r="R8" s="21" t="str">
        <f t="shared" si="1"/>
        <v/>
      </c>
      <c r="S8" s="17" t="str">
        <f>IFERROR(VLOOKUP(B8,'PEMBEKALAN POP'!$B$5:$I$1048576,7,0),"")</f>
        <v/>
      </c>
      <c r="T8" s="22" t="str">
        <f>IFERROR(VLOOKUP(B8,'PEMBEKALAN POP'!$B$5:$I$1048576,8,0),"")</f>
        <v/>
      </c>
      <c r="U8" s="21" t="s">
        <v>3994</v>
      </c>
      <c r="V8" s="17" t="e" cm="1">
        <f t="array" ref="V8">MAX(IF(INDUKSI!$B$5:$B$1048576='Data Training 2022'!B8,INDUKSI!$H$5:$H$1048576))</f>
        <v>#N/A</v>
      </c>
      <c r="W8" s="22" t="str">
        <f>IFERROR(VLOOKUP(B8,INDUKSI!$B$5:$I$1048576,8,0),"")</f>
        <v>LULUS</v>
      </c>
      <c r="X8" s="21" t="s">
        <v>3994</v>
      </c>
      <c r="Y8" s="17" cm="1">
        <f t="array" ref="Y8">MAX(IF(REINDUKSI!$B$5:$B$1048576='Data Training 2022'!B8,REINDUKSI!$H$5:$H$1048576))</f>
        <v>0</v>
      </c>
      <c r="Z8" s="22" t="str">
        <f>IFERROR(VLOOKUP(B8,REINDUKSI!$B$5:$I$1048576,8,0),"")</f>
        <v/>
      </c>
      <c r="AA8" s="22" t="str">
        <f t="shared" si="2"/>
        <v/>
      </c>
      <c r="AB8" s="17" cm="1">
        <f t="array" ref="AB8">MAX(IF(BSA!$B$5:$B$1048576='Data Training 2022'!B8,BSA!$H$5:$H$1048576))</f>
        <v>0</v>
      </c>
      <c r="AC8" s="22" t="str">
        <f>IFERROR(VLOOKUP(B8,BSA!$B$5:$I$1048576,8,0),"")</f>
        <v/>
      </c>
      <c r="AD8" s="22" t="s">
        <v>3994</v>
      </c>
      <c r="AE8" s="22"/>
      <c r="AF8" s="22"/>
      <c r="AG8" s="22" t="str">
        <f t="shared" si="3"/>
        <v/>
      </c>
      <c r="AH8" s="17" cm="1">
        <f t="array" ref="AH8">MAX(IF(ISOLASI!$B$5:$B$1048576='Data Training 2022'!B8,ISOLASI!$H$5:$H$1048576))</f>
        <v>0</v>
      </c>
      <c r="AI8" s="22" t="str">
        <f>IFERROR(VLOOKUP(B8,ISOLASI!$B$5:$I$1048576,8,0),"")</f>
        <v/>
      </c>
      <c r="AJ8" s="22"/>
      <c r="AK8" s="17" cm="1">
        <f t="array" ref="AK8">MAX(IF('DEKAT AIR'!$B$5:$B$1048576='Data Training 2022'!B8,'DEKAT AIR'!$H$5:$H$1048576))</f>
        <v>0</v>
      </c>
      <c r="AL8" s="22" t="str">
        <f>IFERROR(VLOOKUP(B8,'DEKAT AIR'!$B$5:$I$1048576,8,0),"")</f>
        <v/>
      </c>
      <c r="AM8" s="22"/>
      <c r="AN8" s="17" cm="1">
        <f t="array" ref="AN8">MAX(IF(KETINGGIAN!$B$5:$B$1048576='Data Training 2022'!B8,KETINGGIAN!$H$5:$H$1048576))</f>
        <v>0</v>
      </c>
      <c r="AO8" s="22" t="str">
        <f>IFERROR(VLOOKUP(B8,KETINGGIAN!$B$5:$I$1048576,8,0),"")</f>
        <v/>
      </c>
      <c r="AP8" s="22"/>
      <c r="AQ8" s="22"/>
      <c r="AR8" s="22"/>
      <c r="AS8" s="22"/>
      <c r="AT8" s="17" cm="1">
        <f t="array" ref="AT8">MAX(IF(TOOLSKEEPER!$B$5:$B$1048576='Data Training 2022'!B8,TOOLSKEEPER!$H$5:$H$1048576))</f>
        <v>0</v>
      </c>
      <c r="AU8" s="22" t="str">
        <f>IFERROR(VLOOKUP(B8,TOOLSKEEPER!$B$5:$I$1048576,8,0),"")</f>
        <v/>
      </c>
    </row>
    <row r="9" spans="1:47">
      <c r="A9" s="22">
        <f t="shared" si="4"/>
        <v>4</v>
      </c>
      <c r="B9" s="21" t="str">
        <f>TEXT(C9,"00000000")</f>
        <v>01111018</v>
      </c>
      <c r="C9" s="21" t="s">
        <v>2249</v>
      </c>
      <c r="D9" s="22"/>
      <c r="E9" s="22" t="s">
        <v>2250</v>
      </c>
      <c r="F9" s="22" t="s">
        <v>1255</v>
      </c>
      <c r="G9" s="22" t="s">
        <v>3998</v>
      </c>
      <c r="H9" s="22" t="s">
        <v>393</v>
      </c>
      <c r="I9" s="22" t="s">
        <v>3992</v>
      </c>
      <c r="J9" s="22"/>
      <c r="K9" s="21" t="s">
        <v>3993</v>
      </c>
      <c r="L9" s="21" t="s">
        <v>460</v>
      </c>
      <c r="M9" s="21" t="s">
        <v>3994</v>
      </c>
      <c r="N9" s="21" t="s">
        <v>3995</v>
      </c>
      <c r="O9" s="17">
        <f>IFERROR(VLOOKUP(B9,POP!$B$5:$I$1048576,7,0),"")</f>
        <v>42475</v>
      </c>
      <c r="P9" s="17" t="str">
        <f>IFERROR(VLOOKUP(B9,POM!$B$5:$I$1048576,7,0),"")</f>
        <v/>
      </c>
      <c r="Q9" s="10" t="str">
        <f>IFERROR(VLOOKUP(B9,POU!$B$5:$I$1048576,7,0),"")</f>
        <v/>
      </c>
      <c r="R9" s="21" t="str">
        <f t="shared" si="1"/>
        <v/>
      </c>
      <c r="S9" s="17" t="str">
        <f>IFERROR(VLOOKUP(B9,'PEMBEKALAN POP'!$B$5:$I$1048576,7,0),"")</f>
        <v/>
      </c>
      <c r="T9" s="22" t="str">
        <f>IFERROR(VLOOKUP(B9,'PEMBEKALAN POP'!$B$5:$I$1048576,8,0),"")</f>
        <v/>
      </c>
      <c r="U9" s="21" t="s">
        <v>3994</v>
      </c>
      <c r="V9" s="17" t="e" cm="1">
        <f t="array" ref="V9">MAX(IF(INDUKSI!$B$5:$B$1048576='Data Training 2022'!B9,INDUKSI!$H$5:$H$1048576))</f>
        <v>#N/A</v>
      </c>
      <c r="W9" s="22" t="str">
        <f>IFERROR(VLOOKUP(B9,INDUKSI!$B$5:$I$1048576,8,0),"")</f>
        <v>LULUS</v>
      </c>
      <c r="X9" s="21" t="s">
        <v>3994</v>
      </c>
      <c r="Y9" s="17" cm="1">
        <f t="array" ref="Y9">MAX(IF(REINDUKSI!$B$5:$B$1048576='Data Training 2022'!B9,REINDUKSI!$H$5:$H$1048576))</f>
        <v>44476</v>
      </c>
      <c r="Z9" s="22" t="str">
        <f>IFERROR(VLOOKUP(B9,REINDUKSI!$B$5:$I$1048576,8,0),"")</f>
        <v>LULUS</v>
      </c>
      <c r="AA9" s="22" t="str">
        <f t="shared" si="2"/>
        <v/>
      </c>
      <c r="AB9" s="17" cm="1">
        <f t="array" ref="AB9">MAX(IF(BSA!$B$5:$B$1048576='Data Training 2022'!B9,BSA!$H$5:$H$1048576))</f>
        <v>0</v>
      </c>
      <c r="AC9" s="22" t="str">
        <f>IFERROR(VLOOKUP(B9,BSA!$B$5:$I$1048576,8,0),"")</f>
        <v/>
      </c>
      <c r="AD9" s="22" t="s">
        <v>3994</v>
      </c>
      <c r="AE9" s="22"/>
      <c r="AF9" s="22"/>
      <c r="AG9" s="22" t="str">
        <f t="shared" si="3"/>
        <v/>
      </c>
      <c r="AH9" s="17" cm="1">
        <f t="array" ref="AH9">MAX(IF(ISOLASI!$B$5:$B$1048576='Data Training 2022'!B9,ISOLASI!$H$5:$H$1048576))</f>
        <v>0</v>
      </c>
      <c r="AI9" s="22" t="str">
        <f>IFERROR(VLOOKUP(B9,ISOLASI!$B$5:$I$1048576,8,0),"")</f>
        <v/>
      </c>
      <c r="AJ9" s="22"/>
      <c r="AK9" s="17" cm="1">
        <f t="array" ref="AK9">MAX(IF('DEKAT AIR'!$B$5:$B$1048576='Data Training 2022'!B9,'DEKAT AIR'!$H$5:$H$1048576))</f>
        <v>0</v>
      </c>
      <c r="AL9" s="22" t="str">
        <f>IFERROR(VLOOKUP(B9,'DEKAT AIR'!$B$5:$I$1048576,8,0),"")</f>
        <v/>
      </c>
      <c r="AM9" s="22"/>
      <c r="AN9" s="17" cm="1">
        <f t="array" ref="AN9">MAX(IF(KETINGGIAN!$B$5:$B$1048576='Data Training 2022'!B9,KETINGGIAN!$H$5:$H$1048576))</f>
        <v>0</v>
      </c>
      <c r="AO9" s="22" t="str">
        <f>IFERROR(VLOOKUP(B9,KETINGGIAN!$B$5:$I$1048576,8,0),"")</f>
        <v/>
      </c>
      <c r="AP9" s="22"/>
      <c r="AQ9" s="22"/>
      <c r="AR9" s="22"/>
      <c r="AS9" s="22"/>
      <c r="AT9" s="17" cm="1">
        <f t="array" ref="AT9">MAX(IF(TOOLSKEEPER!$B$5:$B$1048576='Data Training 2022'!B9,TOOLSKEEPER!$H$5:$H$1048576))</f>
        <v>0</v>
      </c>
      <c r="AU9" s="22" t="str">
        <f>IFERROR(VLOOKUP(B9,TOOLSKEEPER!$B$5:$I$1048576,8,0),"")</f>
        <v/>
      </c>
    </row>
    <row r="10" spans="1:47">
      <c r="A10" s="22">
        <f t="shared" si="4"/>
        <v>5</v>
      </c>
      <c r="B10" s="21" t="str">
        <f t="shared" si="0"/>
        <v>00108425</v>
      </c>
      <c r="C10" s="21" t="s">
        <v>1976</v>
      </c>
      <c r="D10" s="22"/>
      <c r="E10" s="22" t="s">
        <v>1977</v>
      </c>
      <c r="F10" s="22" t="s">
        <v>1255</v>
      </c>
      <c r="G10" s="22" t="s">
        <v>3998</v>
      </c>
      <c r="H10" s="22" t="s">
        <v>393</v>
      </c>
      <c r="I10" s="22" t="s">
        <v>3992</v>
      </c>
      <c r="J10" s="22"/>
      <c r="K10" s="21" t="s">
        <v>3993</v>
      </c>
      <c r="L10" s="21" t="s">
        <v>460</v>
      </c>
      <c r="M10" s="21" t="s">
        <v>3994</v>
      </c>
      <c r="N10" s="21" t="s">
        <v>3995</v>
      </c>
      <c r="O10" s="17">
        <f>IFERROR(VLOOKUP(B10,POP!$B$5:$I$1048576,7,0),"")</f>
        <v>42041</v>
      </c>
      <c r="P10" s="17" t="str">
        <f>IFERROR(VLOOKUP(B10,POM!$B$5:$I$1048576,7,0),"")</f>
        <v/>
      </c>
      <c r="Q10" s="10" t="str">
        <f>IFERROR(VLOOKUP(B10,POU!$B$5:$I$1048576,7,0),"")</f>
        <v/>
      </c>
      <c r="R10" s="21" t="str">
        <f t="shared" si="1"/>
        <v/>
      </c>
      <c r="S10" s="17" t="str">
        <f>IFERROR(VLOOKUP(B10,'PEMBEKALAN POP'!$B$5:$I$1048576,7,0),"")</f>
        <v/>
      </c>
      <c r="T10" s="22" t="str">
        <f>IFERROR(VLOOKUP(B10,'PEMBEKALAN POP'!$B$5:$I$1048576,8,0),"")</f>
        <v/>
      </c>
      <c r="U10" s="21" t="s">
        <v>3994</v>
      </c>
      <c r="V10" s="17" t="e" cm="1">
        <f t="array" ref="V10">MAX(IF(INDUKSI!$B$5:$B$1048576='Data Training 2022'!B10,INDUKSI!$H$5:$H$1048576))</f>
        <v>#N/A</v>
      </c>
      <c r="W10" s="22" t="str">
        <f>IFERROR(VLOOKUP(B10,INDUKSI!$B$5:$I$1048576,8,0),"")</f>
        <v>LULUS</v>
      </c>
      <c r="X10" s="21" t="s">
        <v>3994</v>
      </c>
      <c r="Y10" s="17" cm="1">
        <f t="array" ref="Y10">MAX(IF(REINDUKSI!$B$5:$B$1048576='Data Training 2022'!B10,REINDUKSI!$H$5:$H$1048576))</f>
        <v>0</v>
      </c>
      <c r="Z10" s="22" t="str">
        <f>IFERROR(VLOOKUP(B10,REINDUKSI!$B$5:$I$1048576,8,0),"")</f>
        <v/>
      </c>
      <c r="AA10" s="22" t="str">
        <f t="shared" si="2"/>
        <v/>
      </c>
      <c r="AB10" s="17" cm="1">
        <f t="array" ref="AB10">MAX(IF(BSA!$B$5:$B$1048576='Data Training 2022'!B10,BSA!$H$5:$H$1048576))</f>
        <v>0</v>
      </c>
      <c r="AC10" s="22" t="str">
        <f>IFERROR(VLOOKUP(B10,BSA!$B$5:$I$1048576,8,0),"")</f>
        <v/>
      </c>
      <c r="AD10" s="22" t="s">
        <v>3994</v>
      </c>
      <c r="AE10" s="22"/>
      <c r="AF10" s="22"/>
      <c r="AG10" s="22" t="str">
        <f t="shared" si="3"/>
        <v/>
      </c>
      <c r="AH10" s="17" cm="1">
        <f t="array" ref="AH10">MAX(IF(ISOLASI!$B$5:$B$1048576='Data Training 2022'!B10,ISOLASI!$H$5:$H$1048576))</f>
        <v>0</v>
      </c>
      <c r="AI10" s="22" t="str">
        <f>IFERROR(VLOOKUP(B10,ISOLASI!$B$5:$I$1048576,8,0),"")</f>
        <v/>
      </c>
      <c r="AJ10" s="22"/>
      <c r="AK10" s="17" cm="1">
        <f t="array" ref="AK10">MAX(IF('DEKAT AIR'!$B$5:$B$1048576='Data Training 2022'!B10,'DEKAT AIR'!$H$5:$H$1048576))</f>
        <v>0</v>
      </c>
      <c r="AL10" s="22" t="str">
        <f>IFERROR(VLOOKUP(B10,'DEKAT AIR'!$B$5:$I$1048576,8,0),"")</f>
        <v/>
      </c>
      <c r="AM10" s="22"/>
      <c r="AN10" s="17" cm="1">
        <f t="array" ref="AN10">MAX(IF(KETINGGIAN!$B$5:$B$1048576='Data Training 2022'!B10,KETINGGIAN!$H$5:$H$1048576))</f>
        <v>0</v>
      </c>
      <c r="AO10" s="22" t="str">
        <f>IFERROR(VLOOKUP(B10,KETINGGIAN!$B$5:$I$1048576,8,0),"")</f>
        <v/>
      </c>
      <c r="AP10" s="22"/>
      <c r="AQ10" s="22"/>
      <c r="AR10" s="22"/>
      <c r="AS10" s="22"/>
      <c r="AT10" s="17" cm="1">
        <f t="array" ref="AT10">MAX(IF(TOOLSKEEPER!$B$5:$B$1048576='Data Training 2022'!B10,TOOLSKEEPER!$H$5:$H$1048576))</f>
        <v>0</v>
      </c>
      <c r="AU10" s="22" t="str">
        <f>IFERROR(VLOOKUP(B10,TOOLSKEEPER!$B$5:$I$1048576,8,0),"")</f>
        <v/>
      </c>
    </row>
    <row r="11" spans="1:47">
      <c r="A11" s="22">
        <f t="shared" si="4"/>
        <v>6</v>
      </c>
      <c r="B11" s="21" t="str">
        <f t="shared" si="0"/>
        <v>00117238</v>
      </c>
      <c r="C11" s="21" t="s">
        <v>2010</v>
      </c>
      <c r="D11" s="22"/>
      <c r="E11" s="22" t="s">
        <v>2011</v>
      </c>
      <c r="F11" s="22" t="s">
        <v>1255</v>
      </c>
      <c r="G11" s="22" t="s">
        <v>1500</v>
      </c>
      <c r="H11" s="22" t="s">
        <v>393</v>
      </c>
      <c r="I11" s="22" t="s">
        <v>3992</v>
      </c>
      <c r="J11" s="22"/>
      <c r="K11" s="21" t="s">
        <v>3993</v>
      </c>
      <c r="L11" s="21" t="s">
        <v>460</v>
      </c>
      <c r="M11" s="21" t="s">
        <v>3994</v>
      </c>
      <c r="N11" s="21" t="s">
        <v>3995</v>
      </c>
      <c r="O11" s="17">
        <f>IFERROR(VLOOKUP(B11,POP!$B$5:$I$1048576,7,0),"")</f>
        <v>43523</v>
      </c>
      <c r="P11" s="17" t="str">
        <f>IFERROR(VLOOKUP(B11,POM!$B$5:$I$1048576,7,0),"")</f>
        <v/>
      </c>
      <c r="Q11" s="10" t="str">
        <f>IFERROR(VLOOKUP(B11,POU!$B$5:$I$1048576,7,0),"")</f>
        <v/>
      </c>
      <c r="R11" s="21" t="str">
        <f t="shared" si="1"/>
        <v/>
      </c>
      <c r="S11" s="17" t="str">
        <f>IFERROR(VLOOKUP(B11,'PEMBEKALAN POP'!$B$5:$I$1048576,7,0),"")</f>
        <v/>
      </c>
      <c r="T11" s="22" t="str">
        <f>IFERROR(VLOOKUP(B11,'PEMBEKALAN POP'!$B$5:$I$1048576,8,0),"")</f>
        <v/>
      </c>
      <c r="U11" s="21" t="s">
        <v>3994</v>
      </c>
      <c r="V11" s="17" t="e" cm="1">
        <f t="array" ref="V11">MAX(IF(INDUKSI!$B$5:$B$1048576='Data Training 2022'!B11,INDUKSI!$H$5:$H$1048576))</f>
        <v>#N/A</v>
      </c>
      <c r="W11" s="22" t="str">
        <f>IFERROR(VLOOKUP(B11,INDUKSI!$B$5:$I$1048576,8,0),"")</f>
        <v>LULUS</v>
      </c>
      <c r="X11" s="21" t="s">
        <v>3994</v>
      </c>
      <c r="Y11" s="17" cm="1">
        <f t="array" ref="Y11">MAX(IF(REINDUKSI!$B$5:$B$1048576='Data Training 2022'!B11,REINDUKSI!$H$5:$H$1048576))</f>
        <v>44549</v>
      </c>
      <c r="Z11" s="22" t="str">
        <f>IFERROR(VLOOKUP(B11,REINDUKSI!$B$5:$I$1048576,8,0),"")</f>
        <v>LULUS</v>
      </c>
      <c r="AA11" s="22" t="str">
        <f t="shared" si="2"/>
        <v/>
      </c>
      <c r="AB11" s="17" cm="1">
        <f t="array" ref="AB11">MAX(IF(BSA!$B$5:$B$1048576='Data Training 2022'!B11,BSA!$H$5:$H$1048576))</f>
        <v>0</v>
      </c>
      <c r="AC11" s="22" t="str">
        <f>IFERROR(VLOOKUP(B11,BSA!$B$5:$I$1048576,8,0),"")</f>
        <v/>
      </c>
      <c r="AD11" s="22" t="s">
        <v>3994</v>
      </c>
      <c r="AE11" s="22"/>
      <c r="AF11" s="22"/>
      <c r="AG11" s="22" t="str">
        <f t="shared" si="3"/>
        <v/>
      </c>
      <c r="AH11" s="17" cm="1">
        <f t="array" ref="AH11">MAX(IF(ISOLASI!$B$5:$B$1048576='Data Training 2022'!B11,ISOLASI!$H$5:$H$1048576))</f>
        <v>0</v>
      </c>
      <c r="AI11" s="22" t="str">
        <f>IFERROR(VLOOKUP(B11,ISOLASI!$B$5:$I$1048576,8,0),"")</f>
        <v/>
      </c>
      <c r="AJ11" s="22"/>
      <c r="AK11" s="17" cm="1">
        <f t="array" ref="AK11">MAX(IF('DEKAT AIR'!$B$5:$B$1048576='Data Training 2022'!B11,'DEKAT AIR'!$H$5:$H$1048576))</f>
        <v>0</v>
      </c>
      <c r="AL11" s="22" t="str">
        <f>IFERROR(VLOOKUP(B11,'DEKAT AIR'!$B$5:$I$1048576,8,0),"")</f>
        <v/>
      </c>
      <c r="AM11" s="22"/>
      <c r="AN11" s="17" cm="1">
        <f t="array" ref="AN11">MAX(IF(KETINGGIAN!$B$5:$B$1048576='Data Training 2022'!B11,KETINGGIAN!$H$5:$H$1048576))</f>
        <v>0</v>
      </c>
      <c r="AO11" s="22" t="str">
        <f>IFERROR(VLOOKUP(B11,KETINGGIAN!$B$5:$I$1048576,8,0),"")</f>
        <v/>
      </c>
      <c r="AP11" s="22"/>
      <c r="AQ11" s="22"/>
      <c r="AR11" s="22"/>
      <c r="AS11" s="22"/>
      <c r="AT11" s="17" cm="1">
        <f t="array" ref="AT11">MAX(IF(TOOLSKEEPER!$B$5:$B$1048576='Data Training 2022'!B11,TOOLSKEEPER!$H$5:$H$1048576))</f>
        <v>0</v>
      </c>
      <c r="AU11" s="22" t="str">
        <f>IFERROR(VLOOKUP(B11,TOOLSKEEPER!$B$5:$I$1048576,8,0),"")</f>
        <v/>
      </c>
    </row>
    <row r="12" spans="1:47">
      <c r="A12" s="22">
        <f t="shared" si="4"/>
        <v>7</v>
      </c>
      <c r="B12" s="21" t="str">
        <f t="shared" si="0"/>
        <v>00117261</v>
      </c>
      <c r="C12" s="21" t="s">
        <v>3656</v>
      </c>
      <c r="D12" s="22"/>
      <c r="E12" s="22" t="s">
        <v>3657</v>
      </c>
      <c r="F12" s="22" t="s">
        <v>1255</v>
      </c>
      <c r="G12" s="22" t="s">
        <v>1500</v>
      </c>
      <c r="H12" s="22" t="s">
        <v>393</v>
      </c>
      <c r="I12" s="22" t="s">
        <v>3992</v>
      </c>
      <c r="J12" s="22"/>
      <c r="K12" s="21" t="s">
        <v>3993</v>
      </c>
      <c r="L12" s="21" t="s">
        <v>460</v>
      </c>
      <c r="M12" s="21" t="s">
        <v>3994</v>
      </c>
      <c r="N12" s="21" t="s">
        <v>3995</v>
      </c>
      <c r="O12" s="17">
        <f>IFERROR(VLOOKUP(B12,POP!$B$5:$I$1048576,7,0),"")</f>
        <v>44438</v>
      </c>
      <c r="P12" s="17" t="str">
        <f>IFERROR(VLOOKUP(B12,POM!$B$5:$I$1048576,7,0),"")</f>
        <v/>
      </c>
      <c r="Q12" s="10" t="str">
        <f>IFERROR(VLOOKUP(B12,POU!$B$5:$I$1048576,7,0),"")</f>
        <v/>
      </c>
      <c r="R12" s="21" t="str">
        <f t="shared" si="1"/>
        <v/>
      </c>
      <c r="S12" s="17" t="str">
        <f>IFERROR(VLOOKUP(B12,'PEMBEKALAN POP'!$B$5:$I$1048576,7,0),"")</f>
        <v/>
      </c>
      <c r="T12" s="22" t="str">
        <f>IFERROR(VLOOKUP(B12,'PEMBEKALAN POP'!$B$5:$I$1048576,8,0),"")</f>
        <v/>
      </c>
      <c r="U12" s="21" t="s">
        <v>3994</v>
      </c>
      <c r="V12" s="17" t="e" cm="1">
        <f t="array" ref="V12">MAX(IF(INDUKSI!$B$5:$B$1048576='Data Training 2022'!B12,INDUKSI!$H$5:$H$1048576))</f>
        <v>#N/A</v>
      </c>
      <c r="W12" s="22" t="str">
        <f>IFERROR(VLOOKUP(B12,INDUKSI!$B$5:$I$1048576,8,0),"")</f>
        <v>LULUS</v>
      </c>
      <c r="X12" s="21" t="s">
        <v>3994</v>
      </c>
      <c r="Y12" s="17" cm="1">
        <f t="array" ref="Y12">MAX(IF(REINDUKSI!$B$5:$B$1048576='Data Training 2022'!B12,REINDUKSI!$H$5:$H$1048576))</f>
        <v>44461</v>
      </c>
      <c r="Z12" s="22" t="str">
        <f>IFERROR(VLOOKUP(B12,REINDUKSI!$B$5:$I$1048576,8,0),"")</f>
        <v>LULUS</v>
      </c>
      <c r="AA12" s="22" t="str">
        <f t="shared" si="2"/>
        <v/>
      </c>
      <c r="AB12" s="17" cm="1">
        <f t="array" ref="AB12">MAX(IF(BSA!$B$5:$B$1048576='Data Training 2022'!B12,BSA!$H$5:$H$1048576))</f>
        <v>0</v>
      </c>
      <c r="AC12" s="22" t="str">
        <f>IFERROR(VLOOKUP(B12,BSA!$B$5:$I$1048576,8,0),"")</f>
        <v/>
      </c>
      <c r="AD12" s="22" t="s">
        <v>3994</v>
      </c>
      <c r="AE12" s="22"/>
      <c r="AF12" s="22"/>
      <c r="AG12" s="22" t="str">
        <f t="shared" si="3"/>
        <v/>
      </c>
      <c r="AH12" s="17" cm="1">
        <f t="array" ref="AH12">MAX(IF(ISOLASI!$B$5:$B$1048576='Data Training 2022'!B12,ISOLASI!$H$5:$H$1048576))</f>
        <v>0</v>
      </c>
      <c r="AI12" s="22" t="str">
        <f>IFERROR(VLOOKUP(B12,ISOLASI!$B$5:$I$1048576,8,0),"")</f>
        <v/>
      </c>
      <c r="AJ12" s="22"/>
      <c r="AK12" s="17" cm="1">
        <f t="array" ref="AK12">MAX(IF('DEKAT AIR'!$B$5:$B$1048576='Data Training 2022'!B12,'DEKAT AIR'!$H$5:$H$1048576))</f>
        <v>0</v>
      </c>
      <c r="AL12" s="22" t="str">
        <f>IFERROR(VLOOKUP(B12,'DEKAT AIR'!$B$5:$I$1048576,8,0),"")</f>
        <v/>
      </c>
      <c r="AM12" s="22"/>
      <c r="AN12" s="17" cm="1">
        <f t="array" ref="AN12">MAX(IF(KETINGGIAN!$B$5:$B$1048576='Data Training 2022'!B12,KETINGGIAN!$H$5:$H$1048576))</f>
        <v>0</v>
      </c>
      <c r="AO12" s="22" t="str">
        <f>IFERROR(VLOOKUP(B12,KETINGGIAN!$B$5:$I$1048576,8,0),"")</f>
        <v/>
      </c>
      <c r="AP12" s="22"/>
      <c r="AQ12" s="22"/>
      <c r="AR12" s="22"/>
      <c r="AS12" s="22"/>
      <c r="AT12" s="17" cm="1">
        <f t="array" ref="AT12">MAX(IF(TOOLSKEEPER!$B$5:$B$1048576='Data Training 2022'!B12,TOOLSKEEPER!$H$5:$H$1048576))</f>
        <v>0</v>
      </c>
      <c r="AU12" s="22" t="str">
        <f>IFERROR(VLOOKUP(B12,TOOLSKEEPER!$B$5:$I$1048576,8,0),"")</f>
        <v/>
      </c>
    </row>
    <row r="13" spans="1:47">
      <c r="A13" s="22">
        <f t="shared" si="4"/>
        <v>8</v>
      </c>
      <c r="B13" s="21" t="str">
        <f t="shared" si="0"/>
        <v>00117347</v>
      </c>
      <c r="C13" s="21" t="s">
        <v>3175</v>
      </c>
      <c r="D13" s="22"/>
      <c r="E13" s="22" t="s">
        <v>3999</v>
      </c>
      <c r="F13" s="22" t="s">
        <v>1255</v>
      </c>
      <c r="G13" s="22" t="s">
        <v>1500</v>
      </c>
      <c r="H13" s="22" t="s">
        <v>393</v>
      </c>
      <c r="I13" s="22" t="s">
        <v>3992</v>
      </c>
      <c r="J13" s="22"/>
      <c r="K13" s="21" t="s">
        <v>3993</v>
      </c>
      <c r="L13" s="21" t="s">
        <v>460</v>
      </c>
      <c r="M13" s="21" t="s">
        <v>3994</v>
      </c>
      <c r="N13" s="21" t="s">
        <v>3995</v>
      </c>
      <c r="O13" s="17">
        <f>IFERROR(VLOOKUP(B13,POP!$B$5:$I$1048576,7,0),"")</f>
        <v>44237</v>
      </c>
      <c r="P13" s="17" t="str">
        <f>IFERROR(VLOOKUP(B13,POM!$B$5:$I$1048576,7,0),"")</f>
        <v/>
      </c>
      <c r="Q13" s="10" t="str">
        <f>IFERROR(VLOOKUP(B13,POU!$B$5:$I$1048576,7,0),"")</f>
        <v/>
      </c>
      <c r="R13" s="21" t="str">
        <f t="shared" si="1"/>
        <v/>
      </c>
      <c r="S13" s="17" t="str">
        <f>IFERROR(VLOOKUP(B13,'PEMBEKALAN POP'!$B$5:$I$1048576,7,0),"")</f>
        <v/>
      </c>
      <c r="T13" s="22" t="str">
        <f>IFERROR(VLOOKUP(B13,'PEMBEKALAN POP'!$B$5:$I$1048576,8,0),"")</f>
        <v/>
      </c>
      <c r="U13" s="21" t="s">
        <v>3994</v>
      </c>
      <c r="V13" s="17" t="e" cm="1">
        <f t="array" ref="V13">MAX(IF(INDUKSI!$B$5:$B$1048576='Data Training 2022'!B13,INDUKSI!$H$5:$H$1048576))</f>
        <v>#N/A</v>
      </c>
      <c r="W13" s="22" t="str">
        <f>IFERROR(VLOOKUP(B13,INDUKSI!$B$5:$I$1048576,8,0),"")</f>
        <v>LULUS</v>
      </c>
      <c r="X13" s="21" t="s">
        <v>3994</v>
      </c>
      <c r="Y13" s="17" cm="1">
        <f t="array" ref="Y13">MAX(IF(REINDUKSI!$B$5:$B$1048576='Data Training 2022'!B13,REINDUKSI!$H$5:$H$1048576))</f>
        <v>0</v>
      </c>
      <c r="Z13" s="22" t="str">
        <f>IFERROR(VLOOKUP(B13,REINDUKSI!$B$5:$I$1048576,8,0),"")</f>
        <v/>
      </c>
      <c r="AA13" s="22" t="str">
        <f t="shared" si="2"/>
        <v/>
      </c>
      <c r="AB13" s="17" cm="1">
        <f t="array" ref="AB13">MAX(IF(BSA!$B$5:$B$1048576='Data Training 2022'!B13,BSA!$H$5:$H$1048576))</f>
        <v>0</v>
      </c>
      <c r="AC13" s="22" t="str">
        <f>IFERROR(VLOOKUP(B13,BSA!$B$5:$I$1048576,8,0),"")</f>
        <v/>
      </c>
      <c r="AD13" s="22" t="s">
        <v>3994</v>
      </c>
      <c r="AE13" s="22"/>
      <c r="AF13" s="22"/>
      <c r="AG13" s="22" t="str">
        <f t="shared" si="3"/>
        <v/>
      </c>
      <c r="AH13" s="17" cm="1">
        <f t="array" ref="AH13">MAX(IF(ISOLASI!$B$5:$B$1048576='Data Training 2022'!B13,ISOLASI!$H$5:$H$1048576))</f>
        <v>0</v>
      </c>
      <c r="AI13" s="22" t="str">
        <f>IFERROR(VLOOKUP(B13,ISOLASI!$B$5:$I$1048576,8,0),"")</f>
        <v/>
      </c>
      <c r="AJ13" s="22"/>
      <c r="AK13" s="17" cm="1">
        <f t="array" ref="AK13">MAX(IF('DEKAT AIR'!$B$5:$B$1048576='Data Training 2022'!B13,'DEKAT AIR'!$H$5:$H$1048576))</f>
        <v>0</v>
      </c>
      <c r="AL13" s="22" t="str">
        <f>IFERROR(VLOOKUP(B13,'DEKAT AIR'!$B$5:$I$1048576,8,0),"")</f>
        <v/>
      </c>
      <c r="AM13" s="22"/>
      <c r="AN13" s="17" cm="1">
        <f t="array" ref="AN13">MAX(IF(KETINGGIAN!$B$5:$B$1048576='Data Training 2022'!B13,KETINGGIAN!$H$5:$H$1048576))</f>
        <v>0</v>
      </c>
      <c r="AO13" s="22" t="str">
        <f>IFERROR(VLOOKUP(B13,KETINGGIAN!$B$5:$I$1048576,8,0),"")</f>
        <v/>
      </c>
      <c r="AP13" s="22"/>
      <c r="AQ13" s="22"/>
      <c r="AR13" s="22"/>
      <c r="AS13" s="22"/>
      <c r="AT13" s="17" cm="1">
        <f t="array" ref="AT13">MAX(IF(TOOLSKEEPER!$B$5:$B$1048576='Data Training 2022'!B13,TOOLSKEEPER!$H$5:$H$1048576))</f>
        <v>0</v>
      </c>
      <c r="AU13" s="22" t="str">
        <f>IFERROR(VLOOKUP(B13,TOOLSKEEPER!$B$5:$I$1048576,8,0),"")</f>
        <v/>
      </c>
    </row>
    <row r="14" spans="1:47">
      <c r="A14" s="22">
        <f t="shared" si="4"/>
        <v>9</v>
      </c>
      <c r="B14" s="21" t="str">
        <f>TEXT(C14,"00000000")</f>
        <v>00119215</v>
      </c>
      <c r="C14" s="21" t="s">
        <v>2184</v>
      </c>
      <c r="D14" s="22"/>
      <c r="E14" s="22" t="s">
        <v>2185</v>
      </c>
      <c r="F14" s="22" t="s">
        <v>1255</v>
      </c>
      <c r="G14" s="22" t="s">
        <v>1500</v>
      </c>
      <c r="H14" s="22" t="s">
        <v>393</v>
      </c>
      <c r="I14" s="22" t="s">
        <v>3992</v>
      </c>
      <c r="J14" s="22"/>
      <c r="K14" s="21" t="s">
        <v>3993</v>
      </c>
      <c r="L14" s="21" t="s">
        <v>460</v>
      </c>
      <c r="M14" s="21" t="s">
        <v>3994</v>
      </c>
      <c r="N14" s="21" t="s">
        <v>3995</v>
      </c>
      <c r="O14" s="17">
        <f>IFERROR(VLOOKUP(B14,POP!$B$5:$I$1048576,7,0),"")</f>
        <v>44116</v>
      </c>
      <c r="P14" s="17" t="str">
        <f>IFERROR(VLOOKUP(B14,POM!$B$5:$I$1048576,7,0),"")</f>
        <v/>
      </c>
      <c r="Q14" s="10" t="str">
        <f>IFERROR(VLOOKUP(B14,POU!$B$5:$I$1048576,7,0),"")</f>
        <v/>
      </c>
      <c r="R14" s="21" t="str">
        <f t="shared" si="1"/>
        <v/>
      </c>
      <c r="S14" s="17" t="str">
        <f>IFERROR(VLOOKUP(B14,'PEMBEKALAN POP'!$B$5:$I$1048576,7,0),"")</f>
        <v/>
      </c>
      <c r="T14" s="22" t="str">
        <f>IFERROR(VLOOKUP(B14,'PEMBEKALAN POP'!$B$5:$I$1048576,8,0),"")</f>
        <v/>
      </c>
      <c r="U14" s="21" t="s">
        <v>3994</v>
      </c>
      <c r="V14" s="17" t="e" cm="1">
        <f t="array" ref="V14">MAX(IF(INDUKSI!$B$5:$B$1048576='Data Training 2022'!B14,INDUKSI!$H$5:$H$1048576))</f>
        <v>#N/A</v>
      </c>
      <c r="W14" s="22" t="str">
        <f>IFERROR(VLOOKUP(B14,INDUKSI!$B$5:$I$1048576,8,0),"")</f>
        <v>LULUS</v>
      </c>
      <c r="X14" s="21" t="s">
        <v>3994</v>
      </c>
      <c r="Y14" s="17" cm="1">
        <f t="array" ref="Y14">MAX(IF(REINDUKSI!$B$5:$B$1048576='Data Training 2022'!B14,REINDUKSI!$H$5:$H$1048576))</f>
        <v>44590</v>
      </c>
      <c r="Z14" s="22" t="str">
        <f>IFERROR(VLOOKUP(B14,REINDUKSI!$B$5:$I$1048576,8,0),"")</f>
        <v>LULUS</v>
      </c>
      <c r="AA14" s="22" t="str">
        <f t="shared" si="2"/>
        <v/>
      </c>
      <c r="AB14" s="17" cm="1">
        <f t="array" ref="AB14">MAX(IF(BSA!$B$5:$B$1048576='Data Training 2022'!B14,BSA!$H$5:$H$1048576))</f>
        <v>0</v>
      </c>
      <c r="AC14" s="22" t="str">
        <f>IFERROR(VLOOKUP(B14,BSA!$B$5:$I$1048576,8,0),"")</f>
        <v/>
      </c>
      <c r="AD14" s="22" t="s">
        <v>3994</v>
      </c>
      <c r="AE14" s="22"/>
      <c r="AF14" s="22"/>
      <c r="AG14" s="22" t="str">
        <f t="shared" si="3"/>
        <v/>
      </c>
      <c r="AH14" s="17" cm="1">
        <f t="array" ref="AH14">MAX(IF(ISOLASI!$B$5:$B$1048576='Data Training 2022'!B14,ISOLASI!$H$5:$H$1048576))</f>
        <v>0</v>
      </c>
      <c r="AI14" s="22" t="str">
        <f>IFERROR(VLOOKUP(B14,ISOLASI!$B$5:$I$1048576,8,0),"")</f>
        <v/>
      </c>
      <c r="AJ14" s="22"/>
      <c r="AK14" s="17" cm="1">
        <f t="array" ref="AK14">MAX(IF('DEKAT AIR'!$B$5:$B$1048576='Data Training 2022'!B14,'DEKAT AIR'!$H$5:$H$1048576))</f>
        <v>0</v>
      </c>
      <c r="AL14" s="22" t="str">
        <f>IFERROR(VLOOKUP(B14,'DEKAT AIR'!$B$5:$I$1048576,8,0),"")</f>
        <v/>
      </c>
      <c r="AM14" s="22"/>
      <c r="AN14" s="17" cm="1">
        <f t="array" ref="AN14">MAX(IF(KETINGGIAN!$B$5:$B$1048576='Data Training 2022'!B14,KETINGGIAN!$H$5:$H$1048576))</f>
        <v>0</v>
      </c>
      <c r="AO14" s="22" t="str">
        <f>IFERROR(VLOOKUP(B14,KETINGGIAN!$B$5:$I$1048576,8,0),"")</f>
        <v/>
      </c>
      <c r="AP14" s="22"/>
      <c r="AQ14" s="22"/>
      <c r="AR14" s="22"/>
      <c r="AS14" s="22"/>
      <c r="AT14" s="17" cm="1">
        <f t="array" ref="AT14">MAX(IF(TOOLSKEEPER!$B$5:$B$1048576='Data Training 2022'!B14,TOOLSKEEPER!$H$5:$H$1048576))</f>
        <v>0</v>
      </c>
      <c r="AU14" s="22" t="str">
        <f>IFERROR(VLOOKUP(B14,TOOLSKEEPER!$B$5:$I$1048576,8,0),"")</f>
        <v/>
      </c>
    </row>
    <row r="15" spans="1:47">
      <c r="A15" s="22">
        <f t="shared" si="4"/>
        <v>10</v>
      </c>
      <c r="B15" s="21" t="str">
        <f>TEXT(C15,"00000000")</f>
        <v>80001090</v>
      </c>
      <c r="C15" s="21" t="s">
        <v>1998</v>
      </c>
      <c r="D15" s="22"/>
      <c r="E15" s="22" t="s">
        <v>1999</v>
      </c>
      <c r="F15" s="22" t="s">
        <v>1255</v>
      </c>
      <c r="G15" s="22" t="s">
        <v>1500</v>
      </c>
      <c r="H15" s="22" t="s">
        <v>393</v>
      </c>
      <c r="I15" s="22" t="s">
        <v>3992</v>
      </c>
      <c r="J15" s="22"/>
      <c r="K15" s="21" t="s">
        <v>3993</v>
      </c>
      <c r="L15" s="21" t="s">
        <v>460</v>
      </c>
      <c r="M15" s="21" t="s">
        <v>3994</v>
      </c>
      <c r="N15" s="21"/>
      <c r="O15" s="17" t="str">
        <f>IFERROR(VLOOKUP(B15,POP!$B$5:$I$1048576,7,0),"")</f>
        <v/>
      </c>
      <c r="P15" s="17" t="str">
        <f>IFERROR(VLOOKUP(B15,POM!$B$5:$I$1048576,7,0),"")</f>
        <v/>
      </c>
      <c r="Q15" s="10" t="str">
        <f>IFERROR(VLOOKUP(B15,POU!$B$5:$I$1048576,7,0),"")</f>
        <v/>
      </c>
      <c r="R15" s="21" t="str">
        <f t="shared" si="1"/>
        <v>TARGET</v>
      </c>
      <c r="S15" s="17">
        <f>IFERROR(VLOOKUP(B15,'PEMBEKALAN POP'!$B$5:$I$1048576,7,0),"")</f>
        <v>44563</v>
      </c>
      <c r="T15" s="22" t="str">
        <f>IFERROR(VLOOKUP(B15,'PEMBEKALAN POP'!$B$5:$I$1048576,8,0),"")</f>
        <v>LULUS</v>
      </c>
      <c r="U15" s="21" t="s">
        <v>3994</v>
      </c>
      <c r="V15" s="17" t="e" cm="1">
        <f t="array" ref="V15">MAX(IF(INDUKSI!$B$5:$B$1048576='Data Training 2022'!B15,INDUKSI!$H$5:$H$1048576))</f>
        <v>#N/A</v>
      </c>
      <c r="W15" s="22" t="str">
        <f>IFERROR(VLOOKUP(B15,INDUKSI!$B$5:$I$1048576,8,0),"")</f>
        <v>LULUS</v>
      </c>
      <c r="X15" s="21" t="s">
        <v>3994</v>
      </c>
      <c r="Y15" s="17" cm="1">
        <f t="array" ref="Y15">MAX(IF(REINDUKSI!$B$5:$B$1048576='Data Training 2022'!B15,REINDUKSI!$H$5:$H$1048576))</f>
        <v>44512</v>
      </c>
      <c r="Z15" s="22" t="str">
        <f>IFERROR(VLOOKUP(B15,REINDUKSI!$B$5:$I$1048576,8,0),"")</f>
        <v>LULUS</v>
      </c>
      <c r="AA15" s="22" t="str">
        <f t="shared" si="2"/>
        <v/>
      </c>
      <c r="AB15" s="17" cm="1">
        <f t="array" ref="AB15">MAX(IF(BSA!$B$5:$B$1048576='Data Training 2022'!B15,BSA!$H$5:$H$1048576))</f>
        <v>0</v>
      </c>
      <c r="AC15" s="22" t="str">
        <f>IFERROR(VLOOKUP(B15,BSA!$B$5:$I$1048576,8,0),"")</f>
        <v/>
      </c>
      <c r="AD15" s="22" t="s">
        <v>3994</v>
      </c>
      <c r="AE15" s="22"/>
      <c r="AF15" s="22"/>
      <c r="AG15" s="22" t="str">
        <f t="shared" si="3"/>
        <v/>
      </c>
      <c r="AH15" s="17" cm="1">
        <f t="array" ref="AH15">MAX(IF(ISOLASI!$B$5:$B$1048576='Data Training 2022'!B15,ISOLASI!$H$5:$H$1048576))</f>
        <v>0</v>
      </c>
      <c r="AI15" s="22" t="str">
        <f>IFERROR(VLOOKUP(B15,ISOLASI!$B$5:$I$1048576,8,0),"")</f>
        <v/>
      </c>
      <c r="AJ15" s="22"/>
      <c r="AK15" s="17" cm="1">
        <f t="array" ref="AK15">MAX(IF('DEKAT AIR'!$B$5:$B$1048576='Data Training 2022'!B15,'DEKAT AIR'!$H$5:$H$1048576))</f>
        <v>0</v>
      </c>
      <c r="AL15" s="22" t="str">
        <f>IFERROR(VLOOKUP(B15,'DEKAT AIR'!$B$5:$I$1048576,8,0),"")</f>
        <v/>
      </c>
      <c r="AM15" s="22"/>
      <c r="AN15" s="17" cm="1">
        <f t="array" ref="AN15">MAX(IF(KETINGGIAN!$B$5:$B$1048576='Data Training 2022'!B15,KETINGGIAN!$H$5:$H$1048576))</f>
        <v>0</v>
      </c>
      <c r="AO15" s="22" t="str">
        <f>IFERROR(VLOOKUP(B15,KETINGGIAN!$B$5:$I$1048576,8,0),"")</f>
        <v/>
      </c>
      <c r="AP15" s="22"/>
      <c r="AQ15" s="22"/>
      <c r="AR15" s="22"/>
      <c r="AS15" s="22"/>
      <c r="AT15" s="17" cm="1">
        <f t="array" ref="AT15">MAX(IF(TOOLSKEEPER!$B$5:$B$1048576='Data Training 2022'!B15,TOOLSKEEPER!$H$5:$H$1048576))</f>
        <v>0</v>
      </c>
      <c r="AU15" s="22" t="str">
        <f>IFERROR(VLOOKUP(B15,TOOLSKEEPER!$B$5:$I$1048576,8,0),"")</f>
        <v/>
      </c>
    </row>
    <row r="16" spans="1:47">
      <c r="A16" s="22">
        <f t="shared" si="4"/>
        <v>11</v>
      </c>
      <c r="B16" s="21" t="str">
        <f>TEXT(C16,"00000000")</f>
        <v>80001091</v>
      </c>
      <c r="C16" s="21" t="s">
        <v>2179</v>
      </c>
      <c r="D16" s="22"/>
      <c r="E16" s="22" t="s">
        <v>2180</v>
      </c>
      <c r="F16" s="22" t="s">
        <v>1255</v>
      </c>
      <c r="G16" s="22" t="s">
        <v>1500</v>
      </c>
      <c r="H16" s="22" t="s">
        <v>393</v>
      </c>
      <c r="I16" s="22" t="s">
        <v>3992</v>
      </c>
      <c r="J16" s="22"/>
      <c r="K16" s="21" t="s">
        <v>3993</v>
      </c>
      <c r="L16" s="21" t="s">
        <v>460</v>
      </c>
      <c r="M16" s="21" t="s">
        <v>3994</v>
      </c>
      <c r="N16" s="21"/>
      <c r="O16" s="17" t="str">
        <f>IFERROR(VLOOKUP(B16,POP!$B$5:$I$1048576,7,0),"")</f>
        <v/>
      </c>
      <c r="P16" s="17" t="str">
        <f>IFERROR(VLOOKUP(B16,POM!$B$5:$I$1048576,7,0),"")</f>
        <v/>
      </c>
      <c r="Q16" s="10" t="str">
        <f>IFERROR(VLOOKUP(B16,POU!$B$5:$I$1048576,7,0),"")</f>
        <v/>
      </c>
      <c r="R16" s="21" t="str">
        <f t="shared" si="1"/>
        <v>TARGET</v>
      </c>
      <c r="S16" s="17">
        <f>IFERROR(VLOOKUP(B16,'PEMBEKALAN POP'!$B$5:$I$1048576,7,0),"")</f>
        <v>44581</v>
      </c>
      <c r="T16" s="22" t="str">
        <f>IFERROR(VLOOKUP(B16,'PEMBEKALAN POP'!$B$5:$I$1048576,8,0),"")</f>
        <v>LULUS</v>
      </c>
      <c r="U16" s="21" t="s">
        <v>3994</v>
      </c>
      <c r="V16" s="17" t="e" cm="1">
        <f t="array" ref="V16">MAX(IF(INDUKSI!$B$5:$B$1048576='Data Training 2022'!B16,INDUKSI!$H$5:$H$1048576))</f>
        <v>#N/A</v>
      </c>
      <c r="W16" s="22" t="str">
        <f>IFERROR(VLOOKUP(B16,INDUKSI!$B$5:$I$1048576,8,0),"")</f>
        <v>LULUS</v>
      </c>
      <c r="X16" s="21" t="s">
        <v>3994</v>
      </c>
      <c r="Y16" s="17" cm="1">
        <f t="array" ref="Y16">MAX(IF(REINDUKSI!$B$5:$B$1048576='Data Training 2022'!B16,REINDUKSI!$H$5:$H$1048576))</f>
        <v>44564</v>
      </c>
      <c r="Z16" s="22" t="str">
        <f>IFERROR(VLOOKUP(B16,REINDUKSI!$B$5:$I$1048576,8,0),"")</f>
        <v>LULUS</v>
      </c>
      <c r="AA16" s="22" t="str">
        <f t="shared" si="2"/>
        <v/>
      </c>
      <c r="AB16" s="17" cm="1">
        <f t="array" ref="AB16">MAX(IF(BSA!$B$5:$B$1048576='Data Training 2022'!B16,BSA!$H$5:$H$1048576))</f>
        <v>0</v>
      </c>
      <c r="AC16" s="22" t="str">
        <f>IFERROR(VLOOKUP(B16,BSA!$B$5:$I$1048576,8,0),"")</f>
        <v/>
      </c>
      <c r="AD16" s="22" t="s">
        <v>3994</v>
      </c>
      <c r="AE16" s="22"/>
      <c r="AF16" s="22"/>
      <c r="AG16" s="22" t="str">
        <f t="shared" si="3"/>
        <v/>
      </c>
      <c r="AH16" s="17" cm="1">
        <f t="array" ref="AH16">MAX(IF(ISOLASI!$B$5:$B$1048576='Data Training 2022'!B16,ISOLASI!$H$5:$H$1048576))</f>
        <v>0</v>
      </c>
      <c r="AI16" s="22" t="str">
        <f>IFERROR(VLOOKUP(B16,ISOLASI!$B$5:$I$1048576,8,0),"")</f>
        <v/>
      </c>
      <c r="AJ16" s="22"/>
      <c r="AK16" s="17" cm="1">
        <f t="array" ref="AK16">MAX(IF('DEKAT AIR'!$B$5:$B$1048576='Data Training 2022'!B16,'DEKAT AIR'!$H$5:$H$1048576))</f>
        <v>0</v>
      </c>
      <c r="AL16" s="22" t="str">
        <f>IFERROR(VLOOKUP(B16,'DEKAT AIR'!$B$5:$I$1048576,8,0),"")</f>
        <v/>
      </c>
      <c r="AM16" s="22"/>
      <c r="AN16" s="17" cm="1">
        <f t="array" ref="AN16">MAX(IF(KETINGGIAN!$B$5:$B$1048576='Data Training 2022'!B16,KETINGGIAN!$H$5:$H$1048576))</f>
        <v>0</v>
      </c>
      <c r="AO16" s="22" t="str">
        <f>IFERROR(VLOOKUP(B16,KETINGGIAN!$B$5:$I$1048576,8,0),"")</f>
        <v/>
      </c>
      <c r="AP16" s="22"/>
      <c r="AQ16" s="22"/>
      <c r="AR16" s="22"/>
      <c r="AS16" s="22"/>
      <c r="AT16" s="17" cm="1">
        <f t="array" ref="AT16">MAX(IF(TOOLSKEEPER!$B$5:$B$1048576='Data Training 2022'!B16,TOOLSKEEPER!$H$5:$H$1048576))</f>
        <v>0</v>
      </c>
      <c r="AU16" s="22" t="str">
        <f>IFERROR(VLOOKUP(B16,TOOLSKEEPER!$B$5:$I$1048576,8,0),"")</f>
        <v/>
      </c>
    </row>
    <row r="17" spans="1:47">
      <c r="A17" s="22">
        <f t="shared" si="4"/>
        <v>12</v>
      </c>
      <c r="B17" s="21" t="str">
        <f t="shared" ref="B17:B19" si="5">TEXT(C17,"00000000")</f>
        <v>80003288</v>
      </c>
      <c r="C17" s="21" t="s">
        <v>2413</v>
      </c>
      <c r="D17" s="22"/>
      <c r="E17" s="22" t="s">
        <v>4000</v>
      </c>
      <c r="F17" s="22" t="s">
        <v>1255</v>
      </c>
      <c r="G17" s="22" t="s">
        <v>1500</v>
      </c>
      <c r="H17" s="22" t="s">
        <v>393</v>
      </c>
      <c r="I17" s="22" t="s">
        <v>3992</v>
      </c>
      <c r="J17" s="22"/>
      <c r="K17" s="21" t="s">
        <v>3993</v>
      </c>
      <c r="L17" s="21" t="s">
        <v>460</v>
      </c>
      <c r="M17" s="21" t="s">
        <v>3994</v>
      </c>
      <c r="N17" s="21" t="s">
        <v>3995</v>
      </c>
      <c r="O17" s="17">
        <f>IFERROR(VLOOKUP(B17,POP!$B$5:$I$1048576,7,0),"")</f>
        <v>44295</v>
      </c>
      <c r="P17" s="17" t="str">
        <f>IFERROR(VLOOKUP(B17,POM!$B$5:$I$1048576,7,0),"")</f>
        <v/>
      </c>
      <c r="Q17" s="10" t="str">
        <f>IFERROR(VLOOKUP(B17,POU!$B$5:$I$1048576,7,0),"")</f>
        <v/>
      </c>
      <c r="R17" s="21" t="str">
        <f t="shared" si="1"/>
        <v/>
      </c>
      <c r="S17" s="17" t="str">
        <f>IFERROR(VLOOKUP(B17,'PEMBEKALAN POP'!$B$5:$I$1048576,7,0),"")</f>
        <v/>
      </c>
      <c r="T17" s="22" t="str">
        <f>IFERROR(VLOOKUP(B17,'PEMBEKALAN POP'!$B$5:$I$1048576,8,0),"")</f>
        <v/>
      </c>
      <c r="U17" s="21" t="s">
        <v>3994</v>
      </c>
      <c r="V17" s="17" t="e" cm="1">
        <f t="array" ref="V17">MAX(IF(INDUKSI!$B$5:$B$1048576='Data Training 2022'!B17,INDUKSI!$H$5:$H$1048576))</f>
        <v>#N/A</v>
      </c>
      <c r="W17" s="22" t="str">
        <f>IFERROR(VLOOKUP(B17,INDUKSI!$B$5:$I$1048576,8,0),"")</f>
        <v>LULUS</v>
      </c>
      <c r="X17" s="21" t="s">
        <v>3994</v>
      </c>
      <c r="Y17" s="17" cm="1">
        <f t="array" ref="Y17">MAX(IF(REINDUKSI!$B$5:$B$1048576='Data Training 2022'!B17,REINDUKSI!$H$5:$H$1048576))</f>
        <v>0</v>
      </c>
      <c r="Z17" s="22" t="str">
        <f>IFERROR(VLOOKUP(B17,REINDUKSI!$B$5:$I$1048576,8,0),"")</f>
        <v/>
      </c>
      <c r="AA17" s="22" t="str">
        <f t="shared" si="2"/>
        <v/>
      </c>
      <c r="AB17" s="17" cm="1">
        <f t="array" ref="AB17">MAX(IF(BSA!$B$5:$B$1048576='Data Training 2022'!B17,BSA!$H$5:$H$1048576))</f>
        <v>0</v>
      </c>
      <c r="AC17" s="22" t="str">
        <f>IFERROR(VLOOKUP(B17,BSA!$B$5:$I$1048576,8,0),"")</f>
        <v/>
      </c>
      <c r="AD17" s="22" t="s">
        <v>3994</v>
      </c>
      <c r="AE17" s="22"/>
      <c r="AF17" s="22"/>
      <c r="AG17" s="22" t="str">
        <f t="shared" si="3"/>
        <v/>
      </c>
      <c r="AH17" s="17" cm="1">
        <f t="array" ref="AH17">MAX(IF(ISOLASI!$B$5:$B$1048576='Data Training 2022'!B17,ISOLASI!$H$5:$H$1048576))</f>
        <v>0</v>
      </c>
      <c r="AI17" s="22" t="str">
        <f>IFERROR(VLOOKUP(B17,ISOLASI!$B$5:$I$1048576,8,0),"")</f>
        <v/>
      </c>
      <c r="AJ17" s="22"/>
      <c r="AK17" s="17" cm="1">
        <f t="array" ref="AK17">MAX(IF('DEKAT AIR'!$B$5:$B$1048576='Data Training 2022'!B17,'DEKAT AIR'!$H$5:$H$1048576))</f>
        <v>0</v>
      </c>
      <c r="AL17" s="22" t="str">
        <f>IFERROR(VLOOKUP(B17,'DEKAT AIR'!$B$5:$I$1048576,8,0),"")</f>
        <v/>
      </c>
      <c r="AM17" s="22"/>
      <c r="AN17" s="17" cm="1">
        <f t="array" ref="AN17">MAX(IF(KETINGGIAN!$B$5:$B$1048576='Data Training 2022'!B17,KETINGGIAN!$H$5:$H$1048576))</f>
        <v>0</v>
      </c>
      <c r="AO17" s="22" t="str">
        <f>IFERROR(VLOOKUP(B17,KETINGGIAN!$B$5:$I$1048576,8,0),"")</f>
        <v/>
      </c>
      <c r="AP17" s="22"/>
      <c r="AQ17" s="22"/>
      <c r="AR17" s="22"/>
      <c r="AS17" s="22"/>
      <c r="AT17" s="17" cm="1">
        <f t="array" ref="AT17">MAX(IF(TOOLSKEEPER!$B$5:$B$1048576='Data Training 2022'!B17,TOOLSKEEPER!$H$5:$H$1048576))</f>
        <v>0</v>
      </c>
      <c r="AU17" s="22" t="str">
        <f>IFERROR(VLOOKUP(B17,TOOLSKEEPER!$B$5:$I$1048576,8,0),"")</f>
        <v/>
      </c>
    </row>
    <row r="18" spans="1:47">
      <c r="A18" s="22">
        <f t="shared" si="4"/>
        <v>13</v>
      </c>
      <c r="B18" s="21" t="str">
        <f t="shared" si="5"/>
        <v>80003269</v>
      </c>
      <c r="C18" s="21" t="s">
        <v>2984</v>
      </c>
      <c r="D18" s="22"/>
      <c r="E18" s="22" t="s">
        <v>4001</v>
      </c>
      <c r="F18" s="22" t="s">
        <v>1255</v>
      </c>
      <c r="G18" s="22" t="s">
        <v>1500</v>
      </c>
      <c r="H18" s="22" t="s">
        <v>393</v>
      </c>
      <c r="I18" s="22" t="s">
        <v>3992</v>
      </c>
      <c r="J18" s="22"/>
      <c r="K18" s="21" t="s">
        <v>3993</v>
      </c>
      <c r="L18" s="21" t="s">
        <v>460</v>
      </c>
      <c r="M18" s="21" t="s">
        <v>3994</v>
      </c>
      <c r="N18" s="21" t="s">
        <v>3995</v>
      </c>
      <c r="O18" s="17">
        <f>IFERROR(VLOOKUP(B18,POP!$B$5:$I$1048576,7,0),"")</f>
        <v>44463</v>
      </c>
      <c r="P18" s="17" t="str">
        <f>IFERROR(VLOOKUP(B18,POM!$B$5:$I$1048576,7,0),"")</f>
        <v/>
      </c>
      <c r="Q18" s="10" t="str">
        <f>IFERROR(VLOOKUP(B18,POU!$B$5:$I$1048576,7,0),"")</f>
        <v/>
      </c>
      <c r="R18" s="21" t="str">
        <f t="shared" si="1"/>
        <v/>
      </c>
      <c r="S18" s="17" t="str">
        <f>IFERROR(VLOOKUP(B18,'PEMBEKALAN POP'!$B$5:$I$1048576,7,0),"")</f>
        <v/>
      </c>
      <c r="T18" s="22" t="str">
        <f>IFERROR(VLOOKUP(B18,'PEMBEKALAN POP'!$B$5:$I$1048576,8,0),"")</f>
        <v/>
      </c>
      <c r="U18" s="21" t="s">
        <v>3994</v>
      </c>
      <c r="V18" s="17" t="e" cm="1">
        <f t="array" ref="V18">MAX(IF(INDUKSI!$B$5:$B$1048576='Data Training 2022'!B18,INDUKSI!$H$5:$H$1048576))</f>
        <v>#N/A</v>
      </c>
      <c r="W18" s="22" t="str">
        <f>IFERROR(VLOOKUP(B18,INDUKSI!$B$5:$I$1048576,8,0),"")</f>
        <v>LULUS</v>
      </c>
      <c r="X18" s="21" t="s">
        <v>3994</v>
      </c>
      <c r="Y18" s="17" cm="1">
        <f t="array" ref="Y18">MAX(IF(REINDUKSI!$B$5:$B$1048576='Data Training 2022'!B18,REINDUKSI!$H$5:$H$1048576))</f>
        <v>0</v>
      </c>
      <c r="Z18" s="22" t="str">
        <f>IFERROR(VLOOKUP(B18,REINDUKSI!$B$5:$I$1048576,8,0),"")</f>
        <v/>
      </c>
      <c r="AA18" s="22" t="str">
        <f t="shared" si="2"/>
        <v/>
      </c>
      <c r="AB18" s="17" cm="1">
        <f t="array" ref="AB18">MAX(IF(BSA!$B$5:$B$1048576='Data Training 2022'!B18,BSA!$H$5:$H$1048576))</f>
        <v>0</v>
      </c>
      <c r="AC18" s="22" t="str">
        <f>IFERROR(VLOOKUP(B18,BSA!$B$5:$I$1048576,8,0),"")</f>
        <v/>
      </c>
      <c r="AD18" s="22" t="s">
        <v>3994</v>
      </c>
      <c r="AE18" s="22"/>
      <c r="AF18" s="22"/>
      <c r="AG18" s="22" t="str">
        <f t="shared" si="3"/>
        <v/>
      </c>
      <c r="AH18" s="17" cm="1">
        <f t="array" ref="AH18">MAX(IF(ISOLASI!$B$5:$B$1048576='Data Training 2022'!B18,ISOLASI!$H$5:$H$1048576))</f>
        <v>0</v>
      </c>
      <c r="AI18" s="22" t="str">
        <f>IFERROR(VLOOKUP(B18,ISOLASI!$B$5:$I$1048576,8,0),"")</f>
        <v/>
      </c>
      <c r="AJ18" s="22"/>
      <c r="AK18" s="17" cm="1">
        <f t="array" ref="AK18">MAX(IF('DEKAT AIR'!$B$5:$B$1048576='Data Training 2022'!B18,'DEKAT AIR'!$H$5:$H$1048576))</f>
        <v>0</v>
      </c>
      <c r="AL18" s="22" t="str">
        <f>IFERROR(VLOOKUP(B18,'DEKAT AIR'!$B$5:$I$1048576,8,0),"")</f>
        <v/>
      </c>
      <c r="AM18" s="22"/>
      <c r="AN18" s="17" cm="1">
        <f t="array" ref="AN18">MAX(IF(KETINGGIAN!$B$5:$B$1048576='Data Training 2022'!B18,KETINGGIAN!$H$5:$H$1048576))</f>
        <v>0</v>
      </c>
      <c r="AO18" s="22" t="str">
        <f>IFERROR(VLOOKUP(B18,KETINGGIAN!$B$5:$I$1048576,8,0),"")</f>
        <v/>
      </c>
      <c r="AP18" s="22"/>
      <c r="AQ18" s="22"/>
      <c r="AR18" s="22"/>
      <c r="AS18" s="22"/>
      <c r="AT18" s="17" cm="1">
        <f t="array" ref="AT18">MAX(IF(TOOLSKEEPER!$B$5:$B$1048576='Data Training 2022'!B18,TOOLSKEEPER!$H$5:$H$1048576))</f>
        <v>0</v>
      </c>
      <c r="AU18" s="22" t="str">
        <f>IFERROR(VLOOKUP(B18,TOOLSKEEPER!$B$5:$I$1048576,8,0),"")</f>
        <v/>
      </c>
    </row>
    <row r="19" spans="1:47">
      <c r="A19" s="22">
        <f t="shared" si="4"/>
        <v>14</v>
      </c>
      <c r="B19" s="21" t="str">
        <f t="shared" si="5"/>
        <v>80004161</v>
      </c>
      <c r="C19" s="21">
        <v>80004161</v>
      </c>
      <c r="D19" s="22"/>
      <c r="E19" s="22" t="s">
        <v>2145</v>
      </c>
      <c r="F19" s="22" t="s">
        <v>1255</v>
      </c>
      <c r="G19" s="22" t="s">
        <v>1500</v>
      </c>
      <c r="H19" s="22" t="s">
        <v>393</v>
      </c>
      <c r="I19" s="22" t="s">
        <v>3992</v>
      </c>
      <c r="J19" s="22"/>
      <c r="K19" s="21" t="s">
        <v>3993</v>
      </c>
      <c r="L19" s="21" t="s">
        <v>460</v>
      </c>
      <c r="M19" s="21" t="s">
        <v>3994</v>
      </c>
      <c r="N19" s="21"/>
      <c r="O19" s="17" t="str">
        <f>IFERROR(VLOOKUP(B19,POP!$B$5:$I$1048576,7,0),"")</f>
        <v/>
      </c>
      <c r="P19" s="17" t="str">
        <f>IFERROR(VLOOKUP(B19,POM!$B$5:$I$1048576,7,0),"")</f>
        <v/>
      </c>
      <c r="Q19" s="10" t="str">
        <f>IFERROR(VLOOKUP(B19,POU!$B$5:$I$1048576,7,0),"")</f>
        <v/>
      </c>
      <c r="R19" s="21" t="str">
        <f t="shared" si="1"/>
        <v>TARGET</v>
      </c>
      <c r="S19" s="17">
        <f>IFERROR(VLOOKUP(B19,'PEMBEKALAN POP'!$B$5:$I$1048576,7,0),"")</f>
        <v>44766</v>
      </c>
      <c r="T19" s="22" t="str">
        <f>IFERROR(VLOOKUP(B19,'PEMBEKALAN POP'!$B$5:$I$1048576,8,0),"")</f>
        <v>LULUS</v>
      </c>
      <c r="U19" s="21" t="s">
        <v>3994</v>
      </c>
      <c r="V19" s="17" t="e" cm="1">
        <f t="array" ref="V19">MAX(IF(INDUKSI!$B$5:$B$1048576='Data Training 2022'!B19,INDUKSI!$H$5:$H$1048576))</f>
        <v>#N/A</v>
      </c>
      <c r="W19" s="22" t="str">
        <f>IFERROR(VLOOKUP(B19,INDUKSI!$B$5:$I$1048576,8,0),"")</f>
        <v>LULUS</v>
      </c>
      <c r="X19" s="21" t="s">
        <v>3994</v>
      </c>
      <c r="Y19" s="17" cm="1">
        <f t="array" ref="Y19">MAX(IF(REINDUKSI!$B$5:$B$1048576='Data Training 2022'!B19,REINDUKSI!$H$5:$H$1048576))</f>
        <v>0</v>
      </c>
      <c r="Z19" s="22" t="str">
        <f>IFERROR(VLOOKUP(B19,REINDUKSI!$B$5:$I$1048576,8,0),"")</f>
        <v/>
      </c>
      <c r="AA19" s="22" t="str">
        <f t="shared" si="2"/>
        <v/>
      </c>
      <c r="AB19" s="17" cm="1">
        <f t="array" ref="AB19">MAX(IF(BSA!$B$5:$B$1048576='Data Training 2022'!B19,BSA!$H$5:$H$1048576))</f>
        <v>0</v>
      </c>
      <c r="AC19" s="22" t="str">
        <f>IFERROR(VLOOKUP(B19,BSA!$B$5:$I$1048576,8,0),"")</f>
        <v/>
      </c>
      <c r="AD19" s="22" t="s">
        <v>3994</v>
      </c>
      <c r="AE19" s="22"/>
      <c r="AF19" s="22"/>
      <c r="AG19" s="22" t="str">
        <f t="shared" si="3"/>
        <v/>
      </c>
      <c r="AH19" s="17" cm="1">
        <f t="array" ref="AH19">MAX(IF(ISOLASI!$B$5:$B$1048576='Data Training 2022'!B19,ISOLASI!$H$5:$H$1048576))</f>
        <v>0</v>
      </c>
      <c r="AI19" s="22" t="str">
        <f>IFERROR(VLOOKUP(B19,ISOLASI!$B$5:$I$1048576,8,0),"")</f>
        <v/>
      </c>
      <c r="AJ19" s="22"/>
      <c r="AK19" s="17" cm="1">
        <f t="array" ref="AK19">MAX(IF('DEKAT AIR'!$B$5:$B$1048576='Data Training 2022'!B19,'DEKAT AIR'!$H$5:$H$1048576))</f>
        <v>0</v>
      </c>
      <c r="AL19" s="22" t="str">
        <f>IFERROR(VLOOKUP(B19,'DEKAT AIR'!$B$5:$I$1048576,8,0),"")</f>
        <v/>
      </c>
      <c r="AM19" s="22"/>
      <c r="AN19" s="17" cm="1">
        <f t="array" ref="AN19">MAX(IF(KETINGGIAN!$B$5:$B$1048576='Data Training 2022'!B19,KETINGGIAN!$H$5:$H$1048576))</f>
        <v>0</v>
      </c>
      <c r="AO19" s="22" t="str">
        <f>IFERROR(VLOOKUP(B19,KETINGGIAN!$B$5:$I$1048576,8,0),"")</f>
        <v/>
      </c>
      <c r="AP19" s="22"/>
      <c r="AQ19" s="22"/>
      <c r="AR19" s="22"/>
      <c r="AS19" s="22"/>
      <c r="AT19" s="17" cm="1">
        <f t="array" ref="AT19">MAX(IF(TOOLSKEEPER!$B$5:$B$1048576='Data Training 2022'!B19,TOOLSKEEPER!$H$5:$H$1048576))</f>
        <v>0</v>
      </c>
      <c r="AU19" s="22" t="str">
        <f>IFERROR(VLOOKUP(B19,TOOLSKEEPER!$B$5:$I$1048576,8,0),"")</f>
        <v/>
      </c>
    </row>
    <row r="20" spans="1:47">
      <c r="A20" s="22">
        <f t="shared" si="4"/>
        <v>15</v>
      </c>
      <c r="B20" s="21" t="str">
        <f t="shared" si="0"/>
        <v>80001975</v>
      </c>
      <c r="C20" s="21" t="s">
        <v>1336</v>
      </c>
      <c r="D20" s="22"/>
      <c r="E20" s="22" t="s">
        <v>1337</v>
      </c>
      <c r="F20" s="22" t="s">
        <v>1255</v>
      </c>
      <c r="G20" s="22" t="s">
        <v>1338</v>
      </c>
      <c r="H20" s="22" t="s">
        <v>393</v>
      </c>
      <c r="I20" s="22" t="s">
        <v>3992</v>
      </c>
      <c r="J20" s="22"/>
      <c r="K20" s="21" t="s">
        <v>4002</v>
      </c>
      <c r="L20" s="21" t="s">
        <v>681</v>
      </c>
      <c r="M20" s="21" t="s">
        <v>4003</v>
      </c>
      <c r="N20" s="21"/>
      <c r="O20" s="17" t="str">
        <f>IFERROR(VLOOKUP(B20,POP!$B$5:$I$1048576,7,0),"")</f>
        <v/>
      </c>
      <c r="P20" s="17" t="str">
        <f>IFERROR(VLOOKUP(B20,POM!$B$5:$I$1048576,7,0),"")</f>
        <v/>
      </c>
      <c r="Q20" s="10" t="str">
        <f>IFERROR(VLOOKUP(B20,POU!$B$5:$I$1048576,7,0),"")</f>
        <v/>
      </c>
      <c r="R20" s="21" t="str">
        <f t="shared" si="1"/>
        <v/>
      </c>
      <c r="S20" s="17" t="str">
        <f>IFERROR(VLOOKUP(B20,'PEMBEKALAN POP'!$B$5:$I$1048576,7,0),"")</f>
        <v/>
      </c>
      <c r="T20" s="22" t="str">
        <f>IFERROR(VLOOKUP(B20,'PEMBEKALAN POP'!$B$5:$I$1048576,8,0),"")</f>
        <v/>
      </c>
      <c r="U20" s="21" t="s">
        <v>3994</v>
      </c>
      <c r="V20" s="17" t="e" cm="1">
        <f t="array" ref="V20">MAX(IF(INDUKSI!$B$5:$B$1048576='Data Training 2022'!B20,INDUKSI!$H$5:$H$1048576))</f>
        <v>#N/A</v>
      </c>
      <c r="W20" s="22" t="str">
        <f>IFERROR(VLOOKUP(B20,INDUKSI!$B$5:$I$1048576,8,0),"")</f>
        <v>LULUS</v>
      </c>
      <c r="X20" s="21" t="s">
        <v>3994</v>
      </c>
      <c r="Y20" s="17" cm="1">
        <f t="array" ref="Y20">MAX(IF(REINDUKSI!$B$5:$B$1048576='Data Training 2022'!B20,REINDUKSI!$H$5:$H$1048576))</f>
        <v>0</v>
      </c>
      <c r="Z20" s="22" t="str">
        <f>IFERROR(VLOOKUP(B20,REINDUKSI!$B$5:$I$1048576,8,0),"")</f>
        <v/>
      </c>
      <c r="AA20" s="22" t="str">
        <f t="shared" si="2"/>
        <v/>
      </c>
      <c r="AB20" s="17" cm="1">
        <f t="array" ref="AB20">MAX(IF(BSA!$B$5:$B$1048576='Data Training 2022'!B20,BSA!$H$5:$H$1048576))</f>
        <v>0</v>
      </c>
      <c r="AC20" s="22" t="str">
        <f>IFERROR(VLOOKUP(B20,BSA!$B$5:$I$1048576,8,0),"")</f>
        <v/>
      </c>
      <c r="AD20" s="22" t="s">
        <v>3994</v>
      </c>
      <c r="AE20" s="22"/>
      <c r="AF20" s="22"/>
      <c r="AG20" s="22" t="str">
        <f t="shared" si="3"/>
        <v/>
      </c>
      <c r="AH20" s="17" cm="1">
        <f t="array" ref="AH20">MAX(IF(ISOLASI!$B$5:$B$1048576='Data Training 2022'!B20,ISOLASI!$H$5:$H$1048576))</f>
        <v>0</v>
      </c>
      <c r="AI20" s="22" t="str">
        <f>IFERROR(VLOOKUP(B20,ISOLASI!$B$5:$I$1048576,8,0),"")</f>
        <v/>
      </c>
      <c r="AJ20" s="22"/>
      <c r="AK20" s="17" cm="1">
        <f t="array" ref="AK20">MAX(IF('DEKAT AIR'!$B$5:$B$1048576='Data Training 2022'!B20,'DEKAT AIR'!$H$5:$H$1048576))</f>
        <v>0</v>
      </c>
      <c r="AL20" s="22" t="str">
        <f>IFERROR(VLOOKUP(B20,'DEKAT AIR'!$B$5:$I$1048576,8,0),"")</f>
        <v/>
      </c>
      <c r="AM20" s="22"/>
      <c r="AN20" s="17" cm="1">
        <f t="array" ref="AN20">MAX(IF(KETINGGIAN!$B$5:$B$1048576='Data Training 2022'!B20,KETINGGIAN!$H$5:$H$1048576))</f>
        <v>0</v>
      </c>
      <c r="AO20" s="22" t="str">
        <f>IFERROR(VLOOKUP(B20,KETINGGIAN!$B$5:$I$1048576,8,0),"")</f>
        <v/>
      </c>
      <c r="AP20" s="22"/>
      <c r="AQ20" s="22"/>
      <c r="AR20" s="22"/>
      <c r="AS20" s="22"/>
      <c r="AT20" s="17" cm="1">
        <f t="array" ref="AT20">MAX(IF(TOOLSKEEPER!$B$5:$B$1048576='Data Training 2022'!B20,TOOLSKEEPER!$H$5:$H$1048576))</f>
        <v>0</v>
      </c>
      <c r="AU20" s="22" t="str">
        <f>IFERROR(VLOOKUP(B20,TOOLSKEEPER!$B$5:$I$1048576,8,0),"")</f>
        <v/>
      </c>
    </row>
    <row r="21" spans="1:47">
      <c r="A21" s="22">
        <f t="shared" si="4"/>
        <v>16</v>
      </c>
      <c r="B21" s="21" t="str">
        <f t="shared" si="0"/>
        <v>80002339</v>
      </c>
      <c r="C21" s="21" t="s">
        <v>2657</v>
      </c>
      <c r="D21" s="22"/>
      <c r="E21" s="22" t="s">
        <v>2658</v>
      </c>
      <c r="F21" s="22" t="s">
        <v>1255</v>
      </c>
      <c r="G21" s="22" t="s">
        <v>1338</v>
      </c>
      <c r="H21" s="22" t="s">
        <v>393</v>
      </c>
      <c r="I21" s="22" t="s">
        <v>3992</v>
      </c>
      <c r="J21" s="22"/>
      <c r="K21" s="21" t="s">
        <v>4002</v>
      </c>
      <c r="L21" s="21" t="s">
        <v>681</v>
      </c>
      <c r="M21" s="21" t="s">
        <v>4003</v>
      </c>
      <c r="N21" s="21"/>
      <c r="O21" s="17" t="str">
        <f>IFERROR(VLOOKUP(B21,POP!$B$5:$I$1048576,7,0),"")</f>
        <v/>
      </c>
      <c r="P21" s="17" t="str">
        <f>IFERROR(VLOOKUP(B21,POM!$B$5:$I$1048576,7,0),"")</f>
        <v/>
      </c>
      <c r="Q21" s="10" t="str">
        <f>IFERROR(VLOOKUP(B21,POU!$B$5:$I$1048576,7,0),"")</f>
        <v/>
      </c>
      <c r="R21" s="21" t="str">
        <f t="shared" si="1"/>
        <v/>
      </c>
      <c r="S21" s="17" t="str">
        <f>IFERROR(VLOOKUP(B21,'PEMBEKALAN POP'!$B$5:$I$1048576,7,0),"")</f>
        <v/>
      </c>
      <c r="T21" s="22" t="str">
        <f>IFERROR(VLOOKUP(B21,'PEMBEKALAN POP'!$B$5:$I$1048576,8,0),"")</f>
        <v/>
      </c>
      <c r="U21" s="21" t="s">
        <v>3994</v>
      </c>
      <c r="V21" s="17" t="e" cm="1">
        <f t="array" ref="V21">MAX(IF(INDUKSI!$B$5:$B$1048576='Data Training 2022'!B21,INDUKSI!$H$5:$H$1048576))</f>
        <v>#N/A</v>
      </c>
      <c r="W21" s="22" t="str">
        <f>IFERROR(VLOOKUP(B21,INDUKSI!$B$5:$I$1048576,8,0),"")</f>
        <v>LULUS</v>
      </c>
      <c r="X21" s="21" t="s">
        <v>3994</v>
      </c>
      <c r="Y21" s="17" cm="1">
        <f t="array" ref="Y21">MAX(IF(REINDUKSI!$B$5:$B$1048576='Data Training 2022'!B21,REINDUKSI!$H$5:$H$1048576))</f>
        <v>0</v>
      </c>
      <c r="Z21" s="22" t="str">
        <f>IFERROR(VLOOKUP(B21,REINDUKSI!$B$5:$I$1048576,8,0),"")</f>
        <v/>
      </c>
      <c r="AA21" s="22" t="str">
        <f t="shared" si="2"/>
        <v/>
      </c>
      <c r="AB21" s="17" cm="1">
        <f t="array" ref="AB21">MAX(IF(BSA!$B$5:$B$1048576='Data Training 2022'!B21,BSA!$H$5:$H$1048576))</f>
        <v>0</v>
      </c>
      <c r="AC21" s="22" t="str">
        <f>IFERROR(VLOOKUP(B21,BSA!$B$5:$I$1048576,8,0),"")</f>
        <v/>
      </c>
      <c r="AD21" s="22" t="s">
        <v>3994</v>
      </c>
      <c r="AE21" s="22"/>
      <c r="AF21" s="22"/>
      <c r="AG21" s="22" t="str">
        <f t="shared" si="3"/>
        <v/>
      </c>
      <c r="AH21" s="17" cm="1">
        <f t="array" ref="AH21">MAX(IF(ISOLASI!$B$5:$B$1048576='Data Training 2022'!B21,ISOLASI!$H$5:$H$1048576))</f>
        <v>0</v>
      </c>
      <c r="AI21" s="22" t="str">
        <f>IFERROR(VLOOKUP(B21,ISOLASI!$B$5:$I$1048576,8,0),"")</f>
        <v/>
      </c>
      <c r="AJ21" s="22"/>
      <c r="AK21" s="17" cm="1">
        <f t="array" ref="AK21">MAX(IF('DEKAT AIR'!$B$5:$B$1048576='Data Training 2022'!B21,'DEKAT AIR'!$H$5:$H$1048576))</f>
        <v>0</v>
      </c>
      <c r="AL21" s="22" t="str">
        <f>IFERROR(VLOOKUP(B21,'DEKAT AIR'!$B$5:$I$1048576,8,0),"")</f>
        <v/>
      </c>
      <c r="AM21" s="22"/>
      <c r="AN21" s="17" cm="1">
        <f t="array" ref="AN21">MAX(IF(KETINGGIAN!$B$5:$B$1048576='Data Training 2022'!B21,KETINGGIAN!$H$5:$H$1048576))</f>
        <v>0</v>
      </c>
      <c r="AO21" s="22" t="str">
        <f>IFERROR(VLOOKUP(B21,KETINGGIAN!$B$5:$I$1048576,8,0),"")</f>
        <v/>
      </c>
      <c r="AP21" s="22"/>
      <c r="AQ21" s="22"/>
      <c r="AR21" s="22"/>
      <c r="AS21" s="22"/>
      <c r="AT21" s="17" cm="1">
        <f t="array" ref="AT21">MAX(IF(TOOLSKEEPER!$B$5:$B$1048576='Data Training 2022'!B21,TOOLSKEEPER!$H$5:$H$1048576))</f>
        <v>0</v>
      </c>
      <c r="AU21" s="22" t="str">
        <f>IFERROR(VLOOKUP(B21,TOOLSKEEPER!$B$5:$I$1048576,8,0),"")</f>
        <v/>
      </c>
    </row>
    <row r="22" spans="1:47">
      <c r="A22" s="22">
        <f t="shared" si="4"/>
        <v>17</v>
      </c>
      <c r="B22" s="21" t="str">
        <f t="shared" si="0"/>
        <v>00000000</v>
      </c>
      <c r="C22" s="21"/>
      <c r="D22" s="22"/>
      <c r="E22" s="22" t="s">
        <v>2683</v>
      </c>
      <c r="F22" s="22" t="s">
        <v>1255</v>
      </c>
      <c r="G22" s="22" t="s">
        <v>1338</v>
      </c>
      <c r="H22" s="22" t="s">
        <v>393</v>
      </c>
      <c r="I22" s="22" t="s">
        <v>3992</v>
      </c>
      <c r="J22" s="22"/>
      <c r="K22" s="21" t="s">
        <v>4002</v>
      </c>
      <c r="L22" s="21" t="s">
        <v>681</v>
      </c>
      <c r="M22" s="21" t="s">
        <v>4003</v>
      </c>
      <c r="N22" s="21"/>
      <c r="O22" s="17">
        <f>IFERROR(VLOOKUP(B22,POP!$B$5:$I$1048576,7,0),"")</f>
        <v>42140</v>
      </c>
      <c r="P22" s="17" t="str">
        <f>IFERROR(VLOOKUP(B22,POM!$B$5:$I$1048576,7,0),"")</f>
        <v/>
      </c>
      <c r="Q22" s="10" t="str">
        <f>IFERROR(VLOOKUP(B22,POU!$B$5:$I$1048576,7,0),"")</f>
        <v/>
      </c>
      <c r="R22" s="21" t="str">
        <f t="shared" si="1"/>
        <v/>
      </c>
      <c r="S22" s="17">
        <f>IFERROR(VLOOKUP(B22,'PEMBEKALAN POP'!$B$5:$I$1048576,7,0),"")</f>
        <v>44572</v>
      </c>
      <c r="T22" s="22" t="str">
        <f>IFERROR(VLOOKUP(B22,'PEMBEKALAN POP'!$B$5:$I$1048576,8,0),"")</f>
        <v>LULUS</v>
      </c>
      <c r="U22" s="21" t="s">
        <v>3994</v>
      </c>
      <c r="V22" s="17" t="e" cm="1">
        <f t="array" ref="V22">MAX(IF(INDUKSI!$B$5:$B$1048576='Data Training 2022'!B22,INDUKSI!$H$5:$H$1048576))</f>
        <v>#N/A</v>
      </c>
      <c r="W22" s="22" t="str">
        <f>IFERROR(VLOOKUP(B22,INDUKSI!$B$5:$I$1048576,8,0),"")</f>
        <v>LULUS</v>
      </c>
      <c r="X22" s="21" t="s">
        <v>3994</v>
      </c>
      <c r="Y22" s="17" cm="1">
        <f t="array" ref="Y22">MAX(IF(REINDUKSI!$B$5:$B$1048576='Data Training 2022'!B22,REINDUKSI!$H$5:$H$1048576))</f>
        <v>44562</v>
      </c>
      <c r="Z22" s="22" t="str">
        <f>IFERROR(VLOOKUP(B22,REINDUKSI!$B$5:$I$1048576,8,0),"")</f>
        <v>LULUS</v>
      </c>
      <c r="AA22" s="22" t="str">
        <f t="shared" si="2"/>
        <v/>
      </c>
      <c r="AB22" s="17" cm="1">
        <f t="array" ref="AB22">MAX(IF(BSA!$B$5:$B$1048576='Data Training 2022'!B22,BSA!$H$5:$H$1048576))</f>
        <v>44643</v>
      </c>
      <c r="AC22" s="22" t="str">
        <f>IFERROR(VLOOKUP(B22,BSA!$B$5:$I$1048576,8,0),"")</f>
        <v>LULUS</v>
      </c>
      <c r="AD22" s="22" t="s">
        <v>3994</v>
      </c>
      <c r="AE22" s="22"/>
      <c r="AF22" s="22"/>
      <c r="AG22" s="22" t="str">
        <f t="shared" si="3"/>
        <v/>
      </c>
      <c r="AH22" s="17" cm="1">
        <f t="array" ref="AH22">MAX(IF(ISOLASI!$B$5:$B$1048576='Data Training 2022'!B22,ISOLASI!$H$5:$H$1048576))</f>
        <v>44313</v>
      </c>
      <c r="AI22" s="22" t="str">
        <f>IFERROR(VLOOKUP(B22,ISOLASI!$B$5:$I$1048576,8,0),"")</f>
        <v>LULUS</v>
      </c>
      <c r="AJ22" s="22"/>
      <c r="AK22" s="17" cm="1">
        <f t="array" ref="AK22">MAX(IF('DEKAT AIR'!$B$5:$B$1048576='Data Training 2022'!B22,'DEKAT AIR'!$H$5:$H$1048576))</f>
        <v>0</v>
      </c>
      <c r="AL22" s="22" t="str">
        <f>IFERROR(VLOOKUP(B22,'DEKAT AIR'!$B$5:$I$1048576,8,0),"")</f>
        <v/>
      </c>
      <c r="AM22" s="22"/>
      <c r="AN22" s="17" cm="1">
        <f t="array" ref="AN22">MAX(IF(KETINGGIAN!$B$5:$B$1048576='Data Training 2022'!B22,KETINGGIAN!$H$5:$H$1048576))</f>
        <v>44737</v>
      </c>
      <c r="AO22" s="22" t="str">
        <f>IFERROR(VLOOKUP(B22,KETINGGIAN!$B$5:$I$1048576,8,0),"")</f>
        <v>LULUS</v>
      </c>
      <c r="AP22" s="22"/>
      <c r="AQ22" s="22"/>
      <c r="AR22" s="22"/>
      <c r="AS22" s="22"/>
      <c r="AT22" s="17" cm="1">
        <f t="array" ref="AT22">MAX(IF(TOOLSKEEPER!$B$5:$B$1048576='Data Training 2022'!B22,TOOLSKEEPER!$H$5:$H$1048576))</f>
        <v>0</v>
      </c>
      <c r="AU22" s="22" t="str">
        <f>IFERROR(VLOOKUP(B22,TOOLSKEEPER!$B$5:$I$1048576,8,0),"")</f>
        <v/>
      </c>
    </row>
    <row r="23" spans="1:47">
      <c r="A23" s="22">
        <f t="shared" si="4"/>
        <v>18</v>
      </c>
      <c r="B23" s="21" t="str">
        <f t="shared" si="0"/>
        <v>80002341</v>
      </c>
      <c r="C23" s="21" t="s">
        <v>3674</v>
      </c>
      <c r="D23" s="22"/>
      <c r="E23" s="22" t="s">
        <v>3675</v>
      </c>
      <c r="F23" s="22" t="s">
        <v>1255</v>
      </c>
      <c r="G23" s="22" t="s">
        <v>1338</v>
      </c>
      <c r="H23" s="22" t="s">
        <v>393</v>
      </c>
      <c r="I23" s="22" t="s">
        <v>3992</v>
      </c>
      <c r="J23" s="22"/>
      <c r="K23" s="21" t="s">
        <v>4002</v>
      </c>
      <c r="L23" s="21" t="s">
        <v>681</v>
      </c>
      <c r="M23" s="21" t="s">
        <v>4003</v>
      </c>
      <c r="N23" s="21"/>
      <c r="O23" s="17" t="str">
        <f>IFERROR(VLOOKUP(B23,POP!$B$5:$I$1048576,7,0),"")</f>
        <v/>
      </c>
      <c r="P23" s="17" t="str">
        <f>IFERROR(VLOOKUP(B23,POM!$B$5:$I$1048576,7,0),"")</f>
        <v/>
      </c>
      <c r="Q23" s="10" t="str">
        <f>IFERROR(VLOOKUP(B23,POU!$B$5:$I$1048576,7,0),"")</f>
        <v/>
      </c>
      <c r="R23" s="21" t="str">
        <f t="shared" si="1"/>
        <v/>
      </c>
      <c r="S23" s="17" t="str">
        <f>IFERROR(VLOOKUP(B23,'PEMBEKALAN POP'!$B$5:$I$1048576,7,0),"")</f>
        <v/>
      </c>
      <c r="T23" s="22" t="str">
        <f>IFERROR(VLOOKUP(B23,'PEMBEKALAN POP'!$B$5:$I$1048576,8,0),"")</f>
        <v/>
      </c>
      <c r="U23" s="21" t="s">
        <v>3994</v>
      </c>
      <c r="V23" s="17" t="e" cm="1">
        <f t="array" ref="V23">MAX(IF(INDUKSI!$B$5:$B$1048576='Data Training 2022'!B23,INDUKSI!$H$5:$H$1048576))</f>
        <v>#N/A</v>
      </c>
      <c r="W23" s="22" t="str">
        <f>IFERROR(VLOOKUP(B23,INDUKSI!$B$5:$I$1048576,8,0),"")</f>
        <v>LULUS</v>
      </c>
      <c r="X23" s="21" t="s">
        <v>3994</v>
      </c>
      <c r="Y23" s="17" cm="1">
        <f t="array" ref="Y23">MAX(IF(REINDUKSI!$B$5:$B$1048576='Data Training 2022'!B23,REINDUKSI!$H$5:$H$1048576))</f>
        <v>0</v>
      </c>
      <c r="Z23" s="22" t="str">
        <f>IFERROR(VLOOKUP(B23,REINDUKSI!$B$5:$I$1048576,8,0),"")</f>
        <v/>
      </c>
      <c r="AA23" s="22" t="str">
        <f t="shared" si="2"/>
        <v/>
      </c>
      <c r="AB23" s="17" cm="1">
        <f t="array" ref="AB23">MAX(IF(BSA!$B$5:$B$1048576='Data Training 2022'!B23,BSA!$H$5:$H$1048576))</f>
        <v>0</v>
      </c>
      <c r="AC23" s="22" t="str">
        <f>IFERROR(VLOOKUP(B23,BSA!$B$5:$I$1048576,8,0),"")</f>
        <v/>
      </c>
      <c r="AD23" s="22" t="s">
        <v>3994</v>
      </c>
      <c r="AE23" s="22"/>
      <c r="AF23" s="22"/>
      <c r="AG23" s="22" t="str">
        <f t="shared" si="3"/>
        <v/>
      </c>
      <c r="AH23" s="17" cm="1">
        <f t="array" ref="AH23">MAX(IF(ISOLASI!$B$5:$B$1048576='Data Training 2022'!B23,ISOLASI!$H$5:$H$1048576))</f>
        <v>44520</v>
      </c>
      <c r="AI23" s="22" t="str">
        <f>IFERROR(VLOOKUP(B23,ISOLASI!$B$5:$I$1048576,8,0),"")</f>
        <v>LULUS</v>
      </c>
      <c r="AJ23" s="22"/>
      <c r="AK23" s="17" cm="1">
        <f t="array" ref="AK23">MAX(IF('DEKAT AIR'!$B$5:$B$1048576='Data Training 2022'!B23,'DEKAT AIR'!$H$5:$H$1048576))</f>
        <v>0</v>
      </c>
      <c r="AL23" s="22" t="str">
        <f>IFERROR(VLOOKUP(B23,'DEKAT AIR'!$B$5:$I$1048576,8,0),"")</f>
        <v/>
      </c>
      <c r="AM23" s="22"/>
      <c r="AN23" s="17" cm="1">
        <f t="array" ref="AN23">MAX(IF(KETINGGIAN!$B$5:$B$1048576='Data Training 2022'!B23,KETINGGIAN!$H$5:$H$1048576))</f>
        <v>0</v>
      </c>
      <c r="AO23" s="22" t="str">
        <f>IFERROR(VLOOKUP(B23,KETINGGIAN!$B$5:$I$1048576,8,0),"")</f>
        <v/>
      </c>
      <c r="AP23" s="22"/>
      <c r="AQ23" s="22"/>
      <c r="AR23" s="22"/>
      <c r="AS23" s="22"/>
      <c r="AT23" s="17" cm="1">
        <f t="array" ref="AT23">MAX(IF(TOOLSKEEPER!$B$5:$B$1048576='Data Training 2022'!B23,TOOLSKEEPER!$H$5:$H$1048576))</f>
        <v>0</v>
      </c>
      <c r="AU23" s="22" t="str">
        <f>IFERROR(VLOOKUP(B23,TOOLSKEEPER!$B$5:$I$1048576,8,0),"")</f>
        <v/>
      </c>
    </row>
    <row r="24" spans="1:47">
      <c r="A24" s="22">
        <f t="shared" si="4"/>
        <v>19</v>
      </c>
      <c r="B24" s="21" t="str">
        <f t="shared" si="0"/>
        <v>80002342</v>
      </c>
      <c r="C24" s="21" t="s">
        <v>2360</v>
      </c>
      <c r="D24" s="22"/>
      <c r="E24" s="22" t="s">
        <v>2361</v>
      </c>
      <c r="F24" s="22" t="s">
        <v>1255</v>
      </c>
      <c r="G24" s="22" t="s">
        <v>1338</v>
      </c>
      <c r="H24" s="22" t="s">
        <v>393</v>
      </c>
      <c r="I24" s="22" t="s">
        <v>3992</v>
      </c>
      <c r="J24" s="22"/>
      <c r="K24" s="21" t="s">
        <v>4002</v>
      </c>
      <c r="L24" s="21" t="s">
        <v>681</v>
      </c>
      <c r="M24" s="21" t="s">
        <v>4003</v>
      </c>
      <c r="N24" s="21"/>
      <c r="O24" s="17" t="str">
        <f>IFERROR(VLOOKUP(B24,POP!$B$5:$I$1048576,7,0),"")</f>
        <v/>
      </c>
      <c r="P24" s="17" t="str">
        <f>IFERROR(VLOOKUP(B24,POM!$B$5:$I$1048576,7,0),"")</f>
        <v/>
      </c>
      <c r="Q24" s="10" t="str">
        <f>IFERROR(VLOOKUP(B24,POU!$B$5:$I$1048576,7,0),"")</f>
        <v/>
      </c>
      <c r="R24" s="21" t="str">
        <f t="shared" si="1"/>
        <v/>
      </c>
      <c r="S24" s="17" t="str">
        <f>IFERROR(VLOOKUP(B24,'PEMBEKALAN POP'!$B$5:$I$1048576,7,0),"")</f>
        <v/>
      </c>
      <c r="T24" s="22" t="str">
        <f>IFERROR(VLOOKUP(B24,'PEMBEKALAN POP'!$B$5:$I$1048576,8,0),"")</f>
        <v/>
      </c>
      <c r="U24" s="21" t="s">
        <v>3994</v>
      </c>
      <c r="V24" s="17" t="e" cm="1">
        <f t="array" ref="V24">MAX(IF(INDUKSI!$B$5:$B$1048576='Data Training 2022'!B24,INDUKSI!$H$5:$H$1048576))</f>
        <v>#N/A</v>
      </c>
      <c r="W24" s="22" t="str">
        <f>IFERROR(VLOOKUP(B24,INDUKSI!$B$5:$I$1048576,8,0),"")</f>
        <v>LULUS</v>
      </c>
      <c r="X24" s="21" t="s">
        <v>3994</v>
      </c>
      <c r="Y24" s="17" cm="1">
        <f t="array" ref="Y24">MAX(IF(REINDUKSI!$B$5:$B$1048576='Data Training 2022'!B24,REINDUKSI!$H$5:$H$1048576))</f>
        <v>0</v>
      </c>
      <c r="Z24" s="22" t="str">
        <f>IFERROR(VLOOKUP(B24,REINDUKSI!$B$5:$I$1048576,8,0),"")</f>
        <v/>
      </c>
      <c r="AA24" s="22" t="str">
        <f t="shared" si="2"/>
        <v/>
      </c>
      <c r="AB24" s="17" cm="1">
        <f t="array" ref="AB24">MAX(IF(BSA!$B$5:$B$1048576='Data Training 2022'!B24,BSA!$H$5:$H$1048576))</f>
        <v>0</v>
      </c>
      <c r="AC24" s="22" t="str">
        <f>IFERROR(VLOOKUP(B24,BSA!$B$5:$I$1048576,8,0),"")</f>
        <v/>
      </c>
      <c r="AD24" s="22" t="s">
        <v>3994</v>
      </c>
      <c r="AE24" s="22"/>
      <c r="AF24" s="22"/>
      <c r="AG24" s="22" t="str">
        <f t="shared" si="3"/>
        <v/>
      </c>
      <c r="AH24" s="17" cm="1">
        <f t="array" ref="AH24">MAX(IF(ISOLASI!$B$5:$B$1048576='Data Training 2022'!B24,ISOLASI!$H$5:$H$1048576))</f>
        <v>0</v>
      </c>
      <c r="AI24" s="22" t="str">
        <f>IFERROR(VLOOKUP(B24,ISOLASI!$B$5:$I$1048576,8,0),"")</f>
        <v/>
      </c>
      <c r="AJ24" s="22"/>
      <c r="AK24" s="17" cm="1">
        <f t="array" ref="AK24">MAX(IF('DEKAT AIR'!$B$5:$B$1048576='Data Training 2022'!B24,'DEKAT AIR'!$H$5:$H$1048576))</f>
        <v>0</v>
      </c>
      <c r="AL24" s="22" t="str">
        <f>IFERROR(VLOOKUP(B24,'DEKAT AIR'!$B$5:$I$1048576,8,0),"")</f>
        <v/>
      </c>
      <c r="AM24" s="22"/>
      <c r="AN24" s="17" cm="1">
        <f t="array" ref="AN24">MAX(IF(KETINGGIAN!$B$5:$B$1048576='Data Training 2022'!B24,KETINGGIAN!$H$5:$H$1048576))</f>
        <v>0</v>
      </c>
      <c r="AO24" s="22" t="str">
        <f>IFERROR(VLOOKUP(B24,KETINGGIAN!$B$5:$I$1048576,8,0),"")</f>
        <v/>
      </c>
      <c r="AP24" s="22"/>
      <c r="AQ24" s="22"/>
      <c r="AR24" s="22"/>
      <c r="AS24" s="22"/>
      <c r="AT24" s="17" cm="1">
        <f t="array" ref="AT24">MAX(IF(TOOLSKEEPER!$B$5:$B$1048576='Data Training 2022'!B24,TOOLSKEEPER!$H$5:$H$1048576))</f>
        <v>0</v>
      </c>
      <c r="AU24" s="22" t="str">
        <f>IFERROR(VLOOKUP(B24,TOOLSKEEPER!$B$5:$I$1048576,8,0),"")</f>
        <v/>
      </c>
    </row>
    <row r="25" spans="1:47">
      <c r="A25" s="22">
        <f t="shared" si="4"/>
        <v>20</v>
      </c>
      <c r="B25" s="21" t="str">
        <f t="shared" si="0"/>
        <v>80002343</v>
      </c>
      <c r="C25" s="21" t="s">
        <v>1705</v>
      </c>
      <c r="D25" s="22"/>
      <c r="E25" s="22" t="s">
        <v>1706</v>
      </c>
      <c r="F25" s="22" t="s">
        <v>1255</v>
      </c>
      <c r="G25" s="22" t="s">
        <v>1338</v>
      </c>
      <c r="H25" s="22" t="s">
        <v>393</v>
      </c>
      <c r="I25" s="22" t="s">
        <v>3992</v>
      </c>
      <c r="J25" s="22"/>
      <c r="K25" s="21" t="s">
        <v>4002</v>
      </c>
      <c r="L25" s="21" t="s">
        <v>681</v>
      </c>
      <c r="M25" s="21" t="s">
        <v>4003</v>
      </c>
      <c r="N25" s="21"/>
      <c r="O25" s="17" t="str">
        <f>IFERROR(VLOOKUP(B25,POP!$B$5:$I$1048576,7,0),"")</f>
        <v/>
      </c>
      <c r="P25" s="17" t="str">
        <f>IFERROR(VLOOKUP(B25,POM!$B$5:$I$1048576,7,0),"")</f>
        <v/>
      </c>
      <c r="Q25" s="10" t="str">
        <f>IFERROR(VLOOKUP(B25,POU!$B$5:$I$1048576,7,0),"")</f>
        <v/>
      </c>
      <c r="R25" s="21" t="str">
        <f t="shared" si="1"/>
        <v/>
      </c>
      <c r="S25" s="17" t="str">
        <f>IFERROR(VLOOKUP(B25,'PEMBEKALAN POP'!$B$5:$I$1048576,7,0),"")</f>
        <v/>
      </c>
      <c r="T25" s="22" t="str">
        <f>IFERROR(VLOOKUP(B25,'PEMBEKALAN POP'!$B$5:$I$1048576,8,0),"")</f>
        <v/>
      </c>
      <c r="U25" s="21" t="s">
        <v>3994</v>
      </c>
      <c r="V25" s="17" t="e" cm="1">
        <f t="array" ref="V25">MAX(IF(INDUKSI!$B$5:$B$1048576='Data Training 2022'!B25,INDUKSI!$H$5:$H$1048576))</f>
        <v>#N/A</v>
      </c>
      <c r="W25" s="22" t="str">
        <f>IFERROR(VLOOKUP(B25,INDUKSI!$B$5:$I$1048576,8,0),"")</f>
        <v>LULUS</v>
      </c>
      <c r="X25" s="21" t="s">
        <v>3994</v>
      </c>
      <c r="Y25" s="17" cm="1">
        <f t="array" ref="Y25">MAX(IF(REINDUKSI!$B$5:$B$1048576='Data Training 2022'!B25,REINDUKSI!$H$5:$H$1048576))</f>
        <v>44705</v>
      </c>
      <c r="Z25" s="22" t="str">
        <f>IFERROR(VLOOKUP(B25,REINDUKSI!$B$5:$I$1048576,8,0),"")</f>
        <v>LULUS</v>
      </c>
      <c r="AA25" s="22" t="str">
        <f t="shared" si="2"/>
        <v/>
      </c>
      <c r="AB25" s="17" cm="1">
        <f t="array" ref="AB25">MAX(IF(BSA!$B$5:$B$1048576='Data Training 2022'!B25,BSA!$H$5:$H$1048576))</f>
        <v>0</v>
      </c>
      <c r="AC25" s="22" t="str">
        <f>IFERROR(VLOOKUP(B25,BSA!$B$5:$I$1048576,8,0),"")</f>
        <v/>
      </c>
      <c r="AD25" s="22" t="s">
        <v>3994</v>
      </c>
      <c r="AE25" s="22"/>
      <c r="AF25" s="22"/>
      <c r="AG25" s="22" t="str">
        <f t="shared" si="3"/>
        <v/>
      </c>
      <c r="AH25" s="17" cm="1">
        <f t="array" ref="AH25">MAX(IF(ISOLASI!$B$5:$B$1048576='Data Training 2022'!B25,ISOLASI!$H$5:$H$1048576))</f>
        <v>0</v>
      </c>
      <c r="AI25" s="22" t="str">
        <f>IFERROR(VLOOKUP(B25,ISOLASI!$B$5:$I$1048576,8,0),"")</f>
        <v/>
      </c>
      <c r="AJ25" s="22" t="s">
        <v>3994</v>
      </c>
      <c r="AK25" s="17" cm="1">
        <f t="array" ref="AK25">MAX(IF('DEKAT AIR'!$B$5:$B$1048576='Data Training 2022'!B25,'DEKAT AIR'!$H$5:$H$1048576))</f>
        <v>44897</v>
      </c>
      <c r="AL25" s="22" t="str">
        <f>IFERROR(VLOOKUP(B25,'DEKAT AIR'!$B$5:$I$1048576,8,0),"")</f>
        <v>LULUS</v>
      </c>
      <c r="AM25" s="22"/>
      <c r="AN25" s="17" cm="1">
        <f t="array" ref="AN25">MAX(IF(KETINGGIAN!$B$5:$B$1048576='Data Training 2022'!B25,KETINGGIAN!$H$5:$H$1048576))</f>
        <v>0</v>
      </c>
      <c r="AO25" s="22" t="str">
        <f>IFERROR(VLOOKUP(B25,KETINGGIAN!$B$5:$I$1048576,8,0),"")</f>
        <v/>
      </c>
      <c r="AP25" s="22"/>
      <c r="AQ25" s="22"/>
      <c r="AR25" s="22"/>
      <c r="AS25" s="22"/>
      <c r="AT25" s="17" cm="1">
        <f t="array" ref="AT25">MAX(IF(TOOLSKEEPER!$B$5:$B$1048576='Data Training 2022'!B25,TOOLSKEEPER!$H$5:$H$1048576))</f>
        <v>0</v>
      </c>
      <c r="AU25" s="22" t="str">
        <f>IFERROR(VLOOKUP(B25,TOOLSKEEPER!$B$5:$I$1048576,8,0),"")</f>
        <v/>
      </c>
    </row>
    <row r="26" spans="1:47">
      <c r="A26" s="22">
        <f t="shared" si="4"/>
        <v>21</v>
      </c>
      <c r="B26" s="21" t="str">
        <f t="shared" si="0"/>
        <v>80002344</v>
      </c>
      <c r="C26" s="21" t="s">
        <v>2665</v>
      </c>
      <c r="D26" s="22"/>
      <c r="E26" s="22" t="s">
        <v>2666</v>
      </c>
      <c r="F26" s="22" t="s">
        <v>1255</v>
      </c>
      <c r="G26" s="22" t="s">
        <v>1338</v>
      </c>
      <c r="H26" s="22" t="s">
        <v>393</v>
      </c>
      <c r="I26" s="22" t="s">
        <v>3992</v>
      </c>
      <c r="J26" s="22"/>
      <c r="K26" s="21" t="s">
        <v>4002</v>
      </c>
      <c r="L26" s="21" t="s">
        <v>681</v>
      </c>
      <c r="M26" s="21" t="s">
        <v>4003</v>
      </c>
      <c r="N26" s="21"/>
      <c r="O26" s="17" t="str">
        <f>IFERROR(VLOOKUP(B26,POP!$B$5:$I$1048576,7,0),"")</f>
        <v/>
      </c>
      <c r="P26" s="17" t="str">
        <f>IFERROR(VLOOKUP(B26,POM!$B$5:$I$1048576,7,0),"")</f>
        <v/>
      </c>
      <c r="Q26" s="10" t="str">
        <f>IFERROR(VLOOKUP(B26,POU!$B$5:$I$1048576,7,0),"")</f>
        <v/>
      </c>
      <c r="R26" s="21" t="str">
        <f t="shared" si="1"/>
        <v/>
      </c>
      <c r="S26" s="17" t="str">
        <f>IFERROR(VLOOKUP(B26,'PEMBEKALAN POP'!$B$5:$I$1048576,7,0),"")</f>
        <v/>
      </c>
      <c r="T26" s="22" t="str">
        <f>IFERROR(VLOOKUP(B26,'PEMBEKALAN POP'!$B$5:$I$1048576,8,0),"")</f>
        <v/>
      </c>
      <c r="U26" s="21" t="s">
        <v>3994</v>
      </c>
      <c r="V26" s="17" t="e" cm="1">
        <f t="array" ref="V26">MAX(IF(INDUKSI!$B$5:$B$1048576='Data Training 2022'!B26,INDUKSI!$H$5:$H$1048576))</f>
        <v>#N/A</v>
      </c>
      <c r="W26" s="22" t="str">
        <f>IFERROR(VLOOKUP(B26,INDUKSI!$B$5:$I$1048576,8,0),"")</f>
        <v>LULUS</v>
      </c>
      <c r="X26" s="21" t="s">
        <v>3994</v>
      </c>
      <c r="Y26" s="17" cm="1">
        <f t="array" ref="Y26">MAX(IF(REINDUKSI!$B$5:$B$1048576='Data Training 2022'!B26,REINDUKSI!$H$5:$H$1048576))</f>
        <v>44554</v>
      </c>
      <c r="Z26" s="22" t="str">
        <f>IFERROR(VLOOKUP(B26,REINDUKSI!$B$5:$I$1048576,8,0),"")</f>
        <v>LULUS</v>
      </c>
      <c r="AA26" s="22" t="str">
        <f t="shared" si="2"/>
        <v/>
      </c>
      <c r="AB26" s="17" cm="1">
        <f t="array" ref="AB26">MAX(IF(BSA!$B$5:$B$1048576='Data Training 2022'!B26,BSA!$H$5:$H$1048576))</f>
        <v>0</v>
      </c>
      <c r="AC26" s="22" t="str">
        <f>IFERROR(VLOOKUP(B26,BSA!$B$5:$I$1048576,8,0),"")</f>
        <v/>
      </c>
      <c r="AD26" s="22" t="s">
        <v>3994</v>
      </c>
      <c r="AE26" s="22"/>
      <c r="AF26" s="22"/>
      <c r="AG26" s="22" t="str">
        <f t="shared" si="3"/>
        <v/>
      </c>
      <c r="AH26" s="17" cm="1">
        <f t="array" ref="AH26">MAX(IF(ISOLASI!$B$5:$B$1048576='Data Training 2022'!B26,ISOLASI!$H$5:$H$1048576))</f>
        <v>44555</v>
      </c>
      <c r="AI26" s="22" t="str">
        <f>IFERROR(VLOOKUP(B26,ISOLASI!$B$5:$I$1048576,8,0),"")</f>
        <v>LULUS</v>
      </c>
      <c r="AJ26" s="22"/>
      <c r="AK26" s="17" cm="1">
        <f t="array" ref="AK26">MAX(IF('DEKAT AIR'!$B$5:$B$1048576='Data Training 2022'!B26,'DEKAT AIR'!$H$5:$H$1048576))</f>
        <v>0</v>
      </c>
      <c r="AL26" s="22" t="str">
        <f>IFERROR(VLOOKUP(B26,'DEKAT AIR'!$B$5:$I$1048576,8,0),"")</f>
        <v/>
      </c>
      <c r="AM26" s="22"/>
      <c r="AN26" s="17" cm="1">
        <f t="array" ref="AN26">MAX(IF(KETINGGIAN!$B$5:$B$1048576='Data Training 2022'!B26,KETINGGIAN!$H$5:$H$1048576))</f>
        <v>0</v>
      </c>
      <c r="AO26" s="22" t="str">
        <f>IFERROR(VLOOKUP(B26,KETINGGIAN!$B$5:$I$1048576,8,0),"")</f>
        <v/>
      </c>
      <c r="AP26" s="22"/>
      <c r="AQ26" s="22"/>
      <c r="AR26" s="22"/>
      <c r="AS26" s="22"/>
      <c r="AT26" s="17" cm="1">
        <f t="array" ref="AT26">MAX(IF(TOOLSKEEPER!$B$5:$B$1048576='Data Training 2022'!B26,TOOLSKEEPER!$H$5:$H$1048576))</f>
        <v>0</v>
      </c>
      <c r="AU26" s="22" t="str">
        <f>IFERROR(VLOOKUP(B26,TOOLSKEEPER!$B$5:$I$1048576,8,0),"")</f>
        <v/>
      </c>
    </row>
    <row r="27" spans="1:47">
      <c r="A27" s="22">
        <f t="shared" si="4"/>
        <v>22</v>
      </c>
      <c r="B27" s="21" t="str">
        <f t="shared" si="0"/>
        <v>80002345</v>
      </c>
      <c r="C27" s="21" t="s">
        <v>3630</v>
      </c>
      <c r="D27" s="22"/>
      <c r="E27" s="22" t="s">
        <v>3631</v>
      </c>
      <c r="F27" s="22" t="s">
        <v>1255</v>
      </c>
      <c r="G27" s="22" t="s">
        <v>1338</v>
      </c>
      <c r="H27" s="22" t="s">
        <v>393</v>
      </c>
      <c r="I27" s="22" t="s">
        <v>3992</v>
      </c>
      <c r="J27" s="22"/>
      <c r="K27" s="21" t="s">
        <v>4002</v>
      </c>
      <c r="L27" s="21" t="s">
        <v>681</v>
      </c>
      <c r="M27" s="21" t="s">
        <v>4003</v>
      </c>
      <c r="N27" s="21"/>
      <c r="O27" s="17" t="str">
        <f>IFERROR(VLOOKUP(B27,POP!$B$5:$I$1048576,7,0),"")</f>
        <v/>
      </c>
      <c r="P27" s="17" t="str">
        <f>IFERROR(VLOOKUP(B27,POM!$B$5:$I$1048576,7,0),"")</f>
        <v/>
      </c>
      <c r="Q27" s="10" t="str">
        <f>IFERROR(VLOOKUP(B27,POU!$B$5:$I$1048576,7,0),"")</f>
        <v/>
      </c>
      <c r="R27" s="21" t="str">
        <f t="shared" si="1"/>
        <v/>
      </c>
      <c r="S27" s="17" t="str">
        <f>IFERROR(VLOOKUP(B27,'PEMBEKALAN POP'!$B$5:$I$1048576,7,0),"")</f>
        <v/>
      </c>
      <c r="T27" s="22" t="str">
        <f>IFERROR(VLOOKUP(B27,'PEMBEKALAN POP'!$B$5:$I$1048576,8,0),"")</f>
        <v/>
      </c>
      <c r="U27" s="21" t="s">
        <v>3994</v>
      </c>
      <c r="V27" s="17" t="e" cm="1">
        <f t="array" ref="V27">MAX(IF(INDUKSI!$B$5:$B$1048576='Data Training 2022'!B27,INDUKSI!$H$5:$H$1048576))</f>
        <v>#N/A</v>
      </c>
      <c r="W27" s="22" t="str">
        <f>IFERROR(VLOOKUP(B27,INDUKSI!$B$5:$I$1048576,8,0),"")</f>
        <v>LULUS</v>
      </c>
      <c r="X27" s="21" t="s">
        <v>3994</v>
      </c>
      <c r="Y27" s="17" cm="1">
        <f t="array" ref="Y27">MAX(IF(REINDUKSI!$B$5:$B$1048576='Data Training 2022'!B27,REINDUKSI!$H$5:$H$1048576))</f>
        <v>44559</v>
      </c>
      <c r="Z27" s="22" t="str">
        <f>IFERROR(VLOOKUP(B27,REINDUKSI!$B$5:$I$1048576,8,0),"")</f>
        <v>LULUS</v>
      </c>
      <c r="AA27" s="22" t="str">
        <f t="shared" si="2"/>
        <v/>
      </c>
      <c r="AB27" s="17" cm="1">
        <f t="array" ref="AB27">MAX(IF(BSA!$B$5:$B$1048576='Data Training 2022'!B27,BSA!$H$5:$H$1048576))</f>
        <v>0</v>
      </c>
      <c r="AC27" s="22" t="str">
        <f>IFERROR(VLOOKUP(B27,BSA!$B$5:$I$1048576,8,0),"")</f>
        <v/>
      </c>
      <c r="AD27" s="22" t="s">
        <v>3994</v>
      </c>
      <c r="AE27" s="22"/>
      <c r="AF27" s="22"/>
      <c r="AG27" s="22" t="str">
        <f t="shared" si="3"/>
        <v/>
      </c>
      <c r="AH27" s="17" cm="1">
        <f t="array" ref="AH27">MAX(IF(ISOLASI!$B$5:$B$1048576='Data Training 2022'!B27,ISOLASI!$H$5:$H$1048576))</f>
        <v>0</v>
      </c>
      <c r="AI27" s="22" t="str">
        <f>IFERROR(VLOOKUP(B27,ISOLASI!$B$5:$I$1048576,8,0),"")</f>
        <v/>
      </c>
      <c r="AJ27" s="22"/>
      <c r="AK27" s="17" cm="1">
        <f t="array" ref="AK27">MAX(IF('DEKAT AIR'!$B$5:$B$1048576='Data Training 2022'!B27,'DEKAT AIR'!$H$5:$H$1048576))</f>
        <v>0</v>
      </c>
      <c r="AL27" s="22" t="str">
        <f>IFERROR(VLOOKUP(B27,'DEKAT AIR'!$B$5:$I$1048576,8,0),"")</f>
        <v/>
      </c>
      <c r="AM27" s="22"/>
      <c r="AN27" s="17" cm="1">
        <f t="array" ref="AN27">MAX(IF(KETINGGIAN!$B$5:$B$1048576='Data Training 2022'!B27,KETINGGIAN!$H$5:$H$1048576))</f>
        <v>0</v>
      </c>
      <c r="AO27" s="22" t="str">
        <f>IFERROR(VLOOKUP(B27,KETINGGIAN!$B$5:$I$1048576,8,0),"")</f>
        <v/>
      </c>
      <c r="AP27" s="22"/>
      <c r="AQ27" s="22"/>
      <c r="AR27" s="22"/>
      <c r="AS27" s="22"/>
      <c r="AT27" s="17" cm="1">
        <f t="array" ref="AT27">MAX(IF(TOOLSKEEPER!$B$5:$B$1048576='Data Training 2022'!B27,TOOLSKEEPER!$H$5:$H$1048576))</f>
        <v>0</v>
      </c>
      <c r="AU27" s="22" t="str">
        <f>IFERROR(VLOOKUP(B27,TOOLSKEEPER!$B$5:$I$1048576,8,0),"")</f>
        <v/>
      </c>
    </row>
    <row r="28" spans="1:47">
      <c r="A28" s="22">
        <f t="shared" si="4"/>
        <v>23</v>
      </c>
      <c r="B28" s="21" t="str">
        <f t="shared" si="0"/>
        <v>80002346</v>
      </c>
      <c r="C28" s="21" t="s">
        <v>3054</v>
      </c>
      <c r="D28" s="22"/>
      <c r="E28" s="22" t="s">
        <v>3055</v>
      </c>
      <c r="F28" s="22" t="s">
        <v>1255</v>
      </c>
      <c r="G28" s="22" t="s">
        <v>1338</v>
      </c>
      <c r="H28" s="22" t="s">
        <v>393</v>
      </c>
      <c r="I28" s="22" t="s">
        <v>3992</v>
      </c>
      <c r="J28" s="22"/>
      <c r="K28" s="21" t="s">
        <v>4002</v>
      </c>
      <c r="L28" s="21" t="s">
        <v>681</v>
      </c>
      <c r="M28" s="21" t="s">
        <v>4003</v>
      </c>
      <c r="N28" s="21"/>
      <c r="O28" s="17" t="str">
        <f>IFERROR(VLOOKUP(B28,POP!$B$5:$I$1048576,7,0),"")</f>
        <v/>
      </c>
      <c r="P28" s="17" t="str">
        <f>IFERROR(VLOOKUP(B28,POM!$B$5:$I$1048576,7,0),"")</f>
        <v/>
      </c>
      <c r="Q28" s="10" t="str">
        <f>IFERROR(VLOOKUP(B28,POU!$B$5:$I$1048576,7,0),"")</f>
        <v/>
      </c>
      <c r="R28" s="21" t="str">
        <f t="shared" si="1"/>
        <v/>
      </c>
      <c r="S28" s="17" t="str">
        <f>IFERROR(VLOOKUP(B28,'PEMBEKALAN POP'!$B$5:$I$1048576,7,0),"")</f>
        <v/>
      </c>
      <c r="T28" s="22" t="str">
        <f>IFERROR(VLOOKUP(B28,'PEMBEKALAN POP'!$B$5:$I$1048576,8,0),"")</f>
        <v/>
      </c>
      <c r="U28" s="21" t="s">
        <v>3994</v>
      </c>
      <c r="V28" s="17" t="e" cm="1">
        <f t="array" ref="V28">MAX(IF(INDUKSI!$B$5:$B$1048576='Data Training 2022'!B28,INDUKSI!$H$5:$H$1048576))</f>
        <v>#N/A</v>
      </c>
      <c r="W28" s="22" t="str">
        <f>IFERROR(VLOOKUP(B28,INDUKSI!$B$5:$I$1048576,8,0),"")</f>
        <v>LULUS</v>
      </c>
      <c r="X28" s="21" t="s">
        <v>3994</v>
      </c>
      <c r="Y28" s="17" cm="1">
        <f t="array" ref="Y28">MAX(IF(REINDUKSI!$B$5:$B$1048576='Data Training 2022'!B28,REINDUKSI!$H$5:$H$1048576))</f>
        <v>44579</v>
      </c>
      <c r="Z28" s="22" t="str">
        <f>IFERROR(VLOOKUP(B28,REINDUKSI!$B$5:$I$1048576,8,0),"")</f>
        <v>LULUS</v>
      </c>
      <c r="AA28" s="22" t="str">
        <f t="shared" si="2"/>
        <v/>
      </c>
      <c r="AB28" s="17" cm="1">
        <f t="array" ref="AB28">MAX(IF(BSA!$B$5:$B$1048576='Data Training 2022'!B28,BSA!$H$5:$H$1048576))</f>
        <v>0</v>
      </c>
      <c r="AC28" s="22" t="str">
        <f>IFERROR(VLOOKUP(B28,BSA!$B$5:$I$1048576,8,0),"")</f>
        <v/>
      </c>
      <c r="AD28" s="22" t="s">
        <v>3994</v>
      </c>
      <c r="AE28" s="22"/>
      <c r="AF28" s="22"/>
      <c r="AG28" s="22" t="str">
        <f t="shared" si="3"/>
        <v/>
      </c>
      <c r="AH28" s="17" cm="1">
        <f t="array" ref="AH28">MAX(IF(ISOLASI!$B$5:$B$1048576='Data Training 2022'!B28,ISOLASI!$H$5:$H$1048576))</f>
        <v>0</v>
      </c>
      <c r="AI28" s="22" t="str">
        <f>IFERROR(VLOOKUP(B28,ISOLASI!$B$5:$I$1048576,8,0),"")</f>
        <v/>
      </c>
      <c r="AJ28" s="22"/>
      <c r="AK28" s="17" cm="1">
        <f t="array" ref="AK28">MAX(IF('DEKAT AIR'!$B$5:$B$1048576='Data Training 2022'!B28,'DEKAT AIR'!$H$5:$H$1048576))</f>
        <v>0</v>
      </c>
      <c r="AL28" s="22" t="str">
        <f>IFERROR(VLOOKUP(B28,'DEKAT AIR'!$B$5:$I$1048576,8,0),"")</f>
        <v/>
      </c>
      <c r="AM28" s="22"/>
      <c r="AN28" s="17" cm="1">
        <f t="array" ref="AN28">MAX(IF(KETINGGIAN!$B$5:$B$1048576='Data Training 2022'!B28,KETINGGIAN!$H$5:$H$1048576))</f>
        <v>0</v>
      </c>
      <c r="AO28" s="22" t="str">
        <f>IFERROR(VLOOKUP(B28,KETINGGIAN!$B$5:$I$1048576,8,0),"")</f>
        <v/>
      </c>
      <c r="AP28" s="22"/>
      <c r="AQ28" s="22"/>
      <c r="AR28" s="22"/>
      <c r="AS28" s="22"/>
      <c r="AT28" s="17" cm="1">
        <f t="array" ref="AT28">MAX(IF(TOOLSKEEPER!$B$5:$B$1048576='Data Training 2022'!B28,TOOLSKEEPER!$H$5:$H$1048576))</f>
        <v>0</v>
      </c>
      <c r="AU28" s="22" t="str">
        <f>IFERROR(VLOOKUP(B28,TOOLSKEEPER!$B$5:$I$1048576,8,0),"")</f>
        <v/>
      </c>
    </row>
    <row r="29" spans="1:47">
      <c r="A29" s="22">
        <f t="shared" si="4"/>
        <v>24</v>
      </c>
      <c r="B29" s="21" t="str">
        <f t="shared" si="0"/>
        <v>80002347</v>
      </c>
      <c r="C29" s="21" t="s">
        <v>3044</v>
      </c>
      <c r="D29" s="22"/>
      <c r="E29" s="22" t="s">
        <v>3045</v>
      </c>
      <c r="F29" s="22" t="s">
        <v>1255</v>
      </c>
      <c r="G29" s="22" t="s">
        <v>1338</v>
      </c>
      <c r="H29" s="22" t="s">
        <v>393</v>
      </c>
      <c r="I29" s="22" t="s">
        <v>3992</v>
      </c>
      <c r="J29" s="22"/>
      <c r="K29" s="21" t="s">
        <v>4002</v>
      </c>
      <c r="L29" s="21" t="s">
        <v>681</v>
      </c>
      <c r="M29" s="21" t="s">
        <v>4003</v>
      </c>
      <c r="N29" s="21"/>
      <c r="O29" s="17" t="str">
        <f>IFERROR(VLOOKUP(B29,POP!$B$5:$I$1048576,7,0),"")</f>
        <v/>
      </c>
      <c r="P29" s="17" t="str">
        <f>IFERROR(VLOOKUP(B29,POM!$B$5:$I$1048576,7,0),"")</f>
        <v/>
      </c>
      <c r="Q29" s="10" t="str">
        <f>IFERROR(VLOOKUP(B29,POU!$B$5:$I$1048576,7,0),"")</f>
        <v/>
      </c>
      <c r="R29" s="21" t="str">
        <f t="shared" si="1"/>
        <v/>
      </c>
      <c r="S29" s="17" t="str">
        <f>IFERROR(VLOOKUP(B29,'PEMBEKALAN POP'!$B$5:$I$1048576,7,0),"")</f>
        <v/>
      </c>
      <c r="T29" s="22" t="str">
        <f>IFERROR(VLOOKUP(B29,'PEMBEKALAN POP'!$B$5:$I$1048576,8,0),"")</f>
        <v/>
      </c>
      <c r="U29" s="21" t="s">
        <v>3994</v>
      </c>
      <c r="V29" s="17" t="e" cm="1">
        <f t="array" ref="V29">MAX(IF(INDUKSI!$B$5:$B$1048576='Data Training 2022'!B29,INDUKSI!$H$5:$H$1048576))</f>
        <v>#N/A</v>
      </c>
      <c r="W29" s="22" t="str">
        <f>IFERROR(VLOOKUP(B29,INDUKSI!$B$5:$I$1048576,8,0),"")</f>
        <v>LULUS</v>
      </c>
      <c r="X29" s="21" t="s">
        <v>3994</v>
      </c>
      <c r="Y29" s="17" cm="1">
        <f t="array" ref="Y29">MAX(IF(REINDUKSI!$B$5:$B$1048576='Data Training 2022'!B29,REINDUKSI!$H$5:$H$1048576))</f>
        <v>44750</v>
      </c>
      <c r="Z29" s="22" t="str">
        <f>IFERROR(VLOOKUP(B29,REINDUKSI!$B$5:$I$1048576,8,0),"")</f>
        <v>LULUS</v>
      </c>
      <c r="AA29" s="22" t="str">
        <f t="shared" si="2"/>
        <v/>
      </c>
      <c r="AB29" s="17" cm="1">
        <f t="array" ref="AB29">MAX(IF(BSA!$B$5:$B$1048576='Data Training 2022'!B29,BSA!$H$5:$H$1048576))</f>
        <v>0</v>
      </c>
      <c r="AC29" s="22" t="str">
        <f>IFERROR(VLOOKUP(B29,BSA!$B$5:$I$1048576,8,0),"")</f>
        <v/>
      </c>
      <c r="AD29" s="22" t="s">
        <v>3994</v>
      </c>
      <c r="AE29" s="22"/>
      <c r="AF29" s="22"/>
      <c r="AG29" s="22" t="str">
        <f t="shared" si="3"/>
        <v/>
      </c>
      <c r="AH29" s="17" cm="1">
        <f t="array" ref="AH29">MAX(IF(ISOLASI!$B$5:$B$1048576='Data Training 2022'!B29,ISOLASI!$H$5:$H$1048576))</f>
        <v>0</v>
      </c>
      <c r="AI29" s="22" t="str">
        <f>IFERROR(VLOOKUP(B29,ISOLASI!$B$5:$I$1048576,8,0),"")</f>
        <v/>
      </c>
      <c r="AJ29" s="22"/>
      <c r="AK29" s="17" cm="1">
        <f t="array" ref="AK29">MAX(IF('DEKAT AIR'!$B$5:$B$1048576='Data Training 2022'!B29,'DEKAT AIR'!$H$5:$H$1048576))</f>
        <v>0</v>
      </c>
      <c r="AL29" s="22" t="str">
        <f>IFERROR(VLOOKUP(B29,'DEKAT AIR'!$B$5:$I$1048576,8,0),"")</f>
        <v/>
      </c>
      <c r="AM29" s="22"/>
      <c r="AN29" s="17" cm="1">
        <f t="array" ref="AN29">MAX(IF(KETINGGIAN!$B$5:$B$1048576='Data Training 2022'!B29,KETINGGIAN!$H$5:$H$1048576))</f>
        <v>0</v>
      </c>
      <c r="AO29" s="22" t="str">
        <f>IFERROR(VLOOKUP(B29,KETINGGIAN!$B$5:$I$1048576,8,0),"")</f>
        <v/>
      </c>
      <c r="AP29" s="22"/>
      <c r="AQ29" s="22"/>
      <c r="AR29" s="22"/>
      <c r="AS29" s="22"/>
      <c r="AT29" s="17" cm="1">
        <f t="array" ref="AT29">MAX(IF(TOOLSKEEPER!$B$5:$B$1048576='Data Training 2022'!B29,TOOLSKEEPER!$H$5:$H$1048576))</f>
        <v>0</v>
      </c>
      <c r="AU29" s="22" t="str">
        <f>IFERROR(VLOOKUP(B29,TOOLSKEEPER!$B$5:$I$1048576,8,0),"")</f>
        <v/>
      </c>
    </row>
    <row r="30" spans="1:47">
      <c r="A30" s="22">
        <f t="shared" si="4"/>
        <v>25</v>
      </c>
      <c r="B30" s="21" t="str">
        <f t="shared" si="0"/>
        <v>00105291</v>
      </c>
      <c r="C30" s="21" t="s">
        <v>1304</v>
      </c>
      <c r="D30" s="22"/>
      <c r="E30" s="22" t="s">
        <v>1305</v>
      </c>
      <c r="F30" s="22" t="s">
        <v>1255</v>
      </c>
      <c r="G30" s="22" t="s">
        <v>3996</v>
      </c>
      <c r="H30" s="22" t="s">
        <v>355</v>
      </c>
      <c r="I30" s="22" t="s">
        <v>3992</v>
      </c>
      <c r="J30" s="22"/>
      <c r="K30" s="21" t="s">
        <v>3993</v>
      </c>
      <c r="L30" s="21" t="s">
        <v>460</v>
      </c>
      <c r="M30" s="21" t="s">
        <v>3994</v>
      </c>
      <c r="N30" s="21" t="s">
        <v>3995</v>
      </c>
      <c r="O30" s="17" t="str">
        <f>IFERROR(VLOOKUP(B30,POP!$B$5:$I$1048576,7,0),"")</f>
        <v/>
      </c>
      <c r="P30" s="17">
        <f>IFERROR(VLOOKUP(B30,POM!$B$5:$I$1048576,7,0),"")</f>
        <v>40936</v>
      </c>
      <c r="Q30" s="10" t="str">
        <f>IFERROR(VLOOKUP(B30,POU!$B$5:$I$1048576,7,0),"")</f>
        <v/>
      </c>
      <c r="R30" s="21" t="str">
        <f t="shared" si="1"/>
        <v/>
      </c>
      <c r="S30" s="17" t="str">
        <f>IFERROR(VLOOKUP(B30,'PEMBEKALAN POP'!$B$5:$I$1048576,7,0),"")</f>
        <v/>
      </c>
      <c r="T30" s="22" t="str">
        <f>IFERROR(VLOOKUP(B30,'PEMBEKALAN POP'!$B$5:$I$1048576,8,0),"")</f>
        <v/>
      </c>
      <c r="U30" s="21" t="s">
        <v>3994</v>
      </c>
      <c r="V30" s="17" t="e" cm="1">
        <f t="array" ref="V30">MAX(IF(INDUKSI!$B$5:$B$1048576='Data Training 2022'!B30,INDUKSI!$H$5:$H$1048576))</f>
        <v>#N/A</v>
      </c>
      <c r="W30" s="22" t="str">
        <f>IFERROR(VLOOKUP(B30,INDUKSI!$B$5:$I$1048576,8,0),"")</f>
        <v>LULUS</v>
      </c>
      <c r="X30" s="21" t="s">
        <v>3994</v>
      </c>
      <c r="Y30" s="17" cm="1">
        <f t="array" ref="Y30">MAX(IF(REINDUKSI!$B$5:$B$1048576='Data Training 2022'!B30,REINDUKSI!$H$5:$H$1048576))</f>
        <v>0</v>
      </c>
      <c r="Z30" s="22" t="str">
        <f>IFERROR(VLOOKUP(B30,REINDUKSI!$B$5:$I$1048576,8,0),"")</f>
        <v/>
      </c>
      <c r="AA30" s="22" t="str">
        <f t="shared" si="2"/>
        <v/>
      </c>
      <c r="AB30" s="17" cm="1">
        <f t="array" ref="AB30">MAX(IF(BSA!$B$5:$B$1048576='Data Training 2022'!B30,BSA!$H$5:$H$1048576))</f>
        <v>0</v>
      </c>
      <c r="AC30" s="22" t="str">
        <f>IFERROR(VLOOKUP(B30,BSA!$B$5:$I$1048576,8,0),"")</f>
        <v/>
      </c>
      <c r="AD30" s="22" t="s">
        <v>3994</v>
      </c>
      <c r="AE30" s="22"/>
      <c r="AF30" s="22"/>
      <c r="AG30" s="22" t="str">
        <f t="shared" si="3"/>
        <v/>
      </c>
      <c r="AH30" s="17" cm="1">
        <f t="array" ref="AH30">MAX(IF(ISOLASI!$B$5:$B$1048576='Data Training 2022'!B30,ISOLASI!$H$5:$H$1048576))</f>
        <v>0</v>
      </c>
      <c r="AI30" s="22" t="str">
        <f>IFERROR(VLOOKUP(B30,ISOLASI!$B$5:$I$1048576,8,0),"")</f>
        <v/>
      </c>
      <c r="AJ30" s="22"/>
      <c r="AK30" s="17" cm="1">
        <f t="array" ref="AK30">MAX(IF('DEKAT AIR'!$B$5:$B$1048576='Data Training 2022'!B30,'DEKAT AIR'!$H$5:$H$1048576))</f>
        <v>0</v>
      </c>
      <c r="AL30" s="22" t="str">
        <f>IFERROR(VLOOKUP(B30,'DEKAT AIR'!$B$5:$I$1048576,8,0),"")</f>
        <v/>
      </c>
      <c r="AM30" s="22"/>
      <c r="AN30" s="17" cm="1">
        <f t="array" ref="AN30">MAX(IF(KETINGGIAN!$B$5:$B$1048576='Data Training 2022'!B30,KETINGGIAN!$H$5:$H$1048576))</f>
        <v>0</v>
      </c>
      <c r="AO30" s="22" t="str">
        <f>IFERROR(VLOOKUP(B30,KETINGGIAN!$B$5:$I$1048576,8,0),"")</f>
        <v/>
      </c>
      <c r="AP30" s="22"/>
      <c r="AQ30" s="22"/>
      <c r="AR30" s="22"/>
      <c r="AS30" s="22"/>
      <c r="AT30" s="17" cm="1">
        <f t="array" ref="AT30">MAX(IF(TOOLSKEEPER!$B$5:$B$1048576='Data Training 2022'!B30,TOOLSKEEPER!$H$5:$H$1048576))</f>
        <v>0</v>
      </c>
      <c r="AU30" s="22" t="str">
        <f>IFERROR(VLOOKUP(B30,TOOLSKEEPER!$B$5:$I$1048576,8,0),"")</f>
        <v/>
      </c>
    </row>
    <row r="31" spans="1:47">
      <c r="A31" s="22">
        <f t="shared" si="4"/>
        <v>26</v>
      </c>
      <c r="B31" s="21" t="str">
        <f t="shared" si="0"/>
        <v>80002166</v>
      </c>
      <c r="C31" s="21" t="s">
        <v>1915</v>
      </c>
      <c r="D31" s="22"/>
      <c r="E31" s="22" t="s">
        <v>1916</v>
      </c>
      <c r="F31" s="22" t="s">
        <v>1255</v>
      </c>
      <c r="G31" s="22" t="s">
        <v>3998</v>
      </c>
      <c r="H31" s="22" t="s">
        <v>355</v>
      </c>
      <c r="I31" s="22" t="s">
        <v>3992</v>
      </c>
      <c r="J31" s="22"/>
      <c r="K31" s="21" t="s">
        <v>3993</v>
      </c>
      <c r="L31" s="21" t="s">
        <v>460</v>
      </c>
      <c r="M31" s="21" t="s">
        <v>3994</v>
      </c>
      <c r="N31" s="21" t="s">
        <v>3995</v>
      </c>
      <c r="O31" s="17">
        <f>IFERROR(VLOOKUP(B31,POP!$B$5:$I$1048576,7,0),"")</f>
        <v>44402</v>
      </c>
      <c r="P31" s="17" t="str">
        <f>IFERROR(VLOOKUP(B31,POM!$B$5:$I$1048576,7,0),"")</f>
        <v/>
      </c>
      <c r="Q31" s="10" t="str">
        <f>IFERROR(VLOOKUP(B31,POU!$B$5:$I$1048576,7,0),"")</f>
        <v/>
      </c>
      <c r="R31" s="21" t="str">
        <f t="shared" si="1"/>
        <v/>
      </c>
      <c r="S31" s="17" t="str">
        <f>IFERROR(VLOOKUP(B31,'PEMBEKALAN POP'!$B$5:$I$1048576,7,0),"")</f>
        <v/>
      </c>
      <c r="T31" s="22" t="str">
        <f>IFERROR(VLOOKUP(B31,'PEMBEKALAN POP'!$B$5:$I$1048576,8,0),"")</f>
        <v/>
      </c>
      <c r="U31" s="21" t="s">
        <v>3994</v>
      </c>
      <c r="V31" s="17" t="e" cm="1">
        <f t="array" ref="V31">MAX(IF(INDUKSI!$B$5:$B$1048576='Data Training 2022'!B31,INDUKSI!$H$5:$H$1048576))</f>
        <v>#N/A</v>
      </c>
      <c r="W31" s="22" t="str">
        <f>IFERROR(VLOOKUP(B31,INDUKSI!$B$5:$I$1048576,8,0),"")</f>
        <v>LULUS</v>
      </c>
      <c r="X31" s="21" t="s">
        <v>3994</v>
      </c>
      <c r="Y31" s="17" cm="1">
        <f t="array" ref="Y31">MAX(IF(REINDUKSI!$B$5:$B$1048576='Data Training 2022'!B31,REINDUKSI!$H$5:$H$1048576))</f>
        <v>44695</v>
      </c>
      <c r="Z31" s="22" t="str">
        <f>IFERROR(VLOOKUP(B31,REINDUKSI!$B$5:$I$1048576,8,0),"")</f>
        <v>LULUS</v>
      </c>
      <c r="AA31" s="22" t="str">
        <f t="shared" si="2"/>
        <v/>
      </c>
      <c r="AB31" s="17" cm="1">
        <f t="array" ref="AB31">MAX(IF(BSA!$B$5:$B$1048576='Data Training 2022'!B31,BSA!$H$5:$H$1048576))</f>
        <v>0</v>
      </c>
      <c r="AC31" s="22" t="str">
        <f>IFERROR(VLOOKUP(B31,BSA!$B$5:$I$1048576,8,0),"")</f>
        <v/>
      </c>
      <c r="AD31" s="22" t="s">
        <v>3994</v>
      </c>
      <c r="AE31" s="22"/>
      <c r="AF31" s="22"/>
      <c r="AG31" s="22" t="str">
        <f t="shared" si="3"/>
        <v/>
      </c>
      <c r="AH31" s="17" cm="1">
        <f t="array" ref="AH31">MAX(IF(ISOLASI!$B$5:$B$1048576='Data Training 2022'!B31,ISOLASI!$H$5:$H$1048576))</f>
        <v>0</v>
      </c>
      <c r="AI31" s="22" t="str">
        <f>IFERROR(VLOOKUP(B31,ISOLASI!$B$5:$I$1048576,8,0),"")</f>
        <v/>
      </c>
      <c r="AJ31" s="22"/>
      <c r="AK31" s="17" cm="1">
        <f t="array" ref="AK31">MAX(IF('DEKAT AIR'!$B$5:$B$1048576='Data Training 2022'!B31,'DEKAT AIR'!$H$5:$H$1048576))</f>
        <v>0</v>
      </c>
      <c r="AL31" s="22" t="str">
        <f>IFERROR(VLOOKUP(B31,'DEKAT AIR'!$B$5:$I$1048576,8,0),"")</f>
        <v/>
      </c>
      <c r="AM31" s="22"/>
      <c r="AN31" s="17" cm="1">
        <f t="array" ref="AN31">MAX(IF(KETINGGIAN!$B$5:$B$1048576='Data Training 2022'!B31,KETINGGIAN!$H$5:$H$1048576))</f>
        <v>0</v>
      </c>
      <c r="AO31" s="22" t="str">
        <f>IFERROR(VLOOKUP(B31,KETINGGIAN!$B$5:$I$1048576,8,0),"")</f>
        <v/>
      </c>
      <c r="AP31" s="22"/>
      <c r="AQ31" s="22"/>
      <c r="AR31" s="22"/>
      <c r="AS31" s="22"/>
      <c r="AT31" s="17" cm="1">
        <f t="array" ref="AT31">MAX(IF(TOOLSKEEPER!$B$5:$B$1048576='Data Training 2022'!B31,TOOLSKEEPER!$H$5:$H$1048576))</f>
        <v>0</v>
      </c>
      <c r="AU31" s="22" t="str">
        <f>IFERROR(VLOOKUP(B31,TOOLSKEEPER!$B$5:$I$1048576,8,0),"")</f>
        <v/>
      </c>
    </row>
    <row r="32" spans="1:47">
      <c r="A32" s="22">
        <f t="shared" si="4"/>
        <v>27</v>
      </c>
      <c r="B32" s="21" t="str">
        <f t="shared" si="0"/>
        <v>01111845</v>
      </c>
      <c r="C32" s="21" t="s">
        <v>1376</v>
      </c>
      <c r="D32" s="22"/>
      <c r="E32" s="22" t="s">
        <v>1377</v>
      </c>
      <c r="F32" s="22" t="s">
        <v>1255</v>
      </c>
      <c r="G32" s="22" t="s">
        <v>3998</v>
      </c>
      <c r="H32" s="22" t="s">
        <v>355</v>
      </c>
      <c r="I32" s="22" t="s">
        <v>3992</v>
      </c>
      <c r="J32" s="22"/>
      <c r="K32" s="21" t="s">
        <v>3993</v>
      </c>
      <c r="L32" s="21" t="s">
        <v>460</v>
      </c>
      <c r="M32" s="21" t="s">
        <v>3994</v>
      </c>
      <c r="N32" s="21" t="s">
        <v>3995</v>
      </c>
      <c r="O32" s="17">
        <f>IFERROR(VLOOKUP(B32,POP!$B$5:$I$1048576,7,0),"")</f>
        <v>42013</v>
      </c>
      <c r="P32" s="17" t="str">
        <f>IFERROR(VLOOKUP(B32,POM!$B$5:$I$1048576,7,0),"")</f>
        <v/>
      </c>
      <c r="Q32" s="10" t="str">
        <f>IFERROR(VLOOKUP(B32,POU!$B$5:$I$1048576,7,0),"")</f>
        <v/>
      </c>
      <c r="R32" s="21" t="str">
        <f t="shared" si="1"/>
        <v/>
      </c>
      <c r="S32" s="17" t="str">
        <f>IFERROR(VLOOKUP(B32,'PEMBEKALAN POP'!$B$5:$I$1048576,7,0),"")</f>
        <v/>
      </c>
      <c r="T32" s="22" t="str">
        <f>IFERROR(VLOOKUP(B32,'PEMBEKALAN POP'!$B$5:$I$1048576,8,0),"")</f>
        <v/>
      </c>
      <c r="U32" s="21" t="s">
        <v>3994</v>
      </c>
      <c r="V32" s="17" t="e" cm="1">
        <f t="array" ref="V32">MAX(IF(INDUKSI!$B$5:$B$1048576='Data Training 2022'!B32,INDUKSI!$H$5:$H$1048576))</f>
        <v>#N/A</v>
      </c>
      <c r="W32" s="22" t="str">
        <f>IFERROR(VLOOKUP(B32,INDUKSI!$B$5:$I$1048576,8,0),"")</f>
        <v>LULUS</v>
      </c>
      <c r="X32" s="21" t="s">
        <v>3994</v>
      </c>
      <c r="Y32" s="17" cm="1">
        <f t="array" ref="Y32">MAX(IF(REINDUKSI!$B$5:$B$1048576='Data Training 2022'!B32,REINDUKSI!$H$5:$H$1048576))</f>
        <v>44786</v>
      </c>
      <c r="Z32" s="22" t="str">
        <f>IFERROR(VLOOKUP(B32,REINDUKSI!$B$5:$I$1048576,8,0),"")</f>
        <v>LULUS</v>
      </c>
      <c r="AA32" s="22" t="str">
        <f t="shared" si="2"/>
        <v/>
      </c>
      <c r="AB32" s="17" cm="1">
        <f t="array" ref="AB32">MAX(IF(BSA!$B$5:$B$1048576='Data Training 2022'!B32,BSA!$H$5:$H$1048576))</f>
        <v>0</v>
      </c>
      <c r="AC32" s="22" t="str">
        <f>IFERROR(VLOOKUP(B32,BSA!$B$5:$I$1048576,8,0),"")</f>
        <v/>
      </c>
      <c r="AD32" s="22" t="s">
        <v>3994</v>
      </c>
      <c r="AE32" s="22"/>
      <c r="AF32" s="22"/>
      <c r="AG32" s="22" t="str">
        <f t="shared" si="3"/>
        <v/>
      </c>
      <c r="AH32" s="17" cm="1">
        <f t="array" ref="AH32">MAX(IF(ISOLASI!$B$5:$B$1048576='Data Training 2022'!B32,ISOLASI!$H$5:$H$1048576))</f>
        <v>0</v>
      </c>
      <c r="AI32" s="22" t="str">
        <f>IFERROR(VLOOKUP(B32,ISOLASI!$B$5:$I$1048576,8,0),"")</f>
        <v/>
      </c>
      <c r="AJ32" s="22"/>
      <c r="AK32" s="17" cm="1">
        <f t="array" ref="AK32">MAX(IF('DEKAT AIR'!$B$5:$B$1048576='Data Training 2022'!B32,'DEKAT AIR'!$H$5:$H$1048576))</f>
        <v>0</v>
      </c>
      <c r="AL32" s="22" t="str">
        <f>IFERROR(VLOOKUP(B32,'DEKAT AIR'!$B$5:$I$1048576,8,0),"")</f>
        <v/>
      </c>
      <c r="AM32" s="22"/>
      <c r="AN32" s="17" cm="1">
        <f t="array" ref="AN32">MAX(IF(KETINGGIAN!$B$5:$B$1048576='Data Training 2022'!B32,KETINGGIAN!$H$5:$H$1048576))</f>
        <v>0</v>
      </c>
      <c r="AO32" s="22" t="str">
        <f>IFERROR(VLOOKUP(B32,KETINGGIAN!$B$5:$I$1048576,8,0),"")</f>
        <v/>
      </c>
      <c r="AP32" s="22"/>
      <c r="AQ32" s="22"/>
      <c r="AR32" s="22"/>
      <c r="AS32" s="22"/>
      <c r="AT32" s="17" cm="1">
        <f t="array" ref="AT32">MAX(IF(TOOLSKEEPER!$B$5:$B$1048576='Data Training 2022'!B32,TOOLSKEEPER!$H$5:$H$1048576))</f>
        <v>0</v>
      </c>
      <c r="AU32" s="22" t="str">
        <f>IFERROR(VLOOKUP(B32,TOOLSKEEPER!$B$5:$I$1048576,8,0),"")</f>
        <v/>
      </c>
    </row>
    <row r="33" spans="1:47">
      <c r="A33" s="22">
        <f t="shared" si="4"/>
        <v>28</v>
      </c>
      <c r="B33" s="21" t="str">
        <f t="shared" si="0"/>
        <v>00111117</v>
      </c>
      <c r="C33" s="21" t="s">
        <v>3736</v>
      </c>
      <c r="D33" s="22"/>
      <c r="E33" s="22" t="s">
        <v>4004</v>
      </c>
      <c r="F33" s="22" t="s">
        <v>1255</v>
      </c>
      <c r="G33" s="22" t="s">
        <v>3998</v>
      </c>
      <c r="H33" s="22" t="s">
        <v>355</v>
      </c>
      <c r="I33" s="22" t="s">
        <v>3992</v>
      </c>
      <c r="J33" s="22"/>
      <c r="K33" s="21" t="s">
        <v>3993</v>
      </c>
      <c r="L33" s="21" t="s">
        <v>460</v>
      </c>
      <c r="M33" s="21" t="s">
        <v>3994</v>
      </c>
      <c r="N33" s="21" t="s">
        <v>3995</v>
      </c>
      <c r="O33" s="17">
        <f>IFERROR(VLOOKUP(B33,POP!$B$5:$I$1048576,7,0),"")</f>
        <v>40936</v>
      </c>
      <c r="P33" s="17" t="str">
        <f>IFERROR(VLOOKUP(B33,POM!$B$5:$I$1048576,7,0),"")</f>
        <v/>
      </c>
      <c r="Q33" s="10" t="str">
        <f>IFERROR(VLOOKUP(B33,POU!$B$5:$I$1048576,7,0),"")</f>
        <v/>
      </c>
      <c r="R33" s="21" t="str">
        <f t="shared" si="1"/>
        <v/>
      </c>
      <c r="S33" s="17" t="str">
        <f>IFERROR(VLOOKUP(B33,'PEMBEKALAN POP'!$B$5:$I$1048576,7,0),"")</f>
        <v/>
      </c>
      <c r="T33" s="22" t="str">
        <f>IFERROR(VLOOKUP(B33,'PEMBEKALAN POP'!$B$5:$I$1048576,8,0),"")</f>
        <v/>
      </c>
      <c r="U33" s="21" t="s">
        <v>3994</v>
      </c>
      <c r="V33" s="17" t="e" cm="1">
        <f t="array" ref="V33">MAX(IF(INDUKSI!$B$5:$B$1048576='Data Training 2022'!B33,INDUKSI!$H$5:$H$1048576))</f>
        <v>#N/A</v>
      </c>
      <c r="W33" s="22" t="str">
        <f>IFERROR(VLOOKUP(B33,INDUKSI!$B$5:$I$1048576,8,0),"")</f>
        <v>LULUS</v>
      </c>
      <c r="X33" s="21" t="s">
        <v>3994</v>
      </c>
      <c r="Y33" s="17" cm="1">
        <f t="array" ref="Y33">MAX(IF(REINDUKSI!$B$5:$B$1048576='Data Training 2022'!B33,REINDUKSI!$H$5:$H$1048576))</f>
        <v>44763</v>
      </c>
      <c r="Z33" s="22" t="str">
        <f>IFERROR(VLOOKUP(B33,REINDUKSI!$B$5:$I$1048576,8,0),"")</f>
        <v>LULUS</v>
      </c>
      <c r="AA33" s="22" t="str">
        <f t="shared" si="2"/>
        <v/>
      </c>
      <c r="AB33" s="17" cm="1">
        <f t="array" ref="AB33">MAX(IF(BSA!$B$5:$B$1048576='Data Training 2022'!B33,BSA!$H$5:$H$1048576))</f>
        <v>0</v>
      </c>
      <c r="AC33" s="22" t="str">
        <f>IFERROR(VLOOKUP(B33,BSA!$B$5:$I$1048576,8,0),"")</f>
        <v/>
      </c>
      <c r="AD33" s="22" t="s">
        <v>3994</v>
      </c>
      <c r="AE33" s="22"/>
      <c r="AF33" s="22"/>
      <c r="AG33" s="22" t="str">
        <f t="shared" si="3"/>
        <v/>
      </c>
      <c r="AH33" s="17" cm="1">
        <f t="array" ref="AH33">MAX(IF(ISOLASI!$B$5:$B$1048576='Data Training 2022'!B33,ISOLASI!$H$5:$H$1048576))</f>
        <v>0</v>
      </c>
      <c r="AI33" s="22" t="str">
        <f>IFERROR(VLOOKUP(B33,ISOLASI!$B$5:$I$1048576,8,0),"")</f>
        <v/>
      </c>
      <c r="AJ33" s="22"/>
      <c r="AK33" s="17" cm="1">
        <f t="array" ref="AK33">MAX(IF('DEKAT AIR'!$B$5:$B$1048576='Data Training 2022'!B33,'DEKAT AIR'!$H$5:$H$1048576))</f>
        <v>0</v>
      </c>
      <c r="AL33" s="22" t="str">
        <f>IFERROR(VLOOKUP(B33,'DEKAT AIR'!$B$5:$I$1048576,8,0),"")</f>
        <v/>
      </c>
      <c r="AM33" s="22"/>
      <c r="AN33" s="17" cm="1">
        <f t="array" ref="AN33">MAX(IF(KETINGGIAN!$B$5:$B$1048576='Data Training 2022'!B33,KETINGGIAN!$H$5:$H$1048576))</f>
        <v>0</v>
      </c>
      <c r="AO33" s="22" t="str">
        <f>IFERROR(VLOOKUP(B33,KETINGGIAN!$B$5:$I$1048576,8,0),"")</f>
        <v/>
      </c>
      <c r="AP33" s="22"/>
      <c r="AQ33" s="22"/>
      <c r="AR33" s="22"/>
      <c r="AS33" s="22"/>
      <c r="AT33" s="17" cm="1">
        <f t="array" ref="AT33">MAX(IF(TOOLSKEEPER!$B$5:$B$1048576='Data Training 2022'!B33,TOOLSKEEPER!$H$5:$H$1048576))</f>
        <v>0</v>
      </c>
      <c r="AU33" s="22" t="str">
        <f>IFERROR(VLOOKUP(B33,TOOLSKEEPER!$B$5:$I$1048576,8,0),"")</f>
        <v/>
      </c>
    </row>
    <row r="34" spans="1:47">
      <c r="A34" s="22">
        <f t="shared" si="4"/>
        <v>29</v>
      </c>
      <c r="B34" s="21" t="str">
        <f t="shared" si="0"/>
        <v>00117423</v>
      </c>
      <c r="C34" s="21" t="s">
        <v>3096</v>
      </c>
      <c r="D34" s="22"/>
      <c r="E34" s="22" t="s">
        <v>3097</v>
      </c>
      <c r="F34" s="22" t="s">
        <v>1255</v>
      </c>
      <c r="G34" s="22" t="s">
        <v>3998</v>
      </c>
      <c r="H34" s="22" t="s">
        <v>355</v>
      </c>
      <c r="I34" s="22" t="s">
        <v>3992</v>
      </c>
      <c r="J34" s="22"/>
      <c r="K34" s="21" t="s">
        <v>3993</v>
      </c>
      <c r="L34" s="21" t="s">
        <v>460</v>
      </c>
      <c r="M34" s="21" t="s">
        <v>3994</v>
      </c>
      <c r="N34" s="21" t="s">
        <v>3995</v>
      </c>
      <c r="O34" s="17">
        <f>IFERROR(VLOOKUP(B34,POP!$B$5:$I$1048576,7,0),"")</f>
        <v>44147</v>
      </c>
      <c r="P34" s="17" t="str">
        <f>IFERROR(VLOOKUP(B34,POM!$B$5:$I$1048576,7,0),"")</f>
        <v/>
      </c>
      <c r="Q34" s="10" t="str">
        <f>IFERROR(VLOOKUP(B34,POU!$B$5:$I$1048576,7,0),"")</f>
        <v/>
      </c>
      <c r="R34" s="21" t="str">
        <f t="shared" si="1"/>
        <v/>
      </c>
      <c r="S34" s="17" t="str">
        <f>IFERROR(VLOOKUP(B34,'PEMBEKALAN POP'!$B$5:$I$1048576,7,0),"")</f>
        <v/>
      </c>
      <c r="T34" s="22" t="str">
        <f>IFERROR(VLOOKUP(B34,'PEMBEKALAN POP'!$B$5:$I$1048576,8,0),"")</f>
        <v/>
      </c>
      <c r="U34" s="21" t="s">
        <v>3994</v>
      </c>
      <c r="V34" s="17" t="e" cm="1">
        <f t="array" ref="V34">MAX(IF(INDUKSI!$B$5:$B$1048576='Data Training 2022'!B34,INDUKSI!$H$5:$H$1048576))</f>
        <v>#N/A</v>
      </c>
      <c r="W34" s="22" t="str">
        <f>IFERROR(VLOOKUP(B34,INDUKSI!$B$5:$I$1048576,8,0),"")</f>
        <v>LULUS</v>
      </c>
      <c r="X34" s="21" t="s">
        <v>3994</v>
      </c>
      <c r="Y34" s="17" cm="1">
        <f t="array" ref="Y34">MAX(IF(REINDUKSI!$B$5:$B$1048576='Data Training 2022'!B34,REINDUKSI!$H$5:$H$1048576))</f>
        <v>44777</v>
      </c>
      <c r="Z34" s="22" t="str">
        <f>IFERROR(VLOOKUP(B34,REINDUKSI!$B$5:$I$1048576,8,0),"")</f>
        <v>LULUS</v>
      </c>
      <c r="AA34" s="22" t="str">
        <f t="shared" si="2"/>
        <v/>
      </c>
      <c r="AB34" s="17" cm="1">
        <f t="array" ref="AB34">MAX(IF(BSA!$B$5:$B$1048576='Data Training 2022'!B34,BSA!$H$5:$H$1048576))</f>
        <v>0</v>
      </c>
      <c r="AC34" s="22" t="str">
        <f>IFERROR(VLOOKUP(B34,BSA!$B$5:$I$1048576,8,0),"")</f>
        <v/>
      </c>
      <c r="AD34" s="22" t="s">
        <v>3994</v>
      </c>
      <c r="AE34" s="22"/>
      <c r="AF34" s="22"/>
      <c r="AG34" s="22" t="str">
        <f t="shared" si="3"/>
        <v/>
      </c>
      <c r="AH34" s="17" cm="1">
        <f t="array" ref="AH34">MAX(IF(ISOLASI!$B$5:$B$1048576='Data Training 2022'!B34,ISOLASI!$H$5:$H$1048576))</f>
        <v>0</v>
      </c>
      <c r="AI34" s="22" t="str">
        <f>IFERROR(VLOOKUP(B34,ISOLASI!$B$5:$I$1048576,8,0),"")</f>
        <v/>
      </c>
      <c r="AJ34" s="22"/>
      <c r="AK34" s="17" cm="1">
        <f t="array" ref="AK34">MAX(IF('DEKAT AIR'!$B$5:$B$1048576='Data Training 2022'!B34,'DEKAT AIR'!$H$5:$H$1048576))</f>
        <v>0</v>
      </c>
      <c r="AL34" s="22" t="str">
        <f>IFERROR(VLOOKUP(B34,'DEKAT AIR'!$B$5:$I$1048576,8,0),"")</f>
        <v/>
      </c>
      <c r="AM34" s="22"/>
      <c r="AN34" s="17" cm="1">
        <f t="array" ref="AN34">MAX(IF(KETINGGIAN!$B$5:$B$1048576='Data Training 2022'!B34,KETINGGIAN!$H$5:$H$1048576))</f>
        <v>0</v>
      </c>
      <c r="AO34" s="22" t="str">
        <f>IFERROR(VLOOKUP(B34,KETINGGIAN!$B$5:$I$1048576,8,0),"")</f>
        <v/>
      </c>
      <c r="AP34" s="22"/>
      <c r="AQ34" s="22"/>
      <c r="AR34" s="22"/>
      <c r="AS34" s="22"/>
      <c r="AT34" s="17" cm="1">
        <f t="array" ref="AT34">MAX(IF(TOOLSKEEPER!$B$5:$B$1048576='Data Training 2022'!B34,TOOLSKEEPER!$H$5:$H$1048576))</f>
        <v>0</v>
      </c>
      <c r="AU34" s="22" t="str">
        <f>IFERROR(VLOOKUP(B34,TOOLSKEEPER!$B$5:$I$1048576,8,0),"")</f>
        <v/>
      </c>
    </row>
    <row r="35" spans="1:47">
      <c r="A35" s="22">
        <f t="shared" si="4"/>
        <v>30</v>
      </c>
      <c r="B35" s="21" t="str">
        <f t="shared" si="0"/>
        <v>80002319</v>
      </c>
      <c r="C35" s="21" t="s">
        <v>3654</v>
      </c>
      <c r="D35" s="22"/>
      <c r="E35" s="22" t="s">
        <v>4005</v>
      </c>
      <c r="F35" s="22" t="s">
        <v>1255</v>
      </c>
      <c r="G35" s="22" t="s">
        <v>4006</v>
      </c>
      <c r="H35" s="22" t="s">
        <v>355</v>
      </c>
      <c r="I35" s="22" t="s">
        <v>3992</v>
      </c>
      <c r="J35" s="22"/>
      <c r="K35" s="21" t="s">
        <v>3993</v>
      </c>
      <c r="L35" s="21" t="s">
        <v>460</v>
      </c>
      <c r="M35" s="21" t="s">
        <v>3994</v>
      </c>
      <c r="N35" s="21" t="s">
        <v>3995</v>
      </c>
      <c r="O35" s="17">
        <f>IFERROR(VLOOKUP(B35,POP!$B$5:$I$1048576,7,0),"")</f>
        <v>44265</v>
      </c>
      <c r="P35" s="17" t="str">
        <f>IFERROR(VLOOKUP(B35,POM!$B$5:$I$1048576,7,0),"")</f>
        <v/>
      </c>
      <c r="Q35" s="10" t="str">
        <f>IFERROR(VLOOKUP(B35,POU!$B$5:$I$1048576,7,0),"")</f>
        <v/>
      </c>
      <c r="R35" s="21" t="str">
        <f t="shared" si="1"/>
        <v/>
      </c>
      <c r="S35" s="17" t="str">
        <f>IFERROR(VLOOKUP(B35,'PEMBEKALAN POP'!$B$5:$I$1048576,7,0),"")</f>
        <v/>
      </c>
      <c r="T35" s="22" t="str">
        <f>IFERROR(VLOOKUP(B35,'PEMBEKALAN POP'!$B$5:$I$1048576,8,0),"")</f>
        <v/>
      </c>
      <c r="U35" s="21" t="s">
        <v>3994</v>
      </c>
      <c r="V35" s="17" t="e" cm="1">
        <f t="array" ref="V35">MAX(IF(INDUKSI!$B$5:$B$1048576='Data Training 2022'!B35,INDUKSI!$H$5:$H$1048576))</f>
        <v>#N/A</v>
      </c>
      <c r="W35" s="22" t="str">
        <f>IFERROR(VLOOKUP(B35,INDUKSI!$B$5:$I$1048576,8,0),"")</f>
        <v>LULUS</v>
      </c>
      <c r="X35" s="21" t="s">
        <v>3994</v>
      </c>
      <c r="Y35" s="17" cm="1">
        <f t="array" ref="Y35">MAX(IF(REINDUKSI!$B$5:$B$1048576='Data Training 2022'!B35,REINDUKSI!$H$5:$H$1048576))</f>
        <v>44737</v>
      </c>
      <c r="Z35" s="22" t="str">
        <f>IFERROR(VLOOKUP(B35,REINDUKSI!$B$5:$I$1048576,8,0),"")</f>
        <v>LULUS</v>
      </c>
      <c r="AA35" s="22" t="str">
        <f t="shared" si="2"/>
        <v/>
      </c>
      <c r="AB35" s="17" cm="1">
        <f t="array" ref="AB35">MAX(IF(BSA!$B$5:$B$1048576='Data Training 2022'!B35,BSA!$H$5:$H$1048576))</f>
        <v>0</v>
      </c>
      <c r="AC35" s="22" t="str">
        <f>IFERROR(VLOOKUP(B35,BSA!$B$5:$I$1048576,8,0),"")</f>
        <v/>
      </c>
      <c r="AD35" s="22" t="s">
        <v>3994</v>
      </c>
      <c r="AE35" s="22"/>
      <c r="AF35" s="22"/>
      <c r="AG35" s="22" t="str">
        <f t="shared" si="3"/>
        <v/>
      </c>
      <c r="AH35" s="17" cm="1">
        <f t="array" ref="AH35">MAX(IF(ISOLASI!$B$5:$B$1048576='Data Training 2022'!B35,ISOLASI!$H$5:$H$1048576))</f>
        <v>0</v>
      </c>
      <c r="AI35" s="22" t="str">
        <f>IFERROR(VLOOKUP(B35,ISOLASI!$B$5:$I$1048576,8,0),"")</f>
        <v/>
      </c>
      <c r="AJ35" s="22"/>
      <c r="AK35" s="17" cm="1">
        <f t="array" ref="AK35">MAX(IF('DEKAT AIR'!$B$5:$B$1048576='Data Training 2022'!B35,'DEKAT AIR'!$H$5:$H$1048576))</f>
        <v>0</v>
      </c>
      <c r="AL35" s="22" t="str">
        <f>IFERROR(VLOOKUP(B35,'DEKAT AIR'!$B$5:$I$1048576,8,0),"")</f>
        <v/>
      </c>
      <c r="AM35" s="22"/>
      <c r="AN35" s="17" cm="1">
        <f t="array" ref="AN35">MAX(IF(KETINGGIAN!$B$5:$B$1048576='Data Training 2022'!B35,KETINGGIAN!$H$5:$H$1048576))</f>
        <v>0</v>
      </c>
      <c r="AO35" s="22" t="str">
        <f>IFERROR(VLOOKUP(B35,KETINGGIAN!$B$5:$I$1048576,8,0),"")</f>
        <v/>
      </c>
      <c r="AP35" s="22"/>
      <c r="AQ35" s="22"/>
      <c r="AR35" s="22"/>
      <c r="AS35" s="22"/>
      <c r="AT35" s="17" cm="1">
        <f t="array" ref="AT35">MAX(IF(TOOLSKEEPER!$B$5:$B$1048576='Data Training 2022'!B35,TOOLSKEEPER!$H$5:$H$1048576))</f>
        <v>0</v>
      </c>
      <c r="AU35" s="22" t="str">
        <f>IFERROR(VLOOKUP(B35,TOOLSKEEPER!$B$5:$I$1048576,8,0),"")</f>
        <v/>
      </c>
    </row>
    <row r="36" spans="1:47">
      <c r="A36" s="22">
        <f t="shared" si="4"/>
        <v>31</v>
      </c>
      <c r="B36" s="21" t="str">
        <f t="shared" si="0"/>
        <v>00119133</v>
      </c>
      <c r="C36" s="21" t="s">
        <v>1258</v>
      </c>
      <c r="D36" s="22"/>
      <c r="E36" s="22" t="s">
        <v>1259</v>
      </c>
      <c r="F36" s="22" t="s">
        <v>1255</v>
      </c>
      <c r="G36" s="22" t="s">
        <v>4006</v>
      </c>
      <c r="H36" s="22" t="s">
        <v>355</v>
      </c>
      <c r="I36" s="22" t="s">
        <v>3992</v>
      </c>
      <c r="J36" s="22"/>
      <c r="K36" s="21" t="s">
        <v>3993</v>
      </c>
      <c r="L36" s="21" t="s">
        <v>460</v>
      </c>
      <c r="M36" s="21" t="s">
        <v>3994</v>
      </c>
      <c r="N36" s="21"/>
      <c r="O36" s="17" t="str">
        <f>IFERROR(VLOOKUP(B36,POP!$B$5:$I$1048576,7,0),"")</f>
        <v/>
      </c>
      <c r="P36" s="17" t="str">
        <f>IFERROR(VLOOKUP(B36,POM!$B$5:$I$1048576,7,0),"")</f>
        <v/>
      </c>
      <c r="Q36" s="10" t="str">
        <f>IFERROR(VLOOKUP(B36,POU!$B$5:$I$1048576,7,0),"")</f>
        <v/>
      </c>
      <c r="R36" s="21" t="str">
        <f t="shared" si="1"/>
        <v>TARGET</v>
      </c>
      <c r="S36" s="17" t="str">
        <f>IFERROR(VLOOKUP(B36,'PEMBEKALAN POP'!$B$5:$I$1048576,7,0),"")</f>
        <v/>
      </c>
      <c r="T36" s="22" t="str">
        <f>IFERROR(VLOOKUP(B36,'PEMBEKALAN POP'!$B$5:$I$1048576,8,0),"")</f>
        <v/>
      </c>
      <c r="U36" s="21" t="s">
        <v>3994</v>
      </c>
      <c r="V36" s="17" t="e" cm="1">
        <f t="array" ref="V36">MAX(IF(INDUKSI!$B$5:$B$1048576='Data Training 2022'!B36,INDUKSI!$H$5:$H$1048576))</f>
        <v>#N/A</v>
      </c>
      <c r="W36" s="22" t="str">
        <f>IFERROR(VLOOKUP(B36,INDUKSI!$B$5:$I$1048576,8,0),"")</f>
        <v>LULUS</v>
      </c>
      <c r="X36" s="21" t="s">
        <v>3994</v>
      </c>
      <c r="Y36" s="17" cm="1">
        <f t="array" ref="Y36">MAX(IF(REINDUKSI!$B$5:$B$1048576='Data Training 2022'!B36,REINDUKSI!$H$5:$H$1048576))</f>
        <v>0</v>
      </c>
      <c r="Z36" s="22" t="str">
        <f>IFERROR(VLOOKUP(B36,REINDUKSI!$B$5:$I$1048576,8,0),"")</f>
        <v/>
      </c>
      <c r="AA36" s="22" t="str">
        <f t="shared" si="2"/>
        <v/>
      </c>
      <c r="AB36" s="17" cm="1">
        <f t="array" ref="AB36">MAX(IF(BSA!$B$5:$B$1048576='Data Training 2022'!B36,BSA!$H$5:$H$1048576))</f>
        <v>0</v>
      </c>
      <c r="AC36" s="22" t="str">
        <f>IFERROR(VLOOKUP(B36,BSA!$B$5:$I$1048576,8,0),"")</f>
        <v/>
      </c>
      <c r="AD36" s="22" t="s">
        <v>3994</v>
      </c>
      <c r="AE36" s="22"/>
      <c r="AF36" s="22"/>
      <c r="AG36" s="22" t="str">
        <f t="shared" si="3"/>
        <v/>
      </c>
      <c r="AH36" s="17" cm="1">
        <f t="array" ref="AH36">MAX(IF(ISOLASI!$B$5:$B$1048576='Data Training 2022'!B36,ISOLASI!$H$5:$H$1048576))</f>
        <v>0</v>
      </c>
      <c r="AI36" s="22" t="str">
        <f>IFERROR(VLOOKUP(B36,ISOLASI!$B$5:$I$1048576,8,0),"")</f>
        <v/>
      </c>
      <c r="AJ36" s="22"/>
      <c r="AK36" s="17" cm="1">
        <f t="array" ref="AK36">MAX(IF('DEKAT AIR'!$B$5:$B$1048576='Data Training 2022'!B36,'DEKAT AIR'!$H$5:$H$1048576))</f>
        <v>0</v>
      </c>
      <c r="AL36" s="22" t="str">
        <f>IFERROR(VLOOKUP(B36,'DEKAT AIR'!$B$5:$I$1048576,8,0),"")</f>
        <v/>
      </c>
      <c r="AM36" s="22"/>
      <c r="AN36" s="17" cm="1">
        <f t="array" ref="AN36">MAX(IF(KETINGGIAN!$B$5:$B$1048576='Data Training 2022'!B36,KETINGGIAN!$H$5:$H$1048576))</f>
        <v>0</v>
      </c>
      <c r="AO36" s="22" t="str">
        <f>IFERROR(VLOOKUP(B36,KETINGGIAN!$B$5:$I$1048576,8,0),"")</f>
        <v/>
      </c>
      <c r="AP36" s="22"/>
      <c r="AQ36" s="22"/>
      <c r="AR36" s="22"/>
      <c r="AS36" s="22"/>
      <c r="AT36" s="17" cm="1">
        <f t="array" ref="AT36">MAX(IF(TOOLSKEEPER!$B$5:$B$1048576='Data Training 2022'!B36,TOOLSKEEPER!$H$5:$H$1048576))</f>
        <v>0</v>
      </c>
      <c r="AU36" s="22" t="str">
        <f>IFERROR(VLOOKUP(B36,TOOLSKEEPER!$B$5:$I$1048576,8,0),"")</f>
        <v/>
      </c>
    </row>
    <row r="37" spans="1:47">
      <c r="A37" s="22">
        <f t="shared" si="4"/>
        <v>32</v>
      </c>
      <c r="B37" s="21" t="str">
        <f t="shared" si="0"/>
        <v>00118383</v>
      </c>
      <c r="C37" s="21" t="s">
        <v>3158</v>
      </c>
      <c r="D37" s="22"/>
      <c r="E37" s="22" t="s">
        <v>3159</v>
      </c>
      <c r="F37" s="22" t="s">
        <v>1255</v>
      </c>
      <c r="G37" s="22" t="s">
        <v>1500</v>
      </c>
      <c r="H37" s="22" t="s">
        <v>355</v>
      </c>
      <c r="I37" s="22" t="s">
        <v>3992</v>
      </c>
      <c r="J37" s="22"/>
      <c r="K37" s="21" t="s">
        <v>3993</v>
      </c>
      <c r="L37" s="21" t="s">
        <v>460</v>
      </c>
      <c r="M37" s="21" t="s">
        <v>3994</v>
      </c>
      <c r="N37" s="21" t="s">
        <v>3995</v>
      </c>
      <c r="O37" s="17">
        <f>IFERROR(VLOOKUP(B37,POP!$B$5:$I$1048576,7,0),"")</f>
        <v>44237</v>
      </c>
      <c r="P37" s="17" t="str">
        <f>IFERROR(VLOOKUP(B37,POM!$B$5:$I$1048576,7,0),"")</f>
        <v/>
      </c>
      <c r="Q37" s="10" t="str">
        <f>IFERROR(VLOOKUP(B37,POU!$B$5:$I$1048576,7,0),"")</f>
        <v/>
      </c>
      <c r="R37" s="21" t="str">
        <f t="shared" si="1"/>
        <v/>
      </c>
      <c r="S37" s="17" t="str">
        <f>IFERROR(VLOOKUP(B37,'PEMBEKALAN POP'!$B$5:$I$1048576,7,0),"")</f>
        <v/>
      </c>
      <c r="T37" s="22" t="str">
        <f>IFERROR(VLOOKUP(B37,'PEMBEKALAN POP'!$B$5:$I$1048576,8,0),"")</f>
        <v/>
      </c>
      <c r="U37" s="21" t="s">
        <v>3994</v>
      </c>
      <c r="V37" s="17" t="e" cm="1">
        <f t="array" ref="V37">MAX(IF(INDUKSI!$B$5:$B$1048576='Data Training 2022'!B37,INDUKSI!$H$5:$H$1048576))</f>
        <v>#N/A</v>
      </c>
      <c r="W37" s="22" t="str">
        <f>IFERROR(VLOOKUP(B37,INDUKSI!$B$5:$I$1048576,8,0),"")</f>
        <v>LULUS</v>
      </c>
      <c r="X37" s="21" t="s">
        <v>3994</v>
      </c>
      <c r="Y37" s="17" cm="1">
        <f t="array" ref="Y37">MAX(IF(REINDUKSI!$B$5:$B$1048576='Data Training 2022'!B37,REINDUKSI!$H$5:$H$1048576))</f>
        <v>44766</v>
      </c>
      <c r="Z37" s="22" t="str">
        <f>IFERROR(VLOOKUP(B37,REINDUKSI!$B$5:$I$1048576,8,0),"")</f>
        <v>LULUS</v>
      </c>
      <c r="AA37" s="22" t="str">
        <f t="shared" si="2"/>
        <v/>
      </c>
      <c r="AB37" s="17" cm="1">
        <f t="array" ref="AB37">MAX(IF(BSA!$B$5:$B$1048576='Data Training 2022'!B37,BSA!$H$5:$H$1048576))</f>
        <v>0</v>
      </c>
      <c r="AC37" s="22" t="str">
        <f>IFERROR(VLOOKUP(B37,BSA!$B$5:$I$1048576,8,0),"")</f>
        <v/>
      </c>
      <c r="AD37" s="22" t="s">
        <v>3994</v>
      </c>
      <c r="AE37" s="22"/>
      <c r="AF37" s="22"/>
      <c r="AG37" s="22" t="str">
        <f t="shared" si="3"/>
        <v/>
      </c>
      <c r="AH37" s="17" cm="1">
        <f t="array" ref="AH37">MAX(IF(ISOLASI!$B$5:$B$1048576='Data Training 2022'!B37,ISOLASI!$H$5:$H$1048576))</f>
        <v>0</v>
      </c>
      <c r="AI37" s="22" t="str">
        <f>IFERROR(VLOOKUP(B37,ISOLASI!$B$5:$I$1048576,8,0),"")</f>
        <v/>
      </c>
      <c r="AJ37" s="22"/>
      <c r="AK37" s="17" cm="1">
        <f t="array" ref="AK37">MAX(IF('DEKAT AIR'!$B$5:$B$1048576='Data Training 2022'!B37,'DEKAT AIR'!$H$5:$H$1048576))</f>
        <v>0</v>
      </c>
      <c r="AL37" s="22" t="str">
        <f>IFERROR(VLOOKUP(B37,'DEKAT AIR'!$B$5:$I$1048576,8,0),"")</f>
        <v/>
      </c>
      <c r="AM37" s="22"/>
      <c r="AN37" s="17" cm="1">
        <f t="array" ref="AN37">MAX(IF(KETINGGIAN!$B$5:$B$1048576='Data Training 2022'!B37,KETINGGIAN!$H$5:$H$1048576))</f>
        <v>0</v>
      </c>
      <c r="AO37" s="22" t="str">
        <f>IFERROR(VLOOKUP(B37,KETINGGIAN!$B$5:$I$1048576,8,0),"")</f>
        <v/>
      </c>
      <c r="AP37" s="22"/>
      <c r="AQ37" s="22"/>
      <c r="AR37" s="22"/>
      <c r="AS37" s="22"/>
      <c r="AT37" s="17" cm="1">
        <f t="array" ref="AT37">MAX(IF(TOOLSKEEPER!$B$5:$B$1048576='Data Training 2022'!B37,TOOLSKEEPER!$H$5:$H$1048576))</f>
        <v>0</v>
      </c>
      <c r="AU37" s="22" t="str">
        <f>IFERROR(VLOOKUP(B37,TOOLSKEEPER!$B$5:$I$1048576,8,0),"")</f>
        <v/>
      </c>
    </row>
    <row r="38" spans="1:47">
      <c r="A38" s="22">
        <f t="shared" si="4"/>
        <v>33</v>
      </c>
      <c r="B38" s="21" t="str">
        <f t="shared" si="0"/>
        <v>80004893</v>
      </c>
      <c r="C38" s="21">
        <v>80004893</v>
      </c>
      <c r="D38" s="22"/>
      <c r="E38" s="22" t="s">
        <v>3133</v>
      </c>
      <c r="F38" s="22" t="s">
        <v>1255</v>
      </c>
      <c r="G38" s="22" t="s">
        <v>1500</v>
      </c>
      <c r="H38" s="22" t="s">
        <v>355</v>
      </c>
      <c r="I38" s="22" t="s">
        <v>3992</v>
      </c>
      <c r="J38" s="22"/>
      <c r="K38" s="21" t="s">
        <v>3993</v>
      </c>
      <c r="L38" s="21" t="s">
        <v>460</v>
      </c>
      <c r="M38" s="21" t="s">
        <v>3994</v>
      </c>
      <c r="N38" s="21"/>
      <c r="O38" s="17" t="str">
        <f>IFERROR(VLOOKUP(B38,POP!$B$5:$I$1048576,7,0),"")</f>
        <v/>
      </c>
      <c r="P38" s="17" t="str">
        <f>IFERROR(VLOOKUP(B38,POM!$B$5:$I$1048576,7,0),"")</f>
        <v/>
      </c>
      <c r="Q38" s="10" t="str">
        <f>IFERROR(VLOOKUP(B38,POU!$B$5:$I$1048576,7,0),"")</f>
        <v/>
      </c>
      <c r="R38" s="21" t="str">
        <f t="shared" si="1"/>
        <v>TARGET</v>
      </c>
      <c r="S38" s="17" t="str">
        <f>IFERROR(VLOOKUP(B38,'PEMBEKALAN POP'!$B$5:$I$1048576,7,0),"")</f>
        <v/>
      </c>
      <c r="T38" s="22" t="str">
        <f>IFERROR(VLOOKUP(B38,'PEMBEKALAN POP'!$B$5:$I$1048576,8,0),"")</f>
        <v/>
      </c>
      <c r="U38" s="21" t="s">
        <v>3994</v>
      </c>
      <c r="V38" s="17" t="e" cm="1">
        <f t="array" ref="V38">MAX(IF(INDUKSI!$B$5:$B$1048576='Data Training 2022'!B38,INDUKSI!$H$5:$H$1048576))</f>
        <v>#N/A</v>
      </c>
      <c r="W38" s="22" t="str">
        <f>IFERROR(VLOOKUP(B38,INDUKSI!$B$5:$I$1048576,8,0),"")</f>
        <v>LULUS</v>
      </c>
      <c r="X38" s="21" t="s">
        <v>3994</v>
      </c>
      <c r="Y38" s="17" cm="1">
        <f t="array" ref="Y38">MAX(IF(REINDUKSI!$B$5:$B$1048576='Data Training 2022'!B38,REINDUKSI!$H$5:$H$1048576))</f>
        <v>0</v>
      </c>
      <c r="Z38" s="22" t="str">
        <f>IFERROR(VLOOKUP(B38,REINDUKSI!$B$5:$I$1048576,8,0),"")</f>
        <v/>
      </c>
      <c r="AA38" s="22" t="str">
        <f t="shared" si="2"/>
        <v/>
      </c>
      <c r="AB38" s="17" cm="1">
        <f t="array" ref="AB38">MAX(IF(BSA!$B$5:$B$1048576='Data Training 2022'!B38,BSA!$H$5:$H$1048576))</f>
        <v>0</v>
      </c>
      <c r="AC38" s="22" t="str">
        <f>IFERROR(VLOOKUP(B38,BSA!$B$5:$I$1048576,8,0),"")</f>
        <v/>
      </c>
      <c r="AD38" s="22" t="s">
        <v>3994</v>
      </c>
      <c r="AE38" s="22"/>
      <c r="AF38" s="22"/>
      <c r="AG38" s="22" t="str">
        <f t="shared" si="3"/>
        <v/>
      </c>
      <c r="AH38" s="17" cm="1">
        <f t="array" ref="AH38">MAX(IF(ISOLASI!$B$5:$B$1048576='Data Training 2022'!B38,ISOLASI!$H$5:$H$1048576))</f>
        <v>0</v>
      </c>
      <c r="AI38" s="22" t="str">
        <f>IFERROR(VLOOKUP(B38,ISOLASI!$B$5:$I$1048576,8,0),"")</f>
        <v/>
      </c>
      <c r="AJ38" s="22"/>
      <c r="AK38" s="17" cm="1">
        <f t="array" ref="AK38">MAX(IF('DEKAT AIR'!$B$5:$B$1048576='Data Training 2022'!B38,'DEKAT AIR'!$H$5:$H$1048576))</f>
        <v>0</v>
      </c>
      <c r="AL38" s="22" t="str">
        <f>IFERROR(VLOOKUP(B38,'DEKAT AIR'!$B$5:$I$1048576,8,0),"")</f>
        <v/>
      </c>
      <c r="AM38" s="22"/>
      <c r="AN38" s="17" cm="1">
        <f t="array" ref="AN38">MAX(IF(KETINGGIAN!$B$5:$B$1048576='Data Training 2022'!B38,KETINGGIAN!$H$5:$H$1048576))</f>
        <v>0</v>
      </c>
      <c r="AO38" s="22" t="str">
        <f>IFERROR(VLOOKUP(B38,KETINGGIAN!$B$5:$I$1048576,8,0),"")</f>
        <v/>
      </c>
      <c r="AP38" s="22"/>
      <c r="AQ38" s="22"/>
      <c r="AR38" s="22"/>
      <c r="AS38" s="22"/>
      <c r="AT38" s="17" cm="1">
        <f t="array" ref="AT38">MAX(IF(TOOLSKEEPER!$B$5:$B$1048576='Data Training 2022'!B38,TOOLSKEEPER!$H$5:$H$1048576))</f>
        <v>0</v>
      </c>
      <c r="AU38" s="22" t="str">
        <f>IFERROR(VLOOKUP(B38,TOOLSKEEPER!$B$5:$I$1048576,8,0),"")</f>
        <v/>
      </c>
    </row>
    <row r="39" spans="1:47">
      <c r="A39" s="22">
        <f t="shared" si="4"/>
        <v>34</v>
      </c>
      <c r="B39" s="21" t="str">
        <f t="shared" si="0"/>
        <v>00707198</v>
      </c>
      <c r="C39" s="21" t="s">
        <v>3795</v>
      </c>
      <c r="D39" s="22"/>
      <c r="E39" s="22" t="s">
        <v>3796</v>
      </c>
      <c r="F39" s="22" t="s">
        <v>1255</v>
      </c>
      <c r="G39" s="22" t="s">
        <v>1500</v>
      </c>
      <c r="H39" s="22" t="s">
        <v>355</v>
      </c>
      <c r="I39" s="22" t="s">
        <v>3992</v>
      </c>
      <c r="J39" s="22"/>
      <c r="K39" s="21" t="s">
        <v>3993</v>
      </c>
      <c r="L39" s="21" t="s">
        <v>460</v>
      </c>
      <c r="M39" s="21" t="s">
        <v>3994</v>
      </c>
      <c r="N39" s="21" t="s">
        <v>3995</v>
      </c>
      <c r="O39" s="17">
        <f>IFERROR(VLOOKUP(B39,POP!$B$5:$I$1048576,7,0),"")</f>
        <v>43036</v>
      </c>
      <c r="P39" s="17" t="str">
        <f>IFERROR(VLOOKUP(B39,POM!$B$5:$I$1048576,7,0),"")</f>
        <v/>
      </c>
      <c r="Q39" s="10" t="str">
        <f>IFERROR(VLOOKUP(B39,POU!$B$5:$I$1048576,7,0),"")</f>
        <v/>
      </c>
      <c r="R39" s="21" t="str">
        <f t="shared" si="1"/>
        <v/>
      </c>
      <c r="S39" s="17" t="str">
        <f>IFERROR(VLOOKUP(B39,'PEMBEKALAN POP'!$B$5:$I$1048576,7,0),"")</f>
        <v/>
      </c>
      <c r="T39" s="22" t="str">
        <f>IFERROR(VLOOKUP(B39,'PEMBEKALAN POP'!$B$5:$I$1048576,8,0),"")</f>
        <v/>
      </c>
      <c r="U39" s="21" t="s">
        <v>3994</v>
      </c>
      <c r="V39" s="17" t="e" cm="1">
        <f t="array" ref="V39">MAX(IF(INDUKSI!$B$5:$B$1048576='Data Training 2022'!B39,INDUKSI!$H$5:$H$1048576))</f>
        <v>#N/A</v>
      </c>
      <c r="W39" s="22" t="str">
        <f>IFERROR(VLOOKUP(B39,INDUKSI!$B$5:$I$1048576,8,0),"")</f>
        <v>LULUS</v>
      </c>
      <c r="X39" s="21" t="s">
        <v>3994</v>
      </c>
      <c r="Y39" s="17" cm="1">
        <f t="array" ref="Y39">MAX(IF(REINDUKSI!$B$5:$B$1048576='Data Training 2022'!B39,REINDUKSI!$H$5:$H$1048576))</f>
        <v>44719</v>
      </c>
      <c r="Z39" s="22" t="str">
        <f>IFERROR(VLOOKUP(B39,REINDUKSI!$B$5:$I$1048576,8,0),"")</f>
        <v>LULUS</v>
      </c>
      <c r="AA39" s="22" t="str">
        <f t="shared" si="2"/>
        <v/>
      </c>
      <c r="AB39" s="17" cm="1">
        <f t="array" ref="AB39">MAX(IF(BSA!$B$5:$B$1048576='Data Training 2022'!B39,BSA!$H$5:$H$1048576))</f>
        <v>0</v>
      </c>
      <c r="AC39" s="22" t="str">
        <f>IFERROR(VLOOKUP(B39,BSA!$B$5:$I$1048576,8,0),"")</f>
        <v/>
      </c>
      <c r="AD39" s="22" t="s">
        <v>3994</v>
      </c>
      <c r="AE39" s="22"/>
      <c r="AF39" s="22"/>
      <c r="AG39" s="22" t="str">
        <f t="shared" si="3"/>
        <v/>
      </c>
      <c r="AH39" s="17" cm="1">
        <f t="array" ref="AH39">MAX(IF(ISOLASI!$B$5:$B$1048576='Data Training 2022'!B39,ISOLASI!$H$5:$H$1048576))</f>
        <v>0</v>
      </c>
      <c r="AI39" s="22" t="str">
        <f>IFERROR(VLOOKUP(B39,ISOLASI!$B$5:$I$1048576,8,0),"")</f>
        <v/>
      </c>
      <c r="AJ39" s="22"/>
      <c r="AK39" s="17" cm="1">
        <f t="array" ref="AK39">MAX(IF('DEKAT AIR'!$B$5:$B$1048576='Data Training 2022'!B39,'DEKAT AIR'!$H$5:$H$1048576))</f>
        <v>0</v>
      </c>
      <c r="AL39" s="22" t="str">
        <f>IFERROR(VLOOKUP(B39,'DEKAT AIR'!$B$5:$I$1048576,8,0),"")</f>
        <v/>
      </c>
      <c r="AM39" s="22"/>
      <c r="AN39" s="17" cm="1">
        <f t="array" ref="AN39">MAX(IF(KETINGGIAN!$B$5:$B$1048576='Data Training 2022'!B39,KETINGGIAN!$H$5:$H$1048576))</f>
        <v>0</v>
      </c>
      <c r="AO39" s="22" t="str">
        <f>IFERROR(VLOOKUP(B39,KETINGGIAN!$B$5:$I$1048576,8,0),"")</f>
        <v/>
      </c>
      <c r="AP39" s="22"/>
      <c r="AQ39" s="22"/>
      <c r="AR39" s="22"/>
      <c r="AS39" s="22"/>
      <c r="AT39" s="17" cm="1">
        <f t="array" ref="AT39">MAX(IF(TOOLSKEEPER!$B$5:$B$1048576='Data Training 2022'!B39,TOOLSKEEPER!$H$5:$H$1048576))</f>
        <v>0</v>
      </c>
      <c r="AU39" s="22" t="str">
        <f>IFERROR(VLOOKUP(B39,TOOLSKEEPER!$B$5:$I$1048576,8,0),"")</f>
        <v/>
      </c>
    </row>
    <row r="40" spans="1:47">
      <c r="A40" s="22">
        <f t="shared" si="4"/>
        <v>35</v>
      </c>
      <c r="B40" s="21" t="str">
        <f>TEXT(C40,"00000000")</f>
        <v>80003352</v>
      </c>
      <c r="C40" s="21" t="s">
        <v>3492</v>
      </c>
      <c r="D40" s="22"/>
      <c r="E40" s="22" t="s">
        <v>4007</v>
      </c>
      <c r="F40" s="22" t="s">
        <v>1255</v>
      </c>
      <c r="G40" s="22" t="s">
        <v>1500</v>
      </c>
      <c r="H40" s="22" t="s">
        <v>355</v>
      </c>
      <c r="I40" s="22" t="s">
        <v>3992</v>
      </c>
      <c r="J40" s="22"/>
      <c r="K40" s="21" t="s">
        <v>3993</v>
      </c>
      <c r="L40" s="21" t="s">
        <v>460</v>
      </c>
      <c r="M40" s="21" t="s">
        <v>3994</v>
      </c>
      <c r="N40" s="21"/>
      <c r="O40" s="17" t="str">
        <f>IFERROR(VLOOKUP(B40,POP!$B$5:$I$1048576,7,0),"")</f>
        <v/>
      </c>
      <c r="P40" s="17" t="str">
        <f>IFERROR(VLOOKUP(B40,POM!$B$5:$I$1048576,7,0),"")</f>
        <v/>
      </c>
      <c r="Q40" s="10" t="str">
        <f>IFERROR(VLOOKUP(B40,POU!$B$5:$I$1048576,7,0),"")</f>
        <v/>
      </c>
      <c r="R40" s="21" t="str">
        <f t="shared" si="1"/>
        <v>TARGET</v>
      </c>
      <c r="S40" s="17">
        <f>IFERROR(VLOOKUP(B40,'PEMBEKALAN POP'!$B$5:$I$1048576,7,0),"")</f>
        <v>44766</v>
      </c>
      <c r="T40" s="22" t="str">
        <f>IFERROR(VLOOKUP(B40,'PEMBEKALAN POP'!$B$5:$I$1048576,8,0),"")</f>
        <v>LULUS</v>
      </c>
      <c r="U40" s="21" t="s">
        <v>3994</v>
      </c>
      <c r="V40" s="17" t="e" cm="1">
        <f t="array" ref="V40">MAX(IF(INDUKSI!$B$5:$B$1048576='Data Training 2022'!B40,INDUKSI!$H$5:$H$1048576))</f>
        <v>#N/A</v>
      </c>
      <c r="W40" s="22" t="str">
        <f>IFERROR(VLOOKUP(B40,INDUKSI!$B$5:$I$1048576,8,0),"")</f>
        <v>LULUS</v>
      </c>
      <c r="X40" s="21" t="s">
        <v>3994</v>
      </c>
      <c r="Y40" s="17" cm="1">
        <f t="array" ref="Y40">MAX(IF(REINDUKSI!$B$5:$B$1048576='Data Training 2022'!B40,REINDUKSI!$H$5:$H$1048576))</f>
        <v>44742</v>
      </c>
      <c r="Z40" s="22" t="str">
        <f>IFERROR(VLOOKUP(B40,REINDUKSI!$B$5:$I$1048576,8,0),"")</f>
        <v>LULUS</v>
      </c>
      <c r="AA40" s="22" t="str">
        <f t="shared" si="2"/>
        <v/>
      </c>
      <c r="AB40" s="17" cm="1">
        <f t="array" ref="AB40">MAX(IF(BSA!$B$5:$B$1048576='Data Training 2022'!B40,BSA!$H$5:$H$1048576))</f>
        <v>0</v>
      </c>
      <c r="AC40" s="22" t="str">
        <f>IFERROR(VLOOKUP(B40,BSA!$B$5:$I$1048576,8,0),"")</f>
        <v/>
      </c>
      <c r="AD40" s="22" t="s">
        <v>3994</v>
      </c>
      <c r="AE40" s="22"/>
      <c r="AF40" s="22"/>
      <c r="AG40" s="22" t="str">
        <f t="shared" si="3"/>
        <v/>
      </c>
      <c r="AH40" s="17" cm="1">
        <f t="array" ref="AH40">MAX(IF(ISOLASI!$B$5:$B$1048576='Data Training 2022'!B40,ISOLASI!$H$5:$H$1048576))</f>
        <v>0</v>
      </c>
      <c r="AI40" s="22" t="str">
        <f>IFERROR(VLOOKUP(B40,ISOLASI!$B$5:$I$1048576,8,0),"")</f>
        <v/>
      </c>
      <c r="AJ40" s="22"/>
      <c r="AK40" s="17" cm="1">
        <f t="array" ref="AK40">MAX(IF('DEKAT AIR'!$B$5:$B$1048576='Data Training 2022'!B40,'DEKAT AIR'!$H$5:$H$1048576))</f>
        <v>0</v>
      </c>
      <c r="AL40" s="22" t="str">
        <f>IFERROR(VLOOKUP(B40,'DEKAT AIR'!$B$5:$I$1048576,8,0),"")</f>
        <v/>
      </c>
      <c r="AM40" s="22"/>
      <c r="AN40" s="17" cm="1">
        <f t="array" ref="AN40">MAX(IF(KETINGGIAN!$B$5:$B$1048576='Data Training 2022'!B40,KETINGGIAN!$H$5:$H$1048576))</f>
        <v>0</v>
      </c>
      <c r="AO40" s="22" t="str">
        <f>IFERROR(VLOOKUP(B40,KETINGGIAN!$B$5:$I$1048576,8,0),"")</f>
        <v/>
      </c>
      <c r="AP40" s="22"/>
      <c r="AQ40" s="22"/>
      <c r="AR40" s="22"/>
      <c r="AS40" s="22"/>
      <c r="AT40" s="17" cm="1">
        <f t="array" ref="AT40">MAX(IF(TOOLSKEEPER!$B$5:$B$1048576='Data Training 2022'!B40,TOOLSKEEPER!$H$5:$H$1048576))</f>
        <v>0</v>
      </c>
      <c r="AU40" s="22" t="str">
        <f>IFERROR(VLOOKUP(B40,TOOLSKEEPER!$B$5:$I$1048576,8,0),"")</f>
        <v/>
      </c>
    </row>
    <row r="41" spans="1:47">
      <c r="A41" s="22">
        <f t="shared" si="4"/>
        <v>36</v>
      </c>
      <c r="B41" s="21" t="str">
        <f>TEXT(C41,"00000000")</f>
        <v>80004262</v>
      </c>
      <c r="C41" s="21" t="s">
        <v>2081</v>
      </c>
      <c r="D41" s="22"/>
      <c r="E41" s="22" t="s">
        <v>2082</v>
      </c>
      <c r="F41" s="22" t="s">
        <v>1255</v>
      </c>
      <c r="G41" s="22" t="s">
        <v>1500</v>
      </c>
      <c r="H41" s="22" t="s">
        <v>355</v>
      </c>
      <c r="I41" s="22" t="s">
        <v>3992</v>
      </c>
      <c r="J41" s="22"/>
      <c r="K41" s="21" t="s">
        <v>3993</v>
      </c>
      <c r="L41" s="21" t="s">
        <v>460</v>
      </c>
      <c r="M41" s="21" t="s">
        <v>3994</v>
      </c>
      <c r="N41" s="21"/>
      <c r="O41" s="17" t="str">
        <f>IFERROR(VLOOKUP(B41,POP!$B$5:$I$1048576,7,0),"")</f>
        <v/>
      </c>
      <c r="P41" s="17" t="str">
        <f>IFERROR(VLOOKUP(B41,POM!$B$5:$I$1048576,7,0),"")</f>
        <v/>
      </c>
      <c r="Q41" s="10" t="str">
        <f>IFERROR(VLOOKUP(B41,POU!$B$5:$I$1048576,7,0),"")</f>
        <v/>
      </c>
      <c r="R41" s="21" t="str">
        <f t="shared" si="1"/>
        <v>TARGET</v>
      </c>
      <c r="S41" s="17" t="str">
        <f>IFERROR(VLOOKUP(B41,'PEMBEKALAN POP'!$B$5:$I$1048576,7,0),"")</f>
        <v/>
      </c>
      <c r="T41" s="22" t="str">
        <f>IFERROR(VLOOKUP(B41,'PEMBEKALAN POP'!$B$5:$I$1048576,8,0),"")</f>
        <v/>
      </c>
      <c r="U41" s="21" t="s">
        <v>3994</v>
      </c>
      <c r="V41" s="17" t="e" cm="1">
        <f t="array" ref="V41">MAX(IF(INDUKSI!$B$5:$B$1048576='Data Training 2022'!B41,INDUKSI!$H$5:$H$1048576))</f>
        <v>#N/A</v>
      </c>
      <c r="W41" s="22" t="str">
        <f>IFERROR(VLOOKUP(B41,INDUKSI!$B$5:$I$1048576,8,0),"")</f>
        <v>LULUS</v>
      </c>
      <c r="X41" s="21" t="s">
        <v>3994</v>
      </c>
      <c r="Y41" s="17" cm="1">
        <f t="array" ref="Y41">MAX(IF(REINDUKSI!$B$5:$B$1048576='Data Training 2022'!B41,REINDUKSI!$H$5:$H$1048576))</f>
        <v>0</v>
      </c>
      <c r="Z41" s="22" t="str">
        <f>IFERROR(VLOOKUP(B41,REINDUKSI!$B$5:$I$1048576,8,0),"")</f>
        <v/>
      </c>
      <c r="AA41" s="22" t="str">
        <f t="shared" si="2"/>
        <v/>
      </c>
      <c r="AB41" s="17" cm="1">
        <f t="array" ref="AB41">MAX(IF(BSA!$B$5:$B$1048576='Data Training 2022'!B41,BSA!$H$5:$H$1048576))</f>
        <v>0</v>
      </c>
      <c r="AC41" s="22" t="str">
        <f>IFERROR(VLOOKUP(B41,BSA!$B$5:$I$1048576,8,0),"")</f>
        <v/>
      </c>
      <c r="AD41" s="22" t="s">
        <v>3994</v>
      </c>
      <c r="AE41" s="22"/>
      <c r="AF41" s="22"/>
      <c r="AG41" s="22" t="str">
        <f t="shared" si="3"/>
        <v/>
      </c>
      <c r="AH41" s="17" cm="1">
        <f t="array" ref="AH41">MAX(IF(ISOLASI!$B$5:$B$1048576='Data Training 2022'!B41,ISOLASI!$H$5:$H$1048576))</f>
        <v>0</v>
      </c>
      <c r="AI41" s="22" t="str">
        <f>IFERROR(VLOOKUP(B41,ISOLASI!$B$5:$I$1048576,8,0),"")</f>
        <v/>
      </c>
      <c r="AJ41" s="22"/>
      <c r="AK41" s="17" cm="1">
        <f t="array" ref="AK41">MAX(IF('DEKAT AIR'!$B$5:$B$1048576='Data Training 2022'!B41,'DEKAT AIR'!$H$5:$H$1048576))</f>
        <v>0</v>
      </c>
      <c r="AL41" s="22" t="str">
        <f>IFERROR(VLOOKUP(B41,'DEKAT AIR'!$B$5:$I$1048576,8,0),"")</f>
        <v/>
      </c>
      <c r="AM41" s="22"/>
      <c r="AN41" s="17" cm="1">
        <f t="array" ref="AN41">MAX(IF(KETINGGIAN!$B$5:$B$1048576='Data Training 2022'!B41,KETINGGIAN!$H$5:$H$1048576))</f>
        <v>0</v>
      </c>
      <c r="AO41" s="22" t="str">
        <f>IFERROR(VLOOKUP(B41,KETINGGIAN!$B$5:$I$1048576,8,0),"")</f>
        <v/>
      </c>
      <c r="AP41" s="22"/>
      <c r="AQ41" s="22"/>
      <c r="AR41" s="22"/>
      <c r="AS41" s="22"/>
      <c r="AT41" s="17" cm="1">
        <f t="array" ref="AT41">MAX(IF(TOOLSKEEPER!$B$5:$B$1048576='Data Training 2022'!B41,TOOLSKEEPER!$H$5:$H$1048576))</f>
        <v>0</v>
      </c>
      <c r="AU41" s="22" t="str">
        <f>IFERROR(VLOOKUP(B41,TOOLSKEEPER!$B$5:$I$1048576,8,0),"")</f>
        <v/>
      </c>
    </row>
    <row r="42" spans="1:47">
      <c r="A42" s="22">
        <f t="shared" si="4"/>
        <v>37</v>
      </c>
      <c r="B42" s="21" t="str">
        <f t="shared" si="0"/>
        <v>00212788</v>
      </c>
      <c r="C42" s="21" t="s">
        <v>3213</v>
      </c>
      <c r="D42" s="22"/>
      <c r="E42" s="22" t="s">
        <v>3214</v>
      </c>
      <c r="F42" s="22" t="s">
        <v>1255</v>
      </c>
      <c r="G42" s="22" t="s">
        <v>1529</v>
      </c>
      <c r="H42" s="22" t="s">
        <v>355</v>
      </c>
      <c r="I42" s="22" t="s">
        <v>3992</v>
      </c>
      <c r="J42" s="22"/>
      <c r="K42" s="21" t="s">
        <v>4002</v>
      </c>
      <c r="L42" s="21" t="s">
        <v>681</v>
      </c>
      <c r="M42" s="21" t="s">
        <v>4003</v>
      </c>
      <c r="N42" s="21"/>
      <c r="O42" s="17" t="str">
        <f>IFERROR(VLOOKUP(B42,POP!$B$5:$I$1048576,7,0),"")</f>
        <v/>
      </c>
      <c r="P42" s="17" t="str">
        <f>IFERROR(VLOOKUP(B42,POM!$B$5:$I$1048576,7,0),"")</f>
        <v/>
      </c>
      <c r="Q42" s="10" t="str">
        <f>IFERROR(VLOOKUP(B42,POU!$B$5:$I$1048576,7,0),"")</f>
        <v/>
      </c>
      <c r="R42" s="21" t="str">
        <f t="shared" si="1"/>
        <v/>
      </c>
      <c r="S42" s="17" t="str">
        <f>IFERROR(VLOOKUP(B42,'PEMBEKALAN POP'!$B$5:$I$1048576,7,0),"")</f>
        <v/>
      </c>
      <c r="T42" s="22" t="str">
        <f>IFERROR(VLOOKUP(B42,'PEMBEKALAN POP'!$B$5:$I$1048576,8,0),"")</f>
        <v/>
      </c>
      <c r="U42" s="21" t="s">
        <v>3994</v>
      </c>
      <c r="V42" s="17" t="e" cm="1">
        <f t="array" ref="V42">MAX(IF(INDUKSI!$B$5:$B$1048576='Data Training 2022'!B42,INDUKSI!$H$5:$H$1048576))</f>
        <v>#N/A</v>
      </c>
      <c r="W42" s="22" t="str">
        <f>IFERROR(VLOOKUP(B42,INDUKSI!$B$5:$I$1048576,8,0),"")</f>
        <v>LULUS</v>
      </c>
      <c r="X42" s="21" t="s">
        <v>3994</v>
      </c>
      <c r="Y42" s="17" cm="1">
        <f t="array" ref="Y42">MAX(IF(REINDUKSI!$B$5:$B$1048576='Data Training 2022'!B42,REINDUKSI!$H$5:$H$1048576))</f>
        <v>44626</v>
      </c>
      <c r="Z42" s="22" t="str">
        <f>IFERROR(VLOOKUP(B42,REINDUKSI!$B$5:$I$1048576,8,0),"")</f>
        <v>LULUS</v>
      </c>
      <c r="AA42" s="22" t="str">
        <f t="shared" si="2"/>
        <v/>
      </c>
      <c r="AB42" s="17" cm="1">
        <f t="array" ref="AB42">MAX(IF(BSA!$B$5:$B$1048576='Data Training 2022'!B42,BSA!$H$5:$H$1048576))</f>
        <v>0</v>
      </c>
      <c r="AC42" s="22" t="str">
        <f>IFERROR(VLOOKUP(B42,BSA!$B$5:$I$1048576,8,0),"")</f>
        <v/>
      </c>
      <c r="AD42" s="22" t="s">
        <v>3994</v>
      </c>
      <c r="AE42" s="22"/>
      <c r="AF42" s="22"/>
      <c r="AG42" s="22" t="str">
        <f t="shared" si="3"/>
        <v/>
      </c>
      <c r="AH42" s="17" cm="1">
        <f t="array" ref="AH42">MAX(IF(ISOLASI!$B$5:$B$1048576='Data Training 2022'!B42,ISOLASI!$H$5:$H$1048576))</f>
        <v>0</v>
      </c>
      <c r="AI42" s="22" t="str">
        <f>IFERROR(VLOOKUP(B42,ISOLASI!$B$5:$I$1048576,8,0),"")</f>
        <v/>
      </c>
      <c r="AJ42" s="22"/>
      <c r="AK42" s="17" cm="1">
        <f t="array" ref="AK42">MAX(IF('DEKAT AIR'!$B$5:$B$1048576='Data Training 2022'!B42,'DEKAT AIR'!$H$5:$H$1048576))</f>
        <v>0</v>
      </c>
      <c r="AL42" s="22" t="str">
        <f>IFERROR(VLOOKUP(B42,'DEKAT AIR'!$B$5:$I$1048576,8,0),"")</f>
        <v/>
      </c>
      <c r="AM42" s="22"/>
      <c r="AN42" s="17" cm="1">
        <f t="array" ref="AN42">MAX(IF(KETINGGIAN!$B$5:$B$1048576='Data Training 2022'!B42,KETINGGIAN!$H$5:$H$1048576))</f>
        <v>0</v>
      </c>
      <c r="AO42" s="22" t="str">
        <f>IFERROR(VLOOKUP(B42,KETINGGIAN!$B$5:$I$1048576,8,0),"")</f>
        <v/>
      </c>
      <c r="AP42" s="22"/>
      <c r="AQ42" s="22"/>
      <c r="AR42" s="22"/>
      <c r="AS42" s="22"/>
      <c r="AT42" s="17" cm="1">
        <f t="array" ref="AT42">MAX(IF(TOOLSKEEPER!$B$5:$B$1048576='Data Training 2022'!B42,TOOLSKEEPER!$H$5:$H$1048576))</f>
        <v>0</v>
      </c>
      <c r="AU42" s="22" t="str">
        <f>IFERROR(VLOOKUP(B42,TOOLSKEEPER!$B$5:$I$1048576,8,0),"")</f>
        <v/>
      </c>
    </row>
    <row r="43" spans="1:47">
      <c r="A43" s="22">
        <f t="shared" si="4"/>
        <v>38</v>
      </c>
      <c r="B43" s="21" t="str">
        <f t="shared" si="0"/>
        <v>80002964</v>
      </c>
      <c r="C43" s="21" t="s">
        <v>1686</v>
      </c>
      <c r="D43" s="22"/>
      <c r="E43" s="22" t="s">
        <v>1687</v>
      </c>
      <c r="F43" s="22" t="s">
        <v>1255</v>
      </c>
      <c r="G43" s="22" t="s">
        <v>1688</v>
      </c>
      <c r="H43" s="22" t="s">
        <v>355</v>
      </c>
      <c r="I43" s="22" t="s">
        <v>3992</v>
      </c>
      <c r="J43" s="22"/>
      <c r="K43" s="21" t="s">
        <v>4002</v>
      </c>
      <c r="L43" s="21" t="s">
        <v>372</v>
      </c>
      <c r="M43" s="21" t="s">
        <v>4003</v>
      </c>
      <c r="N43" s="21"/>
      <c r="O43" s="17" t="str">
        <f>IFERROR(VLOOKUP(B43,POP!$B$5:$I$1048576,7,0),"")</f>
        <v/>
      </c>
      <c r="P43" s="17" t="str">
        <f>IFERROR(VLOOKUP(B43,POM!$B$5:$I$1048576,7,0),"")</f>
        <v/>
      </c>
      <c r="Q43" s="10" t="str">
        <f>IFERROR(VLOOKUP(B43,POU!$B$5:$I$1048576,7,0),"")</f>
        <v/>
      </c>
      <c r="R43" s="21" t="str">
        <f t="shared" si="1"/>
        <v/>
      </c>
      <c r="S43" s="17" t="str">
        <f>IFERROR(VLOOKUP(B43,'PEMBEKALAN POP'!$B$5:$I$1048576,7,0),"")</f>
        <v/>
      </c>
      <c r="T43" s="22" t="str">
        <f>IFERROR(VLOOKUP(B43,'PEMBEKALAN POP'!$B$5:$I$1048576,8,0),"")</f>
        <v/>
      </c>
      <c r="U43" s="21" t="s">
        <v>3994</v>
      </c>
      <c r="V43" s="17" t="e" cm="1">
        <f t="array" ref="V43">MAX(IF(INDUKSI!$B$5:$B$1048576='Data Training 2022'!B43,INDUKSI!$H$5:$H$1048576))</f>
        <v>#N/A</v>
      </c>
      <c r="W43" s="22" t="str">
        <f>IFERROR(VLOOKUP(B43,INDUKSI!$B$5:$I$1048576,8,0),"")</f>
        <v>LULUS</v>
      </c>
      <c r="X43" s="21" t="s">
        <v>3994</v>
      </c>
      <c r="Y43" s="17" cm="1">
        <f t="array" ref="Y43">MAX(IF(REINDUKSI!$B$5:$B$1048576='Data Training 2022'!B43,REINDUKSI!$H$5:$H$1048576))</f>
        <v>44664</v>
      </c>
      <c r="Z43" s="22" t="str">
        <f>IFERROR(VLOOKUP(B43,REINDUKSI!$B$5:$I$1048576,8,0),"")</f>
        <v>LULUS</v>
      </c>
      <c r="AA43" s="22" t="str">
        <f t="shared" si="2"/>
        <v/>
      </c>
      <c r="AB43" s="17" cm="1">
        <f t="array" ref="AB43">MAX(IF(BSA!$B$5:$B$1048576='Data Training 2022'!B43,BSA!$H$5:$H$1048576))</f>
        <v>0</v>
      </c>
      <c r="AC43" s="22" t="str">
        <f>IFERROR(VLOOKUP(B43,BSA!$B$5:$I$1048576,8,0),"")</f>
        <v/>
      </c>
      <c r="AD43" s="22" t="s">
        <v>3994</v>
      </c>
      <c r="AE43" s="22"/>
      <c r="AF43" s="22"/>
      <c r="AG43" s="22" t="str">
        <f t="shared" si="3"/>
        <v/>
      </c>
      <c r="AH43" s="17" cm="1">
        <f t="array" ref="AH43">MAX(IF(ISOLASI!$B$5:$B$1048576='Data Training 2022'!B43,ISOLASI!$H$5:$H$1048576))</f>
        <v>0</v>
      </c>
      <c r="AI43" s="22" t="str">
        <f>IFERROR(VLOOKUP(B43,ISOLASI!$B$5:$I$1048576,8,0),"")</f>
        <v/>
      </c>
      <c r="AJ43" s="22"/>
      <c r="AK43" s="17" cm="1">
        <f t="array" ref="AK43">MAX(IF('DEKAT AIR'!$B$5:$B$1048576='Data Training 2022'!B43,'DEKAT AIR'!$H$5:$H$1048576))</f>
        <v>0</v>
      </c>
      <c r="AL43" s="22" t="str">
        <f>IFERROR(VLOOKUP(B43,'DEKAT AIR'!$B$5:$I$1048576,8,0),"")</f>
        <v/>
      </c>
      <c r="AM43" s="22"/>
      <c r="AN43" s="17" cm="1">
        <f t="array" ref="AN43">MAX(IF(KETINGGIAN!$B$5:$B$1048576='Data Training 2022'!B43,KETINGGIAN!$H$5:$H$1048576))</f>
        <v>0</v>
      </c>
      <c r="AO43" s="22" t="str">
        <f>IFERROR(VLOOKUP(B43,KETINGGIAN!$B$5:$I$1048576,8,0),"")</f>
        <v/>
      </c>
      <c r="AP43" s="22"/>
      <c r="AQ43" s="22"/>
      <c r="AR43" s="22"/>
      <c r="AS43" s="22"/>
      <c r="AT43" s="17" cm="1">
        <f t="array" ref="AT43">MAX(IF(TOOLSKEEPER!$B$5:$B$1048576='Data Training 2022'!B43,TOOLSKEEPER!$H$5:$H$1048576))</f>
        <v>0</v>
      </c>
      <c r="AU43" s="22" t="str">
        <f>IFERROR(VLOOKUP(B43,TOOLSKEEPER!$B$5:$I$1048576,8,0),"")</f>
        <v/>
      </c>
    </row>
    <row r="44" spans="1:47">
      <c r="A44" s="22">
        <f t="shared" si="4"/>
        <v>39</v>
      </c>
      <c r="B44" s="21" t="str">
        <f t="shared" si="0"/>
        <v>80002965</v>
      </c>
      <c r="C44" s="21" t="s">
        <v>3259</v>
      </c>
      <c r="D44" s="22"/>
      <c r="E44" s="22" t="s">
        <v>3260</v>
      </c>
      <c r="F44" s="22" t="s">
        <v>1255</v>
      </c>
      <c r="G44" s="22" t="s">
        <v>1688</v>
      </c>
      <c r="H44" s="22" t="s">
        <v>355</v>
      </c>
      <c r="I44" s="22" t="s">
        <v>3992</v>
      </c>
      <c r="J44" s="22"/>
      <c r="K44" s="21" t="s">
        <v>4002</v>
      </c>
      <c r="L44" s="21" t="s">
        <v>372</v>
      </c>
      <c r="M44" s="21" t="s">
        <v>4003</v>
      </c>
      <c r="N44" s="21"/>
      <c r="O44" s="17" t="str">
        <f>IFERROR(VLOOKUP(B44,POP!$B$5:$I$1048576,7,0),"")</f>
        <v/>
      </c>
      <c r="P44" s="17" t="str">
        <f>IFERROR(VLOOKUP(B44,POM!$B$5:$I$1048576,7,0),"")</f>
        <v/>
      </c>
      <c r="Q44" s="10" t="str">
        <f>IFERROR(VLOOKUP(B44,POU!$B$5:$I$1048576,7,0),"")</f>
        <v/>
      </c>
      <c r="R44" s="21" t="str">
        <f t="shared" si="1"/>
        <v/>
      </c>
      <c r="S44" s="17" t="str">
        <f>IFERROR(VLOOKUP(B44,'PEMBEKALAN POP'!$B$5:$I$1048576,7,0),"")</f>
        <v/>
      </c>
      <c r="T44" s="22" t="str">
        <f>IFERROR(VLOOKUP(B44,'PEMBEKALAN POP'!$B$5:$I$1048576,8,0),"")</f>
        <v/>
      </c>
      <c r="U44" s="21" t="s">
        <v>3994</v>
      </c>
      <c r="V44" s="17" t="e" cm="1">
        <f t="array" ref="V44">MAX(IF(INDUKSI!$B$5:$B$1048576='Data Training 2022'!B44,INDUKSI!$H$5:$H$1048576))</f>
        <v>#N/A</v>
      </c>
      <c r="W44" s="22" t="str">
        <f>IFERROR(VLOOKUP(B44,INDUKSI!$B$5:$I$1048576,8,0),"")</f>
        <v>LULUS</v>
      </c>
      <c r="X44" s="21" t="s">
        <v>3994</v>
      </c>
      <c r="Y44" s="17" cm="1">
        <f t="array" ref="Y44">MAX(IF(REINDUKSI!$B$5:$B$1048576='Data Training 2022'!B44,REINDUKSI!$H$5:$H$1048576))</f>
        <v>0</v>
      </c>
      <c r="Z44" s="22" t="str">
        <f>IFERROR(VLOOKUP(B44,REINDUKSI!$B$5:$I$1048576,8,0),"")</f>
        <v/>
      </c>
      <c r="AA44" s="22" t="str">
        <f t="shared" si="2"/>
        <v/>
      </c>
      <c r="AB44" s="17" cm="1">
        <f t="array" ref="AB44">MAX(IF(BSA!$B$5:$B$1048576='Data Training 2022'!B44,BSA!$H$5:$H$1048576))</f>
        <v>0</v>
      </c>
      <c r="AC44" s="22" t="str">
        <f>IFERROR(VLOOKUP(B44,BSA!$B$5:$I$1048576,8,0),"")</f>
        <v/>
      </c>
      <c r="AD44" s="22" t="s">
        <v>3994</v>
      </c>
      <c r="AE44" s="22"/>
      <c r="AF44" s="22"/>
      <c r="AG44" s="22" t="str">
        <f t="shared" si="3"/>
        <v/>
      </c>
      <c r="AH44" s="17" cm="1">
        <f t="array" ref="AH44">MAX(IF(ISOLASI!$B$5:$B$1048576='Data Training 2022'!B44,ISOLASI!$H$5:$H$1048576))</f>
        <v>0</v>
      </c>
      <c r="AI44" s="22" t="str">
        <f>IFERROR(VLOOKUP(B44,ISOLASI!$B$5:$I$1048576,8,0),"")</f>
        <v/>
      </c>
      <c r="AJ44" s="22"/>
      <c r="AK44" s="17" cm="1">
        <f t="array" ref="AK44">MAX(IF('DEKAT AIR'!$B$5:$B$1048576='Data Training 2022'!B44,'DEKAT AIR'!$H$5:$H$1048576))</f>
        <v>0</v>
      </c>
      <c r="AL44" s="22" t="str">
        <f>IFERROR(VLOOKUP(B44,'DEKAT AIR'!$B$5:$I$1048576,8,0),"")</f>
        <v/>
      </c>
      <c r="AM44" s="22"/>
      <c r="AN44" s="17" cm="1">
        <f t="array" ref="AN44">MAX(IF(KETINGGIAN!$B$5:$B$1048576='Data Training 2022'!B44,KETINGGIAN!$H$5:$H$1048576))</f>
        <v>0</v>
      </c>
      <c r="AO44" s="22" t="str">
        <f>IFERROR(VLOOKUP(B44,KETINGGIAN!$B$5:$I$1048576,8,0),"")</f>
        <v/>
      </c>
      <c r="AP44" s="22"/>
      <c r="AQ44" s="22"/>
      <c r="AR44" s="22"/>
      <c r="AS44" s="22"/>
      <c r="AT44" s="17" cm="1">
        <f t="array" ref="AT44">MAX(IF(TOOLSKEEPER!$B$5:$B$1048576='Data Training 2022'!B44,TOOLSKEEPER!$H$5:$H$1048576))</f>
        <v>0</v>
      </c>
      <c r="AU44" s="22" t="str">
        <f>IFERROR(VLOOKUP(B44,TOOLSKEEPER!$B$5:$I$1048576,8,0),"")</f>
        <v/>
      </c>
    </row>
    <row r="45" spans="1:47">
      <c r="A45" s="22">
        <f t="shared" si="4"/>
        <v>40</v>
      </c>
      <c r="B45" s="21" t="str">
        <f t="shared" si="0"/>
        <v>80002966</v>
      </c>
      <c r="C45" s="21" t="s">
        <v>1527</v>
      </c>
      <c r="D45" s="22"/>
      <c r="E45" s="22" t="s">
        <v>1528</v>
      </c>
      <c r="F45" s="22" t="s">
        <v>1255</v>
      </c>
      <c r="G45" s="22" t="s">
        <v>1529</v>
      </c>
      <c r="H45" s="22" t="s">
        <v>355</v>
      </c>
      <c r="I45" s="22" t="s">
        <v>3992</v>
      </c>
      <c r="J45" s="22"/>
      <c r="K45" s="21" t="s">
        <v>4002</v>
      </c>
      <c r="L45" s="21" t="s">
        <v>681</v>
      </c>
      <c r="M45" s="21" t="s">
        <v>4003</v>
      </c>
      <c r="N45" s="21"/>
      <c r="O45" s="17" t="str">
        <f>IFERROR(VLOOKUP(B45,POP!$B$5:$I$1048576,7,0),"")</f>
        <v/>
      </c>
      <c r="P45" s="17" t="str">
        <f>IFERROR(VLOOKUP(B45,POM!$B$5:$I$1048576,7,0),"")</f>
        <v/>
      </c>
      <c r="Q45" s="10" t="str">
        <f>IFERROR(VLOOKUP(B45,POU!$B$5:$I$1048576,7,0),"")</f>
        <v/>
      </c>
      <c r="R45" s="21" t="str">
        <f t="shared" si="1"/>
        <v/>
      </c>
      <c r="S45" s="17" t="str">
        <f>IFERROR(VLOOKUP(B45,'PEMBEKALAN POP'!$B$5:$I$1048576,7,0),"")</f>
        <v/>
      </c>
      <c r="T45" s="22" t="str">
        <f>IFERROR(VLOOKUP(B45,'PEMBEKALAN POP'!$B$5:$I$1048576,8,0),"")</f>
        <v/>
      </c>
      <c r="U45" s="21" t="s">
        <v>3994</v>
      </c>
      <c r="V45" s="17" t="e" cm="1">
        <f t="array" ref="V45">MAX(IF(INDUKSI!$B$5:$B$1048576='Data Training 2022'!B45,INDUKSI!$H$5:$H$1048576))</f>
        <v>#N/A</v>
      </c>
      <c r="W45" s="22" t="str">
        <f>IFERROR(VLOOKUP(B45,INDUKSI!$B$5:$I$1048576,8,0),"")</f>
        <v>LULUS</v>
      </c>
      <c r="X45" s="21" t="s">
        <v>3994</v>
      </c>
      <c r="Y45" s="17" cm="1">
        <f t="array" ref="Y45">MAX(IF(REINDUKSI!$B$5:$B$1048576='Data Training 2022'!B45,REINDUKSI!$H$5:$H$1048576))</f>
        <v>44750</v>
      </c>
      <c r="Z45" s="22" t="str">
        <f>IFERROR(VLOOKUP(B45,REINDUKSI!$B$5:$I$1048576,8,0),"")</f>
        <v>LULUS</v>
      </c>
      <c r="AA45" s="22" t="str">
        <f t="shared" si="2"/>
        <v/>
      </c>
      <c r="AB45" s="17" cm="1">
        <f t="array" ref="AB45">MAX(IF(BSA!$B$5:$B$1048576='Data Training 2022'!B45,BSA!$H$5:$H$1048576))</f>
        <v>0</v>
      </c>
      <c r="AC45" s="22" t="str">
        <f>IFERROR(VLOOKUP(B45,BSA!$B$5:$I$1048576,8,0),"")</f>
        <v/>
      </c>
      <c r="AD45" s="22" t="s">
        <v>3994</v>
      </c>
      <c r="AE45" s="22"/>
      <c r="AF45" s="22"/>
      <c r="AG45" s="22" t="str">
        <f t="shared" si="3"/>
        <v/>
      </c>
      <c r="AH45" s="17" cm="1">
        <f t="array" ref="AH45">MAX(IF(ISOLASI!$B$5:$B$1048576='Data Training 2022'!B45,ISOLASI!$H$5:$H$1048576))</f>
        <v>0</v>
      </c>
      <c r="AI45" s="22" t="str">
        <f>IFERROR(VLOOKUP(B45,ISOLASI!$B$5:$I$1048576,8,0),"")</f>
        <v/>
      </c>
      <c r="AJ45" s="22"/>
      <c r="AK45" s="17" cm="1">
        <f t="array" ref="AK45">MAX(IF('DEKAT AIR'!$B$5:$B$1048576='Data Training 2022'!B45,'DEKAT AIR'!$H$5:$H$1048576))</f>
        <v>0</v>
      </c>
      <c r="AL45" s="22" t="str">
        <f>IFERROR(VLOOKUP(B45,'DEKAT AIR'!$B$5:$I$1048576,8,0),"")</f>
        <v/>
      </c>
      <c r="AM45" s="22"/>
      <c r="AN45" s="17" cm="1">
        <f t="array" ref="AN45">MAX(IF(KETINGGIAN!$B$5:$B$1048576='Data Training 2022'!B45,KETINGGIAN!$H$5:$H$1048576))</f>
        <v>0</v>
      </c>
      <c r="AO45" s="22" t="str">
        <f>IFERROR(VLOOKUP(B45,KETINGGIAN!$B$5:$I$1048576,8,0),"")</f>
        <v/>
      </c>
      <c r="AP45" s="22"/>
      <c r="AQ45" s="22"/>
      <c r="AR45" s="22"/>
      <c r="AS45" s="22"/>
      <c r="AT45" s="17" cm="1">
        <f t="array" ref="AT45">MAX(IF(TOOLSKEEPER!$B$5:$B$1048576='Data Training 2022'!B45,TOOLSKEEPER!$H$5:$H$1048576))</f>
        <v>0</v>
      </c>
      <c r="AU45" s="22" t="str">
        <f>IFERROR(VLOOKUP(B45,TOOLSKEEPER!$B$5:$I$1048576,8,0),"")</f>
        <v/>
      </c>
    </row>
    <row r="46" spans="1:47">
      <c r="A46" s="22">
        <f t="shared" si="4"/>
        <v>41</v>
      </c>
      <c r="B46" s="21" t="str">
        <f t="shared" si="0"/>
        <v>00107510</v>
      </c>
      <c r="C46" s="21" t="s">
        <v>1895</v>
      </c>
      <c r="D46" s="22"/>
      <c r="E46" s="22" t="s">
        <v>1892</v>
      </c>
      <c r="F46" s="22" t="s">
        <v>1255</v>
      </c>
      <c r="G46" s="22" t="s">
        <v>3996</v>
      </c>
      <c r="H46" s="22" t="s">
        <v>3973</v>
      </c>
      <c r="I46" s="22" t="s">
        <v>3992</v>
      </c>
      <c r="J46" s="22"/>
      <c r="K46" s="21" t="s">
        <v>3993</v>
      </c>
      <c r="L46" s="21" t="s">
        <v>460</v>
      </c>
      <c r="M46" s="21" t="s">
        <v>3994</v>
      </c>
      <c r="N46" s="21" t="s">
        <v>3995</v>
      </c>
      <c r="O46" s="17" t="str">
        <f>IFERROR(VLOOKUP(B46,POP!$B$5:$I$1048576,7,0),"")</f>
        <v/>
      </c>
      <c r="P46" s="17">
        <f>IFERROR(VLOOKUP(B46,POM!$B$5:$I$1048576,7,0),"")</f>
        <v>44147</v>
      </c>
      <c r="Q46" s="10" t="str">
        <f>IFERROR(VLOOKUP(B46,POU!$B$5:$I$1048576,7,0),"")</f>
        <v/>
      </c>
      <c r="R46" s="21" t="str">
        <f t="shared" si="1"/>
        <v/>
      </c>
      <c r="S46" s="17" t="str">
        <f>IFERROR(VLOOKUP(B46,'PEMBEKALAN POP'!$B$5:$I$1048576,7,0),"")</f>
        <v/>
      </c>
      <c r="T46" s="22" t="str">
        <f>IFERROR(VLOOKUP(B46,'PEMBEKALAN POP'!$B$5:$I$1048576,8,0),"")</f>
        <v/>
      </c>
      <c r="U46" s="21" t="s">
        <v>3994</v>
      </c>
      <c r="V46" s="17" t="e" cm="1">
        <f t="array" ref="V46">MAX(IF(INDUKSI!$B$5:$B$1048576='Data Training 2022'!B46,INDUKSI!$H$5:$H$1048576))</f>
        <v>#N/A</v>
      </c>
      <c r="W46" s="22" t="str">
        <f>IFERROR(VLOOKUP(B46,INDUKSI!$B$5:$I$1048576,8,0),"")</f>
        <v>LULUS</v>
      </c>
      <c r="X46" s="21" t="s">
        <v>3994</v>
      </c>
      <c r="Y46" s="17" cm="1">
        <f t="array" ref="Y46">MAX(IF(REINDUKSI!$B$5:$B$1048576='Data Training 2022'!B46,REINDUKSI!$H$5:$H$1048576))</f>
        <v>0</v>
      </c>
      <c r="Z46" s="22" t="str">
        <f>IFERROR(VLOOKUP(B46,REINDUKSI!$B$5:$I$1048576,8,0),"")</f>
        <v/>
      </c>
      <c r="AA46" s="22" t="str">
        <f t="shared" si="2"/>
        <v/>
      </c>
      <c r="AB46" s="17" cm="1">
        <f t="array" ref="AB46">MAX(IF(BSA!$B$5:$B$1048576='Data Training 2022'!B46,BSA!$H$5:$H$1048576))</f>
        <v>0</v>
      </c>
      <c r="AC46" s="22" t="str">
        <f>IFERROR(VLOOKUP(B46,BSA!$B$5:$I$1048576,8,0),"")</f>
        <v/>
      </c>
      <c r="AD46" s="22" t="s">
        <v>3994</v>
      </c>
      <c r="AE46" s="22"/>
      <c r="AF46" s="22"/>
      <c r="AG46" s="22" t="str">
        <f t="shared" si="3"/>
        <v/>
      </c>
      <c r="AH46" s="17" cm="1">
        <f t="array" ref="AH46">MAX(IF(ISOLASI!$B$5:$B$1048576='Data Training 2022'!B46,ISOLASI!$H$5:$H$1048576))</f>
        <v>0</v>
      </c>
      <c r="AI46" s="22" t="str">
        <f>IFERROR(VLOOKUP(B46,ISOLASI!$B$5:$I$1048576,8,0),"")</f>
        <v/>
      </c>
      <c r="AJ46" s="22"/>
      <c r="AK46" s="17" cm="1">
        <f t="array" ref="AK46">MAX(IF('DEKAT AIR'!$B$5:$B$1048576='Data Training 2022'!B46,'DEKAT AIR'!$H$5:$H$1048576))</f>
        <v>0</v>
      </c>
      <c r="AL46" s="22" t="str">
        <f>IFERROR(VLOOKUP(B46,'DEKAT AIR'!$B$5:$I$1048576,8,0),"")</f>
        <v/>
      </c>
      <c r="AM46" s="22"/>
      <c r="AN46" s="17" cm="1">
        <f t="array" ref="AN46">MAX(IF(KETINGGIAN!$B$5:$B$1048576='Data Training 2022'!B46,KETINGGIAN!$H$5:$H$1048576))</f>
        <v>0</v>
      </c>
      <c r="AO46" s="22" t="str">
        <f>IFERROR(VLOOKUP(B46,KETINGGIAN!$B$5:$I$1048576,8,0),"")</f>
        <v/>
      </c>
      <c r="AP46" s="22"/>
      <c r="AQ46" s="22"/>
      <c r="AR46" s="22"/>
      <c r="AS46" s="22"/>
      <c r="AT46" s="17" cm="1">
        <f t="array" ref="AT46">MAX(IF(TOOLSKEEPER!$B$5:$B$1048576='Data Training 2022'!B46,TOOLSKEEPER!$H$5:$H$1048576))</f>
        <v>0</v>
      </c>
      <c r="AU46" s="22" t="str">
        <f>IFERROR(VLOOKUP(B46,TOOLSKEEPER!$B$5:$I$1048576,8,0),"")</f>
        <v/>
      </c>
    </row>
    <row r="47" spans="1:47">
      <c r="A47" s="22">
        <f t="shared" si="4"/>
        <v>42</v>
      </c>
      <c r="B47" s="21" t="str">
        <f t="shared" si="0"/>
        <v>00306897</v>
      </c>
      <c r="C47" s="21" t="s">
        <v>1881</v>
      </c>
      <c r="D47" s="22"/>
      <c r="E47" s="22" t="s">
        <v>1882</v>
      </c>
      <c r="F47" s="22" t="s">
        <v>1255</v>
      </c>
      <c r="G47" s="22" t="s">
        <v>3998</v>
      </c>
      <c r="H47" s="22" t="s">
        <v>3973</v>
      </c>
      <c r="I47" s="22" t="s">
        <v>3992</v>
      </c>
      <c r="J47" s="22"/>
      <c r="K47" s="21" t="s">
        <v>3993</v>
      </c>
      <c r="L47" s="21" t="s">
        <v>460</v>
      </c>
      <c r="M47" s="21" t="s">
        <v>4003</v>
      </c>
      <c r="N47" s="21"/>
      <c r="O47" s="17" t="str">
        <f>IFERROR(VLOOKUP(B47,POP!$B$5:$I$1048576,7,0),"")</f>
        <v/>
      </c>
      <c r="P47" s="17" t="str">
        <f>IFERROR(VLOOKUP(B47,POM!$B$5:$I$1048576,7,0),"")</f>
        <v/>
      </c>
      <c r="Q47" s="10" t="str">
        <f>IFERROR(VLOOKUP(B47,POU!$B$5:$I$1048576,7,0),"")</f>
        <v/>
      </c>
      <c r="R47" s="21" t="str">
        <f t="shared" si="1"/>
        <v/>
      </c>
      <c r="S47" s="17" t="str">
        <f>IFERROR(VLOOKUP(B47,'PEMBEKALAN POP'!$B$5:$I$1048576,7,0),"")</f>
        <v/>
      </c>
      <c r="T47" s="22" t="str">
        <f>IFERROR(VLOOKUP(B47,'PEMBEKALAN POP'!$B$5:$I$1048576,8,0),"")</f>
        <v/>
      </c>
      <c r="U47" s="21" t="s">
        <v>3994</v>
      </c>
      <c r="V47" s="17" t="e" cm="1">
        <f t="array" ref="V47">MAX(IF(INDUKSI!$B$5:$B$1048576='Data Training 2022'!B47,INDUKSI!$H$5:$H$1048576))</f>
        <v>#N/A</v>
      </c>
      <c r="W47" s="22" t="str">
        <f>IFERROR(VLOOKUP(B47,INDUKSI!$B$5:$I$1048576,8,0),"")</f>
        <v>LULUS</v>
      </c>
      <c r="X47" s="21" t="s">
        <v>3994</v>
      </c>
      <c r="Y47" s="17" cm="1">
        <f t="array" ref="Y47">MAX(IF(REINDUKSI!$B$5:$B$1048576='Data Training 2022'!B47,REINDUKSI!$H$5:$H$1048576))</f>
        <v>44761</v>
      </c>
      <c r="Z47" s="22" t="str">
        <f>IFERROR(VLOOKUP(B47,REINDUKSI!$B$5:$I$1048576,8,0),"")</f>
        <v>LULUS</v>
      </c>
      <c r="AA47" s="22" t="str">
        <f t="shared" si="2"/>
        <v/>
      </c>
      <c r="AB47" s="17" cm="1">
        <f t="array" ref="AB47">MAX(IF(BSA!$B$5:$B$1048576='Data Training 2022'!B47,BSA!$H$5:$H$1048576))</f>
        <v>0</v>
      </c>
      <c r="AC47" s="22" t="str">
        <f>IFERROR(VLOOKUP(B47,BSA!$B$5:$I$1048576,8,0),"")</f>
        <v/>
      </c>
      <c r="AD47" s="22" t="s">
        <v>3994</v>
      </c>
      <c r="AE47" s="22"/>
      <c r="AF47" s="22"/>
      <c r="AG47" s="22" t="str">
        <f t="shared" si="3"/>
        <v/>
      </c>
      <c r="AH47" s="17" cm="1">
        <f t="array" ref="AH47">MAX(IF(ISOLASI!$B$5:$B$1048576='Data Training 2022'!B47,ISOLASI!$H$5:$H$1048576))</f>
        <v>0</v>
      </c>
      <c r="AI47" s="22" t="str">
        <f>IFERROR(VLOOKUP(B47,ISOLASI!$B$5:$I$1048576,8,0),"")</f>
        <v/>
      </c>
      <c r="AJ47" s="22"/>
      <c r="AK47" s="17" cm="1">
        <f t="array" ref="AK47">MAX(IF('DEKAT AIR'!$B$5:$B$1048576='Data Training 2022'!B47,'DEKAT AIR'!$H$5:$H$1048576))</f>
        <v>0</v>
      </c>
      <c r="AL47" s="22" t="str">
        <f>IFERROR(VLOOKUP(B47,'DEKAT AIR'!$B$5:$I$1048576,8,0),"")</f>
        <v/>
      </c>
      <c r="AM47" s="22"/>
      <c r="AN47" s="17" cm="1">
        <f t="array" ref="AN47">MAX(IF(KETINGGIAN!$B$5:$B$1048576='Data Training 2022'!B47,KETINGGIAN!$H$5:$H$1048576))</f>
        <v>0</v>
      </c>
      <c r="AO47" s="22" t="str">
        <f>IFERROR(VLOOKUP(B47,KETINGGIAN!$B$5:$I$1048576,8,0),"")</f>
        <v/>
      </c>
      <c r="AP47" s="22"/>
      <c r="AQ47" s="22"/>
      <c r="AR47" s="22"/>
      <c r="AS47" s="22"/>
      <c r="AT47" s="17" cm="1">
        <f t="array" ref="AT47">MAX(IF(TOOLSKEEPER!$B$5:$B$1048576='Data Training 2022'!B47,TOOLSKEEPER!$H$5:$H$1048576))</f>
        <v>0</v>
      </c>
      <c r="AU47" s="22" t="str">
        <f>IFERROR(VLOOKUP(B47,TOOLSKEEPER!$B$5:$I$1048576,8,0),"")</f>
        <v/>
      </c>
    </row>
    <row r="48" spans="1:47">
      <c r="A48" s="22">
        <f t="shared" si="4"/>
        <v>43</v>
      </c>
      <c r="B48" s="21" t="str">
        <f t="shared" si="0"/>
        <v>01081097</v>
      </c>
      <c r="C48" s="21" t="s">
        <v>3510</v>
      </c>
      <c r="D48" s="22"/>
      <c r="E48" s="22" t="s">
        <v>3511</v>
      </c>
      <c r="F48" s="22" t="s">
        <v>1255</v>
      </c>
      <c r="G48" s="22" t="s">
        <v>3998</v>
      </c>
      <c r="H48" s="22" t="s">
        <v>3973</v>
      </c>
      <c r="I48" s="22" t="s">
        <v>3992</v>
      </c>
      <c r="J48" s="22"/>
      <c r="K48" s="21" t="s">
        <v>3993</v>
      </c>
      <c r="L48" s="21" t="s">
        <v>460</v>
      </c>
      <c r="M48" s="21" t="s">
        <v>3994</v>
      </c>
      <c r="N48" s="21" t="s">
        <v>3995</v>
      </c>
      <c r="O48" s="17">
        <f>IFERROR(VLOOKUP(B48,POP!$B$5:$I$1048576,7,0),"")</f>
        <v>42027</v>
      </c>
      <c r="P48" s="17" t="str">
        <f>IFERROR(VLOOKUP(B48,POM!$B$5:$I$1048576,7,0),"")</f>
        <v/>
      </c>
      <c r="Q48" s="10" t="str">
        <f>IFERROR(VLOOKUP(B48,POU!$B$5:$I$1048576,7,0),"")</f>
        <v/>
      </c>
      <c r="R48" s="21" t="str">
        <f t="shared" si="1"/>
        <v/>
      </c>
      <c r="S48" s="17" t="str">
        <f>IFERROR(VLOOKUP(B48,'PEMBEKALAN POP'!$B$5:$I$1048576,7,0),"")</f>
        <v/>
      </c>
      <c r="T48" s="22" t="str">
        <f>IFERROR(VLOOKUP(B48,'PEMBEKALAN POP'!$B$5:$I$1048576,8,0),"")</f>
        <v/>
      </c>
      <c r="U48" s="21" t="s">
        <v>3994</v>
      </c>
      <c r="V48" s="17" t="e" cm="1">
        <f t="array" ref="V48">MAX(IF(INDUKSI!$B$5:$B$1048576='Data Training 2022'!B48,INDUKSI!$H$5:$H$1048576))</f>
        <v>#N/A</v>
      </c>
      <c r="W48" s="22" t="str">
        <f>IFERROR(VLOOKUP(B48,INDUKSI!$B$5:$I$1048576,8,0),"")</f>
        <v/>
      </c>
      <c r="X48" s="21" t="s">
        <v>3994</v>
      </c>
      <c r="Y48" s="17" cm="1">
        <f t="array" ref="Y48">MAX(IF(REINDUKSI!$B$5:$B$1048576='Data Training 2022'!B48,REINDUKSI!$H$5:$H$1048576))</f>
        <v>0</v>
      </c>
      <c r="Z48" s="22" t="str">
        <f>IFERROR(VLOOKUP(B48,REINDUKSI!$B$5:$I$1048576,8,0),"")</f>
        <v/>
      </c>
      <c r="AA48" s="22" t="str">
        <f t="shared" si="2"/>
        <v/>
      </c>
      <c r="AB48" s="17" cm="1">
        <f t="array" ref="AB48">MAX(IF(BSA!$B$5:$B$1048576='Data Training 2022'!B48,BSA!$H$5:$H$1048576))</f>
        <v>0</v>
      </c>
      <c r="AC48" s="22" t="str">
        <f>IFERROR(VLOOKUP(B48,BSA!$B$5:$I$1048576,8,0),"")</f>
        <v/>
      </c>
      <c r="AD48" s="22" t="s">
        <v>3994</v>
      </c>
      <c r="AE48" s="22"/>
      <c r="AF48" s="22"/>
      <c r="AG48" s="22" t="str">
        <f t="shared" si="3"/>
        <v/>
      </c>
      <c r="AH48" s="17" cm="1">
        <f t="array" ref="AH48">MAX(IF(ISOLASI!$B$5:$B$1048576='Data Training 2022'!B48,ISOLASI!$H$5:$H$1048576))</f>
        <v>0</v>
      </c>
      <c r="AI48" s="22" t="str">
        <f>IFERROR(VLOOKUP(B48,ISOLASI!$B$5:$I$1048576,8,0),"")</f>
        <v/>
      </c>
      <c r="AJ48" s="22"/>
      <c r="AK48" s="17" cm="1">
        <f t="array" ref="AK48">MAX(IF('DEKAT AIR'!$B$5:$B$1048576='Data Training 2022'!B48,'DEKAT AIR'!$H$5:$H$1048576))</f>
        <v>0</v>
      </c>
      <c r="AL48" s="22" t="str">
        <f>IFERROR(VLOOKUP(B48,'DEKAT AIR'!$B$5:$I$1048576,8,0),"")</f>
        <v/>
      </c>
      <c r="AM48" s="22"/>
      <c r="AN48" s="17" cm="1">
        <f t="array" ref="AN48">MAX(IF(KETINGGIAN!$B$5:$B$1048576='Data Training 2022'!B48,KETINGGIAN!$H$5:$H$1048576))</f>
        <v>0</v>
      </c>
      <c r="AO48" s="22" t="str">
        <f>IFERROR(VLOOKUP(B48,KETINGGIAN!$B$5:$I$1048576,8,0),"")</f>
        <v/>
      </c>
      <c r="AP48" s="22"/>
      <c r="AQ48" s="22"/>
      <c r="AR48" s="22"/>
      <c r="AS48" s="22"/>
      <c r="AT48" s="17" cm="1">
        <f t="array" ref="AT48">MAX(IF(TOOLSKEEPER!$B$5:$B$1048576='Data Training 2022'!B48,TOOLSKEEPER!$H$5:$H$1048576))</f>
        <v>0</v>
      </c>
      <c r="AU48" s="22" t="str">
        <f>IFERROR(VLOOKUP(B48,TOOLSKEEPER!$B$5:$I$1048576,8,0),"")</f>
        <v/>
      </c>
    </row>
    <row r="49" spans="1:47">
      <c r="A49" s="22">
        <f t="shared" si="4"/>
        <v>44</v>
      </c>
      <c r="B49" s="21" t="str">
        <f t="shared" si="0"/>
        <v>00111104</v>
      </c>
      <c r="C49" s="21" t="s">
        <v>3791</v>
      </c>
      <c r="D49" s="22"/>
      <c r="E49" s="22" t="s">
        <v>3792</v>
      </c>
      <c r="F49" s="22" t="s">
        <v>1255</v>
      </c>
      <c r="G49" s="22" t="s">
        <v>3998</v>
      </c>
      <c r="H49" s="22" t="s">
        <v>3973</v>
      </c>
      <c r="I49" s="22" t="s">
        <v>3992</v>
      </c>
      <c r="J49" s="22"/>
      <c r="K49" s="21" t="s">
        <v>3993</v>
      </c>
      <c r="L49" s="21" t="s">
        <v>460</v>
      </c>
      <c r="M49" s="21" t="s">
        <v>3994</v>
      </c>
      <c r="N49" s="21" t="s">
        <v>3995</v>
      </c>
      <c r="O49" s="17">
        <f>IFERROR(VLOOKUP(B49,POP!$B$5:$I$1048576,7,0),"")</f>
        <v>42027</v>
      </c>
      <c r="P49" s="17" t="str">
        <f>IFERROR(VLOOKUP(B49,POM!$B$5:$I$1048576,7,0),"")</f>
        <v/>
      </c>
      <c r="Q49" s="10" t="str">
        <f>IFERROR(VLOOKUP(B49,POU!$B$5:$I$1048576,7,0),"")</f>
        <v/>
      </c>
      <c r="R49" s="21" t="str">
        <f t="shared" si="1"/>
        <v/>
      </c>
      <c r="S49" s="17" t="str">
        <f>IFERROR(VLOOKUP(B49,'PEMBEKALAN POP'!$B$5:$I$1048576,7,0),"")</f>
        <v/>
      </c>
      <c r="T49" s="22" t="str">
        <f>IFERROR(VLOOKUP(B49,'PEMBEKALAN POP'!$B$5:$I$1048576,8,0),"")</f>
        <v/>
      </c>
      <c r="U49" s="21" t="s">
        <v>3994</v>
      </c>
      <c r="V49" s="17" t="e" cm="1">
        <f t="array" ref="V49">MAX(IF(INDUKSI!$B$5:$B$1048576='Data Training 2022'!B49,INDUKSI!$H$5:$H$1048576))</f>
        <v>#N/A</v>
      </c>
      <c r="W49" s="22" t="str">
        <f>IFERROR(VLOOKUP(B49,INDUKSI!$B$5:$I$1048576,8,0),"")</f>
        <v>LULUS</v>
      </c>
      <c r="X49" s="21" t="s">
        <v>3994</v>
      </c>
      <c r="Y49" s="17" cm="1">
        <f t="array" ref="Y49">MAX(IF(REINDUKSI!$B$5:$B$1048576='Data Training 2022'!B49,REINDUKSI!$H$5:$H$1048576))</f>
        <v>44770</v>
      </c>
      <c r="Z49" s="22" t="str">
        <f>IFERROR(VLOOKUP(B49,REINDUKSI!$B$5:$I$1048576,8,0),"")</f>
        <v>LULUS</v>
      </c>
      <c r="AA49" s="22" t="str">
        <f t="shared" si="2"/>
        <v/>
      </c>
      <c r="AB49" s="17" cm="1">
        <f t="array" ref="AB49">MAX(IF(BSA!$B$5:$B$1048576='Data Training 2022'!B49,BSA!$H$5:$H$1048576))</f>
        <v>0</v>
      </c>
      <c r="AC49" s="22" t="str">
        <f>IFERROR(VLOOKUP(B49,BSA!$B$5:$I$1048576,8,0),"")</f>
        <v/>
      </c>
      <c r="AD49" s="22" t="s">
        <v>3994</v>
      </c>
      <c r="AE49" s="22"/>
      <c r="AF49" s="22"/>
      <c r="AG49" s="22" t="str">
        <f t="shared" si="3"/>
        <v/>
      </c>
      <c r="AH49" s="17" cm="1">
        <f t="array" ref="AH49">MAX(IF(ISOLASI!$B$5:$B$1048576='Data Training 2022'!B49,ISOLASI!$H$5:$H$1048576))</f>
        <v>0</v>
      </c>
      <c r="AI49" s="22" t="str">
        <f>IFERROR(VLOOKUP(B49,ISOLASI!$B$5:$I$1048576,8,0),"")</f>
        <v/>
      </c>
      <c r="AJ49" s="22"/>
      <c r="AK49" s="17" cm="1">
        <f t="array" ref="AK49">MAX(IF('DEKAT AIR'!$B$5:$B$1048576='Data Training 2022'!B49,'DEKAT AIR'!$H$5:$H$1048576))</f>
        <v>0</v>
      </c>
      <c r="AL49" s="22" t="str">
        <f>IFERROR(VLOOKUP(B49,'DEKAT AIR'!$B$5:$I$1048576,8,0),"")</f>
        <v/>
      </c>
      <c r="AM49" s="22"/>
      <c r="AN49" s="17" cm="1">
        <f t="array" ref="AN49">MAX(IF(KETINGGIAN!$B$5:$B$1048576='Data Training 2022'!B49,KETINGGIAN!$H$5:$H$1048576))</f>
        <v>0</v>
      </c>
      <c r="AO49" s="22" t="str">
        <f>IFERROR(VLOOKUP(B49,KETINGGIAN!$B$5:$I$1048576,8,0),"")</f>
        <v/>
      </c>
      <c r="AP49" s="22"/>
      <c r="AQ49" s="22"/>
      <c r="AR49" s="22"/>
      <c r="AS49" s="22"/>
      <c r="AT49" s="17" cm="1">
        <f t="array" ref="AT49">MAX(IF(TOOLSKEEPER!$B$5:$B$1048576='Data Training 2022'!B49,TOOLSKEEPER!$H$5:$H$1048576))</f>
        <v>0</v>
      </c>
      <c r="AU49" s="22" t="str">
        <f>IFERROR(VLOOKUP(B49,TOOLSKEEPER!$B$5:$I$1048576,8,0),"")</f>
        <v/>
      </c>
    </row>
    <row r="50" spans="1:47">
      <c r="A50" s="22">
        <f t="shared" si="4"/>
        <v>45</v>
      </c>
      <c r="B50" s="21" t="str">
        <f t="shared" si="0"/>
        <v>00107809</v>
      </c>
      <c r="C50" s="21" t="s">
        <v>1928</v>
      </c>
      <c r="D50" s="22"/>
      <c r="E50" s="22" t="s">
        <v>1929</v>
      </c>
      <c r="F50" s="22" t="s">
        <v>1255</v>
      </c>
      <c r="G50" s="22" t="s">
        <v>3998</v>
      </c>
      <c r="H50" s="22" t="s">
        <v>3973</v>
      </c>
      <c r="I50" s="22" t="s">
        <v>3992</v>
      </c>
      <c r="J50" s="22"/>
      <c r="K50" s="21" t="s">
        <v>3993</v>
      </c>
      <c r="L50" s="21" t="s">
        <v>460</v>
      </c>
      <c r="M50" s="21" t="s">
        <v>3994</v>
      </c>
      <c r="N50" s="21" t="s">
        <v>3995</v>
      </c>
      <c r="O50" s="17">
        <f>IFERROR(VLOOKUP(B50,POP!$B$5:$I$1048576,7,0),"")</f>
        <v>39668</v>
      </c>
      <c r="P50" s="17" t="str">
        <f>IFERROR(VLOOKUP(B50,POM!$B$5:$I$1048576,7,0),"")</f>
        <v/>
      </c>
      <c r="Q50" s="10" t="str">
        <f>IFERROR(VLOOKUP(B50,POU!$B$5:$I$1048576,7,0),"")</f>
        <v/>
      </c>
      <c r="R50" s="21" t="str">
        <f t="shared" si="1"/>
        <v/>
      </c>
      <c r="S50" s="17" t="str">
        <f>IFERROR(VLOOKUP(B50,'PEMBEKALAN POP'!$B$5:$I$1048576,7,0),"")</f>
        <v/>
      </c>
      <c r="T50" s="22" t="str">
        <f>IFERROR(VLOOKUP(B50,'PEMBEKALAN POP'!$B$5:$I$1048576,8,0),"")</f>
        <v/>
      </c>
      <c r="U50" s="21" t="s">
        <v>3994</v>
      </c>
      <c r="V50" s="17" t="e" cm="1">
        <f t="array" ref="V50">MAX(IF(INDUKSI!$B$5:$B$1048576='Data Training 2022'!B50,INDUKSI!$H$5:$H$1048576))</f>
        <v>#N/A</v>
      </c>
      <c r="W50" s="22" t="str">
        <f>IFERROR(VLOOKUP(B50,INDUKSI!$B$5:$I$1048576,8,0),"")</f>
        <v>LULUS</v>
      </c>
      <c r="X50" s="21" t="s">
        <v>3994</v>
      </c>
      <c r="Y50" s="17" cm="1">
        <f t="array" ref="Y50">MAX(IF(REINDUKSI!$B$5:$B$1048576='Data Training 2022'!B50,REINDUKSI!$H$5:$H$1048576))</f>
        <v>44726</v>
      </c>
      <c r="Z50" s="22" t="str">
        <f>IFERROR(VLOOKUP(B50,REINDUKSI!$B$5:$I$1048576,8,0),"")</f>
        <v>LULUS</v>
      </c>
      <c r="AA50" s="22" t="str">
        <f t="shared" si="2"/>
        <v/>
      </c>
      <c r="AB50" s="17" cm="1">
        <f t="array" ref="AB50">MAX(IF(BSA!$B$5:$B$1048576='Data Training 2022'!B50,BSA!$H$5:$H$1048576))</f>
        <v>0</v>
      </c>
      <c r="AC50" s="22" t="str">
        <f>IFERROR(VLOOKUP(B50,BSA!$B$5:$I$1048576,8,0),"")</f>
        <v/>
      </c>
      <c r="AD50" s="22" t="s">
        <v>3994</v>
      </c>
      <c r="AE50" s="22"/>
      <c r="AF50" s="22"/>
      <c r="AG50" s="22" t="str">
        <f t="shared" si="3"/>
        <v/>
      </c>
      <c r="AH50" s="17" cm="1">
        <f t="array" ref="AH50">MAX(IF(ISOLASI!$B$5:$B$1048576='Data Training 2022'!B50,ISOLASI!$H$5:$H$1048576))</f>
        <v>0</v>
      </c>
      <c r="AI50" s="22" t="str">
        <f>IFERROR(VLOOKUP(B50,ISOLASI!$B$5:$I$1048576,8,0),"")</f>
        <v/>
      </c>
      <c r="AJ50" s="22"/>
      <c r="AK50" s="17" cm="1">
        <f t="array" ref="AK50">MAX(IF('DEKAT AIR'!$B$5:$B$1048576='Data Training 2022'!B50,'DEKAT AIR'!$H$5:$H$1048576))</f>
        <v>0</v>
      </c>
      <c r="AL50" s="22" t="str">
        <f>IFERROR(VLOOKUP(B50,'DEKAT AIR'!$B$5:$I$1048576,8,0),"")</f>
        <v/>
      </c>
      <c r="AM50" s="22"/>
      <c r="AN50" s="17" cm="1">
        <f t="array" ref="AN50">MAX(IF(KETINGGIAN!$B$5:$B$1048576='Data Training 2022'!B50,KETINGGIAN!$H$5:$H$1048576))</f>
        <v>0</v>
      </c>
      <c r="AO50" s="22" t="str">
        <f>IFERROR(VLOOKUP(B50,KETINGGIAN!$B$5:$I$1048576,8,0),"")</f>
        <v/>
      </c>
      <c r="AP50" s="22"/>
      <c r="AQ50" s="22"/>
      <c r="AR50" s="22"/>
      <c r="AS50" s="22"/>
      <c r="AT50" s="17" cm="1">
        <f t="array" ref="AT50">MAX(IF(TOOLSKEEPER!$B$5:$B$1048576='Data Training 2022'!B50,TOOLSKEEPER!$H$5:$H$1048576))</f>
        <v>0</v>
      </c>
      <c r="AU50" s="22" t="str">
        <f>IFERROR(VLOOKUP(B50,TOOLSKEEPER!$B$5:$I$1048576,8,0),"")</f>
        <v/>
      </c>
    </row>
    <row r="51" spans="1:47">
      <c r="A51" s="22">
        <f t="shared" si="4"/>
        <v>46</v>
      </c>
      <c r="B51" s="21" t="str">
        <f t="shared" si="0"/>
        <v>80002316</v>
      </c>
      <c r="C51" s="21" t="s">
        <v>3734</v>
      </c>
      <c r="D51" s="22"/>
      <c r="E51" s="22" t="s">
        <v>3735</v>
      </c>
      <c r="F51" s="22" t="s">
        <v>1255</v>
      </c>
      <c r="G51" s="22" t="s">
        <v>3998</v>
      </c>
      <c r="H51" s="22" t="s">
        <v>3973</v>
      </c>
      <c r="I51" s="22" t="s">
        <v>3992</v>
      </c>
      <c r="J51" s="22"/>
      <c r="K51" s="21" t="s">
        <v>3993</v>
      </c>
      <c r="L51" s="21" t="s">
        <v>460</v>
      </c>
      <c r="M51" s="21" t="s">
        <v>3994</v>
      </c>
      <c r="N51" s="21" t="s">
        <v>3995</v>
      </c>
      <c r="O51" s="17">
        <f>IFERROR(VLOOKUP(B51,POP!$B$5:$I$1048576,7,0),"")</f>
        <v>44153</v>
      </c>
      <c r="P51" s="17" t="str">
        <f>IFERROR(VLOOKUP(B51,POM!$B$5:$I$1048576,7,0),"")</f>
        <v/>
      </c>
      <c r="Q51" s="10" t="str">
        <f>IFERROR(VLOOKUP(B51,POU!$B$5:$I$1048576,7,0),"")</f>
        <v/>
      </c>
      <c r="R51" s="21" t="str">
        <f t="shared" si="1"/>
        <v/>
      </c>
      <c r="S51" s="17" t="str">
        <f>IFERROR(VLOOKUP(B51,'PEMBEKALAN POP'!$B$5:$I$1048576,7,0),"")</f>
        <v/>
      </c>
      <c r="T51" s="22" t="str">
        <f>IFERROR(VLOOKUP(B51,'PEMBEKALAN POP'!$B$5:$I$1048576,8,0),"")</f>
        <v/>
      </c>
      <c r="U51" s="21" t="s">
        <v>3994</v>
      </c>
      <c r="V51" s="17" t="e" cm="1">
        <f t="array" ref="V51">MAX(IF(INDUKSI!$B$5:$B$1048576='Data Training 2022'!B51,INDUKSI!$H$5:$H$1048576))</f>
        <v>#N/A</v>
      </c>
      <c r="W51" s="22" t="str">
        <f>IFERROR(VLOOKUP(B51,INDUKSI!$B$5:$I$1048576,8,0),"")</f>
        <v>LULUS</v>
      </c>
      <c r="X51" s="21" t="s">
        <v>3994</v>
      </c>
      <c r="Y51" s="17" cm="1">
        <f t="array" ref="Y51">MAX(IF(REINDUKSI!$B$5:$B$1048576='Data Training 2022'!B51,REINDUKSI!$H$5:$H$1048576))</f>
        <v>44701</v>
      </c>
      <c r="Z51" s="22" t="str">
        <f>IFERROR(VLOOKUP(B51,REINDUKSI!$B$5:$I$1048576,8,0),"")</f>
        <v>LULUS</v>
      </c>
      <c r="AA51" s="22" t="str">
        <f t="shared" si="2"/>
        <v/>
      </c>
      <c r="AB51" s="17" cm="1">
        <f t="array" ref="AB51">MAX(IF(BSA!$B$5:$B$1048576='Data Training 2022'!B51,BSA!$H$5:$H$1048576))</f>
        <v>0</v>
      </c>
      <c r="AC51" s="22" t="str">
        <f>IFERROR(VLOOKUP(B51,BSA!$B$5:$I$1048576,8,0),"")</f>
        <v/>
      </c>
      <c r="AD51" s="22" t="s">
        <v>3994</v>
      </c>
      <c r="AE51" s="22"/>
      <c r="AF51" s="22"/>
      <c r="AG51" s="22" t="str">
        <f t="shared" si="3"/>
        <v/>
      </c>
      <c r="AH51" s="17" cm="1">
        <f t="array" ref="AH51">MAX(IF(ISOLASI!$B$5:$B$1048576='Data Training 2022'!B51,ISOLASI!$H$5:$H$1048576))</f>
        <v>0</v>
      </c>
      <c r="AI51" s="22" t="str">
        <f>IFERROR(VLOOKUP(B51,ISOLASI!$B$5:$I$1048576,8,0),"")</f>
        <v/>
      </c>
      <c r="AJ51" s="22"/>
      <c r="AK51" s="17" cm="1">
        <f t="array" ref="AK51">MAX(IF('DEKAT AIR'!$B$5:$B$1048576='Data Training 2022'!B51,'DEKAT AIR'!$H$5:$H$1048576))</f>
        <v>0</v>
      </c>
      <c r="AL51" s="22" t="str">
        <f>IFERROR(VLOOKUP(B51,'DEKAT AIR'!$B$5:$I$1048576,8,0),"")</f>
        <v/>
      </c>
      <c r="AM51" s="22"/>
      <c r="AN51" s="17" cm="1">
        <f t="array" ref="AN51">MAX(IF(KETINGGIAN!$B$5:$B$1048576='Data Training 2022'!B51,KETINGGIAN!$H$5:$H$1048576))</f>
        <v>0</v>
      </c>
      <c r="AO51" s="22" t="str">
        <f>IFERROR(VLOOKUP(B51,KETINGGIAN!$B$5:$I$1048576,8,0),"")</f>
        <v/>
      </c>
      <c r="AP51" s="22"/>
      <c r="AQ51" s="22"/>
      <c r="AR51" s="22"/>
      <c r="AS51" s="22"/>
      <c r="AT51" s="17" cm="1">
        <f t="array" ref="AT51">MAX(IF(TOOLSKEEPER!$B$5:$B$1048576='Data Training 2022'!B51,TOOLSKEEPER!$H$5:$H$1048576))</f>
        <v>0</v>
      </c>
      <c r="AU51" s="22" t="str">
        <f>IFERROR(VLOOKUP(B51,TOOLSKEEPER!$B$5:$I$1048576,8,0),"")</f>
        <v/>
      </c>
    </row>
    <row r="52" spans="1:47">
      <c r="A52" s="22">
        <f t="shared" si="4"/>
        <v>47</v>
      </c>
      <c r="B52" s="21" t="str">
        <f t="shared" si="0"/>
        <v>00112396</v>
      </c>
      <c r="C52" s="21" t="s">
        <v>3140</v>
      </c>
      <c r="D52" s="22"/>
      <c r="E52" s="22" t="s">
        <v>3141</v>
      </c>
      <c r="F52" s="22" t="s">
        <v>1255</v>
      </c>
      <c r="G52" s="22" t="s">
        <v>3998</v>
      </c>
      <c r="H52" s="22" t="s">
        <v>3973</v>
      </c>
      <c r="I52" s="22" t="s">
        <v>3992</v>
      </c>
      <c r="J52" s="22"/>
      <c r="K52" s="21" t="s">
        <v>3993</v>
      </c>
      <c r="L52" s="21" t="s">
        <v>460</v>
      </c>
      <c r="M52" s="21" t="s">
        <v>4003</v>
      </c>
      <c r="N52" s="21"/>
      <c r="O52" s="17" t="str">
        <f>IFERROR(VLOOKUP(B52,POP!$B$5:$I$1048576,7,0),"")</f>
        <v/>
      </c>
      <c r="P52" s="17" t="str">
        <f>IFERROR(VLOOKUP(B52,POM!$B$5:$I$1048576,7,0),"")</f>
        <v/>
      </c>
      <c r="Q52" s="10" t="str">
        <f>IFERROR(VLOOKUP(B52,POU!$B$5:$I$1048576,7,0),"")</f>
        <v/>
      </c>
      <c r="R52" s="21" t="str">
        <f t="shared" si="1"/>
        <v/>
      </c>
      <c r="S52" s="17" t="str">
        <f>IFERROR(VLOOKUP(B52,'PEMBEKALAN POP'!$B$5:$I$1048576,7,0),"")</f>
        <v/>
      </c>
      <c r="T52" s="22" t="str">
        <f>IFERROR(VLOOKUP(B52,'PEMBEKALAN POP'!$B$5:$I$1048576,8,0),"")</f>
        <v/>
      </c>
      <c r="U52" s="21" t="s">
        <v>3994</v>
      </c>
      <c r="V52" s="17" t="e" cm="1">
        <f t="array" ref="V52">MAX(IF(INDUKSI!$B$5:$B$1048576='Data Training 2022'!B52,INDUKSI!$H$5:$H$1048576))</f>
        <v>#N/A</v>
      </c>
      <c r="W52" s="22" t="str">
        <f>IFERROR(VLOOKUP(B52,INDUKSI!$B$5:$I$1048576,8,0),"")</f>
        <v>LULUS</v>
      </c>
      <c r="X52" s="21" t="s">
        <v>3994</v>
      </c>
      <c r="Y52" s="17" cm="1">
        <f t="array" ref="Y52">MAX(IF(REINDUKSI!$B$5:$B$1048576='Data Training 2022'!B52,REINDUKSI!$H$5:$H$1048576))</f>
        <v>44782</v>
      </c>
      <c r="Z52" s="22" t="str">
        <f>IFERROR(VLOOKUP(B52,REINDUKSI!$B$5:$I$1048576,8,0),"")</f>
        <v>LULUS</v>
      </c>
      <c r="AA52" s="22" t="str">
        <f t="shared" si="2"/>
        <v/>
      </c>
      <c r="AB52" s="17" cm="1">
        <f t="array" ref="AB52">MAX(IF(BSA!$B$5:$B$1048576='Data Training 2022'!B52,BSA!$H$5:$H$1048576))</f>
        <v>0</v>
      </c>
      <c r="AC52" s="22" t="str">
        <f>IFERROR(VLOOKUP(B52,BSA!$B$5:$I$1048576,8,0),"")</f>
        <v/>
      </c>
      <c r="AD52" s="22" t="s">
        <v>3994</v>
      </c>
      <c r="AE52" s="22"/>
      <c r="AF52" s="22"/>
      <c r="AG52" s="22" t="str">
        <f t="shared" si="3"/>
        <v/>
      </c>
      <c r="AH52" s="17" cm="1">
        <f t="array" ref="AH52">MAX(IF(ISOLASI!$B$5:$B$1048576='Data Training 2022'!B52,ISOLASI!$H$5:$H$1048576))</f>
        <v>0</v>
      </c>
      <c r="AI52" s="22" t="str">
        <f>IFERROR(VLOOKUP(B52,ISOLASI!$B$5:$I$1048576,8,0),"")</f>
        <v/>
      </c>
      <c r="AJ52" s="22"/>
      <c r="AK52" s="17" cm="1">
        <f t="array" ref="AK52">MAX(IF('DEKAT AIR'!$B$5:$B$1048576='Data Training 2022'!B52,'DEKAT AIR'!$H$5:$H$1048576))</f>
        <v>0</v>
      </c>
      <c r="AL52" s="22" t="str">
        <f>IFERROR(VLOOKUP(B52,'DEKAT AIR'!$B$5:$I$1048576,8,0),"")</f>
        <v/>
      </c>
      <c r="AM52" s="22"/>
      <c r="AN52" s="17" cm="1">
        <f t="array" ref="AN52">MAX(IF(KETINGGIAN!$B$5:$B$1048576='Data Training 2022'!B52,KETINGGIAN!$H$5:$H$1048576))</f>
        <v>0</v>
      </c>
      <c r="AO52" s="22" t="str">
        <f>IFERROR(VLOOKUP(B52,KETINGGIAN!$B$5:$I$1048576,8,0),"")</f>
        <v/>
      </c>
      <c r="AP52" s="22"/>
      <c r="AQ52" s="22"/>
      <c r="AR52" s="22"/>
      <c r="AS52" s="22"/>
      <c r="AT52" s="17" cm="1">
        <f t="array" ref="AT52">MAX(IF(TOOLSKEEPER!$B$5:$B$1048576='Data Training 2022'!B52,TOOLSKEEPER!$H$5:$H$1048576))</f>
        <v>0</v>
      </c>
      <c r="AU52" s="22" t="str">
        <f>IFERROR(VLOOKUP(B52,TOOLSKEEPER!$B$5:$I$1048576,8,0),"")</f>
        <v/>
      </c>
    </row>
    <row r="53" spans="1:47">
      <c r="A53" s="22">
        <f t="shared" si="4"/>
        <v>48</v>
      </c>
      <c r="B53" s="21" t="str">
        <f t="shared" si="0"/>
        <v>00109511</v>
      </c>
      <c r="C53" s="21" t="s">
        <v>3244</v>
      </c>
      <c r="D53" s="22"/>
      <c r="E53" s="22" t="s">
        <v>3245</v>
      </c>
      <c r="F53" s="22" t="s">
        <v>1255</v>
      </c>
      <c r="G53" s="22" t="s">
        <v>3998</v>
      </c>
      <c r="H53" s="22" t="s">
        <v>3973</v>
      </c>
      <c r="I53" s="22" t="s">
        <v>3992</v>
      </c>
      <c r="J53" s="22"/>
      <c r="K53" s="21" t="s">
        <v>3993</v>
      </c>
      <c r="L53" s="21" t="s">
        <v>460</v>
      </c>
      <c r="M53" s="21" t="s">
        <v>3994</v>
      </c>
      <c r="N53" s="21" t="s">
        <v>3995</v>
      </c>
      <c r="O53" s="17">
        <f>IFERROR(VLOOKUP(B53,POP!$B$5:$I$1048576,7,0),"")</f>
        <v>39062</v>
      </c>
      <c r="P53" s="17" t="str">
        <f>IFERROR(VLOOKUP(B53,POM!$B$5:$I$1048576,7,0),"")</f>
        <v/>
      </c>
      <c r="Q53" s="10" t="str">
        <f>IFERROR(VLOOKUP(B53,POU!$B$5:$I$1048576,7,0),"")</f>
        <v/>
      </c>
      <c r="R53" s="21" t="str">
        <f t="shared" si="1"/>
        <v/>
      </c>
      <c r="S53" s="17" t="str">
        <f>IFERROR(VLOOKUP(B53,'PEMBEKALAN POP'!$B$5:$I$1048576,7,0),"")</f>
        <v/>
      </c>
      <c r="T53" s="22" t="str">
        <f>IFERROR(VLOOKUP(B53,'PEMBEKALAN POP'!$B$5:$I$1048576,8,0),"")</f>
        <v/>
      </c>
      <c r="U53" s="21" t="s">
        <v>3994</v>
      </c>
      <c r="V53" s="17" t="e" cm="1">
        <f t="array" ref="V53">MAX(IF(INDUKSI!$B$5:$B$1048576='Data Training 2022'!B53,INDUKSI!$H$5:$H$1048576))</f>
        <v>#N/A</v>
      </c>
      <c r="W53" s="22" t="str">
        <f>IFERROR(VLOOKUP(B53,INDUKSI!$B$5:$I$1048576,8,0),"")</f>
        <v>LULUS</v>
      </c>
      <c r="X53" s="21" t="s">
        <v>3994</v>
      </c>
      <c r="Y53" s="17" cm="1">
        <f t="array" ref="Y53">MAX(IF(REINDUKSI!$B$5:$B$1048576='Data Training 2022'!B53,REINDUKSI!$H$5:$H$1048576))</f>
        <v>0</v>
      </c>
      <c r="Z53" s="22" t="str">
        <f>IFERROR(VLOOKUP(B53,REINDUKSI!$B$5:$I$1048576,8,0),"")</f>
        <v/>
      </c>
      <c r="AA53" s="22" t="str">
        <f t="shared" si="2"/>
        <v/>
      </c>
      <c r="AB53" s="17" cm="1">
        <f t="array" ref="AB53">MAX(IF(BSA!$B$5:$B$1048576='Data Training 2022'!B53,BSA!$H$5:$H$1048576))</f>
        <v>0</v>
      </c>
      <c r="AC53" s="22" t="str">
        <f>IFERROR(VLOOKUP(B53,BSA!$B$5:$I$1048576,8,0),"")</f>
        <v/>
      </c>
      <c r="AD53" s="22" t="s">
        <v>3994</v>
      </c>
      <c r="AE53" s="22"/>
      <c r="AF53" s="22"/>
      <c r="AG53" s="22" t="str">
        <f t="shared" si="3"/>
        <v/>
      </c>
      <c r="AH53" s="17" cm="1">
        <f t="array" ref="AH53">MAX(IF(ISOLASI!$B$5:$B$1048576='Data Training 2022'!B53,ISOLASI!$H$5:$H$1048576))</f>
        <v>0</v>
      </c>
      <c r="AI53" s="22" t="str">
        <f>IFERROR(VLOOKUP(B53,ISOLASI!$B$5:$I$1048576,8,0),"")</f>
        <v/>
      </c>
      <c r="AJ53" s="22"/>
      <c r="AK53" s="17" cm="1">
        <f t="array" ref="AK53">MAX(IF('DEKAT AIR'!$B$5:$B$1048576='Data Training 2022'!B53,'DEKAT AIR'!$H$5:$H$1048576))</f>
        <v>0</v>
      </c>
      <c r="AL53" s="22" t="str">
        <f>IFERROR(VLOOKUP(B53,'DEKAT AIR'!$B$5:$I$1048576,8,0),"")</f>
        <v/>
      </c>
      <c r="AM53" s="22"/>
      <c r="AN53" s="17" cm="1">
        <f t="array" ref="AN53">MAX(IF(KETINGGIAN!$B$5:$B$1048576='Data Training 2022'!B53,KETINGGIAN!$H$5:$H$1048576))</f>
        <v>0</v>
      </c>
      <c r="AO53" s="22" t="str">
        <f>IFERROR(VLOOKUP(B53,KETINGGIAN!$B$5:$I$1048576,8,0),"")</f>
        <v/>
      </c>
      <c r="AP53" s="22"/>
      <c r="AQ53" s="22"/>
      <c r="AR53" s="22"/>
      <c r="AS53" s="22"/>
      <c r="AT53" s="17" cm="1">
        <f t="array" ref="AT53">MAX(IF(TOOLSKEEPER!$B$5:$B$1048576='Data Training 2022'!B53,TOOLSKEEPER!$H$5:$H$1048576))</f>
        <v>0</v>
      </c>
      <c r="AU53" s="22" t="str">
        <f>IFERROR(VLOOKUP(B53,TOOLSKEEPER!$B$5:$I$1048576,8,0),"")</f>
        <v/>
      </c>
    </row>
    <row r="54" spans="1:47">
      <c r="A54" s="22">
        <f t="shared" si="4"/>
        <v>49</v>
      </c>
      <c r="B54" s="21" t="str">
        <f t="shared" si="0"/>
        <v>80003274</v>
      </c>
      <c r="C54" s="21" t="s">
        <v>2099</v>
      </c>
      <c r="D54" s="22"/>
      <c r="E54" s="22" t="s">
        <v>2100</v>
      </c>
      <c r="F54" s="22" t="s">
        <v>1255</v>
      </c>
      <c r="G54" s="22" t="s">
        <v>3998</v>
      </c>
      <c r="H54" s="22" t="s">
        <v>3973</v>
      </c>
      <c r="I54" s="22" t="s">
        <v>3992</v>
      </c>
      <c r="J54" s="22"/>
      <c r="K54" s="21" t="s">
        <v>3993</v>
      </c>
      <c r="L54" s="21" t="s">
        <v>460</v>
      </c>
      <c r="M54" s="21" t="s">
        <v>3994</v>
      </c>
      <c r="N54" s="21"/>
      <c r="O54" s="17" t="str">
        <f>IFERROR(VLOOKUP(B54,POP!$B$5:$I$1048576,7,0),"")</f>
        <v/>
      </c>
      <c r="P54" s="17" t="str">
        <f>IFERROR(VLOOKUP(B54,POM!$B$5:$I$1048576,7,0),"")</f>
        <v/>
      </c>
      <c r="Q54" s="10" t="str">
        <f>IFERROR(VLOOKUP(B54,POU!$B$5:$I$1048576,7,0),"")</f>
        <v/>
      </c>
      <c r="R54" s="21" t="str">
        <f t="shared" si="1"/>
        <v>TARGET</v>
      </c>
      <c r="S54" s="17">
        <f>IFERROR(VLOOKUP(B54,'PEMBEKALAN POP'!$B$5:$I$1048576,7,0),"")</f>
        <v>44581</v>
      </c>
      <c r="T54" s="22" t="str">
        <f>IFERROR(VLOOKUP(B54,'PEMBEKALAN POP'!$B$5:$I$1048576,8,0),"")</f>
        <v>LULUS</v>
      </c>
      <c r="U54" s="21" t="s">
        <v>3994</v>
      </c>
      <c r="V54" s="17" t="e" cm="1">
        <f t="array" ref="V54">MAX(IF(INDUKSI!$B$5:$B$1048576='Data Training 2022'!B54,INDUKSI!$H$5:$H$1048576))</f>
        <v>#N/A</v>
      </c>
      <c r="W54" s="22" t="str">
        <f>IFERROR(VLOOKUP(B54,INDUKSI!$B$5:$I$1048576,8,0),"")</f>
        <v>LULUS</v>
      </c>
      <c r="X54" s="21" t="s">
        <v>3994</v>
      </c>
      <c r="Y54" s="17" cm="1">
        <f t="array" ref="Y54">MAX(IF(REINDUKSI!$B$5:$B$1048576='Data Training 2022'!B54,REINDUKSI!$H$5:$H$1048576))</f>
        <v>0</v>
      </c>
      <c r="Z54" s="22" t="str">
        <f>IFERROR(VLOOKUP(B54,REINDUKSI!$B$5:$I$1048576,8,0),"")</f>
        <v/>
      </c>
      <c r="AA54" s="22" t="str">
        <f t="shared" si="2"/>
        <v/>
      </c>
      <c r="AB54" s="17" cm="1">
        <f t="array" ref="AB54">MAX(IF(BSA!$B$5:$B$1048576='Data Training 2022'!B54,BSA!$H$5:$H$1048576))</f>
        <v>0</v>
      </c>
      <c r="AC54" s="22" t="str">
        <f>IFERROR(VLOOKUP(B54,BSA!$B$5:$I$1048576,8,0),"")</f>
        <v/>
      </c>
      <c r="AD54" s="22" t="s">
        <v>3994</v>
      </c>
      <c r="AE54" s="22"/>
      <c r="AF54" s="22"/>
      <c r="AG54" s="22" t="str">
        <f t="shared" si="3"/>
        <v/>
      </c>
      <c r="AH54" s="17" cm="1">
        <f t="array" ref="AH54">MAX(IF(ISOLASI!$B$5:$B$1048576='Data Training 2022'!B54,ISOLASI!$H$5:$H$1048576))</f>
        <v>0</v>
      </c>
      <c r="AI54" s="22" t="str">
        <f>IFERROR(VLOOKUP(B54,ISOLASI!$B$5:$I$1048576,8,0),"")</f>
        <v/>
      </c>
      <c r="AJ54" s="22"/>
      <c r="AK54" s="17" cm="1">
        <f t="array" ref="AK54">MAX(IF('DEKAT AIR'!$B$5:$B$1048576='Data Training 2022'!B54,'DEKAT AIR'!$H$5:$H$1048576))</f>
        <v>0</v>
      </c>
      <c r="AL54" s="22" t="str">
        <f>IFERROR(VLOOKUP(B54,'DEKAT AIR'!$B$5:$I$1048576,8,0),"")</f>
        <v/>
      </c>
      <c r="AM54" s="22"/>
      <c r="AN54" s="17" cm="1">
        <f t="array" ref="AN54">MAX(IF(KETINGGIAN!$B$5:$B$1048576='Data Training 2022'!B54,KETINGGIAN!$H$5:$H$1048576))</f>
        <v>0</v>
      </c>
      <c r="AO54" s="22" t="str">
        <f>IFERROR(VLOOKUP(B54,KETINGGIAN!$B$5:$I$1048576,8,0),"")</f>
        <v/>
      </c>
      <c r="AP54" s="22"/>
      <c r="AQ54" s="22"/>
      <c r="AR54" s="22"/>
      <c r="AS54" s="22"/>
      <c r="AT54" s="17" cm="1">
        <f t="array" ref="AT54">MAX(IF(TOOLSKEEPER!$B$5:$B$1048576='Data Training 2022'!B54,TOOLSKEEPER!$H$5:$H$1048576))</f>
        <v>0</v>
      </c>
      <c r="AU54" s="22" t="str">
        <f>IFERROR(VLOOKUP(B54,TOOLSKEEPER!$B$5:$I$1048576,8,0),"")</f>
        <v/>
      </c>
    </row>
    <row r="55" spans="1:47">
      <c r="A55" s="22">
        <f t="shared" si="4"/>
        <v>50</v>
      </c>
      <c r="B55" s="21" t="str">
        <f t="shared" si="0"/>
        <v>80004763</v>
      </c>
      <c r="C55" s="21">
        <v>80004763</v>
      </c>
      <c r="D55" s="22"/>
      <c r="E55" s="22" t="s">
        <v>2194</v>
      </c>
      <c r="F55" s="22" t="s">
        <v>1255</v>
      </c>
      <c r="G55" s="22" t="s">
        <v>3998</v>
      </c>
      <c r="H55" s="22" t="s">
        <v>3973</v>
      </c>
      <c r="I55" s="22" t="s">
        <v>3992</v>
      </c>
      <c r="J55" s="22"/>
      <c r="K55" s="21" t="s">
        <v>3993</v>
      </c>
      <c r="L55" s="21" t="s">
        <v>460</v>
      </c>
      <c r="M55" s="21" t="s">
        <v>3994</v>
      </c>
      <c r="N55" s="21" t="s">
        <v>3995</v>
      </c>
      <c r="O55" s="17">
        <f>IFERROR(VLOOKUP(B55,POP!$B$5:$I$1048576,7,0),"")</f>
        <v>42601</v>
      </c>
      <c r="P55" s="17" t="str">
        <f>IFERROR(VLOOKUP(B55,POM!$B$5:$I$1048576,7,0),"")</f>
        <v/>
      </c>
      <c r="Q55" s="10" t="str">
        <f>IFERROR(VLOOKUP(B55,POU!$B$5:$I$1048576,7,0),"")</f>
        <v/>
      </c>
      <c r="R55" s="21" t="str">
        <f t="shared" si="1"/>
        <v/>
      </c>
      <c r="S55" s="17" t="str">
        <f>IFERROR(VLOOKUP(B55,'PEMBEKALAN POP'!$B$5:$I$1048576,7,0),"")</f>
        <v/>
      </c>
      <c r="T55" s="22" t="str">
        <f>IFERROR(VLOOKUP(B55,'PEMBEKALAN POP'!$B$5:$I$1048576,8,0),"")</f>
        <v/>
      </c>
      <c r="U55" s="21" t="s">
        <v>3994</v>
      </c>
      <c r="V55" s="17" t="e" cm="1">
        <f t="array" ref="V55">MAX(IF(INDUKSI!$B$5:$B$1048576='Data Training 2022'!B55,INDUKSI!$H$5:$H$1048576))</f>
        <v>#N/A</v>
      </c>
      <c r="W55" s="22" t="str">
        <f>IFERROR(VLOOKUP(B55,INDUKSI!$B$5:$I$1048576,8,0),"")</f>
        <v>LULUS</v>
      </c>
      <c r="X55" s="21" t="s">
        <v>3994</v>
      </c>
      <c r="Y55" s="17" cm="1">
        <f t="array" ref="Y55">MAX(IF(REINDUKSI!$B$5:$B$1048576='Data Training 2022'!B55,REINDUKSI!$H$5:$H$1048576))</f>
        <v>0</v>
      </c>
      <c r="Z55" s="22" t="str">
        <f>IFERROR(VLOOKUP(B55,REINDUKSI!$B$5:$I$1048576,8,0),"")</f>
        <v/>
      </c>
      <c r="AA55" s="22" t="str">
        <f t="shared" si="2"/>
        <v/>
      </c>
      <c r="AB55" s="17" cm="1">
        <f t="array" ref="AB55">MAX(IF(BSA!$B$5:$B$1048576='Data Training 2022'!B55,BSA!$H$5:$H$1048576))</f>
        <v>0</v>
      </c>
      <c r="AC55" s="22" t="str">
        <f>IFERROR(VLOOKUP(B55,BSA!$B$5:$I$1048576,8,0),"")</f>
        <v/>
      </c>
      <c r="AD55" s="22" t="s">
        <v>3994</v>
      </c>
      <c r="AE55" s="22"/>
      <c r="AF55" s="22"/>
      <c r="AG55" s="22" t="str">
        <f t="shared" si="3"/>
        <v/>
      </c>
      <c r="AH55" s="17" cm="1">
        <f t="array" ref="AH55">MAX(IF(ISOLASI!$B$5:$B$1048576='Data Training 2022'!B55,ISOLASI!$H$5:$H$1048576))</f>
        <v>0</v>
      </c>
      <c r="AI55" s="22" t="str">
        <f>IFERROR(VLOOKUP(B55,ISOLASI!$B$5:$I$1048576,8,0),"")</f>
        <v/>
      </c>
      <c r="AJ55" s="22"/>
      <c r="AK55" s="17" cm="1">
        <f t="array" ref="AK55">MAX(IF('DEKAT AIR'!$B$5:$B$1048576='Data Training 2022'!B55,'DEKAT AIR'!$H$5:$H$1048576))</f>
        <v>0</v>
      </c>
      <c r="AL55" s="22" t="str">
        <f>IFERROR(VLOOKUP(B55,'DEKAT AIR'!$B$5:$I$1048576,8,0),"")</f>
        <v/>
      </c>
      <c r="AM55" s="22"/>
      <c r="AN55" s="17" cm="1">
        <f t="array" ref="AN55">MAX(IF(KETINGGIAN!$B$5:$B$1048576='Data Training 2022'!B55,KETINGGIAN!$H$5:$H$1048576))</f>
        <v>0</v>
      </c>
      <c r="AO55" s="22" t="str">
        <f>IFERROR(VLOOKUP(B55,KETINGGIAN!$B$5:$I$1048576,8,0),"")</f>
        <v/>
      </c>
      <c r="AP55" s="22"/>
      <c r="AQ55" s="22"/>
      <c r="AR55" s="22"/>
      <c r="AS55" s="22"/>
      <c r="AT55" s="17" cm="1">
        <f t="array" ref="AT55">MAX(IF(TOOLSKEEPER!$B$5:$B$1048576='Data Training 2022'!B55,TOOLSKEEPER!$H$5:$H$1048576))</f>
        <v>0</v>
      </c>
      <c r="AU55" s="22" t="str">
        <f>IFERROR(VLOOKUP(B55,TOOLSKEEPER!$B$5:$I$1048576,8,0),"")</f>
        <v/>
      </c>
    </row>
    <row r="56" spans="1:47">
      <c r="A56" s="22">
        <f t="shared" si="4"/>
        <v>51</v>
      </c>
      <c r="B56" s="21" t="str">
        <f t="shared" si="0"/>
        <v>00117359</v>
      </c>
      <c r="C56" s="21" t="s">
        <v>3486</v>
      </c>
      <c r="D56" s="22"/>
      <c r="E56" s="22" t="s">
        <v>3487</v>
      </c>
      <c r="F56" s="22" t="s">
        <v>1255</v>
      </c>
      <c r="G56" s="22" t="s">
        <v>1500</v>
      </c>
      <c r="H56" s="22" t="s">
        <v>3973</v>
      </c>
      <c r="I56" s="22" t="s">
        <v>3992</v>
      </c>
      <c r="J56" s="22"/>
      <c r="K56" s="21" t="s">
        <v>3993</v>
      </c>
      <c r="L56" s="21" t="s">
        <v>460</v>
      </c>
      <c r="M56" s="21" t="s">
        <v>4003</v>
      </c>
      <c r="N56" s="21"/>
      <c r="O56" s="17" t="str">
        <f>IFERROR(VLOOKUP(B56,POP!$B$5:$I$1048576,7,0),"")</f>
        <v/>
      </c>
      <c r="P56" s="17" t="str">
        <f>IFERROR(VLOOKUP(B56,POM!$B$5:$I$1048576,7,0),"")</f>
        <v/>
      </c>
      <c r="Q56" s="10" t="str">
        <f>IFERROR(VLOOKUP(B56,POU!$B$5:$I$1048576,7,0),"")</f>
        <v/>
      </c>
      <c r="R56" s="21" t="str">
        <f t="shared" si="1"/>
        <v/>
      </c>
      <c r="S56" s="17" t="str">
        <f>IFERROR(VLOOKUP(B56,'PEMBEKALAN POP'!$B$5:$I$1048576,7,0),"")</f>
        <v/>
      </c>
      <c r="T56" s="22" t="str">
        <f>IFERROR(VLOOKUP(B56,'PEMBEKALAN POP'!$B$5:$I$1048576,8,0),"")</f>
        <v/>
      </c>
      <c r="U56" s="21" t="s">
        <v>3994</v>
      </c>
      <c r="V56" s="17" t="e" cm="1">
        <f t="array" ref="V56">MAX(IF(INDUKSI!$B$5:$B$1048576='Data Training 2022'!B56,INDUKSI!$H$5:$H$1048576))</f>
        <v>#N/A</v>
      </c>
      <c r="W56" s="22" t="str">
        <f>IFERROR(VLOOKUP(B56,INDUKSI!$B$5:$I$1048576,8,0),"")</f>
        <v>LULUS</v>
      </c>
      <c r="X56" s="21" t="s">
        <v>3994</v>
      </c>
      <c r="Y56" s="17" cm="1">
        <f t="array" ref="Y56">MAX(IF(REINDUKSI!$B$5:$B$1048576='Data Training 2022'!B56,REINDUKSI!$H$5:$H$1048576))</f>
        <v>0</v>
      </c>
      <c r="Z56" s="22" t="str">
        <f>IFERROR(VLOOKUP(B56,REINDUKSI!$B$5:$I$1048576,8,0),"")</f>
        <v/>
      </c>
      <c r="AA56" s="22" t="str">
        <f t="shared" si="2"/>
        <v/>
      </c>
      <c r="AB56" s="17" cm="1">
        <f t="array" ref="AB56">MAX(IF(BSA!$B$5:$B$1048576='Data Training 2022'!B56,BSA!$H$5:$H$1048576))</f>
        <v>0</v>
      </c>
      <c r="AC56" s="22" t="str">
        <f>IFERROR(VLOOKUP(B56,BSA!$B$5:$I$1048576,8,0),"")</f>
        <v/>
      </c>
      <c r="AD56" s="22" t="s">
        <v>3994</v>
      </c>
      <c r="AE56" s="22"/>
      <c r="AF56" s="22"/>
      <c r="AG56" s="22" t="str">
        <f t="shared" si="3"/>
        <v/>
      </c>
      <c r="AH56" s="17" cm="1">
        <f t="array" ref="AH56">MAX(IF(ISOLASI!$B$5:$B$1048576='Data Training 2022'!B56,ISOLASI!$H$5:$H$1048576))</f>
        <v>0</v>
      </c>
      <c r="AI56" s="22" t="str">
        <f>IFERROR(VLOOKUP(B56,ISOLASI!$B$5:$I$1048576,8,0),"")</f>
        <v/>
      </c>
      <c r="AJ56" s="22"/>
      <c r="AK56" s="17" cm="1">
        <f t="array" ref="AK56">MAX(IF('DEKAT AIR'!$B$5:$B$1048576='Data Training 2022'!B56,'DEKAT AIR'!$H$5:$H$1048576))</f>
        <v>0</v>
      </c>
      <c r="AL56" s="22" t="str">
        <f>IFERROR(VLOOKUP(B56,'DEKAT AIR'!$B$5:$I$1048576,8,0),"")</f>
        <v/>
      </c>
      <c r="AM56" s="22"/>
      <c r="AN56" s="17" cm="1">
        <f t="array" ref="AN56">MAX(IF(KETINGGIAN!$B$5:$B$1048576='Data Training 2022'!B56,KETINGGIAN!$H$5:$H$1048576))</f>
        <v>0</v>
      </c>
      <c r="AO56" s="22" t="str">
        <f>IFERROR(VLOOKUP(B56,KETINGGIAN!$B$5:$I$1048576,8,0),"")</f>
        <v/>
      </c>
      <c r="AP56" s="22"/>
      <c r="AQ56" s="22"/>
      <c r="AR56" s="22"/>
      <c r="AS56" s="22"/>
      <c r="AT56" s="17" cm="1">
        <f t="array" ref="AT56">MAX(IF(TOOLSKEEPER!$B$5:$B$1048576='Data Training 2022'!B56,TOOLSKEEPER!$H$5:$H$1048576))</f>
        <v>0</v>
      </c>
      <c r="AU56" s="22" t="str">
        <f>IFERROR(VLOOKUP(B56,TOOLSKEEPER!$B$5:$I$1048576,8,0),"")</f>
        <v/>
      </c>
    </row>
    <row r="57" spans="1:47">
      <c r="A57" s="22">
        <f t="shared" si="4"/>
        <v>52</v>
      </c>
      <c r="B57" s="21" t="str">
        <f t="shared" si="0"/>
        <v>00113187</v>
      </c>
      <c r="C57" s="21" t="s">
        <v>2525</v>
      </c>
      <c r="D57" s="22"/>
      <c r="E57" s="22" t="s">
        <v>2526</v>
      </c>
      <c r="F57" s="22" t="s">
        <v>1255</v>
      </c>
      <c r="G57" s="22" t="s">
        <v>1500</v>
      </c>
      <c r="H57" s="22" t="s">
        <v>3973</v>
      </c>
      <c r="I57" s="22" t="s">
        <v>3992</v>
      </c>
      <c r="J57" s="22"/>
      <c r="K57" s="21" t="s">
        <v>3993</v>
      </c>
      <c r="L57" s="21" t="s">
        <v>460</v>
      </c>
      <c r="M57" s="21" t="s">
        <v>3994</v>
      </c>
      <c r="N57" s="21" t="s">
        <v>3995</v>
      </c>
      <c r="O57" s="17">
        <f>IFERROR(VLOOKUP(B57,POP!$B$5:$I$1048576,7,0),"")</f>
        <v>42719</v>
      </c>
      <c r="P57" s="17" t="str">
        <f>IFERROR(VLOOKUP(B57,POM!$B$5:$I$1048576,7,0),"")</f>
        <v/>
      </c>
      <c r="Q57" s="10" t="str">
        <f>IFERROR(VLOOKUP(B57,POU!$B$5:$I$1048576,7,0),"")</f>
        <v/>
      </c>
      <c r="R57" s="21" t="str">
        <f t="shared" si="1"/>
        <v/>
      </c>
      <c r="S57" s="17" t="str">
        <f>IFERROR(VLOOKUP(B57,'PEMBEKALAN POP'!$B$5:$I$1048576,7,0),"")</f>
        <v/>
      </c>
      <c r="T57" s="22" t="str">
        <f>IFERROR(VLOOKUP(B57,'PEMBEKALAN POP'!$B$5:$I$1048576,8,0),"")</f>
        <v/>
      </c>
      <c r="U57" s="21" t="s">
        <v>3994</v>
      </c>
      <c r="V57" s="17" t="e" cm="1">
        <f t="array" ref="V57">MAX(IF(INDUKSI!$B$5:$B$1048576='Data Training 2022'!B57,INDUKSI!$H$5:$H$1048576))</f>
        <v>#N/A</v>
      </c>
      <c r="W57" s="22" t="str">
        <f>IFERROR(VLOOKUP(B57,INDUKSI!$B$5:$I$1048576,8,0),"")</f>
        <v>LULUS</v>
      </c>
      <c r="X57" s="21" t="s">
        <v>3994</v>
      </c>
      <c r="Y57" s="17" cm="1">
        <f t="array" ref="Y57">MAX(IF(REINDUKSI!$B$5:$B$1048576='Data Training 2022'!B57,REINDUKSI!$H$5:$H$1048576))</f>
        <v>44663</v>
      </c>
      <c r="Z57" s="22" t="str">
        <f>IFERROR(VLOOKUP(B57,REINDUKSI!$B$5:$I$1048576,8,0),"")</f>
        <v>LULUS</v>
      </c>
      <c r="AA57" s="22" t="str">
        <f t="shared" si="2"/>
        <v/>
      </c>
      <c r="AB57" s="17" cm="1">
        <f t="array" ref="AB57">MAX(IF(BSA!$B$5:$B$1048576='Data Training 2022'!B57,BSA!$H$5:$H$1048576))</f>
        <v>0</v>
      </c>
      <c r="AC57" s="22" t="str">
        <f>IFERROR(VLOOKUP(B57,BSA!$B$5:$I$1048576,8,0),"")</f>
        <v/>
      </c>
      <c r="AD57" s="22" t="s">
        <v>3994</v>
      </c>
      <c r="AE57" s="22"/>
      <c r="AF57" s="22"/>
      <c r="AG57" s="22" t="str">
        <f t="shared" si="3"/>
        <v/>
      </c>
      <c r="AH57" s="17" cm="1">
        <f t="array" ref="AH57">MAX(IF(ISOLASI!$B$5:$B$1048576='Data Training 2022'!B57,ISOLASI!$H$5:$H$1048576))</f>
        <v>44485</v>
      </c>
      <c r="AI57" s="22" t="str">
        <f>IFERROR(VLOOKUP(B57,ISOLASI!$B$5:$I$1048576,8,0),"")</f>
        <v>LULUS</v>
      </c>
      <c r="AJ57" s="22"/>
      <c r="AK57" s="17" cm="1">
        <f t="array" ref="AK57">MAX(IF('DEKAT AIR'!$B$5:$B$1048576='Data Training 2022'!B57,'DEKAT AIR'!$H$5:$H$1048576))</f>
        <v>0</v>
      </c>
      <c r="AL57" s="22" t="str">
        <f>IFERROR(VLOOKUP(B57,'DEKAT AIR'!$B$5:$I$1048576,8,0),"")</f>
        <v/>
      </c>
      <c r="AM57" s="22"/>
      <c r="AN57" s="17" cm="1">
        <f t="array" ref="AN57">MAX(IF(KETINGGIAN!$B$5:$B$1048576='Data Training 2022'!B57,KETINGGIAN!$H$5:$H$1048576))</f>
        <v>0</v>
      </c>
      <c r="AO57" s="22" t="str">
        <f>IFERROR(VLOOKUP(B57,KETINGGIAN!$B$5:$I$1048576,8,0),"")</f>
        <v/>
      </c>
      <c r="AP57" s="22"/>
      <c r="AQ57" s="22"/>
      <c r="AR57" s="22"/>
      <c r="AS57" s="22"/>
      <c r="AT57" s="17" cm="1">
        <f t="array" ref="AT57">MAX(IF(TOOLSKEEPER!$B$5:$B$1048576='Data Training 2022'!B57,TOOLSKEEPER!$H$5:$H$1048576))</f>
        <v>0</v>
      </c>
      <c r="AU57" s="22" t="str">
        <f>IFERROR(VLOOKUP(B57,TOOLSKEEPER!$B$5:$I$1048576,8,0),"")</f>
        <v/>
      </c>
    </row>
    <row r="58" spans="1:47">
      <c r="A58" s="22">
        <f t="shared" si="4"/>
        <v>53</v>
      </c>
      <c r="B58" s="21" t="str">
        <f t="shared" si="0"/>
        <v>00116074</v>
      </c>
      <c r="C58" s="21" t="s">
        <v>3676</v>
      </c>
      <c r="D58" s="22"/>
      <c r="E58" s="22" t="s">
        <v>3677</v>
      </c>
      <c r="F58" s="22" t="s">
        <v>1255</v>
      </c>
      <c r="G58" s="22" t="s">
        <v>1500</v>
      </c>
      <c r="H58" s="22" t="s">
        <v>3973</v>
      </c>
      <c r="I58" s="22" t="s">
        <v>3992</v>
      </c>
      <c r="J58" s="22"/>
      <c r="K58" s="21" t="s">
        <v>3993</v>
      </c>
      <c r="L58" s="21" t="s">
        <v>460</v>
      </c>
      <c r="M58" s="21" t="s">
        <v>3994</v>
      </c>
      <c r="N58" s="21" t="s">
        <v>3995</v>
      </c>
      <c r="O58" s="17">
        <f>IFERROR(VLOOKUP(B58,POP!$B$5:$I$1048576,7,0),"")</f>
        <v>43523</v>
      </c>
      <c r="P58" s="17" t="str">
        <f>IFERROR(VLOOKUP(B58,POM!$B$5:$I$1048576,7,0),"")</f>
        <v/>
      </c>
      <c r="Q58" s="10" t="str">
        <f>IFERROR(VLOOKUP(B58,POU!$B$5:$I$1048576,7,0),"")</f>
        <v/>
      </c>
      <c r="R58" s="21" t="str">
        <f t="shared" si="1"/>
        <v/>
      </c>
      <c r="S58" s="17" t="str">
        <f>IFERROR(VLOOKUP(B58,'PEMBEKALAN POP'!$B$5:$I$1048576,7,0),"")</f>
        <v/>
      </c>
      <c r="T58" s="22" t="str">
        <f>IFERROR(VLOOKUP(B58,'PEMBEKALAN POP'!$B$5:$I$1048576,8,0),"")</f>
        <v/>
      </c>
      <c r="U58" s="21" t="s">
        <v>3994</v>
      </c>
      <c r="V58" s="17" t="e" cm="1">
        <f t="array" ref="V58">MAX(IF(INDUKSI!$B$5:$B$1048576='Data Training 2022'!B58,INDUKSI!$H$5:$H$1048576))</f>
        <v>#N/A</v>
      </c>
      <c r="W58" s="22" t="str">
        <f>IFERROR(VLOOKUP(B58,INDUKSI!$B$5:$I$1048576,8,0),"")</f>
        <v>LULUS</v>
      </c>
      <c r="X58" s="21" t="s">
        <v>3994</v>
      </c>
      <c r="Y58" s="17" cm="1">
        <f t="array" ref="Y58">MAX(IF(REINDUKSI!$B$5:$B$1048576='Data Training 2022'!B58,REINDUKSI!$H$5:$H$1048576))</f>
        <v>0</v>
      </c>
      <c r="Z58" s="22" t="str">
        <f>IFERROR(VLOOKUP(B58,REINDUKSI!$B$5:$I$1048576,8,0),"")</f>
        <v/>
      </c>
      <c r="AA58" s="22" t="str">
        <f t="shared" si="2"/>
        <v/>
      </c>
      <c r="AB58" s="17" cm="1">
        <f t="array" ref="AB58">MAX(IF(BSA!$B$5:$B$1048576='Data Training 2022'!B58,BSA!$H$5:$H$1048576))</f>
        <v>0</v>
      </c>
      <c r="AC58" s="22" t="str">
        <f>IFERROR(VLOOKUP(B58,BSA!$B$5:$I$1048576,8,0),"")</f>
        <v/>
      </c>
      <c r="AD58" s="22" t="s">
        <v>3994</v>
      </c>
      <c r="AE58" s="22"/>
      <c r="AF58" s="22"/>
      <c r="AG58" s="22" t="str">
        <f t="shared" si="3"/>
        <v/>
      </c>
      <c r="AH58" s="17" cm="1">
        <f t="array" ref="AH58">MAX(IF(ISOLASI!$B$5:$B$1048576='Data Training 2022'!B58,ISOLASI!$H$5:$H$1048576))</f>
        <v>0</v>
      </c>
      <c r="AI58" s="22" t="str">
        <f>IFERROR(VLOOKUP(B58,ISOLASI!$B$5:$I$1048576,8,0),"")</f>
        <v/>
      </c>
      <c r="AJ58" s="22"/>
      <c r="AK58" s="17" cm="1">
        <f t="array" ref="AK58">MAX(IF('DEKAT AIR'!$B$5:$B$1048576='Data Training 2022'!B58,'DEKAT AIR'!$H$5:$H$1048576))</f>
        <v>0</v>
      </c>
      <c r="AL58" s="22" t="str">
        <f>IFERROR(VLOOKUP(B58,'DEKAT AIR'!$B$5:$I$1048576,8,0),"")</f>
        <v/>
      </c>
      <c r="AM58" s="22"/>
      <c r="AN58" s="17" cm="1">
        <f t="array" ref="AN58">MAX(IF(KETINGGIAN!$B$5:$B$1048576='Data Training 2022'!B58,KETINGGIAN!$H$5:$H$1048576))</f>
        <v>0</v>
      </c>
      <c r="AO58" s="22" t="str">
        <f>IFERROR(VLOOKUP(B58,KETINGGIAN!$B$5:$I$1048576,8,0),"")</f>
        <v/>
      </c>
      <c r="AP58" s="22"/>
      <c r="AQ58" s="22"/>
      <c r="AR58" s="22"/>
      <c r="AS58" s="22"/>
      <c r="AT58" s="17" cm="1">
        <f t="array" ref="AT58">MAX(IF(TOOLSKEEPER!$B$5:$B$1048576='Data Training 2022'!B58,TOOLSKEEPER!$H$5:$H$1048576))</f>
        <v>0</v>
      </c>
      <c r="AU58" s="22" t="str">
        <f>IFERROR(VLOOKUP(B58,TOOLSKEEPER!$B$5:$I$1048576,8,0),"")</f>
        <v/>
      </c>
    </row>
    <row r="59" spans="1:47">
      <c r="A59" s="22">
        <f t="shared" si="4"/>
        <v>54</v>
      </c>
      <c r="B59" s="21" t="str">
        <f t="shared" si="0"/>
        <v>80002756</v>
      </c>
      <c r="C59" s="21" t="s">
        <v>3584</v>
      </c>
      <c r="D59" s="22"/>
      <c r="E59" s="22" t="s">
        <v>3585</v>
      </c>
      <c r="F59" s="22" t="s">
        <v>1255</v>
      </c>
      <c r="G59" s="22" t="s">
        <v>1500</v>
      </c>
      <c r="H59" s="22" t="s">
        <v>3973</v>
      </c>
      <c r="I59" s="22" t="s">
        <v>3992</v>
      </c>
      <c r="J59" s="22"/>
      <c r="K59" s="21" t="s">
        <v>3993</v>
      </c>
      <c r="L59" s="21" t="s">
        <v>460</v>
      </c>
      <c r="M59" s="21" t="s">
        <v>3994</v>
      </c>
      <c r="N59" s="21"/>
      <c r="O59" s="17" t="str">
        <f>IFERROR(VLOOKUP(B59,POP!$B$5:$I$1048576,7,0),"")</f>
        <v/>
      </c>
      <c r="P59" s="17" t="str">
        <f>IFERROR(VLOOKUP(B59,POM!$B$5:$I$1048576,7,0),"")</f>
        <v/>
      </c>
      <c r="Q59" s="10" t="str">
        <f>IFERROR(VLOOKUP(B59,POU!$B$5:$I$1048576,7,0),"")</f>
        <v/>
      </c>
      <c r="R59" s="21" t="str">
        <f t="shared" si="1"/>
        <v>TARGET</v>
      </c>
      <c r="S59" s="17">
        <f>IFERROR(VLOOKUP(B59,'PEMBEKALAN POP'!$B$5:$I$1048576,7,0),"")</f>
        <v>44575</v>
      </c>
      <c r="T59" s="22" t="str">
        <f>IFERROR(VLOOKUP(B59,'PEMBEKALAN POP'!$B$5:$I$1048576,8,0),"")</f>
        <v>LULUS</v>
      </c>
      <c r="U59" s="21" t="s">
        <v>3994</v>
      </c>
      <c r="V59" s="17" t="e" cm="1">
        <f t="array" ref="V59">MAX(IF(INDUKSI!$B$5:$B$1048576='Data Training 2022'!B59,INDUKSI!$H$5:$H$1048576))</f>
        <v>#N/A</v>
      </c>
      <c r="W59" s="22" t="str">
        <f>IFERROR(VLOOKUP(B59,INDUKSI!$B$5:$I$1048576,8,0),"")</f>
        <v>LULUS</v>
      </c>
      <c r="X59" s="21" t="s">
        <v>3994</v>
      </c>
      <c r="Y59" s="17" cm="1">
        <f t="array" ref="Y59">MAX(IF(REINDUKSI!$B$5:$B$1048576='Data Training 2022'!B59,REINDUKSI!$H$5:$H$1048576))</f>
        <v>0</v>
      </c>
      <c r="Z59" s="22" t="str">
        <f>IFERROR(VLOOKUP(B59,REINDUKSI!$B$5:$I$1048576,8,0),"")</f>
        <v/>
      </c>
      <c r="AA59" s="22" t="str">
        <f t="shared" si="2"/>
        <v/>
      </c>
      <c r="AB59" s="17" cm="1">
        <f t="array" ref="AB59">MAX(IF(BSA!$B$5:$B$1048576='Data Training 2022'!B59,BSA!$H$5:$H$1048576))</f>
        <v>0</v>
      </c>
      <c r="AC59" s="22" t="str">
        <f>IFERROR(VLOOKUP(B59,BSA!$B$5:$I$1048576,8,0),"")</f>
        <v/>
      </c>
      <c r="AD59" s="22" t="s">
        <v>3994</v>
      </c>
      <c r="AE59" s="22"/>
      <c r="AF59" s="22"/>
      <c r="AG59" s="22" t="str">
        <f t="shared" si="3"/>
        <v/>
      </c>
      <c r="AH59" s="17" cm="1">
        <f t="array" ref="AH59">MAX(IF(ISOLASI!$B$5:$B$1048576='Data Training 2022'!B59,ISOLASI!$H$5:$H$1048576))</f>
        <v>0</v>
      </c>
      <c r="AI59" s="22" t="str">
        <f>IFERROR(VLOOKUP(B59,ISOLASI!$B$5:$I$1048576,8,0),"")</f>
        <v/>
      </c>
      <c r="AJ59" s="22"/>
      <c r="AK59" s="17" cm="1">
        <f t="array" ref="AK59">MAX(IF('DEKAT AIR'!$B$5:$B$1048576='Data Training 2022'!B59,'DEKAT AIR'!$H$5:$H$1048576))</f>
        <v>0</v>
      </c>
      <c r="AL59" s="22" t="str">
        <f>IFERROR(VLOOKUP(B59,'DEKAT AIR'!$B$5:$I$1048576,8,0),"")</f>
        <v/>
      </c>
      <c r="AM59" s="22" t="s">
        <v>3994</v>
      </c>
      <c r="AN59" s="17" cm="1">
        <f t="array" ref="AN59">MAX(IF(KETINGGIAN!$B$5:$B$1048576='Data Training 2022'!B59,KETINGGIAN!$H$5:$H$1048576))</f>
        <v>44722</v>
      </c>
      <c r="AO59" s="22" t="str">
        <f>IFERROR(VLOOKUP(B59,KETINGGIAN!$B$5:$I$1048576,8,0),"")</f>
        <v>LULUS</v>
      </c>
      <c r="AP59" s="22"/>
      <c r="AQ59" s="22"/>
      <c r="AR59" s="22"/>
      <c r="AS59" s="22"/>
      <c r="AT59" s="17" cm="1">
        <f t="array" ref="AT59">MAX(IF(TOOLSKEEPER!$B$5:$B$1048576='Data Training 2022'!B59,TOOLSKEEPER!$H$5:$H$1048576))</f>
        <v>0</v>
      </c>
      <c r="AU59" s="22" t="str">
        <f>IFERROR(VLOOKUP(B59,TOOLSKEEPER!$B$5:$I$1048576,8,0),"")</f>
        <v/>
      </c>
    </row>
    <row r="60" spans="1:47">
      <c r="A60" s="22">
        <f t="shared" si="4"/>
        <v>55</v>
      </c>
      <c r="B60" s="21" t="str">
        <f t="shared" si="0"/>
        <v>80003874</v>
      </c>
      <c r="C60" s="21" t="s">
        <v>3689</v>
      </c>
      <c r="D60" s="22"/>
      <c r="E60" s="22" t="s">
        <v>3690</v>
      </c>
      <c r="F60" s="22" t="s">
        <v>1255</v>
      </c>
      <c r="G60" s="22" t="s">
        <v>1500</v>
      </c>
      <c r="H60" s="22" t="s">
        <v>3973</v>
      </c>
      <c r="I60" s="22" t="s">
        <v>3992</v>
      </c>
      <c r="J60" s="22"/>
      <c r="K60" s="21" t="s">
        <v>3993</v>
      </c>
      <c r="L60" s="21" t="s">
        <v>460</v>
      </c>
      <c r="M60" s="21" t="s">
        <v>3994</v>
      </c>
      <c r="N60" s="21"/>
      <c r="O60" s="17" t="str">
        <f>IFERROR(VLOOKUP(B60,POP!$B$5:$I$1048576,7,0),"")</f>
        <v/>
      </c>
      <c r="P60" s="17" t="str">
        <f>IFERROR(VLOOKUP(B60,POM!$B$5:$I$1048576,7,0),"")</f>
        <v/>
      </c>
      <c r="Q60" s="10" t="str">
        <f>IFERROR(VLOOKUP(B60,POU!$B$5:$I$1048576,7,0),"")</f>
        <v/>
      </c>
      <c r="R60" s="21" t="str">
        <f t="shared" si="1"/>
        <v>TARGET</v>
      </c>
      <c r="S60" s="17">
        <f>IFERROR(VLOOKUP(B60,'PEMBEKALAN POP'!$B$5:$I$1048576,7,0),"")</f>
        <v>44705</v>
      </c>
      <c r="T60" s="22" t="str">
        <f>IFERROR(VLOOKUP(B60,'PEMBEKALAN POP'!$B$5:$I$1048576,8,0),"")</f>
        <v>LULUS</v>
      </c>
      <c r="U60" s="21" t="s">
        <v>3994</v>
      </c>
      <c r="V60" s="17" t="e" cm="1">
        <f t="array" ref="V60">MAX(IF(INDUKSI!$B$5:$B$1048576='Data Training 2022'!B60,INDUKSI!$H$5:$H$1048576))</f>
        <v>#N/A</v>
      </c>
      <c r="W60" s="22" t="str">
        <f>IFERROR(VLOOKUP(B60,INDUKSI!$B$5:$I$1048576,8,0),"")</f>
        <v>LULUS</v>
      </c>
      <c r="X60" s="21" t="s">
        <v>3994</v>
      </c>
      <c r="Y60" s="17" cm="1">
        <f t="array" ref="Y60">MAX(IF(REINDUKSI!$B$5:$B$1048576='Data Training 2022'!B60,REINDUKSI!$H$5:$H$1048576))</f>
        <v>44761</v>
      </c>
      <c r="Z60" s="22" t="str">
        <f>IFERROR(VLOOKUP(B60,REINDUKSI!$B$5:$I$1048576,8,0),"")</f>
        <v>LULUS</v>
      </c>
      <c r="AA60" s="22" t="str">
        <f t="shared" si="2"/>
        <v/>
      </c>
      <c r="AB60" s="17" cm="1">
        <f t="array" ref="AB60">MAX(IF(BSA!$B$5:$B$1048576='Data Training 2022'!B60,BSA!$H$5:$H$1048576))</f>
        <v>0</v>
      </c>
      <c r="AC60" s="22" t="str">
        <f>IFERROR(VLOOKUP(B60,BSA!$B$5:$I$1048576,8,0),"")</f>
        <v/>
      </c>
      <c r="AD60" s="22" t="s">
        <v>3994</v>
      </c>
      <c r="AE60" s="22"/>
      <c r="AF60" s="22"/>
      <c r="AG60" s="22" t="str">
        <f t="shared" si="3"/>
        <v/>
      </c>
      <c r="AH60" s="17" cm="1">
        <f t="array" ref="AH60">MAX(IF(ISOLASI!$B$5:$B$1048576='Data Training 2022'!B60,ISOLASI!$H$5:$H$1048576))</f>
        <v>0</v>
      </c>
      <c r="AI60" s="22" t="str">
        <f>IFERROR(VLOOKUP(B60,ISOLASI!$B$5:$I$1048576,8,0),"")</f>
        <v/>
      </c>
      <c r="AJ60" s="22"/>
      <c r="AK60" s="17" cm="1">
        <f t="array" ref="AK60">MAX(IF('DEKAT AIR'!$B$5:$B$1048576='Data Training 2022'!B60,'DEKAT AIR'!$H$5:$H$1048576))</f>
        <v>0</v>
      </c>
      <c r="AL60" s="22" t="str">
        <f>IFERROR(VLOOKUP(B60,'DEKAT AIR'!$B$5:$I$1048576,8,0),"")</f>
        <v/>
      </c>
      <c r="AM60" s="22"/>
      <c r="AN60" s="17" cm="1">
        <f t="array" ref="AN60">MAX(IF(KETINGGIAN!$B$5:$B$1048576='Data Training 2022'!B60,KETINGGIAN!$H$5:$H$1048576))</f>
        <v>0</v>
      </c>
      <c r="AO60" s="22" t="str">
        <f>IFERROR(VLOOKUP(B60,KETINGGIAN!$B$5:$I$1048576,8,0),"")</f>
        <v/>
      </c>
      <c r="AP60" s="22"/>
      <c r="AQ60" s="22"/>
      <c r="AR60" s="22"/>
      <c r="AS60" s="22"/>
      <c r="AT60" s="17" cm="1">
        <f t="array" ref="AT60">MAX(IF(TOOLSKEEPER!$B$5:$B$1048576='Data Training 2022'!B60,TOOLSKEEPER!$H$5:$H$1048576))</f>
        <v>0</v>
      </c>
      <c r="AU60" s="22" t="str">
        <f>IFERROR(VLOOKUP(B60,TOOLSKEEPER!$B$5:$I$1048576,8,0),"")</f>
        <v/>
      </c>
    </row>
    <row r="61" spans="1:47">
      <c r="A61" s="22">
        <f t="shared" si="4"/>
        <v>56</v>
      </c>
      <c r="B61" s="21" t="str">
        <f t="shared" si="0"/>
        <v>80004148</v>
      </c>
      <c r="C61" s="11" t="s">
        <v>3004</v>
      </c>
      <c r="D61" s="22"/>
      <c r="E61" s="22" t="s">
        <v>3005</v>
      </c>
      <c r="F61" s="22" t="s">
        <v>1255</v>
      </c>
      <c r="G61" s="22" t="s">
        <v>1500</v>
      </c>
      <c r="H61" s="22" t="s">
        <v>3973</v>
      </c>
      <c r="I61" s="22" t="s">
        <v>3992</v>
      </c>
      <c r="J61" s="22"/>
      <c r="K61" s="21" t="s">
        <v>3993</v>
      </c>
      <c r="L61" s="21" t="s">
        <v>460</v>
      </c>
      <c r="M61" s="21" t="s">
        <v>3994</v>
      </c>
      <c r="N61" s="21"/>
      <c r="O61" s="17" t="str">
        <f>IFERROR(VLOOKUP(B61,POP!$B$5:$I$1048576,7,0),"")</f>
        <v/>
      </c>
      <c r="P61" s="17" t="str">
        <f>IFERROR(VLOOKUP(B61,POM!$B$5:$I$1048576,7,0),"")</f>
        <v/>
      </c>
      <c r="Q61" s="10" t="str">
        <f>IFERROR(VLOOKUP(B61,POU!$B$5:$I$1048576,7,0),"")</f>
        <v/>
      </c>
      <c r="R61" s="21" t="str">
        <f t="shared" si="1"/>
        <v>TARGET</v>
      </c>
      <c r="S61" s="17">
        <f>IFERROR(VLOOKUP(B61,'PEMBEKALAN POP'!$B$5:$I$1048576,7,0),"")</f>
        <v>44766</v>
      </c>
      <c r="T61" s="22" t="str">
        <f>IFERROR(VLOOKUP(B61,'PEMBEKALAN POP'!$B$5:$I$1048576,8,0),"")</f>
        <v>LULUS</v>
      </c>
      <c r="U61" s="21" t="s">
        <v>3994</v>
      </c>
      <c r="V61" s="17" t="e" cm="1">
        <f t="array" ref="V61">MAX(IF(INDUKSI!$B$5:$B$1048576='Data Training 2022'!B61,INDUKSI!$H$5:$H$1048576))</f>
        <v>#N/A</v>
      </c>
      <c r="W61" s="22" t="str">
        <f>IFERROR(VLOOKUP(B61,INDUKSI!$B$5:$I$1048576,8,0),"")</f>
        <v>LULUS</v>
      </c>
      <c r="X61" s="21" t="s">
        <v>3994</v>
      </c>
      <c r="Y61" s="17" cm="1">
        <f t="array" ref="Y61">MAX(IF(REINDUKSI!$B$5:$B$1048576='Data Training 2022'!B61,REINDUKSI!$H$5:$H$1048576))</f>
        <v>0</v>
      </c>
      <c r="Z61" s="22" t="str">
        <f>IFERROR(VLOOKUP(B61,REINDUKSI!$B$5:$I$1048576,8,0),"")</f>
        <v/>
      </c>
      <c r="AA61" s="22" t="str">
        <f t="shared" si="2"/>
        <v/>
      </c>
      <c r="AB61" s="17" cm="1">
        <f t="array" ref="AB61">MAX(IF(BSA!$B$5:$B$1048576='Data Training 2022'!B61,BSA!$H$5:$H$1048576))</f>
        <v>0</v>
      </c>
      <c r="AC61" s="22" t="str">
        <f>IFERROR(VLOOKUP(B61,BSA!$B$5:$I$1048576,8,0),"")</f>
        <v/>
      </c>
      <c r="AD61" s="22" t="s">
        <v>3994</v>
      </c>
      <c r="AE61" s="22"/>
      <c r="AF61" s="22"/>
      <c r="AG61" s="22" t="str">
        <f t="shared" si="3"/>
        <v/>
      </c>
      <c r="AH61" s="17" cm="1">
        <f t="array" ref="AH61">MAX(IF(ISOLASI!$B$5:$B$1048576='Data Training 2022'!B61,ISOLASI!$H$5:$H$1048576))</f>
        <v>0</v>
      </c>
      <c r="AI61" s="22" t="str">
        <f>IFERROR(VLOOKUP(B61,ISOLASI!$B$5:$I$1048576,8,0),"")</f>
        <v/>
      </c>
      <c r="AJ61" s="22"/>
      <c r="AK61" s="17" cm="1">
        <f t="array" ref="AK61">MAX(IF('DEKAT AIR'!$B$5:$B$1048576='Data Training 2022'!B61,'DEKAT AIR'!$H$5:$H$1048576))</f>
        <v>0</v>
      </c>
      <c r="AL61" s="22" t="str">
        <f>IFERROR(VLOOKUP(B61,'DEKAT AIR'!$B$5:$I$1048576,8,0),"")</f>
        <v/>
      </c>
      <c r="AM61" s="22" t="s">
        <v>3994</v>
      </c>
      <c r="AN61" s="17" cm="1">
        <f t="array" ref="AN61">MAX(IF(KETINGGIAN!$B$5:$B$1048576='Data Training 2022'!B61,KETINGGIAN!$H$5:$H$1048576))</f>
        <v>44722</v>
      </c>
      <c r="AO61" s="22" t="str">
        <f>IFERROR(VLOOKUP(B61,KETINGGIAN!$B$5:$I$1048576,8,0),"")</f>
        <v>LULUS</v>
      </c>
      <c r="AP61" s="22"/>
      <c r="AQ61" s="22"/>
      <c r="AR61" s="22"/>
      <c r="AS61" s="22"/>
      <c r="AT61" s="17" cm="1">
        <f t="array" ref="AT61">MAX(IF(TOOLSKEEPER!$B$5:$B$1048576='Data Training 2022'!B61,TOOLSKEEPER!$H$5:$H$1048576))</f>
        <v>0</v>
      </c>
      <c r="AU61" s="22" t="str">
        <f>IFERROR(VLOOKUP(B61,TOOLSKEEPER!$B$5:$I$1048576,8,0),"")</f>
        <v/>
      </c>
    </row>
    <row r="62" spans="1:47">
      <c r="A62" s="22">
        <f t="shared" si="4"/>
        <v>57</v>
      </c>
      <c r="B62" s="21" t="str">
        <f t="shared" si="0"/>
        <v>01220019</v>
      </c>
      <c r="C62" s="21" t="s">
        <v>4008</v>
      </c>
      <c r="D62" s="22"/>
      <c r="E62" s="22" t="s">
        <v>1808</v>
      </c>
      <c r="F62" s="22" t="s">
        <v>1255</v>
      </c>
      <c r="G62" s="22" t="s">
        <v>1500</v>
      </c>
      <c r="H62" s="22" t="s">
        <v>3973</v>
      </c>
      <c r="I62" s="22" t="s">
        <v>3992</v>
      </c>
      <c r="J62" s="22"/>
      <c r="K62" s="21" t="s">
        <v>3993</v>
      </c>
      <c r="L62" s="21" t="s">
        <v>460</v>
      </c>
      <c r="M62" s="21" t="s">
        <v>4003</v>
      </c>
      <c r="N62" s="21"/>
      <c r="O62" s="17" t="str">
        <f>IFERROR(VLOOKUP(B62,POP!$B$5:$I$1048576,7,0),"")</f>
        <v/>
      </c>
      <c r="P62" s="17" t="str">
        <f>IFERROR(VLOOKUP(B62,POM!$B$5:$I$1048576,7,0),"")</f>
        <v/>
      </c>
      <c r="Q62" s="10" t="str">
        <f>IFERROR(VLOOKUP(B62,POU!$B$5:$I$1048576,7,0),"")</f>
        <v/>
      </c>
      <c r="R62" s="21" t="str">
        <f t="shared" si="1"/>
        <v/>
      </c>
      <c r="S62" s="17" t="str">
        <f>IFERROR(VLOOKUP(B62,'PEMBEKALAN POP'!$B$5:$I$1048576,7,0),"")</f>
        <v/>
      </c>
      <c r="T62" s="22" t="str">
        <f>IFERROR(VLOOKUP(B62,'PEMBEKALAN POP'!$B$5:$I$1048576,8,0),"")</f>
        <v/>
      </c>
      <c r="U62" s="21" t="s">
        <v>3994</v>
      </c>
      <c r="V62" s="17" t="e" cm="1">
        <f t="array" ref="V62">MAX(IF(INDUKSI!$B$5:$B$1048576='Data Training 2022'!B62,INDUKSI!$H$5:$H$1048576))</f>
        <v>#N/A</v>
      </c>
      <c r="W62" s="22" t="str">
        <f>IFERROR(VLOOKUP(B62,INDUKSI!$B$5:$I$1048576,8,0),"")</f>
        <v>LULUS</v>
      </c>
      <c r="X62" s="21" t="s">
        <v>3994</v>
      </c>
      <c r="Y62" s="17" cm="1">
        <f t="array" ref="Y62">MAX(IF(REINDUKSI!$B$5:$B$1048576='Data Training 2022'!B62,REINDUKSI!$H$5:$H$1048576))</f>
        <v>0</v>
      </c>
      <c r="Z62" s="22" t="str">
        <f>IFERROR(VLOOKUP(B62,REINDUKSI!$B$5:$I$1048576,8,0),"")</f>
        <v/>
      </c>
      <c r="AA62" s="22" t="str">
        <f t="shared" si="2"/>
        <v/>
      </c>
      <c r="AB62" s="17" cm="1">
        <f t="array" ref="AB62">MAX(IF(BSA!$B$5:$B$1048576='Data Training 2022'!B62,BSA!$H$5:$H$1048576))</f>
        <v>0</v>
      </c>
      <c r="AC62" s="22" t="str">
        <f>IFERROR(VLOOKUP(B62,BSA!$B$5:$I$1048576,8,0),"")</f>
        <v/>
      </c>
      <c r="AD62" s="22" t="s">
        <v>3994</v>
      </c>
      <c r="AE62" s="22"/>
      <c r="AF62" s="22"/>
      <c r="AG62" s="22" t="str">
        <f t="shared" si="3"/>
        <v/>
      </c>
      <c r="AH62" s="17" cm="1">
        <f t="array" ref="AH62">MAX(IF(ISOLASI!$B$5:$B$1048576='Data Training 2022'!B62,ISOLASI!$H$5:$H$1048576))</f>
        <v>0</v>
      </c>
      <c r="AI62" s="22" t="str">
        <f>IFERROR(VLOOKUP(B62,ISOLASI!$B$5:$I$1048576,8,0),"")</f>
        <v/>
      </c>
      <c r="AJ62" s="22"/>
      <c r="AK62" s="17" cm="1">
        <f t="array" ref="AK62">MAX(IF('DEKAT AIR'!$B$5:$B$1048576='Data Training 2022'!B62,'DEKAT AIR'!$H$5:$H$1048576))</f>
        <v>0</v>
      </c>
      <c r="AL62" s="22" t="str">
        <f>IFERROR(VLOOKUP(B62,'DEKAT AIR'!$B$5:$I$1048576,8,0),"")</f>
        <v/>
      </c>
      <c r="AM62" s="22"/>
      <c r="AN62" s="17" cm="1">
        <f t="array" ref="AN62">MAX(IF(KETINGGIAN!$B$5:$B$1048576='Data Training 2022'!B62,KETINGGIAN!$H$5:$H$1048576))</f>
        <v>0</v>
      </c>
      <c r="AO62" s="22" t="str">
        <f>IFERROR(VLOOKUP(B62,KETINGGIAN!$B$5:$I$1048576,8,0),"")</f>
        <v/>
      </c>
      <c r="AP62" s="22"/>
      <c r="AQ62" s="22"/>
      <c r="AR62" s="22"/>
      <c r="AS62" s="22"/>
      <c r="AT62" s="17" cm="1">
        <f t="array" ref="AT62">MAX(IF(TOOLSKEEPER!$B$5:$B$1048576='Data Training 2022'!B62,TOOLSKEEPER!$H$5:$H$1048576))</f>
        <v>0</v>
      </c>
      <c r="AU62" s="22" t="str">
        <f>IFERROR(VLOOKUP(B62,TOOLSKEEPER!$B$5:$I$1048576,8,0),"")</f>
        <v/>
      </c>
    </row>
    <row r="63" spans="1:47">
      <c r="A63" s="22">
        <f t="shared" si="4"/>
        <v>58</v>
      </c>
      <c r="B63" s="21" t="str">
        <f t="shared" si="0"/>
        <v>00119060</v>
      </c>
      <c r="C63" s="21" t="s">
        <v>1980</v>
      </c>
      <c r="D63" s="22"/>
      <c r="E63" s="22" t="s">
        <v>1981</v>
      </c>
      <c r="F63" s="22" t="s">
        <v>1255</v>
      </c>
      <c r="G63" s="22" t="s">
        <v>1500</v>
      </c>
      <c r="H63" s="22" t="s">
        <v>3973</v>
      </c>
      <c r="I63" s="22" t="s">
        <v>3992</v>
      </c>
      <c r="J63" s="22"/>
      <c r="K63" s="21" t="s">
        <v>3993</v>
      </c>
      <c r="L63" s="21" t="s">
        <v>460</v>
      </c>
      <c r="M63" s="21" t="s">
        <v>4003</v>
      </c>
      <c r="N63" s="21"/>
      <c r="O63" s="17" t="str">
        <f>IFERROR(VLOOKUP(B63,POP!$B$5:$I$1048576,7,0),"")</f>
        <v/>
      </c>
      <c r="P63" s="17" t="str">
        <f>IFERROR(VLOOKUP(B63,POM!$B$5:$I$1048576,7,0),"")</f>
        <v/>
      </c>
      <c r="Q63" s="10" t="str">
        <f>IFERROR(VLOOKUP(B63,POU!$B$5:$I$1048576,7,0),"")</f>
        <v/>
      </c>
      <c r="R63" s="21" t="str">
        <f t="shared" si="1"/>
        <v/>
      </c>
      <c r="S63" s="17" t="str">
        <f>IFERROR(VLOOKUP(B63,'PEMBEKALAN POP'!$B$5:$I$1048576,7,0),"")</f>
        <v/>
      </c>
      <c r="T63" s="22" t="str">
        <f>IFERROR(VLOOKUP(B63,'PEMBEKALAN POP'!$B$5:$I$1048576,8,0),"")</f>
        <v/>
      </c>
      <c r="U63" s="21" t="s">
        <v>3994</v>
      </c>
      <c r="V63" s="17" t="e" cm="1">
        <f t="array" ref="V63">MAX(IF(INDUKSI!$B$5:$B$1048576='Data Training 2022'!B63,INDUKSI!$H$5:$H$1048576))</f>
        <v>#N/A</v>
      </c>
      <c r="W63" s="22" t="str">
        <f>IFERROR(VLOOKUP(B63,INDUKSI!$B$5:$I$1048576,8,0),"")</f>
        <v>LULUS</v>
      </c>
      <c r="X63" s="21" t="s">
        <v>3994</v>
      </c>
      <c r="Y63" s="17" cm="1">
        <f t="array" ref="Y63">MAX(IF(REINDUKSI!$B$5:$B$1048576='Data Training 2022'!B63,REINDUKSI!$H$5:$H$1048576))</f>
        <v>0</v>
      </c>
      <c r="Z63" s="22" t="str">
        <f>IFERROR(VLOOKUP(B63,REINDUKSI!$B$5:$I$1048576,8,0),"")</f>
        <v/>
      </c>
      <c r="AA63" s="22" t="str">
        <f t="shared" si="2"/>
        <v/>
      </c>
      <c r="AB63" s="17" cm="1">
        <f t="array" ref="AB63">MAX(IF(BSA!$B$5:$B$1048576='Data Training 2022'!B63,BSA!$H$5:$H$1048576))</f>
        <v>0</v>
      </c>
      <c r="AC63" s="22" t="str">
        <f>IFERROR(VLOOKUP(B63,BSA!$B$5:$I$1048576,8,0),"")</f>
        <v/>
      </c>
      <c r="AD63" s="22" t="s">
        <v>3994</v>
      </c>
      <c r="AE63" s="22"/>
      <c r="AF63" s="22"/>
      <c r="AG63" s="22" t="str">
        <f t="shared" si="3"/>
        <v/>
      </c>
      <c r="AH63" s="17" cm="1">
        <f t="array" ref="AH63">MAX(IF(ISOLASI!$B$5:$B$1048576='Data Training 2022'!B63,ISOLASI!$H$5:$H$1048576))</f>
        <v>0</v>
      </c>
      <c r="AI63" s="22" t="str">
        <f>IFERROR(VLOOKUP(B63,ISOLASI!$B$5:$I$1048576,8,0),"")</f>
        <v/>
      </c>
      <c r="AJ63" s="22"/>
      <c r="AK63" s="17" cm="1">
        <f t="array" ref="AK63">MAX(IF('DEKAT AIR'!$B$5:$B$1048576='Data Training 2022'!B63,'DEKAT AIR'!$H$5:$H$1048576))</f>
        <v>0</v>
      </c>
      <c r="AL63" s="22" t="str">
        <f>IFERROR(VLOOKUP(B63,'DEKAT AIR'!$B$5:$I$1048576,8,0),"")</f>
        <v/>
      </c>
      <c r="AM63" s="22"/>
      <c r="AN63" s="17" cm="1">
        <f t="array" ref="AN63">MAX(IF(KETINGGIAN!$B$5:$B$1048576='Data Training 2022'!B63,KETINGGIAN!$H$5:$H$1048576))</f>
        <v>0</v>
      </c>
      <c r="AO63" s="22" t="str">
        <f>IFERROR(VLOOKUP(B63,KETINGGIAN!$B$5:$I$1048576,8,0),"")</f>
        <v/>
      </c>
      <c r="AP63" s="22"/>
      <c r="AQ63" s="22"/>
      <c r="AR63" s="22"/>
      <c r="AS63" s="22"/>
      <c r="AT63" s="17" cm="1">
        <f t="array" ref="AT63">MAX(IF(TOOLSKEEPER!$B$5:$B$1048576='Data Training 2022'!B63,TOOLSKEEPER!$H$5:$H$1048576))</f>
        <v>0</v>
      </c>
      <c r="AU63" s="22" t="str">
        <f>IFERROR(VLOOKUP(B63,TOOLSKEEPER!$B$5:$I$1048576,8,0),"")</f>
        <v/>
      </c>
    </row>
    <row r="64" spans="1:47">
      <c r="A64" s="22">
        <f t="shared" si="4"/>
        <v>59</v>
      </c>
      <c r="B64" s="21" t="str">
        <f t="shared" si="0"/>
        <v>80002105</v>
      </c>
      <c r="C64" s="21" t="s">
        <v>3504</v>
      </c>
      <c r="D64" s="22"/>
      <c r="E64" s="22" t="s">
        <v>3505</v>
      </c>
      <c r="F64" s="22" t="s">
        <v>1255</v>
      </c>
      <c r="G64" s="22" t="s">
        <v>1500</v>
      </c>
      <c r="H64" s="22" t="s">
        <v>3973</v>
      </c>
      <c r="I64" s="22" t="s">
        <v>3992</v>
      </c>
      <c r="J64" s="22"/>
      <c r="K64" s="21" t="s">
        <v>3993</v>
      </c>
      <c r="L64" s="21" t="s">
        <v>460</v>
      </c>
      <c r="M64" s="21" t="s">
        <v>4003</v>
      </c>
      <c r="N64" s="21"/>
      <c r="O64" s="17" t="str">
        <f>IFERROR(VLOOKUP(B64,POP!$B$5:$I$1048576,7,0),"")</f>
        <v/>
      </c>
      <c r="P64" s="17" t="str">
        <f>IFERROR(VLOOKUP(B64,POM!$B$5:$I$1048576,7,0),"")</f>
        <v/>
      </c>
      <c r="Q64" s="10" t="str">
        <f>IFERROR(VLOOKUP(B64,POU!$B$5:$I$1048576,7,0),"")</f>
        <v/>
      </c>
      <c r="R64" s="21" t="str">
        <f t="shared" si="1"/>
        <v/>
      </c>
      <c r="S64" s="17" t="str">
        <f>IFERROR(VLOOKUP(B64,'PEMBEKALAN POP'!$B$5:$I$1048576,7,0),"")</f>
        <v/>
      </c>
      <c r="T64" s="22" t="str">
        <f>IFERROR(VLOOKUP(B64,'PEMBEKALAN POP'!$B$5:$I$1048576,8,0),"")</f>
        <v/>
      </c>
      <c r="U64" s="21" t="s">
        <v>3994</v>
      </c>
      <c r="V64" s="17" t="e" cm="1">
        <f t="array" ref="V64">MAX(IF(INDUKSI!$B$5:$B$1048576='Data Training 2022'!B64,INDUKSI!$H$5:$H$1048576))</f>
        <v>#N/A</v>
      </c>
      <c r="W64" s="22" t="str">
        <f>IFERROR(VLOOKUP(B64,INDUKSI!$B$5:$I$1048576,8,0),"")</f>
        <v>LULUS</v>
      </c>
      <c r="X64" s="21" t="s">
        <v>3994</v>
      </c>
      <c r="Y64" s="17" cm="1">
        <f t="array" ref="Y64">MAX(IF(REINDUKSI!$B$5:$B$1048576='Data Training 2022'!B64,REINDUKSI!$H$5:$H$1048576))</f>
        <v>44698</v>
      </c>
      <c r="Z64" s="22" t="str">
        <f>IFERROR(VLOOKUP(B64,REINDUKSI!$B$5:$I$1048576,8,0),"")</f>
        <v>LULUS</v>
      </c>
      <c r="AA64" s="22" t="str">
        <f t="shared" si="2"/>
        <v/>
      </c>
      <c r="AB64" s="17" cm="1">
        <f t="array" ref="AB64">MAX(IF(BSA!$B$5:$B$1048576='Data Training 2022'!B64,BSA!$H$5:$H$1048576))</f>
        <v>0</v>
      </c>
      <c r="AC64" s="22" t="str">
        <f>IFERROR(VLOOKUP(B64,BSA!$B$5:$I$1048576,8,0),"")</f>
        <v/>
      </c>
      <c r="AD64" s="22" t="s">
        <v>3994</v>
      </c>
      <c r="AE64" s="22"/>
      <c r="AF64" s="22"/>
      <c r="AG64" s="22" t="str">
        <f t="shared" si="3"/>
        <v/>
      </c>
      <c r="AH64" s="17" cm="1">
        <f t="array" ref="AH64">MAX(IF(ISOLASI!$B$5:$B$1048576='Data Training 2022'!B64,ISOLASI!$H$5:$H$1048576))</f>
        <v>0</v>
      </c>
      <c r="AI64" s="22" t="str">
        <f>IFERROR(VLOOKUP(B64,ISOLASI!$B$5:$I$1048576,8,0),"")</f>
        <v/>
      </c>
      <c r="AJ64" s="22"/>
      <c r="AK64" s="17" cm="1">
        <f t="array" ref="AK64">MAX(IF('DEKAT AIR'!$B$5:$B$1048576='Data Training 2022'!B64,'DEKAT AIR'!$H$5:$H$1048576))</f>
        <v>0</v>
      </c>
      <c r="AL64" s="22" t="str">
        <f>IFERROR(VLOOKUP(B64,'DEKAT AIR'!$B$5:$I$1048576,8,0),"")</f>
        <v/>
      </c>
      <c r="AM64" s="22"/>
      <c r="AN64" s="17" cm="1">
        <f t="array" ref="AN64">MAX(IF(KETINGGIAN!$B$5:$B$1048576='Data Training 2022'!B64,KETINGGIAN!$H$5:$H$1048576))</f>
        <v>0</v>
      </c>
      <c r="AO64" s="22" t="str">
        <f>IFERROR(VLOOKUP(B64,KETINGGIAN!$B$5:$I$1048576,8,0),"")</f>
        <v/>
      </c>
      <c r="AP64" s="22"/>
      <c r="AQ64" s="22"/>
      <c r="AR64" s="22"/>
      <c r="AS64" s="22"/>
      <c r="AT64" s="17" cm="1">
        <f t="array" ref="AT64">MAX(IF(TOOLSKEEPER!$B$5:$B$1048576='Data Training 2022'!B64,TOOLSKEEPER!$H$5:$H$1048576))</f>
        <v>0</v>
      </c>
      <c r="AU64" s="22" t="str">
        <f>IFERROR(VLOOKUP(B64,TOOLSKEEPER!$B$5:$I$1048576,8,0),"")</f>
        <v/>
      </c>
    </row>
    <row r="65" spans="1:47">
      <c r="A65" s="22">
        <f t="shared" si="4"/>
        <v>60</v>
      </c>
      <c r="B65" s="21" t="str">
        <f t="shared" si="0"/>
        <v>80003880</v>
      </c>
      <c r="C65" s="21" t="s">
        <v>3700</v>
      </c>
      <c r="D65" s="22"/>
      <c r="E65" s="22" t="s">
        <v>3701</v>
      </c>
      <c r="F65" s="22" t="s">
        <v>1255</v>
      </c>
      <c r="G65" s="22" t="s">
        <v>1500</v>
      </c>
      <c r="H65" s="22" t="s">
        <v>3973</v>
      </c>
      <c r="I65" s="22" t="s">
        <v>3992</v>
      </c>
      <c r="J65" s="22"/>
      <c r="K65" s="21" t="s">
        <v>3993</v>
      </c>
      <c r="L65" s="21" t="s">
        <v>460</v>
      </c>
      <c r="M65" s="21" t="s">
        <v>3994</v>
      </c>
      <c r="N65" s="21"/>
      <c r="O65" s="17" t="str">
        <f>IFERROR(VLOOKUP(B65,POP!$B$5:$I$1048576,7,0),"")</f>
        <v/>
      </c>
      <c r="P65" s="17" t="str">
        <f>IFERROR(VLOOKUP(B65,POM!$B$5:$I$1048576,7,0),"")</f>
        <v/>
      </c>
      <c r="Q65" s="10" t="str">
        <f>IFERROR(VLOOKUP(B65,POU!$B$5:$I$1048576,7,0),"")</f>
        <v/>
      </c>
      <c r="R65" s="21" t="str">
        <f t="shared" si="1"/>
        <v>TARGET</v>
      </c>
      <c r="S65" s="17" t="str">
        <f>IFERROR(VLOOKUP(B65,'PEMBEKALAN POP'!$B$5:$I$1048576,7,0),"")</f>
        <v/>
      </c>
      <c r="T65" s="22" t="str">
        <f>IFERROR(VLOOKUP(B65,'PEMBEKALAN POP'!$B$5:$I$1048576,8,0),"")</f>
        <v/>
      </c>
      <c r="U65" s="21" t="s">
        <v>3994</v>
      </c>
      <c r="V65" s="17" t="e" cm="1">
        <f t="array" ref="V65">MAX(IF(INDUKSI!$B$5:$B$1048576='Data Training 2022'!B65,INDUKSI!$H$5:$H$1048576))</f>
        <v>#N/A</v>
      </c>
      <c r="W65" s="22" t="str">
        <f>IFERROR(VLOOKUP(B65,INDUKSI!$B$5:$I$1048576,8,0),"")</f>
        <v>LULUS</v>
      </c>
      <c r="X65" s="21" t="s">
        <v>3994</v>
      </c>
      <c r="Y65" s="17" cm="1">
        <f t="array" ref="Y65">MAX(IF(REINDUKSI!$B$5:$B$1048576='Data Training 2022'!B65,REINDUKSI!$H$5:$H$1048576))</f>
        <v>44573</v>
      </c>
      <c r="Z65" s="22" t="str">
        <f>IFERROR(VLOOKUP(B65,REINDUKSI!$B$5:$I$1048576,8,0),"")</f>
        <v>LULUS</v>
      </c>
      <c r="AA65" s="22" t="str">
        <f t="shared" si="2"/>
        <v/>
      </c>
      <c r="AB65" s="17" cm="1">
        <f t="array" ref="AB65">MAX(IF(BSA!$B$5:$B$1048576='Data Training 2022'!B65,BSA!$H$5:$H$1048576))</f>
        <v>0</v>
      </c>
      <c r="AC65" s="22" t="str">
        <f>IFERROR(VLOOKUP(B65,BSA!$B$5:$I$1048576,8,0),"")</f>
        <v/>
      </c>
      <c r="AD65" s="22" t="s">
        <v>3994</v>
      </c>
      <c r="AE65" s="22"/>
      <c r="AF65" s="22"/>
      <c r="AG65" s="22" t="str">
        <f t="shared" si="3"/>
        <v/>
      </c>
      <c r="AH65" s="17" cm="1">
        <f t="array" ref="AH65">MAX(IF(ISOLASI!$B$5:$B$1048576='Data Training 2022'!B65,ISOLASI!$H$5:$H$1048576))</f>
        <v>0</v>
      </c>
      <c r="AI65" s="22" t="str">
        <f>IFERROR(VLOOKUP(B65,ISOLASI!$B$5:$I$1048576,8,0),"")</f>
        <v/>
      </c>
      <c r="AJ65" s="22"/>
      <c r="AK65" s="17" cm="1">
        <f t="array" ref="AK65">MAX(IF('DEKAT AIR'!$B$5:$B$1048576='Data Training 2022'!B65,'DEKAT AIR'!$H$5:$H$1048576))</f>
        <v>0</v>
      </c>
      <c r="AL65" s="22" t="str">
        <f>IFERROR(VLOOKUP(B65,'DEKAT AIR'!$B$5:$I$1048576,8,0),"")</f>
        <v/>
      </c>
      <c r="AM65" s="22"/>
      <c r="AN65" s="17" cm="1">
        <f t="array" ref="AN65">MAX(IF(KETINGGIAN!$B$5:$B$1048576='Data Training 2022'!B65,KETINGGIAN!$H$5:$H$1048576))</f>
        <v>0</v>
      </c>
      <c r="AO65" s="22" t="str">
        <f>IFERROR(VLOOKUP(B65,KETINGGIAN!$B$5:$I$1048576,8,0),"")</f>
        <v/>
      </c>
      <c r="AP65" s="22"/>
      <c r="AQ65" s="22"/>
      <c r="AR65" s="22"/>
      <c r="AS65" s="22"/>
      <c r="AT65" s="17" cm="1">
        <f t="array" ref="AT65">MAX(IF(TOOLSKEEPER!$B$5:$B$1048576='Data Training 2022'!B65,TOOLSKEEPER!$H$5:$H$1048576))</f>
        <v>0</v>
      </c>
      <c r="AU65" s="22" t="str">
        <f>IFERROR(VLOOKUP(B65,TOOLSKEEPER!$B$5:$I$1048576,8,0),"")</f>
        <v/>
      </c>
    </row>
    <row r="66" spans="1:47">
      <c r="A66" s="22">
        <f t="shared" si="4"/>
        <v>61</v>
      </c>
      <c r="B66" s="21" t="str">
        <f t="shared" si="0"/>
        <v>80001799</v>
      </c>
      <c r="C66" s="21" t="s">
        <v>2441</v>
      </c>
      <c r="D66" s="22"/>
      <c r="E66" s="22" t="s">
        <v>2442</v>
      </c>
      <c r="F66" s="22" t="s">
        <v>1255</v>
      </c>
      <c r="G66" s="22" t="s">
        <v>1500</v>
      </c>
      <c r="H66" s="22" t="s">
        <v>3973</v>
      </c>
      <c r="I66" s="22" t="s">
        <v>3992</v>
      </c>
      <c r="J66" s="22"/>
      <c r="K66" s="21" t="s">
        <v>3993</v>
      </c>
      <c r="L66" s="21" t="s">
        <v>460</v>
      </c>
      <c r="M66" s="21" t="s">
        <v>3994</v>
      </c>
      <c r="N66" s="21" t="s">
        <v>3995</v>
      </c>
      <c r="O66" s="17">
        <f>IFERROR(VLOOKUP(B66,POP!$B$5:$I$1048576,7,0),"")</f>
        <v>42034</v>
      </c>
      <c r="P66" s="17" t="str">
        <f>IFERROR(VLOOKUP(B66,POM!$B$5:$I$1048576,7,0),"")</f>
        <v/>
      </c>
      <c r="Q66" s="10" t="str">
        <f>IFERROR(VLOOKUP(B66,POU!$B$5:$I$1048576,7,0),"")</f>
        <v/>
      </c>
      <c r="R66" s="21" t="str">
        <f t="shared" si="1"/>
        <v/>
      </c>
      <c r="S66" s="17" t="str">
        <f>IFERROR(VLOOKUP(B66,'PEMBEKALAN POP'!$B$5:$I$1048576,7,0),"")</f>
        <v/>
      </c>
      <c r="T66" s="22" t="str">
        <f>IFERROR(VLOOKUP(B66,'PEMBEKALAN POP'!$B$5:$I$1048576,8,0),"")</f>
        <v/>
      </c>
      <c r="U66" s="21" t="s">
        <v>3994</v>
      </c>
      <c r="V66" s="17" t="e" cm="1">
        <f t="array" ref="V66">MAX(IF(INDUKSI!$B$5:$B$1048576='Data Training 2022'!B66,INDUKSI!$H$5:$H$1048576))</f>
        <v>#N/A</v>
      </c>
      <c r="W66" s="22" t="str">
        <f>IFERROR(VLOOKUP(B66,INDUKSI!$B$5:$I$1048576,8,0),"")</f>
        <v>LULUS</v>
      </c>
      <c r="X66" s="21" t="s">
        <v>3994</v>
      </c>
      <c r="Y66" s="17" cm="1">
        <f t="array" ref="Y66">MAX(IF(REINDUKSI!$B$5:$B$1048576='Data Training 2022'!B66,REINDUKSI!$H$5:$H$1048576))</f>
        <v>44529</v>
      </c>
      <c r="Z66" s="22" t="str">
        <f>IFERROR(VLOOKUP(B66,REINDUKSI!$B$5:$I$1048576,8,0),"")</f>
        <v>LULUS</v>
      </c>
      <c r="AA66" s="22" t="str">
        <f t="shared" si="2"/>
        <v/>
      </c>
      <c r="AB66" s="17" cm="1">
        <f t="array" ref="AB66">MAX(IF(BSA!$B$5:$B$1048576='Data Training 2022'!B66,BSA!$H$5:$H$1048576))</f>
        <v>0</v>
      </c>
      <c r="AC66" s="22" t="str">
        <f>IFERROR(VLOOKUP(B66,BSA!$B$5:$I$1048576,8,0),"")</f>
        <v/>
      </c>
      <c r="AD66" s="22" t="s">
        <v>3994</v>
      </c>
      <c r="AE66" s="22"/>
      <c r="AF66" s="22"/>
      <c r="AG66" s="22" t="str">
        <f t="shared" si="3"/>
        <v/>
      </c>
      <c r="AH66" s="17" cm="1">
        <f t="array" ref="AH66">MAX(IF(ISOLASI!$B$5:$B$1048576='Data Training 2022'!B66,ISOLASI!$H$5:$H$1048576))</f>
        <v>0</v>
      </c>
      <c r="AI66" s="22" t="str">
        <f>IFERROR(VLOOKUP(B66,ISOLASI!$B$5:$I$1048576,8,0),"")</f>
        <v/>
      </c>
      <c r="AJ66" s="22"/>
      <c r="AK66" s="17" cm="1">
        <f t="array" ref="AK66">MAX(IF('DEKAT AIR'!$B$5:$B$1048576='Data Training 2022'!B66,'DEKAT AIR'!$H$5:$H$1048576))</f>
        <v>0</v>
      </c>
      <c r="AL66" s="22" t="str">
        <f>IFERROR(VLOOKUP(B66,'DEKAT AIR'!$B$5:$I$1048576,8,0),"")</f>
        <v/>
      </c>
      <c r="AM66" s="22"/>
      <c r="AN66" s="17" cm="1">
        <f t="array" ref="AN66">MAX(IF(KETINGGIAN!$B$5:$B$1048576='Data Training 2022'!B66,KETINGGIAN!$H$5:$H$1048576))</f>
        <v>0</v>
      </c>
      <c r="AO66" s="22" t="str">
        <f>IFERROR(VLOOKUP(B66,KETINGGIAN!$B$5:$I$1048576,8,0),"")</f>
        <v/>
      </c>
      <c r="AP66" s="22"/>
      <c r="AQ66" s="22"/>
      <c r="AR66" s="22"/>
      <c r="AS66" s="22"/>
      <c r="AT66" s="17" cm="1">
        <f t="array" ref="AT66">MAX(IF(TOOLSKEEPER!$B$5:$B$1048576='Data Training 2022'!B66,TOOLSKEEPER!$H$5:$H$1048576))</f>
        <v>0</v>
      </c>
      <c r="AU66" s="22" t="str">
        <f>IFERROR(VLOOKUP(B66,TOOLSKEEPER!$B$5:$I$1048576,8,0),"")</f>
        <v/>
      </c>
    </row>
    <row r="67" spans="1:47">
      <c r="A67" s="22">
        <f t="shared" si="4"/>
        <v>62</v>
      </c>
      <c r="B67" s="21" t="str">
        <f t="shared" si="0"/>
        <v>00706955</v>
      </c>
      <c r="C67" s="21" t="s">
        <v>1421</v>
      </c>
      <c r="D67" s="22"/>
      <c r="E67" s="22" t="s">
        <v>1422</v>
      </c>
      <c r="F67" s="22" t="s">
        <v>1255</v>
      </c>
      <c r="G67" s="22" t="s">
        <v>1500</v>
      </c>
      <c r="H67" s="22" t="s">
        <v>3973</v>
      </c>
      <c r="I67" s="22" t="s">
        <v>3992</v>
      </c>
      <c r="J67" s="22"/>
      <c r="K67" s="21" t="s">
        <v>3993</v>
      </c>
      <c r="L67" s="21" t="s">
        <v>460</v>
      </c>
      <c r="M67" s="21" t="s">
        <v>3994</v>
      </c>
      <c r="N67" s="21" t="s">
        <v>3995</v>
      </c>
      <c r="O67" s="17">
        <f>IFERROR(VLOOKUP(B67,POP!$B$5:$I$1048576,7,0),"")</f>
        <v>42013</v>
      </c>
      <c r="P67" s="17" t="str">
        <f>IFERROR(VLOOKUP(B67,POM!$B$5:$I$1048576,7,0),"")</f>
        <v/>
      </c>
      <c r="Q67" s="10" t="str">
        <f>IFERROR(VLOOKUP(B67,POU!$B$5:$I$1048576,7,0),"")</f>
        <v/>
      </c>
      <c r="R67" s="21" t="str">
        <f t="shared" si="1"/>
        <v/>
      </c>
      <c r="S67" s="17" t="str">
        <f>IFERROR(VLOOKUP(B67,'PEMBEKALAN POP'!$B$5:$I$1048576,7,0),"")</f>
        <v/>
      </c>
      <c r="T67" s="22" t="str">
        <f>IFERROR(VLOOKUP(B67,'PEMBEKALAN POP'!$B$5:$I$1048576,8,0),"")</f>
        <v/>
      </c>
      <c r="U67" s="21" t="s">
        <v>3994</v>
      </c>
      <c r="V67" s="17" t="e" cm="1">
        <f t="array" ref="V67">MAX(IF(INDUKSI!$B$5:$B$1048576='Data Training 2022'!B67,INDUKSI!$H$5:$H$1048576))</f>
        <v>#N/A</v>
      </c>
      <c r="W67" s="22" t="str">
        <f>IFERROR(VLOOKUP(B67,INDUKSI!$B$5:$I$1048576,8,0),"")</f>
        <v>LULUS</v>
      </c>
      <c r="X67" s="21" t="s">
        <v>3994</v>
      </c>
      <c r="Y67" s="17" cm="1">
        <f t="array" ref="Y67">MAX(IF(REINDUKSI!$B$5:$B$1048576='Data Training 2022'!B67,REINDUKSI!$H$5:$H$1048576))</f>
        <v>0</v>
      </c>
      <c r="Z67" s="22" t="str">
        <f>IFERROR(VLOOKUP(B67,REINDUKSI!$B$5:$I$1048576,8,0),"")</f>
        <v/>
      </c>
      <c r="AA67" s="22" t="str">
        <f t="shared" si="2"/>
        <v/>
      </c>
      <c r="AB67" s="17" cm="1">
        <f t="array" ref="AB67">MAX(IF(BSA!$B$5:$B$1048576='Data Training 2022'!B67,BSA!$H$5:$H$1048576))</f>
        <v>0</v>
      </c>
      <c r="AC67" s="22" t="str">
        <f>IFERROR(VLOOKUP(B67,BSA!$B$5:$I$1048576,8,0),"")</f>
        <v/>
      </c>
      <c r="AD67" s="22" t="s">
        <v>3994</v>
      </c>
      <c r="AE67" s="22"/>
      <c r="AF67" s="22"/>
      <c r="AG67" s="22" t="str">
        <f t="shared" si="3"/>
        <v/>
      </c>
      <c r="AH67" s="17" cm="1">
        <f t="array" ref="AH67">MAX(IF(ISOLASI!$B$5:$B$1048576='Data Training 2022'!B67,ISOLASI!$H$5:$H$1048576))</f>
        <v>0</v>
      </c>
      <c r="AI67" s="22" t="str">
        <f>IFERROR(VLOOKUP(B67,ISOLASI!$B$5:$I$1048576,8,0),"")</f>
        <v/>
      </c>
      <c r="AJ67" s="22"/>
      <c r="AK67" s="17" cm="1">
        <f t="array" ref="AK67">MAX(IF('DEKAT AIR'!$B$5:$B$1048576='Data Training 2022'!B67,'DEKAT AIR'!$H$5:$H$1048576))</f>
        <v>0</v>
      </c>
      <c r="AL67" s="22" t="str">
        <f>IFERROR(VLOOKUP(B67,'DEKAT AIR'!$B$5:$I$1048576,8,0),"")</f>
        <v/>
      </c>
      <c r="AM67" s="22"/>
      <c r="AN67" s="17" cm="1">
        <f t="array" ref="AN67">MAX(IF(KETINGGIAN!$B$5:$B$1048576='Data Training 2022'!B67,KETINGGIAN!$H$5:$H$1048576))</f>
        <v>0</v>
      </c>
      <c r="AO67" s="22" t="str">
        <f>IFERROR(VLOOKUP(B67,KETINGGIAN!$B$5:$I$1048576,8,0),"")</f>
        <v/>
      </c>
      <c r="AP67" s="22"/>
      <c r="AQ67" s="22"/>
      <c r="AR67" s="22"/>
      <c r="AS67" s="22"/>
      <c r="AT67" s="17" cm="1">
        <f t="array" ref="AT67">MAX(IF(TOOLSKEEPER!$B$5:$B$1048576='Data Training 2022'!B67,TOOLSKEEPER!$H$5:$H$1048576))</f>
        <v>0</v>
      </c>
      <c r="AU67" s="22" t="str">
        <f>IFERROR(VLOOKUP(B67,TOOLSKEEPER!$B$5:$I$1048576,8,0),"")</f>
        <v/>
      </c>
    </row>
    <row r="68" spans="1:47">
      <c r="A68" s="22">
        <f t="shared" si="4"/>
        <v>63</v>
      </c>
      <c r="B68" s="21" t="str">
        <f t="shared" si="0"/>
        <v>80003909</v>
      </c>
      <c r="C68" s="21" t="s">
        <v>1923</v>
      </c>
      <c r="D68" s="22"/>
      <c r="E68" s="22" t="s">
        <v>1924</v>
      </c>
      <c r="F68" s="22" t="s">
        <v>1255</v>
      </c>
      <c r="G68" s="22" t="s">
        <v>1500</v>
      </c>
      <c r="H68" s="22" t="s">
        <v>3973</v>
      </c>
      <c r="I68" s="22" t="s">
        <v>3992</v>
      </c>
      <c r="J68" s="22"/>
      <c r="K68" s="21" t="s">
        <v>3993</v>
      </c>
      <c r="L68" s="21" t="s">
        <v>460</v>
      </c>
      <c r="M68" s="21" t="s">
        <v>3994</v>
      </c>
      <c r="N68" s="21" t="s">
        <v>3995</v>
      </c>
      <c r="O68" s="17">
        <f>IFERROR(VLOOKUP(B68,POP!$B$5:$I$1048576,7,0),"")</f>
        <v>42615</v>
      </c>
      <c r="P68" s="17" t="str">
        <f>IFERROR(VLOOKUP(B68,POM!$B$5:$I$1048576,7,0),"")</f>
        <v/>
      </c>
      <c r="Q68" s="10" t="str">
        <f>IFERROR(VLOOKUP(B68,POU!$B$5:$I$1048576,7,0),"")</f>
        <v/>
      </c>
      <c r="R68" s="21" t="str">
        <f t="shared" si="1"/>
        <v/>
      </c>
      <c r="S68" s="17" t="str">
        <f>IFERROR(VLOOKUP(B68,'PEMBEKALAN POP'!$B$5:$I$1048576,7,0),"")</f>
        <v/>
      </c>
      <c r="T68" s="22" t="str">
        <f>IFERROR(VLOOKUP(B68,'PEMBEKALAN POP'!$B$5:$I$1048576,8,0),"")</f>
        <v/>
      </c>
      <c r="U68" s="21" t="s">
        <v>3994</v>
      </c>
      <c r="V68" s="17" t="e" cm="1">
        <f t="array" ref="V68">MAX(IF(INDUKSI!$B$5:$B$1048576='Data Training 2022'!B68,INDUKSI!$H$5:$H$1048576))</f>
        <v>#N/A</v>
      </c>
      <c r="W68" s="22" t="str">
        <f>IFERROR(VLOOKUP(B68,INDUKSI!$B$5:$I$1048576,8,0),"")</f>
        <v>LULUS</v>
      </c>
      <c r="X68" s="21" t="s">
        <v>3994</v>
      </c>
      <c r="Y68" s="17" cm="1">
        <f t="array" ref="Y68">MAX(IF(REINDUKSI!$B$5:$B$1048576='Data Training 2022'!B68,REINDUKSI!$H$5:$H$1048576))</f>
        <v>44768</v>
      </c>
      <c r="Z68" s="22" t="str">
        <f>IFERROR(VLOOKUP(B68,REINDUKSI!$B$5:$I$1048576,8,0),"")</f>
        <v>LULUS</v>
      </c>
      <c r="AA68" s="22" t="str">
        <f t="shared" si="2"/>
        <v/>
      </c>
      <c r="AB68" s="17" cm="1">
        <f t="array" ref="AB68">MAX(IF(BSA!$B$5:$B$1048576='Data Training 2022'!B68,BSA!$H$5:$H$1048576))</f>
        <v>0</v>
      </c>
      <c r="AC68" s="22" t="str">
        <f>IFERROR(VLOOKUP(B68,BSA!$B$5:$I$1048576,8,0),"")</f>
        <v/>
      </c>
      <c r="AD68" s="22" t="s">
        <v>3994</v>
      </c>
      <c r="AE68" s="22"/>
      <c r="AF68" s="22"/>
      <c r="AG68" s="22" t="str">
        <f t="shared" si="3"/>
        <v/>
      </c>
      <c r="AH68" s="17" cm="1">
        <f t="array" ref="AH68">MAX(IF(ISOLASI!$B$5:$B$1048576='Data Training 2022'!B68,ISOLASI!$H$5:$H$1048576))</f>
        <v>0</v>
      </c>
      <c r="AI68" s="22" t="str">
        <f>IFERROR(VLOOKUP(B68,ISOLASI!$B$5:$I$1048576,8,0),"")</f>
        <v/>
      </c>
      <c r="AJ68" s="22"/>
      <c r="AK68" s="17" cm="1">
        <f t="array" ref="AK68">MAX(IF('DEKAT AIR'!$B$5:$B$1048576='Data Training 2022'!B68,'DEKAT AIR'!$H$5:$H$1048576))</f>
        <v>0</v>
      </c>
      <c r="AL68" s="22" t="str">
        <f>IFERROR(VLOOKUP(B68,'DEKAT AIR'!$B$5:$I$1048576,8,0),"")</f>
        <v/>
      </c>
      <c r="AM68" s="22"/>
      <c r="AN68" s="17" cm="1">
        <f t="array" ref="AN68">MAX(IF(KETINGGIAN!$B$5:$B$1048576='Data Training 2022'!B68,KETINGGIAN!$H$5:$H$1048576))</f>
        <v>0</v>
      </c>
      <c r="AO68" s="22" t="str">
        <f>IFERROR(VLOOKUP(B68,KETINGGIAN!$B$5:$I$1048576,8,0),"")</f>
        <v/>
      </c>
      <c r="AP68" s="22"/>
      <c r="AQ68" s="22"/>
      <c r="AR68" s="22"/>
      <c r="AS68" s="22"/>
      <c r="AT68" s="17" cm="1">
        <f t="array" ref="AT68">MAX(IF(TOOLSKEEPER!$B$5:$B$1048576='Data Training 2022'!B68,TOOLSKEEPER!$H$5:$H$1048576))</f>
        <v>0</v>
      </c>
      <c r="AU68" s="22" t="str">
        <f>IFERROR(VLOOKUP(B68,TOOLSKEEPER!$B$5:$I$1048576,8,0),"")</f>
        <v/>
      </c>
    </row>
    <row r="69" spans="1:47">
      <c r="A69" s="22">
        <f t="shared" si="4"/>
        <v>64</v>
      </c>
      <c r="B69" s="21" t="str">
        <f t="shared" si="0"/>
        <v>80002315</v>
      </c>
      <c r="C69" s="21" t="s">
        <v>3314</v>
      </c>
      <c r="D69" s="22"/>
      <c r="E69" s="22" t="s">
        <v>3315</v>
      </c>
      <c r="F69" s="22" t="s">
        <v>1255</v>
      </c>
      <c r="G69" s="22" t="s">
        <v>1500</v>
      </c>
      <c r="H69" s="22" t="s">
        <v>3973</v>
      </c>
      <c r="I69" s="22" t="s">
        <v>3992</v>
      </c>
      <c r="J69" s="22"/>
      <c r="K69" s="21" t="s">
        <v>3993</v>
      </c>
      <c r="L69" s="21" t="s">
        <v>460</v>
      </c>
      <c r="M69" s="21" t="s">
        <v>3994</v>
      </c>
      <c r="N69" s="21"/>
      <c r="O69" s="17" t="str">
        <f>IFERROR(VLOOKUP(B69,POP!$B$5:$I$1048576,7,0),"")</f>
        <v/>
      </c>
      <c r="P69" s="17" t="str">
        <f>IFERROR(VLOOKUP(B69,POM!$B$5:$I$1048576,7,0),"")</f>
        <v/>
      </c>
      <c r="Q69" s="10" t="str">
        <f>IFERROR(VLOOKUP(B69,POU!$B$5:$I$1048576,7,0),"")</f>
        <v/>
      </c>
      <c r="R69" s="21" t="str">
        <f t="shared" si="1"/>
        <v>TARGET</v>
      </c>
      <c r="S69" s="17">
        <f>IFERROR(VLOOKUP(B69,'PEMBEKALAN POP'!$B$5:$I$1048576,7,0),"")</f>
        <v>44557</v>
      </c>
      <c r="T69" s="22" t="str">
        <f>IFERROR(VLOOKUP(B69,'PEMBEKALAN POP'!$B$5:$I$1048576,8,0),"")</f>
        <v>LULUS</v>
      </c>
      <c r="U69" s="21" t="s">
        <v>3994</v>
      </c>
      <c r="V69" s="17" t="e" cm="1">
        <f t="array" ref="V69">MAX(IF(INDUKSI!$B$5:$B$1048576='Data Training 2022'!B69,INDUKSI!$H$5:$H$1048576))</f>
        <v>#N/A</v>
      </c>
      <c r="W69" s="22" t="str">
        <f>IFERROR(VLOOKUP(B69,INDUKSI!$B$5:$I$1048576,8,0),"")</f>
        <v>LULUS</v>
      </c>
      <c r="X69" s="21" t="s">
        <v>3994</v>
      </c>
      <c r="Y69" s="17" cm="1">
        <f t="array" ref="Y69">MAX(IF(REINDUKSI!$B$5:$B$1048576='Data Training 2022'!B69,REINDUKSI!$H$5:$H$1048576))</f>
        <v>0</v>
      </c>
      <c r="Z69" s="22" t="str">
        <f>IFERROR(VLOOKUP(B69,REINDUKSI!$B$5:$I$1048576,8,0),"")</f>
        <v/>
      </c>
      <c r="AA69" s="22" t="str">
        <f t="shared" si="2"/>
        <v/>
      </c>
      <c r="AB69" s="17" cm="1">
        <f t="array" ref="AB69">MAX(IF(BSA!$B$5:$B$1048576='Data Training 2022'!B69,BSA!$H$5:$H$1048576))</f>
        <v>0</v>
      </c>
      <c r="AC69" s="22" t="str">
        <f>IFERROR(VLOOKUP(B69,BSA!$B$5:$I$1048576,8,0),"")</f>
        <v/>
      </c>
      <c r="AD69" s="22" t="s">
        <v>3994</v>
      </c>
      <c r="AE69" s="22"/>
      <c r="AF69" s="22"/>
      <c r="AG69" s="22" t="str">
        <f t="shared" si="3"/>
        <v/>
      </c>
      <c r="AH69" s="17" cm="1">
        <f t="array" ref="AH69">MAX(IF(ISOLASI!$B$5:$B$1048576='Data Training 2022'!B69,ISOLASI!$H$5:$H$1048576))</f>
        <v>0</v>
      </c>
      <c r="AI69" s="22" t="str">
        <f>IFERROR(VLOOKUP(B69,ISOLASI!$B$5:$I$1048576,8,0),"")</f>
        <v/>
      </c>
      <c r="AJ69" s="22"/>
      <c r="AK69" s="17" cm="1">
        <f t="array" ref="AK69">MAX(IF('DEKAT AIR'!$B$5:$B$1048576='Data Training 2022'!B69,'DEKAT AIR'!$H$5:$H$1048576))</f>
        <v>0</v>
      </c>
      <c r="AL69" s="22" t="str">
        <f>IFERROR(VLOOKUP(B69,'DEKAT AIR'!$B$5:$I$1048576,8,0),"")</f>
        <v/>
      </c>
      <c r="AM69" s="22"/>
      <c r="AN69" s="17" cm="1">
        <f t="array" ref="AN69">MAX(IF(KETINGGIAN!$B$5:$B$1048576='Data Training 2022'!B69,KETINGGIAN!$H$5:$H$1048576))</f>
        <v>0</v>
      </c>
      <c r="AO69" s="22" t="str">
        <f>IFERROR(VLOOKUP(B69,KETINGGIAN!$B$5:$I$1048576,8,0),"")</f>
        <v/>
      </c>
      <c r="AP69" s="22"/>
      <c r="AQ69" s="22"/>
      <c r="AR69" s="22"/>
      <c r="AS69" s="22"/>
      <c r="AT69" s="17" cm="1">
        <f t="array" ref="AT69">MAX(IF(TOOLSKEEPER!$B$5:$B$1048576='Data Training 2022'!B69,TOOLSKEEPER!$H$5:$H$1048576))</f>
        <v>0</v>
      </c>
      <c r="AU69" s="22" t="str">
        <f>IFERROR(VLOOKUP(B69,TOOLSKEEPER!$B$5:$I$1048576,8,0),"")</f>
        <v/>
      </c>
    </row>
    <row r="70" spans="1:47">
      <c r="A70" s="22">
        <f t="shared" si="4"/>
        <v>65</v>
      </c>
      <c r="B70" s="21" t="str">
        <f t="shared" si="0"/>
        <v>80004661</v>
      </c>
      <c r="C70" s="21">
        <v>80004661</v>
      </c>
      <c r="D70" s="22"/>
      <c r="E70" s="22" t="s">
        <v>3184</v>
      </c>
      <c r="F70" s="22" t="s">
        <v>1255</v>
      </c>
      <c r="G70" s="22" t="s">
        <v>1500</v>
      </c>
      <c r="H70" s="22" t="s">
        <v>3973</v>
      </c>
      <c r="I70" s="22" t="s">
        <v>3992</v>
      </c>
      <c r="J70" s="22"/>
      <c r="K70" s="21" t="s">
        <v>3993</v>
      </c>
      <c r="L70" s="21" t="s">
        <v>460</v>
      </c>
      <c r="M70" s="21" t="s">
        <v>3994</v>
      </c>
      <c r="N70" s="21" t="s">
        <v>3995</v>
      </c>
      <c r="O70" s="17">
        <f>IFERROR(VLOOKUP(B70,POP!$B$5:$I$1048576,7,0),"")</f>
        <v>42354</v>
      </c>
      <c r="P70" s="17" t="str">
        <f>IFERROR(VLOOKUP(B70,POM!$B$5:$I$1048576,7,0),"")</f>
        <v/>
      </c>
      <c r="Q70" s="10" t="str">
        <f>IFERROR(VLOOKUP(B70,POU!$B$5:$I$1048576,7,0),"")</f>
        <v/>
      </c>
      <c r="R70" s="21" t="str">
        <f t="shared" si="1"/>
        <v/>
      </c>
      <c r="S70" s="17" t="str">
        <f>IFERROR(VLOOKUP(B70,'PEMBEKALAN POP'!$B$5:$I$1048576,7,0),"")</f>
        <v/>
      </c>
      <c r="T70" s="22" t="str">
        <f>IFERROR(VLOOKUP(B70,'PEMBEKALAN POP'!$B$5:$I$1048576,8,0),"")</f>
        <v/>
      </c>
      <c r="U70" s="21" t="s">
        <v>3994</v>
      </c>
      <c r="V70" s="17" t="e" cm="1">
        <f t="array" ref="V70">MAX(IF(INDUKSI!$B$5:$B$1048576='Data Training 2022'!B70,INDUKSI!$H$5:$H$1048576))</f>
        <v>#N/A</v>
      </c>
      <c r="W70" s="22" t="str">
        <f>IFERROR(VLOOKUP(B70,INDUKSI!$B$5:$I$1048576,8,0),"")</f>
        <v>LULUS</v>
      </c>
      <c r="X70" s="21" t="s">
        <v>3994</v>
      </c>
      <c r="Y70" s="17" cm="1">
        <f t="array" ref="Y70">MAX(IF(REINDUKSI!$B$5:$B$1048576='Data Training 2022'!B70,REINDUKSI!$H$5:$H$1048576))</f>
        <v>0</v>
      </c>
      <c r="Z70" s="22" t="str">
        <f>IFERROR(VLOOKUP(B70,REINDUKSI!$B$5:$I$1048576,8,0),"")</f>
        <v/>
      </c>
      <c r="AA70" s="22" t="str">
        <f t="shared" si="2"/>
        <v/>
      </c>
      <c r="AB70" s="17" cm="1">
        <f t="array" ref="AB70">MAX(IF(BSA!$B$5:$B$1048576='Data Training 2022'!B70,BSA!$H$5:$H$1048576))</f>
        <v>0</v>
      </c>
      <c r="AC70" s="22" t="str">
        <f>IFERROR(VLOOKUP(B70,BSA!$B$5:$I$1048576,8,0),"")</f>
        <v/>
      </c>
      <c r="AD70" s="22" t="s">
        <v>3994</v>
      </c>
      <c r="AE70" s="22"/>
      <c r="AF70" s="22"/>
      <c r="AG70" s="22" t="str">
        <f t="shared" si="3"/>
        <v/>
      </c>
      <c r="AH70" s="17" cm="1">
        <f t="array" ref="AH70">MAX(IF(ISOLASI!$B$5:$B$1048576='Data Training 2022'!B70,ISOLASI!$H$5:$H$1048576))</f>
        <v>0</v>
      </c>
      <c r="AI70" s="22" t="str">
        <f>IFERROR(VLOOKUP(B70,ISOLASI!$B$5:$I$1048576,8,0),"")</f>
        <v/>
      </c>
      <c r="AJ70" s="22"/>
      <c r="AK70" s="17" cm="1">
        <f t="array" ref="AK70">MAX(IF('DEKAT AIR'!$B$5:$B$1048576='Data Training 2022'!B70,'DEKAT AIR'!$H$5:$H$1048576))</f>
        <v>0</v>
      </c>
      <c r="AL70" s="22" t="str">
        <f>IFERROR(VLOOKUP(B70,'DEKAT AIR'!$B$5:$I$1048576,8,0),"")</f>
        <v/>
      </c>
      <c r="AM70" s="22"/>
      <c r="AN70" s="17" cm="1">
        <f t="array" ref="AN70">MAX(IF(KETINGGIAN!$B$5:$B$1048576='Data Training 2022'!B70,KETINGGIAN!$H$5:$H$1048576))</f>
        <v>0</v>
      </c>
      <c r="AO70" s="22" t="str">
        <f>IFERROR(VLOOKUP(B70,KETINGGIAN!$B$5:$I$1048576,8,0),"")</f>
        <v/>
      </c>
      <c r="AP70" s="22"/>
      <c r="AQ70" s="22"/>
      <c r="AR70" s="22"/>
      <c r="AS70" s="22"/>
      <c r="AT70" s="17" cm="1">
        <f t="array" ref="AT70">MAX(IF(TOOLSKEEPER!$B$5:$B$1048576='Data Training 2022'!B70,TOOLSKEEPER!$H$5:$H$1048576))</f>
        <v>0</v>
      </c>
      <c r="AU70" s="22" t="str">
        <f>IFERROR(VLOOKUP(B70,TOOLSKEEPER!$B$5:$I$1048576,8,0),"")</f>
        <v/>
      </c>
    </row>
    <row r="71" spans="1:47">
      <c r="A71" s="22">
        <f t="shared" si="4"/>
        <v>66</v>
      </c>
      <c r="B71" s="21" t="str">
        <f t="shared" si="0"/>
        <v>80004268</v>
      </c>
      <c r="C71" s="21">
        <v>80004268</v>
      </c>
      <c r="D71" s="22"/>
      <c r="E71" s="22" t="s">
        <v>2987</v>
      </c>
      <c r="F71" s="22" t="s">
        <v>1255</v>
      </c>
      <c r="G71" s="22" t="s">
        <v>1500</v>
      </c>
      <c r="H71" s="22" t="s">
        <v>3973</v>
      </c>
      <c r="I71" s="22" t="s">
        <v>3992</v>
      </c>
      <c r="J71" s="22"/>
      <c r="K71" s="21" t="s">
        <v>3993</v>
      </c>
      <c r="L71" s="21" t="s">
        <v>460</v>
      </c>
      <c r="M71" s="21" t="s">
        <v>3994</v>
      </c>
      <c r="N71" s="21" t="s">
        <v>3995</v>
      </c>
      <c r="O71" s="17">
        <f>IFERROR(VLOOKUP(B71,POP!$B$5:$I$1048576,7,0),"")</f>
        <v>43724</v>
      </c>
      <c r="P71" s="17" t="str">
        <f>IFERROR(VLOOKUP(B71,POM!$B$5:$I$1048576,7,0),"")</f>
        <v/>
      </c>
      <c r="Q71" s="10" t="str">
        <f>IFERROR(VLOOKUP(B71,POU!$B$5:$I$1048576,7,0),"")</f>
        <v/>
      </c>
      <c r="R71" s="21" t="str">
        <f t="shared" ref="R71:R134" si="6">IF(AND(L71="PENGAWAS",M71="TARGET",N71=""),"TARGET","")</f>
        <v/>
      </c>
      <c r="S71" s="17" t="str">
        <f>IFERROR(VLOOKUP(B71,'PEMBEKALAN POP'!$B$5:$I$1048576,7,0),"")</f>
        <v/>
      </c>
      <c r="T71" s="22" t="str">
        <f>IFERROR(VLOOKUP(B71,'PEMBEKALAN POP'!$B$5:$I$1048576,8,0),"")</f>
        <v/>
      </c>
      <c r="U71" s="21" t="s">
        <v>3994</v>
      </c>
      <c r="V71" s="17" t="e" cm="1">
        <f t="array" ref="V71">MAX(IF(INDUKSI!$B$5:$B$1048576='Data Training 2022'!B71,INDUKSI!$H$5:$H$1048576))</f>
        <v>#N/A</v>
      </c>
      <c r="W71" s="22" t="str">
        <f>IFERROR(VLOOKUP(B71,INDUKSI!$B$5:$I$1048576,8,0),"")</f>
        <v>LULUS</v>
      </c>
      <c r="X71" s="21" t="s">
        <v>3994</v>
      </c>
      <c r="Y71" s="17" cm="1">
        <f t="array" ref="Y71">MAX(IF(REINDUKSI!$B$5:$B$1048576='Data Training 2022'!B71,REINDUKSI!$H$5:$H$1048576))</f>
        <v>0</v>
      </c>
      <c r="Z71" s="22" t="str">
        <f>IFERROR(VLOOKUP(B71,REINDUKSI!$B$5:$I$1048576,8,0),"")</f>
        <v/>
      </c>
      <c r="AA71" s="22" t="str">
        <f t="shared" ref="AA71:AA134" si="7">IF(L71="OPERATOR","TARGET",IF(L71="MEKANIK","TARGET",""))</f>
        <v/>
      </c>
      <c r="AB71" s="17" cm="1">
        <f t="array" ref="AB71">MAX(IF(BSA!$B$5:$B$1048576='Data Training 2022'!B71,BSA!$H$5:$H$1048576))</f>
        <v>0</v>
      </c>
      <c r="AC71" s="22" t="str">
        <f>IFERROR(VLOOKUP(B71,BSA!$B$5:$I$1048576,8,0),"")</f>
        <v/>
      </c>
      <c r="AD71" s="22" t="s">
        <v>3994</v>
      </c>
      <c r="AE71" s="22"/>
      <c r="AF71" s="22"/>
      <c r="AG71" s="22" t="str">
        <f t="shared" ref="AG71:AG134" si="8">IF(L71="MEKANIK","TARGET","")</f>
        <v/>
      </c>
      <c r="AH71" s="17" cm="1">
        <f t="array" ref="AH71">MAX(IF(ISOLASI!$B$5:$B$1048576='Data Training 2022'!B71,ISOLASI!$H$5:$H$1048576))</f>
        <v>0</v>
      </c>
      <c r="AI71" s="22" t="str">
        <f>IFERROR(VLOOKUP(B71,ISOLASI!$B$5:$I$1048576,8,0),"")</f>
        <v/>
      </c>
      <c r="AJ71" s="22"/>
      <c r="AK71" s="17" cm="1">
        <f t="array" ref="AK71">MAX(IF('DEKAT AIR'!$B$5:$B$1048576='Data Training 2022'!B71,'DEKAT AIR'!$H$5:$H$1048576))</f>
        <v>0</v>
      </c>
      <c r="AL71" s="22" t="str">
        <f>IFERROR(VLOOKUP(B71,'DEKAT AIR'!$B$5:$I$1048576,8,0),"")</f>
        <v/>
      </c>
      <c r="AM71" s="22"/>
      <c r="AN71" s="17" cm="1">
        <f t="array" ref="AN71">MAX(IF(KETINGGIAN!$B$5:$B$1048576='Data Training 2022'!B71,KETINGGIAN!$H$5:$H$1048576))</f>
        <v>0</v>
      </c>
      <c r="AO71" s="22" t="str">
        <f>IFERROR(VLOOKUP(B71,KETINGGIAN!$B$5:$I$1048576,8,0),"")</f>
        <v/>
      </c>
      <c r="AP71" s="22"/>
      <c r="AQ71" s="22"/>
      <c r="AR71" s="22"/>
      <c r="AS71" s="22"/>
      <c r="AT71" s="17" cm="1">
        <f t="array" ref="AT71">MAX(IF(TOOLSKEEPER!$B$5:$B$1048576='Data Training 2022'!B71,TOOLSKEEPER!$H$5:$H$1048576))</f>
        <v>0</v>
      </c>
      <c r="AU71" s="22" t="str">
        <f>IFERROR(VLOOKUP(B71,TOOLSKEEPER!$B$5:$I$1048576,8,0),"")</f>
        <v/>
      </c>
    </row>
    <row r="72" spans="1:47">
      <c r="A72" s="22">
        <f t="shared" si="4"/>
        <v>67</v>
      </c>
      <c r="B72" s="21" t="str">
        <f t="shared" si="0"/>
        <v>80004662</v>
      </c>
      <c r="C72" s="21">
        <v>80004662</v>
      </c>
      <c r="D72" s="22"/>
      <c r="E72" s="22" t="s">
        <v>1911</v>
      </c>
      <c r="F72" s="22" t="s">
        <v>1255</v>
      </c>
      <c r="G72" s="22" t="s">
        <v>1500</v>
      </c>
      <c r="H72" s="22" t="s">
        <v>3973</v>
      </c>
      <c r="I72" s="22" t="s">
        <v>3992</v>
      </c>
      <c r="J72" s="22"/>
      <c r="K72" s="21" t="s">
        <v>3993</v>
      </c>
      <c r="L72" s="21" t="s">
        <v>460</v>
      </c>
      <c r="M72" s="21" t="s">
        <v>4003</v>
      </c>
      <c r="N72" s="21"/>
      <c r="O72" s="17" t="str">
        <f>IFERROR(VLOOKUP(B72,POP!$B$5:$I$1048576,7,0),"")</f>
        <v/>
      </c>
      <c r="P72" s="17" t="str">
        <f>IFERROR(VLOOKUP(B72,POM!$B$5:$I$1048576,7,0),"")</f>
        <v/>
      </c>
      <c r="Q72" s="10" t="str">
        <f>IFERROR(VLOOKUP(B72,POU!$B$5:$I$1048576,7,0),"")</f>
        <v/>
      </c>
      <c r="R72" s="21" t="str">
        <f t="shared" si="6"/>
        <v/>
      </c>
      <c r="S72" s="17" t="str">
        <f>IFERROR(VLOOKUP(B72,'PEMBEKALAN POP'!$B$5:$I$1048576,7,0),"")</f>
        <v/>
      </c>
      <c r="T72" s="22" t="str">
        <f>IFERROR(VLOOKUP(B72,'PEMBEKALAN POP'!$B$5:$I$1048576,8,0),"")</f>
        <v/>
      </c>
      <c r="U72" s="21" t="s">
        <v>3994</v>
      </c>
      <c r="V72" s="17" t="e" cm="1">
        <f t="array" ref="V72">MAX(IF(INDUKSI!$B$5:$B$1048576='Data Training 2022'!B72,INDUKSI!$H$5:$H$1048576))</f>
        <v>#N/A</v>
      </c>
      <c r="W72" s="22" t="str">
        <f>IFERROR(VLOOKUP(B72,INDUKSI!$B$5:$I$1048576,8,0),"")</f>
        <v>LULUS</v>
      </c>
      <c r="X72" s="21" t="s">
        <v>3994</v>
      </c>
      <c r="Y72" s="17" cm="1">
        <f t="array" ref="Y72">MAX(IF(REINDUKSI!$B$5:$B$1048576='Data Training 2022'!B72,REINDUKSI!$H$5:$H$1048576))</f>
        <v>0</v>
      </c>
      <c r="Z72" s="22" t="str">
        <f>IFERROR(VLOOKUP(B72,REINDUKSI!$B$5:$I$1048576,8,0),"")</f>
        <v/>
      </c>
      <c r="AA72" s="22" t="str">
        <f t="shared" si="7"/>
        <v/>
      </c>
      <c r="AB72" s="17" cm="1">
        <f t="array" ref="AB72">MAX(IF(BSA!$B$5:$B$1048576='Data Training 2022'!B72,BSA!$H$5:$H$1048576))</f>
        <v>0</v>
      </c>
      <c r="AC72" s="22" t="str">
        <f>IFERROR(VLOOKUP(B72,BSA!$B$5:$I$1048576,8,0),"")</f>
        <v/>
      </c>
      <c r="AD72" s="22" t="s">
        <v>3994</v>
      </c>
      <c r="AE72" s="22"/>
      <c r="AF72" s="22"/>
      <c r="AG72" s="22" t="str">
        <f t="shared" si="8"/>
        <v/>
      </c>
      <c r="AH72" s="17" cm="1">
        <f t="array" ref="AH72">MAX(IF(ISOLASI!$B$5:$B$1048576='Data Training 2022'!B72,ISOLASI!$H$5:$H$1048576))</f>
        <v>0</v>
      </c>
      <c r="AI72" s="22" t="str">
        <f>IFERROR(VLOOKUP(B72,ISOLASI!$B$5:$I$1048576,8,0),"")</f>
        <v/>
      </c>
      <c r="AJ72" s="22"/>
      <c r="AK72" s="17" cm="1">
        <f t="array" ref="AK72">MAX(IF('DEKAT AIR'!$B$5:$B$1048576='Data Training 2022'!B72,'DEKAT AIR'!$H$5:$H$1048576))</f>
        <v>0</v>
      </c>
      <c r="AL72" s="22" t="str">
        <f>IFERROR(VLOOKUP(B72,'DEKAT AIR'!$B$5:$I$1048576,8,0),"")</f>
        <v/>
      </c>
      <c r="AM72" s="22"/>
      <c r="AN72" s="17" cm="1">
        <f t="array" ref="AN72">MAX(IF(KETINGGIAN!$B$5:$B$1048576='Data Training 2022'!B72,KETINGGIAN!$H$5:$H$1048576))</f>
        <v>0</v>
      </c>
      <c r="AO72" s="22" t="str">
        <f>IFERROR(VLOOKUP(B72,KETINGGIAN!$B$5:$I$1048576,8,0),"")</f>
        <v/>
      </c>
      <c r="AP72" s="22"/>
      <c r="AQ72" s="22"/>
      <c r="AR72" s="22"/>
      <c r="AS72" s="22"/>
      <c r="AT72" s="17" cm="1">
        <f t="array" ref="AT72">MAX(IF(TOOLSKEEPER!$B$5:$B$1048576='Data Training 2022'!B72,TOOLSKEEPER!$H$5:$H$1048576))</f>
        <v>0</v>
      </c>
      <c r="AU72" s="22" t="str">
        <f>IFERROR(VLOOKUP(B72,TOOLSKEEPER!$B$5:$I$1048576,8,0),"")</f>
        <v/>
      </c>
    </row>
    <row r="73" spans="1:47">
      <c r="A73" s="22">
        <f t="shared" ref="A73:A138" si="9">A72+1</f>
        <v>68</v>
      </c>
      <c r="B73" s="21" t="str">
        <f t="shared" si="0"/>
        <v>80004163</v>
      </c>
      <c r="C73" s="21">
        <v>80004163</v>
      </c>
      <c r="D73" s="22"/>
      <c r="E73" s="22" t="s">
        <v>3660</v>
      </c>
      <c r="F73" s="22" t="s">
        <v>1255</v>
      </c>
      <c r="G73" s="22" t="s">
        <v>1500</v>
      </c>
      <c r="H73" s="22" t="s">
        <v>3973</v>
      </c>
      <c r="I73" s="22" t="s">
        <v>3992</v>
      </c>
      <c r="J73" s="22"/>
      <c r="K73" s="21" t="s">
        <v>3993</v>
      </c>
      <c r="L73" s="21" t="s">
        <v>460</v>
      </c>
      <c r="M73" s="21" t="s">
        <v>3994</v>
      </c>
      <c r="N73" s="21"/>
      <c r="O73" s="17" t="str">
        <f>IFERROR(VLOOKUP(B73,POP!$B$5:$I$1048576,7,0),"")</f>
        <v/>
      </c>
      <c r="P73" s="17" t="str">
        <f>IFERROR(VLOOKUP(B73,POM!$B$5:$I$1048576,7,0),"")</f>
        <v/>
      </c>
      <c r="Q73" s="10" t="str">
        <f>IFERROR(VLOOKUP(B73,POU!$B$5:$I$1048576,7,0),"")</f>
        <v/>
      </c>
      <c r="R73" s="21" t="str">
        <f t="shared" si="6"/>
        <v>TARGET</v>
      </c>
      <c r="S73" s="17">
        <f>IFERROR(VLOOKUP(B73,'PEMBEKALAN POP'!$B$5:$I$1048576,7,0),"")</f>
        <v>44766</v>
      </c>
      <c r="T73" s="22" t="str">
        <f>IFERROR(VLOOKUP(B73,'PEMBEKALAN POP'!$B$5:$I$1048576,8,0),"")</f>
        <v>LULUS</v>
      </c>
      <c r="U73" s="21" t="s">
        <v>3994</v>
      </c>
      <c r="V73" s="17" t="e" cm="1">
        <f t="array" ref="V73">MAX(IF(INDUKSI!$B$5:$B$1048576='Data Training 2022'!B73,INDUKSI!$H$5:$H$1048576))</f>
        <v>#N/A</v>
      </c>
      <c r="W73" s="22" t="str">
        <f>IFERROR(VLOOKUP(B73,INDUKSI!$B$5:$I$1048576,8,0),"")</f>
        <v>LULUS</v>
      </c>
      <c r="X73" s="21" t="s">
        <v>3994</v>
      </c>
      <c r="Y73" s="17" cm="1">
        <f t="array" ref="Y73">MAX(IF(REINDUKSI!$B$5:$B$1048576='Data Training 2022'!B73,REINDUKSI!$H$5:$H$1048576))</f>
        <v>0</v>
      </c>
      <c r="Z73" s="22" t="str">
        <f>IFERROR(VLOOKUP(B73,REINDUKSI!$B$5:$I$1048576,8,0),"")</f>
        <v/>
      </c>
      <c r="AA73" s="22" t="str">
        <f t="shared" si="7"/>
        <v/>
      </c>
      <c r="AB73" s="17" cm="1">
        <f t="array" ref="AB73">MAX(IF(BSA!$B$5:$B$1048576='Data Training 2022'!B73,BSA!$H$5:$H$1048576))</f>
        <v>0</v>
      </c>
      <c r="AC73" s="22" t="str">
        <f>IFERROR(VLOOKUP(B73,BSA!$B$5:$I$1048576,8,0),"")</f>
        <v/>
      </c>
      <c r="AD73" s="22" t="s">
        <v>3994</v>
      </c>
      <c r="AE73" s="22"/>
      <c r="AF73" s="22"/>
      <c r="AG73" s="22" t="str">
        <f t="shared" si="8"/>
        <v/>
      </c>
      <c r="AH73" s="17" cm="1">
        <f t="array" ref="AH73">MAX(IF(ISOLASI!$B$5:$B$1048576='Data Training 2022'!B73,ISOLASI!$H$5:$H$1048576))</f>
        <v>0</v>
      </c>
      <c r="AI73" s="22" t="str">
        <f>IFERROR(VLOOKUP(B73,ISOLASI!$B$5:$I$1048576,8,0),"")</f>
        <v/>
      </c>
      <c r="AJ73" s="22"/>
      <c r="AK73" s="17" cm="1">
        <f t="array" ref="AK73">MAX(IF('DEKAT AIR'!$B$5:$B$1048576='Data Training 2022'!B73,'DEKAT AIR'!$H$5:$H$1048576))</f>
        <v>0</v>
      </c>
      <c r="AL73" s="22" t="str">
        <f>IFERROR(VLOOKUP(B73,'DEKAT AIR'!$B$5:$I$1048576,8,0),"")</f>
        <v/>
      </c>
      <c r="AM73" s="22"/>
      <c r="AN73" s="17" cm="1">
        <f t="array" ref="AN73">MAX(IF(KETINGGIAN!$B$5:$B$1048576='Data Training 2022'!B73,KETINGGIAN!$H$5:$H$1048576))</f>
        <v>0</v>
      </c>
      <c r="AO73" s="22" t="str">
        <f>IFERROR(VLOOKUP(B73,KETINGGIAN!$B$5:$I$1048576,8,0),"")</f>
        <v/>
      </c>
      <c r="AP73" s="22"/>
      <c r="AQ73" s="22"/>
      <c r="AR73" s="22"/>
      <c r="AS73" s="22"/>
      <c r="AT73" s="17" cm="1">
        <f t="array" ref="AT73">MAX(IF(TOOLSKEEPER!$B$5:$B$1048576='Data Training 2022'!B73,TOOLSKEEPER!$H$5:$H$1048576))</f>
        <v>0</v>
      </c>
      <c r="AU73" s="22" t="str">
        <f>IFERROR(VLOOKUP(B73,TOOLSKEEPER!$B$5:$I$1048576,8,0),"")</f>
        <v/>
      </c>
    </row>
    <row r="74" spans="1:47">
      <c r="A74" s="22">
        <f t="shared" si="9"/>
        <v>69</v>
      </c>
      <c r="B74" s="21" t="str">
        <f t="shared" si="0"/>
        <v>80004659</v>
      </c>
      <c r="C74" s="21">
        <v>80004659</v>
      </c>
      <c r="D74" s="22"/>
      <c r="E74" s="22" t="s">
        <v>4009</v>
      </c>
      <c r="F74" s="22" t="s">
        <v>1255</v>
      </c>
      <c r="G74" s="22" t="s">
        <v>1500</v>
      </c>
      <c r="H74" s="22" t="s">
        <v>3973</v>
      </c>
      <c r="I74" s="22" t="s">
        <v>3992</v>
      </c>
      <c r="J74" s="22"/>
      <c r="K74" s="21" t="s">
        <v>3993</v>
      </c>
      <c r="L74" s="21" t="s">
        <v>460</v>
      </c>
      <c r="M74" s="21" t="s">
        <v>4003</v>
      </c>
      <c r="N74" s="21"/>
      <c r="O74" s="17" t="str">
        <f>IFERROR(VLOOKUP(B74,POP!$B$5:$I$1048576,7,0),"")</f>
        <v/>
      </c>
      <c r="P74" s="17" t="str">
        <f>IFERROR(VLOOKUP(B74,POM!$B$5:$I$1048576,7,0),"")</f>
        <v/>
      </c>
      <c r="Q74" s="10" t="str">
        <f>IFERROR(VLOOKUP(B74,POU!$B$5:$I$1048576,7,0),"")</f>
        <v/>
      </c>
      <c r="R74" s="21" t="str">
        <f t="shared" si="6"/>
        <v/>
      </c>
      <c r="S74" s="17" t="str">
        <f>IFERROR(VLOOKUP(B74,'PEMBEKALAN POP'!$B$5:$I$1048576,7,0),"")</f>
        <v/>
      </c>
      <c r="T74" s="22" t="str">
        <f>IFERROR(VLOOKUP(B74,'PEMBEKALAN POP'!$B$5:$I$1048576,8,0),"")</f>
        <v/>
      </c>
      <c r="U74" s="21" t="s">
        <v>3994</v>
      </c>
      <c r="V74" s="17" t="e" cm="1">
        <f t="array" ref="V74">MAX(IF(INDUKSI!$B$5:$B$1048576='Data Training 2022'!B74,INDUKSI!$H$5:$H$1048576))</f>
        <v>#N/A</v>
      </c>
      <c r="W74" s="22" t="str">
        <f>IFERROR(VLOOKUP(B74,INDUKSI!$B$5:$I$1048576,8,0),"")</f>
        <v>LULUS</v>
      </c>
      <c r="X74" s="21" t="s">
        <v>3994</v>
      </c>
      <c r="Y74" s="17" cm="1">
        <f t="array" ref="Y74">MAX(IF(REINDUKSI!$B$5:$B$1048576='Data Training 2022'!B74,REINDUKSI!$H$5:$H$1048576))</f>
        <v>0</v>
      </c>
      <c r="Z74" s="22" t="str">
        <f>IFERROR(VLOOKUP(B74,REINDUKSI!$B$5:$I$1048576,8,0),"")</f>
        <v/>
      </c>
      <c r="AA74" s="22" t="str">
        <f t="shared" si="7"/>
        <v/>
      </c>
      <c r="AB74" s="17" cm="1">
        <f t="array" ref="AB74">MAX(IF(BSA!$B$5:$B$1048576='Data Training 2022'!B74,BSA!$H$5:$H$1048576))</f>
        <v>0</v>
      </c>
      <c r="AC74" s="22" t="str">
        <f>IFERROR(VLOOKUP(B74,BSA!$B$5:$I$1048576,8,0),"")</f>
        <v/>
      </c>
      <c r="AD74" s="22" t="s">
        <v>3994</v>
      </c>
      <c r="AE74" s="22"/>
      <c r="AF74" s="22"/>
      <c r="AG74" s="22" t="str">
        <f t="shared" si="8"/>
        <v/>
      </c>
      <c r="AH74" s="17" cm="1">
        <f t="array" ref="AH74">MAX(IF(ISOLASI!$B$5:$B$1048576='Data Training 2022'!B74,ISOLASI!$H$5:$H$1048576))</f>
        <v>0</v>
      </c>
      <c r="AI74" s="22" t="str">
        <f>IFERROR(VLOOKUP(B74,ISOLASI!$B$5:$I$1048576,8,0),"")</f>
        <v/>
      </c>
      <c r="AJ74" s="22"/>
      <c r="AK74" s="17" cm="1">
        <f t="array" ref="AK74">MAX(IF('DEKAT AIR'!$B$5:$B$1048576='Data Training 2022'!B74,'DEKAT AIR'!$H$5:$H$1048576))</f>
        <v>0</v>
      </c>
      <c r="AL74" s="22" t="str">
        <f>IFERROR(VLOOKUP(B74,'DEKAT AIR'!$B$5:$I$1048576,8,0),"")</f>
        <v/>
      </c>
      <c r="AM74" s="22"/>
      <c r="AN74" s="17" cm="1">
        <f t="array" ref="AN74">MAX(IF(KETINGGIAN!$B$5:$B$1048576='Data Training 2022'!B74,KETINGGIAN!$H$5:$H$1048576))</f>
        <v>0</v>
      </c>
      <c r="AO74" s="22" t="str">
        <f>IFERROR(VLOOKUP(B74,KETINGGIAN!$B$5:$I$1048576,8,0),"")</f>
        <v/>
      </c>
      <c r="AP74" s="22"/>
      <c r="AQ74" s="22"/>
      <c r="AR74" s="22"/>
      <c r="AS74" s="22"/>
      <c r="AT74" s="17" cm="1">
        <f t="array" ref="AT74">MAX(IF(TOOLSKEEPER!$B$5:$B$1048576='Data Training 2022'!B74,TOOLSKEEPER!$H$5:$H$1048576))</f>
        <v>0</v>
      </c>
      <c r="AU74" s="22" t="str">
        <f>IFERROR(VLOOKUP(B74,TOOLSKEEPER!$B$5:$I$1048576,8,0),"")</f>
        <v/>
      </c>
    </row>
    <row r="75" spans="1:47">
      <c r="A75" s="22">
        <f t="shared" si="9"/>
        <v>70</v>
      </c>
      <c r="B75" s="21" t="str">
        <f t="shared" si="0"/>
        <v>00118286</v>
      </c>
      <c r="C75" s="21" t="s">
        <v>4010</v>
      </c>
      <c r="D75" s="22"/>
      <c r="E75" s="22" t="s">
        <v>3500</v>
      </c>
      <c r="F75" s="22" t="s">
        <v>1255</v>
      </c>
      <c r="G75" s="22" t="s">
        <v>1500</v>
      </c>
      <c r="H75" s="22" t="s">
        <v>3973</v>
      </c>
      <c r="I75" s="22" t="s">
        <v>3992</v>
      </c>
      <c r="J75" s="22"/>
      <c r="K75" s="21" t="s">
        <v>3993</v>
      </c>
      <c r="L75" s="21" t="s">
        <v>460</v>
      </c>
      <c r="M75" s="21" t="s">
        <v>3994</v>
      </c>
      <c r="N75" s="21"/>
      <c r="O75" s="17" t="str">
        <f>IFERROR(VLOOKUP(B75,POP!$B$5:$I$1048576,7,0),"")</f>
        <v/>
      </c>
      <c r="P75" s="17" t="str">
        <f>IFERROR(VLOOKUP(B75,POM!$B$5:$I$1048576,7,0),"")</f>
        <v/>
      </c>
      <c r="Q75" s="10" t="str">
        <f>IFERROR(VLOOKUP(B75,POU!$B$5:$I$1048576,7,0),"")</f>
        <v/>
      </c>
      <c r="R75" s="21" t="str">
        <f t="shared" si="6"/>
        <v>TARGET</v>
      </c>
      <c r="S75" s="17" t="str">
        <f>IFERROR(VLOOKUP(B75,'PEMBEKALAN POP'!$B$5:$I$1048576,7,0),"")</f>
        <v/>
      </c>
      <c r="T75" s="22" t="str">
        <f>IFERROR(VLOOKUP(B75,'PEMBEKALAN POP'!$B$5:$I$1048576,8,0),"")</f>
        <v/>
      </c>
      <c r="U75" s="21" t="s">
        <v>3994</v>
      </c>
      <c r="V75" s="17" t="e" cm="1">
        <f t="array" ref="V75">MAX(IF(INDUKSI!$B$5:$B$1048576='Data Training 2022'!B75,INDUKSI!$H$5:$H$1048576))</f>
        <v>#N/A</v>
      </c>
      <c r="W75" s="22" t="str">
        <f>IFERROR(VLOOKUP(B75,INDUKSI!$B$5:$I$1048576,8,0),"")</f>
        <v>LULUS</v>
      </c>
      <c r="X75" s="21" t="s">
        <v>3994</v>
      </c>
      <c r="Y75" s="17" cm="1">
        <f t="array" ref="Y75">MAX(IF(REINDUKSI!$B$5:$B$1048576='Data Training 2022'!B75,REINDUKSI!$H$5:$H$1048576))</f>
        <v>44768</v>
      </c>
      <c r="Z75" s="22" t="str">
        <f>IFERROR(VLOOKUP(B75,REINDUKSI!$B$5:$I$1048576,8,0),"")</f>
        <v>LULUS</v>
      </c>
      <c r="AA75" s="22" t="str">
        <f t="shared" si="7"/>
        <v/>
      </c>
      <c r="AB75" s="17" cm="1">
        <f t="array" ref="AB75">MAX(IF(BSA!$B$5:$B$1048576='Data Training 2022'!B75,BSA!$H$5:$H$1048576))</f>
        <v>44693</v>
      </c>
      <c r="AC75" s="22" t="str">
        <f>IFERROR(VLOOKUP(B75,BSA!$B$5:$I$1048576,8,0),"")</f>
        <v>LULUS</v>
      </c>
      <c r="AD75" s="22" t="s">
        <v>3994</v>
      </c>
      <c r="AE75" s="22"/>
      <c r="AF75" s="22"/>
      <c r="AG75" s="22" t="str">
        <f t="shared" si="8"/>
        <v/>
      </c>
      <c r="AH75" s="17" cm="1">
        <f t="array" ref="AH75">MAX(IF(ISOLASI!$B$5:$B$1048576='Data Training 2022'!B75,ISOLASI!$H$5:$H$1048576))</f>
        <v>0</v>
      </c>
      <c r="AI75" s="22" t="str">
        <f>IFERROR(VLOOKUP(B75,ISOLASI!$B$5:$I$1048576,8,0),"")</f>
        <v/>
      </c>
      <c r="AJ75" s="22"/>
      <c r="AK75" s="17" cm="1">
        <f t="array" ref="AK75">MAX(IF('DEKAT AIR'!$B$5:$B$1048576='Data Training 2022'!B75,'DEKAT AIR'!$H$5:$H$1048576))</f>
        <v>0</v>
      </c>
      <c r="AL75" s="22" t="str">
        <f>IFERROR(VLOOKUP(B75,'DEKAT AIR'!$B$5:$I$1048576,8,0),"")</f>
        <v/>
      </c>
      <c r="AM75" s="22"/>
      <c r="AN75" s="17" cm="1">
        <f t="array" ref="AN75">MAX(IF(KETINGGIAN!$B$5:$B$1048576='Data Training 2022'!B75,KETINGGIAN!$H$5:$H$1048576))</f>
        <v>0</v>
      </c>
      <c r="AO75" s="22" t="str">
        <f>IFERROR(VLOOKUP(B75,KETINGGIAN!$B$5:$I$1048576,8,0),"")</f>
        <v/>
      </c>
      <c r="AP75" s="22"/>
      <c r="AQ75" s="22"/>
      <c r="AR75" s="22"/>
      <c r="AS75" s="22"/>
      <c r="AT75" s="17" cm="1">
        <f t="array" ref="AT75">MAX(IF(TOOLSKEEPER!$B$5:$B$1048576='Data Training 2022'!B75,TOOLSKEEPER!$H$5:$H$1048576))</f>
        <v>0</v>
      </c>
      <c r="AU75" s="22" t="str">
        <f>IFERROR(VLOOKUP(B75,TOOLSKEEPER!$B$5:$I$1048576,8,0),"")</f>
        <v/>
      </c>
    </row>
    <row r="76" spans="1:47">
      <c r="A76" s="22">
        <f t="shared" si="9"/>
        <v>71</v>
      </c>
      <c r="B76" s="21" t="str">
        <f t="shared" si="0"/>
        <v>80004899</v>
      </c>
      <c r="C76" s="21">
        <v>80004899</v>
      </c>
      <c r="D76" s="22"/>
      <c r="E76" s="22" t="s">
        <v>3274</v>
      </c>
      <c r="F76" s="22" t="s">
        <v>1255</v>
      </c>
      <c r="G76" s="22" t="s">
        <v>1500</v>
      </c>
      <c r="H76" s="22" t="s">
        <v>3973</v>
      </c>
      <c r="I76" s="22" t="s">
        <v>3992</v>
      </c>
      <c r="J76" s="22"/>
      <c r="K76" s="21" t="s">
        <v>3993</v>
      </c>
      <c r="L76" s="21" t="s">
        <v>460</v>
      </c>
      <c r="M76" s="21" t="s">
        <v>3994</v>
      </c>
      <c r="N76" s="21"/>
      <c r="O76" s="17" t="str">
        <f>IFERROR(VLOOKUP(B76,POP!$B$5:$I$1048576,7,0),"")</f>
        <v/>
      </c>
      <c r="P76" s="17" t="str">
        <f>IFERROR(VLOOKUP(B76,POM!$B$5:$I$1048576,7,0),"")</f>
        <v/>
      </c>
      <c r="Q76" s="10" t="str">
        <f>IFERROR(VLOOKUP(B76,POU!$B$5:$I$1048576,7,0),"")</f>
        <v/>
      </c>
      <c r="R76" s="21" t="str">
        <f t="shared" si="6"/>
        <v>TARGET</v>
      </c>
      <c r="S76" s="17" t="str">
        <f>IFERROR(VLOOKUP(B76,'PEMBEKALAN POP'!$B$5:$I$1048576,7,0),"")</f>
        <v/>
      </c>
      <c r="T76" s="22" t="str">
        <f>IFERROR(VLOOKUP(B76,'PEMBEKALAN POP'!$B$5:$I$1048576,8,0),"")</f>
        <v/>
      </c>
      <c r="U76" s="21" t="s">
        <v>3994</v>
      </c>
      <c r="V76" s="17" t="e" cm="1">
        <f t="array" ref="V76">MAX(IF(INDUKSI!$B$5:$B$1048576='Data Training 2022'!B76,INDUKSI!$H$5:$H$1048576))</f>
        <v>#N/A</v>
      </c>
      <c r="W76" s="22" t="str">
        <f>IFERROR(VLOOKUP(B76,INDUKSI!$B$5:$I$1048576,8,0),"")</f>
        <v>LULUS</v>
      </c>
      <c r="X76" s="21" t="s">
        <v>3994</v>
      </c>
      <c r="Y76" s="17" cm="1">
        <f t="array" ref="Y76">MAX(IF(REINDUKSI!$B$5:$B$1048576='Data Training 2022'!B76,REINDUKSI!$H$5:$H$1048576))</f>
        <v>0</v>
      </c>
      <c r="Z76" s="22" t="str">
        <f>IFERROR(VLOOKUP(B76,REINDUKSI!$B$5:$I$1048576,8,0),"")</f>
        <v/>
      </c>
      <c r="AA76" s="22" t="str">
        <f t="shared" si="7"/>
        <v/>
      </c>
      <c r="AB76" s="17" cm="1">
        <f t="array" ref="AB76">MAX(IF(BSA!$B$5:$B$1048576='Data Training 2022'!B76,BSA!$H$5:$H$1048576))</f>
        <v>0</v>
      </c>
      <c r="AC76" s="22" t="str">
        <f>IFERROR(VLOOKUP(B76,BSA!$B$5:$I$1048576,8,0),"")</f>
        <v/>
      </c>
      <c r="AD76" s="22" t="s">
        <v>3994</v>
      </c>
      <c r="AE76" s="22"/>
      <c r="AF76" s="22"/>
      <c r="AG76" s="22" t="str">
        <f t="shared" si="8"/>
        <v/>
      </c>
      <c r="AH76" s="17" cm="1">
        <f t="array" ref="AH76">MAX(IF(ISOLASI!$B$5:$B$1048576='Data Training 2022'!B76,ISOLASI!$H$5:$H$1048576))</f>
        <v>0</v>
      </c>
      <c r="AI76" s="22" t="str">
        <f>IFERROR(VLOOKUP(B76,ISOLASI!$B$5:$I$1048576,8,0),"")</f>
        <v/>
      </c>
      <c r="AJ76" s="22"/>
      <c r="AK76" s="17" cm="1">
        <f t="array" ref="AK76">MAX(IF('DEKAT AIR'!$B$5:$B$1048576='Data Training 2022'!B76,'DEKAT AIR'!$H$5:$H$1048576))</f>
        <v>0</v>
      </c>
      <c r="AL76" s="22" t="str">
        <f>IFERROR(VLOOKUP(B76,'DEKAT AIR'!$B$5:$I$1048576,8,0),"")</f>
        <v/>
      </c>
      <c r="AM76" s="22"/>
      <c r="AN76" s="17" cm="1">
        <f t="array" ref="AN76">MAX(IF(KETINGGIAN!$B$5:$B$1048576='Data Training 2022'!B76,KETINGGIAN!$H$5:$H$1048576))</f>
        <v>0</v>
      </c>
      <c r="AO76" s="22" t="str">
        <f>IFERROR(VLOOKUP(B76,KETINGGIAN!$B$5:$I$1048576,8,0),"")</f>
        <v/>
      </c>
      <c r="AP76" s="22"/>
      <c r="AQ76" s="22"/>
      <c r="AR76" s="22"/>
      <c r="AS76" s="22"/>
      <c r="AT76" s="17" cm="1">
        <f t="array" ref="AT76">MAX(IF(TOOLSKEEPER!$B$5:$B$1048576='Data Training 2022'!B76,TOOLSKEEPER!$H$5:$H$1048576))</f>
        <v>0</v>
      </c>
      <c r="AU76" s="22" t="str">
        <f>IFERROR(VLOOKUP(B76,TOOLSKEEPER!$B$5:$I$1048576,8,0),"")</f>
        <v/>
      </c>
    </row>
    <row r="77" spans="1:47">
      <c r="A77" s="22">
        <f t="shared" si="9"/>
        <v>72</v>
      </c>
      <c r="B77" s="21" t="str">
        <f t="shared" si="0"/>
        <v>80004895</v>
      </c>
      <c r="C77" s="21">
        <v>80004895</v>
      </c>
      <c r="D77" s="22"/>
      <c r="E77" s="22" t="s">
        <v>4011</v>
      </c>
      <c r="F77" s="22" t="s">
        <v>1255</v>
      </c>
      <c r="G77" s="22" t="s">
        <v>1500</v>
      </c>
      <c r="H77" s="22" t="s">
        <v>3973</v>
      </c>
      <c r="I77" s="22" t="s">
        <v>3992</v>
      </c>
      <c r="J77" s="22"/>
      <c r="K77" s="21" t="s">
        <v>3993</v>
      </c>
      <c r="L77" s="21" t="s">
        <v>460</v>
      </c>
      <c r="M77" s="21" t="s">
        <v>3994</v>
      </c>
      <c r="N77" s="21"/>
      <c r="O77" s="17" t="str">
        <f>IFERROR(VLOOKUP(B77,POP!$B$5:$I$1048576,7,0),"")</f>
        <v/>
      </c>
      <c r="P77" s="17" t="str">
        <f>IFERROR(VLOOKUP(B77,POM!$B$5:$I$1048576,7,0),"")</f>
        <v/>
      </c>
      <c r="Q77" s="10" t="str">
        <f>IFERROR(VLOOKUP(B77,POU!$B$5:$I$1048576,7,0),"")</f>
        <v/>
      </c>
      <c r="R77" s="21" t="str">
        <f t="shared" si="6"/>
        <v>TARGET</v>
      </c>
      <c r="S77" s="17">
        <f>IFERROR(VLOOKUP(B77,'PEMBEKALAN POP'!$B$5:$I$1048576,7,0),"")</f>
        <v>44792</v>
      </c>
      <c r="T77" s="22" t="str">
        <f>IFERROR(VLOOKUP(B77,'PEMBEKALAN POP'!$B$5:$I$1048576,8,0),"")</f>
        <v>LULUS</v>
      </c>
      <c r="U77" s="21" t="s">
        <v>3994</v>
      </c>
      <c r="V77" s="17" t="e" cm="1">
        <f t="array" ref="V77">MAX(IF(INDUKSI!$B$5:$B$1048576='Data Training 2022'!B77,INDUKSI!$H$5:$H$1048576))</f>
        <v>#N/A</v>
      </c>
      <c r="W77" s="22" t="str">
        <f>IFERROR(VLOOKUP(B77,INDUKSI!$B$5:$I$1048576,8,0),"")</f>
        <v>LULUS</v>
      </c>
      <c r="X77" s="21" t="s">
        <v>3994</v>
      </c>
      <c r="Y77" s="17" cm="1">
        <f t="array" ref="Y77">MAX(IF(REINDUKSI!$B$5:$B$1048576='Data Training 2022'!B77,REINDUKSI!$H$5:$H$1048576))</f>
        <v>0</v>
      </c>
      <c r="Z77" s="22" t="str">
        <f>IFERROR(VLOOKUP(B77,REINDUKSI!$B$5:$I$1048576,8,0),"")</f>
        <v/>
      </c>
      <c r="AA77" s="22" t="str">
        <f t="shared" si="7"/>
        <v/>
      </c>
      <c r="AB77" s="17" cm="1">
        <f t="array" ref="AB77">MAX(IF(BSA!$B$5:$B$1048576='Data Training 2022'!B77,BSA!$H$5:$H$1048576))</f>
        <v>44731</v>
      </c>
      <c r="AC77" s="22" t="str">
        <f>IFERROR(VLOOKUP(B77,BSA!$B$5:$I$1048576,8,0),"")</f>
        <v>LULUS</v>
      </c>
      <c r="AD77" s="22" t="s">
        <v>3994</v>
      </c>
      <c r="AE77" s="22"/>
      <c r="AF77" s="22"/>
      <c r="AG77" s="22" t="str">
        <f t="shared" si="8"/>
        <v/>
      </c>
      <c r="AH77" s="17" cm="1">
        <f t="array" ref="AH77">MAX(IF(ISOLASI!$B$5:$B$1048576='Data Training 2022'!B77,ISOLASI!$H$5:$H$1048576))</f>
        <v>0</v>
      </c>
      <c r="AI77" s="22" t="str">
        <f>IFERROR(VLOOKUP(B77,ISOLASI!$B$5:$I$1048576,8,0),"")</f>
        <v/>
      </c>
      <c r="AJ77" s="22"/>
      <c r="AK77" s="17" cm="1">
        <f t="array" ref="AK77">MAX(IF('DEKAT AIR'!$B$5:$B$1048576='Data Training 2022'!B77,'DEKAT AIR'!$H$5:$H$1048576))</f>
        <v>0</v>
      </c>
      <c r="AL77" s="22" t="str">
        <f>IFERROR(VLOOKUP(B77,'DEKAT AIR'!$B$5:$I$1048576,8,0),"")</f>
        <v/>
      </c>
      <c r="AM77" s="22"/>
      <c r="AN77" s="17" cm="1">
        <f t="array" ref="AN77">MAX(IF(KETINGGIAN!$B$5:$B$1048576='Data Training 2022'!B77,KETINGGIAN!$H$5:$H$1048576))</f>
        <v>0</v>
      </c>
      <c r="AO77" s="22" t="str">
        <f>IFERROR(VLOOKUP(B77,KETINGGIAN!$B$5:$I$1048576,8,0),"")</f>
        <v/>
      </c>
      <c r="AP77" s="22"/>
      <c r="AQ77" s="22"/>
      <c r="AR77" s="22"/>
      <c r="AS77" s="22"/>
      <c r="AT77" s="17" cm="1">
        <f t="array" ref="AT77">MAX(IF(TOOLSKEEPER!$B$5:$B$1048576='Data Training 2022'!B77,TOOLSKEEPER!$H$5:$H$1048576))</f>
        <v>0</v>
      </c>
      <c r="AU77" s="22" t="str">
        <f>IFERROR(VLOOKUP(B77,TOOLSKEEPER!$B$5:$I$1048576,8,0),"")</f>
        <v/>
      </c>
    </row>
    <row r="78" spans="1:47">
      <c r="A78" s="22">
        <f t="shared" si="9"/>
        <v>73</v>
      </c>
      <c r="B78" s="21" t="str">
        <f t="shared" si="0"/>
        <v>80003221</v>
      </c>
      <c r="C78" s="21">
        <v>80003221</v>
      </c>
      <c r="D78" s="22"/>
      <c r="E78" s="22" t="s">
        <v>2898</v>
      </c>
      <c r="F78" s="22" t="s">
        <v>1255</v>
      </c>
      <c r="G78" s="22" t="s">
        <v>4012</v>
      </c>
      <c r="H78" s="22" t="s">
        <v>3973</v>
      </c>
      <c r="I78" s="22" t="s">
        <v>3992</v>
      </c>
      <c r="J78" s="22"/>
      <c r="K78" s="21" t="s">
        <v>4002</v>
      </c>
      <c r="L78" s="21" t="s">
        <v>372</v>
      </c>
      <c r="M78" s="21" t="s">
        <v>4003</v>
      </c>
      <c r="N78" s="21"/>
      <c r="O78" s="17" t="str">
        <f>IFERROR(VLOOKUP(B78,POP!$B$5:$I$1048576,7,0),"")</f>
        <v/>
      </c>
      <c r="P78" s="17" t="str">
        <f>IFERROR(VLOOKUP(B78,POM!$B$5:$I$1048576,7,0),"")</f>
        <v/>
      </c>
      <c r="Q78" s="10" t="str">
        <f>IFERROR(VLOOKUP(B78,POU!$B$5:$I$1048576,7,0),"")</f>
        <v/>
      </c>
      <c r="R78" s="21" t="str">
        <f t="shared" si="6"/>
        <v/>
      </c>
      <c r="S78" s="17" t="str">
        <f>IFERROR(VLOOKUP(B78,'PEMBEKALAN POP'!$B$5:$I$1048576,7,0),"")</f>
        <v/>
      </c>
      <c r="T78" s="22" t="str">
        <f>IFERROR(VLOOKUP(B78,'PEMBEKALAN POP'!$B$5:$I$1048576,8,0),"")</f>
        <v/>
      </c>
      <c r="U78" s="21" t="s">
        <v>3994</v>
      </c>
      <c r="V78" s="17" t="e" cm="1">
        <f t="array" ref="V78">MAX(IF(INDUKSI!$B$5:$B$1048576='Data Training 2022'!B78,INDUKSI!$H$5:$H$1048576))</f>
        <v>#N/A</v>
      </c>
      <c r="W78" s="22" t="str">
        <f>IFERROR(VLOOKUP(B78,INDUKSI!$B$5:$I$1048576,8,0),"")</f>
        <v>LULUS</v>
      </c>
      <c r="X78" s="21" t="s">
        <v>3994</v>
      </c>
      <c r="Y78" s="17" cm="1">
        <f t="array" ref="Y78">MAX(IF(REINDUKSI!$B$5:$B$1048576='Data Training 2022'!B78,REINDUKSI!$H$5:$H$1048576))</f>
        <v>0</v>
      </c>
      <c r="Z78" s="22" t="str">
        <f>IFERROR(VLOOKUP(B78,REINDUKSI!$B$5:$I$1048576,8,0),"")</f>
        <v/>
      </c>
      <c r="AA78" s="22" t="str">
        <f t="shared" si="7"/>
        <v/>
      </c>
      <c r="AB78" s="17" cm="1">
        <f t="array" ref="AB78">MAX(IF(BSA!$B$5:$B$1048576='Data Training 2022'!B78,BSA!$H$5:$H$1048576))</f>
        <v>0</v>
      </c>
      <c r="AC78" s="22" t="str">
        <f>IFERROR(VLOOKUP(B78,BSA!$B$5:$I$1048576,8,0),"")</f>
        <v/>
      </c>
      <c r="AD78" s="22" t="s">
        <v>3994</v>
      </c>
      <c r="AE78" s="22"/>
      <c r="AF78" s="22"/>
      <c r="AG78" s="22" t="str">
        <f t="shared" si="8"/>
        <v/>
      </c>
      <c r="AH78" s="17" cm="1">
        <f t="array" ref="AH78">MAX(IF(ISOLASI!$B$5:$B$1048576='Data Training 2022'!B78,ISOLASI!$H$5:$H$1048576))</f>
        <v>0</v>
      </c>
      <c r="AI78" s="22" t="str">
        <f>IFERROR(VLOOKUP(B78,ISOLASI!$B$5:$I$1048576,8,0),"")</f>
        <v/>
      </c>
      <c r="AJ78" s="22"/>
      <c r="AK78" s="17" cm="1">
        <f t="array" ref="AK78">MAX(IF('DEKAT AIR'!$B$5:$B$1048576='Data Training 2022'!B78,'DEKAT AIR'!$H$5:$H$1048576))</f>
        <v>0</v>
      </c>
      <c r="AL78" s="22" t="str">
        <f>IFERROR(VLOOKUP(B78,'DEKAT AIR'!$B$5:$I$1048576,8,0),"")</f>
        <v/>
      </c>
      <c r="AM78" s="22"/>
      <c r="AN78" s="17" cm="1">
        <f t="array" ref="AN78">MAX(IF(KETINGGIAN!$B$5:$B$1048576='Data Training 2022'!B78,KETINGGIAN!$H$5:$H$1048576))</f>
        <v>0</v>
      </c>
      <c r="AO78" s="22" t="str">
        <f>IFERROR(VLOOKUP(B78,KETINGGIAN!$B$5:$I$1048576,8,0),"")</f>
        <v/>
      </c>
      <c r="AP78" s="22"/>
      <c r="AQ78" s="22"/>
      <c r="AR78" s="22"/>
      <c r="AS78" s="22"/>
      <c r="AT78" s="17" cm="1">
        <f t="array" ref="AT78">MAX(IF(TOOLSKEEPER!$B$5:$B$1048576='Data Training 2022'!B78,TOOLSKEEPER!$H$5:$H$1048576))</f>
        <v>0</v>
      </c>
      <c r="AU78" s="22" t="str">
        <f>IFERROR(VLOOKUP(B78,TOOLSKEEPER!$B$5:$I$1048576,8,0),"")</f>
        <v/>
      </c>
    </row>
    <row r="79" spans="1:47">
      <c r="A79" s="22">
        <f t="shared" si="9"/>
        <v>74</v>
      </c>
      <c r="B79" s="21" t="str">
        <f t="shared" si="0"/>
        <v>80001838</v>
      </c>
      <c r="C79" s="21" t="s">
        <v>2932</v>
      </c>
      <c r="D79" s="22"/>
      <c r="E79" s="22" t="s">
        <v>2933</v>
      </c>
      <c r="F79" s="22" t="s">
        <v>1255</v>
      </c>
      <c r="G79" s="22" t="s">
        <v>2934</v>
      </c>
      <c r="H79" s="22" t="s">
        <v>3973</v>
      </c>
      <c r="I79" s="22" t="s">
        <v>3992</v>
      </c>
      <c r="J79" s="22"/>
      <c r="K79" s="21" t="s">
        <v>4002</v>
      </c>
      <c r="L79" s="21" t="s">
        <v>372</v>
      </c>
      <c r="M79" s="21" t="s">
        <v>4003</v>
      </c>
      <c r="N79" s="21"/>
      <c r="O79" s="17" t="str">
        <f>IFERROR(VLOOKUP(B79,POP!$B$5:$I$1048576,7,0),"")</f>
        <v/>
      </c>
      <c r="P79" s="17" t="str">
        <f>IFERROR(VLOOKUP(B79,POM!$B$5:$I$1048576,7,0),"")</f>
        <v/>
      </c>
      <c r="Q79" s="10" t="str">
        <f>IFERROR(VLOOKUP(B79,POU!$B$5:$I$1048576,7,0),"")</f>
        <v/>
      </c>
      <c r="R79" s="21" t="str">
        <f t="shared" si="6"/>
        <v/>
      </c>
      <c r="S79" s="17" t="str">
        <f>IFERROR(VLOOKUP(B79,'PEMBEKALAN POP'!$B$5:$I$1048576,7,0),"")</f>
        <v/>
      </c>
      <c r="T79" s="22" t="str">
        <f>IFERROR(VLOOKUP(B79,'PEMBEKALAN POP'!$B$5:$I$1048576,8,0),"")</f>
        <v/>
      </c>
      <c r="U79" s="21" t="s">
        <v>3994</v>
      </c>
      <c r="V79" s="17" t="e" cm="1">
        <f t="array" ref="V79">MAX(IF(INDUKSI!$B$5:$B$1048576='Data Training 2022'!B79,INDUKSI!$H$5:$H$1048576))</f>
        <v>#N/A</v>
      </c>
      <c r="W79" s="22" t="str">
        <f>IFERROR(VLOOKUP(B79,INDUKSI!$B$5:$I$1048576,8,0),"")</f>
        <v>LULUS</v>
      </c>
      <c r="X79" s="21" t="s">
        <v>3994</v>
      </c>
      <c r="Y79" s="17" cm="1">
        <f t="array" ref="Y79">MAX(IF(REINDUKSI!$B$5:$B$1048576='Data Training 2022'!B79,REINDUKSI!$H$5:$H$1048576))</f>
        <v>0</v>
      </c>
      <c r="Z79" s="22" t="str">
        <f>IFERROR(VLOOKUP(B79,REINDUKSI!$B$5:$I$1048576,8,0),"")</f>
        <v/>
      </c>
      <c r="AA79" s="22" t="str">
        <f t="shared" si="7"/>
        <v/>
      </c>
      <c r="AB79" s="17" cm="1">
        <f t="array" ref="AB79">MAX(IF(BSA!$B$5:$B$1048576='Data Training 2022'!B79,BSA!$H$5:$H$1048576))</f>
        <v>0</v>
      </c>
      <c r="AC79" s="22" t="str">
        <f>IFERROR(VLOOKUP(B79,BSA!$B$5:$I$1048576,8,0),"")</f>
        <v/>
      </c>
      <c r="AD79" s="22" t="s">
        <v>3994</v>
      </c>
      <c r="AE79" s="22"/>
      <c r="AF79" s="22"/>
      <c r="AG79" s="22" t="str">
        <f t="shared" si="8"/>
        <v/>
      </c>
      <c r="AH79" s="17" cm="1">
        <f t="array" ref="AH79">MAX(IF(ISOLASI!$B$5:$B$1048576='Data Training 2022'!B79,ISOLASI!$H$5:$H$1048576))</f>
        <v>0</v>
      </c>
      <c r="AI79" s="22" t="str">
        <f>IFERROR(VLOOKUP(B79,ISOLASI!$B$5:$I$1048576,8,0),"")</f>
        <v/>
      </c>
      <c r="AJ79" s="22"/>
      <c r="AK79" s="17" cm="1">
        <f t="array" ref="AK79">MAX(IF('DEKAT AIR'!$B$5:$B$1048576='Data Training 2022'!B79,'DEKAT AIR'!$H$5:$H$1048576))</f>
        <v>0</v>
      </c>
      <c r="AL79" s="22" t="str">
        <f>IFERROR(VLOOKUP(B79,'DEKAT AIR'!$B$5:$I$1048576,8,0),"")</f>
        <v/>
      </c>
      <c r="AM79" s="22"/>
      <c r="AN79" s="17" cm="1">
        <f t="array" ref="AN79">MAX(IF(KETINGGIAN!$B$5:$B$1048576='Data Training 2022'!B79,KETINGGIAN!$H$5:$H$1048576))</f>
        <v>0</v>
      </c>
      <c r="AO79" s="22" t="str">
        <f>IFERROR(VLOOKUP(B79,KETINGGIAN!$B$5:$I$1048576,8,0),"")</f>
        <v/>
      </c>
      <c r="AP79" s="22"/>
      <c r="AQ79" s="22"/>
      <c r="AR79" s="22"/>
      <c r="AS79" s="22"/>
      <c r="AT79" s="17" cm="1">
        <f t="array" ref="AT79">MAX(IF(TOOLSKEEPER!$B$5:$B$1048576='Data Training 2022'!B79,TOOLSKEEPER!$H$5:$H$1048576))</f>
        <v>0</v>
      </c>
      <c r="AU79" s="22" t="str">
        <f>IFERROR(VLOOKUP(B79,TOOLSKEEPER!$B$5:$I$1048576,8,0),"")</f>
        <v/>
      </c>
    </row>
    <row r="80" spans="1:47">
      <c r="A80" s="22">
        <f t="shared" si="9"/>
        <v>75</v>
      </c>
      <c r="B80" s="21" t="str">
        <f t="shared" si="0"/>
        <v>80000770</v>
      </c>
      <c r="C80" s="21" t="s">
        <v>2862</v>
      </c>
      <c r="D80" s="22"/>
      <c r="E80" s="22" t="s">
        <v>2863</v>
      </c>
      <c r="F80" s="22" t="s">
        <v>1255</v>
      </c>
      <c r="G80" s="22" t="s">
        <v>2864</v>
      </c>
      <c r="H80" s="22" t="s">
        <v>3973</v>
      </c>
      <c r="I80" s="22" t="s">
        <v>3992</v>
      </c>
      <c r="J80" s="22"/>
      <c r="K80" s="21" t="s">
        <v>4002</v>
      </c>
      <c r="L80" s="21" t="s">
        <v>372</v>
      </c>
      <c r="M80" s="21" t="s">
        <v>4003</v>
      </c>
      <c r="N80" s="21"/>
      <c r="O80" s="17" t="str">
        <f>IFERROR(VLOOKUP(B80,POP!$B$5:$I$1048576,7,0),"")</f>
        <v/>
      </c>
      <c r="P80" s="17" t="str">
        <f>IFERROR(VLOOKUP(B80,POM!$B$5:$I$1048576,7,0),"")</f>
        <v/>
      </c>
      <c r="Q80" s="10" t="str">
        <f>IFERROR(VLOOKUP(B80,POU!$B$5:$I$1048576,7,0),"")</f>
        <v/>
      </c>
      <c r="R80" s="21" t="str">
        <f t="shared" si="6"/>
        <v/>
      </c>
      <c r="S80" s="17" t="str">
        <f>IFERROR(VLOOKUP(B80,'PEMBEKALAN POP'!$B$5:$I$1048576,7,0),"")</f>
        <v/>
      </c>
      <c r="T80" s="22" t="str">
        <f>IFERROR(VLOOKUP(B80,'PEMBEKALAN POP'!$B$5:$I$1048576,8,0),"")</f>
        <v/>
      </c>
      <c r="U80" s="21" t="s">
        <v>3994</v>
      </c>
      <c r="V80" s="17" t="e" cm="1">
        <f t="array" ref="V80">MAX(IF(INDUKSI!$B$5:$B$1048576='Data Training 2022'!B80,INDUKSI!$H$5:$H$1048576))</f>
        <v>#N/A</v>
      </c>
      <c r="W80" s="22" t="str">
        <f>IFERROR(VLOOKUP(B80,INDUKSI!$B$5:$I$1048576,8,0),"")</f>
        <v>LULUS</v>
      </c>
      <c r="X80" s="21" t="s">
        <v>3994</v>
      </c>
      <c r="Y80" s="17" cm="1">
        <f t="array" ref="Y80">MAX(IF(REINDUKSI!$B$5:$B$1048576='Data Training 2022'!B80,REINDUKSI!$H$5:$H$1048576))</f>
        <v>0</v>
      </c>
      <c r="Z80" s="22" t="str">
        <f>IFERROR(VLOOKUP(B80,REINDUKSI!$B$5:$I$1048576,8,0),"")</f>
        <v/>
      </c>
      <c r="AA80" s="22" t="str">
        <f t="shared" si="7"/>
        <v/>
      </c>
      <c r="AB80" s="17" cm="1">
        <f t="array" ref="AB80">MAX(IF(BSA!$B$5:$B$1048576='Data Training 2022'!B80,BSA!$H$5:$H$1048576))</f>
        <v>0</v>
      </c>
      <c r="AC80" s="22" t="str">
        <f>IFERROR(VLOOKUP(B80,BSA!$B$5:$I$1048576,8,0),"")</f>
        <v/>
      </c>
      <c r="AD80" s="22" t="s">
        <v>3994</v>
      </c>
      <c r="AE80" s="22"/>
      <c r="AF80" s="22"/>
      <c r="AG80" s="22" t="str">
        <f t="shared" si="8"/>
        <v/>
      </c>
      <c r="AH80" s="17" cm="1">
        <f t="array" ref="AH80">MAX(IF(ISOLASI!$B$5:$B$1048576='Data Training 2022'!B80,ISOLASI!$H$5:$H$1048576))</f>
        <v>0</v>
      </c>
      <c r="AI80" s="22" t="str">
        <f>IFERROR(VLOOKUP(B80,ISOLASI!$B$5:$I$1048576,8,0),"")</f>
        <v/>
      </c>
      <c r="AJ80" s="22"/>
      <c r="AK80" s="17" cm="1">
        <f t="array" ref="AK80">MAX(IF('DEKAT AIR'!$B$5:$B$1048576='Data Training 2022'!B80,'DEKAT AIR'!$H$5:$H$1048576))</f>
        <v>0</v>
      </c>
      <c r="AL80" s="22" t="str">
        <f>IFERROR(VLOOKUP(B80,'DEKAT AIR'!$B$5:$I$1048576,8,0),"")</f>
        <v/>
      </c>
      <c r="AM80" s="22"/>
      <c r="AN80" s="17" cm="1">
        <f t="array" ref="AN80">MAX(IF(KETINGGIAN!$B$5:$B$1048576='Data Training 2022'!B80,KETINGGIAN!$H$5:$H$1048576))</f>
        <v>0</v>
      </c>
      <c r="AO80" s="22" t="str">
        <f>IFERROR(VLOOKUP(B80,KETINGGIAN!$B$5:$I$1048576,8,0),"")</f>
        <v/>
      </c>
      <c r="AP80" s="22"/>
      <c r="AQ80" s="22"/>
      <c r="AR80" s="22"/>
      <c r="AS80" s="22"/>
      <c r="AT80" s="17" cm="1">
        <f t="array" ref="AT80">MAX(IF(TOOLSKEEPER!$B$5:$B$1048576='Data Training 2022'!B80,TOOLSKEEPER!$H$5:$H$1048576))</f>
        <v>0</v>
      </c>
      <c r="AU80" s="22" t="str">
        <f>IFERROR(VLOOKUP(B80,TOOLSKEEPER!$B$5:$I$1048576,8,0),"")</f>
        <v/>
      </c>
    </row>
    <row r="81" spans="1:47">
      <c r="A81" s="22">
        <f t="shared" si="9"/>
        <v>76</v>
      </c>
      <c r="B81" s="21" t="str">
        <f>TEXT(C81,"00000000")</f>
        <v>00109388</v>
      </c>
      <c r="C81" s="21" t="s">
        <v>3575</v>
      </c>
      <c r="D81" s="22"/>
      <c r="E81" s="22" t="s">
        <v>3576</v>
      </c>
      <c r="F81" s="22" t="s">
        <v>1255</v>
      </c>
      <c r="G81" s="22" t="s">
        <v>3996</v>
      </c>
      <c r="H81" s="22" t="s">
        <v>386</v>
      </c>
      <c r="I81" s="22" t="s">
        <v>3992</v>
      </c>
      <c r="J81" s="22"/>
      <c r="K81" s="21" t="s">
        <v>3993</v>
      </c>
      <c r="L81" s="21" t="s">
        <v>460</v>
      </c>
      <c r="M81" s="21" t="s">
        <v>3994</v>
      </c>
      <c r="N81" s="21" t="s">
        <v>3995</v>
      </c>
      <c r="O81" s="17">
        <f>IFERROR(VLOOKUP(B81,POP!$B$5:$I$1048576,7,0),"")</f>
        <v>42354</v>
      </c>
      <c r="P81" s="17" t="str">
        <f>IFERROR(VLOOKUP(B81,POM!$B$5:$I$1048576,7,0),"")</f>
        <v/>
      </c>
      <c r="Q81" s="10" t="str">
        <f>IFERROR(VLOOKUP(B81,POU!$B$5:$I$1048576,7,0),"")</f>
        <v/>
      </c>
      <c r="R81" s="21" t="str">
        <f t="shared" si="6"/>
        <v/>
      </c>
      <c r="S81" s="17" t="str">
        <f>IFERROR(VLOOKUP(B81,'PEMBEKALAN POP'!$B$5:$I$1048576,7,0),"")</f>
        <v/>
      </c>
      <c r="T81" s="22" t="str">
        <f>IFERROR(VLOOKUP(B81,'PEMBEKALAN POP'!$B$5:$I$1048576,8,0),"")</f>
        <v/>
      </c>
      <c r="U81" s="21" t="s">
        <v>3994</v>
      </c>
      <c r="V81" s="17" t="e" cm="1">
        <f t="array" ref="V81">MAX(IF(INDUKSI!$B$5:$B$1048576='Data Training 2022'!B81,INDUKSI!$H$5:$H$1048576))</f>
        <v>#N/A</v>
      </c>
      <c r="W81" s="22" t="str">
        <f>IFERROR(VLOOKUP(B81,INDUKSI!$B$5:$I$1048576,8,0),"")</f>
        <v>LULUS</v>
      </c>
      <c r="X81" s="21" t="s">
        <v>3994</v>
      </c>
      <c r="Y81" s="17" cm="1">
        <f t="array" ref="Y81">MAX(IF(REINDUKSI!$B$5:$B$1048576='Data Training 2022'!B81,REINDUKSI!$H$5:$H$1048576))</f>
        <v>0</v>
      </c>
      <c r="Z81" s="22" t="str">
        <f>IFERROR(VLOOKUP(B81,REINDUKSI!$B$5:$I$1048576,8,0),"")</f>
        <v/>
      </c>
      <c r="AA81" s="22" t="str">
        <f t="shared" si="7"/>
        <v/>
      </c>
      <c r="AB81" s="17" cm="1">
        <f t="array" ref="AB81">MAX(IF(BSA!$B$5:$B$1048576='Data Training 2022'!B81,BSA!$H$5:$H$1048576))</f>
        <v>0</v>
      </c>
      <c r="AC81" s="22" t="str">
        <f>IFERROR(VLOOKUP(B81,BSA!$B$5:$I$1048576,8,0),"")</f>
        <v/>
      </c>
      <c r="AD81" s="22" t="s">
        <v>3994</v>
      </c>
      <c r="AE81" s="22"/>
      <c r="AF81" s="22"/>
      <c r="AG81" s="22" t="str">
        <f t="shared" si="8"/>
        <v/>
      </c>
      <c r="AH81" s="17" cm="1">
        <f t="array" ref="AH81">MAX(IF(ISOLASI!$B$5:$B$1048576='Data Training 2022'!B81,ISOLASI!$H$5:$H$1048576))</f>
        <v>0</v>
      </c>
      <c r="AI81" s="22" t="str">
        <f>IFERROR(VLOOKUP(B81,ISOLASI!$B$5:$I$1048576,8,0),"")</f>
        <v/>
      </c>
      <c r="AJ81" s="22"/>
      <c r="AK81" s="17" cm="1">
        <f t="array" ref="AK81">MAX(IF('DEKAT AIR'!$B$5:$B$1048576='Data Training 2022'!B81,'DEKAT AIR'!$H$5:$H$1048576))</f>
        <v>0</v>
      </c>
      <c r="AL81" s="22" t="str">
        <f>IFERROR(VLOOKUP(B81,'DEKAT AIR'!$B$5:$I$1048576,8,0),"")</f>
        <v/>
      </c>
      <c r="AM81" s="22"/>
      <c r="AN81" s="17" cm="1">
        <f t="array" ref="AN81">MAX(IF(KETINGGIAN!$B$5:$B$1048576='Data Training 2022'!B81,KETINGGIAN!$H$5:$H$1048576))</f>
        <v>0</v>
      </c>
      <c r="AO81" s="22" t="str">
        <f>IFERROR(VLOOKUP(B81,KETINGGIAN!$B$5:$I$1048576,8,0),"")</f>
        <v/>
      </c>
      <c r="AP81" s="22"/>
      <c r="AQ81" s="22"/>
      <c r="AR81" s="22"/>
      <c r="AS81" s="22"/>
      <c r="AT81" s="17" cm="1">
        <f t="array" ref="AT81">MAX(IF(TOOLSKEEPER!$B$5:$B$1048576='Data Training 2022'!B81,TOOLSKEEPER!$H$5:$H$1048576))</f>
        <v>0</v>
      </c>
      <c r="AU81" s="22" t="str">
        <f>IFERROR(VLOOKUP(B81,TOOLSKEEPER!$B$5:$I$1048576,8,0),"")</f>
        <v/>
      </c>
    </row>
    <row r="82" spans="1:47">
      <c r="A82" s="22">
        <f t="shared" si="9"/>
        <v>77</v>
      </c>
      <c r="B82" s="21" t="str">
        <f>TEXT(C82,"00000000")</f>
        <v>01111953</v>
      </c>
      <c r="C82" s="21" t="s">
        <v>3743</v>
      </c>
      <c r="D82" s="22"/>
      <c r="E82" s="22" t="s">
        <v>3744</v>
      </c>
      <c r="F82" s="22" t="s">
        <v>1255</v>
      </c>
      <c r="G82" s="22" t="s">
        <v>3998</v>
      </c>
      <c r="H82" s="22" t="s">
        <v>386</v>
      </c>
      <c r="I82" s="22" t="s">
        <v>3992</v>
      </c>
      <c r="J82" s="22"/>
      <c r="K82" s="21" t="s">
        <v>3993</v>
      </c>
      <c r="L82" s="21" t="s">
        <v>460</v>
      </c>
      <c r="M82" s="21" t="s">
        <v>3994</v>
      </c>
      <c r="N82" s="21" t="s">
        <v>3995</v>
      </c>
      <c r="O82" s="17">
        <f>IFERROR(VLOOKUP(B82,POP!$B$5:$I$1048576,7,0),"")</f>
        <v>42342</v>
      </c>
      <c r="P82" s="17" t="str">
        <f>IFERROR(VLOOKUP(B82,POM!$B$5:$I$1048576,7,0),"")</f>
        <v/>
      </c>
      <c r="Q82" s="10" t="str">
        <f>IFERROR(VLOOKUP(B82,POU!$B$5:$I$1048576,7,0),"")</f>
        <v/>
      </c>
      <c r="R82" s="21" t="str">
        <f t="shared" si="6"/>
        <v/>
      </c>
      <c r="S82" s="17" t="str">
        <f>IFERROR(VLOOKUP(B82,'PEMBEKALAN POP'!$B$5:$I$1048576,7,0),"")</f>
        <v/>
      </c>
      <c r="T82" s="22" t="str">
        <f>IFERROR(VLOOKUP(B82,'PEMBEKALAN POP'!$B$5:$I$1048576,8,0),"")</f>
        <v/>
      </c>
      <c r="U82" s="21" t="s">
        <v>3994</v>
      </c>
      <c r="V82" s="17" t="e" cm="1">
        <f t="array" ref="V82">MAX(IF(INDUKSI!$B$5:$B$1048576='Data Training 2022'!B82,INDUKSI!$H$5:$H$1048576))</f>
        <v>#N/A</v>
      </c>
      <c r="W82" s="22" t="str">
        <f>IFERROR(VLOOKUP(B82,INDUKSI!$B$5:$I$1048576,8,0),"")</f>
        <v>LULUS</v>
      </c>
      <c r="X82" s="21" t="s">
        <v>3994</v>
      </c>
      <c r="Y82" s="17" cm="1">
        <f t="array" ref="Y82">MAX(IF(REINDUKSI!$B$5:$B$1048576='Data Training 2022'!B82,REINDUKSI!$H$5:$H$1048576))</f>
        <v>44758</v>
      </c>
      <c r="Z82" s="22" t="str">
        <f>IFERROR(VLOOKUP(B82,REINDUKSI!$B$5:$I$1048576,8,0),"")</f>
        <v>LULUS</v>
      </c>
      <c r="AA82" s="22" t="str">
        <f t="shared" si="7"/>
        <v/>
      </c>
      <c r="AB82" s="17" cm="1">
        <f t="array" ref="AB82">MAX(IF(BSA!$B$5:$B$1048576='Data Training 2022'!B82,BSA!$H$5:$H$1048576))</f>
        <v>0</v>
      </c>
      <c r="AC82" s="22" t="str">
        <f>IFERROR(VLOOKUP(B82,BSA!$B$5:$I$1048576,8,0),"")</f>
        <v/>
      </c>
      <c r="AD82" s="22" t="s">
        <v>3994</v>
      </c>
      <c r="AE82" s="22"/>
      <c r="AF82" s="22"/>
      <c r="AG82" s="22" t="str">
        <f t="shared" si="8"/>
        <v/>
      </c>
      <c r="AH82" s="17" cm="1">
        <f t="array" ref="AH82">MAX(IF(ISOLASI!$B$5:$B$1048576='Data Training 2022'!B82,ISOLASI!$H$5:$H$1048576))</f>
        <v>0</v>
      </c>
      <c r="AI82" s="22" t="str">
        <f>IFERROR(VLOOKUP(B82,ISOLASI!$B$5:$I$1048576,8,0),"")</f>
        <v/>
      </c>
      <c r="AJ82" s="22"/>
      <c r="AK82" s="17" cm="1">
        <f t="array" ref="AK82">MAX(IF('DEKAT AIR'!$B$5:$B$1048576='Data Training 2022'!B82,'DEKAT AIR'!$H$5:$H$1048576))</f>
        <v>0</v>
      </c>
      <c r="AL82" s="22" t="str">
        <f>IFERROR(VLOOKUP(B82,'DEKAT AIR'!$B$5:$I$1048576,8,0),"")</f>
        <v/>
      </c>
      <c r="AM82" s="22"/>
      <c r="AN82" s="17" cm="1">
        <f t="array" ref="AN82">MAX(IF(KETINGGIAN!$B$5:$B$1048576='Data Training 2022'!B82,KETINGGIAN!$H$5:$H$1048576))</f>
        <v>0</v>
      </c>
      <c r="AO82" s="22" t="str">
        <f>IFERROR(VLOOKUP(B82,KETINGGIAN!$B$5:$I$1048576,8,0),"")</f>
        <v/>
      </c>
      <c r="AP82" s="22"/>
      <c r="AQ82" s="22"/>
      <c r="AR82" s="22"/>
      <c r="AS82" s="22"/>
      <c r="AT82" s="17" cm="1">
        <f t="array" ref="AT82">MAX(IF(TOOLSKEEPER!$B$5:$B$1048576='Data Training 2022'!B82,TOOLSKEEPER!$H$5:$H$1048576))</f>
        <v>0</v>
      </c>
      <c r="AU82" s="22" t="str">
        <f>IFERROR(VLOOKUP(B82,TOOLSKEEPER!$B$5:$I$1048576,8,0),"")</f>
        <v/>
      </c>
    </row>
    <row r="83" spans="1:47">
      <c r="A83" s="22">
        <f t="shared" si="9"/>
        <v>78</v>
      </c>
      <c r="B83" s="21" t="str">
        <f t="shared" si="0"/>
        <v>80002238</v>
      </c>
      <c r="C83" s="21" t="s">
        <v>3670</v>
      </c>
      <c r="D83" s="22"/>
      <c r="E83" s="22" t="s">
        <v>3671</v>
      </c>
      <c r="F83" s="22" t="s">
        <v>1255</v>
      </c>
      <c r="G83" s="22" t="s">
        <v>1500</v>
      </c>
      <c r="H83" s="22" t="s">
        <v>386</v>
      </c>
      <c r="I83" s="22" t="s">
        <v>3992</v>
      </c>
      <c r="J83" s="22"/>
      <c r="K83" s="21" t="s">
        <v>3993</v>
      </c>
      <c r="L83" s="21" t="s">
        <v>460</v>
      </c>
      <c r="M83" s="21" t="s">
        <v>3994</v>
      </c>
      <c r="N83" s="21"/>
      <c r="O83" s="17" t="str">
        <f>IFERROR(VLOOKUP(B83,POP!$B$5:$I$1048576,7,0),"")</f>
        <v/>
      </c>
      <c r="P83" s="17" t="str">
        <f>IFERROR(VLOOKUP(B83,POM!$B$5:$I$1048576,7,0),"")</f>
        <v/>
      </c>
      <c r="Q83" s="10" t="str">
        <f>IFERROR(VLOOKUP(B83,POU!$B$5:$I$1048576,7,0),"")</f>
        <v/>
      </c>
      <c r="R83" s="21" t="str">
        <f t="shared" si="6"/>
        <v>TARGET</v>
      </c>
      <c r="S83" s="17">
        <f>IFERROR(VLOOKUP(B83,'PEMBEKALAN POP'!$B$5:$I$1048576,7,0),"")</f>
        <v>44575</v>
      </c>
      <c r="T83" s="22" t="str">
        <f>IFERROR(VLOOKUP(B83,'PEMBEKALAN POP'!$B$5:$I$1048576,8,0),"")</f>
        <v>LULUS</v>
      </c>
      <c r="U83" s="21" t="s">
        <v>3994</v>
      </c>
      <c r="V83" s="17" t="e" cm="1">
        <f t="array" ref="V83">MAX(IF(INDUKSI!$B$5:$B$1048576='Data Training 2022'!B83,INDUKSI!$H$5:$H$1048576))</f>
        <v>#N/A</v>
      </c>
      <c r="W83" s="22" t="str">
        <f>IFERROR(VLOOKUP(B83,INDUKSI!$B$5:$I$1048576,8,0),"")</f>
        <v>LULUS</v>
      </c>
      <c r="X83" s="21" t="s">
        <v>3994</v>
      </c>
      <c r="Y83" s="17" cm="1">
        <f t="array" ref="Y83">MAX(IF(REINDUKSI!$B$5:$B$1048576='Data Training 2022'!B83,REINDUKSI!$H$5:$H$1048576))</f>
        <v>44738</v>
      </c>
      <c r="Z83" s="22" t="str">
        <f>IFERROR(VLOOKUP(B83,REINDUKSI!$B$5:$I$1048576,8,0),"")</f>
        <v>LULUS</v>
      </c>
      <c r="AA83" s="22" t="str">
        <f t="shared" si="7"/>
        <v/>
      </c>
      <c r="AB83" s="17" cm="1">
        <f t="array" ref="AB83">MAX(IF(BSA!$B$5:$B$1048576='Data Training 2022'!B83,BSA!$H$5:$H$1048576))</f>
        <v>0</v>
      </c>
      <c r="AC83" s="22" t="str">
        <f>IFERROR(VLOOKUP(B83,BSA!$B$5:$I$1048576,8,0),"")</f>
        <v/>
      </c>
      <c r="AD83" s="22" t="s">
        <v>3994</v>
      </c>
      <c r="AE83" s="22"/>
      <c r="AF83" s="22"/>
      <c r="AG83" s="22" t="str">
        <f t="shared" si="8"/>
        <v/>
      </c>
      <c r="AH83" s="17" cm="1">
        <f t="array" ref="AH83">MAX(IF(ISOLASI!$B$5:$B$1048576='Data Training 2022'!B83,ISOLASI!$H$5:$H$1048576))</f>
        <v>0</v>
      </c>
      <c r="AI83" s="22" t="str">
        <f>IFERROR(VLOOKUP(B83,ISOLASI!$B$5:$I$1048576,8,0),"")</f>
        <v/>
      </c>
      <c r="AJ83" s="22"/>
      <c r="AK83" s="17" cm="1">
        <f t="array" ref="AK83">MAX(IF('DEKAT AIR'!$B$5:$B$1048576='Data Training 2022'!B83,'DEKAT AIR'!$H$5:$H$1048576))</f>
        <v>0</v>
      </c>
      <c r="AL83" s="22" t="str">
        <f>IFERROR(VLOOKUP(B83,'DEKAT AIR'!$B$5:$I$1048576,8,0),"")</f>
        <v/>
      </c>
      <c r="AM83" s="22"/>
      <c r="AN83" s="17" cm="1">
        <f t="array" ref="AN83">MAX(IF(KETINGGIAN!$B$5:$B$1048576='Data Training 2022'!B83,KETINGGIAN!$H$5:$H$1048576))</f>
        <v>0</v>
      </c>
      <c r="AO83" s="22" t="str">
        <f>IFERROR(VLOOKUP(B83,KETINGGIAN!$B$5:$I$1048576,8,0),"")</f>
        <v/>
      </c>
      <c r="AP83" s="22"/>
      <c r="AQ83" s="22"/>
      <c r="AR83" s="22"/>
      <c r="AS83" s="22"/>
      <c r="AT83" s="17" cm="1">
        <f t="array" ref="AT83">MAX(IF(TOOLSKEEPER!$B$5:$B$1048576='Data Training 2022'!B83,TOOLSKEEPER!$H$5:$H$1048576))</f>
        <v>0</v>
      </c>
      <c r="AU83" s="22" t="str">
        <f>IFERROR(VLOOKUP(B83,TOOLSKEEPER!$B$5:$I$1048576,8,0),"")</f>
        <v/>
      </c>
    </row>
    <row r="84" spans="1:47">
      <c r="A84" s="22">
        <f t="shared" si="9"/>
        <v>79</v>
      </c>
      <c r="B84" s="21" t="str">
        <f t="shared" si="0"/>
        <v>80002239</v>
      </c>
      <c r="C84" s="21" t="s">
        <v>2500</v>
      </c>
      <c r="D84" s="22"/>
      <c r="E84" s="22" t="s">
        <v>4013</v>
      </c>
      <c r="F84" s="22" t="s">
        <v>1255</v>
      </c>
      <c r="G84" s="22" t="s">
        <v>1500</v>
      </c>
      <c r="H84" s="22" t="s">
        <v>386</v>
      </c>
      <c r="I84" s="22" t="s">
        <v>3992</v>
      </c>
      <c r="J84" s="22"/>
      <c r="K84" s="21" t="s">
        <v>3993</v>
      </c>
      <c r="L84" s="21" t="s">
        <v>460</v>
      </c>
      <c r="M84" s="21" t="s">
        <v>3994</v>
      </c>
      <c r="N84" s="21"/>
      <c r="O84" s="17" t="str">
        <f>IFERROR(VLOOKUP(B84,POP!$B$5:$I$1048576,7,0),"")</f>
        <v/>
      </c>
      <c r="P84" s="17" t="str">
        <f>IFERROR(VLOOKUP(B84,POM!$B$5:$I$1048576,7,0),"")</f>
        <v/>
      </c>
      <c r="Q84" s="10" t="str">
        <f>IFERROR(VLOOKUP(B84,POU!$B$5:$I$1048576,7,0),"")</f>
        <v/>
      </c>
      <c r="R84" s="21" t="str">
        <f t="shared" si="6"/>
        <v>TARGET</v>
      </c>
      <c r="S84" s="17">
        <f>IFERROR(VLOOKUP(B84,'PEMBEKALAN POP'!$B$5:$I$1048576,7,0),"")</f>
        <v>44572</v>
      </c>
      <c r="T84" s="22" t="str">
        <f>IFERROR(VLOOKUP(B84,'PEMBEKALAN POP'!$B$5:$I$1048576,8,0),"")</f>
        <v>LULUS</v>
      </c>
      <c r="U84" s="21" t="s">
        <v>3994</v>
      </c>
      <c r="V84" s="17" t="e" cm="1">
        <f t="array" ref="V84">MAX(IF(INDUKSI!$B$5:$B$1048576='Data Training 2022'!B84,INDUKSI!$H$5:$H$1048576))</f>
        <v>#N/A</v>
      </c>
      <c r="W84" s="22" t="str">
        <f>IFERROR(VLOOKUP(B84,INDUKSI!$B$5:$I$1048576,8,0),"")</f>
        <v>LULUS</v>
      </c>
      <c r="X84" s="21" t="s">
        <v>3994</v>
      </c>
      <c r="Y84" s="17" cm="1">
        <f t="array" ref="Y84">MAX(IF(REINDUKSI!$B$5:$B$1048576='Data Training 2022'!B84,REINDUKSI!$H$5:$H$1048576))</f>
        <v>44754</v>
      </c>
      <c r="Z84" s="22" t="str">
        <f>IFERROR(VLOOKUP(B84,REINDUKSI!$B$5:$I$1048576,8,0),"")</f>
        <v>LULUS</v>
      </c>
      <c r="AA84" s="22" t="str">
        <f t="shared" si="7"/>
        <v/>
      </c>
      <c r="AB84" s="17" cm="1">
        <f t="array" ref="AB84">MAX(IF(BSA!$B$5:$B$1048576='Data Training 2022'!B84,BSA!$H$5:$H$1048576))</f>
        <v>0</v>
      </c>
      <c r="AC84" s="22" t="str">
        <f>IFERROR(VLOOKUP(B84,BSA!$B$5:$I$1048576,8,0),"")</f>
        <v/>
      </c>
      <c r="AD84" s="22" t="s">
        <v>3994</v>
      </c>
      <c r="AE84" s="22"/>
      <c r="AF84" s="22"/>
      <c r="AG84" s="22" t="str">
        <f t="shared" si="8"/>
        <v/>
      </c>
      <c r="AH84" s="17" cm="1">
        <f t="array" ref="AH84">MAX(IF(ISOLASI!$B$5:$B$1048576='Data Training 2022'!B84,ISOLASI!$H$5:$H$1048576))</f>
        <v>0</v>
      </c>
      <c r="AI84" s="22" t="str">
        <f>IFERROR(VLOOKUP(B84,ISOLASI!$B$5:$I$1048576,8,0),"")</f>
        <v/>
      </c>
      <c r="AJ84" s="22"/>
      <c r="AK84" s="17" cm="1">
        <f t="array" ref="AK84">MAX(IF('DEKAT AIR'!$B$5:$B$1048576='Data Training 2022'!B84,'DEKAT AIR'!$H$5:$H$1048576))</f>
        <v>0</v>
      </c>
      <c r="AL84" s="22" t="str">
        <f>IFERROR(VLOOKUP(B84,'DEKAT AIR'!$B$5:$I$1048576,8,0),"")</f>
        <v/>
      </c>
      <c r="AM84" s="22"/>
      <c r="AN84" s="17" cm="1">
        <f t="array" ref="AN84">MAX(IF(KETINGGIAN!$B$5:$B$1048576='Data Training 2022'!B84,KETINGGIAN!$H$5:$H$1048576))</f>
        <v>0</v>
      </c>
      <c r="AO84" s="22" t="str">
        <f>IFERROR(VLOOKUP(B84,KETINGGIAN!$B$5:$I$1048576,8,0),"")</f>
        <v/>
      </c>
      <c r="AP84" s="22"/>
      <c r="AQ84" s="22"/>
      <c r="AR84" s="22"/>
      <c r="AS84" s="22"/>
      <c r="AT84" s="17" cm="1">
        <f t="array" ref="AT84">MAX(IF(TOOLSKEEPER!$B$5:$B$1048576='Data Training 2022'!B84,TOOLSKEEPER!$H$5:$H$1048576))</f>
        <v>0</v>
      </c>
      <c r="AU84" s="22" t="str">
        <f>IFERROR(VLOOKUP(B84,TOOLSKEEPER!$B$5:$I$1048576,8,0),"")</f>
        <v/>
      </c>
    </row>
    <row r="85" spans="1:47">
      <c r="A85" s="22">
        <f t="shared" si="9"/>
        <v>80</v>
      </c>
      <c r="B85" s="21" t="str">
        <f t="shared" ref="B85:B146" si="10">TEXT(C85,"00000000")</f>
        <v>00110271</v>
      </c>
      <c r="C85" s="21" t="s">
        <v>3016</v>
      </c>
      <c r="D85" s="22"/>
      <c r="E85" s="22" t="s">
        <v>3017</v>
      </c>
      <c r="F85" s="22" t="s">
        <v>1255</v>
      </c>
      <c r="G85" s="22" t="s">
        <v>1500</v>
      </c>
      <c r="H85" s="22" t="s">
        <v>386</v>
      </c>
      <c r="I85" s="22" t="s">
        <v>3992</v>
      </c>
      <c r="J85" s="22"/>
      <c r="K85" s="21" t="s">
        <v>3993</v>
      </c>
      <c r="L85" s="21" t="s">
        <v>460</v>
      </c>
      <c r="M85" s="21" t="s">
        <v>3994</v>
      </c>
      <c r="N85" s="21" t="s">
        <v>3995</v>
      </c>
      <c r="O85" s="17">
        <f>IFERROR(VLOOKUP(B85,POP!$B$5:$I$1048576,7,0),"")</f>
        <v>44172</v>
      </c>
      <c r="P85" s="17" t="str">
        <f>IFERROR(VLOOKUP(B85,POM!$B$5:$I$1048576,7,0),"")</f>
        <v/>
      </c>
      <c r="Q85" s="10" t="str">
        <f>IFERROR(VLOOKUP(B85,POU!$B$5:$I$1048576,7,0),"")</f>
        <v/>
      </c>
      <c r="R85" s="21" t="str">
        <f t="shared" si="6"/>
        <v/>
      </c>
      <c r="S85" s="17" t="str">
        <f>IFERROR(VLOOKUP(B85,'PEMBEKALAN POP'!$B$5:$I$1048576,7,0),"")</f>
        <v/>
      </c>
      <c r="T85" s="22" t="str">
        <f>IFERROR(VLOOKUP(B85,'PEMBEKALAN POP'!$B$5:$I$1048576,8,0),"")</f>
        <v/>
      </c>
      <c r="U85" s="21" t="s">
        <v>3994</v>
      </c>
      <c r="V85" s="17" t="e" cm="1">
        <f t="array" ref="V85">MAX(IF(INDUKSI!$B$5:$B$1048576='Data Training 2022'!B85,INDUKSI!$H$5:$H$1048576))</f>
        <v>#N/A</v>
      </c>
      <c r="W85" s="22" t="str">
        <f>IFERROR(VLOOKUP(B85,INDUKSI!$B$5:$I$1048576,8,0),"")</f>
        <v>LULUS</v>
      </c>
      <c r="X85" s="21" t="s">
        <v>3994</v>
      </c>
      <c r="Y85" s="17" cm="1">
        <f t="array" ref="Y85">MAX(IF(REINDUKSI!$B$5:$B$1048576='Data Training 2022'!B85,REINDUKSI!$H$5:$H$1048576))</f>
        <v>44768</v>
      </c>
      <c r="Z85" s="22" t="str">
        <f>IFERROR(VLOOKUP(B85,REINDUKSI!$B$5:$I$1048576,8,0),"")</f>
        <v>LULUS</v>
      </c>
      <c r="AA85" s="22" t="str">
        <f t="shared" si="7"/>
        <v/>
      </c>
      <c r="AB85" s="17" cm="1">
        <f t="array" ref="AB85">MAX(IF(BSA!$B$5:$B$1048576='Data Training 2022'!B85,BSA!$H$5:$H$1048576))</f>
        <v>0</v>
      </c>
      <c r="AC85" s="22" t="str">
        <f>IFERROR(VLOOKUP(B85,BSA!$B$5:$I$1048576,8,0),"")</f>
        <v/>
      </c>
      <c r="AD85" s="22" t="s">
        <v>3994</v>
      </c>
      <c r="AE85" s="22"/>
      <c r="AF85" s="22"/>
      <c r="AG85" s="22" t="str">
        <f t="shared" si="8"/>
        <v/>
      </c>
      <c r="AH85" s="17" cm="1">
        <f t="array" ref="AH85">MAX(IF(ISOLASI!$B$5:$B$1048576='Data Training 2022'!B85,ISOLASI!$H$5:$H$1048576))</f>
        <v>0</v>
      </c>
      <c r="AI85" s="22" t="str">
        <f>IFERROR(VLOOKUP(B85,ISOLASI!$B$5:$I$1048576,8,0),"")</f>
        <v/>
      </c>
      <c r="AJ85" s="22"/>
      <c r="AK85" s="17" cm="1">
        <f t="array" ref="AK85">MAX(IF('DEKAT AIR'!$B$5:$B$1048576='Data Training 2022'!B85,'DEKAT AIR'!$H$5:$H$1048576))</f>
        <v>0</v>
      </c>
      <c r="AL85" s="22" t="str">
        <f>IFERROR(VLOOKUP(B85,'DEKAT AIR'!$B$5:$I$1048576,8,0),"")</f>
        <v/>
      </c>
      <c r="AM85" s="22"/>
      <c r="AN85" s="17" cm="1">
        <f t="array" ref="AN85">MAX(IF(KETINGGIAN!$B$5:$B$1048576='Data Training 2022'!B85,KETINGGIAN!$H$5:$H$1048576))</f>
        <v>0</v>
      </c>
      <c r="AO85" s="22" t="str">
        <f>IFERROR(VLOOKUP(B85,KETINGGIAN!$B$5:$I$1048576,8,0),"")</f>
        <v/>
      </c>
      <c r="AP85" s="22"/>
      <c r="AQ85" s="22"/>
      <c r="AR85" s="22"/>
      <c r="AS85" s="22"/>
      <c r="AT85" s="17" cm="1">
        <f t="array" ref="AT85">MAX(IF(TOOLSKEEPER!$B$5:$B$1048576='Data Training 2022'!B85,TOOLSKEEPER!$H$5:$H$1048576))</f>
        <v>0</v>
      </c>
      <c r="AU85" s="22" t="str">
        <f>IFERROR(VLOOKUP(B85,TOOLSKEEPER!$B$5:$I$1048576,8,0),"")</f>
        <v/>
      </c>
    </row>
    <row r="86" spans="1:47">
      <c r="A86" s="22">
        <f t="shared" si="9"/>
        <v>81</v>
      </c>
      <c r="B86" s="21" t="str">
        <f t="shared" si="10"/>
        <v>00115005</v>
      </c>
      <c r="C86" s="21" t="s">
        <v>3667</v>
      </c>
      <c r="D86" s="22"/>
      <c r="E86" s="22" t="s">
        <v>3668</v>
      </c>
      <c r="F86" s="22" t="s">
        <v>1255</v>
      </c>
      <c r="G86" s="22" t="s">
        <v>1500</v>
      </c>
      <c r="H86" s="22" t="s">
        <v>386</v>
      </c>
      <c r="I86" s="22" t="s">
        <v>3992</v>
      </c>
      <c r="J86" s="22"/>
      <c r="K86" s="21" t="s">
        <v>3993</v>
      </c>
      <c r="L86" s="21" t="s">
        <v>460</v>
      </c>
      <c r="M86" s="21" t="s">
        <v>3994</v>
      </c>
      <c r="N86" s="21" t="s">
        <v>3995</v>
      </c>
      <c r="O86" s="17">
        <f>IFERROR(VLOOKUP(B86,POP!$B$5:$I$1048576,7,0),"")</f>
        <v>44475</v>
      </c>
      <c r="P86" s="17" t="str">
        <f>IFERROR(VLOOKUP(B86,POM!$B$5:$I$1048576,7,0),"")</f>
        <v/>
      </c>
      <c r="Q86" s="10" t="str">
        <f>IFERROR(VLOOKUP(B86,POU!$B$5:$I$1048576,7,0),"")</f>
        <v/>
      </c>
      <c r="R86" s="21" t="str">
        <f t="shared" si="6"/>
        <v/>
      </c>
      <c r="S86" s="17" t="str">
        <f>IFERROR(VLOOKUP(B86,'PEMBEKALAN POP'!$B$5:$I$1048576,7,0),"")</f>
        <v/>
      </c>
      <c r="T86" s="22" t="str">
        <f>IFERROR(VLOOKUP(B86,'PEMBEKALAN POP'!$B$5:$I$1048576,8,0),"")</f>
        <v/>
      </c>
      <c r="U86" s="21" t="s">
        <v>3994</v>
      </c>
      <c r="V86" s="17" t="e" cm="1">
        <f t="array" ref="V86">MAX(IF(INDUKSI!$B$5:$B$1048576='Data Training 2022'!B86,INDUKSI!$H$5:$H$1048576))</f>
        <v>#N/A</v>
      </c>
      <c r="W86" s="22" t="str">
        <f>IFERROR(VLOOKUP(B86,INDUKSI!$B$5:$I$1048576,8,0),"")</f>
        <v>LULUS</v>
      </c>
      <c r="X86" s="21" t="s">
        <v>3994</v>
      </c>
      <c r="Y86" s="17" cm="1">
        <f t="array" ref="Y86">MAX(IF(REINDUKSI!$B$5:$B$1048576='Data Training 2022'!B86,REINDUKSI!$H$5:$H$1048576))</f>
        <v>0</v>
      </c>
      <c r="Z86" s="22" t="str">
        <f>IFERROR(VLOOKUP(B86,REINDUKSI!$B$5:$I$1048576,8,0),"")</f>
        <v/>
      </c>
      <c r="AA86" s="22" t="str">
        <f t="shared" si="7"/>
        <v/>
      </c>
      <c r="AB86" s="17" cm="1">
        <f t="array" ref="AB86">MAX(IF(BSA!$B$5:$B$1048576='Data Training 2022'!B86,BSA!$H$5:$H$1048576))</f>
        <v>0</v>
      </c>
      <c r="AC86" s="22" t="str">
        <f>IFERROR(VLOOKUP(B86,BSA!$B$5:$I$1048576,8,0),"")</f>
        <v/>
      </c>
      <c r="AD86" s="22" t="s">
        <v>3994</v>
      </c>
      <c r="AE86" s="22"/>
      <c r="AF86" s="22"/>
      <c r="AG86" s="22" t="str">
        <f t="shared" si="8"/>
        <v/>
      </c>
      <c r="AH86" s="17" cm="1">
        <f t="array" ref="AH86">MAX(IF(ISOLASI!$B$5:$B$1048576='Data Training 2022'!B86,ISOLASI!$H$5:$H$1048576))</f>
        <v>0</v>
      </c>
      <c r="AI86" s="22" t="str">
        <f>IFERROR(VLOOKUP(B86,ISOLASI!$B$5:$I$1048576,8,0),"")</f>
        <v/>
      </c>
      <c r="AJ86" s="22"/>
      <c r="AK86" s="17" cm="1">
        <f t="array" ref="AK86">MAX(IF('DEKAT AIR'!$B$5:$B$1048576='Data Training 2022'!B86,'DEKAT AIR'!$H$5:$H$1048576))</f>
        <v>0</v>
      </c>
      <c r="AL86" s="22" t="str">
        <f>IFERROR(VLOOKUP(B86,'DEKAT AIR'!$B$5:$I$1048576,8,0),"")</f>
        <v/>
      </c>
      <c r="AM86" s="22"/>
      <c r="AN86" s="17" cm="1">
        <f t="array" ref="AN86">MAX(IF(KETINGGIAN!$B$5:$B$1048576='Data Training 2022'!B86,KETINGGIAN!$H$5:$H$1048576))</f>
        <v>0</v>
      </c>
      <c r="AO86" s="22" t="str">
        <f>IFERROR(VLOOKUP(B86,KETINGGIAN!$B$5:$I$1048576,8,0),"")</f>
        <v/>
      </c>
      <c r="AP86" s="22"/>
      <c r="AQ86" s="22"/>
      <c r="AR86" s="22"/>
      <c r="AS86" s="22"/>
      <c r="AT86" s="17" cm="1">
        <f t="array" ref="AT86">MAX(IF(TOOLSKEEPER!$B$5:$B$1048576='Data Training 2022'!B86,TOOLSKEEPER!$H$5:$H$1048576))</f>
        <v>0</v>
      </c>
      <c r="AU86" s="22" t="str">
        <f>IFERROR(VLOOKUP(B86,TOOLSKEEPER!$B$5:$I$1048576,8,0),"")</f>
        <v/>
      </c>
    </row>
    <row r="87" spans="1:47">
      <c r="A87" s="22">
        <f t="shared" si="9"/>
        <v>82</v>
      </c>
      <c r="B87" s="21" t="str">
        <f t="shared" si="10"/>
        <v>00115069</v>
      </c>
      <c r="C87" s="21" t="s">
        <v>2554</v>
      </c>
      <c r="D87" s="22"/>
      <c r="E87" s="22" t="s">
        <v>2555</v>
      </c>
      <c r="F87" s="22" t="s">
        <v>1255</v>
      </c>
      <c r="G87" s="22" t="s">
        <v>1500</v>
      </c>
      <c r="H87" s="22" t="s">
        <v>386</v>
      </c>
      <c r="I87" s="22" t="s">
        <v>3992</v>
      </c>
      <c r="J87" s="22"/>
      <c r="K87" s="21" t="s">
        <v>3993</v>
      </c>
      <c r="L87" s="21" t="s">
        <v>460</v>
      </c>
      <c r="M87" s="21" t="s">
        <v>3994</v>
      </c>
      <c r="N87" s="21" t="s">
        <v>3995</v>
      </c>
      <c r="O87" s="17">
        <f>IFERROR(VLOOKUP(B87,POP!$B$5:$I$1048576,7,0),"")</f>
        <v>44561</v>
      </c>
      <c r="P87" s="17" t="str">
        <f>IFERROR(VLOOKUP(B87,POM!$B$5:$I$1048576,7,0),"")</f>
        <v/>
      </c>
      <c r="Q87" s="10" t="str">
        <f>IFERROR(VLOOKUP(B87,POU!$B$5:$I$1048576,7,0),"")</f>
        <v/>
      </c>
      <c r="R87" s="21" t="str">
        <f t="shared" si="6"/>
        <v/>
      </c>
      <c r="S87" s="17" t="str">
        <f>IFERROR(VLOOKUP(B87,'PEMBEKALAN POP'!$B$5:$I$1048576,7,0),"")</f>
        <v/>
      </c>
      <c r="T87" s="22" t="str">
        <f>IFERROR(VLOOKUP(B87,'PEMBEKALAN POP'!$B$5:$I$1048576,8,0),"")</f>
        <v/>
      </c>
      <c r="U87" s="21" t="s">
        <v>3994</v>
      </c>
      <c r="V87" s="17" t="e" cm="1">
        <f t="array" ref="V87">MAX(IF(INDUKSI!$B$5:$B$1048576='Data Training 2022'!B87,INDUKSI!$H$5:$H$1048576))</f>
        <v>#N/A</v>
      </c>
      <c r="W87" s="22" t="str">
        <f>IFERROR(VLOOKUP(B87,INDUKSI!$B$5:$I$1048576,8,0),"")</f>
        <v>LULUS</v>
      </c>
      <c r="X87" s="21" t="s">
        <v>3994</v>
      </c>
      <c r="Y87" s="17" cm="1">
        <f t="array" ref="Y87">MAX(IF(REINDUKSI!$B$5:$B$1048576='Data Training 2022'!B87,REINDUKSI!$H$5:$H$1048576))</f>
        <v>44526</v>
      </c>
      <c r="Z87" s="22" t="str">
        <f>IFERROR(VLOOKUP(B87,REINDUKSI!$B$5:$I$1048576,8,0),"")</f>
        <v>LULUS</v>
      </c>
      <c r="AA87" s="22" t="str">
        <f t="shared" si="7"/>
        <v/>
      </c>
      <c r="AB87" s="17" cm="1">
        <f t="array" ref="AB87">MAX(IF(BSA!$B$5:$B$1048576='Data Training 2022'!B87,BSA!$H$5:$H$1048576))</f>
        <v>0</v>
      </c>
      <c r="AC87" s="22" t="str">
        <f>IFERROR(VLOOKUP(B87,BSA!$B$5:$I$1048576,8,0),"")</f>
        <v/>
      </c>
      <c r="AD87" s="22" t="s">
        <v>3994</v>
      </c>
      <c r="AE87" s="22"/>
      <c r="AF87" s="22"/>
      <c r="AG87" s="22" t="str">
        <f t="shared" si="8"/>
        <v/>
      </c>
      <c r="AH87" s="17" cm="1">
        <f t="array" ref="AH87">MAX(IF(ISOLASI!$B$5:$B$1048576='Data Training 2022'!B87,ISOLASI!$H$5:$H$1048576))</f>
        <v>0</v>
      </c>
      <c r="AI87" s="22" t="str">
        <f>IFERROR(VLOOKUP(B87,ISOLASI!$B$5:$I$1048576,8,0),"")</f>
        <v/>
      </c>
      <c r="AJ87" s="22"/>
      <c r="AK87" s="17" cm="1">
        <f t="array" ref="AK87">MAX(IF('DEKAT AIR'!$B$5:$B$1048576='Data Training 2022'!B87,'DEKAT AIR'!$H$5:$H$1048576))</f>
        <v>0</v>
      </c>
      <c r="AL87" s="22" t="str">
        <f>IFERROR(VLOOKUP(B87,'DEKAT AIR'!$B$5:$I$1048576,8,0),"")</f>
        <v/>
      </c>
      <c r="AM87" s="22"/>
      <c r="AN87" s="17" cm="1">
        <f t="array" ref="AN87">MAX(IF(KETINGGIAN!$B$5:$B$1048576='Data Training 2022'!B87,KETINGGIAN!$H$5:$H$1048576))</f>
        <v>0</v>
      </c>
      <c r="AO87" s="22" t="str">
        <f>IFERROR(VLOOKUP(B87,KETINGGIAN!$B$5:$I$1048576,8,0),"")</f>
        <v/>
      </c>
      <c r="AP87" s="22"/>
      <c r="AQ87" s="22"/>
      <c r="AR87" s="22"/>
      <c r="AS87" s="22"/>
      <c r="AT87" s="17" cm="1">
        <f t="array" ref="AT87">MAX(IF(TOOLSKEEPER!$B$5:$B$1048576='Data Training 2022'!B87,TOOLSKEEPER!$H$5:$H$1048576))</f>
        <v>0</v>
      </c>
      <c r="AU87" s="22" t="str">
        <f>IFERROR(VLOOKUP(B87,TOOLSKEEPER!$B$5:$I$1048576,8,0),"")</f>
        <v/>
      </c>
    </row>
    <row r="88" spans="1:47">
      <c r="A88" s="22">
        <f t="shared" si="9"/>
        <v>83</v>
      </c>
      <c r="B88" s="21" t="str">
        <f t="shared" si="10"/>
        <v>00116163</v>
      </c>
      <c r="C88" s="21" t="s">
        <v>3009</v>
      </c>
      <c r="D88" s="22"/>
      <c r="E88" s="22" t="s">
        <v>3010</v>
      </c>
      <c r="F88" s="22" t="s">
        <v>1255</v>
      </c>
      <c r="G88" s="22" t="s">
        <v>1500</v>
      </c>
      <c r="H88" s="22" t="s">
        <v>386</v>
      </c>
      <c r="I88" s="22" t="s">
        <v>3992</v>
      </c>
      <c r="J88" s="22"/>
      <c r="K88" s="21" t="s">
        <v>3993</v>
      </c>
      <c r="L88" s="21" t="s">
        <v>460</v>
      </c>
      <c r="M88" s="21" t="s">
        <v>3994</v>
      </c>
      <c r="N88" s="21" t="s">
        <v>3995</v>
      </c>
      <c r="O88" s="17">
        <f>IFERROR(VLOOKUP(B88,POP!$B$5:$I$1048576,7,0),"")</f>
        <v>44237</v>
      </c>
      <c r="P88" s="17" t="str">
        <f>IFERROR(VLOOKUP(B88,POM!$B$5:$I$1048576,7,0),"")</f>
        <v/>
      </c>
      <c r="Q88" s="10" t="str">
        <f>IFERROR(VLOOKUP(B88,POU!$B$5:$I$1048576,7,0),"")</f>
        <v/>
      </c>
      <c r="R88" s="21" t="str">
        <f t="shared" si="6"/>
        <v/>
      </c>
      <c r="S88" s="17" t="str">
        <f>IFERROR(VLOOKUP(B88,'PEMBEKALAN POP'!$B$5:$I$1048576,7,0),"")</f>
        <v/>
      </c>
      <c r="T88" s="22" t="str">
        <f>IFERROR(VLOOKUP(B88,'PEMBEKALAN POP'!$B$5:$I$1048576,8,0),"")</f>
        <v/>
      </c>
      <c r="U88" s="21" t="s">
        <v>3994</v>
      </c>
      <c r="V88" s="17" t="e" cm="1">
        <f t="array" ref="V88">MAX(IF(INDUKSI!$B$5:$B$1048576='Data Training 2022'!B88,INDUKSI!$H$5:$H$1048576))</f>
        <v>#N/A</v>
      </c>
      <c r="W88" s="22" t="str">
        <f>IFERROR(VLOOKUP(B88,INDUKSI!$B$5:$I$1048576,8,0),"")</f>
        <v>LULUS</v>
      </c>
      <c r="X88" s="21" t="s">
        <v>3994</v>
      </c>
      <c r="Y88" s="17" cm="1">
        <f t="array" ref="Y88">MAX(IF(REINDUKSI!$B$5:$B$1048576='Data Training 2022'!B88,REINDUKSI!$H$5:$H$1048576))</f>
        <v>0</v>
      </c>
      <c r="Z88" s="22" t="str">
        <f>IFERROR(VLOOKUP(B88,REINDUKSI!$B$5:$I$1048576,8,0),"")</f>
        <v/>
      </c>
      <c r="AA88" s="22" t="str">
        <f t="shared" si="7"/>
        <v/>
      </c>
      <c r="AB88" s="17" cm="1">
        <f t="array" ref="AB88">MAX(IF(BSA!$B$5:$B$1048576='Data Training 2022'!B88,BSA!$H$5:$H$1048576))</f>
        <v>0</v>
      </c>
      <c r="AC88" s="22" t="str">
        <f>IFERROR(VLOOKUP(B88,BSA!$B$5:$I$1048576,8,0),"")</f>
        <v/>
      </c>
      <c r="AD88" s="22" t="s">
        <v>3994</v>
      </c>
      <c r="AE88" s="22"/>
      <c r="AF88" s="22"/>
      <c r="AG88" s="22" t="str">
        <f t="shared" si="8"/>
        <v/>
      </c>
      <c r="AH88" s="17" cm="1">
        <f t="array" ref="AH88">MAX(IF(ISOLASI!$B$5:$B$1048576='Data Training 2022'!B88,ISOLASI!$H$5:$H$1048576))</f>
        <v>0</v>
      </c>
      <c r="AI88" s="22" t="str">
        <f>IFERROR(VLOOKUP(B88,ISOLASI!$B$5:$I$1048576,8,0),"")</f>
        <v/>
      </c>
      <c r="AJ88" s="22"/>
      <c r="AK88" s="17" cm="1">
        <f t="array" ref="AK88">MAX(IF('DEKAT AIR'!$B$5:$B$1048576='Data Training 2022'!B88,'DEKAT AIR'!$H$5:$H$1048576))</f>
        <v>0</v>
      </c>
      <c r="AL88" s="22" t="str">
        <f>IFERROR(VLOOKUP(B88,'DEKAT AIR'!$B$5:$I$1048576,8,0),"")</f>
        <v/>
      </c>
      <c r="AM88" s="22"/>
      <c r="AN88" s="17" cm="1">
        <f t="array" ref="AN88">MAX(IF(KETINGGIAN!$B$5:$B$1048576='Data Training 2022'!B88,KETINGGIAN!$H$5:$H$1048576))</f>
        <v>0</v>
      </c>
      <c r="AO88" s="22" t="str">
        <f>IFERROR(VLOOKUP(B88,KETINGGIAN!$B$5:$I$1048576,8,0),"")</f>
        <v/>
      </c>
      <c r="AP88" s="22"/>
      <c r="AQ88" s="22"/>
      <c r="AR88" s="22"/>
      <c r="AS88" s="22"/>
      <c r="AT88" s="17" cm="1">
        <f t="array" ref="AT88">MAX(IF(TOOLSKEEPER!$B$5:$B$1048576='Data Training 2022'!B88,TOOLSKEEPER!$H$5:$H$1048576))</f>
        <v>0</v>
      </c>
      <c r="AU88" s="22" t="str">
        <f>IFERROR(VLOOKUP(B88,TOOLSKEEPER!$B$5:$I$1048576,8,0),"")</f>
        <v/>
      </c>
    </row>
    <row r="89" spans="1:47">
      <c r="A89" s="22">
        <f t="shared" si="9"/>
        <v>84</v>
      </c>
      <c r="B89" s="21" t="str">
        <f t="shared" si="10"/>
        <v>00117388</v>
      </c>
      <c r="C89" s="21" t="s">
        <v>2280</v>
      </c>
      <c r="D89" s="22"/>
      <c r="E89" s="22" t="s">
        <v>4014</v>
      </c>
      <c r="F89" s="22" t="s">
        <v>1255</v>
      </c>
      <c r="G89" s="22" t="s">
        <v>1500</v>
      </c>
      <c r="H89" s="22" t="s">
        <v>386</v>
      </c>
      <c r="I89" s="22" t="s">
        <v>3992</v>
      </c>
      <c r="J89" s="22"/>
      <c r="K89" s="21" t="s">
        <v>3993</v>
      </c>
      <c r="L89" s="21" t="s">
        <v>460</v>
      </c>
      <c r="M89" s="21" t="s">
        <v>3994</v>
      </c>
      <c r="N89" s="21" t="s">
        <v>3995</v>
      </c>
      <c r="O89" s="17">
        <f>IFERROR(VLOOKUP(B89,POP!$B$5:$I$1048576,7,0),"")</f>
        <v>44404</v>
      </c>
      <c r="P89" s="17" t="str">
        <f>IFERROR(VLOOKUP(B89,POM!$B$5:$I$1048576,7,0),"")</f>
        <v/>
      </c>
      <c r="Q89" s="10" t="str">
        <f>IFERROR(VLOOKUP(B89,POU!$B$5:$I$1048576,7,0),"")</f>
        <v/>
      </c>
      <c r="R89" s="21" t="str">
        <f t="shared" si="6"/>
        <v/>
      </c>
      <c r="S89" s="17" t="str">
        <f>IFERROR(VLOOKUP(B89,'PEMBEKALAN POP'!$B$5:$I$1048576,7,0),"")</f>
        <v/>
      </c>
      <c r="T89" s="22" t="str">
        <f>IFERROR(VLOOKUP(B89,'PEMBEKALAN POP'!$B$5:$I$1048576,8,0),"")</f>
        <v/>
      </c>
      <c r="U89" s="21" t="s">
        <v>3994</v>
      </c>
      <c r="V89" s="17" t="e" cm="1">
        <f t="array" ref="V89">MAX(IF(INDUKSI!$B$5:$B$1048576='Data Training 2022'!B89,INDUKSI!$H$5:$H$1048576))</f>
        <v>#N/A</v>
      </c>
      <c r="W89" s="22" t="str">
        <f>IFERROR(VLOOKUP(B89,INDUKSI!$B$5:$I$1048576,8,0),"")</f>
        <v>LULUS</v>
      </c>
      <c r="X89" s="21" t="s">
        <v>3994</v>
      </c>
      <c r="Y89" s="17" cm="1">
        <f t="array" ref="Y89">MAX(IF(REINDUKSI!$B$5:$B$1048576='Data Training 2022'!B89,REINDUKSI!$H$5:$H$1048576))</f>
        <v>44703</v>
      </c>
      <c r="Z89" s="22" t="str">
        <f>IFERROR(VLOOKUP(B89,REINDUKSI!$B$5:$I$1048576,8,0),"")</f>
        <v>LULUS</v>
      </c>
      <c r="AA89" s="22" t="str">
        <f t="shared" si="7"/>
        <v/>
      </c>
      <c r="AB89" s="17" cm="1">
        <f t="array" ref="AB89">MAX(IF(BSA!$B$5:$B$1048576='Data Training 2022'!B89,BSA!$H$5:$H$1048576))</f>
        <v>0</v>
      </c>
      <c r="AC89" s="22" t="str">
        <f>IFERROR(VLOOKUP(B89,BSA!$B$5:$I$1048576,8,0),"")</f>
        <v/>
      </c>
      <c r="AD89" s="22" t="s">
        <v>3994</v>
      </c>
      <c r="AE89" s="22"/>
      <c r="AF89" s="22"/>
      <c r="AG89" s="22" t="str">
        <f t="shared" si="8"/>
        <v/>
      </c>
      <c r="AH89" s="17" cm="1">
        <f t="array" ref="AH89">MAX(IF(ISOLASI!$B$5:$B$1048576='Data Training 2022'!B89,ISOLASI!$H$5:$H$1048576))</f>
        <v>0</v>
      </c>
      <c r="AI89" s="22" t="str">
        <f>IFERROR(VLOOKUP(B89,ISOLASI!$B$5:$I$1048576,8,0),"")</f>
        <v/>
      </c>
      <c r="AJ89" s="22"/>
      <c r="AK89" s="17" cm="1">
        <f t="array" ref="AK89">MAX(IF('DEKAT AIR'!$B$5:$B$1048576='Data Training 2022'!B89,'DEKAT AIR'!$H$5:$H$1048576))</f>
        <v>0</v>
      </c>
      <c r="AL89" s="22" t="str">
        <f>IFERROR(VLOOKUP(B89,'DEKAT AIR'!$B$5:$I$1048576,8,0),"")</f>
        <v/>
      </c>
      <c r="AM89" s="22"/>
      <c r="AN89" s="17" cm="1">
        <f t="array" ref="AN89">MAX(IF(KETINGGIAN!$B$5:$B$1048576='Data Training 2022'!B89,KETINGGIAN!$H$5:$H$1048576))</f>
        <v>0</v>
      </c>
      <c r="AO89" s="22" t="str">
        <f>IFERROR(VLOOKUP(B89,KETINGGIAN!$B$5:$I$1048576,8,0),"")</f>
        <v/>
      </c>
      <c r="AP89" s="22"/>
      <c r="AQ89" s="22"/>
      <c r="AR89" s="22"/>
      <c r="AS89" s="22"/>
      <c r="AT89" s="17" cm="1">
        <f t="array" ref="AT89">MAX(IF(TOOLSKEEPER!$B$5:$B$1048576='Data Training 2022'!B89,TOOLSKEEPER!$H$5:$H$1048576))</f>
        <v>0</v>
      </c>
      <c r="AU89" s="22" t="str">
        <f>IFERROR(VLOOKUP(B89,TOOLSKEEPER!$B$5:$I$1048576,8,0),"")</f>
        <v/>
      </c>
    </row>
    <row r="90" spans="1:47">
      <c r="A90" s="22">
        <f t="shared" si="9"/>
        <v>85</v>
      </c>
      <c r="B90" s="21" t="str">
        <f t="shared" si="10"/>
        <v>00118256</v>
      </c>
      <c r="C90" s="21" t="s">
        <v>3020</v>
      </c>
      <c r="D90" s="22"/>
      <c r="E90" s="22" t="s">
        <v>4015</v>
      </c>
      <c r="F90" s="22" t="s">
        <v>1255</v>
      </c>
      <c r="G90" s="22" t="s">
        <v>1500</v>
      </c>
      <c r="H90" s="22" t="s">
        <v>386</v>
      </c>
      <c r="I90" s="22" t="s">
        <v>3992</v>
      </c>
      <c r="J90" s="22"/>
      <c r="K90" s="21" t="s">
        <v>3993</v>
      </c>
      <c r="L90" s="21" t="s">
        <v>460</v>
      </c>
      <c r="M90" s="21" t="s">
        <v>3994</v>
      </c>
      <c r="N90" s="21"/>
      <c r="O90" s="17" t="str">
        <f>IFERROR(VLOOKUP(B90,POP!$B$5:$I$1048576,7,0),"")</f>
        <v/>
      </c>
      <c r="P90" s="17" t="str">
        <f>IFERROR(VLOOKUP(B90,POM!$B$5:$I$1048576,7,0),"")</f>
        <v/>
      </c>
      <c r="Q90" s="10" t="str">
        <f>IFERROR(VLOOKUP(B90,POU!$B$5:$I$1048576,7,0),"")</f>
        <v/>
      </c>
      <c r="R90" s="21" t="str">
        <f t="shared" si="6"/>
        <v>TARGET</v>
      </c>
      <c r="S90" s="17">
        <f>IFERROR(VLOOKUP(B90,'PEMBEKALAN POP'!$B$5:$I$1048576,7,0),"")</f>
        <v>44557</v>
      </c>
      <c r="T90" s="22" t="str">
        <f>IFERROR(VLOOKUP(B90,'PEMBEKALAN POP'!$B$5:$I$1048576,8,0),"")</f>
        <v>LULUS</v>
      </c>
      <c r="U90" s="21" t="s">
        <v>3994</v>
      </c>
      <c r="V90" s="17" t="e" cm="1">
        <f t="array" ref="V90">MAX(IF(INDUKSI!$B$5:$B$1048576='Data Training 2022'!B90,INDUKSI!$H$5:$H$1048576))</f>
        <v>#N/A</v>
      </c>
      <c r="W90" s="22" t="str">
        <f>IFERROR(VLOOKUP(B90,INDUKSI!$B$5:$I$1048576,8,0),"")</f>
        <v>LULUS</v>
      </c>
      <c r="X90" s="21" t="s">
        <v>3994</v>
      </c>
      <c r="Y90" s="17" cm="1">
        <f t="array" ref="Y90">MAX(IF(REINDUKSI!$B$5:$B$1048576='Data Training 2022'!B90,REINDUKSI!$H$5:$H$1048576))</f>
        <v>44538</v>
      </c>
      <c r="Z90" s="22" t="str">
        <f>IFERROR(VLOOKUP(B90,REINDUKSI!$B$5:$I$1048576,8,0),"")</f>
        <v>LULUS</v>
      </c>
      <c r="AA90" s="22" t="str">
        <f t="shared" si="7"/>
        <v/>
      </c>
      <c r="AB90" s="17" cm="1">
        <f t="array" ref="AB90">MAX(IF(BSA!$B$5:$B$1048576='Data Training 2022'!B90,BSA!$H$5:$H$1048576))</f>
        <v>0</v>
      </c>
      <c r="AC90" s="22" t="str">
        <f>IFERROR(VLOOKUP(B90,BSA!$B$5:$I$1048576,8,0),"")</f>
        <v/>
      </c>
      <c r="AD90" s="22" t="s">
        <v>3994</v>
      </c>
      <c r="AE90" s="22"/>
      <c r="AF90" s="22"/>
      <c r="AG90" s="22" t="str">
        <f t="shared" si="8"/>
        <v/>
      </c>
      <c r="AH90" s="17" cm="1">
        <f t="array" ref="AH90">MAX(IF(ISOLASI!$B$5:$B$1048576='Data Training 2022'!B90,ISOLASI!$H$5:$H$1048576))</f>
        <v>0</v>
      </c>
      <c r="AI90" s="22" t="str">
        <f>IFERROR(VLOOKUP(B90,ISOLASI!$B$5:$I$1048576,8,0),"")</f>
        <v/>
      </c>
      <c r="AJ90" s="22"/>
      <c r="AK90" s="17" cm="1">
        <f t="array" ref="AK90">MAX(IF('DEKAT AIR'!$B$5:$B$1048576='Data Training 2022'!B90,'DEKAT AIR'!$H$5:$H$1048576))</f>
        <v>0</v>
      </c>
      <c r="AL90" s="22" t="str">
        <f>IFERROR(VLOOKUP(B90,'DEKAT AIR'!$B$5:$I$1048576,8,0),"")</f>
        <v/>
      </c>
      <c r="AM90" s="22"/>
      <c r="AN90" s="17" cm="1">
        <f t="array" ref="AN90">MAX(IF(KETINGGIAN!$B$5:$B$1048576='Data Training 2022'!B90,KETINGGIAN!$H$5:$H$1048576))</f>
        <v>0</v>
      </c>
      <c r="AO90" s="22" t="str">
        <f>IFERROR(VLOOKUP(B90,KETINGGIAN!$B$5:$I$1048576,8,0),"")</f>
        <v/>
      </c>
      <c r="AP90" s="22"/>
      <c r="AQ90" s="22"/>
      <c r="AR90" s="22"/>
      <c r="AS90" s="22"/>
      <c r="AT90" s="17" cm="1">
        <f t="array" ref="AT90">MAX(IF(TOOLSKEEPER!$B$5:$B$1048576='Data Training 2022'!B90,TOOLSKEEPER!$H$5:$H$1048576))</f>
        <v>0</v>
      </c>
      <c r="AU90" s="22" t="str">
        <f>IFERROR(VLOOKUP(B90,TOOLSKEEPER!$B$5:$I$1048576,8,0),"")</f>
        <v/>
      </c>
    </row>
    <row r="91" spans="1:47">
      <c r="A91" s="22">
        <f t="shared" si="9"/>
        <v>86</v>
      </c>
      <c r="B91" s="21" t="str">
        <f t="shared" si="10"/>
        <v>80001312</v>
      </c>
      <c r="C91" s="21" t="s">
        <v>1308</v>
      </c>
      <c r="D91" s="22"/>
      <c r="E91" s="22" t="s">
        <v>1309</v>
      </c>
      <c r="F91" s="22" t="s">
        <v>1255</v>
      </c>
      <c r="G91" s="22" t="s">
        <v>1500</v>
      </c>
      <c r="H91" s="22" t="s">
        <v>386</v>
      </c>
      <c r="I91" s="22" t="s">
        <v>3992</v>
      </c>
      <c r="J91" s="22"/>
      <c r="K91" s="21" t="s">
        <v>3993</v>
      </c>
      <c r="L91" s="21" t="s">
        <v>460</v>
      </c>
      <c r="M91" s="21" t="s">
        <v>3994</v>
      </c>
      <c r="N91" s="21"/>
      <c r="O91" s="17" t="str">
        <f>IFERROR(VLOOKUP(B91,POP!$B$5:$I$1048576,7,0),"")</f>
        <v/>
      </c>
      <c r="P91" s="17" t="str">
        <f>IFERROR(VLOOKUP(B91,POM!$B$5:$I$1048576,7,0),"")</f>
        <v/>
      </c>
      <c r="Q91" s="10" t="str">
        <f>IFERROR(VLOOKUP(B91,POU!$B$5:$I$1048576,7,0),"")</f>
        <v/>
      </c>
      <c r="R91" s="21" t="str">
        <f t="shared" si="6"/>
        <v>TARGET</v>
      </c>
      <c r="S91" s="17">
        <f>IFERROR(VLOOKUP(B91,'PEMBEKALAN POP'!$B$5:$I$1048576,7,0),"")</f>
        <v>44575</v>
      </c>
      <c r="T91" s="22" t="str">
        <f>IFERROR(VLOOKUP(B91,'PEMBEKALAN POP'!$B$5:$I$1048576,8,0),"")</f>
        <v>LULUS</v>
      </c>
      <c r="U91" s="21" t="s">
        <v>3994</v>
      </c>
      <c r="V91" s="17" t="e" cm="1">
        <f t="array" ref="V91">MAX(IF(INDUKSI!$B$5:$B$1048576='Data Training 2022'!B91,INDUKSI!$H$5:$H$1048576))</f>
        <v>#N/A</v>
      </c>
      <c r="W91" s="22" t="str">
        <f>IFERROR(VLOOKUP(B91,INDUKSI!$B$5:$I$1048576,8,0),"")</f>
        <v>LULUS</v>
      </c>
      <c r="X91" s="21" t="s">
        <v>3994</v>
      </c>
      <c r="Y91" s="17" cm="1">
        <f t="array" ref="Y91">MAX(IF(REINDUKSI!$B$5:$B$1048576='Data Training 2022'!B91,REINDUKSI!$H$5:$H$1048576))</f>
        <v>44781</v>
      </c>
      <c r="Z91" s="22" t="str">
        <f>IFERROR(VLOOKUP(B91,REINDUKSI!$B$5:$I$1048576,8,0),"")</f>
        <v>LULUS</v>
      </c>
      <c r="AA91" s="22" t="str">
        <f t="shared" si="7"/>
        <v/>
      </c>
      <c r="AB91" s="17" cm="1">
        <f t="array" ref="AB91">MAX(IF(BSA!$B$5:$B$1048576='Data Training 2022'!B91,BSA!$H$5:$H$1048576))</f>
        <v>0</v>
      </c>
      <c r="AC91" s="22" t="str">
        <f>IFERROR(VLOOKUP(B91,BSA!$B$5:$I$1048576,8,0),"")</f>
        <v/>
      </c>
      <c r="AD91" s="22" t="s">
        <v>3994</v>
      </c>
      <c r="AE91" s="22"/>
      <c r="AF91" s="22"/>
      <c r="AG91" s="22" t="str">
        <f t="shared" si="8"/>
        <v/>
      </c>
      <c r="AH91" s="17" cm="1">
        <f t="array" ref="AH91">MAX(IF(ISOLASI!$B$5:$B$1048576='Data Training 2022'!B91,ISOLASI!$H$5:$H$1048576))</f>
        <v>0</v>
      </c>
      <c r="AI91" s="22" t="str">
        <f>IFERROR(VLOOKUP(B91,ISOLASI!$B$5:$I$1048576,8,0),"")</f>
        <v/>
      </c>
      <c r="AJ91" s="22"/>
      <c r="AK91" s="17" cm="1">
        <f t="array" ref="AK91">MAX(IF('DEKAT AIR'!$B$5:$B$1048576='Data Training 2022'!B91,'DEKAT AIR'!$H$5:$H$1048576))</f>
        <v>0</v>
      </c>
      <c r="AL91" s="22" t="str">
        <f>IFERROR(VLOOKUP(B91,'DEKAT AIR'!$B$5:$I$1048576,8,0),"")</f>
        <v/>
      </c>
      <c r="AM91" s="22"/>
      <c r="AN91" s="17" cm="1">
        <f t="array" ref="AN91">MAX(IF(KETINGGIAN!$B$5:$B$1048576='Data Training 2022'!B91,KETINGGIAN!$H$5:$H$1048576))</f>
        <v>0</v>
      </c>
      <c r="AO91" s="22" t="str">
        <f>IFERROR(VLOOKUP(B91,KETINGGIAN!$B$5:$I$1048576,8,0),"")</f>
        <v/>
      </c>
      <c r="AP91" s="22"/>
      <c r="AQ91" s="22"/>
      <c r="AR91" s="22"/>
      <c r="AS91" s="22"/>
      <c r="AT91" s="17" cm="1">
        <f t="array" ref="AT91">MAX(IF(TOOLSKEEPER!$B$5:$B$1048576='Data Training 2022'!B91,TOOLSKEEPER!$H$5:$H$1048576))</f>
        <v>0</v>
      </c>
      <c r="AU91" s="22" t="str">
        <f>IFERROR(VLOOKUP(B91,TOOLSKEEPER!$B$5:$I$1048576,8,0),"")</f>
        <v/>
      </c>
    </row>
    <row r="92" spans="1:47">
      <c r="A92" s="22">
        <f t="shared" si="9"/>
        <v>87</v>
      </c>
      <c r="B92" s="21" t="str">
        <f t="shared" si="10"/>
        <v>80001859</v>
      </c>
      <c r="C92" s="21" t="s">
        <v>3490</v>
      </c>
      <c r="D92" s="22"/>
      <c r="E92" s="22" t="s">
        <v>3491</v>
      </c>
      <c r="F92" s="22" t="s">
        <v>1255</v>
      </c>
      <c r="G92" s="22" t="s">
        <v>1500</v>
      </c>
      <c r="H92" s="22" t="s">
        <v>386</v>
      </c>
      <c r="I92" s="22" t="s">
        <v>3992</v>
      </c>
      <c r="J92" s="22"/>
      <c r="K92" s="21" t="s">
        <v>3993</v>
      </c>
      <c r="L92" s="21" t="s">
        <v>460</v>
      </c>
      <c r="M92" s="21" t="s">
        <v>3994</v>
      </c>
      <c r="N92" s="21"/>
      <c r="O92" s="17" t="str">
        <f>IFERROR(VLOOKUP(B92,POP!$B$5:$I$1048576,7,0),"")</f>
        <v/>
      </c>
      <c r="P92" s="17" t="str">
        <f>IFERROR(VLOOKUP(B92,POM!$B$5:$I$1048576,7,0),"")</f>
        <v/>
      </c>
      <c r="Q92" s="10" t="str">
        <f>IFERROR(VLOOKUP(B92,POU!$B$5:$I$1048576,7,0),"")</f>
        <v/>
      </c>
      <c r="R92" s="21" t="str">
        <f t="shared" si="6"/>
        <v>TARGET</v>
      </c>
      <c r="S92" s="17">
        <f>IFERROR(VLOOKUP(B92,'PEMBEKALAN POP'!$B$5:$I$1048576,7,0),"")</f>
        <v>44569</v>
      </c>
      <c r="T92" s="22" t="str">
        <f>IFERROR(VLOOKUP(B92,'PEMBEKALAN POP'!$B$5:$I$1048576,8,0),"")</f>
        <v>LULUS</v>
      </c>
      <c r="U92" s="21" t="s">
        <v>3994</v>
      </c>
      <c r="V92" s="17" t="e" cm="1">
        <f t="array" ref="V92">MAX(IF(INDUKSI!$B$5:$B$1048576='Data Training 2022'!B92,INDUKSI!$H$5:$H$1048576))</f>
        <v>#N/A</v>
      </c>
      <c r="W92" s="22" t="str">
        <f>IFERROR(VLOOKUP(B92,INDUKSI!$B$5:$I$1048576,8,0),"")</f>
        <v>LULUS</v>
      </c>
      <c r="X92" s="21" t="s">
        <v>3994</v>
      </c>
      <c r="Y92" s="17" cm="1">
        <f t="array" ref="Y92">MAX(IF(REINDUKSI!$B$5:$B$1048576='Data Training 2022'!B92,REINDUKSI!$H$5:$H$1048576))</f>
        <v>0</v>
      </c>
      <c r="Z92" s="22" t="str">
        <f>IFERROR(VLOOKUP(B92,REINDUKSI!$B$5:$I$1048576,8,0),"")</f>
        <v/>
      </c>
      <c r="AA92" s="22" t="str">
        <f t="shared" si="7"/>
        <v/>
      </c>
      <c r="AB92" s="17" cm="1">
        <f t="array" ref="AB92">MAX(IF(BSA!$B$5:$B$1048576='Data Training 2022'!B92,BSA!$H$5:$H$1048576))</f>
        <v>0</v>
      </c>
      <c r="AC92" s="22" t="str">
        <f>IFERROR(VLOOKUP(B92,BSA!$B$5:$I$1048576,8,0),"")</f>
        <v/>
      </c>
      <c r="AD92" s="22" t="s">
        <v>3994</v>
      </c>
      <c r="AE92" s="22"/>
      <c r="AF92" s="22"/>
      <c r="AG92" s="22" t="str">
        <f t="shared" si="8"/>
        <v/>
      </c>
      <c r="AH92" s="17" cm="1">
        <f t="array" ref="AH92">MAX(IF(ISOLASI!$B$5:$B$1048576='Data Training 2022'!B92,ISOLASI!$H$5:$H$1048576))</f>
        <v>0</v>
      </c>
      <c r="AI92" s="22" t="str">
        <f>IFERROR(VLOOKUP(B92,ISOLASI!$B$5:$I$1048576,8,0),"")</f>
        <v/>
      </c>
      <c r="AJ92" s="22"/>
      <c r="AK92" s="17" cm="1">
        <f t="array" ref="AK92">MAX(IF('DEKAT AIR'!$B$5:$B$1048576='Data Training 2022'!B92,'DEKAT AIR'!$H$5:$H$1048576))</f>
        <v>0</v>
      </c>
      <c r="AL92" s="22" t="str">
        <f>IFERROR(VLOOKUP(B92,'DEKAT AIR'!$B$5:$I$1048576,8,0),"")</f>
        <v/>
      </c>
      <c r="AM92" s="22"/>
      <c r="AN92" s="17" cm="1">
        <f t="array" ref="AN92">MAX(IF(KETINGGIAN!$B$5:$B$1048576='Data Training 2022'!B92,KETINGGIAN!$H$5:$H$1048576))</f>
        <v>0</v>
      </c>
      <c r="AO92" s="22" t="str">
        <f>IFERROR(VLOOKUP(B92,KETINGGIAN!$B$5:$I$1048576,8,0),"")</f>
        <v/>
      </c>
      <c r="AP92" s="22"/>
      <c r="AQ92" s="22"/>
      <c r="AR92" s="22"/>
      <c r="AS92" s="22"/>
      <c r="AT92" s="17" cm="1">
        <f t="array" ref="AT92">MAX(IF(TOOLSKEEPER!$B$5:$B$1048576='Data Training 2022'!B92,TOOLSKEEPER!$H$5:$H$1048576))</f>
        <v>0</v>
      </c>
      <c r="AU92" s="22" t="str">
        <f>IFERROR(VLOOKUP(B92,TOOLSKEEPER!$B$5:$I$1048576,8,0),"")</f>
        <v/>
      </c>
    </row>
    <row r="93" spans="1:47">
      <c r="A93" s="22">
        <f t="shared" si="9"/>
        <v>88</v>
      </c>
      <c r="B93" s="21" t="str">
        <f t="shared" si="10"/>
        <v>80002065</v>
      </c>
      <c r="C93" s="21" t="s">
        <v>3488</v>
      </c>
      <c r="D93" s="22"/>
      <c r="E93" s="22" t="s">
        <v>3489</v>
      </c>
      <c r="F93" s="22" t="s">
        <v>1255</v>
      </c>
      <c r="G93" s="22" t="s">
        <v>1500</v>
      </c>
      <c r="H93" s="22" t="s">
        <v>386</v>
      </c>
      <c r="I93" s="22" t="s">
        <v>3992</v>
      </c>
      <c r="J93" s="22"/>
      <c r="K93" s="21" t="s">
        <v>3993</v>
      </c>
      <c r="L93" s="21" t="s">
        <v>460</v>
      </c>
      <c r="M93" s="21" t="s">
        <v>3994</v>
      </c>
      <c r="N93" s="21"/>
      <c r="O93" s="17" t="str">
        <f>IFERROR(VLOOKUP(B93,POP!$B$5:$I$1048576,7,0),"")</f>
        <v/>
      </c>
      <c r="P93" s="17" t="str">
        <f>IFERROR(VLOOKUP(B93,POM!$B$5:$I$1048576,7,0),"")</f>
        <v/>
      </c>
      <c r="Q93" s="10" t="str">
        <f>IFERROR(VLOOKUP(B93,POU!$B$5:$I$1048576,7,0),"")</f>
        <v/>
      </c>
      <c r="R93" s="21" t="str">
        <f t="shared" si="6"/>
        <v>TARGET</v>
      </c>
      <c r="S93" s="17">
        <f>IFERROR(VLOOKUP(B93,'PEMBEKALAN POP'!$B$5:$I$1048576,7,0),"")</f>
        <v>44705</v>
      </c>
      <c r="T93" s="22" t="str">
        <f>IFERROR(VLOOKUP(B93,'PEMBEKALAN POP'!$B$5:$I$1048576,8,0),"")</f>
        <v>LULUS</v>
      </c>
      <c r="U93" s="21" t="s">
        <v>3994</v>
      </c>
      <c r="V93" s="17" t="e" cm="1">
        <f t="array" ref="V93">MAX(IF(INDUKSI!$B$5:$B$1048576='Data Training 2022'!B93,INDUKSI!$H$5:$H$1048576))</f>
        <v>#N/A</v>
      </c>
      <c r="W93" s="22" t="str">
        <f>IFERROR(VLOOKUP(B93,INDUKSI!$B$5:$I$1048576,8,0),"")</f>
        <v>LULUS</v>
      </c>
      <c r="X93" s="21" t="s">
        <v>3994</v>
      </c>
      <c r="Y93" s="17" cm="1">
        <f t="array" ref="Y93">MAX(IF(REINDUKSI!$B$5:$B$1048576='Data Training 2022'!B93,REINDUKSI!$H$5:$H$1048576))</f>
        <v>0</v>
      </c>
      <c r="Z93" s="22" t="str">
        <f>IFERROR(VLOOKUP(B93,REINDUKSI!$B$5:$I$1048576,8,0),"")</f>
        <v/>
      </c>
      <c r="AA93" s="22" t="str">
        <f t="shared" si="7"/>
        <v/>
      </c>
      <c r="AB93" s="17" cm="1">
        <f t="array" ref="AB93">MAX(IF(BSA!$B$5:$B$1048576='Data Training 2022'!B93,BSA!$H$5:$H$1048576))</f>
        <v>0</v>
      </c>
      <c r="AC93" s="22" t="str">
        <f>IFERROR(VLOOKUP(B93,BSA!$B$5:$I$1048576,8,0),"")</f>
        <v/>
      </c>
      <c r="AD93" s="22" t="s">
        <v>3994</v>
      </c>
      <c r="AE93" s="22"/>
      <c r="AF93" s="22"/>
      <c r="AG93" s="22" t="str">
        <f t="shared" si="8"/>
        <v/>
      </c>
      <c r="AH93" s="17" cm="1">
        <f t="array" ref="AH93">MAX(IF(ISOLASI!$B$5:$B$1048576='Data Training 2022'!B93,ISOLASI!$H$5:$H$1048576))</f>
        <v>0</v>
      </c>
      <c r="AI93" s="22" t="str">
        <f>IFERROR(VLOOKUP(B93,ISOLASI!$B$5:$I$1048576,8,0),"")</f>
        <v/>
      </c>
      <c r="AJ93" s="22"/>
      <c r="AK93" s="17" cm="1">
        <f t="array" ref="AK93">MAX(IF('DEKAT AIR'!$B$5:$B$1048576='Data Training 2022'!B93,'DEKAT AIR'!$H$5:$H$1048576))</f>
        <v>0</v>
      </c>
      <c r="AL93" s="22" t="str">
        <f>IFERROR(VLOOKUP(B93,'DEKAT AIR'!$B$5:$I$1048576,8,0),"")</f>
        <v/>
      </c>
      <c r="AM93" s="22"/>
      <c r="AN93" s="17" cm="1">
        <f t="array" ref="AN93">MAX(IF(KETINGGIAN!$B$5:$B$1048576='Data Training 2022'!B93,KETINGGIAN!$H$5:$H$1048576))</f>
        <v>0</v>
      </c>
      <c r="AO93" s="22" t="str">
        <f>IFERROR(VLOOKUP(B93,KETINGGIAN!$B$5:$I$1048576,8,0),"")</f>
        <v/>
      </c>
      <c r="AP93" s="22"/>
      <c r="AQ93" s="22"/>
      <c r="AR93" s="22"/>
      <c r="AS93" s="22"/>
      <c r="AT93" s="17" cm="1">
        <f t="array" ref="AT93">MAX(IF(TOOLSKEEPER!$B$5:$B$1048576='Data Training 2022'!B93,TOOLSKEEPER!$H$5:$H$1048576))</f>
        <v>0</v>
      </c>
      <c r="AU93" s="22" t="str">
        <f>IFERROR(VLOOKUP(B93,TOOLSKEEPER!$B$5:$I$1048576,8,0),"")</f>
        <v/>
      </c>
    </row>
    <row r="94" spans="1:47">
      <c r="A94" s="22">
        <f t="shared" si="9"/>
        <v>89</v>
      </c>
      <c r="B94" s="21" t="str">
        <f t="shared" si="10"/>
        <v>80002262</v>
      </c>
      <c r="C94" s="21" t="s">
        <v>3683</v>
      </c>
      <c r="D94" s="22"/>
      <c r="E94" s="22" t="s">
        <v>3684</v>
      </c>
      <c r="F94" s="22" t="s">
        <v>1255</v>
      </c>
      <c r="G94" s="22" t="s">
        <v>1500</v>
      </c>
      <c r="H94" s="22" t="s">
        <v>386</v>
      </c>
      <c r="I94" s="22" t="s">
        <v>3992</v>
      </c>
      <c r="J94" s="22"/>
      <c r="K94" s="21" t="s">
        <v>3993</v>
      </c>
      <c r="L94" s="21" t="s">
        <v>460</v>
      </c>
      <c r="M94" s="21" t="s">
        <v>3994</v>
      </c>
      <c r="N94" s="21"/>
      <c r="O94" s="17" t="str">
        <f>IFERROR(VLOOKUP(B94,POP!$B$5:$I$1048576,7,0),"")</f>
        <v/>
      </c>
      <c r="P94" s="17" t="str">
        <f>IFERROR(VLOOKUP(B94,POM!$B$5:$I$1048576,7,0),"")</f>
        <v/>
      </c>
      <c r="Q94" s="10" t="str">
        <f>IFERROR(VLOOKUP(B94,POU!$B$5:$I$1048576,7,0),"")</f>
        <v/>
      </c>
      <c r="R94" s="21" t="str">
        <f t="shared" si="6"/>
        <v>TARGET</v>
      </c>
      <c r="S94" s="17">
        <f>IFERROR(VLOOKUP(B94,'PEMBEKALAN POP'!$B$5:$I$1048576,7,0),"")</f>
        <v>44566</v>
      </c>
      <c r="T94" s="22" t="str">
        <f>IFERROR(VLOOKUP(B94,'PEMBEKALAN POP'!$B$5:$I$1048576,8,0),"")</f>
        <v>LULUS</v>
      </c>
      <c r="U94" s="21" t="s">
        <v>3994</v>
      </c>
      <c r="V94" s="17" t="e" cm="1">
        <f t="array" ref="V94">MAX(IF(INDUKSI!$B$5:$B$1048576='Data Training 2022'!B94,INDUKSI!$H$5:$H$1048576))</f>
        <v>#N/A</v>
      </c>
      <c r="W94" s="22" t="str">
        <f>IFERROR(VLOOKUP(B94,INDUKSI!$B$5:$I$1048576,8,0),"")</f>
        <v>LULUS</v>
      </c>
      <c r="X94" s="21" t="s">
        <v>3994</v>
      </c>
      <c r="Y94" s="17" cm="1">
        <f t="array" ref="Y94">MAX(IF(REINDUKSI!$B$5:$B$1048576='Data Training 2022'!B94,REINDUKSI!$H$5:$H$1048576))</f>
        <v>44772</v>
      </c>
      <c r="Z94" s="22" t="str">
        <f>IFERROR(VLOOKUP(B94,REINDUKSI!$B$5:$I$1048576,8,0),"")</f>
        <v>LULUS</v>
      </c>
      <c r="AA94" s="22" t="str">
        <f t="shared" si="7"/>
        <v/>
      </c>
      <c r="AB94" s="17" cm="1">
        <f t="array" ref="AB94">MAX(IF(BSA!$B$5:$B$1048576='Data Training 2022'!B94,BSA!$H$5:$H$1048576))</f>
        <v>0</v>
      </c>
      <c r="AC94" s="22" t="str">
        <f>IFERROR(VLOOKUP(B94,BSA!$B$5:$I$1048576,8,0),"")</f>
        <v/>
      </c>
      <c r="AD94" s="22" t="s">
        <v>3994</v>
      </c>
      <c r="AE94" s="22"/>
      <c r="AF94" s="22"/>
      <c r="AG94" s="22" t="str">
        <f t="shared" si="8"/>
        <v/>
      </c>
      <c r="AH94" s="17" cm="1">
        <f t="array" ref="AH94">MAX(IF(ISOLASI!$B$5:$B$1048576='Data Training 2022'!B94,ISOLASI!$H$5:$H$1048576))</f>
        <v>0</v>
      </c>
      <c r="AI94" s="22" t="str">
        <f>IFERROR(VLOOKUP(B94,ISOLASI!$B$5:$I$1048576,8,0),"")</f>
        <v/>
      </c>
      <c r="AJ94" s="22"/>
      <c r="AK94" s="17" cm="1">
        <f t="array" ref="AK94">MAX(IF('DEKAT AIR'!$B$5:$B$1048576='Data Training 2022'!B94,'DEKAT AIR'!$H$5:$H$1048576))</f>
        <v>0</v>
      </c>
      <c r="AL94" s="22" t="str">
        <f>IFERROR(VLOOKUP(B94,'DEKAT AIR'!$B$5:$I$1048576,8,0),"")</f>
        <v/>
      </c>
      <c r="AM94" s="22"/>
      <c r="AN94" s="17" cm="1">
        <f t="array" ref="AN94">MAX(IF(KETINGGIAN!$B$5:$B$1048576='Data Training 2022'!B94,KETINGGIAN!$H$5:$H$1048576))</f>
        <v>0</v>
      </c>
      <c r="AO94" s="22" t="str">
        <f>IFERROR(VLOOKUP(B94,KETINGGIAN!$B$5:$I$1048576,8,0),"")</f>
        <v/>
      </c>
      <c r="AP94" s="22"/>
      <c r="AQ94" s="22"/>
      <c r="AR94" s="22"/>
      <c r="AS94" s="22"/>
      <c r="AT94" s="17" cm="1">
        <f t="array" ref="AT94">MAX(IF(TOOLSKEEPER!$B$5:$B$1048576='Data Training 2022'!B94,TOOLSKEEPER!$H$5:$H$1048576))</f>
        <v>0</v>
      </c>
      <c r="AU94" s="22" t="str">
        <f>IFERROR(VLOOKUP(B94,TOOLSKEEPER!$B$5:$I$1048576,8,0),"")</f>
        <v/>
      </c>
    </row>
    <row r="95" spans="1:47">
      <c r="A95" s="22">
        <f t="shared" si="9"/>
        <v>90</v>
      </c>
      <c r="B95" s="21" t="str">
        <f t="shared" si="10"/>
        <v>80002291</v>
      </c>
      <c r="C95" s="21" t="s">
        <v>2191</v>
      </c>
      <c r="D95" s="22"/>
      <c r="E95" s="22" t="s">
        <v>2192</v>
      </c>
      <c r="F95" s="22" t="s">
        <v>1255</v>
      </c>
      <c r="G95" s="22" t="s">
        <v>1500</v>
      </c>
      <c r="H95" s="22" t="s">
        <v>386</v>
      </c>
      <c r="I95" s="22" t="s">
        <v>3992</v>
      </c>
      <c r="J95" s="22"/>
      <c r="K95" s="21" t="s">
        <v>3993</v>
      </c>
      <c r="L95" s="21" t="s">
        <v>460</v>
      </c>
      <c r="M95" s="21" t="s">
        <v>3994</v>
      </c>
      <c r="N95" s="21"/>
      <c r="O95" s="17" t="str">
        <f>IFERROR(VLOOKUP(B95,POP!$B$5:$I$1048576,7,0),"")</f>
        <v/>
      </c>
      <c r="P95" s="17" t="str">
        <f>IFERROR(VLOOKUP(B95,POM!$B$5:$I$1048576,7,0),"")</f>
        <v/>
      </c>
      <c r="Q95" s="10" t="str">
        <f>IFERROR(VLOOKUP(B95,POU!$B$5:$I$1048576,7,0),"")</f>
        <v/>
      </c>
      <c r="R95" s="21" t="str">
        <f t="shared" si="6"/>
        <v>TARGET</v>
      </c>
      <c r="S95" s="17">
        <f>IFERROR(VLOOKUP(B95,'PEMBEKALAN POP'!$B$5:$I$1048576,7,0),"")</f>
        <v>44581</v>
      </c>
      <c r="T95" s="22" t="str">
        <f>IFERROR(VLOOKUP(B95,'PEMBEKALAN POP'!$B$5:$I$1048576,8,0),"")</f>
        <v>LULUS</v>
      </c>
      <c r="U95" s="21" t="s">
        <v>3994</v>
      </c>
      <c r="V95" s="17" t="e" cm="1">
        <f t="array" ref="V95">MAX(IF(INDUKSI!$B$5:$B$1048576='Data Training 2022'!B95,INDUKSI!$H$5:$H$1048576))</f>
        <v>#N/A</v>
      </c>
      <c r="W95" s="22" t="str">
        <f>IFERROR(VLOOKUP(B95,INDUKSI!$B$5:$I$1048576,8,0),"")</f>
        <v>LULUS</v>
      </c>
      <c r="X95" s="21" t="s">
        <v>3994</v>
      </c>
      <c r="Y95" s="17" cm="1">
        <f t="array" ref="Y95">MAX(IF(REINDUKSI!$B$5:$B$1048576='Data Training 2022'!B95,REINDUKSI!$H$5:$H$1048576))</f>
        <v>44748</v>
      </c>
      <c r="Z95" s="22" t="str">
        <f>IFERROR(VLOOKUP(B95,REINDUKSI!$B$5:$I$1048576,8,0),"")</f>
        <v>LULUS</v>
      </c>
      <c r="AA95" s="22" t="str">
        <f t="shared" si="7"/>
        <v/>
      </c>
      <c r="AB95" s="17" cm="1">
        <f t="array" ref="AB95">MAX(IF(BSA!$B$5:$B$1048576='Data Training 2022'!B95,BSA!$H$5:$H$1048576))</f>
        <v>0</v>
      </c>
      <c r="AC95" s="22" t="str">
        <f>IFERROR(VLOOKUP(B95,BSA!$B$5:$I$1048576,8,0),"")</f>
        <v/>
      </c>
      <c r="AD95" s="22" t="s">
        <v>3994</v>
      </c>
      <c r="AE95" s="22"/>
      <c r="AF95" s="22"/>
      <c r="AG95" s="22" t="str">
        <f t="shared" si="8"/>
        <v/>
      </c>
      <c r="AH95" s="17" cm="1">
        <f t="array" ref="AH95">MAX(IF(ISOLASI!$B$5:$B$1048576='Data Training 2022'!B95,ISOLASI!$H$5:$H$1048576))</f>
        <v>0</v>
      </c>
      <c r="AI95" s="22" t="str">
        <f>IFERROR(VLOOKUP(B95,ISOLASI!$B$5:$I$1048576,8,0),"")</f>
        <v/>
      </c>
      <c r="AJ95" s="22"/>
      <c r="AK95" s="17" cm="1">
        <f t="array" ref="AK95">MAX(IF('DEKAT AIR'!$B$5:$B$1048576='Data Training 2022'!B95,'DEKAT AIR'!$H$5:$H$1048576))</f>
        <v>0</v>
      </c>
      <c r="AL95" s="22" t="str">
        <f>IFERROR(VLOOKUP(B95,'DEKAT AIR'!$B$5:$I$1048576,8,0),"")</f>
        <v/>
      </c>
      <c r="AM95" s="22"/>
      <c r="AN95" s="17" cm="1">
        <f t="array" ref="AN95">MAX(IF(KETINGGIAN!$B$5:$B$1048576='Data Training 2022'!B95,KETINGGIAN!$H$5:$H$1048576))</f>
        <v>0</v>
      </c>
      <c r="AO95" s="22" t="str">
        <f>IFERROR(VLOOKUP(B95,KETINGGIAN!$B$5:$I$1048576,8,0),"")</f>
        <v/>
      </c>
      <c r="AP95" s="22"/>
      <c r="AQ95" s="22"/>
      <c r="AR95" s="22"/>
      <c r="AS95" s="22"/>
      <c r="AT95" s="17" cm="1">
        <f t="array" ref="AT95">MAX(IF(TOOLSKEEPER!$B$5:$B$1048576='Data Training 2022'!B95,TOOLSKEEPER!$H$5:$H$1048576))</f>
        <v>0</v>
      </c>
      <c r="AU95" s="22" t="str">
        <f>IFERROR(VLOOKUP(B95,TOOLSKEEPER!$B$5:$I$1048576,8,0),"")</f>
        <v/>
      </c>
    </row>
    <row r="96" spans="1:47">
      <c r="A96" s="22">
        <f t="shared" si="9"/>
        <v>91</v>
      </c>
      <c r="B96" s="21" t="str">
        <f t="shared" si="10"/>
        <v>80002435</v>
      </c>
      <c r="C96" s="21" t="s">
        <v>3786</v>
      </c>
      <c r="D96" s="22"/>
      <c r="E96" s="22" t="s">
        <v>3787</v>
      </c>
      <c r="F96" s="22" t="s">
        <v>1255</v>
      </c>
      <c r="G96" s="22" t="s">
        <v>1500</v>
      </c>
      <c r="H96" s="22" t="s">
        <v>386</v>
      </c>
      <c r="I96" s="22" t="s">
        <v>3992</v>
      </c>
      <c r="J96" s="22"/>
      <c r="K96" s="21" t="s">
        <v>3993</v>
      </c>
      <c r="L96" s="21" t="s">
        <v>460</v>
      </c>
      <c r="M96" s="21" t="s">
        <v>3994</v>
      </c>
      <c r="N96" s="21"/>
      <c r="O96" s="17" t="str">
        <f>IFERROR(VLOOKUP(B96,POP!$B$5:$I$1048576,7,0),"")</f>
        <v/>
      </c>
      <c r="P96" s="17" t="str">
        <f>IFERROR(VLOOKUP(B96,POM!$B$5:$I$1048576,7,0),"")</f>
        <v/>
      </c>
      <c r="Q96" s="10" t="str">
        <f>IFERROR(VLOOKUP(B96,POU!$B$5:$I$1048576,7,0),"")</f>
        <v/>
      </c>
      <c r="R96" s="21" t="str">
        <f t="shared" si="6"/>
        <v>TARGET</v>
      </c>
      <c r="S96" s="17">
        <f>IFERROR(VLOOKUP(B96,'PEMBEKALAN POP'!$B$5:$I$1048576,7,0),"")</f>
        <v>44581</v>
      </c>
      <c r="T96" s="22" t="str">
        <f>IFERROR(VLOOKUP(B96,'PEMBEKALAN POP'!$B$5:$I$1048576,8,0),"")</f>
        <v>LULUS</v>
      </c>
      <c r="U96" s="21" t="s">
        <v>3994</v>
      </c>
      <c r="V96" s="17" t="e" cm="1">
        <f t="array" ref="V96">MAX(IF(INDUKSI!$B$5:$B$1048576='Data Training 2022'!B96,INDUKSI!$H$5:$H$1048576))</f>
        <v>#N/A</v>
      </c>
      <c r="W96" s="22" t="str">
        <f>IFERROR(VLOOKUP(B96,INDUKSI!$B$5:$I$1048576,8,0),"")</f>
        <v>LULUS</v>
      </c>
      <c r="X96" s="21" t="s">
        <v>3994</v>
      </c>
      <c r="Y96" s="17" cm="1">
        <f t="array" ref="Y96">MAX(IF(REINDUKSI!$B$5:$B$1048576='Data Training 2022'!B96,REINDUKSI!$H$5:$H$1048576))</f>
        <v>44730</v>
      </c>
      <c r="Z96" s="22" t="str">
        <f>IFERROR(VLOOKUP(B96,REINDUKSI!$B$5:$I$1048576,8,0),"")</f>
        <v>LULUS</v>
      </c>
      <c r="AA96" s="22" t="str">
        <f t="shared" si="7"/>
        <v/>
      </c>
      <c r="AB96" s="17" cm="1">
        <f t="array" ref="AB96">MAX(IF(BSA!$B$5:$B$1048576='Data Training 2022'!B96,BSA!$H$5:$H$1048576))</f>
        <v>0</v>
      </c>
      <c r="AC96" s="22" t="str">
        <f>IFERROR(VLOOKUP(B96,BSA!$B$5:$I$1048576,8,0),"")</f>
        <v/>
      </c>
      <c r="AD96" s="22" t="s">
        <v>3994</v>
      </c>
      <c r="AE96" s="22"/>
      <c r="AF96" s="22"/>
      <c r="AG96" s="22" t="str">
        <f t="shared" si="8"/>
        <v/>
      </c>
      <c r="AH96" s="17" cm="1">
        <f t="array" ref="AH96">MAX(IF(ISOLASI!$B$5:$B$1048576='Data Training 2022'!B96,ISOLASI!$H$5:$H$1048576))</f>
        <v>0</v>
      </c>
      <c r="AI96" s="22" t="str">
        <f>IFERROR(VLOOKUP(B96,ISOLASI!$B$5:$I$1048576,8,0),"")</f>
        <v/>
      </c>
      <c r="AJ96" s="22"/>
      <c r="AK96" s="17" cm="1">
        <f t="array" ref="AK96">MAX(IF('DEKAT AIR'!$B$5:$B$1048576='Data Training 2022'!B96,'DEKAT AIR'!$H$5:$H$1048576))</f>
        <v>0</v>
      </c>
      <c r="AL96" s="22" t="str">
        <f>IFERROR(VLOOKUP(B96,'DEKAT AIR'!$B$5:$I$1048576,8,0),"")</f>
        <v/>
      </c>
      <c r="AM96" s="22"/>
      <c r="AN96" s="17" cm="1">
        <f t="array" ref="AN96">MAX(IF(KETINGGIAN!$B$5:$B$1048576='Data Training 2022'!B96,KETINGGIAN!$H$5:$H$1048576))</f>
        <v>0</v>
      </c>
      <c r="AO96" s="22" t="str">
        <f>IFERROR(VLOOKUP(B96,KETINGGIAN!$B$5:$I$1048576,8,0),"")</f>
        <v/>
      </c>
      <c r="AP96" s="22"/>
      <c r="AQ96" s="22"/>
      <c r="AR96" s="22"/>
      <c r="AS96" s="22"/>
      <c r="AT96" s="17" cm="1">
        <f t="array" ref="AT96">MAX(IF(TOOLSKEEPER!$B$5:$B$1048576='Data Training 2022'!B96,TOOLSKEEPER!$H$5:$H$1048576))</f>
        <v>0</v>
      </c>
      <c r="AU96" s="22" t="str">
        <f>IFERROR(VLOOKUP(B96,TOOLSKEEPER!$B$5:$I$1048576,8,0),"")</f>
        <v/>
      </c>
    </row>
    <row r="97" spans="1:47">
      <c r="A97" s="22">
        <f t="shared" si="9"/>
        <v>92</v>
      </c>
      <c r="B97" s="21" t="str">
        <f t="shared" si="10"/>
        <v>80003152</v>
      </c>
      <c r="C97" s="21" t="s">
        <v>3169</v>
      </c>
      <c r="D97" s="22"/>
      <c r="E97" s="22" t="s">
        <v>4016</v>
      </c>
      <c r="F97" s="22" t="s">
        <v>1255</v>
      </c>
      <c r="G97" s="22" t="s">
        <v>1500</v>
      </c>
      <c r="H97" s="22" t="s">
        <v>386</v>
      </c>
      <c r="I97" s="22" t="s">
        <v>3992</v>
      </c>
      <c r="J97" s="22"/>
      <c r="K97" s="21" t="s">
        <v>3993</v>
      </c>
      <c r="L97" s="21" t="s">
        <v>460</v>
      </c>
      <c r="M97" s="21" t="s">
        <v>3994</v>
      </c>
      <c r="N97" s="21"/>
      <c r="O97" s="17" t="str">
        <f>IFERROR(VLOOKUP(B97,POP!$B$5:$I$1048576,7,0),"")</f>
        <v/>
      </c>
      <c r="P97" s="17" t="str">
        <f>IFERROR(VLOOKUP(B97,POM!$B$5:$I$1048576,7,0),"")</f>
        <v/>
      </c>
      <c r="Q97" s="10" t="str">
        <f>IFERROR(VLOOKUP(B97,POU!$B$5:$I$1048576,7,0),"")</f>
        <v/>
      </c>
      <c r="R97" s="21" t="str">
        <f t="shared" si="6"/>
        <v>TARGET</v>
      </c>
      <c r="S97" s="17">
        <f>IFERROR(VLOOKUP(B97,'PEMBEKALAN POP'!$B$5:$I$1048576,7,0),"")</f>
        <v>44766</v>
      </c>
      <c r="T97" s="22" t="str">
        <f>IFERROR(VLOOKUP(B97,'PEMBEKALAN POP'!$B$5:$I$1048576,8,0),"")</f>
        <v>LULUS</v>
      </c>
      <c r="U97" s="21" t="s">
        <v>3994</v>
      </c>
      <c r="V97" s="17" t="e" cm="1">
        <f t="array" ref="V97">MAX(IF(INDUKSI!$B$5:$B$1048576='Data Training 2022'!B97,INDUKSI!$H$5:$H$1048576))</f>
        <v>#N/A</v>
      </c>
      <c r="W97" s="22" t="str">
        <f>IFERROR(VLOOKUP(B97,INDUKSI!$B$5:$I$1048576,8,0),"")</f>
        <v/>
      </c>
      <c r="X97" s="21" t="s">
        <v>3994</v>
      </c>
      <c r="Y97" s="17" cm="1">
        <f t="array" ref="Y97">MAX(IF(REINDUKSI!$B$5:$B$1048576='Data Training 2022'!B97,REINDUKSI!$H$5:$H$1048576))</f>
        <v>0</v>
      </c>
      <c r="Z97" s="22" t="str">
        <f>IFERROR(VLOOKUP(B97,REINDUKSI!$B$5:$I$1048576,8,0),"")</f>
        <v/>
      </c>
      <c r="AA97" s="22" t="str">
        <f t="shared" si="7"/>
        <v/>
      </c>
      <c r="AB97" s="17" cm="1">
        <f t="array" ref="AB97">MAX(IF(BSA!$B$5:$B$1048576='Data Training 2022'!B97,BSA!$H$5:$H$1048576))</f>
        <v>0</v>
      </c>
      <c r="AC97" s="22" t="str">
        <f>IFERROR(VLOOKUP(B97,BSA!$B$5:$I$1048576,8,0),"")</f>
        <v/>
      </c>
      <c r="AD97" s="22" t="s">
        <v>3994</v>
      </c>
      <c r="AE97" s="22"/>
      <c r="AF97" s="22"/>
      <c r="AG97" s="22" t="str">
        <f t="shared" si="8"/>
        <v/>
      </c>
      <c r="AH97" s="17" cm="1">
        <f t="array" ref="AH97">MAX(IF(ISOLASI!$B$5:$B$1048576='Data Training 2022'!B97,ISOLASI!$H$5:$H$1048576))</f>
        <v>0</v>
      </c>
      <c r="AI97" s="22" t="str">
        <f>IFERROR(VLOOKUP(B97,ISOLASI!$B$5:$I$1048576,8,0),"")</f>
        <v/>
      </c>
      <c r="AJ97" s="22"/>
      <c r="AK97" s="17" cm="1">
        <f t="array" ref="AK97">MAX(IF('DEKAT AIR'!$B$5:$B$1048576='Data Training 2022'!B97,'DEKAT AIR'!$H$5:$H$1048576))</f>
        <v>0</v>
      </c>
      <c r="AL97" s="22" t="str">
        <f>IFERROR(VLOOKUP(B97,'DEKAT AIR'!$B$5:$I$1048576,8,0),"")</f>
        <v/>
      </c>
      <c r="AM97" s="22"/>
      <c r="AN97" s="17" cm="1">
        <f t="array" ref="AN97">MAX(IF(KETINGGIAN!$B$5:$B$1048576='Data Training 2022'!B97,KETINGGIAN!$H$5:$H$1048576))</f>
        <v>0</v>
      </c>
      <c r="AO97" s="22" t="str">
        <f>IFERROR(VLOOKUP(B97,KETINGGIAN!$B$5:$I$1048576,8,0),"")</f>
        <v/>
      </c>
      <c r="AP97" s="22"/>
      <c r="AQ97" s="22"/>
      <c r="AR97" s="22"/>
      <c r="AS97" s="22"/>
      <c r="AT97" s="17" cm="1">
        <f t="array" ref="AT97">MAX(IF(TOOLSKEEPER!$B$5:$B$1048576='Data Training 2022'!B97,TOOLSKEEPER!$H$5:$H$1048576))</f>
        <v>0</v>
      </c>
      <c r="AU97" s="22" t="str">
        <f>IFERROR(VLOOKUP(B97,TOOLSKEEPER!$B$5:$I$1048576,8,0),"")</f>
        <v/>
      </c>
    </row>
    <row r="98" spans="1:47">
      <c r="A98" s="22">
        <f t="shared" si="9"/>
        <v>93</v>
      </c>
      <c r="B98" s="21" t="str">
        <f>TEXT(C98,"00000000")</f>
        <v>80003333</v>
      </c>
      <c r="C98" s="21" t="s">
        <v>2067</v>
      </c>
      <c r="D98" s="22"/>
      <c r="E98" s="22" t="s">
        <v>2068</v>
      </c>
      <c r="F98" s="22" t="s">
        <v>1255</v>
      </c>
      <c r="G98" s="22" t="s">
        <v>1500</v>
      </c>
      <c r="H98" s="22" t="s">
        <v>386</v>
      </c>
      <c r="I98" s="22" t="s">
        <v>3992</v>
      </c>
      <c r="J98" s="22"/>
      <c r="K98" s="21" t="s">
        <v>3993</v>
      </c>
      <c r="L98" s="21" t="s">
        <v>460</v>
      </c>
      <c r="M98" s="21" t="s">
        <v>3994</v>
      </c>
      <c r="N98" s="21"/>
      <c r="O98" s="17" t="str">
        <f>IFERROR(VLOOKUP(B98,POP!$B$5:$I$1048576,7,0),"")</f>
        <v/>
      </c>
      <c r="P98" s="17" t="str">
        <f>IFERROR(VLOOKUP(B98,POM!$B$5:$I$1048576,7,0),"")</f>
        <v/>
      </c>
      <c r="Q98" s="10" t="str">
        <f>IFERROR(VLOOKUP(B98,POU!$B$5:$I$1048576,7,0),"")</f>
        <v/>
      </c>
      <c r="R98" s="21" t="str">
        <f t="shared" si="6"/>
        <v>TARGET</v>
      </c>
      <c r="S98" s="17">
        <f>IFERROR(VLOOKUP(B98,'PEMBEKALAN POP'!$B$5:$I$1048576,7,0),"")</f>
        <v>44705</v>
      </c>
      <c r="T98" s="22" t="str">
        <f>IFERROR(VLOOKUP(B98,'PEMBEKALAN POP'!$B$5:$I$1048576,8,0),"")</f>
        <v>LULUS</v>
      </c>
      <c r="U98" s="21" t="s">
        <v>3994</v>
      </c>
      <c r="V98" s="17" t="e" cm="1">
        <f t="array" ref="V98">MAX(IF(INDUKSI!$B$5:$B$1048576='Data Training 2022'!B98,INDUKSI!$H$5:$H$1048576))</f>
        <v>#N/A</v>
      </c>
      <c r="W98" s="22" t="str">
        <f>IFERROR(VLOOKUP(B98,INDUKSI!$B$5:$I$1048576,8,0),"")</f>
        <v>LULUS</v>
      </c>
      <c r="X98" s="21" t="s">
        <v>3994</v>
      </c>
      <c r="Y98" s="17" cm="1">
        <f t="array" ref="Y98">MAX(IF(REINDUKSI!$B$5:$B$1048576='Data Training 2022'!B98,REINDUKSI!$H$5:$H$1048576))</f>
        <v>44751</v>
      </c>
      <c r="Z98" s="22" t="str">
        <f>IFERROR(VLOOKUP(B98,REINDUKSI!$B$5:$I$1048576,8,0),"")</f>
        <v>LULUS</v>
      </c>
      <c r="AA98" s="22" t="str">
        <f t="shared" si="7"/>
        <v/>
      </c>
      <c r="AB98" s="17" cm="1">
        <f t="array" ref="AB98">MAX(IF(BSA!$B$5:$B$1048576='Data Training 2022'!B98,BSA!$H$5:$H$1048576))</f>
        <v>0</v>
      </c>
      <c r="AC98" s="22" t="str">
        <f>IFERROR(VLOOKUP(B98,BSA!$B$5:$I$1048576,8,0),"")</f>
        <v/>
      </c>
      <c r="AD98" s="22" t="s">
        <v>3994</v>
      </c>
      <c r="AE98" s="22"/>
      <c r="AF98" s="22"/>
      <c r="AG98" s="22" t="str">
        <f t="shared" si="8"/>
        <v/>
      </c>
      <c r="AH98" s="17" cm="1">
        <f t="array" ref="AH98">MAX(IF(ISOLASI!$B$5:$B$1048576='Data Training 2022'!B98,ISOLASI!$H$5:$H$1048576))</f>
        <v>0</v>
      </c>
      <c r="AI98" s="22" t="str">
        <f>IFERROR(VLOOKUP(B98,ISOLASI!$B$5:$I$1048576,8,0),"")</f>
        <v/>
      </c>
      <c r="AJ98" s="22"/>
      <c r="AK98" s="17" cm="1">
        <f t="array" ref="AK98">MAX(IF('DEKAT AIR'!$B$5:$B$1048576='Data Training 2022'!B98,'DEKAT AIR'!$H$5:$H$1048576))</f>
        <v>0</v>
      </c>
      <c r="AL98" s="22" t="str">
        <f>IFERROR(VLOOKUP(B98,'DEKAT AIR'!$B$5:$I$1048576,8,0),"")</f>
        <v/>
      </c>
      <c r="AM98" s="22"/>
      <c r="AN98" s="17" cm="1">
        <f t="array" ref="AN98">MAX(IF(KETINGGIAN!$B$5:$B$1048576='Data Training 2022'!B98,KETINGGIAN!$H$5:$H$1048576))</f>
        <v>0</v>
      </c>
      <c r="AO98" s="22" t="str">
        <f>IFERROR(VLOOKUP(B98,KETINGGIAN!$B$5:$I$1048576,8,0),"")</f>
        <v/>
      </c>
      <c r="AP98" s="22"/>
      <c r="AQ98" s="22"/>
      <c r="AR98" s="22"/>
      <c r="AS98" s="22"/>
      <c r="AT98" s="17" cm="1">
        <f t="array" ref="AT98">MAX(IF(TOOLSKEEPER!$B$5:$B$1048576='Data Training 2022'!B98,TOOLSKEEPER!$H$5:$H$1048576))</f>
        <v>0</v>
      </c>
      <c r="AU98" s="22" t="str">
        <f>IFERROR(VLOOKUP(B98,TOOLSKEEPER!$B$5:$I$1048576,8,0),"")</f>
        <v/>
      </c>
    </row>
    <row r="99" spans="1:47">
      <c r="A99" s="22">
        <f t="shared" si="9"/>
        <v>94</v>
      </c>
      <c r="B99" s="21" t="str">
        <f>TEXT(C99,"00000000")</f>
        <v>80003256</v>
      </c>
      <c r="C99" s="21" t="s">
        <v>1965</v>
      </c>
      <c r="D99" s="22"/>
      <c r="E99" s="22" t="s">
        <v>1966</v>
      </c>
      <c r="F99" s="22" t="s">
        <v>1255</v>
      </c>
      <c r="G99" s="22" t="s">
        <v>1500</v>
      </c>
      <c r="H99" s="22" t="s">
        <v>386</v>
      </c>
      <c r="I99" s="22" t="s">
        <v>3992</v>
      </c>
      <c r="J99" s="22"/>
      <c r="K99" s="21" t="s">
        <v>3993</v>
      </c>
      <c r="L99" s="21" t="s">
        <v>460</v>
      </c>
      <c r="M99" s="21" t="s">
        <v>3994</v>
      </c>
      <c r="N99" s="21" t="s">
        <v>3995</v>
      </c>
      <c r="O99" s="17">
        <f>IFERROR(VLOOKUP(B99,POP!$B$5:$I$1048576,7,0),"")</f>
        <v>44189</v>
      </c>
      <c r="P99" s="17" t="str">
        <f>IFERROR(VLOOKUP(B99,POM!$B$5:$I$1048576,7,0),"")</f>
        <v/>
      </c>
      <c r="Q99" s="10" t="str">
        <f>IFERROR(VLOOKUP(B99,POU!$B$5:$I$1048576,7,0),"")</f>
        <v/>
      </c>
      <c r="R99" s="21" t="str">
        <f t="shared" si="6"/>
        <v/>
      </c>
      <c r="S99" s="17" t="str">
        <f>IFERROR(VLOOKUP(B99,'PEMBEKALAN POP'!$B$5:$I$1048576,7,0),"")</f>
        <v/>
      </c>
      <c r="T99" s="22" t="str">
        <f>IFERROR(VLOOKUP(B99,'PEMBEKALAN POP'!$B$5:$I$1048576,8,0),"")</f>
        <v/>
      </c>
      <c r="U99" s="21" t="s">
        <v>3994</v>
      </c>
      <c r="V99" s="17" t="e" cm="1">
        <f t="array" ref="V99">MAX(IF(INDUKSI!$B$5:$B$1048576='Data Training 2022'!B99,INDUKSI!$H$5:$H$1048576))</f>
        <v>#N/A</v>
      </c>
      <c r="W99" s="22" t="str">
        <f>IFERROR(VLOOKUP(B99,INDUKSI!$B$5:$I$1048576,8,0),"")</f>
        <v>LULUS</v>
      </c>
      <c r="X99" s="21" t="s">
        <v>3994</v>
      </c>
      <c r="Y99" s="17" cm="1">
        <f t="array" ref="Y99">MAX(IF(REINDUKSI!$B$5:$B$1048576='Data Training 2022'!B99,REINDUKSI!$H$5:$H$1048576))</f>
        <v>0</v>
      </c>
      <c r="Z99" s="22" t="str">
        <f>IFERROR(VLOOKUP(B99,REINDUKSI!$B$5:$I$1048576,8,0),"")</f>
        <v/>
      </c>
      <c r="AA99" s="22" t="str">
        <f t="shared" si="7"/>
        <v/>
      </c>
      <c r="AB99" s="17" cm="1">
        <f t="array" ref="AB99">MAX(IF(BSA!$B$5:$B$1048576='Data Training 2022'!B99,BSA!$H$5:$H$1048576))</f>
        <v>0</v>
      </c>
      <c r="AC99" s="22" t="str">
        <f>IFERROR(VLOOKUP(B99,BSA!$B$5:$I$1048576,8,0),"")</f>
        <v/>
      </c>
      <c r="AD99" s="22" t="s">
        <v>3994</v>
      </c>
      <c r="AE99" s="22"/>
      <c r="AF99" s="22"/>
      <c r="AG99" s="22" t="str">
        <f t="shared" si="8"/>
        <v/>
      </c>
      <c r="AH99" s="17" cm="1">
        <f t="array" ref="AH99">MAX(IF(ISOLASI!$B$5:$B$1048576='Data Training 2022'!B99,ISOLASI!$H$5:$H$1048576))</f>
        <v>0</v>
      </c>
      <c r="AI99" s="22" t="str">
        <f>IFERROR(VLOOKUP(B99,ISOLASI!$B$5:$I$1048576,8,0),"")</f>
        <v/>
      </c>
      <c r="AJ99" s="22"/>
      <c r="AK99" s="17" cm="1">
        <f t="array" ref="AK99">MAX(IF('DEKAT AIR'!$B$5:$B$1048576='Data Training 2022'!B99,'DEKAT AIR'!$H$5:$H$1048576))</f>
        <v>0</v>
      </c>
      <c r="AL99" s="22" t="str">
        <f>IFERROR(VLOOKUP(B99,'DEKAT AIR'!$B$5:$I$1048576,8,0),"")</f>
        <v/>
      </c>
      <c r="AM99" s="22"/>
      <c r="AN99" s="17" cm="1">
        <f t="array" ref="AN99">MAX(IF(KETINGGIAN!$B$5:$B$1048576='Data Training 2022'!B99,KETINGGIAN!$H$5:$H$1048576))</f>
        <v>0</v>
      </c>
      <c r="AO99" s="22" t="str">
        <f>IFERROR(VLOOKUP(B99,KETINGGIAN!$B$5:$I$1048576,8,0),"")</f>
        <v/>
      </c>
      <c r="AP99" s="22"/>
      <c r="AQ99" s="22"/>
      <c r="AR99" s="22"/>
      <c r="AS99" s="22"/>
      <c r="AT99" s="17" cm="1">
        <f t="array" ref="AT99">MAX(IF(TOOLSKEEPER!$B$5:$B$1048576='Data Training 2022'!B99,TOOLSKEEPER!$H$5:$H$1048576))</f>
        <v>0</v>
      </c>
      <c r="AU99" s="22" t="str">
        <f>IFERROR(VLOOKUP(B99,TOOLSKEEPER!$B$5:$I$1048576,8,0),"")</f>
        <v/>
      </c>
    </row>
    <row r="100" spans="1:47">
      <c r="A100" s="22">
        <f t="shared" si="9"/>
        <v>95</v>
      </c>
      <c r="B100" s="21" t="str">
        <f>TEXT(C100,"00000000")</f>
        <v>80004270</v>
      </c>
      <c r="C100" s="21">
        <v>80004270</v>
      </c>
      <c r="D100" s="22"/>
      <c r="E100" s="22" t="s">
        <v>3774</v>
      </c>
      <c r="F100" s="22" t="s">
        <v>1255</v>
      </c>
      <c r="G100" s="22" t="s">
        <v>1500</v>
      </c>
      <c r="H100" s="22" t="s">
        <v>386</v>
      </c>
      <c r="I100" s="22" t="s">
        <v>3992</v>
      </c>
      <c r="J100" s="22"/>
      <c r="K100" s="21" t="s">
        <v>3993</v>
      </c>
      <c r="L100" s="21" t="s">
        <v>460</v>
      </c>
      <c r="M100" s="21" t="s">
        <v>3994</v>
      </c>
      <c r="N100" s="21" t="s">
        <v>3995</v>
      </c>
      <c r="O100" s="17">
        <f>IFERROR(VLOOKUP(B100,POP!$B$5:$I$1048576,7,0),"")</f>
        <v>43008</v>
      </c>
      <c r="P100" s="17" t="str">
        <f>IFERROR(VLOOKUP(B100,POM!$B$5:$I$1048576,7,0),"")</f>
        <v/>
      </c>
      <c r="Q100" s="10" t="str">
        <f>IFERROR(VLOOKUP(B100,POU!$B$5:$I$1048576,7,0),"")</f>
        <v/>
      </c>
      <c r="R100" s="21" t="str">
        <f t="shared" si="6"/>
        <v/>
      </c>
      <c r="S100" s="17" t="str">
        <f>IFERROR(VLOOKUP(B100,'PEMBEKALAN POP'!$B$5:$I$1048576,7,0),"")</f>
        <v/>
      </c>
      <c r="T100" s="22" t="str">
        <f>IFERROR(VLOOKUP(B100,'PEMBEKALAN POP'!$B$5:$I$1048576,8,0),"")</f>
        <v/>
      </c>
      <c r="U100" s="21" t="s">
        <v>3994</v>
      </c>
      <c r="V100" s="17" t="e" cm="1">
        <f t="array" ref="V100">MAX(IF(INDUKSI!$B$5:$B$1048576='Data Training 2022'!B100,INDUKSI!$H$5:$H$1048576))</f>
        <v>#N/A</v>
      </c>
      <c r="W100" s="22" t="str">
        <f>IFERROR(VLOOKUP(B100,INDUKSI!$B$5:$I$1048576,8,0),"")</f>
        <v>LULUS</v>
      </c>
      <c r="X100" s="21" t="s">
        <v>3994</v>
      </c>
      <c r="Y100" s="17" cm="1">
        <f t="array" ref="Y100">MAX(IF(REINDUKSI!$B$5:$B$1048576='Data Training 2022'!B100,REINDUKSI!$H$5:$H$1048576))</f>
        <v>0</v>
      </c>
      <c r="Z100" s="22" t="str">
        <f>IFERROR(VLOOKUP(B100,REINDUKSI!$B$5:$I$1048576,8,0),"")</f>
        <v/>
      </c>
      <c r="AA100" s="22" t="str">
        <f t="shared" si="7"/>
        <v/>
      </c>
      <c r="AB100" s="17" cm="1">
        <f t="array" ref="AB100">MAX(IF(BSA!$B$5:$B$1048576='Data Training 2022'!B100,BSA!$H$5:$H$1048576))</f>
        <v>0</v>
      </c>
      <c r="AC100" s="22" t="str">
        <f>IFERROR(VLOOKUP(B100,BSA!$B$5:$I$1048576,8,0),"")</f>
        <v/>
      </c>
      <c r="AD100" s="22" t="s">
        <v>3994</v>
      </c>
      <c r="AE100" s="22"/>
      <c r="AF100" s="22"/>
      <c r="AG100" s="22" t="str">
        <f t="shared" si="8"/>
        <v/>
      </c>
      <c r="AH100" s="17" cm="1">
        <f t="array" ref="AH100">MAX(IF(ISOLASI!$B$5:$B$1048576='Data Training 2022'!B100,ISOLASI!$H$5:$H$1048576))</f>
        <v>0</v>
      </c>
      <c r="AI100" s="22" t="str">
        <f>IFERROR(VLOOKUP(B100,ISOLASI!$B$5:$I$1048576,8,0),"")</f>
        <v/>
      </c>
      <c r="AJ100" s="22"/>
      <c r="AK100" s="17" cm="1">
        <f t="array" ref="AK100">MAX(IF('DEKAT AIR'!$B$5:$B$1048576='Data Training 2022'!B100,'DEKAT AIR'!$H$5:$H$1048576))</f>
        <v>0</v>
      </c>
      <c r="AL100" s="22" t="str">
        <f>IFERROR(VLOOKUP(B100,'DEKAT AIR'!$B$5:$I$1048576,8,0),"")</f>
        <v/>
      </c>
      <c r="AM100" s="22"/>
      <c r="AN100" s="17" cm="1">
        <f t="array" ref="AN100">MAX(IF(KETINGGIAN!$B$5:$B$1048576='Data Training 2022'!B100,KETINGGIAN!$H$5:$H$1048576))</f>
        <v>0</v>
      </c>
      <c r="AO100" s="22" t="str">
        <f>IFERROR(VLOOKUP(B100,KETINGGIAN!$B$5:$I$1048576,8,0),"")</f>
        <v/>
      </c>
      <c r="AP100" s="22"/>
      <c r="AQ100" s="22"/>
      <c r="AR100" s="22"/>
      <c r="AS100" s="22"/>
      <c r="AT100" s="17" cm="1">
        <f t="array" ref="AT100">MAX(IF(TOOLSKEEPER!$B$5:$B$1048576='Data Training 2022'!B100,TOOLSKEEPER!$H$5:$H$1048576))</f>
        <v>0</v>
      </c>
      <c r="AU100" s="22" t="str">
        <f>IFERROR(VLOOKUP(B100,TOOLSKEEPER!$B$5:$I$1048576,8,0),"")</f>
        <v/>
      </c>
    </row>
    <row r="101" spans="1:47">
      <c r="A101" s="22">
        <f t="shared" si="9"/>
        <v>96</v>
      </c>
      <c r="B101" s="21" t="str">
        <f t="shared" si="10"/>
        <v>80003010</v>
      </c>
      <c r="C101" s="21" t="s">
        <v>1297</v>
      </c>
      <c r="D101" s="22"/>
      <c r="E101" s="22" t="s">
        <v>1298</v>
      </c>
      <c r="F101" s="22" t="s">
        <v>1255</v>
      </c>
      <c r="G101" s="22" t="s">
        <v>1299</v>
      </c>
      <c r="H101" s="22" t="s">
        <v>386</v>
      </c>
      <c r="I101" s="22" t="s">
        <v>3992</v>
      </c>
      <c r="J101" s="22"/>
      <c r="K101" s="21" t="s">
        <v>4002</v>
      </c>
      <c r="L101" s="21" t="s">
        <v>2374</v>
      </c>
      <c r="M101" s="21" t="s">
        <v>4003</v>
      </c>
      <c r="N101" s="21"/>
      <c r="O101" s="17" t="str">
        <f>IFERROR(VLOOKUP(B101,POP!$B$5:$I$1048576,7,0),"")</f>
        <v/>
      </c>
      <c r="P101" s="17" t="str">
        <f>IFERROR(VLOOKUP(B101,POM!$B$5:$I$1048576,7,0),"")</f>
        <v/>
      </c>
      <c r="Q101" s="10" t="str">
        <f>IFERROR(VLOOKUP(B101,POU!$B$5:$I$1048576,7,0),"")</f>
        <v/>
      </c>
      <c r="R101" s="21" t="str">
        <f t="shared" si="6"/>
        <v/>
      </c>
      <c r="S101" s="17" t="str">
        <f>IFERROR(VLOOKUP(B101,'PEMBEKALAN POP'!$B$5:$I$1048576,7,0),"")</f>
        <v/>
      </c>
      <c r="T101" s="22" t="str">
        <f>IFERROR(VLOOKUP(B101,'PEMBEKALAN POP'!$B$5:$I$1048576,8,0),"")</f>
        <v/>
      </c>
      <c r="U101" s="21" t="s">
        <v>3994</v>
      </c>
      <c r="V101" s="17" t="e" cm="1">
        <f t="array" ref="V101">MAX(IF(INDUKSI!$B$5:$B$1048576='Data Training 2022'!B101,INDUKSI!$H$5:$H$1048576))</f>
        <v>#N/A</v>
      </c>
      <c r="W101" s="22" t="str">
        <f>IFERROR(VLOOKUP(B101,INDUKSI!$B$5:$I$1048576,8,0),"")</f>
        <v>LULUS</v>
      </c>
      <c r="X101" s="21" t="s">
        <v>3994</v>
      </c>
      <c r="Y101" s="17" cm="1">
        <f t="array" ref="Y101">MAX(IF(REINDUKSI!$B$5:$B$1048576='Data Training 2022'!B101,REINDUKSI!$H$5:$H$1048576))</f>
        <v>44761</v>
      </c>
      <c r="Z101" s="22" t="str">
        <f>IFERROR(VLOOKUP(B101,REINDUKSI!$B$5:$I$1048576,8,0),"")</f>
        <v>LULUS</v>
      </c>
      <c r="AA101" s="22" t="str">
        <f t="shared" si="7"/>
        <v>TARGET</v>
      </c>
      <c r="AB101" s="17" cm="1">
        <f t="array" ref="AB101">MAX(IF(BSA!$B$5:$B$1048576='Data Training 2022'!B101,BSA!$H$5:$H$1048576))</f>
        <v>0</v>
      </c>
      <c r="AC101" s="22" t="str">
        <f>IFERROR(VLOOKUP(B101,BSA!$B$5:$I$1048576,8,0),"")</f>
        <v/>
      </c>
      <c r="AD101" s="22" t="s">
        <v>3994</v>
      </c>
      <c r="AE101" s="22"/>
      <c r="AF101" s="22"/>
      <c r="AG101" s="22" t="str">
        <f t="shared" si="8"/>
        <v/>
      </c>
      <c r="AH101" s="17" cm="1">
        <f t="array" ref="AH101">MAX(IF(ISOLASI!$B$5:$B$1048576='Data Training 2022'!B101,ISOLASI!$H$5:$H$1048576))</f>
        <v>0</v>
      </c>
      <c r="AI101" s="22" t="str">
        <f>IFERROR(VLOOKUP(B101,ISOLASI!$B$5:$I$1048576,8,0),"")</f>
        <v/>
      </c>
      <c r="AJ101" s="22"/>
      <c r="AK101" s="17" cm="1">
        <f t="array" ref="AK101">MAX(IF('DEKAT AIR'!$B$5:$B$1048576='Data Training 2022'!B101,'DEKAT AIR'!$H$5:$H$1048576))</f>
        <v>0</v>
      </c>
      <c r="AL101" s="22" t="str">
        <f>IFERROR(VLOOKUP(B101,'DEKAT AIR'!$B$5:$I$1048576,8,0),"")</f>
        <v/>
      </c>
      <c r="AM101" s="22"/>
      <c r="AN101" s="17" cm="1">
        <f t="array" ref="AN101">MAX(IF(KETINGGIAN!$B$5:$B$1048576='Data Training 2022'!B101,KETINGGIAN!$H$5:$H$1048576))</f>
        <v>0</v>
      </c>
      <c r="AO101" s="22" t="str">
        <f>IFERROR(VLOOKUP(B101,KETINGGIAN!$B$5:$I$1048576,8,0),"")</f>
        <v/>
      </c>
      <c r="AP101" s="22"/>
      <c r="AQ101" s="22"/>
      <c r="AR101" s="22"/>
      <c r="AS101" s="22"/>
      <c r="AT101" s="17" cm="1">
        <f t="array" ref="AT101">MAX(IF(TOOLSKEEPER!$B$5:$B$1048576='Data Training 2022'!B101,TOOLSKEEPER!$H$5:$H$1048576))</f>
        <v>0</v>
      </c>
      <c r="AU101" s="22" t="str">
        <f>IFERROR(VLOOKUP(B101,TOOLSKEEPER!$B$5:$I$1048576,8,0),"")</f>
        <v/>
      </c>
    </row>
    <row r="102" spans="1:47">
      <c r="A102" s="22">
        <f t="shared" si="9"/>
        <v>97</v>
      </c>
      <c r="B102" s="21" t="str">
        <f t="shared" si="10"/>
        <v>80001013</v>
      </c>
      <c r="C102" s="21" t="s">
        <v>4017</v>
      </c>
      <c r="D102" s="22"/>
      <c r="E102" s="22" t="s">
        <v>2689</v>
      </c>
      <c r="F102" s="22" t="s">
        <v>1255</v>
      </c>
      <c r="G102" s="22" t="s">
        <v>2673</v>
      </c>
      <c r="H102" s="22" t="s">
        <v>386</v>
      </c>
      <c r="I102" s="22" t="s">
        <v>3992</v>
      </c>
      <c r="J102" s="22"/>
      <c r="K102" s="21" t="s">
        <v>4002</v>
      </c>
      <c r="L102" s="21" t="s">
        <v>372</v>
      </c>
      <c r="M102" s="21" t="s">
        <v>4003</v>
      </c>
      <c r="N102" s="21"/>
      <c r="O102" s="17" t="str">
        <f>IFERROR(VLOOKUP(B102,POP!$B$5:$I$1048576,7,0),"")</f>
        <v/>
      </c>
      <c r="P102" s="17" t="str">
        <f>IFERROR(VLOOKUP(B102,POM!$B$5:$I$1048576,7,0),"")</f>
        <v/>
      </c>
      <c r="Q102" s="10" t="str">
        <f>IFERROR(VLOOKUP(B102,POU!$B$5:$I$1048576,7,0),"")</f>
        <v/>
      </c>
      <c r="R102" s="21" t="str">
        <f t="shared" si="6"/>
        <v/>
      </c>
      <c r="S102" s="17" t="str">
        <f>IFERROR(VLOOKUP(B102,'PEMBEKALAN POP'!$B$5:$I$1048576,7,0),"")</f>
        <v/>
      </c>
      <c r="T102" s="22" t="str">
        <f>IFERROR(VLOOKUP(B102,'PEMBEKALAN POP'!$B$5:$I$1048576,8,0),"")</f>
        <v/>
      </c>
      <c r="U102" s="21" t="s">
        <v>3994</v>
      </c>
      <c r="V102" s="17" t="e" cm="1">
        <f t="array" ref="V102">MAX(IF(INDUKSI!$B$5:$B$1048576='Data Training 2022'!B102,INDUKSI!$H$5:$H$1048576))</f>
        <v>#N/A</v>
      </c>
      <c r="W102" s="22" t="str">
        <f>IFERROR(VLOOKUP(B102,INDUKSI!$B$5:$I$1048576,8,0),"")</f>
        <v>LULUS</v>
      </c>
      <c r="X102" s="21" t="s">
        <v>3994</v>
      </c>
      <c r="Y102" s="17" cm="1">
        <f t="array" ref="Y102">MAX(IF(REINDUKSI!$B$5:$B$1048576='Data Training 2022'!B102,REINDUKSI!$H$5:$H$1048576))</f>
        <v>44568</v>
      </c>
      <c r="Z102" s="22" t="str">
        <f>IFERROR(VLOOKUP(B102,REINDUKSI!$B$5:$I$1048576,8,0),"")</f>
        <v>LULUS</v>
      </c>
      <c r="AA102" s="22" t="str">
        <f t="shared" si="7"/>
        <v/>
      </c>
      <c r="AB102" s="17" cm="1">
        <f t="array" ref="AB102">MAX(IF(BSA!$B$5:$B$1048576='Data Training 2022'!B102,BSA!$H$5:$H$1048576))</f>
        <v>44692</v>
      </c>
      <c r="AC102" s="22" t="str">
        <f>IFERROR(VLOOKUP(B102,BSA!$B$5:$I$1048576,8,0),"")</f>
        <v>LULUS</v>
      </c>
      <c r="AD102" s="22" t="s">
        <v>3994</v>
      </c>
      <c r="AE102" s="22"/>
      <c r="AF102" s="22"/>
      <c r="AG102" s="22" t="str">
        <f t="shared" si="8"/>
        <v/>
      </c>
      <c r="AH102" s="17" cm="1">
        <f t="array" ref="AH102">MAX(IF(ISOLASI!$B$5:$B$1048576='Data Training 2022'!B102,ISOLASI!$H$5:$H$1048576))</f>
        <v>0</v>
      </c>
      <c r="AI102" s="22" t="str">
        <f>IFERROR(VLOOKUP(B102,ISOLASI!$B$5:$I$1048576,8,0),"")</f>
        <v/>
      </c>
      <c r="AJ102" s="22"/>
      <c r="AK102" s="17" cm="1">
        <f t="array" ref="AK102">MAX(IF('DEKAT AIR'!$B$5:$B$1048576='Data Training 2022'!B102,'DEKAT AIR'!$H$5:$H$1048576))</f>
        <v>0</v>
      </c>
      <c r="AL102" s="22" t="str">
        <f>IFERROR(VLOOKUP(B102,'DEKAT AIR'!$B$5:$I$1048576,8,0),"")</f>
        <v/>
      </c>
      <c r="AM102" s="22"/>
      <c r="AN102" s="17" cm="1">
        <f t="array" ref="AN102">MAX(IF(KETINGGIAN!$B$5:$B$1048576='Data Training 2022'!B102,KETINGGIAN!$H$5:$H$1048576))</f>
        <v>0</v>
      </c>
      <c r="AO102" s="22" t="str">
        <f>IFERROR(VLOOKUP(B102,KETINGGIAN!$B$5:$I$1048576,8,0),"")</f>
        <v/>
      </c>
      <c r="AP102" s="22"/>
      <c r="AQ102" s="22"/>
      <c r="AR102" s="22"/>
      <c r="AS102" s="22"/>
      <c r="AT102" s="17" cm="1">
        <f t="array" ref="AT102">MAX(IF(TOOLSKEEPER!$B$5:$B$1048576='Data Training 2022'!B102,TOOLSKEEPER!$H$5:$H$1048576))</f>
        <v>0</v>
      </c>
      <c r="AU102" s="22" t="str">
        <f>IFERROR(VLOOKUP(B102,TOOLSKEEPER!$B$5:$I$1048576,8,0),"")</f>
        <v/>
      </c>
    </row>
    <row r="103" spans="1:47">
      <c r="A103" s="22">
        <f t="shared" si="9"/>
        <v>98</v>
      </c>
      <c r="B103" s="21" t="str">
        <f t="shared" si="10"/>
        <v>80001861</v>
      </c>
      <c r="C103" s="21" t="s">
        <v>2591</v>
      </c>
      <c r="D103" s="22"/>
      <c r="E103" s="22" t="s">
        <v>2592</v>
      </c>
      <c r="F103" s="22" t="s">
        <v>1255</v>
      </c>
      <c r="G103" s="22" t="s">
        <v>1299</v>
      </c>
      <c r="H103" s="22" t="s">
        <v>386</v>
      </c>
      <c r="I103" s="22" t="s">
        <v>3992</v>
      </c>
      <c r="J103" s="22"/>
      <c r="K103" s="21" t="s">
        <v>4002</v>
      </c>
      <c r="L103" s="21" t="s">
        <v>2374</v>
      </c>
      <c r="M103" s="21" t="s">
        <v>4003</v>
      </c>
      <c r="N103" s="21"/>
      <c r="O103" s="17" t="str">
        <f>IFERROR(VLOOKUP(B103,POP!$B$5:$I$1048576,7,0),"")</f>
        <v/>
      </c>
      <c r="P103" s="17" t="str">
        <f>IFERROR(VLOOKUP(B103,POM!$B$5:$I$1048576,7,0),"")</f>
        <v/>
      </c>
      <c r="Q103" s="10" t="str">
        <f>IFERROR(VLOOKUP(B103,POU!$B$5:$I$1048576,7,0),"")</f>
        <v/>
      </c>
      <c r="R103" s="21" t="str">
        <f t="shared" si="6"/>
        <v/>
      </c>
      <c r="S103" s="17" t="str">
        <f>IFERROR(VLOOKUP(B103,'PEMBEKALAN POP'!$B$5:$I$1048576,7,0),"")</f>
        <v/>
      </c>
      <c r="T103" s="22" t="str">
        <f>IFERROR(VLOOKUP(B103,'PEMBEKALAN POP'!$B$5:$I$1048576,8,0),"")</f>
        <v/>
      </c>
      <c r="U103" s="21" t="s">
        <v>3994</v>
      </c>
      <c r="V103" s="17" t="e" cm="1">
        <f t="array" ref="V103">MAX(IF(INDUKSI!$B$5:$B$1048576='Data Training 2022'!B103,INDUKSI!$H$5:$H$1048576))</f>
        <v>#N/A</v>
      </c>
      <c r="W103" s="22" t="str">
        <f>IFERROR(VLOOKUP(B103,INDUKSI!$B$5:$I$1048576,8,0),"")</f>
        <v>LULUS</v>
      </c>
      <c r="X103" s="21" t="s">
        <v>3994</v>
      </c>
      <c r="Y103" s="17" cm="1">
        <f t="array" ref="Y103">MAX(IF(REINDUKSI!$B$5:$B$1048576='Data Training 2022'!B103,REINDUKSI!$H$5:$H$1048576))</f>
        <v>0</v>
      </c>
      <c r="Z103" s="22" t="str">
        <f>IFERROR(VLOOKUP(B103,REINDUKSI!$B$5:$I$1048576,8,0),"")</f>
        <v/>
      </c>
      <c r="AA103" s="22" t="str">
        <f t="shared" si="7"/>
        <v>TARGET</v>
      </c>
      <c r="AB103" s="17" cm="1">
        <f t="array" ref="AB103">MAX(IF(BSA!$B$5:$B$1048576='Data Training 2022'!B103,BSA!$H$5:$H$1048576))</f>
        <v>0</v>
      </c>
      <c r="AC103" s="22" t="str">
        <f>IFERROR(VLOOKUP(B103,BSA!$B$5:$I$1048576,8,0),"")</f>
        <v/>
      </c>
      <c r="AD103" s="22" t="s">
        <v>3994</v>
      </c>
      <c r="AE103" s="22"/>
      <c r="AF103" s="22"/>
      <c r="AG103" s="22" t="str">
        <f t="shared" si="8"/>
        <v/>
      </c>
      <c r="AH103" s="17" cm="1">
        <f t="array" ref="AH103">MAX(IF(ISOLASI!$B$5:$B$1048576='Data Training 2022'!B103,ISOLASI!$H$5:$H$1048576))</f>
        <v>0</v>
      </c>
      <c r="AI103" s="22" t="str">
        <f>IFERROR(VLOOKUP(B103,ISOLASI!$B$5:$I$1048576,8,0),"")</f>
        <v/>
      </c>
      <c r="AJ103" s="22"/>
      <c r="AK103" s="17" cm="1">
        <f t="array" ref="AK103">MAX(IF('DEKAT AIR'!$B$5:$B$1048576='Data Training 2022'!B103,'DEKAT AIR'!$H$5:$H$1048576))</f>
        <v>0</v>
      </c>
      <c r="AL103" s="22" t="str">
        <f>IFERROR(VLOOKUP(B103,'DEKAT AIR'!$B$5:$I$1048576,8,0),"")</f>
        <v/>
      </c>
      <c r="AM103" s="22"/>
      <c r="AN103" s="17" cm="1">
        <f t="array" ref="AN103">MAX(IF(KETINGGIAN!$B$5:$B$1048576='Data Training 2022'!B103,KETINGGIAN!$H$5:$H$1048576))</f>
        <v>0</v>
      </c>
      <c r="AO103" s="22" t="str">
        <f>IFERROR(VLOOKUP(B103,KETINGGIAN!$B$5:$I$1048576,8,0),"")</f>
        <v/>
      </c>
      <c r="AP103" s="22"/>
      <c r="AQ103" s="22"/>
      <c r="AR103" s="22"/>
      <c r="AS103" s="22"/>
      <c r="AT103" s="17" cm="1">
        <f t="array" ref="AT103">MAX(IF(TOOLSKEEPER!$B$5:$B$1048576='Data Training 2022'!B103,TOOLSKEEPER!$H$5:$H$1048576))</f>
        <v>0</v>
      </c>
      <c r="AU103" s="22" t="str">
        <f>IFERROR(VLOOKUP(B103,TOOLSKEEPER!$B$5:$I$1048576,8,0),"")</f>
        <v/>
      </c>
    </row>
    <row r="104" spans="1:47">
      <c r="A104" s="22">
        <f t="shared" si="9"/>
        <v>99</v>
      </c>
      <c r="B104" s="21" t="str">
        <f t="shared" si="10"/>
        <v>80003140</v>
      </c>
      <c r="C104" s="21" t="s">
        <v>2925</v>
      </c>
      <c r="D104" s="22"/>
      <c r="E104" s="22" t="s">
        <v>2926</v>
      </c>
      <c r="F104" s="22" t="s">
        <v>1255</v>
      </c>
      <c r="G104" s="22" t="s">
        <v>681</v>
      </c>
      <c r="H104" s="22" t="s">
        <v>386</v>
      </c>
      <c r="I104" s="22" t="s">
        <v>3992</v>
      </c>
      <c r="J104" s="22"/>
      <c r="K104" s="21" t="s">
        <v>4002</v>
      </c>
      <c r="L104" s="21" t="s">
        <v>681</v>
      </c>
      <c r="M104" s="21" t="s">
        <v>4003</v>
      </c>
      <c r="N104" s="21"/>
      <c r="O104" s="17" t="str">
        <f>IFERROR(VLOOKUP(B104,POP!$B$5:$I$1048576,7,0),"")</f>
        <v/>
      </c>
      <c r="P104" s="17" t="str">
        <f>IFERROR(VLOOKUP(B104,POM!$B$5:$I$1048576,7,0),"")</f>
        <v/>
      </c>
      <c r="Q104" s="10" t="str">
        <f>IFERROR(VLOOKUP(B104,POU!$B$5:$I$1048576,7,0),"")</f>
        <v/>
      </c>
      <c r="R104" s="21" t="str">
        <f t="shared" si="6"/>
        <v/>
      </c>
      <c r="S104" s="17" t="str">
        <f>IFERROR(VLOOKUP(B104,'PEMBEKALAN POP'!$B$5:$I$1048576,7,0),"")</f>
        <v/>
      </c>
      <c r="T104" s="22" t="str">
        <f>IFERROR(VLOOKUP(B104,'PEMBEKALAN POP'!$B$5:$I$1048576,8,0),"")</f>
        <v/>
      </c>
      <c r="U104" s="21" t="s">
        <v>3994</v>
      </c>
      <c r="V104" s="17" t="e" cm="1">
        <f t="array" ref="V104">MAX(IF(INDUKSI!$B$5:$B$1048576='Data Training 2022'!B104,INDUKSI!$H$5:$H$1048576))</f>
        <v>#N/A</v>
      </c>
      <c r="W104" s="22" t="str">
        <f>IFERROR(VLOOKUP(B104,INDUKSI!$B$5:$I$1048576,8,0),"")</f>
        <v>LULUS</v>
      </c>
      <c r="X104" s="21" t="s">
        <v>3994</v>
      </c>
      <c r="Y104" s="17" cm="1">
        <f t="array" ref="Y104">MAX(IF(REINDUKSI!$B$5:$B$1048576='Data Training 2022'!B104,REINDUKSI!$H$5:$H$1048576))</f>
        <v>44708</v>
      </c>
      <c r="Z104" s="22" t="str">
        <f>IFERROR(VLOOKUP(B104,REINDUKSI!$B$5:$I$1048576,8,0),"")</f>
        <v>LULUS</v>
      </c>
      <c r="AA104" s="22" t="str">
        <f t="shared" si="7"/>
        <v/>
      </c>
      <c r="AB104" s="17" cm="1">
        <f t="array" ref="AB104">MAX(IF(BSA!$B$5:$B$1048576='Data Training 2022'!B104,BSA!$H$5:$H$1048576))</f>
        <v>0</v>
      </c>
      <c r="AC104" s="22" t="str">
        <f>IFERROR(VLOOKUP(B104,BSA!$B$5:$I$1048576,8,0),"")</f>
        <v/>
      </c>
      <c r="AD104" s="22" t="s">
        <v>3994</v>
      </c>
      <c r="AE104" s="22"/>
      <c r="AF104" s="22"/>
      <c r="AG104" s="22" t="str">
        <f t="shared" si="8"/>
        <v/>
      </c>
      <c r="AH104" s="17" cm="1">
        <f t="array" ref="AH104">MAX(IF(ISOLASI!$B$5:$B$1048576='Data Training 2022'!B104,ISOLASI!$H$5:$H$1048576))</f>
        <v>0</v>
      </c>
      <c r="AI104" s="22" t="str">
        <f>IFERROR(VLOOKUP(B104,ISOLASI!$B$5:$I$1048576,8,0),"")</f>
        <v/>
      </c>
      <c r="AJ104" s="22"/>
      <c r="AK104" s="17" cm="1">
        <f t="array" ref="AK104">MAX(IF('DEKAT AIR'!$B$5:$B$1048576='Data Training 2022'!B104,'DEKAT AIR'!$H$5:$H$1048576))</f>
        <v>0</v>
      </c>
      <c r="AL104" s="22" t="str">
        <f>IFERROR(VLOOKUP(B104,'DEKAT AIR'!$B$5:$I$1048576,8,0),"")</f>
        <v/>
      </c>
      <c r="AM104" s="22"/>
      <c r="AN104" s="17" cm="1">
        <f t="array" ref="AN104">MAX(IF(KETINGGIAN!$B$5:$B$1048576='Data Training 2022'!B104,KETINGGIAN!$H$5:$H$1048576))</f>
        <v>0</v>
      </c>
      <c r="AO104" s="22" t="str">
        <f>IFERROR(VLOOKUP(B104,KETINGGIAN!$B$5:$I$1048576,8,0),"")</f>
        <v/>
      </c>
      <c r="AP104" s="22"/>
      <c r="AQ104" s="22"/>
      <c r="AR104" s="22"/>
      <c r="AS104" s="22"/>
      <c r="AT104" s="17" cm="1">
        <f t="array" ref="AT104">MAX(IF(TOOLSKEEPER!$B$5:$B$1048576='Data Training 2022'!B104,TOOLSKEEPER!$H$5:$H$1048576))</f>
        <v>0</v>
      </c>
      <c r="AU104" s="22" t="str">
        <f>IFERROR(VLOOKUP(B104,TOOLSKEEPER!$B$5:$I$1048576,8,0),"")</f>
        <v/>
      </c>
    </row>
    <row r="105" spans="1:47">
      <c r="A105" s="22">
        <f t="shared" si="9"/>
        <v>100</v>
      </c>
      <c r="B105" s="21" t="str">
        <f t="shared" si="10"/>
        <v>80002655</v>
      </c>
      <c r="C105" s="21" t="s">
        <v>2399</v>
      </c>
      <c r="D105" s="22"/>
      <c r="E105" s="22" t="s">
        <v>2400</v>
      </c>
      <c r="F105" s="22" t="s">
        <v>1255</v>
      </c>
      <c r="G105" s="22" t="s">
        <v>1280</v>
      </c>
      <c r="H105" s="22" t="s">
        <v>386</v>
      </c>
      <c r="I105" s="22" t="s">
        <v>3992</v>
      </c>
      <c r="J105" s="22"/>
      <c r="K105" s="21" t="s">
        <v>4002</v>
      </c>
      <c r="L105" s="21" t="s">
        <v>2374</v>
      </c>
      <c r="M105" s="21" t="s">
        <v>4003</v>
      </c>
      <c r="N105" s="21"/>
      <c r="O105" s="17" t="str">
        <f>IFERROR(VLOOKUP(B105,POP!$B$5:$I$1048576,7,0),"")</f>
        <v/>
      </c>
      <c r="P105" s="17" t="str">
        <f>IFERROR(VLOOKUP(B105,POM!$B$5:$I$1048576,7,0),"")</f>
        <v/>
      </c>
      <c r="Q105" s="10" t="str">
        <f>IFERROR(VLOOKUP(B105,POU!$B$5:$I$1048576,7,0),"")</f>
        <v/>
      </c>
      <c r="R105" s="21" t="str">
        <f t="shared" si="6"/>
        <v/>
      </c>
      <c r="S105" s="17" t="str">
        <f>IFERROR(VLOOKUP(B105,'PEMBEKALAN POP'!$B$5:$I$1048576,7,0),"")</f>
        <v/>
      </c>
      <c r="T105" s="22" t="str">
        <f>IFERROR(VLOOKUP(B105,'PEMBEKALAN POP'!$B$5:$I$1048576,8,0),"")</f>
        <v/>
      </c>
      <c r="U105" s="21" t="s">
        <v>3994</v>
      </c>
      <c r="V105" s="17" t="e" cm="1">
        <f t="array" ref="V105">MAX(IF(INDUKSI!$B$5:$B$1048576='Data Training 2022'!B105,INDUKSI!$H$5:$H$1048576))</f>
        <v>#N/A</v>
      </c>
      <c r="W105" s="22" t="str">
        <f>IFERROR(VLOOKUP(B105,INDUKSI!$B$5:$I$1048576,8,0),"")</f>
        <v>LULUS</v>
      </c>
      <c r="X105" s="21" t="s">
        <v>3994</v>
      </c>
      <c r="Y105" s="17" cm="1">
        <f t="array" ref="Y105">MAX(IF(REINDUKSI!$B$5:$B$1048576='Data Training 2022'!B105,REINDUKSI!$H$5:$H$1048576))</f>
        <v>44732</v>
      </c>
      <c r="Z105" s="22" t="str">
        <f>IFERROR(VLOOKUP(B105,REINDUKSI!$B$5:$I$1048576,8,0),"")</f>
        <v>LULUS</v>
      </c>
      <c r="AA105" s="22" t="str">
        <f t="shared" si="7"/>
        <v>TARGET</v>
      </c>
      <c r="AB105" s="17" cm="1">
        <f t="array" ref="AB105">MAX(IF(BSA!$B$5:$B$1048576='Data Training 2022'!B105,BSA!$H$5:$H$1048576))</f>
        <v>0</v>
      </c>
      <c r="AC105" s="22" t="str">
        <f>IFERROR(VLOOKUP(B105,BSA!$B$5:$I$1048576,8,0),"")</f>
        <v/>
      </c>
      <c r="AD105" s="22" t="s">
        <v>3994</v>
      </c>
      <c r="AE105" s="22"/>
      <c r="AF105" s="22"/>
      <c r="AG105" s="22" t="str">
        <f t="shared" si="8"/>
        <v/>
      </c>
      <c r="AH105" s="17" cm="1">
        <f t="array" ref="AH105">MAX(IF(ISOLASI!$B$5:$B$1048576='Data Training 2022'!B105,ISOLASI!$H$5:$H$1048576))</f>
        <v>0</v>
      </c>
      <c r="AI105" s="22" t="str">
        <f>IFERROR(VLOOKUP(B105,ISOLASI!$B$5:$I$1048576,8,0),"")</f>
        <v/>
      </c>
      <c r="AJ105" s="22"/>
      <c r="AK105" s="17" cm="1">
        <f t="array" ref="AK105">MAX(IF('DEKAT AIR'!$B$5:$B$1048576='Data Training 2022'!B105,'DEKAT AIR'!$H$5:$H$1048576))</f>
        <v>0</v>
      </c>
      <c r="AL105" s="22" t="str">
        <f>IFERROR(VLOOKUP(B105,'DEKAT AIR'!$B$5:$I$1048576,8,0),"")</f>
        <v/>
      </c>
      <c r="AM105" s="22"/>
      <c r="AN105" s="17" cm="1">
        <f t="array" ref="AN105">MAX(IF(KETINGGIAN!$B$5:$B$1048576='Data Training 2022'!B105,KETINGGIAN!$H$5:$H$1048576))</f>
        <v>0</v>
      </c>
      <c r="AO105" s="22" t="str">
        <f>IFERROR(VLOOKUP(B105,KETINGGIAN!$B$5:$I$1048576,8,0),"")</f>
        <v/>
      </c>
      <c r="AP105" s="22"/>
      <c r="AQ105" s="22"/>
      <c r="AR105" s="22"/>
      <c r="AS105" s="22"/>
      <c r="AT105" s="17" cm="1">
        <f t="array" ref="AT105">MAX(IF(TOOLSKEEPER!$B$5:$B$1048576='Data Training 2022'!B105,TOOLSKEEPER!$H$5:$H$1048576))</f>
        <v>0</v>
      </c>
      <c r="AU105" s="22" t="str">
        <f>IFERROR(VLOOKUP(B105,TOOLSKEEPER!$B$5:$I$1048576,8,0),"")</f>
        <v/>
      </c>
    </row>
    <row r="106" spans="1:47">
      <c r="A106" s="22">
        <f t="shared" si="9"/>
        <v>101</v>
      </c>
      <c r="B106" s="21" t="str">
        <f t="shared" si="10"/>
        <v>80002665</v>
      </c>
      <c r="C106" s="21" t="s">
        <v>4018</v>
      </c>
      <c r="D106" s="22"/>
      <c r="E106" s="22" t="s">
        <v>4019</v>
      </c>
      <c r="F106" s="22" t="s">
        <v>1255</v>
      </c>
      <c r="G106" s="22" t="s">
        <v>1264</v>
      </c>
      <c r="H106" s="22" t="s">
        <v>386</v>
      </c>
      <c r="I106" s="22" t="s">
        <v>3992</v>
      </c>
      <c r="J106" s="22"/>
      <c r="K106" s="21" t="s">
        <v>4002</v>
      </c>
      <c r="L106" s="21" t="s">
        <v>2374</v>
      </c>
      <c r="M106" s="21" t="s">
        <v>4003</v>
      </c>
      <c r="N106" s="21"/>
      <c r="O106" s="17" t="str">
        <f>IFERROR(VLOOKUP(B106,POP!$B$5:$I$1048576,7,0),"")</f>
        <v/>
      </c>
      <c r="P106" s="17" t="str">
        <f>IFERROR(VLOOKUP(B106,POM!$B$5:$I$1048576,7,0),"")</f>
        <v/>
      </c>
      <c r="Q106" s="10" t="str">
        <f>IFERROR(VLOOKUP(B106,POU!$B$5:$I$1048576,7,0),"")</f>
        <v/>
      </c>
      <c r="R106" s="21" t="str">
        <f t="shared" si="6"/>
        <v/>
      </c>
      <c r="S106" s="17" t="str">
        <f>IFERROR(VLOOKUP(B106,'PEMBEKALAN POP'!$B$5:$I$1048576,7,0),"")</f>
        <v/>
      </c>
      <c r="T106" s="22" t="str">
        <f>IFERROR(VLOOKUP(B106,'PEMBEKALAN POP'!$B$5:$I$1048576,8,0),"")</f>
        <v/>
      </c>
      <c r="U106" s="21" t="s">
        <v>3994</v>
      </c>
      <c r="V106" s="17" t="e" cm="1">
        <f t="array" ref="V106">MAX(IF(INDUKSI!$B$5:$B$1048576='Data Training 2022'!B106,INDUKSI!$H$5:$H$1048576))</f>
        <v>#N/A</v>
      </c>
      <c r="W106" s="22" t="str">
        <f>IFERROR(VLOOKUP(B106,INDUKSI!$B$5:$I$1048576,8,0),"")</f>
        <v/>
      </c>
      <c r="X106" s="21" t="s">
        <v>3994</v>
      </c>
      <c r="Y106" s="17" cm="1">
        <f t="array" ref="Y106">MAX(IF(REINDUKSI!$B$5:$B$1048576='Data Training 2022'!B106,REINDUKSI!$H$5:$H$1048576))</f>
        <v>44654</v>
      </c>
      <c r="Z106" s="22" t="str">
        <f>IFERROR(VLOOKUP(B106,REINDUKSI!$B$5:$I$1048576,8,0),"")</f>
        <v>LULUS</v>
      </c>
      <c r="AA106" s="22" t="str">
        <f t="shared" si="7"/>
        <v>TARGET</v>
      </c>
      <c r="AB106" s="17" cm="1">
        <f t="array" ref="AB106">MAX(IF(BSA!$B$5:$B$1048576='Data Training 2022'!B106,BSA!$H$5:$H$1048576))</f>
        <v>0</v>
      </c>
      <c r="AC106" s="22" t="str">
        <f>IFERROR(VLOOKUP(B106,BSA!$B$5:$I$1048576,8,0),"")</f>
        <v/>
      </c>
      <c r="AD106" s="22" t="s">
        <v>3994</v>
      </c>
      <c r="AE106" s="22"/>
      <c r="AF106" s="22"/>
      <c r="AG106" s="22" t="str">
        <f t="shared" si="8"/>
        <v/>
      </c>
      <c r="AH106" s="17" cm="1">
        <f t="array" ref="AH106">MAX(IF(ISOLASI!$B$5:$B$1048576='Data Training 2022'!B106,ISOLASI!$H$5:$H$1048576))</f>
        <v>0</v>
      </c>
      <c r="AI106" s="22" t="str">
        <f>IFERROR(VLOOKUP(B106,ISOLASI!$B$5:$I$1048576,8,0),"")</f>
        <v/>
      </c>
      <c r="AJ106" s="22"/>
      <c r="AK106" s="17" cm="1">
        <f t="array" ref="AK106">MAX(IF('DEKAT AIR'!$B$5:$B$1048576='Data Training 2022'!B106,'DEKAT AIR'!$H$5:$H$1048576))</f>
        <v>0</v>
      </c>
      <c r="AL106" s="22" t="str">
        <f>IFERROR(VLOOKUP(B106,'DEKAT AIR'!$B$5:$I$1048576,8,0),"")</f>
        <v/>
      </c>
      <c r="AM106" s="22"/>
      <c r="AN106" s="17" cm="1">
        <f t="array" ref="AN106">MAX(IF(KETINGGIAN!$B$5:$B$1048576='Data Training 2022'!B106,KETINGGIAN!$H$5:$H$1048576))</f>
        <v>0</v>
      </c>
      <c r="AO106" s="22" t="str">
        <f>IFERROR(VLOOKUP(B106,KETINGGIAN!$B$5:$I$1048576,8,0),"")</f>
        <v/>
      </c>
      <c r="AP106" s="22"/>
      <c r="AQ106" s="22"/>
      <c r="AR106" s="22"/>
      <c r="AS106" s="22"/>
      <c r="AT106" s="17" cm="1">
        <f t="array" ref="AT106">MAX(IF(TOOLSKEEPER!$B$5:$B$1048576='Data Training 2022'!B106,TOOLSKEEPER!$H$5:$H$1048576))</f>
        <v>0</v>
      </c>
      <c r="AU106" s="22" t="str">
        <f>IFERROR(VLOOKUP(B106,TOOLSKEEPER!$B$5:$I$1048576,8,0),"")</f>
        <v/>
      </c>
    </row>
    <row r="107" spans="1:47">
      <c r="A107" s="22">
        <f t="shared" si="9"/>
        <v>102</v>
      </c>
      <c r="B107" s="21" t="str">
        <f t="shared" si="10"/>
        <v>80003735</v>
      </c>
      <c r="C107" s="21" t="s">
        <v>2671</v>
      </c>
      <c r="D107" s="22"/>
      <c r="E107" s="22" t="s">
        <v>2672</v>
      </c>
      <c r="F107" s="22" t="s">
        <v>1255</v>
      </c>
      <c r="G107" s="22" t="s">
        <v>2673</v>
      </c>
      <c r="H107" s="22" t="s">
        <v>386</v>
      </c>
      <c r="I107" s="22" t="s">
        <v>3992</v>
      </c>
      <c r="J107" s="22"/>
      <c r="K107" s="21" t="s">
        <v>4002</v>
      </c>
      <c r="L107" s="21" t="s">
        <v>372</v>
      </c>
      <c r="M107" s="21" t="s">
        <v>4003</v>
      </c>
      <c r="N107" s="21"/>
      <c r="O107" s="17" t="str">
        <f>IFERROR(VLOOKUP(B107,POP!$B$5:$I$1048576,7,0),"")</f>
        <v/>
      </c>
      <c r="P107" s="17" t="str">
        <f>IFERROR(VLOOKUP(B107,POM!$B$5:$I$1048576,7,0),"")</f>
        <v/>
      </c>
      <c r="Q107" s="10" t="str">
        <f>IFERROR(VLOOKUP(B107,POU!$B$5:$I$1048576,7,0),"")</f>
        <v/>
      </c>
      <c r="R107" s="21" t="str">
        <f t="shared" si="6"/>
        <v/>
      </c>
      <c r="S107" s="17" t="str">
        <f>IFERROR(VLOOKUP(B107,'PEMBEKALAN POP'!$B$5:$I$1048576,7,0),"")</f>
        <v/>
      </c>
      <c r="T107" s="22" t="str">
        <f>IFERROR(VLOOKUP(B107,'PEMBEKALAN POP'!$B$5:$I$1048576,8,0),"")</f>
        <v/>
      </c>
      <c r="U107" s="21" t="s">
        <v>3994</v>
      </c>
      <c r="V107" s="17" t="e" cm="1">
        <f t="array" ref="V107">MAX(IF(INDUKSI!$B$5:$B$1048576='Data Training 2022'!B107,INDUKSI!$H$5:$H$1048576))</f>
        <v>#N/A</v>
      </c>
      <c r="W107" s="22" t="str">
        <f>IFERROR(VLOOKUP(B107,INDUKSI!$B$5:$I$1048576,8,0),"")</f>
        <v>LULUS</v>
      </c>
      <c r="X107" s="21" t="s">
        <v>3994</v>
      </c>
      <c r="Y107" s="17" cm="1">
        <f t="array" ref="Y107">MAX(IF(REINDUKSI!$B$5:$B$1048576='Data Training 2022'!B107,REINDUKSI!$H$5:$H$1048576))</f>
        <v>44681</v>
      </c>
      <c r="Z107" s="22" t="str">
        <f>IFERROR(VLOOKUP(B107,REINDUKSI!$B$5:$I$1048576,8,0),"")</f>
        <v>LULUS</v>
      </c>
      <c r="AA107" s="22" t="str">
        <f t="shared" si="7"/>
        <v/>
      </c>
      <c r="AB107" s="17" cm="1">
        <f t="array" ref="AB107">MAX(IF(BSA!$B$5:$B$1048576='Data Training 2022'!B107,BSA!$H$5:$H$1048576))</f>
        <v>0</v>
      </c>
      <c r="AC107" s="22" t="str">
        <f>IFERROR(VLOOKUP(B107,BSA!$B$5:$I$1048576,8,0),"")</f>
        <v/>
      </c>
      <c r="AD107" s="22" t="s">
        <v>3994</v>
      </c>
      <c r="AE107" s="22"/>
      <c r="AF107" s="22"/>
      <c r="AG107" s="22" t="str">
        <f t="shared" si="8"/>
        <v/>
      </c>
      <c r="AH107" s="17" cm="1">
        <f t="array" ref="AH107">MAX(IF(ISOLASI!$B$5:$B$1048576='Data Training 2022'!B107,ISOLASI!$H$5:$H$1048576))</f>
        <v>0</v>
      </c>
      <c r="AI107" s="22" t="str">
        <f>IFERROR(VLOOKUP(B107,ISOLASI!$B$5:$I$1048576,8,0),"")</f>
        <v/>
      </c>
      <c r="AJ107" s="22"/>
      <c r="AK107" s="17" cm="1">
        <f t="array" ref="AK107">MAX(IF('DEKAT AIR'!$B$5:$B$1048576='Data Training 2022'!B107,'DEKAT AIR'!$H$5:$H$1048576))</f>
        <v>0</v>
      </c>
      <c r="AL107" s="22" t="str">
        <f>IFERROR(VLOOKUP(B107,'DEKAT AIR'!$B$5:$I$1048576,8,0),"")</f>
        <v/>
      </c>
      <c r="AM107" s="22"/>
      <c r="AN107" s="17" cm="1">
        <f t="array" ref="AN107">MAX(IF(KETINGGIAN!$B$5:$B$1048576='Data Training 2022'!B107,KETINGGIAN!$H$5:$H$1048576))</f>
        <v>0</v>
      </c>
      <c r="AO107" s="22" t="str">
        <f>IFERROR(VLOOKUP(B107,KETINGGIAN!$B$5:$I$1048576,8,0),"")</f>
        <v/>
      </c>
      <c r="AP107" s="22"/>
      <c r="AQ107" s="22"/>
      <c r="AR107" s="22"/>
      <c r="AS107" s="22"/>
      <c r="AT107" s="17" cm="1">
        <f t="array" ref="AT107">MAX(IF(TOOLSKEEPER!$B$5:$B$1048576='Data Training 2022'!B107,TOOLSKEEPER!$H$5:$H$1048576))</f>
        <v>0</v>
      </c>
      <c r="AU107" s="22" t="str">
        <f>IFERROR(VLOOKUP(B107,TOOLSKEEPER!$B$5:$I$1048576,8,0),"")</f>
        <v/>
      </c>
    </row>
    <row r="108" spans="1:47">
      <c r="A108" s="22">
        <f t="shared" si="9"/>
        <v>103</v>
      </c>
      <c r="B108" s="21" t="str">
        <f t="shared" si="10"/>
        <v>80003534</v>
      </c>
      <c r="C108" s="21" t="s">
        <v>1635</v>
      </c>
      <c r="D108" s="22"/>
      <c r="E108" s="22" t="s">
        <v>1636</v>
      </c>
      <c r="F108" s="22" t="s">
        <v>1255</v>
      </c>
      <c r="G108" s="22" t="s">
        <v>1280</v>
      </c>
      <c r="H108" s="22" t="s">
        <v>386</v>
      </c>
      <c r="I108" s="22" t="s">
        <v>3992</v>
      </c>
      <c r="J108" s="22"/>
      <c r="K108" s="21" t="s">
        <v>4002</v>
      </c>
      <c r="L108" s="21" t="s">
        <v>2374</v>
      </c>
      <c r="M108" s="21" t="s">
        <v>4003</v>
      </c>
      <c r="N108" s="21"/>
      <c r="O108" s="17" t="str">
        <f>IFERROR(VLOOKUP(B108,POP!$B$5:$I$1048576,7,0),"")</f>
        <v/>
      </c>
      <c r="P108" s="17" t="str">
        <f>IFERROR(VLOOKUP(B108,POM!$B$5:$I$1048576,7,0),"")</f>
        <v/>
      </c>
      <c r="Q108" s="10" t="str">
        <f>IFERROR(VLOOKUP(B108,POU!$B$5:$I$1048576,7,0),"")</f>
        <v/>
      </c>
      <c r="R108" s="21" t="str">
        <f t="shared" si="6"/>
        <v/>
      </c>
      <c r="S108" s="17" t="str">
        <f>IFERROR(VLOOKUP(B108,'PEMBEKALAN POP'!$B$5:$I$1048576,7,0),"")</f>
        <v/>
      </c>
      <c r="T108" s="22" t="str">
        <f>IFERROR(VLOOKUP(B108,'PEMBEKALAN POP'!$B$5:$I$1048576,8,0),"")</f>
        <v/>
      </c>
      <c r="U108" s="21" t="s">
        <v>3994</v>
      </c>
      <c r="V108" s="17" t="e" cm="1">
        <f t="array" ref="V108">MAX(IF(INDUKSI!$B$5:$B$1048576='Data Training 2022'!B108,INDUKSI!$H$5:$H$1048576))</f>
        <v>#N/A</v>
      </c>
      <c r="W108" s="22" t="str">
        <f>IFERROR(VLOOKUP(B108,INDUKSI!$B$5:$I$1048576,8,0),"")</f>
        <v>LULUS</v>
      </c>
      <c r="X108" s="21" t="s">
        <v>3994</v>
      </c>
      <c r="Y108" s="17" cm="1">
        <f t="array" ref="Y108">MAX(IF(REINDUKSI!$B$5:$B$1048576='Data Training 2022'!B108,REINDUKSI!$H$5:$H$1048576))</f>
        <v>0</v>
      </c>
      <c r="Z108" s="22" t="str">
        <f>IFERROR(VLOOKUP(B108,REINDUKSI!$B$5:$I$1048576,8,0),"")</f>
        <v/>
      </c>
      <c r="AA108" s="22" t="str">
        <f t="shared" si="7"/>
        <v>TARGET</v>
      </c>
      <c r="AB108" s="17" cm="1">
        <f t="array" ref="AB108">MAX(IF(BSA!$B$5:$B$1048576='Data Training 2022'!B108,BSA!$H$5:$H$1048576))</f>
        <v>0</v>
      </c>
      <c r="AC108" s="22" t="str">
        <f>IFERROR(VLOOKUP(B108,BSA!$B$5:$I$1048576,8,0),"")</f>
        <v/>
      </c>
      <c r="AD108" s="22" t="s">
        <v>3994</v>
      </c>
      <c r="AE108" s="22"/>
      <c r="AF108" s="22"/>
      <c r="AG108" s="22" t="str">
        <f t="shared" si="8"/>
        <v/>
      </c>
      <c r="AH108" s="17" cm="1">
        <f t="array" ref="AH108">MAX(IF(ISOLASI!$B$5:$B$1048576='Data Training 2022'!B108,ISOLASI!$H$5:$H$1048576))</f>
        <v>0</v>
      </c>
      <c r="AI108" s="22" t="str">
        <f>IFERROR(VLOOKUP(B108,ISOLASI!$B$5:$I$1048576,8,0),"")</f>
        <v/>
      </c>
      <c r="AJ108" s="22"/>
      <c r="AK108" s="17" cm="1">
        <f t="array" ref="AK108">MAX(IF('DEKAT AIR'!$B$5:$B$1048576='Data Training 2022'!B108,'DEKAT AIR'!$H$5:$H$1048576))</f>
        <v>0</v>
      </c>
      <c r="AL108" s="22" t="str">
        <f>IFERROR(VLOOKUP(B108,'DEKAT AIR'!$B$5:$I$1048576,8,0),"")</f>
        <v/>
      </c>
      <c r="AM108" s="22"/>
      <c r="AN108" s="17" cm="1">
        <f t="array" ref="AN108">MAX(IF(KETINGGIAN!$B$5:$B$1048576='Data Training 2022'!B108,KETINGGIAN!$H$5:$H$1048576))</f>
        <v>0</v>
      </c>
      <c r="AO108" s="22" t="str">
        <f>IFERROR(VLOOKUP(B108,KETINGGIAN!$B$5:$I$1048576,8,0),"")</f>
        <v/>
      </c>
      <c r="AP108" s="22"/>
      <c r="AQ108" s="22"/>
      <c r="AR108" s="22"/>
      <c r="AS108" s="22"/>
      <c r="AT108" s="17" cm="1">
        <f t="array" ref="AT108">MAX(IF(TOOLSKEEPER!$B$5:$B$1048576='Data Training 2022'!B108,TOOLSKEEPER!$H$5:$H$1048576))</f>
        <v>0</v>
      </c>
      <c r="AU108" s="22" t="str">
        <f>IFERROR(VLOOKUP(B108,TOOLSKEEPER!$B$5:$I$1048576,8,0),"")</f>
        <v/>
      </c>
    </row>
    <row r="109" spans="1:47">
      <c r="A109" s="22">
        <f t="shared" si="9"/>
        <v>104</v>
      </c>
      <c r="B109" s="21" t="str">
        <f t="shared" si="10"/>
        <v>80003783</v>
      </c>
      <c r="C109" s="21" t="s">
        <v>4020</v>
      </c>
      <c r="D109" s="22"/>
      <c r="E109" s="22" t="s">
        <v>4021</v>
      </c>
      <c r="F109" s="22" t="s">
        <v>1255</v>
      </c>
      <c r="G109" s="22" t="s">
        <v>1280</v>
      </c>
      <c r="H109" s="22" t="s">
        <v>386</v>
      </c>
      <c r="I109" s="22" t="s">
        <v>3992</v>
      </c>
      <c r="J109" s="22"/>
      <c r="K109" s="21" t="s">
        <v>4002</v>
      </c>
      <c r="L109" s="21" t="s">
        <v>2374</v>
      </c>
      <c r="M109" s="21" t="s">
        <v>4003</v>
      </c>
      <c r="N109" s="21"/>
      <c r="O109" s="17" t="str">
        <f>IFERROR(VLOOKUP(B109,POP!$B$5:$I$1048576,7,0),"")</f>
        <v/>
      </c>
      <c r="P109" s="17" t="str">
        <f>IFERROR(VLOOKUP(B109,POM!$B$5:$I$1048576,7,0),"")</f>
        <v/>
      </c>
      <c r="Q109" s="10" t="str">
        <f>IFERROR(VLOOKUP(B109,POU!$B$5:$I$1048576,7,0),"")</f>
        <v/>
      </c>
      <c r="R109" s="21" t="str">
        <f t="shared" si="6"/>
        <v/>
      </c>
      <c r="S109" s="17" t="str">
        <f>IFERROR(VLOOKUP(B109,'PEMBEKALAN POP'!$B$5:$I$1048576,7,0),"")</f>
        <v/>
      </c>
      <c r="T109" s="22" t="str">
        <f>IFERROR(VLOOKUP(B109,'PEMBEKALAN POP'!$B$5:$I$1048576,8,0),"")</f>
        <v/>
      </c>
      <c r="U109" s="21" t="s">
        <v>3994</v>
      </c>
      <c r="V109" s="17" t="e" cm="1">
        <f t="array" ref="V109">MAX(IF(INDUKSI!$B$5:$B$1048576='Data Training 2022'!B109,INDUKSI!$H$5:$H$1048576))</f>
        <v>#N/A</v>
      </c>
      <c r="W109" s="22" t="str">
        <f>IFERROR(VLOOKUP(B109,INDUKSI!$B$5:$I$1048576,8,0),"")</f>
        <v/>
      </c>
      <c r="X109" s="21" t="s">
        <v>3994</v>
      </c>
      <c r="Y109" s="17" cm="1">
        <f t="array" ref="Y109">MAX(IF(REINDUKSI!$B$5:$B$1048576='Data Training 2022'!B109,REINDUKSI!$H$5:$H$1048576))</f>
        <v>0</v>
      </c>
      <c r="Z109" s="22" t="str">
        <f>IFERROR(VLOOKUP(B109,REINDUKSI!$B$5:$I$1048576,8,0),"")</f>
        <v/>
      </c>
      <c r="AA109" s="22" t="str">
        <f t="shared" si="7"/>
        <v>TARGET</v>
      </c>
      <c r="AB109" s="17" cm="1">
        <f t="array" ref="AB109">MAX(IF(BSA!$B$5:$B$1048576='Data Training 2022'!B109,BSA!$H$5:$H$1048576))</f>
        <v>0</v>
      </c>
      <c r="AC109" s="22" t="str">
        <f>IFERROR(VLOOKUP(B109,BSA!$B$5:$I$1048576,8,0),"")</f>
        <v/>
      </c>
      <c r="AD109" s="22" t="s">
        <v>3994</v>
      </c>
      <c r="AE109" s="22"/>
      <c r="AF109" s="22"/>
      <c r="AG109" s="22" t="str">
        <f t="shared" si="8"/>
        <v/>
      </c>
      <c r="AH109" s="17" cm="1">
        <f t="array" ref="AH109">MAX(IF(ISOLASI!$B$5:$B$1048576='Data Training 2022'!B109,ISOLASI!$H$5:$H$1048576))</f>
        <v>0</v>
      </c>
      <c r="AI109" s="22" t="str">
        <f>IFERROR(VLOOKUP(B109,ISOLASI!$B$5:$I$1048576,8,0),"")</f>
        <v/>
      </c>
      <c r="AJ109" s="22"/>
      <c r="AK109" s="17" cm="1">
        <f t="array" ref="AK109">MAX(IF('DEKAT AIR'!$B$5:$B$1048576='Data Training 2022'!B109,'DEKAT AIR'!$H$5:$H$1048576))</f>
        <v>0</v>
      </c>
      <c r="AL109" s="22" t="str">
        <f>IFERROR(VLOOKUP(B109,'DEKAT AIR'!$B$5:$I$1048576,8,0),"")</f>
        <v/>
      </c>
      <c r="AM109" s="22"/>
      <c r="AN109" s="17" cm="1">
        <f t="array" ref="AN109">MAX(IF(KETINGGIAN!$B$5:$B$1048576='Data Training 2022'!B109,KETINGGIAN!$H$5:$H$1048576))</f>
        <v>0</v>
      </c>
      <c r="AO109" s="22" t="str">
        <f>IFERROR(VLOOKUP(B109,KETINGGIAN!$B$5:$I$1048576,8,0),"")</f>
        <v/>
      </c>
      <c r="AP109" s="22"/>
      <c r="AQ109" s="22"/>
      <c r="AR109" s="22"/>
      <c r="AS109" s="22"/>
      <c r="AT109" s="17" cm="1">
        <f t="array" ref="AT109">MAX(IF(TOOLSKEEPER!$B$5:$B$1048576='Data Training 2022'!B109,TOOLSKEEPER!$H$5:$H$1048576))</f>
        <v>0</v>
      </c>
      <c r="AU109" s="22" t="str">
        <f>IFERROR(VLOOKUP(B109,TOOLSKEEPER!$B$5:$I$1048576,8,0),"")</f>
        <v/>
      </c>
    </row>
    <row r="110" spans="1:47">
      <c r="A110" s="22">
        <f t="shared" si="9"/>
        <v>105</v>
      </c>
      <c r="B110" s="21" t="str">
        <f t="shared" si="10"/>
        <v>00116032</v>
      </c>
      <c r="C110" s="21" t="s">
        <v>4022</v>
      </c>
      <c r="D110" s="22"/>
      <c r="E110" s="22" t="s">
        <v>3299</v>
      </c>
      <c r="F110" s="22" t="s">
        <v>1255</v>
      </c>
      <c r="G110" s="22" t="s">
        <v>3996</v>
      </c>
      <c r="H110" s="22" t="s">
        <v>328</v>
      </c>
      <c r="I110" s="22" t="s">
        <v>3992</v>
      </c>
      <c r="J110" s="22"/>
      <c r="K110" s="21" t="s">
        <v>3993</v>
      </c>
      <c r="L110" s="21" t="s">
        <v>460</v>
      </c>
      <c r="M110" s="21" t="s">
        <v>3994</v>
      </c>
      <c r="N110" s="21" t="s">
        <v>3995</v>
      </c>
      <c r="O110" s="17" t="str">
        <f>IFERROR(VLOOKUP(B110,POP!$B$5:$I$1048576,7,0),"")</f>
        <v/>
      </c>
      <c r="P110" s="17">
        <f>IFERROR(VLOOKUP(B110,POM!$B$5:$I$1048576,7,0),"")</f>
        <v>44402</v>
      </c>
      <c r="Q110" s="10" t="str">
        <f>IFERROR(VLOOKUP(B110,POU!$B$5:$I$1048576,7,0),"")</f>
        <v/>
      </c>
      <c r="R110" s="21" t="str">
        <f t="shared" si="6"/>
        <v/>
      </c>
      <c r="S110" s="17" t="str">
        <f>IFERROR(VLOOKUP(B110,'PEMBEKALAN POP'!$B$5:$I$1048576,7,0),"")</f>
        <v/>
      </c>
      <c r="T110" s="22" t="str">
        <f>IFERROR(VLOOKUP(B110,'PEMBEKALAN POP'!$B$5:$I$1048576,8,0),"")</f>
        <v/>
      </c>
      <c r="U110" s="21" t="s">
        <v>3994</v>
      </c>
      <c r="V110" s="17" t="e" cm="1">
        <f t="array" ref="V110">MAX(IF(INDUKSI!$B$5:$B$1048576='Data Training 2022'!B110,INDUKSI!$H$5:$H$1048576))</f>
        <v>#N/A</v>
      </c>
      <c r="W110" s="22" t="str">
        <f>IFERROR(VLOOKUP(B110,INDUKSI!$B$5:$I$1048576,8,0),"")</f>
        <v>LULUS</v>
      </c>
      <c r="X110" s="21" t="s">
        <v>3994</v>
      </c>
      <c r="Y110" s="17" cm="1">
        <f t="array" ref="Y110">MAX(IF(REINDUKSI!$B$5:$B$1048576='Data Training 2022'!B110,REINDUKSI!$H$5:$H$1048576))</f>
        <v>44482</v>
      </c>
      <c r="Z110" s="22" t="str">
        <f>IFERROR(VLOOKUP(B110,REINDUKSI!$B$5:$I$1048576,8,0),"")</f>
        <v>LULUS</v>
      </c>
      <c r="AA110" s="22" t="str">
        <f t="shared" si="7"/>
        <v/>
      </c>
      <c r="AB110" s="17" cm="1">
        <f t="array" ref="AB110">MAX(IF(BSA!$B$5:$B$1048576='Data Training 2022'!B110,BSA!$H$5:$H$1048576))</f>
        <v>0</v>
      </c>
      <c r="AC110" s="22" t="str">
        <f>IFERROR(VLOOKUP(B110,BSA!$B$5:$I$1048576,8,0),"")</f>
        <v/>
      </c>
      <c r="AD110" s="22" t="s">
        <v>3994</v>
      </c>
      <c r="AE110" s="22"/>
      <c r="AF110" s="22"/>
      <c r="AG110" s="22" t="str">
        <f t="shared" si="8"/>
        <v/>
      </c>
      <c r="AH110" s="17" cm="1">
        <f t="array" ref="AH110">MAX(IF(ISOLASI!$B$5:$B$1048576='Data Training 2022'!B110,ISOLASI!$H$5:$H$1048576))</f>
        <v>44401</v>
      </c>
      <c r="AI110" s="22" t="str">
        <f>IFERROR(VLOOKUP(B110,ISOLASI!$B$5:$I$1048576,8,0),"")</f>
        <v>LULUS</v>
      </c>
      <c r="AJ110" s="22"/>
      <c r="AK110" s="17" cm="1">
        <f t="array" ref="AK110">MAX(IF('DEKAT AIR'!$B$5:$B$1048576='Data Training 2022'!B110,'DEKAT AIR'!$H$5:$H$1048576))</f>
        <v>0</v>
      </c>
      <c r="AL110" s="22" t="str">
        <f>IFERROR(VLOOKUP(B110,'DEKAT AIR'!$B$5:$I$1048576,8,0),"")</f>
        <v/>
      </c>
      <c r="AM110" s="22"/>
      <c r="AN110" s="17" cm="1">
        <f t="array" ref="AN110">MAX(IF(KETINGGIAN!$B$5:$B$1048576='Data Training 2022'!B110,KETINGGIAN!$H$5:$H$1048576))</f>
        <v>0</v>
      </c>
      <c r="AO110" s="22" t="str">
        <f>IFERROR(VLOOKUP(B110,KETINGGIAN!$B$5:$I$1048576,8,0),"")</f>
        <v/>
      </c>
      <c r="AP110" s="22"/>
      <c r="AQ110" s="22"/>
      <c r="AR110" s="22"/>
      <c r="AS110" s="22"/>
      <c r="AT110" s="17" cm="1">
        <f t="array" ref="AT110">MAX(IF(TOOLSKEEPER!$B$5:$B$1048576='Data Training 2022'!B110,TOOLSKEEPER!$H$5:$H$1048576))</f>
        <v>0</v>
      </c>
      <c r="AU110" s="22" t="str">
        <f>IFERROR(VLOOKUP(B110,TOOLSKEEPER!$B$5:$I$1048576,8,0),"")</f>
        <v/>
      </c>
    </row>
    <row r="111" spans="1:47">
      <c r="A111" s="22">
        <f t="shared" si="9"/>
        <v>106</v>
      </c>
      <c r="B111" s="21" t="str">
        <f t="shared" si="10"/>
        <v>01111568</v>
      </c>
      <c r="C111" s="21" t="s">
        <v>4023</v>
      </c>
      <c r="D111" s="22"/>
      <c r="E111" s="22" t="s">
        <v>3762</v>
      </c>
      <c r="F111" s="22" t="s">
        <v>1255</v>
      </c>
      <c r="G111" s="22" t="s">
        <v>3998</v>
      </c>
      <c r="H111" s="22" t="s">
        <v>328</v>
      </c>
      <c r="I111" s="22" t="s">
        <v>4024</v>
      </c>
      <c r="J111" s="22"/>
      <c r="K111" s="21" t="s">
        <v>3993</v>
      </c>
      <c r="L111" s="21" t="s">
        <v>460</v>
      </c>
      <c r="M111" s="21" t="s">
        <v>3994</v>
      </c>
      <c r="N111" s="21" t="s">
        <v>3995</v>
      </c>
      <c r="O111" s="17">
        <f>IFERROR(VLOOKUP(B111,POP!$B$5:$I$1048576,7,0),"")</f>
        <v>42719</v>
      </c>
      <c r="P111" s="17" t="str">
        <f>IFERROR(VLOOKUP(B111,POM!$B$5:$I$1048576,7,0),"")</f>
        <v/>
      </c>
      <c r="Q111" s="10" t="str">
        <f>IFERROR(VLOOKUP(B111,POU!$B$5:$I$1048576,7,0),"")</f>
        <v/>
      </c>
      <c r="R111" s="21" t="str">
        <f t="shared" si="6"/>
        <v/>
      </c>
      <c r="S111" s="17" t="str">
        <f>IFERROR(VLOOKUP(B111,'PEMBEKALAN POP'!$B$5:$I$1048576,7,0),"")</f>
        <v/>
      </c>
      <c r="T111" s="22" t="str">
        <f>IFERROR(VLOOKUP(B111,'PEMBEKALAN POP'!$B$5:$I$1048576,8,0),"")</f>
        <v/>
      </c>
      <c r="U111" s="21" t="s">
        <v>3994</v>
      </c>
      <c r="V111" s="17" t="e" cm="1">
        <f t="array" ref="V111">MAX(IF(INDUKSI!$B$5:$B$1048576='Data Training 2022'!B111,INDUKSI!$H$5:$H$1048576))</f>
        <v>#N/A</v>
      </c>
      <c r="W111" s="22" t="str">
        <f>IFERROR(VLOOKUP(B111,INDUKSI!$B$5:$I$1048576,8,0),"")</f>
        <v>LULUS</v>
      </c>
      <c r="X111" s="21" t="s">
        <v>3994</v>
      </c>
      <c r="Y111" s="17" cm="1">
        <f t="array" ref="Y111">MAX(IF(REINDUKSI!$B$5:$B$1048576='Data Training 2022'!B111,REINDUKSI!$H$5:$H$1048576))</f>
        <v>44748</v>
      </c>
      <c r="Z111" s="22" t="str">
        <f>IFERROR(VLOOKUP(B111,REINDUKSI!$B$5:$I$1048576,8,0),"")</f>
        <v>LULUS</v>
      </c>
      <c r="AA111" s="22" t="str">
        <f t="shared" si="7"/>
        <v/>
      </c>
      <c r="AB111" s="17" cm="1">
        <f t="array" ref="AB111">MAX(IF(BSA!$B$5:$B$1048576='Data Training 2022'!B111,BSA!$H$5:$H$1048576))</f>
        <v>0</v>
      </c>
      <c r="AC111" s="22" t="str">
        <f>IFERROR(VLOOKUP(B111,BSA!$B$5:$I$1048576,8,0),"")</f>
        <v/>
      </c>
      <c r="AD111" s="22" t="s">
        <v>3994</v>
      </c>
      <c r="AE111" s="22"/>
      <c r="AF111" s="22"/>
      <c r="AG111" s="22" t="str">
        <f t="shared" si="8"/>
        <v/>
      </c>
      <c r="AH111" s="17" cm="1">
        <f t="array" ref="AH111">MAX(IF(ISOLASI!$B$5:$B$1048576='Data Training 2022'!B111,ISOLASI!$H$5:$H$1048576))</f>
        <v>0</v>
      </c>
      <c r="AI111" s="22" t="str">
        <f>IFERROR(VLOOKUP(B111,ISOLASI!$B$5:$I$1048576,8,0),"")</f>
        <v/>
      </c>
      <c r="AJ111" s="22"/>
      <c r="AK111" s="17" cm="1">
        <f t="array" ref="AK111">MAX(IF('DEKAT AIR'!$B$5:$B$1048576='Data Training 2022'!B111,'DEKAT AIR'!$H$5:$H$1048576))</f>
        <v>0</v>
      </c>
      <c r="AL111" s="22" t="str">
        <f>IFERROR(VLOOKUP(B111,'DEKAT AIR'!$B$5:$I$1048576,8,0),"")</f>
        <v/>
      </c>
      <c r="AM111" s="22" t="s">
        <v>3994</v>
      </c>
      <c r="AN111" s="17" cm="1">
        <f t="array" ref="AN111">MAX(IF(KETINGGIAN!$B$5:$B$1048576='Data Training 2022'!B111,KETINGGIAN!$H$5:$H$1048576))</f>
        <v>44751</v>
      </c>
      <c r="AO111" s="22" t="str">
        <f>IFERROR(VLOOKUP(B111,KETINGGIAN!$B$5:$I$1048576,8,0),"")</f>
        <v>LULUS</v>
      </c>
      <c r="AP111" s="22"/>
      <c r="AQ111" s="22"/>
      <c r="AR111" s="22"/>
      <c r="AS111" s="22"/>
      <c r="AT111" s="17" cm="1">
        <f t="array" ref="AT111">MAX(IF(TOOLSKEEPER!$B$5:$B$1048576='Data Training 2022'!B111,TOOLSKEEPER!$H$5:$H$1048576))</f>
        <v>0</v>
      </c>
      <c r="AU111" s="22" t="str">
        <f>IFERROR(VLOOKUP(B111,TOOLSKEEPER!$B$5:$I$1048576,8,0),"")</f>
        <v/>
      </c>
    </row>
    <row r="112" spans="1:47">
      <c r="A112" s="22">
        <f t="shared" si="9"/>
        <v>107</v>
      </c>
      <c r="B112" s="21" t="str">
        <f t="shared" si="10"/>
        <v>00108631</v>
      </c>
      <c r="C112" s="21" t="s">
        <v>4025</v>
      </c>
      <c r="D112" s="22"/>
      <c r="E112" s="22" t="s">
        <v>2170</v>
      </c>
      <c r="F112" s="22" t="s">
        <v>1255</v>
      </c>
      <c r="G112" s="22" t="s">
        <v>3998</v>
      </c>
      <c r="H112" s="22" t="s">
        <v>328</v>
      </c>
      <c r="I112" s="22" t="s">
        <v>4024</v>
      </c>
      <c r="J112" s="22"/>
      <c r="K112" s="21" t="s">
        <v>3993</v>
      </c>
      <c r="L112" s="21" t="s">
        <v>460</v>
      </c>
      <c r="M112" s="21" t="s">
        <v>3994</v>
      </c>
      <c r="N112" s="21" t="s">
        <v>3995</v>
      </c>
      <c r="O112" s="17">
        <f>IFERROR(VLOOKUP(B112,POP!$B$5:$I$1048576,7,0),"")</f>
        <v>42519</v>
      </c>
      <c r="P112" s="17" t="str">
        <f>IFERROR(VLOOKUP(B112,POM!$B$5:$I$1048576,7,0),"")</f>
        <v/>
      </c>
      <c r="Q112" s="10" t="str">
        <f>IFERROR(VLOOKUP(B112,POU!$B$5:$I$1048576,7,0),"")</f>
        <v/>
      </c>
      <c r="R112" s="21" t="str">
        <f t="shared" si="6"/>
        <v/>
      </c>
      <c r="S112" s="17" t="str">
        <f>IFERROR(VLOOKUP(B112,'PEMBEKALAN POP'!$B$5:$I$1048576,7,0),"")</f>
        <v/>
      </c>
      <c r="T112" s="22" t="str">
        <f>IFERROR(VLOOKUP(B112,'PEMBEKALAN POP'!$B$5:$I$1048576,8,0),"")</f>
        <v/>
      </c>
      <c r="U112" s="21" t="s">
        <v>3994</v>
      </c>
      <c r="V112" s="17" t="e" cm="1">
        <f t="array" ref="V112">MAX(IF(INDUKSI!$B$5:$B$1048576='Data Training 2022'!B112,INDUKSI!$H$5:$H$1048576))</f>
        <v>#N/A</v>
      </c>
      <c r="W112" s="22" t="str">
        <f>IFERROR(VLOOKUP(B112,INDUKSI!$B$5:$I$1048576,8,0),"")</f>
        <v>LULUS</v>
      </c>
      <c r="X112" s="21" t="s">
        <v>3994</v>
      </c>
      <c r="Y112" s="17" cm="1">
        <f t="array" ref="Y112">MAX(IF(REINDUKSI!$B$5:$B$1048576='Data Training 2022'!B112,REINDUKSI!$H$5:$H$1048576))</f>
        <v>44700</v>
      </c>
      <c r="Z112" s="22" t="str">
        <f>IFERROR(VLOOKUP(B112,REINDUKSI!$B$5:$I$1048576,8,0),"")</f>
        <v>LULUS</v>
      </c>
      <c r="AA112" s="22" t="str">
        <f t="shared" si="7"/>
        <v/>
      </c>
      <c r="AB112" s="17" cm="1">
        <f t="array" ref="AB112">MAX(IF(BSA!$B$5:$B$1048576='Data Training 2022'!B112,BSA!$H$5:$H$1048576))</f>
        <v>0</v>
      </c>
      <c r="AC112" s="22" t="str">
        <f>IFERROR(VLOOKUP(B112,BSA!$B$5:$I$1048576,8,0),"")</f>
        <v/>
      </c>
      <c r="AD112" s="22" t="s">
        <v>3994</v>
      </c>
      <c r="AE112" s="22"/>
      <c r="AF112" s="22"/>
      <c r="AG112" s="22" t="str">
        <f t="shared" si="8"/>
        <v/>
      </c>
      <c r="AH112" s="17" cm="1">
        <f t="array" ref="AH112">MAX(IF(ISOLASI!$B$5:$B$1048576='Data Training 2022'!B112,ISOLASI!$H$5:$H$1048576))</f>
        <v>44457</v>
      </c>
      <c r="AI112" s="22" t="str">
        <f>IFERROR(VLOOKUP(B112,ISOLASI!$B$5:$I$1048576,8,0),"")</f>
        <v>LULUS</v>
      </c>
      <c r="AJ112" s="22"/>
      <c r="AK112" s="17" cm="1">
        <f t="array" ref="AK112">MAX(IF('DEKAT AIR'!$B$5:$B$1048576='Data Training 2022'!B112,'DEKAT AIR'!$H$5:$H$1048576))</f>
        <v>0</v>
      </c>
      <c r="AL112" s="22" t="str">
        <f>IFERROR(VLOOKUP(B112,'DEKAT AIR'!$B$5:$I$1048576,8,0),"")</f>
        <v/>
      </c>
      <c r="AM112" s="22"/>
      <c r="AN112" s="17" cm="1">
        <f t="array" ref="AN112">MAX(IF(KETINGGIAN!$B$5:$B$1048576='Data Training 2022'!B112,KETINGGIAN!$H$5:$H$1048576))</f>
        <v>0</v>
      </c>
      <c r="AO112" s="22" t="str">
        <f>IFERROR(VLOOKUP(B112,KETINGGIAN!$B$5:$I$1048576,8,0),"")</f>
        <v/>
      </c>
      <c r="AP112" s="22"/>
      <c r="AQ112" s="22"/>
      <c r="AR112" s="22"/>
      <c r="AS112" s="22"/>
      <c r="AT112" s="17" cm="1">
        <f t="array" ref="AT112">MAX(IF(TOOLSKEEPER!$B$5:$B$1048576='Data Training 2022'!B112,TOOLSKEEPER!$H$5:$H$1048576))</f>
        <v>0</v>
      </c>
      <c r="AU112" s="22" t="str">
        <f>IFERROR(VLOOKUP(B112,TOOLSKEEPER!$B$5:$I$1048576,8,0),"")</f>
        <v/>
      </c>
    </row>
    <row r="113" spans="1:47">
      <c r="A113" s="22">
        <f t="shared" si="9"/>
        <v>108</v>
      </c>
      <c r="B113" s="21" t="str">
        <f t="shared" si="10"/>
        <v>00118525</v>
      </c>
      <c r="C113" s="21" t="s">
        <v>4026</v>
      </c>
      <c r="D113" s="22"/>
      <c r="E113" s="22" t="s">
        <v>3131</v>
      </c>
      <c r="F113" s="22" t="s">
        <v>1255</v>
      </c>
      <c r="G113" s="22" t="s">
        <v>3998</v>
      </c>
      <c r="H113" s="22" t="s">
        <v>328</v>
      </c>
      <c r="I113" s="22" t="s">
        <v>4024</v>
      </c>
      <c r="J113" s="22"/>
      <c r="K113" s="21" t="s">
        <v>3993</v>
      </c>
      <c r="L113" s="21" t="s">
        <v>460</v>
      </c>
      <c r="M113" s="21" t="s">
        <v>3994</v>
      </c>
      <c r="N113" s="21" t="s">
        <v>3995</v>
      </c>
      <c r="O113" s="17">
        <f>IFERROR(VLOOKUP(B113,POP!$B$5:$I$1048576,7,0),"")</f>
        <v>44221</v>
      </c>
      <c r="P113" s="17" t="str">
        <f>IFERROR(VLOOKUP(B113,POM!$B$5:$I$1048576,7,0),"")</f>
        <v/>
      </c>
      <c r="Q113" s="10" t="str">
        <f>IFERROR(VLOOKUP(B113,POU!$B$5:$I$1048576,7,0),"")</f>
        <v/>
      </c>
      <c r="R113" s="21" t="str">
        <f t="shared" si="6"/>
        <v/>
      </c>
      <c r="S113" s="17" t="str">
        <f>IFERROR(VLOOKUP(B113,'PEMBEKALAN POP'!$B$5:$I$1048576,7,0),"")</f>
        <v/>
      </c>
      <c r="T113" s="22" t="str">
        <f>IFERROR(VLOOKUP(B113,'PEMBEKALAN POP'!$B$5:$I$1048576,8,0),"")</f>
        <v/>
      </c>
      <c r="U113" s="21" t="s">
        <v>3994</v>
      </c>
      <c r="V113" s="17" t="e" cm="1">
        <f t="array" ref="V113">MAX(IF(INDUKSI!$B$5:$B$1048576='Data Training 2022'!B113,INDUKSI!$H$5:$H$1048576))</f>
        <v>#N/A</v>
      </c>
      <c r="W113" s="22" t="str">
        <f>IFERROR(VLOOKUP(B113,INDUKSI!$B$5:$I$1048576,8,0),"")</f>
        <v>LULUS</v>
      </c>
      <c r="X113" s="21" t="s">
        <v>3994</v>
      </c>
      <c r="Y113" s="17" cm="1">
        <f t="array" ref="Y113">MAX(IF(REINDUKSI!$B$5:$B$1048576='Data Training 2022'!B113,REINDUKSI!$H$5:$H$1048576))</f>
        <v>44723</v>
      </c>
      <c r="Z113" s="22" t="str">
        <f>IFERROR(VLOOKUP(B113,REINDUKSI!$B$5:$I$1048576,8,0),"")</f>
        <v>LULUS</v>
      </c>
      <c r="AA113" s="22" t="str">
        <f t="shared" si="7"/>
        <v/>
      </c>
      <c r="AB113" s="17" cm="1">
        <f t="array" ref="AB113">MAX(IF(BSA!$B$5:$B$1048576='Data Training 2022'!B113,BSA!$H$5:$H$1048576))</f>
        <v>0</v>
      </c>
      <c r="AC113" s="22" t="str">
        <f>IFERROR(VLOOKUP(B113,BSA!$B$5:$I$1048576,8,0),"")</f>
        <v/>
      </c>
      <c r="AD113" s="22" t="s">
        <v>3994</v>
      </c>
      <c r="AE113" s="22"/>
      <c r="AF113" s="22"/>
      <c r="AG113" s="22" t="str">
        <f t="shared" si="8"/>
        <v/>
      </c>
      <c r="AH113" s="17" cm="1">
        <f t="array" ref="AH113">MAX(IF(ISOLASI!$B$5:$B$1048576='Data Training 2022'!B113,ISOLASI!$H$5:$H$1048576))</f>
        <v>44451</v>
      </c>
      <c r="AI113" s="22" t="str">
        <f>IFERROR(VLOOKUP(B113,ISOLASI!$B$5:$I$1048576,8,0),"")</f>
        <v>LULUS</v>
      </c>
      <c r="AJ113" s="22"/>
      <c r="AK113" s="17" cm="1">
        <f t="array" ref="AK113">MAX(IF('DEKAT AIR'!$B$5:$B$1048576='Data Training 2022'!B113,'DEKAT AIR'!$H$5:$H$1048576))</f>
        <v>0</v>
      </c>
      <c r="AL113" s="22" t="str">
        <f>IFERROR(VLOOKUP(B113,'DEKAT AIR'!$B$5:$I$1048576,8,0),"")</f>
        <v/>
      </c>
      <c r="AM113" s="22"/>
      <c r="AN113" s="17" cm="1">
        <f t="array" ref="AN113">MAX(IF(KETINGGIAN!$B$5:$B$1048576='Data Training 2022'!B113,KETINGGIAN!$H$5:$H$1048576))</f>
        <v>0</v>
      </c>
      <c r="AO113" s="22" t="str">
        <f>IFERROR(VLOOKUP(B113,KETINGGIAN!$B$5:$I$1048576,8,0),"")</f>
        <v/>
      </c>
      <c r="AP113" s="22"/>
      <c r="AQ113" s="22"/>
      <c r="AR113" s="22"/>
      <c r="AS113" s="22"/>
      <c r="AT113" s="17" cm="1">
        <f t="array" ref="AT113">MAX(IF(TOOLSKEEPER!$B$5:$B$1048576='Data Training 2022'!B113,TOOLSKEEPER!$H$5:$H$1048576))</f>
        <v>0</v>
      </c>
      <c r="AU113" s="22" t="str">
        <f>IFERROR(VLOOKUP(B113,TOOLSKEEPER!$B$5:$I$1048576,8,0),"")</f>
        <v/>
      </c>
    </row>
    <row r="114" spans="1:47">
      <c r="A114" s="22">
        <f t="shared" si="9"/>
        <v>109</v>
      </c>
      <c r="B114" s="21" t="str">
        <f t="shared" si="10"/>
        <v>01111562</v>
      </c>
      <c r="C114" s="21" t="s">
        <v>4027</v>
      </c>
      <c r="D114" s="22"/>
      <c r="E114" s="22" t="s">
        <v>2176</v>
      </c>
      <c r="F114" s="22" t="s">
        <v>1255</v>
      </c>
      <c r="G114" s="22" t="s">
        <v>3998</v>
      </c>
      <c r="H114" s="22" t="s">
        <v>328</v>
      </c>
      <c r="I114" s="22" t="s">
        <v>4028</v>
      </c>
      <c r="J114" s="22"/>
      <c r="K114" s="21" t="s">
        <v>3993</v>
      </c>
      <c r="L114" s="21" t="s">
        <v>460</v>
      </c>
      <c r="M114" s="21" t="s">
        <v>3994</v>
      </c>
      <c r="N114" s="21" t="s">
        <v>3995</v>
      </c>
      <c r="O114" s="17">
        <f>IFERROR(VLOOKUP(B114,POP!$B$5:$I$1048576,7,0),"")</f>
        <v>42027</v>
      </c>
      <c r="P114" s="17" t="str">
        <f>IFERROR(VLOOKUP(B114,POM!$B$5:$I$1048576,7,0),"")</f>
        <v/>
      </c>
      <c r="Q114" s="10" t="str">
        <f>IFERROR(VLOOKUP(B114,POU!$B$5:$I$1048576,7,0),"")</f>
        <v/>
      </c>
      <c r="R114" s="21" t="str">
        <f t="shared" si="6"/>
        <v/>
      </c>
      <c r="S114" s="17" t="str">
        <f>IFERROR(VLOOKUP(B114,'PEMBEKALAN POP'!$B$5:$I$1048576,7,0),"")</f>
        <v/>
      </c>
      <c r="T114" s="22" t="str">
        <f>IFERROR(VLOOKUP(B114,'PEMBEKALAN POP'!$B$5:$I$1048576,8,0),"")</f>
        <v/>
      </c>
      <c r="U114" s="21" t="s">
        <v>3994</v>
      </c>
      <c r="V114" s="17" t="e" cm="1">
        <f t="array" ref="V114">MAX(IF(INDUKSI!$B$5:$B$1048576='Data Training 2022'!B114,INDUKSI!$H$5:$H$1048576))</f>
        <v>#N/A</v>
      </c>
      <c r="W114" s="22" t="str">
        <f>IFERROR(VLOOKUP(B114,INDUKSI!$B$5:$I$1048576,8,0),"")</f>
        <v/>
      </c>
      <c r="X114" s="21" t="s">
        <v>3994</v>
      </c>
      <c r="Y114" s="17" cm="1">
        <f t="array" ref="Y114">MAX(IF(REINDUKSI!$B$5:$B$1048576='Data Training 2022'!B114,REINDUKSI!$H$5:$H$1048576))</f>
        <v>0</v>
      </c>
      <c r="Z114" s="22" t="str">
        <f>IFERROR(VLOOKUP(B114,REINDUKSI!$B$5:$I$1048576,8,0),"")</f>
        <v/>
      </c>
      <c r="AA114" s="22" t="str">
        <f t="shared" si="7"/>
        <v/>
      </c>
      <c r="AB114" s="17" cm="1">
        <f t="array" ref="AB114">MAX(IF(BSA!$B$5:$B$1048576='Data Training 2022'!B114,BSA!$H$5:$H$1048576))</f>
        <v>0</v>
      </c>
      <c r="AC114" s="22" t="str">
        <f>IFERROR(VLOOKUP(B114,BSA!$B$5:$I$1048576,8,0),"")</f>
        <v/>
      </c>
      <c r="AD114" s="22" t="s">
        <v>3994</v>
      </c>
      <c r="AE114" s="22"/>
      <c r="AF114" s="22"/>
      <c r="AG114" s="22" t="str">
        <f t="shared" si="8"/>
        <v/>
      </c>
      <c r="AH114" s="17" cm="1">
        <f t="array" ref="AH114">MAX(IF(ISOLASI!$B$5:$B$1048576='Data Training 2022'!B114,ISOLASI!$H$5:$H$1048576))</f>
        <v>44667</v>
      </c>
      <c r="AI114" s="22" t="str">
        <f>IFERROR(VLOOKUP(B114,ISOLASI!$B$5:$I$1048576,8,0),"")</f>
        <v>LULUS</v>
      </c>
      <c r="AJ114" s="22"/>
      <c r="AK114" s="17" cm="1">
        <f t="array" ref="AK114">MAX(IF('DEKAT AIR'!$B$5:$B$1048576='Data Training 2022'!B114,'DEKAT AIR'!$H$5:$H$1048576))</f>
        <v>0</v>
      </c>
      <c r="AL114" s="22" t="str">
        <f>IFERROR(VLOOKUP(B114,'DEKAT AIR'!$B$5:$I$1048576,8,0),"")</f>
        <v/>
      </c>
      <c r="AM114" s="22"/>
      <c r="AN114" s="17" cm="1">
        <f t="array" ref="AN114">MAX(IF(KETINGGIAN!$B$5:$B$1048576='Data Training 2022'!B114,KETINGGIAN!$H$5:$H$1048576))</f>
        <v>0</v>
      </c>
      <c r="AO114" s="22" t="str">
        <f>IFERROR(VLOOKUP(B114,KETINGGIAN!$B$5:$I$1048576,8,0),"")</f>
        <v/>
      </c>
      <c r="AP114" s="22"/>
      <c r="AQ114" s="22"/>
      <c r="AR114" s="22"/>
      <c r="AS114" s="22"/>
      <c r="AT114" s="17" cm="1">
        <f t="array" ref="AT114">MAX(IF(TOOLSKEEPER!$B$5:$B$1048576='Data Training 2022'!B114,TOOLSKEEPER!$H$5:$H$1048576))</f>
        <v>0</v>
      </c>
      <c r="AU114" s="22" t="str">
        <f>IFERROR(VLOOKUP(B114,TOOLSKEEPER!$B$5:$I$1048576,8,0),"")</f>
        <v/>
      </c>
    </row>
    <row r="115" spans="1:47">
      <c r="A115" s="22">
        <f t="shared" si="9"/>
        <v>110</v>
      </c>
      <c r="B115" s="21" t="str">
        <f t="shared" si="10"/>
        <v>80002052</v>
      </c>
      <c r="C115" s="21" t="s">
        <v>3769</v>
      </c>
      <c r="D115" s="22"/>
      <c r="E115" s="22" t="s">
        <v>4029</v>
      </c>
      <c r="F115" s="22" t="s">
        <v>1255</v>
      </c>
      <c r="G115" s="22" t="s">
        <v>3998</v>
      </c>
      <c r="H115" s="22" t="s">
        <v>328</v>
      </c>
      <c r="I115" s="22" t="s">
        <v>4028</v>
      </c>
      <c r="J115" s="22"/>
      <c r="K115" s="21" t="s">
        <v>3993</v>
      </c>
      <c r="L115" s="21" t="s">
        <v>460</v>
      </c>
      <c r="M115" s="21" t="s">
        <v>3994</v>
      </c>
      <c r="N115" s="21" t="s">
        <v>3995</v>
      </c>
      <c r="O115" s="17">
        <f>IFERROR(VLOOKUP(B115,POP!$B$5:$I$1048576,7,0),"")</f>
        <v>39566</v>
      </c>
      <c r="P115" s="17" t="str">
        <f>IFERROR(VLOOKUP(B115,POM!$B$5:$I$1048576,7,0),"")</f>
        <v/>
      </c>
      <c r="Q115" s="10" t="str">
        <f>IFERROR(VLOOKUP(B115,POU!$B$5:$I$1048576,7,0),"")</f>
        <v/>
      </c>
      <c r="R115" s="21" t="str">
        <f t="shared" si="6"/>
        <v/>
      </c>
      <c r="S115" s="17" t="str">
        <f>IFERROR(VLOOKUP(B115,'PEMBEKALAN POP'!$B$5:$I$1048576,7,0),"")</f>
        <v/>
      </c>
      <c r="T115" s="22" t="str">
        <f>IFERROR(VLOOKUP(B115,'PEMBEKALAN POP'!$B$5:$I$1048576,8,0),"")</f>
        <v/>
      </c>
      <c r="U115" s="21" t="s">
        <v>3994</v>
      </c>
      <c r="V115" s="17" t="e" cm="1">
        <f t="array" ref="V115">MAX(IF(INDUKSI!$B$5:$B$1048576='Data Training 2022'!B115,INDUKSI!$H$5:$H$1048576))</f>
        <v>#N/A</v>
      </c>
      <c r="W115" s="22" t="str">
        <f>IFERROR(VLOOKUP(B115,INDUKSI!$B$5:$I$1048576,8,0),"")</f>
        <v>LULUS</v>
      </c>
      <c r="X115" s="21" t="s">
        <v>3994</v>
      </c>
      <c r="Y115" s="17" cm="1">
        <f t="array" ref="Y115">MAX(IF(REINDUKSI!$B$5:$B$1048576='Data Training 2022'!B115,REINDUKSI!$H$5:$H$1048576))</f>
        <v>44607</v>
      </c>
      <c r="Z115" s="22" t="str">
        <f>IFERROR(VLOOKUP(B115,REINDUKSI!$B$5:$I$1048576,8,0),"")</f>
        <v>LULUS</v>
      </c>
      <c r="AA115" s="22" t="str">
        <f t="shared" si="7"/>
        <v/>
      </c>
      <c r="AB115" s="17" cm="1">
        <f t="array" ref="AB115">MAX(IF(BSA!$B$5:$B$1048576='Data Training 2022'!B115,BSA!$H$5:$H$1048576))</f>
        <v>0</v>
      </c>
      <c r="AC115" s="22" t="str">
        <f>IFERROR(VLOOKUP(B115,BSA!$B$5:$I$1048576,8,0),"")</f>
        <v/>
      </c>
      <c r="AD115" s="22" t="s">
        <v>3994</v>
      </c>
      <c r="AE115" s="22"/>
      <c r="AF115" s="22"/>
      <c r="AG115" s="22" t="str">
        <f t="shared" si="8"/>
        <v/>
      </c>
      <c r="AH115" s="17" cm="1">
        <f t="array" ref="AH115">MAX(IF(ISOLASI!$B$5:$B$1048576='Data Training 2022'!B115,ISOLASI!$H$5:$H$1048576))</f>
        <v>0</v>
      </c>
      <c r="AI115" s="22" t="str">
        <f>IFERROR(VLOOKUP(B115,ISOLASI!$B$5:$I$1048576,8,0),"")</f>
        <v/>
      </c>
      <c r="AJ115" s="22"/>
      <c r="AK115" s="17" cm="1">
        <f t="array" ref="AK115">MAX(IF('DEKAT AIR'!$B$5:$B$1048576='Data Training 2022'!B115,'DEKAT AIR'!$H$5:$H$1048576))</f>
        <v>0</v>
      </c>
      <c r="AL115" s="22" t="str">
        <f>IFERROR(VLOOKUP(B115,'DEKAT AIR'!$B$5:$I$1048576,8,0),"")</f>
        <v/>
      </c>
      <c r="AM115" s="22"/>
      <c r="AN115" s="17" cm="1">
        <f t="array" ref="AN115">MAX(IF(KETINGGIAN!$B$5:$B$1048576='Data Training 2022'!B115,KETINGGIAN!$H$5:$H$1048576))</f>
        <v>0</v>
      </c>
      <c r="AO115" s="22" t="str">
        <f>IFERROR(VLOOKUP(B115,KETINGGIAN!$B$5:$I$1048576,8,0),"")</f>
        <v/>
      </c>
      <c r="AP115" s="22"/>
      <c r="AQ115" s="22"/>
      <c r="AR115" s="22"/>
      <c r="AS115" s="22"/>
      <c r="AT115" s="17" cm="1">
        <f t="array" ref="AT115">MAX(IF(TOOLSKEEPER!$B$5:$B$1048576='Data Training 2022'!B115,TOOLSKEEPER!$H$5:$H$1048576))</f>
        <v>0</v>
      </c>
      <c r="AU115" s="22" t="str">
        <f>IFERROR(VLOOKUP(B115,TOOLSKEEPER!$B$5:$I$1048576,8,0),"")</f>
        <v/>
      </c>
    </row>
    <row r="116" spans="1:47">
      <c r="A116" s="22">
        <f t="shared" si="9"/>
        <v>111</v>
      </c>
      <c r="B116" s="21" t="str">
        <f t="shared" si="10"/>
        <v>00109298</v>
      </c>
      <c r="C116" s="21" t="s">
        <v>4030</v>
      </c>
      <c r="D116" s="22"/>
      <c r="E116" s="22" t="s">
        <v>3167</v>
      </c>
      <c r="F116" s="22" t="s">
        <v>1255</v>
      </c>
      <c r="G116" s="22" t="s">
        <v>3998</v>
      </c>
      <c r="H116" s="22" t="s">
        <v>328</v>
      </c>
      <c r="I116" s="22" t="s">
        <v>4028</v>
      </c>
      <c r="J116" s="22"/>
      <c r="K116" s="21" t="s">
        <v>3993</v>
      </c>
      <c r="L116" s="21" t="s">
        <v>460</v>
      </c>
      <c r="M116" s="21" t="s">
        <v>3994</v>
      </c>
      <c r="N116" s="21" t="s">
        <v>3995</v>
      </c>
      <c r="O116" s="17">
        <f>IFERROR(VLOOKUP(B116,POP!$B$5:$I$1048576,7,0),"")</f>
        <v>42027</v>
      </c>
      <c r="P116" s="17" t="str">
        <f>IFERROR(VLOOKUP(B116,POM!$B$5:$I$1048576,7,0),"")</f>
        <v/>
      </c>
      <c r="Q116" s="10" t="str">
        <f>IFERROR(VLOOKUP(B116,POU!$B$5:$I$1048576,7,0),"")</f>
        <v/>
      </c>
      <c r="R116" s="21" t="str">
        <f t="shared" si="6"/>
        <v/>
      </c>
      <c r="S116" s="17" t="str">
        <f>IFERROR(VLOOKUP(B116,'PEMBEKALAN POP'!$B$5:$I$1048576,7,0),"")</f>
        <v/>
      </c>
      <c r="T116" s="22" t="str">
        <f>IFERROR(VLOOKUP(B116,'PEMBEKALAN POP'!$B$5:$I$1048576,8,0),"")</f>
        <v/>
      </c>
      <c r="U116" s="21" t="s">
        <v>3994</v>
      </c>
      <c r="V116" s="17" t="e" cm="1">
        <f t="array" ref="V116">MAX(IF(INDUKSI!$B$5:$B$1048576='Data Training 2022'!B116,INDUKSI!$H$5:$H$1048576))</f>
        <v>#N/A</v>
      </c>
      <c r="W116" s="22" t="str">
        <f>IFERROR(VLOOKUP(B116,INDUKSI!$B$5:$I$1048576,8,0),"")</f>
        <v>LULUS</v>
      </c>
      <c r="X116" s="21" t="s">
        <v>3994</v>
      </c>
      <c r="Y116" s="17" cm="1">
        <f t="array" ref="Y116">MAX(IF(REINDUKSI!$B$5:$B$1048576='Data Training 2022'!B116,REINDUKSI!$H$5:$H$1048576))</f>
        <v>44523</v>
      </c>
      <c r="Z116" s="22" t="str">
        <f>IFERROR(VLOOKUP(B116,REINDUKSI!$B$5:$I$1048576,8,0),"")</f>
        <v>LULUS</v>
      </c>
      <c r="AA116" s="22" t="str">
        <f t="shared" si="7"/>
        <v/>
      </c>
      <c r="AB116" s="17" cm="1">
        <f t="array" ref="AB116">MAX(IF(BSA!$B$5:$B$1048576='Data Training 2022'!B116,BSA!$H$5:$H$1048576))</f>
        <v>0</v>
      </c>
      <c r="AC116" s="22" t="str">
        <f>IFERROR(VLOOKUP(B116,BSA!$B$5:$I$1048576,8,0),"")</f>
        <v/>
      </c>
      <c r="AD116" s="22" t="s">
        <v>3994</v>
      </c>
      <c r="AE116" s="22"/>
      <c r="AF116" s="22"/>
      <c r="AG116" s="22" t="str">
        <f t="shared" si="8"/>
        <v/>
      </c>
      <c r="AH116" s="17" cm="1">
        <f t="array" ref="AH116">MAX(IF(ISOLASI!$B$5:$B$1048576='Data Training 2022'!B116,ISOLASI!$H$5:$H$1048576))</f>
        <v>44534</v>
      </c>
      <c r="AI116" s="22" t="str">
        <f>IFERROR(VLOOKUP(B116,ISOLASI!$B$5:$I$1048576,8,0),"")</f>
        <v>LULUS</v>
      </c>
      <c r="AJ116" s="22"/>
      <c r="AK116" s="17" cm="1">
        <f t="array" ref="AK116">MAX(IF('DEKAT AIR'!$B$5:$B$1048576='Data Training 2022'!B116,'DEKAT AIR'!$H$5:$H$1048576))</f>
        <v>0</v>
      </c>
      <c r="AL116" s="22" t="str">
        <f>IFERROR(VLOOKUP(B116,'DEKAT AIR'!$B$5:$I$1048576,8,0),"")</f>
        <v/>
      </c>
      <c r="AM116" s="22"/>
      <c r="AN116" s="17" cm="1">
        <f t="array" ref="AN116">MAX(IF(KETINGGIAN!$B$5:$B$1048576='Data Training 2022'!B116,KETINGGIAN!$H$5:$H$1048576))</f>
        <v>0</v>
      </c>
      <c r="AO116" s="22" t="str">
        <f>IFERROR(VLOOKUP(B116,KETINGGIAN!$B$5:$I$1048576,8,0),"")</f>
        <v/>
      </c>
      <c r="AP116" s="22"/>
      <c r="AQ116" s="22"/>
      <c r="AR116" s="22"/>
      <c r="AS116" s="22"/>
      <c r="AT116" s="17" cm="1">
        <f t="array" ref="AT116">MAX(IF(TOOLSKEEPER!$B$5:$B$1048576='Data Training 2022'!B116,TOOLSKEEPER!$H$5:$H$1048576))</f>
        <v>0</v>
      </c>
      <c r="AU116" s="22" t="str">
        <f>IFERROR(VLOOKUP(B116,TOOLSKEEPER!$B$5:$I$1048576,8,0),"")</f>
        <v/>
      </c>
    </row>
    <row r="117" spans="1:47">
      <c r="A117" s="22">
        <f t="shared" si="9"/>
        <v>112</v>
      </c>
      <c r="B117" s="21" t="str">
        <f t="shared" si="10"/>
        <v>04111064</v>
      </c>
      <c r="C117" s="21" t="s">
        <v>4031</v>
      </c>
      <c r="D117" s="22"/>
      <c r="E117" s="22" t="s">
        <v>3780</v>
      </c>
      <c r="F117" s="22" t="s">
        <v>1255</v>
      </c>
      <c r="G117" s="22" t="s">
        <v>1500</v>
      </c>
      <c r="H117" s="22" t="s">
        <v>328</v>
      </c>
      <c r="I117" s="22" t="s">
        <v>4024</v>
      </c>
      <c r="J117" s="22"/>
      <c r="K117" s="21" t="s">
        <v>3993</v>
      </c>
      <c r="L117" s="21" t="s">
        <v>460</v>
      </c>
      <c r="M117" s="21" t="s">
        <v>3994</v>
      </c>
      <c r="N117" s="21" t="s">
        <v>3995</v>
      </c>
      <c r="O117" s="17">
        <f>IFERROR(VLOOKUP(B117,POP!$B$5:$I$1048576,7,0),"")</f>
        <v>44147</v>
      </c>
      <c r="P117" s="17" t="str">
        <f>IFERROR(VLOOKUP(B117,POM!$B$5:$I$1048576,7,0),"")</f>
        <v/>
      </c>
      <c r="Q117" s="10" t="str">
        <f>IFERROR(VLOOKUP(B117,POU!$B$5:$I$1048576,7,0),"")</f>
        <v/>
      </c>
      <c r="R117" s="21" t="str">
        <f t="shared" si="6"/>
        <v/>
      </c>
      <c r="S117" s="17" t="str">
        <f>IFERROR(VLOOKUP(B117,'PEMBEKALAN POP'!$B$5:$I$1048576,7,0),"")</f>
        <v/>
      </c>
      <c r="T117" s="22" t="str">
        <f>IFERROR(VLOOKUP(B117,'PEMBEKALAN POP'!$B$5:$I$1048576,8,0),"")</f>
        <v/>
      </c>
      <c r="U117" s="21" t="s">
        <v>3994</v>
      </c>
      <c r="V117" s="17" t="e" cm="1">
        <f t="array" ref="V117">MAX(IF(INDUKSI!$B$5:$B$1048576='Data Training 2022'!B117,INDUKSI!$H$5:$H$1048576))</f>
        <v>#N/A</v>
      </c>
      <c r="W117" s="22" t="str">
        <f>IFERROR(VLOOKUP(B117,INDUKSI!$B$5:$I$1048576,8,0),"")</f>
        <v>LULUS</v>
      </c>
      <c r="X117" s="21" t="s">
        <v>3994</v>
      </c>
      <c r="Y117" s="17" cm="1">
        <f t="array" ref="Y117">MAX(IF(REINDUKSI!$B$5:$B$1048576='Data Training 2022'!B117,REINDUKSI!$H$5:$H$1048576))</f>
        <v>44721</v>
      </c>
      <c r="Z117" s="22" t="str">
        <f>IFERROR(VLOOKUP(B117,REINDUKSI!$B$5:$I$1048576,8,0),"")</f>
        <v>LULUS</v>
      </c>
      <c r="AA117" s="22" t="str">
        <f t="shared" si="7"/>
        <v/>
      </c>
      <c r="AB117" s="17" cm="1">
        <f t="array" ref="AB117">MAX(IF(BSA!$B$5:$B$1048576='Data Training 2022'!B117,BSA!$H$5:$H$1048576))</f>
        <v>0</v>
      </c>
      <c r="AC117" s="22" t="str">
        <f>IFERROR(VLOOKUP(B117,BSA!$B$5:$I$1048576,8,0),"")</f>
        <v/>
      </c>
      <c r="AD117" s="22" t="s">
        <v>3994</v>
      </c>
      <c r="AE117" s="22"/>
      <c r="AF117" s="22"/>
      <c r="AG117" s="22" t="str">
        <f t="shared" si="8"/>
        <v/>
      </c>
      <c r="AH117" s="17" cm="1">
        <f t="array" ref="AH117">MAX(IF(ISOLASI!$B$5:$B$1048576='Data Training 2022'!B117,ISOLASI!$H$5:$H$1048576))</f>
        <v>44730</v>
      </c>
      <c r="AI117" s="22" t="str">
        <f>IFERROR(VLOOKUP(B117,ISOLASI!$B$5:$I$1048576,8,0),"")</f>
        <v>LULUS</v>
      </c>
      <c r="AJ117" s="22"/>
      <c r="AK117" s="17" cm="1">
        <f t="array" ref="AK117">MAX(IF('DEKAT AIR'!$B$5:$B$1048576='Data Training 2022'!B117,'DEKAT AIR'!$H$5:$H$1048576))</f>
        <v>0</v>
      </c>
      <c r="AL117" s="22" t="str">
        <f>IFERROR(VLOOKUP(B117,'DEKAT AIR'!$B$5:$I$1048576,8,0),"")</f>
        <v/>
      </c>
      <c r="AM117" s="22"/>
      <c r="AN117" s="17" cm="1">
        <f t="array" ref="AN117">MAX(IF(KETINGGIAN!$B$5:$B$1048576='Data Training 2022'!B117,KETINGGIAN!$H$5:$H$1048576))</f>
        <v>0</v>
      </c>
      <c r="AO117" s="22" t="str">
        <f>IFERROR(VLOOKUP(B117,KETINGGIAN!$B$5:$I$1048576,8,0),"")</f>
        <v/>
      </c>
      <c r="AP117" s="22"/>
      <c r="AQ117" s="22"/>
      <c r="AR117" s="22"/>
      <c r="AS117" s="22"/>
      <c r="AT117" s="17" cm="1">
        <f t="array" ref="AT117">MAX(IF(TOOLSKEEPER!$B$5:$B$1048576='Data Training 2022'!B117,TOOLSKEEPER!$H$5:$H$1048576))</f>
        <v>0</v>
      </c>
      <c r="AU117" s="22" t="str">
        <f>IFERROR(VLOOKUP(B117,TOOLSKEEPER!$B$5:$I$1048576,8,0),"")</f>
        <v/>
      </c>
    </row>
    <row r="118" spans="1:47">
      <c r="A118" s="22">
        <f t="shared" si="9"/>
        <v>113</v>
      </c>
      <c r="B118" s="21" t="str">
        <f t="shared" si="10"/>
        <v>80002067</v>
      </c>
      <c r="C118" s="21" t="s">
        <v>3468</v>
      </c>
      <c r="D118" s="22"/>
      <c r="E118" s="22" t="s">
        <v>4032</v>
      </c>
      <c r="F118" s="22" t="s">
        <v>1255</v>
      </c>
      <c r="G118" s="22" t="s">
        <v>1500</v>
      </c>
      <c r="H118" s="22" t="s">
        <v>328</v>
      </c>
      <c r="I118" s="22" t="s">
        <v>4024</v>
      </c>
      <c r="J118" s="22"/>
      <c r="K118" s="21" t="s">
        <v>3993</v>
      </c>
      <c r="L118" s="21" t="s">
        <v>460</v>
      </c>
      <c r="M118" s="21" t="s">
        <v>3994</v>
      </c>
      <c r="N118" s="21"/>
      <c r="O118" s="17" t="str">
        <f>IFERROR(VLOOKUP(B118,POP!$B$5:$I$1048576,7,0),"")</f>
        <v/>
      </c>
      <c r="P118" s="17" t="str">
        <f>IFERROR(VLOOKUP(B118,POM!$B$5:$I$1048576,7,0),"")</f>
        <v/>
      </c>
      <c r="Q118" s="10" t="str">
        <f>IFERROR(VLOOKUP(B118,POU!$B$5:$I$1048576,7,0),"")</f>
        <v/>
      </c>
      <c r="R118" s="21" t="str">
        <f t="shared" si="6"/>
        <v>TARGET</v>
      </c>
      <c r="S118" s="17">
        <f>IFERROR(VLOOKUP(B118,'PEMBEKALAN POP'!$B$5:$I$1048576,7,0),"")</f>
        <v>44566</v>
      </c>
      <c r="T118" s="22" t="str">
        <f>IFERROR(VLOOKUP(B118,'PEMBEKALAN POP'!$B$5:$I$1048576,8,0),"")</f>
        <v>LULUS</v>
      </c>
      <c r="U118" s="21" t="s">
        <v>3994</v>
      </c>
      <c r="V118" s="17" t="e" cm="1">
        <f t="array" ref="V118">MAX(IF(INDUKSI!$B$5:$B$1048576='Data Training 2022'!B118,INDUKSI!$H$5:$H$1048576))</f>
        <v>#N/A</v>
      </c>
      <c r="W118" s="22" t="str">
        <f>IFERROR(VLOOKUP(B118,INDUKSI!$B$5:$I$1048576,8,0),"")</f>
        <v>LULUS</v>
      </c>
      <c r="X118" s="21" t="s">
        <v>3994</v>
      </c>
      <c r="Y118" s="17" cm="1">
        <f t="array" ref="Y118">MAX(IF(REINDUKSI!$B$5:$B$1048576='Data Training 2022'!B118,REINDUKSI!$H$5:$H$1048576))</f>
        <v>44768</v>
      </c>
      <c r="Z118" s="22" t="str">
        <f>IFERROR(VLOOKUP(B118,REINDUKSI!$B$5:$I$1048576,8,0),"")</f>
        <v>LULUS</v>
      </c>
      <c r="AA118" s="22" t="str">
        <f t="shared" si="7"/>
        <v/>
      </c>
      <c r="AB118" s="17" cm="1">
        <f t="array" ref="AB118">MAX(IF(BSA!$B$5:$B$1048576='Data Training 2022'!B118,BSA!$H$5:$H$1048576))</f>
        <v>0</v>
      </c>
      <c r="AC118" s="22" t="str">
        <f>IFERROR(VLOOKUP(B118,BSA!$B$5:$I$1048576,8,0),"")</f>
        <v/>
      </c>
      <c r="AD118" s="22" t="s">
        <v>3994</v>
      </c>
      <c r="AE118" s="22"/>
      <c r="AF118" s="22"/>
      <c r="AG118" s="22" t="str">
        <f t="shared" si="8"/>
        <v/>
      </c>
      <c r="AH118" s="17" cm="1">
        <f t="array" ref="AH118">MAX(IF(ISOLASI!$B$5:$B$1048576='Data Training 2022'!B118,ISOLASI!$H$5:$H$1048576))</f>
        <v>0</v>
      </c>
      <c r="AI118" s="22" t="str">
        <f>IFERROR(VLOOKUP(B118,ISOLASI!$B$5:$I$1048576,8,0),"")</f>
        <v/>
      </c>
      <c r="AJ118" s="22"/>
      <c r="AK118" s="17" cm="1">
        <f t="array" ref="AK118">MAX(IF('DEKAT AIR'!$B$5:$B$1048576='Data Training 2022'!B118,'DEKAT AIR'!$H$5:$H$1048576))</f>
        <v>0</v>
      </c>
      <c r="AL118" s="22" t="str">
        <f>IFERROR(VLOOKUP(B118,'DEKAT AIR'!$B$5:$I$1048576,8,0),"")</f>
        <v/>
      </c>
      <c r="AM118" s="22"/>
      <c r="AN118" s="17" cm="1">
        <f t="array" ref="AN118">MAX(IF(KETINGGIAN!$B$5:$B$1048576='Data Training 2022'!B118,KETINGGIAN!$H$5:$H$1048576))</f>
        <v>0</v>
      </c>
      <c r="AO118" s="22" t="str">
        <f>IFERROR(VLOOKUP(B118,KETINGGIAN!$B$5:$I$1048576,8,0),"")</f>
        <v/>
      </c>
      <c r="AP118" s="22"/>
      <c r="AQ118" s="22"/>
      <c r="AR118" s="22"/>
      <c r="AS118" s="22"/>
      <c r="AT118" s="17" cm="1">
        <f t="array" ref="AT118">MAX(IF(TOOLSKEEPER!$B$5:$B$1048576='Data Training 2022'!B118,TOOLSKEEPER!$H$5:$H$1048576))</f>
        <v>0</v>
      </c>
      <c r="AU118" s="22" t="str">
        <f>IFERROR(VLOOKUP(B118,TOOLSKEEPER!$B$5:$I$1048576,8,0),"")</f>
        <v/>
      </c>
    </row>
    <row r="119" spans="1:47">
      <c r="A119" s="22">
        <f t="shared" si="9"/>
        <v>114</v>
      </c>
      <c r="B119" s="21" t="str">
        <f t="shared" si="10"/>
        <v>80002102</v>
      </c>
      <c r="C119" s="21" t="s">
        <v>3679</v>
      </c>
      <c r="D119" s="22"/>
      <c r="E119" s="22" t="s">
        <v>4033</v>
      </c>
      <c r="F119" s="22" t="s">
        <v>1255</v>
      </c>
      <c r="G119" s="22" t="s">
        <v>1500</v>
      </c>
      <c r="H119" s="22" t="s">
        <v>328</v>
      </c>
      <c r="I119" s="22" t="s">
        <v>4024</v>
      </c>
      <c r="J119" s="22"/>
      <c r="K119" s="21" t="s">
        <v>3993</v>
      </c>
      <c r="L119" s="21" t="s">
        <v>460</v>
      </c>
      <c r="M119" s="21" t="s">
        <v>3994</v>
      </c>
      <c r="N119" s="21"/>
      <c r="O119" s="17" t="str">
        <f>IFERROR(VLOOKUP(B119,POP!$B$5:$I$1048576,7,0),"")</f>
        <v/>
      </c>
      <c r="P119" s="17" t="str">
        <f>IFERROR(VLOOKUP(B119,POM!$B$5:$I$1048576,7,0),"")</f>
        <v/>
      </c>
      <c r="Q119" s="10" t="str">
        <f>IFERROR(VLOOKUP(B119,POU!$B$5:$I$1048576,7,0),"")</f>
        <v/>
      </c>
      <c r="R119" s="21" t="str">
        <f t="shared" si="6"/>
        <v>TARGET</v>
      </c>
      <c r="S119" s="17">
        <f>IFERROR(VLOOKUP(B119,'PEMBEKALAN POP'!$B$5:$I$1048576,7,0),"")</f>
        <v>44563</v>
      </c>
      <c r="T119" s="22" t="str">
        <f>IFERROR(VLOOKUP(B119,'PEMBEKALAN POP'!$B$5:$I$1048576,8,0),"")</f>
        <v>LULUS</v>
      </c>
      <c r="U119" s="21" t="s">
        <v>3994</v>
      </c>
      <c r="V119" s="17" t="e" cm="1">
        <f t="array" ref="V119">MAX(IF(INDUKSI!$B$5:$B$1048576='Data Training 2022'!B119,INDUKSI!$H$5:$H$1048576))</f>
        <v>#N/A</v>
      </c>
      <c r="W119" s="22" t="str">
        <f>IFERROR(VLOOKUP(B119,INDUKSI!$B$5:$I$1048576,8,0),"")</f>
        <v>LULUS</v>
      </c>
      <c r="X119" s="21" t="s">
        <v>3994</v>
      </c>
      <c r="Y119" s="17" cm="1">
        <f t="array" ref="Y119">MAX(IF(REINDUKSI!$B$5:$B$1048576='Data Training 2022'!B119,REINDUKSI!$H$5:$H$1048576))</f>
        <v>44758</v>
      </c>
      <c r="Z119" s="22" t="str">
        <f>IFERROR(VLOOKUP(B119,REINDUKSI!$B$5:$I$1048576,8,0),"")</f>
        <v>LULUS</v>
      </c>
      <c r="AA119" s="22" t="str">
        <f t="shared" si="7"/>
        <v/>
      </c>
      <c r="AB119" s="17" cm="1">
        <f t="array" ref="AB119">MAX(IF(BSA!$B$5:$B$1048576='Data Training 2022'!B119,BSA!$H$5:$H$1048576))</f>
        <v>0</v>
      </c>
      <c r="AC119" s="22" t="str">
        <f>IFERROR(VLOOKUP(B119,BSA!$B$5:$I$1048576,8,0),"")</f>
        <v/>
      </c>
      <c r="AD119" s="22" t="s">
        <v>3994</v>
      </c>
      <c r="AE119" s="22"/>
      <c r="AF119" s="22"/>
      <c r="AG119" s="22" t="str">
        <f t="shared" si="8"/>
        <v/>
      </c>
      <c r="AH119" s="17" cm="1">
        <f t="array" ref="AH119">MAX(IF(ISOLASI!$B$5:$B$1048576='Data Training 2022'!B119,ISOLASI!$H$5:$H$1048576))</f>
        <v>0</v>
      </c>
      <c r="AI119" s="22" t="str">
        <f>IFERROR(VLOOKUP(B119,ISOLASI!$B$5:$I$1048576,8,0),"")</f>
        <v/>
      </c>
      <c r="AJ119" s="22"/>
      <c r="AK119" s="17" cm="1">
        <f t="array" ref="AK119">MAX(IF('DEKAT AIR'!$B$5:$B$1048576='Data Training 2022'!B119,'DEKAT AIR'!$H$5:$H$1048576))</f>
        <v>0</v>
      </c>
      <c r="AL119" s="22" t="str">
        <f>IFERROR(VLOOKUP(B119,'DEKAT AIR'!$B$5:$I$1048576,8,0),"")</f>
        <v/>
      </c>
      <c r="AM119" s="22" t="s">
        <v>3994</v>
      </c>
      <c r="AN119" s="17" cm="1">
        <f t="array" ref="AN119">MAX(IF(KETINGGIAN!$B$5:$B$1048576='Data Training 2022'!B119,KETINGGIAN!$H$5:$H$1048576))</f>
        <v>44758</v>
      </c>
      <c r="AO119" s="22" t="str">
        <f>IFERROR(VLOOKUP(B119,KETINGGIAN!$B$5:$I$1048576,8,0),"")</f>
        <v>LULUS</v>
      </c>
      <c r="AP119" s="22"/>
      <c r="AQ119" s="22"/>
      <c r="AR119" s="22"/>
      <c r="AS119" s="22"/>
      <c r="AT119" s="17" cm="1">
        <f t="array" ref="AT119">MAX(IF(TOOLSKEEPER!$B$5:$B$1048576='Data Training 2022'!B119,TOOLSKEEPER!$H$5:$H$1048576))</f>
        <v>0</v>
      </c>
      <c r="AU119" s="22" t="str">
        <f>IFERROR(VLOOKUP(B119,TOOLSKEEPER!$B$5:$I$1048576,8,0),"")</f>
        <v/>
      </c>
    </row>
    <row r="120" spans="1:47">
      <c r="A120" s="22">
        <f t="shared" si="9"/>
        <v>115</v>
      </c>
      <c r="B120" s="21" t="str">
        <f t="shared" si="10"/>
        <v>80002099</v>
      </c>
      <c r="C120" s="21" t="s">
        <v>3470</v>
      </c>
      <c r="D120" s="22"/>
      <c r="E120" s="22" t="s">
        <v>3471</v>
      </c>
      <c r="F120" s="22" t="s">
        <v>1255</v>
      </c>
      <c r="G120" s="22" t="s">
        <v>1500</v>
      </c>
      <c r="H120" s="22" t="s">
        <v>328</v>
      </c>
      <c r="I120" s="22" t="s">
        <v>4024</v>
      </c>
      <c r="J120" s="22"/>
      <c r="K120" s="21" t="s">
        <v>3993</v>
      </c>
      <c r="L120" s="21" t="s">
        <v>460</v>
      </c>
      <c r="M120" s="21" t="s">
        <v>3994</v>
      </c>
      <c r="N120" s="21"/>
      <c r="O120" s="17" t="str">
        <f>IFERROR(VLOOKUP(B120,POP!$B$5:$I$1048576,7,0),"")</f>
        <v/>
      </c>
      <c r="P120" s="17" t="str">
        <f>IFERROR(VLOOKUP(B120,POM!$B$5:$I$1048576,7,0),"")</f>
        <v/>
      </c>
      <c r="Q120" s="10" t="str">
        <f>IFERROR(VLOOKUP(B120,POU!$B$5:$I$1048576,7,0),"")</f>
        <v/>
      </c>
      <c r="R120" s="21" t="str">
        <f t="shared" si="6"/>
        <v>TARGET</v>
      </c>
      <c r="S120" s="17">
        <f>IFERROR(VLOOKUP(B120,'PEMBEKALAN POP'!$B$5:$I$1048576,7,0),"")</f>
        <v>44557</v>
      </c>
      <c r="T120" s="22" t="str">
        <f>IFERROR(VLOOKUP(B120,'PEMBEKALAN POP'!$B$5:$I$1048576,8,0),"")</f>
        <v>LULUS</v>
      </c>
      <c r="U120" s="21" t="s">
        <v>3994</v>
      </c>
      <c r="V120" s="17" t="e" cm="1">
        <f t="array" ref="V120">MAX(IF(INDUKSI!$B$5:$B$1048576='Data Training 2022'!B120,INDUKSI!$H$5:$H$1048576))</f>
        <v>#N/A</v>
      </c>
      <c r="W120" s="22" t="str">
        <f>IFERROR(VLOOKUP(B120,INDUKSI!$B$5:$I$1048576,8,0),"")</f>
        <v>LULUS</v>
      </c>
      <c r="X120" s="21" t="s">
        <v>3994</v>
      </c>
      <c r="Y120" s="17" cm="1">
        <f t="array" ref="Y120">MAX(IF(REINDUKSI!$B$5:$B$1048576='Data Training 2022'!B120,REINDUKSI!$H$5:$H$1048576))</f>
        <v>44674</v>
      </c>
      <c r="Z120" s="22" t="str">
        <f>IFERROR(VLOOKUP(B120,REINDUKSI!$B$5:$I$1048576,8,0),"")</f>
        <v>LULUS</v>
      </c>
      <c r="AA120" s="22" t="str">
        <f t="shared" si="7"/>
        <v/>
      </c>
      <c r="AB120" s="17" cm="1">
        <f t="array" ref="AB120">MAX(IF(BSA!$B$5:$B$1048576='Data Training 2022'!B120,BSA!$H$5:$H$1048576))</f>
        <v>0</v>
      </c>
      <c r="AC120" s="22" t="str">
        <f>IFERROR(VLOOKUP(B120,BSA!$B$5:$I$1048576,8,0),"")</f>
        <v/>
      </c>
      <c r="AD120" s="22" t="s">
        <v>3994</v>
      </c>
      <c r="AE120" s="22"/>
      <c r="AF120" s="22"/>
      <c r="AG120" s="22" t="str">
        <f t="shared" si="8"/>
        <v/>
      </c>
      <c r="AH120" s="17" cm="1">
        <f t="array" ref="AH120">MAX(IF(ISOLASI!$B$5:$B$1048576='Data Training 2022'!B120,ISOLASI!$H$5:$H$1048576))</f>
        <v>0</v>
      </c>
      <c r="AI120" s="22" t="str">
        <f>IFERROR(VLOOKUP(B120,ISOLASI!$B$5:$I$1048576,8,0),"")</f>
        <v/>
      </c>
      <c r="AJ120" s="22"/>
      <c r="AK120" s="17" cm="1">
        <f t="array" ref="AK120">MAX(IF('DEKAT AIR'!$B$5:$B$1048576='Data Training 2022'!B120,'DEKAT AIR'!$H$5:$H$1048576))</f>
        <v>0</v>
      </c>
      <c r="AL120" s="22" t="str">
        <f>IFERROR(VLOOKUP(B120,'DEKAT AIR'!$B$5:$I$1048576,8,0),"")</f>
        <v/>
      </c>
      <c r="AM120" s="22" t="s">
        <v>3994</v>
      </c>
      <c r="AN120" s="17" cm="1">
        <f t="array" ref="AN120">MAX(IF(KETINGGIAN!$B$5:$B$1048576='Data Training 2022'!B120,KETINGGIAN!$H$5:$H$1048576))</f>
        <v>44751</v>
      </c>
      <c r="AO120" s="22" t="str">
        <f>IFERROR(VLOOKUP(B120,KETINGGIAN!$B$5:$I$1048576,8,0),"")</f>
        <v>LULUS</v>
      </c>
      <c r="AP120" s="22"/>
      <c r="AQ120" s="22"/>
      <c r="AR120" s="22"/>
      <c r="AS120" s="22"/>
      <c r="AT120" s="17" cm="1">
        <f t="array" ref="AT120">MAX(IF(TOOLSKEEPER!$B$5:$B$1048576='Data Training 2022'!B120,TOOLSKEEPER!$H$5:$H$1048576))</f>
        <v>0</v>
      </c>
      <c r="AU120" s="22" t="str">
        <f>IFERROR(VLOOKUP(B120,TOOLSKEEPER!$B$5:$I$1048576,8,0),"")</f>
        <v/>
      </c>
    </row>
    <row r="121" spans="1:47">
      <c r="A121" s="22">
        <f t="shared" si="9"/>
        <v>116</v>
      </c>
      <c r="B121" s="21" t="str">
        <f t="shared" si="10"/>
        <v>80002174</v>
      </c>
      <c r="C121" s="21" t="s">
        <v>2019</v>
      </c>
      <c r="D121" s="22"/>
      <c r="E121" s="22" t="s">
        <v>2020</v>
      </c>
      <c r="F121" s="22" t="s">
        <v>1255</v>
      </c>
      <c r="G121" s="22" t="s">
        <v>1500</v>
      </c>
      <c r="H121" s="22" t="s">
        <v>328</v>
      </c>
      <c r="I121" s="22" t="s">
        <v>4024</v>
      </c>
      <c r="J121" s="22"/>
      <c r="K121" s="21" t="s">
        <v>3993</v>
      </c>
      <c r="L121" s="21" t="s">
        <v>460</v>
      </c>
      <c r="M121" s="21" t="s">
        <v>3994</v>
      </c>
      <c r="N121" s="21"/>
      <c r="O121" s="17" t="str">
        <f>IFERROR(VLOOKUP(B121,POP!$B$5:$I$1048576,7,0),"")</f>
        <v/>
      </c>
      <c r="P121" s="17" t="str">
        <f>IFERROR(VLOOKUP(B121,POM!$B$5:$I$1048576,7,0),"")</f>
        <v/>
      </c>
      <c r="Q121" s="10" t="str">
        <f>IFERROR(VLOOKUP(B121,POU!$B$5:$I$1048576,7,0),"")</f>
        <v/>
      </c>
      <c r="R121" s="21" t="str">
        <f t="shared" si="6"/>
        <v>TARGET</v>
      </c>
      <c r="S121" s="17">
        <f>IFERROR(VLOOKUP(B121,'PEMBEKALAN POP'!$B$5:$I$1048576,7,0),"")</f>
        <v>44557</v>
      </c>
      <c r="T121" s="22" t="str">
        <f>IFERROR(VLOOKUP(B121,'PEMBEKALAN POP'!$B$5:$I$1048576,8,0),"")</f>
        <v>LULUS</v>
      </c>
      <c r="U121" s="21" t="s">
        <v>3994</v>
      </c>
      <c r="V121" s="17" t="e" cm="1">
        <f t="array" ref="V121">MAX(IF(INDUKSI!$B$5:$B$1048576='Data Training 2022'!B121,INDUKSI!$H$5:$H$1048576))</f>
        <v>#N/A</v>
      </c>
      <c r="W121" s="22" t="str">
        <f>IFERROR(VLOOKUP(B121,INDUKSI!$B$5:$I$1048576,8,0),"")</f>
        <v>LULUS</v>
      </c>
      <c r="X121" s="21" t="s">
        <v>3994</v>
      </c>
      <c r="Y121" s="17" cm="1">
        <f t="array" ref="Y121">MAX(IF(REINDUKSI!$B$5:$B$1048576='Data Training 2022'!B121,REINDUKSI!$H$5:$H$1048576))</f>
        <v>44779</v>
      </c>
      <c r="Z121" s="22" t="str">
        <f>IFERROR(VLOOKUP(B121,REINDUKSI!$B$5:$I$1048576,8,0),"")</f>
        <v>LULUS</v>
      </c>
      <c r="AA121" s="22" t="str">
        <f t="shared" si="7"/>
        <v/>
      </c>
      <c r="AB121" s="17" cm="1">
        <f t="array" ref="AB121">MAX(IF(BSA!$B$5:$B$1048576='Data Training 2022'!B121,BSA!$H$5:$H$1048576))</f>
        <v>0</v>
      </c>
      <c r="AC121" s="22" t="str">
        <f>IFERROR(VLOOKUP(B121,BSA!$B$5:$I$1048576,8,0),"")</f>
        <v/>
      </c>
      <c r="AD121" s="22" t="s">
        <v>3994</v>
      </c>
      <c r="AE121" s="22"/>
      <c r="AF121" s="22"/>
      <c r="AG121" s="22" t="str">
        <f t="shared" si="8"/>
        <v/>
      </c>
      <c r="AH121" s="17" cm="1">
        <f t="array" ref="AH121">MAX(IF(ISOLASI!$B$5:$B$1048576='Data Training 2022'!B121,ISOLASI!$H$5:$H$1048576))</f>
        <v>0</v>
      </c>
      <c r="AI121" s="22" t="str">
        <f>IFERROR(VLOOKUP(B121,ISOLASI!$B$5:$I$1048576,8,0),"")</f>
        <v/>
      </c>
      <c r="AJ121" s="22"/>
      <c r="AK121" s="17" cm="1">
        <f t="array" ref="AK121">MAX(IF('DEKAT AIR'!$B$5:$B$1048576='Data Training 2022'!B121,'DEKAT AIR'!$H$5:$H$1048576))</f>
        <v>0</v>
      </c>
      <c r="AL121" s="22" t="str">
        <f>IFERROR(VLOOKUP(B121,'DEKAT AIR'!$B$5:$I$1048576,8,0),"")</f>
        <v/>
      </c>
      <c r="AM121" s="22" t="s">
        <v>3994</v>
      </c>
      <c r="AN121" s="17" cm="1">
        <f t="array" ref="AN121">MAX(IF(KETINGGIAN!$B$5:$B$1048576='Data Training 2022'!B121,KETINGGIAN!$H$5:$H$1048576))</f>
        <v>44751</v>
      </c>
      <c r="AO121" s="22" t="str">
        <f>IFERROR(VLOOKUP(B121,KETINGGIAN!$B$5:$I$1048576,8,0),"")</f>
        <v>LULUS</v>
      </c>
      <c r="AP121" s="22"/>
      <c r="AQ121" s="22"/>
      <c r="AR121" s="22"/>
      <c r="AS121" s="22"/>
      <c r="AT121" s="17" cm="1">
        <f t="array" ref="AT121">MAX(IF(TOOLSKEEPER!$B$5:$B$1048576='Data Training 2022'!B121,TOOLSKEEPER!$H$5:$H$1048576))</f>
        <v>0</v>
      </c>
      <c r="AU121" s="22" t="str">
        <f>IFERROR(VLOOKUP(B121,TOOLSKEEPER!$B$5:$I$1048576,8,0),"")</f>
        <v/>
      </c>
    </row>
    <row r="122" spans="1:47">
      <c r="A122" s="22">
        <f t="shared" si="9"/>
        <v>117</v>
      </c>
      <c r="B122" s="21" t="str">
        <f t="shared" si="10"/>
        <v>80002260</v>
      </c>
      <c r="C122" s="21" t="s">
        <v>3007</v>
      </c>
      <c r="D122" s="22"/>
      <c r="E122" s="22" t="s">
        <v>3008</v>
      </c>
      <c r="F122" s="22" t="s">
        <v>1255</v>
      </c>
      <c r="G122" s="22" t="s">
        <v>1500</v>
      </c>
      <c r="H122" s="22" t="s">
        <v>328</v>
      </c>
      <c r="I122" s="22" t="s">
        <v>4024</v>
      </c>
      <c r="J122" s="22"/>
      <c r="K122" s="21" t="s">
        <v>3993</v>
      </c>
      <c r="L122" s="21" t="s">
        <v>460</v>
      </c>
      <c r="M122" s="21" t="s">
        <v>3994</v>
      </c>
      <c r="N122" s="21"/>
      <c r="O122" s="17" t="str">
        <f>IFERROR(VLOOKUP(B122,POP!$B$5:$I$1048576,7,0),"")</f>
        <v/>
      </c>
      <c r="P122" s="17" t="str">
        <f>IFERROR(VLOOKUP(B122,POM!$B$5:$I$1048576,7,0),"")</f>
        <v/>
      </c>
      <c r="Q122" s="10" t="str">
        <f>IFERROR(VLOOKUP(B122,POU!$B$5:$I$1048576,7,0),"")</f>
        <v/>
      </c>
      <c r="R122" s="21" t="str">
        <f t="shared" si="6"/>
        <v>TARGET</v>
      </c>
      <c r="S122" s="17">
        <f>IFERROR(VLOOKUP(B122,'PEMBEKALAN POP'!$B$5:$I$1048576,7,0),"")</f>
        <v>44581</v>
      </c>
      <c r="T122" s="22" t="str">
        <f>IFERROR(VLOOKUP(B122,'PEMBEKALAN POP'!$B$5:$I$1048576,8,0),"")</f>
        <v>LULUS</v>
      </c>
      <c r="U122" s="21" t="s">
        <v>3994</v>
      </c>
      <c r="V122" s="17" t="e" cm="1">
        <f t="array" ref="V122">MAX(IF(INDUKSI!$B$5:$B$1048576='Data Training 2022'!B122,INDUKSI!$H$5:$H$1048576))</f>
        <v>#N/A</v>
      </c>
      <c r="W122" s="22" t="str">
        <f>IFERROR(VLOOKUP(B122,INDUKSI!$B$5:$I$1048576,8,0),"")</f>
        <v>LULUS</v>
      </c>
      <c r="X122" s="21" t="s">
        <v>3994</v>
      </c>
      <c r="Y122" s="17" cm="1">
        <f t="array" ref="Y122">MAX(IF(REINDUKSI!$B$5:$B$1048576='Data Training 2022'!B122,REINDUKSI!$H$5:$H$1048576))</f>
        <v>44768</v>
      </c>
      <c r="Z122" s="22" t="str">
        <f>IFERROR(VLOOKUP(B122,REINDUKSI!$B$5:$I$1048576,8,0),"")</f>
        <v>LULUS</v>
      </c>
      <c r="AA122" s="22" t="str">
        <f t="shared" si="7"/>
        <v/>
      </c>
      <c r="AB122" s="17" cm="1">
        <f t="array" ref="AB122">MAX(IF(BSA!$B$5:$B$1048576='Data Training 2022'!B122,BSA!$H$5:$H$1048576))</f>
        <v>0</v>
      </c>
      <c r="AC122" s="22" t="str">
        <f>IFERROR(VLOOKUP(B122,BSA!$B$5:$I$1048576,8,0),"")</f>
        <v/>
      </c>
      <c r="AD122" s="22" t="s">
        <v>3994</v>
      </c>
      <c r="AE122" s="22"/>
      <c r="AF122" s="22"/>
      <c r="AG122" s="22" t="str">
        <f t="shared" si="8"/>
        <v/>
      </c>
      <c r="AH122" s="17" cm="1">
        <f t="array" ref="AH122">MAX(IF(ISOLASI!$B$5:$B$1048576='Data Training 2022'!B122,ISOLASI!$H$5:$H$1048576))</f>
        <v>44506</v>
      </c>
      <c r="AI122" s="22" t="str">
        <f>IFERROR(VLOOKUP(B122,ISOLASI!$B$5:$I$1048576,8,0),"")</f>
        <v>LULUS</v>
      </c>
      <c r="AJ122" s="22"/>
      <c r="AK122" s="17" cm="1">
        <f t="array" ref="AK122">MAX(IF('DEKAT AIR'!$B$5:$B$1048576='Data Training 2022'!B122,'DEKAT AIR'!$H$5:$H$1048576))</f>
        <v>0</v>
      </c>
      <c r="AL122" s="22" t="str">
        <f>IFERROR(VLOOKUP(B122,'DEKAT AIR'!$B$5:$I$1048576,8,0),"")</f>
        <v/>
      </c>
      <c r="AM122" s="22"/>
      <c r="AN122" s="17" cm="1">
        <f t="array" ref="AN122">MAX(IF(KETINGGIAN!$B$5:$B$1048576='Data Training 2022'!B122,KETINGGIAN!$H$5:$H$1048576))</f>
        <v>0</v>
      </c>
      <c r="AO122" s="22" t="str">
        <f>IFERROR(VLOOKUP(B122,KETINGGIAN!$B$5:$I$1048576,8,0),"")</f>
        <v/>
      </c>
      <c r="AP122" s="22"/>
      <c r="AQ122" s="22"/>
      <c r="AR122" s="22"/>
      <c r="AS122" s="22"/>
      <c r="AT122" s="17" cm="1">
        <f t="array" ref="AT122">MAX(IF(TOOLSKEEPER!$B$5:$B$1048576='Data Training 2022'!B122,TOOLSKEEPER!$H$5:$H$1048576))</f>
        <v>0</v>
      </c>
      <c r="AU122" s="22" t="str">
        <f>IFERROR(VLOOKUP(B122,TOOLSKEEPER!$B$5:$I$1048576,8,0),"")</f>
        <v/>
      </c>
    </row>
    <row r="123" spans="1:47">
      <c r="A123" s="22">
        <f t="shared" si="9"/>
        <v>118</v>
      </c>
      <c r="B123" s="21" t="str">
        <f t="shared" si="10"/>
        <v>00110961</v>
      </c>
      <c r="C123" s="21" t="s">
        <v>4034</v>
      </c>
      <c r="D123" s="22"/>
      <c r="E123" s="22" t="s">
        <v>2227</v>
      </c>
      <c r="F123" s="22" t="s">
        <v>1255</v>
      </c>
      <c r="G123" s="22" t="s">
        <v>1500</v>
      </c>
      <c r="H123" s="22" t="s">
        <v>328</v>
      </c>
      <c r="I123" s="22" t="s">
        <v>4024</v>
      </c>
      <c r="J123" s="22"/>
      <c r="K123" s="21" t="s">
        <v>3993</v>
      </c>
      <c r="L123" s="21" t="s">
        <v>460</v>
      </c>
      <c r="M123" s="21" t="s">
        <v>3994</v>
      </c>
      <c r="N123" s="21" t="s">
        <v>3995</v>
      </c>
      <c r="O123" s="17">
        <f>IFERROR(VLOOKUP(B123,POP!$B$5:$I$1048576,7,0),"")</f>
        <v>43740</v>
      </c>
      <c r="P123" s="17" t="str">
        <f>IFERROR(VLOOKUP(B123,POM!$B$5:$I$1048576,7,0),"")</f>
        <v/>
      </c>
      <c r="Q123" s="10" t="str">
        <f>IFERROR(VLOOKUP(B123,POU!$B$5:$I$1048576,7,0),"")</f>
        <v/>
      </c>
      <c r="R123" s="21" t="str">
        <f t="shared" si="6"/>
        <v/>
      </c>
      <c r="S123" s="17" t="str">
        <f>IFERROR(VLOOKUP(B123,'PEMBEKALAN POP'!$B$5:$I$1048576,7,0),"")</f>
        <v/>
      </c>
      <c r="T123" s="22" t="str">
        <f>IFERROR(VLOOKUP(B123,'PEMBEKALAN POP'!$B$5:$I$1048576,8,0),"")</f>
        <v/>
      </c>
      <c r="U123" s="21" t="s">
        <v>3994</v>
      </c>
      <c r="V123" s="17" t="e" cm="1">
        <f t="array" ref="V123">MAX(IF(INDUKSI!$B$5:$B$1048576='Data Training 2022'!B123,INDUKSI!$H$5:$H$1048576))</f>
        <v>#N/A</v>
      </c>
      <c r="W123" s="22" t="str">
        <f>IFERROR(VLOOKUP(B123,INDUKSI!$B$5:$I$1048576,8,0),"")</f>
        <v>LULUS</v>
      </c>
      <c r="X123" s="21" t="s">
        <v>3994</v>
      </c>
      <c r="Y123" s="17" cm="1">
        <f t="array" ref="Y123">MAX(IF(REINDUKSI!$B$5:$B$1048576='Data Training 2022'!B123,REINDUKSI!$H$5:$H$1048576))</f>
        <v>44779</v>
      </c>
      <c r="Z123" s="22" t="str">
        <f>IFERROR(VLOOKUP(B123,REINDUKSI!$B$5:$I$1048576,8,0),"")</f>
        <v>LULUS</v>
      </c>
      <c r="AA123" s="22" t="str">
        <f t="shared" si="7"/>
        <v/>
      </c>
      <c r="AB123" s="17" cm="1">
        <f t="array" ref="AB123">MAX(IF(BSA!$B$5:$B$1048576='Data Training 2022'!B123,BSA!$H$5:$H$1048576))</f>
        <v>0</v>
      </c>
      <c r="AC123" s="22" t="str">
        <f>IFERROR(VLOOKUP(B123,BSA!$B$5:$I$1048576,8,0),"")</f>
        <v/>
      </c>
      <c r="AD123" s="22" t="s">
        <v>3994</v>
      </c>
      <c r="AE123" s="22"/>
      <c r="AF123" s="22"/>
      <c r="AG123" s="22" t="str">
        <f t="shared" si="8"/>
        <v/>
      </c>
      <c r="AH123" s="17" cm="1">
        <f t="array" ref="AH123">MAX(IF(ISOLASI!$B$5:$B$1048576='Data Training 2022'!B123,ISOLASI!$H$5:$H$1048576))</f>
        <v>44709</v>
      </c>
      <c r="AI123" s="22" t="str">
        <f>IFERROR(VLOOKUP(B123,ISOLASI!$B$5:$I$1048576,8,0),"")</f>
        <v>LULUS</v>
      </c>
      <c r="AJ123" s="22"/>
      <c r="AK123" s="17" cm="1">
        <f t="array" ref="AK123">MAX(IF('DEKAT AIR'!$B$5:$B$1048576='Data Training 2022'!B123,'DEKAT AIR'!$H$5:$H$1048576))</f>
        <v>0</v>
      </c>
      <c r="AL123" s="22" t="str">
        <f>IFERROR(VLOOKUP(B123,'DEKAT AIR'!$B$5:$I$1048576,8,0),"")</f>
        <v/>
      </c>
      <c r="AM123" s="22"/>
      <c r="AN123" s="17" cm="1">
        <f t="array" ref="AN123">MAX(IF(KETINGGIAN!$B$5:$B$1048576='Data Training 2022'!B123,KETINGGIAN!$H$5:$H$1048576))</f>
        <v>0</v>
      </c>
      <c r="AO123" s="22" t="str">
        <f>IFERROR(VLOOKUP(B123,KETINGGIAN!$B$5:$I$1048576,8,0),"")</f>
        <v/>
      </c>
      <c r="AP123" s="22"/>
      <c r="AQ123" s="22"/>
      <c r="AR123" s="22"/>
      <c r="AS123" s="22"/>
      <c r="AT123" s="17" cm="1">
        <f t="array" ref="AT123">MAX(IF(TOOLSKEEPER!$B$5:$B$1048576='Data Training 2022'!B123,TOOLSKEEPER!$H$5:$H$1048576))</f>
        <v>0</v>
      </c>
      <c r="AU123" s="22" t="str">
        <f>IFERROR(VLOOKUP(B123,TOOLSKEEPER!$B$5:$I$1048576,8,0),"")</f>
        <v/>
      </c>
    </row>
    <row r="124" spans="1:47">
      <c r="A124" s="22">
        <f t="shared" si="9"/>
        <v>119</v>
      </c>
      <c r="B124" s="21" t="str">
        <f t="shared" si="10"/>
        <v>00112663</v>
      </c>
      <c r="C124" s="21" t="s">
        <v>4035</v>
      </c>
      <c r="D124" s="22"/>
      <c r="E124" s="22" t="s">
        <v>3709</v>
      </c>
      <c r="F124" s="22" t="s">
        <v>1255</v>
      </c>
      <c r="G124" s="22" t="s">
        <v>1500</v>
      </c>
      <c r="H124" s="22" t="s">
        <v>328</v>
      </c>
      <c r="I124" s="22" t="s">
        <v>4024</v>
      </c>
      <c r="J124" s="22"/>
      <c r="K124" s="21" t="s">
        <v>3993</v>
      </c>
      <c r="L124" s="21" t="s">
        <v>460</v>
      </c>
      <c r="M124" s="21" t="s">
        <v>3994</v>
      </c>
      <c r="N124" s="21" t="s">
        <v>3995</v>
      </c>
      <c r="O124" s="17">
        <f>IFERROR(VLOOKUP(B124,POP!$B$5:$I$1048576,7,0),"")</f>
        <v>43085</v>
      </c>
      <c r="P124" s="17" t="str">
        <f>IFERROR(VLOOKUP(B124,POM!$B$5:$I$1048576,7,0),"")</f>
        <v/>
      </c>
      <c r="Q124" s="10" t="str">
        <f>IFERROR(VLOOKUP(B124,POU!$B$5:$I$1048576,7,0),"")</f>
        <v/>
      </c>
      <c r="R124" s="21" t="str">
        <f t="shared" si="6"/>
        <v/>
      </c>
      <c r="S124" s="17" t="str">
        <f>IFERROR(VLOOKUP(B124,'PEMBEKALAN POP'!$B$5:$I$1048576,7,0),"")</f>
        <v/>
      </c>
      <c r="T124" s="22" t="str">
        <f>IFERROR(VLOOKUP(B124,'PEMBEKALAN POP'!$B$5:$I$1048576,8,0),"")</f>
        <v/>
      </c>
      <c r="U124" s="21" t="s">
        <v>3994</v>
      </c>
      <c r="V124" s="17" t="e" cm="1">
        <f t="array" ref="V124">MAX(IF(INDUKSI!$B$5:$B$1048576='Data Training 2022'!B124,INDUKSI!$H$5:$H$1048576))</f>
        <v>#N/A</v>
      </c>
      <c r="W124" s="22" t="str">
        <f>IFERROR(VLOOKUP(B124,INDUKSI!$B$5:$I$1048576,8,0),"")</f>
        <v>LULUS</v>
      </c>
      <c r="X124" s="21" t="s">
        <v>3994</v>
      </c>
      <c r="Y124" s="17" cm="1">
        <f t="array" ref="Y124">MAX(IF(REINDUKSI!$B$5:$B$1048576='Data Training 2022'!B124,REINDUKSI!$H$5:$H$1048576))</f>
        <v>44786</v>
      </c>
      <c r="Z124" s="22" t="str">
        <f>IFERROR(VLOOKUP(B124,REINDUKSI!$B$5:$I$1048576,8,0),"")</f>
        <v>LULUS</v>
      </c>
      <c r="AA124" s="22" t="str">
        <f t="shared" si="7"/>
        <v/>
      </c>
      <c r="AB124" s="17" cm="1">
        <f t="array" ref="AB124">MAX(IF(BSA!$B$5:$B$1048576='Data Training 2022'!B124,BSA!$H$5:$H$1048576))</f>
        <v>0</v>
      </c>
      <c r="AC124" s="22" t="str">
        <f>IFERROR(VLOOKUP(B124,BSA!$B$5:$I$1048576,8,0),"")</f>
        <v/>
      </c>
      <c r="AD124" s="22" t="s">
        <v>3994</v>
      </c>
      <c r="AE124" s="22"/>
      <c r="AF124" s="22"/>
      <c r="AG124" s="22" t="str">
        <f t="shared" si="8"/>
        <v/>
      </c>
      <c r="AH124" s="17" cm="1">
        <f t="array" ref="AH124">MAX(IF(ISOLASI!$B$5:$B$1048576='Data Training 2022'!B124,ISOLASI!$H$5:$H$1048576))</f>
        <v>44359</v>
      </c>
      <c r="AI124" s="22" t="str">
        <f>IFERROR(VLOOKUP(B124,ISOLASI!$B$5:$I$1048576,8,0),"")</f>
        <v>LULUS</v>
      </c>
      <c r="AJ124" s="22"/>
      <c r="AK124" s="17" cm="1">
        <f t="array" ref="AK124">MAX(IF('DEKAT AIR'!$B$5:$B$1048576='Data Training 2022'!B124,'DEKAT AIR'!$H$5:$H$1048576))</f>
        <v>0</v>
      </c>
      <c r="AL124" s="22" t="str">
        <f>IFERROR(VLOOKUP(B124,'DEKAT AIR'!$B$5:$I$1048576,8,0),"")</f>
        <v/>
      </c>
      <c r="AM124" s="22"/>
      <c r="AN124" s="17" cm="1">
        <f t="array" ref="AN124">MAX(IF(KETINGGIAN!$B$5:$B$1048576='Data Training 2022'!B124,KETINGGIAN!$H$5:$H$1048576))</f>
        <v>0</v>
      </c>
      <c r="AO124" s="22" t="str">
        <f>IFERROR(VLOOKUP(B124,KETINGGIAN!$B$5:$I$1048576,8,0),"")</f>
        <v/>
      </c>
      <c r="AP124" s="22"/>
      <c r="AQ124" s="22"/>
      <c r="AR124" s="22"/>
      <c r="AS124" s="22"/>
      <c r="AT124" s="17" cm="1">
        <f t="array" ref="AT124">MAX(IF(TOOLSKEEPER!$B$5:$B$1048576='Data Training 2022'!B124,TOOLSKEEPER!$H$5:$H$1048576))</f>
        <v>0</v>
      </c>
      <c r="AU124" s="22" t="str">
        <f>IFERROR(VLOOKUP(B124,TOOLSKEEPER!$B$5:$I$1048576,8,0),"")</f>
        <v/>
      </c>
    </row>
    <row r="125" spans="1:47">
      <c r="A125" s="22">
        <f t="shared" si="9"/>
        <v>120</v>
      </c>
      <c r="B125" s="21" t="str">
        <f t="shared" si="10"/>
        <v>00115073</v>
      </c>
      <c r="C125" s="21" t="s">
        <v>4036</v>
      </c>
      <c r="D125" s="22"/>
      <c r="E125" s="22" t="s">
        <v>2221</v>
      </c>
      <c r="F125" s="22" t="s">
        <v>1255</v>
      </c>
      <c r="G125" s="22" t="s">
        <v>1500</v>
      </c>
      <c r="H125" s="22" t="s">
        <v>328</v>
      </c>
      <c r="I125" s="22" t="s">
        <v>4024</v>
      </c>
      <c r="J125" s="22"/>
      <c r="K125" s="21" t="s">
        <v>3993</v>
      </c>
      <c r="L125" s="21" t="s">
        <v>460</v>
      </c>
      <c r="M125" s="21" t="s">
        <v>3994</v>
      </c>
      <c r="N125" s="21" t="s">
        <v>3995</v>
      </c>
      <c r="O125" s="17">
        <f>IFERROR(VLOOKUP(B125,POP!$B$5:$I$1048576,7,0),"")</f>
        <v>43364</v>
      </c>
      <c r="P125" s="17" t="str">
        <f>IFERROR(VLOOKUP(B125,POM!$B$5:$I$1048576,7,0),"")</f>
        <v/>
      </c>
      <c r="Q125" s="10" t="str">
        <f>IFERROR(VLOOKUP(B125,POU!$B$5:$I$1048576,7,0),"")</f>
        <v/>
      </c>
      <c r="R125" s="21" t="str">
        <f t="shared" si="6"/>
        <v/>
      </c>
      <c r="S125" s="17" t="str">
        <f>IFERROR(VLOOKUP(B125,'PEMBEKALAN POP'!$B$5:$I$1048576,7,0),"")</f>
        <v/>
      </c>
      <c r="T125" s="22" t="str">
        <f>IFERROR(VLOOKUP(B125,'PEMBEKALAN POP'!$B$5:$I$1048576,8,0),"")</f>
        <v/>
      </c>
      <c r="U125" s="21" t="s">
        <v>3994</v>
      </c>
      <c r="V125" s="17" t="e" cm="1">
        <f t="array" ref="V125">MAX(IF(INDUKSI!$B$5:$B$1048576='Data Training 2022'!B125,INDUKSI!$H$5:$H$1048576))</f>
        <v>#N/A</v>
      </c>
      <c r="W125" s="22" t="str">
        <f>IFERROR(VLOOKUP(B125,INDUKSI!$B$5:$I$1048576,8,0),"")</f>
        <v>LULUS</v>
      </c>
      <c r="X125" s="21" t="s">
        <v>3994</v>
      </c>
      <c r="Y125" s="17" cm="1">
        <f t="array" ref="Y125">MAX(IF(REINDUKSI!$B$5:$B$1048576='Data Training 2022'!B125,REINDUKSI!$H$5:$H$1048576))</f>
        <v>44733</v>
      </c>
      <c r="Z125" s="22" t="str">
        <f>IFERROR(VLOOKUP(B125,REINDUKSI!$B$5:$I$1048576,8,0),"")</f>
        <v>LULUS</v>
      </c>
      <c r="AA125" s="22" t="str">
        <f t="shared" si="7"/>
        <v/>
      </c>
      <c r="AB125" s="17" cm="1">
        <f t="array" ref="AB125">MAX(IF(BSA!$B$5:$B$1048576='Data Training 2022'!B125,BSA!$H$5:$H$1048576))</f>
        <v>0</v>
      </c>
      <c r="AC125" s="22" t="str">
        <f>IFERROR(VLOOKUP(B125,BSA!$B$5:$I$1048576,8,0),"")</f>
        <v/>
      </c>
      <c r="AD125" s="22" t="s">
        <v>3994</v>
      </c>
      <c r="AE125" s="22"/>
      <c r="AF125" s="22"/>
      <c r="AG125" s="22" t="str">
        <f t="shared" si="8"/>
        <v/>
      </c>
      <c r="AH125" s="17" cm="1">
        <f t="array" ref="AH125">MAX(IF(ISOLASI!$B$5:$B$1048576='Data Training 2022'!B125,ISOLASI!$H$5:$H$1048576))</f>
        <v>44562</v>
      </c>
      <c r="AI125" s="22" t="str">
        <f>IFERROR(VLOOKUP(B125,ISOLASI!$B$5:$I$1048576,8,0),"")</f>
        <v>LULUS</v>
      </c>
      <c r="AJ125" s="22"/>
      <c r="AK125" s="17" cm="1">
        <f t="array" ref="AK125">MAX(IF('DEKAT AIR'!$B$5:$B$1048576='Data Training 2022'!B125,'DEKAT AIR'!$H$5:$H$1048576))</f>
        <v>0</v>
      </c>
      <c r="AL125" s="22" t="str">
        <f>IFERROR(VLOOKUP(B125,'DEKAT AIR'!$B$5:$I$1048576,8,0),"")</f>
        <v/>
      </c>
      <c r="AM125" s="22"/>
      <c r="AN125" s="17" cm="1">
        <f t="array" ref="AN125">MAX(IF(KETINGGIAN!$B$5:$B$1048576='Data Training 2022'!B125,KETINGGIAN!$H$5:$H$1048576))</f>
        <v>0</v>
      </c>
      <c r="AO125" s="22" t="str">
        <f>IFERROR(VLOOKUP(B125,KETINGGIAN!$B$5:$I$1048576,8,0),"")</f>
        <v/>
      </c>
      <c r="AP125" s="22"/>
      <c r="AQ125" s="22"/>
      <c r="AR125" s="22"/>
      <c r="AS125" s="22"/>
      <c r="AT125" s="17" cm="1">
        <f t="array" ref="AT125">MAX(IF(TOOLSKEEPER!$B$5:$B$1048576='Data Training 2022'!B125,TOOLSKEEPER!$H$5:$H$1048576))</f>
        <v>0</v>
      </c>
      <c r="AU125" s="22" t="str">
        <f>IFERROR(VLOOKUP(B125,TOOLSKEEPER!$B$5:$I$1048576,8,0),"")</f>
        <v/>
      </c>
    </row>
    <row r="126" spans="1:47">
      <c r="A126" s="22">
        <f t="shared" si="9"/>
        <v>121</v>
      </c>
      <c r="B126" s="21" t="str">
        <f t="shared" si="10"/>
        <v>00117500</v>
      </c>
      <c r="C126" s="21" t="s">
        <v>4037</v>
      </c>
      <c r="D126" s="22"/>
      <c r="E126" s="22" t="s">
        <v>2279</v>
      </c>
      <c r="F126" s="22" t="s">
        <v>1255</v>
      </c>
      <c r="G126" s="22" t="s">
        <v>1500</v>
      </c>
      <c r="H126" s="22" t="s">
        <v>328</v>
      </c>
      <c r="I126" s="22" t="s">
        <v>4024</v>
      </c>
      <c r="J126" s="22"/>
      <c r="K126" s="21" t="s">
        <v>3993</v>
      </c>
      <c r="L126" s="21" t="s">
        <v>460</v>
      </c>
      <c r="M126" s="21" t="s">
        <v>3994</v>
      </c>
      <c r="N126" s="21" t="s">
        <v>3995</v>
      </c>
      <c r="O126" s="17">
        <f>IFERROR(VLOOKUP(B126,POP!$B$5:$I$1048576,7,0),"")</f>
        <v>44172</v>
      </c>
      <c r="P126" s="17" t="str">
        <f>IFERROR(VLOOKUP(B126,POM!$B$5:$I$1048576,7,0),"")</f>
        <v/>
      </c>
      <c r="Q126" s="10" t="str">
        <f>IFERROR(VLOOKUP(B126,POU!$B$5:$I$1048576,7,0),"")</f>
        <v/>
      </c>
      <c r="R126" s="21" t="str">
        <f t="shared" si="6"/>
        <v/>
      </c>
      <c r="S126" s="17" t="str">
        <f>IFERROR(VLOOKUP(B126,'PEMBEKALAN POP'!$B$5:$I$1048576,7,0),"")</f>
        <v/>
      </c>
      <c r="T126" s="22" t="str">
        <f>IFERROR(VLOOKUP(B126,'PEMBEKALAN POP'!$B$5:$I$1048576,8,0),"")</f>
        <v/>
      </c>
      <c r="U126" s="21" t="s">
        <v>3994</v>
      </c>
      <c r="V126" s="17" t="e" cm="1">
        <f t="array" ref="V126">MAX(IF(INDUKSI!$B$5:$B$1048576='Data Training 2022'!B126,INDUKSI!$H$5:$H$1048576))</f>
        <v>#N/A</v>
      </c>
      <c r="W126" s="22" t="str">
        <f>IFERROR(VLOOKUP(B126,INDUKSI!$B$5:$I$1048576,8,0),"")</f>
        <v>LULUS</v>
      </c>
      <c r="X126" s="21" t="s">
        <v>3994</v>
      </c>
      <c r="Y126" s="17" cm="1">
        <f t="array" ref="Y126">MAX(IF(REINDUKSI!$B$5:$B$1048576='Data Training 2022'!B126,REINDUKSI!$H$5:$H$1048576))</f>
        <v>44775</v>
      </c>
      <c r="Z126" s="22" t="str">
        <f>IFERROR(VLOOKUP(B126,REINDUKSI!$B$5:$I$1048576,8,0),"")</f>
        <v>LULUS</v>
      </c>
      <c r="AA126" s="22" t="str">
        <f t="shared" si="7"/>
        <v/>
      </c>
      <c r="AB126" s="17" cm="1">
        <f t="array" ref="AB126">MAX(IF(BSA!$B$5:$B$1048576='Data Training 2022'!B126,BSA!$H$5:$H$1048576))</f>
        <v>0</v>
      </c>
      <c r="AC126" s="22" t="str">
        <f>IFERROR(VLOOKUP(B126,BSA!$B$5:$I$1048576,8,0),"")</f>
        <v/>
      </c>
      <c r="AD126" s="22" t="s">
        <v>3994</v>
      </c>
      <c r="AE126" s="22"/>
      <c r="AF126" s="22"/>
      <c r="AG126" s="22" t="str">
        <f t="shared" si="8"/>
        <v/>
      </c>
      <c r="AH126" s="17" cm="1">
        <f t="array" ref="AH126">MAX(IF(ISOLASI!$B$5:$B$1048576='Data Training 2022'!B126,ISOLASI!$H$5:$H$1048576))</f>
        <v>0</v>
      </c>
      <c r="AI126" s="22" t="str">
        <f>IFERROR(VLOOKUP(B126,ISOLASI!$B$5:$I$1048576,8,0),"")</f>
        <v/>
      </c>
      <c r="AJ126" s="22"/>
      <c r="AK126" s="17" cm="1">
        <f t="array" ref="AK126">MAX(IF('DEKAT AIR'!$B$5:$B$1048576='Data Training 2022'!B126,'DEKAT AIR'!$H$5:$H$1048576))</f>
        <v>0</v>
      </c>
      <c r="AL126" s="22" t="str">
        <f>IFERROR(VLOOKUP(B126,'DEKAT AIR'!$B$5:$I$1048576,8,0),"")</f>
        <v/>
      </c>
      <c r="AM126" s="22"/>
      <c r="AN126" s="17" cm="1">
        <f t="array" ref="AN126">MAX(IF(KETINGGIAN!$B$5:$B$1048576='Data Training 2022'!B126,KETINGGIAN!$H$5:$H$1048576))</f>
        <v>0</v>
      </c>
      <c r="AO126" s="22" t="str">
        <f>IFERROR(VLOOKUP(B126,KETINGGIAN!$B$5:$I$1048576,8,0),"")</f>
        <v/>
      </c>
      <c r="AP126" s="22"/>
      <c r="AQ126" s="22"/>
      <c r="AR126" s="22"/>
      <c r="AS126" s="22"/>
      <c r="AT126" s="17" cm="1">
        <f t="array" ref="AT126">MAX(IF(TOOLSKEEPER!$B$5:$B$1048576='Data Training 2022'!B126,TOOLSKEEPER!$H$5:$H$1048576))</f>
        <v>0</v>
      </c>
      <c r="AU126" s="22" t="str">
        <f>IFERROR(VLOOKUP(B126,TOOLSKEEPER!$B$5:$I$1048576,8,0),"")</f>
        <v/>
      </c>
    </row>
    <row r="127" spans="1:47">
      <c r="A127" s="22">
        <f t="shared" si="9"/>
        <v>122</v>
      </c>
      <c r="B127" s="21" t="str">
        <f t="shared" si="10"/>
        <v>00117511</v>
      </c>
      <c r="C127" s="21" t="s">
        <v>4038</v>
      </c>
      <c r="D127" s="22"/>
      <c r="E127" s="22" t="s">
        <v>1997</v>
      </c>
      <c r="F127" s="22" t="s">
        <v>1255</v>
      </c>
      <c r="G127" s="22" t="s">
        <v>1500</v>
      </c>
      <c r="H127" s="22" t="s">
        <v>328</v>
      </c>
      <c r="I127" s="22" t="s">
        <v>4024</v>
      </c>
      <c r="J127" s="22"/>
      <c r="K127" s="21" t="s">
        <v>3993</v>
      </c>
      <c r="L127" s="21" t="s">
        <v>460</v>
      </c>
      <c r="M127" s="21" t="s">
        <v>3994</v>
      </c>
      <c r="N127" s="21" t="s">
        <v>3995</v>
      </c>
      <c r="O127" s="17">
        <f>IFERROR(VLOOKUP(B127,POP!$B$5:$I$1048576,7,0),"")</f>
        <v>44404</v>
      </c>
      <c r="P127" s="17" t="str">
        <f>IFERROR(VLOOKUP(B127,POM!$B$5:$I$1048576,7,0),"")</f>
        <v/>
      </c>
      <c r="Q127" s="10" t="str">
        <f>IFERROR(VLOOKUP(B127,POU!$B$5:$I$1048576,7,0),"")</f>
        <v/>
      </c>
      <c r="R127" s="21" t="str">
        <f t="shared" si="6"/>
        <v/>
      </c>
      <c r="S127" s="17" t="str">
        <f>IFERROR(VLOOKUP(B127,'PEMBEKALAN POP'!$B$5:$I$1048576,7,0),"")</f>
        <v/>
      </c>
      <c r="T127" s="22" t="str">
        <f>IFERROR(VLOOKUP(B127,'PEMBEKALAN POP'!$B$5:$I$1048576,8,0),"")</f>
        <v/>
      </c>
      <c r="U127" s="21" t="s">
        <v>3994</v>
      </c>
      <c r="V127" s="17" t="e" cm="1">
        <f t="array" ref="V127">MAX(IF(INDUKSI!$B$5:$B$1048576='Data Training 2022'!B127,INDUKSI!$H$5:$H$1048576))</f>
        <v>#N/A</v>
      </c>
      <c r="W127" s="22" t="str">
        <f>IFERROR(VLOOKUP(B127,INDUKSI!$B$5:$I$1048576,8,0),"")</f>
        <v>LULUS</v>
      </c>
      <c r="X127" s="21" t="s">
        <v>3994</v>
      </c>
      <c r="Y127" s="17" cm="1">
        <f t="array" ref="Y127">MAX(IF(REINDUKSI!$B$5:$B$1048576='Data Training 2022'!B127,REINDUKSI!$H$5:$H$1048576))</f>
        <v>44768</v>
      </c>
      <c r="Z127" s="22" t="str">
        <f>IFERROR(VLOOKUP(B127,REINDUKSI!$B$5:$I$1048576,8,0),"")</f>
        <v>LULUS</v>
      </c>
      <c r="AA127" s="22" t="str">
        <f t="shared" si="7"/>
        <v/>
      </c>
      <c r="AB127" s="17" cm="1">
        <f t="array" ref="AB127">MAX(IF(BSA!$B$5:$B$1048576='Data Training 2022'!B127,BSA!$H$5:$H$1048576))</f>
        <v>0</v>
      </c>
      <c r="AC127" s="22" t="str">
        <f>IFERROR(VLOOKUP(B127,BSA!$B$5:$I$1048576,8,0),"")</f>
        <v/>
      </c>
      <c r="AD127" s="22" t="s">
        <v>3994</v>
      </c>
      <c r="AE127" s="22"/>
      <c r="AF127" s="22"/>
      <c r="AG127" s="22" t="str">
        <f t="shared" si="8"/>
        <v/>
      </c>
      <c r="AH127" s="17" cm="1">
        <f t="array" ref="AH127">MAX(IF(ISOLASI!$B$5:$B$1048576='Data Training 2022'!B127,ISOLASI!$H$5:$H$1048576))</f>
        <v>44709</v>
      </c>
      <c r="AI127" s="22" t="str">
        <f>IFERROR(VLOOKUP(B127,ISOLASI!$B$5:$I$1048576,8,0),"")</f>
        <v>LULUS</v>
      </c>
      <c r="AJ127" s="22"/>
      <c r="AK127" s="17" cm="1">
        <f t="array" ref="AK127">MAX(IF('DEKAT AIR'!$B$5:$B$1048576='Data Training 2022'!B127,'DEKAT AIR'!$H$5:$H$1048576))</f>
        <v>0</v>
      </c>
      <c r="AL127" s="22" t="str">
        <f>IFERROR(VLOOKUP(B127,'DEKAT AIR'!$B$5:$I$1048576,8,0),"")</f>
        <v/>
      </c>
      <c r="AM127" s="22"/>
      <c r="AN127" s="17" cm="1">
        <f t="array" ref="AN127">MAX(IF(KETINGGIAN!$B$5:$B$1048576='Data Training 2022'!B127,KETINGGIAN!$H$5:$H$1048576))</f>
        <v>0</v>
      </c>
      <c r="AO127" s="22" t="str">
        <f>IFERROR(VLOOKUP(B127,KETINGGIAN!$B$5:$I$1048576,8,0),"")</f>
        <v/>
      </c>
      <c r="AP127" s="22"/>
      <c r="AQ127" s="22"/>
      <c r="AR127" s="22"/>
      <c r="AS127" s="22"/>
      <c r="AT127" s="17" cm="1">
        <f t="array" ref="AT127">MAX(IF(TOOLSKEEPER!$B$5:$B$1048576='Data Training 2022'!B127,TOOLSKEEPER!$H$5:$H$1048576))</f>
        <v>0</v>
      </c>
      <c r="AU127" s="22" t="str">
        <f>IFERROR(VLOOKUP(B127,TOOLSKEEPER!$B$5:$I$1048576,8,0),"")</f>
        <v/>
      </c>
    </row>
    <row r="128" spans="1:47">
      <c r="A128" s="22">
        <f t="shared" si="9"/>
        <v>123</v>
      </c>
      <c r="B128" s="21" t="str">
        <f t="shared" si="10"/>
        <v>00210059</v>
      </c>
      <c r="C128" s="21" t="s">
        <v>4039</v>
      </c>
      <c r="D128" s="22"/>
      <c r="E128" s="22" t="s">
        <v>2491</v>
      </c>
      <c r="F128" s="22" t="s">
        <v>1255</v>
      </c>
      <c r="G128" s="22" t="s">
        <v>1500</v>
      </c>
      <c r="H128" s="22" t="s">
        <v>328</v>
      </c>
      <c r="I128" s="22" t="s">
        <v>4024</v>
      </c>
      <c r="J128" s="22"/>
      <c r="K128" s="21" t="s">
        <v>3993</v>
      </c>
      <c r="L128" s="21" t="s">
        <v>460</v>
      </c>
      <c r="M128" s="21" t="s">
        <v>3994</v>
      </c>
      <c r="N128" s="21" t="s">
        <v>3995</v>
      </c>
      <c r="O128" s="17">
        <f>IFERROR(VLOOKUP(B128,POP!$B$5:$I$1048576,7,0),"")</f>
        <v>43801</v>
      </c>
      <c r="P128" s="17" t="str">
        <f>IFERROR(VLOOKUP(B128,POM!$B$5:$I$1048576,7,0),"")</f>
        <v/>
      </c>
      <c r="Q128" s="10" t="str">
        <f>IFERROR(VLOOKUP(B128,POU!$B$5:$I$1048576,7,0),"")</f>
        <v/>
      </c>
      <c r="R128" s="21" t="str">
        <f t="shared" si="6"/>
        <v/>
      </c>
      <c r="S128" s="17" t="str">
        <f>IFERROR(VLOOKUP(B128,'PEMBEKALAN POP'!$B$5:$I$1048576,7,0),"")</f>
        <v/>
      </c>
      <c r="T128" s="22" t="str">
        <f>IFERROR(VLOOKUP(B128,'PEMBEKALAN POP'!$B$5:$I$1048576,8,0),"")</f>
        <v/>
      </c>
      <c r="U128" s="21" t="s">
        <v>3994</v>
      </c>
      <c r="V128" s="17" t="e" cm="1">
        <f t="array" ref="V128">MAX(IF(INDUKSI!$B$5:$B$1048576='Data Training 2022'!B128,INDUKSI!$H$5:$H$1048576))</f>
        <v>#N/A</v>
      </c>
      <c r="W128" s="22" t="str">
        <f>IFERROR(VLOOKUP(B128,INDUKSI!$B$5:$I$1048576,8,0),"")</f>
        <v>LULUS</v>
      </c>
      <c r="X128" s="21" t="s">
        <v>3994</v>
      </c>
      <c r="Y128" s="17" cm="1">
        <f t="array" ref="Y128">MAX(IF(REINDUKSI!$B$5:$B$1048576='Data Training 2022'!B128,REINDUKSI!$H$5:$H$1048576))</f>
        <v>44749</v>
      </c>
      <c r="Z128" s="22" t="str">
        <f>IFERROR(VLOOKUP(B128,REINDUKSI!$B$5:$I$1048576,8,0),"")</f>
        <v>LULUS</v>
      </c>
      <c r="AA128" s="22" t="str">
        <f t="shared" si="7"/>
        <v/>
      </c>
      <c r="AB128" s="17" cm="1">
        <f t="array" ref="AB128">MAX(IF(BSA!$B$5:$B$1048576='Data Training 2022'!B128,BSA!$H$5:$H$1048576))</f>
        <v>0</v>
      </c>
      <c r="AC128" s="22" t="str">
        <f>IFERROR(VLOOKUP(B128,BSA!$B$5:$I$1048576,8,0),"")</f>
        <v/>
      </c>
      <c r="AD128" s="22" t="s">
        <v>3994</v>
      </c>
      <c r="AE128" s="22"/>
      <c r="AF128" s="22"/>
      <c r="AG128" s="22" t="str">
        <f t="shared" si="8"/>
        <v/>
      </c>
      <c r="AH128" s="17" cm="1">
        <f t="array" ref="AH128">MAX(IF(ISOLASI!$B$5:$B$1048576='Data Training 2022'!B128,ISOLASI!$H$5:$H$1048576))</f>
        <v>44310</v>
      </c>
      <c r="AI128" s="22" t="str">
        <f>IFERROR(VLOOKUP(B128,ISOLASI!$B$5:$I$1048576,8,0),"")</f>
        <v>LULUS</v>
      </c>
      <c r="AJ128" s="22"/>
      <c r="AK128" s="17" cm="1">
        <f t="array" ref="AK128">MAX(IF('DEKAT AIR'!$B$5:$B$1048576='Data Training 2022'!B128,'DEKAT AIR'!$H$5:$H$1048576))</f>
        <v>0</v>
      </c>
      <c r="AL128" s="22" t="str">
        <f>IFERROR(VLOOKUP(B128,'DEKAT AIR'!$B$5:$I$1048576,8,0),"")</f>
        <v/>
      </c>
      <c r="AM128" s="22"/>
      <c r="AN128" s="17" cm="1">
        <f t="array" ref="AN128">MAX(IF(KETINGGIAN!$B$5:$B$1048576='Data Training 2022'!B128,KETINGGIAN!$H$5:$H$1048576))</f>
        <v>0</v>
      </c>
      <c r="AO128" s="22" t="str">
        <f>IFERROR(VLOOKUP(B128,KETINGGIAN!$B$5:$I$1048576,8,0),"")</f>
        <v/>
      </c>
      <c r="AP128" s="22"/>
      <c r="AQ128" s="22"/>
      <c r="AR128" s="22"/>
      <c r="AS128" s="22"/>
      <c r="AT128" s="17" cm="1">
        <f t="array" ref="AT128">MAX(IF(TOOLSKEEPER!$B$5:$B$1048576='Data Training 2022'!B128,TOOLSKEEPER!$H$5:$H$1048576))</f>
        <v>0</v>
      </c>
      <c r="AU128" s="22" t="str">
        <f>IFERROR(VLOOKUP(B128,TOOLSKEEPER!$B$5:$I$1048576,8,0),"")</f>
        <v/>
      </c>
    </row>
    <row r="129" spans="1:47">
      <c r="A129" s="22">
        <f t="shared" si="9"/>
        <v>124</v>
      </c>
      <c r="B129" s="21" t="str">
        <f t="shared" si="10"/>
        <v>00116187</v>
      </c>
      <c r="C129" s="21" t="s">
        <v>4040</v>
      </c>
      <c r="D129" s="22"/>
      <c r="E129" s="22" t="s">
        <v>2481</v>
      </c>
      <c r="F129" s="22" t="s">
        <v>1255</v>
      </c>
      <c r="G129" s="22" t="s">
        <v>1500</v>
      </c>
      <c r="H129" s="22" t="s">
        <v>328</v>
      </c>
      <c r="I129" s="22" t="s">
        <v>4024</v>
      </c>
      <c r="J129" s="22"/>
      <c r="K129" s="21" t="s">
        <v>3993</v>
      </c>
      <c r="L129" s="21" t="s">
        <v>460</v>
      </c>
      <c r="M129" s="21" t="s">
        <v>3994</v>
      </c>
      <c r="N129" s="21" t="s">
        <v>3995</v>
      </c>
      <c r="O129" s="17">
        <f>IFERROR(VLOOKUP(B129,POP!$B$5:$I$1048576,7,0),"")</f>
        <v>43740</v>
      </c>
      <c r="P129" s="17" t="str">
        <f>IFERROR(VLOOKUP(B129,POM!$B$5:$I$1048576,7,0),"")</f>
        <v/>
      </c>
      <c r="Q129" s="10" t="str">
        <f>IFERROR(VLOOKUP(B129,POU!$B$5:$I$1048576,7,0),"")</f>
        <v/>
      </c>
      <c r="R129" s="21" t="str">
        <f t="shared" si="6"/>
        <v/>
      </c>
      <c r="S129" s="17" t="str">
        <f>IFERROR(VLOOKUP(B129,'PEMBEKALAN POP'!$B$5:$I$1048576,7,0),"")</f>
        <v/>
      </c>
      <c r="T129" s="22" t="str">
        <f>IFERROR(VLOOKUP(B129,'PEMBEKALAN POP'!$B$5:$I$1048576,8,0),"")</f>
        <v/>
      </c>
      <c r="U129" s="21" t="s">
        <v>3994</v>
      </c>
      <c r="V129" s="17" t="e" cm="1">
        <f t="array" ref="V129">MAX(IF(INDUKSI!$B$5:$B$1048576='Data Training 2022'!B129,INDUKSI!$H$5:$H$1048576))</f>
        <v>#N/A</v>
      </c>
      <c r="W129" s="22" t="str">
        <f>IFERROR(VLOOKUP(B129,INDUKSI!$B$5:$I$1048576,8,0),"")</f>
        <v>LULUS</v>
      </c>
      <c r="X129" s="21" t="s">
        <v>3994</v>
      </c>
      <c r="Y129" s="17" cm="1">
        <f t="array" ref="Y129">MAX(IF(REINDUKSI!$B$5:$B$1048576='Data Training 2022'!B129,REINDUKSI!$H$5:$H$1048576))</f>
        <v>44748</v>
      </c>
      <c r="Z129" s="22" t="str">
        <f>IFERROR(VLOOKUP(B129,REINDUKSI!$B$5:$I$1048576,8,0),"")</f>
        <v>LULUS</v>
      </c>
      <c r="AA129" s="22" t="str">
        <f t="shared" si="7"/>
        <v/>
      </c>
      <c r="AB129" s="17" cm="1">
        <f t="array" ref="AB129">MAX(IF(BSA!$B$5:$B$1048576='Data Training 2022'!B129,BSA!$H$5:$H$1048576))</f>
        <v>0</v>
      </c>
      <c r="AC129" s="22" t="str">
        <f>IFERROR(VLOOKUP(B129,BSA!$B$5:$I$1048576,8,0),"")</f>
        <v/>
      </c>
      <c r="AD129" s="22" t="s">
        <v>3994</v>
      </c>
      <c r="AE129" s="22"/>
      <c r="AF129" s="22"/>
      <c r="AG129" s="22" t="str">
        <f t="shared" si="8"/>
        <v/>
      </c>
      <c r="AH129" s="17" cm="1">
        <f t="array" ref="AH129">MAX(IF(ISOLASI!$B$5:$B$1048576='Data Training 2022'!B129,ISOLASI!$H$5:$H$1048576))</f>
        <v>0</v>
      </c>
      <c r="AI129" s="22" t="str">
        <f>IFERROR(VLOOKUP(B129,ISOLASI!$B$5:$I$1048576,8,0),"")</f>
        <v/>
      </c>
      <c r="AJ129" s="22"/>
      <c r="AK129" s="17" cm="1">
        <f t="array" ref="AK129">MAX(IF('DEKAT AIR'!$B$5:$B$1048576='Data Training 2022'!B129,'DEKAT AIR'!$H$5:$H$1048576))</f>
        <v>0</v>
      </c>
      <c r="AL129" s="22" t="str">
        <f>IFERROR(VLOOKUP(B129,'DEKAT AIR'!$B$5:$I$1048576,8,0),"")</f>
        <v/>
      </c>
      <c r="AM129" s="22" t="s">
        <v>3994</v>
      </c>
      <c r="AN129" s="17" cm="1">
        <f t="array" ref="AN129">MAX(IF(KETINGGIAN!$B$5:$B$1048576='Data Training 2022'!B129,KETINGGIAN!$H$5:$H$1048576))</f>
        <v>44721</v>
      </c>
      <c r="AO129" s="22" t="str">
        <f>IFERROR(VLOOKUP(B129,KETINGGIAN!$B$5:$I$1048576,8,0),"")</f>
        <v>LULUS</v>
      </c>
      <c r="AP129" s="22"/>
      <c r="AQ129" s="22"/>
      <c r="AR129" s="22"/>
      <c r="AS129" s="22"/>
      <c r="AT129" s="17" cm="1">
        <f t="array" ref="AT129">MAX(IF(TOOLSKEEPER!$B$5:$B$1048576='Data Training 2022'!B129,TOOLSKEEPER!$H$5:$H$1048576))</f>
        <v>0</v>
      </c>
      <c r="AU129" s="22" t="str">
        <f>IFERROR(VLOOKUP(B129,TOOLSKEEPER!$B$5:$I$1048576,8,0),"")</f>
        <v/>
      </c>
    </row>
    <row r="130" spans="1:47">
      <c r="A130" s="22">
        <f t="shared" si="9"/>
        <v>125</v>
      </c>
      <c r="B130" s="21" t="str">
        <f t="shared" si="10"/>
        <v>01121174</v>
      </c>
      <c r="C130" s="21" t="s">
        <v>4041</v>
      </c>
      <c r="D130" s="22"/>
      <c r="E130" s="22" t="s">
        <v>1949</v>
      </c>
      <c r="F130" s="22" t="s">
        <v>1255</v>
      </c>
      <c r="G130" s="22" t="s">
        <v>1500</v>
      </c>
      <c r="H130" s="22" t="s">
        <v>328</v>
      </c>
      <c r="I130" s="22" t="s">
        <v>4024</v>
      </c>
      <c r="J130" s="22"/>
      <c r="K130" s="21" t="s">
        <v>3993</v>
      </c>
      <c r="L130" s="21" t="s">
        <v>460</v>
      </c>
      <c r="M130" s="21" t="s">
        <v>3994</v>
      </c>
      <c r="N130" s="21" t="s">
        <v>3995</v>
      </c>
      <c r="O130" s="17">
        <f>IFERROR(VLOOKUP(B130,POP!$B$5:$I$1048576,7,0),"")</f>
        <v>43444</v>
      </c>
      <c r="P130" s="17" t="str">
        <f>IFERROR(VLOOKUP(B130,POM!$B$5:$I$1048576,7,0),"")</f>
        <v/>
      </c>
      <c r="Q130" s="10" t="str">
        <f>IFERROR(VLOOKUP(B130,POU!$B$5:$I$1048576,7,0),"")</f>
        <v/>
      </c>
      <c r="R130" s="21" t="str">
        <f t="shared" si="6"/>
        <v/>
      </c>
      <c r="S130" s="17" t="str">
        <f>IFERROR(VLOOKUP(B130,'PEMBEKALAN POP'!$B$5:$I$1048576,7,0),"")</f>
        <v/>
      </c>
      <c r="T130" s="22" t="str">
        <f>IFERROR(VLOOKUP(B130,'PEMBEKALAN POP'!$B$5:$I$1048576,8,0),"")</f>
        <v/>
      </c>
      <c r="U130" s="21" t="s">
        <v>3994</v>
      </c>
      <c r="V130" s="17" t="e" cm="1">
        <f t="array" ref="V130">MAX(IF(INDUKSI!$B$5:$B$1048576='Data Training 2022'!B130,INDUKSI!$H$5:$H$1048576))</f>
        <v>#N/A</v>
      </c>
      <c r="W130" s="22" t="str">
        <f>IFERROR(VLOOKUP(B130,INDUKSI!$B$5:$I$1048576,8,0),"")</f>
        <v>LULUS</v>
      </c>
      <c r="X130" s="21" t="s">
        <v>3994</v>
      </c>
      <c r="Y130" s="17" cm="1">
        <f t="array" ref="Y130">MAX(IF(REINDUKSI!$B$5:$B$1048576='Data Training 2022'!B130,REINDUKSI!$H$5:$H$1048576))</f>
        <v>44726</v>
      </c>
      <c r="Z130" s="22" t="str">
        <f>IFERROR(VLOOKUP(B130,REINDUKSI!$B$5:$I$1048576,8,0),"")</f>
        <v>LULUS</v>
      </c>
      <c r="AA130" s="22" t="str">
        <f t="shared" si="7"/>
        <v/>
      </c>
      <c r="AB130" s="17" cm="1">
        <f t="array" ref="AB130">MAX(IF(BSA!$B$5:$B$1048576='Data Training 2022'!B130,BSA!$H$5:$H$1048576))</f>
        <v>0</v>
      </c>
      <c r="AC130" s="22" t="str">
        <f>IFERROR(VLOOKUP(B130,BSA!$B$5:$I$1048576,8,0),"")</f>
        <v/>
      </c>
      <c r="AD130" s="22" t="s">
        <v>3994</v>
      </c>
      <c r="AE130" s="22"/>
      <c r="AF130" s="22"/>
      <c r="AG130" s="22" t="str">
        <f t="shared" si="8"/>
        <v/>
      </c>
      <c r="AH130" s="17" cm="1">
        <f t="array" ref="AH130">MAX(IF(ISOLASI!$B$5:$B$1048576='Data Training 2022'!B130,ISOLASI!$H$5:$H$1048576))</f>
        <v>44597</v>
      </c>
      <c r="AI130" s="22" t="str">
        <f>IFERROR(VLOOKUP(B130,ISOLASI!$B$5:$I$1048576,8,0),"")</f>
        <v>LULUS</v>
      </c>
      <c r="AJ130" s="22"/>
      <c r="AK130" s="17" cm="1">
        <f t="array" ref="AK130">MAX(IF('DEKAT AIR'!$B$5:$B$1048576='Data Training 2022'!B130,'DEKAT AIR'!$H$5:$H$1048576))</f>
        <v>0</v>
      </c>
      <c r="AL130" s="22" t="str">
        <f>IFERROR(VLOOKUP(B130,'DEKAT AIR'!$B$5:$I$1048576,8,0),"")</f>
        <v/>
      </c>
      <c r="AM130" s="22"/>
      <c r="AN130" s="17" cm="1">
        <f t="array" ref="AN130">MAX(IF(KETINGGIAN!$B$5:$B$1048576='Data Training 2022'!B130,KETINGGIAN!$H$5:$H$1048576))</f>
        <v>0</v>
      </c>
      <c r="AO130" s="22" t="str">
        <f>IFERROR(VLOOKUP(B130,KETINGGIAN!$B$5:$I$1048576,8,0),"")</f>
        <v/>
      </c>
      <c r="AP130" s="22"/>
      <c r="AQ130" s="22"/>
      <c r="AR130" s="22"/>
      <c r="AS130" s="22"/>
      <c r="AT130" s="17" cm="1">
        <f t="array" ref="AT130">MAX(IF(TOOLSKEEPER!$B$5:$B$1048576='Data Training 2022'!B130,TOOLSKEEPER!$H$5:$H$1048576))</f>
        <v>0</v>
      </c>
      <c r="AU130" s="22" t="str">
        <f>IFERROR(VLOOKUP(B130,TOOLSKEEPER!$B$5:$I$1048576,8,0),"")</f>
        <v/>
      </c>
    </row>
    <row r="131" spans="1:47">
      <c r="A131" s="22">
        <f t="shared" si="9"/>
        <v>126</v>
      </c>
      <c r="B131" s="21" t="str">
        <f t="shared" si="10"/>
        <v>00108333</v>
      </c>
      <c r="C131" s="21" t="s">
        <v>4042</v>
      </c>
      <c r="D131" s="22"/>
      <c r="E131" s="22" t="s">
        <v>3019</v>
      </c>
      <c r="F131" s="22" t="s">
        <v>1255</v>
      </c>
      <c r="G131" s="22" t="s">
        <v>1500</v>
      </c>
      <c r="H131" s="22" t="s">
        <v>328</v>
      </c>
      <c r="I131" s="22" t="s">
        <v>4024</v>
      </c>
      <c r="J131" s="22"/>
      <c r="K131" s="21" t="s">
        <v>3993</v>
      </c>
      <c r="L131" s="21" t="s">
        <v>460</v>
      </c>
      <c r="M131" s="21" t="s">
        <v>3994</v>
      </c>
      <c r="N131" s="21" t="s">
        <v>3995</v>
      </c>
      <c r="O131" s="17">
        <f>IFERROR(VLOOKUP(B131,POP!$B$5:$I$1048576,7,0),"")</f>
        <v>42944</v>
      </c>
      <c r="P131" s="17" t="str">
        <f>IFERROR(VLOOKUP(B131,POM!$B$5:$I$1048576,7,0),"")</f>
        <v/>
      </c>
      <c r="Q131" s="10" t="str">
        <f>IFERROR(VLOOKUP(B131,POU!$B$5:$I$1048576,7,0),"")</f>
        <v/>
      </c>
      <c r="R131" s="21" t="str">
        <f t="shared" si="6"/>
        <v/>
      </c>
      <c r="S131" s="17" t="str">
        <f>IFERROR(VLOOKUP(B131,'PEMBEKALAN POP'!$B$5:$I$1048576,7,0),"")</f>
        <v/>
      </c>
      <c r="T131" s="22" t="str">
        <f>IFERROR(VLOOKUP(B131,'PEMBEKALAN POP'!$B$5:$I$1048576,8,0),"")</f>
        <v/>
      </c>
      <c r="U131" s="21" t="s">
        <v>3994</v>
      </c>
      <c r="V131" s="17" t="e" cm="1">
        <f t="array" ref="V131">MAX(IF(INDUKSI!$B$5:$B$1048576='Data Training 2022'!B131,INDUKSI!$H$5:$H$1048576))</f>
        <v>#N/A</v>
      </c>
      <c r="W131" s="22" t="str">
        <f>IFERROR(VLOOKUP(B131,INDUKSI!$B$5:$I$1048576,8,0),"")</f>
        <v>LULUS</v>
      </c>
      <c r="X131" s="21" t="s">
        <v>3994</v>
      </c>
      <c r="Y131" s="17" cm="1">
        <f t="array" ref="Y131">MAX(IF(REINDUKSI!$B$5:$B$1048576='Data Training 2022'!B131,REINDUKSI!$H$5:$H$1048576))</f>
        <v>44774</v>
      </c>
      <c r="Z131" s="22" t="str">
        <f>IFERROR(VLOOKUP(B131,REINDUKSI!$B$5:$I$1048576,8,0),"")</f>
        <v>LULUS</v>
      </c>
      <c r="AA131" s="22" t="str">
        <f t="shared" si="7"/>
        <v/>
      </c>
      <c r="AB131" s="17" cm="1">
        <f t="array" ref="AB131">MAX(IF(BSA!$B$5:$B$1048576='Data Training 2022'!B131,BSA!$H$5:$H$1048576))</f>
        <v>0</v>
      </c>
      <c r="AC131" s="22" t="str">
        <f>IFERROR(VLOOKUP(B131,BSA!$B$5:$I$1048576,8,0),"")</f>
        <v/>
      </c>
      <c r="AD131" s="22" t="s">
        <v>3994</v>
      </c>
      <c r="AE131" s="22"/>
      <c r="AF131" s="22"/>
      <c r="AG131" s="22" t="str">
        <f t="shared" si="8"/>
        <v/>
      </c>
      <c r="AH131" s="17" cm="1">
        <f t="array" ref="AH131">MAX(IF(ISOLASI!$B$5:$B$1048576='Data Training 2022'!B131,ISOLASI!$H$5:$H$1048576))</f>
        <v>0</v>
      </c>
      <c r="AI131" s="22" t="str">
        <f>IFERROR(VLOOKUP(B131,ISOLASI!$B$5:$I$1048576,8,0),"")</f>
        <v/>
      </c>
      <c r="AJ131" s="22"/>
      <c r="AK131" s="17" cm="1">
        <f t="array" ref="AK131">MAX(IF('DEKAT AIR'!$B$5:$B$1048576='Data Training 2022'!B131,'DEKAT AIR'!$H$5:$H$1048576))</f>
        <v>0</v>
      </c>
      <c r="AL131" s="22" t="str">
        <f>IFERROR(VLOOKUP(B131,'DEKAT AIR'!$B$5:$I$1048576,8,0),"")</f>
        <v/>
      </c>
      <c r="AM131" s="22"/>
      <c r="AN131" s="17" cm="1">
        <f t="array" ref="AN131">MAX(IF(KETINGGIAN!$B$5:$B$1048576='Data Training 2022'!B131,KETINGGIAN!$H$5:$H$1048576))</f>
        <v>0</v>
      </c>
      <c r="AO131" s="22" t="str">
        <f>IFERROR(VLOOKUP(B131,KETINGGIAN!$B$5:$I$1048576,8,0),"")</f>
        <v/>
      </c>
      <c r="AP131" s="22"/>
      <c r="AQ131" s="22"/>
      <c r="AR131" s="22"/>
      <c r="AS131" s="22"/>
      <c r="AT131" s="17" cm="1">
        <f t="array" ref="AT131">MAX(IF(TOOLSKEEPER!$B$5:$B$1048576='Data Training 2022'!B131,TOOLSKEEPER!$H$5:$H$1048576))</f>
        <v>0</v>
      </c>
      <c r="AU131" s="22" t="str">
        <f>IFERROR(VLOOKUP(B131,TOOLSKEEPER!$B$5:$I$1048576,8,0),"")</f>
        <v/>
      </c>
    </row>
    <row r="132" spans="1:47">
      <c r="A132" s="22">
        <f t="shared" si="9"/>
        <v>127</v>
      </c>
      <c r="B132" s="21" t="str">
        <f t="shared" si="10"/>
        <v>80002188</v>
      </c>
      <c r="C132" s="21" t="s">
        <v>2246</v>
      </c>
      <c r="D132" s="22"/>
      <c r="E132" s="22" t="s">
        <v>2247</v>
      </c>
      <c r="F132" s="22" t="s">
        <v>1255</v>
      </c>
      <c r="G132" s="22" t="s">
        <v>1500</v>
      </c>
      <c r="H132" s="22" t="s">
        <v>328</v>
      </c>
      <c r="I132" s="22" t="s">
        <v>4024</v>
      </c>
      <c r="J132" s="22"/>
      <c r="K132" s="21" t="s">
        <v>3993</v>
      </c>
      <c r="L132" s="21" t="s">
        <v>460</v>
      </c>
      <c r="M132" s="21" t="s">
        <v>3994</v>
      </c>
      <c r="N132" s="21"/>
      <c r="O132" s="17" t="str">
        <f>IFERROR(VLOOKUP(B132,POP!$B$5:$I$1048576,7,0),"")</f>
        <v/>
      </c>
      <c r="P132" s="17" t="str">
        <f>IFERROR(VLOOKUP(B132,POM!$B$5:$I$1048576,7,0),"")</f>
        <v/>
      </c>
      <c r="Q132" s="10" t="str">
        <f>IFERROR(VLOOKUP(B132,POU!$B$5:$I$1048576,7,0),"")</f>
        <v/>
      </c>
      <c r="R132" s="21" t="str">
        <f t="shared" si="6"/>
        <v>TARGET</v>
      </c>
      <c r="S132" s="17">
        <f>IFERROR(VLOOKUP(B132,'PEMBEKALAN POP'!$B$5:$I$1048576,7,0),"")</f>
        <v>44581</v>
      </c>
      <c r="T132" s="22" t="str">
        <f>IFERROR(VLOOKUP(B132,'PEMBEKALAN POP'!$B$5:$I$1048576,8,0),"")</f>
        <v>LULUS</v>
      </c>
      <c r="U132" s="21" t="s">
        <v>3994</v>
      </c>
      <c r="V132" s="17" t="e" cm="1">
        <f t="array" ref="V132">MAX(IF(INDUKSI!$B$5:$B$1048576='Data Training 2022'!B132,INDUKSI!$H$5:$H$1048576))</f>
        <v>#N/A</v>
      </c>
      <c r="W132" s="22" t="str">
        <f>IFERROR(VLOOKUP(B132,INDUKSI!$B$5:$I$1048576,8,0),"")</f>
        <v>LULUS</v>
      </c>
      <c r="X132" s="21" t="s">
        <v>3994</v>
      </c>
      <c r="Y132" s="17" cm="1">
        <f t="array" ref="Y132">MAX(IF(REINDUKSI!$B$5:$B$1048576='Data Training 2022'!B132,REINDUKSI!$H$5:$H$1048576))</f>
        <v>44761</v>
      </c>
      <c r="Z132" s="22" t="str">
        <f>IFERROR(VLOOKUP(B132,REINDUKSI!$B$5:$I$1048576,8,0),"")</f>
        <v>LULUS</v>
      </c>
      <c r="AA132" s="22" t="str">
        <f t="shared" si="7"/>
        <v/>
      </c>
      <c r="AB132" s="17" cm="1">
        <f t="array" ref="AB132">MAX(IF(BSA!$B$5:$B$1048576='Data Training 2022'!B132,BSA!$H$5:$H$1048576))</f>
        <v>0</v>
      </c>
      <c r="AC132" s="22" t="str">
        <f>IFERROR(VLOOKUP(B132,BSA!$B$5:$I$1048576,8,0),"")</f>
        <v/>
      </c>
      <c r="AD132" s="22" t="s">
        <v>3994</v>
      </c>
      <c r="AE132" s="22"/>
      <c r="AF132" s="22"/>
      <c r="AG132" s="22" t="str">
        <f t="shared" si="8"/>
        <v/>
      </c>
      <c r="AH132" s="17" cm="1">
        <f t="array" ref="AH132">MAX(IF(ISOLASI!$B$5:$B$1048576='Data Training 2022'!B132,ISOLASI!$H$5:$H$1048576))</f>
        <v>44737</v>
      </c>
      <c r="AI132" s="22" t="str">
        <f>IFERROR(VLOOKUP(B132,ISOLASI!$B$5:$I$1048576,8,0),"")</f>
        <v>LULUS</v>
      </c>
      <c r="AJ132" s="22"/>
      <c r="AK132" s="17" cm="1">
        <f t="array" ref="AK132">MAX(IF('DEKAT AIR'!$B$5:$B$1048576='Data Training 2022'!B132,'DEKAT AIR'!$H$5:$H$1048576))</f>
        <v>0</v>
      </c>
      <c r="AL132" s="22" t="str">
        <f>IFERROR(VLOOKUP(B132,'DEKAT AIR'!$B$5:$I$1048576,8,0),"")</f>
        <v/>
      </c>
      <c r="AM132" s="22"/>
      <c r="AN132" s="17" cm="1">
        <f t="array" ref="AN132">MAX(IF(KETINGGIAN!$B$5:$B$1048576='Data Training 2022'!B132,KETINGGIAN!$H$5:$H$1048576))</f>
        <v>0</v>
      </c>
      <c r="AO132" s="22" t="str">
        <f>IFERROR(VLOOKUP(B132,KETINGGIAN!$B$5:$I$1048576,8,0),"")</f>
        <v/>
      </c>
      <c r="AP132" s="22"/>
      <c r="AQ132" s="22"/>
      <c r="AR132" s="22"/>
      <c r="AS132" s="22"/>
      <c r="AT132" s="17" cm="1">
        <f t="array" ref="AT132">MAX(IF(TOOLSKEEPER!$B$5:$B$1048576='Data Training 2022'!B132,TOOLSKEEPER!$H$5:$H$1048576))</f>
        <v>0</v>
      </c>
      <c r="AU132" s="22" t="str">
        <f>IFERROR(VLOOKUP(B132,TOOLSKEEPER!$B$5:$I$1048576,8,0),"")</f>
        <v/>
      </c>
    </row>
    <row r="133" spans="1:47">
      <c r="A133" s="22">
        <f t="shared" si="9"/>
        <v>128</v>
      </c>
      <c r="B133" s="21" t="str">
        <f t="shared" si="10"/>
        <v>00117344</v>
      </c>
      <c r="C133" s="21" t="s">
        <v>4043</v>
      </c>
      <c r="D133" s="22"/>
      <c r="E133" s="22" t="s">
        <v>4044</v>
      </c>
      <c r="F133" s="22" t="s">
        <v>1255</v>
      </c>
      <c r="G133" s="22" t="s">
        <v>1500</v>
      </c>
      <c r="H133" s="22" t="s">
        <v>328</v>
      </c>
      <c r="I133" s="22" t="s">
        <v>4024</v>
      </c>
      <c r="J133" s="22"/>
      <c r="K133" s="21" t="s">
        <v>3993</v>
      </c>
      <c r="L133" s="21" t="s">
        <v>460</v>
      </c>
      <c r="M133" s="21" t="s">
        <v>3994</v>
      </c>
      <c r="N133" s="21" t="s">
        <v>3995</v>
      </c>
      <c r="O133" s="17">
        <f>IFERROR(VLOOKUP(B133,POP!$B$5:$I$1048576,7,0),"")</f>
        <v>44691</v>
      </c>
      <c r="P133" s="17" t="str">
        <f>IFERROR(VLOOKUP(B133,POM!$B$5:$I$1048576,7,0),"")</f>
        <v/>
      </c>
      <c r="Q133" s="10" t="str">
        <f>IFERROR(VLOOKUP(B133,POU!$B$5:$I$1048576,7,0),"")</f>
        <v/>
      </c>
      <c r="R133" s="21" t="str">
        <f t="shared" si="6"/>
        <v/>
      </c>
      <c r="S133" s="17" t="str">
        <f>IFERROR(VLOOKUP(B133,'PEMBEKALAN POP'!$B$5:$I$1048576,7,0),"")</f>
        <v/>
      </c>
      <c r="T133" s="22" t="str">
        <f>IFERROR(VLOOKUP(B133,'PEMBEKALAN POP'!$B$5:$I$1048576,8,0),"")</f>
        <v/>
      </c>
      <c r="U133" s="21" t="s">
        <v>3994</v>
      </c>
      <c r="V133" s="17" t="e" cm="1">
        <f t="array" ref="V133">MAX(IF(INDUKSI!$B$5:$B$1048576='Data Training 2022'!B133,INDUKSI!$H$5:$H$1048576))</f>
        <v>#N/A</v>
      </c>
      <c r="W133" s="22" t="str">
        <f>IFERROR(VLOOKUP(B133,INDUKSI!$B$5:$I$1048576,8,0),"")</f>
        <v>LULUS</v>
      </c>
      <c r="X133" s="21" t="s">
        <v>3994</v>
      </c>
      <c r="Y133" s="17" cm="1">
        <f t="array" ref="Y133">MAX(IF(REINDUKSI!$B$5:$B$1048576='Data Training 2022'!B133,REINDUKSI!$H$5:$H$1048576))</f>
        <v>44784</v>
      </c>
      <c r="Z133" s="22" t="str">
        <f>IFERROR(VLOOKUP(B133,REINDUKSI!$B$5:$I$1048576,8,0),"")</f>
        <v>LULUS</v>
      </c>
      <c r="AA133" s="22" t="str">
        <f t="shared" si="7"/>
        <v/>
      </c>
      <c r="AB133" s="17" cm="1">
        <f t="array" ref="AB133">MAX(IF(BSA!$B$5:$B$1048576='Data Training 2022'!B133,BSA!$H$5:$H$1048576))</f>
        <v>0</v>
      </c>
      <c r="AC133" s="22" t="str">
        <f>IFERROR(VLOOKUP(B133,BSA!$B$5:$I$1048576,8,0),"")</f>
        <v/>
      </c>
      <c r="AD133" s="22" t="s">
        <v>3994</v>
      </c>
      <c r="AE133" s="22"/>
      <c r="AF133" s="22"/>
      <c r="AG133" s="22" t="str">
        <f t="shared" si="8"/>
        <v/>
      </c>
      <c r="AH133" s="17" cm="1">
        <f t="array" ref="AH133">MAX(IF(ISOLASI!$B$5:$B$1048576='Data Training 2022'!B133,ISOLASI!$H$5:$H$1048576))</f>
        <v>44639</v>
      </c>
      <c r="AI133" s="22" t="str">
        <f>IFERROR(VLOOKUP(B133,ISOLASI!$B$5:$I$1048576,8,0),"")</f>
        <v>LULUS</v>
      </c>
      <c r="AJ133" s="22"/>
      <c r="AK133" s="17" cm="1">
        <f t="array" ref="AK133">MAX(IF('DEKAT AIR'!$B$5:$B$1048576='Data Training 2022'!B133,'DEKAT AIR'!$H$5:$H$1048576))</f>
        <v>0</v>
      </c>
      <c r="AL133" s="22" t="str">
        <f>IFERROR(VLOOKUP(B133,'DEKAT AIR'!$B$5:$I$1048576,8,0),"")</f>
        <v/>
      </c>
      <c r="AM133" s="22"/>
      <c r="AN133" s="17" cm="1">
        <f t="array" ref="AN133">MAX(IF(KETINGGIAN!$B$5:$B$1048576='Data Training 2022'!B133,KETINGGIAN!$H$5:$H$1048576))</f>
        <v>0</v>
      </c>
      <c r="AO133" s="22" t="str">
        <f>IFERROR(VLOOKUP(B133,KETINGGIAN!$B$5:$I$1048576,8,0),"")</f>
        <v/>
      </c>
      <c r="AP133" s="22"/>
      <c r="AQ133" s="22"/>
      <c r="AR133" s="22"/>
      <c r="AS133" s="22"/>
      <c r="AT133" s="17" cm="1">
        <f t="array" ref="AT133">MAX(IF(TOOLSKEEPER!$B$5:$B$1048576='Data Training 2022'!B133,TOOLSKEEPER!$H$5:$H$1048576))</f>
        <v>0</v>
      </c>
      <c r="AU133" s="22" t="str">
        <f>IFERROR(VLOOKUP(B133,TOOLSKEEPER!$B$5:$I$1048576,8,0),"")</f>
        <v/>
      </c>
    </row>
    <row r="134" spans="1:47">
      <c r="A134" s="22">
        <f t="shared" si="9"/>
        <v>129</v>
      </c>
      <c r="B134" s="21" t="str">
        <f t="shared" si="10"/>
        <v>00118089</v>
      </c>
      <c r="C134" s="21" t="s">
        <v>4045</v>
      </c>
      <c r="D134" s="22"/>
      <c r="E134" s="22" t="s">
        <v>3768</v>
      </c>
      <c r="F134" s="22" t="s">
        <v>1255</v>
      </c>
      <c r="G134" s="22" t="s">
        <v>1500</v>
      </c>
      <c r="H134" s="22" t="s">
        <v>328</v>
      </c>
      <c r="I134" s="22" t="s">
        <v>4024</v>
      </c>
      <c r="J134" s="22"/>
      <c r="K134" s="21" t="s">
        <v>3993</v>
      </c>
      <c r="L134" s="21" t="s">
        <v>460</v>
      </c>
      <c r="M134" s="21" t="s">
        <v>3994</v>
      </c>
      <c r="N134" s="21"/>
      <c r="O134" s="17" t="str">
        <f>IFERROR(VLOOKUP(B134,POP!$B$5:$I$1048576,7,0),"")</f>
        <v/>
      </c>
      <c r="P134" s="17" t="str">
        <f>IFERROR(VLOOKUP(B134,POM!$B$5:$I$1048576,7,0),"")</f>
        <v/>
      </c>
      <c r="Q134" s="10" t="str">
        <f>IFERROR(VLOOKUP(B134,POU!$B$5:$I$1048576,7,0),"")</f>
        <v/>
      </c>
      <c r="R134" s="21" t="str">
        <f t="shared" si="6"/>
        <v>TARGET</v>
      </c>
      <c r="S134" s="17">
        <f>IFERROR(VLOOKUP(B134,'PEMBEKALAN POP'!$B$5:$I$1048576,7,0),"")</f>
        <v>44766</v>
      </c>
      <c r="T134" s="22" t="str">
        <f>IFERROR(VLOOKUP(B134,'PEMBEKALAN POP'!$B$5:$I$1048576,8,0),"")</f>
        <v>LULUS</v>
      </c>
      <c r="U134" s="21" t="s">
        <v>3994</v>
      </c>
      <c r="V134" s="17" t="e" cm="1">
        <f t="array" ref="V134">MAX(IF(INDUKSI!$B$5:$B$1048576='Data Training 2022'!B134,INDUKSI!$H$5:$H$1048576))</f>
        <v>#N/A</v>
      </c>
      <c r="W134" s="22" t="str">
        <f>IFERROR(VLOOKUP(B134,INDUKSI!$B$5:$I$1048576,8,0),"")</f>
        <v>LULUS</v>
      </c>
      <c r="X134" s="21" t="s">
        <v>3994</v>
      </c>
      <c r="Y134" s="17" cm="1">
        <f t="array" ref="Y134">MAX(IF(REINDUKSI!$B$5:$B$1048576='Data Training 2022'!B134,REINDUKSI!$H$5:$H$1048576))</f>
        <v>44716</v>
      </c>
      <c r="Z134" s="22" t="str">
        <f>IFERROR(VLOOKUP(B134,REINDUKSI!$B$5:$I$1048576,8,0),"")</f>
        <v>LULUS</v>
      </c>
      <c r="AA134" s="22" t="str">
        <f t="shared" si="7"/>
        <v/>
      </c>
      <c r="AB134" s="17" cm="1">
        <f t="array" ref="AB134">MAX(IF(BSA!$B$5:$B$1048576='Data Training 2022'!B134,BSA!$H$5:$H$1048576))</f>
        <v>0</v>
      </c>
      <c r="AC134" s="22" t="str">
        <f>IFERROR(VLOOKUP(B134,BSA!$B$5:$I$1048576,8,0),"")</f>
        <v/>
      </c>
      <c r="AD134" s="22" t="s">
        <v>3994</v>
      </c>
      <c r="AE134" s="22"/>
      <c r="AF134" s="22"/>
      <c r="AG134" s="22" t="str">
        <f t="shared" si="8"/>
        <v/>
      </c>
      <c r="AH134" s="17" cm="1">
        <f t="array" ref="AH134">MAX(IF(ISOLASI!$B$5:$B$1048576='Data Training 2022'!B134,ISOLASI!$H$5:$H$1048576))</f>
        <v>44597</v>
      </c>
      <c r="AI134" s="22" t="str">
        <f>IFERROR(VLOOKUP(B134,ISOLASI!$B$5:$I$1048576,8,0),"")</f>
        <v>LULUS</v>
      </c>
      <c r="AJ134" s="22"/>
      <c r="AK134" s="17" cm="1">
        <f t="array" ref="AK134">MAX(IF('DEKAT AIR'!$B$5:$B$1048576='Data Training 2022'!B134,'DEKAT AIR'!$H$5:$H$1048576))</f>
        <v>0</v>
      </c>
      <c r="AL134" s="22" t="str">
        <f>IFERROR(VLOOKUP(B134,'DEKAT AIR'!$B$5:$I$1048576,8,0),"")</f>
        <v/>
      </c>
      <c r="AM134" s="22"/>
      <c r="AN134" s="17" cm="1">
        <f t="array" ref="AN134">MAX(IF(KETINGGIAN!$B$5:$B$1048576='Data Training 2022'!B134,KETINGGIAN!$H$5:$H$1048576))</f>
        <v>0</v>
      </c>
      <c r="AO134" s="22" t="str">
        <f>IFERROR(VLOOKUP(B134,KETINGGIAN!$B$5:$I$1048576,8,0),"")</f>
        <v/>
      </c>
      <c r="AP134" s="22"/>
      <c r="AQ134" s="22"/>
      <c r="AR134" s="22"/>
      <c r="AS134" s="22"/>
      <c r="AT134" s="17" cm="1">
        <f t="array" ref="AT134">MAX(IF(TOOLSKEEPER!$B$5:$B$1048576='Data Training 2022'!B134,TOOLSKEEPER!$H$5:$H$1048576))</f>
        <v>0</v>
      </c>
      <c r="AU134" s="22" t="str">
        <f>IFERROR(VLOOKUP(B134,TOOLSKEEPER!$B$5:$I$1048576,8,0),"")</f>
        <v/>
      </c>
    </row>
    <row r="135" spans="1:47">
      <c r="A135" s="22">
        <f t="shared" si="9"/>
        <v>130</v>
      </c>
      <c r="B135" s="21" t="str">
        <f t="shared" si="10"/>
        <v>80002172</v>
      </c>
      <c r="C135" s="21" t="s">
        <v>1959</v>
      </c>
      <c r="D135" s="22"/>
      <c r="E135" s="22" t="s">
        <v>1960</v>
      </c>
      <c r="F135" s="22" t="s">
        <v>1255</v>
      </c>
      <c r="G135" s="22" t="s">
        <v>1500</v>
      </c>
      <c r="H135" s="22" t="s">
        <v>328</v>
      </c>
      <c r="I135" s="22" t="s">
        <v>4028</v>
      </c>
      <c r="J135" s="22"/>
      <c r="K135" s="21" t="s">
        <v>3993</v>
      </c>
      <c r="L135" s="21" t="s">
        <v>460</v>
      </c>
      <c r="M135" s="21" t="s">
        <v>3994</v>
      </c>
      <c r="N135" s="21"/>
      <c r="O135" s="17" t="str">
        <f>IFERROR(VLOOKUP(B135,POP!$B$5:$I$1048576,7,0),"")</f>
        <v/>
      </c>
      <c r="P135" s="17" t="str">
        <f>IFERROR(VLOOKUP(B135,POM!$B$5:$I$1048576,7,0),"")</f>
        <v/>
      </c>
      <c r="Q135" s="10" t="str">
        <f>IFERROR(VLOOKUP(B135,POU!$B$5:$I$1048576,7,0),"")</f>
        <v/>
      </c>
      <c r="R135" s="21" t="str">
        <f t="shared" ref="R135:R198" si="11">IF(AND(L135="PENGAWAS",M135="TARGET",N135=""),"TARGET","")</f>
        <v>TARGET</v>
      </c>
      <c r="S135" s="17">
        <f>IFERROR(VLOOKUP(B135,'PEMBEKALAN POP'!$B$5:$I$1048576,7,0),"")</f>
        <v>44557</v>
      </c>
      <c r="T135" s="22" t="str">
        <f>IFERROR(VLOOKUP(B135,'PEMBEKALAN POP'!$B$5:$I$1048576,8,0),"")</f>
        <v>LULUS</v>
      </c>
      <c r="U135" s="21" t="s">
        <v>3994</v>
      </c>
      <c r="V135" s="17" t="e" cm="1">
        <f t="array" ref="V135">MAX(IF(INDUKSI!$B$5:$B$1048576='Data Training 2022'!B135,INDUKSI!$H$5:$H$1048576))</f>
        <v>#N/A</v>
      </c>
      <c r="W135" s="22" t="str">
        <f>IFERROR(VLOOKUP(B135,INDUKSI!$B$5:$I$1048576,8,0),"")</f>
        <v>LULUS</v>
      </c>
      <c r="X135" s="21" t="s">
        <v>3994</v>
      </c>
      <c r="Y135" s="17" cm="1">
        <f t="array" ref="Y135">MAX(IF(REINDUKSI!$B$5:$B$1048576='Data Training 2022'!B135,REINDUKSI!$H$5:$H$1048576))</f>
        <v>44730</v>
      </c>
      <c r="Z135" s="22" t="str">
        <f>IFERROR(VLOOKUP(B135,REINDUKSI!$B$5:$I$1048576,8,0),"")</f>
        <v>LULUS</v>
      </c>
      <c r="AA135" s="22" t="str">
        <f t="shared" ref="AA135:AA198" si="12">IF(L135="OPERATOR","TARGET",IF(L135="MEKANIK","TARGET",""))</f>
        <v/>
      </c>
      <c r="AB135" s="17" cm="1">
        <f t="array" ref="AB135">MAX(IF(BSA!$B$5:$B$1048576='Data Training 2022'!B135,BSA!$H$5:$H$1048576))</f>
        <v>0</v>
      </c>
      <c r="AC135" s="22" t="str">
        <f>IFERROR(VLOOKUP(B135,BSA!$B$5:$I$1048576,8,0),"")</f>
        <v/>
      </c>
      <c r="AD135" s="22" t="s">
        <v>3994</v>
      </c>
      <c r="AE135" s="22"/>
      <c r="AF135" s="22"/>
      <c r="AG135" s="22" t="str">
        <f t="shared" ref="AG135:AG198" si="13">IF(L135="MEKANIK","TARGET","")</f>
        <v/>
      </c>
      <c r="AH135" s="17" cm="1">
        <f t="array" ref="AH135">MAX(IF(ISOLASI!$B$5:$B$1048576='Data Training 2022'!B135,ISOLASI!$H$5:$H$1048576))</f>
        <v>0</v>
      </c>
      <c r="AI135" s="22" t="str">
        <f>IFERROR(VLOOKUP(B135,ISOLASI!$B$5:$I$1048576,8,0),"")</f>
        <v/>
      </c>
      <c r="AJ135" s="22"/>
      <c r="AK135" s="17" cm="1">
        <f t="array" ref="AK135">MAX(IF('DEKAT AIR'!$B$5:$B$1048576='Data Training 2022'!B135,'DEKAT AIR'!$H$5:$H$1048576))</f>
        <v>0</v>
      </c>
      <c r="AL135" s="22" t="str">
        <f>IFERROR(VLOOKUP(B135,'DEKAT AIR'!$B$5:$I$1048576,8,0),"")</f>
        <v/>
      </c>
      <c r="AM135" s="22"/>
      <c r="AN135" s="17" cm="1">
        <f t="array" ref="AN135">MAX(IF(KETINGGIAN!$B$5:$B$1048576='Data Training 2022'!B135,KETINGGIAN!$H$5:$H$1048576))</f>
        <v>0</v>
      </c>
      <c r="AO135" s="22" t="str">
        <f>IFERROR(VLOOKUP(B135,KETINGGIAN!$B$5:$I$1048576,8,0),"")</f>
        <v/>
      </c>
      <c r="AP135" s="22"/>
      <c r="AQ135" s="22"/>
      <c r="AR135" s="22"/>
      <c r="AS135" s="22"/>
      <c r="AT135" s="17" cm="1">
        <f t="array" ref="AT135">MAX(IF(TOOLSKEEPER!$B$5:$B$1048576='Data Training 2022'!B135,TOOLSKEEPER!$H$5:$H$1048576))</f>
        <v>0</v>
      </c>
      <c r="AU135" s="22" t="str">
        <f>IFERROR(VLOOKUP(B135,TOOLSKEEPER!$B$5:$I$1048576,8,0),"")</f>
        <v/>
      </c>
    </row>
    <row r="136" spans="1:47">
      <c r="A136" s="22">
        <f t="shared" si="9"/>
        <v>131</v>
      </c>
      <c r="B136" s="21" t="str">
        <f t="shared" si="10"/>
        <v>00109299</v>
      </c>
      <c r="C136" s="21" t="s">
        <v>4046</v>
      </c>
      <c r="D136" s="22"/>
      <c r="E136" s="22" t="s">
        <v>2188</v>
      </c>
      <c r="F136" s="22" t="s">
        <v>1255</v>
      </c>
      <c r="G136" s="22" t="s">
        <v>1500</v>
      </c>
      <c r="H136" s="22" t="s">
        <v>328</v>
      </c>
      <c r="I136" s="22" t="s">
        <v>4028</v>
      </c>
      <c r="J136" s="22"/>
      <c r="K136" s="21" t="s">
        <v>3993</v>
      </c>
      <c r="L136" s="21" t="s">
        <v>460</v>
      </c>
      <c r="M136" s="21" t="s">
        <v>3994</v>
      </c>
      <c r="N136" s="21" t="s">
        <v>3995</v>
      </c>
      <c r="O136" s="17">
        <f>IFERROR(VLOOKUP(B136,POP!$B$5:$I$1048576,7,0),"")</f>
        <v>42342</v>
      </c>
      <c r="P136" s="17" t="str">
        <f>IFERROR(VLOOKUP(B136,POM!$B$5:$I$1048576,7,0),"")</f>
        <v/>
      </c>
      <c r="Q136" s="10" t="str">
        <f>IFERROR(VLOOKUP(B136,POU!$B$5:$I$1048576,7,0),"")</f>
        <v/>
      </c>
      <c r="R136" s="21" t="str">
        <f t="shared" si="11"/>
        <v/>
      </c>
      <c r="S136" s="17" t="str">
        <f>IFERROR(VLOOKUP(B136,'PEMBEKALAN POP'!$B$5:$I$1048576,7,0),"")</f>
        <v/>
      </c>
      <c r="T136" s="22" t="str">
        <f>IFERROR(VLOOKUP(B136,'PEMBEKALAN POP'!$B$5:$I$1048576,8,0),"")</f>
        <v/>
      </c>
      <c r="U136" s="21" t="s">
        <v>3994</v>
      </c>
      <c r="V136" s="17" t="e" cm="1">
        <f t="array" ref="V136">MAX(IF(INDUKSI!$B$5:$B$1048576='Data Training 2022'!B136,INDUKSI!$H$5:$H$1048576))</f>
        <v>#N/A</v>
      </c>
      <c r="W136" s="22" t="str">
        <f>IFERROR(VLOOKUP(B136,INDUKSI!$B$5:$I$1048576,8,0),"")</f>
        <v>LULUS</v>
      </c>
      <c r="X136" s="21" t="s">
        <v>3994</v>
      </c>
      <c r="Y136" s="17" cm="1">
        <f t="array" ref="Y136">MAX(IF(REINDUKSI!$B$5:$B$1048576='Data Training 2022'!B136,REINDUKSI!$H$5:$H$1048576))</f>
        <v>44615</v>
      </c>
      <c r="Z136" s="22" t="str">
        <f>IFERROR(VLOOKUP(B136,REINDUKSI!$B$5:$I$1048576,8,0),"")</f>
        <v>LULUS</v>
      </c>
      <c r="AA136" s="22" t="str">
        <f t="shared" si="12"/>
        <v/>
      </c>
      <c r="AB136" s="17" cm="1">
        <f t="array" ref="AB136">MAX(IF(BSA!$B$5:$B$1048576='Data Training 2022'!B136,BSA!$H$5:$H$1048576))</f>
        <v>0</v>
      </c>
      <c r="AC136" s="22" t="str">
        <f>IFERROR(VLOOKUP(B136,BSA!$B$5:$I$1048576,8,0),"")</f>
        <v/>
      </c>
      <c r="AD136" s="22" t="s">
        <v>3994</v>
      </c>
      <c r="AE136" s="22"/>
      <c r="AF136" s="22"/>
      <c r="AG136" s="22" t="str">
        <f t="shared" si="13"/>
        <v/>
      </c>
      <c r="AH136" s="17" cm="1">
        <f t="array" ref="AH136">MAX(IF(ISOLASI!$B$5:$B$1048576='Data Training 2022'!B136,ISOLASI!$H$5:$H$1048576))</f>
        <v>44555</v>
      </c>
      <c r="AI136" s="22" t="str">
        <f>IFERROR(VLOOKUP(B136,ISOLASI!$B$5:$I$1048576,8,0),"")</f>
        <v>LULUS</v>
      </c>
      <c r="AJ136" s="22"/>
      <c r="AK136" s="17" cm="1">
        <f t="array" ref="AK136">MAX(IF('DEKAT AIR'!$B$5:$B$1048576='Data Training 2022'!B136,'DEKAT AIR'!$H$5:$H$1048576))</f>
        <v>0</v>
      </c>
      <c r="AL136" s="22" t="str">
        <f>IFERROR(VLOOKUP(B136,'DEKAT AIR'!$B$5:$I$1048576,8,0),"")</f>
        <v/>
      </c>
      <c r="AM136" s="22"/>
      <c r="AN136" s="17" cm="1">
        <f t="array" ref="AN136">MAX(IF(KETINGGIAN!$B$5:$B$1048576='Data Training 2022'!B136,KETINGGIAN!$H$5:$H$1048576))</f>
        <v>0</v>
      </c>
      <c r="AO136" s="22" t="str">
        <f>IFERROR(VLOOKUP(B136,KETINGGIAN!$B$5:$I$1048576,8,0),"")</f>
        <v/>
      </c>
      <c r="AP136" s="22"/>
      <c r="AQ136" s="22"/>
      <c r="AR136" s="22"/>
      <c r="AS136" s="22"/>
      <c r="AT136" s="17" cm="1">
        <f t="array" ref="AT136">MAX(IF(TOOLSKEEPER!$B$5:$B$1048576='Data Training 2022'!B136,TOOLSKEEPER!$H$5:$H$1048576))</f>
        <v>0</v>
      </c>
      <c r="AU136" s="22" t="str">
        <f>IFERROR(VLOOKUP(B136,TOOLSKEEPER!$B$5:$I$1048576,8,0),"")</f>
        <v/>
      </c>
    </row>
    <row r="137" spans="1:47">
      <c r="A137" s="22">
        <f t="shared" si="9"/>
        <v>132</v>
      </c>
      <c r="B137" s="21" t="str">
        <f>TEXT(C137,"00000000")</f>
        <v>00115120</v>
      </c>
      <c r="C137" s="21" t="s">
        <v>4047</v>
      </c>
      <c r="D137" s="22"/>
      <c r="E137" s="22" t="s">
        <v>1319</v>
      </c>
      <c r="F137" s="22" t="s">
        <v>1255</v>
      </c>
      <c r="G137" s="22" t="s">
        <v>1500</v>
      </c>
      <c r="H137" s="22" t="s">
        <v>328</v>
      </c>
      <c r="I137" s="22" t="s">
        <v>4028</v>
      </c>
      <c r="J137" s="22"/>
      <c r="K137" s="21" t="s">
        <v>3993</v>
      </c>
      <c r="L137" s="21" t="s">
        <v>460</v>
      </c>
      <c r="M137" s="21" t="s">
        <v>3994</v>
      </c>
      <c r="N137" s="21" t="s">
        <v>3995</v>
      </c>
      <c r="O137" s="17">
        <f>IFERROR(VLOOKUP(B137,POP!$B$5:$I$1048576,7,0),"")</f>
        <v>43444</v>
      </c>
      <c r="P137" s="17" t="str">
        <f>IFERROR(VLOOKUP(B137,POM!$B$5:$I$1048576,7,0),"")</f>
        <v/>
      </c>
      <c r="Q137" s="10" t="str">
        <f>IFERROR(VLOOKUP(B137,POU!$B$5:$I$1048576,7,0),"")</f>
        <v/>
      </c>
      <c r="R137" s="21" t="str">
        <f t="shared" si="11"/>
        <v/>
      </c>
      <c r="S137" s="17" t="str">
        <f>IFERROR(VLOOKUP(B137,'PEMBEKALAN POP'!$B$5:$I$1048576,7,0),"")</f>
        <v/>
      </c>
      <c r="T137" s="22" t="str">
        <f>IFERROR(VLOOKUP(B137,'PEMBEKALAN POP'!$B$5:$I$1048576,8,0),"")</f>
        <v/>
      </c>
      <c r="U137" s="21" t="s">
        <v>3994</v>
      </c>
      <c r="V137" s="17" t="e" cm="1">
        <f t="array" ref="V137">MAX(IF(INDUKSI!$B$5:$B$1048576='Data Training 2022'!B137,INDUKSI!$H$5:$H$1048576))</f>
        <v>#N/A</v>
      </c>
      <c r="W137" s="22" t="str">
        <f>IFERROR(VLOOKUP(B137,INDUKSI!$B$5:$I$1048576,8,0),"")</f>
        <v>LULUS</v>
      </c>
      <c r="X137" s="21" t="s">
        <v>3994</v>
      </c>
      <c r="Y137" s="17" cm="1">
        <f t="array" ref="Y137">MAX(IF(REINDUKSI!$B$5:$B$1048576='Data Training 2022'!B137,REINDUKSI!$H$5:$H$1048576))</f>
        <v>44521</v>
      </c>
      <c r="Z137" s="22" t="str">
        <f>IFERROR(VLOOKUP(B137,REINDUKSI!$B$5:$I$1048576,8,0),"")</f>
        <v>LULUS</v>
      </c>
      <c r="AA137" s="22" t="str">
        <f t="shared" si="12"/>
        <v/>
      </c>
      <c r="AB137" s="17" cm="1">
        <f t="array" ref="AB137">MAX(IF(BSA!$B$5:$B$1048576='Data Training 2022'!B137,BSA!$H$5:$H$1048576))</f>
        <v>0</v>
      </c>
      <c r="AC137" s="22" t="str">
        <f>IFERROR(VLOOKUP(B137,BSA!$B$5:$I$1048576,8,0),"")</f>
        <v/>
      </c>
      <c r="AD137" s="22" t="s">
        <v>3994</v>
      </c>
      <c r="AE137" s="22"/>
      <c r="AF137" s="22"/>
      <c r="AG137" s="22" t="str">
        <f t="shared" si="13"/>
        <v/>
      </c>
      <c r="AH137" s="17" cm="1">
        <f t="array" ref="AH137">MAX(IF(ISOLASI!$B$5:$B$1048576='Data Training 2022'!B137,ISOLASI!$H$5:$H$1048576))</f>
        <v>44744</v>
      </c>
      <c r="AI137" s="22" t="str">
        <f>IFERROR(VLOOKUP(B137,ISOLASI!$B$5:$I$1048576,8,0),"")</f>
        <v>LULUS</v>
      </c>
      <c r="AJ137" s="22"/>
      <c r="AK137" s="17" cm="1">
        <f t="array" ref="AK137">MAX(IF('DEKAT AIR'!$B$5:$B$1048576='Data Training 2022'!B137,'DEKAT AIR'!$H$5:$H$1048576))</f>
        <v>0</v>
      </c>
      <c r="AL137" s="22" t="str">
        <f>IFERROR(VLOOKUP(B137,'DEKAT AIR'!$B$5:$I$1048576,8,0),"")</f>
        <v/>
      </c>
      <c r="AM137" s="22" t="s">
        <v>3994</v>
      </c>
      <c r="AN137" s="17" cm="1">
        <f t="array" ref="AN137">MAX(IF(KETINGGIAN!$B$5:$B$1048576='Data Training 2022'!B137,KETINGGIAN!$H$5:$H$1048576))</f>
        <v>44744</v>
      </c>
      <c r="AO137" s="22" t="str">
        <f>IFERROR(VLOOKUP(B137,KETINGGIAN!$B$5:$I$1048576,8,0),"")</f>
        <v>LULUS</v>
      </c>
      <c r="AP137" s="22"/>
      <c r="AQ137" s="22"/>
      <c r="AR137" s="22"/>
      <c r="AS137" s="22"/>
      <c r="AT137" s="17" cm="1">
        <f t="array" ref="AT137">MAX(IF(TOOLSKEEPER!$B$5:$B$1048576='Data Training 2022'!B137,TOOLSKEEPER!$H$5:$H$1048576))</f>
        <v>0</v>
      </c>
      <c r="AU137" s="22" t="str">
        <f>IFERROR(VLOOKUP(B137,TOOLSKEEPER!$B$5:$I$1048576,8,0),"")</f>
        <v/>
      </c>
    </row>
    <row r="138" spans="1:47">
      <c r="A138" s="22">
        <f t="shared" si="9"/>
        <v>133</v>
      </c>
      <c r="B138" s="21" t="str">
        <f t="shared" si="10"/>
        <v>00117506</v>
      </c>
      <c r="C138" s="21" t="s">
        <v>4048</v>
      </c>
      <c r="D138" s="22"/>
      <c r="E138" s="22" t="s">
        <v>3172</v>
      </c>
      <c r="F138" s="22" t="s">
        <v>1255</v>
      </c>
      <c r="G138" s="22" t="s">
        <v>1500</v>
      </c>
      <c r="H138" s="22" t="s">
        <v>328</v>
      </c>
      <c r="I138" s="22" t="s">
        <v>4028</v>
      </c>
      <c r="J138" s="22"/>
      <c r="K138" s="21" t="s">
        <v>3993</v>
      </c>
      <c r="L138" s="21" t="s">
        <v>460</v>
      </c>
      <c r="M138" s="21" t="s">
        <v>3994</v>
      </c>
      <c r="N138" s="21" t="s">
        <v>3995</v>
      </c>
      <c r="O138" s="17">
        <f>IFERROR(VLOOKUP(B138,POP!$B$5:$I$1048576,7,0),"")</f>
        <v>44221</v>
      </c>
      <c r="P138" s="17" t="str">
        <f>IFERROR(VLOOKUP(B138,POM!$B$5:$I$1048576,7,0),"")</f>
        <v/>
      </c>
      <c r="Q138" s="10" t="str">
        <f>IFERROR(VLOOKUP(B138,POU!$B$5:$I$1048576,7,0),"")</f>
        <v/>
      </c>
      <c r="R138" s="21" t="str">
        <f t="shared" si="11"/>
        <v/>
      </c>
      <c r="S138" s="17" t="str">
        <f>IFERROR(VLOOKUP(B138,'PEMBEKALAN POP'!$B$5:$I$1048576,7,0),"")</f>
        <v/>
      </c>
      <c r="T138" s="22" t="str">
        <f>IFERROR(VLOOKUP(B138,'PEMBEKALAN POP'!$B$5:$I$1048576,8,0),"")</f>
        <v/>
      </c>
      <c r="U138" s="21" t="s">
        <v>3994</v>
      </c>
      <c r="V138" s="17" t="e" cm="1">
        <f t="array" ref="V138">MAX(IF(INDUKSI!$B$5:$B$1048576='Data Training 2022'!B138,INDUKSI!$H$5:$H$1048576))</f>
        <v>#N/A</v>
      </c>
      <c r="W138" s="22" t="str">
        <f>IFERROR(VLOOKUP(B138,INDUKSI!$B$5:$I$1048576,8,0),"")</f>
        <v/>
      </c>
      <c r="X138" s="21" t="s">
        <v>3994</v>
      </c>
      <c r="Y138" s="17" cm="1">
        <f t="array" ref="Y138">MAX(IF(REINDUKSI!$B$5:$B$1048576='Data Training 2022'!B138,REINDUKSI!$H$5:$H$1048576))</f>
        <v>44768</v>
      </c>
      <c r="Z138" s="22" t="str">
        <f>IFERROR(VLOOKUP(B138,REINDUKSI!$B$5:$I$1048576,8,0),"")</f>
        <v>LULUS</v>
      </c>
      <c r="AA138" s="22" t="str">
        <f t="shared" si="12"/>
        <v/>
      </c>
      <c r="AB138" s="17" cm="1">
        <f t="array" ref="AB138">MAX(IF(BSA!$B$5:$B$1048576='Data Training 2022'!B138,BSA!$H$5:$H$1048576))</f>
        <v>0</v>
      </c>
      <c r="AC138" s="22" t="str">
        <f>IFERROR(VLOOKUP(B138,BSA!$B$5:$I$1048576,8,0),"")</f>
        <v/>
      </c>
      <c r="AD138" s="22" t="s">
        <v>3994</v>
      </c>
      <c r="AE138" s="22"/>
      <c r="AF138" s="22"/>
      <c r="AG138" s="22" t="str">
        <f t="shared" si="13"/>
        <v/>
      </c>
      <c r="AH138" s="17" cm="1">
        <f t="array" ref="AH138">MAX(IF(ISOLASI!$B$5:$B$1048576='Data Training 2022'!B138,ISOLASI!$H$5:$H$1048576))</f>
        <v>44674</v>
      </c>
      <c r="AI138" s="22" t="str">
        <f>IFERROR(VLOOKUP(B138,ISOLASI!$B$5:$I$1048576,8,0),"")</f>
        <v>LULUS</v>
      </c>
      <c r="AJ138" s="22"/>
      <c r="AK138" s="17" cm="1">
        <f t="array" ref="AK138">MAX(IF('DEKAT AIR'!$B$5:$B$1048576='Data Training 2022'!B138,'DEKAT AIR'!$H$5:$H$1048576))</f>
        <v>0</v>
      </c>
      <c r="AL138" s="22" t="str">
        <f>IFERROR(VLOOKUP(B138,'DEKAT AIR'!$B$5:$I$1048576,8,0),"")</f>
        <v/>
      </c>
      <c r="AM138" s="22"/>
      <c r="AN138" s="17" cm="1">
        <f t="array" ref="AN138">MAX(IF(KETINGGIAN!$B$5:$B$1048576='Data Training 2022'!B138,KETINGGIAN!$H$5:$H$1048576))</f>
        <v>0</v>
      </c>
      <c r="AO138" s="22" t="str">
        <f>IFERROR(VLOOKUP(B138,KETINGGIAN!$B$5:$I$1048576,8,0),"")</f>
        <v/>
      </c>
      <c r="AP138" s="22"/>
      <c r="AQ138" s="22"/>
      <c r="AR138" s="22"/>
      <c r="AS138" s="22"/>
      <c r="AT138" s="17" cm="1">
        <f t="array" ref="AT138">MAX(IF(TOOLSKEEPER!$B$5:$B$1048576='Data Training 2022'!B138,TOOLSKEEPER!$H$5:$H$1048576))</f>
        <v>0</v>
      </c>
      <c r="AU138" s="22" t="str">
        <f>IFERROR(VLOOKUP(B138,TOOLSKEEPER!$B$5:$I$1048576,8,0),"")</f>
        <v/>
      </c>
    </row>
    <row r="139" spans="1:47">
      <c r="A139" s="22">
        <f t="shared" ref="A139:A207" si="14">A138+1</f>
        <v>134</v>
      </c>
      <c r="B139" s="21" t="str">
        <f t="shared" si="10"/>
        <v>00118075</v>
      </c>
      <c r="C139" s="21" t="s">
        <v>4049</v>
      </c>
      <c r="D139" s="22"/>
      <c r="E139" s="22" t="s">
        <v>2277</v>
      </c>
      <c r="F139" s="22" t="s">
        <v>1255</v>
      </c>
      <c r="G139" s="22" t="s">
        <v>1500</v>
      </c>
      <c r="H139" s="22" t="s">
        <v>328</v>
      </c>
      <c r="I139" s="22" t="s">
        <v>4028</v>
      </c>
      <c r="J139" s="22"/>
      <c r="K139" s="21" t="s">
        <v>3993</v>
      </c>
      <c r="L139" s="21" t="s">
        <v>460</v>
      </c>
      <c r="M139" s="21" t="s">
        <v>3994</v>
      </c>
      <c r="N139" s="21" t="s">
        <v>3995</v>
      </c>
      <c r="O139" s="17">
        <f>IFERROR(VLOOKUP(B139,POP!$B$5:$I$1048576,7,0),"")</f>
        <v>44691</v>
      </c>
      <c r="P139" s="17" t="str">
        <f>IFERROR(VLOOKUP(B139,POM!$B$5:$I$1048576,7,0),"")</f>
        <v/>
      </c>
      <c r="Q139" s="10" t="str">
        <f>IFERROR(VLOOKUP(B139,POU!$B$5:$I$1048576,7,0),"")</f>
        <v/>
      </c>
      <c r="R139" s="21" t="str">
        <f t="shared" si="11"/>
        <v/>
      </c>
      <c r="S139" s="17" t="str">
        <f>IFERROR(VLOOKUP(B139,'PEMBEKALAN POP'!$B$5:$I$1048576,7,0),"")</f>
        <v/>
      </c>
      <c r="T139" s="22" t="str">
        <f>IFERROR(VLOOKUP(B139,'PEMBEKALAN POP'!$B$5:$I$1048576,8,0),"")</f>
        <v/>
      </c>
      <c r="U139" s="21" t="s">
        <v>3994</v>
      </c>
      <c r="V139" s="17" t="e" cm="1">
        <f t="array" ref="V139">MAX(IF(INDUKSI!$B$5:$B$1048576='Data Training 2022'!B139,INDUKSI!$H$5:$H$1048576))</f>
        <v>#N/A</v>
      </c>
      <c r="W139" s="22" t="str">
        <f>IFERROR(VLOOKUP(B139,INDUKSI!$B$5:$I$1048576,8,0),"")</f>
        <v>LULUS</v>
      </c>
      <c r="X139" s="21" t="s">
        <v>3994</v>
      </c>
      <c r="Y139" s="17" cm="1">
        <f t="array" ref="Y139">MAX(IF(REINDUKSI!$B$5:$B$1048576='Data Training 2022'!B139,REINDUKSI!$H$5:$H$1048576))</f>
        <v>44579</v>
      </c>
      <c r="Z139" s="22" t="str">
        <f>IFERROR(VLOOKUP(B139,REINDUKSI!$B$5:$I$1048576,8,0),"")</f>
        <v>LULUS</v>
      </c>
      <c r="AA139" s="22" t="str">
        <f t="shared" si="12"/>
        <v/>
      </c>
      <c r="AB139" s="17" cm="1">
        <f t="array" ref="AB139">MAX(IF(BSA!$B$5:$B$1048576='Data Training 2022'!B139,BSA!$H$5:$H$1048576))</f>
        <v>0</v>
      </c>
      <c r="AC139" s="22" t="str">
        <f>IFERROR(VLOOKUP(B139,BSA!$B$5:$I$1048576,8,0),"")</f>
        <v/>
      </c>
      <c r="AD139" s="22" t="s">
        <v>3994</v>
      </c>
      <c r="AE139" s="22"/>
      <c r="AF139" s="22"/>
      <c r="AG139" s="22" t="str">
        <f t="shared" si="13"/>
        <v/>
      </c>
      <c r="AH139" s="17" cm="1">
        <f t="array" ref="AH139">MAX(IF(ISOLASI!$B$5:$B$1048576='Data Training 2022'!B139,ISOLASI!$H$5:$H$1048576))</f>
        <v>44352</v>
      </c>
      <c r="AI139" s="22" t="str">
        <f>IFERROR(VLOOKUP(B139,ISOLASI!$B$5:$I$1048576,8,0),"")</f>
        <v>LULUS</v>
      </c>
      <c r="AJ139" s="22"/>
      <c r="AK139" s="17" cm="1">
        <f t="array" ref="AK139">MAX(IF('DEKAT AIR'!$B$5:$B$1048576='Data Training 2022'!B139,'DEKAT AIR'!$H$5:$H$1048576))</f>
        <v>0</v>
      </c>
      <c r="AL139" s="22" t="str">
        <f>IFERROR(VLOOKUP(B139,'DEKAT AIR'!$B$5:$I$1048576,8,0),"")</f>
        <v/>
      </c>
      <c r="AM139" s="22"/>
      <c r="AN139" s="17" cm="1">
        <f t="array" ref="AN139">MAX(IF(KETINGGIAN!$B$5:$B$1048576='Data Training 2022'!B139,KETINGGIAN!$H$5:$H$1048576))</f>
        <v>0</v>
      </c>
      <c r="AO139" s="22" t="str">
        <f>IFERROR(VLOOKUP(B139,KETINGGIAN!$B$5:$I$1048576,8,0),"")</f>
        <v/>
      </c>
      <c r="AP139" s="22"/>
      <c r="AQ139" s="22"/>
      <c r="AR139" s="22"/>
      <c r="AS139" s="22"/>
      <c r="AT139" s="17" cm="1">
        <f t="array" ref="AT139">MAX(IF(TOOLSKEEPER!$B$5:$B$1048576='Data Training 2022'!B139,TOOLSKEEPER!$H$5:$H$1048576))</f>
        <v>0</v>
      </c>
      <c r="AU139" s="22" t="str">
        <f>IFERROR(VLOOKUP(B139,TOOLSKEEPER!$B$5:$I$1048576,8,0),"")</f>
        <v/>
      </c>
    </row>
    <row r="140" spans="1:47">
      <c r="A140" s="22">
        <f t="shared" si="14"/>
        <v>135</v>
      </c>
      <c r="B140" s="21" t="str">
        <f t="shared" si="10"/>
        <v>01081129</v>
      </c>
      <c r="C140" s="21" t="s">
        <v>4050</v>
      </c>
      <c r="D140" s="22"/>
      <c r="E140" s="22" t="s">
        <v>3783</v>
      </c>
      <c r="F140" s="22" t="s">
        <v>1255</v>
      </c>
      <c r="G140" s="22" t="s">
        <v>1500</v>
      </c>
      <c r="H140" s="22" t="s">
        <v>328</v>
      </c>
      <c r="I140" s="22" t="s">
        <v>4028</v>
      </c>
      <c r="J140" s="22"/>
      <c r="K140" s="21" t="s">
        <v>3993</v>
      </c>
      <c r="L140" s="21" t="s">
        <v>460</v>
      </c>
      <c r="M140" s="21" t="s">
        <v>3994</v>
      </c>
      <c r="N140" s="21" t="s">
        <v>3995</v>
      </c>
      <c r="O140" s="17">
        <f>IFERROR(VLOOKUP(B140,POP!$B$5:$I$1048576,7,0),"")</f>
        <v>42342</v>
      </c>
      <c r="P140" s="17" t="str">
        <f>IFERROR(VLOOKUP(B140,POM!$B$5:$I$1048576,7,0),"")</f>
        <v/>
      </c>
      <c r="Q140" s="10" t="str">
        <f>IFERROR(VLOOKUP(B140,POU!$B$5:$I$1048576,7,0),"")</f>
        <v/>
      </c>
      <c r="R140" s="21" t="str">
        <f t="shared" si="11"/>
        <v/>
      </c>
      <c r="S140" s="17" t="str">
        <f>IFERROR(VLOOKUP(B140,'PEMBEKALAN POP'!$B$5:$I$1048576,7,0),"")</f>
        <v/>
      </c>
      <c r="T140" s="22" t="str">
        <f>IFERROR(VLOOKUP(B140,'PEMBEKALAN POP'!$B$5:$I$1048576,8,0),"")</f>
        <v/>
      </c>
      <c r="U140" s="21" t="s">
        <v>3994</v>
      </c>
      <c r="V140" s="17" t="e" cm="1">
        <f t="array" ref="V140">MAX(IF(INDUKSI!$B$5:$B$1048576='Data Training 2022'!B140,INDUKSI!$H$5:$H$1048576))</f>
        <v>#N/A</v>
      </c>
      <c r="W140" s="22" t="str">
        <f>IFERROR(VLOOKUP(B140,INDUKSI!$B$5:$I$1048576,8,0),"")</f>
        <v>LULUS</v>
      </c>
      <c r="X140" s="21" t="s">
        <v>3994</v>
      </c>
      <c r="Y140" s="17" cm="1">
        <f t="array" ref="Y140">MAX(IF(REINDUKSI!$B$5:$B$1048576='Data Training 2022'!B140,REINDUKSI!$H$5:$H$1048576))</f>
        <v>44538</v>
      </c>
      <c r="Z140" s="22" t="str">
        <f>IFERROR(VLOOKUP(B140,REINDUKSI!$B$5:$I$1048576,8,0),"")</f>
        <v>LULUS</v>
      </c>
      <c r="AA140" s="22" t="str">
        <f t="shared" si="12"/>
        <v/>
      </c>
      <c r="AB140" s="17" cm="1">
        <f t="array" ref="AB140">MAX(IF(BSA!$B$5:$B$1048576='Data Training 2022'!B140,BSA!$H$5:$H$1048576))</f>
        <v>0</v>
      </c>
      <c r="AC140" s="22" t="str">
        <f>IFERROR(VLOOKUP(B140,BSA!$B$5:$I$1048576,8,0),"")</f>
        <v/>
      </c>
      <c r="AD140" s="22" t="s">
        <v>3994</v>
      </c>
      <c r="AE140" s="22"/>
      <c r="AF140" s="22"/>
      <c r="AG140" s="22" t="str">
        <f t="shared" si="13"/>
        <v/>
      </c>
      <c r="AH140" s="17" cm="1">
        <f t="array" ref="AH140">MAX(IF(ISOLASI!$B$5:$B$1048576='Data Training 2022'!B140,ISOLASI!$H$5:$H$1048576))</f>
        <v>44744</v>
      </c>
      <c r="AI140" s="22" t="str">
        <f>IFERROR(VLOOKUP(B140,ISOLASI!$B$5:$I$1048576,8,0),"")</f>
        <v>LULUS</v>
      </c>
      <c r="AJ140" s="22"/>
      <c r="AK140" s="17" cm="1">
        <f t="array" ref="AK140">MAX(IF('DEKAT AIR'!$B$5:$B$1048576='Data Training 2022'!B140,'DEKAT AIR'!$H$5:$H$1048576))</f>
        <v>0</v>
      </c>
      <c r="AL140" s="22" t="str">
        <f>IFERROR(VLOOKUP(B140,'DEKAT AIR'!$B$5:$I$1048576,8,0),"")</f>
        <v/>
      </c>
      <c r="AM140" s="22" t="s">
        <v>3994</v>
      </c>
      <c r="AN140" s="17" cm="1">
        <f t="array" ref="AN140">MAX(IF(KETINGGIAN!$B$5:$B$1048576='Data Training 2022'!B140,KETINGGIAN!$H$5:$H$1048576))</f>
        <v>44744</v>
      </c>
      <c r="AO140" s="22" t="str">
        <f>IFERROR(VLOOKUP(B140,KETINGGIAN!$B$5:$I$1048576,8,0),"")</f>
        <v>LULUS</v>
      </c>
      <c r="AP140" s="22"/>
      <c r="AQ140" s="22"/>
      <c r="AR140" s="22"/>
      <c r="AS140" s="22"/>
      <c r="AT140" s="17" cm="1">
        <f t="array" ref="AT140">MAX(IF(TOOLSKEEPER!$B$5:$B$1048576='Data Training 2022'!B140,TOOLSKEEPER!$H$5:$H$1048576))</f>
        <v>0</v>
      </c>
      <c r="AU140" s="22" t="str">
        <f>IFERROR(VLOOKUP(B140,TOOLSKEEPER!$B$5:$I$1048576,8,0),"")</f>
        <v/>
      </c>
    </row>
    <row r="141" spans="1:47">
      <c r="A141" s="22">
        <f t="shared" si="14"/>
        <v>136</v>
      </c>
      <c r="B141" s="21" t="str">
        <f t="shared" si="10"/>
        <v>00111730</v>
      </c>
      <c r="C141" s="21" t="s">
        <v>4051</v>
      </c>
      <c r="D141" s="22"/>
      <c r="E141" s="22" t="s">
        <v>1919</v>
      </c>
      <c r="F141" s="22" t="s">
        <v>1255</v>
      </c>
      <c r="G141" s="22" t="s">
        <v>1500</v>
      </c>
      <c r="H141" s="22" t="s">
        <v>328</v>
      </c>
      <c r="I141" s="22" t="s">
        <v>4028</v>
      </c>
      <c r="J141" s="22"/>
      <c r="K141" s="21" t="s">
        <v>3993</v>
      </c>
      <c r="L141" s="21" t="s">
        <v>460</v>
      </c>
      <c r="M141" s="21" t="s">
        <v>3994</v>
      </c>
      <c r="N141" s="21" t="s">
        <v>3995</v>
      </c>
      <c r="O141" s="17">
        <f>IFERROR(VLOOKUP(B141,POP!$B$5:$I$1048576,7,0),"")</f>
        <v>42495</v>
      </c>
      <c r="P141" s="17" t="str">
        <f>IFERROR(VLOOKUP(B141,POM!$B$5:$I$1048576,7,0),"")</f>
        <v/>
      </c>
      <c r="Q141" s="10" t="str">
        <f>IFERROR(VLOOKUP(B141,POU!$B$5:$I$1048576,7,0),"")</f>
        <v/>
      </c>
      <c r="R141" s="21" t="str">
        <f t="shared" si="11"/>
        <v/>
      </c>
      <c r="S141" s="17" t="str">
        <f>IFERROR(VLOOKUP(B141,'PEMBEKALAN POP'!$B$5:$I$1048576,7,0),"")</f>
        <v/>
      </c>
      <c r="T141" s="22" t="str">
        <f>IFERROR(VLOOKUP(B141,'PEMBEKALAN POP'!$B$5:$I$1048576,8,0),"")</f>
        <v/>
      </c>
      <c r="U141" s="21" t="s">
        <v>3994</v>
      </c>
      <c r="V141" s="17" t="e" cm="1">
        <f t="array" ref="V141">MAX(IF(INDUKSI!$B$5:$B$1048576='Data Training 2022'!B141,INDUKSI!$H$5:$H$1048576))</f>
        <v>#N/A</v>
      </c>
      <c r="W141" s="22" t="str">
        <f>IFERROR(VLOOKUP(B141,INDUKSI!$B$5:$I$1048576,8,0),"")</f>
        <v>LULUS</v>
      </c>
      <c r="X141" s="21" t="s">
        <v>3994</v>
      </c>
      <c r="Y141" s="17" cm="1">
        <f t="array" ref="Y141">MAX(IF(REINDUKSI!$B$5:$B$1048576='Data Training 2022'!B141,REINDUKSI!$H$5:$H$1048576))</f>
        <v>0</v>
      </c>
      <c r="Z141" s="22" t="str">
        <f>IFERROR(VLOOKUP(B141,REINDUKSI!$B$5:$I$1048576,8,0),"")</f>
        <v/>
      </c>
      <c r="AA141" s="22" t="str">
        <f t="shared" si="12"/>
        <v/>
      </c>
      <c r="AB141" s="17" cm="1">
        <f t="array" ref="AB141">MAX(IF(BSA!$B$5:$B$1048576='Data Training 2022'!B141,BSA!$H$5:$H$1048576))</f>
        <v>0</v>
      </c>
      <c r="AC141" s="22" t="str">
        <f>IFERROR(VLOOKUP(B141,BSA!$B$5:$I$1048576,8,0),"")</f>
        <v/>
      </c>
      <c r="AD141" s="22" t="s">
        <v>3994</v>
      </c>
      <c r="AE141" s="22"/>
      <c r="AF141" s="22"/>
      <c r="AG141" s="22" t="str">
        <f t="shared" si="13"/>
        <v/>
      </c>
      <c r="AH141" s="17" cm="1">
        <f t="array" ref="AH141">MAX(IF(ISOLASI!$B$5:$B$1048576='Data Training 2022'!B141,ISOLASI!$H$5:$H$1048576))</f>
        <v>0</v>
      </c>
      <c r="AI141" s="22" t="str">
        <f>IFERROR(VLOOKUP(B141,ISOLASI!$B$5:$I$1048576,8,0),"")</f>
        <v/>
      </c>
      <c r="AJ141" s="22"/>
      <c r="AK141" s="17" cm="1">
        <f t="array" ref="AK141">MAX(IF('DEKAT AIR'!$B$5:$B$1048576='Data Training 2022'!B141,'DEKAT AIR'!$H$5:$H$1048576))</f>
        <v>0</v>
      </c>
      <c r="AL141" s="22" t="str">
        <f>IFERROR(VLOOKUP(B141,'DEKAT AIR'!$B$5:$I$1048576,8,0),"")</f>
        <v/>
      </c>
      <c r="AM141" s="22"/>
      <c r="AN141" s="17" cm="1">
        <f t="array" ref="AN141">MAX(IF(KETINGGIAN!$B$5:$B$1048576='Data Training 2022'!B141,KETINGGIAN!$H$5:$H$1048576))</f>
        <v>0</v>
      </c>
      <c r="AO141" s="22" t="str">
        <f>IFERROR(VLOOKUP(B141,KETINGGIAN!$B$5:$I$1048576,8,0),"")</f>
        <v/>
      </c>
      <c r="AP141" s="22"/>
      <c r="AQ141" s="22"/>
      <c r="AR141" s="22"/>
      <c r="AS141" s="22"/>
      <c r="AT141" s="17" cm="1">
        <f t="array" ref="AT141">MAX(IF(TOOLSKEEPER!$B$5:$B$1048576='Data Training 2022'!B141,TOOLSKEEPER!$H$5:$H$1048576))</f>
        <v>0</v>
      </c>
      <c r="AU141" s="22" t="str">
        <f>IFERROR(VLOOKUP(B141,TOOLSKEEPER!$B$5:$I$1048576,8,0),"")</f>
        <v/>
      </c>
    </row>
    <row r="142" spans="1:47">
      <c r="A142" s="22">
        <f t="shared" si="14"/>
        <v>137</v>
      </c>
      <c r="B142" s="21" t="str">
        <f t="shared" si="10"/>
        <v>80002293</v>
      </c>
      <c r="C142" s="21" t="s">
        <v>3454</v>
      </c>
      <c r="D142" s="22"/>
      <c r="E142" s="22" t="s">
        <v>3455</v>
      </c>
      <c r="F142" s="22" t="s">
        <v>1255</v>
      </c>
      <c r="G142" s="22" t="s">
        <v>1500</v>
      </c>
      <c r="H142" s="22" t="s">
        <v>328</v>
      </c>
      <c r="I142" s="22" t="s">
        <v>4028</v>
      </c>
      <c r="J142" s="22"/>
      <c r="K142" s="21" t="s">
        <v>3993</v>
      </c>
      <c r="L142" s="21" t="s">
        <v>460</v>
      </c>
      <c r="M142" s="21" t="s">
        <v>3994</v>
      </c>
      <c r="N142" s="21"/>
      <c r="O142" s="17" t="str">
        <f>IFERROR(VLOOKUP(B142,POP!$B$5:$I$1048576,7,0),"")</f>
        <v/>
      </c>
      <c r="P142" s="17" t="str">
        <f>IFERROR(VLOOKUP(B142,POM!$B$5:$I$1048576,7,0),"")</f>
        <v/>
      </c>
      <c r="Q142" s="10" t="str">
        <f>IFERROR(VLOOKUP(B142,POU!$B$5:$I$1048576,7,0),"")</f>
        <v/>
      </c>
      <c r="R142" s="21" t="str">
        <f t="shared" si="11"/>
        <v>TARGET</v>
      </c>
      <c r="S142" s="17">
        <f>IFERROR(VLOOKUP(B142,'PEMBEKALAN POP'!$B$5:$I$1048576,7,0),"")</f>
        <v>44566</v>
      </c>
      <c r="T142" s="22" t="str">
        <f>IFERROR(VLOOKUP(B142,'PEMBEKALAN POP'!$B$5:$I$1048576,8,0),"")</f>
        <v>LULUS</v>
      </c>
      <c r="U142" s="21" t="s">
        <v>3994</v>
      </c>
      <c r="V142" s="17" t="e" cm="1">
        <f t="array" ref="V142">MAX(IF(INDUKSI!$B$5:$B$1048576='Data Training 2022'!B142,INDUKSI!$H$5:$H$1048576))</f>
        <v>#N/A</v>
      </c>
      <c r="W142" s="22" t="str">
        <f>IFERROR(VLOOKUP(B142,INDUKSI!$B$5:$I$1048576,8,0),"")</f>
        <v>LULUS</v>
      </c>
      <c r="X142" s="21" t="s">
        <v>3994</v>
      </c>
      <c r="Y142" s="17" cm="1">
        <f t="array" ref="Y142">MAX(IF(REINDUKSI!$B$5:$B$1048576='Data Training 2022'!B142,REINDUKSI!$H$5:$H$1048576))</f>
        <v>0</v>
      </c>
      <c r="Z142" s="22" t="str">
        <f>IFERROR(VLOOKUP(B142,REINDUKSI!$B$5:$I$1048576,8,0),"")</f>
        <v/>
      </c>
      <c r="AA142" s="22" t="str">
        <f t="shared" si="12"/>
        <v/>
      </c>
      <c r="AB142" s="17" cm="1">
        <f t="array" ref="AB142">MAX(IF(BSA!$B$5:$B$1048576='Data Training 2022'!B142,BSA!$H$5:$H$1048576))</f>
        <v>0</v>
      </c>
      <c r="AC142" s="22" t="str">
        <f>IFERROR(VLOOKUP(B142,BSA!$B$5:$I$1048576,8,0),"")</f>
        <v/>
      </c>
      <c r="AD142" s="22" t="s">
        <v>3994</v>
      </c>
      <c r="AE142" s="22"/>
      <c r="AF142" s="22"/>
      <c r="AG142" s="22" t="str">
        <f t="shared" si="13"/>
        <v/>
      </c>
      <c r="AH142" s="17" cm="1">
        <f t="array" ref="AH142">MAX(IF(ISOLASI!$B$5:$B$1048576='Data Training 2022'!B142,ISOLASI!$H$5:$H$1048576))</f>
        <v>44737</v>
      </c>
      <c r="AI142" s="22" t="str">
        <f>IFERROR(VLOOKUP(B142,ISOLASI!$B$5:$I$1048576,8,0),"")</f>
        <v>LULUS</v>
      </c>
      <c r="AJ142" s="22"/>
      <c r="AK142" s="17" cm="1">
        <f t="array" ref="AK142">MAX(IF('DEKAT AIR'!$B$5:$B$1048576='Data Training 2022'!B142,'DEKAT AIR'!$H$5:$H$1048576))</f>
        <v>0</v>
      </c>
      <c r="AL142" s="22" t="str">
        <f>IFERROR(VLOOKUP(B142,'DEKAT AIR'!$B$5:$I$1048576,8,0),"")</f>
        <v/>
      </c>
      <c r="AM142" s="22" t="s">
        <v>3994</v>
      </c>
      <c r="AN142" s="17" cm="1">
        <f t="array" ref="AN142">MAX(IF(KETINGGIAN!$B$5:$B$1048576='Data Training 2022'!B142,KETINGGIAN!$H$5:$H$1048576))</f>
        <v>44737</v>
      </c>
      <c r="AO142" s="22" t="str">
        <f>IFERROR(VLOOKUP(B142,KETINGGIAN!$B$5:$I$1048576,8,0),"")</f>
        <v>LULUS</v>
      </c>
      <c r="AP142" s="22"/>
      <c r="AQ142" s="22"/>
      <c r="AR142" s="22"/>
      <c r="AS142" s="22"/>
      <c r="AT142" s="17" cm="1">
        <f t="array" ref="AT142">MAX(IF(TOOLSKEEPER!$B$5:$B$1048576='Data Training 2022'!B142,TOOLSKEEPER!$H$5:$H$1048576))</f>
        <v>0</v>
      </c>
      <c r="AU142" s="22" t="str">
        <f>IFERROR(VLOOKUP(B142,TOOLSKEEPER!$B$5:$I$1048576,8,0),"")</f>
        <v/>
      </c>
    </row>
    <row r="143" spans="1:47">
      <c r="A143" s="22">
        <f t="shared" si="14"/>
        <v>138</v>
      </c>
      <c r="B143" s="21" t="str">
        <f t="shared" si="10"/>
        <v>80002292</v>
      </c>
      <c r="C143" s="21" t="s">
        <v>1326</v>
      </c>
      <c r="D143" s="22"/>
      <c r="E143" s="22" t="s">
        <v>1327</v>
      </c>
      <c r="F143" s="22" t="s">
        <v>1255</v>
      </c>
      <c r="G143" s="22" t="s">
        <v>1500</v>
      </c>
      <c r="H143" s="22" t="s">
        <v>328</v>
      </c>
      <c r="I143" s="22" t="s">
        <v>4028</v>
      </c>
      <c r="J143" s="22"/>
      <c r="K143" s="21" t="s">
        <v>3993</v>
      </c>
      <c r="L143" s="21" t="s">
        <v>460</v>
      </c>
      <c r="M143" s="21" t="s">
        <v>3994</v>
      </c>
      <c r="N143" s="21" t="s">
        <v>3995</v>
      </c>
      <c r="O143" s="17">
        <f>IFERROR(VLOOKUP(B143,POP!$B$5:$I$1048576,7,0),"")</f>
        <v>43071</v>
      </c>
      <c r="P143" s="17" t="str">
        <f>IFERROR(VLOOKUP(B143,POM!$B$5:$I$1048576,7,0),"")</f>
        <v/>
      </c>
      <c r="Q143" s="10" t="str">
        <f>IFERROR(VLOOKUP(B143,POU!$B$5:$I$1048576,7,0),"")</f>
        <v/>
      </c>
      <c r="R143" s="21" t="str">
        <f t="shared" si="11"/>
        <v/>
      </c>
      <c r="S143" s="17" t="str">
        <f>IFERROR(VLOOKUP(B143,'PEMBEKALAN POP'!$B$5:$I$1048576,7,0),"")</f>
        <v/>
      </c>
      <c r="T143" s="22" t="str">
        <f>IFERROR(VLOOKUP(B143,'PEMBEKALAN POP'!$B$5:$I$1048576,8,0),"")</f>
        <v/>
      </c>
      <c r="U143" s="21" t="s">
        <v>3994</v>
      </c>
      <c r="V143" s="17" t="e" cm="1">
        <f t="array" ref="V143">MAX(IF(INDUKSI!$B$5:$B$1048576='Data Training 2022'!B143,INDUKSI!$H$5:$H$1048576))</f>
        <v>#N/A</v>
      </c>
      <c r="W143" s="22" t="str">
        <f>IFERROR(VLOOKUP(B143,INDUKSI!$B$5:$I$1048576,8,0),"")</f>
        <v>LULUS</v>
      </c>
      <c r="X143" s="21" t="s">
        <v>3994</v>
      </c>
      <c r="Y143" s="17" cm="1">
        <f t="array" ref="Y143">MAX(IF(REINDUKSI!$B$5:$B$1048576='Data Training 2022'!B143,REINDUKSI!$H$5:$H$1048576))</f>
        <v>44768</v>
      </c>
      <c r="Z143" s="22" t="str">
        <f>IFERROR(VLOOKUP(B143,REINDUKSI!$B$5:$I$1048576,8,0),"")</f>
        <v>LULUS</v>
      </c>
      <c r="AA143" s="22" t="str">
        <f t="shared" si="12"/>
        <v/>
      </c>
      <c r="AB143" s="17" cm="1">
        <f t="array" ref="AB143">MAX(IF(BSA!$B$5:$B$1048576='Data Training 2022'!B143,BSA!$H$5:$H$1048576))</f>
        <v>0</v>
      </c>
      <c r="AC143" s="22" t="str">
        <f>IFERROR(VLOOKUP(B143,BSA!$B$5:$I$1048576,8,0),"")</f>
        <v/>
      </c>
      <c r="AD143" s="22" t="s">
        <v>3994</v>
      </c>
      <c r="AE143" s="22"/>
      <c r="AF143" s="22"/>
      <c r="AG143" s="22" t="str">
        <f t="shared" si="13"/>
        <v/>
      </c>
      <c r="AH143" s="17" cm="1">
        <f t="array" ref="AH143">MAX(IF(ISOLASI!$B$5:$B$1048576='Data Training 2022'!B143,ISOLASI!$H$5:$H$1048576))</f>
        <v>44506</v>
      </c>
      <c r="AI143" s="22" t="str">
        <f>IFERROR(VLOOKUP(B143,ISOLASI!$B$5:$I$1048576,8,0),"")</f>
        <v>LULUS</v>
      </c>
      <c r="AJ143" s="22"/>
      <c r="AK143" s="17" cm="1">
        <f t="array" ref="AK143">MAX(IF('DEKAT AIR'!$B$5:$B$1048576='Data Training 2022'!B143,'DEKAT AIR'!$H$5:$H$1048576))</f>
        <v>0</v>
      </c>
      <c r="AL143" s="22" t="str">
        <f>IFERROR(VLOOKUP(B143,'DEKAT AIR'!$B$5:$I$1048576,8,0),"")</f>
        <v/>
      </c>
      <c r="AM143" s="22"/>
      <c r="AN143" s="17" cm="1">
        <f t="array" ref="AN143">MAX(IF(KETINGGIAN!$B$5:$B$1048576='Data Training 2022'!B143,KETINGGIAN!$H$5:$H$1048576))</f>
        <v>0</v>
      </c>
      <c r="AO143" s="22" t="str">
        <f>IFERROR(VLOOKUP(B143,KETINGGIAN!$B$5:$I$1048576,8,0),"")</f>
        <v/>
      </c>
      <c r="AP143" s="22"/>
      <c r="AQ143" s="22"/>
      <c r="AR143" s="22"/>
      <c r="AS143" s="22"/>
      <c r="AT143" s="17" cm="1">
        <f t="array" ref="AT143">MAX(IF(TOOLSKEEPER!$B$5:$B$1048576='Data Training 2022'!B143,TOOLSKEEPER!$H$5:$H$1048576))</f>
        <v>0</v>
      </c>
      <c r="AU143" s="22" t="str">
        <f>IFERROR(VLOOKUP(B143,TOOLSKEEPER!$B$5:$I$1048576,8,0),"")</f>
        <v/>
      </c>
    </row>
    <row r="144" spans="1:47">
      <c r="A144" s="22">
        <f t="shared" si="14"/>
        <v>139</v>
      </c>
      <c r="B144" s="21" t="str">
        <f t="shared" si="10"/>
        <v>80002591</v>
      </c>
      <c r="C144" s="21" t="s">
        <v>1968</v>
      </c>
      <c r="D144" s="22"/>
      <c r="E144" s="22" t="s">
        <v>1969</v>
      </c>
      <c r="F144" s="22" t="s">
        <v>1255</v>
      </c>
      <c r="G144" s="22" t="s">
        <v>1500</v>
      </c>
      <c r="H144" s="22" t="s">
        <v>328</v>
      </c>
      <c r="I144" s="22" t="s">
        <v>4028</v>
      </c>
      <c r="J144" s="22"/>
      <c r="K144" s="21" t="s">
        <v>3993</v>
      </c>
      <c r="L144" s="21" t="s">
        <v>460</v>
      </c>
      <c r="M144" s="21" t="s">
        <v>3994</v>
      </c>
      <c r="N144" s="21"/>
      <c r="O144" s="17" t="str">
        <f>IFERROR(VLOOKUP(B144,POP!$B$5:$I$1048576,7,0),"")</f>
        <v/>
      </c>
      <c r="P144" s="17" t="str">
        <f>IFERROR(VLOOKUP(B144,POM!$B$5:$I$1048576,7,0),"")</f>
        <v/>
      </c>
      <c r="Q144" s="10" t="str">
        <f>IFERROR(VLOOKUP(B144,POU!$B$5:$I$1048576,7,0),"")</f>
        <v/>
      </c>
      <c r="R144" s="21" t="str">
        <f t="shared" si="11"/>
        <v>TARGET</v>
      </c>
      <c r="S144" s="17">
        <f>IFERROR(VLOOKUP(B144,'PEMBEKALAN POP'!$B$5:$I$1048576,7,0),"")</f>
        <v>44572</v>
      </c>
      <c r="T144" s="22" t="str">
        <f>IFERROR(VLOOKUP(B144,'PEMBEKALAN POP'!$B$5:$I$1048576,8,0),"")</f>
        <v>LULUS</v>
      </c>
      <c r="U144" s="21" t="s">
        <v>3994</v>
      </c>
      <c r="V144" s="17" t="e" cm="1">
        <f t="array" ref="V144">MAX(IF(INDUKSI!$B$5:$B$1048576='Data Training 2022'!B144,INDUKSI!$H$5:$H$1048576))</f>
        <v>#N/A</v>
      </c>
      <c r="W144" s="22" t="str">
        <f>IFERROR(VLOOKUP(B144,INDUKSI!$B$5:$I$1048576,8,0),"")</f>
        <v>LULUS</v>
      </c>
      <c r="X144" s="21" t="s">
        <v>3994</v>
      </c>
      <c r="Y144" s="17" cm="1">
        <f t="array" ref="Y144">MAX(IF(REINDUKSI!$B$5:$B$1048576='Data Training 2022'!B144,REINDUKSI!$H$5:$H$1048576))</f>
        <v>0</v>
      </c>
      <c r="Z144" s="22" t="str">
        <f>IFERROR(VLOOKUP(B144,REINDUKSI!$B$5:$I$1048576,8,0),"")</f>
        <v/>
      </c>
      <c r="AA144" s="22" t="str">
        <f t="shared" si="12"/>
        <v/>
      </c>
      <c r="AB144" s="17" cm="1">
        <f t="array" ref="AB144">MAX(IF(BSA!$B$5:$B$1048576='Data Training 2022'!B144,BSA!$H$5:$H$1048576))</f>
        <v>0</v>
      </c>
      <c r="AC144" s="22" t="str">
        <f>IFERROR(VLOOKUP(B144,BSA!$B$5:$I$1048576,8,0),"")</f>
        <v/>
      </c>
      <c r="AD144" s="22" t="s">
        <v>3994</v>
      </c>
      <c r="AE144" s="22"/>
      <c r="AF144" s="22"/>
      <c r="AG144" s="22" t="str">
        <f t="shared" si="13"/>
        <v/>
      </c>
      <c r="AH144" s="17" cm="1">
        <f t="array" ref="AH144">MAX(IF(ISOLASI!$B$5:$B$1048576='Data Training 2022'!B144,ISOLASI!$H$5:$H$1048576))</f>
        <v>44576</v>
      </c>
      <c r="AI144" s="22" t="str">
        <f>IFERROR(VLOOKUP(B144,ISOLASI!$B$5:$I$1048576,8,0),"")</f>
        <v>LULUS</v>
      </c>
      <c r="AJ144" s="22"/>
      <c r="AK144" s="17" cm="1">
        <f t="array" ref="AK144">MAX(IF('DEKAT AIR'!$B$5:$B$1048576='Data Training 2022'!B144,'DEKAT AIR'!$H$5:$H$1048576))</f>
        <v>0</v>
      </c>
      <c r="AL144" s="22" t="str">
        <f>IFERROR(VLOOKUP(B144,'DEKAT AIR'!$B$5:$I$1048576,8,0),"")</f>
        <v/>
      </c>
      <c r="AM144" s="22"/>
      <c r="AN144" s="17" cm="1">
        <f t="array" ref="AN144">MAX(IF(KETINGGIAN!$B$5:$B$1048576='Data Training 2022'!B144,KETINGGIAN!$H$5:$H$1048576))</f>
        <v>0</v>
      </c>
      <c r="AO144" s="22" t="str">
        <f>IFERROR(VLOOKUP(B144,KETINGGIAN!$B$5:$I$1048576,8,0),"")</f>
        <v/>
      </c>
      <c r="AP144" s="22"/>
      <c r="AQ144" s="22"/>
      <c r="AR144" s="22"/>
      <c r="AS144" s="22"/>
      <c r="AT144" s="17" cm="1">
        <f t="array" ref="AT144">MAX(IF(TOOLSKEEPER!$B$5:$B$1048576='Data Training 2022'!B144,TOOLSKEEPER!$H$5:$H$1048576))</f>
        <v>0</v>
      </c>
      <c r="AU144" s="22" t="str">
        <f>IFERROR(VLOOKUP(B144,TOOLSKEEPER!$B$5:$I$1048576,8,0),"")</f>
        <v/>
      </c>
    </row>
    <row r="145" spans="1:47">
      <c r="A145" s="22">
        <f t="shared" si="14"/>
        <v>140</v>
      </c>
      <c r="B145" s="21" t="str">
        <f t="shared" si="10"/>
        <v>00113163</v>
      </c>
      <c r="C145" s="21" t="s">
        <v>4052</v>
      </c>
      <c r="D145" s="22"/>
      <c r="E145" s="22" t="s">
        <v>3554</v>
      </c>
      <c r="F145" s="22" t="s">
        <v>1255</v>
      </c>
      <c r="G145" s="22" t="s">
        <v>1500</v>
      </c>
      <c r="H145" s="22" t="s">
        <v>328</v>
      </c>
      <c r="I145" s="22" t="s">
        <v>4028</v>
      </c>
      <c r="J145" s="22"/>
      <c r="K145" s="21" t="s">
        <v>3993</v>
      </c>
      <c r="L145" s="21" t="s">
        <v>460</v>
      </c>
      <c r="M145" s="21" t="s">
        <v>3994</v>
      </c>
      <c r="N145" s="21" t="s">
        <v>3995</v>
      </c>
      <c r="O145" s="17">
        <f>IFERROR(VLOOKUP(B145,POP!$B$5:$I$1048576,7,0),"")</f>
        <v>44404</v>
      </c>
      <c r="P145" s="17" t="str">
        <f>IFERROR(VLOOKUP(B145,POM!$B$5:$I$1048576,7,0),"")</f>
        <v/>
      </c>
      <c r="Q145" s="10" t="str">
        <f>IFERROR(VLOOKUP(B145,POU!$B$5:$I$1048576,7,0),"")</f>
        <v/>
      </c>
      <c r="R145" s="21" t="str">
        <f t="shared" si="11"/>
        <v/>
      </c>
      <c r="S145" s="17" t="str">
        <f>IFERROR(VLOOKUP(B145,'PEMBEKALAN POP'!$B$5:$I$1048576,7,0),"")</f>
        <v/>
      </c>
      <c r="T145" s="22" t="str">
        <f>IFERROR(VLOOKUP(B145,'PEMBEKALAN POP'!$B$5:$I$1048576,8,0),"")</f>
        <v/>
      </c>
      <c r="U145" s="21" t="s">
        <v>3994</v>
      </c>
      <c r="V145" s="17" t="e" cm="1">
        <f t="array" ref="V145">MAX(IF(INDUKSI!$B$5:$B$1048576='Data Training 2022'!B145,INDUKSI!$H$5:$H$1048576))</f>
        <v>#N/A</v>
      </c>
      <c r="W145" s="22" t="str">
        <f>IFERROR(VLOOKUP(B145,INDUKSI!$B$5:$I$1048576,8,0),"")</f>
        <v>LULUS</v>
      </c>
      <c r="X145" s="21" t="s">
        <v>3994</v>
      </c>
      <c r="Y145" s="17" cm="1">
        <f t="array" ref="Y145">MAX(IF(REINDUKSI!$B$5:$B$1048576='Data Training 2022'!B145,REINDUKSI!$H$5:$H$1048576))</f>
        <v>0</v>
      </c>
      <c r="Z145" s="22" t="str">
        <f>IFERROR(VLOOKUP(B145,REINDUKSI!$B$5:$I$1048576,8,0),"")</f>
        <v/>
      </c>
      <c r="AA145" s="22" t="str">
        <f t="shared" si="12"/>
        <v/>
      </c>
      <c r="AB145" s="17" cm="1">
        <f t="array" ref="AB145">MAX(IF(BSA!$B$5:$B$1048576='Data Training 2022'!B145,BSA!$H$5:$H$1048576))</f>
        <v>0</v>
      </c>
      <c r="AC145" s="22" t="str">
        <f>IFERROR(VLOOKUP(B145,BSA!$B$5:$I$1048576,8,0),"")</f>
        <v/>
      </c>
      <c r="AD145" s="22" t="s">
        <v>3994</v>
      </c>
      <c r="AE145" s="22"/>
      <c r="AF145" s="22"/>
      <c r="AG145" s="22" t="str">
        <f t="shared" si="13"/>
        <v/>
      </c>
      <c r="AH145" s="17" cm="1">
        <f t="array" ref="AH145">MAX(IF(ISOLASI!$B$5:$B$1048576='Data Training 2022'!B145,ISOLASI!$H$5:$H$1048576))</f>
        <v>0</v>
      </c>
      <c r="AI145" s="22" t="str">
        <f>IFERROR(VLOOKUP(B145,ISOLASI!$B$5:$I$1048576,8,0),"")</f>
        <v/>
      </c>
      <c r="AJ145" s="22"/>
      <c r="AK145" s="17" cm="1">
        <f t="array" ref="AK145">MAX(IF('DEKAT AIR'!$B$5:$B$1048576='Data Training 2022'!B145,'DEKAT AIR'!$H$5:$H$1048576))</f>
        <v>0</v>
      </c>
      <c r="AL145" s="22" t="str">
        <f>IFERROR(VLOOKUP(B145,'DEKAT AIR'!$B$5:$I$1048576,8,0),"")</f>
        <v/>
      </c>
      <c r="AM145" s="22"/>
      <c r="AN145" s="17" cm="1">
        <f t="array" ref="AN145">MAX(IF(KETINGGIAN!$B$5:$B$1048576='Data Training 2022'!B145,KETINGGIAN!$H$5:$H$1048576))</f>
        <v>0</v>
      </c>
      <c r="AO145" s="22" t="str">
        <f>IFERROR(VLOOKUP(B145,KETINGGIAN!$B$5:$I$1048576,8,0),"")</f>
        <v/>
      </c>
      <c r="AP145" s="22"/>
      <c r="AQ145" s="22"/>
      <c r="AR145" s="22"/>
      <c r="AS145" s="22"/>
      <c r="AT145" s="17" cm="1">
        <f t="array" ref="AT145">MAX(IF(TOOLSKEEPER!$B$5:$B$1048576='Data Training 2022'!B145,TOOLSKEEPER!$H$5:$H$1048576))</f>
        <v>0</v>
      </c>
      <c r="AU145" s="22" t="str">
        <f>IFERROR(VLOOKUP(B145,TOOLSKEEPER!$B$5:$I$1048576,8,0),"")</f>
        <v/>
      </c>
    </row>
    <row r="146" spans="1:47">
      <c r="A146" s="22">
        <f t="shared" si="14"/>
        <v>141</v>
      </c>
      <c r="B146" s="21" t="str">
        <f t="shared" si="10"/>
        <v>00117136</v>
      </c>
      <c r="C146" s="21" t="s">
        <v>4053</v>
      </c>
      <c r="D146" s="22"/>
      <c r="E146" s="22" t="s">
        <v>3711</v>
      </c>
      <c r="F146" s="22" t="s">
        <v>1255</v>
      </c>
      <c r="G146" s="22" t="s">
        <v>1500</v>
      </c>
      <c r="H146" s="22" t="s">
        <v>328</v>
      </c>
      <c r="I146" s="22" t="s">
        <v>4028</v>
      </c>
      <c r="J146" s="22"/>
      <c r="K146" s="21" t="s">
        <v>3993</v>
      </c>
      <c r="L146" s="21" t="s">
        <v>460</v>
      </c>
      <c r="M146" s="21" t="s">
        <v>3994</v>
      </c>
      <c r="N146" s="21"/>
      <c r="O146" s="17" t="str">
        <f>IFERROR(VLOOKUP(B146,POP!$B$5:$I$1048576,7,0),"")</f>
        <v/>
      </c>
      <c r="P146" s="17" t="str">
        <f>IFERROR(VLOOKUP(B146,POM!$B$5:$I$1048576,7,0),"")</f>
        <v/>
      </c>
      <c r="Q146" s="10" t="str">
        <f>IFERROR(VLOOKUP(B146,POU!$B$5:$I$1048576,7,0),"")</f>
        <v/>
      </c>
      <c r="R146" s="21" t="str">
        <f t="shared" si="11"/>
        <v>TARGET</v>
      </c>
      <c r="S146" s="17">
        <f>IFERROR(VLOOKUP(B146,'PEMBEKALAN POP'!$B$5:$I$1048576,7,0),"")</f>
        <v>44569</v>
      </c>
      <c r="T146" s="22" t="str">
        <f>IFERROR(VLOOKUP(B146,'PEMBEKALAN POP'!$B$5:$I$1048576,8,0),"")</f>
        <v>LULUS</v>
      </c>
      <c r="U146" s="21" t="s">
        <v>3994</v>
      </c>
      <c r="V146" s="17" t="e" cm="1">
        <f t="array" ref="V146">MAX(IF(INDUKSI!$B$5:$B$1048576='Data Training 2022'!B146,INDUKSI!$H$5:$H$1048576))</f>
        <v>#N/A</v>
      </c>
      <c r="W146" s="22" t="str">
        <f>IFERROR(VLOOKUP(B146,INDUKSI!$B$5:$I$1048576,8,0),"")</f>
        <v>LULUS</v>
      </c>
      <c r="X146" s="21" t="s">
        <v>3994</v>
      </c>
      <c r="Y146" s="17" cm="1">
        <f t="array" ref="Y146">MAX(IF(REINDUKSI!$B$5:$B$1048576='Data Training 2022'!B146,REINDUKSI!$H$5:$H$1048576))</f>
        <v>44615</v>
      </c>
      <c r="Z146" s="22" t="str">
        <f>IFERROR(VLOOKUP(B146,REINDUKSI!$B$5:$I$1048576,8,0),"")</f>
        <v>LULUS</v>
      </c>
      <c r="AA146" s="22" t="str">
        <f t="shared" si="12"/>
        <v/>
      </c>
      <c r="AB146" s="17" cm="1">
        <f t="array" ref="AB146">MAX(IF(BSA!$B$5:$B$1048576='Data Training 2022'!B146,BSA!$H$5:$H$1048576))</f>
        <v>0</v>
      </c>
      <c r="AC146" s="22" t="str">
        <f>IFERROR(VLOOKUP(B146,BSA!$B$5:$I$1048576,8,0),"")</f>
        <v/>
      </c>
      <c r="AD146" s="22" t="s">
        <v>3994</v>
      </c>
      <c r="AE146" s="22"/>
      <c r="AF146" s="22"/>
      <c r="AG146" s="22" t="str">
        <f t="shared" si="13"/>
        <v/>
      </c>
      <c r="AH146" s="17" cm="1">
        <f t="array" ref="AH146">MAX(IF(ISOLASI!$B$5:$B$1048576='Data Training 2022'!B146,ISOLASI!$H$5:$H$1048576))</f>
        <v>44744</v>
      </c>
      <c r="AI146" s="22" t="str">
        <f>IFERROR(VLOOKUP(B146,ISOLASI!$B$5:$I$1048576,8,0),"")</f>
        <v>LULUS</v>
      </c>
      <c r="AJ146" s="22"/>
      <c r="AK146" s="17" cm="1">
        <f t="array" ref="AK146">MAX(IF('DEKAT AIR'!$B$5:$B$1048576='Data Training 2022'!B146,'DEKAT AIR'!$H$5:$H$1048576))</f>
        <v>0</v>
      </c>
      <c r="AL146" s="22" t="str">
        <f>IFERROR(VLOOKUP(B146,'DEKAT AIR'!$B$5:$I$1048576,8,0),"")</f>
        <v/>
      </c>
      <c r="AM146" s="22" t="s">
        <v>3994</v>
      </c>
      <c r="AN146" s="17" cm="1">
        <f t="array" ref="AN146">MAX(IF(KETINGGIAN!$B$5:$B$1048576='Data Training 2022'!B146,KETINGGIAN!$H$5:$H$1048576))</f>
        <v>44744</v>
      </c>
      <c r="AO146" s="22" t="str">
        <f>IFERROR(VLOOKUP(B146,KETINGGIAN!$B$5:$I$1048576,8,0),"")</f>
        <v>LULUS</v>
      </c>
      <c r="AP146" s="22"/>
      <c r="AQ146" s="22"/>
      <c r="AR146" s="22"/>
      <c r="AS146" s="22"/>
      <c r="AT146" s="17" cm="1">
        <f t="array" ref="AT146">MAX(IF(TOOLSKEEPER!$B$5:$B$1048576='Data Training 2022'!B146,TOOLSKEEPER!$H$5:$H$1048576))</f>
        <v>0</v>
      </c>
      <c r="AU146" s="22" t="str">
        <f>IFERROR(VLOOKUP(B146,TOOLSKEEPER!$B$5:$I$1048576,8,0),"")</f>
        <v/>
      </c>
    </row>
    <row r="147" spans="1:47">
      <c r="A147" s="22">
        <f t="shared" si="14"/>
        <v>142</v>
      </c>
      <c r="B147" s="21" t="str">
        <f t="shared" ref="B147:B216" si="15">TEXT(C147,"00000000")</f>
        <v>00117342</v>
      </c>
      <c r="C147" s="21" t="s">
        <v>4054</v>
      </c>
      <c r="D147" s="22"/>
      <c r="E147" s="22" t="s">
        <v>2506</v>
      </c>
      <c r="F147" s="22" t="s">
        <v>1255</v>
      </c>
      <c r="G147" s="22" t="s">
        <v>1500</v>
      </c>
      <c r="H147" s="22" t="s">
        <v>328</v>
      </c>
      <c r="I147" s="22" t="s">
        <v>4028</v>
      </c>
      <c r="J147" s="22"/>
      <c r="K147" s="21" t="s">
        <v>3993</v>
      </c>
      <c r="L147" s="21" t="s">
        <v>460</v>
      </c>
      <c r="M147" s="21" t="s">
        <v>3994</v>
      </c>
      <c r="N147" s="21"/>
      <c r="O147" s="17" t="str">
        <f>IFERROR(VLOOKUP(B147,POP!$B$5:$I$1048576,7,0),"")</f>
        <v/>
      </c>
      <c r="P147" s="17" t="str">
        <f>IFERROR(VLOOKUP(B147,POM!$B$5:$I$1048576,7,0),"")</f>
        <v/>
      </c>
      <c r="Q147" s="10" t="str">
        <f>IFERROR(VLOOKUP(B147,POU!$B$5:$I$1048576,7,0),"")</f>
        <v/>
      </c>
      <c r="R147" s="21" t="str">
        <f t="shared" si="11"/>
        <v>TARGET</v>
      </c>
      <c r="S147" s="17">
        <f>IFERROR(VLOOKUP(B147,'PEMBEKALAN POP'!$B$5:$I$1048576,7,0),"")</f>
        <v>44572</v>
      </c>
      <c r="T147" s="22" t="str">
        <f>IFERROR(VLOOKUP(B147,'PEMBEKALAN POP'!$B$5:$I$1048576,8,0),"")</f>
        <v>LULUS</v>
      </c>
      <c r="U147" s="21" t="s">
        <v>3994</v>
      </c>
      <c r="V147" s="17" t="e" cm="1">
        <f t="array" ref="V147">MAX(IF(INDUKSI!$B$5:$B$1048576='Data Training 2022'!B147,INDUKSI!$H$5:$H$1048576))</f>
        <v>#N/A</v>
      </c>
      <c r="W147" s="22" t="str">
        <f>IFERROR(VLOOKUP(B147,INDUKSI!$B$5:$I$1048576,8,0),"")</f>
        <v>LULUS</v>
      </c>
      <c r="X147" s="21" t="s">
        <v>3994</v>
      </c>
      <c r="Y147" s="17" cm="1">
        <f t="array" ref="Y147">MAX(IF(REINDUKSI!$B$5:$B$1048576='Data Training 2022'!B147,REINDUKSI!$H$5:$H$1048576))</f>
        <v>44768</v>
      </c>
      <c r="Z147" s="22" t="str">
        <f>IFERROR(VLOOKUP(B147,REINDUKSI!$B$5:$I$1048576,8,0),"")</f>
        <v>LULUS</v>
      </c>
      <c r="AA147" s="22" t="str">
        <f t="shared" si="12"/>
        <v/>
      </c>
      <c r="AB147" s="17" cm="1">
        <f t="array" ref="AB147">MAX(IF(BSA!$B$5:$B$1048576='Data Training 2022'!B147,BSA!$H$5:$H$1048576))</f>
        <v>0</v>
      </c>
      <c r="AC147" s="22" t="str">
        <f>IFERROR(VLOOKUP(B147,BSA!$B$5:$I$1048576,8,0),"")</f>
        <v/>
      </c>
      <c r="AD147" s="22" t="s">
        <v>3994</v>
      </c>
      <c r="AE147" s="22"/>
      <c r="AF147" s="22"/>
      <c r="AG147" s="22" t="str">
        <f t="shared" si="13"/>
        <v/>
      </c>
      <c r="AH147" s="17" cm="1">
        <f t="array" ref="AH147">MAX(IF(ISOLASI!$B$5:$B$1048576='Data Training 2022'!B147,ISOLASI!$H$5:$H$1048576))</f>
        <v>0</v>
      </c>
      <c r="AI147" s="22" t="str">
        <f>IFERROR(VLOOKUP(B147,ISOLASI!$B$5:$I$1048576,8,0),"")</f>
        <v/>
      </c>
      <c r="AJ147" s="22"/>
      <c r="AK147" s="17" cm="1">
        <f t="array" ref="AK147">MAX(IF('DEKAT AIR'!$B$5:$B$1048576='Data Training 2022'!B147,'DEKAT AIR'!$H$5:$H$1048576))</f>
        <v>0</v>
      </c>
      <c r="AL147" s="22" t="str">
        <f>IFERROR(VLOOKUP(B147,'DEKAT AIR'!$B$5:$I$1048576,8,0),"")</f>
        <v/>
      </c>
      <c r="AM147" s="22"/>
      <c r="AN147" s="17" cm="1">
        <f t="array" ref="AN147">MAX(IF(KETINGGIAN!$B$5:$B$1048576='Data Training 2022'!B147,KETINGGIAN!$H$5:$H$1048576))</f>
        <v>0</v>
      </c>
      <c r="AO147" s="22" t="str">
        <f>IFERROR(VLOOKUP(B147,KETINGGIAN!$B$5:$I$1048576,8,0),"")</f>
        <v/>
      </c>
      <c r="AP147" s="22"/>
      <c r="AQ147" s="22"/>
      <c r="AR147" s="22"/>
      <c r="AS147" s="22"/>
      <c r="AT147" s="17" cm="1">
        <f t="array" ref="AT147">MAX(IF(TOOLSKEEPER!$B$5:$B$1048576='Data Training 2022'!B147,TOOLSKEEPER!$H$5:$H$1048576))</f>
        <v>0</v>
      </c>
      <c r="AU147" s="22" t="str">
        <f>IFERROR(VLOOKUP(B147,TOOLSKEEPER!$B$5:$I$1048576,8,0),"")</f>
        <v/>
      </c>
    </row>
    <row r="148" spans="1:47">
      <c r="A148" s="22">
        <f t="shared" si="14"/>
        <v>143</v>
      </c>
      <c r="B148" s="21" t="str">
        <f t="shared" si="15"/>
        <v>80002761</v>
      </c>
      <c r="C148" s="21" t="s">
        <v>1884</v>
      </c>
      <c r="D148" s="22"/>
      <c r="E148" s="22" t="s">
        <v>1885</v>
      </c>
      <c r="F148" s="22" t="s">
        <v>1255</v>
      </c>
      <c r="G148" s="22" t="s">
        <v>1500</v>
      </c>
      <c r="H148" s="22" t="s">
        <v>328</v>
      </c>
      <c r="I148" s="22" t="s">
        <v>4028</v>
      </c>
      <c r="J148" s="22"/>
      <c r="K148" s="21" t="s">
        <v>3993</v>
      </c>
      <c r="L148" s="21" t="s">
        <v>460</v>
      </c>
      <c r="M148" s="21" t="s">
        <v>3994</v>
      </c>
      <c r="N148" s="21" t="s">
        <v>3995</v>
      </c>
      <c r="O148" s="17">
        <f>IFERROR(VLOOKUP(B148,POP!$B$5:$I$1048576,7,0),"")</f>
        <v>43039</v>
      </c>
      <c r="P148" s="17" t="str">
        <f>IFERROR(VLOOKUP(B148,POM!$B$5:$I$1048576,7,0),"")</f>
        <v/>
      </c>
      <c r="Q148" s="10" t="str">
        <f>IFERROR(VLOOKUP(B148,POU!$B$5:$I$1048576,7,0),"")</f>
        <v/>
      </c>
      <c r="R148" s="21" t="str">
        <f t="shared" si="11"/>
        <v/>
      </c>
      <c r="S148" s="17" t="str">
        <f>IFERROR(VLOOKUP(B148,'PEMBEKALAN POP'!$B$5:$I$1048576,7,0),"")</f>
        <v/>
      </c>
      <c r="T148" s="22" t="str">
        <f>IFERROR(VLOOKUP(B148,'PEMBEKALAN POP'!$B$5:$I$1048576,8,0),"")</f>
        <v/>
      </c>
      <c r="U148" s="21" t="s">
        <v>3994</v>
      </c>
      <c r="V148" s="17" t="e" cm="1">
        <f t="array" ref="V148">MAX(IF(INDUKSI!$B$5:$B$1048576='Data Training 2022'!B148,INDUKSI!$H$5:$H$1048576))</f>
        <v>#N/A</v>
      </c>
      <c r="W148" s="22" t="str">
        <f>IFERROR(VLOOKUP(B148,INDUKSI!$B$5:$I$1048576,8,0),"")</f>
        <v>LULUS</v>
      </c>
      <c r="X148" s="21" t="s">
        <v>3994</v>
      </c>
      <c r="Y148" s="17" cm="1">
        <f t="array" ref="Y148">MAX(IF(REINDUKSI!$B$5:$B$1048576='Data Training 2022'!B148,REINDUKSI!$H$5:$H$1048576))</f>
        <v>0</v>
      </c>
      <c r="Z148" s="22" t="str">
        <f>IFERROR(VLOOKUP(B148,REINDUKSI!$B$5:$I$1048576,8,0),"")</f>
        <v/>
      </c>
      <c r="AA148" s="22" t="str">
        <f t="shared" si="12"/>
        <v/>
      </c>
      <c r="AB148" s="17" cm="1">
        <f t="array" ref="AB148">MAX(IF(BSA!$B$5:$B$1048576='Data Training 2022'!B148,BSA!$H$5:$H$1048576))</f>
        <v>0</v>
      </c>
      <c r="AC148" s="22" t="str">
        <f>IFERROR(VLOOKUP(B148,BSA!$B$5:$I$1048576,8,0),"")</f>
        <v/>
      </c>
      <c r="AD148" s="22" t="s">
        <v>3994</v>
      </c>
      <c r="AE148" s="22"/>
      <c r="AF148" s="22"/>
      <c r="AG148" s="22" t="str">
        <f t="shared" si="13"/>
        <v/>
      </c>
      <c r="AH148" s="17" cm="1">
        <f t="array" ref="AH148">MAX(IF(ISOLASI!$B$5:$B$1048576='Data Training 2022'!B148,ISOLASI!$H$5:$H$1048576))</f>
        <v>0</v>
      </c>
      <c r="AI148" s="22" t="str">
        <f>IFERROR(VLOOKUP(B148,ISOLASI!$B$5:$I$1048576,8,0),"")</f>
        <v/>
      </c>
      <c r="AJ148" s="22"/>
      <c r="AK148" s="17" cm="1">
        <f t="array" ref="AK148">MAX(IF('DEKAT AIR'!$B$5:$B$1048576='Data Training 2022'!B148,'DEKAT AIR'!$H$5:$H$1048576))</f>
        <v>0</v>
      </c>
      <c r="AL148" s="22" t="str">
        <f>IFERROR(VLOOKUP(B148,'DEKAT AIR'!$B$5:$I$1048576,8,0),"")</f>
        <v/>
      </c>
      <c r="AM148" s="22"/>
      <c r="AN148" s="17" cm="1">
        <f t="array" ref="AN148">MAX(IF(KETINGGIAN!$B$5:$B$1048576='Data Training 2022'!B148,KETINGGIAN!$H$5:$H$1048576))</f>
        <v>0</v>
      </c>
      <c r="AO148" s="22" t="str">
        <f>IFERROR(VLOOKUP(B148,KETINGGIAN!$B$5:$I$1048576,8,0),"")</f>
        <v/>
      </c>
      <c r="AP148" s="22"/>
      <c r="AQ148" s="22"/>
      <c r="AR148" s="22"/>
      <c r="AS148" s="22"/>
      <c r="AT148" s="17" cm="1">
        <f t="array" ref="AT148">MAX(IF(TOOLSKEEPER!$B$5:$B$1048576='Data Training 2022'!B148,TOOLSKEEPER!$H$5:$H$1048576))</f>
        <v>0</v>
      </c>
      <c r="AU148" s="22" t="str">
        <f>IFERROR(VLOOKUP(B148,TOOLSKEEPER!$B$5:$I$1048576,8,0),"")</f>
        <v/>
      </c>
    </row>
    <row r="149" spans="1:47">
      <c r="A149" s="22">
        <f t="shared" si="14"/>
        <v>144</v>
      </c>
      <c r="B149" s="21" t="str">
        <f t="shared" si="15"/>
        <v>00117397</v>
      </c>
      <c r="C149" s="21" t="s">
        <v>4055</v>
      </c>
      <c r="D149" s="22"/>
      <c r="E149" s="22" t="s">
        <v>1951</v>
      </c>
      <c r="F149" s="22" t="s">
        <v>1255</v>
      </c>
      <c r="G149" s="22" t="s">
        <v>1500</v>
      </c>
      <c r="H149" s="22" t="s">
        <v>328</v>
      </c>
      <c r="I149" s="22" t="s">
        <v>4028</v>
      </c>
      <c r="J149" s="22"/>
      <c r="K149" s="21" t="s">
        <v>3993</v>
      </c>
      <c r="L149" s="21" t="s">
        <v>460</v>
      </c>
      <c r="M149" s="21" t="s">
        <v>3994</v>
      </c>
      <c r="N149" s="21" t="s">
        <v>3995</v>
      </c>
      <c r="O149" s="17">
        <f>IFERROR(VLOOKUP(B149,POP!$B$5:$I$1048576,7,0),"")</f>
        <v>44404</v>
      </c>
      <c r="P149" s="17" t="str">
        <f>IFERROR(VLOOKUP(B149,POM!$B$5:$I$1048576,7,0),"")</f>
        <v/>
      </c>
      <c r="Q149" s="10" t="str">
        <f>IFERROR(VLOOKUP(B149,POU!$B$5:$I$1048576,7,0),"")</f>
        <v/>
      </c>
      <c r="R149" s="21" t="str">
        <f t="shared" si="11"/>
        <v/>
      </c>
      <c r="S149" s="17" t="str">
        <f>IFERROR(VLOOKUP(B149,'PEMBEKALAN POP'!$B$5:$I$1048576,7,0),"")</f>
        <v/>
      </c>
      <c r="T149" s="22" t="str">
        <f>IFERROR(VLOOKUP(B149,'PEMBEKALAN POP'!$B$5:$I$1048576,8,0),"")</f>
        <v/>
      </c>
      <c r="U149" s="21" t="s">
        <v>3994</v>
      </c>
      <c r="V149" s="17" t="e" cm="1">
        <f t="array" ref="V149">MAX(IF(INDUKSI!$B$5:$B$1048576='Data Training 2022'!B149,INDUKSI!$H$5:$H$1048576))</f>
        <v>#N/A</v>
      </c>
      <c r="W149" s="22" t="str">
        <f>IFERROR(VLOOKUP(B149,INDUKSI!$B$5:$I$1048576,8,0),"")</f>
        <v>LULUS</v>
      </c>
      <c r="X149" s="21" t="s">
        <v>3994</v>
      </c>
      <c r="Y149" s="17" cm="1">
        <f t="array" ref="Y149">MAX(IF(REINDUKSI!$B$5:$B$1048576='Data Training 2022'!B149,REINDUKSI!$H$5:$H$1048576))</f>
        <v>44726</v>
      </c>
      <c r="Z149" s="22" t="str">
        <f>IFERROR(VLOOKUP(B149,REINDUKSI!$B$5:$I$1048576,8,0),"")</f>
        <v>LULUS</v>
      </c>
      <c r="AA149" s="22" t="str">
        <f t="shared" si="12"/>
        <v/>
      </c>
      <c r="AB149" s="17" cm="1">
        <f t="array" ref="AB149">MAX(IF(BSA!$B$5:$B$1048576='Data Training 2022'!B149,BSA!$H$5:$H$1048576))</f>
        <v>0</v>
      </c>
      <c r="AC149" s="22" t="str">
        <f>IFERROR(VLOOKUP(B149,BSA!$B$5:$I$1048576,8,0),"")</f>
        <v/>
      </c>
      <c r="AD149" s="22" t="s">
        <v>3994</v>
      </c>
      <c r="AE149" s="22"/>
      <c r="AF149" s="22"/>
      <c r="AG149" s="22" t="str">
        <f t="shared" si="13"/>
        <v/>
      </c>
      <c r="AH149" s="17" cm="1">
        <f t="array" ref="AH149">MAX(IF(ISOLASI!$B$5:$B$1048576='Data Training 2022'!B149,ISOLASI!$H$5:$H$1048576))</f>
        <v>44737</v>
      </c>
      <c r="AI149" s="22" t="str">
        <f>IFERROR(VLOOKUP(B149,ISOLASI!$B$5:$I$1048576,8,0),"")</f>
        <v>LULUS</v>
      </c>
      <c r="AJ149" s="22"/>
      <c r="AK149" s="17" cm="1">
        <f t="array" ref="AK149">MAX(IF('DEKAT AIR'!$B$5:$B$1048576='Data Training 2022'!B149,'DEKAT AIR'!$H$5:$H$1048576))</f>
        <v>0</v>
      </c>
      <c r="AL149" s="22" t="str">
        <f>IFERROR(VLOOKUP(B149,'DEKAT AIR'!$B$5:$I$1048576,8,0),"")</f>
        <v/>
      </c>
      <c r="AM149" s="22" t="s">
        <v>3994</v>
      </c>
      <c r="AN149" s="17" cm="1">
        <f t="array" ref="AN149">MAX(IF(KETINGGIAN!$B$5:$B$1048576='Data Training 2022'!B149,KETINGGIAN!$H$5:$H$1048576))</f>
        <v>44737</v>
      </c>
      <c r="AO149" s="22" t="str">
        <f>IFERROR(VLOOKUP(B149,KETINGGIAN!$B$5:$I$1048576,8,0),"")</f>
        <v>LULUS</v>
      </c>
      <c r="AP149" s="22"/>
      <c r="AQ149" s="22"/>
      <c r="AR149" s="22"/>
      <c r="AS149" s="22"/>
      <c r="AT149" s="17" cm="1">
        <f t="array" ref="AT149">MAX(IF(TOOLSKEEPER!$B$5:$B$1048576='Data Training 2022'!B149,TOOLSKEEPER!$H$5:$H$1048576))</f>
        <v>0</v>
      </c>
      <c r="AU149" s="22" t="str">
        <f>IFERROR(VLOOKUP(B149,TOOLSKEEPER!$B$5:$I$1048576,8,0),"")</f>
        <v/>
      </c>
    </row>
    <row r="150" spans="1:47">
      <c r="A150" s="22">
        <f t="shared" si="14"/>
        <v>145</v>
      </c>
      <c r="B150" s="21" t="str">
        <f t="shared" si="15"/>
        <v>00118293</v>
      </c>
      <c r="C150" s="21" t="s">
        <v>4056</v>
      </c>
      <c r="D150" s="22"/>
      <c r="E150" s="22" t="s">
        <v>3083</v>
      </c>
      <c r="F150" s="22" t="s">
        <v>1255</v>
      </c>
      <c r="G150" s="22" t="s">
        <v>1500</v>
      </c>
      <c r="H150" s="22" t="s">
        <v>328</v>
      </c>
      <c r="I150" s="22" t="s">
        <v>4028</v>
      </c>
      <c r="J150" s="22"/>
      <c r="K150" s="21" t="s">
        <v>3993</v>
      </c>
      <c r="L150" s="21" t="s">
        <v>460</v>
      </c>
      <c r="M150" s="21" t="s">
        <v>3994</v>
      </c>
      <c r="N150" s="21" t="s">
        <v>3995</v>
      </c>
      <c r="O150" s="17">
        <f>IFERROR(VLOOKUP(B150,POP!$B$5:$I$1048576,7,0),"")</f>
        <v>44691</v>
      </c>
      <c r="P150" s="17" t="str">
        <f>IFERROR(VLOOKUP(B150,POM!$B$5:$I$1048576,7,0),"")</f>
        <v/>
      </c>
      <c r="Q150" s="10" t="str">
        <f>IFERROR(VLOOKUP(B150,POU!$B$5:$I$1048576,7,0),"")</f>
        <v/>
      </c>
      <c r="R150" s="21" t="str">
        <f t="shared" si="11"/>
        <v/>
      </c>
      <c r="S150" s="17" t="str">
        <f>IFERROR(VLOOKUP(B150,'PEMBEKALAN POP'!$B$5:$I$1048576,7,0),"")</f>
        <v/>
      </c>
      <c r="T150" s="22" t="str">
        <f>IFERROR(VLOOKUP(B150,'PEMBEKALAN POP'!$B$5:$I$1048576,8,0),"")</f>
        <v/>
      </c>
      <c r="U150" s="21" t="s">
        <v>3994</v>
      </c>
      <c r="V150" s="17" t="e" cm="1">
        <f t="array" ref="V150">MAX(IF(INDUKSI!$B$5:$B$1048576='Data Training 2022'!B150,INDUKSI!$H$5:$H$1048576))</f>
        <v>#N/A</v>
      </c>
      <c r="W150" s="22" t="str">
        <f>IFERROR(VLOOKUP(B150,INDUKSI!$B$5:$I$1048576,8,0),"")</f>
        <v/>
      </c>
      <c r="X150" s="21" t="s">
        <v>3994</v>
      </c>
      <c r="Y150" s="17" cm="1">
        <f t="array" ref="Y150">MAX(IF(REINDUKSI!$B$5:$B$1048576='Data Training 2022'!B150,REINDUKSI!$H$5:$H$1048576))</f>
        <v>44552</v>
      </c>
      <c r="Z150" s="22" t="str">
        <f>IFERROR(VLOOKUP(B150,REINDUKSI!$B$5:$I$1048576,8,0),"")</f>
        <v>LULUS</v>
      </c>
      <c r="AA150" s="22" t="str">
        <f t="shared" si="12"/>
        <v/>
      </c>
      <c r="AB150" s="17" cm="1">
        <f t="array" ref="AB150">MAX(IF(BSA!$B$5:$B$1048576='Data Training 2022'!B150,BSA!$H$5:$H$1048576))</f>
        <v>0</v>
      </c>
      <c r="AC150" s="22" t="str">
        <f>IFERROR(VLOOKUP(B150,BSA!$B$5:$I$1048576,8,0),"")</f>
        <v/>
      </c>
      <c r="AD150" s="22" t="s">
        <v>3994</v>
      </c>
      <c r="AE150" s="22"/>
      <c r="AF150" s="22"/>
      <c r="AG150" s="22" t="str">
        <f t="shared" si="13"/>
        <v/>
      </c>
      <c r="AH150" s="17" cm="1">
        <f t="array" ref="AH150">MAX(IF(ISOLASI!$B$5:$B$1048576='Data Training 2022'!B150,ISOLASI!$H$5:$H$1048576))</f>
        <v>44324</v>
      </c>
      <c r="AI150" s="22" t="str">
        <f>IFERROR(VLOOKUP(B150,ISOLASI!$B$5:$I$1048576,8,0),"")</f>
        <v>LULUS</v>
      </c>
      <c r="AJ150" s="22"/>
      <c r="AK150" s="17" cm="1">
        <f t="array" ref="AK150">MAX(IF('DEKAT AIR'!$B$5:$B$1048576='Data Training 2022'!B150,'DEKAT AIR'!$H$5:$H$1048576))</f>
        <v>0</v>
      </c>
      <c r="AL150" s="22" t="str">
        <f>IFERROR(VLOOKUP(B150,'DEKAT AIR'!$B$5:$I$1048576,8,0),"")</f>
        <v/>
      </c>
      <c r="AM150" s="22"/>
      <c r="AN150" s="17" cm="1">
        <f t="array" ref="AN150">MAX(IF(KETINGGIAN!$B$5:$B$1048576='Data Training 2022'!B150,KETINGGIAN!$H$5:$H$1048576))</f>
        <v>0</v>
      </c>
      <c r="AO150" s="22" t="str">
        <f>IFERROR(VLOOKUP(B150,KETINGGIAN!$B$5:$I$1048576,8,0),"")</f>
        <v/>
      </c>
      <c r="AP150" s="22"/>
      <c r="AQ150" s="22"/>
      <c r="AR150" s="22"/>
      <c r="AS150" s="22"/>
      <c r="AT150" s="17" cm="1">
        <f t="array" ref="AT150">MAX(IF(TOOLSKEEPER!$B$5:$B$1048576='Data Training 2022'!B150,TOOLSKEEPER!$H$5:$H$1048576))</f>
        <v>0</v>
      </c>
      <c r="AU150" s="22" t="str">
        <f>IFERROR(VLOOKUP(B150,TOOLSKEEPER!$B$5:$I$1048576,8,0),"")</f>
        <v/>
      </c>
    </row>
    <row r="151" spans="1:47">
      <c r="A151" s="22">
        <f t="shared" si="14"/>
        <v>146</v>
      </c>
      <c r="B151" s="21" t="str">
        <f t="shared" si="15"/>
        <v>80002397</v>
      </c>
      <c r="C151" s="21" t="s">
        <v>3513</v>
      </c>
      <c r="D151" s="22"/>
      <c r="E151" s="22" t="s">
        <v>3514</v>
      </c>
      <c r="F151" s="22" t="s">
        <v>1255</v>
      </c>
      <c r="G151" s="22" t="s">
        <v>1500</v>
      </c>
      <c r="H151" s="22" t="s">
        <v>328</v>
      </c>
      <c r="I151" s="22" t="s">
        <v>4028</v>
      </c>
      <c r="J151" s="22"/>
      <c r="K151" s="21" t="s">
        <v>3993</v>
      </c>
      <c r="L151" s="21" t="s">
        <v>460</v>
      </c>
      <c r="M151" s="21" t="s">
        <v>3994</v>
      </c>
      <c r="N151" s="21"/>
      <c r="O151" s="17" t="str">
        <f>IFERROR(VLOOKUP(B151,POP!$B$5:$I$1048576,7,0),"")</f>
        <v/>
      </c>
      <c r="P151" s="17" t="str">
        <f>IFERROR(VLOOKUP(B151,POM!$B$5:$I$1048576,7,0),"")</f>
        <v/>
      </c>
      <c r="Q151" s="10" t="str">
        <f>IFERROR(VLOOKUP(B151,POU!$B$5:$I$1048576,7,0),"")</f>
        <v/>
      </c>
      <c r="R151" s="21" t="str">
        <f t="shared" si="11"/>
        <v>TARGET</v>
      </c>
      <c r="S151" s="17" t="str">
        <f>IFERROR(VLOOKUP(B151,'PEMBEKALAN POP'!$B$5:$I$1048576,7,0),"")</f>
        <v/>
      </c>
      <c r="T151" s="22" t="str">
        <f>IFERROR(VLOOKUP(B151,'PEMBEKALAN POP'!$B$5:$I$1048576,8,0),"")</f>
        <v/>
      </c>
      <c r="U151" s="21" t="s">
        <v>3994</v>
      </c>
      <c r="V151" s="17" t="e" cm="1">
        <f t="array" ref="V151">MAX(IF(INDUKSI!$B$5:$B$1048576='Data Training 2022'!B151,INDUKSI!$H$5:$H$1048576))</f>
        <v>#N/A</v>
      </c>
      <c r="W151" s="22" t="str">
        <f>IFERROR(VLOOKUP(B151,INDUKSI!$B$5:$I$1048576,8,0),"")</f>
        <v>LULUS</v>
      </c>
      <c r="X151" s="21" t="s">
        <v>3994</v>
      </c>
      <c r="Y151" s="17" cm="1">
        <f t="array" ref="Y151">MAX(IF(REINDUKSI!$B$5:$B$1048576='Data Training 2022'!B151,REINDUKSI!$H$5:$H$1048576))</f>
        <v>0</v>
      </c>
      <c r="Z151" s="22" t="str">
        <f>IFERROR(VLOOKUP(B151,REINDUKSI!$B$5:$I$1048576,8,0),"")</f>
        <v/>
      </c>
      <c r="AA151" s="22" t="str">
        <f t="shared" si="12"/>
        <v/>
      </c>
      <c r="AB151" s="17" cm="1">
        <f t="array" ref="AB151">MAX(IF(BSA!$B$5:$B$1048576='Data Training 2022'!B151,BSA!$H$5:$H$1048576))</f>
        <v>0</v>
      </c>
      <c r="AC151" s="22" t="str">
        <f>IFERROR(VLOOKUP(B151,BSA!$B$5:$I$1048576,8,0),"")</f>
        <v/>
      </c>
      <c r="AD151" s="22" t="s">
        <v>3994</v>
      </c>
      <c r="AE151" s="22"/>
      <c r="AF151" s="22"/>
      <c r="AG151" s="22" t="str">
        <f t="shared" si="13"/>
        <v/>
      </c>
      <c r="AH151" s="17" cm="1">
        <f t="array" ref="AH151">MAX(IF(ISOLASI!$B$5:$B$1048576='Data Training 2022'!B151,ISOLASI!$H$5:$H$1048576))</f>
        <v>44529</v>
      </c>
      <c r="AI151" s="22" t="str">
        <f>IFERROR(VLOOKUP(B151,ISOLASI!$B$5:$I$1048576,8,0),"")</f>
        <v>LULUS</v>
      </c>
      <c r="AJ151" s="22"/>
      <c r="AK151" s="17" cm="1">
        <f t="array" ref="AK151">MAX(IF('DEKAT AIR'!$B$5:$B$1048576='Data Training 2022'!B151,'DEKAT AIR'!$H$5:$H$1048576))</f>
        <v>0</v>
      </c>
      <c r="AL151" s="22" t="str">
        <f>IFERROR(VLOOKUP(B151,'DEKAT AIR'!$B$5:$I$1048576,8,0),"")</f>
        <v/>
      </c>
      <c r="AM151" s="22"/>
      <c r="AN151" s="17" cm="1">
        <f t="array" ref="AN151">MAX(IF(KETINGGIAN!$B$5:$B$1048576='Data Training 2022'!B151,KETINGGIAN!$H$5:$H$1048576))</f>
        <v>0</v>
      </c>
      <c r="AO151" s="22" t="str">
        <f>IFERROR(VLOOKUP(B151,KETINGGIAN!$B$5:$I$1048576,8,0),"")</f>
        <v/>
      </c>
      <c r="AP151" s="22"/>
      <c r="AQ151" s="22"/>
      <c r="AR151" s="22"/>
      <c r="AS151" s="22"/>
      <c r="AT151" s="17" cm="1">
        <f t="array" ref="AT151">MAX(IF(TOOLSKEEPER!$B$5:$B$1048576='Data Training 2022'!B151,TOOLSKEEPER!$H$5:$H$1048576))</f>
        <v>0</v>
      </c>
      <c r="AU151" s="22" t="str">
        <f>IFERROR(VLOOKUP(B151,TOOLSKEEPER!$B$5:$I$1048576,8,0),"")</f>
        <v/>
      </c>
    </row>
    <row r="152" spans="1:47">
      <c r="A152" s="22">
        <f t="shared" si="14"/>
        <v>147</v>
      </c>
      <c r="B152" s="21" t="str">
        <f t="shared" si="15"/>
        <v>80002106</v>
      </c>
      <c r="C152" s="21" t="s">
        <v>3155</v>
      </c>
      <c r="D152" s="22"/>
      <c r="E152" s="22" t="s">
        <v>3156</v>
      </c>
      <c r="F152" s="22" t="s">
        <v>1255</v>
      </c>
      <c r="G152" s="22" t="s">
        <v>1500</v>
      </c>
      <c r="H152" s="22" t="s">
        <v>328</v>
      </c>
      <c r="I152" s="22" t="s">
        <v>4028</v>
      </c>
      <c r="J152" s="22"/>
      <c r="K152" s="21" t="s">
        <v>3993</v>
      </c>
      <c r="L152" s="21" t="s">
        <v>460</v>
      </c>
      <c r="M152" s="21" t="s">
        <v>3994</v>
      </c>
      <c r="N152" s="21"/>
      <c r="O152" s="17" t="str">
        <f>IFERROR(VLOOKUP(B152,POP!$B$5:$I$1048576,7,0),"")</f>
        <v/>
      </c>
      <c r="P152" s="17" t="str">
        <f>IFERROR(VLOOKUP(B152,POM!$B$5:$I$1048576,7,0),"")</f>
        <v/>
      </c>
      <c r="Q152" s="10" t="str">
        <f>IFERROR(VLOOKUP(B152,POU!$B$5:$I$1048576,7,0),"")</f>
        <v/>
      </c>
      <c r="R152" s="21" t="str">
        <f t="shared" si="11"/>
        <v>TARGET</v>
      </c>
      <c r="S152" s="17">
        <f>IFERROR(VLOOKUP(B152,'PEMBEKALAN POP'!$B$5:$I$1048576,7,0),"")</f>
        <v>44575</v>
      </c>
      <c r="T152" s="22" t="str">
        <f>IFERROR(VLOOKUP(B152,'PEMBEKALAN POP'!$B$5:$I$1048576,8,0),"")</f>
        <v>LULUS</v>
      </c>
      <c r="U152" s="21" t="s">
        <v>3994</v>
      </c>
      <c r="V152" s="17" t="e" cm="1">
        <f t="array" ref="V152">MAX(IF(INDUKSI!$B$5:$B$1048576='Data Training 2022'!B152,INDUKSI!$H$5:$H$1048576))</f>
        <v>#N/A</v>
      </c>
      <c r="W152" s="22" t="str">
        <f>IFERROR(VLOOKUP(B152,INDUKSI!$B$5:$I$1048576,8,0),"")</f>
        <v>LULUS</v>
      </c>
      <c r="X152" s="21" t="s">
        <v>3994</v>
      </c>
      <c r="Y152" s="17" cm="1">
        <f t="array" ref="Y152">MAX(IF(REINDUKSI!$B$5:$B$1048576='Data Training 2022'!B152,REINDUKSI!$H$5:$H$1048576))</f>
        <v>44609</v>
      </c>
      <c r="Z152" s="22" t="str">
        <f>IFERROR(VLOOKUP(B152,REINDUKSI!$B$5:$I$1048576,8,0),"")</f>
        <v>LULUS</v>
      </c>
      <c r="AA152" s="22" t="str">
        <f t="shared" si="12"/>
        <v/>
      </c>
      <c r="AB152" s="17" cm="1">
        <f t="array" ref="AB152">MAX(IF(BSA!$B$5:$B$1048576='Data Training 2022'!B152,BSA!$H$5:$H$1048576))</f>
        <v>0</v>
      </c>
      <c r="AC152" s="22" t="str">
        <f>IFERROR(VLOOKUP(B152,BSA!$B$5:$I$1048576,8,0),"")</f>
        <v/>
      </c>
      <c r="AD152" s="22" t="s">
        <v>3994</v>
      </c>
      <c r="AE152" s="22"/>
      <c r="AF152" s="22"/>
      <c r="AG152" s="22" t="str">
        <f t="shared" si="13"/>
        <v/>
      </c>
      <c r="AH152" s="17" cm="1">
        <f t="array" ref="AH152">MAX(IF(ISOLASI!$B$5:$B$1048576='Data Training 2022'!B152,ISOLASI!$H$5:$H$1048576))</f>
        <v>44499</v>
      </c>
      <c r="AI152" s="22" t="str">
        <f>IFERROR(VLOOKUP(B152,ISOLASI!$B$5:$I$1048576,8,0),"")</f>
        <v>LULUS</v>
      </c>
      <c r="AJ152" s="22"/>
      <c r="AK152" s="17" cm="1">
        <f t="array" ref="AK152">MAX(IF('DEKAT AIR'!$B$5:$B$1048576='Data Training 2022'!B152,'DEKAT AIR'!$H$5:$H$1048576))</f>
        <v>0</v>
      </c>
      <c r="AL152" s="22" t="str">
        <f>IFERROR(VLOOKUP(B152,'DEKAT AIR'!$B$5:$I$1048576,8,0),"")</f>
        <v/>
      </c>
      <c r="AM152" s="22"/>
      <c r="AN152" s="17" cm="1">
        <f t="array" ref="AN152">MAX(IF(KETINGGIAN!$B$5:$B$1048576='Data Training 2022'!B152,KETINGGIAN!$H$5:$H$1048576))</f>
        <v>0</v>
      </c>
      <c r="AO152" s="22" t="str">
        <f>IFERROR(VLOOKUP(B152,KETINGGIAN!$B$5:$I$1048576,8,0),"")</f>
        <v/>
      </c>
      <c r="AP152" s="22"/>
      <c r="AQ152" s="22"/>
      <c r="AR152" s="22"/>
      <c r="AS152" s="22"/>
      <c r="AT152" s="17" cm="1">
        <f t="array" ref="AT152">MAX(IF(TOOLSKEEPER!$B$5:$B$1048576='Data Training 2022'!B152,TOOLSKEEPER!$H$5:$H$1048576))</f>
        <v>0</v>
      </c>
      <c r="AU152" s="22" t="str">
        <f>IFERROR(VLOOKUP(B152,TOOLSKEEPER!$B$5:$I$1048576,8,0),"")</f>
        <v/>
      </c>
    </row>
    <row r="153" spans="1:47">
      <c r="A153" s="22">
        <f t="shared" si="14"/>
        <v>148</v>
      </c>
      <c r="B153" s="21" t="str">
        <f t="shared" si="15"/>
        <v>00114151</v>
      </c>
      <c r="C153" s="21" t="s">
        <v>4057</v>
      </c>
      <c r="D153" s="22"/>
      <c r="E153" s="22" t="s">
        <v>3125</v>
      </c>
      <c r="F153" s="22" t="s">
        <v>1255</v>
      </c>
      <c r="G153" s="22" t="s">
        <v>1500</v>
      </c>
      <c r="H153" s="22" t="s">
        <v>328</v>
      </c>
      <c r="I153" s="22" t="s">
        <v>4028</v>
      </c>
      <c r="J153" s="22"/>
      <c r="K153" s="21" t="s">
        <v>3993</v>
      </c>
      <c r="L153" s="21" t="s">
        <v>460</v>
      </c>
      <c r="M153" s="21" t="s">
        <v>3994</v>
      </c>
      <c r="N153" s="21"/>
      <c r="O153" s="17" t="str">
        <f>IFERROR(VLOOKUP(B153,POP!$B$5:$I$1048576,7,0),"")</f>
        <v/>
      </c>
      <c r="P153" s="17" t="str">
        <f>IFERROR(VLOOKUP(B153,POM!$B$5:$I$1048576,7,0),"")</f>
        <v/>
      </c>
      <c r="Q153" s="10" t="str">
        <f>IFERROR(VLOOKUP(B153,POU!$B$5:$I$1048576,7,0),"")</f>
        <v/>
      </c>
      <c r="R153" s="21" t="str">
        <f t="shared" si="11"/>
        <v>TARGET</v>
      </c>
      <c r="S153" s="17" t="str">
        <f>IFERROR(VLOOKUP(B153,'PEMBEKALAN POP'!$B$5:$I$1048576,7,0),"")</f>
        <v/>
      </c>
      <c r="T153" s="22" t="str">
        <f>IFERROR(VLOOKUP(B153,'PEMBEKALAN POP'!$B$5:$I$1048576,8,0),"")</f>
        <v/>
      </c>
      <c r="U153" s="21" t="s">
        <v>3994</v>
      </c>
      <c r="V153" s="17" t="e" cm="1">
        <f t="array" ref="V153">MAX(IF(INDUKSI!$B$5:$B$1048576='Data Training 2022'!B153,INDUKSI!$H$5:$H$1048576))</f>
        <v>#N/A</v>
      </c>
      <c r="W153" s="22" t="str">
        <f>IFERROR(VLOOKUP(B153,INDUKSI!$B$5:$I$1048576,8,0),"")</f>
        <v>LULUS</v>
      </c>
      <c r="X153" s="21" t="s">
        <v>3994</v>
      </c>
      <c r="Y153" s="17" cm="1">
        <f t="array" ref="Y153">MAX(IF(REINDUKSI!$B$5:$B$1048576='Data Training 2022'!B153,REINDUKSI!$H$5:$H$1048576))</f>
        <v>44768</v>
      </c>
      <c r="Z153" s="22" t="str">
        <f>IFERROR(VLOOKUP(B153,REINDUKSI!$B$5:$I$1048576,8,0),"")</f>
        <v>LULUS</v>
      </c>
      <c r="AA153" s="22" t="str">
        <f t="shared" si="12"/>
        <v/>
      </c>
      <c r="AB153" s="17" cm="1">
        <f t="array" ref="AB153">MAX(IF(BSA!$B$5:$B$1048576='Data Training 2022'!B153,BSA!$H$5:$H$1048576))</f>
        <v>0</v>
      </c>
      <c r="AC153" s="22" t="str">
        <f>IFERROR(VLOOKUP(B153,BSA!$B$5:$I$1048576,8,0),"")</f>
        <v/>
      </c>
      <c r="AD153" s="22" t="s">
        <v>3994</v>
      </c>
      <c r="AE153" s="22"/>
      <c r="AF153" s="22"/>
      <c r="AG153" s="22" t="str">
        <f t="shared" si="13"/>
        <v/>
      </c>
      <c r="AH153" s="17" cm="1">
        <f t="array" ref="AH153">MAX(IF(ISOLASI!$B$5:$B$1048576='Data Training 2022'!B153,ISOLASI!$H$5:$H$1048576))</f>
        <v>44548</v>
      </c>
      <c r="AI153" s="22" t="str">
        <f>IFERROR(VLOOKUP(B153,ISOLASI!$B$5:$I$1048576,8,0),"")</f>
        <v>LULUS</v>
      </c>
      <c r="AJ153" s="22"/>
      <c r="AK153" s="17" cm="1">
        <f t="array" ref="AK153">MAX(IF('DEKAT AIR'!$B$5:$B$1048576='Data Training 2022'!B153,'DEKAT AIR'!$H$5:$H$1048576))</f>
        <v>0</v>
      </c>
      <c r="AL153" s="22" t="str">
        <f>IFERROR(VLOOKUP(B153,'DEKAT AIR'!$B$5:$I$1048576,8,0),"")</f>
        <v/>
      </c>
      <c r="AM153" s="22"/>
      <c r="AN153" s="17" cm="1">
        <f t="array" ref="AN153">MAX(IF(KETINGGIAN!$B$5:$B$1048576='Data Training 2022'!B153,KETINGGIAN!$H$5:$H$1048576))</f>
        <v>0</v>
      </c>
      <c r="AO153" s="22" t="str">
        <f>IFERROR(VLOOKUP(B153,KETINGGIAN!$B$5:$I$1048576,8,0),"")</f>
        <v/>
      </c>
      <c r="AP153" s="22"/>
      <c r="AQ153" s="22"/>
      <c r="AR153" s="22"/>
      <c r="AS153" s="22"/>
      <c r="AT153" s="17" cm="1">
        <f t="array" ref="AT153">MAX(IF(TOOLSKEEPER!$B$5:$B$1048576='Data Training 2022'!B153,TOOLSKEEPER!$H$5:$H$1048576))</f>
        <v>0</v>
      </c>
      <c r="AU153" s="22" t="str">
        <f>IFERROR(VLOOKUP(B153,TOOLSKEEPER!$B$5:$I$1048576,8,0),"")</f>
        <v/>
      </c>
    </row>
    <row r="154" spans="1:47">
      <c r="A154" s="22">
        <f t="shared" si="14"/>
        <v>149</v>
      </c>
      <c r="B154" s="21" t="str">
        <f t="shared" si="15"/>
        <v>00114204</v>
      </c>
      <c r="C154" s="21" t="s">
        <v>4058</v>
      </c>
      <c r="D154" s="22"/>
      <c r="E154" s="22" t="s">
        <v>2024</v>
      </c>
      <c r="F154" s="22" t="s">
        <v>1255</v>
      </c>
      <c r="G154" s="22" t="s">
        <v>1500</v>
      </c>
      <c r="H154" s="22" t="s">
        <v>328</v>
      </c>
      <c r="I154" s="22" t="s">
        <v>4028</v>
      </c>
      <c r="J154" s="22"/>
      <c r="K154" s="21" t="s">
        <v>3993</v>
      </c>
      <c r="L154" s="21" t="s">
        <v>460</v>
      </c>
      <c r="M154" s="21" t="s">
        <v>3994</v>
      </c>
      <c r="N154" s="21"/>
      <c r="O154" s="17" t="str">
        <f>IFERROR(VLOOKUP(B154,POP!$B$5:$I$1048576,7,0),"")</f>
        <v/>
      </c>
      <c r="P154" s="17" t="str">
        <f>IFERROR(VLOOKUP(B154,POM!$B$5:$I$1048576,7,0),"")</f>
        <v/>
      </c>
      <c r="Q154" s="10" t="str">
        <f>IFERROR(VLOOKUP(B154,POU!$B$5:$I$1048576,7,0),"")</f>
        <v/>
      </c>
      <c r="R154" s="21" t="str">
        <f t="shared" si="11"/>
        <v>TARGET</v>
      </c>
      <c r="S154" s="17">
        <f>IFERROR(VLOOKUP(B154,'PEMBEKALAN POP'!$B$5:$I$1048576,7,0),"")</f>
        <v>44705</v>
      </c>
      <c r="T154" s="22" t="str">
        <f>IFERROR(VLOOKUP(B154,'PEMBEKALAN POP'!$B$5:$I$1048576,8,0),"")</f>
        <v>LULUS</v>
      </c>
      <c r="U154" s="21" t="s">
        <v>3994</v>
      </c>
      <c r="V154" s="17" t="e" cm="1">
        <f t="array" ref="V154">MAX(IF(INDUKSI!$B$5:$B$1048576='Data Training 2022'!B154,INDUKSI!$H$5:$H$1048576))</f>
        <v>#N/A</v>
      </c>
      <c r="W154" s="22" t="str">
        <f>IFERROR(VLOOKUP(B154,INDUKSI!$B$5:$I$1048576,8,0),"")</f>
        <v>LULUS</v>
      </c>
      <c r="X154" s="21" t="s">
        <v>3994</v>
      </c>
      <c r="Y154" s="17" cm="1">
        <f t="array" ref="Y154">MAX(IF(REINDUKSI!$B$5:$B$1048576='Data Training 2022'!B154,REINDUKSI!$H$5:$H$1048576))</f>
        <v>44574</v>
      </c>
      <c r="Z154" s="22" t="str">
        <f>IFERROR(VLOOKUP(B154,REINDUKSI!$B$5:$I$1048576,8,0),"")</f>
        <v>LULUS</v>
      </c>
      <c r="AA154" s="22" t="str">
        <f t="shared" si="12"/>
        <v/>
      </c>
      <c r="AB154" s="17" cm="1">
        <f t="array" ref="AB154">MAX(IF(BSA!$B$5:$B$1048576='Data Training 2022'!B154,BSA!$H$5:$H$1048576))</f>
        <v>44738</v>
      </c>
      <c r="AC154" s="22" t="str">
        <f>IFERROR(VLOOKUP(B154,BSA!$B$5:$I$1048576,8,0),"")</f>
        <v>LULUS</v>
      </c>
      <c r="AD154" s="22" t="s">
        <v>3994</v>
      </c>
      <c r="AE154" s="22"/>
      <c r="AF154" s="22"/>
      <c r="AG154" s="22" t="str">
        <f t="shared" si="13"/>
        <v/>
      </c>
      <c r="AH154" s="17" cm="1">
        <f t="array" ref="AH154">MAX(IF(ISOLASI!$B$5:$B$1048576='Data Training 2022'!B154,ISOLASI!$H$5:$H$1048576))</f>
        <v>0</v>
      </c>
      <c r="AI154" s="22" t="str">
        <f>IFERROR(VLOOKUP(B154,ISOLASI!$B$5:$I$1048576,8,0),"")</f>
        <v/>
      </c>
      <c r="AJ154" s="22"/>
      <c r="AK154" s="17" cm="1">
        <f t="array" ref="AK154">MAX(IF('DEKAT AIR'!$B$5:$B$1048576='Data Training 2022'!B154,'DEKAT AIR'!$H$5:$H$1048576))</f>
        <v>0</v>
      </c>
      <c r="AL154" s="22" t="str">
        <f>IFERROR(VLOOKUP(B154,'DEKAT AIR'!$B$5:$I$1048576,8,0),"")</f>
        <v/>
      </c>
      <c r="AM154" s="22"/>
      <c r="AN154" s="17" cm="1">
        <f t="array" ref="AN154">MAX(IF(KETINGGIAN!$B$5:$B$1048576='Data Training 2022'!B154,KETINGGIAN!$H$5:$H$1048576))</f>
        <v>0</v>
      </c>
      <c r="AO154" s="22" t="str">
        <f>IFERROR(VLOOKUP(B154,KETINGGIAN!$B$5:$I$1048576,8,0),"")</f>
        <v/>
      </c>
      <c r="AP154" s="22"/>
      <c r="AQ154" s="22"/>
      <c r="AR154" s="22"/>
      <c r="AS154" s="22"/>
      <c r="AT154" s="17" cm="1">
        <f t="array" ref="AT154">MAX(IF(TOOLSKEEPER!$B$5:$B$1048576='Data Training 2022'!B154,TOOLSKEEPER!$H$5:$H$1048576))</f>
        <v>0</v>
      </c>
      <c r="AU154" s="22" t="str">
        <f>IFERROR(VLOOKUP(B154,TOOLSKEEPER!$B$5:$I$1048576,8,0),"")</f>
        <v/>
      </c>
    </row>
    <row r="155" spans="1:47">
      <c r="A155" s="22">
        <f t="shared" si="14"/>
        <v>150</v>
      </c>
      <c r="B155" s="21" t="str">
        <f t="shared" si="15"/>
        <v>00118054</v>
      </c>
      <c r="C155" s="21" t="s">
        <v>4059</v>
      </c>
      <c r="D155" s="22"/>
      <c r="E155" s="22" t="s">
        <v>3174</v>
      </c>
      <c r="F155" s="22" t="s">
        <v>1255</v>
      </c>
      <c r="G155" s="22" t="s">
        <v>1500</v>
      </c>
      <c r="H155" s="22" t="s">
        <v>328</v>
      </c>
      <c r="I155" s="22" t="s">
        <v>4028</v>
      </c>
      <c r="J155" s="22"/>
      <c r="K155" s="21" t="s">
        <v>3993</v>
      </c>
      <c r="L155" s="21" t="s">
        <v>460</v>
      </c>
      <c r="M155" s="21" t="s">
        <v>3994</v>
      </c>
      <c r="N155" s="21" t="s">
        <v>3995</v>
      </c>
      <c r="O155" s="17">
        <f>IFERROR(VLOOKUP(B155,POP!$B$5:$I$1048576,7,0),"")</f>
        <v>44242</v>
      </c>
      <c r="P155" s="17" t="str">
        <f>IFERROR(VLOOKUP(B155,POM!$B$5:$I$1048576,7,0),"")</f>
        <v/>
      </c>
      <c r="Q155" s="10" t="str">
        <f>IFERROR(VLOOKUP(B155,POU!$B$5:$I$1048576,7,0),"")</f>
        <v/>
      </c>
      <c r="R155" s="21" t="str">
        <f t="shared" si="11"/>
        <v/>
      </c>
      <c r="S155" s="17" t="str">
        <f>IFERROR(VLOOKUP(B155,'PEMBEKALAN POP'!$B$5:$I$1048576,7,0),"")</f>
        <v/>
      </c>
      <c r="T155" s="22" t="str">
        <f>IFERROR(VLOOKUP(B155,'PEMBEKALAN POP'!$B$5:$I$1048576,8,0),"")</f>
        <v/>
      </c>
      <c r="U155" s="21" t="s">
        <v>3994</v>
      </c>
      <c r="V155" s="17" t="e" cm="1">
        <f t="array" ref="V155">MAX(IF(INDUKSI!$B$5:$B$1048576='Data Training 2022'!B155,INDUKSI!$H$5:$H$1048576))</f>
        <v>#N/A</v>
      </c>
      <c r="W155" s="22" t="str">
        <f>IFERROR(VLOOKUP(B155,INDUKSI!$B$5:$I$1048576,8,0),"")</f>
        <v>LULUS</v>
      </c>
      <c r="X155" s="21" t="s">
        <v>3994</v>
      </c>
      <c r="Y155" s="17" cm="1">
        <f t="array" ref="Y155">MAX(IF(REINDUKSI!$B$5:$B$1048576='Data Training 2022'!B155,REINDUKSI!$H$5:$H$1048576))</f>
        <v>0</v>
      </c>
      <c r="Z155" s="22" t="str">
        <f>IFERROR(VLOOKUP(B155,REINDUKSI!$B$5:$I$1048576,8,0),"")</f>
        <v/>
      </c>
      <c r="AA155" s="22" t="str">
        <f t="shared" si="12"/>
        <v/>
      </c>
      <c r="AB155" s="17" cm="1">
        <f t="array" ref="AB155">MAX(IF(BSA!$B$5:$B$1048576='Data Training 2022'!B155,BSA!$H$5:$H$1048576))</f>
        <v>0</v>
      </c>
      <c r="AC155" s="22" t="str">
        <f>IFERROR(VLOOKUP(B155,BSA!$B$5:$I$1048576,8,0),"")</f>
        <v/>
      </c>
      <c r="AD155" s="22" t="s">
        <v>3994</v>
      </c>
      <c r="AE155" s="22"/>
      <c r="AF155" s="22"/>
      <c r="AG155" s="22" t="str">
        <f t="shared" si="13"/>
        <v/>
      </c>
      <c r="AH155" s="17" cm="1">
        <f t="array" ref="AH155">MAX(IF(ISOLASI!$B$5:$B$1048576='Data Training 2022'!B155,ISOLASI!$H$5:$H$1048576))</f>
        <v>44688</v>
      </c>
      <c r="AI155" s="22" t="str">
        <f>IFERROR(VLOOKUP(B155,ISOLASI!$B$5:$I$1048576,8,0),"")</f>
        <v>LULUS</v>
      </c>
      <c r="AJ155" s="22"/>
      <c r="AK155" s="17" cm="1">
        <f t="array" ref="AK155">MAX(IF('DEKAT AIR'!$B$5:$B$1048576='Data Training 2022'!B155,'DEKAT AIR'!$H$5:$H$1048576))</f>
        <v>0</v>
      </c>
      <c r="AL155" s="22" t="str">
        <f>IFERROR(VLOOKUP(B155,'DEKAT AIR'!$B$5:$I$1048576,8,0),"")</f>
        <v/>
      </c>
      <c r="AM155" s="22"/>
      <c r="AN155" s="17" cm="1">
        <f t="array" ref="AN155">MAX(IF(KETINGGIAN!$B$5:$B$1048576='Data Training 2022'!B155,KETINGGIAN!$H$5:$H$1048576))</f>
        <v>0</v>
      </c>
      <c r="AO155" s="22" t="str">
        <f>IFERROR(VLOOKUP(B155,KETINGGIAN!$B$5:$I$1048576,8,0),"")</f>
        <v/>
      </c>
      <c r="AP155" s="22"/>
      <c r="AQ155" s="22"/>
      <c r="AR155" s="22"/>
      <c r="AS155" s="22"/>
      <c r="AT155" s="17" cm="1">
        <f t="array" ref="AT155">MAX(IF(TOOLSKEEPER!$B$5:$B$1048576='Data Training 2022'!B155,TOOLSKEEPER!$H$5:$H$1048576))</f>
        <v>0</v>
      </c>
      <c r="AU155" s="22" t="str">
        <f>IFERROR(VLOOKUP(B155,TOOLSKEEPER!$B$5:$I$1048576,8,0),"")</f>
        <v/>
      </c>
    </row>
    <row r="156" spans="1:47">
      <c r="A156" s="22">
        <f t="shared" si="14"/>
        <v>151</v>
      </c>
      <c r="B156" s="21" t="str">
        <f t="shared" si="15"/>
        <v>00118582</v>
      </c>
      <c r="C156" s="21" t="s">
        <v>4060</v>
      </c>
      <c r="D156" s="22"/>
      <c r="E156" s="22" t="s">
        <v>2006</v>
      </c>
      <c r="F156" s="22" t="s">
        <v>1255</v>
      </c>
      <c r="G156" s="22" t="s">
        <v>1500</v>
      </c>
      <c r="H156" s="22" t="s">
        <v>328</v>
      </c>
      <c r="I156" s="22" t="s">
        <v>4028</v>
      </c>
      <c r="J156" s="22"/>
      <c r="K156" s="21" t="s">
        <v>3993</v>
      </c>
      <c r="L156" s="21" t="s">
        <v>460</v>
      </c>
      <c r="M156" s="21" t="s">
        <v>3994</v>
      </c>
      <c r="N156" s="21" t="s">
        <v>3995</v>
      </c>
      <c r="O156" s="17">
        <f>IFERROR(VLOOKUP(B156,POP!$B$5:$I$1048576,7,0),"")</f>
        <v>44475</v>
      </c>
      <c r="P156" s="17" t="str">
        <f>IFERROR(VLOOKUP(B156,POM!$B$5:$I$1048576,7,0),"")</f>
        <v/>
      </c>
      <c r="Q156" s="10" t="str">
        <f>IFERROR(VLOOKUP(B156,POU!$B$5:$I$1048576,7,0),"")</f>
        <v/>
      </c>
      <c r="R156" s="21" t="str">
        <f t="shared" si="11"/>
        <v/>
      </c>
      <c r="S156" s="17" t="str">
        <f>IFERROR(VLOOKUP(B156,'PEMBEKALAN POP'!$B$5:$I$1048576,7,0),"")</f>
        <v/>
      </c>
      <c r="T156" s="22" t="str">
        <f>IFERROR(VLOOKUP(B156,'PEMBEKALAN POP'!$B$5:$I$1048576,8,0),"")</f>
        <v/>
      </c>
      <c r="U156" s="21" t="s">
        <v>3994</v>
      </c>
      <c r="V156" s="17" t="e" cm="1">
        <f t="array" ref="V156">MAX(IF(INDUKSI!$B$5:$B$1048576='Data Training 2022'!B156,INDUKSI!$H$5:$H$1048576))</f>
        <v>#N/A</v>
      </c>
      <c r="W156" s="22" t="str">
        <f>IFERROR(VLOOKUP(B156,INDUKSI!$B$5:$I$1048576,8,0),"")</f>
        <v>LULUS</v>
      </c>
      <c r="X156" s="21" t="s">
        <v>3994</v>
      </c>
      <c r="Y156" s="17" cm="1">
        <f t="array" ref="Y156">MAX(IF(REINDUKSI!$B$5:$B$1048576='Data Training 2022'!B156,REINDUKSI!$H$5:$H$1048576))</f>
        <v>44763</v>
      </c>
      <c r="Z156" s="22" t="str">
        <f>IFERROR(VLOOKUP(B156,REINDUKSI!$B$5:$I$1048576,8,0),"")</f>
        <v>LULUS</v>
      </c>
      <c r="AA156" s="22" t="str">
        <f t="shared" si="12"/>
        <v/>
      </c>
      <c r="AB156" s="17" cm="1">
        <f t="array" ref="AB156">MAX(IF(BSA!$B$5:$B$1048576='Data Training 2022'!B156,BSA!$H$5:$H$1048576))</f>
        <v>0</v>
      </c>
      <c r="AC156" s="22" t="str">
        <f>IFERROR(VLOOKUP(B156,BSA!$B$5:$I$1048576,8,0),"")</f>
        <v/>
      </c>
      <c r="AD156" s="22" t="s">
        <v>3994</v>
      </c>
      <c r="AE156" s="22"/>
      <c r="AF156" s="22"/>
      <c r="AG156" s="22" t="str">
        <f t="shared" si="13"/>
        <v/>
      </c>
      <c r="AH156" s="17" cm="1">
        <f t="array" ref="AH156">MAX(IF(ISOLASI!$B$5:$B$1048576='Data Training 2022'!B156,ISOLASI!$H$5:$H$1048576))</f>
        <v>0</v>
      </c>
      <c r="AI156" s="22" t="str">
        <f>IFERROR(VLOOKUP(B156,ISOLASI!$B$5:$I$1048576,8,0),"")</f>
        <v/>
      </c>
      <c r="AJ156" s="22"/>
      <c r="AK156" s="17" cm="1">
        <f t="array" ref="AK156">MAX(IF('DEKAT AIR'!$B$5:$B$1048576='Data Training 2022'!B156,'DEKAT AIR'!$H$5:$H$1048576))</f>
        <v>0</v>
      </c>
      <c r="AL156" s="22" t="str">
        <f>IFERROR(VLOOKUP(B156,'DEKAT AIR'!$B$5:$I$1048576,8,0),"")</f>
        <v/>
      </c>
      <c r="AM156" s="22"/>
      <c r="AN156" s="17" cm="1">
        <f t="array" ref="AN156">MAX(IF(KETINGGIAN!$B$5:$B$1048576='Data Training 2022'!B156,KETINGGIAN!$H$5:$H$1048576))</f>
        <v>0</v>
      </c>
      <c r="AO156" s="22" t="str">
        <f>IFERROR(VLOOKUP(B156,KETINGGIAN!$B$5:$I$1048576,8,0),"")</f>
        <v/>
      </c>
      <c r="AP156" s="22"/>
      <c r="AQ156" s="22"/>
      <c r="AR156" s="22"/>
      <c r="AS156" s="22"/>
      <c r="AT156" s="17" cm="1">
        <f t="array" ref="AT156">MAX(IF(TOOLSKEEPER!$B$5:$B$1048576='Data Training 2022'!B156,TOOLSKEEPER!$H$5:$H$1048576))</f>
        <v>0</v>
      </c>
      <c r="AU156" s="22" t="str">
        <f>IFERROR(VLOOKUP(B156,TOOLSKEEPER!$B$5:$I$1048576,8,0),"")</f>
        <v/>
      </c>
    </row>
    <row r="157" spans="1:47">
      <c r="A157" s="22">
        <f t="shared" si="14"/>
        <v>152</v>
      </c>
      <c r="B157" s="21" t="str">
        <f t="shared" si="15"/>
        <v>80003914</v>
      </c>
      <c r="C157" s="21" t="s">
        <v>4061</v>
      </c>
      <c r="D157" s="22"/>
      <c r="E157" s="22" t="s">
        <v>4062</v>
      </c>
      <c r="F157" s="22" t="s">
        <v>1255</v>
      </c>
      <c r="G157" s="22" t="s">
        <v>1500</v>
      </c>
      <c r="H157" s="22" t="s">
        <v>328</v>
      </c>
      <c r="I157" s="22" t="s">
        <v>4024</v>
      </c>
      <c r="J157" s="22"/>
      <c r="K157" s="21" t="s">
        <v>3993</v>
      </c>
      <c r="L157" s="21" t="s">
        <v>460</v>
      </c>
      <c r="M157" s="21" t="s">
        <v>3994</v>
      </c>
      <c r="N157" s="21"/>
      <c r="O157" s="17" t="str">
        <f>IFERROR(VLOOKUP(B157,POP!$B$5:$I$1048576,7,0),"")</f>
        <v/>
      </c>
      <c r="P157" s="17" t="str">
        <f>IFERROR(VLOOKUP(B157,POM!$B$5:$I$1048576,7,0),"")</f>
        <v/>
      </c>
      <c r="Q157" s="10" t="str">
        <f>IFERROR(VLOOKUP(B157,POU!$B$5:$I$1048576,7,0),"")</f>
        <v/>
      </c>
      <c r="R157" s="21" t="str">
        <f t="shared" si="11"/>
        <v>TARGET</v>
      </c>
      <c r="S157" s="17">
        <f>IFERROR(VLOOKUP(B157,'PEMBEKALAN POP'!$B$5:$I$1048576,7,0),"")</f>
        <v>44705</v>
      </c>
      <c r="T157" s="22" t="str">
        <f>IFERROR(VLOOKUP(B157,'PEMBEKALAN POP'!$B$5:$I$1048576,8,0),"")</f>
        <v>LULUS</v>
      </c>
      <c r="U157" s="21" t="s">
        <v>3994</v>
      </c>
      <c r="V157" s="17" t="e" cm="1">
        <f t="array" ref="V157">MAX(IF(INDUKSI!$B$5:$B$1048576='Data Training 2022'!B157,INDUKSI!$H$5:$H$1048576))</f>
        <v>#N/A</v>
      </c>
      <c r="W157" s="22" t="str">
        <f>IFERROR(VLOOKUP(B157,INDUKSI!$B$5:$I$1048576,8,0),"")</f>
        <v>LULUS</v>
      </c>
      <c r="X157" s="21" t="s">
        <v>3994</v>
      </c>
      <c r="Y157" s="17" cm="1">
        <f t="array" ref="Y157">MAX(IF(REINDUKSI!$B$5:$B$1048576='Data Training 2022'!B157,REINDUKSI!$H$5:$H$1048576))</f>
        <v>44763</v>
      </c>
      <c r="Z157" s="22" t="str">
        <f>IFERROR(VLOOKUP(B157,REINDUKSI!$B$5:$I$1048576,8,0),"")</f>
        <v>LULUS</v>
      </c>
      <c r="AA157" s="22" t="str">
        <f t="shared" si="12"/>
        <v/>
      </c>
      <c r="AB157" s="17" cm="1">
        <f t="array" ref="AB157">MAX(IF(BSA!$B$5:$B$1048576='Data Training 2022'!B157,BSA!$H$5:$H$1048576))</f>
        <v>0</v>
      </c>
      <c r="AC157" s="22" t="str">
        <f>IFERROR(VLOOKUP(B157,BSA!$B$5:$I$1048576,8,0),"")</f>
        <v/>
      </c>
      <c r="AD157" s="22" t="s">
        <v>3994</v>
      </c>
      <c r="AE157" s="22"/>
      <c r="AF157" s="22"/>
      <c r="AG157" s="22" t="str">
        <f t="shared" si="13"/>
        <v/>
      </c>
      <c r="AH157" s="17" cm="1">
        <f t="array" ref="AH157">MAX(IF(ISOLASI!$B$5:$B$1048576='Data Training 2022'!B157,ISOLASI!$H$5:$H$1048576))</f>
        <v>44695</v>
      </c>
      <c r="AI157" s="22" t="str">
        <f>IFERROR(VLOOKUP(B157,ISOLASI!$B$5:$I$1048576,8,0),"")</f>
        <v>LULUS</v>
      </c>
      <c r="AJ157" s="22"/>
      <c r="AK157" s="17" cm="1">
        <f t="array" ref="AK157">MAX(IF('DEKAT AIR'!$B$5:$B$1048576='Data Training 2022'!B157,'DEKAT AIR'!$H$5:$H$1048576))</f>
        <v>0</v>
      </c>
      <c r="AL157" s="22" t="str">
        <f>IFERROR(VLOOKUP(B157,'DEKAT AIR'!$B$5:$I$1048576,8,0),"")</f>
        <v/>
      </c>
      <c r="AM157" s="22"/>
      <c r="AN157" s="17" cm="1">
        <f t="array" ref="AN157">MAX(IF(KETINGGIAN!$B$5:$B$1048576='Data Training 2022'!B157,KETINGGIAN!$H$5:$H$1048576))</f>
        <v>0</v>
      </c>
      <c r="AO157" s="22" t="str">
        <f>IFERROR(VLOOKUP(B157,KETINGGIAN!$B$5:$I$1048576,8,0),"")</f>
        <v/>
      </c>
      <c r="AP157" s="22"/>
      <c r="AQ157" s="22"/>
      <c r="AR157" s="22"/>
      <c r="AS157" s="22"/>
      <c r="AT157" s="17" cm="1">
        <f t="array" ref="AT157">MAX(IF(TOOLSKEEPER!$B$5:$B$1048576='Data Training 2022'!B157,TOOLSKEEPER!$H$5:$H$1048576))</f>
        <v>0</v>
      </c>
      <c r="AU157" s="22" t="str">
        <f>IFERROR(VLOOKUP(B157,TOOLSKEEPER!$B$5:$I$1048576,8,0),"")</f>
        <v/>
      </c>
    </row>
    <row r="158" spans="1:47">
      <c r="A158" s="22">
        <f t="shared" si="14"/>
        <v>153</v>
      </c>
      <c r="B158" s="21" t="str">
        <f t="shared" si="15"/>
        <v>80004660</v>
      </c>
      <c r="C158" s="21">
        <v>80004660</v>
      </c>
      <c r="D158" s="22"/>
      <c r="E158" s="22" t="s">
        <v>3058</v>
      </c>
      <c r="F158" s="22" t="s">
        <v>1255</v>
      </c>
      <c r="G158" s="22" t="s">
        <v>1500</v>
      </c>
      <c r="H158" s="22" t="s">
        <v>328</v>
      </c>
      <c r="I158" s="22" t="s">
        <v>4028</v>
      </c>
      <c r="J158" s="22"/>
      <c r="K158" s="21" t="s">
        <v>3993</v>
      </c>
      <c r="L158" s="21" t="s">
        <v>460</v>
      </c>
      <c r="M158" s="21" t="s">
        <v>3994</v>
      </c>
      <c r="N158" s="21"/>
      <c r="O158" s="17" t="str">
        <f>IFERROR(VLOOKUP(B158,POP!$B$5:$I$1048576,7,0),"")</f>
        <v/>
      </c>
      <c r="P158" s="17" t="str">
        <f>IFERROR(VLOOKUP(B158,POM!$B$5:$I$1048576,7,0),"")</f>
        <v/>
      </c>
      <c r="Q158" s="10" t="str">
        <f>IFERROR(VLOOKUP(B158,POU!$B$5:$I$1048576,7,0),"")</f>
        <v/>
      </c>
      <c r="R158" s="21" t="str">
        <f t="shared" si="11"/>
        <v>TARGET</v>
      </c>
      <c r="S158" s="17">
        <f>IFERROR(VLOOKUP(B158,'PEMBEKALAN POP'!$B$5:$I$1048576,7,0),"")</f>
        <v>44766</v>
      </c>
      <c r="T158" s="22" t="str">
        <f>IFERROR(VLOOKUP(B158,'PEMBEKALAN POP'!$B$5:$I$1048576,8,0),"")</f>
        <v>LULUS</v>
      </c>
      <c r="U158" s="21" t="s">
        <v>3994</v>
      </c>
      <c r="V158" s="17" t="e" cm="1">
        <f t="array" ref="V158">MAX(IF(INDUKSI!$B$5:$B$1048576='Data Training 2022'!B158,INDUKSI!$H$5:$H$1048576))</f>
        <v>#N/A</v>
      </c>
      <c r="W158" s="22" t="str">
        <f>IFERROR(VLOOKUP(B158,INDUKSI!$B$5:$I$1048576,8,0),"")</f>
        <v>LULUS</v>
      </c>
      <c r="X158" s="21" t="s">
        <v>3994</v>
      </c>
      <c r="Y158" s="17" cm="1">
        <f t="array" ref="Y158">MAX(IF(REINDUKSI!$B$5:$B$1048576='Data Training 2022'!B158,REINDUKSI!$H$5:$H$1048576))</f>
        <v>0</v>
      </c>
      <c r="Z158" s="22" t="str">
        <f>IFERROR(VLOOKUP(B158,REINDUKSI!$B$5:$I$1048576,8,0),"")</f>
        <v/>
      </c>
      <c r="AA158" s="22" t="str">
        <f t="shared" si="12"/>
        <v/>
      </c>
      <c r="AB158" s="17" cm="1">
        <f t="array" ref="AB158">MAX(IF(BSA!$B$5:$B$1048576='Data Training 2022'!B158,BSA!$H$5:$H$1048576))</f>
        <v>0</v>
      </c>
      <c r="AC158" s="22" t="str">
        <f>IFERROR(VLOOKUP(B158,BSA!$B$5:$I$1048576,8,0),"")</f>
        <v/>
      </c>
      <c r="AD158" s="22" t="s">
        <v>3994</v>
      </c>
      <c r="AE158" s="22"/>
      <c r="AF158" s="22"/>
      <c r="AG158" s="22" t="str">
        <f t="shared" si="13"/>
        <v/>
      </c>
      <c r="AH158" s="17" cm="1">
        <f t="array" ref="AH158">MAX(IF(ISOLASI!$B$5:$B$1048576='Data Training 2022'!B158,ISOLASI!$H$5:$H$1048576))</f>
        <v>0</v>
      </c>
      <c r="AI158" s="22" t="str">
        <f>IFERROR(VLOOKUP(B158,ISOLASI!$B$5:$I$1048576,8,0),"")</f>
        <v/>
      </c>
      <c r="AJ158" s="22"/>
      <c r="AK158" s="17" cm="1">
        <f t="array" ref="AK158">MAX(IF('DEKAT AIR'!$B$5:$B$1048576='Data Training 2022'!B158,'DEKAT AIR'!$H$5:$H$1048576))</f>
        <v>0</v>
      </c>
      <c r="AL158" s="22" t="str">
        <f>IFERROR(VLOOKUP(B158,'DEKAT AIR'!$B$5:$I$1048576,8,0),"")</f>
        <v/>
      </c>
      <c r="AM158" s="22"/>
      <c r="AN158" s="17" cm="1">
        <f t="array" ref="AN158">MAX(IF(KETINGGIAN!$B$5:$B$1048576='Data Training 2022'!B158,KETINGGIAN!$H$5:$H$1048576))</f>
        <v>0</v>
      </c>
      <c r="AO158" s="22" t="str">
        <f>IFERROR(VLOOKUP(B158,KETINGGIAN!$B$5:$I$1048576,8,0),"")</f>
        <v/>
      </c>
      <c r="AP158" s="22"/>
      <c r="AQ158" s="22"/>
      <c r="AR158" s="22"/>
      <c r="AS158" s="22"/>
      <c r="AT158" s="17" cm="1">
        <f t="array" ref="AT158">MAX(IF(TOOLSKEEPER!$B$5:$B$1048576='Data Training 2022'!B158,TOOLSKEEPER!$H$5:$H$1048576))</f>
        <v>0</v>
      </c>
      <c r="AU158" s="22" t="str">
        <f>IFERROR(VLOOKUP(B158,TOOLSKEEPER!$B$5:$I$1048576,8,0),"")</f>
        <v/>
      </c>
    </row>
    <row r="159" spans="1:47">
      <c r="A159" s="22">
        <f t="shared" si="14"/>
        <v>154</v>
      </c>
      <c r="B159" s="21" t="str">
        <f t="shared" si="15"/>
        <v>80004658</v>
      </c>
      <c r="C159" s="21">
        <v>80004658</v>
      </c>
      <c r="D159" s="22"/>
      <c r="E159" s="22" t="s">
        <v>4063</v>
      </c>
      <c r="F159" s="22" t="s">
        <v>1255</v>
      </c>
      <c r="G159" s="22" t="s">
        <v>1500</v>
      </c>
      <c r="H159" s="22" t="s">
        <v>328</v>
      </c>
      <c r="I159" s="22" t="s">
        <v>4024</v>
      </c>
      <c r="J159" s="22"/>
      <c r="K159" s="21" t="s">
        <v>3993</v>
      </c>
      <c r="L159" s="21" t="s">
        <v>460</v>
      </c>
      <c r="M159" s="21" t="s">
        <v>3994</v>
      </c>
      <c r="N159" s="21"/>
      <c r="O159" s="17" t="str">
        <f>IFERROR(VLOOKUP(B159,POP!$B$5:$I$1048576,7,0),"")</f>
        <v/>
      </c>
      <c r="P159" s="17" t="str">
        <f>IFERROR(VLOOKUP(B159,POM!$B$5:$I$1048576,7,0),"")</f>
        <v/>
      </c>
      <c r="Q159" s="10" t="str">
        <f>IFERROR(VLOOKUP(B159,POU!$B$5:$I$1048576,7,0),"")</f>
        <v/>
      </c>
      <c r="R159" s="21" t="str">
        <f t="shared" si="11"/>
        <v>TARGET</v>
      </c>
      <c r="S159" s="17" t="str">
        <f>IFERROR(VLOOKUP(B159,'PEMBEKALAN POP'!$B$5:$I$1048576,7,0),"")</f>
        <v/>
      </c>
      <c r="T159" s="22" t="str">
        <f>IFERROR(VLOOKUP(B159,'PEMBEKALAN POP'!$B$5:$I$1048576,8,0),"")</f>
        <v/>
      </c>
      <c r="U159" s="21" t="s">
        <v>3994</v>
      </c>
      <c r="V159" s="17" t="e" cm="1">
        <f t="array" ref="V159">MAX(IF(INDUKSI!$B$5:$B$1048576='Data Training 2022'!B159,INDUKSI!$H$5:$H$1048576))</f>
        <v>#N/A</v>
      </c>
      <c r="W159" s="22" t="str">
        <f>IFERROR(VLOOKUP(B159,INDUKSI!$B$5:$I$1048576,8,0),"")</f>
        <v>LULUS</v>
      </c>
      <c r="X159" s="21" t="s">
        <v>3994</v>
      </c>
      <c r="Y159" s="17" cm="1">
        <f t="array" ref="Y159">MAX(IF(REINDUKSI!$B$5:$B$1048576='Data Training 2022'!B159,REINDUKSI!$H$5:$H$1048576))</f>
        <v>0</v>
      </c>
      <c r="Z159" s="22" t="str">
        <f>IFERROR(VLOOKUP(B159,REINDUKSI!$B$5:$I$1048576,8,0),"")</f>
        <v/>
      </c>
      <c r="AA159" s="22" t="str">
        <f t="shared" si="12"/>
        <v/>
      </c>
      <c r="AB159" s="17" cm="1">
        <f t="array" ref="AB159">MAX(IF(BSA!$B$5:$B$1048576='Data Training 2022'!B159,BSA!$H$5:$H$1048576))</f>
        <v>0</v>
      </c>
      <c r="AC159" s="22" t="str">
        <f>IFERROR(VLOOKUP(B159,BSA!$B$5:$I$1048576,8,0),"")</f>
        <v/>
      </c>
      <c r="AD159" s="22" t="s">
        <v>3994</v>
      </c>
      <c r="AE159" s="22"/>
      <c r="AF159" s="22"/>
      <c r="AG159" s="22" t="str">
        <f t="shared" si="13"/>
        <v/>
      </c>
      <c r="AH159" s="17" cm="1">
        <f t="array" ref="AH159">MAX(IF(ISOLASI!$B$5:$B$1048576='Data Training 2022'!B159,ISOLASI!$H$5:$H$1048576))</f>
        <v>0</v>
      </c>
      <c r="AI159" s="22" t="str">
        <f>IFERROR(VLOOKUP(B159,ISOLASI!$B$5:$I$1048576,8,0),"")</f>
        <v/>
      </c>
      <c r="AJ159" s="22"/>
      <c r="AK159" s="17" cm="1">
        <f t="array" ref="AK159">MAX(IF('DEKAT AIR'!$B$5:$B$1048576='Data Training 2022'!B159,'DEKAT AIR'!$H$5:$H$1048576))</f>
        <v>0</v>
      </c>
      <c r="AL159" s="22" t="str">
        <f>IFERROR(VLOOKUP(B159,'DEKAT AIR'!$B$5:$I$1048576,8,0),"")</f>
        <v/>
      </c>
      <c r="AM159" s="22"/>
      <c r="AN159" s="17" cm="1">
        <f t="array" ref="AN159">MAX(IF(KETINGGIAN!$B$5:$B$1048576='Data Training 2022'!B159,KETINGGIAN!$H$5:$H$1048576))</f>
        <v>0</v>
      </c>
      <c r="AO159" s="22" t="str">
        <f>IFERROR(VLOOKUP(B159,KETINGGIAN!$B$5:$I$1048576,8,0),"")</f>
        <v/>
      </c>
      <c r="AP159" s="22"/>
      <c r="AQ159" s="22"/>
      <c r="AR159" s="22"/>
      <c r="AS159" s="22"/>
      <c r="AT159" s="17" cm="1">
        <f t="array" ref="AT159">MAX(IF(TOOLSKEEPER!$B$5:$B$1048576='Data Training 2022'!B159,TOOLSKEEPER!$H$5:$H$1048576))</f>
        <v>0</v>
      </c>
      <c r="AU159" s="22" t="str">
        <f>IFERROR(VLOOKUP(B159,TOOLSKEEPER!$B$5:$I$1048576,8,0),"")</f>
        <v/>
      </c>
    </row>
    <row r="160" spans="1:47">
      <c r="A160" s="22">
        <f t="shared" si="14"/>
        <v>155</v>
      </c>
      <c r="B160" s="21" t="str">
        <f t="shared" si="15"/>
        <v>00118055</v>
      </c>
      <c r="C160" s="21" t="s">
        <v>4064</v>
      </c>
      <c r="D160" s="22"/>
      <c r="E160" s="22" t="s">
        <v>4065</v>
      </c>
      <c r="F160" s="22" t="s">
        <v>1255</v>
      </c>
      <c r="G160" s="22" t="s">
        <v>1500</v>
      </c>
      <c r="H160" s="22" t="s">
        <v>328</v>
      </c>
      <c r="I160" s="22" t="s">
        <v>4024</v>
      </c>
      <c r="J160" s="22"/>
      <c r="K160" s="21" t="s">
        <v>3993</v>
      </c>
      <c r="L160" s="21" t="s">
        <v>460</v>
      </c>
      <c r="M160" s="21" t="s">
        <v>3994</v>
      </c>
      <c r="N160" s="21" t="s">
        <v>3995</v>
      </c>
      <c r="O160" s="17">
        <f>IFERROR(VLOOKUP(B160,POP!$B$5:$I$1048576,7,0),"")</f>
        <v>44299</v>
      </c>
      <c r="P160" s="17" t="str">
        <f>IFERROR(VLOOKUP(B160,POM!$B$5:$I$1048576,7,0),"")</f>
        <v/>
      </c>
      <c r="Q160" s="10" t="str">
        <f>IFERROR(VLOOKUP(B160,POU!$B$5:$I$1048576,7,0),"")</f>
        <v/>
      </c>
      <c r="R160" s="21" t="str">
        <f t="shared" si="11"/>
        <v/>
      </c>
      <c r="S160" s="17" t="str">
        <f>IFERROR(VLOOKUP(B160,'PEMBEKALAN POP'!$B$5:$I$1048576,7,0),"")</f>
        <v/>
      </c>
      <c r="T160" s="22" t="str">
        <f>IFERROR(VLOOKUP(B160,'PEMBEKALAN POP'!$B$5:$I$1048576,8,0),"")</f>
        <v/>
      </c>
      <c r="U160" s="21" t="s">
        <v>3994</v>
      </c>
      <c r="V160" s="17" t="e" cm="1">
        <f t="array" ref="V160">MAX(IF(INDUKSI!$B$5:$B$1048576='Data Training 2022'!B160,INDUKSI!$H$5:$H$1048576))</f>
        <v>#N/A</v>
      </c>
      <c r="W160" s="22" t="str">
        <f>IFERROR(VLOOKUP(B160,INDUKSI!$B$5:$I$1048576,8,0),"")</f>
        <v>LULUS</v>
      </c>
      <c r="X160" s="21" t="s">
        <v>3994</v>
      </c>
      <c r="Y160" s="17" cm="1">
        <f t="array" ref="Y160">MAX(IF(REINDUKSI!$B$5:$B$1048576='Data Training 2022'!B160,REINDUKSI!$H$5:$H$1048576))</f>
        <v>0</v>
      </c>
      <c r="Z160" s="22" t="str">
        <f>IFERROR(VLOOKUP(B160,REINDUKSI!$B$5:$I$1048576,8,0),"")</f>
        <v/>
      </c>
      <c r="AA160" s="22" t="str">
        <f t="shared" si="12"/>
        <v/>
      </c>
      <c r="AB160" s="17" cm="1">
        <f t="array" ref="AB160">MAX(IF(BSA!$B$5:$B$1048576='Data Training 2022'!B160,BSA!$H$5:$H$1048576))</f>
        <v>0</v>
      </c>
      <c r="AC160" s="22" t="str">
        <f>IFERROR(VLOOKUP(B160,BSA!$B$5:$I$1048576,8,0),"")</f>
        <v/>
      </c>
      <c r="AD160" s="22" t="s">
        <v>3994</v>
      </c>
      <c r="AE160" s="22"/>
      <c r="AF160" s="22"/>
      <c r="AG160" s="22" t="str">
        <f t="shared" si="13"/>
        <v/>
      </c>
      <c r="AH160" s="17" cm="1">
        <f t="array" ref="AH160">MAX(IF(ISOLASI!$B$5:$B$1048576='Data Training 2022'!B160,ISOLASI!$H$5:$H$1048576))</f>
        <v>0</v>
      </c>
      <c r="AI160" s="22" t="str">
        <f>IFERROR(VLOOKUP(B160,ISOLASI!$B$5:$I$1048576,8,0),"")</f>
        <v/>
      </c>
      <c r="AJ160" s="22"/>
      <c r="AK160" s="17" cm="1">
        <f t="array" ref="AK160">MAX(IF('DEKAT AIR'!$B$5:$B$1048576='Data Training 2022'!B160,'DEKAT AIR'!$H$5:$H$1048576))</f>
        <v>0</v>
      </c>
      <c r="AL160" s="22" t="str">
        <f>IFERROR(VLOOKUP(B160,'DEKAT AIR'!$B$5:$I$1048576,8,0),"")</f>
        <v/>
      </c>
      <c r="AM160" s="22" t="s">
        <v>3994</v>
      </c>
      <c r="AN160" s="17" cm="1">
        <f t="array" ref="AN160">MAX(IF(KETINGGIAN!$B$5:$B$1048576='Data Training 2022'!B160,KETINGGIAN!$H$5:$H$1048576))</f>
        <v>44751</v>
      </c>
      <c r="AO160" s="22" t="str">
        <f>IFERROR(VLOOKUP(B160,KETINGGIAN!$B$5:$I$1048576,8,0),"")</f>
        <v>LULUS</v>
      </c>
      <c r="AP160" s="22"/>
      <c r="AQ160" s="22"/>
      <c r="AR160" s="22"/>
      <c r="AS160" s="22"/>
      <c r="AT160" s="17" cm="1">
        <f t="array" ref="AT160">MAX(IF(TOOLSKEEPER!$B$5:$B$1048576='Data Training 2022'!B160,TOOLSKEEPER!$H$5:$H$1048576))</f>
        <v>0</v>
      </c>
      <c r="AU160" s="22" t="str">
        <f>IFERROR(VLOOKUP(B160,TOOLSKEEPER!$B$5:$I$1048576,8,0),"")</f>
        <v/>
      </c>
    </row>
    <row r="161" spans="1:47">
      <c r="A161" s="22">
        <f t="shared" si="14"/>
        <v>156</v>
      </c>
      <c r="B161" s="21" t="str">
        <f t="shared" si="15"/>
        <v>80004718</v>
      </c>
      <c r="C161" s="21">
        <v>80004718</v>
      </c>
      <c r="D161" s="22"/>
      <c r="E161" s="22" t="s">
        <v>4066</v>
      </c>
      <c r="F161" s="22" t="s">
        <v>1255</v>
      </c>
      <c r="G161" s="22" t="s">
        <v>1500</v>
      </c>
      <c r="H161" s="22" t="s">
        <v>328</v>
      </c>
      <c r="I161" s="22" t="s">
        <v>4028</v>
      </c>
      <c r="J161" s="22"/>
      <c r="K161" s="21" t="s">
        <v>3993</v>
      </c>
      <c r="L161" s="21" t="s">
        <v>460</v>
      </c>
      <c r="M161" s="21" t="s">
        <v>3994</v>
      </c>
      <c r="N161" s="21"/>
      <c r="O161" s="17" t="str">
        <f>IFERROR(VLOOKUP(B161,POP!$B$5:$I$1048576,7,0),"")</f>
        <v/>
      </c>
      <c r="P161" s="17" t="str">
        <f>IFERROR(VLOOKUP(B161,POM!$B$5:$I$1048576,7,0),"")</f>
        <v/>
      </c>
      <c r="Q161" s="10" t="str">
        <f>IFERROR(VLOOKUP(B161,POU!$B$5:$I$1048576,7,0),"")</f>
        <v/>
      </c>
      <c r="R161" s="21" t="str">
        <f t="shared" si="11"/>
        <v>TARGET</v>
      </c>
      <c r="S161" s="17">
        <f>IFERROR(VLOOKUP(B161,'PEMBEKALAN POP'!$B$5:$I$1048576,7,0),"")</f>
        <v>44792</v>
      </c>
      <c r="T161" s="22" t="str">
        <f>IFERROR(VLOOKUP(B161,'PEMBEKALAN POP'!$B$5:$I$1048576,8,0),"")</f>
        <v>LULUS</v>
      </c>
      <c r="U161" s="21" t="s">
        <v>3994</v>
      </c>
      <c r="V161" s="17" t="e" cm="1">
        <f t="array" ref="V161">MAX(IF(INDUKSI!$B$5:$B$1048576='Data Training 2022'!B161,INDUKSI!$H$5:$H$1048576))</f>
        <v>#N/A</v>
      </c>
      <c r="W161" s="22" t="str">
        <f>IFERROR(VLOOKUP(B161,INDUKSI!$B$5:$I$1048576,8,0),"")</f>
        <v>LULUS</v>
      </c>
      <c r="X161" s="21" t="s">
        <v>3994</v>
      </c>
      <c r="Y161" s="17" cm="1">
        <f t="array" ref="Y161">MAX(IF(REINDUKSI!$B$5:$B$1048576='Data Training 2022'!B161,REINDUKSI!$H$5:$H$1048576))</f>
        <v>0</v>
      </c>
      <c r="Z161" s="22" t="str">
        <f>IFERROR(VLOOKUP(B161,REINDUKSI!$B$5:$I$1048576,8,0),"")</f>
        <v/>
      </c>
      <c r="AA161" s="22" t="str">
        <f t="shared" si="12"/>
        <v/>
      </c>
      <c r="AB161" s="17" cm="1">
        <f t="array" ref="AB161">MAX(IF(BSA!$B$5:$B$1048576='Data Training 2022'!B161,BSA!$H$5:$H$1048576))</f>
        <v>44773</v>
      </c>
      <c r="AC161" s="22" t="str">
        <f>IFERROR(VLOOKUP(B161,BSA!$B$5:$I$1048576,8,0),"")</f>
        <v>LULUS</v>
      </c>
      <c r="AD161" s="22" t="s">
        <v>3994</v>
      </c>
      <c r="AE161" s="22"/>
      <c r="AF161" s="22"/>
      <c r="AG161" s="22" t="str">
        <f t="shared" si="13"/>
        <v/>
      </c>
      <c r="AH161" s="17" cm="1">
        <f t="array" ref="AH161">MAX(IF(ISOLASI!$B$5:$B$1048576='Data Training 2022'!B161,ISOLASI!$H$5:$H$1048576))</f>
        <v>0</v>
      </c>
      <c r="AI161" s="22" t="str">
        <f>IFERROR(VLOOKUP(B161,ISOLASI!$B$5:$I$1048576,8,0),"")</f>
        <v/>
      </c>
      <c r="AJ161" s="22"/>
      <c r="AK161" s="17" cm="1">
        <f t="array" ref="AK161">MAX(IF('DEKAT AIR'!$B$5:$B$1048576='Data Training 2022'!B161,'DEKAT AIR'!$H$5:$H$1048576))</f>
        <v>0</v>
      </c>
      <c r="AL161" s="22" t="str">
        <f>IFERROR(VLOOKUP(B161,'DEKAT AIR'!$B$5:$I$1048576,8,0),"")</f>
        <v/>
      </c>
      <c r="AM161" s="22"/>
      <c r="AN161" s="17" cm="1">
        <f t="array" ref="AN161">MAX(IF(KETINGGIAN!$B$5:$B$1048576='Data Training 2022'!B161,KETINGGIAN!$H$5:$H$1048576))</f>
        <v>0</v>
      </c>
      <c r="AO161" s="22" t="str">
        <f>IFERROR(VLOOKUP(B161,KETINGGIAN!$B$5:$I$1048576,8,0),"")</f>
        <v/>
      </c>
      <c r="AP161" s="22"/>
      <c r="AQ161" s="22"/>
      <c r="AR161" s="22"/>
      <c r="AS161" s="22"/>
      <c r="AT161" s="17" cm="1">
        <f t="array" ref="AT161">MAX(IF(TOOLSKEEPER!$B$5:$B$1048576='Data Training 2022'!B161,TOOLSKEEPER!$H$5:$H$1048576))</f>
        <v>0</v>
      </c>
      <c r="AU161" s="22" t="str">
        <f>IFERROR(VLOOKUP(B161,TOOLSKEEPER!$B$5:$I$1048576,8,0),"")</f>
        <v/>
      </c>
    </row>
    <row r="162" spans="1:47">
      <c r="A162" s="22">
        <f t="shared" si="14"/>
        <v>157</v>
      </c>
      <c r="B162" s="21" t="str">
        <f t="shared" si="15"/>
        <v>80004721</v>
      </c>
      <c r="C162" s="21">
        <v>80004721</v>
      </c>
      <c r="D162" s="22"/>
      <c r="E162" s="22" t="s">
        <v>4067</v>
      </c>
      <c r="F162" s="22" t="s">
        <v>1255</v>
      </c>
      <c r="G162" s="22" t="s">
        <v>1500</v>
      </c>
      <c r="H162" s="22" t="s">
        <v>328</v>
      </c>
      <c r="I162" s="22" t="s">
        <v>4028</v>
      </c>
      <c r="J162" s="22"/>
      <c r="K162" s="21" t="s">
        <v>3993</v>
      </c>
      <c r="L162" s="21" t="s">
        <v>460</v>
      </c>
      <c r="M162" s="21" t="s">
        <v>3994</v>
      </c>
      <c r="N162" s="21"/>
      <c r="O162" s="17" t="str">
        <f>IFERROR(VLOOKUP(B162,POP!$B$5:$I$1048576,7,0),"")</f>
        <v/>
      </c>
      <c r="P162" s="17" t="str">
        <f>IFERROR(VLOOKUP(B162,POM!$B$5:$I$1048576,7,0),"")</f>
        <v/>
      </c>
      <c r="Q162" s="10" t="str">
        <f>IFERROR(VLOOKUP(B162,POU!$B$5:$I$1048576,7,0),"")</f>
        <v/>
      </c>
      <c r="R162" s="21" t="str">
        <f t="shared" si="11"/>
        <v>TARGET</v>
      </c>
      <c r="S162" s="17">
        <f>IFERROR(VLOOKUP(B162,'PEMBEKALAN POP'!$B$5:$I$1048576,7,0),"")</f>
        <v>44792</v>
      </c>
      <c r="T162" s="22" t="str">
        <f>IFERROR(VLOOKUP(B162,'PEMBEKALAN POP'!$B$5:$I$1048576,8,0),"")</f>
        <v>LULUS</v>
      </c>
      <c r="U162" s="21" t="s">
        <v>3994</v>
      </c>
      <c r="V162" s="17" t="e" cm="1">
        <f t="array" ref="V162">MAX(IF(INDUKSI!$B$5:$B$1048576='Data Training 2022'!B162,INDUKSI!$H$5:$H$1048576))</f>
        <v>#N/A</v>
      </c>
      <c r="W162" s="22" t="str">
        <f>IFERROR(VLOOKUP(B162,INDUKSI!$B$5:$I$1048576,8,0),"")</f>
        <v>LULUS</v>
      </c>
      <c r="X162" s="21" t="s">
        <v>3994</v>
      </c>
      <c r="Y162" s="17" cm="1">
        <f t="array" ref="Y162">MAX(IF(REINDUKSI!$B$5:$B$1048576='Data Training 2022'!B162,REINDUKSI!$H$5:$H$1048576))</f>
        <v>0</v>
      </c>
      <c r="Z162" s="22" t="str">
        <f>IFERROR(VLOOKUP(B162,REINDUKSI!$B$5:$I$1048576,8,0),"")</f>
        <v/>
      </c>
      <c r="AA162" s="22" t="str">
        <f t="shared" si="12"/>
        <v/>
      </c>
      <c r="AB162" s="17" cm="1">
        <f t="array" ref="AB162">MAX(IF(BSA!$B$5:$B$1048576='Data Training 2022'!B162,BSA!$H$5:$H$1048576))</f>
        <v>0</v>
      </c>
      <c r="AC162" s="22" t="str">
        <f>IFERROR(VLOOKUP(B162,BSA!$B$5:$I$1048576,8,0),"")</f>
        <v/>
      </c>
      <c r="AD162" s="22" t="s">
        <v>3994</v>
      </c>
      <c r="AE162" s="22"/>
      <c r="AF162" s="22"/>
      <c r="AG162" s="22" t="str">
        <f t="shared" si="13"/>
        <v/>
      </c>
      <c r="AH162" s="17" cm="1">
        <f t="array" ref="AH162">MAX(IF(ISOLASI!$B$5:$B$1048576='Data Training 2022'!B162,ISOLASI!$H$5:$H$1048576))</f>
        <v>0</v>
      </c>
      <c r="AI162" s="22" t="str">
        <f>IFERROR(VLOOKUP(B162,ISOLASI!$B$5:$I$1048576,8,0),"")</f>
        <v/>
      </c>
      <c r="AJ162" s="22"/>
      <c r="AK162" s="17" cm="1">
        <f t="array" ref="AK162">MAX(IF('DEKAT AIR'!$B$5:$B$1048576='Data Training 2022'!B162,'DEKAT AIR'!$H$5:$H$1048576))</f>
        <v>0</v>
      </c>
      <c r="AL162" s="22" t="str">
        <f>IFERROR(VLOOKUP(B162,'DEKAT AIR'!$B$5:$I$1048576,8,0),"")</f>
        <v/>
      </c>
      <c r="AM162" s="22"/>
      <c r="AN162" s="17" cm="1">
        <f t="array" ref="AN162">MAX(IF(KETINGGIAN!$B$5:$B$1048576='Data Training 2022'!B162,KETINGGIAN!$H$5:$H$1048576))</f>
        <v>0</v>
      </c>
      <c r="AO162" s="22" t="str">
        <f>IFERROR(VLOOKUP(B162,KETINGGIAN!$B$5:$I$1048576,8,0),"")</f>
        <v/>
      </c>
      <c r="AP162" s="22"/>
      <c r="AQ162" s="22"/>
      <c r="AR162" s="22"/>
      <c r="AS162" s="22"/>
      <c r="AT162" s="17" cm="1">
        <f t="array" ref="AT162">MAX(IF(TOOLSKEEPER!$B$5:$B$1048576='Data Training 2022'!B162,TOOLSKEEPER!$H$5:$H$1048576))</f>
        <v>0</v>
      </c>
      <c r="AU162" s="22" t="str">
        <f>IFERROR(VLOOKUP(B162,TOOLSKEEPER!$B$5:$I$1048576,8,0),"")</f>
        <v/>
      </c>
    </row>
    <row r="163" spans="1:47">
      <c r="A163" s="22">
        <f t="shared" si="14"/>
        <v>158</v>
      </c>
      <c r="B163" s="21" t="str">
        <f t="shared" si="15"/>
        <v>80004894</v>
      </c>
      <c r="C163" s="21">
        <v>80004894</v>
      </c>
      <c r="D163" s="22"/>
      <c r="E163" s="22" t="s">
        <v>4068</v>
      </c>
      <c r="F163" s="22" t="s">
        <v>1255</v>
      </c>
      <c r="G163" s="22" t="s">
        <v>1500</v>
      </c>
      <c r="H163" s="22" t="s">
        <v>328</v>
      </c>
      <c r="I163" s="22" t="s">
        <v>4028</v>
      </c>
      <c r="J163" s="22"/>
      <c r="K163" s="21" t="s">
        <v>3993</v>
      </c>
      <c r="L163" s="21" t="s">
        <v>460</v>
      </c>
      <c r="M163" s="21" t="s">
        <v>3994</v>
      </c>
      <c r="N163" s="21"/>
      <c r="O163" s="17" t="str">
        <f>IFERROR(VLOOKUP(B163,POP!$B$5:$I$1048576,7,0),"")</f>
        <v/>
      </c>
      <c r="P163" s="17" t="str">
        <f>IFERROR(VLOOKUP(B163,POM!$B$5:$I$1048576,7,0),"")</f>
        <v/>
      </c>
      <c r="Q163" s="10" t="str">
        <f>IFERROR(VLOOKUP(B163,POU!$B$5:$I$1048576,7,0),"")</f>
        <v/>
      </c>
      <c r="R163" s="21" t="str">
        <f t="shared" si="11"/>
        <v>TARGET</v>
      </c>
      <c r="S163" s="17">
        <f>IFERROR(VLOOKUP(B163,'PEMBEKALAN POP'!$B$5:$I$1048576,7,0),"")</f>
        <v>44792</v>
      </c>
      <c r="T163" s="22" t="str">
        <f>IFERROR(VLOOKUP(B163,'PEMBEKALAN POP'!$B$5:$I$1048576,8,0),"")</f>
        <v>LULUS</v>
      </c>
      <c r="U163" s="21" t="s">
        <v>3994</v>
      </c>
      <c r="V163" s="17" t="e" cm="1">
        <f t="array" ref="V163">MAX(IF(INDUKSI!$B$5:$B$1048576='Data Training 2022'!B163,INDUKSI!$H$5:$H$1048576))</f>
        <v>#N/A</v>
      </c>
      <c r="W163" s="22" t="str">
        <f>IFERROR(VLOOKUP(B163,INDUKSI!$B$5:$I$1048576,8,0),"")</f>
        <v>LULUS</v>
      </c>
      <c r="X163" s="21" t="s">
        <v>3994</v>
      </c>
      <c r="Y163" s="17" cm="1">
        <f t="array" ref="Y163">MAX(IF(REINDUKSI!$B$5:$B$1048576='Data Training 2022'!B163,REINDUKSI!$H$5:$H$1048576))</f>
        <v>0</v>
      </c>
      <c r="Z163" s="22" t="str">
        <f>IFERROR(VLOOKUP(B163,REINDUKSI!$B$5:$I$1048576,8,0),"")</f>
        <v/>
      </c>
      <c r="AA163" s="22" t="str">
        <f t="shared" si="12"/>
        <v/>
      </c>
      <c r="AB163" s="17" cm="1">
        <f t="array" ref="AB163">MAX(IF(BSA!$B$5:$B$1048576='Data Training 2022'!B163,BSA!$H$5:$H$1048576))</f>
        <v>44780</v>
      </c>
      <c r="AC163" s="22" t="str">
        <f>IFERROR(VLOOKUP(B163,BSA!$B$5:$I$1048576,8,0),"")</f>
        <v>LULUS</v>
      </c>
      <c r="AD163" s="22" t="s">
        <v>3994</v>
      </c>
      <c r="AE163" s="22"/>
      <c r="AF163" s="22"/>
      <c r="AG163" s="22" t="str">
        <f t="shared" si="13"/>
        <v/>
      </c>
      <c r="AH163" s="17" cm="1">
        <f t="array" ref="AH163">MAX(IF(ISOLASI!$B$5:$B$1048576='Data Training 2022'!B163,ISOLASI!$H$5:$H$1048576))</f>
        <v>0</v>
      </c>
      <c r="AI163" s="22" t="str">
        <f>IFERROR(VLOOKUP(B163,ISOLASI!$B$5:$I$1048576,8,0),"")</f>
        <v/>
      </c>
      <c r="AJ163" s="22"/>
      <c r="AK163" s="17" cm="1">
        <f t="array" ref="AK163">MAX(IF('DEKAT AIR'!$B$5:$B$1048576='Data Training 2022'!B163,'DEKAT AIR'!$H$5:$H$1048576))</f>
        <v>0</v>
      </c>
      <c r="AL163" s="22" t="str">
        <f>IFERROR(VLOOKUP(B163,'DEKAT AIR'!$B$5:$I$1048576,8,0),"")</f>
        <v/>
      </c>
      <c r="AM163" s="22"/>
      <c r="AN163" s="17" cm="1">
        <f t="array" ref="AN163">MAX(IF(KETINGGIAN!$B$5:$B$1048576='Data Training 2022'!B163,KETINGGIAN!$H$5:$H$1048576))</f>
        <v>0</v>
      </c>
      <c r="AO163" s="22" t="str">
        <f>IFERROR(VLOOKUP(B163,KETINGGIAN!$B$5:$I$1048576,8,0),"")</f>
        <v/>
      </c>
      <c r="AP163" s="22"/>
      <c r="AQ163" s="22"/>
      <c r="AR163" s="22"/>
      <c r="AS163" s="22"/>
      <c r="AT163" s="17" cm="1">
        <f t="array" ref="AT163">MAX(IF(TOOLSKEEPER!$B$5:$B$1048576='Data Training 2022'!B163,TOOLSKEEPER!$H$5:$H$1048576))</f>
        <v>0</v>
      </c>
      <c r="AU163" s="22" t="str">
        <f>IFERROR(VLOOKUP(B163,TOOLSKEEPER!$B$5:$I$1048576,8,0),"")</f>
        <v/>
      </c>
    </row>
    <row r="164" spans="1:47">
      <c r="A164" s="22">
        <f t="shared" si="14"/>
        <v>159</v>
      </c>
      <c r="B164" s="21" t="str">
        <f t="shared" si="15"/>
        <v>80004757</v>
      </c>
      <c r="C164" s="21">
        <v>80004757</v>
      </c>
      <c r="D164" s="22"/>
      <c r="E164" s="22" t="s">
        <v>4069</v>
      </c>
      <c r="F164" s="22" t="s">
        <v>1255</v>
      </c>
      <c r="G164" s="22" t="s">
        <v>1500</v>
      </c>
      <c r="H164" s="22" t="s">
        <v>328</v>
      </c>
      <c r="I164" s="22" t="s">
        <v>4024</v>
      </c>
      <c r="J164" s="22"/>
      <c r="K164" s="21" t="s">
        <v>3993</v>
      </c>
      <c r="L164" s="21" t="s">
        <v>460</v>
      </c>
      <c r="M164" s="21" t="s">
        <v>3994</v>
      </c>
      <c r="N164" s="21"/>
      <c r="O164" s="17" t="str">
        <f>IFERROR(VLOOKUP(B164,POP!$B$5:$I$1048576,7,0),"")</f>
        <v/>
      </c>
      <c r="P164" s="17" t="str">
        <f>IFERROR(VLOOKUP(B164,POM!$B$5:$I$1048576,7,0),"")</f>
        <v/>
      </c>
      <c r="Q164" s="10" t="str">
        <f>IFERROR(VLOOKUP(B164,POU!$B$5:$I$1048576,7,0),"")</f>
        <v/>
      </c>
      <c r="R164" s="21" t="str">
        <f t="shared" si="11"/>
        <v>TARGET</v>
      </c>
      <c r="S164" s="17">
        <f>IFERROR(VLOOKUP(B164,'PEMBEKALAN POP'!$B$5:$I$1048576,7,0),"")</f>
        <v>44792</v>
      </c>
      <c r="T164" s="22" t="str">
        <f>IFERROR(VLOOKUP(B164,'PEMBEKALAN POP'!$B$5:$I$1048576,8,0),"")</f>
        <v>LULUS</v>
      </c>
      <c r="U164" s="21" t="s">
        <v>3994</v>
      </c>
      <c r="V164" s="17" t="e" cm="1">
        <f t="array" ref="V164">MAX(IF(INDUKSI!$B$5:$B$1048576='Data Training 2022'!B164,INDUKSI!$H$5:$H$1048576))</f>
        <v>#N/A</v>
      </c>
      <c r="W164" s="22" t="str">
        <f>IFERROR(VLOOKUP(B164,INDUKSI!$B$5:$I$1048576,8,0),"")</f>
        <v/>
      </c>
      <c r="X164" s="21" t="s">
        <v>3994</v>
      </c>
      <c r="Y164" s="17" cm="1">
        <f t="array" ref="Y164">MAX(IF(REINDUKSI!$B$5:$B$1048576='Data Training 2022'!B164,REINDUKSI!$H$5:$H$1048576))</f>
        <v>0</v>
      </c>
      <c r="Z164" s="22" t="str">
        <f>IFERROR(VLOOKUP(B164,REINDUKSI!$B$5:$I$1048576,8,0),"")</f>
        <v/>
      </c>
      <c r="AA164" s="22" t="str">
        <f t="shared" si="12"/>
        <v/>
      </c>
      <c r="AB164" s="17" cm="1">
        <f t="array" ref="AB164">MAX(IF(BSA!$B$5:$B$1048576='Data Training 2022'!B164,BSA!$H$5:$H$1048576))</f>
        <v>0</v>
      </c>
      <c r="AC164" s="22" t="str">
        <f>IFERROR(VLOOKUP(B164,BSA!$B$5:$I$1048576,8,0),"")</f>
        <v/>
      </c>
      <c r="AD164" s="22" t="s">
        <v>3994</v>
      </c>
      <c r="AE164" s="22"/>
      <c r="AF164" s="22"/>
      <c r="AG164" s="22" t="str">
        <f t="shared" si="13"/>
        <v/>
      </c>
      <c r="AH164" s="17" cm="1">
        <f t="array" ref="AH164">MAX(IF(ISOLASI!$B$5:$B$1048576='Data Training 2022'!B164,ISOLASI!$H$5:$H$1048576))</f>
        <v>0</v>
      </c>
      <c r="AI164" s="22" t="str">
        <f>IFERROR(VLOOKUP(B164,ISOLASI!$B$5:$I$1048576,8,0),"")</f>
        <v/>
      </c>
      <c r="AJ164" s="22"/>
      <c r="AK164" s="17" cm="1">
        <f t="array" ref="AK164">MAX(IF('DEKAT AIR'!$B$5:$B$1048576='Data Training 2022'!B164,'DEKAT AIR'!$H$5:$H$1048576))</f>
        <v>0</v>
      </c>
      <c r="AL164" s="22" t="str">
        <f>IFERROR(VLOOKUP(B164,'DEKAT AIR'!$B$5:$I$1048576,8,0),"")</f>
        <v/>
      </c>
      <c r="AM164" s="22"/>
      <c r="AN164" s="17" cm="1">
        <f t="array" ref="AN164">MAX(IF(KETINGGIAN!$B$5:$B$1048576='Data Training 2022'!B164,KETINGGIAN!$H$5:$H$1048576))</f>
        <v>0</v>
      </c>
      <c r="AO164" s="22" t="str">
        <f>IFERROR(VLOOKUP(B164,KETINGGIAN!$B$5:$I$1048576,8,0),"")</f>
        <v/>
      </c>
      <c r="AP164" s="22"/>
      <c r="AQ164" s="22"/>
      <c r="AR164" s="22"/>
      <c r="AS164" s="22"/>
      <c r="AT164" s="17" cm="1">
        <f t="array" ref="AT164">MAX(IF(TOOLSKEEPER!$B$5:$B$1048576='Data Training 2022'!B164,TOOLSKEEPER!$H$5:$H$1048576))</f>
        <v>0</v>
      </c>
      <c r="AU164" s="22" t="str">
        <f>IFERROR(VLOOKUP(B164,TOOLSKEEPER!$B$5:$I$1048576,8,0),"")</f>
        <v/>
      </c>
    </row>
    <row r="165" spans="1:47">
      <c r="A165" s="22">
        <f t="shared" si="14"/>
        <v>160</v>
      </c>
      <c r="B165" s="21" t="str">
        <f t="shared" si="15"/>
        <v>80004760</v>
      </c>
      <c r="C165" s="21">
        <v>80004760</v>
      </c>
      <c r="D165" s="22"/>
      <c r="E165" s="22" t="s">
        <v>4070</v>
      </c>
      <c r="F165" s="22" t="s">
        <v>1255</v>
      </c>
      <c r="G165" s="22" t="s">
        <v>1500</v>
      </c>
      <c r="H165" s="22" t="s">
        <v>328</v>
      </c>
      <c r="I165" s="22" t="s">
        <v>4024</v>
      </c>
      <c r="J165" s="22"/>
      <c r="K165" s="21" t="s">
        <v>3993</v>
      </c>
      <c r="L165" s="21" t="s">
        <v>460</v>
      </c>
      <c r="M165" s="21" t="s">
        <v>3994</v>
      </c>
      <c r="N165" s="21"/>
      <c r="O165" s="17" t="str">
        <f>IFERROR(VLOOKUP(B165,POP!$B$5:$I$1048576,7,0),"")</f>
        <v/>
      </c>
      <c r="P165" s="17" t="str">
        <f>IFERROR(VLOOKUP(B165,POM!$B$5:$I$1048576,7,0),"")</f>
        <v/>
      </c>
      <c r="Q165" s="10" t="str">
        <f>IFERROR(VLOOKUP(B165,POU!$B$5:$I$1048576,7,0),"")</f>
        <v/>
      </c>
      <c r="R165" s="21" t="str">
        <f t="shared" si="11"/>
        <v>TARGET</v>
      </c>
      <c r="S165" s="17">
        <f>IFERROR(VLOOKUP(B165,'PEMBEKALAN POP'!$B$5:$I$1048576,7,0),"")</f>
        <v>44792</v>
      </c>
      <c r="T165" s="22" t="str">
        <f>IFERROR(VLOOKUP(B165,'PEMBEKALAN POP'!$B$5:$I$1048576,8,0),"")</f>
        <v>LULUS</v>
      </c>
      <c r="U165" s="21" t="s">
        <v>3994</v>
      </c>
      <c r="V165" s="17" t="e" cm="1">
        <f t="array" ref="V165">MAX(IF(INDUKSI!$B$5:$B$1048576='Data Training 2022'!B165,INDUKSI!$H$5:$H$1048576))</f>
        <v>#N/A</v>
      </c>
      <c r="W165" s="22" t="str">
        <f>IFERROR(VLOOKUP(B165,INDUKSI!$B$5:$I$1048576,8,0),"")</f>
        <v>LULUS</v>
      </c>
      <c r="X165" s="21" t="s">
        <v>3994</v>
      </c>
      <c r="Y165" s="17" cm="1">
        <f t="array" ref="Y165">MAX(IF(REINDUKSI!$B$5:$B$1048576='Data Training 2022'!B165,REINDUKSI!$H$5:$H$1048576))</f>
        <v>0</v>
      </c>
      <c r="Z165" s="22" t="str">
        <f>IFERROR(VLOOKUP(B165,REINDUKSI!$B$5:$I$1048576,8,0),"")</f>
        <v/>
      </c>
      <c r="AA165" s="22" t="str">
        <f t="shared" si="12"/>
        <v/>
      </c>
      <c r="AB165" s="17" cm="1">
        <f t="array" ref="AB165">MAX(IF(BSA!$B$5:$B$1048576='Data Training 2022'!B165,BSA!$H$5:$H$1048576))</f>
        <v>0</v>
      </c>
      <c r="AC165" s="22" t="str">
        <f>IFERROR(VLOOKUP(B165,BSA!$B$5:$I$1048576,8,0),"")</f>
        <v/>
      </c>
      <c r="AD165" s="22" t="s">
        <v>3994</v>
      </c>
      <c r="AE165" s="22"/>
      <c r="AF165" s="22"/>
      <c r="AG165" s="22" t="str">
        <f t="shared" si="13"/>
        <v/>
      </c>
      <c r="AH165" s="17" cm="1">
        <f t="array" ref="AH165">MAX(IF(ISOLASI!$B$5:$B$1048576='Data Training 2022'!B165,ISOLASI!$H$5:$H$1048576))</f>
        <v>0</v>
      </c>
      <c r="AI165" s="22" t="str">
        <f>IFERROR(VLOOKUP(B165,ISOLASI!$B$5:$I$1048576,8,0),"")</f>
        <v/>
      </c>
      <c r="AJ165" s="22"/>
      <c r="AK165" s="17" cm="1">
        <f t="array" ref="AK165">MAX(IF('DEKAT AIR'!$B$5:$B$1048576='Data Training 2022'!B165,'DEKAT AIR'!$H$5:$H$1048576))</f>
        <v>0</v>
      </c>
      <c r="AL165" s="22" t="str">
        <f>IFERROR(VLOOKUP(B165,'DEKAT AIR'!$B$5:$I$1048576,8,0),"")</f>
        <v/>
      </c>
      <c r="AM165" s="22"/>
      <c r="AN165" s="17" cm="1">
        <f t="array" ref="AN165">MAX(IF(KETINGGIAN!$B$5:$B$1048576='Data Training 2022'!B165,KETINGGIAN!$H$5:$H$1048576))</f>
        <v>0</v>
      </c>
      <c r="AO165" s="22" t="str">
        <f>IFERROR(VLOOKUP(B165,KETINGGIAN!$B$5:$I$1048576,8,0),"")</f>
        <v/>
      </c>
      <c r="AP165" s="22"/>
      <c r="AQ165" s="22"/>
      <c r="AR165" s="22"/>
      <c r="AS165" s="22"/>
      <c r="AT165" s="17" cm="1">
        <f t="array" ref="AT165">MAX(IF(TOOLSKEEPER!$B$5:$B$1048576='Data Training 2022'!B165,TOOLSKEEPER!$H$5:$H$1048576))</f>
        <v>0</v>
      </c>
      <c r="AU165" s="22" t="str">
        <f>IFERROR(VLOOKUP(B165,TOOLSKEEPER!$B$5:$I$1048576,8,0),"")</f>
        <v/>
      </c>
    </row>
    <row r="166" spans="1:47">
      <c r="A166" s="22">
        <f t="shared" si="14"/>
        <v>161</v>
      </c>
      <c r="B166" s="21" t="str">
        <f t="shared" si="15"/>
        <v>80004900</v>
      </c>
      <c r="C166" s="21">
        <v>80004900</v>
      </c>
      <c r="D166" s="22"/>
      <c r="E166" s="22" t="s">
        <v>4071</v>
      </c>
      <c r="F166" s="22" t="s">
        <v>1255</v>
      </c>
      <c r="G166" s="22" t="s">
        <v>1500</v>
      </c>
      <c r="H166" s="22" t="s">
        <v>328</v>
      </c>
      <c r="I166" s="22" t="s">
        <v>4028</v>
      </c>
      <c r="J166" s="22"/>
      <c r="K166" s="21" t="s">
        <v>3993</v>
      </c>
      <c r="L166" s="21" t="s">
        <v>460</v>
      </c>
      <c r="M166" s="21" t="s">
        <v>3994</v>
      </c>
      <c r="N166" s="21"/>
      <c r="O166" s="17" t="str">
        <f>IFERROR(VLOOKUP(B166,POP!$B$5:$I$1048576,7,0),"")</f>
        <v/>
      </c>
      <c r="P166" s="17" t="str">
        <f>IFERROR(VLOOKUP(B166,POM!$B$5:$I$1048576,7,0),"")</f>
        <v/>
      </c>
      <c r="Q166" s="10" t="str">
        <f>IFERROR(VLOOKUP(B166,POU!$B$5:$I$1048576,7,0),"")</f>
        <v/>
      </c>
      <c r="R166" s="21" t="str">
        <f t="shared" si="11"/>
        <v>TARGET</v>
      </c>
      <c r="S166" s="17">
        <f>IFERROR(VLOOKUP(B166,'PEMBEKALAN POP'!$B$5:$I$1048576,7,0),"")</f>
        <v>44792</v>
      </c>
      <c r="T166" s="22" t="str">
        <f>IFERROR(VLOOKUP(B166,'PEMBEKALAN POP'!$B$5:$I$1048576,8,0),"")</f>
        <v>LULUS</v>
      </c>
      <c r="U166" s="21" t="s">
        <v>3994</v>
      </c>
      <c r="V166" s="17" t="e" cm="1">
        <f t="array" ref="V166">MAX(IF(INDUKSI!$B$5:$B$1048576='Data Training 2022'!B166,INDUKSI!$H$5:$H$1048576))</f>
        <v>#N/A</v>
      </c>
      <c r="W166" s="22" t="str">
        <f>IFERROR(VLOOKUP(B166,INDUKSI!$B$5:$I$1048576,8,0),"")</f>
        <v>LULUS</v>
      </c>
      <c r="X166" s="21" t="s">
        <v>3994</v>
      </c>
      <c r="Y166" s="17" cm="1">
        <f t="array" ref="Y166">MAX(IF(REINDUKSI!$B$5:$B$1048576='Data Training 2022'!B166,REINDUKSI!$H$5:$H$1048576))</f>
        <v>0</v>
      </c>
      <c r="Z166" s="22" t="str">
        <f>IFERROR(VLOOKUP(B166,REINDUKSI!$B$5:$I$1048576,8,0),"")</f>
        <v/>
      </c>
      <c r="AA166" s="22" t="str">
        <f t="shared" si="12"/>
        <v/>
      </c>
      <c r="AB166" s="17" cm="1">
        <f t="array" ref="AB166">MAX(IF(BSA!$B$5:$B$1048576='Data Training 2022'!B166,BSA!$H$5:$H$1048576))</f>
        <v>44780</v>
      </c>
      <c r="AC166" s="22" t="str">
        <f>IFERROR(VLOOKUP(B166,BSA!$B$5:$I$1048576,8,0),"")</f>
        <v>LULUS</v>
      </c>
      <c r="AD166" s="22" t="s">
        <v>3994</v>
      </c>
      <c r="AE166" s="22"/>
      <c r="AF166" s="22"/>
      <c r="AG166" s="22" t="str">
        <f t="shared" si="13"/>
        <v/>
      </c>
      <c r="AH166" s="17" cm="1">
        <f t="array" ref="AH166">MAX(IF(ISOLASI!$B$5:$B$1048576='Data Training 2022'!B166,ISOLASI!$H$5:$H$1048576))</f>
        <v>0</v>
      </c>
      <c r="AI166" s="22" t="str">
        <f>IFERROR(VLOOKUP(B166,ISOLASI!$B$5:$I$1048576,8,0),"")</f>
        <v/>
      </c>
      <c r="AJ166" s="22"/>
      <c r="AK166" s="17" cm="1">
        <f t="array" ref="AK166">MAX(IF('DEKAT AIR'!$B$5:$B$1048576='Data Training 2022'!B166,'DEKAT AIR'!$H$5:$H$1048576))</f>
        <v>0</v>
      </c>
      <c r="AL166" s="22" t="str">
        <f>IFERROR(VLOOKUP(B166,'DEKAT AIR'!$B$5:$I$1048576,8,0),"")</f>
        <v/>
      </c>
      <c r="AM166" s="22"/>
      <c r="AN166" s="17" cm="1">
        <f t="array" ref="AN166">MAX(IF(KETINGGIAN!$B$5:$B$1048576='Data Training 2022'!B166,KETINGGIAN!$H$5:$H$1048576))</f>
        <v>0</v>
      </c>
      <c r="AO166" s="22" t="str">
        <f>IFERROR(VLOOKUP(B166,KETINGGIAN!$B$5:$I$1048576,8,0),"")</f>
        <v/>
      </c>
      <c r="AP166" s="22"/>
      <c r="AQ166" s="22"/>
      <c r="AR166" s="22"/>
      <c r="AS166" s="22"/>
      <c r="AT166" s="17" cm="1">
        <f t="array" ref="AT166">MAX(IF(TOOLSKEEPER!$B$5:$B$1048576='Data Training 2022'!B166,TOOLSKEEPER!$H$5:$H$1048576))</f>
        <v>0</v>
      </c>
      <c r="AU166" s="22" t="str">
        <f>IFERROR(VLOOKUP(B166,TOOLSKEEPER!$B$5:$I$1048576,8,0),"")</f>
        <v/>
      </c>
    </row>
    <row r="167" spans="1:47">
      <c r="A167" s="22">
        <f t="shared" si="14"/>
        <v>162</v>
      </c>
      <c r="B167" s="21" t="str">
        <f t="shared" si="15"/>
        <v>80004759</v>
      </c>
      <c r="C167" s="21">
        <v>80004759</v>
      </c>
      <c r="D167" s="22"/>
      <c r="E167" s="22" t="s">
        <v>4072</v>
      </c>
      <c r="F167" s="22" t="s">
        <v>1255</v>
      </c>
      <c r="G167" s="22" t="s">
        <v>1500</v>
      </c>
      <c r="H167" s="22" t="s">
        <v>328</v>
      </c>
      <c r="I167" s="22" t="s">
        <v>4024</v>
      </c>
      <c r="J167" s="22"/>
      <c r="K167" s="21" t="s">
        <v>3993</v>
      </c>
      <c r="L167" s="21" t="s">
        <v>460</v>
      </c>
      <c r="M167" s="21" t="s">
        <v>3994</v>
      </c>
      <c r="N167" s="21"/>
      <c r="O167" s="17" t="str">
        <f>IFERROR(VLOOKUP(B167,POP!$B$5:$I$1048576,7,0),"")</f>
        <v/>
      </c>
      <c r="P167" s="17" t="str">
        <f>IFERROR(VLOOKUP(B167,POM!$B$5:$I$1048576,7,0),"")</f>
        <v/>
      </c>
      <c r="Q167" s="10" t="str">
        <f>IFERROR(VLOOKUP(B167,POU!$B$5:$I$1048576,7,0),"")</f>
        <v/>
      </c>
      <c r="R167" s="21" t="str">
        <f t="shared" si="11"/>
        <v>TARGET</v>
      </c>
      <c r="S167" s="17" t="str">
        <f>IFERROR(VLOOKUP(B167,'PEMBEKALAN POP'!$B$5:$I$1048576,7,0),"")</f>
        <v/>
      </c>
      <c r="T167" s="22" t="str">
        <f>IFERROR(VLOOKUP(B167,'PEMBEKALAN POP'!$B$5:$I$1048576,8,0),"")</f>
        <v/>
      </c>
      <c r="U167" s="21" t="s">
        <v>3994</v>
      </c>
      <c r="V167" s="17" t="e" cm="1">
        <f t="array" ref="V167">MAX(IF(INDUKSI!$B$5:$B$1048576='Data Training 2022'!B167,INDUKSI!$H$5:$H$1048576))</f>
        <v>#N/A</v>
      </c>
      <c r="W167" s="22" t="str">
        <f>IFERROR(VLOOKUP(B167,INDUKSI!$B$5:$I$1048576,8,0),"")</f>
        <v>LULUS</v>
      </c>
      <c r="X167" s="21" t="s">
        <v>3994</v>
      </c>
      <c r="Y167" s="17" cm="1">
        <f t="array" ref="Y167">MAX(IF(REINDUKSI!$B$5:$B$1048576='Data Training 2022'!B167,REINDUKSI!$H$5:$H$1048576))</f>
        <v>0</v>
      </c>
      <c r="Z167" s="22" t="str">
        <f>IFERROR(VLOOKUP(B167,REINDUKSI!$B$5:$I$1048576,8,0),"")</f>
        <v/>
      </c>
      <c r="AA167" s="22" t="str">
        <f t="shared" si="12"/>
        <v/>
      </c>
      <c r="AB167" s="17" cm="1">
        <f t="array" ref="AB167">MAX(IF(BSA!$B$5:$B$1048576='Data Training 2022'!B167,BSA!$H$5:$H$1048576))</f>
        <v>0</v>
      </c>
      <c r="AC167" s="22" t="str">
        <f>IFERROR(VLOOKUP(B167,BSA!$B$5:$I$1048576,8,0),"")</f>
        <v/>
      </c>
      <c r="AD167" s="22" t="s">
        <v>3994</v>
      </c>
      <c r="AE167" s="22"/>
      <c r="AF167" s="22"/>
      <c r="AG167" s="22" t="str">
        <f t="shared" si="13"/>
        <v/>
      </c>
      <c r="AH167" s="17" cm="1">
        <f t="array" ref="AH167">MAX(IF(ISOLASI!$B$5:$B$1048576='Data Training 2022'!B167,ISOLASI!$H$5:$H$1048576))</f>
        <v>0</v>
      </c>
      <c r="AI167" s="22" t="str">
        <f>IFERROR(VLOOKUP(B167,ISOLASI!$B$5:$I$1048576,8,0),"")</f>
        <v/>
      </c>
      <c r="AJ167" s="22"/>
      <c r="AK167" s="17" cm="1">
        <f t="array" ref="AK167">MAX(IF('DEKAT AIR'!$B$5:$B$1048576='Data Training 2022'!B167,'DEKAT AIR'!$H$5:$H$1048576))</f>
        <v>0</v>
      </c>
      <c r="AL167" s="22" t="str">
        <f>IFERROR(VLOOKUP(B167,'DEKAT AIR'!$B$5:$I$1048576,8,0),"")</f>
        <v/>
      </c>
      <c r="AM167" s="22"/>
      <c r="AN167" s="17" cm="1">
        <f t="array" ref="AN167">MAX(IF(KETINGGIAN!$B$5:$B$1048576='Data Training 2022'!B167,KETINGGIAN!$H$5:$H$1048576))</f>
        <v>0</v>
      </c>
      <c r="AO167" s="22" t="str">
        <f>IFERROR(VLOOKUP(B167,KETINGGIAN!$B$5:$I$1048576,8,0),"")</f>
        <v/>
      </c>
      <c r="AP167" s="22"/>
      <c r="AQ167" s="22"/>
      <c r="AR167" s="22"/>
      <c r="AS167" s="22"/>
      <c r="AT167" s="17" cm="1">
        <f t="array" ref="AT167">MAX(IF(TOOLSKEEPER!$B$5:$B$1048576='Data Training 2022'!B167,TOOLSKEEPER!$H$5:$H$1048576))</f>
        <v>0</v>
      </c>
      <c r="AU167" s="22" t="str">
        <f>IFERROR(VLOOKUP(B167,TOOLSKEEPER!$B$5:$I$1048576,8,0),"")</f>
        <v/>
      </c>
    </row>
    <row r="168" spans="1:47">
      <c r="A168" s="22">
        <f t="shared" si="14"/>
        <v>163</v>
      </c>
      <c r="B168" s="21" t="str">
        <f t="shared" si="15"/>
        <v>80002240</v>
      </c>
      <c r="C168" s="21" t="s">
        <v>2740</v>
      </c>
      <c r="D168" s="22"/>
      <c r="E168" s="22" t="s">
        <v>2741</v>
      </c>
      <c r="F168" s="22" t="s">
        <v>1255</v>
      </c>
      <c r="G168" s="22" t="s">
        <v>372</v>
      </c>
      <c r="H168" s="22" t="s">
        <v>328</v>
      </c>
      <c r="I168" s="22" t="s">
        <v>4024</v>
      </c>
      <c r="J168" s="22"/>
      <c r="K168" s="21" t="s">
        <v>4002</v>
      </c>
      <c r="L168" s="21" t="s">
        <v>372</v>
      </c>
      <c r="M168" s="21" t="s">
        <v>4003</v>
      </c>
      <c r="N168" s="21"/>
      <c r="O168" s="17" t="str">
        <f>IFERROR(VLOOKUP(B168,POP!$B$5:$I$1048576,7,0),"")</f>
        <v/>
      </c>
      <c r="P168" s="17" t="str">
        <f>IFERROR(VLOOKUP(B168,POM!$B$5:$I$1048576,7,0),"")</f>
        <v/>
      </c>
      <c r="Q168" s="10" t="str">
        <f>IFERROR(VLOOKUP(B168,POU!$B$5:$I$1048576,7,0),"")</f>
        <v/>
      </c>
      <c r="R168" s="21" t="str">
        <f t="shared" si="11"/>
        <v/>
      </c>
      <c r="S168" s="17" t="str">
        <f>IFERROR(VLOOKUP(B168,'PEMBEKALAN POP'!$B$5:$I$1048576,7,0),"")</f>
        <v/>
      </c>
      <c r="T168" s="22" t="str">
        <f>IFERROR(VLOOKUP(B168,'PEMBEKALAN POP'!$B$5:$I$1048576,8,0),"")</f>
        <v/>
      </c>
      <c r="U168" s="21" t="s">
        <v>3994</v>
      </c>
      <c r="V168" s="17" t="e" cm="1">
        <f t="array" ref="V168">MAX(IF(INDUKSI!$B$5:$B$1048576='Data Training 2022'!B168,INDUKSI!$H$5:$H$1048576))</f>
        <v>#N/A</v>
      </c>
      <c r="W168" s="22" t="str">
        <f>IFERROR(VLOOKUP(B168,INDUKSI!$B$5:$I$1048576,8,0),"")</f>
        <v>LULUS</v>
      </c>
      <c r="X168" s="21" t="s">
        <v>3994</v>
      </c>
      <c r="Y168" s="17" cm="1">
        <f t="array" ref="Y168">MAX(IF(REINDUKSI!$B$5:$B$1048576='Data Training 2022'!B168,REINDUKSI!$H$5:$H$1048576))</f>
        <v>44606</v>
      </c>
      <c r="Z168" s="22" t="str">
        <f>IFERROR(VLOOKUP(B168,REINDUKSI!$B$5:$I$1048576,8,0),"")</f>
        <v>LULUS</v>
      </c>
      <c r="AA168" s="22" t="str">
        <f t="shared" si="12"/>
        <v/>
      </c>
      <c r="AB168" s="17" cm="1">
        <f t="array" ref="AB168">MAX(IF(BSA!$B$5:$B$1048576='Data Training 2022'!B168,BSA!$H$5:$H$1048576))</f>
        <v>0</v>
      </c>
      <c r="AC168" s="22" t="str">
        <f>IFERROR(VLOOKUP(B168,BSA!$B$5:$I$1048576,8,0),"")</f>
        <v/>
      </c>
      <c r="AD168" s="22" t="s">
        <v>3994</v>
      </c>
      <c r="AE168" s="22"/>
      <c r="AF168" s="22"/>
      <c r="AG168" s="22" t="str">
        <f t="shared" si="13"/>
        <v/>
      </c>
      <c r="AH168" s="17" cm="1">
        <f t="array" ref="AH168">MAX(IF(ISOLASI!$B$5:$B$1048576='Data Training 2022'!B168,ISOLASI!$H$5:$H$1048576))</f>
        <v>0</v>
      </c>
      <c r="AI168" s="22" t="str">
        <f>IFERROR(VLOOKUP(B168,ISOLASI!$B$5:$I$1048576,8,0),"")</f>
        <v/>
      </c>
      <c r="AJ168" s="22"/>
      <c r="AK168" s="17" cm="1">
        <f t="array" ref="AK168">MAX(IF('DEKAT AIR'!$B$5:$B$1048576='Data Training 2022'!B168,'DEKAT AIR'!$H$5:$H$1048576))</f>
        <v>0</v>
      </c>
      <c r="AL168" s="22" t="str">
        <f>IFERROR(VLOOKUP(B168,'DEKAT AIR'!$B$5:$I$1048576,8,0),"")</f>
        <v/>
      </c>
      <c r="AM168" s="22"/>
      <c r="AN168" s="17" cm="1">
        <f t="array" ref="AN168">MAX(IF(KETINGGIAN!$B$5:$B$1048576='Data Training 2022'!B168,KETINGGIAN!$H$5:$H$1048576))</f>
        <v>0</v>
      </c>
      <c r="AO168" s="22" t="str">
        <f>IFERROR(VLOOKUP(B168,KETINGGIAN!$B$5:$I$1048576,8,0),"")</f>
        <v/>
      </c>
      <c r="AP168" s="22"/>
      <c r="AQ168" s="22"/>
      <c r="AR168" s="22"/>
      <c r="AS168" s="22"/>
      <c r="AT168" s="17" cm="1">
        <f t="array" ref="AT168">MAX(IF(TOOLSKEEPER!$B$5:$B$1048576='Data Training 2022'!B168,TOOLSKEEPER!$H$5:$H$1048576))</f>
        <v>0</v>
      </c>
      <c r="AU168" s="22" t="str">
        <f>IFERROR(VLOOKUP(B168,TOOLSKEEPER!$B$5:$I$1048576,8,0),"")</f>
        <v/>
      </c>
    </row>
    <row r="169" spans="1:47">
      <c r="A169" s="22">
        <f t="shared" si="14"/>
        <v>164</v>
      </c>
      <c r="B169" s="21" t="str">
        <f t="shared" si="15"/>
        <v>80002241</v>
      </c>
      <c r="C169" s="21" t="s">
        <v>2945</v>
      </c>
      <c r="D169" s="22"/>
      <c r="E169" s="22" t="s">
        <v>2946</v>
      </c>
      <c r="F169" s="22" t="s">
        <v>1255</v>
      </c>
      <c r="G169" s="22" t="s">
        <v>372</v>
      </c>
      <c r="H169" s="22" t="s">
        <v>328</v>
      </c>
      <c r="I169" s="22" t="s">
        <v>4028</v>
      </c>
      <c r="J169" s="22"/>
      <c r="K169" s="21" t="s">
        <v>4002</v>
      </c>
      <c r="L169" s="21" t="s">
        <v>372</v>
      </c>
      <c r="M169" s="21" t="s">
        <v>4003</v>
      </c>
      <c r="N169" s="21"/>
      <c r="O169" s="17" t="str">
        <f>IFERROR(VLOOKUP(B169,POP!$B$5:$I$1048576,7,0),"")</f>
        <v/>
      </c>
      <c r="P169" s="17" t="str">
        <f>IFERROR(VLOOKUP(B169,POM!$B$5:$I$1048576,7,0),"")</f>
        <v/>
      </c>
      <c r="Q169" s="10" t="str">
        <f>IFERROR(VLOOKUP(B169,POU!$B$5:$I$1048576,7,0),"")</f>
        <v/>
      </c>
      <c r="R169" s="21" t="str">
        <f t="shared" si="11"/>
        <v/>
      </c>
      <c r="S169" s="17" t="str">
        <f>IFERROR(VLOOKUP(B169,'PEMBEKALAN POP'!$B$5:$I$1048576,7,0),"")</f>
        <v/>
      </c>
      <c r="T169" s="22" t="str">
        <f>IFERROR(VLOOKUP(B169,'PEMBEKALAN POP'!$B$5:$I$1048576,8,0),"")</f>
        <v/>
      </c>
      <c r="U169" s="21" t="s">
        <v>3994</v>
      </c>
      <c r="V169" s="17" t="e" cm="1">
        <f t="array" ref="V169">MAX(IF(INDUKSI!$B$5:$B$1048576='Data Training 2022'!B169,INDUKSI!$H$5:$H$1048576))</f>
        <v>#N/A</v>
      </c>
      <c r="W169" s="22" t="str">
        <f>IFERROR(VLOOKUP(B169,INDUKSI!$B$5:$I$1048576,8,0),"")</f>
        <v/>
      </c>
      <c r="X169" s="21" t="s">
        <v>3994</v>
      </c>
      <c r="Y169" s="17" cm="1">
        <f t="array" ref="Y169">MAX(IF(REINDUKSI!$B$5:$B$1048576='Data Training 2022'!B169,REINDUKSI!$H$5:$H$1048576))</f>
        <v>44497</v>
      </c>
      <c r="Z169" s="22" t="str">
        <f>IFERROR(VLOOKUP(B169,REINDUKSI!$B$5:$I$1048576,8,0),"")</f>
        <v>LULUS</v>
      </c>
      <c r="AA169" s="22" t="str">
        <f t="shared" si="12"/>
        <v/>
      </c>
      <c r="AB169" s="17" cm="1">
        <f t="array" ref="AB169">MAX(IF(BSA!$B$5:$B$1048576='Data Training 2022'!B169,BSA!$H$5:$H$1048576))</f>
        <v>0</v>
      </c>
      <c r="AC169" s="22" t="str">
        <f>IFERROR(VLOOKUP(B169,BSA!$B$5:$I$1048576,8,0),"")</f>
        <v/>
      </c>
      <c r="AD169" s="22" t="s">
        <v>3994</v>
      </c>
      <c r="AE169" s="22"/>
      <c r="AF169" s="22"/>
      <c r="AG169" s="22" t="str">
        <f t="shared" si="13"/>
        <v/>
      </c>
      <c r="AH169" s="17" cm="1">
        <f t="array" ref="AH169">MAX(IF(ISOLASI!$B$5:$B$1048576='Data Training 2022'!B169,ISOLASI!$H$5:$H$1048576))</f>
        <v>0</v>
      </c>
      <c r="AI169" s="22" t="str">
        <f>IFERROR(VLOOKUP(B169,ISOLASI!$B$5:$I$1048576,8,0),"")</f>
        <v/>
      </c>
      <c r="AJ169" s="22"/>
      <c r="AK169" s="17" cm="1">
        <f t="array" ref="AK169">MAX(IF('DEKAT AIR'!$B$5:$B$1048576='Data Training 2022'!B169,'DEKAT AIR'!$H$5:$H$1048576))</f>
        <v>0</v>
      </c>
      <c r="AL169" s="22" t="str">
        <f>IFERROR(VLOOKUP(B169,'DEKAT AIR'!$B$5:$I$1048576,8,0),"")</f>
        <v/>
      </c>
      <c r="AM169" s="22"/>
      <c r="AN169" s="17" cm="1">
        <f t="array" ref="AN169">MAX(IF(KETINGGIAN!$B$5:$B$1048576='Data Training 2022'!B169,KETINGGIAN!$H$5:$H$1048576))</f>
        <v>0</v>
      </c>
      <c r="AO169" s="22" t="str">
        <f>IFERROR(VLOOKUP(B169,KETINGGIAN!$B$5:$I$1048576,8,0),"")</f>
        <v/>
      </c>
      <c r="AP169" s="22"/>
      <c r="AQ169" s="22"/>
      <c r="AR169" s="22"/>
      <c r="AS169" s="22"/>
      <c r="AT169" s="17" cm="1">
        <f t="array" ref="AT169">MAX(IF(TOOLSKEEPER!$B$5:$B$1048576='Data Training 2022'!B169,TOOLSKEEPER!$H$5:$H$1048576))</f>
        <v>0</v>
      </c>
      <c r="AU169" s="22" t="str">
        <f>IFERROR(VLOOKUP(B169,TOOLSKEEPER!$B$5:$I$1048576,8,0),"")</f>
        <v/>
      </c>
    </row>
    <row r="170" spans="1:47">
      <c r="A170" s="22">
        <f t="shared" si="14"/>
        <v>165</v>
      </c>
      <c r="B170" s="21" t="str">
        <f t="shared" si="15"/>
        <v>80004331</v>
      </c>
      <c r="C170" s="21">
        <v>80004331</v>
      </c>
      <c r="D170" s="22"/>
      <c r="E170" s="22" t="s">
        <v>2402</v>
      </c>
      <c r="F170" s="22" t="s">
        <v>1255</v>
      </c>
      <c r="G170" s="22" t="s">
        <v>4073</v>
      </c>
      <c r="H170" s="22" t="s">
        <v>328</v>
      </c>
      <c r="I170" s="22" t="s">
        <v>4024</v>
      </c>
      <c r="J170" s="22"/>
      <c r="K170" s="21" t="s">
        <v>4002</v>
      </c>
      <c r="L170" s="21" t="s">
        <v>2374</v>
      </c>
      <c r="M170" s="21" t="s">
        <v>4003</v>
      </c>
      <c r="N170" s="21"/>
      <c r="O170" s="17" t="str">
        <f>IFERROR(VLOOKUP(B170,POP!$B$5:$I$1048576,7,0),"")</f>
        <v/>
      </c>
      <c r="P170" s="17" t="str">
        <f>IFERROR(VLOOKUP(B170,POM!$B$5:$I$1048576,7,0),"")</f>
        <v/>
      </c>
      <c r="Q170" s="10" t="str">
        <f>IFERROR(VLOOKUP(B170,POU!$B$5:$I$1048576,7,0),"")</f>
        <v/>
      </c>
      <c r="R170" s="21" t="str">
        <f t="shared" si="11"/>
        <v/>
      </c>
      <c r="S170" s="17" t="str">
        <f>IFERROR(VLOOKUP(B170,'PEMBEKALAN POP'!$B$5:$I$1048576,7,0),"")</f>
        <v/>
      </c>
      <c r="T170" s="22" t="str">
        <f>IFERROR(VLOOKUP(B170,'PEMBEKALAN POP'!$B$5:$I$1048576,8,0),"")</f>
        <v/>
      </c>
      <c r="U170" s="21" t="s">
        <v>3994</v>
      </c>
      <c r="V170" s="17" t="e" cm="1">
        <f t="array" ref="V170">MAX(IF(INDUKSI!$B$5:$B$1048576='Data Training 2022'!B170,INDUKSI!$H$5:$H$1048576))</f>
        <v>#N/A</v>
      </c>
      <c r="W170" s="22" t="str">
        <f>IFERROR(VLOOKUP(B170,INDUKSI!$B$5:$I$1048576,8,0),"")</f>
        <v/>
      </c>
      <c r="X170" s="21" t="s">
        <v>3994</v>
      </c>
      <c r="Y170" s="17" cm="1">
        <f t="array" ref="Y170">MAX(IF(REINDUKSI!$B$5:$B$1048576='Data Training 2022'!B170,REINDUKSI!$H$5:$H$1048576))</f>
        <v>0</v>
      </c>
      <c r="Z170" s="22" t="str">
        <f>IFERROR(VLOOKUP(B170,REINDUKSI!$B$5:$I$1048576,8,0),"")</f>
        <v/>
      </c>
      <c r="AA170" s="22" t="str">
        <f t="shared" si="12"/>
        <v>TARGET</v>
      </c>
      <c r="AB170" s="17" cm="1">
        <f t="array" ref="AB170">MAX(IF(BSA!$B$5:$B$1048576='Data Training 2022'!B170,BSA!$H$5:$H$1048576))</f>
        <v>0</v>
      </c>
      <c r="AC170" s="22" t="str">
        <f>IFERROR(VLOOKUP(B170,BSA!$B$5:$I$1048576,8,0),"")</f>
        <v/>
      </c>
      <c r="AD170" s="22" t="s">
        <v>3994</v>
      </c>
      <c r="AE170" s="22"/>
      <c r="AF170" s="22"/>
      <c r="AG170" s="22" t="str">
        <f t="shared" si="13"/>
        <v/>
      </c>
      <c r="AH170" s="17" cm="1">
        <f t="array" ref="AH170">MAX(IF(ISOLASI!$B$5:$B$1048576='Data Training 2022'!B170,ISOLASI!$H$5:$H$1048576))</f>
        <v>0</v>
      </c>
      <c r="AI170" s="22" t="str">
        <f>IFERROR(VLOOKUP(B170,ISOLASI!$B$5:$I$1048576,8,0),"")</f>
        <v/>
      </c>
      <c r="AJ170" s="22"/>
      <c r="AK170" s="17" cm="1">
        <f t="array" ref="AK170">MAX(IF('DEKAT AIR'!$B$5:$B$1048576='Data Training 2022'!B170,'DEKAT AIR'!$H$5:$H$1048576))</f>
        <v>0</v>
      </c>
      <c r="AL170" s="22" t="str">
        <f>IFERROR(VLOOKUP(B170,'DEKAT AIR'!$B$5:$I$1048576,8,0),"")</f>
        <v/>
      </c>
      <c r="AM170" s="22"/>
      <c r="AN170" s="17" cm="1">
        <f t="array" ref="AN170">MAX(IF(KETINGGIAN!$B$5:$B$1048576='Data Training 2022'!B170,KETINGGIAN!$H$5:$H$1048576))</f>
        <v>0</v>
      </c>
      <c r="AO170" s="22" t="str">
        <f>IFERROR(VLOOKUP(B170,KETINGGIAN!$B$5:$I$1048576,8,0),"")</f>
        <v/>
      </c>
      <c r="AP170" s="22"/>
      <c r="AQ170" s="22"/>
      <c r="AR170" s="22"/>
      <c r="AS170" s="22"/>
      <c r="AT170" s="17" cm="1">
        <f t="array" ref="AT170">MAX(IF(TOOLSKEEPER!$B$5:$B$1048576='Data Training 2022'!B170,TOOLSKEEPER!$H$5:$H$1048576))</f>
        <v>0</v>
      </c>
      <c r="AU170" s="22" t="str">
        <f>IFERROR(VLOOKUP(B170,TOOLSKEEPER!$B$5:$I$1048576,8,0),"")</f>
        <v/>
      </c>
    </row>
    <row r="171" spans="1:47">
      <c r="A171" s="22">
        <f t="shared" si="14"/>
        <v>166</v>
      </c>
      <c r="B171" s="21" t="str">
        <f t="shared" si="15"/>
        <v>80004322</v>
      </c>
      <c r="C171" s="21">
        <v>80004322</v>
      </c>
      <c r="D171" s="22"/>
      <c r="E171" s="22" t="s">
        <v>2363</v>
      </c>
      <c r="F171" s="22" t="s">
        <v>1255</v>
      </c>
      <c r="G171" s="22" t="s">
        <v>4073</v>
      </c>
      <c r="H171" s="22" t="s">
        <v>328</v>
      </c>
      <c r="I171" s="22" t="s">
        <v>4028</v>
      </c>
      <c r="J171" s="22"/>
      <c r="K171" s="21" t="s">
        <v>4002</v>
      </c>
      <c r="L171" s="21" t="s">
        <v>2374</v>
      </c>
      <c r="M171" s="21" t="s">
        <v>4003</v>
      </c>
      <c r="N171" s="21"/>
      <c r="O171" s="17" t="str">
        <f>IFERROR(VLOOKUP(B171,POP!$B$5:$I$1048576,7,0),"")</f>
        <v/>
      </c>
      <c r="P171" s="17" t="str">
        <f>IFERROR(VLOOKUP(B171,POM!$B$5:$I$1048576,7,0),"")</f>
        <v/>
      </c>
      <c r="Q171" s="10" t="str">
        <f>IFERROR(VLOOKUP(B171,POU!$B$5:$I$1048576,7,0),"")</f>
        <v/>
      </c>
      <c r="R171" s="21" t="str">
        <f t="shared" si="11"/>
        <v/>
      </c>
      <c r="S171" s="17" t="str">
        <f>IFERROR(VLOOKUP(B171,'PEMBEKALAN POP'!$B$5:$I$1048576,7,0),"")</f>
        <v/>
      </c>
      <c r="T171" s="22" t="str">
        <f>IFERROR(VLOOKUP(B171,'PEMBEKALAN POP'!$B$5:$I$1048576,8,0),"")</f>
        <v/>
      </c>
      <c r="U171" s="21" t="s">
        <v>3994</v>
      </c>
      <c r="V171" s="17" t="e" cm="1">
        <f t="array" ref="V171">MAX(IF(INDUKSI!$B$5:$B$1048576='Data Training 2022'!B171,INDUKSI!$H$5:$H$1048576))</f>
        <v>#N/A</v>
      </c>
      <c r="W171" s="22" t="str">
        <f>IFERROR(VLOOKUP(B171,INDUKSI!$B$5:$I$1048576,8,0),"")</f>
        <v>LULUS</v>
      </c>
      <c r="X171" s="21" t="s">
        <v>3994</v>
      </c>
      <c r="Y171" s="17" cm="1">
        <f t="array" ref="Y171">MAX(IF(REINDUKSI!$B$5:$B$1048576='Data Training 2022'!B171,REINDUKSI!$H$5:$H$1048576))</f>
        <v>0</v>
      </c>
      <c r="Z171" s="22" t="str">
        <f>IFERROR(VLOOKUP(B171,REINDUKSI!$B$5:$I$1048576,8,0),"")</f>
        <v/>
      </c>
      <c r="AA171" s="22" t="str">
        <f t="shared" si="12"/>
        <v>TARGET</v>
      </c>
      <c r="AB171" s="17" cm="1">
        <f t="array" ref="AB171">MAX(IF(BSA!$B$5:$B$1048576='Data Training 2022'!B171,BSA!$H$5:$H$1048576))</f>
        <v>0</v>
      </c>
      <c r="AC171" s="22" t="str">
        <f>IFERROR(VLOOKUP(B171,BSA!$B$5:$I$1048576,8,0),"")</f>
        <v/>
      </c>
      <c r="AD171" s="22" t="s">
        <v>3994</v>
      </c>
      <c r="AE171" s="22"/>
      <c r="AF171" s="22"/>
      <c r="AG171" s="22" t="str">
        <f t="shared" si="13"/>
        <v/>
      </c>
      <c r="AH171" s="17" cm="1">
        <f t="array" ref="AH171">MAX(IF(ISOLASI!$B$5:$B$1048576='Data Training 2022'!B171,ISOLASI!$H$5:$H$1048576))</f>
        <v>0</v>
      </c>
      <c r="AI171" s="22" t="str">
        <f>IFERROR(VLOOKUP(B171,ISOLASI!$B$5:$I$1048576,8,0),"")</f>
        <v/>
      </c>
      <c r="AJ171" s="22"/>
      <c r="AK171" s="17" cm="1">
        <f t="array" ref="AK171">MAX(IF('DEKAT AIR'!$B$5:$B$1048576='Data Training 2022'!B171,'DEKAT AIR'!$H$5:$H$1048576))</f>
        <v>0</v>
      </c>
      <c r="AL171" s="22" t="str">
        <f>IFERROR(VLOOKUP(B171,'DEKAT AIR'!$B$5:$I$1048576,8,0),"")</f>
        <v/>
      </c>
      <c r="AM171" s="22"/>
      <c r="AN171" s="17" cm="1">
        <f t="array" ref="AN171">MAX(IF(KETINGGIAN!$B$5:$B$1048576='Data Training 2022'!B171,KETINGGIAN!$H$5:$H$1048576))</f>
        <v>0</v>
      </c>
      <c r="AO171" s="22" t="str">
        <f>IFERROR(VLOOKUP(B171,KETINGGIAN!$B$5:$I$1048576,8,0),"")</f>
        <v/>
      </c>
      <c r="AP171" s="22"/>
      <c r="AQ171" s="22"/>
      <c r="AR171" s="22"/>
      <c r="AS171" s="22"/>
      <c r="AT171" s="17" cm="1">
        <f t="array" ref="AT171">MAX(IF(TOOLSKEEPER!$B$5:$B$1048576='Data Training 2022'!B171,TOOLSKEEPER!$H$5:$H$1048576))</f>
        <v>0</v>
      </c>
      <c r="AU171" s="22" t="str">
        <f>IFERROR(VLOOKUP(B171,TOOLSKEEPER!$B$5:$I$1048576,8,0),"")</f>
        <v/>
      </c>
    </row>
    <row r="172" spans="1:47">
      <c r="A172" s="22">
        <f t="shared" si="14"/>
        <v>167</v>
      </c>
      <c r="B172" s="21" t="str">
        <f t="shared" si="15"/>
        <v>80004325</v>
      </c>
      <c r="C172" s="21">
        <v>80004325</v>
      </c>
      <c r="D172" s="22"/>
      <c r="E172" s="22" t="s">
        <v>4074</v>
      </c>
      <c r="F172" s="22" t="s">
        <v>1255</v>
      </c>
      <c r="G172" s="22" t="s">
        <v>4073</v>
      </c>
      <c r="H172" s="22" t="s">
        <v>328</v>
      </c>
      <c r="I172" s="22" t="s">
        <v>4028</v>
      </c>
      <c r="J172" s="22"/>
      <c r="K172" s="21" t="s">
        <v>4002</v>
      </c>
      <c r="L172" s="21" t="s">
        <v>2374</v>
      </c>
      <c r="M172" s="21" t="s">
        <v>4003</v>
      </c>
      <c r="N172" s="21"/>
      <c r="O172" s="17" t="str">
        <f>IFERROR(VLOOKUP(B172,POP!$B$5:$I$1048576,7,0),"")</f>
        <v/>
      </c>
      <c r="P172" s="17" t="str">
        <f>IFERROR(VLOOKUP(B172,POM!$B$5:$I$1048576,7,0),"")</f>
        <v/>
      </c>
      <c r="Q172" s="10" t="str">
        <f>IFERROR(VLOOKUP(B172,POU!$B$5:$I$1048576,7,0),"")</f>
        <v/>
      </c>
      <c r="R172" s="21" t="str">
        <f t="shared" si="11"/>
        <v/>
      </c>
      <c r="S172" s="17" t="str">
        <f>IFERROR(VLOOKUP(B172,'PEMBEKALAN POP'!$B$5:$I$1048576,7,0),"")</f>
        <v/>
      </c>
      <c r="T172" s="22" t="str">
        <f>IFERROR(VLOOKUP(B172,'PEMBEKALAN POP'!$B$5:$I$1048576,8,0),"")</f>
        <v/>
      </c>
      <c r="U172" s="21" t="s">
        <v>3994</v>
      </c>
      <c r="V172" s="17" t="e" cm="1">
        <f t="array" ref="V172">MAX(IF(INDUKSI!$B$5:$B$1048576='Data Training 2022'!B172,INDUKSI!$H$5:$H$1048576))</f>
        <v>#N/A</v>
      </c>
      <c r="W172" s="22" t="str">
        <f>IFERROR(VLOOKUP(B172,INDUKSI!$B$5:$I$1048576,8,0),"")</f>
        <v>LULUS</v>
      </c>
      <c r="X172" s="21" t="s">
        <v>3994</v>
      </c>
      <c r="Y172" s="17" cm="1">
        <f t="array" ref="Y172">MAX(IF(REINDUKSI!$B$5:$B$1048576='Data Training 2022'!B172,REINDUKSI!$H$5:$H$1048576))</f>
        <v>0</v>
      </c>
      <c r="Z172" s="22" t="str">
        <f>IFERROR(VLOOKUP(B172,REINDUKSI!$B$5:$I$1048576,8,0),"")</f>
        <v/>
      </c>
      <c r="AA172" s="22" t="str">
        <f t="shared" si="12"/>
        <v>TARGET</v>
      </c>
      <c r="AB172" s="17" cm="1">
        <f t="array" ref="AB172">MAX(IF(BSA!$B$5:$B$1048576='Data Training 2022'!B172,BSA!$H$5:$H$1048576))</f>
        <v>0</v>
      </c>
      <c r="AC172" s="22" t="str">
        <f>IFERROR(VLOOKUP(B172,BSA!$B$5:$I$1048576,8,0),"")</f>
        <v/>
      </c>
      <c r="AD172" s="22" t="s">
        <v>3994</v>
      </c>
      <c r="AE172" s="22"/>
      <c r="AF172" s="22"/>
      <c r="AG172" s="22" t="str">
        <f t="shared" si="13"/>
        <v/>
      </c>
      <c r="AH172" s="17" cm="1">
        <f t="array" ref="AH172">MAX(IF(ISOLASI!$B$5:$B$1048576='Data Training 2022'!B172,ISOLASI!$H$5:$H$1048576))</f>
        <v>0</v>
      </c>
      <c r="AI172" s="22" t="str">
        <f>IFERROR(VLOOKUP(B172,ISOLASI!$B$5:$I$1048576,8,0),"")</f>
        <v/>
      </c>
      <c r="AJ172" s="22"/>
      <c r="AK172" s="17" cm="1">
        <f t="array" ref="AK172">MAX(IF('DEKAT AIR'!$B$5:$B$1048576='Data Training 2022'!B172,'DEKAT AIR'!$H$5:$H$1048576))</f>
        <v>0</v>
      </c>
      <c r="AL172" s="22" t="str">
        <f>IFERROR(VLOOKUP(B172,'DEKAT AIR'!$B$5:$I$1048576,8,0),"")</f>
        <v/>
      </c>
      <c r="AM172" s="22"/>
      <c r="AN172" s="17" cm="1">
        <f t="array" ref="AN172">MAX(IF(KETINGGIAN!$B$5:$B$1048576='Data Training 2022'!B172,KETINGGIAN!$H$5:$H$1048576))</f>
        <v>0</v>
      </c>
      <c r="AO172" s="22" t="str">
        <f>IFERROR(VLOOKUP(B172,KETINGGIAN!$B$5:$I$1048576,8,0),"")</f>
        <v/>
      </c>
      <c r="AP172" s="22"/>
      <c r="AQ172" s="22"/>
      <c r="AR172" s="22"/>
      <c r="AS172" s="22"/>
      <c r="AT172" s="17" cm="1">
        <f t="array" ref="AT172">MAX(IF(TOOLSKEEPER!$B$5:$B$1048576='Data Training 2022'!B172,TOOLSKEEPER!$H$5:$H$1048576))</f>
        <v>0</v>
      </c>
      <c r="AU172" s="22" t="str">
        <f>IFERROR(VLOOKUP(B172,TOOLSKEEPER!$B$5:$I$1048576,8,0),"")</f>
        <v/>
      </c>
    </row>
    <row r="173" spans="1:47">
      <c r="A173" s="22">
        <f t="shared" si="14"/>
        <v>168</v>
      </c>
      <c r="B173" s="21" t="str">
        <f t="shared" si="15"/>
        <v>80004312</v>
      </c>
      <c r="C173" s="21">
        <v>80004312</v>
      </c>
      <c r="D173" s="22"/>
      <c r="E173" s="22" t="s">
        <v>4075</v>
      </c>
      <c r="F173" s="22" t="s">
        <v>1255</v>
      </c>
      <c r="G173" s="22" t="s">
        <v>4073</v>
      </c>
      <c r="H173" s="22" t="s">
        <v>328</v>
      </c>
      <c r="I173" s="22" t="s">
        <v>4028</v>
      </c>
      <c r="J173" s="22"/>
      <c r="K173" s="21" t="s">
        <v>4002</v>
      </c>
      <c r="L173" s="21" t="s">
        <v>2374</v>
      </c>
      <c r="M173" s="21" t="s">
        <v>4003</v>
      </c>
      <c r="N173" s="21"/>
      <c r="O173" s="17" t="str">
        <f>IFERROR(VLOOKUP(B173,POP!$B$5:$I$1048576,7,0),"")</f>
        <v/>
      </c>
      <c r="P173" s="17" t="str">
        <f>IFERROR(VLOOKUP(B173,POM!$B$5:$I$1048576,7,0),"")</f>
        <v/>
      </c>
      <c r="Q173" s="10" t="str">
        <f>IFERROR(VLOOKUP(B173,POU!$B$5:$I$1048576,7,0),"")</f>
        <v/>
      </c>
      <c r="R173" s="21" t="str">
        <f t="shared" si="11"/>
        <v/>
      </c>
      <c r="S173" s="17" t="str">
        <f>IFERROR(VLOOKUP(B173,'PEMBEKALAN POP'!$B$5:$I$1048576,7,0),"")</f>
        <v/>
      </c>
      <c r="T173" s="22" t="str">
        <f>IFERROR(VLOOKUP(B173,'PEMBEKALAN POP'!$B$5:$I$1048576,8,0),"")</f>
        <v/>
      </c>
      <c r="U173" s="21" t="s">
        <v>3994</v>
      </c>
      <c r="V173" s="17" t="e" cm="1">
        <f t="array" ref="V173">MAX(IF(INDUKSI!$B$5:$B$1048576='Data Training 2022'!B173,INDUKSI!$H$5:$H$1048576))</f>
        <v>#N/A</v>
      </c>
      <c r="W173" s="22" t="str">
        <f>IFERROR(VLOOKUP(B173,INDUKSI!$B$5:$I$1048576,8,0),"")</f>
        <v/>
      </c>
      <c r="X173" s="21" t="s">
        <v>3994</v>
      </c>
      <c r="Y173" s="17" cm="1">
        <f t="array" ref="Y173">MAX(IF(REINDUKSI!$B$5:$B$1048576='Data Training 2022'!B173,REINDUKSI!$H$5:$H$1048576))</f>
        <v>0</v>
      </c>
      <c r="Z173" s="22" t="str">
        <f>IFERROR(VLOOKUP(B173,REINDUKSI!$B$5:$I$1048576,8,0),"")</f>
        <v/>
      </c>
      <c r="AA173" s="22" t="str">
        <f t="shared" si="12"/>
        <v>TARGET</v>
      </c>
      <c r="AB173" s="17" cm="1">
        <f t="array" ref="AB173">MAX(IF(BSA!$B$5:$B$1048576='Data Training 2022'!B173,BSA!$H$5:$H$1048576))</f>
        <v>0</v>
      </c>
      <c r="AC173" s="22" t="str">
        <f>IFERROR(VLOOKUP(B173,BSA!$B$5:$I$1048576,8,0),"")</f>
        <v/>
      </c>
      <c r="AD173" s="22" t="s">
        <v>3994</v>
      </c>
      <c r="AE173" s="22"/>
      <c r="AF173" s="22"/>
      <c r="AG173" s="22" t="str">
        <f t="shared" si="13"/>
        <v/>
      </c>
      <c r="AH173" s="17" cm="1">
        <f t="array" ref="AH173">MAX(IF(ISOLASI!$B$5:$B$1048576='Data Training 2022'!B173,ISOLASI!$H$5:$H$1048576))</f>
        <v>0</v>
      </c>
      <c r="AI173" s="22" t="str">
        <f>IFERROR(VLOOKUP(B173,ISOLASI!$B$5:$I$1048576,8,0),"")</f>
        <v/>
      </c>
      <c r="AJ173" s="22"/>
      <c r="AK173" s="17" cm="1">
        <f t="array" ref="AK173">MAX(IF('DEKAT AIR'!$B$5:$B$1048576='Data Training 2022'!B173,'DEKAT AIR'!$H$5:$H$1048576))</f>
        <v>0</v>
      </c>
      <c r="AL173" s="22" t="str">
        <f>IFERROR(VLOOKUP(B173,'DEKAT AIR'!$B$5:$I$1048576,8,0),"")</f>
        <v/>
      </c>
      <c r="AM173" s="22"/>
      <c r="AN173" s="17" cm="1">
        <f t="array" ref="AN173">MAX(IF(KETINGGIAN!$B$5:$B$1048576='Data Training 2022'!B173,KETINGGIAN!$H$5:$H$1048576))</f>
        <v>0</v>
      </c>
      <c r="AO173" s="22" t="str">
        <f>IFERROR(VLOOKUP(B173,KETINGGIAN!$B$5:$I$1048576,8,0),"")</f>
        <v/>
      </c>
      <c r="AP173" s="22"/>
      <c r="AQ173" s="22"/>
      <c r="AR173" s="22"/>
      <c r="AS173" s="22"/>
      <c r="AT173" s="17" cm="1">
        <f t="array" ref="AT173">MAX(IF(TOOLSKEEPER!$B$5:$B$1048576='Data Training 2022'!B173,TOOLSKEEPER!$H$5:$H$1048576))</f>
        <v>0</v>
      </c>
      <c r="AU173" s="22" t="str">
        <f>IFERROR(VLOOKUP(B173,TOOLSKEEPER!$B$5:$I$1048576,8,0),"")</f>
        <v/>
      </c>
    </row>
    <row r="174" spans="1:47">
      <c r="A174" s="22">
        <f t="shared" si="14"/>
        <v>169</v>
      </c>
      <c r="B174" s="21" t="str">
        <f t="shared" si="15"/>
        <v>80000234</v>
      </c>
      <c r="C174" s="21" t="s">
        <v>4076</v>
      </c>
      <c r="D174" s="22"/>
      <c r="E174" s="22" t="s">
        <v>4077</v>
      </c>
      <c r="F174" s="22" t="s">
        <v>1255</v>
      </c>
      <c r="G174" s="22" t="s">
        <v>4073</v>
      </c>
      <c r="H174" s="22" t="s">
        <v>328</v>
      </c>
      <c r="I174" s="22" t="s">
        <v>4024</v>
      </c>
      <c r="J174" s="22"/>
      <c r="K174" s="21" t="s">
        <v>4002</v>
      </c>
      <c r="L174" s="21" t="s">
        <v>2374</v>
      </c>
      <c r="M174" s="21" t="s">
        <v>4003</v>
      </c>
      <c r="N174" s="21"/>
      <c r="O174" s="17" t="str">
        <f>IFERROR(VLOOKUP(B174,POP!$B$5:$I$1048576,7,0),"")</f>
        <v/>
      </c>
      <c r="P174" s="17" t="str">
        <f>IFERROR(VLOOKUP(B174,POM!$B$5:$I$1048576,7,0),"")</f>
        <v/>
      </c>
      <c r="Q174" s="10" t="str">
        <f>IFERROR(VLOOKUP(B174,POU!$B$5:$I$1048576,7,0),"")</f>
        <v/>
      </c>
      <c r="R174" s="21" t="str">
        <f t="shared" si="11"/>
        <v/>
      </c>
      <c r="S174" s="17" t="str">
        <f>IFERROR(VLOOKUP(B174,'PEMBEKALAN POP'!$B$5:$I$1048576,7,0),"")</f>
        <v/>
      </c>
      <c r="T174" s="22" t="str">
        <f>IFERROR(VLOOKUP(B174,'PEMBEKALAN POP'!$B$5:$I$1048576,8,0),"")</f>
        <v/>
      </c>
      <c r="U174" s="21" t="s">
        <v>3994</v>
      </c>
      <c r="V174" s="17" t="e" cm="1">
        <f t="array" ref="V174">MAX(IF(INDUKSI!$B$5:$B$1048576='Data Training 2022'!B174,INDUKSI!$H$5:$H$1048576))</f>
        <v>#N/A</v>
      </c>
      <c r="W174" s="22" t="str">
        <f>IFERROR(VLOOKUP(B174,INDUKSI!$B$5:$I$1048576,8,0),"")</f>
        <v>LULUS</v>
      </c>
      <c r="X174" s="21" t="s">
        <v>3994</v>
      </c>
      <c r="Y174" s="17" cm="1">
        <f t="array" ref="Y174">MAX(IF(REINDUKSI!$B$5:$B$1048576='Data Training 2022'!B174,REINDUKSI!$H$5:$H$1048576))</f>
        <v>0</v>
      </c>
      <c r="Z174" s="22" t="str">
        <f>IFERROR(VLOOKUP(B174,REINDUKSI!$B$5:$I$1048576,8,0),"")</f>
        <v/>
      </c>
      <c r="AA174" s="22" t="str">
        <f t="shared" si="12"/>
        <v>TARGET</v>
      </c>
      <c r="AB174" s="17" cm="1">
        <f t="array" ref="AB174">MAX(IF(BSA!$B$5:$B$1048576='Data Training 2022'!B174,BSA!$H$5:$H$1048576))</f>
        <v>0</v>
      </c>
      <c r="AC174" s="22" t="str">
        <f>IFERROR(VLOOKUP(B174,BSA!$B$5:$I$1048576,8,0),"")</f>
        <v/>
      </c>
      <c r="AD174" s="22" t="s">
        <v>3994</v>
      </c>
      <c r="AE174" s="22"/>
      <c r="AF174" s="22"/>
      <c r="AG174" s="22" t="str">
        <f t="shared" si="13"/>
        <v/>
      </c>
      <c r="AH174" s="17" cm="1">
        <f t="array" ref="AH174">MAX(IF(ISOLASI!$B$5:$B$1048576='Data Training 2022'!B174,ISOLASI!$H$5:$H$1048576))</f>
        <v>0</v>
      </c>
      <c r="AI174" s="22" t="str">
        <f>IFERROR(VLOOKUP(B174,ISOLASI!$B$5:$I$1048576,8,0),"")</f>
        <v/>
      </c>
      <c r="AJ174" s="22"/>
      <c r="AK174" s="17" cm="1">
        <f t="array" ref="AK174">MAX(IF('DEKAT AIR'!$B$5:$B$1048576='Data Training 2022'!B174,'DEKAT AIR'!$H$5:$H$1048576))</f>
        <v>0</v>
      </c>
      <c r="AL174" s="22" t="str">
        <f>IFERROR(VLOOKUP(B174,'DEKAT AIR'!$B$5:$I$1048576,8,0),"")</f>
        <v/>
      </c>
      <c r="AM174" s="22"/>
      <c r="AN174" s="17" cm="1">
        <f t="array" ref="AN174">MAX(IF(KETINGGIAN!$B$5:$B$1048576='Data Training 2022'!B174,KETINGGIAN!$H$5:$H$1048576))</f>
        <v>0</v>
      </c>
      <c r="AO174" s="22" t="str">
        <f>IFERROR(VLOOKUP(B174,KETINGGIAN!$B$5:$I$1048576,8,0),"")</f>
        <v/>
      </c>
      <c r="AP174" s="22"/>
      <c r="AQ174" s="22"/>
      <c r="AR174" s="22"/>
      <c r="AS174" s="22"/>
      <c r="AT174" s="17" cm="1">
        <f t="array" ref="AT174">MAX(IF(TOOLSKEEPER!$B$5:$B$1048576='Data Training 2022'!B174,TOOLSKEEPER!$H$5:$H$1048576))</f>
        <v>0</v>
      </c>
      <c r="AU174" s="22" t="str">
        <f>IFERROR(VLOOKUP(B174,TOOLSKEEPER!$B$5:$I$1048576,8,0),"")</f>
        <v/>
      </c>
    </row>
    <row r="175" spans="1:47">
      <c r="A175" s="22">
        <f t="shared" si="14"/>
        <v>170</v>
      </c>
      <c r="B175" s="21" t="str">
        <f t="shared" si="15"/>
        <v>80000264</v>
      </c>
      <c r="C175" s="21" t="s">
        <v>4078</v>
      </c>
      <c r="D175" s="22"/>
      <c r="E175" s="22" t="s">
        <v>1490</v>
      </c>
      <c r="F175" s="22" t="s">
        <v>1255</v>
      </c>
      <c r="G175" s="22" t="s">
        <v>4073</v>
      </c>
      <c r="H175" s="22" t="s">
        <v>328</v>
      </c>
      <c r="I175" s="22" t="s">
        <v>4024</v>
      </c>
      <c r="J175" s="22"/>
      <c r="K175" s="21" t="s">
        <v>4002</v>
      </c>
      <c r="L175" s="21" t="s">
        <v>2374</v>
      </c>
      <c r="M175" s="21" t="s">
        <v>4003</v>
      </c>
      <c r="N175" s="21"/>
      <c r="O175" s="17" t="str">
        <f>IFERROR(VLOOKUP(B175,POP!$B$5:$I$1048576,7,0),"")</f>
        <v/>
      </c>
      <c r="P175" s="17" t="str">
        <f>IFERROR(VLOOKUP(B175,POM!$B$5:$I$1048576,7,0),"")</f>
        <v/>
      </c>
      <c r="Q175" s="10" t="str">
        <f>IFERROR(VLOOKUP(B175,POU!$B$5:$I$1048576,7,0),"")</f>
        <v/>
      </c>
      <c r="R175" s="21" t="str">
        <f t="shared" si="11"/>
        <v/>
      </c>
      <c r="S175" s="17" t="str">
        <f>IFERROR(VLOOKUP(B175,'PEMBEKALAN POP'!$B$5:$I$1048576,7,0),"")</f>
        <v/>
      </c>
      <c r="T175" s="22" t="str">
        <f>IFERROR(VLOOKUP(B175,'PEMBEKALAN POP'!$B$5:$I$1048576,8,0),"")</f>
        <v/>
      </c>
      <c r="U175" s="21" t="s">
        <v>3994</v>
      </c>
      <c r="V175" s="17" t="e" cm="1">
        <f t="array" ref="V175">MAX(IF(INDUKSI!$B$5:$B$1048576='Data Training 2022'!B175,INDUKSI!$H$5:$H$1048576))</f>
        <v>#N/A</v>
      </c>
      <c r="W175" s="22" t="str">
        <f>IFERROR(VLOOKUP(B175,INDUKSI!$B$5:$I$1048576,8,0),"")</f>
        <v>LULUS</v>
      </c>
      <c r="X175" s="21" t="s">
        <v>3994</v>
      </c>
      <c r="Y175" s="17" cm="1">
        <f t="array" ref="Y175">MAX(IF(REINDUKSI!$B$5:$B$1048576='Data Training 2022'!B175,REINDUKSI!$H$5:$H$1048576))</f>
        <v>0</v>
      </c>
      <c r="Z175" s="22" t="str">
        <f>IFERROR(VLOOKUP(B175,REINDUKSI!$B$5:$I$1048576,8,0),"")</f>
        <v/>
      </c>
      <c r="AA175" s="22" t="str">
        <f t="shared" si="12"/>
        <v>TARGET</v>
      </c>
      <c r="AB175" s="17" cm="1">
        <f t="array" ref="AB175">MAX(IF(BSA!$B$5:$B$1048576='Data Training 2022'!B175,BSA!$H$5:$H$1048576))</f>
        <v>0</v>
      </c>
      <c r="AC175" s="22" t="str">
        <f>IFERROR(VLOOKUP(B175,BSA!$B$5:$I$1048576,8,0),"")</f>
        <v/>
      </c>
      <c r="AD175" s="22" t="s">
        <v>3994</v>
      </c>
      <c r="AE175" s="22"/>
      <c r="AF175" s="22"/>
      <c r="AG175" s="22" t="str">
        <f t="shared" si="13"/>
        <v/>
      </c>
      <c r="AH175" s="17" cm="1">
        <f t="array" ref="AH175">MAX(IF(ISOLASI!$B$5:$B$1048576='Data Training 2022'!B175,ISOLASI!$H$5:$H$1048576))</f>
        <v>0</v>
      </c>
      <c r="AI175" s="22" t="str">
        <f>IFERROR(VLOOKUP(B175,ISOLASI!$B$5:$I$1048576,8,0),"")</f>
        <v/>
      </c>
      <c r="AJ175" s="22"/>
      <c r="AK175" s="17" cm="1">
        <f t="array" ref="AK175">MAX(IF('DEKAT AIR'!$B$5:$B$1048576='Data Training 2022'!B175,'DEKAT AIR'!$H$5:$H$1048576))</f>
        <v>0</v>
      </c>
      <c r="AL175" s="22" t="str">
        <f>IFERROR(VLOOKUP(B175,'DEKAT AIR'!$B$5:$I$1048576,8,0),"")</f>
        <v/>
      </c>
      <c r="AM175" s="22"/>
      <c r="AN175" s="17" cm="1">
        <f t="array" ref="AN175">MAX(IF(KETINGGIAN!$B$5:$B$1048576='Data Training 2022'!B175,KETINGGIAN!$H$5:$H$1048576))</f>
        <v>0</v>
      </c>
      <c r="AO175" s="22" t="str">
        <f>IFERROR(VLOOKUP(B175,KETINGGIAN!$B$5:$I$1048576,8,0),"")</f>
        <v/>
      </c>
      <c r="AP175" s="22"/>
      <c r="AQ175" s="22"/>
      <c r="AR175" s="22"/>
      <c r="AS175" s="22"/>
      <c r="AT175" s="17" cm="1">
        <f t="array" ref="AT175">MAX(IF(TOOLSKEEPER!$B$5:$B$1048576='Data Training 2022'!B175,TOOLSKEEPER!$H$5:$H$1048576))</f>
        <v>0</v>
      </c>
      <c r="AU175" s="22" t="str">
        <f>IFERROR(VLOOKUP(B175,TOOLSKEEPER!$B$5:$I$1048576,8,0),"")</f>
        <v/>
      </c>
    </row>
    <row r="176" spans="1:47">
      <c r="A176" s="22">
        <f t="shared" si="14"/>
        <v>171</v>
      </c>
      <c r="B176" s="21" t="str">
        <f t="shared" si="15"/>
        <v>80002466</v>
      </c>
      <c r="C176" s="21" t="s">
        <v>2138</v>
      </c>
      <c r="D176" s="22"/>
      <c r="E176" s="22" t="s">
        <v>2139</v>
      </c>
      <c r="F176" s="22" t="s">
        <v>1255</v>
      </c>
      <c r="G176" s="22" t="s">
        <v>4073</v>
      </c>
      <c r="H176" s="22" t="s">
        <v>328</v>
      </c>
      <c r="I176" s="22" t="s">
        <v>4024</v>
      </c>
      <c r="J176" s="22"/>
      <c r="K176" s="21" t="s">
        <v>4002</v>
      </c>
      <c r="L176" s="21" t="s">
        <v>2374</v>
      </c>
      <c r="M176" s="21" t="s">
        <v>4003</v>
      </c>
      <c r="N176" s="21"/>
      <c r="O176" s="17" t="str">
        <f>IFERROR(VLOOKUP(B176,POP!$B$5:$I$1048576,7,0),"")</f>
        <v/>
      </c>
      <c r="P176" s="17" t="str">
        <f>IFERROR(VLOOKUP(B176,POM!$B$5:$I$1048576,7,0),"")</f>
        <v/>
      </c>
      <c r="Q176" s="10" t="str">
        <f>IFERROR(VLOOKUP(B176,POU!$B$5:$I$1048576,7,0),"")</f>
        <v/>
      </c>
      <c r="R176" s="21" t="str">
        <f t="shared" si="11"/>
        <v/>
      </c>
      <c r="S176" s="17" t="str">
        <f>IFERROR(VLOOKUP(B176,'PEMBEKALAN POP'!$B$5:$I$1048576,7,0),"")</f>
        <v/>
      </c>
      <c r="T176" s="22" t="str">
        <f>IFERROR(VLOOKUP(B176,'PEMBEKALAN POP'!$B$5:$I$1048576,8,0),"")</f>
        <v/>
      </c>
      <c r="U176" s="21" t="s">
        <v>3994</v>
      </c>
      <c r="V176" s="17" t="e" cm="1">
        <f t="array" ref="V176">MAX(IF(INDUKSI!$B$5:$B$1048576='Data Training 2022'!B176,INDUKSI!$H$5:$H$1048576))</f>
        <v>#N/A</v>
      </c>
      <c r="W176" s="22" t="str">
        <f>IFERROR(VLOOKUP(B176,INDUKSI!$B$5:$I$1048576,8,0),"")</f>
        <v>LULUS</v>
      </c>
      <c r="X176" s="21" t="s">
        <v>3994</v>
      </c>
      <c r="Y176" s="17" cm="1">
        <f t="array" ref="Y176">MAX(IF(REINDUKSI!$B$5:$B$1048576='Data Training 2022'!B176,REINDUKSI!$H$5:$H$1048576))</f>
        <v>44703</v>
      </c>
      <c r="Z176" s="22" t="str">
        <f>IFERROR(VLOOKUP(B176,REINDUKSI!$B$5:$I$1048576,8,0),"")</f>
        <v>LULUS</v>
      </c>
      <c r="AA176" s="22" t="str">
        <f t="shared" si="12"/>
        <v>TARGET</v>
      </c>
      <c r="AB176" s="17" cm="1">
        <f t="array" ref="AB176">MAX(IF(BSA!$B$5:$B$1048576='Data Training 2022'!B176,BSA!$H$5:$H$1048576))</f>
        <v>0</v>
      </c>
      <c r="AC176" s="22" t="str">
        <f>IFERROR(VLOOKUP(B176,BSA!$B$5:$I$1048576,8,0),"")</f>
        <v/>
      </c>
      <c r="AD176" s="22" t="s">
        <v>3994</v>
      </c>
      <c r="AE176" s="22"/>
      <c r="AF176" s="22"/>
      <c r="AG176" s="22" t="str">
        <f t="shared" si="13"/>
        <v/>
      </c>
      <c r="AH176" s="17" cm="1">
        <f t="array" ref="AH176">MAX(IF(ISOLASI!$B$5:$B$1048576='Data Training 2022'!B176,ISOLASI!$H$5:$H$1048576))</f>
        <v>0</v>
      </c>
      <c r="AI176" s="22" t="str">
        <f>IFERROR(VLOOKUP(B176,ISOLASI!$B$5:$I$1048576,8,0),"")</f>
        <v/>
      </c>
      <c r="AJ176" s="22"/>
      <c r="AK176" s="17" cm="1">
        <f t="array" ref="AK176">MAX(IF('DEKAT AIR'!$B$5:$B$1048576='Data Training 2022'!B176,'DEKAT AIR'!$H$5:$H$1048576))</f>
        <v>0</v>
      </c>
      <c r="AL176" s="22" t="str">
        <f>IFERROR(VLOOKUP(B176,'DEKAT AIR'!$B$5:$I$1048576,8,0),"")</f>
        <v/>
      </c>
      <c r="AM176" s="22"/>
      <c r="AN176" s="17" cm="1">
        <f t="array" ref="AN176">MAX(IF(KETINGGIAN!$B$5:$B$1048576='Data Training 2022'!B176,KETINGGIAN!$H$5:$H$1048576))</f>
        <v>0</v>
      </c>
      <c r="AO176" s="22" t="str">
        <f>IFERROR(VLOOKUP(B176,KETINGGIAN!$B$5:$I$1048576,8,0),"")</f>
        <v/>
      </c>
      <c r="AP176" s="22"/>
      <c r="AQ176" s="22"/>
      <c r="AR176" s="22"/>
      <c r="AS176" s="22"/>
      <c r="AT176" s="17" cm="1">
        <f t="array" ref="AT176">MAX(IF(TOOLSKEEPER!$B$5:$B$1048576='Data Training 2022'!B176,TOOLSKEEPER!$H$5:$H$1048576))</f>
        <v>0</v>
      </c>
      <c r="AU176" s="22" t="str">
        <f>IFERROR(VLOOKUP(B176,TOOLSKEEPER!$B$5:$I$1048576,8,0),"")</f>
        <v/>
      </c>
    </row>
    <row r="177" spans="1:47">
      <c r="A177" s="22">
        <f t="shared" si="14"/>
        <v>172</v>
      </c>
      <c r="B177" s="21" t="str">
        <f t="shared" si="15"/>
        <v>80002836</v>
      </c>
      <c r="C177" s="21" t="s">
        <v>1993</v>
      </c>
      <c r="D177" s="22"/>
      <c r="E177" s="22" t="s">
        <v>1994</v>
      </c>
      <c r="F177" s="22" t="s">
        <v>1255</v>
      </c>
      <c r="G177" s="22" t="s">
        <v>4073</v>
      </c>
      <c r="H177" s="22" t="s">
        <v>328</v>
      </c>
      <c r="I177" s="22" t="s">
        <v>4028</v>
      </c>
      <c r="J177" s="22"/>
      <c r="K177" s="21" t="s">
        <v>4002</v>
      </c>
      <c r="L177" s="21" t="s">
        <v>2374</v>
      </c>
      <c r="M177" s="21" t="s">
        <v>4003</v>
      </c>
      <c r="N177" s="21"/>
      <c r="O177" s="17" t="str">
        <f>IFERROR(VLOOKUP(B177,POP!$B$5:$I$1048576,7,0),"")</f>
        <v/>
      </c>
      <c r="P177" s="17" t="str">
        <f>IFERROR(VLOOKUP(B177,POM!$B$5:$I$1048576,7,0),"")</f>
        <v/>
      </c>
      <c r="Q177" s="10" t="str">
        <f>IFERROR(VLOOKUP(B177,POU!$B$5:$I$1048576,7,0),"")</f>
        <v/>
      </c>
      <c r="R177" s="21" t="str">
        <f t="shared" si="11"/>
        <v/>
      </c>
      <c r="S177" s="17" t="str">
        <f>IFERROR(VLOOKUP(B177,'PEMBEKALAN POP'!$B$5:$I$1048576,7,0),"")</f>
        <v/>
      </c>
      <c r="T177" s="22" t="str">
        <f>IFERROR(VLOOKUP(B177,'PEMBEKALAN POP'!$B$5:$I$1048576,8,0),"")</f>
        <v/>
      </c>
      <c r="U177" s="21" t="s">
        <v>3994</v>
      </c>
      <c r="V177" s="17" t="e" cm="1">
        <f t="array" ref="V177">MAX(IF(INDUKSI!$B$5:$B$1048576='Data Training 2022'!B177,INDUKSI!$H$5:$H$1048576))</f>
        <v>#N/A</v>
      </c>
      <c r="W177" s="22" t="str">
        <f>IFERROR(VLOOKUP(B177,INDUKSI!$B$5:$I$1048576,8,0),"")</f>
        <v>LULUS</v>
      </c>
      <c r="X177" s="21" t="s">
        <v>3994</v>
      </c>
      <c r="Y177" s="17" cm="1">
        <f t="array" ref="Y177">MAX(IF(REINDUKSI!$B$5:$B$1048576='Data Training 2022'!B177,REINDUKSI!$H$5:$H$1048576))</f>
        <v>0</v>
      </c>
      <c r="Z177" s="22" t="str">
        <f>IFERROR(VLOOKUP(B177,REINDUKSI!$B$5:$I$1048576,8,0),"")</f>
        <v/>
      </c>
      <c r="AA177" s="22" t="str">
        <f t="shared" si="12"/>
        <v>TARGET</v>
      </c>
      <c r="AB177" s="17" cm="1">
        <f t="array" ref="AB177">MAX(IF(BSA!$B$5:$B$1048576='Data Training 2022'!B177,BSA!$H$5:$H$1048576))</f>
        <v>0</v>
      </c>
      <c r="AC177" s="22" t="str">
        <f>IFERROR(VLOOKUP(B177,BSA!$B$5:$I$1048576,8,0),"")</f>
        <v/>
      </c>
      <c r="AD177" s="22" t="s">
        <v>3994</v>
      </c>
      <c r="AE177" s="22"/>
      <c r="AF177" s="22"/>
      <c r="AG177" s="22" t="str">
        <f t="shared" si="13"/>
        <v/>
      </c>
      <c r="AH177" s="17" cm="1">
        <f t="array" ref="AH177">MAX(IF(ISOLASI!$B$5:$B$1048576='Data Training 2022'!B177,ISOLASI!$H$5:$H$1048576))</f>
        <v>0</v>
      </c>
      <c r="AI177" s="22" t="str">
        <f>IFERROR(VLOOKUP(B177,ISOLASI!$B$5:$I$1048576,8,0),"")</f>
        <v/>
      </c>
      <c r="AJ177" s="22"/>
      <c r="AK177" s="17" cm="1">
        <f t="array" ref="AK177">MAX(IF('DEKAT AIR'!$B$5:$B$1048576='Data Training 2022'!B177,'DEKAT AIR'!$H$5:$H$1048576))</f>
        <v>0</v>
      </c>
      <c r="AL177" s="22" t="str">
        <f>IFERROR(VLOOKUP(B177,'DEKAT AIR'!$B$5:$I$1048576,8,0),"")</f>
        <v/>
      </c>
      <c r="AM177" s="22"/>
      <c r="AN177" s="17" cm="1">
        <f t="array" ref="AN177">MAX(IF(KETINGGIAN!$B$5:$B$1048576='Data Training 2022'!B177,KETINGGIAN!$H$5:$H$1048576))</f>
        <v>0</v>
      </c>
      <c r="AO177" s="22" t="str">
        <f>IFERROR(VLOOKUP(B177,KETINGGIAN!$B$5:$I$1048576,8,0),"")</f>
        <v/>
      </c>
      <c r="AP177" s="22"/>
      <c r="AQ177" s="22"/>
      <c r="AR177" s="22"/>
      <c r="AS177" s="22"/>
      <c r="AT177" s="17" cm="1">
        <f t="array" ref="AT177">MAX(IF(TOOLSKEEPER!$B$5:$B$1048576='Data Training 2022'!B177,TOOLSKEEPER!$H$5:$H$1048576))</f>
        <v>0</v>
      </c>
      <c r="AU177" s="22" t="str">
        <f>IFERROR(VLOOKUP(B177,TOOLSKEEPER!$B$5:$I$1048576,8,0),"")</f>
        <v/>
      </c>
    </row>
    <row r="178" spans="1:47">
      <c r="A178" s="22">
        <f t="shared" si="14"/>
        <v>173</v>
      </c>
      <c r="B178" s="21" t="str">
        <f t="shared" si="15"/>
        <v>80002837</v>
      </c>
      <c r="C178" s="21" t="s">
        <v>2460</v>
      </c>
      <c r="D178" s="22"/>
      <c r="E178" s="22" t="s">
        <v>4079</v>
      </c>
      <c r="F178" s="22" t="s">
        <v>1255</v>
      </c>
      <c r="G178" s="22" t="s">
        <v>4073</v>
      </c>
      <c r="H178" s="22" t="s">
        <v>328</v>
      </c>
      <c r="I178" s="22" t="s">
        <v>4028</v>
      </c>
      <c r="J178" s="22"/>
      <c r="K178" s="21" t="s">
        <v>4002</v>
      </c>
      <c r="L178" s="21" t="s">
        <v>2374</v>
      </c>
      <c r="M178" s="21" t="s">
        <v>4003</v>
      </c>
      <c r="N178" s="21"/>
      <c r="O178" s="17" t="str">
        <f>IFERROR(VLOOKUP(B178,POP!$B$5:$I$1048576,7,0),"")</f>
        <v/>
      </c>
      <c r="P178" s="17" t="str">
        <f>IFERROR(VLOOKUP(B178,POM!$B$5:$I$1048576,7,0),"")</f>
        <v/>
      </c>
      <c r="Q178" s="10" t="str">
        <f>IFERROR(VLOOKUP(B178,POU!$B$5:$I$1048576,7,0),"")</f>
        <v/>
      </c>
      <c r="R178" s="21" t="str">
        <f t="shared" si="11"/>
        <v/>
      </c>
      <c r="S178" s="17" t="str">
        <f>IFERROR(VLOOKUP(B178,'PEMBEKALAN POP'!$B$5:$I$1048576,7,0),"")</f>
        <v/>
      </c>
      <c r="T178" s="22" t="str">
        <f>IFERROR(VLOOKUP(B178,'PEMBEKALAN POP'!$B$5:$I$1048576,8,0),"")</f>
        <v/>
      </c>
      <c r="U178" s="21" t="s">
        <v>3994</v>
      </c>
      <c r="V178" s="17" t="e" cm="1">
        <f t="array" ref="V178">MAX(IF(INDUKSI!$B$5:$B$1048576='Data Training 2022'!B178,INDUKSI!$H$5:$H$1048576))</f>
        <v>#N/A</v>
      </c>
      <c r="W178" s="22" t="str">
        <f>IFERROR(VLOOKUP(B178,INDUKSI!$B$5:$I$1048576,8,0),"")</f>
        <v>LULUS</v>
      </c>
      <c r="X178" s="21" t="s">
        <v>3994</v>
      </c>
      <c r="Y178" s="17" cm="1">
        <f t="array" ref="Y178">MAX(IF(REINDUKSI!$B$5:$B$1048576='Data Training 2022'!B178,REINDUKSI!$H$5:$H$1048576))</f>
        <v>0</v>
      </c>
      <c r="Z178" s="22" t="str">
        <f>IFERROR(VLOOKUP(B178,REINDUKSI!$B$5:$I$1048576,8,0),"")</f>
        <v/>
      </c>
      <c r="AA178" s="22" t="str">
        <f t="shared" si="12"/>
        <v>TARGET</v>
      </c>
      <c r="AB178" s="17" cm="1">
        <f t="array" ref="AB178">MAX(IF(BSA!$B$5:$B$1048576='Data Training 2022'!B178,BSA!$H$5:$H$1048576))</f>
        <v>44713</v>
      </c>
      <c r="AC178" s="22" t="str">
        <f>IFERROR(VLOOKUP(B178,BSA!$B$5:$I$1048576,8,0),"")</f>
        <v>LULUS</v>
      </c>
      <c r="AD178" s="22" t="s">
        <v>3994</v>
      </c>
      <c r="AE178" s="22"/>
      <c r="AF178" s="22"/>
      <c r="AG178" s="22" t="str">
        <f t="shared" si="13"/>
        <v/>
      </c>
      <c r="AH178" s="17" cm="1">
        <f t="array" ref="AH178">MAX(IF(ISOLASI!$B$5:$B$1048576='Data Training 2022'!B178,ISOLASI!$H$5:$H$1048576))</f>
        <v>0</v>
      </c>
      <c r="AI178" s="22" t="str">
        <f>IFERROR(VLOOKUP(B178,ISOLASI!$B$5:$I$1048576,8,0),"")</f>
        <v/>
      </c>
      <c r="AJ178" s="22"/>
      <c r="AK178" s="17" cm="1">
        <f t="array" ref="AK178">MAX(IF('DEKAT AIR'!$B$5:$B$1048576='Data Training 2022'!B178,'DEKAT AIR'!$H$5:$H$1048576))</f>
        <v>0</v>
      </c>
      <c r="AL178" s="22" t="str">
        <f>IFERROR(VLOOKUP(B178,'DEKAT AIR'!$B$5:$I$1048576,8,0),"")</f>
        <v/>
      </c>
      <c r="AM178" s="22"/>
      <c r="AN178" s="17" cm="1">
        <f t="array" ref="AN178">MAX(IF(KETINGGIAN!$B$5:$B$1048576='Data Training 2022'!B178,KETINGGIAN!$H$5:$H$1048576))</f>
        <v>0</v>
      </c>
      <c r="AO178" s="22" t="str">
        <f>IFERROR(VLOOKUP(B178,KETINGGIAN!$B$5:$I$1048576,8,0),"")</f>
        <v/>
      </c>
      <c r="AP178" s="22"/>
      <c r="AQ178" s="22"/>
      <c r="AR178" s="22"/>
      <c r="AS178" s="22"/>
      <c r="AT178" s="17" cm="1">
        <f t="array" ref="AT178">MAX(IF(TOOLSKEEPER!$B$5:$B$1048576='Data Training 2022'!B178,TOOLSKEEPER!$H$5:$H$1048576))</f>
        <v>0</v>
      </c>
      <c r="AU178" s="22" t="str">
        <f>IFERROR(VLOOKUP(B178,TOOLSKEEPER!$B$5:$I$1048576,8,0),"")</f>
        <v/>
      </c>
    </row>
    <row r="179" spans="1:47">
      <c r="A179" s="22">
        <f t="shared" si="14"/>
        <v>174</v>
      </c>
      <c r="B179" s="21" t="str">
        <f t="shared" si="15"/>
        <v>80002838</v>
      </c>
      <c r="C179" s="21" t="s">
        <v>2142</v>
      </c>
      <c r="D179" s="22"/>
      <c r="E179" s="22" t="s">
        <v>2143</v>
      </c>
      <c r="F179" s="22" t="s">
        <v>1255</v>
      </c>
      <c r="G179" s="22" t="s">
        <v>4073</v>
      </c>
      <c r="H179" s="22" t="s">
        <v>328</v>
      </c>
      <c r="I179" s="22" t="s">
        <v>4028</v>
      </c>
      <c r="J179" s="22"/>
      <c r="K179" s="21" t="s">
        <v>4002</v>
      </c>
      <c r="L179" s="21" t="s">
        <v>2374</v>
      </c>
      <c r="M179" s="21" t="s">
        <v>4003</v>
      </c>
      <c r="N179" s="21"/>
      <c r="O179" s="17" t="str">
        <f>IFERROR(VLOOKUP(B179,POP!$B$5:$I$1048576,7,0),"")</f>
        <v/>
      </c>
      <c r="P179" s="17" t="str">
        <f>IFERROR(VLOOKUP(B179,POM!$B$5:$I$1048576,7,0),"")</f>
        <v/>
      </c>
      <c r="Q179" s="10" t="str">
        <f>IFERROR(VLOOKUP(B179,POU!$B$5:$I$1048576,7,0),"")</f>
        <v/>
      </c>
      <c r="R179" s="21" t="str">
        <f t="shared" si="11"/>
        <v/>
      </c>
      <c r="S179" s="17" t="str">
        <f>IFERROR(VLOOKUP(B179,'PEMBEKALAN POP'!$B$5:$I$1048576,7,0),"")</f>
        <v/>
      </c>
      <c r="T179" s="22" t="str">
        <f>IFERROR(VLOOKUP(B179,'PEMBEKALAN POP'!$B$5:$I$1048576,8,0),"")</f>
        <v/>
      </c>
      <c r="U179" s="21" t="s">
        <v>3994</v>
      </c>
      <c r="V179" s="17" t="e" cm="1">
        <f t="array" ref="V179">MAX(IF(INDUKSI!$B$5:$B$1048576='Data Training 2022'!B179,INDUKSI!$H$5:$H$1048576))</f>
        <v>#N/A</v>
      </c>
      <c r="W179" s="22" t="str">
        <f>IFERROR(VLOOKUP(B179,INDUKSI!$B$5:$I$1048576,8,0),"")</f>
        <v>LULUS</v>
      </c>
      <c r="X179" s="21" t="s">
        <v>3994</v>
      </c>
      <c r="Y179" s="17" cm="1">
        <f t="array" ref="Y179">MAX(IF(REINDUKSI!$B$5:$B$1048576='Data Training 2022'!B179,REINDUKSI!$H$5:$H$1048576))</f>
        <v>44698</v>
      </c>
      <c r="Z179" s="22" t="str">
        <f>IFERROR(VLOOKUP(B179,REINDUKSI!$B$5:$I$1048576,8,0),"")</f>
        <v>LULUS</v>
      </c>
      <c r="AA179" s="22" t="str">
        <f t="shared" si="12"/>
        <v>TARGET</v>
      </c>
      <c r="AB179" s="17" cm="1">
        <f t="array" ref="AB179">MAX(IF(BSA!$B$5:$B$1048576='Data Training 2022'!B179,BSA!$H$5:$H$1048576))</f>
        <v>0</v>
      </c>
      <c r="AC179" s="22" t="str">
        <f>IFERROR(VLOOKUP(B179,BSA!$B$5:$I$1048576,8,0),"")</f>
        <v/>
      </c>
      <c r="AD179" s="22" t="s">
        <v>3994</v>
      </c>
      <c r="AE179" s="22"/>
      <c r="AF179" s="22"/>
      <c r="AG179" s="22" t="str">
        <f t="shared" si="13"/>
        <v/>
      </c>
      <c r="AH179" s="17" cm="1">
        <f t="array" ref="AH179">MAX(IF(ISOLASI!$B$5:$B$1048576='Data Training 2022'!B179,ISOLASI!$H$5:$H$1048576))</f>
        <v>0</v>
      </c>
      <c r="AI179" s="22" t="str">
        <f>IFERROR(VLOOKUP(B179,ISOLASI!$B$5:$I$1048576,8,0),"")</f>
        <v/>
      </c>
      <c r="AJ179" s="22"/>
      <c r="AK179" s="17" cm="1">
        <f t="array" ref="AK179">MAX(IF('DEKAT AIR'!$B$5:$B$1048576='Data Training 2022'!B179,'DEKAT AIR'!$H$5:$H$1048576))</f>
        <v>0</v>
      </c>
      <c r="AL179" s="22" t="str">
        <f>IFERROR(VLOOKUP(B179,'DEKAT AIR'!$B$5:$I$1048576,8,0),"")</f>
        <v/>
      </c>
      <c r="AM179" s="22"/>
      <c r="AN179" s="17" cm="1">
        <f t="array" ref="AN179">MAX(IF(KETINGGIAN!$B$5:$B$1048576='Data Training 2022'!B179,KETINGGIAN!$H$5:$H$1048576))</f>
        <v>0</v>
      </c>
      <c r="AO179" s="22" t="str">
        <f>IFERROR(VLOOKUP(B179,KETINGGIAN!$B$5:$I$1048576,8,0),"")</f>
        <v/>
      </c>
      <c r="AP179" s="22"/>
      <c r="AQ179" s="22"/>
      <c r="AR179" s="22"/>
      <c r="AS179" s="22"/>
      <c r="AT179" s="17" cm="1">
        <f t="array" ref="AT179">MAX(IF(TOOLSKEEPER!$B$5:$B$1048576='Data Training 2022'!B179,TOOLSKEEPER!$H$5:$H$1048576))</f>
        <v>0</v>
      </c>
      <c r="AU179" s="22" t="str">
        <f>IFERROR(VLOOKUP(B179,TOOLSKEEPER!$B$5:$I$1048576,8,0),"")</f>
        <v/>
      </c>
    </row>
    <row r="180" spans="1:47">
      <c r="A180" s="22">
        <f t="shared" si="14"/>
        <v>175</v>
      </c>
      <c r="B180" s="21" t="str">
        <f t="shared" si="15"/>
        <v>80002842</v>
      </c>
      <c r="C180" s="21" t="s">
        <v>2371</v>
      </c>
      <c r="D180" s="22"/>
      <c r="E180" s="22" t="s">
        <v>2372</v>
      </c>
      <c r="F180" s="22" t="s">
        <v>1255</v>
      </c>
      <c r="G180" s="22" t="s">
        <v>4073</v>
      </c>
      <c r="H180" s="22" t="s">
        <v>328</v>
      </c>
      <c r="I180" s="22" t="s">
        <v>4024</v>
      </c>
      <c r="J180" s="22"/>
      <c r="K180" s="21" t="s">
        <v>4002</v>
      </c>
      <c r="L180" s="21" t="s">
        <v>2374</v>
      </c>
      <c r="M180" s="21" t="s">
        <v>4003</v>
      </c>
      <c r="N180" s="21"/>
      <c r="O180" s="17" t="str">
        <f>IFERROR(VLOOKUP(B180,POP!$B$5:$I$1048576,7,0),"")</f>
        <v/>
      </c>
      <c r="P180" s="17" t="str">
        <f>IFERROR(VLOOKUP(B180,POM!$B$5:$I$1048576,7,0),"")</f>
        <v/>
      </c>
      <c r="Q180" s="10" t="str">
        <f>IFERROR(VLOOKUP(B180,POU!$B$5:$I$1048576,7,0),"")</f>
        <v/>
      </c>
      <c r="R180" s="21" t="str">
        <f t="shared" si="11"/>
        <v/>
      </c>
      <c r="S180" s="17" t="str">
        <f>IFERROR(VLOOKUP(B180,'PEMBEKALAN POP'!$B$5:$I$1048576,7,0),"")</f>
        <v/>
      </c>
      <c r="T180" s="22" t="str">
        <f>IFERROR(VLOOKUP(B180,'PEMBEKALAN POP'!$B$5:$I$1048576,8,0),"")</f>
        <v/>
      </c>
      <c r="U180" s="21" t="s">
        <v>3994</v>
      </c>
      <c r="V180" s="17" t="e" cm="1">
        <f t="array" ref="V180">MAX(IF(INDUKSI!$B$5:$B$1048576='Data Training 2022'!B180,INDUKSI!$H$5:$H$1048576))</f>
        <v>#N/A</v>
      </c>
      <c r="W180" s="22" t="str">
        <f>IFERROR(VLOOKUP(B180,INDUKSI!$B$5:$I$1048576,8,0),"")</f>
        <v>LULUS</v>
      </c>
      <c r="X180" s="21" t="s">
        <v>3994</v>
      </c>
      <c r="Y180" s="17" cm="1">
        <f t="array" ref="Y180">MAX(IF(REINDUKSI!$B$5:$B$1048576='Data Training 2022'!B180,REINDUKSI!$H$5:$H$1048576))</f>
        <v>44750</v>
      </c>
      <c r="Z180" s="22" t="str">
        <f>IFERROR(VLOOKUP(B180,REINDUKSI!$B$5:$I$1048576,8,0),"")</f>
        <v>LULUS</v>
      </c>
      <c r="AA180" s="22" t="str">
        <f t="shared" si="12"/>
        <v>TARGET</v>
      </c>
      <c r="AB180" s="17" cm="1">
        <f t="array" ref="AB180">MAX(IF(BSA!$B$5:$B$1048576='Data Training 2022'!B180,BSA!$H$5:$H$1048576))</f>
        <v>0</v>
      </c>
      <c r="AC180" s="22" t="str">
        <f>IFERROR(VLOOKUP(B180,BSA!$B$5:$I$1048576,8,0),"")</f>
        <v/>
      </c>
      <c r="AD180" s="22" t="s">
        <v>3994</v>
      </c>
      <c r="AE180" s="22"/>
      <c r="AF180" s="22"/>
      <c r="AG180" s="22" t="str">
        <f t="shared" si="13"/>
        <v/>
      </c>
      <c r="AH180" s="17" cm="1">
        <f t="array" ref="AH180">MAX(IF(ISOLASI!$B$5:$B$1048576='Data Training 2022'!B180,ISOLASI!$H$5:$H$1048576))</f>
        <v>0</v>
      </c>
      <c r="AI180" s="22" t="str">
        <f>IFERROR(VLOOKUP(B180,ISOLASI!$B$5:$I$1048576,8,0),"")</f>
        <v/>
      </c>
      <c r="AJ180" s="22"/>
      <c r="AK180" s="17" cm="1">
        <f t="array" ref="AK180">MAX(IF('DEKAT AIR'!$B$5:$B$1048576='Data Training 2022'!B180,'DEKAT AIR'!$H$5:$H$1048576))</f>
        <v>0</v>
      </c>
      <c r="AL180" s="22" t="str">
        <f>IFERROR(VLOOKUP(B180,'DEKAT AIR'!$B$5:$I$1048576,8,0),"")</f>
        <v/>
      </c>
      <c r="AM180" s="22"/>
      <c r="AN180" s="17" cm="1">
        <f t="array" ref="AN180">MAX(IF(KETINGGIAN!$B$5:$B$1048576='Data Training 2022'!B180,KETINGGIAN!$H$5:$H$1048576))</f>
        <v>0</v>
      </c>
      <c r="AO180" s="22" t="str">
        <f>IFERROR(VLOOKUP(B180,KETINGGIAN!$B$5:$I$1048576,8,0),"")</f>
        <v/>
      </c>
      <c r="AP180" s="22"/>
      <c r="AQ180" s="22"/>
      <c r="AR180" s="22"/>
      <c r="AS180" s="22"/>
      <c r="AT180" s="17" cm="1">
        <f t="array" ref="AT180">MAX(IF(TOOLSKEEPER!$B$5:$B$1048576='Data Training 2022'!B180,TOOLSKEEPER!$H$5:$H$1048576))</f>
        <v>0</v>
      </c>
      <c r="AU180" s="22" t="str">
        <f>IFERROR(VLOOKUP(B180,TOOLSKEEPER!$B$5:$I$1048576,8,0),"")</f>
        <v/>
      </c>
    </row>
    <row r="181" spans="1:47">
      <c r="A181" s="22">
        <f t="shared" si="14"/>
        <v>176</v>
      </c>
      <c r="B181" s="21" t="str">
        <f t="shared" si="15"/>
        <v>80002844</v>
      </c>
      <c r="C181" s="21" t="s">
        <v>3288</v>
      </c>
      <c r="D181" s="22"/>
      <c r="E181" s="22" t="s">
        <v>4080</v>
      </c>
      <c r="F181" s="22" t="s">
        <v>1255</v>
      </c>
      <c r="G181" s="22" t="s">
        <v>4073</v>
      </c>
      <c r="H181" s="22" t="s">
        <v>328</v>
      </c>
      <c r="I181" s="22" t="s">
        <v>4028</v>
      </c>
      <c r="J181" s="22"/>
      <c r="K181" s="21" t="s">
        <v>4002</v>
      </c>
      <c r="L181" s="21" t="s">
        <v>2374</v>
      </c>
      <c r="M181" s="21" t="s">
        <v>4003</v>
      </c>
      <c r="N181" s="21"/>
      <c r="O181" s="17" t="str">
        <f>IFERROR(VLOOKUP(B181,POP!$B$5:$I$1048576,7,0),"")</f>
        <v/>
      </c>
      <c r="P181" s="17" t="str">
        <f>IFERROR(VLOOKUP(B181,POM!$B$5:$I$1048576,7,0),"")</f>
        <v/>
      </c>
      <c r="Q181" s="10" t="str">
        <f>IFERROR(VLOOKUP(B181,POU!$B$5:$I$1048576,7,0),"")</f>
        <v/>
      </c>
      <c r="R181" s="21" t="str">
        <f t="shared" si="11"/>
        <v/>
      </c>
      <c r="S181" s="17" t="str">
        <f>IFERROR(VLOOKUP(B181,'PEMBEKALAN POP'!$B$5:$I$1048576,7,0),"")</f>
        <v/>
      </c>
      <c r="T181" s="22" t="str">
        <f>IFERROR(VLOOKUP(B181,'PEMBEKALAN POP'!$B$5:$I$1048576,8,0),"")</f>
        <v/>
      </c>
      <c r="U181" s="21" t="s">
        <v>3994</v>
      </c>
      <c r="V181" s="17" t="e" cm="1">
        <f t="array" ref="V181">MAX(IF(INDUKSI!$B$5:$B$1048576='Data Training 2022'!B181,INDUKSI!$H$5:$H$1048576))</f>
        <v>#N/A</v>
      </c>
      <c r="W181" s="22" t="str">
        <f>IFERROR(VLOOKUP(B181,INDUKSI!$B$5:$I$1048576,8,0),"")</f>
        <v>LULUS</v>
      </c>
      <c r="X181" s="21" t="s">
        <v>3994</v>
      </c>
      <c r="Y181" s="17" cm="1">
        <f t="array" ref="Y181">MAX(IF(REINDUKSI!$B$5:$B$1048576='Data Training 2022'!B181,REINDUKSI!$H$5:$H$1048576))</f>
        <v>44764</v>
      </c>
      <c r="Z181" s="22" t="str">
        <f>IFERROR(VLOOKUP(B181,REINDUKSI!$B$5:$I$1048576,8,0),"")</f>
        <v>LULUS</v>
      </c>
      <c r="AA181" s="22" t="str">
        <f t="shared" si="12"/>
        <v>TARGET</v>
      </c>
      <c r="AB181" s="17" cm="1">
        <f t="array" ref="AB181">MAX(IF(BSA!$B$5:$B$1048576='Data Training 2022'!B181,BSA!$H$5:$H$1048576))</f>
        <v>0</v>
      </c>
      <c r="AC181" s="22" t="str">
        <f>IFERROR(VLOOKUP(B181,BSA!$B$5:$I$1048576,8,0),"")</f>
        <v/>
      </c>
      <c r="AD181" s="22" t="s">
        <v>3994</v>
      </c>
      <c r="AE181" s="22"/>
      <c r="AF181" s="22"/>
      <c r="AG181" s="22" t="str">
        <f t="shared" si="13"/>
        <v/>
      </c>
      <c r="AH181" s="17" cm="1">
        <f t="array" ref="AH181">MAX(IF(ISOLASI!$B$5:$B$1048576='Data Training 2022'!B181,ISOLASI!$H$5:$H$1048576))</f>
        <v>0</v>
      </c>
      <c r="AI181" s="22" t="str">
        <f>IFERROR(VLOOKUP(B181,ISOLASI!$B$5:$I$1048576,8,0),"")</f>
        <v/>
      </c>
      <c r="AJ181" s="22"/>
      <c r="AK181" s="17" cm="1">
        <f t="array" ref="AK181">MAX(IF('DEKAT AIR'!$B$5:$B$1048576='Data Training 2022'!B181,'DEKAT AIR'!$H$5:$H$1048576))</f>
        <v>0</v>
      </c>
      <c r="AL181" s="22" t="str">
        <f>IFERROR(VLOOKUP(B181,'DEKAT AIR'!$B$5:$I$1048576,8,0),"")</f>
        <v/>
      </c>
      <c r="AM181" s="22"/>
      <c r="AN181" s="17" cm="1">
        <f t="array" ref="AN181">MAX(IF(KETINGGIAN!$B$5:$B$1048576='Data Training 2022'!B181,KETINGGIAN!$H$5:$H$1048576))</f>
        <v>0</v>
      </c>
      <c r="AO181" s="22" t="str">
        <f>IFERROR(VLOOKUP(B181,KETINGGIAN!$B$5:$I$1048576,8,0),"")</f>
        <v/>
      </c>
      <c r="AP181" s="22"/>
      <c r="AQ181" s="22"/>
      <c r="AR181" s="22"/>
      <c r="AS181" s="22"/>
      <c r="AT181" s="17" cm="1">
        <f t="array" ref="AT181">MAX(IF(TOOLSKEEPER!$B$5:$B$1048576='Data Training 2022'!B181,TOOLSKEEPER!$H$5:$H$1048576))</f>
        <v>0</v>
      </c>
      <c r="AU181" s="22" t="str">
        <f>IFERROR(VLOOKUP(B181,TOOLSKEEPER!$B$5:$I$1048576,8,0),"")</f>
        <v/>
      </c>
    </row>
    <row r="182" spans="1:47">
      <c r="A182" s="22">
        <f t="shared" si="14"/>
        <v>177</v>
      </c>
      <c r="B182" s="21" t="str">
        <f t="shared" si="15"/>
        <v>80002849</v>
      </c>
      <c r="C182" s="21" t="s">
        <v>2008</v>
      </c>
      <c r="D182" s="22"/>
      <c r="E182" s="22" t="s">
        <v>4081</v>
      </c>
      <c r="F182" s="22" t="s">
        <v>1255</v>
      </c>
      <c r="G182" s="22" t="s">
        <v>4073</v>
      </c>
      <c r="H182" s="22" t="s">
        <v>328</v>
      </c>
      <c r="I182" s="22" t="s">
        <v>4028</v>
      </c>
      <c r="J182" s="22"/>
      <c r="K182" s="21" t="s">
        <v>4002</v>
      </c>
      <c r="L182" s="21" t="s">
        <v>2374</v>
      </c>
      <c r="M182" s="21" t="s">
        <v>4003</v>
      </c>
      <c r="N182" s="21"/>
      <c r="O182" s="17" t="str">
        <f>IFERROR(VLOOKUP(B182,POP!$B$5:$I$1048576,7,0),"")</f>
        <v/>
      </c>
      <c r="P182" s="17" t="str">
        <f>IFERROR(VLOOKUP(B182,POM!$B$5:$I$1048576,7,0),"")</f>
        <v/>
      </c>
      <c r="Q182" s="10" t="str">
        <f>IFERROR(VLOOKUP(B182,POU!$B$5:$I$1048576,7,0),"")</f>
        <v/>
      </c>
      <c r="R182" s="21" t="str">
        <f t="shared" si="11"/>
        <v/>
      </c>
      <c r="S182" s="17" t="str">
        <f>IFERROR(VLOOKUP(B182,'PEMBEKALAN POP'!$B$5:$I$1048576,7,0),"")</f>
        <v/>
      </c>
      <c r="T182" s="22" t="str">
        <f>IFERROR(VLOOKUP(B182,'PEMBEKALAN POP'!$B$5:$I$1048576,8,0),"")</f>
        <v/>
      </c>
      <c r="U182" s="21" t="s">
        <v>3994</v>
      </c>
      <c r="V182" s="17" t="e" cm="1">
        <f t="array" ref="V182">MAX(IF(INDUKSI!$B$5:$B$1048576='Data Training 2022'!B182,INDUKSI!$H$5:$H$1048576))</f>
        <v>#N/A</v>
      </c>
      <c r="W182" s="22" t="str">
        <f>IFERROR(VLOOKUP(B182,INDUKSI!$B$5:$I$1048576,8,0),"")</f>
        <v>LULUS</v>
      </c>
      <c r="X182" s="21" t="s">
        <v>3994</v>
      </c>
      <c r="Y182" s="17" cm="1">
        <f t="array" ref="Y182">MAX(IF(REINDUKSI!$B$5:$B$1048576='Data Training 2022'!B182,REINDUKSI!$H$5:$H$1048576))</f>
        <v>0</v>
      </c>
      <c r="Z182" s="22" t="str">
        <f>IFERROR(VLOOKUP(B182,REINDUKSI!$B$5:$I$1048576,8,0),"")</f>
        <v/>
      </c>
      <c r="AA182" s="22" t="str">
        <f t="shared" si="12"/>
        <v>TARGET</v>
      </c>
      <c r="AB182" s="17" cm="1">
        <f t="array" ref="AB182">MAX(IF(BSA!$B$5:$B$1048576='Data Training 2022'!B182,BSA!$H$5:$H$1048576))</f>
        <v>44727</v>
      </c>
      <c r="AC182" s="22" t="str">
        <f>IFERROR(VLOOKUP(B182,BSA!$B$5:$I$1048576,8,0),"")</f>
        <v>LULUS</v>
      </c>
      <c r="AD182" s="22" t="s">
        <v>3994</v>
      </c>
      <c r="AE182" s="22"/>
      <c r="AF182" s="22"/>
      <c r="AG182" s="22" t="str">
        <f t="shared" si="13"/>
        <v/>
      </c>
      <c r="AH182" s="17" cm="1">
        <f t="array" ref="AH182">MAX(IF(ISOLASI!$B$5:$B$1048576='Data Training 2022'!B182,ISOLASI!$H$5:$H$1048576))</f>
        <v>0</v>
      </c>
      <c r="AI182" s="22" t="str">
        <f>IFERROR(VLOOKUP(B182,ISOLASI!$B$5:$I$1048576,8,0),"")</f>
        <v/>
      </c>
      <c r="AJ182" s="22"/>
      <c r="AK182" s="17" cm="1">
        <f t="array" ref="AK182">MAX(IF('DEKAT AIR'!$B$5:$B$1048576='Data Training 2022'!B182,'DEKAT AIR'!$H$5:$H$1048576))</f>
        <v>0</v>
      </c>
      <c r="AL182" s="22" t="str">
        <f>IFERROR(VLOOKUP(B182,'DEKAT AIR'!$B$5:$I$1048576,8,0),"")</f>
        <v/>
      </c>
      <c r="AM182" s="22"/>
      <c r="AN182" s="17" cm="1">
        <f t="array" ref="AN182">MAX(IF(KETINGGIAN!$B$5:$B$1048576='Data Training 2022'!B182,KETINGGIAN!$H$5:$H$1048576))</f>
        <v>0</v>
      </c>
      <c r="AO182" s="22" t="str">
        <f>IFERROR(VLOOKUP(B182,KETINGGIAN!$B$5:$I$1048576,8,0),"")</f>
        <v/>
      </c>
      <c r="AP182" s="22"/>
      <c r="AQ182" s="22"/>
      <c r="AR182" s="22"/>
      <c r="AS182" s="22"/>
      <c r="AT182" s="17" cm="1">
        <f t="array" ref="AT182">MAX(IF(TOOLSKEEPER!$B$5:$B$1048576='Data Training 2022'!B182,TOOLSKEEPER!$H$5:$H$1048576))</f>
        <v>0</v>
      </c>
      <c r="AU182" s="22" t="str">
        <f>IFERROR(VLOOKUP(B182,TOOLSKEEPER!$B$5:$I$1048576,8,0),"")</f>
        <v/>
      </c>
    </row>
    <row r="183" spans="1:47">
      <c r="A183" s="22">
        <f t="shared" si="14"/>
        <v>178</v>
      </c>
      <c r="B183" s="21" t="str">
        <f t="shared" si="15"/>
        <v>80000945</v>
      </c>
      <c r="C183" s="21" t="s">
        <v>4082</v>
      </c>
      <c r="D183" s="22"/>
      <c r="E183" s="22" t="s">
        <v>4083</v>
      </c>
      <c r="F183" s="22" t="s">
        <v>1255</v>
      </c>
      <c r="G183" s="22" t="s">
        <v>4073</v>
      </c>
      <c r="H183" s="22" t="s">
        <v>328</v>
      </c>
      <c r="I183" s="22" t="s">
        <v>4028</v>
      </c>
      <c r="J183" s="22"/>
      <c r="K183" s="21" t="s">
        <v>4002</v>
      </c>
      <c r="L183" s="21" t="s">
        <v>2374</v>
      </c>
      <c r="M183" s="21" t="s">
        <v>4003</v>
      </c>
      <c r="N183" s="21"/>
      <c r="O183" s="17" t="str">
        <f>IFERROR(VLOOKUP(B183,POP!$B$5:$I$1048576,7,0),"")</f>
        <v/>
      </c>
      <c r="P183" s="17" t="str">
        <f>IFERROR(VLOOKUP(B183,POM!$B$5:$I$1048576,7,0),"")</f>
        <v/>
      </c>
      <c r="Q183" s="10" t="str">
        <f>IFERROR(VLOOKUP(B183,POU!$B$5:$I$1048576,7,0),"")</f>
        <v/>
      </c>
      <c r="R183" s="21" t="str">
        <f t="shared" si="11"/>
        <v/>
      </c>
      <c r="S183" s="17" t="str">
        <f>IFERROR(VLOOKUP(B183,'PEMBEKALAN POP'!$B$5:$I$1048576,7,0),"")</f>
        <v/>
      </c>
      <c r="T183" s="22" t="str">
        <f>IFERROR(VLOOKUP(B183,'PEMBEKALAN POP'!$B$5:$I$1048576,8,0),"")</f>
        <v/>
      </c>
      <c r="U183" s="21" t="s">
        <v>3994</v>
      </c>
      <c r="V183" s="17" t="e" cm="1">
        <f t="array" ref="V183">MAX(IF(INDUKSI!$B$5:$B$1048576='Data Training 2022'!B183,INDUKSI!$H$5:$H$1048576))</f>
        <v>#N/A</v>
      </c>
      <c r="W183" s="22" t="str">
        <f>IFERROR(VLOOKUP(B183,INDUKSI!$B$5:$I$1048576,8,0),"")</f>
        <v>LULUS</v>
      </c>
      <c r="X183" s="21" t="s">
        <v>3994</v>
      </c>
      <c r="Y183" s="17" cm="1">
        <f t="array" ref="Y183">MAX(IF(REINDUKSI!$B$5:$B$1048576='Data Training 2022'!B183,REINDUKSI!$H$5:$H$1048576))</f>
        <v>0</v>
      </c>
      <c r="Z183" s="22" t="str">
        <f>IFERROR(VLOOKUP(B183,REINDUKSI!$B$5:$I$1048576,8,0),"")</f>
        <v/>
      </c>
      <c r="AA183" s="22" t="str">
        <f t="shared" si="12"/>
        <v>TARGET</v>
      </c>
      <c r="AB183" s="17" cm="1">
        <f t="array" ref="AB183">MAX(IF(BSA!$B$5:$B$1048576='Data Training 2022'!B183,BSA!$H$5:$H$1048576))</f>
        <v>0</v>
      </c>
      <c r="AC183" s="22" t="str">
        <f>IFERROR(VLOOKUP(B183,BSA!$B$5:$I$1048576,8,0),"")</f>
        <v/>
      </c>
      <c r="AD183" s="22" t="s">
        <v>3994</v>
      </c>
      <c r="AE183" s="22"/>
      <c r="AF183" s="22"/>
      <c r="AG183" s="22" t="str">
        <f t="shared" si="13"/>
        <v/>
      </c>
      <c r="AH183" s="17" cm="1">
        <f t="array" ref="AH183">MAX(IF(ISOLASI!$B$5:$B$1048576='Data Training 2022'!B183,ISOLASI!$H$5:$H$1048576))</f>
        <v>0</v>
      </c>
      <c r="AI183" s="22" t="str">
        <f>IFERROR(VLOOKUP(B183,ISOLASI!$B$5:$I$1048576,8,0),"")</f>
        <v/>
      </c>
      <c r="AJ183" s="22"/>
      <c r="AK183" s="17" cm="1">
        <f t="array" ref="AK183">MAX(IF('DEKAT AIR'!$B$5:$B$1048576='Data Training 2022'!B183,'DEKAT AIR'!$H$5:$H$1048576))</f>
        <v>0</v>
      </c>
      <c r="AL183" s="22" t="str">
        <f>IFERROR(VLOOKUP(B183,'DEKAT AIR'!$B$5:$I$1048576,8,0),"")</f>
        <v/>
      </c>
      <c r="AM183" s="22"/>
      <c r="AN183" s="17" cm="1">
        <f t="array" ref="AN183">MAX(IF(KETINGGIAN!$B$5:$B$1048576='Data Training 2022'!B183,KETINGGIAN!$H$5:$H$1048576))</f>
        <v>0</v>
      </c>
      <c r="AO183" s="22" t="str">
        <f>IFERROR(VLOOKUP(B183,KETINGGIAN!$B$5:$I$1048576,8,0),"")</f>
        <v/>
      </c>
      <c r="AP183" s="22"/>
      <c r="AQ183" s="22"/>
      <c r="AR183" s="22"/>
      <c r="AS183" s="22"/>
      <c r="AT183" s="17" cm="1">
        <f t="array" ref="AT183">MAX(IF(TOOLSKEEPER!$B$5:$B$1048576='Data Training 2022'!B183,TOOLSKEEPER!$H$5:$H$1048576))</f>
        <v>0</v>
      </c>
      <c r="AU183" s="22" t="str">
        <f>IFERROR(VLOOKUP(B183,TOOLSKEEPER!$B$5:$I$1048576,8,0),"")</f>
        <v/>
      </c>
    </row>
    <row r="184" spans="1:47">
      <c r="A184" s="22">
        <f t="shared" si="14"/>
        <v>179</v>
      </c>
      <c r="B184" s="21" t="str">
        <f t="shared" si="15"/>
        <v>80002611</v>
      </c>
      <c r="C184" s="21" t="s">
        <v>2382</v>
      </c>
      <c r="D184" s="22"/>
      <c r="E184" s="22" t="s">
        <v>2383</v>
      </c>
      <c r="F184" s="22" t="s">
        <v>1255</v>
      </c>
      <c r="G184" s="22" t="s">
        <v>4073</v>
      </c>
      <c r="H184" s="22" t="s">
        <v>328</v>
      </c>
      <c r="I184" s="22" t="s">
        <v>4024</v>
      </c>
      <c r="J184" s="22"/>
      <c r="K184" s="21" t="s">
        <v>4002</v>
      </c>
      <c r="L184" s="21" t="s">
        <v>2374</v>
      </c>
      <c r="M184" s="21" t="s">
        <v>4003</v>
      </c>
      <c r="N184" s="21"/>
      <c r="O184" s="17" t="str">
        <f>IFERROR(VLOOKUP(B184,POP!$B$5:$I$1048576,7,0),"")</f>
        <v/>
      </c>
      <c r="P184" s="17" t="str">
        <f>IFERROR(VLOOKUP(B184,POM!$B$5:$I$1048576,7,0),"")</f>
        <v/>
      </c>
      <c r="Q184" s="10" t="str">
        <f>IFERROR(VLOOKUP(B184,POU!$B$5:$I$1048576,7,0),"")</f>
        <v/>
      </c>
      <c r="R184" s="21" t="str">
        <f t="shared" si="11"/>
        <v/>
      </c>
      <c r="S184" s="17" t="str">
        <f>IFERROR(VLOOKUP(B184,'PEMBEKALAN POP'!$B$5:$I$1048576,7,0),"")</f>
        <v/>
      </c>
      <c r="T184" s="22" t="str">
        <f>IFERROR(VLOOKUP(B184,'PEMBEKALAN POP'!$B$5:$I$1048576,8,0),"")</f>
        <v/>
      </c>
      <c r="U184" s="21" t="s">
        <v>3994</v>
      </c>
      <c r="V184" s="17" t="e" cm="1">
        <f t="array" ref="V184">MAX(IF(INDUKSI!$B$5:$B$1048576='Data Training 2022'!B184,INDUKSI!$H$5:$H$1048576))</f>
        <v>#N/A</v>
      </c>
      <c r="W184" s="22" t="str">
        <f>IFERROR(VLOOKUP(B184,INDUKSI!$B$5:$I$1048576,8,0),"")</f>
        <v>LULUS</v>
      </c>
      <c r="X184" s="21" t="s">
        <v>3994</v>
      </c>
      <c r="Y184" s="17" cm="1">
        <f t="array" ref="Y184">MAX(IF(REINDUKSI!$B$5:$B$1048576='Data Training 2022'!B184,REINDUKSI!$H$5:$H$1048576))</f>
        <v>44652</v>
      </c>
      <c r="Z184" s="22" t="str">
        <f>IFERROR(VLOOKUP(B184,REINDUKSI!$B$5:$I$1048576,8,0),"")</f>
        <v>LULUS</v>
      </c>
      <c r="AA184" s="22" t="str">
        <f t="shared" si="12"/>
        <v>TARGET</v>
      </c>
      <c r="AB184" s="17" cm="1">
        <f t="array" ref="AB184">MAX(IF(BSA!$B$5:$B$1048576='Data Training 2022'!B184,BSA!$H$5:$H$1048576))</f>
        <v>0</v>
      </c>
      <c r="AC184" s="22" t="str">
        <f>IFERROR(VLOOKUP(B184,BSA!$B$5:$I$1048576,8,0),"")</f>
        <v/>
      </c>
      <c r="AD184" s="22" t="s">
        <v>3994</v>
      </c>
      <c r="AE184" s="22"/>
      <c r="AF184" s="22"/>
      <c r="AG184" s="22" t="str">
        <f t="shared" si="13"/>
        <v/>
      </c>
      <c r="AH184" s="17" cm="1">
        <f t="array" ref="AH184">MAX(IF(ISOLASI!$B$5:$B$1048576='Data Training 2022'!B184,ISOLASI!$H$5:$H$1048576))</f>
        <v>0</v>
      </c>
      <c r="AI184" s="22" t="str">
        <f>IFERROR(VLOOKUP(B184,ISOLASI!$B$5:$I$1048576,8,0),"")</f>
        <v/>
      </c>
      <c r="AJ184" s="22"/>
      <c r="AK184" s="17" cm="1">
        <f t="array" ref="AK184">MAX(IF('DEKAT AIR'!$B$5:$B$1048576='Data Training 2022'!B184,'DEKAT AIR'!$H$5:$H$1048576))</f>
        <v>0</v>
      </c>
      <c r="AL184" s="22" t="str">
        <f>IFERROR(VLOOKUP(B184,'DEKAT AIR'!$B$5:$I$1048576,8,0),"")</f>
        <v/>
      </c>
      <c r="AM184" s="22"/>
      <c r="AN184" s="17" cm="1">
        <f t="array" ref="AN184">MAX(IF(KETINGGIAN!$B$5:$B$1048576='Data Training 2022'!B184,KETINGGIAN!$H$5:$H$1048576))</f>
        <v>0</v>
      </c>
      <c r="AO184" s="22" t="str">
        <f>IFERROR(VLOOKUP(B184,KETINGGIAN!$B$5:$I$1048576,8,0),"")</f>
        <v/>
      </c>
      <c r="AP184" s="22"/>
      <c r="AQ184" s="22"/>
      <c r="AR184" s="22"/>
      <c r="AS184" s="22"/>
      <c r="AT184" s="17" cm="1">
        <f t="array" ref="AT184">MAX(IF(TOOLSKEEPER!$B$5:$B$1048576='Data Training 2022'!B184,TOOLSKEEPER!$H$5:$H$1048576))</f>
        <v>0</v>
      </c>
      <c r="AU184" s="22" t="str">
        <f>IFERROR(VLOOKUP(B184,TOOLSKEEPER!$B$5:$I$1048576,8,0),"")</f>
        <v/>
      </c>
    </row>
    <row r="185" spans="1:47">
      <c r="A185" s="22">
        <f t="shared" si="14"/>
        <v>180</v>
      </c>
      <c r="B185" s="21" t="str">
        <f t="shared" si="15"/>
        <v>80002664</v>
      </c>
      <c r="C185" s="21" t="s">
        <v>1615</v>
      </c>
      <c r="D185" s="22"/>
      <c r="E185" s="22" t="s">
        <v>1616</v>
      </c>
      <c r="F185" s="22" t="s">
        <v>1255</v>
      </c>
      <c r="G185" s="22" t="s">
        <v>4073</v>
      </c>
      <c r="H185" s="22" t="s">
        <v>328</v>
      </c>
      <c r="I185" s="22" t="s">
        <v>4028</v>
      </c>
      <c r="J185" s="22"/>
      <c r="K185" s="21" t="s">
        <v>4002</v>
      </c>
      <c r="L185" s="21" t="s">
        <v>2374</v>
      </c>
      <c r="M185" s="21" t="s">
        <v>4003</v>
      </c>
      <c r="N185" s="21"/>
      <c r="O185" s="17" t="str">
        <f>IFERROR(VLOOKUP(B185,POP!$B$5:$I$1048576,7,0),"")</f>
        <v/>
      </c>
      <c r="P185" s="17" t="str">
        <f>IFERROR(VLOOKUP(B185,POM!$B$5:$I$1048576,7,0),"")</f>
        <v/>
      </c>
      <c r="Q185" s="10" t="str">
        <f>IFERROR(VLOOKUP(B185,POU!$B$5:$I$1048576,7,0),"")</f>
        <v/>
      </c>
      <c r="R185" s="21" t="str">
        <f t="shared" si="11"/>
        <v/>
      </c>
      <c r="S185" s="17" t="str">
        <f>IFERROR(VLOOKUP(B185,'PEMBEKALAN POP'!$B$5:$I$1048576,7,0),"")</f>
        <v/>
      </c>
      <c r="T185" s="22" t="str">
        <f>IFERROR(VLOOKUP(B185,'PEMBEKALAN POP'!$B$5:$I$1048576,8,0),"")</f>
        <v/>
      </c>
      <c r="U185" s="21" t="s">
        <v>3994</v>
      </c>
      <c r="V185" s="17" t="e" cm="1">
        <f t="array" ref="V185">MAX(IF(INDUKSI!$B$5:$B$1048576='Data Training 2022'!B185,INDUKSI!$H$5:$H$1048576))</f>
        <v>#N/A</v>
      </c>
      <c r="W185" s="22" t="str">
        <f>IFERROR(VLOOKUP(B185,INDUKSI!$B$5:$I$1048576,8,0),"")</f>
        <v>LULUS</v>
      </c>
      <c r="X185" s="21" t="s">
        <v>3994</v>
      </c>
      <c r="Y185" s="17" cm="1">
        <f t="array" ref="Y185">MAX(IF(REINDUKSI!$B$5:$B$1048576='Data Training 2022'!B185,REINDUKSI!$H$5:$H$1048576))</f>
        <v>44757</v>
      </c>
      <c r="Z185" s="22" t="str">
        <f>IFERROR(VLOOKUP(B185,REINDUKSI!$B$5:$I$1048576,8,0),"")</f>
        <v>LULUS</v>
      </c>
      <c r="AA185" s="22" t="str">
        <f t="shared" si="12"/>
        <v>TARGET</v>
      </c>
      <c r="AB185" s="17" cm="1">
        <f t="array" ref="AB185">MAX(IF(BSA!$B$5:$B$1048576='Data Training 2022'!B185,BSA!$H$5:$H$1048576))</f>
        <v>0</v>
      </c>
      <c r="AC185" s="22" t="str">
        <f>IFERROR(VLOOKUP(B185,BSA!$B$5:$I$1048576,8,0),"")</f>
        <v/>
      </c>
      <c r="AD185" s="22" t="s">
        <v>3994</v>
      </c>
      <c r="AE185" s="22"/>
      <c r="AF185" s="22"/>
      <c r="AG185" s="22" t="str">
        <f t="shared" si="13"/>
        <v/>
      </c>
      <c r="AH185" s="17" cm="1">
        <f t="array" ref="AH185">MAX(IF(ISOLASI!$B$5:$B$1048576='Data Training 2022'!B185,ISOLASI!$H$5:$H$1048576))</f>
        <v>0</v>
      </c>
      <c r="AI185" s="22" t="str">
        <f>IFERROR(VLOOKUP(B185,ISOLASI!$B$5:$I$1048576,8,0),"")</f>
        <v/>
      </c>
      <c r="AJ185" s="22"/>
      <c r="AK185" s="17" cm="1">
        <f t="array" ref="AK185">MAX(IF('DEKAT AIR'!$B$5:$B$1048576='Data Training 2022'!B185,'DEKAT AIR'!$H$5:$H$1048576))</f>
        <v>0</v>
      </c>
      <c r="AL185" s="22" t="str">
        <f>IFERROR(VLOOKUP(B185,'DEKAT AIR'!$B$5:$I$1048576,8,0),"")</f>
        <v/>
      </c>
      <c r="AM185" s="22"/>
      <c r="AN185" s="17" cm="1">
        <f t="array" ref="AN185">MAX(IF(KETINGGIAN!$B$5:$B$1048576='Data Training 2022'!B185,KETINGGIAN!$H$5:$H$1048576))</f>
        <v>0</v>
      </c>
      <c r="AO185" s="22" t="str">
        <f>IFERROR(VLOOKUP(B185,KETINGGIAN!$B$5:$I$1048576,8,0),"")</f>
        <v/>
      </c>
      <c r="AP185" s="22"/>
      <c r="AQ185" s="22"/>
      <c r="AR185" s="22"/>
      <c r="AS185" s="22"/>
      <c r="AT185" s="17" cm="1">
        <f t="array" ref="AT185">MAX(IF(TOOLSKEEPER!$B$5:$B$1048576='Data Training 2022'!B185,TOOLSKEEPER!$H$5:$H$1048576))</f>
        <v>0</v>
      </c>
      <c r="AU185" s="22" t="str">
        <f>IFERROR(VLOOKUP(B185,TOOLSKEEPER!$B$5:$I$1048576,8,0),"")</f>
        <v/>
      </c>
    </row>
    <row r="186" spans="1:47">
      <c r="A186" s="22">
        <f t="shared" si="14"/>
        <v>181</v>
      </c>
      <c r="B186" s="21" t="str">
        <f t="shared" si="15"/>
        <v>80002688</v>
      </c>
      <c r="C186" s="21">
        <v>80002688</v>
      </c>
      <c r="D186" s="22"/>
      <c r="E186" s="22" t="s">
        <v>2514</v>
      </c>
      <c r="F186" s="22" t="s">
        <v>1255</v>
      </c>
      <c r="G186" s="22" t="s">
        <v>4073</v>
      </c>
      <c r="H186" s="22" t="s">
        <v>328</v>
      </c>
      <c r="I186" s="22" t="s">
        <v>4024</v>
      </c>
      <c r="J186" s="22"/>
      <c r="K186" s="21" t="s">
        <v>4002</v>
      </c>
      <c r="L186" s="21" t="s">
        <v>2374</v>
      </c>
      <c r="M186" s="21" t="s">
        <v>4003</v>
      </c>
      <c r="N186" s="21"/>
      <c r="O186" s="17" t="str">
        <f>IFERROR(VLOOKUP(B186,POP!$B$5:$I$1048576,7,0),"")</f>
        <v/>
      </c>
      <c r="P186" s="17" t="str">
        <f>IFERROR(VLOOKUP(B186,POM!$B$5:$I$1048576,7,0),"")</f>
        <v/>
      </c>
      <c r="Q186" s="10" t="str">
        <f>IFERROR(VLOOKUP(B186,POU!$B$5:$I$1048576,7,0),"")</f>
        <v/>
      </c>
      <c r="R186" s="21" t="str">
        <f t="shared" si="11"/>
        <v/>
      </c>
      <c r="S186" s="17" t="str">
        <f>IFERROR(VLOOKUP(B186,'PEMBEKALAN POP'!$B$5:$I$1048576,7,0),"")</f>
        <v/>
      </c>
      <c r="T186" s="22" t="str">
        <f>IFERROR(VLOOKUP(B186,'PEMBEKALAN POP'!$B$5:$I$1048576,8,0),"")</f>
        <v/>
      </c>
      <c r="U186" s="21" t="s">
        <v>3994</v>
      </c>
      <c r="V186" s="17" t="e" cm="1">
        <f t="array" ref="V186">MAX(IF(INDUKSI!$B$5:$B$1048576='Data Training 2022'!B186,INDUKSI!$H$5:$H$1048576))</f>
        <v>#N/A</v>
      </c>
      <c r="W186" s="22" t="str">
        <f>IFERROR(VLOOKUP(B186,INDUKSI!$B$5:$I$1048576,8,0),"")</f>
        <v>LULUS</v>
      </c>
      <c r="X186" s="21" t="s">
        <v>3994</v>
      </c>
      <c r="Y186" s="17" cm="1">
        <f t="array" ref="Y186">MAX(IF(REINDUKSI!$B$5:$B$1048576='Data Training 2022'!B186,REINDUKSI!$H$5:$H$1048576))</f>
        <v>44741</v>
      </c>
      <c r="Z186" s="22" t="str">
        <f>IFERROR(VLOOKUP(B186,REINDUKSI!$B$5:$I$1048576,8,0),"")</f>
        <v>LULUS</v>
      </c>
      <c r="AA186" s="22" t="str">
        <f t="shared" si="12"/>
        <v>TARGET</v>
      </c>
      <c r="AB186" s="17" cm="1">
        <f t="array" ref="AB186">MAX(IF(BSA!$B$5:$B$1048576='Data Training 2022'!B186,BSA!$H$5:$H$1048576))</f>
        <v>0</v>
      </c>
      <c r="AC186" s="22" t="str">
        <f>IFERROR(VLOOKUP(B186,BSA!$B$5:$I$1048576,8,0),"")</f>
        <v/>
      </c>
      <c r="AD186" s="22" t="s">
        <v>3994</v>
      </c>
      <c r="AE186" s="22"/>
      <c r="AF186" s="22"/>
      <c r="AG186" s="22" t="str">
        <f t="shared" si="13"/>
        <v/>
      </c>
      <c r="AH186" s="17" cm="1">
        <f t="array" ref="AH186">MAX(IF(ISOLASI!$B$5:$B$1048576='Data Training 2022'!B186,ISOLASI!$H$5:$H$1048576))</f>
        <v>0</v>
      </c>
      <c r="AI186" s="22" t="str">
        <f>IFERROR(VLOOKUP(B186,ISOLASI!$B$5:$I$1048576,8,0),"")</f>
        <v/>
      </c>
      <c r="AJ186" s="22"/>
      <c r="AK186" s="17" cm="1">
        <f t="array" ref="AK186">MAX(IF('DEKAT AIR'!$B$5:$B$1048576='Data Training 2022'!B186,'DEKAT AIR'!$H$5:$H$1048576))</f>
        <v>0</v>
      </c>
      <c r="AL186" s="22" t="str">
        <f>IFERROR(VLOOKUP(B186,'DEKAT AIR'!$B$5:$I$1048576,8,0),"")</f>
        <v/>
      </c>
      <c r="AM186" s="22"/>
      <c r="AN186" s="17" cm="1">
        <f t="array" ref="AN186">MAX(IF(KETINGGIAN!$B$5:$B$1048576='Data Training 2022'!B186,KETINGGIAN!$H$5:$H$1048576))</f>
        <v>0</v>
      </c>
      <c r="AO186" s="22" t="str">
        <f>IFERROR(VLOOKUP(B186,KETINGGIAN!$B$5:$I$1048576,8,0),"")</f>
        <v/>
      </c>
      <c r="AP186" s="22"/>
      <c r="AQ186" s="22"/>
      <c r="AR186" s="22"/>
      <c r="AS186" s="22"/>
      <c r="AT186" s="17" cm="1">
        <f t="array" ref="AT186">MAX(IF(TOOLSKEEPER!$B$5:$B$1048576='Data Training 2022'!B186,TOOLSKEEPER!$H$5:$H$1048576))</f>
        <v>0</v>
      </c>
      <c r="AU186" s="22" t="str">
        <f>IFERROR(VLOOKUP(B186,TOOLSKEEPER!$B$5:$I$1048576,8,0),"")</f>
        <v/>
      </c>
    </row>
    <row r="187" spans="1:47">
      <c r="A187" s="22">
        <f t="shared" si="14"/>
        <v>182</v>
      </c>
      <c r="B187" s="21" t="str">
        <f t="shared" si="15"/>
        <v>80002963</v>
      </c>
      <c r="C187" s="21" t="s">
        <v>3276</v>
      </c>
      <c r="D187" s="22"/>
      <c r="E187" s="22" t="s">
        <v>4084</v>
      </c>
      <c r="F187" s="22" t="s">
        <v>1255</v>
      </c>
      <c r="G187" s="22" t="s">
        <v>4073</v>
      </c>
      <c r="H187" s="22" t="s">
        <v>328</v>
      </c>
      <c r="I187" s="22" t="s">
        <v>4028</v>
      </c>
      <c r="J187" s="22"/>
      <c r="K187" s="21" t="s">
        <v>4002</v>
      </c>
      <c r="L187" s="21" t="s">
        <v>2374</v>
      </c>
      <c r="M187" s="21" t="s">
        <v>4003</v>
      </c>
      <c r="N187" s="21"/>
      <c r="O187" s="17" t="str">
        <f>IFERROR(VLOOKUP(B187,POP!$B$5:$I$1048576,7,0),"")</f>
        <v/>
      </c>
      <c r="P187" s="17" t="str">
        <f>IFERROR(VLOOKUP(B187,POM!$B$5:$I$1048576,7,0),"")</f>
        <v/>
      </c>
      <c r="Q187" s="10" t="str">
        <f>IFERROR(VLOOKUP(B187,POU!$B$5:$I$1048576,7,0),"")</f>
        <v/>
      </c>
      <c r="R187" s="21" t="str">
        <f t="shared" si="11"/>
        <v/>
      </c>
      <c r="S187" s="17" t="str">
        <f>IFERROR(VLOOKUP(B187,'PEMBEKALAN POP'!$B$5:$I$1048576,7,0),"")</f>
        <v/>
      </c>
      <c r="T187" s="22" t="str">
        <f>IFERROR(VLOOKUP(B187,'PEMBEKALAN POP'!$B$5:$I$1048576,8,0),"")</f>
        <v/>
      </c>
      <c r="U187" s="21" t="s">
        <v>3994</v>
      </c>
      <c r="V187" s="17" t="e" cm="1">
        <f t="array" ref="V187">MAX(IF(INDUKSI!$B$5:$B$1048576='Data Training 2022'!B187,INDUKSI!$H$5:$H$1048576))</f>
        <v>#N/A</v>
      </c>
      <c r="W187" s="22" t="str">
        <f>IFERROR(VLOOKUP(B187,INDUKSI!$B$5:$I$1048576,8,0),"")</f>
        <v>LULUS</v>
      </c>
      <c r="X187" s="21" t="s">
        <v>3994</v>
      </c>
      <c r="Y187" s="17" cm="1">
        <f t="array" ref="Y187">MAX(IF(REINDUKSI!$B$5:$B$1048576='Data Training 2022'!B187,REINDUKSI!$H$5:$H$1048576))</f>
        <v>0</v>
      </c>
      <c r="Z187" s="22" t="str">
        <f>IFERROR(VLOOKUP(B187,REINDUKSI!$B$5:$I$1048576,8,0),"")</f>
        <v/>
      </c>
      <c r="AA187" s="22" t="str">
        <f t="shared" si="12"/>
        <v>TARGET</v>
      </c>
      <c r="AB187" s="17" cm="1">
        <f t="array" ref="AB187">MAX(IF(BSA!$B$5:$B$1048576='Data Training 2022'!B187,BSA!$H$5:$H$1048576))</f>
        <v>44717</v>
      </c>
      <c r="AC187" s="22" t="str">
        <f>IFERROR(VLOOKUP(B187,BSA!$B$5:$I$1048576,8,0),"")</f>
        <v>LULUS</v>
      </c>
      <c r="AD187" s="22" t="s">
        <v>3994</v>
      </c>
      <c r="AE187" s="22"/>
      <c r="AF187" s="22"/>
      <c r="AG187" s="22" t="str">
        <f t="shared" si="13"/>
        <v/>
      </c>
      <c r="AH187" s="17" cm="1">
        <f t="array" ref="AH187">MAX(IF(ISOLASI!$B$5:$B$1048576='Data Training 2022'!B187,ISOLASI!$H$5:$H$1048576))</f>
        <v>44744</v>
      </c>
      <c r="AI187" s="22" t="str">
        <f>IFERROR(VLOOKUP(B187,ISOLASI!$B$5:$I$1048576,8,0),"")</f>
        <v>LULUS</v>
      </c>
      <c r="AJ187" s="22"/>
      <c r="AK187" s="17" cm="1">
        <f t="array" ref="AK187">MAX(IF('DEKAT AIR'!$B$5:$B$1048576='Data Training 2022'!B187,'DEKAT AIR'!$H$5:$H$1048576))</f>
        <v>0</v>
      </c>
      <c r="AL187" s="22" t="str">
        <f>IFERROR(VLOOKUP(B187,'DEKAT AIR'!$B$5:$I$1048576,8,0),"")</f>
        <v/>
      </c>
      <c r="AM187" s="22" t="s">
        <v>3994</v>
      </c>
      <c r="AN187" s="17" cm="1">
        <f t="array" ref="AN187">MAX(IF(KETINGGIAN!$B$5:$B$1048576='Data Training 2022'!B187,KETINGGIAN!$H$5:$H$1048576))</f>
        <v>44744</v>
      </c>
      <c r="AO187" s="22" t="str">
        <f>IFERROR(VLOOKUP(B187,KETINGGIAN!$B$5:$I$1048576,8,0),"")</f>
        <v>LULUS</v>
      </c>
      <c r="AP187" s="22"/>
      <c r="AQ187" s="22"/>
      <c r="AR187" s="22"/>
      <c r="AS187" s="22"/>
      <c r="AT187" s="17" cm="1">
        <f t="array" ref="AT187">MAX(IF(TOOLSKEEPER!$B$5:$B$1048576='Data Training 2022'!B187,TOOLSKEEPER!$H$5:$H$1048576))</f>
        <v>0</v>
      </c>
      <c r="AU187" s="22" t="str">
        <f>IFERROR(VLOOKUP(B187,TOOLSKEEPER!$B$5:$I$1048576,8,0),"")</f>
        <v/>
      </c>
    </row>
    <row r="188" spans="1:47">
      <c r="A188" s="22">
        <f t="shared" si="14"/>
        <v>183</v>
      </c>
      <c r="B188" s="21" t="str">
        <f t="shared" si="15"/>
        <v>80000059</v>
      </c>
      <c r="C188" s="21" t="s">
        <v>4085</v>
      </c>
      <c r="D188" s="22"/>
      <c r="E188" s="22" t="s">
        <v>2948</v>
      </c>
      <c r="F188" s="22" t="s">
        <v>1255</v>
      </c>
      <c r="G188" s="22" t="s">
        <v>4073</v>
      </c>
      <c r="H188" s="22" t="s">
        <v>328</v>
      </c>
      <c r="I188" s="22" t="s">
        <v>4024</v>
      </c>
      <c r="J188" s="22"/>
      <c r="K188" s="21" t="s">
        <v>4002</v>
      </c>
      <c r="L188" s="21" t="s">
        <v>2374</v>
      </c>
      <c r="M188" s="21" t="s">
        <v>4003</v>
      </c>
      <c r="N188" s="21"/>
      <c r="O188" s="17" t="str">
        <f>IFERROR(VLOOKUP(B188,POP!$B$5:$I$1048576,7,0),"")</f>
        <v/>
      </c>
      <c r="P188" s="17" t="str">
        <f>IFERROR(VLOOKUP(B188,POM!$B$5:$I$1048576,7,0),"")</f>
        <v/>
      </c>
      <c r="Q188" s="10" t="str">
        <f>IFERROR(VLOOKUP(B188,POU!$B$5:$I$1048576,7,0),"")</f>
        <v/>
      </c>
      <c r="R188" s="21" t="str">
        <f t="shared" si="11"/>
        <v/>
      </c>
      <c r="S188" s="17" t="str">
        <f>IFERROR(VLOOKUP(B188,'PEMBEKALAN POP'!$B$5:$I$1048576,7,0),"")</f>
        <v/>
      </c>
      <c r="T188" s="22" t="str">
        <f>IFERROR(VLOOKUP(B188,'PEMBEKALAN POP'!$B$5:$I$1048576,8,0),"")</f>
        <v/>
      </c>
      <c r="U188" s="21" t="s">
        <v>3994</v>
      </c>
      <c r="V188" s="17" t="e" cm="1">
        <f t="array" ref="V188">MAX(IF(INDUKSI!$B$5:$B$1048576='Data Training 2022'!B188,INDUKSI!$H$5:$H$1048576))</f>
        <v>#N/A</v>
      </c>
      <c r="W188" s="22" t="str">
        <f>IFERROR(VLOOKUP(B188,INDUKSI!$B$5:$I$1048576,8,0),"")</f>
        <v>LULUS</v>
      </c>
      <c r="X188" s="21" t="s">
        <v>3994</v>
      </c>
      <c r="Y188" s="17" cm="1">
        <f t="array" ref="Y188">MAX(IF(REINDUKSI!$B$5:$B$1048576='Data Training 2022'!B188,REINDUKSI!$H$5:$H$1048576))</f>
        <v>0</v>
      </c>
      <c r="Z188" s="22" t="str">
        <f>IFERROR(VLOOKUP(B188,REINDUKSI!$B$5:$I$1048576,8,0),"")</f>
        <v/>
      </c>
      <c r="AA188" s="22" t="str">
        <f t="shared" si="12"/>
        <v>TARGET</v>
      </c>
      <c r="AB188" s="17" cm="1">
        <f t="array" ref="AB188">MAX(IF(BSA!$B$5:$B$1048576='Data Training 2022'!B188,BSA!$H$5:$H$1048576))</f>
        <v>0</v>
      </c>
      <c r="AC188" s="22" t="str">
        <f>IFERROR(VLOOKUP(B188,BSA!$B$5:$I$1048576,8,0),"")</f>
        <v/>
      </c>
      <c r="AD188" s="22" t="s">
        <v>3994</v>
      </c>
      <c r="AE188" s="22"/>
      <c r="AF188" s="22"/>
      <c r="AG188" s="22" t="str">
        <f t="shared" si="13"/>
        <v/>
      </c>
      <c r="AH188" s="17" cm="1">
        <f t="array" ref="AH188">MAX(IF(ISOLASI!$B$5:$B$1048576='Data Training 2022'!B188,ISOLASI!$H$5:$H$1048576))</f>
        <v>0</v>
      </c>
      <c r="AI188" s="22" t="str">
        <f>IFERROR(VLOOKUP(B188,ISOLASI!$B$5:$I$1048576,8,0),"")</f>
        <v/>
      </c>
      <c r="AJ188" s="22"/>
      <c r="AK188" s="17" cm="1">
        <f t="array" ref="AK188">MAX(IF('DEKAT AIR'!$B$5:$B$1048576='Data Training 2022'!B188,'DEKAT AIR'!$H$5:$H$1048576))</f>
        <v>0</v>
      </c>
      <c r="AL188" s="22" t="str">
        <f>IFERROR(VLOOKUP(B188,'DEKAT AIR'!$B$5:$I$1048576,8,0),"")</f>
        <v/>
      </c>
      <c r="AM188" s="22"/>
      <c r="AN188" s="17" cm="1">
        <f t="array" ref="AN188">MAX(IF(KETINGGIAN!$B$5:$B$1048576='Data Training 2022'!B188,KETINGGIAN!$H$5:$H$1048576))</f>
        <v>0</v>
      </c>
      <c r="AO188" s="22" t="str">
        <f>IFERROR(VLOOKUP(B188,KETINGGIAN!$B$5:$I$1048576,8,0),"")</f>
        <v/>
      </c>
      <c r="AP188" s="22"/>
      <c r="AQ188" s="22"/>
      <c r="AR188" s="22"/>
      <c r="AS188" s="22"/>
      <c r="AT188" s="17" cm="1">
        <f t="array" ref="AT188">MAX(IF(TOOLSKEEPER!$B$5:$B$1048576='Data Training 2022'!B188,TOOLSKEEPER!$H$5:$H$1048576))</f>
        <v>0</v>
      </c>
      <c r="AU188" s="22" t="str">
        <f>IFERROR(VLOOKUP(B188,TOOLSKEEPER!$B$5:$I$1048576,8,0),"")</f>
        <v/>
      </c>
    </row>
    <row r="189" spans="1:47">
      <c r="A189" s="22">
        <f t="shared" si="14"/>
        <v>184</v>
      </c>
      <c r="B189" s="21" t="str">
        <f t="shared" si="15"/>
        <v>80000437</v>
      </c>
      <c r="C189" s="21" t="s">
        <v>4086</v>
      </c>
      <c r="D189" s="22"/>
      <c r="E189" s="22" t="s">
        <v>2606</v>
      </c>
      <c r="F189" s="22" t="s">
        <v>1255</v>
      </c>
      <c r="G189" s="22" t="s">
        <v>4073</v>
      </c>
      <c r="H189" s="22" t="s">
        <v>328</v>
      </c>
      <c r="I189" s="22" t="s">
        <v>4028</v>
      </c>
      <c r="J189" s="22"/>
      <c r="K189" s="21" t="s">
        <v>4002</v>
      </c>
      <c r="L189" s="21" t="s">
        <v>2374</v>
      </c>
      <c r="M189" s="21" t="s">
        <v>4003</v>
      </c>
      <c r="N189" s="21"/>
      <c r="O189" s="17" t="str">
        <f>IFERROR(VLOOKUP(B189,POP!$B$5:$I$1048576,7,0),"")</f>
        <v/>
      </c>
      <c r="P189" s="17" t="str">
        <f>IFERROR(VLOOKUP(B189,POM!$B$5:$I$1048576,7,0),"")</f>
        <v/>
      </c>
      <c r="Q189" s="10" t="str">
        <f>IFERROR(VLOOKUP(B189,POU!$B$5:$I$1048576,7,0),"")</f>
        <v/>
      </c>
      <c r="R189" s="21" t="str">
        <f t="shared" si="11"/>
        <v/>
      </c>
      <c r="S189" s="17" t="str">
        <f>IFERROR(VLOOKUP(B189,'PEMBEKALAN POP'!$B$5:$I$1048576,7,0),"")</f>
        <v/>
      </c>
      <c r="T189" s="22" t="str">
        <f>IFERROR(VLOOKUP(B189,'PEMBEKALAN POP'!$B$5:$I$1048576,8,0),"")</f>
        <v/>
      </c>
      <c r="U189" s="21" t="s">
        <v>3994</v>
      </c>
      <c r="V189" s="17" t="e" cm="1">
        <f t="array" ref="V189">MAX(IF(INDUKSI!$B$5:$B$1048576='Data Training 2022'!B189,INDUKSI!$H$5:$H$1048576))</f>
        <v>#N/A</v>
      </c>
      <c r="W189" s="22" t="str">
        <f>IFERROR(VLOOKUP(B189,INDUKSI!$B$5:$I$1048576,8,0),"")</f>
        <v>LULUS</v>
      </c>
      <c r="X189" s="21" t="s">
        <v>3994</v>
      </c>
      <c r="Y189" s="17" cm="1">
        <f t="array" ref="Y189">MAX(IF(REINDUKSI!$B$5:$B$1048576='Data Training 2022'!B189,REINDUKSI!$H$5:$H$1048576))</f>
        <v>0</v>
      </c>
      <c r="Z189" s="22" t="str">
        <f>IFERROR(VLOOKUP(B189,REINDUKSI!$B$5:$I$1048576,8,0),"")</f>
        <v/>
      </c>
      <c r="AA189" s="22" t="str">
        <f t="shared" si="12"/>
        <v>TARGET</v>
      </c>
      <c r="AB189" s="17" cm="1">
        <f t="array" ref="AB189">MAX(IF(BSA!$B$5:$B$1048576='Data Training 2022'!B189,BSA!$H$5:$H$1048576))</f>
        <v>0</v>
      </c>
      <c r="AC189" s="22" t="str">
        <f>IFERROR(VLOOKUP(B189,BSA!$B$5:$I$1048576,8,0),"")</f>
        <v/>
      </c>
      <c r="AD189" s="22" t="s">
        <v>3994</v>
      </c>
      <c r="AE189" s="22"/>
      <c r="AF189" s="22"/>
      <c r="AG189" s="22" t="str">
        <f t="shared" si="13"/>
        <v/>
      </c>
      <c r="AH189" s="17" cm="1">
        <f t="array" ref="AH189">MAX(IF(ISOLASI!$B$5:$B$1048576='Data Training 2022'!B189,ISOLASI!$H$5:$H$1048576))</f>
        <v>0</v>
      </c>
      <c r="AI189" s="22" t="str">
        <f>IFERROR(VLOOKUP(B189,ISOLASI!$B$5:$I$1048576,8,0),"")</f>
        <v/>
      </c>
      <c r="AJ189" s="22"/>
      <c r="AK189" s="17" cm="1">
        <f t="array" ref="AK189">MAX(IF('DEKAT AIR'!$B$5:$B$1048576='Data Training 2022'!B189,'DEKAT AIR'!$H$5:$H$1048576))</f>
        <v>0</v>
      </c>
      <c r="AL189" s="22" t="str">
        <f>IFERROR(VLOOKUP(B189,'DEKAT AIR'!$B$5:$I$1048576,8,0),"")</f>
        <v/>
      </c>
      <c r="AM189" s="22"/>
      <c r="AN189" s="17" cm="1">
        <f t="array" ref="AN189">MAX(IF(KETINGGIAN!$B$5:$B$1048576='Data Training 2022'!B189,KETINGGIAN!$H$5:$H$1048576))</f>
        <v>0</v>
      </c>
      <c r="AO189" s="22" t="str">
        <f>IFERROR(VLOOKUP(B189,KETINGGIAN!$B$5:$I$1048576,8,0),"")</f>
        <v/>
      </c>
      <c r="AP189" s="22"/>
      <c r="AQ189" s="22"/>
      <c r="AR189" s="22"/>
      <c r="AS189" s="22"/>
      <c r="AT189" s="17" cm="1">
        <f t="array" ref="AT189">MAX(IF(TOOLSKEEPER!$B$5:$B$1048576='Data Training 2022'!B189,TOOLSKEEPER!$H$5:$H$1048576))</f>
        <v>0</v>
      </c>
      <c r="AU189" s="22" t="str">
        <f>IFERROR(VLOOKUP(B189,TOOLSKEEPER!$B$5:$I$1048576,8,0),"")</f>
        <v/>
      </c>
    </row>
    <row r="190" spans="1:47">
      <c r="A190" s="22">
        <f t="shared" si="14"/>
        <v>185</v>
      </c>
      <c r="B190" s="21" t="str">
        <f t="shared" si="15"/>
        <v>80000525</v>
      </c>
      <c r="C190" s="21" t="s">
        <v>1427</v>
      </c>
      <c r="D190" s="22"/>
      <c r="E190" s="22" t="s">
        <v>1428</v>
      </c>
      <c r="F190" s="22" t="s">
        <v>1255</v>
      </c>
      <c r="G190" s="22" t="s">
        <v>4073</v>
      </c>
      <c r="H190" s="22" t="s">
        <v>328</v>
      </c>
      <c r="I190" s="22" t="s">
        <v>4024</v>
      </c>
      <c r="J190" s="22"/>
      <c r="K190" s="21" t="s">
        <v>4002</v>
      </c>
      <c r="L190" s="21" t="s">
        <v>2374</v>
      </c>
      <c r="M190" s="21" t="s">
        <v>4003</v>
      </c>
      <c r="N190" s="21"/>
      <c r="O190" s="17" t="str">
        <f>IFERROR(VLOOKUP(B190,POP!$B$5:$I$1048576,7,0),"")</f>
        <v/>
      </c>
      <c r="P190" s="17" t="str">
        <f>IFERROR(VLOOKUP(B190,POM!$B$5:$I$1048576,7,0),"")</f>
        <v/>
      </c>
      <c r="Q190" s="10" t="str">
        <f>IFERROR(VLOOKUP(B190,POU!$B$5:$I$1048576,7,0),"")</f>
        <v/>
      </c>
      <c r="R190" s="21" t="str">
        <f t="shared" si="11"/>
        <v/>
      </c>
      <c r="S190" s="17" t="str">
        <f>IFERROR(VLOOKUP(B190,'PEMBEKALAN POP'!$B$5:$I$1048576,7,0),"")</f>
        <v/>
      </c>
      <c r="T190" s="22" t="str">
        <f>IFERROR(VLOOKUP(B190,'PEMBEKALAN POP'!$B$5:$I$1048576,8,0),"")</f>
        <v/>
      </c>
      <c r="U190" s="21" t="s">
        <v>3994</v>
      </c>
      <c r="V190" s="17" t="e" cm="1">
        <f t="array" ref="V190">MAX(IF(INDUKSI!$B$5:$B$1048576='Data Training 2022'!B190,INDUKSI!$H$5:$H$1048576))</f>
        <v>#N/A</v>
      </c>
      <c r="W190" s="22" t="str">
        <f>IFERROR(VLOOKUP(B190,INDUKSI!$B$5:$I$1048576,8,0),"")</f>
        <v>LULUS</v>
      </c>
      <c r="X190" s="21" t="s">
        <v>3994</v>
      </c>
      <c r="Y190" s="17" cm="1">
        <f t="array" ref="Y190">MAX(IF(REINDUKSI!$B$5:$B$1048576='Data Training 2022'!B190,REINDUKSI!$H$5:$H$1048576))</f>
        <v>44582</v>
      </c>
      <c r="Z190" s="22" t="str">
        <f>IFERROR(VLOOKUP(B190,REINDUKSI!$B$5:$I$1048576,8,0),"")</f>
        <v>LULUS</v>
      </c>
      <c r="AA190" s="22" t="str">
        <f t="shared" si="12"/>
        <v>TARGET</v>
      </c>
      <c r="AB190" s="17" cm="1">
        <f t="array" ref="AB190">MAX(IF(BSA!$B$5:$B$1048576='Data Training 2022'!B190,BSA!$H$5:$H$1048576))</f>
        <v>0</v>
      </c>
      <c r="AC190" s="22" t="str">
        <f>IFERROR(VLOOKUP(B190,BSA!$B$5:$I$1048576,8,0),"")</f>
        <v/>
      </c>
      <c r="AD190" s="22" t="s">
        <v>3994</v>
      </c>
      <c r="AE190" s="22"/>
      <c r="AF190" s="22"/>
      <c r="AG190" s="22" t="str">
        <f t="shared" si="13"/>
        <v/>
      </c>
      <c r="AH190" s="17" cm="1">
        <f t="array" ref="AH190">MAX(IF(ISOLASI!$B$5:$B$1048576='Data Training 2022'!B190,ISOLASI!$H$5:$H$1048576))</f>
        <v>0</v>
      </c>
      <c r="AI190" s="22" t="str">
        <f>IFERROR(VLOOKUP(B190,ISOLASI!$B$5:$I$1048576,8,0),"")</f>
        <v/>
      </c>
      <c r="AJ190" s="22"/>
      <c r="AK190" s="17" cm="1">
        <f t="array" ref="AK190">MAX(IF('DEKAT AIR'!$B$5:$B$1048576='Data Training 2022'!B190,'DEKAT AIR'!$H$5:$H$1048576))</f>
        <v>0</v>
      </c>
      <c r="AL190" s="22" t="str">
        <f>IFERROR(VLOOKUP(B190,'DEKAT AIR'!$B$5:$I$1048576,8,0),"")</f>
        <v/>
      </c>
      <c r="AM190" s="22"/>
      <c r="AN190" s="17" cm="1">
        <f t="array" ref="AN190">MAX(IF(KETINGGIAN!$B$5:$B$1048576='Data Training 2022'!B190,KETINGGIAN!$H$5:$H$1048576))</f>
        <v>0</v>
      </c>
      <c r="AO190" s="22" t="str">
        <f>IFERROR(VLOOKUP(B190,KETINGGIAN!$B$5:$I$1048576,8,0),"")</f>
        <v/>
      </c>
      <c r="AP190" s="22"/>
      <c r="AQ190" s="22"/>
      <c r="AR190" s="22"/>
      <c r="AS190" s="22"/>
      <c r="AT190" s="17" cm="1">
        <f t="array" ref="AT190">MAX(IF(TOOLSKEEPER!$B$5:$B$1048576='Data Training 2022'!B190,TOOLSKEEPER!$H$5:$H$1048576))</f>
        <v>0</v>
      </c>
      <c r="AU190" s="22" t="str">
        <f>IFERROR(VLOOKUP(B190,TOOLSKEEPER!$B$5:$I$1048576,8,0),"")</f>
        <v/>
      </c>
    </row>
    <row r="191" spans="1:47">
      <c r="A191" s="22">
        <f t="shared" si="14"/>
        <v>186</v>
      </c>
      <c r="B191" s="21" t="str">
        <f t="shared" si="15"/>
        <v>80000950</v>
      </c>
      <c r="C191" s="21" t="s">
        <v>4087</v>
      </c>
      <c r="D191" s="22"/>
      <c r="E191" s="22" t="s">
        <v>1988</v>
      </c>
      <c r="F191" s="22" t="s">
        <v>1255</v>
      </c>
      <c r="G191" s="22" t="s">
        <v>4073</v>
      </c>
      <c r="H191" s="22" t="s">
        <v>328</v>
      </c>
      <c r="I191" s="22" t="s">
        <v>4028</v>
      </c>
      <c r="J191" s="22"/>
      <c r="K191" s="21" t="s">
        <v>4002</v>
      </c>
      <c r="L191" s="21" t="s">
        <v>2374</v>
      </c>
      <c r="M191" s="21" t="s">
        <v>4003</v>
      </c>
      <c r="N191" s="21"/>
      <c r="O191" s="17" t="str">
        <f>IFERROR(VLOOKUP(B191,POP!$B$5:$I$1048576,7,0),"")</f>
        <v/>
      </c>
      <c r="P191" s="17" t="str">
        <f>IFERROR(VLOOKUP(B191,POM!$B$5:$I$1048576,7,0),"")</f>
        <v/>
      </c>
      <c r="Q191" s="10" t="str">
        <f>IFERROR(VLOOKUP(B191,POU!$B$5:$I$1048576,7,0),"")</f>
        <v/>
      </c>
      <c r="R191" s="21" t="str">
        <f t="shared" si="11"/>
        <v/>
      </c>
      <c r="S191" s="17" t="str">
        <f>IFERROR(VLOOKUP(B191,'PEMBEKALAN POP'!$B$5:$I$1048576,7,0),"")</f>
        <v/>
      </c>
      <c r="T191" s="22" t="str">
        <f>IFERROR(VLOOKUP(B191,'PEMBEKALAN POP'!$B$5:$I$1048576,8,0),"")</f>
        <v/>
      </c>
      <c r="U191" s="21" t="s">
        <v>3994</v>
      </c>
      <c r="V191" s="17" t="e" cm="1">
        <f t="array" ref="V191">MAX(IF(INDUKSI!$B$5:$B$1048576='Data Training 2022'!B191,INDUKSI!$H$5:$H$1048576))</f>
        <v>#N/A</v>
      </c>
      <c r="W191" s="22" t="str">
        <f>IFERROR(VLOOKUP(B191,INDUKSI!$B$5:$I$1048576,8,0),"")</f>
        <v>LULUS</v>
      </c>
      <c r="X191" s="21" t="s">
        <v>3994</v>
      </c>
      <c r="Y191" s="17" cm="1">
        <f t="array" ref="Y191">MAX(IF(REINDUKSI!$B$5:$B$1048576='Data Training 2022'!B191,REINDUKSI!$H$5:$H$1048576))</f>
        <v>44502</v>
      </c>
      <c r="Z191" s="22" t="str">
        <f>IFERROR(VLOOKUP(B191,REINDUKSI!$B$5:$I$1048576,8,0),"")</f>
        <v>LULUS</v>
      </c>
      <c r="AA191" s="22" t="str">
        <f t="shared" si="12"/>
        <v>TARGET</v>
      </c>
      <c r="AB191" s="17" cm="1">
        <f t="array" ref="AB191">MAX(IF(BSA!$B$5:$B$1048576='Data Training 2022'!B191,BSA!$H$5:$H$1048576))</f>
        <v>0</v>
      </c>
      <c r="AC191" s="22" t="str">
        <f>IFERROR(VLOOKUP(B191,BSA!$B$5:$I$1048576,8,0),"")</f>
        <v/>
      </c>
      <c r="AD191" s="22" t="s">
        <v>3994</v>
      </c>
      <c r="AE191" s="22"/>
      <c r="AF191" s="22"/>
      <c r="AG191" s="22" t="str">
        <f t="shared" si="13"/>
        <v/>
      </c>
      <c r="AH191" s="17" cm="1">
        <f t="array" ref="AH191">MAX(IF(ISOLASI!$B$5:$B$1048576='Data Training 2022'!B191,ISOLASI!$H$5:$H$1048576))</f>
        <v>0</v>
      </c>
      <c r="AI191" s="22" t="str">
        <f>IFERROR(VLOOKUP(B191,ISOLASI!$B$5:$I$1048576,8,0),"")</f>
        <v/>
      </c>
      <c r="AJ191" s="22"/>
      <c r="AK191" s="17" cm="1">
        <f t="array" ref="AK191">MAX(IF('DEKAT AIR'!$B$5:$B$1048576='Data Training 2022'!B191,'DEKAT AIR'!$H$5:$H$1048576))</f>
        <v>0</v>
      </c>
      <c r="AL191" s="22" t="str">
        <f>IFERROR(VLOOKUP(B191,'DEKAT AIR'!$B$5:$I$1048576,8,0),"")</f>
        <v/>
      </c>
      <c r="AM191" s="22"/>
      <c r="AN191" s="17" cm="1">
        <f t="array" ref="AN191">MAX(IF(KETINGGIAN!$B$5:$B$1048576='Data Training 2022'!B191,KETINGGIAN!$H$5:$H$1048576))</f>
        <v>0</v>
      </c>
      <c r="AO191" s="22" t="str">
        <f>IFERROR(VLOOKUP(B191,KETINGGIAN!$B$5:$I$1048576,8,0),"")</f>
        <v/>
      </c>
      <c r="AP191" s="22"/>
      <c r="AQ191" s="22"/>
      <c r="AR191" s="22"/>
      <c r="AS191" s="22"/>
      <c r="AT191" s="17" cm="1">
        <f t="array" ref="AT191">MAX(IF(TOOLSKEEPER!$B$5:$B$1048576='Data Training 2022'!B191,TOOLSKEEPER!$H$5:$H$1048576))</f>
        <v>0</v>
      </c>
      <c r="AU191" s="22" t="str">
        <f>IFERROR(VLOOKUP(B191,TOOLSKEEPER!$B$5:$I$1048576,8,0),"")</f>
        <v/>
      </c>
    </row>
    <row r="192" spans="1:47">
      <c r="A192" s="22">
        <f t="shared" si="14"/>
        <v>187</v>
      </c>
      <c r="B192" s="21" t="str">
        <f t="shared" si="15"/>
        <v>80000982</v>
      </c>
      <c r="C192" s="21" t="s">
        <v>4088</v>
      </c>
      <c r="D192" s="22"/>
      <c r="E192" s="22" t="s">
        <v>3527</v>
      </c>
      <c r="F192" s="22" t="s">
        <v>1255</v>
      </c>
      <c r="G192" s="22" t="s">
        <v>4073</v>
      </c>
      <c r="H192" s="22" t="s">
        <v>328</v>
      </c>
      <c r="I192" s="22" t="s">
        <v>4028</v>
      </c>
      <c r="J192" s="22"/>
      <c r="K192" s="21" t="s">
        <v>4002</v>
      </c>
      <c r="L192" s="21" t="s">
        <v>2374</v>
      </c>
      <c r="M192" s="21" t="s">
        <v>4003</v>
      </c>
      <c r="N192" s="21"/>
      <c r="O192" s="17" t="str">
        <f>IFERROR(VLOOKUP(B192,POP!$B$5:$I$1048576,7,0),"")</f>
        <v/>
      </c>
      <c r="P192" s="17" t="str">
        <f>IFERROR(VLOOKUP(B192,POM!$B$5:$I$1048576,7,0),"")</f>
        <v/>
      </c>
      <c r="Q192" s="10" t="str">
        <f>IFERROR(VLOOKUP(B192,POU!$B$5:$I$1048576,7,0),"")</f>
        <v/>
      </c>
      <c r="R192" s="21" t="str">
        <f t="shared" si="11"/>
        <v/>
      </c>
      <c r="S192" s="17" t="str">
        <f>IFERROR(VLOOKUP(B192,'PEMBEKALAN POP'!$B$5:$I$1048576,7,0),"")</f>
        <v/>
      </c>
      <c r="T192" s="22" t="str">
        <f>IFERROR(VLOOKUP(B192,'PEMBEKALAN POP'!$B$5:$I$1048576,8,0),"")</f>
        <v/>
      </c>
      <c r="U192" s="21" t="s">
        <v>3994</v>
      </c>
      <c r="V192" s="17" t="e" cm="1">
        <f t="array" ref="V192">MAX(IF(INDUKSI!$B$5:$B$1048576='Data Training 2022'!B192,INDUKSI!$H$5:$H$1048576))</f>
        <v>#N/A</v>
      </c>
      <c r="W192" s="22" t="str">
        <f>IFERROR(VLOOKUP(B192,INDUKSI!$B$5:$I$1048576,8,0),"")</f>
        <v/>
      </c>
      <c r="X192" s="21" t="s">
        <v>3994</v>
      </c>
      <c r="Y192" s="17" cm="1">
        <f t="array" ref="Y192">MAX(IF(REINDUKSI!$B$5:$B$1048576='Data Training 2022'!B192,REINDUKSI!$H$5:$H$1048576))</f>
        <v>44515</v>
      </c>
      <c r="Z192" s="22" t="str">
        <f>IFERROR(VLOOKUP(B192,REINDUKSI!$B$5:$I$1048576,8,0),"")</f>
        <v>LULUS</v>
      </c>
      <c r="AA192" s="22" t="str">
        <f t="shared" si="12"/>
        <v>TARGET</v>
      </c>
      <c r="AB192" s="17" cm="1">
        <f t="array" ref="AB192">MAX(IF(BSA!$B$5:$B$1048576='Data Training 2022'!B192,BSA!$H$5:$H$1048576))</f>
        <v>44713</v>
      </c>
      <c r="AC192" s="22" t="str">
        <f>IFERROR(VLOOKUP(B192,BSA!$B$5:$I$1048576,8,0),"")</f>
        <v>LULUS</v>
      </c>
      <c r="AD192" s="22" t="s">
        <v>3994</v>
      </c>
      <c r="AE192" s="22"/>
      <c r="AF192" s="22"/>
      <c r="AG192" s="22" t="str">
        <f t="shared" si="13"/>
        <v/>
      </c>
      <c r="AH192" s="17" cm="1">
        <f t="array" ref="AH192">MAX(IF(ISOLASI!$B$5:$B$1048576='Data Training 2022'!B192,ISOLASI!$H$5:$H$1048576))</f>
        <v>0</v>
      </c>
      <c r="AI192" s="22" t="str">
        <f>IFERROR(VLOOKUP(B192,ISOLASI!$B$5:$I$1048576,8,0),"")</f>
        <v/>
      </c>
      <c r="AJ192" s="22"/>
      <c r="AK192" s="17" cm="1">
        <f t="array" ref="AK192">MAX(IF('DEKAT AIR'!$B$5:$B$1048576='Data Training 2022'!B192,'DEKAT AIR'!$H$5:$H$1048576))</f>
        <v>0</v>
      </c>
      <c r="AL192" s="22" t="str">
        <f>IFERROR(VLOOKUP(B192,'DEKAT AIR'!$B$5:$I$1048576,8,0),"")</f>
        <v/>
      </c>
      <c r="AM192" s="22"/>
      <c r="AN192" s="17" cm="1">
        <f t="array" ref="AN192">MAX(IF(KETINGGIAN!$B$5:$B$1048576='Data Training 2022'!B192,KETINGGIAN!$H$5:$H$1048576))</f>
        <v>0</v>
      </c>
      <c r="AO192" s="22" t="str">
        <f>IFERROR(VLOOKUP(B192,KETINGGIAN!$B$5:$I$1048576,8,0),"")</f>
        <v/>
      </c>
      <c r="AP192" s="22"/>
      <c r="AQ192" s="22"/>
      <c r="AR192" s="22"/>
      <c r="AS192" s="22"/>
      <c r="AT192" s="17" cm="1">
        <f t="array" ref="AT192">MAX(IF(TOOLSKEEPER!$B$5:$B$1048576='Data Training 2022'!B192,TOOLSKEEPER!$H$5:$H$1048576))</f>
        <v>0</v>
      </c>
      <c r="AU192" s="22" t="str">
        <f>IFERROR(VLOOKUP(B192,TOOLSKEEPER!$B$5:$I$1048576,8,0),"")</f>
        <v/>
      </c>
    </row>
    <row r="193" spans="1:47">
      <c r="A193" s="22">
        <f t="shared" si="14"/>
        <v>188</v>
      </c>
      <c r="B193" s="21" t="str">
        <f t="shared" si="15"/>
        <v>80002221</v>
      </c>
      <c r="C193" s="21" t="s">
        <v>2698</v>
      </c>
      <c r="D193" s="22"/>
      <c r="E193" s="22" t="s">
        <v>4089</v>
      </c>
      <c r="F193" s="22" t="s">
        <v>1255</v>
      </c>
      <c r="G193" s="22" t="s">
        <v>4073</v>
      </c>
      <c r="H193" s="22" t="s">
        <v>328</v>
      </c>
      <c r="I193" s="22" t="s">
        <v>4028</v>
      </c>
      <c r="J193" s="22"/>
      <c r="K193" s="21" t="s">
        <v>4002</v>
      </c>
      <c r="L193" s="21" t="s">
        <v>2374</v>
      </c>
      <c r="M193" s="21" t="s">
        <v>4003</v>
      </c>
      <c r="N193" s="21"/>
      <c r="O193" s="17" t="str">
        <f>IFERROR(VLOOKUP(B193,POP!$B$5:$I$1048576,7,0),"")</f>
        <v/>
      </c>
      <c r="P193" s="17" t="str">
        <f>IFERROR(VLOOKUP(B193,POM!$B$5:$I$1048576,7,0),"")</f>
        <v/>
      </c>
      <c r="Q193" s="10" t="str">
        <f>IFERROR(VLOOKUP(B193,POU!$B$5:$I$1048576,7,0),"")</f>
        <v/>
      </c>
      <c r="R193" s="21" t="str">
        <f t="shared" si="11"/>
        <v/>
      </c>
      <c r="S193" s="17" t="str">
        <f>IFERROR(VLOOKUP(B193,'PEMBEKALAN POP'!$B$5:$I$1048576,7,0),"")</f>
        <v/>
      </c>
      <c r="T193" s="22" t="str">
        <f>IFERROR(VLOOKUP(B193,'PEMBEKALAN POP'!$B$5:$I$1048576,8,0),"")</f>
        <v/>
      </c>
      <c r="U193" s="21" t="s">
        <v>3994</v>
      </c>
      <c r="V193" s="17" t="e" cm="1">
        <f t="array" ref="V193">MAX(IF(INDUKSI!$B$5:$B$1048576='Data Training 2022'!B193,INDUKSI!$H$5:$H$1048576))</f>
        <v>#N/A</v>
      </c>
      <c r="W193" s="22" t="str">
        <f>IFERROR(VLOOKUP(B193,INDUKSI!$B$5:$I$1048576,8,0),"")</f>
        <v>LULUS</v>
      </c>
      <c r="X193" s="21" t="s">
        <v>3994</v>
      </c>
      <c r="Y193" s="17" cm="1">
        <f t="array" ref="Y193">MAX(IF(REINDUKSI!$B$5:$B$1048576='Data Training 2022'!B193,REINDUKSI!$H$5:$H$1048576))</f>
        <v>44726</v>
      </c>
      <c r="Z193" s="22" t="str">
        <f>IFERROR(VLOOKUP(B193,REINDUKSI!$B$5:$I$1048576,8,0),"")</f>
        <v>LULUS</v>
      </c>
      <c r="AA193" s="22" t="str">
        <f t="shared" si="12"/>
        <v>TARGET</v>
      </c>
      <c r="AB193" s="17" cm="1">
        <f t="array" ref="AB193">MAX(IF(BSA!$B$5:$B$1048576='Data Training 2022'!B193,BSA!$H$5:$H$1048576))</f>
        <v>0</v>
      </c>
      <c r="AC193" s="22" t="str">
        <f>IFERROR(VLOOKUP(B193,BSA!$B$5:$I$1048576,8,0),"")</f>
        <v/>
      </c>
      <c r="AD193" s="22" t="s">
        <v>3994</v>
      </c>
      <c r="AE193" s="22"/>
      <c r="AF193" s="22"/>
      <c r="AG193" s="22" t="str">
        <f t="shared" si="13"/>
        <v/>
      </c>
      <c r="AH193" s="17" cm="1">
        <f t="array" ref="AH193">MAX(IF(ISOLASI!$B$5:$B$1048576='Data Training 2022'!B193,ISOLASI!$H$5:$H$1048576))</f>
        <v>0</v>
      </c>
      <c r="AI193" s="22" t="str">
        <f>IFERROR(VLOOKUP(B193,ISOLASI!$B$5:$I$1048576,8,0),"")</f>
        <v/>
      </c>
      <c r="AJ193" s="22"/>
      <c r="AK193" s="17" cm="1">
        <f t="array" ref="AK193">MAX(IF('DEKAT AIR'!$B$5:$B$1048576='Data Training 2022'!B193,'DEKAT AIR'!$H$5:$H$1048576))</f>
        <v>0</v>
      </c>
      <c r="AL193" s="22" t="str">
        <f>IFERROR(VLOOKUP(B193,'DEKAT AIR'!$B$5:$I$1048576,8,0),"")</f>
        <v/>
      </c>
      <c r="AM193" s="22"/>
      <c r="AN193" s="17" cm="1">
        <f t="array" ref="AN193">MAX(IF(KETINGGIAN!$B$5:$B$1048576='Data Training 2022'!B193,KETINGGIAN!$H$5:$H$1048576))</f>
        <v>0</v>
      </c>
      <c r="AO193" s="22" t="str">
        <f>IFERROR(VLOOKUP(B193,KETINGGIAN!$B$5:$I$1048576,8,0),"")</f>
        <v/>
      </c>
      <c r="AP193" s="22"/>
      <c r="AQ193" s="22"/>
      <c r="AR193" s="22"/>
      <c r="AS193" s="22"/>
      <c r="AT193" s="17" cm="1">
        <f t="array" ref="AT193">MAX(IF(TOOLSKEEPER!$B$5:$B$1048576='Data Training 2022'!B193,TOOLSKEEPER!$H$5:$H$1048576))</f>
        <v>0</v>
      </c>
      <c r="AU193" s="22" t="str">
        <f>IFERROR(VLOOKUP(B193,TOOLSKEEPER!$B$5:$I$1048576,8,0),"")</f>
        <v/>
      </c>
    </row>
    <row r="194" spans="1:47">
      <c r="A194" s="22">
        <f t="shared" si="14"/>
        <v>189</v>
      </c>
      <c r="B194" s="21" t="str">
        <f t="shared" si="15"/>
        <v>00115145</v>
      </c>
      <c r="C194" s="21" t="s">
        <v>1397</v>
      </c>
      <c r="D194" s="22"/>
      <c r="E194" s="22" t="s">
        <v>1398</v>
      </c>
      <c r="F194" s="22" t="s">
        <v>1255</v>
      </c>
      <c r="G194" s="22" t="s">
        <v>830</v>
      </c>
      <c r="H194" s="22" t="s">
        <v>328</v>
      </c>
      <c r="I194" s="22" t="s">
        <v>4024</v>
      </c>
      <c r="J194" s="22"/>
      <c r="K194" s="21" t="s">
        <v>4002</v>
      </c>
      <c r="L194" s="21" t="s">
        <v>280</v>
      </c>
      <c r="M194" s="21" t="s">
        <v>4003</v>
      </c>
      <c r="N194" s="21"/>
      <c r="O194" s="17" t="str">
        <f>IFERROR(VLOOKUP(B194,POP!$B$5:$I$1048576,7,0),"")</f>
        <v/>
      </c>
      <c r="P194" s="17" t="str">
        <f>IFERROR(VLOOKUP(B194,POM!$B$5:$I$1048576,7,0),"")</f>
        <v/>
      </c>
      <c r="Q194" s="10" t="str">
        <f>IFERROR(VLOOKUP(B194,POU!$B$5:$I$1048576,7,0),"")</f>
        <v/>
      </c>
      <c r="R194" s="21" t="str">
        <f t="shared" si="11"/>
        <v/>
      </c>
      <c r="S194" s="17" t="str">
        <f>IFERROR(VLOOKUP(B194,'PEMBEKALAN POP'!$B$5:$I$1048576,7,0),"")</f>
        <v/>
      </c>
      <c r="T194" s="22" t="str">
        <f>IFERROR(VLOOKUP(B194,'PEMBEKALAN POP'!$B$5:$I$1048576,8,0),"")</f>
        <v/>
      </c>
      <c r="U194" s="21" t="s">
        <v>3994</v>
      </c>
      <c r="V194" s="17" t="e" cm="1">
        <f t="array" ref="V194">MAX(IF(INDUKSI!$B$5:$B$1048576='Data Training 2022'!B194,INDUKSI!$H$5:$H$1048576))</f>
        <v>#N/A</v>
      </c>
      <c r="W194" s="22" t="str">
        <f>IFERROR(VLOOKUP(B194,INDUKSI!$B$5:$I$1048576,8,0),"")</f>
        <v>LULUS</v>
      </c>
      <c r="X194" s="21" t="s">
        <v>3994</v>
      </c>
      <c r="Y194" s="17" cm="1">
        <f t="array" ref="Y194">MAX(IF(REINDUKSI!$B$5:$B$1048576='Data Training 2022'!B194,REINDUKSI!$H$5:$H$1048576))</f>
        <v>44721</v>
      </c>
      <c r="Z194" s="22" t="str">
        <f>IFERROR(VLOOKUP(B194,REINDUKSI!$B$5:$I$1048576,8,0),"")</f>
        <v>LULUS</v>
      </c>
      <c r="AA194" s="22" t="str">
        <f t="shared" si="12"/>
        <v>TARGET</v>
      </c>
      <c r="AB194" s="17" cm="1">
        <f t="array" ref="AB194">MAX(IF(BSA!$B$5:$B$1048576='Data Training 2022'!B194,BSA!$H$5:$H$1048576))</f>
        <v>0</v>
      </c>
      <c r="AC194" s="22" t="str">
        <f>IFERROR(VLOOKUP(B194,BSA!$B$5:$I$1048576,8,0),"")</f>
        <v/>
      </c>
      <c r="AD194" s="22" t="s">
        <v>3994</v>
      </c>
      <c r="AE194" s="22"/>
      <c r="AF194" s="22"/>
      <c r="AG194" s="22" t="str">
        <f t="shared" si="13"/>
        <v>TARGET</v>
      </c>
      <c r="AH194" s="17" cm="1">
        <f t="array" ref="AH194">MAX(IF(ISOLASI!$B$5:$B$1048576='Data Training 2022'!B194,ISOLASI!$H$5:$H$1048576))</f>
        <v>44548</v>
      </c>
      <c r="AI194" s="22" t="str">
        <f>IFERROR(VLOOKUP(B194,ISOLASI!$B$5:$I$1048576,8,0),"")</f>
        <v>LULUS</v>
      </c>
      <c r="AJ194" s="22"/>
      <c r="AK194" s="17" cm="1">
        <f t="array" ref="AK194">MAX(IF('DEKAT AIR'!$B$5:$B$1048576='Data Training 2022'!B194,'DEKAT AIR'!$H$5:$H$1048576))</f>
        <v>0</v>
      </c>
      <c r="AL194" s="22" t="str">
        <f>IFERROR(VLOOKUP(B194,'DEKAT AIR'!$B$5:$I$1048576,8,0),"")</f>
        <v/>
      </c>
      <c r="AM194" s="22"/>
      <c r="AN194" s="17" cm="1">
        <f t="array" ref="AN194">MAX(IF(KETINGGIAN!$B$5:$B$1048576='Data Training 2022'!B194,KETINGGIAN!$H$5:$H$1048576))</f>
        <v>0</v>
      </c>
      <c r="AO194" s="22" t="str">
        <f>IFERROR(VLOOKUP(B194,KETINGGIAN!$B$5:$I$1048576,8,0),"")</f>
        <v/>
      </c>
      <c r="AP194" s="22"/>
      <c r="AQ194" s="22"/>
      <c r="AR194" s="22"/>
      <c r="AS194" s="22"/>
      <c r="AT194" s="17" cm="1">
        <f t="array" ref="AT194">MAX(IF(TOOLSKEEPER!$B$5:$B$1048576='Data Training 2022'!B194,TOOLSKEEPER!$H$5:$H$1048576))</f>
        <v>0</v>
      </c>
      <c r="AU194" s="22" t="str">
        <f>IFERROR(VLOOKUP(B194,TOOLSKEEPER!$B$5:$I$1048576,8,0),"")</f>
        <v/>
      </c>
    </row>
    <row r="195" spans="1:47">
      <c r="A195" s="22">
        <f t="shared" si="14"/>
        <v>190</v>
      </c>
      <c r="B195" s="21" t="str">
        <f t="shared" si="15"/>
        <v>00119091</v>
      </c>
      <c r="C195" s="21" t="s">
        <v>2206</v>
      </c>
      <c r="D195" s="22"/>
      <c r="E195" s="22" t="s">
        <v>2207</v>
      </c>
      <c r="F195" s="22" t="s">
        <v>1255</v>
      </c>
      <c r="G195" s="22" t="s">
        <v>830</v>
      </c>
      <c r="H195" s="22" t="s">
        <v>328</v>
      </c>
      <c r="I195" s="22" t="s">
        <v>4028</v>
      </c>
      <c r="J195" s="22"/>
      <c r="K195" s="21" t="s">
        <v>4002</v>
      </c>
      <c r="L195" s="21" t="s">
        <v>280</v>
      </c>
      <c r="M195" s="21" t="s">
        <v>4003</v>
      </c>
      <c r="N195" s="21"/>
      <c r="O195" s="17" t="str">
        <f>IFERROR(VLOOKUP(B195,POP!$B$5:$I$1048576,7,0),"")</f>
        <v/>
      </c>
      <c r="P195" s="17" t="str">
        <f>IFERROR(VLOOKUP(B195,POM!$B$5:$I$1048576,7,0),"")</f>
        <v/>
      </c>
      <c r="Q195" s="10" t="str">
        <f>IFERROR(VLOOKUP(B195,POU!$B$5:$I$1048576,7,0),"")</f>
        <v/>
      </c>
      <c r="R195" s="21" t="str">
        <f t="shared" si="11"/>
        <v/>
      </c>
      <c r="S195" s="17" t="str">
        <f>IFERROR(VLOOKUP(B195,'PEMBEKALAN POP'!$B$5:$I$1048576,7,0),"")</f>
        <v/>
      </c>
      <c r="T195" s="22" t="str">
        <f>IFERROR(VLOOKUP(B195,'PEMBEKALAN POP'!$B$5:$I$1048576,8,0),"")</f>
        <v/>
      </c>
      <c r="U195" s="21" t="s">
        <v>3994</v>
      </c>
      <c r="V195" s="17" t="e" cm="1">
        <f t="array" ref="V195">MAX(IF(INDUKSI!$B$5:$B$1048576='Data Training 2022'!B195,INDUKSI!$H$5:$H$1048576))</f>
        <v>#N/A</v>
      </c>
      <c r="W195" s="22" t="str">
        <f>IFERROR(VLOOKUP(B195,INDUKSI!$B$5:$I$1048576,8,0),"")</f>
        <v>LULUS</v>
      </c>
      <c r="X195" s="21" t="s">
        <v>3994</v>
      </c>
      <c r="Y195" s="17" cm="1">
        <f t="array" ref="Y195">MAX(IF(REINDUKSI!$B$5:$B$1048576='Data Training 2022'!B195,REINDUKSI!$H$5:$H$1048576))</f>
        <v>44763</v>
      </c>
      <c r="Z195" s="22" t="str">
        <f>IFERROR(VLOOKUP(B195,REINDUKSI!$B$5:$I$1048576,8,0),"")</f>
        <v>LULUS</v>
      </c>
      <c r="AA195" s="22" t="str">
        <f t="shared" si="12"/>
        <v>TARGET</v>
      </c>
      <c r="AB195" s="17" cm="1">
        <f t="array" ref="AB195">MAX(IF(BSA!$B$5:$B$1048576='Data Training 2022'!B195,BSA!$H$5:$H$1048576))</f>
        <v>0</v>
      </c>
      <c r="AC195" s="22" t="str">
        <f>IFERROR(VLOOKUP(B195,BSA!$B$5:$I$1048576,8,0),"")</f>
        <v/>
      </c>
      <c r="AD195" s="22" t="s">
        <v>3994</v>
      </c>
      <c r="AE195" s="22"/>
      <c r="AF195" s="22"/>
      <c r="AG195" s="22" t="str">
        <f t="shared" si="13"/>
        <v>TARGET</v>
      </c>
      <c r="AH195" s="17" cm="1">
        <f t="array" ref="AH195">MAX(IF(ISOLASI!$B$5:$B$1048576='Data Training 2022'!B195,ISOLASI!$H$5:$H$1048576))</f>
        <v>0</v>
      </c>
      <c r="AI195" s="22" t="str">
        <f>IFERROR(VLOOKUP(B195,ISOLASI!$B$5:$I$1048576,8,0),"")</f>
        <v/>
      </c>
      <c r="AJ195" s="22"/>
      <c r="AK195" s="17" cm="1">
        <f t="array" ref="AK195">MAX(IF('DEKAT AIR'!$B$5:$B$1048576='Data Training 2022'!B195,'DEKAT AIR'!$H$5:$H$1048576))</f>
        <v>0</v>
      </c>
      <c r="AL195" s="22" t="str">
        <f>IFERROR(VLOOKUP(B195,'DEKAT AIR'!$B$5:$I$1048576,8,0),"")</f>
        <v/>
      </c>
      <c r="AM195" s="22"/>
      <c r="AN195" s="17" cm="1">
        <f t="array" ref="AN195">MAX(IF(KETINGGIAN!$B$5:$B$1048576='Data Training 2022'!B195,KETINGGIAN!$H$5:$H$1048576))</f>
        <v>0</v>
      </c>
      <c r="AO195" s="22" t="str">
        <f>IFERROR(VLOOKUP(B195,KETINGGIAN!$B$5:$I$1048576,8,0),"")</f>
        <v/>
      </c>
      <c r="AP195" s="22"/>
      <c r="AQ195" s="22"/>
      <c r="AR195" s="22"/>
      <c r="AS195" s="22"/>
      <c r="AT195" s="17" cm="1">
        <f t="array" ref="AT195">MAX(IF(TOOLSKEEPER!$B$5:$B$1048576='Data Training 2022'!B195,TOOLSKEEPER!$H$5:$H$1048576))</f>
        <v>0</v>
      </c>
      <c r="AU195" s="22" t="str">
        <f>IFERROR(VLOOKUP(B195,TOOLSKEEPER!$B$5:$I$1048576,8,0),"")</f>
        <v/>
      </c>
    </row>
    <row r="196" spans="1:47">
      <c r="A196" s="22">
        <f t="shared" si="14"/>
        <v>191</v>
      </c>
      <c r="B196" s="21" t="str">
        <f t="shared" si="15"/>
        <v>80001770</v>
      </c>
      <c r="C196" s="21" t="s">
        <v>1477</v>
      </c>
      <c r="D196" s="22"/>
      <c r="E196" s="22" t="s">
        <v>1478</v>
      </c>
      <c r="F196" s="22" t="s">
        <v>1255</v>
      </c>
      <c r="G196" s="22" t="s">
        <v>830</v>
      </c>
      <c r="H196" s="22" t="s">
        <v>328</v>
      </c>
      <c r="I196" s="22" t="s">
        <v>4024</v>
      </c>
      <c r="J196" s="22"/>
      <c r="K196" s="21" t="s">
        <v>4002</v>
      </c>
      <c r="L196" s="21" t="s">
        <v>280</v>
      </c>
      <c r="M196" s="21" t="s">
        <v>4003</v>
      </c>
      <c r="N196" s="21"/>
      <c r="O196" s="17" t="str">
        <f>IFERROR(VLOOKUP(B196,POP!$B$5:$I$1048576,7,0),"")</f>
        <v/>
      </c>
      <c r="P196" s="17" t="str">
        <f>IFERROR(VLOOKUP(B196,POM!$B$5:$I$1048576,7,0),"")</f>
        <v/>
      </c>
      <c r="Q196" s="10" t="str">
        <f>IFERROR(VLOOKUP(B196,POU!$B$5:$I$1048576,7,0),"")</f>
        <v/>
      </c>
      <c r="R196" s="21" t="str">
        <f t="shared" si="11"/>
        <v/>
      </c>
      <c r="S196" s="17" t="str">
        <f>IFERROR(VLOOKUP(B196,'PEMBEKALAN POP'!$B$5:$I$1048576,7,0),"")</f>
        <v/>
      </c>
      <c r="T196" s="22" t="str">
        <f>IFERROR(VLOOKUP(B196,'PEMBEKALAN POP'!$B$5:$I$1048576,8,0),"")</f>
        <v/>
      </c>
      <c r="U196" s="21" t="s">
        <v>3994</v>
      </c>
      <c r="V196" s="17" t="e" cm="1">
        <f t="array" ref="V196">MAX(IF(INDUKSI!$B$5:$B$1048576='Data Training 2022'!B196,INDUKSI!$H$5:$H$1048576))</f>
        <v>#N/A</v>
      </c>
      <c r="W196" s="22" t="str">
        <f>IFERROR(VLOOKUP(B196,INDUKSI!$B$5:$I$1048576,8,0),"")</f>
        <v>LULUS</v>
      </c>
      <c r="X196" s="21" t="s">
        <v>3994</v>
      </c>
      <c r="Y196" s="17" cm="1">
        <f t="array" ref="Y196">MAX(IF(REINDUKSI!$B$5:$B$1048576='Data Training 2022'!B196,REINDUKSI!$H$5:$H$1048576))</f>
        <v>44712</v>
      </c>
      <c r="Z196" s="22" t="str">
        <f>IFERROR(VLOOKUP(B196,REINDUKSI!$B$5:$I$1048576,8,0),"")</f>
        <v>LULUS</v>
      </c>
      <c r="AA196" s="22" t="str">
        <f t="shared" si="12"/>
        <v>TARGET</v>
      </c>
      <c r="AB196" s="17" cm="1">
        <f t="array" ref="AB196">MAX(IF(BSA!$B$5:$B$1048576='Data Training 2022'!B196,BSA!$H$5:$H$1048576))</f>
        <v>0</v>
      </c>
      <c r="AC196" s="22" t="str">
        <f>IFERROR(VLOOKUP(B196,BSA!$B$5:$I$1048576,8,0),"")</f>
        <v/>
      </c>
      <c r="AD196" s="22" t="s">
        <v>3994</v>
      </c>
      <c r="AE196" s="22"/>
      <c r="AF196" s="22"/>
      <c r="AG196" s="22" t="str">
        <f t="shared" si="13"/>
        <v>TARGET</v>
      </c>
      <c r="AH196" s="17" cm="1">
        <f t="array" ref="AH196">MAX(IF(ISOLASI!$B$5:$B$1048576='Data Training 2022'!B196,ISOLASI!$H$5:$H$1048576))</f>
        <v>44660</v>
      </c>
      <c r="AI196" s="22" t="str">
        <f>IFERROR(VLOOKUP(B196,ISOLASI!$B$5:$I$1048576,8,0),"")</f>
        <v>LULUS</v>
      </c>
      <c r="AJ196" s="22" t="s">
        <v>3994</v>
      </c>
      <c r="AK196" s="17" cm="1">
        <f t="array" ref="AK196">MAX(IF('DEKAT AIR'!$B$5:$B$1048576='Data Training 2022'!B196,'DEKAT AIR'!$H$5:$H$1048576))</f>
        <v>44762</v>
      </c>
      <c r="AL196" s="22" t="str">
        <f>IFERROR(VLOOKUP(B196,'DEKAT AIR'!$B$5:$I$1048576,8,0),"")</f>
        <v>LULUS</v>
      </c>
      <c r="AM196" s="22"/>
      <c r="AN196" s="17" cm="1">
        <f t="array" ref="AN196">MAX(IF(KETINGGIAN!$B$5:$B$1048576='Data Training 2022'!B196,KETINGGIAN!$H$5:$H$1048576))</f>
        <v>0</v>
      </c>
      <c r="AO196" s="22" t="str">
        <f>IFERROR(VLOOKUP(B196,KETINGGIAN!$B$5:$I$1048576,8,0),"")</f>
        <v/>
      </c>
      <c r="AP196" s="22"/>
      <c r="AQ196" s="22"/>
      <c r="AR196" s="22"/>
      <c r="AS196" s="22"/>
      <c r="AT196" s="17" cm="1">
        <f t="array" ref="AT196">MAX(IF(TOOLSKEEPER!$B$5:$B$1048576='Data Training 2022'!B196,TOOLSKEEPER!$H$5:$H$1048576))</f>
        <v>0</v>
      </c>
      <c r="AU196" s="22" t="str">
        <f>IFERROR(VLOOKUP(B196,TOOLSKEEPER!$B$5:$I$1048576,8,0),"")</f>
        <v/>
      </c>
    </row>
    <row r="197" spans="1:47">
      <c r="A197" s="22">
        <f t="shared" si="14"/>
        <v>192</v>
      </c>
      <c r="B197" s="21" t="str">
        <f t="shared" si="15"/>
        <v>80002332</v>
      </c>
      <c r="C197" s="21" t="s">
        <v>3038</v>
      </c>
      <c r="D197" s="22"/>
      <c r="E197" s="22" t="s">
        <v>4090</v>
      </c>
      <c r="F197" s="22" t="s">
        <v>1255</v>
      </c>
      <c r="G197" s="22" t="s">
        <v>830</v>
      </c>
      <c r="H197" s="22" t="s">
        <v>328</v>
      </c>
      <c r="I197" s="22" t="s">
        <v>4024</v>
      </c>
      <c r="J197" s="22"/>
      <c r="K197" s="21" t="s">
        <v>4002</v>
      </c>
      <c r="L197" s="21" t="s">
        <v>280</v>
      </c>
      <c r="M197" s="21" t="s">
        <v>4003</v>
      </c>
      <c r="N197" s="21"/>
      <c r="O197" s="17" t="str">
        <f>IFERROR(VLOOKUP(B197,POP!$B$5:$I$1048576,7,0),"")</f>
        <v/>
      </c>
      <c r="P197" s="17" t="str">
        <f>IFERROR(VLOOKUP(B197,POM!$B$5:$I$1048576,7,0),"")</f>
        <v/>
      </c>
      <c r="Q197" s="10" t="str">
        <f>IFERROR(VLOOKUP(B197,POU!$B$5:$I$1048576,7,0),"")</f>
        <v/>
      </c>
      <c r="R197" s="21" t="str">
        <f t="shared" si="11"/>
        <v/>
      </c>
      <c r="S197" s="17" t="str">
        <f>IFERROR(VLOOKUP(B197,'PEMBEKALAN POP'!$B$5:$I$1048576,7,0),"")</f>
        <v/>
      </c>
      <c r="T197" s="22" t="str">
        <f>IFERROR(VLOOKUP(B197,'PEMBEKALAN POP'!$B$5:$I$1048576,8,0),"")</f>
        <v/>
      </c>
      <c r="U197" s="21" t="s">
        <v>3994</v>
      </c>
      <c r="V197" s="17" t="e" cm="1">
        <f t="array" ref="V197">MAX(IF(INDUKSI!$B$5:$B$1048576='Data Training 2022'!B197,INDUKSI!$H$5:$H$1048576))</f>
        <v>#N/A</v>
      </c>
      <c r="W197" s="22" t="str">
        <f>IFERROR(VLOOKUP(B197,INDUKSI!$B$5:$I$1048576,8,0),"")</f>
        <v/>
      </c>
      <c r="X197" s="21" t="s">
        <v>3994</v>
      </c>
      <c r="Y197" s="17" cm="1">
        <f t="array" ref="Y197">MAX(IF(REINDUKSI!$B$5:$B$1048576='Data Training 2022'!B197,REINDUKSI!$H$5:$H$1048576))</f>
        <v>44761</v>
      </c>
      <c r="Z197" s="22" t="str">
        <f>IFERROR(VLOOKUP(B197,REINDUKSI!$B$5:$I$1048576,8,0),"")</f>
        <v>LULUS</v>
      </c>
      <c r="AA197" s="22" t="str">
        <f t="shared" si="12"/>
        <v>TARGET</v>
      </c>
      <c r="AB197" s="17" cm="1">
        <f t="array" ref="AB197">MAX(IF(BSA!$B$5:$B$1048576='Data Training 2022'!B197,BSA!$H$5:$H$1048576))</f>
        <v>0</v>
      </c>
      <c r="AC197" s="22" t="str">
        <f>IFERROR(VLOOKUP(B197,BSA!$B$5:$I$1048576,8,0),"")</f>
        <v/>
      </c>
      <c r="AD197" s="22" t="s">
        <v>3994</v>
      </c>
      <c r="AE197" s="22"/>
      <c r="AF197" s="22"/>
      <c r="AG197" s="22" t="str">
        <f t="shared" si="13"/>
        <v>TARGET</v>
      </c>
      <c r="AH197" s="17" cm="1">
        <f t="array" ref="AH197">MAX(IF(ISOLASI!$B$5:$B$1048576='Data Training 2022'!B197,ISOLASI!$H$5:$H$1048576))</f>
        <v>0</v>
      </c>
      <c r="AI197" s="22" t="str">
        <f>IFERROR(VLOOKUP(B197,ISOLASI!$B$5:$I$1048576,8,0),"")</f>
        <v/>
      </c>
      <c r="AJ197" s="22"/>
      <c r="AK197" s="17" cm="1">
        <f t="array" ref="AK197">MAX(IF('DEKAT AIR'!$B$5:$B$1048576='Data Training 2022'!B197,'DEKAT AIR'!$H$5:$H$1048576))</f>
        <v>0</v>
      </c>
      <c r="AL197" s="22" t="str">
        <f>IFERROR(VLOOKUP(B197,'DEKAT AIR'!$B$5:$I$1048576,8,0),"")</f>
        <v/>
      </c>
      <c r="AM197" s="22"/>
      <c r="AN197" s="17" cm="1">
        <f t="array" ref="AN197">MAX(IF(KETINGGIAN!$B$5:$B$1048576='Data Training 2022'!B197,KETINGGIAN!$H$5:$H$1048576))</f>
        <v>0</v>
      </c>
      <c r="AO197" s="22" t="str">
        <f>IFERROR(VLOOKUP(B197,KETINGGIAN!$B$5:$I$1048576,8,0),"")</f>
        <v/>
      </c>
      <c r="AP197" s="22"/>
      <c r="AQ197" s="22"/>
      <c r="AR197" s="22"/>
      <c r="AS197" s="22"/>
      <c r="AT197" s="17" cm="1">
        <f t="array" ref="AT197">MAX(IF(TOOLSKEEPER!$B$5:$B$1048576='Data Training 2022'!B197,TOOLSKEEPER!$H$5:$H$1048576))</f>
        <v>0</v>
      </c>
      <c r="AU197" s="22" t="str">
        <f>IFERROR(VLOOKUP(B197,TOOLSKEEPER!$B$5:$I$1048576,8,0),"")</f>
        <v/>
      </c>
    </row>
    <row r="198" spans="1:47">
      <c r="A198" s="22">
        <f t="shared" si="14"/>
        <v>193</v>
      </c>
      <c r="B198" s="21" t="str">
        <f t="shared" si="15"/>
        <v>80002783</v>
      </c>
      <c r="C198" s="21" t="s">
        <v>2462</v>
      </c>
      <c r="D198" s="22"/>
      <c r="E198" s="22" t="s">
        <v>4091</v>
      </c>
      <c r="F198" s="22" t="s">
        <v>1255</v>
      </c>
      <c r="G198" s="22" t="s">
        <v>830</v>
      </c>
      <c r="H198" s="22" t="s">
        <v>328</v>
      </c>
      <c r="I198" s="22" t="s">
        <v>4024</v>
      </c>
      <c r="J198" s="22"/>
      <c r="K198" s="21" t="s">
        <v>4002</v>
      </c>
      <c r="L198" s="21" t="s">
        <v>280</v>
      </c>
      <c r="M198" s="21" t="s">
        <v>4003</v>
      </c>
      <c r="N198" s="21"/>
      <c r="O198" s="17" t="str">
        <f>IFERROR(VLOOKUP(B198,POP!$B$5:$I$1048576,7,0),"")</f>
        <v/>
      </c>
      <c r="P198" s="17" t="str">
        <f>IFERROR(VLOOKUP(B198,POM!$B$5:$I$1048576,7,0),"")</f>
        <v/>
      </c>
      <c r="Q198" s="10" t="str">
        <f>IFERROR(VLOOKUP(B198,POU!$B$5:$I$1048576,7,0),"")</f>
        <v/>
      </c>
      <c r="R198" s="21" t="str">
        <f t="shared" si="11"/>
        <v/>
      </c>
      <c r="S198" s="17" t="str">
        <f>IFERROR(VLOOKUP(B198,'PEMBEKALAN POP'!$B$5:$I$1048576,7,0),"")</f>
        <v/>
      </c>
      <c r="T198" s="22" t="str">
        <f>IFERROR(VLOOKUP(B198,'PEMBEKALAN POP'!$B$5:$I$1048576,8,0),"")</f>
        <v/>
      </c>
      <c r="U198" s="21" t="s">
        <v>3994</v>
      </c>
      <c r="V198" s="17" t="e" cm="1">
        <f t="array" ref="V198">MAX(IF(INDUKSI!$B$5:$B$1048576='Data Training 2022'!B198,INDUKSI!$H$5:$H$1048576))</f>
        <v>#N/A</v>
      </c>
      <c r="W198" s="22" t="str">
        <f>IFERROR(VLOOKUP(B198,INDUKSI!$B$5:$I$1048576,8,0),"")</f>
        <v>LULUS</v>
      </c>
      <c r="X198" s="21" t="s">
        <v>3994</v>
      </c>
      <c r="Y198" s="17" cm="1">
        <f t="array" ref="Y198">MAX(IF(REINDUKSI!$B$5:$B$1048576='Data Training 2022'!B198,REINDUKSI!$H$5:$H$1048576))</f>
        <v>44733</v>
      </c>
      <c r="Z198" s="22" t="str">
        <f>IFERROR(VLOOKUP(B198,REINDUKSI!$B$5:$I$1048576,8,0),"")</f>
        <v>LULUS</v>
      </c>
      <c r="AA198" s="22" t="str">
        <f t="shared" si="12"/>
        <v>TARGET</v>
      </c>
      <c r="AB198" s="17" cm="1">
        <f t="array" ref="AB198">MAX(IF(BSA!$B$5:$B$1048576='Data Training 2022'!B198,BSA!$H$5:$H$1048576))</f>
        <v>0</v>
      </c>
      <c r="AC198" s="22" t="str">
        <f>IFERROR(VLOOKUP(B198,BSA!$B$5:$I$1048576,8,0),"")</f>
        <v/>
      </c>
      <c r="AD198" s="22" t="s">
        <v>3994</v>
      </c>
      <c r="AE198" s="22"/>
      <c r="AF198" s="22"/>
      <c r="AG198" s="22" t="str">
        <f t="shared" si="13"/>
        <v>TARGET</v>
      </c>
      <c r="AH198" s="17" cm="1">
        <f t="array" ref="AH198">MAX(IF(ISOLASI!$B$5:$B$1048576='Data Training 2022'!B198,ISOLASI!$H$5:$H$1048576))</f>
        <v>0</v>
      </c>
      <c r="AI198" s="22" t="str">
        <f>IFERROR(VLOOKUP(B198,ISOLASI!$B$5:$I$1048576,8,0),"")</f>
        <v/>
      </c>
      <c r="AJ198" s="22"/>
      <c r="AK198" s="17" cm="1">
        <f t="array" ref="AK198">MAX(IF('DEKAT AIR'!$B$5:$B$1048576='Data Training 2022'!B198,'DEKAT AIR'!$H$5:$H$1048576))</f>
        <v>0</v>
      </c>
      <c r="AL198" s="22" t="str">
        <f>IFERROR(VLOOKUP(B198,'DEKAT AIR'!$B$5:$I$1048576,8,0),"")</f>
        <v/>
      </c>
      <c r="AM198" s="22"/>
      <c r="AN198" s="17" cm="1">
        <f t="array" ref="AN198">MAX(IF(KETINGGIAN!$B$5:$B$1048576='Data Training 2022'!B198,KETINGGIAN!$H$5:$H$1048576))</f>
        <v>0</v>
      </c>
      <c r="AO198" s="22" t="str">
        <f>IFERROR(VLOOKUP(B198,KETINGGIAN!$B$5:$I$1048576,8,0),"")</f>
        <v/>
      </c>
      <c r="AP198" s="22"/>
      <c r="AQ198" s="22"/>
      <c r="AR198" s="22"/>
      <c r="AS198" s="22"/>
      <c r="AT198" s="17" cm="1">
        <f t="array" ref="AT198">MAX(IF(TOOLSKEEPER!$B$5:$B$1048576='Data Training 2022'!B198,TOOLSKEEPER!$H$5:$H$1048576))</f>
        <v>0</v>
      </c>
      <c r="AU198" s="22" t="str">
        <f>IFERROR(VLOOKUP(B198,TOOLSKEEPER!$B$5:$I$1048576,8,0),"")</f>
        <v/>
      </c>
    </row>
    <row r="199" spans="1:47">
      <c r="A199" s="22">
        <f t="shared" si="14"/>
        <v>194</v>
      </c>
      <c r="B199" s="21" t="str">
        <f t="shared" si="15"/>
        <v>80003143</v>
      </c>
      <c r="C199" s="21" t="s">
        <v>2935</v>
      </c>
      <c r="D199" s="22"/>
      <c r="E199" s="22" t="s">
        <v>2936</v>
      </c>
      <c r="F199" s="22" t="s">
        <v>1255</v>
      </c>
      <c r="G199" s="22" t="s">
        <v>830</v>
      </c>
      <c r="H199" s="22" t="s">
        <v>328</v>
      </c>
      <c r="I199" s="22" t="s">
        <v>4024</v>
      </c>
      <c r="J199" s="22"/>
      <c r="K199" s="21" t="s">
        <v>4002</v>
      </c>
      <c r="L199" s="21" t="s">
        <v>280</v>
      </c>
      <c r="M199" s="21" t="s">
        <v>4003</v>
      </c>
      <c r="N199" s="21"/>
      <c r="O199" s="17" t="str">
        <f>IFERROR(VLOOKUP(B199,POP!$B$5:$I$1048576,7,0),"")</f>
        <v/>
      </c>
      <c r="P199" s="17" t="str">
        <f>IFERROR(VLOOKUP(B199,POM!$B$5:$I$1048576,7,0),"")</f>
        <v/>
      </c>
      <c r="Q199" s="10" t="str">
        <f>IFERROR(VLOOKUP(B199,POU!$B$5:$I$1048576,7,0),"")</f>
        <v/>
      </c>
      <c r="R199" s="21" t="str">
        <f t="shared" ref="R199:R262" si="16">IF(AND(L199="PENGAWAS",M199="TARGET",N199=""),"TARGET","")</f>
        <v/>
      </c>
      <c r="S199" s="17" t="str">
        <f>IFERROR(VLOOKUP(B199,'PEMBEKALAN POP'!$B$5:$I$1048576,7,0),"")</f>
        <v/>
      </c>
      <c r="T199" s="22" t="str">
        <f>IFERROR(VLOOKUP(B199,'PEMBEKALAN POP'!$B$5:$I$1048576,8,0),"")</f>
        <v/>
      </c>
      <c r="U199" s="21" t="s">
        <v>3994</v>
      </c>
      <c r="V199" s="17" t="e" cm="1">
        <f t="array" ref="V199">MAX(IF(INDUKSI!$B$5:$B$1048576='Data Training 2022'!B199,INDUKSI!$H$5:$H$1048576))</f>
        <v>#N/A</v>
      </c>
      <c r="W199" s="22" t="str">
        <f>IFERROR(VLOOKUP(B199,INDUKSI!$B$5:$I$1048576,8,0),"")</f>
        <v/>
      </c>
      <c r="X199" s="21" t="s">
        <v>3994</v>
      </c>
      <c r="Y199" s="17" cm="1">
        <f t="array" ref="Y199">MAX(IF(REINDUKSI!$B$5:$B$1048576='Data Training 2022'!B199,REINDUKSI!$H$5:$H$1048576))</f>
        <v>0</v>
      </c>
      <c r="Z199" s="22" t="str">
        <f>IFERROR(VLOOKUP(B199,REINDUKSI!$B$5:$I$1048576,8,0),"")</f>
        <v/>
      </c>
      <c r="AA199" s="22" t="str">
        <f t="shared" ref="AA199:AA262" si="17">IF(L199="OPERATOR","TARGET",IF(L199="MEKANIK","TARGET",""))</f>
        <v>TARGET</v>
      </c>
      <c r="AB199" s="17" cm="1">
        <f t="array" ref="AB199">MAX(IF(BSA!$B$5:$B$1048576='Data Training 2022'!B199,BSA!$H$5:$H$1048576))</f>
        <v>0</v>
      </c>
      <c r="AC199" s="22" t="str">
        <f>IFERROR(VLOOKUP(B199,BSA!$B$5:$I$1048576,8,0),"")</f>
        <v/>
      </c>
      <c r="AD199" s="22" t="s">
        <v>3994</v>
      </c>
      <c r="AE199" s="22"/>
      <c r="AF199" s="22"/>
      <c r="AG199" s="22" t="str">
        <f t="shared" ref="AG199:AG262" si="18">IF(L199="MEKANIK","TARGET","")</f>
        <v>TARGET</v>
      </c>
      <c r="AH199" s="17" cm="1">
        <f t="array" ref="AH199">MAX(IF(ISOLASI!$B$5:$B$1048576='Data Training 2022'!B199,ISOLASI!$H$5:$H$1048576))</f>
        <v>44632</v>
      </c>
      <c r="AI199" s="22" t="str">
        <f>IFERROR(VLOOKUP(B199,ISOLASI!$B$5:$I$1048576,8,0),"")</f>
        <v>LULUS</v>
      </c>
      <c r="AJ199" s="22" t="s">
        <v>3994</v>
      </c>
      <c r="AK199" s="17" cm="1">
        <f t="array" ref="AK199">MAX(IF('DEKAT AIR'!$B$5:$B$1048576='Data Training 2022'!B199,'DEKAT AIR'!$H$5:$H$1048576))</f>
        <v>44762</v>
      </c>
      <c r="AL199" s="22" t="str">
        <f>IFERROR(VLOOKUP(B199,'DEKAT AIR'!$B$5:$I$1048576,8,0),"")</f>
        <v>LULUS</v>
      </c>
      <c r="AM199" s="22"/>
      <c r="AN199" s="17" cm="1">
        <f t="array" ref="AN199">MAX(IF(KETINGGIAN!$B$5:$B$1048576='Data Training 2022'!B199,KETINGGIAN!$H$5:$H$1048576))</f>
        <v>0</v>
      </c>
      <c r="AO199" s="22" t="str">
        <f>IFERROR(VLOOKUP(B199,KETINGGIAN!$B$5:$I$1048576,8,0),"")</f>
        <v/>
      </c>
      <c r="AP199" s="22"/>
      <c r="AQ199" s="22"/>
      <c r="AR199" s="22"/>
      <c r="AS199" s="22"/>
      <c r="AT199" s="17" cm="1">
        <f t="array" ref="AT199">MAX(IF(TOOLSKEEPER!$B$5:$B$1048576='Data Training 2022'!B199,TOOLSKEEPER!$H$5:$H$1048576))</f>
        <v>0</v>
      </c>
      <c r="AU199" s="22" t="str">
        <f>IFERROR(VLOOKUP(B199,TOOLSKEEPER!$B$5:$I$1048576,8,0),"")</f>
        <v/>
      </c>
    </row>
    <row r="200" spans="1:47">
      <c r="A200" s="22">
        <f t="shared" si="14"/>
        <v>195</v>
      </c>
      <c r="B200" s="21" t="str">
        <f t="shared" si="15"/>
        <v>80004259</v>
      </c>
      <c r="C200" s="21" t="s">
        <v>2478</v>
      </c>
      <c r="D200" s="22"/>
      <c r="E200" s="22" t="s">
        <v>2479</v>
      </c>
      <c r="F200" s="22" t="s">
        <v>1255</v>
      </c>
      <c r="G200" s="22" t="s">
        <v>830</v>
      </c>
      <c r="H200" s="22" t="s">
        <v>328</v>
      </c>
      <c r="I200" s="22" t="s">
        <v>4024</v>
      </c>
      <c r="J200" s="22"/>
      <c r="K200" s="21" t="s">
        <v>4002</v>
      </c>
      <c r="L200" s="21" t="s">
        <v>280</v>
      </c>
      <c r="M200" s="21" t="s">
        <v>4003</v>
      </c>
      <c r="N200" s="21"/>
      <c r="O200" s="17" t="str">
        <f>IFERROR(VLOOKUP(B200,POP!$B$5:$I$1048576,7,0),"")</f>
        <v/>
      </c>
      <c r="P200" s="17" t="str">
        <f>IFERROR(VLOOKUP(B200,POM!$B$5:$I$1048576,7,0),"")</f>
        <v/>
      </c>
      <c r="Q200" s="10" t="str">
        <f>IFERROR(VLOOKUP(B200,POU!$B$5:$I$1048576,7,0),"")</f>
        <v/>
      </c>
      <c r="R200" s="21" t="str">
        <f t="shared" si="16"/>
        <v/>
      </c>
      <c r="S200" s="17" t="str">
        <f>IFERROR(VLOOKUP(B200,'PEMBEKALAN POP'!$B$5:$I$1048576,7,0),"")</f>
        <v/>
      </c>
      <c r="T200" s="22" t="str">
        <f>IFERROR(VLOOKUP(B200,'PEMBEKALAN POP'!$B$5:$I$1048576,8,0),"")</f>
        <v/>
      </c>
      <c r="U200" s="21" t="s">
        <v>3994</v>
      </c>
      <c r="V200" s="17" t="e" cm="1">
        <f t="array" ref="V200">MAX(IF(INDUKSI!$B$5:$B$1048576='Data Training 2022'!B200,INDUKSI!$H$5:$H$1048576))</f>
        <v>#N/A</v>
      </c>
      <c r="W200" s="22" t="str">
        <f>IFERROR(VLOOKUP(B200,INDUKSI!$B$5:$I$1048576,8,0),"")</f>
        <v>LULUS</v>
      </c>
      <c r="X200" s="21" t="s">
        <v>3994</v>
      </c>
      <c r="Y200" s="17" cm="1">
        <f t="array" ref="Y200">MAX(IF(REINDUKSI!$B$5:$B$1048576='Data Training 2022'!B200,REINDUKSI!$H$5:$H$1048576))</f>
        <v>0</v>
      </c>
      <c r="Z200" s="22" t="str">
        <f>IFERROR(VLOOKUP(B200,REINDUKSI!$B$5:$I$1048576,8,0),"")</f>
        <v/>
      </c>
      <c r="AA200" s="22" t="str">
        <f t="shared" si="17"/>
        <v>TARGET</v>
      </c>
      <c r="AB200" s="17" cm="1">
        <f t="array" ref="AB200">MAX(IF(BSA!$B$5:$B$1048576='Data Training 2022'!B200,BSA!$H$5:$H$1048576))</f>
        <v>0</v>
      </c>
      <c r="AC200" s="22" t="str">
        <f>IFERROR(VLOOKUP(B200,BSA!$B$5:$I$1048576,8,0),"")</f>
        <v/>
      </c>
      <c r="AD200" s="22" t="s">
        <v>3994</v>
      </c>
      <c r="AE200" s="22"/>
      <c r="AF200" s="22"/>
      <c r="AG200" s="22" t="str">
        <f t="shared" si="18"/>
        <v>TARGET</v>
      </c>
      <c r="AH200" s="17" cm="1">
        <f t="array" ref="AH200">MAX(IF(ISOLASI!$B$5:$B$1048576='Data Training 2022'!B200,ISOLASI!$H$5:$H$1048576))</f>
        <v>44730</v>
      </c>
      <c r="AI200" s="22" t="str">
        <f>IFERROR(VLOOKUP(B200,ISOLASI!$B$5:$I$1048576,8,0),"")</f>
        <v>LULUS</v>
      </c>
      <c r="AJ200" s="22"/>
      <c r="AK200" s="17" cm="1">
        <f t="array" ref="AK200">MAX(IF('DEKAT AIR'!$B$5:$B$1048576='Data Training 2022'!B200,'DEKAT AIR'!$H$5:$H$1048576))</f>
        <v>0</v>
      </c>
      <c r="AL200" s="22" t="str">
        <f>IFERROR(VLOOKUP(B200,'DEKAT AIR'!$B$5:$I$1048576,8,0),"")</f>
        <v/>
      </c>
      <c r="AM200" s="22"/>
      <c r="AN200" s="17" cm="1">
        <f t="array" ref="AN200">MAX(IF(KETINGGIAN!$B$5:$B$1048576='Data Training 2022'!B200,KETINGGIAN!$H$5:$H$1048576))</f>
        <v>0</v>
      </c>
      <c r="AO200" s="22" t="str">
        <f>IFERROR(VLOOKUP(B200,KETINGGIAN!$B$5:$I$1048576,8,0),"")</f>
        <v/>
      </c>
      <c r="AP200" s="22"/>
      <c r="AQ200" s="22"/>
      <c r="AR200" s="22"/>
      <c r="AS200" s="22"/>
      <c r="AT200" s="17" cm="1">
        <f t="array" ref="AT200">MAX(IF(TOOLSKEEPER!$B$5:$B$1048576='Data Training 2022'!B200,TOOLSKEEPER!$H$5:$H$1048576))</f>
        <v>0</v>
      </c>
      <c r="AU200" s="22" t="str">
        <f>IFERROR(VLOOKUP(B200,TOOLSKEEPER!$B$5:$I$1048576,8,0),"")</f>
        <v/>
      </c>
    </row>
    <row r="201" spans="1:47">
      <c r="A201" s="22">
        <f t="shared" si="14"/>
        <v>196</v>
      </c>
      <c r="B201" s="21" t="str">
        <f t="shared" si="15"/>
        <v>80004379</v>
      </c>
      <c r="C201" s="21">
        <v>80004379</v>
      </c>
      <c r="D201" s="22"/>
      <c r="E201" s="22" t="s">
        <v>2406</v>
      </c>
      <c r="F201" s="22" t="s">
        <v>1255</v>
      </c>
      <c r="G201" s="22" t="s">
        <v>830</v>
      </c>
      <c r="H201" s="22" t="s">
        <v>328</v>
      </c>
      <c r="I201" s="22" t="s">
        <v>4024</v>
      </c>
      <c r="J201" s="22"/>
      <c r="K201" s="21" t="s">
        <v>4002</v>
      </c>
      <c r="L201" s="21" t="s">
        <v>280</v>
      </c>
      <c r="M201" s="21" t="s">
        <v>4003</v>
      </c>
      <c r="N201" s="21"/>
      <c r="O201" s="17" t="str">
        <f>IFERROR(VLOOKUP(B201,POP!$B$5:$I$1048576,7,0),"")</f>
        <v/>
      </c>
      <c r="P201" s="17" t="str">
        <f>IFERROR(VLOOKUP(B201,POM!$B$5:$I$1048576,7,0),"")</f>
        <v/>
      </c>
      <c r="Q201" s="10" t="str">
        <f>IFERROR(VLOOKUP(B201,POU!$B$5:$I$1048576,7,0),"")</f>
        <v/>
      </c>
      <c r="R201" s="21" t="str">
        <f t="shared" si="16"/>
        <v/>
      </c>
      <c r="S201" s="17" t="str">
        <f>IFERROR(VLOOKUP(B201,'PEMBEKALAN POP'!$B$5:$I$1048576,7,0),"")</f>
        <v/>
      </c>
      <c r="T201" s="22" t="str">
        <f>IFERROR(VLOOKUP(B201,'PEMBEKALAN POP'!$B$5:$I$1048576,8,0),"")</f>
        <v/>
      </c>
      <c r="U201" s="21" t="s">
        <v>3994</v>
      </c>
      <c r="V201" s="17" t="e" cm="1">
        <f t="array" ref="V201">MAX(IF(INDUKSI!$B$5:$B$1048576='Data Training 2022'!B201,INDUKSI!$H$5:$H$1048576))</f>
        <v>#N/A</v>
      </c>
      <c r="W201" s="22" t="str">
        <f>IFERROR(VLOOKUP(B201,INDUKSI!$B$5:$I$1048576,8,0),"")</f>
        <v>LULUS</v>
      </c>
      <c r="X201" s="21" t="s">
        <v>3994</v>
      </c>
      <c r="Y201" s="17" cm="1">
        <f t="array" ref="Y201">MAX(IF(REINDUKSI!$B$5:$B$1048576='Data Training 2022'!B201,REINDUKSI!$H$5:$H$1048576))</f>
        <v>0</v>
      </c>
      <c r="Z201" s="22" t="str">
        <f>IFERROR(VLOOKUP(B201,REINDUKSI!$B$5:$I$1048576,8,0),"")</f>
        <v/>
      </c>
      <c r="AA201" s="22" t="str">
        <f t="shared" si="17"/>
        <v>TARGET</v>
      </c>
      <c r="AB201" s="17" cm="1">
        <f t="array" ref="AB201">MAX(IF(BSA!$B$5:$B$1048576='Data Training 2022'!B201,BSA!$H$5:$H$1048576))</f>
        <v>44738</v>
      </c>
      <c r="AC201" s="22" t="str">
        <f>IFERROR(VLOOKUP(B201,BSA!$B$5:$I$1048576,8,0),"")</f>
        <v>LULUS</v>
      </c>
      <c r="AD201" s="22" t="s">
        <v>3994</v>
      </c>
      <c r="AE201" s="22"/>
      <c r="AF201" s="22"/>
      <c r="AG201" s="22" t="str">
        <f t="shared" si="18"/>
        <v>TARGET</v>
      </c>
      <c r="AH201" s="17" cm="1">
        <f t="array" ref="AH201">MAX(IF(ISOLASI!$B$5:$B$1048576='Data Training 2022'!B201,ISOLASI!$H$5:$H$1048576))</f>
        <v>44730</v>
      </c>
      <c r="AI201" s="22" t="str">
        <f>IFERROR(VLOOKUP(B201,ISOLASI!$B$5:$I$1048576,8,0),"")</f>
        <v>LULUS</v>
      </c>
      <c r="AJ201" s="22"/>
      <c r="AK201" s="17" cm="1">
        <f t="array" ref="AK201">MAX(IF('DEKAT AIR'!$B$5:$B$1048576='Data Training 2022'!B201,'DEKAT AIR'!$H$5:$H$1048576))</f>
        <v>0</v>
      </c>
      <c r="AL201" s="22" t="str">
        <f>IFERROR(VLOOKUP(B201,'DEKAT AIR'!$B$5:$I$1048576,8,0),"")</f>
        <v/>
      </c>
      <c r="AM201" s="22"/>
      <c r="AN201" s="17" cm="1">
        <f t="array" ref="AN201">MAX(IF(KETINGGIAN!$B$5:$B$1048576='Data Training 2022'!B201,KETINGGIAN!$H$5:$H$1048576))</f>
        <v>0</v>
      </c>
      <c r="AO201" s="22" t="str">
        <f>IFERROR(VLOOKUP(B201,KETINGGIAN!$B$5:$I$1048576,8,0),"")</f>
        <v/>
      </c>
      <c r="AP201" s="22"/>
      <c r="AQ201" s="22"/>
      <c r="AR201" s="22"/>
      <c r="AS201" s="22"/>
      <c r="AT201" s="17" cm="1">
        <f t="array" ref="AT201">MAX(IF(TOOLSKEEPER!$B$5:$B$1048576='Data Training 2022'!B201,TOOLSKEEPER!$H$5:$H$1048576))</f>
        <v>0</v>
      </c>
      <c r="AU201" s="22" t="str">
        <f>IFERROR(VLOOKUP(B201,TOOLSKEEPER!$B$5:$I$1048576,8,0),"")</f>
        <v/>
      </c>
    </row>
    <row r="202" spans="1:47">
      <c r="A202" s="22">
        <f t="shared" si="14"/>
        <v>197</v>
      </c>
      <c r="B202" s="21" t="str">
        <f t="shared" si="15"/>
        <v>80003147</v>
      </c>
      <c r="C202" s="21" t="s">
        <v>2953</v>
      </c>
      <c r="D202" s="22"/>
      <c r="E202" s="22" t="s">
        <v>4092</v>
      </c>
      <c r="F202" s="22" t="s">
        <v>1255</v>
      </c>
      <c r="G202" s="22" t="s">
        <v>830</v>
      </c>
      <c r="H202" s="22" t="s">
        <v>328</v>
      </c>
      <c r="I202" s="22" t="s">
        <v>4028</v>
      </c>
      <c r="J202" s="22"/>
      <c r="K202" s="21" t="s">
        <v>4002</v>
      </c>
      <c r="L202" s="21" t="s">
        <v>280</v>
      </c>
      <c r="M202" s="21" t="s">
        <v>4003</v>
      </c>
      <c r="N202" s="21"/>
      <c r="O202" s="17" t="str">
        <f>IFERROR(VLOOKUP(B202,POP!$B$5:$I$1048576,7,0),"")</f>
        <v/>
      </c>
      <c r="P202" s="17" t="str">
        <f>IFERROR(VLOOKUP(B202,POM!$B$5:$I$1048576,7,0),"")</f>
        <v/>
      </c>
      <c r="Q202" s="10" t="str">
        <f>IFERROR(VLOOKUP(B202,POU!$B$5:$I$1048576,7,0),"")</f>
        <v/>
      </c>
      <c r="R202" s="21" t="str">
        <f t="shared" si="16"/>
        <v/>
      </c>
      <c r="S202" s="17" t="str">
        <f>IFERROR(VLOOKUP(B202,'PEMBEKALAN POP'!$B$5:$I$1048576,7,0),"")</f>
        <v/>
      </c>
      <c r="T202" s="22" t="str">
        <f>IFERROR(VLOOKUP(B202,'PEMBEKALAN POP'!$B$5:$I$1048576,8,0),"")</f>
        <v/>
      </c>
      <c r="U202" s="21" t="s">
        <v>3994</v>
      </c>
      <c r="V202" s="17" t="e" cm="1">
        <f t="array" ref="V202">MAX(IF(INDUKSI!$B$5:$B$1048576='Data Training 2022'!B202,INDUKSI!$H$5:$H$1048576))</f>
        <v>#N/A</v>
      </c>
      <c r="W202" s="22" t="str">
        <f>IFERROR(VLOOKUP(B202,INDUKSI!$B$5:$I$1048576,8,0),"")</f>
        <v/>
      </c>
      <c r="X202" s="21" t="s">
        <v>3994</v>
      </c>
      <c r="Y202" s="17" cm="1">
        <f t="array" ref="Y202">MAX(IF(REINDUKSI!$B$5:$B$1048576='Data Training 2022'!B202,REINDUKSI!$H$5:$H$1048576))</f>
        <v>0</v>
      </c>
      <c r="Z202" s="22" t="str">
        <f>IFERROR(VLOOKUP(B202,REINDUKSI!$B$5:$I$1048576,8,0),"")</f>
        <v/>
      </c>
      <c r="AA202" s="22" t="str">
        <f t="shared" si="17"/>
        <v>TARGET</v>
      </c>
      <c r="AB202" s="17" cm="1">
        <f t="array" ref="AB202">MAX(IF(BSA!$B$5:$B$1048576='Data Training 2022'!B202,BSA!$H$5:$H$1048576))</f>
        <v>0</v>
      </c>
      <c r="AC202" s="22" t="str">
        <f>IFERROR(VLOOKUP(B202,BSA!$B$5:$I$1048576,8,0),"")</f>
        <v/>
      </c>
      <c r="AD202" s="22" t="s">
        <v>3994</v>
      </c>
      <c r="AE202" s="22"/>
      <c r="AF202" s="22"/>
      <c r="AG202" s="22" t="str">
        <f t="shared" si="18"/>
        <v>TARGET</v>
      </c>
      <c r="AH202" s="17" cm="1">
        <f t="array" ref="AH202">MAX(IF(ISOLASI!$B$5:$B$1048576='Data Training 2022'!B202,ISOLASI!$H$5:$H$1048576))</f>
        <v>44639</v>
      </c>
      <c r="AI202" s="22" t="str">
        <f>IFERROR(VLOOKUP(B202,ISOLASI!$B$5:$I$1048576,8,0),"")</f>
        <v>LULUS</v>
      </c>
      <c r="AJ202" s="22"/>
      <c r="AK202" s="17" cm="1">
        <f t="array" ref="AK202">MAX(IF('DEKAT AIR'!$B$5:$B$1048576='Data Training 2022'!B202,'DEKAT AIR'!$H$5:$H$1048576))</f>
        <v>0</v>
      </c>
      <c r="AL202" s="22" t="str">
        <f>IFERROR(VLOOKUP(B202,'DEKAT AIR'!$B$5:$I$1048576,8,0),"")</f>
        <v/>
      </c>
      <c r="AM202" s="22"/>
      <c r="AN202" s="17" cm="1">
        <f t="array" ref="AN202">MAX(IF(KETINGGIAN!$B$5:$B$1048576='Data Training 2022'!B202,KETINGGIAN!$H$5:$H$1048576))</f>
        <v>0</v>
      </c>
      <c r="AO202" s="22" t="str">
        <f>IFERROR(VLOOKUP(B202,KETINGGIAN!$B$5:$I$1048576,8,0),"")</f>
        <v/>
      </c>
      <c r="AP202" s="22"/>
      <c r="AQ202" s="22"/>
      <c r="AR202" s="22"/>
      <c r="AS202" s="22"/>
      <c r="AT202" s="17" cm="1">
        <f t="array" ref="AT202">MAX(IF(TOOLSKEEPER!$B$5:$B$1048576='Data Training 2022'!B202,TOOLSKEEPER!$H$5:$H$1048576))</f>
        <v>0</v>
      </c>
      <c r="AU202" s="22" t="str">
        <f>IFERROR(VLOOKUP(B202,TOOLSKEEPER!$B$5:$I$1048576,8,0),"")</f>
        <v/>
      </c>
    </row>
    <row r="203" spans="1:47">
      <c r="A203" s="22">
        <f t="shared" si="14"/>
        <v>198</v>
      </c>
      <c r="B203" s="21" t="str">
        <f t="shared" si="15"/>
        <v>80003150</v>
      </c>
      <c r="C203" s="21" t="s">
        <v>1984</v>
      </c>
      <c r="D203" s="22"/>
      <c r="E203" s="22" t="s">
        <v>1983</v>
      </c>
      <c r="F203" s="22" t="s">
        <v>1255</v>
      </c>
      <c r="G203" s="22" t="s">
        <v>830</v>
      </c>
      <c r="H203" s="22" t="s">
        <v>328</v>
      </c>
      <c r="I203" s="22" t="s">
        <v>4024</v>
      </c>
      <c r="J203" s="22"/>
      <c r="K203" s="21" t="s">
        <v>4002</v>
      </c>
      <c r="L203" s="21" t="s">
        <v>280</v>
      </c>
      <c r="M203" s="21" t="s">
        <v>4003</v>
      </c>
      <c r="N203" s="21"/>
      <c r="O203" s="17" t="str">
        <f>IFERROR(VLOOKUP(B203,POP!$B$5:$I$1048576,7,0),"")</f>
        <v/>
      </c>
      <c r="P203" s="17" t="str">
        <f>IFERROR(VLOOKUP(B203,POM!$B$5:$I$1048576,7,0),"")</f>
        <v/>
      </c>
      <c r="Q203" s="10" t="str">
        <f>IFERROR(VLOOKUP(B203,POU!$B$5:$I$1048576,7,0),"")</f>
        <v/>
      </c>
      <c r="R203" s="21" t="str">
        <f t="shared" si="16"/>
        <v/>
      </c>
      <c r="S203" s="17" t="str">
        <f>IFERROR(VLOOKUP(B203,'PEMBEKALAN POP'!$B$5:$I$1048576,7,0),"")</f>
        <v/>
      </c>
      <c r="T203" s="22" t="str">
        <f>IFERROR(VLOOKUP(B203,'PEMBEKALAN POP'!$B$5:$I$1048576,8,0),"")</f>
        <v/>
      </c>
      <c r="U203" s="21" t="s">
        <v>3994</v>
      </c>
      <c r="V203" s="17" t="e" cm="1">
        <f t="array" ref="V203">MAX(IF(INDUKSI!$B$5:$B$1048576='Data Training 2022'!B203,INDUKSI!$H$5:$H$1048576))</f>
        <v>#N/A</v>
      </c>
      <c r="W203" s="22" t="str">
        <f>IFERROR(VLOOKUP(B203,INDUKSI!$B$5:$I$1048576,8,0),"")</f>
        <v>LULUS</v>
      </c>
      <c r="X203" s="21" t="s">
        <v>3994</v>
      </c>
      <c r="Y203" s="17" cm="1">
        <f t="array" ref="Y203">MAX(IF(REINDUKSI!$B$5:$B$1048576='Data Training 2022'!B203,REINDUKSI!$H$5:$H$1048576))</f>
        <v>44744</v>
      </c>
      <c r="Z203" s="22" t="str">
        <f>IFERROR(VLOOKUP(B203,REINDUKSI!$B$5:$I$1048576,8,0),"")</f>
        <v>LULUS</v>
      </c>
      <c r="AA203" s="22" t="str">
        <f t="shared" si="17"/>
        <v>TARGET</v>
      </c>
      <c r="AB203" s="17" cm="1">
        <f t="array" ref="AB203">MAX(IF(BSA!$B$5:$B$1048576='Data Training 2022'!B203,BSA!$H$5:$H$1048576))</f>
        <v>44654</v>
      </c>
      <c r="AC203" s="22" t="str">
        <f>IFERROR(VLOOKUP(B203,BSA!$B$5:$I$1048576,8,0),"")</f>
        <v>LULUS</v>
      </c>
      <c r="AD203" s="22" t="s">
        <v>3994</v>
      </c>
      <c r="AE203" s="22"/>
      <c r="AF203" s="22"/>
      <c r="AG203" s="22" t="str">
        <f t="shared" si="18"/>
        <v>TARGET</v>
      </c>
      <c r="AH203" s="17" cm="1">
        <f t="array" ref="AH203">MAX(IF(ISOLASI!$B$5:$B$1048576='Data Training 2022'!B203,ISOLASI!$H$5:$H$1048576))</f>
        <v>44642</v>
      </c>
      <c r="AI203" s="22" t="str">
        <f>IFERROR(VLOOKUP(B203,ISOLASI!$B$5:$I$1048576,8,0),"")</f>
        <v>LULUS</v>
      </c>
      <c r="AJ203" s="22"/>
      <c r="AK203" s="17" cm="1">
        <f t="array" ref="AK203">MAX(IF('DEKAT AIR'!$B$5:$B$1048576='Data Training 2022'!B203,'DEKAT AIR'!$H$5:$H$1048576))</f>
        <v>0</v>
      </c>
      <c r="AL203" s="22" t="str">
        <f>IFERROR(VLOOKUP(B203,'DEKAT AIR'!$B$5:$I$1048576,8,0),"")</f>
        <v/>
      </c>
      <c r="AM203" s="22"/>
      <c r="AN203" s="17" cm="1">
        <f t="array" ref="AN203">MAX(IF(KETINGGIAN!$B$5:$B$1048576='Data Training 2022'!B203,KETINGGIAN!$H$5:$H$1048576))</f>
        <v>0</v>
      </c>
      <c r="AO203" s="22" t="str">
        <f>IFERROR(VLOOKUP(B203,KETINGGIAN!$B$5:$I$1048576,8,0),"")</f>
        <v/>
      </c>
      <c r="AP203" s="22"/>
      <c r="AQ203" s="22"/>
      <c r="AR203" s="22"/>
      <c r="AS203" s="22"/>
      <c r="AT203" s="17" cm="1">
        <f t="array" ref="AT203">MAX(IF(TOOLSKEEPER!$B$5:$B$1048576='Data Training 2022'!B203,TOOLSKEEPER!$H$5:$H$1048576))</f>
        <v>0</v>
      </c>
      <c r="AU203" s="22" t="str">
        <f>IFERROR(VLOOKUP(B203,TOOLSKEEPER!$B$5:$I$1048576,8,0),"")</f>
        <v/>
      </c>
    </row>
    <row r="204" spans="1:47">
      <c r="A204" s="22">
        <f t="shared" si="14"/>
        <v>199</v>
      </c>
      <c r="B204" s="21" t="str">
        <f t="shared" si="15"/>
        <v>80003151</v>
      </c>
      <c r="C204" s="21" t="s">
        <v>2253</v>
      </c>
      <c r="D204" s="22"/>
      <c r="E204" s="22" t="s">
        <v>2252</v>
      </c>
      <c r="F204" s="22" t="s">
        <v>1255</v>
      </c>
      <c r="G204" s="22" t="s">
        <v>830</v>
      </c>
      <c r="H204" s="22" t="s">
        <v>328</v>
      </c>
      <c r="I204" s="22" t="s">
        <v>4028</v>
      </c>
      <c r="J204" s="22"/>
      <c r="K204" s="21" t="s">
        <v>4002</v>
      </c>
      <c r="L204" s="21" t="s">
        <v>280</v>
      </c>
      <c r="M204" s="21" t="s">
        <v>4003</v>
      </c>
      <c r="N204" s="21"/>
      <c r="O204" s="17" t="str">
        <f>IFERROR(VLOOKUP(B204,POP!$B$5:$I$1048576,7,0),"")</f>
        <v/>
      </c>
      <c r="P204" s="17" t="str">
        <f>IFERROR(VLOOKUP(B204,POM!$B$5:$I$1048576,7,0),"")</f>
        <v/>
      </c>
      <c r="Q204" s="10" t="str">
        <f>IFERROR(VLOOKUP(B204,POU!$B$5:$I$1048576,7,0),"")</f>
        <v/>
      </c>
      <c r="R204" s="21" t="str">
        <f t="shared" si="16"/>
        <v/>
      </c>
      <c r="S204" s="17" t="str">
        <f>IFERROR(VLOOKUP(B204,'PEMBEKALAN POP'!$B$5:$I$1048576,7,0),"")</f>
        <v/>
      </c>
      <c r="T204" s="22" t="str">
        <f>IFERROR(VLOOKUP(B204,'PEMBEKALAN POP'!$B$5:$I$1048576,8,0),"")</f>
        <v/>
      </c>
      <c r="U204" s="21" t="s">
        <v>3994</v>
      </c>
      <c r="V204" s="17" t="e" cm="1">
        <f t="array" ref="V204">MAX(IF(INDUKSI!$B$5:$B$1048576='Data Training 2022'!B204,INDUKSI!$H$5:$H$1048576))</f>
        <v>#N/A</v>
      </c>
      <c r="W204" s="22" t="str">
        <f>IFERROR(VLOOKUP(B204,INDUKSI!$B$5:$I$1048576,8,0),"")</f>
        <v>LULUS</v>
      </c>
      <c r="X204" s="21" t="s">
        <v>3994</v>
      </c>
      <c r="Y204" s="17" cm="1">
        <f t="array" ref="Y204">MAX(IF(REINDUKSI!$B$5:$B$1048576='Data Training 2022'!B204,REINDUKSI!$H$5:$H$1048576))</f>
        <v>0</v>
      </c>
      <c r="Z204" s="22" t="str">
        <f>IFERROR(VLOOKUP(B204,REINDUKSI!$B$5:$I$1048576,8,0),"")</f>
        <v/>
      </c>
      <c r="AA204" s="22" t="str">
        <f t="shared" si="17"/>
        <v>TARGET</v>
      </c>
      <c r="AB204" s="17" cm="1">
        <f t="array" ref="AB204">MAX(IF(BSA!$B$5:$B$1048576='Data Training 2022'!B204,BSA!$H$5:$H$1048576))</f>
        <v>0</v>
      </c>
      <c r="AC204" s="22" t="str">
        <f>IFERROR(VLOOKUP(B204,BSA!$B$5:$I$1048576,8,0),"")</f>
        <v/>
      </c>
      <c r="AD204" s="22" t="s">
        <v>3994</v>
      </c>
      <c r="AE204" s="22"/>
      <c r="AF204" s="22"/>
      <c r="AG204" s="22" t="str">
        <f t="shared" si="18"/>
        <v>TARGET</v>
      </c>
      <c r="AH204" s="17" cm="1">
        <f t="array" ref="AH204">MAX(IF(ISOLASI!$B$5:$B$1048576='Data Training 2022'!B204,ISOLASI!$H$5:$H$1048576))</f>
        <v>44642</v>
      </c>
      <c r="AI204" s="22" t="str">
        <f>IFERROR(VLOOKUP(B204,ISOLASI!$B$5:$I$1048576,8,0),"")</f>
        <v>LULUS</v>
      </c>
      <c r="AJ204" s="22"/>
      <c r="AK204" s="17" cm="1">
        <f t="array" ref="AK204">MAX(IF('DEKAT AIR'!$B$5:$B$1048576='Data Training 2022'!B204,'DEKAT AIR'!$H$5:$H$1048576))</f>
        <v>0</v>
      </c>
      <c r="AL204" s="22" t="str">
        <f>IFERROR(VLOOKUP(B204,'DEKAT AIR'!$B$5:$I$1048576,8,0),"")</f>
        <v/>
      </c>
      <c r="AM204" s="22"/>
      <c r="AN204" s="17" cm="1">
        <f t="array" ref="AN204">MAX(IF(KETINGGIAN!$B$5:$B$1048576='Data Training 2022'!B204,KETINGGIAN!$H$5:$H$1048576))</f>
        <v>0</v>
      </c>
      <c r="AO204" s="22" t="str">
        <f>IFERROR(VLOOKUP(B204,KETINGGIAN!$B$5:$I$1048576,8,0),"")</f>
        <v/>
      </c>
      <c r="AP204" s="22"/>
      <c r="AQ204" s="22"/>
      <c r="AR204" s="22"/>
      <c r="AS204" s="22"/>
      <c r="AT204" s="17" cm="1">
        <f t="array" ref="AT204">MAX(IF(TOOLSKEEPER!$B$5:$B$1048576='Data Training 2022'!B204,TOOLSKEEPER!$H$5:$H$1048576))</f>
        <v>0</v>
      </c>
      <c r="AU204" s="22" t="str">
        <f>IFERROR(VLOOKUP(B204,TOOLSKEEPER!$B$5:$I$1048576,8,0),"")</f>
        <v/>
      </c>
    </row>
    <row r="205" spans="1:47">
      <c r="A205" s="22">
        <f t="shared" si="14"/>
        <v>200</v>
      </c>
      <c r="B205" s="21" t="str">
        <f t="shared" si="15"/>
        <v>80003250</v>
      </c>
      <c r="C205" s="21" t="s">
        <v>3024</v>
      </c>
      <c r="D205" s="22"/>
      <c r="E205" s="22" t="s">
        <v>3025</v>
      </c>
      <c r="F205" s="22" t="s">
        <v>1255</v>
      </c>
      <c r="G205" s="22" t="s">
        <v>830</v>
      </c>
      <c r="H205" s="22" t="s">
        <v>328</v>
      </c>
      <c r="I205" s="22" t="s">
        <v>4024</v>
      </c>
      <c r="J205" s="22"/>
      <c r="K205" s="21" t="s">
        <v>4002</v>
      </c>
      <c r="L205" s="21" t="s">
        <v>280</v>
      </c>
      <c r="M205" s="21" t="s">
        <v>4003</v>
      </c>
      <c r="N205" s="21"/>
      <c r="O205" s="17" t="str">
        <f>IFERROR(VLOOKUP(B205,POP!$B$5:$I$1048576,7,0),"")</f>
        <v/>
      </c>
      <c r="P205" s="17" t="str">
        <f>IFERROR(VLOOKUP(B205,POM!$B$5:$I$1048576,7,0),"")</f>
        <v/>
      </c>
      <c r="Q205" s="10" t="str">
        <f>IFERROR(VLOOKUP(B205,POU!$B$5:$I$1048576,7,0),"")</f>
        <v/>
      </c>
      <c r="R205" s="21" t="str">
        <f t="shared" si="16"/>
        <v/>
      </c>
      <c r="S205" s="17" t="str">
        <f>IFERROR(VLOOKUP(B205,'PEMBEKALAN POP'!$B$5:$I$1048576,7,0),"")</f>
        <v/>
      </c>
      <c r="T205" s="22" t="str">
        <f>IFERROR(VLOOKUP(B205,'PEMBEKALAN POP'!$B$5:$I$1048576,8,0),"")</f>
        <v/>
      </c>
      <c r="U205" s="21" t="s">
        <v>3994</v>
      </c>
      <c r="V205" s="17" t="e" cm="1">
        <f t="array" ref="V205">MAX(IF(INDUKSI!$B$5:$B$1048576='Data Training 2022'!B205,INDUKSI!$H$5:$H$1048576))</f>
        <v>#N/A</v>
      </c>
      <c r="W205" s="22" t="str">
        <f>IFERROR(VLOOKUP(B205,INDUKSI!$B$5:$I$1048576,8,0),"")</f>
        <v>LULUS</v>
      </c>
      <c r="X205" s="21" t="s">
        <v>3994</v>
      </c>
      <c r="Y205" s="17" cm="1">
        <f t="array" ref="Y205">MAX(IF(REINDUKSI!$B$5:$B$1048576='Data Training 2022'!B205,REINDUKSI!$H$5:$H$1048576))</f>
        <v>44779</v>
      </c>
      <c r="Z205" s="22" t="str">
        <f>IFERROR(VLOOKUP(B205,REINDUKSI!$B$5:$I$1048576,8,0),"")</f>
        <v>LULUS</v>
      </c>
      <c r="AA205" s="22" t="str">
        <f t="shared" si="17"/>
        <v>TARGET</v>
      </c>
      <c r="AB205" s="17" cm="1">
        <f t="array" ref="AB205">MAX(IF(BSA!$B$5:$B$1048576='Data Training 2022'!B205,BSA!$H$5:$H$1048576))</f>
        <v>0</v>
      </c>
      <c r="AC205" s="22" t="str">
        <f>IFERROR(VLOOKUP(B205,BSA!$B$5:$I$1048576,8,0),"")</f>
        <v/>
      </c>
      <c r="AD205" s="22" t="s">
        <v>3994</v>
      </c>
      <c r="AE205" s="22"/>
      <c r="AF205" s="22"/>
      <c r="AG205" s="22" t="str">
        <f t="shared" si="18"/>
        <v>TARGET</v>
      </c>
      <c r="AH205" s="17" cm="1">
        <f t="array" ref="AH205">MAX(IF(ISOLASI!$B$5:$B$1048576='Data Training 2022'!B205,ISOLASI!$H$5:$H$1048576))</f>
        <v>44695</v>
      </c>
      <c r="AI205" s="22" t="str">
        <f>IFERROR(VLOOKUP(B205,ISOLASI!$B$5:$I$1048576,8,0),"")</f>
        <v>LULUS</v>
      </c>
      <c r="AJ205" s="22"/>
      <c r="AK205" s="17" cm="1">
        <f t="array" ref="AK205">MAX(IF('DEKAT AIR'!$B$5:$B$1048576='Data Training 2022'!B205,'DEKAT AIR'!$H$5:$H$1048576))</f>
        <v>0</v>
      </c>
      <c r="AL205" s="22" t="str">
        <f>IFERROR(VLOOKUP(B205,'DEKAT AIR'!$B$5:$I$1048576,8,0),"")</f>
        <v/>
      </c>
      <c r="AM205" s="22"/>
      <c r="AN205" s="17" cm="1">
        <f t="array" ref="AN205">MAX(IF(KETINGGIAN!$B$5:$B$1048576='Data Training 2022'!B205,KETINGGIAN!$H$5:$H$1048576))</f>
        <v>0</v>
      </c>
      <c r="AO205" s="22" t="str">
        <f>IFERROR(VLOOKUP(B205,KETINGGIAN!$B$5:$I$1048576,8,0),"")</f>
        <v/>
      </c>
      <c r="AP205" s="22"/>
      <c r="AQ205" s="22"/>
      <c r="AR205" s="22"/>
      <c r="AS205" s="22"/>
      <c r="AT205" s="17" cm="1">
        <f t="array" ref="AT205">MAX(IF(TOOLSKEEPER!$B$5:$B$1048576='Data Training 2022'!B205,TOOLSKEEPER!$H$5:$H$1048576))</f>
        <v>0</v>
      </c>
      <c r="AU205" s="22" t="str">
        <f>IFERROR(VLOOKUP(B205,TOOLSKEEPER!$B$5:$I$1048576,8,0),"")</f>
        <v/>
      </c>
    </row>
    <row r="206" spans="1:47">
      <c r="A206" s="22">
        <f t="shared" si="14"/>
        <v>201</v>
      </c>
      <c r="B206" s="21" t="str">
        <f t="shared" si="15"/>
        <v>80003263</v>
      </c>
      <c r="C206" s="21" t="s">
        <v>1403</v>
      </c>
      <c r="D206" s="22"/>
      <c r="E206" s="22" t="s">
        <v>1404</v>
      </c>
      <c r="F206" s="22" t="s">
        <v>1255</v>
      </c>
      <c r="G206" s="22" t="s">
        <v>830</v>
      </c>
      <c r="H206" s="22" t="s">
        <v>328</v>
      </c>
      <c r="I206" s="22" t="s">
        <v>4024</v>
      </c>
      <c r="J206" s="22"/>
      <c r="K206" s="21" t="s">
        <v>4002</v>
      </c>
      <c r="L206" s="21" t="s">
        <v>280</v>
      </c>
      <c r="M206" s="21" t="s">
        <v>4003</v>
      </c>
      <c r="N206" s="21"/>
      <c r="O206" s="17" t="str">
        <f>IFERROR(VLOOKUP(B206,POP!$B$5:$I$1048576,7,0),"")</f>
        <v/>
      </c>
      <c r="P206" s="17" t="str">
        <f>IFERROR(VLOOKUP(B206,POM!$B$5:$I$1048576,7,0),"")</f>
        <v/>
      </c>
      <c r="Q206" s="10" t="str">
        <f>IFERROR(VLOOKUP(B206,POU!$B$5:$I$1048576,7,0),"")</f>
        <v/>
      </c>
      <c r="R206" s="21" t="str">
        <f t="shared" si="16"/>
        <v/>
      </c>
      <c r="S206" s="17" t="str">
        <f>IFERROR(VLOOKUP(B206,'PEMBEKALAN POP'!$B$5:$I$1048576,7,0),"")</f>
        <v/>
      </c>
      <c r="T206" s="22" t="str">
        <f>IFERROR(VLOOKUP(B206,'PEMBEKALAN POP'!$B$5:$I$1048576,8,0),"")</f>
        <v/>
      </c>
      <c r="U206" s="21" t="s">
        <v>3994</v>
      </c>
      <c r="V206" s="17" t="e" cm="1">
        <f t="array" ref="V206">MAX(IF(INDUKSI!$B$5:$B$1048576='Data Training 2022'!B206,INDUKSI!$H$5:$H$1048576))</f>
        <v>#N/A</v>
      </c>
      <c r="W206" s="22" t="str">
        <f>IFERROR(VLOOKUP(B206,INDUKSI!$B$5:$I$1048576,8,0),"")</f>
        <v>LULUS</v>
      </c>
      <c r="X206" s="21" t="s">
        <v>3994</v>
      </c>
      <c r="Y206" s="17" cm="1">
        <f t="array" ref="Y206">MAX(IF(REINDUKSI!$B$5:$B$1048576='Data Training 2022'!B206,REINDUKSI!$H$5:$H$1048576))</f>
        <v>44782</v>
      </c>
      <c r="Z206" s="22" t="str">
        <f>IFERROR(VLOOKUP(B206,REINDUKSI!$B$5:$I$1048576,8,0),"")</f>
        <v>LULUS</v>
      </c>
      <c r="AA206" s="22" t="str">
        <f t="shared" si="17"/>
        <v>TARGET</v>
      </c>
      <c r="AB206" s="17" cm="1">
        <f t="array" ref="AB206">MAX(IF(BSA!$B$5:$B$1048576='Data Training 2022'!B206,BSA!$H$5:$H$1048576))</f>
        <v>0</v>
      </c>
      <c r="AC206" s="22" t="str">
        <f>IFERROR(VLOOKUP(B206,BSA!$B$5:$I$1048576,8,0),"")</f>
        <v/>
      </c>
      <c r="AD206" s="22" t="s">
        <v>3994</v>
      </c>
      <c r="AE206" s="22"/>
      <c r="AF206" s="22"/>
      <c r="AG206" s="22" t="str">
        <f t="shared" si="18"/>
        <v>TARGET</v>
      </c>
      <c r="AH206" s="17" cm="1">
        <f t="array" ref="AH206">MAX(IF(ISOLASI!$B$5:$B$1048576='Data Training 2022'!B206,ISOLASI!$H$5:$H$1048576))</f>
        <v>44695</v>
      </c>
      <c r="AI206" s="22" t="str">
        <f>IFERROR(VLOOKUP(B206,ISOLASI!$B$5:$I$1048576,8,0),"")</f>
        <v>LULUS</v>
      </c>
      <c r="AJ206" s="22"/>
      <c r="AK206" s="17" cm="1">
        <f t="array" ref="AK206">MAX(IF('DEKAT AIR'!$B$5:$B$1048576='Data Training 2022'!B206,'DEKAT AIR'!$H$5:$H$1048576))</f>
        <v>0</v>
      </c>
      <c r="AL206" s="22" t="str">
        <f>IFERROR(VLOOKUP(B206,'DEKAT AIR'!$B$5:$I$1048576,8,0),"")</f>
        <v/>
      </c>
      <c r="AM206" s="22"/>
      <c r="AN206" s="17" cm="1">
        <f t="array" ref="AN206">MAX(IF(KETINGGIAN!$B$5:$B$1048576='Data Training 2022'!B206,KETINGGIAN!$H$5:$H$1048576))</f>
        <v>0</v>
      </c>
      <c r="AO206" s="22" t="str">
        <f>IFERROR(VLOOKUP(B206,KETINGGIAN!$B$5:$I$1048576,8,0),"")</f>
        <v/>
      </c>
      <c r="AP206" s="22"/>
      <c r="AQ206" s="22"/>
      <c r="AR206" s="22"/>
      <c r="AS206" s="22"/>
      <c r="AT206" s="17" cm="1">
        <f t="array" ref="AT206">MAX(IF(TOOLSKEEPER!$B$5:$B$1048576='Data Training 2022'!B206,TOOLSKEEPER!$H$5:$H$1048576))</f>
        <v>0</v>
      </c>
      <c r="AU206" s="22" t="str">
        <f>IFERROR(VLOOKUP(B206,TOOLSKEEPER!$B$5:$I$1048576,8,0),"")</f>
        <v/>
      </c>
    </row>
    <row r="207" spans="1:47">
      <c r="A207" s="22">
        <f t="shared" si="14"/>
        <v>202</v>
      </c>
      <c r="B207" s="21" t="str">
        <f t="shared" si="15"/>
        <v>80003286</v>
      </c>
      <c r="C207" s="21" t="s">
        <v>2511</v>
      </c>
      <c r="D207" s="22"/>
      <c r="E207" s="22" t="s">
        <v>2512</v>
      </c>
      <c r="F207" s="22" t="s">
        <v>1255</v>
      </c>
      <c r="G207" s="22" t="s">
        <v>830</v>
      </c>
      <c r="H207" s="22" t="s">
        <v>328</v>
      </c>
      <c r="I207" s="22" t="s">
        <v>4024</v>
      </c>
      <c r="J207" s="22"/>
      <c r="K207" s="21" t="s">
        <v>4002</v>
      </c>
      <c r="L207" s="21" t="s">
        <v>280</v>
      </c>
      <c r="M207" s="21" t="s">
        <v>4003</v>
      </c>
      <c r="N207" s="21"/>
      <c r="O207" s="17" t="str">
        <f>IFERROR(VLOOKUP(B207,POP!$B$5:$I$1048576,7,0),"")</f>
        <v/>
      </c>
      <c r="P207" s="17" t="str">
        <f>IFERROR(VLOOKUP(B207,POM!$B$5:$I$1048576,7,0),"")</f>
        <v/>
      </c>
      <c r="Q207" s="10" t="str">
        <f>IFERROR(VLOOKUP(B207,POU!$B$5:$I$1048576,7,0),"")</f>
        <v/>
      </c>
      <c r="R207" s="21" t="str">
        <f t="shared" si="16"/>
        <v/>
      </c>
      <c r="S207" s="17" t="str">
        <f>IFERROR(VLOOKUP(B207,'PEMBEKALAN POP'!$B$5:$I$1048576,7,0),"")</f>
        <v/>
      </c>
      <c r="T207" s="22" t="str">
        <f>IFERROR(VLOOKUP(B207,'PEMBEKALAN POP'!$B$5:$I$1048576,8,0),"")</f>
        <v/>
      </c>
      <c r="U207" s="21" t="s">
        <v>3994</v>
      </c>
      <c r="V207" s="17" t="e" cm="1">
        <f t="array" ref="V207">MAX(IF(INDUKSI!$B$5:$B$1048576='Data Training 2022'!B207,INDUKSI!$H$5:$H$1048576))</f>
        <v>#N/A</v>
      </c>
      <c r="W207" s="22" t="str">
        <f>IFERROR(VLOOKUP(B207,INDUKSI!$B$5:$I$1048576,8,0),"")</f>
        <v>LULUS</v>
      </c>
      <c r="X207" s="21" t="s">
        <v>3994</v>
      </c>
      <c r="Y207" s="17" cm="1">
        <f t="array" ref="Y207">MAX(IF(REINDUKSI!$B$5:$B$1048576='Data Training 2022'!B207,REINDUKSI!$H$5:$H$1048576))</f>
        <v>44785</v>
      </c>
      <c r="Z207" s="22" t="str">
        <f>IFERROR(VLOOKUP(B207,REINDUKSI!$B$5:$I$1048576,8,0),"")</f>
        <v>LULUS</v>
      </c>
      <c r="AA207" s="22" t="str">
        <f t="shared" si="17"/>
        <v>TARGET</v>
      </c>
      <c r="AB207" s="17" cm="1">
        <f t="array" ref="AB207">MAX(IF(BSA!$B$5:$B$1048576='Data Training 2022'!B207,BSA!$H$5:$H$1048576))</f>
        <v>0</v>
      </c>
      <c r="AC207" s="22" t="str">
        <f>IFERROR(VLOOKUP(B207,BSA!$B$5:$I$1048576,8,0),"")</f>
        <v/>
      </c>
      <c r="AD207" s="22" t="s">
        <v>3994</v>
      </c>
      <c r="AE207" s="22"/>
      <c r="AF207" s="22"/>
      <c r="AG207" s="22" t="str">
        <f t="shared" si="18"/>
        <v>TARGET</v>
      </c>
      <c r="AH207" s="17" cm="1">
        <f t="array" ref="AH207">MAX(IF(ISOLASI!$B$5:$B$1048576='Data Training 2022'!B207,ISOLASI!$H$5:$H$1048576))</f>
        <v>44702</v>
      </c>
      <c r="AI207" s="22" t="str">
        <f>IFERROR(VLOOKUP(B207,ISOLASI!$B$5:$I$1048576,8,0),"")</f>
        <v>LULUS</v>
      </c>
      <c r="AJ207" s="22" t="s">
        <v>3994</v>
      </c>
      <c r="AK207" s="17" cm="1">
        <f t="array" ref="AK207">MAX(IF('DEKAT AIR'!$B$5:$B$1048576='Data Training 2022'!B207,'DEKAT AIR'!$H$5:$H$1048576))</f>
        <v>44762</v>
      </c>
      <c r="AL207" s="22" t="str">
        <f>IFERROR(VLOOKUP(B207,'DEKAT AIR'!$B$5:$I$1048576,8,0),"")</f>
        <v>LULUS</v>
      </c>
      <c r="AM207" s="22"/>
      <c r="AN207" s="17" cm="1">
        <f t="array" ref="AN207">MAX(IF(KETINGGIAN!$B$5:$B$1048576='Data Training 2022'!B207,KETINGGIAN!$H$5:$H$1048576))</f>
        <v>0</v>
      </c>
      <c r="AO207" s="22" t="str">
        <f>IFERROR(VLOOKUP(B207,KETINGGIAN!$B$5:$I$1048576,8,0),"")</f>
        <v/>
      </c>
      <c r="AP207" s="22"/>
      <c r="AQ207" s="22"/>
      <c r="AR207" s="22"/>
      <c r="AS207" s="22"/>
      <c r="AT207" s="17" cm="1">
        <f t="array" ref="AT207">MAX(IF(TOOLSKEEPER!$B$5:$B$1048576='Data Training 2022'!B207,TOOLSKEEPER!$H$5:$H$1048576))</f>
        <v>0</v>
      </c>
      <c r="AU207" s="22" t="str">
        <f>IFERROR(VLOOKUP(B207,TOOLSKEEPER!$B$5:$I$1048576,8,0),"")</f>
        <v/>
      </c>
    </row>
    <row r="208" spans="1:47">
      <c r="A208" s="22">
        <f t="shared" ref="A208:A271" si="19">A207+1</f>
        <v>203</v>
      </c>
      <c r="B208" s="21" t="str">
        <f t="shared" si="15"/>
        <v>80003338</v>
      </c>
      <c r="C208" s="21" t="s">
        <v>2458</v>
      </c>
      <c r="D208" s="22"/>
      <c r="E208" s="22" t="s">
        <v>2459</v>
      </c>
      <c r="F208" s="22" t="s">
        <v>1255</v>
      </c>
      <c r="G208" s="22" t="s">
        <v>830</v>
      </c>
      <c r="H208" s="22" t="s">
        <v>328</v>
      </c>
      <c r="I208" s="22" t="s">
        <v>4028</v>
      </c>
      <c r="J208" s="22"/>
      <c r="K208" s="21" t="s">
        <v>4002</v>
      </c>
      <c r="L208" s="21" t="s">
        <v>280</v>
      </c>
      <c r="M208" s="21" t="s">
        <v>4003</v>
      </c>
      <c r="N208" s="21"/>
      <c r="O208" s="17" t="str">
        <f>IFERROR(VLOOKUP(B208,POP!$B$5:$I$1048576,7,0),"")</f>
        <v/>
      </c>
      <c r="P208" s="17" t="str">
        <f>IFERROR(VLOOKUP(B208,POM!$B$5:$I$1048576,7,0),"")</f>
        <v/>
      </c>
      <c r="Q208" s="10" t="str">
        <f>IFERROR(VLOOKUP(B208,POU!$B$5:$I$1048576,7,0),"")</f>
        <v/>
      </c>
      <c r="R208" s="21" t="str">
        <f t="shared" si="16"/>
        <v/>
      </c>
      <c r="S208" s="17" t="str">
        <f>IFERROR(VLOOKUP(B208,'PEMBEKALAN POP'!$B$5:$I$1048576,7,0),"")</f>
        <v/>
      </c>
      <c r="T208" s="22" t="str">
        <f>IFERROR(VLOOKUP(B208,'PEMBEKALAN POP'!$B$5:$I$1048576,8,0),"")</f>
        <v/>
      </c>
      <c r="U208" s="21" t="s">
        <v>3994</v>
      </c>
      <c r="V208" s="17" t="e" cm="1">
        <f t="array" ref="V208">MAX(IF(INDUKSI!$B$5:$B$1048576='Data Training 2022'!B208,INDUKSI!$H$5:$H$1048576))</f>
        <v>#N/A</v>
      </c>
      <c r="W208" s="22" t="str">
        <f>IFERROR(VLOOKUP(B208,INDUKSI!$B$5:$I$1048576,8,0),"")</f>
        <v>LULUS</v>
      </c>
      <c r="X208" s="21" t="s">
        <v>3994</v>
      </c>
      <c r="Y208" s="17" cm="1">
        <f t="array" ref="Y208">MAX(IF(REINDUKSI!$B$5:$B$1048576='Data Training 2022'!B208,REINDUKSI!$H$5:$H$1048576))</f>
        <v>0</v>
      </c>
      <c r="Z208" s="22" t="str">
        <f>IFERROR(VLOOKUP(B208,REINDUKSI!$B$5:$I$1048576,8,0),"")</f>
        <v/>
      </c>
      <c r="AA208" s="22" t="str">
        <f t="shared" si="17"/>
        <v>TARGET</v>
      </c>
      <c r="AB208" s="17" cm="1">
        <f t="array" ref="AB208">MAX(IF(BSA!$B$5:$B$1048576='Data Training 2022'!B208,BSA!$H$5:$H$1048576))</f>
        <v>44713</v>
      </c>
      <c r="AC208" s="22" t="str">
        <f>IFERROR(VLOOKUP(B208,BSA!$B$5:$I$1048576,8,0),"")</f>
        <v>LULUS</v>
      </c>
      <c r="AD208" s="22" t="s">
        <v>3994</v>
      </c>
      <c r="AE208" s="22"/>
      <c r="AF208" s="22"/>
      <c r="AG208" s="22" t="str">
        <f t="shared" si="18"/>
        <v>TARGET</v>
      </c>
      <c r="AH208" s="17" cm="1">
        <f t="array" ref="AH208">MAX(IF(ISOLASI!$B$5:$B$1048576='Data Training 2022'!B208,ISOLASI!$H$5:$H$1048576))</f>
        <v>44660</v>
      </c>
      <c r="AI208" s="22" t="str">
        <f>IFERROR(VLOOKUP(B208,ISOLASI!$B$5:$I$1048576,8,0),"")</f>
        <v>LULUS</v>
      </c>
      <c r="AJ208" s="22"/>
      <c r="AK208" s="17" cm="1">
        <f t="array" ref="AK208">MAX(IF('DEKAT AIR'!$B$5:$B$1048576='Data Training 2022'!B208,'DEKAT AIR'!$H$5:$H$1048576))</f>
        <v>0</v>
      </c>
      <c r="AL208" s="22" t="str">
        <f>IFERROR(VLOOKUP(B208,'DEKAT AIR'!$B$5:$I$1048576,8,0),"")</f>
        <v/>
      </c>
      <c r="AM208" s="22"/>
      <c r="AN208" s="17" cm="1">
        <f t="array" ref="AN208">MAX(IF(KETINGGIAN!$B$5:$B$1048576='Data Training 2022'!B208,KETINGGIAN!$H$5:$H$1048576))</f>
        <v>0</v>
      </c>
      <c r="AO208" s="22" t="str">
        <f>IFERROR(VLOOKUP(B208,KETINGGIAN!$B$5:$I$1048576,8,0),"")</f>
        <v/>
      </c>
      <c r="AP208" s="22"/>
      <c r="AQ208" s="22"/>
      <c r="AR208" s="22"/>
      <c r="AS208" s="22"/>
      <c r="AT208" s="17" cm="1">
        <f t="array" ref="AT208">MAX(IF(TOOLSKEEPER!$B$5:$B$1048576='Data Training 2022'!B208,TOOLSKEEPER!$H$5:$H$1048576))</f>
        <v>0</v>
      </c>
      <c r="AU208" s="22" t="str">
        <f>IFERROR(VLOOKUP(B208,TOOLSKEEPER!$B$5:$I$1048576,8,0),"")</f>
        <v/>
      </c>
    </row>
    <row r="209" spans="1:47">
      <c r="A209" s="22">
        <f t="shared" si="19"/>
        <v>204</v>
      </c>
      <c r="B209" s="21" t="str">
        <f t="shared" si="15"/>
        <v>80003341</v>
      </c>
      <c r="C209" s="21" t="s">
        <v>3118</v>
      </c>
      <c r="D209" s="22"/>
      <c r="E209" s="22" t="s">
        <v>4093</v>
      </c>
      <c r="F209" s="22" t="s">
        <v>1255</v>
      </c>
      <c r="G209" s="22" t="s">
        <v>830</v>
      </c>
      <c r="H209" s="22" t="s">
        <v>328</v>
      </c>
      <c r="I209" s="22" t="s">
        <v>4028</v>
      </c>
      <c r="J209" s="22"/>
      <c r="K209" s="21" t="s">
        <v>4002</v>
      </c>
      <c r="L209" s="21" t="s">
        <v>280</v>
      </c>
      <c r="M209" s="21" t="s">
        <v>4003</v>
      </c>
      <c r="N209" s="21"/>
      <c r="O209" s="17" t="str">
        <f>IFERROR(VLOOKUP(B209,POP!$B$5:$I$1048576,7,0),"")</f>
        <v/>
      </c>
      <c r="P209" s="17" t="str">
        <f>IFERROR(VLOOKUP(B209,POM!$B$5:$I$1048576,7,0),"")</f>
        <v/>
      </c>
      <c r="Q209" s="10" t="str">
        <f>IFERROR(VLOOKUP(B209,POU!$B$5:$I$1048576,7,0),"")</f>
        <v/>
      </c>
      <c r="R209" s="21" t="str">
        <f t="shared" si="16"/>
        <v/>
      </c>
      <c r="S209" s="17" t="str">
        <f>IFERROR(VLOOKUP(B209,'PEMBEKALAN POP'!$B$5:$I$1048576,7,0),"")</f>
        <v/>
      </c>
      <c r="T209" s="22" t="str">
        <f>IFERROR(VLOOKUP(B209,'PEMBEKALAN POP'!$B$5:$I$1048576,8,0),"")</f>
        <v/>
      </c>
      <c r="U209" s="21" t="s">
        <v>3994</v>
      </c>
      <c r="V209" s="17" t="e" cm="1">
        <f t="array" ref="V209">MAX(IF(INDUKSI!$B$5:$B$1048576='Data Training 2022'!B209,INDUKSI!$H$5:$H$1048576))</f>
        <v>#N/A</v>
      </c>
      <c r="W209" s="22" t="str">
        <f>IFERROR(VLOOKUP(B209,INDUKSI!$B$5:$I$1048576,8,0),"")</f>
        <v>LULUS</v>
      </c>
      <c r="X209" s="21" t="s">
        <v>3994</v>
      </c>
      <c r="Y209" s="17" cm="1">
        <f t="array" ref="Y209">MAX(IF(REINDUKSI!$B$5:$B$1048576='Data Training 2022'!B209,REINDUKSI!$H$5:$H$1048576))</f>
        <v>44758</v>
      </c>
      <c r="Z209" s="22" t="str">
        <f>IFERROR(VLOOKUP(B209,REINDUKSI!$B$5:$I$1048576,8,0),"")</f>
        <v>LULUS</v>
      </c>
      <c r="AA209" s="22" t="str">
        <f t="shared" si="17"/>
        <v>TARGET</v>
      </c>
      <c r="AB209" s="17" cm="1">
        <f t="array" ref="AB209">MAX(IF(BSA!$B$5:$B$1048576='Data Training 2022'!B209,BSA!$H$5:$H$1048576))</f>
        <v>0</v>
      </c>
      <c r="AC209" s="22" t="str">
        <f>IFERROR(VLOOKUP(B209,BSA!$B$5:$I$1048576,8,0),"")</f>
        <v/>
      </c>
      <c r="AD209" s="22" t="s">
        <v>3994</v>
      </c>
      <c r="AE209" s="22"/>
      <c r="AF209" s="22"/>
      <c r="AG209" s="22" t="str">
        <f t="shared" si="18"/>
        <v>TARGET</v>
      </c>
      <c r="AH209" s="17" cm="1">
        <f t="array" ref="AH209">MAX(IF(ISOLASI!$B$5:$B$1048576='Data Training 2022'!B209,ISOLASI!$H$5:$H$1048576))</f>
        <v>44660</v>
      </c>
      <c r="AI209" s="22" t="str">
        <f>IFERROR(VLOOKUP(B209,ISOLASI!$B$5:$I$1048576,8,0),"")</f>
        <v>LULUS</v>
      </c>
      <c r="AJ209" s="22"/>
      <c r="AK209" s="17" cm="1">
        <f t="array" ref="AK209">MAX(IF('DEKAT AIR'!$B$5:$B$1048576='Data Training 2022'!B209,'DEKAT AIR'!$H$5:$H$1048576))</f>
        <v>0</v>
      </c>
      <c r="AL209" s="22" t="str">
        <f>IFERROR(VLOOKUP(B209,'DEKAT AIR'!$B$5:$I$1048576,8,0),"")</f>
        <v/>
      </c>
      <c r="AM209" s="22"/>
      <c r="AN209" s="17" cm="1">
        <f t="array" ref="AN209">MAX(IF(KETINGGIAN!$B$5:$B$1048576='Data Training 2022'!B209,KETINGGIAN!$H$5:$H$1048576))</f>
        <v>0</v>
      </c>
      <c r="AO209" s="22" t="str">
        <f>IFERROR(VLOOKUP(B209,KETINGGIAN!$B$5:$I$1048576,8,0),"")</f>
        <v/>
      </c>
      <c r="AP209" s="22"/>
      <c r="AQ209" s="22"/>
      <c r="AR209" s="22"/>
      <c r="AS209" s="22"/>
      <c r="AT209" s="17" cm="1">
        <f t="array" ref="AT209">MAX(IF(TOOLSKEEPER!$B$5:$B$1048576='Data Training 2022'!B209,TOOLSKEEPER!$H$5:$H$1048576))</f>
        <v>0</v>
      </c>
      <c r="AU209" s="22" t="str">
        <f>IFERROR(VLOOKUP(B209,TOOLSKEEPER!$B$5:$I$1048576,8,0),"")</f>
        <v/>
      </c>
    </row>
    <row r="210" spans="1:47">
      <c r="A210" s="22">
        <f t="shared" si="19"/>
        <v>205</v>
      </c>
      <c r="B210" s="21" t="str">
        <f t="shared" si="15"/>
        <v>80003343</v>
      </c>
      <c r="C210" s="21" t="s">
        <v>1425</v>
      </c>
      <c r="D210" s="22"/>
      <c r="E210" s="22" t="s">
        <v>1426</v>
      </c>
      <c r="F210" s="22" t="s">
        <v>1255</v>
      </c>
      <c r="G210" s="22" t="s">
        <v>830</v>
      </c>
      <c r="H210" s="22" t="s">
        <v>328</v>
      </c>
      <c r="I210" s="22" t="s">
        <v>4028</v>
      </c>
      <c r="J210" s="22"/>
      <c r="K210" s="21" t="s">
        <v>4002</v>
      </c>
      <c r="L210" s="21" t="s">
        <v>280</v>
      </c>
      <c r="M210" s="21" t="s">
        <v>4003</v>
      </c>
      <c r="N210" s="21"/>
      <c r="O210" s="17" t="str">
        <f>IFERROR(VLOOKUP(B210,POP!$B$5:$I$1048576,7,0),"")</f>
        <v/>
      </c>
      <c r="P210" s="17" t="str">
        <f>IFERROR(VLOOKUP(B210,POM!$B$5:$I$1048576,7,0),"")</f>
        <v/>
      </c>
      <c r="Q210" s="10" t="str">
        <f>IFERROR(VLOOKUP(B210,POU!$B$5:$I$1048576,7,0),"")</f>
        <v/>
      </c>
      <c r="R210" s="21" t="str">
        <f t="shared" si="16"/>
        <v/>
      </c>
      <c r="S210" s="17" t="str">
        <f>IFERROR(VLOOKUP(B210,'PEMBEKALAN POP'!$B$5:$I$1048576,7,0),"")</f>
        <v/>
      </c>
      <c r="T210" s="22" t="str">
        <f>IFERROR(VLOOKUP(B210,'PEMBEKALAN POP'!$B$5:$I$1048576,8,0),"")</f>
        <v/>
      </c>
      <c r="U210" s="21" t="s">
        <v>3994</v>
      </c>
      <c r="V210" s="17" t="e" cm="1">
        <f t="array" ref="V210">MAX(IF(INDUKSI!$B$5:$B$1048576='Data Training 2022'!B210,INDUKSI!$H$5:$H$1048576))</f>
        <v>#N/A</v>
      </c>
      <c r="W210" s="22" t="str">
        <f>IFERROR(VLOOKUP(B210,INDUKSI!$B$5:$I$1048576,8,0),"")</f>
        <v>LULUS</v>
      </c>
      <c r="X210" s="21" t="s">
        <v>3994</v>
      </c>
      <c r="Y210" s="17" cm="1">
        <f t="array" ref="Y210">MAX(IF(REINDUKSI!$B$5:$B$1048576='Data Training 2022'!B210,REINDUKSI!$H$5:$H$1048576))</f>
        <v>0</v>
      </c>
      <c r="Z210" s="22" t="str">
        <f>IFERROR(VLOOKUP(B210,REINDUKSI!$B$5:$I$1048576,8,0),"")</f>
        <v/>
      </c>
      <c r="AA210" s="22" t="str">
        <f t="shared" si="17"/>
        <v>TARGET</v>
      </c>
      <c r="AB210" s="17" cm="1">
        <f t="array" ref="AB210">MAX(IF(BSA!$B$5:$B$1048576='Data Training 2022'!B210,BSA!$H$5:$H$1048576))</f>
        <v>44713</v>
      </c>
      <c r="AC210" s="22" t="str">
        <f>IFERROR(VLOOKUP(B210,BSA!$B$5:$I$1048576,8,0),"")</f>
        <v>LULUS</v>
      </c>
      <c r="AD210" s="22" t="s">
        <v>3994</v>
      </c>
      <c r="AE210" s="22"/>
      <c r="AF210" s="22"/>
      <c r="AG210" s="22" t="str">
        <f t="shared" si="18"/>
        <v>TARGET</v>
      </c>
      <c r="AH210" s="17" cm="1">
        <f t="array" ref="AH210">MAX(IF(ISOLASI!$B$5:$B$1048576='Data Training 2022'!B210,ISOLASI!$H$5:$H$1048576))</f>
        <v>44667</v>
      </c>
      <c r="AI210" s="22" t="str">
        <f>IFERROR(VLOOKUP(B210,ISOLASI!$B$5:$I$1048576,8,0),"")</f>
        <v>LULUS</v>
      </c>
      <c r="AJ210" s="22"/>
      <c r="AK210" s="17" cm="1">
        <f t="array" ref="AK210">MAX(IF('DEKAT AIR'!$B$5:$B$1048576='Data Training 2022'!B210,'DEKAT AIR'!$H$5:$H$1048576))</f>
        <v>0</v>
      </c>
      <c r="AL210" s="22" t="str">
        <f>IFERROR(VLOOKUP(B210,'DEKAT AIR'!$B$5:$I$1048576,8,0),"")</f>
        <v/>
      </c>
      <c r="AM210" s="22"/>
      <c r="AN210" s="17" cm="1">
        <f t="array" ref="AN210">MAX(IF(KETINGGIAN!$B$5:$B$1048576='Data Training 2022'!B210,KETINGGIAN!$H$5:$H$1048576))</f>
        <v>0</v>
      </c>
      <c r="AO210" s="22" t="str">
        <f>IFERROR(VLOOKUP(B210,KETINGGIAN!$B$5:$I$1048576,8,0),"")</f>
        <v/>
      </c>
      <c r="AP210" s="22"/>
      <c r="AQ210" s="22"/>
      <c r="AR210" s="22"/>
      <c r="AS210" s="22"/>
      <c r="AT210" s="17" cm="1">
        <f t="array" ref="AT210">MAX(IF(TOOLSKEEPER!$B$5:$B$1048576='Data Training 2022'!B210,TOOLSKEEPER!$H$5:$H$1048576))</f>
        <v>0</v>
      </c>
      <c r="AU210" s="22" t="str">
        <f>IFERROR(VLOOKUP(B210,TOOLSKEEPER!$B$5:$I$1048576,8,0),"")</f>
        <v/>
      </c>
    </row>
    <row r="211" spans="1:47">
      <c r="A211" s="22">
        <f t="shared" si="19"/>
        <v>206</v>
      </c>
      <c r="B211" s="21" t="str">
        <f t="shared" si="15"/>
        <v>80003549</v>
      </c>
      <c r="C211" s="21" t="s">
        <v>2749</v>
      </c>
      <c r="D211" s="22"/>
      <c r="E211" s="22" t="s">
        <v>2750</v>
      </c>
      <c r="F211" s="22" t="s">
        <v>1255</v>
      </c>
      <c r="G211" s="22" t="s">
        <v>830</v>
      </c>
      <c r="H211" s="22" t="s">
        <v>328</v>
      </c>
      <c r="I211" s="22" t="s">
        <v>4028</v>
      </c>
      <c r="J211" s="22"/>
      <c r="K211" s="21" t="s">
        <v>4002</v>
      </c>
      <c r="L211" s="21" t="s">
        <v>280</v>
      </c>
      <c r="M211" s="21" t="s">
        <v>4003</v>
      </c>
      <c r="N211" s="21"/>
      <c r="O211" s="17" t="str">
        <f>IFERROR(VLOOKUP(B211,POP!$B$5:$I$1048576,7,0),"")</f>
        <v/>
      </c>
      <c r="P211" s="17" t="str">
        <f>IFERROR(VLOOKUP(B211,POM!$B$5:$I$1048576,7,0),"")</f>
        <v/>
      </c>
      <c r="Q211" s="10" t="str">
        <f>IFERROR(VLOOKUP(B211,POU!$B$5:$I$1048576,7,0),"")</f>
        <v/>
      </c>
      <c r="R211" s="21" t="str">
        <f t="shared" si="16"/>
        <v/>
      </c>
      <c r="S211" s="17" t="str">
        <f>IFERROR(VLOOKUP(B211,'PEMBEKALAN POP'!$B$5:$I$1048576,7,0),"")</f>
        <v/>
      </c>
      <c r="T211" s="22" t="str">
        <f>IFERROR(VLOOKUP(B211,'PEMBEKALAN POP'!$B$5:$I$1048576,8,0),"")</f>
        <v/>
      </c>
      <c r="U211" s="21" t="s">
        <v>3994</v>
      </c>
      <c r="V211" s="17" t="e" cm="1">
        <f t="array" ref="V211">MAX(IF(INDUKSI!$B$5:$B$1048576='Data Training 2022'!B211,INDUKSI!$H$5:$H$1048576))</f>
        <v>#N/A</v>
      </c>
      <c r="W211" s="22" t="str">
        <f>IFERROR(VLOOKUP(B211,INDUKSI!$B$5:$I$1048576,8,0),"")</f>
        <v/>
      </c>
      <c r="X211" s="21" t="s">
        <v>3994</v>
      </c>
      <c r="Y211" s="17" cm="1">
        <f t="array" ref="Y211">MAX(IF(REINDUKSI!$B$5:$B$1048576='Data Training 2022'!B211,REINDUKSI!$H$5:$H$1048576))</f>
        <v>0</v>
      </c>
      <c r="Z211" s="22" t="str">
        <f>IFERROR(VLOOKUP(B211,REINDUKSI!$B$5:$I$1048576,8,0),"")</f>
        <v/>
      </c>
      <c r="AA211" s="22" t="str">
        <f t="shared" si="17"/>
        <v>TARGET</v>
      </c>
      <c r="AB211" s="17" cm="1">
        <f t="array" ref="AB211">MAX(IF(BSA!$B$5:$B$1048576='Data Training 2022'!B211,BSA!$H$5:$H$1048576))</f>
        <v>0</v>
      </c>
      <c r="AC211" s="22" t="str">
        <f>IFERROR(VLOOKUP(B211,BSA!$B$5:$I$1048576,8,0),"")</f>
        <v/>
      </c>
      <c r="AD211" s="22" t="s">
        <v>3994</v>
      </c>
      <c r="AE211" s="22"/>
      <c r="AF211" s="22"/>
      <c r="AG211" s="22" t="str">
        <f t="shared" si="18"/>
        <v>TARGET</v>
      </c>
      <c r="AH211" s="17" cm="1">
        <f t="array" ref="AH211">MAX(IF(ISOLASI!$B$5:$B$1048576='Data Training 2022'!B211,ISOLASI!$H$5:$H$1048576))</f>
        <v>44660</v>
      </c>
      <c r="AI211" s="22" t="str">
        <f>IFERROR(VLOOKUP(B211,ISOLASI!$B$5:$I$1048576,8,0),"")</f>
        <v>LULUS</v>
      </c>
      <c r="AJ211" s="22"/>
      <c r="AK211" s="17" cm="1">
        <f t="array" ref="AK211">MAX(IF('DEKAT AIR'!$B$5:$B$1048576='Data Training 2022'!B211,'DEKAT AIR'!$H$5:$H$1048576))</f>
        <v>0</v>
      </c>
      <c r="AL211" s="22" t="str">
        <f>IFERROR(VLOOKUP(B211,'DEKAT AIR'!$B$5:$I$1048576,8,0),"")</f>
        <v/>
      </c>
      <c r="AM211" s="22"/>
      <c r="AN211" s="17" cm="1">
        <f t="array" ref="AN211">MAX(IF(KETINGGIAN!$B$5:$B$1048576='Data Training 2022'!B211,KETINGGIAN!$H$5:$H$1048576))</f>
        <v>0</v>
      </c>
      <c r="AO211" s="22" t="str">
        <f>IFERROR(VLOOKUP(B211,KETINGGIAN!$B$5:$I$1048576,8,0),"")</f>
        <v/>
      </c>
      <c r="AP211" s="22"/>
      <c r="AQ211" s="22"/>
      <c r="AR211" s="22"/>
      <c r="AS211" s="22"/>
      <c r="AT211" s="17" cm="1">
        <f t="array" ref="AT211">MAX(IF(TOOLSKEEPER!$B$5:$B$1048576='Data Training 2022'!B211,TOOLSKEEPER!$H$5:$H$1048576))</f>
        <v>0</v>
      </c>
      <c r="AU211" s="22" t="str">
        <f>IFERROR(VLOOKUP(B211,TOOLSKEEPER!$B$5:$I$1048576,8,0),"")</f>
        <v/>
      </c>
    </row>
    <row r="212" spans="1:47">
      <c r="A212" s="22">
        <f t="shared" si="19"/>
        <v>207</v>
      </c>
      <c r="B212" s="21" t="str">
        <f t="shared" si="15"/>
        <v>80003875</v>
      </c>
      <c r="C212" s="21" t="s">
        <v>1410</v>
      </c>
      <c r="D212" s="22"/>
      <c r="E212" s="22" t="s">
        <v>1411</v>
      </c>
      <c r="F212" s="22" t="s">
        <v>1255</v>
      </c>
      <c r="G212" s="22" t="s">
        <v>830</v>
      </c>
      <c r="H212" s="22" t="s">
        <v>328</v>
      </c>
      <c r="I212" s="22" t="s">
        <v>4024</v>
      </c>
      <c r="J212" s="22"/>
      <c r="K212" s="21" t="s">
        <v>4002</v>
      </c>
      <c r="L212" s="21" t="s">
        <v>280</v>
      </c>
      <c r="M212" s="21" t="s">
        <v>4003</v>
      </c>
      <c r="N212" s="21"/>
      <c r="O212" s="17" t="str">
        <f>IFERROR(VLOOKUP(B212,POP!$B$5:$I$1048576,7,0),"")</f>
        <v/>
      </c>
      <c r="P212" s="17" t="str">
        <f>IFERROR(VLOOKUP(B212,POM!$B$5:$I$1048576,7,0),"")</f>
        <v/>
      </c>
      <c r="Q212" s="10" t="str">
        <f>IFERROR(VLOOKUP(B212,POU!$B$5:$I$1048576,7,0),"")</f>
        <v/>
      </c>
      <c r="R212" s="21" t="str">
        <f t="shared" si="16"/>
        <v/>
      </c>
      <c r="S212" s="17" t="str">
        <f>IFERROR(VLOOKUP(B212,'PEMBEKALAN POP'!$B$5:$I$1048576,7,0),"")</f>
        <v/>
      </c>
      <c r="T212" s="22" t="str">
        <f>IFERROR(VLOOKUP(B212,'PEMBEKALAN POP'!$B$5:$I$1048576,8,0),"")</f>
        <v/>
      </c>
      <c r="U212" s="21" t="s">
        <v>3994</v>
      </c>
      <c r="V212" s="17" t="e" cm="1">
        <f t="array" ref="V212">MAX(IF(INDUKSI!$B$5:$B$1048576='Data Training 2022'!B212,INDUKSI!$H$5:$H$1048576))</f>
        <v>#N/A</v>
      </c>
      <c r="W212" s="22" t="str">
        <f>IFERROR(VLOOKUP(B212,INDUKSI!$B$5:$I$1048576,8,0),"")</f>
        <v>LULUS</v>
      </c>
      <c r="X212" s="21" t="s">
        <v>3994</v>
      </c>
      <c r="Y212" s="17" cm="1">
        <f t="array" ref="Y212">MAX(IF(REINDUKSI!$B$5:$B$1048576='Data Training 2022'!B212,REINDUKSI!$H$5:$H$1048576))</f>
        <v>44768</v>
      </c>
      <c r="Z212" s="22" t="str">
        <f>IFERROR(VLOOKUP(B212,REINDUKSI!$B$5:$I$1048576,8,0),"")</f>
        <v>LULUS</v>
      </c>
      <c r="AA212" s="22" t="str">
        <f t="shared" si="17"/>
        <v>TARGET</v>
      </c>
      <c r="AB212" s="17" cm="1">
        <f t="array" ref="AB212">MAX(IF(BSA!$B$5:$B$1048576='Data Training 2022'!B212,BSA!$H$5:$H$1048576))</f>
        <v>0</v>
      </c>
      <c r="AC212" s="22" t="str">
        <f>IFERROR(VLOOKUP(B212,BSA!$B$5:$I$1048576,8,0),"")</f>
        <v/>
      </c>
      <c r="AD212" s="22" t="s">
        <v>3994</v>
      </c>
      <c r="AE212" s="22"/>
      <c r="AF212" s="22"/>
      <c r="AG212" s="22" t="str">
        <f t="shared" si="18"/>
        <v>TARGET</v>
      </c>
      <c r="AH212" s="17" cm="1">
        <f t="array" ref="AH212">MAX(IF(ISOLASI!$B$5:$B$1048576='Data Training 2022'!B212,ISOLASI!$H$5:$H$1048576))</f>
        <v>44695</v>
      </c>
      <c r="AI212" s="22" t="str">
        <f>IFERROR(VLOOKUP(B212,ISOLASI!$B$5:$I$1048576,8,0),"")</f>
        <v>LULUS</v>
      </c>
      <c r="AJ212" s="22"/>
      <c r="AK212" s="17" cm="1">
        <f t="array" ref="AK212">MAX(IF('DEKAT AIR'!$B$5:$B$1048576='Data Training 2022'!B212,'DEKAT AIR'!$H$5:$H$1048576))</f>
        <v>0</v>
      </c>
      <c r="AL212" s="22" t="str">
        <f>IFERROR(VLOOKUP(B212,'DEKAT AIR'!$B$5:$I$1048576,8,0),"")</f>
        <v/>
      </c>
      <c r="AM212" s="22"/>
      <c r="AN212" s="17" cm="1">
        <f t="array" ref="AN212">MAX(IF(KETINGGIAN!$B$5:$B$1048576='Data Training 2022'!B212,KETINGGIAN!$H$5:$H$1048576))</f>
        <v>0</v>
      </c>
      <c r="AO212" s="22" t="str">
        <f>IFERROR(VLOOKUP(B212,KETINGGIAN!$B$5:$I$1048576,8,0),"")</f>
        <v/>
      </c>
      <c r="AP212" s="22"/>
      <c r="AQ212" s="22"/>
      <c r="AR212" s="22"/>
      <c r="AS212" s="22"/>
      <c r="AT212" s="17" cm="1">
        <f t="array" ref="AT212">MAX(IF(TOOLSKEEPER!$B$5:$B$1048576='Data Training 2022'!B212,TOOLSKEEPER!$H$5:$H$1048576))</f>
        <v>0</v>
      </c>
      <c r="AU212" s="22" t="str">
        <f>IFERROR(VLOOKUP(B212,TOOLSKEEPER!$B$5:$I$1048576,8,0),"")</f>
        <v/>
      </c>
    </row>
    <row r="213" spans="1:47">
      <c r="A213" s="22">
        <f t="shared" si="19"/>
        <v>208</v>
      </c>
      <c r="B213" s="21" t="str">
        <f t="shared" si="15"/>
        <v>80003878</v>
      </c>
      <c r="C213" s="21" t="s">
        <v>1416</v>
      </c>
      <c r="D213" s="22"/>
      <c r="E213" s="22" t="s">
        <v>1417</v>
      </c>
      <c r="F213" s="22" t="s">
        <v>1255</v>
      </c>
      <c r="G213" s="22" t="s">
        <v>830</v>
      </c>
      <c r="H213" s="22" t="s">
        <v>328</v>
      </c>
      <c r="I213" s="22" t="s">
        <v>4028</v>
      </c>
      <c r="J213" s="22"/>
      <c r="K213" s="21" t="s">
        <v>4002</v>
      </c>
      <c r="L213" s="21" t="s">
        <v>280</v>
      </c>
      <c r="M213" s="21" t="s">
        <v>4003</v>
      </c>
      <c r="N213" s="21"/>
      <c r="O213" s="17" t="str">
        <f>IFERROR(VLOOKUP(B213,POP!$B$5:$I$1048576,7,0),"")</f>
        <v/>
      </c>
      <c r="P213" s="17" t="str">
        <f>IFERROR(VLOOKUP(B213,POM!$B$5:$I$1048576,7,0),"")</f>
        <v/>
      </c>
      <c r="Q213" s="10" t="str">
        <f>IFERROR(VLOOKUP(B213,POU!$B$5:$I$1048576,7,0),"")</f>
        <v/>
      </c>
      <c r="R213" s="21" t="str">
        <f t="shared" si="16"/>
        <v/>
      </c>
      <c r="S213" s="17" t="str">
        <f>IFERROR(VLOOKUP(B213,'PEMBEKALAN POP'!$B$5:$I$1048576,7,0),"")</f>
        <v/>
      </c>
      <c r="T213" s="22" t="str">
        <f>IFERROR(VLOOKUP(B213,'PEMBEKALAN POP'!$B$5:$I$1048576,8,0),"")</f>
        <v/>
      </c>
      <c r="U213" s="21" t="s">
        <v>3994</v>
      </c>
      <c r="V213" s="17" t="e" cm="1">
        <f t="array" ref="V213">MAX(IF(INDUKSI!$B$5:$B$1048576='Data Training 2022'!B213,INDUKSI!$H$5:$H$1048576))</f>
        <v>#N/A</v>
      </c>
      <c r="W213" s="22" t="str">
        <f>IFERROR(VLOOKUP(B213,INDUKSI!$B$5:$I$1048576,8,0),"")</f>
        <v>LULUS</v>
      </c>
      <c r="X213" s="21" t="s">
        <v>3994</v>
      </c>
      <c r="Y213" s="17" cm="1">
        <f t="array" ref="Y213">MAX(IF(REINDUKSI!$B$5:$B$1048576='Data Training 2022'!B213,REINDUKSI!$H$5:$H$1048576))</f>
        <v>0</v>
      </c>
      <c r="Z213" s="22" t="str">
        <f>IFERROR(VLOOKUP(B213,REINDUKSI!$B$5:$I$1048576,8,0),"")</f>
        <v/>
      </c>
      <c r="AA213" s="22" t="str">
        <f t="shared" si="17"/>
        <v>TARGET</v>
      </c>
      <c r="AB213" s="17" cm="1">
        <f t="array" ref="AB213">MAX(IF(BSA!$B$5:$B$1048576='Data Training 2022'!B213,BSA!$H$5:$H$1048576))</f>
        <v>44731</v>
      </c>
      <c r="AC213" s="22" t="str">
        <f>IFERROR(VLOOKUP(B213,BSA!$B$5:$I$1048576,8,0),"")</f>
        <v>LULUS</v>
      </c>
      <c r="AD213" s="22" t="s">
        <v>3994</v>
      </c>
      <c r="AE213" s="22"/>
      <c r="AF213" s="22"/>
      <c r="AG213" s="22" t="str">
        <f t="shared" si="18"/>
        <v>TARGET</v>
      </c>
      <c r="AH213" s="17" cm="1">
        <f t="array" ref="AH213">MAX(IF(ISOLASI!$B$5:$B$1048576='Data Training 2022'!B213,ISOLASI!$H$5:$H$1048576))</f>
        <v>44705</v>
      </c>
      <c r="AI213" s="22" t="str">
        <f>IFERROR(VLOOKUP(B213,ISOLASI!$B$5:$I$1048576,8,0),"")</f>
        <v>LULUS</v>
      </c>
      <c r="AJ213" s="22"/>
      <c r="AK213" s="17" cm="1">
        <f t="array" ref="AK213">MAX(IF('DEKAT AIR'!$B$5:$B$1048576='Data Training 2022'!B213,'DEKAT AIR'!$H$5:$H$1048576))</f>
        <v>0</v>
      </c>
      <c r="AL213" s="22" t="str">
        <f>IFERROR(VLOOKUP(B213,'DEKAT AIR'!$B$5:$I$1048576,8,0),"")</f>
        <v/>
      </c>
      <c r="AM213" s="22"/>
      <c r="AN213" s="17" cm="1">
        <f t="array" ref="AN213">MAX(IF(KETINGGIAN!$B$5:$B$1048576='Data Training 2022'!B213,KETINGGIAN!$H$5:$H$1048576))</f>
        <v>0</v>
      </c>
      <c r="AO213" s="22" t="str">
        <f>IFERROR(VLOOKUP(B213,KETINGGIAN!$B$5:$I$1048576,8,0),"")</f>
        <v/>
      </c>
      <c r="AP213" s="22"/>
      <c r="AQ213" s="22"/>
      <c r="AR213" s="22"/>
      <c r="AS213" s="22"/>
      <c r="AT213" s="17" cm="1">
        <f t="array" ref="AT213">MAX(IF(TOOLSKEEPER!$B$5:$B$1048576='Data Training 2022'!B213,TOOLSKEEPER!$H$5:$H$1048576))</f>
        <v>0</v>
      </c>
      <c r="AU213" s="22" t="str">
        <f>IFERROR(VLOOKUP(B213,TOOLSKEEPER!$B$5:$I$1048576,8,0),"")</f>
        <v/>
      </c>
    </row>
    <row r="214" spans="1:47">
      <c r="A214" s="22">
        <f t="shared" si="19"/>
        <v>209</v>
      </c>
      <c r="B214" s="21" t="str">
        <f t="shared" si="15"/>
        <v>80003950</v>
      </c>
      <c r="C214" s="21" t="s">
        <v>1589</v>
      </c>
      <c r="D214" s="22"/>
      <c r="E214" s="22" t="s">
        <v>1590</v>
      </c>
      <c r="F214" s="22" t="s">
        <v>1255</v>
      </c>
      <c r="G214" s="22" t="s">
        <v>830</v>
      </c>
      <c r="H214" s="22" t="s">
        <v>328</v>
      </c>
      <c r="I214" s="22" t="s">
        <v>4028</v>
      </c>
      <c r="J214" s="22"/>
      <c r="K214" s="21" t="s">
        <v>4002</v>
      </c>
      <c r="L214" s="21" t="s">
        <v>280</v>
      </c>
      <c r="M214" s="21" t="s">
        <v>4003</v>
      </c>
      <c r="N214" s="21"/>
      <c r="O214" s="17" t="str">
        <f>IFERROR(VLOOKUP(B214,POP!$B$5:$I$1048576,7,0),"")</f>
        <v/>
      </c>
      <c r="P214" s="17" t="str">
        <f>IFERROR(VLOOKUP(B214,POM!$B$5:$I$1048576,7,0),"")</f>
        <v/>
      </c>
      <c r="Q214" s="10" t="str">
        <f>IFERROR(VLOOKUP(B214,POU!$B$5:$I$1048576,7,0),"")</f>
        <v/>
      </c>
      <c r="R214" s="21" t="str">
        <f t="shared" si="16"/>
        <v/>
      </c>
      <c r="S214" s="17" t="str">
        <f>IFERROR(VLOOKUP(B214,'PEMBEKALAN POP'!$B$5:$I$1048576,7,0),"")</f>
        <v/>
      </c>
      <c r="T214" s="22" t="str">
        <f>IFERROR(VLOOKUP(B214,'PEMBEKALAN POP'!$B$5:$I$1048576,8,0),"")</f>
        <v/>
      </c>
      <c r="U214" s="21" t="s">
        <v>3994</v>
      </c>
      <c r="V214" s="17" t="e" cm="1">
        <f t="array" ref="V214">MAX(IF(INDUKSI!$B$5:$B$1048576='Data Training 2022'!B214,INDUKSI!$H$5:$H$1048576))</f>
        <v>#N/A</v>
      </c>
      <c r="W214" s="22" t="str">
        <f>IFERROR(VLOOKUP(B214,INDUKSI!$B$5:$I$1048576,8,0),"")</f>
        <v>LULUS</v>
      </c>
      <c r="X214" s="21" t="s">
        <v>3994</v>
      </c>
      <c r="Y214" s="17" cm="1">
        <f t="array" ref="Y214">MAX(IF(REINDUKSI!$B$5:$B$1048576='Data Training 2022'!B214,REINDUKSI!$H$5:$H$1048576))</f>
        <v>0</v>
      </c>
      <c r="Z214" s="22" t="str">
        <f>IFERROR(VLOOKUP(B214,REINDUKSI!$B$5:$I$1048576,8,0),"")</f>
        <v/>
      </c>
      <c r="AA214" s="22" t="str">
        <f t="shared" si="17"/>
        <v>TARGET</v>
      </c>
      <c r="AB214" s="17" cm="1">
        <f t="array" ref="AB214">MAX(IF(BSA!$B$5:$B$1048576='Data Training 2022'!B214,BSA!$H$5:$H$1048576))</f>
        <v>44731</v>
      </c>
      <c r="AC214" s="22" t="str">
        <f>IFERROR(VLOOKUP(B214,BSA!$B$5:$I$1048576,8,0),"")</f>
        <v>LULUS</v>
      </c>
      <c r="AD214" s="22" t="s">
        <v>3994</v>
      </c>
      <c r="AE214" s="22"/>
      <c r="AF214" s="22"/>
      <c r="AG214" s="22" t="str">
        <f t="shared" si="18"/>
        <v>TARGET</v>
      </c>
      <c r="AH214" s="17" cm="1">
        <f t="array" ref="AH214">MAX(IF(ISOLASI!$B$5:$B$1048576='Data Training 2022'!B214,ISOLASI!$H$5:$H$1048576))</f>
        <v>44702</v>
      </c>
      <c r="AI214" s="22" t="str">
        <f>IFERROR(VLOOKUP(B214,ISOLASI!$B$5:$I$1048576,8,0),"")</f>
        <v>LULUS</v>
      </c>
      <c r="AJ214" s="22"/>
      <c r="AK214" s="17" cm="1">
        <f t="array" ref="AK214">MAX(IF('DEKAT AIR'!$B$5:$B$1048576='Data Training 2022'!B214,'DEKAT AIR'!$H$5:$H$1048576))</f>
        <v>0</v>
      </c>
      <c r="AL214" s="22" t="str">
        <f>IFERROR(VLOOKUP(B214,'DEKAT AIR'!$B$5:$I$1048576,8,0),"")</f>
        <v/>
      </c>
      <c r="AM214" s="22"/>
      <c r="AN214" s="17" cm="1">
        <f t="array" ref="AN214">MAX(IF(KETINGGIAN!$B$5:$B$1048576='Data Training 2022'!B214,KETINGGIAN!$H$5:$H$1048576))</f>
        <v>0</v>
      </c>
      <c r="AO214" s="22" t="str">
        <f>IFERROR(VLOOKUP(B214,KETINGGIAN!$B$5:$I$1048576,8,0),"")</f>
        <v/>
      </c>
      <c r="AP214" s="22"/>
      <c r="AQ214" s="22"/>
      <c r="AR214" s="22"/>
      <c r="AS214" s="22"/>
      <c r="AT214" s="17" cm="1">
        <f t="array" ref="AT214">MAX(IF(TOOLSKEEPER!$B$5:$B$1048576='Data Training 2022'!B214,TOOLSKEEPER!$H$5:$H$1048576))</f>
        <v>0</v>
      </c>
      <c r="AU214" s="22" t="str">
        <f>IFERROR(VLOOKUP(B214,TOOLSKEEPER!$B$5:$I$1048576,8,0),"")</f>
        <v/>
      </c>
    </row>
    <row r="215" spans="1:47">
      <c r="A215" s="22">
        <f t="shared" si="19"/>
        <v>210</v>
      </c>
      <c r="B215" s="21" t="str">
        <f t="shared" si="15"/>
        <v>80004031</v>
      </c>
      <c r="C215" s="21" t="s">
        <v>2423</v>
      </c>
      <c r="D215" s="22"/>
      <c r="E215" s="22" t="s">
        <v>2424</v>
      </c>
      <c r="F215" s="22" t="s">
        <v>1255</v>
      </c>
      <c r="G215" s="22" t="s">
        <v>830</v>
      </c>
      <c r="H215" s="22" t="s">
        <v>328</v>
      </c>
      <c r="I215" s="22" t="s">
        <v>4024</v>
      </c>
      <c r="J215" s="22"/>
      <c r="K215" s="21" t="s">
        <v>4002</v>
      </c>
      <c r="L215" s="21" t="s">
        <v>280</v>
      </c>
      <c r="M215" s="21" t="s">
        <v>4003</v>
      </c>
      <c r="N215" s="21"/>
      <c r="O215" s="17" t="str">
        <f>IFERROR(VLOOKUP(B215,POP!$B$5:$I$1048576,7,0),"")</f>
        <v/>
      </c>
      <c r="P215" s="17" t="str">
        <f>IFERROR(VLOOKUP(B215,POM!$B$5:$I$1048576,7,0),"")</f>
        <v/>
      </c>
      <c r="Q215" s="10" t="str">
        <f>IFERROR(VLOOKUP(B215,POU!$B$5:$I$1048576,7,0),"")</f>
        <v/>
      </c>
      <c r="R215" s="21" t="str">
        <f t="shared" si="16"/>
        <v/>
      </c>
      <c r="S215" s="17" t="str">
        <f>IFERROR(VLOOKUP(B215,'PEMBEKALAN POP'!$B$5:$I$1048576,7,0),"")</f>
        <v/>
      </c>
      <c r="T215" s="22" t="str">
        <f>IFERROR(VLOOKUP(B215,'PEMBEKALAN POP'!$B$5:$I$1048576,8,0),"")</f>
        <v/>
      </c>
      <c r="U215" s="21" t="s">
        <v>3994</v>
      </c>
      <c r="V215" s="17" t="e" cm="1">
        <f t="array" ref="V215">MAX(IF(INDUKSI!$B$5:$B$1048576='Data Training 2022'!B215,INDUKSI!$H$5:$H$1048576))</f>
        <v>#N/A</v>
      </c>
      <c r="W215" s="22" t="str">
        <f>IFERROR(VLOOKUP(B215,INDUKSI!$B$5:$I$1048576,8,0),"")</f>
        <v>LULUS</v>
      </c>
      <c r="X215" s="21" t="s">
        <v>3994</v>
      </c>
      <c r="Y215" s="17" cm="1">
        <f t="array" ref="Y215">MAX(IF(REINDUKSI!$B$5:$B$1048576='Data Training 2022'!B215,REINDUKSI!$H$5:$H$1048576))</f>
        <v>44771</v>
      </c>
      <c r="Z215" s="22" t="str">
        <f>IFERROR(VLOOKUP(B215,REINDUKSI!$B$5:$I$1048576,8,0),"")</f>
        <v>LULUS</v>
      </c>
      <c r="AA215" s="22" t="str">
        <f t="shared" si="17"/>
        <v>TARGET</v>
      </c>
      <c r="AB215" s="17" cm="1">
        <f t="array" ref="AB215">MAX(IF(BSA!$B$5:$B$1048576='Data Training 2022'!B215,BSA!$H$5:$H$1048576))</f>
        <v>0</v>
      </c>
      <c r="AC215" s="22" t="str">
        <f>IFERROR(VLOOKUP(B215,BSA!$B$5:$I$1048576,8,0),"")</f>
        <v/>
      </c>
      <c r="AD215" s="22" t="s">
        <v>3994</v>
      </c>
      <c r="AE215" s="22"/>
      <c r="AF215" s="22"/>
      <c r="AG215" s="22" t="str">
        <f t="shared" si="18"/>
        <v>TARGET</v>
      </c>
      <c r="AH215" s="17" cm="1">
        <f t="array" ref="AH215">MAX(IF(ISOLASI!$B$5:$B$1048576='Data Training 2022'!B215,ISOLASI!$H$5:$H$1048576))</f>
        <v>44705</v>
      </c>
      <c r="AI215" s="22" t="str">
        <f>IFERROR(VLOOKUP(B215,ISOLASI!$B$5:$I$1048576,8,0),"")</f>
        <v>LULUS</v>
      </c>
      <c r="AJ215" s="22"/>
      <c r="AK215" s="17" cm="1">
        <f t="array" ref="AK215">MAX(IF('DEKAT AIR'!$B$5:$B$1048576='Data Training 2022'!B215,'DEKAT AIR'!$H$5:$H$1048576))</f>
        <v>0</v>
      </c>
      <c r="AL215" s="22" t="str">
        <f>IFERROR(VLOOKUP(B215,'DEKAT AIR'!$B$5:$I$1048576,8,0),"")</f>
        <v/>
      </c>
      <c r="AM215" s="22"/>
      <c r="AN215" s="17" cm="1">
        <f t="array" ref="AN215">MAX(IF(KETINGGIAN!$B$5:$B$1048576='Data Training 2022'!B215,KETINGGIAN!$H$5:$H$1048576))</f>
        <v>0</v>
      </c>
      <c r="AO215" s="22" t="str">
        <f>IFERROR(VLOOKUP(B215,KETINGGIAN!$B$5:$I$1048576,8,0),"")</f>
        <v/>
      </c>
      <c r="AP215" s="22"/>
      <c r="AQ215" s="22"/>
      <c r="AR215" s="22"/>
      <c r="AS215" s="22"/>
      <c r="AT215" s="17" cm="1">
        <f t="array" ref="AT215">MAX(IF(TOOLSKEEPER!$B$5:$B$1048576='Data Training 2022'!B215,TOOLSKEEPER!$H$5:$H$1048576))</f>
        <v>0</v>
      </c>
      <c r="AU215" s="22" t="str">
        <f>IFERROR(VLOOKUP(B215,TOOLSKEEPER!$B$5:$I$1048576,8,0),"")</f>
        <v/>
      </c>
    </row>
    <row r="216" spans="1:47">
      <c r="A216" s="22">
        <f t="shared" si="19"/>
        <v>211</v>
      </c>
      <c r="B216" s="21" t="str">
        <f t="shared" si="15"/>
        <v>80004256</v>
      </c>
      <c r="C216" s="21" t="s">
        <v>2238</v>
      </c>
      <c r="D216" s="22"/>
      <c r="E216" s="22" t="s">
        <v>2239</v>
      </c>
      <c r="F216" s="22" t="s">
        <v>1255</v>
      </c>
      <c r="G216" s="22" t="s">
        <v>830</v>
      </c>
      <c r="H216" s="22" t="s">
        <v>328</v>
      </c>
      <c r="I216" s="22" t="s">
        <v>4028</v>
      </c>
      <c r="J216" s="22"/>
      <c r="K216" s="21" t="s">
        <v>4002</v>
      </c>
      <c r="L216" s="21" t="s">
        <v>280</v>
      </c>
      <c r="M216" s="21" t="s">
        <v>4003</v>
      </c>
      <c r="N216" s="21"/>
      <c r="O216" s="17" t="str">
        <f>IFERROR(VLOOKUP(B216,POP!$B$5:$I$1048576,7,0),"")</f>
        <v/>
      </c>
      <c r="P216" s="17" t="str">
        <f>IFERROR(VLOOKUP(B216,POM!$B$5:$I$1048576,7,0),"")</f>
        <v/>
      </c>
      <c r="Q216" s="10" t="str">
        <f>IFERROR(VLOOKUP(B216,POU!$B$5:$I$1048576,7,0),"")</f>
        <v/>
      </c>
      <c r="R216" s="21" t="str">
        <f t="shared" si="16"/>
        <v/>
      </c>
      <c r="S216" s="17" t="str">
        <f>IFERROR(VLOOKUP(B216,'PEMBEKALAN POP'!$B$5:$I$1048576,7,0),"")</f>
        <v/>
      </c>
      <c r="T216" s="22" t="str">
        <f>IFERROR(VLOOKUP(B216,'PEMBEKALAN POP'!$B$5:$I$1048576,8,0),"")</f>
        <v/>
      </c>
      <c r="U216" s="21" t="s">
        <v>3994</v>
      </c>
      <c r="V216" s="17" t="e" cm="1">
        <f t="array" ref="V216">MAX(IF(INDUKSI!$B$5:$B$1048576='Data Training 2022'!B216,INDUKSI!$H$5:$H$1048576))</f>
        <v>#N/A</v>
      </c>
      <c r="W216" s="22" t="str">
        <f>IFERROR(VLOOKUP(B216,INDUKSI!$B$5:$I$1048576,8,0),"")</f>
        <v>LULUS</v>
      </c>
      <c r="X216" s="21" t="s">
        <v>3994</v>
      </c>
      <c r="Y216" s="17" cm="1">
        <f t="array" ref="Y216">MAX(IF(REINDUKSI!$B$5:$B$1048576='Data Training 2022'!B216,REINDUKSI!$H$5:$H$1048576))</f>
        <v>0</v>
      </c>
      <c r="Z216" s="22" t="str">
        <f>IFERROR(VLOOKUP(B216,REINDUKSI!$B$5:$I$1048576,8,0),"")</f>
        <v/>
      </c>
      <c r="AA216" s="22" t="str">
        <f t="shared" si="17"/>
        <v>TARGET</v>
      </c>
      <c r="AB216" s="17" cm="1">
        <f t="array" ref="AB216">MAX(IF(BSA!$B$5:$B$1048576='Data Training 2022'!B216,BSA!$H$5:$H$1048576))</f>
        <v>0</v>
      </c>
      <c r="AC216" s="22" t="str">
        <f>IFERROR(VLOOKUP(B216,BSA!$B$5:$I$1048576,8,0),"")</f>
        <v/>
      </c>
      <c r="AD216" s="22" t="s">
        <v>3994</v>
      </c>
      <c r="AE216" s="22"/>
      <c r="AF216" s="22"/>
      <c r="AG216" s="22" t="str">
        <f t="shared" si="18"/>
        <v>TARGET</v>
      </c>
      <c r="AH216" s="17" cm="1">
        <f t="array" ref="AH216">MAX(IF(ISOLASI!$B$5:$B$1048576='Data Training 2022'!B216,ISOLASI!$H$5:$H$1048576))</f>
        <v>44730</v>
      </c>
      <c r="AI216" s="22" t="str">
        <f>IFERROR(VLOOKUP(B216,ISOLASI!$B$5:$I$1048576,8,0),"")</f>
        <v>LULUS</v>
      </c>
      <c r="AJ216" s="22"/>
      <c r="AK216" s="17" cm="1">
        <f t="array" ref="AK216">MAX(IF('DEKAT AIR'!$B$5:$B$1048576='Data Training 2022'!B216,'DEKAT AIR'!$H$5:$H$1048576))</f>
        <v>0</v>
      </c>
      <c r="AL216" s="22" t="str">
        <f>IFERROR(VLOOKUP(B216,'DEKAT AIR'!$B$5:$I$1048576,8,0),"")</f>
        <v/>
      </c>
      <c r="AM216" s="22"/>
      <c r="AN216" s="17" cm="1">
        <f t="array" ref="AN216">MAX(IF(KETINGGIAN!$B$5:$B$1048576='Data Training 2022'!B216,KETINGGIAN!$H$5:$H$1048576))</f>
        <v>0</v>
      </c>
      <c r="AO216" s="22" t="str">
        <f>IFERROR(VLOOKUP(B216,KETINGGIAN!$B$5:$I$1048576,8,0),"")</f>
        <v/>
      </c>
      <c r="AP216" s="22"/>
      <c r="AQ216" s="22"/>
      <c r="AR216" s="22"/>
      <c r="AS216" s="22"/>
      <c r="AT216" s="17" cm="1">
        <f t="array" ref="AT216">MAX(IF(TOOLSKEEPER!$B$5:$B$1048576='Data Training 2022'!B216,TOOLSKEEPER!$H$5:$H$1048576))</f>
        <v>0</v>
      </c>
      <c r="AU216" s="22" t="str">
        <f>IFERROR(VLOOKUP(B216,TOOLSKEEPER!$B$5:$I$1048576,8,0),"")</f>
        <v/>
      </c>
    </row>
    <row r="217" spans="1:47">
      <c r="A217" s="22">
        <f t="shared" si="19"/>
        <v>212</v>
      </c>
      <c r="B217" s="21" t="str">
        <f t="shared" ref="B217:B280" si="20">TEXT(C217,"00000000")</f>
        <v>80004257</v>
      </c>
      <c r="C217" s="21" t="s">
        <v>1394</v>
      </c>
      <c r="D217" s="22"/>
      <c r="E217" s="22" t="s">
        <v>1395</v>
      </c>
      <c r="F217" s="22" t="s">
        <v>1255</v>
      </c>
      <c r="G217" s="22" t="s">
        <v>830</v>
      </c>
      <c r="H217" s="22" t="s">
        <v>328</v>
      </c>
      <c r="I217" s="22" t="s">
        <v>4028</v>
      </c>
      <c r="J217" s="22"/>
      <c r="K217" s="21" t="s">
        <v>4002</v>
      </c>
      <c r="L217" s="21" t="s">
        <v>280</v>
      </c>
      <c r="M217" s="21" t="s">
        <v>4003</v>
      </c>
      <c r="N217" s="21"/>
      <c r="O217" s="17" t="str">
        <f>IFERROR(VLOOKUP(B217,POP!$B$5:$I$1048576,7,0),"")</f>
        <v/>
      </c>
      <c r="P217" s="17" t="str">
        <f>IFERROR(VLOOKUP(B217,POM!$B$5:$I$1048576,7,0),"")</f>
        <v/>
      </c>
      <c r="Q217" s="10" t="str">
        <f>IFERROR(VLOOKUP(B217,POU!$B$5:$I$1048576,7,0),"")</f>
        <v/>
      </c>
      <c r="R217" s="21" t="str">
        <f t="shared" si="16"/>
        <v/>
      </c>
      <c r="S217" s="17" t="str">
        <f>IFERROR(VLOOKUP(B217,'PEMBEKALAN POP'!$B$5:$I$1048576,7,0),"")</f>
        <v/>
      </c>
      <c r="T217" s="22" t="str">
        <f>IFERROR(VLOOKUP(B217,'PEMBEKALAN POP'!$B$5:$I$1048576,8,0),"")</f>
        <v/>
      </c>
      <c r="U217" s="21" t="s">
        <v>3994</v>
      </c>
      <c r="V217" s="17" t="e" cm="1">
        <f t="array" ref="V217">MAX(IF(INDUKSI!$B$5:$B$1048576='Data Training 2022'!B217,INDUKSI!$H$5:$H$1048576))</f>
        <v>#N/A</v>
      </c>
      <c r="W217" s="22" t="str">
        <f>IFERROR(VLOOKUP(B217,INDUKSI!$B$5:$I$1048576,8,0),"")</f>
        <v>LULUS</v>
      </c>
      <c r="X217" s="21" t="s">
        <v>3994</v>
      </c>
      <c r="Y217" s="17" cm="1">
        <f t="array" ref="Y217">MAX(IF(REINDUKSI!$B$5:$B$1048576='Data Training 2022'!B217,REINDUKSI!$H$5:$H$1048576))</f>
        <v>0</v>
      </c>
      <c r="Z217" s="22" t="str">
        <f>IFERROR(VLOOKUP(B217,REINDUKSI!$B$5:$I$1048576,8,0),"")</f>
        <v/>
      </c>
      <c r="AA217" s="22" t="str">
        <f t="shared" si="17"/>
        <v>TARGET</v>
      </c>
      <c r="AB217" s="17" cm="1">
        <f t="array" ref="AB217">MAX(IF(BSA!$B$5:$B$1048576='Data Training 2022'!B217,BSA!$H$5:$H$1048576))</f>
        <v>44738</v>
      </c>
      <c r="AC217" s="22" t="str">
        <f>IFERROR(VLOOKUP(B217,BSA!$B$5:$I$1048576,8,0),"")</f>
        <v>LULUS</v>
      </c>
      <c r="AD217" s="22" t="s">
        <v>3994</v>
      </c>
      <c r="AE217" s="22"/>
      <c r="AF217" s="22"/>
      <c r="AG217" s="22" t="str">
        <f t="shared" si="18"/>
        <v>TARGET</v>
      </c>
      <c r="AH217" s="17" cm="1">
        <f t="array" ref="AH217">MAX(IF(ISOLASI!$B$5:$B$1048576='Data Training 2022'!B217,ISOLASI!$H$5:$H$1048576))</f>
        <v>44730</v>
      </c>
      <c r="AI217" s="22" t="str">
        <f>IFERROR(VLOOKUP(B217,ISOLASI!$B$5:$I$1048576,8,0),"")</f>
        <v>LULUS</v>
      </c>
      <c r="AJ217" s="22"/>
      <c r="AK217" s="17" cm="1">
        <f t="array" ref="AK217">MAX(IF('DEKAT AIR'!$B$5:$B$1048576='Data Training 2022'!B217,'DEKAT AIR'!$H$5:$H$1048576))</f>
        <v>0</v>
      </c>
      <c r="AL217" s="22" t="str">
        <f>IFERROR(VLOOKUP(B217,'DEKAT AIR'!$B$5:$I$1048576,8,0),"")</f>
        <v/>
      </c>
      <c r="AM217" s="22"/>
      <c r="AN217" s="17" cm="1">
        <f t="array" ref="AN217">MAX(IF(KETINGGIAN!$B$5:$B$1048576='Data Training 2022'!B217,KETINGGIAN!$H$5:$H$1048576))</f>
        <v>0</v>
      </c>
      <c r="AO217" s="22" t="str">
        <f>IFERROR(VLOOKUP(B217,KETINGGIAN!$B$5:$I$1048576,8,0),"")</f>
        <v/>
      </c>
      <c r="AP217" s="22"/>
      <c r="AQ217" s="22"/>
      <c r="AR217" s="22"/>
      <c r="AS217" s="22"/>
      <c r="AT217" s="17" cm="1">
        <f t="array" ref="AT217">MAX(IF(TOOLSKEEPER!$B$5:$B$1048576='Data Training 2022'!B217,TOOLSKEEPER!$H$5:$H$1048576))</f>
        <v>0</v>
      </c>
      <c r="AU217" s="22" t="str">
        <f>IFERROR(VLOOKUP(B217,TOOLSKEEPER!$B$5:$I$1048576,8,0),"")</f>
        <v/>
      </c>
    </row>
    <row r="218" spans="1:47">
      <c r="A218" s="22">
        <f t="shared" si="19"/>
        <v>213</v>
      </c>
      <c r="B218" s="21" t="str">
        <f t="shared" si="20"/>
        <v>80004258</v>
      </c>
      <c r="C218" s="21" t="s">
        <v>2282</v>
      </c>
      <c r="D218" s="22"/>
      <c r="E218" s="22" t="s">
        <v>4094</v>
      </c>
      <c r="F218" s="22" t="s">
        <v>1255</v>
      </c>
      <c r="G218" s="22" t="s">
        <v>830</v>
      </c>
      <c r="H218" s="22" t="s">
        <v>328</v>
      </c>
      <c r="I218" s="22" t="s">
        <v>4028</v>
      </c>
      <c r="J218" s="22"/>
      <c r="K218" s="21" t="s">
        <v>4002</v>
      </c>
      <c r="L218" s="21" t="s">
        <v>280</v>
      </c>
      <c r="M218" s="21" t="s">
        <v>4003</v>
      </c>
      <c r="N218" s="21"/>
      <c r="O218" s="17" t="str">
        <f>IFERROR(VLOOKUP(B218,POP!$B$5:$I$1048576,7,0),"")</f>
        <v/>
      </c>
      <c r="P218" s="17" t="str">
        <f>IFERROR(VLOOKUP(B218,POM!$B$5:$I$1048576,7,0),"")</f>
        <v/>
      </c>
      <c r="Q218" s="10" t="str">
        <f>IFERROR(VLOOKUP(B218,POU!$B$5:$I$1048576,7,0),"")</f>
        <v/>
      </c>
      <c r="R218" s="21" t="str">
        <f t="shared" si="16"/>
        <v/>
      </c>
      <c r="S218" s="17" t="str">
        <f>IFERROR(VLOOKUP(B218,'PEMBEKALAN POP'!$B$5:$I$1048576,7,0),"")</f>
        <v/>
      </c>
      <c r="T218" s="22" t="str">
        <f>IFERROR(VLOOKUP(B218,'PEMBEKALAN POP'!$B$5:$I$1048576,8,0),"")</f>
        <v/>
      </c>
      <c r="U218" s="21" t="s">
        <v>3994</v>
      </c>
      <c r="V218" s="17" t="e" cm="1">
        <f t="array" ref="V218">MAX(IF(INDUKSI!$B$5:$B$1048576='Data Training 2022'!B218,INDUKSI!$H$5:$H$1048576))</f>
        <v>#N/A</v>
      </c>
      <c r="W218" s="22" t="str">
        <f>IFERROR(VLOOKUP(B218,INDUKSI!$B$5:$I$1048576,8,0),"")</f>
        <v>LULUS</v>
      </c>
      <c r="X218" s="21" t="s">
        <v>3994</v>
      </c>
      <c r="Y218" s="17" cm="1">
        <f t="array" ref="Y218">MAX(IF(REINDUKSI!$B$5:$B$1048576='Data Training 2022'!B218,REINDUKSI!$H$5:$H$1048576))</f>
        <v>0</v>
      </c>
      <c r="Z218" s="22" t="str">
        <f>IFERROR(VLOOKUP(B218,REINDUKSI!$B$5:$I$1048576,8,0),"")</f>
        <v/>
      </c>
      <c r="AA218" s="22" t="str">
        <f t="shared" si="17"/>
        <v>TARGET</v>
      </c>
      <c r="AB218" s="17" cm="1">
        <f t="array" ref="AB218">MAX(IF(BSA!$B$5:$B$1048576='Data Training 2022'!B218,BSA!$H$5:$H$1048576))</f>
        <v>44776</v>
      </c>
      <c r="AC218" s="22" t="str">
        <f>IFERROR(VLOOKUP(B218,BSA!$B$5:$I$1048576,8,0),"")</f>
        <v>LULUS</v>
      </c>
      <c r="AD218" s="22" t="s">
        <v>3994</v>
      </c>
      <c r="AE218" s="22"/>
      <c r="AF218" s="22"/>
      <c r="AG218" s="22" t="str">
        <f t="shared" si="18"/>
        <v>TARGET</v>
      </c>
      <c r="AH218" s="17" cm="1">
        <f t="array" ref="AH218">MAX(IF(ISOLASI!$B$5:$B$1048576='Data Training 2022'!B218,ISOLASI!$H$5:$H$1048576))</f>
        <v>44730</v>
      </c>
      <c r="AI218" s="22" t="str">
        <f>IFERROR(VLOOKUP(B218,ISOLASI!$B$5:$I$1048576,8,0),"")</f>
        <v>LULUS</v>
      </c>
      <c r="AJ218" s="22"/>
      <c r="AK218" s="17" cm="1">
        <f t="array" ref="AK218">MAX(IF('DEKAT AIR'!$B$5:$B$1048576='Data Training 2022'!B218,'DEKAT AIR'!$H$5:$H$1048576))</f>
        <v>0</v>
      </c>
      <c r="AL218" s="22" t="str">
        <f>IFERROR(VLOOKUP(B218,'DEKAT AIR'!$B$5:$I$1048576,8,0),"")</f>
        <v/>
      </c>
      <c r="AM218" s="22"/>
      <c r="AN218" s="17" cm="1">
        <f t="array" ref="AN218">MAX(IF(KETINGGIAN!$B$5:$B$1048576='Data Training 2022'!B218,KETINGGIAN!$H$5:$H$1048576))</f>
        <v>0</v>
      </c>
      <c r="AO218" s="22" t="str">
        <f>IFERROR(VLOOKUP(B218,KETINGGIAN!$B$5:$I$1048576,8,0),"")</f>
        <v/>
      </c>
      <c r="AP218" s="22"/>
      <c r="AQ218" s="22"/>
      <c r="AR218" s="22"/>
      <c r="AS218" s="22"/>
      <c r="AT218" s="17" cm="1">
        <f t="array" ref="AT218">MAX(IF(TOOLSKEEPER!$B$5:$B$1048576='Data Training 2022'!B218,TOOLSKEEPER!$H$5:$H$1048576))</f>
        <v>0</v>
      </c>
      <c r="AU218" s="22" t="str">
        <f>IFERROR(VLOOKUP(B218,TOOLSKEEPER!$B$5:$I$1048576,8,0),"")</f>
        <v/>
      </c>
    </row>
    <row r="219" spans="1:47">
      <c r="A219" s="22">
        <f t="shared" si="19"/>
        <v>214</v>
      </c>
      <c r="B219" s="21" t="str">
        <f t="shared" si="20"/>
        <v>80004260</v>
      </c>
      <c r="C219" s="21" t="s">
        <v>3101</v>
      </c>
      <c r="D219" s="22"/>
      <c r="E219" s="22" t="s">
        <v>4095</v>
      </c>
      <c r="F219" s="22" t="s">
        <v>1255</v>
      </c>
      <c r="G219" s="22" t="s">
        <v>830</v>
      </c>
      <c r="H219" s="22" t="s">
        <v>328</v>
      </c>
      <c r="I219" s="22" t="s">
        <v>4024</v>
      </c>
      <c r="J219" s="22"/>
      <c r="K219" s="21" t="s">
        <v>4002</v>
      </c>
      <c r="L219" s="21" t="s">
        <v>280</v>
      </c>
      <c r="M219" s="21" t="s">
        <v>4003</v>
      </c>
      <c r="N219" s="21"/>
      <c r="O219" s="17" t="str">
        <f>IFERROR(VLOOKUP(B219,POP!$B$5:$I$1048576,7,0),"")</f>
        <v/>
      </c>
      <c r="P219" s="17" t="str">
        <f>IFERROR(VLOOKUP(B219,POM!$B$5:$I$1048576,7,0),"")</f>
        <v/>
      </c>
      <c r="Q219" s="10" t="str">
        <f>IFERROR(VLOOKUP(B219,POU!$B$5:$I$1048576,7,0),"")</f>
        <v/>
      </c>
      <c r="R219" s="21" t="str">
        <f t="shared" si="16"/>
        <v/>
      </c>
      <c r="S219" s="17" t="str">
        <f>IFERROR(VLOOKUP(B219,'PEMBEKALAN POP'!$B$5:$I$1048576,7,0),"")</f>
        <v/>
      </c>
      <c r="T219" s="22" t="str">
        <f>IFERROR(VLOOKUP(B219,'PEMBEKALAN POP'!$B$5:$I$1048576,8,0),"")</f>
        <v/>
      </c>
      <c r="U219" s="21" t="s">
        <v>3994</v>
      </c>
      <c r="V219" s="17" t="e" cm="1">
        <f t="array" ref="V219">MAX(IF(INDUKSI!$B$5:$B$1048576='Data Training 2022'!B219,INDUKSI!$H$5:$H$1048576))</f>
        <v>#N/A</v>
      </c>
      <c r="W219" s="22" t="str">
        <f>IFERROR(VLOOKUP(B219,INDUKSI!$B$5:$I$1048576,8,0),"")</f>
        <v>LULUS</v>
      </c>
      <c r="X219" s="21" t="s">
        <v>3994</v>
      </c>
      <c r="Y219" s="17" cm="1">
        <f t="array" ref="Y219">MAX(IF(REINDUKSI!$B$5:$B$1048576='Data Training 2022'!B219,REINDUKSI!$H$5:$H$1048576))</f>
        <v>0</v>
      </c>
      <c r="Z219" s="22" t="str">
        <f>IFERROR(VLOOKUP(B219,REINDUKSI!$B$5:$I$1048576,8,0),"")</f>
        <v/>
      </c>
      <c r="AA219" s="22" t="str">
        <f t="shared" si="17"/>
        <v>TARGET</v>
      </c>
      <c r="AB219" s="17" cm="1">
        <f t="array" ref="AB219">MAX(IF(BSA!$B$5:$B$1048576='Data Training 2022'!B219,BSA!$H$5:$H$1048576))</f>
        <v>0</v>
      </c>
      <c r="AC219" s="22" t="str">
        <f>IFERROR(VLOOKUP(B219,BSA!$B$5:$I$1048576,8,0),"")</f>
        <v/>
      </c>
      <c r="AD219" s="22" t="s">
        <v>3994</v>
      </c>
      <c r="AE219" s="22"/>
      <c r="AF219" s="22"/>
      <c r="AG219" s="22" t="str">
        <f t="shared" si="18"/>
        <v>TARGET</v>
      </c>
      <c r="AH219" s="17" cm="1">
        <f t="array" ref="AH219">MAX(IF(ISOLASI!$B$5:$B$1048576='Data Training 2022'!B219,ISOLASI!$H$5:$H$1048576))</f>
        <v>44730</v>
      </c>
      <c r="AI219" s="22" t="str">
        <f>IFERROR(VLOOKUP(B219,ISOLASI!$B$5:$I$1048576,8,0),"")</f>
        <v>LULUS</v>
      </c>
      <c r="AJ219" s="22"/>
      <c r="AK219" s="17" cm="1">
        <f t="array" ref="AK219">MAX(IF('DEKAT AIR'!$B$5:$B$1048576='Data Training 2022'!B219,'DEKAT AIR'!$H$5:$H$1048576))</f>
        <v>0</v>
      </c>
      <c r="AL219" s="22" t="str">
        <f>IFERROR(VLOOKUP(B219,'DEKAT AIR'!$B$5:$I$1048576,8,0),"")</f>
        <v/>
      </c>
      <c r="AM219" s="22"/>
      <c r="AN219" s="17" cm="1">
        <f t="array" ref="AN219">MAX(IF(KETINGGIAN!$B$5:$B$1048576='Data Training 2022'!B219,KETINGGIAN!$H$5:$H$1048576))</f>
        <v>0</v>
      </c>
      <c r="AO219" s="22" t="str">
        <f>IFERROR(VLOOKUP(B219,KETINGGIAN!$B$5:$I$1048576,8,0),"")</f>
        <v/>
      </c>
      <c r="AP219" s="22"/>
      <c r="AQ219" s="22"/>
      <c r="AR219" s="22"/>
      <c r="AS219" s="22"/>
      <c r="AT219" s="17" cm="1">
        <f t="array" ref="AT219">MAX(IF(TOOLSKEEPER!$B$5:$B$1048576='Data Training 2022'!B219,TOOLSKEEPER!$H$5:$H$1048576))</f>
        <v>0</v>
      </c>
      <c r="AU219" s="22" t="str">
        <f>IFERROR(VLOOKUP(B219,TOOLSKEEPER!$B$5:$I$1048576,8,0),"")</f>
        <v/>
      </c>
    </row>
    <row r="220" spans="1:47">
      <c r="A220" s="22">
        <f t="shared" si="19"/>
        <v>215</v>
      </c>
      <c r="B220" s="21" t="str">
        <f t="shared" si="20"/>
        <v>80004263</v>
      </c>
      <c r="C220" s="21" t="s">
        <v>1985</v>
      </c>
      <c r="D220" s="22"/>
      <c r="E220" s="22" t="s">
        <v>4096</v>
      </c>
      <c r="F220" s="22" t="s">
        <v>1255</v>
      </c>
      <c r="G220" s="22" t="s">
        <v>830</v>
      </c>
      <c r="H220" s="22" t="s">
        <v>328</v>
      </c>
      <c r="I220" s="22" t="s">
        <v>4028</v>
      </c>
      <c r="J220" s="22"/>
      <c r="K220" s="21" t="s">
        <v>4002</v>
      </c>
      <c r="L220" s="21" t="s">
        <v>280</v>
      </c>
      <c r="M220" s="21" t="s">
        <v>4003</v>
      </c>
      <c r="N220" s="21"/>
      <c r="O220" s="17" t="str">
        <f>IFERROR(VLOOKUP(B220,POP!$B$5:$I$1048576,7,0),"")</f>
        <v/>
      </c>
      <c r="P220" s="17" t="str">
        <f>IFERROR(VLOOKUP(B220,POM!$B$5:$I$1048576,7,0),"")</f>
        <v/>
      </c>
      <c r="Q220" s="10" t="str">
        <f>IFERROR(VLOOKUP(B220,POU!$B$5:$I$1048576,7,0),"")</f>
        <v/>
      </c>
      <c r="R220" s="21" t="str">
        <f t="shared" si="16"/>
        <v/>
      </c>
      <c r="S220" s="17" t="str">
        <f>IFERROR(VLOOKUP(B220,'PEMBEKALAN POP'!$B$5:$I$1048576,7,0),"")</f>
        <v/>
      </c>
      <c r="T220" s="22" t="str">
        <f>IFERROR(VLOOKUP(B220,'PEMBEKALAN POP'!$B$5:$I$1048576,8,0),"")</f>
        <v/>
      </c>
      <c r="U220" s="21" t="s">
        <v>3994</v>
      </c>
      <c r="V220" s="17" t="e" cm="1">
        <f t="array" ref="V220">MAX(IF(INDUKSI!$B$5:$B$1048576='Data Training 2022'!B220,INDUKSI!$H$5:$H$1048576))</f>
        <v>#N/A</v>
      </c>
      <c r="W220" s="22" t="str">
        <f>IFERROR(VLOOKUP(B220,INDUKSI!$B$5:$I$1048576,8,0),"")</f>
        <v>LULUS</v>
      </c>
      <c r="X220" s="21" t="s">
        <v>3994</v>
      </c>
      <c r="Y220" s="17" cm="1">
        <f t="array" ref="Y220">MAX(IF(REINDUKSI!$B$5:$B$1048576='Data Training 2022'!B220,REINDUKSI!$H$5:$H$1048576))</f>
        <v>0</v>
      </c>
      <c r="Z220" s="22" t="str">
        <f>IFERROR(VLOOKUP(B220,REINDUKSI!$B$5:$I$1048576,8,0),"")</f>
        <v/>
      </c>
      <c r="AA220" s="22" t="str">
        <f t="shared" si="17"/>
        <v>TARGET</v>
      </c>
      <c r="AB220" s="17" cm="1">
        <f t="array" ref="AB220">MAX(IF(BSA!$B$5:$B$1048576='Data Training 2022'!B220,BSA!$H$5:$H$1048576))</f>
        <v>0</v>
      </c>
      <c r="AC220" s="22" t="str">
        <f>IFERROR(VLOOKUP(B220,BSA!$B$5:$I$1048576,8,0),"")</f>
        <v/>
      </c>
      <c r="AD220" s="22" t="s">
        <v>3994</v>
      </c>
      <c r="AE220" s="22"/>
      <c r="AF220" s="22"/>
      <c r="AG220" s="22" t="str">
        <f t="shared" si="18"/>
        <v>TARGET</v>
      </c>
      <c r="AH220" s="17" cm="1">
        <f t="array" ref="AH220">MAX(IF(ISOLASI!$B$5:$B$1048576='Data Training 2022'!B220,ISOLASI!$H$5:$H$1048576))</f>
        <v>44730</v>
      </c>
      <c r="AI220" s="22" t="str">
        <f>IFERROR(VLOOKUP(B220,ISOLASI!$B$5:$I$1048576,8,0),"")</f>
        <v>LULUS</v>
      </c>
      <c r="AJ220" s="22"/>
      <c r="AK220" s="17" cm="1">
        <f t="array" ref="AK220">MAX(IF('DEKAT AIR'!$B$5:$B$1048576='Data Training 2022'!B220,'DEKAT AIR'!$H$5:$H$1048576))</f>
        <v>0</v>
      </c>
      <c r="AL220" s="22" t="str">
        <f>IFERROR(VLOOKUP(B220,'DEKAT AIR'!$B$5:$I$1048576,8,0),"")</f>
        <v/>
      </c>
      <c r="AM220" s="22"/>
      <c r="AN220" s="17" cm="1">
        <f t="array" ref="AN220">MAX(IF(KETINGGIAN!$B$5:$B$1048576='Data Training 2022'!B220,KETINGGIAN!$H$5:$H$1048576))</f>
        <v>0</v>
      </c>
      <c r="AO220" s="22" t="str">
        <f>IFERROR(VLOOKUP(B220,KETINGGIAN!$B$5:$I$1048576,8,0),"")</f>
        <v/>
      </c>
      <c r="AP220" s="22"/>
      <c r="AQ220" s="22"/>
      <c r="AR220" s="22"/>
      <c r="AS220" s="22"/>
      <c r="AT220" s="17" cm="1">
        <f t="array" ref="AT220">MAX(IF(TOOLSKEEPER!$B$5:$B$1048576='Data Training 2022'!B220,TOOLSKEEPER!$H$5:$H$1048576))</f>
        <v>0</v>
      </c>
      <c r="AU220" s="22" t="str">
        <f>IFERROR(VLOOKUP(B220,TOOLSKEEPER!$B$5:$I$1048576,8,0),"")</f>
        <v/>
      </c>
    </row>
    <row r="221" spans="1:47">
      <c r="A221" s="22">
        <f t="shared" si="19"/>
        <v>216</v>
      </c>
      <c r="B221" s="21" t="str">
        <f t="shared" si="20"/>
        <v>80004152</v>
      </c>
      <c r="C221" s="21" t="s">
        <v>2439</v>
      </c>
      <c r="D221" s="22"/>
      <c r="E221" s="22" t="s">
        <v>2440</v>
      </c>
      <c r="F221" s="22" t="s">
        <v>1255</v>
      </c>
      <c r="G221" s="22" t="s">
        <v>830</v>
      </c>
      <c r="H221" s="22" t="s">
        <v>328</v>
      </c>
      <c r="I221" s="22" t="s">
        <v>4028</v>
      </c>
      <c r="J221" s="22"/>
      <c r="K221" s="21" t="s">
        <v>4002</v>
      </c>
      <c r="L221" s="21" t="s">
        <v>280</v>
      </c>
      <c r="M221" s="21" t="s">
        <v>4003</v>
      </c>
      <c r="N221" s="21"/>
      <c r="O221" s="17" t="str">
        <f>IFERROR(VLOOKUP(B221,POP!$B$5:$I$1048576,7,0),"")</f>
        <v/>
      </c>
      <c r="P221" s="17" t="str">
        <f>IFERROR(VLOOKUP(B221,POM!$B$5:$I$1048576,7,0),"")</f>
        <v/>
      </c>
      <c r="Q221" s="10" t="str">
        <f>IFERROR(VLOOKUP(B221,POU!$B$5:$I$1048576,7,0),"")</f>
        <v/>
      </c>
      <c r="R221" s="21" t="str">
        <f t="shared" si="16"/>
        <v/>
      </c>
      <c r="S221" s="17" t="str">
        <f>IFERROR(VLOOKUP(B221,'PEMBEKALAN POP'!$B$5:$I$1048576,7,0),"")</f>
        <v/>
      </c>
      <c r="T221" s="22" t="str">
        <f>IFERROR(VLOOKUP(B221,'PEMBEKALAN POP'!$B$5:$I$1048576,8,0),"")</f>
        <v/>
      </c>
      <c r="U221" s="21" t="s">
        <v>3994</v>
      </c>
      <c r="V221" s="17" t="e" cm="1">
        <f t="array" ref="V221">MAX(IF(INDUKSI!$B$5:$B$1048576='Data Training 2022'!B221,INDUKSI!$H$5:$H$1048576))</f>
        <v>#N/A</v>
      </c>
      <c r="W221" s="22" t="str">
        <f>IFERROR(VLOOKUP(B221,INDUKSI!$B$5:$I$1048576,8,0),"")</f>
        <v>LULUS</v>
      </c>
      <c r="X221" s="21" t="s">
        <v>3994</v>
      </c>
      <c r="Y221" s="17" cm="1">
        <f t="array" ref="Y221">MAX(IF(REINDUKSI!$B$5:$B$1048576='Data Training 2022'!B221,REINDUKSI!$H$5:$H$1048576))</f>
        <v>0</v>
      </c>
      <c r="Z221" s="22" t="str">
        <f>IFERROR(VLOOKUP(B221,REINDUKSI!$B$5:$I$1048576,8,0),"")</f>
        <v/>
      </c>
      <c r="AA221" s="22" t="str">
        <f t="shared" si="17"/>
        <v>TARGET</v>
      </c>
      <c r="AB221" s="17" cm="1">
        <f t="array" ref="AB221">MAX(IF(BSA!$B$5:$B$1048576='Data Training 2022'!B221,BSA!$H$5:$H$1048576))</f>
        <v>0</v>
      </c>
      <c r="AC221" s="22" t="str">
        <f>IFERROR(VLOOKUP(B221,BSA!$B$5:$I$1048576,8,0),"")</f>
        <v/>
      </c>
      <c r="AD221" s="22" t="s">
        <v>3994</v>
      </c>
      <c r="AE221" s="22"/>
      <c r="AF221" s="22"/>
      <c r="AG221" s="22" t="str">
        <f t="shared" si="18"/>
        <v>TARGET</v>
      </c>
      <c r="AH221" s="17" cm="1">
        <f t="array" ref="AH221">MAX(IF(ISOLASI!$B$5:$B$1048576='Data Training 2022'!B221,ISOLASI!$H$5:$H$1048576))</f>
        <v>0</v>
      </c>
      <c r="AI221" s="22" t="str">
        <f>IFERROR(VLOOKUP(B221,ISOLASI!$B$5:$I$1048576,8,0),"")</f>
        <v/>
      </c>
      <c r="AJ221" s="22"/>
      <c r="AK221" s="17" cm="1">
        <f t="array" ref="AK221">MAX(IF('DEKAT AIR'!$B$5:$B$1048576='Data Training 2022'!B221,'DEKAT AIR'!$H$5:$H$1048576))</f>
        <v>0</v>
      </c>
      <c r="AL221" s="22" t="str">
        <f>IFERROR(VLOOKUP(B221,'DEKAT AIR'!$B$5:$I$1048576,8,0),"")</f>
        <v/>
      </c>
      <c r="AM221" s="22"/>
      <c r="AN221" s="17" cm="1">
        <f t="array" ref="AN221">MAX(IF(KETINGGIAN!$B$5:$B$1048576='Data Training 2022'!B221,KETINGGIAN!$H$5:$H$1048576))</f>
        <v>0</v>
      </c>
      <c r="AO221" s="22" t="str">
        <f>IFERROR(VLOOKUP(B221,KETINGGIAN!$B$5:$I$1048576,8,0),"")</f>
        <v/>
      </c>
      <c r="AP221" s="22"/>
      <c r="AQ221" s="22"/>
      <c r="AR221" s="22"/>
      <c r="AS221" s="22"/>
      <c r="AT221" s="17" cm="1">
        <f t="array" ref="AT221">MAX(IF(TOOLSKEEPER!$B$5:$B$1048576='Data Training 2022'!B221,TOOLSKEEPER!$H$5:$H$1048576))</f>
        <v>0</v>
      </c>
      <c r="AU221" s="22" t="str">
        <f>IFERROR(VLOOKUP(B221,TOOLSKEEPER!$B$5:$I$1048576,8,0),"")</f>
        <v/>
      </c>
    </row>
    <row r="222" spans="1:47">
      <c r="A222" s="22">
        <f t="shared" si="19"/>
        <v>217</v>
      </c>
      <c r="B222" s="21" t="str">
        <f t="shared" si="20"/>
        <v>00116136</v>
      </c>
      <c r="C222" s="21" t="s">
        <v>2536</v>
      </c>
      <c r="D222" s="22"/>
      <c r="E222" s="22" t="s">
        <v>2537</v>
      </c>
      <c r="F222" s="22" t="s">
        <v>1255</v>
      </c>
      <c r="G222" s="22" t="s">
        <v>830</v>
      </c>
      <c r="H222" s="22" t="s">
        <v>328</v>
      </c>
      <c r="I222" s="22" t="s">
        <v>4024</v>
      </c>
      <c r="J222" s="22"/>
      <c r="K222" s="21" t="s">
        <v>4002</v>
      </c>
      <c r="L222" s="21" t="s">
        <v>280</v>
      </c>
      <c r="M222" s="21" t="s">
        <v>4003</v>
      </c>
      <c r="N222" s="21"/>
      <c r="O222" s="17" t="str">
        <f>IFERROR(VLOOKUP(B222,POP!$B$5:$I$1048576,7,0),"")</f>
        <v/>
      </c>
      <c r="P222" s="17" t="str">
        <f>IFERROR(VLOOKUP(B222,POM!$B$5:$I$1048576,7,0),"")</f>
        <v/>
      </c>
      <c r="Q222" s="10" t="str">
        <f>IFERROR(VLOOKUP(B222,POU!$B$5:$I$1048576,7,0),"")</f>
        <v/>
      </c>
      <c r="R222" s="21" t="str">
        <f t="shared" si="16"/>
        <v/>
      </c>
      <c r="S222" s="17" t="str">
        <f>IFERROR(VLOOKUP(B222,'PEMBEKALAN POP'!$B$5:$I$1048576,7,0),"")</f>
        <v/>
      </c>
      <c r="T222" s="22" t="str">
        <f>IFERROR(VLOOKUP(B222,'PEMBEKALAN POP'!$B$5:$I$1048576,8,0),"")</f>
        <v/>
      </c>
      <c r="U222" s="21" t="s">
        <v>3994</v>
      </c>
      <c r="V222" s="17" t="e" cm="1">
        <f t="array" ref="V222">MAX(IF(INDUKSI!$B$5:$B$1048576='Data Training 2022'!B222,INDUKSI!$H$5:$H$1048576))</f>
        <v>#N/A</v>
      </c>
      <c r="W222" s="22" t="str">
        <f>IFERROR(VLOOKUP(B222,INDUKSI!$B$5:$I$1048576,8,0),"")</f>
        <v>LULUS</v>
      </c>
      <c r="X222" s="21" t="s">
        <v>3994</v>
      </c>
      <c r="Y222" s="17" cm="1">
        <f t="array" ref="Y222">MAX(IF(REINDUKSI!$B$5:$B$1048576='Data Training 2022'!B222,REINDUKSI!$H$5:$H$1048576))</f>
        <v>44730</v>
      </c>
      <c r="Z222" s="22" t="str">
        <f>IFERROR(VLOOKUP(B222,REINDUKSI!$B$5:$I$1048576,8,0),"")</f>
        <v>LULUS</v>
      </c>
      <c r="AA222" s="22" t="str">
        <f t="shared" si="17"/>
        <v>TARGET</v>
      </c>
      <c r="AB222" s="17" cm="1">
        <f t="array" ref="AB222">MAX(IF(BSA!$B$5:$B$1048576='Data Training 2022'!B222,BSA!$H$5:$H$1048576))</f>
        <v>0</v>
      </c>
      <c r="AC222" s="22" t="str">
        <f>IFERROR(VLOOKUP(B222,BSA!$B$5:$I$1048576,8,0),"")</f>
        <v/>
      </c>
      <c r="AD222" s="22" t="s">
        <v>3994</v>
      </c>
      <c r="AE222" s="22"/>
      <c r="AF222" s="22"/>
      <c r="AG222" s="22" t="str">
        <f t="shared" si="18"/>
        <v>TARGET</v>
      </c>
      <c r="AH222" s="17" cm="1">
        <f t="array" ref="AH222">MAX(IF(ISOLASI!$B$5:$B$1048576='Data Training 2022'!B222,ISOLASI!$H$5:$H$1048576))</f>
        <v>44265</v>
      </c>
      <c r="AI222" s="22" t="str">
        <f>IFERROR(VLOOKUP(B222,ISOLASI!$B$5:$I$1048576,8,0),"")</f>
        <v>LULUS</v>
      </c>
      <c r="AJ222" s="22"/>
      <c r="AK222" s="17" cm="1">
        <f t="array" ref="AK222">MAX(IF('DEKAT AIR'!$B$5:$B$1048576='Data Training 2022'!B222,'DEKAT AIR'!$H$5:$H$1048576))</f>
        <v>0</v>
      </c>
      <c r="AL222" s="22" t="str">
        <f>IFERROR(VLOOKUP(B222,'DEKAT AIR'!$B$5:$I$1048576,8,0),"")</f>
        <v/>
      </c>
      <c r="AM222" s="22"/>
      <c r="AN222" s="17" cm="1">
        <f t="array" ref="AN222">MAX(IF(KETINGGIAN!$B$5:$B$1048576='Data Training 2022'!B222,KETINGGIAN!$H$5:$H$1048576))</f>
        <v>0</v>
      </c>
      <c r="AO222" s="22" t="str">
        <f>IFERROR(VLOOKUP(B222,KETINGGIAN!$B$5:$I$1048576,8,0),"")</f>
        <v/>
      </c>
      <c r="AP222" s="22"/>
      <c r="AQ222" s="22"/>
      <c r="AR222" s="22"/>
      <c r="AS222" s="22"/>
      <c r="AT222" s="17" cm="1">
        <f t="array" ref="AT222">MAX(IF(TOOLSKEEPER!$B$5:$B$1048576='Data Training 2022'!B222,TOOLSKEEPER!$H$5:$H$1048576))</f>
        <v>0</v>
      </c>
      <c r="AU222" s="22" t="str">
        <f>IFERROR(VLOOKUP(B222,TOOLSKEEPER!$B$5:$I$1048576,8,0),"")</f>
        <v/>
      </c>
    </row>
    <row r="223" spans="1:47">
      <c r="A223" s="22">
        <f t="shared" si="19"/>
        <v>218</v>
      </c>
      <c r="B223" s="21" t="str">
        <f t="shared" si="20"/>
        <v>00117025</v>
      </c>
      <c r="C223" s="21" t="s">
        <v>3105</v>
      </c>
      <c r="D223" s="22"/>
      <c r="E223" s="22" t="s">
        <v>3106</v>
      </c>
      <c r="F223" s="22" t="s">
        <v>1255</v>
      </c>
      <c r="G223" s="22" t="s">
        <v>830</v>
      </c>
      <c r="H223" s="22" t="s">
        <v>328</v>
      </c>
      <c r="I223" s="22" t="s">
        <v>4028</v>
      </c>
      <c r="J223" s="22"/>
      <c r="K223" s="21" t="s">
        <v>4002</v>
      </c>
      <c r="L223" s="21" t="s">
        <v>280</v>
      </c>
      <c r="M223" s="21" t="s">
        <v>4003</v>
      </c>
      <c r="N223" s="21"/>
      <c r="O223" s="17" t="str">
        <f>IFERROR(VLOOKUP(B223,POP!$B$5:$I$1048576,7,0),"")</f>
        <v/>
      </c>
      <c r="P223" s="17" t="str">
        <f>IFERROR(VLOOKUP(B223,POM!$B$5:$I$1048576,7,0),"")</f>
        <v/>
      </c>
      <c r="Q223" s="10" t="str">
        <f>IFERROR(VLOOKUP(B223,POU!$B$5:$I$1048576,7,0),"")</f>
        <v/>
      </c>
      <c r="R223" s="21" t="str">
        <f t="shared" si="16"/>
        <v/>
      </c>
      <c r="S223" s="17" t="str">
        <f>IFERROR(VLOOKUP(B223,'PEMBEKALAN POP'!$B$5:$I$1048576,7,0),"")</f>
        <v/>
      </c>
      <c r="T223" s="22" t="str">
        <f>IFERROR(VLOOKUP(B223,'PEMBEKALAN POP'!$B$5:$I$1048576,8,0),"")</f>
        <v/>
      </c>
      <c r="U223" s="21" t="s">
        <v>3994</v>
      </c>
      <c r="V223" s="17" t="e" cm="1">
        <f t="array" ref="V223">MAX(IF(INDUKSI!$B$5:$B$1048576='Data Training 2022'!B223,INDUKSI!$H$5:$H$1048576))</f>
        <v>#N/A</v>
      </c>
      <c r="W223" s="22" t="str">
        <f>IFERROR(VLOOKUP(B223,INDUKSI!$B$5:$I$1048576,8,0),"")</f>
        <v/>
      </c>
      <c r="X223" s="21" t="s">
        <v>3994</v>
      </c>
      <c r="Y223" s="17" cm="1">
        <f t="array" ref="Y223">MAX(IF(REINDUKSI!$B$5:$B$1048576='Data Training 2022'!B223,REINDUKSI!$H$5:$H$1048576))</f>
        <v>0</v>
      </c>
      <c r="Z223" s="22" t="str">
        <f>IFERROR(VLOOKUP(B223,REINDUKSI!$B$5:$I$1048576,8,0),"")</f>
        <v/>
      </c>
      <c r="AA223" s="22" t="str">
        <f t="shared" si="17"/>
        <v>TARGET</v>
      </c>
      <c r="AB223" s="17" cm="1">
        <f t="array" ref="AB223">MAX(IF(BSA!$B$5:$B$1048576='Data Training 2022'!B223,BSA!$H$5:$H$1048576))</f>
        <v>0</v>
      </c>
      <c r="AC223" s="22" t="str">
        <f>IFERROR(VLOOKUP(B223,BSA!$B$5:$I$1048576,8,0),"")</f>
        <v/>
      </c>
      <c r="AD223" s="22" t="s">
        <v>3994</v>
      </c>
      <c r="AE223" s="22"/>
      <c r="AF223" s="22"/>
      <c r="AG223" s="22" t="str">
        <f t="shared" si="18"/>
        <v>TARGET</v>
      </c>
      <c r="AH223" s="17" cm="1">
        <f t="array" ref="AH223">MAX(IF(ISOLASI!$B$5:$B$1048576='Data Training 2022'!B223,ISOLASI!$H$5:$H$1048576))</f>
        <v>44562</v>
      </c>
      <c r="AI223" s="22" t="str">
        <f>IFERROR(VLOOKUP(B223,ISOLASI!$B$5:$I$1048576,8,0),"")</f>
        <v>LULUS</v>
      </c>
      <c r="AJ223" s="22"/>
      <c r="AK223" s="17" cm="1">
        <f t="array" ref="AK223">MAX(IF('DEKAT AIR'!$B$5:$B$1048576='Data Training 2022'!B223,'DEKAT AIR'!$H$5:$H$1048576))</f>
        <v>0</v>
      </c>
      <c r="AL223" s="22" t="str">
        <f>IFERROR(VLOOKUP(B223,'DEKAT AIR'!$B$5:$I$1048576,8,0),"")</f>
        <v/>
      </c>
      <c r="AM223" s="22"/>
      <c r="AN223" s="17" cm="1">
        <f t="array" ref="AN223">MAX(IF(KETINGGIAN!$B$5:$B$1048576='Data Training 2022'!B223,KETINGGIAN!$H$5:$H$1048576))</f>
        <v>0</v>
      </c>
      <c r="AO223" s="22" t="str">
        <f>IFERROR(VLOOKUP(B223,KETINGGIAN!$B$5:$I$1048576,8,0),"")</f>
        <v/>
      </c>
      <c r="AP223" s="22"/>
      <c r="AQ223" s="22"/>
      <c r="AR223" s="22"/>
      <c r="AS223" s="22"/>
      <c r="AT223" s="17" cm="1">
        <f t="array" ref="AT223">MAX(IF(TOOLSKEEPER!$B$5:$B$1048576='Data Training 2022'!B223,TOOLSKEEPER!$H$5:$H$1048576))</f>
        <v>0</v>
      </c>
      <c r="AU223" s="22" t="str">
        <f>IFERROR(VLOOKUP(B223,TOOLSKEEPER!$B$5:$I$1048576,8,0),"")</f>
        <v/>
      </c>
    </row>
    <row r="224" spans="1:47">
      <c r="A224" s="22">
        <f t="shared" si="19"/>
        <v>219</v>
      </c>
      <c r="B224" s="21" t="str">
        <f t="shared" si="20"/>
        <v>00117596</v>
      </c>
      <c r="C224" s="21" t="s">
        <v>2550</v>
      </c>
      <c r="D224" s="22"/>
      <c r="E224" s="22" t="s">
        <v>2551</v>
      </c>
      <c r="F224" s="22" t="s">
        <v>1255</v>
      </c>
      <c r="G224" s="22" t="s">
        <v>830</v>
      </c>
      <c r="H224" s="22" t="s">
        <v>328</v>
      </c>
      <c r="I224" s="22" t="s">
        <v>4028</v>
      </c>
      <c r="J224" s="22"/>
      <c r="K224" s="21" t="s">
        <v>4002</v>
      </c>
      <c r="L224" s="21" t="s">
        <v>280</v>
      </c>
      <c r="M224" s="21" t="s">
        <v>4003</v>
      </c>
      <c r="N224" s="21"/>
      <c r="O224" s="17" t="str">
        <f>IFERROR(VLOOKUP(B224,POP!$B$5:$I$1048576,7,0),"")</f>
        <v/>
      </c>
      <c r="P224" s="17" t="str">
        <f>IFERROR(VLOOKUP(B224,POM!$B$5:$I$1048576,7,0),"")</f>
        <v/>
      </c>
      <c r="Q224" s="10" t="str">
        <f>IFERROR(VLOOKUP(B224,POU!$B$5:$I$1048576,7,0),"")</f>
        <v/>
      </c>
      <c r="R224" s="21" t="str">
        <f t="shared" si="16"/>
        <v/>
      </c>
      <c r="S224" s="17" t="str">
        <f>IFERROR(VLOOKUP(B224,'PEMBEKALAN POP'!$B$5:$I$1048576,7,0),"")</f>
        <v/>
      </c>
      <c r="T224" s="22" t="str">
        <f>IFERROR(VLOOKUP(B224,'PEMBEKALAN POP'!$B$5:$I$1048576,8,0),"")</f>
        <v/>
      </c>
      <c r="U224" s="21" t="s">
        <v>3994</v>
      </c>
      <c r="V224" s="17" t="e" cm="1">
        <f t="array" ref="V224">MAX(IF(INDUKSI!$B$5:$B$1048576='Data Training 2022'!B224,INDUKSI!$H$5:$H$1048576))</f>
        <v>#N/A</v>
      </c>
      <c r="W224" s="22" t="str">
        <f>IFERROR(VLOOKUP(B224,INDUKSI!$B$5:$I$1048576,8,0),"")</f>
        <v>LULUS</v>
      </c>
      <c r="X224" s="21" t="s">
        <v>3994</v>
      </c>
      <c r="Y224" s="17" cm="1">
        <f t="array" ref="Y224">MAX(IF(REINDUKSI!$B$5:$B$1048576='Data Training 2022'!B224,REINDUKSI!$H$5:$H$1048576))</f>
        <v>44570</v>
      </c>
      <c r="Z224" s="22" t="str">
        <f>IFERROR(VLOOKUP(B224,REINDUKSI!$B$5:$I$1048576,8,0),"")</f>
        <v>LULUS</v>
      </c>
      <c r="AA224" s="22" t="str">
        <f t="shared" si="17"/>
        <v>TARGET</v>
      </c>
      <c r="AB224" s="17" cm="1">
        <f t="array" ref="AB224">MAX(IF(BSA!$B$5:$B$1048576='Data Training 2022'!B224,BSA!$H$5:$H$1048576))</f>
        <v>0</v>
      </c>
      <c r="AC224" s="22" t="str">
        <f>IFERROR(VLOOKUP(B224,BSA!$B$5:$I$1048576,8,0),"")</f>
        <v/>
      </c>
      <c r="AD224" s="22" t="s">
        <v>3994</v>
      </c>
      <c r="AE224" s="22"/>
      <c r="AF224" s="22"/>
      <c r="AG224" s="22" t="str">
        <f t="shared" si="18"/>
        <v>TARGET</v>
      </c>
      <c r="AH224" s="17" cm="1">
        <f t="array" ref="AH224">MAX(IF(ISOLASI!$B$5:$B$1048576='Data Training 2022'!B224,ISOLASI!$H$5:$H$1048576))</f>
        <v>44317</v>
      </c>
      <c r="AI224" s="22" t="str">
        <f>IFERROR(VLOOKUP(B224,ISOLASI!$B$5:$I$1048576,8,0),"")</f>
        <v>LULUS</v>
      </c>
      <c r="AJ224" s="22"/>
      <c r="AK224" s="17" cm="1">
        <f t="array" ref="AK224">MAX(IF('DEKAT AIR'!$B$5:$B$1048576='Data Training 2022'!B224,'DEKAT AIR'!$H$5:$H$1048576))</f>
        <v>0</v>
      </c>
      <c r="AL224" s="22" t="str">
        <f>IFERROR(VLOOKUP(B224,'DEKAT AIR'!$B$5:$I$1048576,8,0),"")</f>
        <v/>
      </c>
      <c r="AM224" s="22"/>
      <c r="AN224" s="17" cm="1">
        <f t="array" ref="AN224">MAX(IF(KETINGGIAN!$B$5:$B$1048576='Data Training 2022'!B224,KETINGGIAN!$H$5:$H$1048576))</f>
        <v>0</v>
      </c>
      <c r="AO224" s="22" t="str">
        <f>IFERROR(VLOOKUP(B224,KETINGGIAN!$B$5:$I$1048576,8,0),"")</f>
        <v/>
      </c>
      <c r="AP224" s="22"/>
      <c r="AQ224" s="22"/>
      <c r="AR224" s="22"/>
      <c r="AS224" s="22"/>
      <c r="AT224" s="17" cm="1">
        <f t="array" ref="AT224">MAX(IF(TOOLSKEEPER!$B$5:$B$1048576='Data Training 2022'!B224,TOOLSKEEPER!$H$5:$H$1048576))</f>
        <v>0</v>
      </c>
      <c r="AU224" s="22" t="str">
        <f>IFERROR(VLOOKUP(B224,TOOLSKEEPER!$B$5:$I$1048576,8,0),"")</f>
        <v/>
      </c>
    </row>
    <row r="225" spans="1:47">
      <c r="A225" s="22">
        <f t="shared" si="19"/>
        <v>220</v>
      </c>
      <c r="B225" s="21" t="str">
        <f t="shared" si="20"/>
        <v>00118361</v>
      </c>
      <c r="C225" s="21" t="s">
        <v>2450</v>
      </c>
      <c r="D225" s="22"/>
      <c r="E225" s="22" t="s">
        <v>2451</v>
      </c>
      <c r="F225" s="22" t="s">
        <v>1255</v>
      </c>
      <c r="G225" s="22" t="s">
        <v>830</v>
      </c>
      <c r="H225" s="22" t="s">
        <v>328</v>
      </c>
      <c r="I225" s="22" t="s">
        <v>4028</v>
      </c>
      <c r="J225" s="22"/>
      <c r="K225" s="21" t="s">
        <v>4002</v>
      </c>
      <c r="L225" s="21" t="s">
        <v>280</v>
      </c>
      <c r="M225" s="21" t="s">
        <v>4003</v>
      </c>
      <c r="N225" s="21"/>
      <c r="O225" s="17" t="str">
        <f>IFERROR(VLOOKUP(B225,POP!$B$5:$I$1048576,7,0),"")</f>
        <v/>
      </c>
      <c r="P225" s="17" t="str">
        <f>IFERROR(VLOOKUP(B225,POM!$B$5:$I$1048576,7,0),"")</f>
        <v/>
      </c>
      <c r="Q225" s="10" t="str">
        <f>IFERROR(VLOOKUP(B225,POU!$B$5:$I$1048576,7,0),"")</f>
        <v/>
      </c>
      <c r="R225" s="21" t="str">
        <f t="shared" si="16"/>
        <v/>
      </c>
      <c r="S225" s="17" t="str">
        <f>IFERROR(VLOOKUP(B225,'PEMBEKALAN POP'!$B$5:$I$1048576,7,0),"")</f>
        <v/>
      </c>
      <c r="T225" s="22" t="str">
        <f>IFERROR(VLOOKUP(B225,'PEMBEKALAN POP'!$B$5:$I$1048576,8,0),"")</f>
        <v/>
      </c>
      <c r="U225" s="21" t="s">
        <v>3994</v>
      </c>
      <c r="V225" s="17" t="e" cm="1">
        <f t="array" ref="V225">MAX(IF(INDUKSI!$B$5:$B$1048576='Data Training 2022'!B225,INDUKSI!$H$5:$H$1048576))</f>
        <v>#N/A</v>
      </c>
      <c r="W225" s="22" t="str">
        <f>IFERROR(VLOOKUP(B225,INDUKSI!$B$5:$I$1048576,8,0),"")</f>
        <v>LULUS</v>
      </c>
      <c r="X225" s="21" t="s">
        <v>3994</v>
      </c>
      <c r="Y225" s="17" cm="1">
        <f t="array" ref="Y225">MAX(IF(REINDUKSI!$B$5:$B$1048576='Data Training 2022'!B225,REINDUKSI!$H$5:$H$1048576))</f>
        <v>0</v>
      </c>
      <c r="Z225" s="22" t="str">
        <f>IFERROR(VLOOKUP(B225,REINDUKSI!$B$5:$I$1048576,8,0),"")</f>
        <v/>
      </c>
      <c r="AA225" s="22" t="str">
        <f t="shared" si="17"/>
        <v>TARGET</v>
      </c>
      <c r="AB225" s="17" cm="1">
        <f t="array" ref="AB225">MAX(IF(BSA!$B$5:$B$1048576='Data Training 2022'!B225,BSA!$H$5:$H$1048576))</f>
        <v>44664</v>
      </c>
      <c r="AC225" s="22" t="str">
        <f>IFERROR(VLOOKUP(B225,BSA!$B$5:$I$1048576,8,0),"")</f>
        <v>LULUS</v>
      </c>
      <c r="AD225" s="22" t="s">
        <v>3994</v>
      </c>
      <c r="AE225" s="22"/>
      <c r="AF225" s="22"/>
      <c r="AG225" s="22" t="str">
        <f t="shared" si="18"/>
        <v>TARGET</v>
      </c>
      <c r="AH225" s="17" cm="1">
        <f t="array" ref="AH225">MAX(IF(ISOLASI!$B$5:$B$1048576='Data Training 2022'!B225,ISOLASI!$H$5:$H$1048576))</f>
        <v>44548</v>
      </c>
      <c r="AI225" s="22" t="str">
        <f>IFERROR(VLOOKUP(B225,ISOLASI!$B$5:$I$1048576,8,0),"")</f>
        <v>LULUS</v>
      </c>
      <c r="AJ225" s="22"/>
      <c r="AK225" s="17" cm="1">
        <f t="array" ref="AK225">MAX(IF('DEKAT AIR'!$B$5:$B$1048576='Data Training 2022'!B225,'DEKAT AIR'!$H$5:$H$1048576))</f>
        <v>0</v>
      </c>
      <c r="AL225" s="22" t="str">
        <f>IFERROR(VLOOKUP(B225,'DEKAT AIR'!$B$5:$I$1048576,8,0),"")</f>
        <v/>
      </c>
      <c r="AM225" s="22"/>
      <c r="AN225" s="17" cm="1">
        <f t="array" ref="AN225">MAX(IF(KETINGGIAN!$B$5:$B$1048576='Data Training 2022'!B225,KETINGGIAN!$H$5:$H$1048576))</f>
        <v>0</v>
      </c>
      <c r="AO225" s="22" t="str">
        <f>IFERROR(VLOOKUP(B225,KETINGGIAN!$B$5:$I$1048576,8,0),"")</f>
        <v/>
      </c>
      <c r="AP225" s="22"/>
      <c r="AQ225" s="22"/>
      <c r="AR225" s="22"/>
      <c r="AS225" s="22"/>
      <c r="AT225" s="17" cm="1">
        <f t="array" ref="AT225">MAX(IF(TOOLSKEEPER!$B$5:$B$1048576='Data Training 2022'!B225,TOOLSKEEPER!$H$5:$H$1048576))</f>
        <v>0</v>
      </c>
      <c r="AU225" s="22" t="str">
        <f>IFERROR(VLOOKUP(B225,TOOLSKEEPER!$B$5:$I$1048576,8,0),"")</f>
        <v/>
      </c>
    </row>
    <row r="226" spans="1:47">
      <c r="A226" s="22">
        <f t="shared" si="19"/>
        <v>221</v>
      </c>
      <c r="B226" s="21" t="str">
        <f t="shared" si="20"/>
        <v>00118601</v>
      </c>
      <c r="C226" s="21" t="s">
        <v>2242</v>
      </c>
      <c r="D226" s="22"/>
      <c r="E226" s="22" t="s">
        <v>4097</v>
      </c>
      <c r="F226" s="22" t="s">
        <v>1255</v>
      </c>
      <c r="G226" s="22" t="s">
        <v>830</v>
      </c>
      <c r="H226" s="22" t="s">
        <v>328</v>
      </c>
      <c r="I226" s="22" t="s">
        <v>4024</v>
      </c>
      <c r="J226" s="22"/>
      <c r="K226" s="21" t="s">
        <v>4002</v>
      </c>
      <c r="L226" s="21" t="s">
        <v>280</v>
      </c>
      <c r="M226" s="21" t="s">
        <v>4003</v>
      </c>
      <c r="N226" s="21"/>
      <c r="O226" s="17" t="str">
        <f>IFERROR(VLOOKUP(B226,POP!$B$5:$I$1048576,7,0),"")</f>
        <v/>
      </c>
      <c r="P226" s="17" t="str">
        <f>IFERROR(VLOOKUP(B226,POM!$B$5:$I$1048576,7,0),"")</f>
        <v/>
      </c>
      <c r="Q226" s="10" t="str">
        <f>IFERROR(VLOOKUP(B226,POU!$B$5:$I$1048576,7,0),"")</f>
        <v/>
      </c>
      <c r="R226" s="21" t="str">
        <f t="shared" si="16"/>
        <v/>
      </c>
      <c r="S226" s="17" t="str">
        <f>IFERROR(VLOOKUP(B226,'PEMBEKALAN POP'!$B$5:$I$1048576,7,0),"")</f>
        <v/>
      </c>
      <c r="T226" s="22" t="str">
        <f>IFERROR(VLOOKUP(B226,'PEMBEKALAN POP'!$B$5:$I$1048576,8,0),"")</f>
        <v/>
      </c>
      <c r="U226" s="21" t="s">
        <v>3994</v>
      </c>
      <c r="V226" s="17" t="e" cm="1">
        <f t="array" ref="V226">MAX(IF(INDUKSI!$B$5:$B$1048576='Data Training 2022'!B226,INDUKSI!$H$5:$H$1048576))</f>
        <v>#N/A</v>
      </c>
      <c r="W226" s="22" t="str">
        <f>IFERROR(VLOOKUP(B226,INDUKSI!$B$5:$I$1048576,8,0),"")</f>
        <v>LULUS</v>
      </c>
      <c r="X226" s="21" t="s">
        <v>3994</v>
      </c>
      <c r="Y226" s="17" cm="1">
        <f t="array" ref="Y226">MAX(IF(REINDUKSI!$B$5:$B$1048576='Data Training 2022'!B226,REINDUKSI!$H$5:$H$1048576))</f>
        <v>44784</v>
      </c>
      <c r="Z226" s="22" t="str">
        <f>IFERROR(VLOOKUP(B226,REINDUKSI!$B$5:$I$1048576,8,0),"")</f>
        <v>LULUS</v>
      </c>
      <c r="AA226" s="22" t="str">
        <f t="shared" si="17"/>
        <v>TARGET</v>
      </c>
      <c r="AB226" s="17" cm="1">
        <f t="array" ref="AB226">MAX(IF(BSA!$B$5:$B$1048576='Data Training 2022'!B226,BSA!$H$5:$H$1048576))</f>
        <v>0</v>
      </c>
      <c r="AC226" s="22" t="str">
        <f>IFERROR(VLOOKUP(B226,BSA!$B$5:$I$1048576,8,0),"")</f>
        <v/>
      </c>
      <c r="AD226" s="22" t="s">
        <v>3994</v>
      </c>
      <c r="AE226" s="22"/>
      <c r="AF226" s="22"/>
      <c r="AG226" s="22" t="str">
        <f t="shared" si="18"/>
        <v>TARGET</v>
      </c>
      <c r="AH226" s="17" cm="1">
        <f t="array" ref="AH226">MAX(IF(ISOLASI!$B$5:$B$1048576='Data Training 2022'!B226,ISOLASI!$H$5:$H$1048576))</f>
        <v>44569</v>
      </c>
      <c r="AI226" s="22" t="str">
        <f>IFERROR(VLOOKUP(B226,ISOLASI!$B$5:$I$1048576,8,0),"")</f>
        <v>LULUS</v>
      </c>
      <c r="AJ226" s="22"/>
      <c r="AK226" s="17" cm="1">
        <f t="array" ref="AK226">MAX(IF('DEKAT AIR'!$B$5:$B$1048576='Data Training 2022'!B226,'DEKAT AIR'!$H$5:$H$1048576))</f>
        <v>0</v>
      </c>
      <c r="AL226" s="22" t="str">
        <f>IFERROR(VLOOKUP(B226,'DEKAT AIR'!$B$5:$I$1048576,8,0),"")</f>
        <v/>
      </c>
      <c r="AM226" s="22"/>
      <c r="AN226" s="17" cm="1">
        <f t="array" ref="AN226">MAX(IF(KETINGGIAN!$B$5:$B$1048576='Data Training 2022'!B226,KETINGGIAN!$H$5:$H$1048576))</f>
        <v>0</v>
      </c>
      <c r="AO226" s="22" t="str">
        <f>IFERROR(VLOOKUP(B226,KETINGGIAN!$B$5:$I$1048576,8,0),"")</f>
        <v/>
      </c>
      <c r="AP226" s="22"/>
      <c r="AQ226" s="22"/>
      <c r="AR226" s="22"/>
      <c r="AS226" s="22"/>
      <c r="AT226" s="17" cm="1">
        <f t="array" ref="AT226">MAX(IF(TOOLSKEEPER!$B$5:$B$1048576='Data Training 2022'!B226,TOOLSKEEPER!$H$5:$H$1048576))</f>
        <v>0</v>
      </c>
      <c r="AU226" s="22" t="str">
        <f>IFERROR(VLOOKUP(B226,TOOLSKEEPER!$B$5:$I$1048576,8,0),"")</f>
        <v/>
      </c>
    </row>
    <row r="227" spans="1:47">
      <c r="A227" s="22">
        <f t="shared" si="19"/>
        <v>222</v>
      </c>
      <c r="B227" s="21" t="str">
        <f t="shared" si="20"/>
        <v>00118634</v>
      </c>
      <c r="C227" s="21" t="s">
        <v>3072</v>
      </c>
      <c r="D227" s="22"/>
      <c r="E227" s="22" t="s">
        <v>3073</v>
      </c>
      <c r="F227" s="22" t="s">
        <v>1255</v>
      </c>
      <c r="G227" s="22" t="s">
        <v>830</v>
      </c>
      <c r="H227" s="22" t="s">
        <v>328</v>
      </c>
      <c r="I227" s="22" t="s">
        <v>4028</v>
      </c>
      <c r="J227" s="22"/>
      <c r="K227" s="21" t="s">
        <v>4002</v>
      </c>
      <c r="L227" s="21" t="s">
        <v>280</v>
      </c>
      <c r="M227" s="21" t="s">
        <v>4003</v>
      </c>
      <c r="N227" s="21"/>
      <c r="O227" s="17" t="str">
        <f>IFERROR(VLOOKUP(B227,POP!$B$5:$I$1048576,7,0),"")</f>
        <v/>
      </c>
      <c r="P227" s="17" t="str">
        <f>IFERROR(VLOOKUP(B227,POM!$B$5:$I$1048576,7,0),"")</f>
        <v/>
      </c>
      <c r="Q227" s="10" t="str">
        <f>IFERROR(VLOOKUP(B227,POU!$B$5:$I$1048576,7,0),"")</f>
        <v/>
      </c>
      <c r="R227" s="21" t="str">
        <f t="shared" si="16"/>
        <v/>
      </c>
      <c r="S227" s="17" t="str">
        <f>IFERROR(VLOOKUP(B227,'PEMBEKALAN POP'!$B$5:$I$1048576,7,0),"")</f>
        <v/>
      </c>
      <c r="T227" s="22" t="str">
        <f>IFERROR(VLOOKUP(B227,'PEMBEKALAN POP'!$B$5:$I$1048576,8,0),"")</f>
        <v/>
      </c>
      <c r="U227" s="21" t="s">
        <v>3994</v>
      </c>
      <c r="V227" s="17" t="e" cm="1">
        <f t="array" ref="V227">MAX(IF(INDUKSI!$B$5:$B$1048576='Data Training 2022'!B227,INDUKSI!$H$5:$H$1048576))</f>
        <v>#N/A</v>
      </c>
      <c r="W227" s="22" t="str">
        <f>IFERROR(VLOOKUP(B227,INDUKSI!$B$5:$I$1048576,8,0),"")</f>
        <v>LULUS</v>
      </c>
      <c r="X227" s="21" t="s">
        <v>3994</v>
      </c>
      <c r="Y227" s="17" cm="1">
        <f t="array" ref="Y227">MAX(IF(REINDUKSI!$B$5:$B$1048576='Data Training 2022'!B227,REINDUKSI!$H$5:$H$1048576))</f>
        <v>0</v>
      </c>
      <c r="Z227" s="22" t="str">
        <f>IFERROR(VLOOKUP(B227,REINDUKSI!$B$5:$I$1048576,8,0),"")</f>
        <v/>
      </c>
      <c r="AA227" s="22" t="str">
        <f t="shared" si="17"/>
        <v>TARGET</v>
      </c>
      <c r="AB227" s="17" cm="1">
        <f t="array" ref="AB227">MAX(IF(BSA!$B$5:$B$1048576='Data Training 2022'!B227,BSA!$H$5:$H$1048576))</f>
        <v>0</v>
      </c>
      <c r="AC227" s="22" t="str">
        <f>IFERROR(VLOOKUP(B227,BSA!$B$5:$I$1048576,8,0),"")</f>
        <v/>
      </c>
      <c r="AD227" s="22" t="s">
        <v>3994</v>
      </c>
      <c r="AE227" s="22"/>
      <c r="AF227" s="22"/>
      <c r="AG227" s="22" t="str">
        <f t="shared" si="18"/>
        <v>TARGET</v>
      </c>
      <c r="AH227" s="17" cm="1">
        <f t="array" ref="AH227">MAX(IF(ISOLASI!$B$5:$B$1048576='Data Training 2022'!B227,ISOLASI!$H$5:$H$1048576))</f>
        <v>44534</v>
      </c>
      <c r="AI227" s="22" t="str">
        <f>IFERROR(VLOOKUP(B227,ISOLASI!$B$5:$I$1048576,8,0),"")</f>
        <v>LULUS</v>
      </c>
      <c r="AJ227" s="22"/>
      <c r="AK227" s="17" cm="1">
        <f t="array" ref="AK227">MAX(IF('DEKAT AIR'!$B$5:$B$1048576='Data Training 2022'!B227,'DEKAT AIR'!$H$5:$H$1048576))</f>
        <v>0</v>
      </c>
      <c r="AL227" s="22" t="str">
        <f>IFERROR(VLOOKUP(B227,'DEKAT AIR'!$B$5:$I$1048576,8,0),"")</f>
        <v/>
      </c>
      <c r="AM227" s="22"/>
      <c r="AN227" s="17" cm="1">
        <f t="array" ref="AN227">MAX(IF(KETINGGIAN!$B$5:$B$1048576='Data Training 2022'!B227,KETINGGIAN!$H$5:$H$1048576))</f>
        <v>0</v>
      </c>
      <c r="AO227" s="22" t="str">
        <f>IFERROR(VLOOKUP(B227,KETINGGIAN!$B$5:$I$1048576,8,0),"")</f>
        <v/>
      </c>
      <c r="AP227" s="22"/>
      <c r="AQ227" s="22"/>
      <c r="AR227" s="22"/>
      <c r="AS227" s="22"/>
      <c r="AT227" s="17" cm="1">
        <f t="array" ref="AT227">MAX(IF(TOOLSKEEPER!$B$5:$B$1048576='Data Training 2022'!B227,TOOLSKEEPER!$H$5:$H$1048576))</f>
        <v>0</v>
      </c>
      <c r="AU227" s="22" t="str">
        <f>IFERROR(VLOOKUP(B227,TOOLSKEEPER!$B$5:$I$1048576,8,0),"")</f>
        <v/>
      </c>
    </row>
    <row r="228" spans="1:47">
      <c r="A228" s="22">
        <f t="shared" si="19"/>
        <v>223</v>
      </c>
      <c r="B228" s="21" t="str">
        <f t="shared" si="20"/>
        <v>00206201</v>
      </c>
      <c r="C228" s="21" t="s">
        <v>3303</v>
      </c>
      <c r="D228" s="22"/>
      <c r="E228" s="22" t="s">
        <v>3304</v>
      </c>
      <c r="F228" s="22" t="s">
        <v>1255</v>
      </c>
      <c r="G228" s="22" t="s">
        <v>830</v>
      </c>
      <c r="H228" s="22" t="s">
        <v>328</v>
      </c>
      <c r="I228" s="22" t="s">
        <v>4024</v>
      </c>
      <c r="J228" s="22"/>
      <c r="K228" s="21" t="s">
        <v>4002</v>
      </c>
      <c r="L228" s="21" t="s">
        <v>280</v>
      </c>
      <c r="M228" s="21" t="s">
        <v>4003</v>
      </c>
      <c r="N228" s="21"/>
      <c r="O228" s="17" t="str">
        <f>IFERROR(VLOOKUP(B228,POP!$B$5:$I$1048576,7,0),"")</f>
        <v/>
      </c>
      <c r="P228" s="17" t="str">
        <f>IFERROR(VLOOKUP(B228,POM!$B$5:$I$1048576,7,0),"")</f>
        <v/>
      </c>
      <c r="Q228" s="10" t="str">
        <f>IFERROR(VLOOKUP(B228,POU!$B$5:$I$1048576,7,0),"")</f>
        <v/>
      </c>
      <c r="R228" s="21" t="str">
        <f t="shared" si="16"/>
        <v/>
      </c>
      <c r="S228" s="17">
        <f>IFERROR(VLOOKUP(B228,'PEMBEKALAN POP'!$B$5:$I$1048576,7,0),"")</f>
        <v>44792</v>
      </c>
      <c r="T228" s="22" t="str">
        <f>IFERROR(VLOOKUP(B228,'PEMBEKALAN POP'!$B$5:$I$1048576,8,0),"")</f>
        <v>LULUS</v>
      </c>
      <c r="U228" s="21" t="s">
        <v>3994</v>
      </c>
      <c r="V228" s="17" t="e" cm="1">
        <f t="array" ref="V228">MAX(IF(INDUKSI!$B$5:$B$1048576='Data Training 2022'!B228,INDUKSI!$H$5:$H$1048576))</f>
        <v>#N/A</v>
      </c>
      <c r="W228" s="22" t="str">
        <f>IFERROR(VLOOKUP(B228,INDUKSI!$B$5:$I$1048576,8,0),"")</f>
        <v>LULUS</v>
      </c>
      <c r="X228" s="21" t="s">
        <v>3994</v>
      </c>
      <c r="Y228" s="17" cm="1">
        <f t="array" ref="Y228">MAX(IF(REINDUKSI!$B$5:$B$1048576='Data Training 2022'!B228,REINDUKSI!$H$5:$H$1048576))</f>
        <v>44761</v>
      </c>
      <c r="Z228" s="22" t="str">
        <f>IFERROR(VLOOKUP(B228,REINDUKSI!$B$5:$I$1048576,8,0),"")</f>
        <v>LULUS</v>
      </c>
      <c r="AA228" s="22" t="str">
        <f t="shared" si="17"/>
        <v>TARGET</v>
      </c>
      <c r="AB228" s="17" cm="1">
        <f t="array" ref="AB228">MAX(IF(BSA!$B$5:$B$1048576='Data Training 2022'!B228,BSA!$H$5:$H$1048576))</f>
        <v>0</v>
      </c>
      <c r="AC228" s="22" t="str">
        <f>IFERROR(VLOOKUP(B228,BSA!$B$5:$I$1048576,8,0),"")</f>
        <v/>
      </c>
      <c r="AD228" s="22" t="s">
        <v>3994</v>
      </c>
      <c r="AE228" s="22"/>
      <c r="AF228" s="22"/>
      <c r="AG228" s="22" t="str">
        <f t="shared" si="18"/>
        <v>TARGET</v>
      </c>
      <c r="AH228" s="17" cm="1">
        <f t="array" ref="AH228">MAX(IF(ISOLASI!$B$5:$B$1048576='Data Training 2022'!B228,ISOLASI!$H$5:$H$1048576))</f>
        <v>44737</v>
      </c>
      <c r="AI228" s="22" t="str">
        <f>IFERROR(VLOOKUP(B228,ISOLASI!$B$5:$I$1048576,8,0),"")</f>
        <v>LULUS</v>
      </c>
      <c r="AJ228" s="22"/>
      <c r="AK228" s="17" cm="1">
        <f t="array" ref="AK228">MAX(IF('DEKAT AIR'!$B$5:$B$1048576='Data Training 2022'!B228,'DEKAT AIR'!$H$5:$H$1048576))</f>
        <v>0</v>
      </c>
      <c r="AL228" s="22" t="str">
        <f>IFERROR(VLOOKUP(B228,'DEKAT AIR'!$B$5:$I$1048576,8,0),"")</f>
        <v/>
      </c>
      <c r="AM228" s="22"/>
      <c r="AN228" s="17" cm="1">
        <f t="array" ref="AN228">MAX(IF(KETINGGIAN!$B$5:$B$1048576='Data Training 2022'!B228,KETINGGIAN!$H$5:$H$1048576))</f>
        <v>0</v>
      </c>
      <c r="AO228" s="22" t="str">
        <f>IFERROR(VLOOKUP(B228,KETINGGIAN!$B$5:$I$1048576,8,0),"")</f>
        <v/>
      </c>
      <c r="AP228" s="22"/>
      <c r="AQ228" s="22"/>
      <c r="AR228" s="22"/>
      <c r="AS228" s="22"/>
      <c r="AT228" s="17" cm="1">
        <f t="array" ref="AT228">MAX(IF(TOOLSKEEPER!$B$5:$B$1048576='Data Training 2022'!B228,TOOLSKEEPER!$H$5:$H$1048576))</f>
        <v>0</v>
      </c>
      <c r="AU228" s="22" t="str">
        <f>IFERROR(VLOOKUP(B228,TOOLSKEEPER!$B$5:$I$1048576,8,0),"")</f>
        <v/>
      </c>
    </row>
    <row r="229" spans="1:47">
      <c r="A229" s="22">
        <f t="shared" si="19"/>
        <v>224</v>
      </c>
      <c r="B229" s="21" t="str">
        <f t="shared" si="20"/>
        <v>00415016</v>
      </c>
      <c r="C229" s="21" t="s">
        <v>3066</v>
      </c>
      <c r="D229" s="22"/>
      <c r="E229" s="22" t="s">
        <v>3067</v>
      </c>
      <c r="F229" s="22" t="s">
        <v>1255</v>
      </c>
      <c r="G229" s="22" t="s">
        <v>830</v>
      </c>
      <c r="H229" s="22" t="s">
        <v>328</v>
      </c>
      <c r="I229" s="22" t="s">
        <v>4028</v>
      </c>
      <c r="J229" s="22"/>
      <c r="K229" s="21" t="s">
        <v>4002</v>
      </c>
      <c r="L229" s="21" t="s">
        <v>280</v>
      </c>
      <c r="M229" s="21" t="s">
        <v>4003</v>
      </c>
      <c r="N229" s="21"/>
      <c r="O229" s="17" t="str">
        <f>IFERROR(VLOOKUP(B229,POP!$B$5:$I$1048576,7,0),"")</f>
        <v/>
      </c>
      <c r="P229" s="17" t="str">
        <f>IFERROR(VLOOKUP(B229,POM!$B$5:$I$1048576,7,0),"")</f>
        <v/>
      </c>
      <c r="Q229" s="10" t="str">
        <f>IFERROR(VLOOKUP(B229,POU!$B$5:$I$1048576,7,0),"")</f>
        <v/>
      </c>
      <c r="R229" s="21" t="str">
        <f t="shared" si="16"/>
        <v/>
      </c>
      <c r="S229" s="17" t="str">
        <f>IFERROR(VLOOKUP(B229,'PEMBEKALAN POP'!$B$5:$I$1048576,7,0),"")</f>
        <v/>
      </c>
      <c r="T229" s="22" t="str">
        <f>IFERROR(VLOOKUP(B229,'PEMBEKALAN POP'!$B$5:$I$1048576,8,0),"")</f>
        <v/>
      </c>
      <c r="U229" s="21" t="s">
        <v>3994</v>
      </c>
      <c r="V229" s="17" t="e" cm="1">
        <f t="array" ref="V229">MAX(IF(INDUKSI!$B$5:$B$1048576='Data Training 2022'!B229,INDUKSI!$H$5:$H$1048576))</f>
        <v>#N/A</v>
      </c>
      <c r="W229" s="22" t="str">
        <f>IFERROR(VLOOKUP(B229,INDUKSI!$B$5:$I$1048576,8,0),"")</f>
        <v>LULUS</v>
      </c>
      <c r="X229" s="21" t="s">
        <v>3994</v>
      </c>
      <c r="Y229" s="17" cm="1">
        <f t="array" ref="Y229">MAX(IF(REINDUKSI!$B$5:$B$1048576='Data Training 2022'!B229,REINDUKSI!$H$5:$H$1048576))</f>
        <v>44709</v>
      </c>
      <c r="Z229" s="22" t="str">
        <f>IFERROR(VLOOKUP(B229,REINDUKSI!$B$5:$I$1048576,8,0),"")</f>
        <v>LULUS</v>
      </c>
      <c r="AA229" s="22" t="str">
        <f t="shared" si="17"/>
        <v>TARGET</v>
      </c>
      <c r="AB229" s="17" cm="1">
        <f t="array" ref="AB229">MAX(IF(BSA!$B$5:$B$1048576='Data Training 2022'!B229,BSA!$H$5:$H$1048576))</f>
        <v>0</v>
      </c>
      <c r="AC229" s="22" t="str">
        <f>IFERROR(VLOOKUP(B229,BSA!$B$5:$I$1048576,8,0),"")</f>
        <v/>
      </c>
      <c r="AD229" s="22" t="s">
        <v>3994</v>
      </c>
      <c r="AE229" s="22"/>
      <c r="AF229" s="22"/>
      <c r="AG229" s="22" t="str">
        <f t="shared" si="18"/>
        <v>TARGET</v>
      </c>
      <c r="AH229" s="17" cm="1">
        <f t="array" ref="AH229">MAX(IF(ISOLASI!$B$5:$B$1048576='Data Training 2022'!B229,ISOLASI!$H$5:$H$1048576))</f>
        <v>44569</v>
      </c>
      <c r="AI229" s="22" t="str">
        <f>IFERROR(VLOOKUP(B229,ISOLASI!$B$5:$I$1048576,8,0),"")</f>
        <v>LULUS</v>
      </c>
      <c r="AJ229" s="22"/>
      <c r="AK229" s="17" cm="1">
        <f t="array" ref="AK229">MAX(IF('DEKAT AIR'!$B$5:$B$1048576='Data Training 2022'!B229,'DEKAT AIR'!$H$5:$H$1048576))</f>
        <v>0</v>
      </c>
      <c r="AL229" s="22" t="str">
        <f>IFERROR(VLOOKUP(B229,'DEKAT AIR'!$B$5:$I$1048576,8,0),"")</f>
        <v/>
      </c>
      <c r="AM229" s="22"/>
      <c r="AN229" s="17" cm="1">
        <f t="array" ref="AN229">MAX(IF(KETINGGIAN!$B$5:$B$1048576='Data Training 2022'!B229,KETINGGIAN!$H$5:$H$1048576))</f>
        <v>0</v>
      </c>
      <c r="AO229" s="22" t="str">
        <f>IFERROR(VLOOKUP(B229,KETINGGIAN!$B$5:$I$1048576,8,0),"")</f>
        <v/>
      </c>
      <c r="AP229" s="22"/>
      <c r="AQ229" s="22"/>
      <c r="AR229" s="22"/>
      <c r="AS229" s="22"/>
      <c r="AT229" s="17" cm="1">
        <f t="array" ref="AT229">MAX(IF(TOOLSKEEPER!$B$5:$B$1048576='Data Training 2022'!B229,TOOLSKEEPER!$H$5:$H$1048576))</f>
        <v>0</v>
      </c>
      <c r="AU229" s="22" t="str">
        <f>IFERROR(VLOOKUP(B229,TOOLSKEEPER!$B$5:$I$1048576,8,0),"")</f>
        <v/>
      </c>
    </row>
    <row r="230" spans="1:47">
      <c r="A230" s="22">
        <f t="shared" si="19"/>
        <v>225</v>
      </c>
      <c r="B230" s="21" t="str">
        <f t="shared" si="20"/>
        <v>00415047</v>
      </c>
      <c r="C230" s="21" t="s">
        <v>3064</v>
      </c>
      <c r="D230" s="22"/>
      <c r="E230" s="22" t="s">
        <v>3065</v>
      </c>
      <c r="F230" s="22" t="s">
        <v>1255</v>
      </c>
      <c r="G230" s="22" t="s">
        <v>830</v>
      </c>
      <c r="H230" s="22" t="s">
        <v>328</v>
      </c>
      <c r="I230" s="22" t="s">
        <v>4028</v>
      </c>
      <c r="J230" s="22"/>
      <c r="K230" s="21" t="s">
        <v>4002</v>
      </c>
      <c r="L230" s="21" t="s">
        <v>280</v>
      </c>
      <c r="M230" s="21" t="s">
        <v>4003</v>
      </c>
      <c r="N230" s="21"/>
      <c r="O230" s="17" t="str">
        <f>IFERROR(VLOOKUP(B230,POP!$B$5:$I$1048576,7,0),"")</f>
        <v/>
      </c>
      <c r="P230" s="17" t="str">
        <f>IFERROR(VLOOKUP(B230,POM!$B$5:$I$1048576,7,0),"")</f>
        <v/>
      </c>
      <c r="Q230" s="10" t="str">
        <f>IFERROR(VLOOKUP(B230,POU!$B$5:$I$1048576,7,0),"")</f>
        <v/>
      </c>
      <c r="R230" s="21" t="str">
        <f t="shared" si="16"/>
        <v/>
      </c>
      <c r="S230" s="17" t="str">
        <f>IFERROR(VLOOKUP(B230,'PEMBEKALAN POP'!$B$5:$I$1048576,7,0),"")</f>
        <v/>
      </c>
      <c r="T230" s="22" t="str">
        <f>IFERROR(VLOOKUP(B230,'PEMBEKALAN POP'!$B$5:$I$1048576,8,0),"")</f>
        <v/>
      </c>
      <c r="U230" s="21" t="s">
        <v>3994</v>
      </c>
      <c r="V230" s="17" t="e" cm="1">
        <f t="array" ref="V230">MAX(IF(INDUKSI!$B$5:$B$1048576='Data Training 2022'!B230,INDUKSI!$H$5:$H$1048576))</f>
        <v>#N/A</v>
      </c>
      <c r="W230" s="22" t="str">
        <f>IFERROR(VLOOKUP(B230,INDUKSI!$B$5:$I$1048576,8,0),"")</f>
        <v>LULUS</v>
      </c>
      <c r="X230" s="21" t="s">
        <v>3994</v>
      </c>
      <c r="Y230" s="17" cm="1">
        <f t="array" ref="Y230">MAX(IF(REINDUKSI!$B$5:$B$1048576='Data Training 2022'!B230,REINDUKSI!$H$5:$H$1048576))</f>
        <v>44749</v>
      </c>
      <c r="Z230" s="22" t="str">
        <f>IFERROR(VLOOKUP(B230,REINDUKSI!$B$5:$I$1048576,8,0),"")</f>
        <v>LULUS</v>
      </c>
      <c r="AA230" s="22" t="str">
        <f t="shared" si="17"/>
        <v>TARGET</v>
      </c>
      <c r="AB230" s="17" cm="1">
        <f t="array" ref="AB230">MAX(IF(BSA!$B$5:$B$1048576='Data Training 2022'!B230,BSA!$H$5:$H$1048576))</f>
        <v>0</v>
      </c>
      <c r="AC230" s="22" t="str">
        <f>IFERROR(VLOOKUP(B230,BSA!$B$5:$I$1048576,8,0),"")</f>
        <v/>
      </c>
      <c r="AD230" s="22" t="s">
        <v>3994</v>
      </c>
      <c r="AE230" s="22"/>
      <c r="AF230" s="22"/>
      <c r="AG230" s="22" t="str">
        <f t="shared" si="18"/>
        <v>TARGET</v>
      </c>
      <c r="AH230" s="17" cm="1">
        <f t="array" ref="AH230">MAX(IF(ISOLASI!$B$5:$B$1048576='Data Training 2022'!B230,ISOLASI!$H$5:$H$1048576))</f>
        <v>44527</v>
      </c>
      <c r="AI230" s="22" t="str">
        <f>IFERROR(VLOOKUP(B230,ISOLASI!$B$5:$I$1048576,8,0),"")</f>
        <v>LULUS</v>
      </c>
      <c r="AJ230" s="22"/>
      <c r="AK230" s="17" cm="1">
        <f t="array" ref="AK230">MAX(IF('DEKAT AIR'!$B$5:$B$1048576='Data Training 2022'!B230,'DEKAT AIR'!$H$5:$H$1048576))</f>
        <v>0</v>
      </c>
      <c r="AL230" s="22" t="str">
        <f>IFERROR(VLOOKUP(B230,'DEKAT AIR'!$B$5:$I$1048576,8,0),"")</f>
        <v/>
      </c>
      <c r="AM230" s="22"/>
      <c r="AN230" s="17" cm="1">
        <f t="array" ref="AN230">MAX(IF(KETINGGIAN!$B$5:$B$1048576='Data Training 2022'!B230,KETINGGIAN!$H$5:$H$1048576))</f>
        <v>0</v>
      </c>
      <c r="AO230" s="22" t="str">
        <f>IFERROR(VLOOKUP(B230,KETINGGIAN!$B$5:$I$1048576,8,0),"")</f>
        <v/>
      </c>
      <c r="AP230" s="22"/>
      <c r="AQ230" s="22"/>
      <c r="AR230" s="22"/>
      <c r="AS230" s="22"/>
      <c r="AT230" s="17" cm="1">
        <f t="array" ref="AT230">MAX(IF(TOOLSKEEPER!$B$5:$B$1048576='Data Training 2022'!B230,TOOLSKEEPER!$H$5:$H$1048576))</f>
        <v>0</v>
      </c>
      <c r="AU230" s="22" t="str">
        <f>IFERROR(VLOOKUP(B230,TOOLSKEEPER!$B$5:$I$1048576,8,0),"")</f>
        <v/>
      </c>
    </row>
    <row r="231" spans="1:47">
      <c r="A231" s="22">
        <f t="shared" si="19"/>
        <v>226</v>
      </c>
      <c r="B231" s="21" t="str">
        <f t="shared" si="20"/>
        <v>00418055</v>
      </c>
      <c r="C231" s="21" t="s">
        <v>1889</v>
      </c>
      <c r="D231" s="22"/>
      <c r="E231" s="22" t="s">
        <v>1890</v>
      </c>
      <c r="F231" s="22" t="s">
        <v>1255</v>
      </c>
      <c r="G231" s="22" t="s">
        <v>830</v>
      </c>
      <c r="H231" s="22" t="s">
        <v>328</v>
      </c>
      <c r="I231" s="22" t="s">
        <v>4024</v>
      </c>
      <c r="J231" s="22"/>
      <c r="K231" s="21" t="s">
        <v>4002</v>
      </c>
      <c r="L231" s="21" t="s">
        <v>280</v>
      </c>
      <c r="M231" s="21" t="s">
        <v>4003</v>
      </c>
      <c r="N231" s="21"/>
      <c r="O231" s="17" t="str">
        <f>IFERROR(VLOOKUP(B231,POP!$B$5:$I$1048576,7,0),"")</f>
        <v/>
      </c>
      <c r="P231" s="17" t="str">
        <f>IFERROR(VLOOKUP(B231,POM!$B$5:$I$1048576,7,0),"")</f>
        <v/>
      </c>
      <c r="Q231" s="10" t="str">
        <f>IFERROR(VLOOKUP(B231,POU!$B$5:$I$1048576,7,0),"")</f>
        <v/>
      </c>
      <c r="R231" s="21" t="str">
        <f t="shared" si="16"/>
        <v/>
      </c>
      <c r="S231" s="17" t="str">
        <f>IFERROR(VLOOKUP(B231,'PEMBEKALAN POP'!$B$5:$I$1048576,7,0),"")</f>
        <v/>
      </c>
      <c r="T231" s="22" t="str">
        <f>IFERROR(VLOOKUP(B231,'PEMBEKALAN POP'!$B$5:$I$1048576,8,0),"")</f>
        <v/>
      </c>
      <c r="U231" s="21" t="s">
        <v>3994</v>
      </c>
      <c r="V231" s="17" t="e" cm="1">
        <f t="array" ref="V231">MAX(IF(INDUKSI!$B$5:$B$1048576='Data Training 2022'!B231,INDUKSI!$H$5:$H$1048576))</f>
        <v>#N/A</v>
      </c>
      <c r="W231" s="22" t="str">
        <f>IFERROR(VLOOKUP(B231,INDUKSI!$B$5:$I$1048576,8,0),"")</f>
        <v>LULUS</v>
      </c>
      <c r="X231" s="21" t="s">
        <v>3994</v>
      </c>
      <c r="Y231" s="17" cm="1">
        <f t="array" ref="Y231">MAX(IF(REINDUKSI!$B$5:$B$1048576='Data Training 2022'!B231,REINDUKSI!$H$5:$H$1048576))</f>
        <v>44781</v>
      </c>
      <c r="Z231" s="22" t="str">
        <f>IFERROR(VLOOKUP(B231,REINDUKSI!$B$5:$I$1048576,8,0),"")</f>
        <v>LULUS</v>
      </c>
      <c r="AA231" s="22" t="str">
        <f t="shared" si="17"/>
        <v>TARGET</v>
      </c>
      <c r="AB231" s="17" cm="1">
        <f t="array" ref="AB231">MAX(IF(BSA!$B$5:$B$1048576='Data Training 2022'!B231,BSA!$H$5:$H$1048576))</f>
        <v>0</v>
      </c>
      <c r="AC231" s="22" t="str">
        <f>IFERROR(VLOOKUP(B231,BSA!$B$5:$I$1048576,8,0),"")</f>
        <v/>
      </c>
      <c r="AD231" s="22" t="s">
        <v>3994</v>
      </c>
      <c r="AE231" s="22"/>
      <c r="AF231" s="22"/>
      <c r="AG231" s="22" t="str">
        <f t="shared" si="18"/>
        <v>TARGET</v>
      </c>
      <c r="AH231" s="17" cm="1">
        <f t="array" ref="AH231">MAX(IF(ISOLASI!$B$5:$B$1048576='Data Training 2022'!B231,ISOLASI!$H$5:$H$1048576))</f>
        <v>0</v>
      </c>
      <c r="AI231" s="22" t="str">
        <f>IFERROR(VLOOKUP(B231,ISOLASI!$B$5:$I$1048576,8,0),"")</f>
        <v/>
      </c>
      <c r="AJ231" s="22"/>
      <c r="AK231" s="17" cm="1">
        <f t="array" ref="AK231">MAX(IF('DEKAT AIR'!$B$5:$B$1048576='Data Training 2022'!B231,'DEKAT AIR'!$H$5:$H$1048576))</f>
        <v>0</v>
      </c>
      <c r="AL231" s="22" t="str">
        <f>IFERROR(VLOOKUP(B231,'DEKAT AIR'!$B$5:$I$1048576,8,0),"")</f>
        <v/>
      </c>
      <c r="AM231" s="22" t="s">
        <v>3994</v>
      </c>
      <c r="AN231" s="17" cm="1">
        <f t="array" ref="AN231">MAX(IF(KETINGGIAN!$B$5:$B$1048576='Data Training 2022'!B231,KETINGGIAN!$H$5:$H$1048576))</f>
        <v>44751</v>
      </c>
      <c r="AO231" s="22" t="str">
        <f>IFERROR(VLOOKUP(B231,KETINGGIAN!$B$5:$I$1048576,8,0),"")</f>
        <v>LULUS</v>
      </c>
      <c r="AP231" s="22"/>
      <c r="AQ231" s="22"/>
      <c r="AR231" s="22"/>
      <c r="AS231" s="22"/>
      <c r="AT231" s="17" cm="1">
        <f t="array" ref="AT231">MAX(IF(TOOLSKEEPER!$B$5:$B$1048576='Data Training 2022'!B231,TOOLSKEEPER!$H$5:$H$1048576))</f>
        <v>0</v>
      </c>
      <c r="AU231" s="22" t="str">
        <f>IFERROR(VLOOKUP(B231,TOOLSKEEPER!$B$5:$I$1048576,8,0),"")</f>
        <v/>
      </c>
    </row>
    <row r="232" spans="1:47">
      <c r="A232" s="22">
        <f t="shared" si="19"/>
        <v>227</v>
      </c>
      <c r="B232" s="21" t="str">
        <f t="shared" si="20"/>
        <v>00810434</v>
      </c>
      <c r="C232" s="21" t="s">
        <v>3099</v>
      </c>
      <c r="D232" s="22"/>
      <c r="E232" s="22" t="s">
        <v>4098</v>
      </c>
      <c r="F232" s="22" t="s">
        <v>1255</v>
      </c>
      <c r="G232" s="22" t="s">
        <v>830</v>
      </c>
      <c r="H232" s="22" t="s">
        <v>328</v>
      </c>
      <c r="I232" s="22" t="s">
        <v>4028</v>
      </c>
      <c r="J232" s="22"/>
      <c r="K232" s="21" t="s">
        <v>4002</v>
      </c>
      <c r="L232" s="21" t="s">
        <v>280</v>
      </c>
      <c r="M232" s="21" t="s">
        <v>4003</v>
      </c>
      <c r="N232" s="21"/>
      <c r="O232" s="17" t="str">
        <f>IFERROR(VLOOKUP(B232,POP!$B$5:$I$1048576,7,0),"")</f>
        <v/>
      </c>
      <c r="P232" s="17" t="str">
        <f>IFERROR(VLOOKUP(B232,POM!$B$5:$I$1048576,7,0),"")</f>
        <v/>
      </c>
      <c r="Q232" s="10" t="str">
        <f>IFERROR(VLOOKUP(B232,POU!$B$5:$I$1048576,7,0),"")</f>
        <v/>
      </c>
      <c r="R232" s="21" t="str">
        <f t="shared" si="16"/>
        <v/>
      </c>
      <c r="S232" s="17">
        <f>IFERROR(VLOOKUP(B232,'PEMBEKALAN POP'!$B$5:$I$1048576,7,0),"")</f>
        <v>44792</v>
      </c>
      <c r="T232" s="22" t="str">
        <f>IFERROR(VLOOKUP(B232,'PEMBEKALAN POP'!$B$5:$I$1048576,8,0),"")</f>
        <v>LULUS</v>
      </c>
      <c r="U232" s="21" t="s">
        <v>3994</v>
      </c>
      <c r="V232" s="17" t="e" cm="1">
        <f t="array" ref="V232">MAX(IF(INDUKSI!$B$5:$B$1048576='Data Training 2022'!B232,INDUKSI!$H$5:$H$1048576))</f>
        <v>#N/A</v>
      </c>
      <c r="W232" s="22" t="str">
        <f>IFERROR(VLOOKUP(B232,INDUKSI!$B$5:$I$1048576,8,0),"")</f>
        <v>LULUS</v>
      </c>
      <c r="X232" s="21" t="s">
        <v>3994</v>
      </c>
      <c r="Y232" s="17" cm="1">
        <f t="array" ref="Y232">MAX(IF(REINDUKSI!$B$5:$B$1048576='Data Training 2022'!B232,REINDUKSI!$H$5:$H$1048576))</f>
        <v>44768</v>
      </c>
      <c r="Z232" s="22" t="str">
        <f>IFERROR(VLOOKUP(B232,REINDUKSI!$B$5:$I$1048576,8,0),"")</f>
        <v>LULUS</v>
      </c>
      <c r="AA232" s="22" t="str">
        <f t="shared" si="17"/>
        <v>TARGET</v>
      </c>
      <c r="AB232" s="17" cm="1">
        <f t="array" ref="AB232">MAX(IF(BSA!$B$5:$B$1048576='Data Training 2022'!B232,BSA!$H$5:$H$1048576))</f>
        <v>0</v>
      </c>
      <c r="AC232" s="22" t="str">
        <f>IFERROR(VLOOKUP(B232,BSA!$B$5:$I$1048576,8,0),"")</f>
        <v/>
      </c>
      <c r="AD232" s="22" t="s">
        <v>3994</v>
      </c>
      <c r="AE232" s="22"/>
      <c r="AF232" s="22"/>
      <c r="AG232" s="22" t="str">
        <f t="shared" si="18"/>
        <v>TARGET</v>
      </c>
      <c r="AH232" s="17" cm="1">
        <f t="array" ref="AH232">MAX(IF(ISOLASI!$B$5:$B$1048576='Data Training 2022'!B232,ISOLASI!$H$5:$H$1048576))</f>
        <v>44617</v>
      </c>
      <c r="AI232" s="22" t="str">
        <f>IFERROR(VLOOKUP(B232,ISOLASI!$B$5:$I$1048576,8,0),"")</f>
        <v>LULUS</v>
      </c>
      <c r="AJ232" s="22"/>
      <c r="AK232" s="17" cm="1">
        <f t="array" ref="AK232">MAX(IF('DEKAT AIR'!$B$5:$B$1048576='Data Training 2022'!B232,'DEKAT AIR'!$H$5:$H$1048576))</f>
        <v>0</v>
      </c>
      <c r="AL232" s="22" t="str">
        <f>IFERROR(VLOOKUP(B232,'DEKAT AIR'!$B$5:$I$1048576,8,0),"")</f>
        <v/>
      </c>
      <c r="AM232" s="22"/>
      <c r="AN232" s="17" cm="1">
        <f t="array" ref="AN232">MAX(IF(KETINGGIAN!$B$5:$B$1048576='Data Training 2022'!B232,KETINGGIAN!$H$5:$H$1048576))</f>
        <v>0</v>
      </c>
      <c r="AO232" s="22" t="str">
        <f>IFERROR(VLOOKUP(B232,KETINGGIAN!$B$5:$I$1048576,8,0),"")</f>
        <v/>
      </c>
      <c r="AP232" s="22"/>
      <c r="AQ232" s="22"/>
      <c r="AR232" s="22"/>
      <c r="AS232" s="22"/>
      <c r="AT232" s="17" cm="1">
        <f t="array" ref="AT232">MAX(IF(TOOLSKEEPER!$B$5:$B$1048576='Data Training 2022'!B232,TOOLSKEEPER!$H$5:$H$1048576))</f>
        <v>0</v>
      </c>
      <c r="AU232" s="22" t="str">
        <f>IFERROR(VLOOKUP(B232,TOOLSKEEPER!$B$5:$I$1048576,8,0),"")</f>
        <v/>
      </c>
    </row>
    <row r="233" spans="1:47">
      <c r="A233" s="22">
        <f t="shared" si="19"/>
        <v>228</v>
      </c>
      <c r="B233" s="21" t="str">
        <f t="shared" si="20"/>
        <v>01121141</v>
      </c>
      <c r="C233" s="21" t="s">
        <v>1388</v>
      </c>
      <c r="D233" s="22"/>
      <c r="E233" s="22" t="s">
        <v>1389</v>
      </c>
      <c r="F233" s="22" t="s">
        <v>1255</v>
      </c>
      <c r="G233" s="22" t="s">
        <v>830</v>
      </c>
      <c r="H233" s="22" t="s">
        <v>328</v>
      </c>
      <c r="I233" s="22" t="s">
        <v>4024</v>
      </c>
      <c r="J233" s="22"/>
      <c r="K233" s="21" t="s">
        <v>4002</v>
      </c>
      <c r="L233" s="21" t="s">
        <v>280</v>
      </c>
      <c r="M233" s="21" t="s">
        <v>4003</v>
      </c>
      <c r="N233" s="21"/>
      <c r="O233" s="17" t="str">
        <f>IFERROR(VLOOKUP(B233,POP!$B$5:$I$1048576,7,0),"")</f>
        <v/>
      </c>
      <c r="P233" s="17" t="str">
        <f>IFERROR(VLOOKUP(B233,POM!$B$5:$I$1048576,7,0),"")</f>
        <v/>
      </c>
      <c r="Q233" s="10" t="str">
        <f>IFERROR(VLOOKUP(B233,POU!$B$5:$I$1048576,7,0),"")</f>
        <v/>
      </c>
      <c r="R233" s="21" t="str">
        <f t="shared" si="16"/>
        <v/>
      </c>
      <c r="S233" s="17" t="str">
        <f>IFERROR(VLOOKUP(B233,'PEMBEKALAN POP'!$B$5:$I$1048576,7,0),"")</f>
        <v/>
      </c>
      <c r="T233" s="22" t="str">
        <f>IFERROR(VLOOKUP(B233,'PEMBEKALAN POP'!$B$5:$I$1048576,8,0),"")</f>
        <v/>
      </c>
      <c r="U233" s="21" t="s">
        <v>3994</v>
      </c>
      <c r="V233" s="17" t="e" cm="1">
        <f t="array" ref="V233">MAX(IF(INDUKSI!$B$5:$B$1048576='Data Training 2022'!B233,INDUKSI!$H$5:$H$1048576))</f>
        <v>#N/A</v>
      </c>
      <c r="W233" s="22" t="str">
        <f>IFERROR(VLOOKUP(B233,INDUKSI!$B$5:$I$1048576,8,0),"")</f>
        <v>LULUS</v>
      </c>
      <c r="X233" s="21" t="s">
        <v>3994</v>
      </c>
      <c r="Y233" s="17" cm="1">
        <f t="array" ref="Y233">MAX(IF(REINDUKSI!$B$5:$B$1048576='Data Training 2022'!B233,REINDUKSI!$H$5:$H$1048576))</f>
        <v>44707</v>
      </c>
      <c r="Z233" s="22" t="str">
        <f>IFERROR(VLOOKUP(B233,REINDUKSI!$B$5:$I$1048576,8,0),"")</f>
        <v>LULUS</v>
      </c>
      <c r="AA233" s="22" t="str">
        <f t="shared" si="17"/>
        <v>TARGET</v>
      </c>
      <c r="AB233" s="17" cm="1">
        <f t="array" ref="AB233">MAX(IF(BSA!$B$5:$B$1048576='Data Training 2022'!B233,BSA!$H$5:$H$1048576))</f>
        <v>0</v>
      </c>
      <c r="AC233" s="22" t="str">
        <f>IFERROR(VLOOKUP(B233,BSA!$B$5:$I$1048576,8,0),"")</f>
        <v/>
      </c>
      <c r="AD233" s="22" t="s">
        <v>3994</v>
      </c>
      <c r="AE233" s="22"/>
      <c r="AF233" s="22"/>
      <c r="AG233" s="22" t="str">
        <f t="shared" si="18"/>
        <v>TARGET</v>
      </c>
      <c r="AH233" s="17" cm="1">
        <f t="array" ref="AH233">MAX(IF(ISOLASI!$B$5:$B$1048576='Data Training 2022'!B233,ISOLASI!$H$5:$H$1048576))</f>
        <v>44730</v>
      </c>
      <c r="AI233" s="22" t="str">
        <f>IFERROR(VLOOKUP(B233,ISOLASI!$B$5:$I$1048576,8,0),"")</f>
        <v>LULUS</v>
      </c>
      <c r="AJ233" s="22"/>
      <c r="AK233" s="17" cm="1">
        <f t="array" ref="AK233">MAX(IF('DEKAT AIR'!$B$5:$B$1048576='Data Training 2022'!B233,'DEKAT AIR'!$H$5:$H$1048576))</f>
        <v>0</v>
      </c>
      <c r="AL233" s="22" t="str">
        <f>IFERROR(VLOOKUP(B233,'DEKAT AIR'!$B$5:$I$1048576,8,0),"")</f>
        <v/>
      </c>
      <c r="AM233" s="22"/>
      <c r="AN233" s="17" cm="1">
        <f t="array" ref="AN233">MAX(IF(KETINGGIAN!$B$5:$B$1048576='Data Training 2022'!B233,KETINGGIAN!$H$5:$H$1048576))</f>
        <v>0</v>
      </c>
      <c r="AO233" s="22" t="str">
        <f>IFERROR(VLOOKUP(B233,KETINGGIAN!$B$5:$I$1048576,8,0),"")</f>
        <v/>
      </c>
      <c r="AP233" s="22"/>
      <c r="AQ233" s="22"/>
      <c r="AR233" s="22"/>
      <c r="AS233" s="22"/>
      <c r="AT233" s="17" cm="1">
        <f t="array" ref="AT233">MAX(IF(TOOLSKEEPER!$B$5:$B$1048576='Data Training 2022'!B233,TOOLSKEEPER!$H$5:$H$1048576))</f>
        <v>0</v>
      </c>
      <c r="AU233" s="22" t="str">
        <f>IFERROR(VLOOKUP(B233,TOOLSKEEPER!$B$5:$I$1048576,8,0),"")</f>
        <v/>
      </c>
    </row>
    <row r="234" spans="1:47">
      <c r="A234" s="22">
        <f t="shared" si="19"/>
        <v>229</v>
      </c>
      <c r="B234" s="21" t="str">
        <f t="shared" si="20"/>
        <v>01121142</v>
      </c>
      <c r="C234" s="21" t="s">
        <v>1384</v>
      </c>
      <c r="D234" s="22"/>
      <c r="E234" s="22" t="s">
        <v>1385</v>
      </c>
      <c r="F234" s="22" t="s">
        <v>1255</v>
      </c>
      <c r="G234" s="22" t="s">
        <v>830</v>
      </c>
      <c r="H234" s="22" t="s">
        <v>328</v>
      </c>
      <c r="I234" s="22" t="s">
        <v>4024</v>
      </c>
      <c r="J234" s="22"/>
      <c r="K234" s="21" t="s">
        <v>4002</v>
      </c>
      <c r="L234" s="21" t="s">
        <v>280</v>
      </c>
      <c r="M234" s="21" t="s">
        <v>4003</v>
      </c>
      <c r="N234" s="21"/>
      <c r="O234" s="17" t="str">
        <f>IFERROR(VLOOKUP(B234,POP!$B$5:$I$1048576,7,0),"")</f>
        <v/>
      </c>
      <c r="P234" s="17" t="str">
        <f>IFERROR(VLOOKUP(B234,POM!$B$5:$I$1048576,7,0),"")</f>
        <v/>
      </c>
      <c r="Q234" s="10" t="str">
        <f>IFERROR(VLOOKUP(B234,POU!$B$5:$I$1048576,7,0),"")</f>
        <v/>
      </c>
      <c r="R234" s="21" t="str">
        <f t="shared" si="16"/>
        <v/>
      </c>
      <c r="S234" s="17" t="str">
        <f>IFERROR(VLOOKUP(B234,'PEMBEKALAN POP'!$B$5:$I$1048576,7,0),"")</f>
        <v/>
      </c>
      <c r="T234" s="22" t="str">
        <f>IFERROR(VLOOKUP(B234,'PEMBEKALAN POP'!$B$5:$I$1048576,8,0),"")</f>
        <v/>
      </c>
      <c r="U234" s="21" t="s">
        <v>3994</v>
      </c>
      <c r="V234" s="17" t="e" cm="1">
        <f t="array" ref="V234">MAX(IF(INDUKSI!$B$5:$B$1048576='Data Training 2022'!B234,INDUKSI!$H$5:$H$1048576))</f>
        <v>#N/A</v>
      </c>
      <c r="W234" s="22" t="str">
        <f>IFERROR(VLOOKUP(B234,INDUKSI!$B$5:$I$1048576,8,0),"")</f>
        <v>LULUS</v>
      </c>
      <c r="X234" s="21" t="s">
        <v>3994</v>
      </c>
      <c r="Y234" s="17" cm="1">
        <f t="array" ref="Y234">MAX(IF(REINDUKSI!$B$5:$B$1048576='Data Training 2022'!B234,REINDUKSI!$H$5:$H$1048576))</f>
        <v>44695</v>
      </c>
      <c r="Z234" s="22" t="str">
        <f>IFERROR(VLOOKUP(B234,REINDUKSI!$B$5:$I$1048576,8,0),"")</f>
        <v>LULUS</v>
      </c>
      <c r="AA234" s="22" t="str">
        <f t="shared" si="17"/>
        <v>TARGET</v>
      </c>
      <c r="AB234" s="17" cm="1">
        <f t="array" ref="AB234">MAX(IF(BSA!$B$5:$B$1048576='Data Training 2022'!B234,BSA!$H$5:$H$1048576))</f>
        <v>0</v>
      </c>
      <c r="AC234" s="22" t="str">
        <f>IFERROR(VLOOKUP(B234,BSA!$B$5:$I$1048576,8,0),"")</f>
        <v/>
      </c>
      <c r="AD234" s="22" t="s">
        <v>3994</v>
      </c>
      <c r="AE234" s="22"/>
      <c r="AF234" s="22"/>
      <c r="AG234" s="22" t="str">
        <f t="shared" si="18"/>
        <v>TARGET</v>
      </c>
      <c r="AH234" s="17" cm="1">
        <f t="array" ref="AH234">MAX(IF(ISOLASI!$B$5:$B$1048576='Data Training 2022'!B234,ISOLASI!$H$5:$H$1048576))</f>
        <v>0</v>
      </c>
      <c r="AI234" s="22" t="str">
        <f>IFERROR(VLOOKUP(B234,ISOLASI!$B$5:$I$1048576,8,0),"")</f>
        <v/>
      </c>
      <c r="AJ234" s="22"/>
      <c r="AK234" s="17" cm="1">
        <f t="array" ref="AK234">MAX(IF('DEKAT AIR'!$B$5:$B$1048576='Data Training 2022'!B234,'DEKAT AIR'!$H$5:$H$1048576))</f>
        <v>0</v>
      </c>
      <c r="AL234" s="22" t="str">
        <f>IFERROR(VLOOKUP(B234,'DEKAT AIR'!$B$5:$I$1048576,8,0),"")</f>
        <v/>
      </c>
      <c r="AM234" s="22" t="s">
        <v>3994</v>
      </c>
      <c r="AN234" s="17" cm="1">
        <f t="array" ref="AN234">MAX(IF(KETINGGIAN!$B$5:$B$1048576='Data Training 2022'!B234,KETINGGIAN!$H$5:$H$1048576))</f>
        <v>44751</v>
      </c>
      <c r="AO234" s="22" t="str">
        <f>IFERROR(VLOOKUP(B234,KETINGGIAN!$B$5:$I$1048576,8,0),"")</f>
        <v>LULUS</v>
      </c>
      <c r="AP234" s="22"/>
      <c r="AQ234" s="22"/>
      <c r="AR234" s="22"/>
      <c r="AS234" s="22"/>
      <c r="AT234" s="17" cm="1">
        <f t="array" ref="AT234">MAX(IF(TOOLSKEEPER!$B$5:$B$1048576='Data Training 2022'!B234,TOOLSKEEPER!$H$5:$H$1048576))</f>
        <v>0</v>
      </c>
      <c r="AU234" s="22" t="str">
        <f>IFERROR(VLOOKUP(B234,TOOLSKEEPER!$B$5:$I$1048576,8,0),"")</f>
        <v/>
      </c>
    </row>
    <row r="235" spans="1:47">
      <c r="A235" s="22">
        <f t="shared" si="19"/>
        <v>230</v>
      </c>
      <c r="B235" s="21" t="str">
        <f t="shared" si="20"/>
        <v>01121150</v>
      </c>
      <c r="C235" s="21" t="s">
        <v>3136</v>
      </c>
      <c r="D235" s="22"/>
      <c r="E235" s="22" t="s">
        <v>3137</v>
      </c>
      <c r="F235" s="22" t="s">
        <v>1255</v>
      </c>
      <c r="G235" s="22" t="s">
        <v>830</v>
      </c>
      <c r="H235" s="22" t="s">
        <v>328</v>
      </c>
      <c r="I235" s="22" t="s">
        <v>4028</v>
      </c>
      <c r="J235" s="22"/>
      <c r="K235" s="21" t="s">
        <v>4002</v>
      </c>
      <c r="L235" s="21" t="s">
        <v>280</v>
      </c>
      <c r="M235" s="21" t="s">
        <v>4003</v>
      </c>
      <c r="N235" s="21"/>
      <c r="O235" s="17" t="str">
        <f>IFERROR(VLOOKUP(B235,POP!$B$5:$I$1048576,7,0),"")</f>
        <v/>
      </c>
      <c r="P235" s="17" t="str">
        <f>IFERROR(VLOOKUP(B235,POM!$B$5:$I$1048576,7,0),"")</f>
        <v/>
      </c>
      <c r="Q235" s="10" t="str">
        <f>IFERROR(VLOOKUP(B235,POU!$B$5:$I$1048576,7,0),"")</f>
        <v/>
      </c>
      <c r="R235" s="21" t="str">
        <f t="shared" si="16"/>
        <v/>
      </c>
      <c r="S235" s="17" t="str">
        <f>IFERROR(VLOOKUP(B235,'PEMBEKALAN POP'!$B$5:$I$1048576,7,0),"")</f>
        <v/>
      </c>
      <c r="T235" s="22" t="str">
        <f>IFERROR(VLOOKUP(B235,'PEMBEKALAN POP'!$B$5:$I$1048576,8,0),"")</f>
        <v/>
      </c>
      <c r="U235" s="21" t="s">
        <v>3994</v>
      </c>
      <c r="V235" s="17" t="e" cm="1">
        <f t="array" ref="V235">MAX(IF(INDUKSI!$B$5:$B$1048576='Data Training 2022'!B235,INDUKSI!$H$5:$H$1048576))</f>
        <v>#N/A</v>
      </c>
      <c r="W235" s="22" t="str">
        <f>IFERROR(VLOOKUP(B235,INDUKSI!$B$5:$I$1048576,8,0),"")</f>
        <v>LULUS</v>
      </c>
      <c r="X235" s="21" t="s">
        <v>3994</v>
      </c>
      <c r="Y235" s="17" cm="1">
        <f t="array" ref="Y235">MAX(IF(REINDUKSI!$B$5:$B$1048576='Data Training 2022'!B235,REINDUKSI!$H$5:$H$1048576))</f>
        <v>44623</v>
      </c>
      <c r="Z235" s="22" t="str">
        <f>IFERROR(VLOOKUP(B235,REINDUKSI!$B$5:$I$1048576,8,0),"")</f>
        <v>LULUS</v>
      </c>
      <c r="AA235" s="22" t="str">
        <f t="shared" si="17"/>
        <v>TARGET</v>
      </c>
      <c r="AB235" s="17" cm="1">
        <f t="array" ref="AB235">MAX(IF(BSA!$B$5:$B$1048576='Data Training 2022'!B235,BSA!$H$5:$H$1048576))</f>
        <v>0</v>
      </c>
      <c r="AC235" s="22" t="str">
        <f>IFERROR(VLOOKUP(B235,BSA!$B$5:$I$1048576,8,0),"")</f>
        <v/>
      </c>
      <c r="AD235" s="22" t="s">
        <v>3994</v>
      </c>
      <c r="AE235" s="22"/>
      <c r="AF235" s="22"/>
      <c r="AG235" s="22" t="str">
        <f t="shared" si="18"/>
        <v>TARGET</v>
      </c>
      <c r="AH235" s="17" cm="1">
        <f t="array" ref="AH235">MAX(IF(ISOLASI!$B$5:$B$1048576='Data Training 2022'!B235,ISOLASI!$H$5:$H$1048576))</f>
        <v>44562</v>
      </c>
      <c r="AI235" s="22" t="str">
        <f>IFERROR(VLOOKUP(B235,ISOLASI!$B$5:$I$1048576,8,0),"")</f>
        <v>LULUS</v>
      </c>
      <c r="AJ235" s="22"/>
      <c r="AK235" s="17" cm="1">
        <f t="array" ref="AK235">MAX(IF('DEKAT AIR'!$B$5:$B$1048576='Data Training 2022'!B235,'DEKAT AIR'!$H$5:$H$1048576))</f>
        <v>0</v>
      </c>
      <c r="AL235" s="22" t="str">
        <f>IFERROR(VLOOKUP(B235,'DEKAT AIR'!$B$5:$I$1048576,8,0),"")</f>
        <v/>
      </c>
      <c r="AM235" s="22"/>
      <c r="AN235" s="17" cm="1">
        <f t="array" ref="AN235">MAX(IF(KETINGGIAN!$B$5:$B$1048576='Data Training 2022'!B235,KETINGGIAN!$H$5:$H$1048576))</f>
        <v>0</v>
      </c>
      <c r="AO235" s="22" t="str">
        <f>IFERROR(VLOOKUP(B235,KETINGGIAN!$B$5:$I$1048576,8,0),"")</f>
        <v/>
      </c>
      <c r="AP235" s="22"/>
      <c r="AQ235" s="22"/>
      <c r="AR235" s="22"/>
      <c r="AS235" s="22"/>
      <c r="AT235" s="17" cm="1">
        <f t="array" ref="AT235">MAX(IF(TOOLSKEEPER!$B$5:$B$1048576='Data Training 2022'!B235,TOOLSKEEPER!$H$5:$H$1048576))</f>
        <v>0</v>
      </c>
      <c r="AU235" s="22" t="str">
        <f>IFERROR(VLOOKUP(B235,TOOLSKEEPER!$B$5:$I$1048576,8,0),"")</f>
        <v/>
      </c>
    </row>
    <row r="236" spans="1:47">
      <c r="A236" s="22">
        <f t="shared" si="19"/>
        <v>231</v>
      </c>
      <c r="B236" s="21" t="str">
        <f t="shared" si="20"/>
        <v>01121337</v>
      </c>
      <c r="C236" s="21" t="s">
        <v>2957</v>
      </c>
      <c r="D236" s="22"/>
      <c r="E236" s="22" t="s">
        <v>2958</v>
      </c>
      <c r="F236" s="22" t="s">
        <v>1255</v>
      </c>
      <c r="G236" s="22" t="s">
        <v>830</v>
      </c>
      <c r="H236" s="22" t="s">
        <v>328</v>
      </c>
      <c r="I236" s="22" t="s">
        <v>4024</v>
      </c>
      <c r="J236" s="22"/>
      <c r="K236" s="21" t="s">
        <v>4002</v>
      </c>
      <c r="L236" s="21" t="s">
        <v>280</v>
      </c>
      <c r="M236" s="21" t="s">
        <v>4003</v>
      </c>
      <c r="N236" s="21"/>
      <c r="O236" s="17" t="str">
        <f>IFERROR(VLOOKUP(B236,POP!$B$5:$I$1048576,7,0),"")</f>
        <v/>
      </c>
      <c r="P236" s="17" t="str">
        <f>IFERROR(VLOOKUP(B236,POM!$B$5:$I$1048576,7,0),"")</f>
        <v/>
      </c>
      <c r="Q236" s="10" t="str">
        <f>IFERROR(VLOOKUP(B236,POU!$B$5:$I$1048576,7,0),"")</f>
        <v/>
      </c>
      <c r="R236" s="21" t="str">
        <f t="shared" si="16"/>
        <v/>
      </c>
      <c r="S236" s="17" t="str">
        <f>IFERROR(VLOOKUP(B236,'PEMBEKALAN POP'!$B$5:$I$1048576,7,0),"")</f>
        <v/>
      </c>
      <c r="T236" s="22" t="str">
        <f>IFERROR(VLOOKUP(B236,'PEMBEKALAN POP'!$B$5:$I$1048576,8,0),"")</f>
        <v/>
      </c>
      <c r="U236" s="21" t="s">
        <v>3994</v>
      </c>
      <c r="V236" s="17" t="e" cm="1">
        <f t="array" ref="V236">MAX(IF(INDUKSI!$B$5:$B$1048576='Data Training 2022'!B236,INDUKSI!$H$5:$H$1048576))</f>
        <v>#N/A</v>
      </c>
      <c r="W236" s="22" t="str">
        <f>IFERROR(VLOOKUP(B236,INDUKSI!$B$5:$I$1048576,8,0),"")</f>
        <v>LULUS</v>
      </c>
      <c r="X236" s="21" t="s">
        <v>3994</v>
      </c>
      <c r="Y236" s="17" cm="1">
        <f t="array" ref="Y236">MAX(IF(REINDUKSI!$B$5:$B$1048576='Data Training 2022'!B236,REINDUKSI!$H$5:$H$1048576))</f>
        <v>44768</v>
      </c>
      <c r="Z236" s="22" t="str">
        <f>IFERROR(VLOOKUP(B236,REINDUKSI!$B$5:$I$1048576,8,0),"")</f>
        <v>LULUS</v>
      </c>
      <c r="AA236" s="22" t="str">
        <f t="shared" si="17"/>
        <v>TARGET</v>
      </c>
      <c r="AB236" s="17" cm="1">
        <f t="array" ref="AB236">MAX(IF(BSA!$B$5:$B$1048576='Data Training 2022'!B236,BSA!$H$5:$H$1048576))</f>
        <v>0</v>
      </c>
      <c r="AC236" s="22" t="str">
        <f>IFERROR(VLOOKUP(B236,BSA!$B$5:$I$1048576,8,0),"")</f>
        <v/>
      </c>
      <c r="AD236" s="22" t="s">
        <v>3994</v>
      </c>
      <c r="AE236" s="22"/>
      <c r="AF236" s="22"/>
      <c r="AG236" s="22" t="str">
        <f t="shared" si="18"/>
        <v>TARGET</v>
      </c>
      <c r="AH236" s="17" cm="1">
        <f t="array" ref="AH236">MAX(IF(ISOLASI!$B$5:$B$1048576='Data Training 2022'!B236,ISOLASI!$H$5:$H$1048576))</f>
        <v>0</v>
      </c>
      <c r="AI236" s="22" t="str">
        <f>IFERROR(VLOOKUP(B236,ISOLASI!$B$5:$I$1048576,8,0),"")</f>
        <v/>
      </c>
      <c r="AJ236" s="22"/>
      <c r="AK236" s="17" cm="1">
        <f t="array" ref="AK236">MAX(IF('DEKAT AIR'!$B$5:$B$1048576='Data Training 2022'!B236,'DEKAT AIR'!$H$5:$H$1048576))</f>
        <v>0</v>
      </c>
      <c r="AL236" s="22" t="str">
        <f>IFERROR(VLOOKUP(B236,'DEKAT AIR'!$B$5:$I$1048576,8,0),"")</f>
        <v/>
      </c>
      <c r="AM236" s="22"/>
      <c r="AN236" s="17" cm="1">
        <f t="array" ref="AN236">MAX(IF(KETINGGIAN!$B$5:$B$1048576='Data Training 2022'!B236,KETINGGIAN!$H$5:$H$1048576))</f>
        <v>0</v>
      </c>
      <c r="AO236" s="22" t="str">
        <f>IFERROR(VLOOKUP(B236,KETINGGIAN!$B$5:$I$1048576,8,0),"")</f>
        <v/>
      </c>
      <c r="AP236" s="22"/>
      <c r="AQ236" s="22"/>
      <c r="AR236" s="22"/>
      <c r="AS236" s="22"/>
      <c r="AT236" s="17" cm="1">
        <f t="array" ref="AT236">MAX(IF(TOOLSKEEPER!$B$5:$B$1048576='Data Training 2022'!B236,TOOLSKEEPER!$H$5:$H$1048576))</f>
        <v>0</v>
      </c>
      <c r="AU236" s="22" t="str">
        <f>IFERROR(VLOOKUP(B236,TOOLSKEEPER!$B$5:$I$1048576,8,0),"")</f>
        <v/>
      </c>
    </row>
    <row r="237" spans="1:47">
      <c r="A237" s="22">
        <f t="shared" si="19"/>
        <v>232</v>
      </c>
      <c r="B237" s="21" t="str">
        <f t="shared" si="20"/>
        <v>80000746</v>
      </c>
      <c r="C237" s="21" t="s">
        <v>2484</v>
      </c>
      <c r="D237" s="22"/>
      <c r="E237" s="22" t="s">
        <v>4099</v>
      </c>
      <c r="F237" s="22" t="s">
        <v>1255</v>
      </c>
      <c r="G237" s="22" t="s">
        <v>830</v>
      </c>
      <c r="H237" s="22" t="s">
        <v>328</v>
      </c>
      <c r="I237" s="22" t="s">
        <v>4028</v>
      </c>
      <c r="J237" s="22"/>
      <c r="K237" s="21" t="s">
        <v>4002</v>
      </c>
      <c r="L237" s="21" t="s">
        <v>280</v>
      </c>
      <c r="M237" s="21" t="s">
        <v>4003</v>
      </c>
      <c r="N237" s="21"/>
      <c r="O237" s="17" t="str">
        <f>IFERROR(VLOOKUP(B237,POP!$B$5:$I$1048576,7,0),"")</f>
        <v/>
      </c>
      <c r="P237" s="17" t="str">
        <f>IFERROR(VLOOKUP(B237,POM!$B$5:$I$1048576,7,0),"")</f>
        <v/>
      </c>
      <c r="Q237" s="10" t="str">
        <f>IFERROR(VLOOKUP(B237,POU!$B$5:$I$1048576,7,0),"")</f>
        <v/>
      </c>
      <c r="R237" s="21" t="str">
        <f t="shared" si="16"/>
        <v/>
      </c>
      <c r="S237" s="17" t="str">
        <f>IFERROR(VLOOKUP(B237,'PEMBEKALAN POP'!$B$5:$I$1048576,7,0),"")</f>
        <v/>
      </c>
      <c r="T237" s="22" t="str">
        <f>IFERROR(VLOOKUP(B237,'PEMBEKALAN POP'!$B$5:$I$1048576,8,0),"")</f>
        <v/>
      </c>
      <c r="U237" s="21" t="s">
        <v>3994</v>
      </c>
      <c r="V237" s="17" t="e" cm="1">
        <f t="array" ref="V237">MAX(IF(INDUKSI!$B$5:$B$1048576='Data Training 2022'!B237,INDUKSI!$H$5:$H$1048576))</f>
        <v>#N/A</v>
      </c>
      <c r="W237" s="22" t="str">
        <f>IFERROR(VLOOKUP(B237,INDUKSI!$B$5:$I$1048576,8,0),"")</f>
        <v/>
      </c>
      <c r="X237" s="21" t="s">
        <v>3994</v>
      </c>
      <c r="Y237" s="17" cm="1">
        <f t="array" ref="Y237">MAX(IF(REINDUKSI!$B$5:$B$1048576='Data Training 2022'!B237,REINDUKSI!$H$5:$H$1048576))</f>
        <v>44754</v>
      </c>
      <c r="Z237" s="22" t="str">
        <f>IFERROR(VLOOKUP(B237,REINDUKSI!$B$5:$I$1048576,8,0),"")</f>
        <v>LULUS</v>
      </c>
      <c r="AA237" s="22" t="str">
        <f t="shared" si="17"/>
        <v>TARGET</v>
      </c>
      <c r="AB237" s="17" cm="1">
        <f t="array" ref="AB237">MAX(IF(BSA!$B$5:$B$1048576='Data Training 2022'!B237,BSA!$H$5:$H$1048576))</f>
        <v>0</v>
      </c>
      <c r="AC237" s="22" t="str">
        <f>IFERROR(VLOOKUP(B237,BSA!$B$5:$I$1048576,8,0),"")</f>
        <v/>
      </c>
      <c r="AD237" s="22" t="s">
        <v>3994</v>
      </c>
      <c r="AE237" s="22"/>
      <c r="AF237" s="22"/>
      <c r="AG237" s="22" t="str">
        <f t="shared" si="18"/>
        <v>TARGET</v>
      </c>
      <c r="AH237" s="17" cm="1">
        <f t="array" ref="AH237">MAX(IF(ISOLASI!$B$5:$B$1048576='Data Training 2022'!B237,ISOLASI!$H$5:$H$1048576))</f>
        <v>44345</v>
      </c>
      <c r="AI237" s="22" t="str">
        <f>IFERROR(VLOOKUP(B237,ISOLASI!$B$5:$I$1048576,8,0),"")</f>
        <v>LULUS</v>
      </c>
      <c r="AJ237" s="22"/>
      <c r="AK237" s="17" cm="1">
        <f t="array" ref="AK237">MAX(IF('DEKAT AIR'!$B$5:$B$1048576='Data Training 2022'!B237,'DEKAT AIR'!$H$5:$H$1048576))</f>
        <v>0</v>
      </c>
      <c r="AL237" s="22" t="str">
        <f>IFERROR(VLOOKUP(B237,'DEKAT AIR'!$B$5:$I$1048576,8,0),"")</f>
        <v/>
      </c>
      <c r="AM237" s="22"/>
      <c r="AN237" s="17" cm="1">
        <f t="array" ref="AN237">MAX(IF(KETINGGIAN!$B$5:$B$1048576='Data Training 2022'!B237,KETINGGIAN!$H$5:$H$1048576))</f>
        <v>0</v>
      </c>
      <c r="AO237" s="22" t="str">
        <f>IFERROR(VLOOKUP(B237,KETINGGIAN!$B$5:$I$1048576,8,0),"")</f>
        <v/>
      </c>
      <c r="AP237" s="22"/>
      <c r="AQ237" s="22"/>
      <c r="AR237" s="22"/>
      <c r="AS237" s="22"/>
      <c r="AT237" s="17" cm="1">
        <f t="array" ref="AT237">MAX(IF(TOOLSKEEPER!$B$5:$B$1048576='Data Training 2022'!B237,TOOLSKEEPER!$H$5:$H$1048576))</f>
        <v>0</v>
      </c>
      <c r="AU237" s="22" t="str">
        <f>IFERROR(VLOOKUP(B237,TOOLSKEEPER!$B$5:$I$1048576,8,0),"")</f>
        <v/>
      </c>
    </row>
    <row r="238" spans="1:47">
      <c r="A238" s="22">
        <f t="shared" si="19"/>
        <v>233</v>
      </c>
      <c r="B238" s="21" t="str">
        <f t="shared" si="20"/>
        <v>80000837</v>
      </c>
      <c r="C238" s="21" t="s">
        <v>4100</v>
      </c>
      <c r="D238" s="22"/>
      <c r="E238" s="22" t="s">
        <v>3529</v>
      </c>
      <c r="F238" s="22" t="s">
        <v>1255</v>
      </c>
      <c r="G238" s="22" t="s">
        <v>830</v>
      </c>
      <c r="H238" s="22" t="s">
        <v>328</v>
      </c>
      <c r="I238" s="22" t="s">
        <v>4024</v>
      </c>
      <c r="J238" s="22"/>
      <c r="K238" s="21" t="s">
        <v>4002</v>
      </c>
      <c r="L238" s="21" t="s">
        <v>280</v>
      </c>
      <c r="M238" s="21" t="s">
        <v>4003</v>
      </c>
      <c r="N238" s="21"/>
      <c r="O238" s="17" t="str">
        <f>IFERROR(VLOOKUP(B238,POP!$B$5:$I$1048576,7,0),"")</f>
        <v/>
      </c>
      <c r="P238" s="17" t="str">
        <f>IFERROR(VLOOKUP(B238,POM!$B$5:$I$1048576,7,0),"")</f>
        <v/>
      </c>
      <c r="Q238" s="10" t="str">
        <f>IFERROR(VLOOKUP(B238,POU!$B$5:$I$1048576,7,0),"")</f>
        <v/>
      </c>
      <c r="R238" s="21" t="str">
        <f t="shared" si="16"/>
        <v/>
      </c>
      <c r="S238" s="17" t="str">
        <f>IFERROR(VLOOKUP(B238,'PEMBEKALAN POP'!$B$5:$I$1048576,7,0),"")</f>
        <v/>
      </c>
      <c r="T238" s="22" t="str">
        <f>IFERROR(VLOOKUP(B238,'PEMBEKALAN POP'!$B$5:$I$1048576,8,0),"")</f>
        <v/>
      </c>
      <c r="U238" s="21" t="s">
        <v>3994</v>
      </c>
      <c r="V238" s="17" t="e" cm="1">
        <f t="array" ref="V238">MAX(IF(INDUKSI!$B$5:$B$1048576='Data Training 2022'!B238,INDUKSI!$H$5:$H$1048576))</f>
        <v>#N/A</v>
      </c>
      <c r="W238" s="22" t="str">
        <f>IFERROR(VLOOKUP(B238,INDUKSI!$B$5:$I$1048576,8,0),"")</f>
        <v>LULUS</v>
      </c>
      <c r="X238" s="21" t="s">
        <v>3994</v>
      </c>
      <c r="Y238" s="17" cm="1">
        <f t="array" ref="Y238">MAX(IF(REINDUKSI!$B$5:$B$1048576='Data Training 2022'!B238,REINDUKSI!$H$5:$H$1048576))</f>
        <v>44785</v>
      </c>
      <c r="Z238" s="22" t="str">
        <f>IFERROR(VLOOKUP(B238,REINDUKSI!$B$5:$I$1048576,8,0),"")</f>
        <v>LULUS</v>
      </c>
      <c r="AA238" s="22" t="str">
        <f t="shared" si="17"/>
        <v>TARGET</v>
      </c>
      <c r="AB238" s="17" cm="1">
        <f t="array" ref="AB238">MAX(IF(BSA!$B$5:$B$1048576='Data Training 2022'!B238,BSA!$H$5:$H$1048576))</f>
        <v>0</v>
      </c>
      <c r="AC238" s="22" t="str">
        <f>IFERROR(VLOOKUP(B238,BSA!$B$5:$I$1048576,8,0),"")</f>
        <v/>
      </c>
      <c r="AD238" s="22" t="s">
        <v>3994</v>
      </c>
      <c r="AE238" s="22"/>
      <c r="AF238" s="22"/>
      <c r="AG238" s="22" t="str">
        <f t="shared" si="18"/>
        <v>TARGET</v>
      </c>
      <c r="AH238" s="17" cm="1">
        <f t="array" ref="AH238">MAX(IF(ISOLASI!$B$5:$B$1048576='Data Training 2022'!B238,ISOLASI!$H$5:$H$1048576))</f>
        <v>44309</v>
      </c>
      <c r="AI238" s="22" t="str">
        <f>IFERROR(VLOOKUP(B238,ISOLASI!$B$5:$I$1048576,8,0),"")</f>
        <v>LULUS</v>
      </c>
      <c r="AJ238" s="22"/>
      <c r="AK238" s="17" cm="1">
        <f t="array" ref="AK238">MAX(IF('DEKAT AIR'!$B$5:$B$1048576='Data Training 2022'!B238,'DEKAT AIR'!$H$5:$H$1048576))</f>
        <v>0</v>
      </c>
      <c r="AL238" s="22" t="str">
        <f>IFERROR(VLOOKUP(B238,'DEKAT AIR'!$B$5:$I$1048576,8,0),"")</f>
        <v/>
      </c>
      <c r="AM238" s="22"/>
      <c r="AN238" s="17" cm="1">
        <f t="array" ref="AN238">MAX(IF(KETINGGIAN!$B$5:$B$1048576='Data Training 2022'!B238,KETINGGIAN!$H$5:$H$1048576))</f>
        <v>0</v>
      </c>
      <c r="AO238" s="22" t="str">
        <f>IFERROR(VLOOKUP(B238,KETINGGIAN!$B$5:$I$1048576,8,0),"")</f>
        <v/>
      </c>
      <c r="AP238" s="22"/>
      <c r="AQ238" s="22"/>
      <c r="AR238" s="22"/>
      <c r="AS238" s="22"/>
      <c r="AT238" s="17" cm="1">
        <f t="array" ref="AT238">MAX(IF(TOOLSKEEPER!$B$5:$B$1048576='Data Training 2022'!B238,TOOLSKEEPER!$H$5:$H$1048576))</f>
        <v>0</v>
      </c>
      <c r="AU238" s="22" t="str">
        <f>IFERROR(VLOOKUP(B238,TOOLSKEEPER!$B$5:$I$1048576,8,0),"")</f>
        <v/>
      </c>
    </row>
    <row r="239" spans="1:47">
      <c r="A239" s="22">
        <f t="shared" si="19"/>
        <v>234</v>
      </c>
      <c r="B239" s="21" t="str">
        <f t="shared" si="20"/>
        <v>80000840</v>
      </c>
      <c r="C239" s="21" t="s">
        <v>3534</v>
      </c>
      <c r="D239" s="22"/>
      <c r="E239" s="22" t="s">
        <v>3535</v>
      </c>
      <c r="F239" s="22" t="s">
        <v>1255</v>
      </c>
      <c r="G239" s="22" t="s">
        <v>830</v>
      </c>
      <c r="H239" s="22" t="s">
        <v>328</v>
      </c>
      <c r="I239" s="22" t="s">
        <v>4028</v>
      </c>
      <c r="J239" s="22"/>
      <c r="K239" s="21" t="s">
        <v>4002</v>
      </c>
      <c r="L239" s="21" t="s">
        <v>280</v>
      </c>
      <c r="M239" s="21" t="s">
        <v>4003</v>
      </c>
      <c r="N239" s="21"/>
      <c r="O239" s="17" t="str">
        <f>IFERROR(VLOOKUP(B239,POP!$B$5:$I$1048576,7,0),"")</f>
        <v/>
      </c>
      <c r="P239" s="17" t="str">
        <f>IFERROR(VLOOKUP(B239,POM!$B$5:$I$1048576,7,0),"")</f>
        <v/>
      </c>
      <c r="Q239" s="10" t="str">
        <f>IFERROR(VLOOKUP(B239,POU!$B$5:$I$1048576,7,0),"")</f>
        <v/>
      </c>
      <c r="R239" s="21" t="str">
        <f t="shared" si="16"/>
        <v/>
      </c>
      <c r="S239" s="17" t="str">
        <f>IFERROR(VLOOKUP(B239,'PEMBEKALAN POP'!$B$5:$I$1048576,7,0),"")</f>
        <v/>
      </c>
      <c r="T239" s="22" t="str">
        <f>IFERROR(VLOOKUP(B239,'PEMBEKALAN POP'!$B$5:$I$1048576,8,0),"")</f>
        <v/>
      </c>
      <c r="U239" s="21" t="s">
        <v>3994</v>
      </c>
      <c r="V239" s="17" t="e" cm="1">
        <f t="array" ref="V239">MAX(IF(INDUKSI!$B$5:$B$1048576='Data Training 2022'!B239,INDUKSI!$H$5:$H$1048576))</f>
        <v>#N/A</v>
      </c>
      <c r="W239" s="22" t="str">
        <f>IFERROR(VLOOKUP(B239,INDUKSI!$B$5:$I$1048576,8,0),"")</f>
        <v>LULUS</v>
      </c>
      <c r="X239" s="21" t="s">
        <v>3994</v>
      </c>
      <c r="Y239" s="17" cm="1">
        <f t="array" ref="Y239">MAX(IF(REINDUKSI!$B$5:$B$1048576='Data Training 2022'!B239,REINDUKSI!$H$5:$H$1048576))</f>
        <v>44618</v>
      </c>
      <c r="Z239" s="22" t="str">
        <f>IFERROR(VLOOKUP(B239,REINDUKSI!$B$5:$I$1048576,8,0),"")</f>
        <v>LULUS</v>
      </c>
      <c r="AA239" s="22" t="str">
        <f t="shared" si="17"/>
        <v>TARGET</v>
      </c>
      <c r="AB239" s="17" cm="1">
        <f t="array" ref="AB239">MAX(IF(BSA!$B$5:$B$1048576='Data Training 2022'!B239,BSA!$H$5:$H$1048576))</f>
        <v>0</v>
      </c>
      <c r="AC239" s="22" t="str">
        <f>IFERROR(VLOOKUP(B239,BSA!$B$5:$I$1048576,8,0),"")</f>
        <v/>
      </c>
      <c r="AD239" s="22" t="s">
        <v>3994</v>
      </c>
      <c r="AE239" s="22"/>
      <c r="AF239" s="22"/>
      <c r="AG239" s="22" t="str">
        <f t="shared" si="18"/>
        <v>TARGET</v>
      </c>
      <c r="AH239" s="17" cm="1">
        <f t="array" ref="AH239">MAX(IF(ISOLASI!$B$5:$B$1048576='Data Training 2022'!B239,ISOLASI!$H$5:$H$1048576))</f>
        <v>44590</v>
      </c>
      <c r="AI239" s="22" t="str">
        <f>IFERROR(VLOOKUP(B239,ISOLASI!$B$5:$I$1048576,8,0),"")</f>
        <v>LULUS</v>
      </c>
      <c r="AJ239" s="22"/>
      <c r="AK239" s="17" cm="1">
        <f t="array" ref="AK239">MAX(IF('DEKAT AIR'!$B$5:$B$1048576='Data Training 2022'!B239,'DEKAT AIR'!$H$5:$H$1048576))</f>
        <v>0</v>
      </c>
      <c r="AL239" s="22" t="str">
        <f>IFERROR(VLOOKUP(B239,'DEKAT AIR'!$B$5:$I$1048576,8,0),"")</f>
        <v/>
      </c>
      <c r="AM239" s="22"/>
      <c r="AN239" s="17" cm="1">
        <f t="array" ref="AN239">MAX(IF(KETINGGIAN!$B$5:$B$1048576='Data Training 2022'!B239,KETINGGIAN!$H$5:$H$1048576))</f>
        <v>0</v>
      </c>
      <c r="AO239" s="22" t="str">
        <f>IFERROR(VLOOKUP(B239,KETINGGIAN!$B$5:$I$1048576,8,0),"")</f>
        <v/>
      </c>
      <c r="AP239" s="22"/>
      <c r="AQ239" s="22"/>
      <c r="AR239" s="22"/>
      <c r="AS239" s="22"/>
      <c r="AT239" s="17" cm="1">
        <f t="array" ref="AT239">MAX(IF(TOOLSKEEPER!$B$5:$B$1048576='Data Training 2022'!B239,TOOLSKEEPER!$H$5:$H$1048576))</f>
        <v>0</v>
      </c>
      <c r="AU239" s="22" t="str">
        <f>IFERROR(VLOOKUP(B239,TOOLSKEEPER!$B$5:$I$1048576,8,0),"")</f>
        <v/>
      </c>
    </row>
    <row r="240" spans="1:47">
      <c r="A240" s="22">
        <f t="shared" si="19"/>
        <v>235</v>
      </c>
      <c r="B240" s="21" t="str">
        <f t="shared" si="20"/>
        <v>80000842</v>
      </c>
      <c r="C240" s="21" t="s">
        <v>3191</v>
      </c>
      <c r="D240" s="22"/>
      <c r="E240" s="22" t="s">
        <v>3192</v>
      </c>
      <c r="F240" s="22" t="s">
        <v>1255</v>
      </c>
      <c r="G240" s="22" t="s">
        <v>830</v>
      </c>
      <c r="H240" s="22" t="s">
        <v>328</v>
      </c>
      <c r="I240" s="22" t="s">
        <v>4024</v>
      </c>
      <c r="J240" s="22"/>
      <c r="K240" s="21" t="s">
        <v>4002</v>
      </c>
      <c r="L240" s="21" t="s">
        <v>280</v>
      </c>
      <c r="M240" s="21" t="s">
        <v>4003</v>
      </c>
      <c r="N240" s="21"/>
      <c r="O240" s="17" t="str">
        <f>IFERROR(VLOOKUP(B240,POP!$B$5:$I$1048576,7,0),"")</f>
        <v/>
      </c>
      <c r="P240" s="17" t="str">
        <f>IFERROR(VLOOKUP(B240,POM!$B$5:$I$1048576,7,0),"")</f>
        <v/>
      </c>
      <c r="Q240" s="10" t="str">
        <f>IFERROR(VLOOKUP(B240,POU!$B$5:$I$1048576,7,0),"")</f>
        <v/>
      </c>
      <c r="R240" s="21" t="str">
        <f t="shared" si="16"/>
        <v/>
      </c>
      <c r="S240" s="17" t="str">
        <f>IFERROR(VLOOKUP(B240,'PEMBEKALAN POP'!$B$5:$I$1048576,7,0),"")</f>
        <v/>
      </c>
      <c r="T240" s="22" t="str">
        <f>IFERROR(VLOOKUP(B240,'PEMBEKALAN POP'!$B$5:$I$1048576,8,0),"")</f>
        <v/>
      </c>
      <c r="U240" s="21" t="s">
        <v>3994</v>
      </c>
      <c r="V240" s="17" t="e" cm="1">
        <f t="array" ref="V240">MAX(IF(INDUKSI!$B$5:$B$1048576='Data Training 2022'!B240,INDUKSI!$H$5:$H$1048576))</f>
        <v>#N/A</v>
      </c>
      <c r="W240" s="22" t="str">
        <f>IFERROR(VLOOKUP(B240,INDUKSI!$B$5:$I$1048576,8,0),"")</f>
        <v>LULUS</v>
      </c>
      <c r="X240" s="21" t="s">
        <v>3994</v>
      </c>
      <c r="Y240" s="17" cm="1">
        <f t="array" ref="Y240">MAX(IF(REINDUKSI!$B$5:$B$1048576='Data Training 2022'!B240,REINDUKSI!$H$5:$H$1048576))</f>
        <v>44726</v>
      </c>
      <c r="Z240" s="22" t="str">
        <f>IFERROR(VLOOKUP(B240,REINDUKSI!$B$5:$I$1048576,8,0),"")</f>
        <v>LULUS</v>
      </c>
      <c r="AA240" s="22" t="str">
        <f t="shared" si="17"/>
        <v>TARGET</v>
      </c>
      <c r="AB240" s="17" cm="1">
        <f t="array" ref="AB240">MAX(IF(BSA!$B$5:$B$1048576='Data Training 2022'!B240,BSA!$H$5:$H$1048576))</f>
        <v>0</v>
      </c>
      <c r="AC240" s="22" t="str">
        <f>IFERROR(VLOOKUP(B240,BSA!$B$5:$I$1048576,8,0),"")</f>
        <v/>
      </c>
      <c r="AD240" s="22" t="s">
        <v>3994</v>
      </c>
      <c r="AE240" s="22"/>
      <c r="AF240" s="22"/>
      <c r="AG240" s="22" t="str">
        <f t="shared" si="18"/>
        <v>TARGET</v>
      </c>
      <c r="AH240" s="17" cm="1">
        <f t="array" ref="AH240">MAX(IF(ISOLASI!$B$5:$B$1048576='Data Training 2022'!B240,ISOLASI!$H$5:$H$1048576))</f>
        <v>44309</v>
      </c>
      <c r="AI240" s="22" t="str">
        <f>IFERROR(VLOOKUP(B240,ISOLASI!$B$5:$I$1048576,8,0),"")</f>
        <v>LULUS</v>
      </c>
      <c r="AJ240" s="22"/>
      <c r="AK240" s="17" cm="1">
        <f t="array" ref="AK240">MAX(IF('DEKAT AIR'!$B$5:$B$1048576='Data Training 2022'!B240,'DEKAT AIR'!$H$5:$H$1048576))</f>
        <v>0</v>
      </c>
      <c r="AL240" s="22" t="str">
        <f>IFERROR(VLOOKUP(B240,'DEKAT AIR'!$B$5:$I$1048576,8,0),"")</f>
        <v/>
      </c>
      <c r="AM240" s="22" t="s">
        <v>3994</v>
      </c>
      <c r="AN240" s="17" cm="1">
        <f t="array" ref="AN240">MAX(IF(KETINGGIAN!$B$5:$B$1048576='Data Training 2022'!B240,KETINGGIAN!$H$5:$H$1048576))</f>
        <v>44591</v>
      </c>
      <c r="AO240" s="22" t="str">
        <f>IFERROR(VLOOKUP(B240,KETINGGIAN!$B$5:$I$1048576,8,0),"")</f>
        <v>LULUS</v>
      </c>
      <c r="AP240" s="22"/>
      <c r="AQ240" s="22"/>
      <c r="AR240" s="22"/>
      <c r="AS240" s="22"/>
      <c r="AT240" s="17" cm="1">
        <f t="array" ref="AT240">MAX(IF(TOOLSKEEPER!$B$5:$B$1048576='Data Training 2022'!B240,TOOLSKEEPER!$H$5:$H$1048576))</f>
        <v>0</v>
      </c>
      <c r="AU240" s="22" t="str">
        <f>IFERROR(VLOOKUP(B240,TOOLSKEEPER!$B$5:$I$1048576,8,0),"")</f>
        <v/>
      </c>
    </row>
    <row r="241" spans="1:47">
      <c r="A241" s="22">
        <f t="shared" si="19"/>
        <v>236</v>
      </c>
      <c r="B241" s="21" t="str">
        <f t="shared" si="20"/>
        <v>80000843</v>
      </c>
      <c r="C241" s="21" t="s">
        <v>3714</v>
      </c>
      <c r="D241" s="22"/>
      <c r="E241" s="22" t="s">
        <v>3715</v>
      </c>
      <c r="F241" s="22" t="s">
        <v>1255</v>
      </c>
      <c r="G241" s="22" t="s">
        <v>830</v>
      </c>
      <c r="H241" s="22" t="s">
        <v>328</v>
      </c>
      <c r="I241" s="22" t="s">
        <v>4024</v>
      </c>
      <c r="J241" s="22"/>
      <c r="K241" s="21" t="s">
        <v>4002</v>
      </c>
      <c r="L241" s="21" t="s">
        <v>280</v>
      </c>
      <c r="M241" s="21" t="s">
        <v>4003</v>
      </c>
      <c r="N241" s="21"/>
      <c r="O241" s="17" t="str">
        <f>IFERROR(VLOOKUP(B241,POP!$B$5:$I$1048576,7,0),"")</f>
        <v/>
      </c>
      <c r="P241" s="17" t="str">
        <f>IFERROR(VLOOKUP(B241,POM!$B$5:$I$1048576,7,0),"")</f>
        <v/>
      </c>
      <c r="Q241" s="10" t="str">
        <f>IFERROR(VLOOKUP(B241,POU!$B$5:$I$1048576,7,0),"")</f>
        <v/>
      </c>
      <c r="R241" s="21" t="str">
        <f t="shared" si="16"/>
        <v/>
      </c>
      <c r="S241" s="17" t="str">
        <f>IFERROR(VLOOKUP(B241,'PEMBEKALAN POP'!$B$5:$I$1048576,7,0),"")</f>
        <v/>
      </c>
      <c r="T241" s="22" t="str">
        <f>IFERROR(VLOOKUP(B241,'PEMBEKALAN POP'!$B$5:$I$1048576,8,0),"")</f>
        <v/>
      </c>
      <c r="U241" s="21" t="s">
        <v>3994</v>
      </c>
      <c r="V241" s="17" t="e" cm="1">
        <f t="array" ref="V241">MAX(IF(INDUKSI!$B$5:$B$1048576='Data Training 2022'!B241,INDUKSI!$H$5:$H$1048576))</f>
        <v>#N/A</v>
      </c>
      <c r="W241" s="22" t="str">
        <f>IFERROR(VLOOKUP(B241,INDUKSI!$B$5:$I$1048576,8,0),"")</f>
        <v>LULUS</v>
      </c>
      <c r="X241" s="21" t="s">
        <v>3994</v>
      </c>
      <c r="Y241" s="17" cm="1">
        <f t="array" ref="Y241">MAX(IF(REINDUKSI!$B$5:$B$1048576='Data Training 2022'!B241,REINDUKSI!$H$5:$H$1048576))</f>
        <v>44705</v>
      </c>
      <c r="Z241" s="22" t="str">
        <f>IFERROR(VLOOKUP(B241,REINDUKSI!$B$5:$I$1048576,8,0),"")</f>
        <v>LULUS</v>
      </c>
      <c r="AA241" s="22" t="str">
        <f t="shared" si="17"/>
        <v>TARGET</v>
      </c>
      <c r="AB241" s="17" cm="1">
        <f t="array" ref="AB241">MAX(IF(BSA!$B$5:$B$1048576='Data Training 2022'!B241,BSA!$H$5:$H$1048576))</f>
        <v>0</v>
      </c>
      <c r="AC241" s="22" t="str">
        <f>IFERROR(VLOOKUP(B241,BSA!$B$5:$I$1048576,8,0),"")</f>
        <v/>
      </c>
      <c r="AD241" s="22" t="s">
        <v>3994</v>
      </c>
      <c r="AE241" s="22"/>
      <c r="AF241" s="22"/>
      <c r="AG241" s="22" t="str">
        <f t="shared" si="18"/>
        <v>TARGET</v>
      </c>
      <c r="AH241" s="17" cm="1">
        <f t="array" ref="AH241">MAX(IF(ISOLASI!$B$5:$B$1048576='Data Training 2022'!B241,ISOLASI!$H$5:$H$1048576))</f>
        <v>44569</v>
      </c>
      <c r="AI241" s="22" t="str">
        <f>IFERROR(VLOOKUP(B241,ISOLASI!$B$5:$I$1048576,8,0),"")</f>
        <v>LULUS</v>
      </c>
      <c r="AJ241" s="22"/>
      <c r="AK241" s="17" cm="1">
        <f t="array" ref="AK241">MAX(IF('DEKAT AIR'!$B$5:$B$1048576='Data Training 2022'!B241,'DEKAT AIR'!$H$5:$H$1048576))</f>
        <v>0</v>
      </c>
      <c r="AL241" s="22" t="str">
        <f>IFERROR(VLOOKUP(B241,'DEKAT AIR'!$B$5:$I$1048576,8,0),"")</f>
        <v/>
      </c>
      <c r="AM241" s="22"/>
      <c r="AN241" s="17" cm="1">
        <f t="array" ref="AN241">MAX(IF(KETINGGIAN!$B$5:$B$1048576='Data Training 2022'!B241,KETINGGIAN!$H$5:$H$1048576))</f>
        <v>0</v>
      </c>
      <c r="AO241" s="22" t="str">
        <f>IFERROR(VLOOKUP(B241,KETINGGIAN!$B$5:$I$1048576,8,0),"")</f>
        <v/>
      </c>
      <c r="AP241" s="22"/>
      <c r="AQ241" s="22"/>
      <c r="AR241" s="22"/>
      <c r="AS241" s="22"/>
      <c r="AT241" s="17" cm="1">
        <f t="array" ref="AT241">MAX(IF(TOOLSKEEPER!$B$5:$B$1048576='Data Training 2022'!B241,TOOLSKEEPER!$H$5:$H$1048576))</f>
        <v>0</v>
      </c>
      <c r="AU241" s="22" t="str">
        <f>IFERROR(VLOOKUP(B241,TOOLSKEEPER!$B$5:$I$1048576,8,0),"")</f>
        <v/>
      </c>
    </row>
    <row r="242" spans="1:47">
      <c r="A242" s="22">
        <f t="shared" si="19"/>
        <v>237</v>
      </c>
      <c r="B242" s="21" t="str">
        <f t="shared" si="20"/>
        <v>80000844</v>
      </c>
      <c r="C242" s="21" t="s">
        <v>2208</v>
      </c>
      <c r="D242" s="22"/>
      <c r="E242" s="22" t="s">
        <v>2209</v>
      </c>
      <c r="F242" s="22" t="s">
        <v>1255</v>
      </c>
      <c r="G242" s="22" t="s">
        <v>830</v>
      </c>
      <c r="H242" s="22" t="s">
        <v>328</v>
      </c>
      <c r="I242" s="22" t="s">
        <v>4024</v>
      </c>
      <c r="J242" s="22"/>
      <c r="K242" s="21" t="s">
        <v>4002</v>
      </c>
      <c r="L242" s="21" t="s">
        <v>280</v>
      </c>
      <c r="M242" s="21" t="s">
        <v>4003</v>
      </c>
      <c r="N242" s="21"/>
      <c r="O242" s="17" t="str">
        <f>IFERROR(VLOOKUP(B242,POP!$B$5:$I$1048576,7,0),"")</f>
        <v/>
      </c>
      <c r="P242" s="17" t="str">
        <f>IFERROR(VLOOKUP(B242,POM!$B$5:$I$1048576,7,0),"")</f>
        <v/>
      </c>
      <c r="Q242" s="10" t="str">
        <f>IFERROR(VLOOKUP(B242,POU!$B$5:$I$1048576,7,0),"")</f>
        <v/>
      </c>
      <c r="R242" s="21" t="str">
        <f t="shared" si="16"/>
        <v/>
      </c>
      <c r="S242" s="17" t="str">
        <f>IFERROR(VLOOKUP(B242,'PEMBEKALAN POP'!$B$5:$I$1048576,7,0),"")</f>
        <v/>
      </c>
      <c r="T242" s="22" t="str">
        <f>IFERROR(VLOOKUP(B242,'PEMBEKALAN POP'!$B$5:$I$1048576,8,0),"")</f>
        <v/>
      </c>
      <c r="U242" s="21" t="s">
        <v>3994</v>
      </c>
      <c r="V242" s="17" t="e" cm="1">
        <f t="array" ref="V242">MAX(IF(INDUKSI!$B$5:$B$1048576='Data Training 2022'!B242,INDUKSI!$H$5:$H$1048576))</f>
        <v>#N/A</v>
      </c>
      <c r="W242" s="22" t="str">
        <f>IFERROR(VLOOKUP(B242,INDUKSI!$B$5:$I$1048576,8,0),"")</f>
        <v>LULUS</v>
      </c>
      <c r="X242" s="21" t="s">
        <v>3994</v>
      </c>
      <c r="Y242" s="17" cm="1">
        <f t="array" ref="Y242">MAX(IF(REINDUKSI!$B$5:$B$1048576='Data Training 2022'!B242,REINDUKSI!$H$5:$H$1048576))</f>
        <v>44758</v>
      </c>
      <c r="Z242" s="22" t="str">
        <f>IFERROR(VLOOKUP(B242,REINDUKSI!$B$5:$I$1048576,8,0),"")</f>
        <v>LULUS</v>
      </c>
      <c r="AA242" s="22" t="str">
        <f t="shared" si="17"/>
        <v>TARGET</v>
      </c>
      <c r="AB242" s="17" cm="1">
        <f t="array" ref="AB242">MAX(IF(BSA!$B$5:$B$1048576='Data Training 2022'!B242,BSA!$H$5:$H$1048576))</f>
        <v>0</v>
      </c>
      <c r="AC242" s="22" t="str">
        <f>IFERROR(VLOOKUP(B242,BSA!$B$5:$I$1048576,8,0),"")</f>
        <v/>
      </c>
      <c r="AD242" s="22" t="s">
        <v>3994</v>
      </c>
      <c r="AE242" s="22"/>
      <c r="AF242" s="22"/>
      <c r="AG242" s="22" t="str">
        <f t="shared" si="18"/>
        <v>TARGET</v>
      </c>
      <c r="AH242" s="17" cm="1">
        <f t="array" ref="AH242">MAX(IF(ISOLASI!$B$5:$B$1048576='Data Training 2022'!B242,ISOLASI!$H$5:$H$1048576))</f>
        <v>44309</v>
      </c>
      <c r="AI242" s="22" t="str">
        <f>IFERROR(VLOOKUP(B242,ISOLASI!$B$5:$I$1048576,8,0),"")</f>
        <v>LULUS</v>
      </c>
      <c r="AJ242" s="22"/>
      <c r="AK242" s="17" cm="1">
        <f t="array" ref="AK242">MAX(IF('DEKAT AIR'!$B$5:$B$1048576='Data Training 2022'!B242,'DEKAT AIR'!$H$5:$H$1048576))</f>
        <v>0</v>
      </c>
      <c r="AL242" s="22" t="str">
        <f>IFERROR(VLOOKUP(B242,'DEKAT AIR'!$B$5:$I$1048576,8,0),"")</f>
        <v/>
      </c>
      <c r="AM242" s="22" t="s">
        <v>3994</v>
      </c>
      <c r="AN242" s="17" cm="1">
        <f t="array" ref="AN242">MAX(IF(KETINGGIAN!$B$5:$B$1048576='Data Training 2022'!B242,KETINGGIAN!$H$5:$H$1048576))</f>
        <v>44591</v>
      </c>
      <c r="AO242" s="22" t="str">
        <f>IFERROR(VLOOKUP(B242,KETINGGIAN!$B$5:$I$1048576,8,0),"")</f>
        <v>LULUS</v>
      </c>
      <c r="AP242" s="22"/>
      <c r="AQ242" s="22"/>
      <c r="AR242" s="22"/>
      <c r="AS242" s="22"/>
      <c r="AT242" s="17" cm="1">
        <f t="array" ref="AT242">MAX(IF(TOOLSKEEPER!$B$5:$B$1048576='Data Training 2022'!B242,TOOLSKEEPER!$H$5:$H$1048576))</f>
        <v>0</v>
      </c>
      <c r="AU242" s="22" t="str">
        <f>IFERROR(VLOOKUP(B242,TOOLSKEEPER!$B$5:$I$1048576,8,0),"")</f>
        <v/>
      </c>
    </row>
    <row r="243" spans="1:47">
      <c r="A243" s="22">
        <f t="shared" si="19"/>
        <v>238</v>
      </c>
      <c r="B243" s="21" t="str">
        <f t="shared" si="20"/>
        <v>80000847</v>
      </c>
      <c r="C243" s="21" t="s">
        <v>3144</v>
      </c>
      <c r="D243" s="22"/>
      <c r="E243" s="22" t="s">
        <v>3145</v>
      </c>
      <c r="F243" s="22" t="s">
        <v>1255</v>
      </c>
      <c r="G243" s="22" t="s">
        <v>830</v>
      </c>
      <c r="H243" s="22" t="s">
        <v>328</v>
      </c>
      <c r="I243" s="22" t="s">
        <v>4024</v>
      </c>
      <c r="J243" s="22"/>
      <c r="K243" s="21" t="s">
        <v>4002</v>
      </c>
      <c r="L243" s="21" t="s">
        <v>280</v>
      </c>
      <c r="M243" s="21" t="s">
        <v>4003</v>
      </c>
      <c r="N243" s="21"/>
      <c r="O243" s="17" t="str">
        <f>IFERROR(VLOOKUP(B243,POP!$B$5:$I$1048576,7,0),"")</f>
        <v/>
      </c>
      <c r="P243" s="17" t="str">
        <f>IFERROR(VLOOKUP(B243,POM!$B$5:$I$1048576,7,0),"")</f>
        <v/>
      </c>
      <c r="Q243" s="10" t="str">
        <f>IFERROR(VLOOKUP(B243,POU!$B$5:$I$1048576,7,0),"")</f>
        <v/>
      </c>
      <c r="R243" s="21" t="str">
        <f t="shared" si="16"/>
        <v/>
      </c>
      <c r="S243" s="17" t="str">
        <f>IFERROR(VLOOKUP(B243,'PEMBEKALAN POP'!$B$5:$I$1048576,7,0),"")</f>
        <v/>
      </c>
      <c r="T243" s="22" t="str">
        <f>IFERROR(VLOOKUP(B243,'PEMBEKALAN POP'!$B$5:$I$1048576,8,0),"")</f>
        <v/>
      </c>
      <c r="U243" s="21" t="s">
        <v>3994</v>
      </c>
      <c r="V243" s="17" t="e" cm="1">
        <f t="array" ref="V243">MAX(IF(INDUKSI!$B$5:$B$1048576='Data Training 2022'!B243,INDUKSI!$H$5:$H$1048576))</f>
        <v>#N/A</v>
      </c>
      <c r="W243" s="22" t="str">
        <f>IFERROR(VLOOKUP(B243,INDUKSI!$B$5:$I$1048576,8,0),"")</f>
        <v>LULUS</v>
      </c>
      <c r="X243" s="21" t="s">
        <v>3994</v>
      </c>
      <c r="Y243" s="17" cm="1">
        <f t="array" ref="Y243">MAX(IF(REINDUKSI!$B$5:$B$1048576='Data Training 2022'!B243,REINDUKSI!$H$5:$H$1048576))</f>
        <v>44775</v>
      </c>
      <c r="Z243" s="22" t="str">
        <f>IFERROR(VLOOKUP(B243,REINDUKSI!$B$5:$I$1048576,8,0),"")</f>
        <v>LULUS</v>
      </c>
      <c r="AA243" s="22" t="str">
        <f t="shared" si="17"/>
        <v>TARGET</v>
      </c>
      <c r="AB243" s="17" cm="1">
        <f t="array" ref="AB243">MAX(IF(BSA!$B$5:$B$1048576='Data Training 2022'!B243,BSA!$H$5:$H$1048576))</f>
        <v>0</v>
      </c>
      <c r="AC243" s="22" t="str">
        <f>IFERROR(VLOOKUP(B243,BSA!$B$5:$I$1048576,8,0),"")</f>
        <v/>
      </c>
      <c r="AD243" s="22" t="s">
        <v>3994</v>
      </c>
      <c r="AE243" s="22"/>
      <c r="AF243" s="22"/>
      <c r="AG243" s="22" t="str">
        <f t="shared" si="18"/>
        <v>TARGET</v>
      </c>
      <c r="AH243" s="17" cm="1">
        <f t="array" ref="AH243">MAX(IF(ISOLASI!$B$5:$B$1048576='Data Training 2022'!B243,ISOLASI!$H$5:$H$1048576))</f>
        <v>44562</v>
      </c>
      <c r="AI243" s="22" t="str">
        <f>IFERROR(VLOOKUP(B243,ISOLASI!$B$5:$I$1048576,8,0),"")</f>
        <v>LULUS</v>
      </c>
      <c r="AJ243" s="22"/>
      <c r="AK243" s="17" cm="1">
        <f t="array" ref="AK243">MAX(IF('DEKAT AIR'!$B$5:$B$1048576='Data Training 2022'!B243,'DEKAT AIR'!$H$5:$H$1048576))</f>
        <v>0</v>
      </c>
      <c r="AL243" s="22" t="str">
        <f>IFERROR(VLOOKUP(B243,'DEKAT AIR'!$B$5:$I$1048576,8,0),"")</f>
        <v/>
      </c>
      <c r="AM243" s="22"/>
      <c r="AN243" s="17" cm="1">
        <f t="array" ref="AN243">MAX(IF(KETINGGIAN!$B$5:$B$1048576='Data Training 2022'!B243,KETINGGIAN!$H$5:$H$1048576))</f>
        <v>0</v>
      </c>
      <c r="AO243" s="22" t="str">
        <f>IFERROR(VLOOKUP(B243,KETINGGIAN!$B$5:$I$1048576,8,0),"")</f>
        <v/>
      </c>
      <c r="AP243" s="22"/>
      <c r="AQ243" s="22"/>
      <c r="AR243" s="22"/>
      <c r="AS243" s="22"/>
      <c r="AT243" s="17" cm="1">
        <f t="array" ref="AT243">MAX(IF(TOOLSKEEPER!$B$5:$B$1048576='Data Training 2022'!B243,TOOLSKEEPER!$H$5:$H$1048576))</f>
        <v>0</v>
      </c>
      <c r="AU243" s="22" t="str">
        <f>IFERROR(VLOOKUP(B243,TOOLSKEEPER!$B$5:$I$1048576,8,0),"")</f>
        <v/>
      </c>
    </row>
    <row r="244" spans="1:47">
      <c r="A244" s="22">
        <f t="shared" si="19"/>
        <v>239</v>
      </c>
      <c r="B244" s="21" t="str">
        <f t="shared" si="20"/>
        <v>80000848</v>
      </c>
      <c r="C244" s="21" t="s">
        <v>1382</v>
      </c>
      <c r="D244" s="22"/>
      <c r="E244" s="22" t="s">
        <v>1383</v>
      </c>
      <c r="F244" s="22" t="s">
        <v>1255</v>
      </c>
      <c r="G244" s="22" t="s">
        <v>830</v>
      </c>
      <c r="H244" s="22" t="s">
        <v>328</v>
      </c>
      <c r="I244" s="22" t="s">
        <v>4024</v>
      </c>
      <c r="J244" s="22"/>
      <c r="K244" s="21" t="s">
        <v>4002</v>
      </c>
      <c r="L244" s="21" t="s">
        <v>280</v>
      </c>
      <c r="M244" s="21" t="s">
        <v>4003</v>
      </c>
      <c r="N244" s="21"/>
      <c r="O244" s="17" t="str">
        <f>IFERROR(VLOOKUP(B244,POP!$B$5:$I$1048576,7,0),"")</f>
        <v/>
      </c>
      <c r="P244" s="17" t="str">
        <f>IFERROR(VLOOKUP(B244,POM!$B$5:$I$1048576,7,0),"")</f>
        <v/>
      </c>
      <c r="Q244" s="10" t="str">
        <f>IFERROR(VLOOKUP(B244,POU!$B$5:$I$1048576,7,0),"")</f>
        <v/>
      </c>
      <c r="R244" s="21" t="str">
        <f t="shared" si="16"/>
        <v/>
      </c>
      <c r="S244" s="17" t="str">
        <f>IFERROR(VLOOKUP(B244,'PEMBEKALAN POP'!$B$5:$I$1048576,7,0),"")</f>
        <v/>
      </c>
      <c r="T244" s="22" t="str">
        <f>IFERROR(VLOOKUP(B244,'PEMBEKALAN POP'!$B$5:$I$1048576,8,0),"")</f>
        <v/>
      </c>
      <c r="U244" s="21" t="s">
        <v>3994</v>
      </c>
      <c r="V244" s="17" t="e" cm="1">
        <f t="array" ref="V244">MAX(IF(INDUKSI!$B$5:$B$1048576='Data Training 2022'!B244,INDUKSI!$H$5:$H$1048576))</f>
        <v>#N/A</v>
      </c>
      <c r="W244" s="22" t="str">
        <f>IFERROR(VLOOKUP(B244,INDUKSI!$B$5:$I$1048576,8,0),"")</f>
        <v>LULUS</v>
      </c>
      <c r="X244" s="21" t="s">
        <v>3994</v>
      </c>
      <c r="Y244" s="17" cm="1">
        <f t="array" ref="Y244">MAX(IF(REINDUKSI!$B$5:$B$1048576='Data Training 2022'!B244,REINDUKSI!$H$5:$H$1048576))</f>
        <v>44782</v>
      </c>
      <c r="Z244" s="22" t="str">
        <f>IFERROR(VLOOKUP(B244,REINDUKSI!$B$5:$I$1048576,8,0),"")</f>
        <v>LULUS</v>
      </c>
      <c r="AA244" s="22" t="str">
        <f t="shared" si="17"/>
        <v>TARGET</v>
      </c>
      <c r="AB244" s="17" cm="1">
        <f t="array" ref="AB244">MAX(IF(BSA!$B$5:$B$1048576='Data Training 2022'!B244,BSA!$H$5:$H$1048576))</f>
        <v>0</v>
      </c>
      <c r="AC244" s="22" t="str">
        <f>IFERROR(VLOOKUP(B244,BSA!$B$5:$I$1048576,8,0),"")</f>
        <v/>
      </c>
      <c r="AD244" s="22" t="s">
        <v>3994</v>
      </c>
      <c r="AE244" s="22"/>
      <c r="AF244" s="22"/>
      <c r="AG244" s="22" t="str">
        <f t="shared" si="18"/>
        <v>TARGET</v>
      </c>
      <c r="AH244" s="17" cm="1">
        <f t="array" ref="AH244">MAX(IF(ISOLASI!$B$5:$B$1048576='Data Training 2022'!B244,ISOLASI!$H$5:$H$1048576))</f>
        <v>44604</v>
      </c>
      <c r="AI244" s="22" t="str">
        <f>IFERROR(VLOOKUP(B244,ISOLASI!$B$5:$I$1048576,8,0),"")</f>
        <v>LULUS</v>
      </c>
      <c r="AJ244" s="22"/>
      <c r="AK244" s="17" cm="1">
        <f t="array" ref="AK244">MAX(IF('DEKAT AIR'!$B$5:$B$1048576='Data Training 2022'!B244,'DEKAT AIR'!$H$5:$H$1048576))</f>
        <v>0</v>
      </c>
      <c r="AL244" s="22" t="str">
        <f>IFERROR(VLOOKUP(B244,'DEKAT AIR'!$B$5:$I$1048576,8,0),"")</f>
        <v/>
      </c>
      <c r="AM244" s="22"/>
      <c r="AN244" s="17" cm="1">
        <f t="array" ref="AN244">MAX(IF(KETINGGIAN!$B$5:$B$1048576='Data Training 2022'!B244,KETINGGIAN!$H$5:$H$1048576))</f>
        <v>0</v>
      </c>
      <c r="AO244" s="22" t="str">
        <f>IFERROR(VLOOKUP(B244,KETINGGIAN!$B$5:$I$1048576,8,0),"")</f>
        <v/>
      </c>
      <c r="AP244" s="22"/>
      <c r="AQ244" s="22"/>
      <c r="AR244" s="22"/>
      <c r="AS244" s="22"/>
      <c r="AT244" s="17" cm="1">
        <f t="array" ref="AT244">MAX(IF(TOOLSKEEPER!$B$5:$B$1048576='Data Training 2022'!B244,TOOLSKEEPER!$H$5:$H$1048576))</f>
        <v>0</v>
      </c>
      <c r="AU244" s="22" t="str">
        <f>IFERROR(VLOOKUP(B244,TOOLSKEEPER!$B$5:$I$1048576,8,0),"")</f>
        <v/>
      </c>
    </row>
    <row r="245" spans="1:47">
      <c r="A245" s="22">
        <f t="shared" si="19"/>
        <v>240</v>
      </c>
      <c r="B245" s="21" t="str">
        <f t="shared" si="20"/>
        <v>80000850</v>
      </c>
      <c r="C245" s="21" t="s">
        <v>2503</v>
      </c>
      <c r="D245" s="22"/>
      <c r="E245" s="22" t="s">
        <v>4101</v>
      </c>
      <c r="F245" s="22" t="s">
        <v>1255</v>
      </c>
      <c r="G245" s="22" t="s">
        <v>830</v>
      </c>
      <c r="H245" s="22" t="s">
        <v>328</v>
      </c>
      <c r="I245" s="22" t="s">
        <v>4024</v>
      </c>
      <c r="J245" s="22"/>
      <c r="K245" s="21" t="s">
        <v>4002</v>
      </c>
      <c r="L245" s="21" t="s">
        <v>280</v>
      </c>
      <c r="M245" s="21" t="s">
        <v>4003</v>
      </c>
      <c r="N245" s="21"/>
      <c r="O245" s="17" t="str">
        <f>IFERROR(VLOOKUP(B245,POP!$B$5:$I$1048576,7,0),"")</f>
        <v/>
      </c>
      <c r="P245" s="17" t="str">
        <f>IFERROR(VLOOKUP(B245,POM!$B$5:$I$1048576,7,0),"")</f>
        <v/>
      </c>
      <c r="Q245" s="10" t="str">
        <f>IFERROR(VLOOKUP(B245,POU!$B$5:$I$1048576,7,0),"")</f>
        <v/>
      </c>
      <c r="R245" s="21" t="str">
        <f t="shared" si="16"/>
        <v/>
      </c>
      <c r="S245" s="17" t="str">
        <f>IFERROR(VLOOKUP(B245,'PEMBEKALAN POP'!$B$5:$I$1048576,7,0),"")</f>
        <v/>
      </c>
      <c r="T245" s="22" t="str">
        <f>IFERROR(VLOOKUP(B245,'PEMBEKALAN POP'!$B$5:$I$1048576,8,0),"")</f>
        <v/>
      </c>
      <c r="U245" s="21" t="s">
        <v>3994</v>
      </c>
      <c r="V245" s="17" t="e" cm="1">
        <f t="array" ref="V245">MAX(IF(INDUKSI!$B$5:$B$1048576='Data Training 2022'!B245,INDUKSI!$H$5:$H$1048576))</f>
        <v>#N/A</v>
      </c>
      <c r="W245" s="22" t="str">
        <f>IFERROR(VLOOKUP(B245,INDUKSI!$B$5:$I$1048576,8,0),"")</f>
        <v>LULUS</v>
      </c>
      <c r="X245" s="21" t="s">
        <v>3994</v>
      </c>
      <c r="Y245" s="17" cm="1">
        <f t="array" ref="Y245">MAX(IF(REINDUKSI!$B$5:$B$1048576='Data Training 2022'!B245,REINDUKSI!$H$5:$H$1048576))</f>
        <v>44716</v>
      </c>
      <c r="Z245" s="22" t="str">
        <f>IFERROR(VLOOKUP(B245,REINDUKSI!$B$5:$I$1048576,8,0),"")</f>
        <v>LULUS</v>
      </c>
      <c r="AA245" s="22" t="str">
        <f t="shared" si="17"/>
        <v>TARGET</v>
      </c>
      <c r="AB245" s="17" cm="1">
        <f t="array" ref="AB245">MAX(IF(BSA!$B$5:$B$1048576='Data Training 2022'!B245,BSA!$H$5:$H$1048576))</f>
        <v>44773</v>
      </c>
      <c r="AC245" s="22" t="str">
        <f>IFERROR(VLOOKUP(B245,BSA!$B$5:$I$1048576,8,0),"")</f>
        <v>LULUS</v>
      </c>
      <c r="AD245" s="22" t="s">
        <v>3994</v>
      </c>
      <c r="AE245" s="22"/>
      <c r="AF245" s="22"/>
      <c r="AG245" s="22" t="str">
        <f t="shared" si="18"/>
        <v>TARGET</v>
      </c>
      <c r="AH245" s="17" cm="1">
        <f t="array" ref="AH245">MAX(IF(ISOLASI!$B$5:$B$1048576='Data Training 2022'!B245,ISOLASI!$H$5:$H$1048576))</f>
        <v>44309</v>
      </c>
      <c r="AI245" s="22" t="str">
        <f>IFERROR(VLOOKUP(B245,ISOLASI!$B$5:$I$1048576,8,0),"")</f>
        <v>LULUS</v>
      </c>
      <c r="AJ245" s="22"/>
      <c r="AK245" s="17" cm="1">
        <f t="array" ref="AK245">MAX(IF('DEKAT AIR'!$B$5:$B$1048576='Data Training 2022'!B245,'DEKAT AIR'!$H$5:$H$1048576))</f>
        <v>0</v>
      </c>
      <c r="AL245" s="22" t="str">
        <f>IFERROR(VLOOKUP(B245,'DEKAT AIR'!$B$5:$I$1048576,8,0),"")</f>
        <v/>
      </c>
      <c r="AM245" s="22"/>
      <c r="AN245" s="17" cm="1">
        <f t="array" ref="AN245">MAX(IF(KETINGGIAN!$B$5:$B$1048576='Data Training 2022'!B245,KETINGGIAN!$H$5:$H$1048576))</f>
        <v>0</v>
      </c>
      <c r="AO245" s="22" t="str">
        <f>IFERROR(VLOOKUP(B245,KETINGGIAN!$B$5:$I$1048576,8,0),"")</f>
        <v/>
      </c>
      <c r="AP245" s="22"/>
      <c r="AQ245" s="22"/>
      <c r="AR245" s="22"/>
      <c r="AS245" s="22"/>
      <c r="AT245" s="17" cm="1">
        <f t="array" ref="AT245">MAX(IF(TOOLSKEEPER!$B$5:$B$1048576='Data Training 2022'!B245,TOOLSKEEPER!$H$5:$H$1048576))</f>
        <v>0</v>
      </c>
      <c r="AU245" s="22" t="str">
        <f>IFERROR(VLOOKUP(B245,TOOLSKEEPER!$B$5:$I$1048576,8,0),"")</f>
        <v/>
      </c>
    </row>
    <row r="246" spans="1:47">
      <c r="A246" s="22">
        <f t="shared" si="19"/>
        <v>241</v>
      </c>
      <c r="B246" s="21" t="str">
        <f t="shared" si="20"/>
        <v>80000851</v>
      </c>
      <c r="C246" s="21" t="s">
        <v>3545</v>
      </c>
      <c r="D246" s="22"/>
      <c r="E246" s="22" t="s">
        <v>3546</v>
      </c>
      <c r="F246" s="22" t="s">
        <v>1255</v>
      </c>
      <c r="G246" s="22" t="s">
        <v>830</v>
      </c>
      <c r="H246" s="22" t="s">
        <v>328</v>
      </c>
      <c r="I246" s="22" t="s">
        <v>4028</v>
      </c>
      <c r="J246" s="22"/>
      <c r="K246" s="21" t="s">
        <v>4002</v>
      </c>
      <c r="L246" s="21" t="s">
        <v>280</v>
      </c>
      <c r="M246" s="21" t="s">
        <v>4003</v>
      </c>
      <c r="N246" s="21"/>
      <c r="O246" s="17" t="str">
        <f>IFERROR(VLOOKUP(B246,POP!$B$5:$I$1048576,7,0),"")</f>
        <v/>
      </c>
      <c r="P246" s="17" t="str">
        <f>IFERROR(VLOOKUP(B246,POM!$B$5:$I$1048576,7,0),"")</f>
        <v/>
      </c>
      <c r="Q246" s="10" t="str">
        <f>IFERROR(VLOOKUP(B246,POU!$B$5:$I$1048576,7,0),"")</f>
        <v/>
      </c>
      <c r="R246" s="21" t="str">
        <f t="shared" si="16"/>
        <v/>
      </c>
      <c r="S246" s="17" t="str">
        <f>IFERROR(VLOOKUP(B246,'PEMBEKALAN POP'!$B$5:$I$1048576,7,0),"")</f>
        <v/>
      </c>
      <c r="T246" s="22" t="str">
        <f>IFERROR(VLOOKUP(B246,'PEMBEKALAN POP'!$B$5:$I$1048576,8,0),"")</f>
        <v/>
      </c>
      <c r="U246" s="21" t="s">
        <v>3994</v>
      </c>
      <c r="V246" s="17" t="e" cm="1">
        <f t="array" ref="V246">MAX(IF(INDUKSI!$B$5:$B$1048576='Data Training 2022'!B246,INDUKSI!$H$5:$H$1048576))</f>
        <v>#N/A</v>
      </c>
      <c r="W246" s="22" t="str">
        <f>IFERROR(VLOOKUP(B246,INDUKSI!$B$5:$I$1048576,8,0),"")</f>
        <v>LULUS</v>
      </c>
      <c r="X246" s="21" t="s">
        <v>3994</v>
      </c>
      <c r="Y246" s="17" cm="1">
        <f t="array" ref="Y246">MAX(IF(REINDUKSI!$B$5:$B$1048576='Data Training 2022'!B246,REINDUKSI!$H$5:$H$1048576))</f>
        <v>44485</v>
      </c>
      <c r="Z246" s="22" t="str">
        <f>IFERROR(VLOOKUP(B246,REINDUKSI!$B$5:$I$1048576,8,0),"")</f>
        <v>LULUS</v>
      </c>
      <c r="AA246" s="22" t="str">
        <f t="shared" si="17"/>
        <v>TARGET</v>
      </c>
      <c r="AB246" s="17" cm="1">
        <f t="array" ref="AB246">MAX(IF(BSA!$B$5:$B$1048576='Data Training 2022'!B246,BSA!$H$5:$H$1048576))</f>
        <v>0</v>
      </c>
      <c r="AC246" s="22" t="str">
        <f>IFERROR(VLOOKUP(B246,BSA!$B$5:$I$1048576,8,0),"")</f>
        <v/>
      </c>
      <c r="AD246" s="22" t="s">
        <v>3994</v>
      </c>
      <c r="AE246" s="22"/>
      <c r="AF246" s="22"/>
      <c r="AG246" s="22" t="str">
        <f t="shared" si="18"/>
        <v>TARGET</v>
      </c>
      <c r="AH246" s="17" cm="1">
        <f t="array" ref="AH246">MAX(IF(ISOLASI!$B$5:$B$1048576='Data Training 2022'!B246,ISOLASI!$H$5:$H$1048576))</f>
        <v>44569</v>
      </c>
      <c r="AI246" s="22" t="str">
        <f>IFERROR(VLOOKUP(B246,ISOLASI!$B$5:$I$1048576,8,0),"")</f>
        <v>LULUS</v>
      </c>
      <c r="AJ246" s="22"/>
      <c r="AK246" s="17" cm="1">
        <f t="array" ref="AK246">MAX(IF('DEKAT AIR'!$B$5:$B$1048576='Data Training 2022'!B246,'DEKAT AIR'!$H$5:$H$1048576))</f>
        <v>0</v>
      </c>
      <c r="AL246" s="22" t="str">
        <f>IFERROR(VLOOKUP(B246,'DEKAT AIR'!$B$5:$I$1048576,8,0),"")</f>
        <v/>
      </c>
      <c r="AM246" s="22"/>
      <c r="AN246" s="17" cm="1">
        <f t="array" ref="AN246">MAX(IF(KETINGGIAN!$B$5:$B$1048576='Data Training 2022'!B246,KETINGGIAN!$H$5:$H$1048576))</f>
        <v>0</v>
      </c>
      <c r="AO246" s="22" t="str">
        <f>IFERROR(VLOOKUP(B246,KETINGGIAN!$B$5:$I$1048576,8,0),"")</f>
        <v/>
      </c>
      <c r="AP246" s="22"/>
      <c r="AQ246" s="22"/>
      <c r="AR246" s="22"/>
      <c r="AS246" s="22"/>
      <c r="AT246" s="17" cm="1">
        <f t="array" ref="AT246">MAX(IF(TOOLSKEEPER!$B$5:$B$1048576='Data Training 2022'!B246,TOOLSKEEPER!$H$5:$H$1048576))</f>
        <v>0</v>
      </c>
      <c r="AU246" s="22" t="str">
        <f>IFERROR(VLOOKUP(B246,TOOLSKEEPER!$B$5:$I$1048576,8,0),"")</f>
        <v/>
      </c>
    </row>
    <row r="247" spans="1:47">
      <c r="A247" s="22">
        <f t="shared" si="19"/>
        <v>242</v>
      </c>
      <c r="B247" s="21" t="str">
        <f t="shared" si="20"/>
        <v>80001785</v>
      </c>
      <c r="C247" s="21" t="s">
        <v>3138</v>
      </c>
      <c r="D247" s="22"/>
      <c r="E247" s="22" t="s">
        <v>4102</v>
      </c>
      <c r="F247" s="22" t="s">
        <v>1255</v>
      </c>
      <c r="G247" s="22" t="s">
        <v>830</v>
      </c>
      <c r="H247" s="22" t="s">
        <v>328</v>
      </c>
      <c r="I247" s="22" t="s">
        <v>4028</v>
      </c>
      <c r="J247" s="22"/>
      <c r="K247" s="21" t="s">
        <v>4002</v>
      </c>
      <c r="L247" s="21" t="s">
        <v>280</v>
      </c>
      <c r="M247" s="21" t="s">
        <v>4003</v>
      </c>
      <c r="N247" s="21"/>
      <c r="O247" s="17" t="str">
        <f>IFERROR(VLOOKUP(B247,POP!$B$5:$I$1048576,7,0),"")</f>
        <v/>
      </c>
      <c r="P247" s="17" t="str">
        <f>IFERROR(VLOOKUP(B247,POM!$B$5:$I$1048576,7,0),"")</f>
        <v/>
      </c>
      <c r="Q247" s="10" t="str">
        <f>IFERROR(VLOOKUP(B247,POU!$B$5:$I$1048576,7,0),"")</f>
        <v/>
      </c>
      <c r="R247" s="21" t="str">
        <f t="shared" si="16"/>
        <v/>
      </c>
      <c r="S247" s="17" t="str">
        <f>IFERROR(VLOOKUP(B247,'PEMBEKALAN POP'!$B$5:$I$1048576,7,0),"")</f>
        <v/>
      </c>
      <c r="T247" s="22" t="str">
        <f>IFERROR(VLOOKUP(B247,'PEMBEKALAN POP'!$B$5:$I$1048576,8,0),"")</f>
        <v/>
      </c>
      <c r="U247" s="21" t="s">
        <v>3994</v>
      </c>
      <c r="V247" s="17" t="e" cm="1">
        <f t="array" ref="V247">MAX(IF(INDUKSI!$B$5:$B$1048576='Data Training 2022'!B247,INDUKSI!$H$5:$H$1048576))</f>
        <v>#N/A</v>
      </c>
      <c r="W247" s="22" t="str">
        <f>IFERROR(VLOOKUP(B247,INDUKSI!$B$5:$I$1048576,8,0),"")</f>
        <v>LULUS</v>
      </c>
      <c r="X247" s="21" t="s">
        <v>3994</v>
      </c>
      <c r="Y247" s="17" cm="1">
        <f t="array" ref="Y247">MAX(IF(REINDUKSI!$B$5:$B$1048576='Data Training 2022'!B247,REINDUKSI!$H$5:$H$1048576))</f>
        <v>44720</v>
      </c>
      <c r="Z247" s="22" t="str">
        <f>IFERROR(VLOOKUP(B247,REINDUKSI!$B$5:$I$1048576,8,0),"")</f>
        <v>LULUS</v>
      </c>
      <c r="AA247" s="22" t="str">
        <f t="shared" si="17"/>
        <v>TARGET</v>
      </c>
      <c r="AB247" s="17" cm="1">
        <f t="array" ref="AB247">MAX(IF(BSA!$B$5:$B$1048576='Data Training 2022'!B247,BSA!$H$5:$H$1048576))</f>
        <v>0</v>
      </c>
      <c r="AC247" s="22" t="str">
        <f>IFERROR(VLOOKUP(B247,BSA!$B$5:$I$1048576,8,0),"")</f>
        <v/>
      </c>
      <c r="AD247" s="22" t="s">
        <v>3994</v>
      </c>
      <c r="AE247" s="22"/>
      <c r="AF247" s="22"/>
      <c r="AG247" s="22" t="str">
        <f t="shared" si="18"/>
        <v>TARGET</v>
      </c>
      <c r="AH247" s="17" cm="1">
        <f t="array" ref="AH247">MAX(IF(ISOLASI!$B$5:$B$1048576='Data Training 2022'!B247,ISOLASI!$H$5:$H$1048576))</f>
        <v>44617</v>
      </c>
      <c r="AI247" s="22" t="str">
        <f>IFERROR(VLOOKUP(B247,ISOLASI!$B$5:$I$1048576,8,0),"")</f>
        <v>LULUS</v>
      </c>
      <c r="AJ247" s="22"/>
      <c r="AK247" s="17" cm="1">
        <f t="array" ref="AK247">MAX(IF('DEKAT AIR'!$B$5:$B$1048576='Data Training 2022'!B247,'DEKAT AIR'!$H$5:$H$1048576))</f>
        <v>0</v>
      </c>
      <c r="AL247" s="22" t="str">
        <f>IFERROR(VLOOKUP(B247,'DEKAT AIR'!$B$5:$I$1048576,8,0),"")</f>
        <v/>
      </c>
      <c r="AM247" s="22" t="s">
        <v>3994</v>
      </c>
      <c r="AN247" s="17" cm="1">
        <f t="array" ref="AN247">MAX(IF(KETINGGIAN!$B$5:$B$1048576='Data Training 2022'!B247,KETINGGIAN!$H$5:$H$1048576))</f>
        <v>44702</v>
      </c>
      <c r="AO247" s="22" t="str">
        <f>IFERROR(VLOOKUP(B247,KETINGGIAN!$B$5:$I$1048576,8,0),"")</f>
        <v>LULUS</v>
      </c>
      <c r="AP247" s="22"/>
      <c r="AQ247" s="22"/>
      <c r="AR247" s="22"/>
      <c r="AS247" s="22"/>
      <c r="AT247" s="17" cm="1">
        <f t="array" ref="AT247">MAX(IF(TOOLSKEEPER!$B$5:$B$1048576='Data Training 2022'!B247,TOOLSKEEPER!$H$5:$H$1048576))</f>
        <v>0</v>
      </c>
      <c r="AU247" s="22" t="str">
        <f>IFERROR(VLOOKUP(B247,TOOLSKEEPER!$B$5:$I$1048576,8,0),"")</f>
        <v/>
      </c>
    </row>
    <row r="248" spans="1:47">
      <c r="A248" s="22">
        <f t="shared" si="19"/>
        <v>243</v>
      </c>
      <c r="B248" s="21" t="str">
        <f t="shared" si="20"/>
        <v>80001786</v>
      </c>
      <c r="C248" s="21" t="s">
        <v>2334</v>
      </c>
      <c r="D248" s="22"/>
      <c r="E248" s="22" t="s">
        <v>2335</v>
      </c>
      <c r="F248" s="22" t="s">
        <v>1255</v>
      </c>
      <c r="G248" s="22" t="s">
        <v>830</v>
      </c>
      <c r="H248" s="22" t="s">
        <v>328</v>
      </c>
      <c r="I248" s="22" t="s">
        <v>4028</v>
      </c>
      <c r="J248" s="22"/>
      <c r="K248" s="21" t="s">
        <v>4002</v>
      </c>
      <c r="L248" s="21" t="s">
        <v>280</v>
      </c>
      <c r="M248" s="21" t="s">
        <v>4003</v>
      </c>
      <c r="N248" s="21"/>
      <c r="O248" s="17" t="str">
        <f>IFERROR(VLOOKUP(B248,POP!$B$5:$I$1048576,7,0),"")</f>
        <v/>
      </c>
      <c r="P248" s="17" t="str">
        <f>IFERROR(VLOOKUP(B248,POM!$B$5:$I$1048576,7,0),"")</f>
        <v/>
      </c>
      <c r="Q248" s="10" t="str">
        <f>IFERROR(VLOOKUP(B248,POU!$B$5:$I$1048576,7,0),"")</f>
        <v/>
      </c>
      <c r="R248" s="21" t="str">
        <f t="shared" si="16"/>
        <v/>
      </c>
      <c r="S248" s="17" t="str">
        <f>IFERROR(VLOOKUP(B248,'PEMBEKALAN POP'!$B$5:$I$1048576,7,0),"")</f>
        <v/>
      </c>
      <c r="T248" s="22" t="str">
        <f>IFERROR(VLOOKUP(B248,'PEMBEKALAN POP'!$B$5:$I$1048576,8,0),"")</f>
        <v/>
      </c>
      <c r="U248" s="21" t="s">
        <v>3994</v>
      </c>
      <c r="V248" s="17" t="e" cm="1">
        <f t="array" ref="V248">MAX(IF(INDUKSI!$B$5:$B$1048576='Data Training 2022'!B248,INDUKSI!$H$5:$H$1048576))</f>
        <v>#N/A</v>
      </c>
      <c r="W248" s="22" t="str">
        <f>IFERROR(VLOOKUP(B248,INDUKSI!$B$5:$I$1048576,8,0),"")</f>
        <v>LULUS</v>
      </c>
      <c r="X248" s="21" t="s">
        <v>3994</v>
      </c>
      <c r="Y248" s="17" cm="1">
        <f t="array" ref="Y248">MAX(IF(REINDUKSI!$B$5:$B$1048576='Data Training 2022'!B248,REINDUKSI!$H$5:$H$1048576))</f>
        <v>44698</v>
      </c>
      <c r="Z248" s="22" t="str">
        <f>IFERROR(VLOOKUP(B248,REINDUKSI!$B$5:$I$1048576,8,0),"")</f>
        <v>LULUS</v>
      </c>
      <c r="AA248" s="22" t="str">
        <f t="shared" si="17"/>
        <v>TARGET</v>
      </c>
      <c r="AB248" s="17" cm="1">
        <f t="array" ref="AB248">MAX(IF(BSA!$B$5:$B$1048576='Data Training 2022'!B248,BSA!$H$5:$H$1048576))</f>
        <v>0</v>
      </c>
      <c r="AC248" s="22" t="str">
        <f>IFERROR(VLOOKUP(B248,BSA!$B$5:$I$1048576,8,0),"")</f>
        <v/>
      </c>
      <c r="AD248" s="22" t="s">
        <v>3994</v>
      </c>
      <c r="AE248" s="22"/>
      <c r="AF248" s="22"/>
      <c r="AG248" s="22" t="str">
        <f t="shared" si="18"/>
        <v>TARGET</v>
      </c>
      <c r="AH248" s="17" cm="1">
        <f t="array" ref="AH248">MAX(IF(ISOLASI!$B$5:$B$1048576='Data Training 2022'!B248,ISOLASI!$H$5:$H$1048576))</f>
        <v>44702</v>
      </c>
      <c r="AI248" s="22" t="str">
        <f>IFERROR(VLOOKUP(B248,ISOLASI!$B$5:$I$1048576,8,0),"")</f>
        <v>LULUS</v>
      </c>
      <c r="AJ248" s="22"/>
      <c r="AK248" s="17" cm="1">
        <f t="array" ref="AK248">MAX(IF('DEKAT AIR'!$B$5:$B$1048576='Data Training 2022'!B248,'DEKAT AIR'!$H$5:$H$1048576))</f>
        <v>0</v>
      </c>
      <c r="AL248" s="22" t="str">
        <f>IFERROR(VLOOKUP(B248,'DEKAT AIR'!$B$5:$I$1048576,8,0),"")</f>
        <v/>
      </c>
      <c r="AM248" s="22"/>
      <c r="AN248" s="17" cm="1">
        <f t="array" ref="AN248">MAX(IF(KETINGGIAN!$B$5:$B$1048576='Data Training 2022'!B248,KETINGGIAN!$H$5:$H$1048576))</f>
        <v>0</v>
      </c>
      <c r="AO248" s="22" t="str">
        <f>IFERROR(VLOOKUP(B248,KETINGGIAN!$B$5:$I$1048576,8,0),"")</f>
        <v/>
      </c>
      <c r="AP248" s="22"/>
      <c r="AQ248" s="22"/>
      <c r="AR248" s="22"/>
      <c r="AS248" s="22"/>
      <c r="AT248" s="17" cm="1">
        <f t="array" ref="AT248">MAX(IF(TOOLSKEEPER!$B$5:$B$1048576='Data Training 2022'!B248,TOOLSKEEPER!$H$5:$H$1048576))</f>
        <v>0</v>
      </c>
      <c r="AU248" s="22" t="str">
        <f>IFERROR(VLOOKUP(B248,TOOLSKEEPER!$B$5:$I$1048576,8,0),"")</f>
        <v/>
      </c>
    </row>
    <row r="249" spans="1:47">
      <c r="A249" s="22">
        <f t="shared" si="19"/>
        <v>244</v>
      </c>
      <c r="B249" s="21" t="str">
        <f t="shared" si="20"/>
        <v>80001790</v>
      </c>
      <c r="C249" s="21" t="s">
        <v>3046</v>
      </c>
      <c r="D249" s="22"/>
      <c r="E249" s="22" t="s">
        <v>3047</v>
      </c>
      <c r="F249" s="22" t="s">
        <v>1255</v>
      </c>
      <c r="G249" s="22" t="s">
        <v>830</v>
      </c>
      <c r="H249" s="22" t="s">
        <v>328</v>
      </c>
      <c r="I249" s="22" t="s">
        <v>4024</v>
      </c>
      <c r="J249" s="22"/>
      <c r="K249" s="21" t="s">
        <v>4002</v>
      </c>
      <c r="L249" s="21" t="s">
        <v>280</v>
      </c>
      <c r="M249" s="21" t="s">
        <v>4003</v>
      </c>
      <c r="N249" s="21"/>
      <c r="O249" s="17" t="str">
        <f>IFERROR(VLOOKUP(B249,POP!$B$5:$I$1048576,7,0),"")</f>
        <v/>
      </c>
      <c r="P249" s="17" t="str">
        <f>IFERROR(VLOOKUP(B249,POM!$B$5:$I$1048576,7,0),"")</f>
        <v/>
      </c>
      <c r="Q249" s="10" t="str">
        <f>IFERROR(VLOOKUP(B249,POU!$B$5:$I$1048576,7,0),"")</f>
        <v/>
      </c>
      <c r="R249" s="21" t="str">
        <f t="shared" si="16"/>
        <v/>
      </c>
      <c r="S249" s="17" t="str">
        <f>IFERROR(VLOOKUP(B249,'PEMBEKALAN POP'!$B$5:$I$1048576,7,0),"")</f>
        <v/>
      </c>
      <c r="T249" s="22" t="str">
        <f>IFERROR(VLOOKUP(B249,'PEMBEKALAN POP'!$B$5:$I$1048576,8,0),"")</f>
        <v/>
      </c>
      <c r="U249" s="21" t="s">
        <v>3994</v>
      </c>
      <c r="V249" s="17" t="e" cm="1">
        <f t="array" ref="V249">MAX(IF(INDUKSI!$B$5:$B$1048576='Data Training 2022'!B249,INDUKSI!$H$5:$H$1048576))</f>
        <v>#N/A</v>
      </c>
      <c r="W249" s="22" t="str">
        <f>IFERROR(VLOOKUP(B249,INDUKSI!$B$5:$I$1048576,8,0),"")</f>
        <v>LULUS</v>
      </c>
      <c r="X249" s="21" t="s">
        <v>3994</v>
      </c>
      <c r="Y249" s="17" cm="1">
        <f t="array" ref="Y249">MAX(IF(REINDUKSI!$B$5:$B$1048576='Data Training 2022'!B249,REINDUKSI!$H$5:$H$1048576))</f>
        <v>44784</v>
      </c>
      <c r="Z249" s="22" t="str">
        <f>IFERROR(VLOOKUP(B249,REINDUKSI!$B$5:$I$1048576,8,0),"")</f>
        <v>LULUS</v>
      </c>
      <c r="AA249" s="22" t="str">
        <f t="shared" si="17"/>
        <v>TARGET</v>
      </c>
      <c r="AB249" s="17" cm="1">
        <f t="array" ref="AB249">MAX(IF(BSA!$B$5:$B$1048576='Data Training 2022'!B249,BSA!$H$5:$H$1048576))</f>
        <v>0</v>
      </c>
      <c r="AC249" s="22" t="str">
        <f>IFERROR(VLOOKUP(B249,BSA!$B$5:$I$1048576,8,0),"")</f>
        <v/>
      </c>
      <c r="AD249" s="22" t="s">
        <v>3994</v>
      </c>
      <c r="AE249" s="22"/>
      <c r="AF249" s="22"/>
      <c r="AG249" s="22" t="str">
        <f t="shared" si="18"/>
        <v>TARGET</v>
      </c>
      <c r="AH249" s="17" cm="1">
        <f t="array" ref="AH249">MAX(IF(ISOLASI!$B$5:$B$1048576='Data Training 2022'!B249,ISOLASI!$H$5:$H$1048576))</f>
        <v>44632</v>
      </c>
      <c r="AI249" s="22" t="str">
        <f>IFERROR(VLOOKUP(B249,ISOLASI!$B$5:$I$1048576,8,0),"")</f>
        <v>LULUS</v>
      </c>
      <c r="AJ249" s="22"/>
      <c r="AK249" s="17" cm="1">
        <f t="array" ref="AK249">MAX(IF('DEKAT AIR'!$B$5:$B$1048576='Data Training 2022'!B249,'DEKAT AIR'!$H$5:$H$1048576))</f>
        <v>0</v>
      </c>
      <c r="AL249" s="22" t="str">
        <f>IFERROR(VLOOKUP(B249,'DEKAT AIR'!$B$5:$I$1048576,8,0),"")</f>
        <v/>
      </c>
      <c r="AM249" s="22"/>
      <c r="AN249" s="17" cm="1">
        <f t="array" ref="AN249">MAX(IF(KETINGGIAN!$B$5:$B$1048576='Data Training 2022'!B249,KETINGGIAN!$H$5:$H$1048576))</f>
        <v>0</v>
      </c>
      <c r="AO249" s="22" t="str">
        <f>IFERROR(VLOOKUP(B249,KETINGGIAN!$B$5:$I$1048576,8,0),"")</f>
        <v/>
      </c>
      <c r="AP249" s="22"/>
      <c r="AQ249" s="22"/>
      <c r="AR249" s="22"/>
      <c r="AS249" s="22"/>
      <c r="AT249" s="17" cm="1">
        <f t="array" ref="AT249">MAX(IF(TOOLSKEEPER!$B$5:$B$1048576='Data Training 2022'!B249,TOOLSKEEPER!$H$5:$H$1048576))</f>
        <v>0</v>
      </c>
      <c r="AU249" s="22" t="str">
        <f>IFERROR(VLOOKUP(B249,TOOLSKEEPER!$B$5:$I$1048576,8,0),"")</f>
        <v/>
      </c>
    </row>
    <row r="250" spans="1:47">
      <c r="A250" s="22">
        <f t="shared" si="19"/>
        <v>245</v>
      </c>
      <c r="B250" s="21" t="str">
        <f t="shared" si="20"/>
        <v>80001793</v>
      </c>
      <c r="C250" s="21" t="s">
        <v>2210</v>
      </c>
      <c r="D250" s="22"/>
      <c r="E250" s="22" t="s">
        <v>2211</v>
      </c>
      <c r="F250" s="22" t="s">
        <v>1255</v>
      </c>
      <c r="G250" s="22" t="s">
        <v>830</v>
      </c>
      <c r="H250" s="22" t="s">
        <v>328</v>
      </c>
      <c r="I250" s="22" t="s">
        <v>4028</v>
      </c>
      <c r="J250" s="22"/>
      <c r="K250" s="21" t="s">
        <v>4002</v>
      </c>
      <c r="L250" s="21" t="s">
        <v>280</v>
      </c>
      <c r="M250" s="21" t="s">
        <v>4003</v>
      </c>
      <c r="N250" s="21"/>
      <c r="O250" s="17" t="str">
        <f>IFERROR(VLOOKUP(B250,POP!$B$5:$I$1048576,7,0),"")</f>
        <v/>
      </c>
      <c r="P250" s="17" t="str">
        <f>IFERROR(VLOOKUP(B250,POM!$B$5:$I$1048576,7,0),"")</f>
        <v/>
      </c>
      <c r="Q250" s="10" t="str">
        <f>IFERROR(VLOOKUP(B250,POU!$B$5:$I$1048576,7,0),"")</f>
        <v/>
      </c>
      <c r="R250" s="21" t="str">
        <f t="shared" si="16"/>
        <v/>
      </c>
      <c r="S250" s="17" t="str">
        <f>IFERROR(VLOOKUP(B250,'PEMBEKALAN POP'!$B$5:$I$1048576,7,0),"")</f>
        <v/>
      </c>
      <c r="T250" s="22" t="str">
        <f>IFERROR(VLOOKUP(B250,'PEMBEKALAN POP'!$B$5:$I$1048576,8,0),"")</f>
        <v/>
      </c>
      <c r="U250" s="21" t="s">
        <v>3994</v>
      </c>
      <c r="V250" s="17" t="e" cm="1">
        <f t="array" ref="V250">MAX(IF(INDUKSI!$B$5:$B$1048576='Data Training 2022'!B250,INDUKSI!$H$5:$H$1048576))</f>
        <v>#N/A</v>
      </c>
      <c r="W250" s="22" t="str">
        <f>IFERROR(VLOOKUP(B250,INDUKSI!$B$5:$I$1048576,8,0),"")</f>
        <v>LULUS</v>
      </c>
      <c r="X250" s="21" t="s">
        <v>3994</v>
      </c>
      <c r="Y250" s="17" cm="1">
        <f t="array" ref="Y250">MAX(IF(REINDUKSI!$B$5:$B$1048576='Data Training 2022'!B250,REINDUKSI!$H$5:$H$1048576))</f>
        <v>44705</v>
      </c>
      <c r="Z250" s="22" t="str">
        <f>IFERROR(VLOOKUP(B250,REINDUKSI!$B$5:$I$1048576,8,0),"")</f>
        <v>LULUS</v>
      </c>
      <c r="AA250" s="22" t="str">
        <f t="shared" si="17"/>
        <v>TARGET</v>
      </c>
      <c r="AB250" s="17" cm="1">
        <f t="array" ref="AB250">MAX(IF(BSA!$B$5:$B$1048576='Data Training 2022'!B250,BSA!$H$5:$H$1048576))</f>
        <v>0</v>
      </c>
      <c r="AC250" s="22" t="str">
        <f>IFERROR(VLOOKUP(B250,BSA!$B$5:$I$1048576,8,0),"")</f>
        <v/>
      </c>
      <c r="AD250" s="22" t="s">
        <v>3994</v>
      </c>
      <c r="AE250" s="22"/>
      <c r="AF250" s="22"/>
      <c r="AG250" s="22" t="str">
        <f t="shared" si="18"/>
        <v>TARGET</v>
      </c>
      <c r="AH250" s="17" cm="1">
        <f t="array" ref="AH250">MAX(IF(ISOLASI!$B$5:$B$1048576='Data Training 2022'!B250,ISOLASI!$H$5:$H$1048576))</f>
        <v>44617</v>
      </c>
      <c r="AI250" s="22" t="str">
        <f>IFERROR(VLOOKUP(B250,ISOLASI!$B$5:$I$1048576,8,0),"")</f>
        <v>LULUS</v>
      </c>
      <c r="AJ250" s="22"/>
      <c r="AK250" s="17" cm="1">
        <f t="array" ref="AK250">MAX(IF('DEKAT AIR'!$B$5:$B$1048576='Data Training 2022'!B250,'DEKAT AIR'!$H$5:$H$1048576))</f>
        <v>0</v>
      </c>
      <c r="AL250" s="22" t="str">
        <f>IFERROR(VLOOKUP(B250,'DEKAT AIR'!$B$5:$I$1048576,8,0),"")</f>
        <v/>
      </c>
      <c r="AM250" s="22"/>
      <c r="AN250" s="17" cm="1">
        <f t="array" ref="AN250">MAX(IF(KETINGGIAN!$B$5:$B$1048576='Data Training 2022'!B250,KETINGGIAN!$H$5:$H$1048576))</f>
        <v>0</v>
      </c>
      <c r="AO250" s="22" t="str">
        <f>IFERROR(VLOOKUP(B250,KETINGGIAN!$B$5:$I$1048576,8,0),"")</f>
        <v/>
      </c>
      <c r="AP250" s="22"/>
      <c r="AQ250" s="22"/>
      <c r="AR250" s="22"/>
      <c r="AS250" s="22"/>
      <c r="AT250" s="17" cm="1">
        <f t="array" ref="AT250">MAX(IF(TOOLSKEEPER!$B$5:$B$1048576='Data Training 2022'!B250,TOOLSKEEPER!$H$5:$H$1048576))</f>
        <v>0</v>
      </c>
      <c r="AU250" s="22" t="str">
        <f>IFERROR(VLOOKUP(B250,TOOLSKEEPER!$B$5:$I$1048576,8,0),"")</f>
        <v/>
      </c>
    </row>
    <row r="251" spans="1:47">
      <c r="A251" s="22">
        <f t="shared" si="19"/>
        <v>246</v>
      </c>
      <c r="B251" s="21" t="str">
        <f t="shared" si="20"/>
        <v>80001794</v>
      </c>
      <c r="C251" s="21" t="s">
        <v>3567</v>
      </c>
      <c r="D251" s="22"/>
      <c r="E251" s="22" t="s">
        <v>3568</v>
      </c>
      <c r="F251" s="22" t="s">
        <v>1255</v>
      </c>
      <c r="G251" s="22" t="s">
        <v>830</v>
      </c>
      <c r="H251" s="22" t="s">
        <v>328</v>
      </c>
      <c r="I251" s="22" t="s">
        <v>4028</v>
      </c>
      <c r="J251" s="22"/>
      <c r="K251" s="21" t="s">
        <v>4002</v>
      </c>
      <c r="L251" s="21" t="s">
        <v>280</v>
      </c>
      <c r="M251" s="21" t="s">
        <v>4003</v>
      </c>
      <c r="N251" s="21"/>
      <c r="O251" s="17" t="str">
        <f>IFERROR(VLOOKUP(B251,POP!$B$5:$I$1048576,7,0),"")</f>
        <v/>
      </c>
      <c r="P251" s="17" t="str">
        <f>IFERROR(VLOOKUP(B251,POM!$B$5:$I$1048576,7,0),"")</f>
        <v/>
      </c>
      <c r="Q251" s="10" t="str">
        <f>IFERROR(VLOOKUP(B251,POU!$B$5:$I$1048576,7,0),"")</f>
        <v/>
      </c>
      <c r="R251" s="21" t="str">
        <f t="shared" si="16"/>
        <v/>
      </c>
      <c r="S251" s="17" t="str">
        <f>IFERROR(VLOOKUP(B251,'PEMBEKALAN POP'!$B$5:$I$1048576,7,0),"")</f>
        <v/>
      </c>
      <c r="T251" s="22" t="str">
        <f>IFERROR(VLOOKUP(B251,'PEMBEKALAN POP'!$B$5:$I$1048576,8,0),"")</f>
        <v/>
      </c>
      <c r="U251" s="21" t="s">
        <v>3994</v>
      </c>
      <c r="V251" s="17" t="e" cm="1">
        <f t="array" ref="V251">MAX(IF(INDUKSI!$B$5:$B$1048576='Data Training 2022'!B251,INDUKSI!$H$5:$H$1048576))</f>
        <v>#N/A</v>
      </c>
      <c r="W251" s="22" t="str">
        <f>IFERROR(VLOOKUP(B251,INDUKSI!$B$5:$I$1048576,8,0),"")</f>
        <v>LULUS</v>
      </c>
      <c r="X251" s="21" t="s">
        <v>3994</v>
      </c>
      <c r="Y251" s="17" cm="1">
        <f t="array" ref="Y251">MAX(IF(REINDUKSI!$B$5:$B$1048576='Data Training 2022'!B251,REINDUKSI!$H$5:$H$1048576))</f>
        <v>44607</v>
      </c>
      <c r="Z251" s="22" t="str">
        <f>IFERROR(VLOOKUP(B251,REINDUKSI!$B$5:$I$1048576,8,0),"")</f>
        <v>LULUS</v>
      </c>
      <c r="AA251" s="22" t="str">
        <f t="shared" si="17"/>
        <v>TARGET</v>
      </c>
      <c r="AB251" s="17" cm="1">
        <f t="array" ref="AB251">MAX(IF(BSA!$B$5:$B$1048576='Data Training 2022'!B251,BSA!$H$5:$H$1048576))</f>
        <v>0</v>
      </c>
      <c r="AC251" s="22" t="str">
        <f>IFERROR(VLOOKUP(B251,BSA!$B$5:$I$1048576,8,0),"")</f>
        <v/>
      </c>
      <c r="AD251" s="22" t="s">
        <v>3994</v>
      </c>
      <c r="AE251" s="22"/>
      <c r="AF251" s="22"/>
      <c r="AG251" s="22" t="str">
        <f t="shared" si="18"/>
        <v>TARGET</v>
      </c>
      <c r="AH251" s="17" cm="1">
        <f t="array" ref="AH251">MAX(IF(ISOLASI!$B$5:$B$1048576='Data Training 2022'!B251,ISOLASI!$H$5:$H$1048576))</f>
        <v>44478</v>
      </c>
      <c r="AI251" s="22" t="str">
        <f>IFERROR(VLOOKUP(B251,ISOLASI!$B$5:$I$1048576,8,0),"")</f>
        <v>LULUS</v>
      </c>
      <c r="AJ251" s="22"/>
      <c r="AK251" s="17" cm="1">
        <f t="array" ref="AK251">MAX(IF('DEKAT AIR'!$B$5:$B$1048576='Data Training 2022'!B251,'DEKAT AIR'!$H$5:$H$1048576))</f>
        <v>0</v>
      </c>
      <c r="AL251" s="22" t="str">
        <f>IFERROR(VLOOKUP(B251,'DEKAT AIR'!$B$5:$I$1048576,8,0),"")</f>
        <v/>
      </c>
      <c r="AM251" s="22"/>
      <c r="AN251" s="17" cm="1">
        <f t="array" ref="AN251">MAX(IF(KETINGGIAN!$B$5:$B$1048576='Data Training 2022'!B251,KETINGGIAN!$H$5:$H$1048576))</f>
        <v>0</v>
      </c>
      <c r="AO251" s="22" t="str">
        <f>IFERROR(VLOOKUP(B251,KETINGGIAN!$B$5:$I$1048576,8,0),"")</f>
        <v/>
      </c>
      <c r="AP251" s="22"/>
      <c r="AQ251" s="22"/>
      <c r="AR251" s="22"/>
      <c r="AS251" s="22"/>
      <c r="AT251" s="17" cm="1">
        <f t="array" ref="AT251">MAX(IF(TOOLSKEEPER!$B$5:$B$1048576='Data Training 2022'!B251,TOOLSKEEPER!$H$5:$H$1048576))</f>
        <v>0</v>
      </c>
      <c r="AU251" s="22" t="str">
        <f>IFERROR(VLOOKUP(B251,TOOLSKEEPER!$B$5:$I$1048576,8,0),"")</f>
        <v/>
      </c>
    </row>
    <row r="252" spans="1:47">
      <c r="A252" s="22">
        <f t="shared" si="19"/>
        <v>247</v>
      </c>
      <c r="B252" s="21" t="str">
        <f t="shared" si="20"/>
        <v>80001795</v>
      </c>
      <c r="C252" s="21" t="s">
        <v>3718</v>
      </c>
      <c r="D252" s="22"/>
      <c r="E252" s="22" t="s">
        <v>3719</v>
      </c>
      <c r="F252" s="22" t="s">
        <v>1255</v>
      </c>
      <c r="G252" s="22" t="s">
        <v>830</v>
      </c>
      <c r="H252" s="22" t="s">
        <v>328</v>
      </c>
      <c r="I252" s="22" t="s">
        <v>4024</v>
      </c>
      <c r="J252" s="22"/>
      <c r="K252" s="21" t="s">
        <v>4002</v>
      </c>
      <c r="L252" s="21" t="s">
        <v>280</v>
      </c>
      <c r="M252" s="21" t="s">
        <v>4003</v>
      </c>
      <c r="N252" s="21"/>
      <c r="O252" s="17" t="str">
        <f>IFERROR(VLOOKUP(B252,POP!$B$5:$I$1048576,7,0),"")</f>
        <v/>
      </c>
      <c r="P252" s="17" t="str">
        <f>IFERROR(VLOOKUP(B252,POM!$B$5:$I$1048576,7,0),"")</f>
        <v/>
      </c>
      <c r="Q252" s="10" t="str">
        <f>IFERROR(VLOOKUP(B252,POU!$B$5:$I$1048576,7,0),"")</f>
        <v/>
      </c>
      <c r="R252" s="21" t="str">
        <f t="shared" si="16"/>
        <v/>
      </c>
      <c r="S252" s="17" t="str">
        <f>IFERROR(VLOOKUP(B252,'PEMBEKALAN POP'!$B$5:$I$1048576,7,0),"")</f>
        <v/>
      </c>
      <c r="T252" s="22" t="str">
        <f>IFERROR(VLOOKUP(B252,'PEMBEKALAN POP'!$B$5:$I$1048576,8,0),"")</f>
        <v/>
      </c>
      <c r="U252" s="21" t="s">
        <v>3994</v>
      </c>
      <c r="V252" s="17" t="e" cm="1">
        <f t="array" ref="V252">MAX(IF(INDUKSI!$B$5:$B$1048576='Data Training 2022'!B252,INDUKSI!$H$5:$H$1048576))</f>
        <v>#N/A</v>
      </c>
      <c r="W252" s="22" t="str">
        <f>IFERROR(VLOOKUP(B252,INDUKSI!$B$5:$I$1048576,8,0),"")</f>
        <v>LULUS</v>
      </c>
      <c r="X252" s="21" t="s">
        <v>3994</v>
      </c>
      <c r="Y252" s="17" cm="1">
        <f t="array" ref="Y252">MAX(IF(REINDUKSI!$B$5:$B$1048576='Data Training 2022'!B252,REINDUKSI!$H$5:$H$1048576))</f>
        <v>44779</v>
      </c>
      <c r="Z252" s="22" t="str">
        <f>IFERROR(VLOOKUP(B252,REINDUKSI!$B$5:$I$1048576,8,0),"")</f>
        <v>LULUS</v>
      </c>
      <c r="AA252" s="22" t="str">
        <f t="shared" si="17"/>
        <v>TARGET</v>
      </c>
      <c r="AB252" s="17" cm="1">
        <f t="array" ref="AB252">MAX(IF(BSA!$B$5:$B$1048576='Data Training 2022'!B252,BSA!$H$5:$H$1048576))</f>
        <v>44650</v>
      </c>
      <c r="AC252" s="22" t="str">
        <f>IFERROR(VLOOKUP(B252,BSA!$B$5:$I$1048576,8,0),"")</f>
        <v>LULUS</v>
      </c>
      <c r="AD252" s="22" t="s">
        <v>3994</v>
      </c>
      <c r="AE252" s="22"/>
      <c r="AF252" s="22"/>
      <c r="AG252" s="22" t="str">
        <f t="shared" si="18"/>
        <v>TARGET</v>
      </c>
      <c r="AH252" s="17" cm="1">
        <f t="array" ref="AH252">MAX(IF(ISOLASI!$B$5:$B$1048576='Data Training 2022'!B252,ISOLASI!$H$5:$H$1048576))</f>
        <v>44667</v>
      </c>
      <c r="AI252" s="22" t="str">
        <f>IFERROR(VLOOKUP(B252,ISOLASI!$B$5:$I$1048576,8,0),"")</f>
        <v>LULUS</v>
      </c>
      <c r="AJ252" s="22"/>
      <c r="AK252" s="17" cm="1">
        <f t="array" ref="AK252">MAX(IF('DEKAT AIR'!$B$5:$B$1048576='Data Training 2022'!B252,'DEKAT AIR'!$H$5:$H$1048576))</f>
        <v>0</v>
      </c>
      <c r="AL252" s="22" t="str">
        <f>IFERROR(VLOOKUP(B252,'DEKAT AIR'!$B$5:$I$1048576,8,0),"")</f>
        <v/>
      </c>
      <c r="AM252" s="22"/>
      <c r="AN252" s="17" cm="1">
        <f t="array" ref="AN252">MAX(IF(KETINGGIAN!$B$5:$B$1048576='Data Training 2022'!B252,KETINGGIAN!$H$5:$H$1048576))</f>
        <v>0</v>
      </c>
      <c r="AO252" s="22" t="str">
        <f>IFERROR(VLOOKUP(B252,KETINGGIAN!$B$5:$I$1048576,8,0),"")</f>
        <v/>
      </c>
      <c r="AP252" s="22"/>
      <c r="AQ252" s="22"/>
      <c r="AR252" s="22"/>
      <c r="AS252" s="22"/>
      <c r="AT252" s="17" cm="1">
        <f t="array" ref="AT252">MAX(IF(TOOLSKEEPER!$B$5:$B$1048576='Data Training 2022'!B252,TOOLSKEEPER!$H$5:$H$1048576))</f>
        <v>0</v>
      </c>
      <c r="AU252" s="22" t="str">
        <f>IFERROR(VLOOKUP(B252,TOOLSKEEPER!$B$5:$I$1048576,8,0),"")</f>
        <v/>
      </c>
    </row>
    <row r="253" spans="1:47">
      <c r="A253" s="22">
        <f t="shared" si="19"/>
        <v>248</v>
      </c>
      <c r="B253" s="21" t="str">
        <f t="shared" si="20"/>
        <v>80002054</v>
      </c>
      <c r="C253" s="21" t="s">
        <v>3084</v>
      </c>
      <c r="D253" s="22"/>
      <c r="E253" s="22" t="s">
        <v>3085</v>
      </c>
      <c r="F253" s="22" t="s">
        <v>1255</v>
      </c>
      <c r="G253" s="22" t="s">
        <v>830</v>
      </c>
      <c r="H253" s="22" t="s">
        <v>328</v>
      </c>
      <c r="I253" s="22" t="s">
        <v>4028</v>
      </c>
      <c r="J253" s="22"/>
      <c r="K253" s="21" t="s">
        <v>4002</v>
      </c>
      <c r="L253" s="21" t="s">
        <v>280</v>
      </c>
      <c r="M253" s="21" t="s">
        <v>4003</v>
      </c>
      <c r="N253" s="21"/>
      <c r="O253" s="17" t="str">
        <f>IFERROR(VLOOKUP(B253,POP!$B$5:$I$1048576,7,0),"")</f>
        <v/>
      </c>
      <c r="P253" s="17" t="str">
        <f>IFERROR(VLOOKUP(B253,POM!$B$5:$I$1048576,7,0),"")</f>
        <v/>
      </c>
      <c r="Q253" s="10" t="str">
        <f>IFERROR(VLOOKUP(B253,POU!$B$5:$I$1048576,7,0),"")</f>
        <v/>
      </c>
      <c r="R253" s="21" t="str">
        <f t="shared" si="16"/>
        <v/>
      </c>
      <c r="S253" s="17" t="str">
        <f>IFERROR(VLOOKUP(B253,'PEMBEKALAN POP'!$B$5:$I$1048576,7,0),"")</f>
        <v/>
      </c>
      <c r="T253" s="22" t="str">
        <f>IFERROR(VLOOKUP(B253,'PEMBEKALAN POP'!$B$5:$I$1048576,8,0),"")</f>
        <v/>
      </c>
      <c r="U253" s="21" t="s">
        <v>3994</v>
      </c>
      <c r="V253" s="17" t="e" cm="1">
        <f t="array" ref="V253">MAX(IF(INDUKSI!$B$5:$B$1048576='Data Training 2022'!B253,INDUKSI!$H$5:$H$1048576))</f>
        <v>#N/A</v>
      </c>
      <c r="W253" s="22" t="str">
        <f>IFERROR(VLOOKUP(B253,INDUKSI!$B$5:$I$1048576,8,0),"")</f>
        <v>LULUS</v>
      </c>
      <c r="X253" s="21" t="s">
        <v>3994</v>
      </c>
      <c r="Y253" s="17" cm="1">
        <f t="array" ref="Y253">MAX(IF(REINDUKSI!$B$5:$B$1048576='Data Training 2022'!B253,REINDUKSI!$H$5:$H$1048576))</f>
        <v>44563</v>
      </c>
      <c r="Z253" s="22" t="str">
        <f>IFERROR(VLOOKUP(B253,REINDUKSI!$B$5:$I$1048576,8,0),"")</f>
        <v>LULUS</v>
      </c>
      <c r="AA253" s="22" t="str">
        <f t="shared" si="17"/>
        <v>TARGET</v>
      </c>
      <c r="AB253" s="17" cm="1">
        <f t="array" ref="AB253">MAX(IF(BSA!$B$5:$B$1048576='Data Training 2022'!B253,BSA!$H$5:$H$1048576))</f>
        <v>0</v>
      </c>
      <c r="AC253" s="22" t="str">
        <f>IFERROR(VLOOKUP(B253,BSA!$B$5:$I$1048576,8,0),"")</f>
        <v/>
      </c>
      <c r="AD253" s="22" t="s">
        <v>3994</v>
      </c>
      <c r="AE253" s="22"/>
      <c r="AF253" s="22"/>
      <c r="AG253" s="22" t="str">
        <f t="shared" si="18"/>
        <v>TARGET</v>
      </c>
      <c r="AH253" s="17" cm="1">
        <f t="array" ref="AH253">MAX(IF(ISOLASI!$B$5:$B$1048576='Data Training 2022'!B253,ISOLASI!$H$5:$H$1048576))</f>
        <v>44569</v>
      </c>
      <c r="AI253" s="22" t="str">
        <f>IFERROR(VLOOKUP(B253,ISOLASI!$B$5:$I$1048576,8,0),"")</f>
        <v>LULUS</v>
      </c>
      <c r="AJ253" s="22"/>
      <c r="AK253" s="17" cm="1">
        <f t="array" ref="AK253">MAX(IF('DEKAT AIR'!$B$5:$B$1048576='Data Training 2022'!B253,'DEKAT AIR'!$H$5:$H$1048576))</f>
        <v>0</v>
      </c>
      <c r="AL253" s="22" t="str">
        <f>IFERROR(VLOOKUP(B253,'DEKAT AIR'!$B$5:$I$1048576,8,0),"")</f>
        <v/>
      </c>
      <c r="AM253" s="22"/>
      <c r="AN253" s="17" cm="1">
        <f t="array" ref="AN253">MAX(IF(KETINGGIAN!$B$5:$B$1048576='Data Training 2022'!B253,KETINGGIAN!$H$5:$H$1048576))</f>
        <v>0</v>
      </c>
      <c r="AO253" s="22" t="str">
        <f>IFERROR(VLOOKUP(B253,KETINGGIAN!$B$5:$I$1048576,8,0),"")</f>
        <v/>
      </c>
      <c r="AP253" s="22"/>
      <c r="AQ253" s="22"/>
      <c r="AR253" s="22"/>
      <c r="AS253" s="22"/>
      <c r="AT253" s="17" cm="1">
        <f t="array" ref="AT253">MAX(IF(TOOLSKEEPER!$B$5:$B$1048576='Data Training 2022'!B253,TOOLSKEEPER!$H$5:$H$1048576))</f>
        <v>0</v>
      </c>
      <c r="AU253" s="22" t="str">
        <f>IFERROR(VLOOKUP(B253,TOOLSKEEPER!$B$5:$I$1048576,8,0),"")</f>
        <v/>
      </c>
    </row>
    <row r="254" spans="1:47">
      <c r="A254" s="22">
        <f t="shared" si="19"/>
        <v>249</v>
      </c>
      <c r="B254" s="21" t="str">
        <f t="shared" si="20"/>
        <v>80002056</v>
      </c>
      <c r="C254" s="21" t="s">
        <v>3150</v>
      </c>
      <c r="D254" s="22"/>
      <c r="E254" s="22" t="s">
        <v>3151</v>
      </c>
      <c r="F254" s="22" t="s">
        <v>1255</v>
      </c>
      <c r="G254" s="22" t="s">
        <v>830</v>
      </c>
      <c r="H254" s="22" t="s">
        <v>328</v>
      </c>
      <c r="I254" s="22" t="s">
        <v>4028</v>
      </c>
      <c r="J254" s="22"/>
      <c r="K254" s="21" t="s">
        <v>4002</v>
      </c>
      <c r="L254" s="21" t="s">
        <v>280</v>
      </c>
      <c r="M254" s="21" t="s">
        <v>4003</v>
      </c>
      <c r="N254" s="21"/>
      <c r="O254" s="17" t="str">
        <f>IFERROR(VLOOKUP(B254,POP!$B$5:$I$1048576,7,0),"")</f>
        <v/>
      </c>
      <c r="P254" s="17" t="str">
        <f>IFERROR(VLOOKUP(B254,POM!$B$5:$I$1048576,7,0),"")</f>
        <v/>
      </c>
      <c r="Q254" s="10" t="str">
        <f>IFERROR(VLOOKUP(B254,POU!$B$5:$I$1048576,7,0),"")</f>
        <v/>
      </c>
      <c r="R254" s="21" t="str">
        <f t="shared" si="16"/>
        <v/>
      </c>
      <c r="S254" s="17" t="str">
        <f>IFERROR(VLOOKUP(B254,'PEMBEKALAN POP'!$B$5:$I$1048576,7,0),"")</f>
        <v/>
      </c>
      <c r="T254" s="22" t="str">
        <f>IFERROR(VLOOKUP(B254,'PEMBEKALAN POP'!$B$5:$I$1048576,8,0),"")</f>
        <v/>
      </c>
      <c r="U254" s="21" t="s">
        <v>3994</v>
      </c>
      <c r="V254" s="17" t="e" cm="1">
        <f t="array" ref="V254">MAX(IF(INDUKSI!$B$5:$B$1048576='Data Training 2022'!B254,INDUKSI!$H$5:$H$1048576))</f>
        <v>#N/A</v>
      </c>
      <c r="W254" s="22" t="str">
        <f>IFERROR(VLOOKUP(B254,INDUKSI!$B$5:$I$1048576,8,0),"")</f>
        <v>LULUS</v>
      </c>
      <c r="X254" s="21" t="s">
        <v>3994</v>
      </c>
      <c r="Y254" s="17" cm="1">
        <f t="array" ref="Y254">MAX(IF(REINDUKSI!$B$5:$B$1048576='Data Training 2022'!B254,REINDUKSI!$H$5:$H$1048576))</f>
        <v>44758</v>
      </c>
      <c r="Z254" s="22" t="str">
        <f>IFERROR(VLOOKUP(B254,REINDUKSI!$B$5:$I$1048576,8,0),"")</f>
        <v>LULUS</v>
      </c>
      <c r="AA254" s="22" t="str">
        <f t="shared" si="17"/>
        <v>TARGET</v>
      </c>
      <c r="AB254" s="17" cm="1">
        <f t="array" ref="AB254">MAX(IF(BSA!$B$5:$B$1048576='Data Training 2022'!B254,BSA!$H$5:$H$1048576))</f>
        <v>0</v>
      </c>
      <c r="AC254" s="22" t="str">
        <f>IFERROR(VLOOKUP(B254,BSA!$B$5:$I$1048576,8,0),"")</f>
        <v/>
      </c>
      <c r="AD254" s="22" t="s">
        <v>3994</v>
      </c>
      <c r="AE254" s="22"/>
      <c r="AF254" s="22"/>
      <c r="AG254" s="22" t="str">
        <f t="shared" si="18"/>
        <v>TARGET</v>
      </c>
      <c r="AH254" s="17" cm="1">
        <f t="array" ref="AH254">MAX(IF(ISOLASI!$B$5:$B$1048576='Data Training 2022'!B254,ISOLASI!$H$5:$H$1048576))</f>
        <v>0</v>
      </c>
      <c r="AI254" s="22" t="str">
        <f>IFERROR(VLOOKUP(B254,ISOLASI!$B$5:$I$1048576,8,0),"")</f>
        <v/>
      </c>
      <c r="AJ254" s="22"/>
      <c r="AK254" s="17" cm="1">
        <f t="array" ref="AK254">MAX(IF('DEKAT AIR'!$B$5:$B$1048576='Data Training 2022'!B254,'DEKAT AIR'!$H$5:$H$1048576))</f>
        <v>0</v>
      </c>
      <c r="AL254" s="22" t="str">
        <f>IFERROR(VLOOKUP(B254,'DEKAT AIR'!$B$5:$I$1048576,8,0),"")</f>
        <v/>
      </c>
      <c r="AM254" s="22"/>
      <c r="AN254" s="17" cm="1">
        <f t="array" ref="AN254">MAX(IF(KETINGGIAN!$B$5:$B$1048576='Data Training 2022'!B254,KETINGGIAN!$H$5:$H$1048576))</f>
        <v>0</v>
      </c>
      <c r="AO254" s="22" t="str">
        <f>IFERROR(VLOOKUP(B254,KETINGGIAN!$B$5:$I$1048576,8,0),"")</f>
        <v/>
      </c>
      <c r="AP254" s="22"/>
      <c r="AQ254" s="22"/>
      <c r="AR254" s="22"/>
      <c r="AS254" s="22"/>
      <c r="AT254" s="17" cm="1">
        <f t="array" ref="AT254">MAX(IF(TOOLSKEEPER!$B$5:$B$1048576='Data Training 2022'!B254,TOOLSKEEPER!$H$5:$H$1048576))</f>
        <v>0</v>
      </c>
      <c r="AU254" s="22" t="str">
        <f>IFERROR(VLOOKUP(B254,TOOLSKEEPER!$B$5:$I$1048576,8,0),"")</f>
        <v/>
      </c>
    </row>
    <row r="255" spans="1:47">
      <c r="A255" s="22">
        <f t="shared" si="19"/>
        <v>250</v>
      </c>
      <c r="B255" s="21" t="str">
        <f t="shared" si="20"/>
        <v>80002057</v>
      </c>
      <c r="C255" s="21" t="s">
        <v>2284</v>
      </c>
      <c r="D255" s="22"/>
      <c r="E255" s="22" t="s">
        <v>2285</v>
      </c>
      <c r="F255" s="22" t="s">
        <v>1255</v>
      </c>
      <c r="G255" s="22" t="s">
        <v>830</v>
      </c>
      <c r="H255" s="22" t="s">
        <v>328</v>
      </c>
      <c r="I255" s="22" t="s">
        <v>4028</v>
      </c>
      <c r="J255" s="22"/>
      <c r="K255" s="21" t="s">
        <v>4002</v>
      </c>
      <c r="L255" s="21" t="s">
        <v>280</v>
      </c>
      <c r="M255" s="21" t="s">
        <v>4003</v>
      </c>
      <c r="N255" s="21"/>
      <c r="O255" s="17" t="str">
        <f>IFERROR(VLOOKUP(B255,POP!$B$5:$I$1048576,7,0),"")</f>
        <v/>
      </c>
      <c r="P255" s="17" t="str">
        <f>IFERROR(VLOOKUP(B255,POM!$B$5:$I$1048576,7,0),"")</f>
        <v/>
      </c>
      <c r="Q255" s="10" t="str">
        <f>IFERROR(VLOOKUP(B255,POU!$B$5:$I$1048576,7,0),"")</f>
        <v/>
      </c>
      <c r="R255" s="21" t="str">
        <f t="shared" si="16"/>
        <v/>
      </c>
      <c r="S255" s="17" t="str">
        <f>IFERROR(VLOOKUP(B255,'PEMBEKALAN POP'!$B$5:$I$1048576,7,0),"")</f>
        <v/>
      </c>
      <c r="T255" s="22" t="str">
        <f>IFERROR(VLOOKUP(B255,'PEMBEKALAN POP'!$B$5:$I$1048576,8,0),"")</f>
        <v/>
      </c>
      <c r="U255" s="21" t="s">
        <v>3994</v>
      </c>
      <c r="V255" s="17" t="e" cm="1">
        <f t="array" ref="V255">MAX(IF(INDUKSI!$B$5:$B$1048576='Data Training 2022'!B255,INDUKSI!$H$5:$H$1048576))</f>
        <v>#N/A</v>
      </c>
      <c r="W255" s="22" t="str">
        <f>IFERROR(VLOOKUP(B255,INDUKSI!$B$5:$I$1048576,8,0),"")</f>
        <v>LULUS</v>
      </c>
      <c r="X255" s="21" t="s">
        <v>3994</v>
      </c>
      <c r="Y255" s="17" cm="1">
        <f t="array" ref="Y255">MAX(IF(REINDUKSI!$B$5:$B$1048576='Data Training 2022'!B255,REINDUKSI!$H$5:$H$1048576))</f>
        <v>44775</v>
      </c>
      <c r="Z255" s="22" t="str">
        <f>IFERROR(VLOOKUP(B255,REINDUKSI!$B$5:$I$1048576,8,0),"")</f>
        <v>LULUS</v>
      </c>
      <c r="AA255" s="22" t="str">
        <f t="shared" si="17"/>
        <v>TARGET</v>
      </c>
      <c r="AB255" s="17" cm="1">
        <f t="array" ref="AB255">MAX(IF(BSA!$B$5:$B$1048576='Data Training 2022'!B255,BSA!$H$5:$H$1048576))</f>
        <v>44654</v>
      </c>
      <c r="AC255" s="22" t="str">
        <f>IFERROR(VLOOKUP(B255,BSA!$B$5:$I$1048576,8,0),"")</f>
        <v>LULUS</v>
      </c>
      <c r="AD255" s="22" t="s">
        <v>3994</v>
      </c>
      <c r="AE255" s="22"/>
      <c r="AF255" s="22"/>
      <c r="AG255" s="22" t="str">
        <f t="shared" si="18"/>
        <v>TARGET</v>
      </c>
      <c r="AH255" s="17" cm="1">
        <f t="array" ref="AH255">MAX(IF(ISOLASI!$B$5:$B$1048576='Data Training 2022'!B255,ISOLASI!$H$5:$H$1048576))</f>
        <v>44702</v>
      </c>
      <c r="AI255" s="22" t="str">
        <f>IFERROR(VLOOKUP(B255,ISOLASI!$B$5:$I$1048576,8,0),"")</f>
        <v>LULUS</v>
      </c>
      <c r="AJ255" s="22"/>
      <c r="AK255" s="17" cm="1">
        <f t="array" ref="AK255">MAX(IF('DEKAT AIR'!$B$5:$B$1048576='Data Training 2022'!B255,'DEKAT AIR'!$H$5:$H$1048576))</f>
        <v>0</v>
      </c>
      <c r="AL255" s="22" t="str">
        <f>IFERROR(VLOOKUP(B255,'DEKAT AIR'!$B$5:$I$1048576,8,0),"")</f>
        <v/>
      </c>
      <c r="AM255" s="22" t="s">
        <v>3994</v>
      </c>
      <c r="AN255" s="17" cm="1">
        <f t="array" ref="AN255">MAX(IF(KETINGGIAN!$B$5:$B$1048576='Data Training 2022'!B255,KETINGGIAN!$H$5:$H$1048576))</f>
        <v>44702</v>
      </c>
      <c r="AO255" s="22" t="str">
        <f>IFERROR(VLOOKUP(B255,KETINGGIAN!$B$5:$I$1048576,8,0),"")</f>
        <v>LULUS</v>
      </c>
      <c r="AP255" s="22"/>
      <c r="AQ255" s="22"/>
      <c r="AR255" s="22"/>
      <c r="AS255" s="22"/>
      <c r="AT255" s="17" cm="1">
        <f t="array" ref="AT255">MAX(IF(TOOLSKEEPER!$B$5:$B$1048576='Data Training 2022'!B255,TOOLSKEEPER!$H$5:$H$1048576))</f>
        <v>0</v>
      </c>
      <c r="AU255" s="22" t="str">
        <f>IFERROR(VLOOKUP(B255,TOOLSKEEPER!$B$5:$I$1048576,8,0),"")</f>
        <v/>
      </c>
    </row>
    <row r="256" spans="1:47">
      <c r="A256" s="22">
        <f t="shared" si="19"/>
        <v>251</v>
      </c>
      <c r="B256" s="21" t="str">
        <f t="shared" si="20"/>
        <v>80002058</v>
      </c>
      <c r="C256" s="21" t="s">
        <v>2556</v>
      </c>
      <c r="D256" s="22"/>
      <c r="E256" s="22" t="s">
        <v>2557</v>
      </c>
      <c r="F256" s="22" t="s">
        <v>1255</v>
      </c>
      <c r="G256" s="22" t="s">
        <v>830</v>
      </c>
      <c r="H256" s="22" t="s">
        <v>328</v>
      </c>
      <c r="I256" s="22" t="s">
        <v>4028</v>
      </c>
      <c r="J256" s="22"/>
      <c r="K256" s="21" t="s">
        <v>4002</v>
      </c>
      <c r="L256" s="21" t="s">
        <v>280</v>
      </c>
      <c r="M256" s="21" t="s">
        <v>4003</v>
      </c>
      <c r="N256" s="21"/>
      <c r="O256" s="17" t="str">
        <f>IFERROR(VLOOKUP(B256,POP!$B$5:$I$1048576,7,0),"")</f>
        <v/>
      </c>
      <c r="P256" s="17" t="str">
        <f>IFERROR(VLOOKUP(B256,POM!$B$5:$I$1048576,7,0),"")</f>
        <v/>
      </c>
      <c r="Q256" s="10" t="str">
        <f>IFERROR(VLOOKUP(B256,POU!$B$5:$I$1048576,7,0),"")</f>
        <v/>
      </c>
      <c r="R256" s="21" t="str">
        <f t="shared" si="16"/>
        <v/>
      </c>
      <c r="S256" s="17" t="str">
        <f>IFERROR(VLOOKUP(B256,'PEMBEKALAN POP'!$B$5:$I$1048576,7,0),"")</f>
        <v/>
      </c>
      <c r="T256" s="22" t="str">
        <f>IFERROR(VLOOKUP(B256,'PEMBEKALAN POP'!$B$5:$I$1048576,8,0),"")</f>
        <v/>
      </c>
      <c r="U256" s="21" t="s">
        <v>3994</v>
      </c>
      <c r="V256" s="17" t="e" cm="1">
        <f t="array" ref="V256">MAX(IF(INDUKSI!$B$5:$B$1048576='Data Training 2022'!B256,INDUKSI!$H$5:$H$1048576))</f>
        <v>#N/A</v>
      </c>
      <c r="W256" s="22" t="str">
        <f>IFERROR(VLOOKUP(B256,INDUKSI!$B$5:$I$1048576,8,0),"")</f>
        <v>LULUS</v>
      </c>
      <c r="X256" s="21" t="s">
        <v>3994</v>
      </c>
      <c r="Y256" s="17" cm="1">
        <f t="array" ref="Y256">MAX(IF(REINDUKSI!$B$5:$B$1048576='Data Training 2022'!B256,REINDUKSI!$H$5:$H$1048576))</f>
        <v>0</v>
      </c>
      <c r="Z256" s="22" t="str">
        <f>IFERROR(VLOOKUP(B256,REINDUKSI!$B$5:$I$1048576,8,0),"")</f>
        <v/>
      </c>
      <c r="AA256" s="22" t="str">
        <f t="shared" si="17"/>
        <v>TARGET</v>
      </c>
      <c r="AB256" s="17" cm="1">
        <f t="array" ref="AB256">MAX(IF(BSA!$B$5:$B$1048576='Data Training 2022'!B256,BSA!$H$5:$H$1048576))</f>
        <v>44647</v>
      </c>
      <c r="AC256" s="22" t="str">
        <f>IFERROR(VLOOKUP(B256,BSA!$B$5:$I$1048576,8,0),"")</f>
        <v>LULUS</v>
      </c>
      <c r="AD256" s="22" t="s">
        <v>3994</v>
      </c>
      <c r="AE256" s="22"/>
      <c r="AF256" s="22"/>
      <c r="AG256" s="22" t="str">
        <f t="shared" si="18"/>
        <v>TARGET</v>
      </c>
      <c r="AH256" s="17" cm="1">
        <f t="array" ref="AH256">MAX(IF(ISOLASI!$B$5:$B$1048576='Data Training 2022'!B256,ISOLASI!$H$5:$H$1048576))</f>
        <v>44744</v>
      </c>
      <c r="AI256" s="22" t="str">
        <f>IFERROR(VLOOKUP(B256,ISOLASI!$B$5:$I$1048576,8,0),"")</f>
        <v>LULUS</v>
      </c>
      <c r="AJ256" s="22"/>
      <c r="AK256" s="17" cm="1">
        <f t="array" ref="AK256">MAX(IF('DEKAT AIR'!$B$5:$B$1048576='Data Training 2022'!B256,'DEKAT AIR'!$H$5:$H$1048576))</f>
        <v>0</v>
      </c>
      <c r="AL256" s="22" t="str">
        <f>IFERROR(VLOOKUP(B256,'DEKAT AIR'!$B$5:$I$1048576,8,0),"")</f>
        <v/>
      </c>
      <c r="AM256" s="22" t="s">
        <v>3994</v>
      </c>
      <c r="AN256" s="17" cm="1">
        <f t="array" ref="AN256">MAX(IF(KETINGGIAN!$B$5:$B$1048576='Data Training 2022'!B256,KETINGGIAN!$H$5:$H$1048576))</f>
        <v>44744</v>
      </c>
      <c r="AO256" s="22" t="str">
        <f>IFERROR(VLOOKUP(B256,KETINGGIAN!$B$5:$I$1048576,8,0),"")</f>
        <v>LULUS</v>
      </c>
      <c r="AP256" s="22"/>
      <c r="AQ256" s="22"/>
      <c r="AR256" s="22"/>
      <c r="AS256" s="22"/>
      <c r="AT256" s="17" cm="1">
        <f t="array" ref="AT256">MAX(IF(TOOLSKEEPER!$B$5:$B$1048576='Data Training 2022'!B256,TOOLSKEEPER!$H$5:$H$1048576))</f>
        <v>0</v>
      </c>
      <c r="AU256" s="22" t="str">
        <f>IFERROR(VLOOKUP(B256,TOOLSKEEPER!$B$5:$I$1048576,8,0),"")</f>
        <v/>
      </c>
    </row>
    <row r="257" spans="1:47">
      <c r="A257" s="22">
        <f t="shared" si="19"/>
        <v>252</v>
      </c>
      <c r="B257" s="21" t="str">
        <f t="shared" si="20"/>
        <v>80002059</v>
      </c>
      <c r="C257" s="21" t="s">
        <v>3103</v>
      </c>
      <c r="D257" s="22"/>
      <c r="E257" s="22" t="s">
        <v>3104</v>
      </c>
      <c r="F257" s="22" t="s">
        <v>1255</v>
      </c>
      <c r="G257" s="22" t="s">
        <v>830</v>
      </c>
      <c r="H257" s="22" t="s">
        <v>328</v>
      </c>
      <c r="I257" s="22" t="s">
        <v>4028</v>
      </c>
      <c r="J257" s="22"/>
      <c r="K257" s="21" t="s">
        <v>4002</v>
      </c>
      <c r="L257" s="21" t="s">
        <v>280</v>
      </c>
      <c r="M257" s="21" t="s">
        <v>4003</v>
      </c>
      <c r="N257" s="21"/>
      <c r="O257" s="17" t="str">
        <f>IFERROR(VLOOKUP(B257,POP!$B$5:$I$1048576,7,0),"")</f>
        <v/>
      </c>
      <c r="P257" s="17" t="str">
        <f>IFERROR(VLOOKUP(B257,POM!$B$5:$I$1048576,7,0),"")</f>
        <v/>
      </c>
      <c r="Q257" s="10" t="str">
        <f>IFERROR(VLOOKUP(B257,POU!$B$5:$I$1048576,7,0),"")</f>
        <v/>
      </c>
      <c r="R257" s="21" t="str">
        <f t="shared" si="16"/>
        <v/>
      </c>
      <c r="S257" s="17" t="str">
        <f>IFERROR(VLOOKUP(B257,'PEMBEKALAN POP'!$B$5:$I$1048576,7,0),"")</f>
        <v/>
      </c>
      <c r="T257" s="22" t="str">
        <f>IFERROR(VLOOKUP(B257,'PEMBEKALAN POP'!$B$5:$I$1048576,8,0),"")</f>
        <v/>
      </c>
      <c r="U257" s="21" t="s">
        <v>3994</v>
      </c>
      <c r="V257" s="17" t="e" cm="1">
        <f t="array" ref="V257">MAX(IF(INDUKSI!$B$5:$B$1048576='Data Training 2022'!B257,INDUKSI!$H$5:$H$1048576))</f>
        <v>#N/A</v>
      </c>
      <c r="W257" s="22" t="str">
        <f>IFERROR(VLOOKUP(B257,INDUKSI!$B$5:$I$1048576,8,0),"")</f>
        <v>LULUS</v>
      </c>
      <c r="X257" s="21" t="s">
        <v>3994</v>
      </c>
      <c r="Y257" s="17" cm="1">
        <f t="array" ref="Y257">MAX(IF(REINDUKSI!$B$5:$B$1048576='Data Training 2022'!B257,REINDUKSI!$H$5:$H$1048576))</f>
        <v>44758</v>
      </c>
      <c r="Z257" s="22" t="str">
        <f>IFERROR(VLOOKUP(B257,REINDUKSI!$B$5:$I$1048576,8,0),"")</f>
        <v>LULUS</v>
      </c>
      <c r="AA257" s="22" t="str">
        <f t="shared" si="17"/>
        <v>TARGET</v>
      </c>
      <c r="AB257" s="17" cm="1">
        <f t="array" ref="AB257">MAX(IF(BSA!$B$5:$B$1048576='Data Training 2022'!B257,BSA!$H$5:$H$1048576))</f>
        <v>44643</v>
      </c>
      <c r="AC257" s="22" t="str">
        <f>IFERROR(VLOOKUP(B257,BSA!$B$5:$I$1048576,8,0),"")</f>
        <v>LULUS</v>
      </c>
      <c r="AD257" s="22" t="s">
        <v>3994</v>
      </c>
      <c r="AE257" s="22"/>
      <c r="AF257" s="22"/>
      <c r="AG257" s="22" t="str">
        <f t="shared" si="18"/>
        <v>TARGET</v>
      </c>
      <c r="AH257" s="17" cm="1">
        <f t="array" ref="AH257">MAX(IF(ISOLASI!$B$5:$B$1048576='Data Training 2022'!B257,ISOLASI!$H$5:$H$1048576))</f>
        <v>0</v>
      </c>
      <c r="AI257" s="22" t="str">
        <f>IFERROR(VLOOKUP(B257,ISOLASI!$B$5:$I$1048576,8,0),"")</f>
        <v/>
      </c>
      <c r="AJ257" s="22"/>
      <c r="AK257" s="17" cm="1">
        <f t="array" ref="AK257">MAX(IF('DEKAT AIR'!$B$5:$B$1048576='Data Training 2022'!B257,'DEKAT AIR'!$H$5:$H$1048576))</f>
        <v>0</v>
      </c>
      <c r="AL257" s="22" t="str">
        <f>IFERROR(VLOOKUP(B257,'DEKAT AIR'!$B$5:$I$1048576,8,0),"")</f>
        <v/>
      </c>
      <c r="AM257" s="22"/>
      <c r="AN257" s="17" cm="1">
        <f t="array" ref="AN257">MAX(IF(KETINGGIAN!$B$5:$B$1048576='Data Training 2022'!B257,KETINGGIAN!$H$5:$H$1048576))</f>
        <v>0</v>
      </c>
      <c r="AO257" s="22" t="str">
        <f>IFERROR(VLOOKUP(B257,KETINGGIAN!$B$5:$I$1048576,8,0),"")</f>
        <v/>
      </c>
      <c r="AP257" s="22"/>
      <c r="AQ257" s="22"/>
      <c r="AR257" s="22"/>
      <c r="AS257" s="22"/>
      <c r="AT257" s="17" cm="1">
        <f t="array" ref="AT257">MAX(IF(TOOLSKEEPER!$B$5:$B$1048576='Data Training 2022'!B257,TOOLSKEEPER!$H$5:$H$1048576))</f>
        <v>0</v>
      </c>
      <c r="AU257" s="22" t="str">
        <f>IFERROR(VLOOKUP(B257,TOOLSKEEPER!$B$5:$I$1048576,8,0),"")</f>
        <v/>
      </c>
    </row>
    <row r="258" spans="1:47">
      <c r="A258" s="22">
        <f t="shared" si="19"/>
        <v>253</v>
      </c>
      <c r="B258" s="21" t="str">
        <f t="shared" si="20"/>
        <v>80002060</v>
      </c>
      <c r="C258" s="21" t="s">
        <v>3109</v>
      </c>
      <c r="D258" s="22"/>
      <c r="E258" s="22" t="s">
        <v>3110</v>
      </c>
      <c r="F258" s="22" t="s">
        <v>1255</v>
      </c>
      <c r="G258" s="22" t="s">
        <v>830</v>
      </c>
      <c r="H258" s="22" t="s">
        <v>328</v>
      </c>
      <c r="I258" s="22" t="s">
        <v>4028</v>
      </c>
      <c r="J258" s="22"/>
      <c r="K258" s="21" t="s">
        <v>4002</v>
      </c>
      <c r="L258" s="21" t="s">
        <v>280</v>
      </c>
      <c r="M258" s="21" t="s">
        <v>4003</v>
      </c>
      <c r="N258" s="21"/>
      <c r="O258" s="17" t="str">
        <f>IFERROR(VLOOKUP(B258,POP!$B$5:$I$1048576,7,0),"")</f>
        <v/>
      </c>
      <c r="P258" s="17" t="str">
        <f>IFERROR(VLOOKUP(B258,POM!$B$5:$I$1048576,7,0),"")</f>
        <v/>
      </c>
      <c r="Q258" s="10" t="str">
        <f>IFERROR(VLOOKUP(B258,POU!$B$5:$I$1048576,7,0),"")</f>
        <v/>
      </c>
      <c r="R258" s="21" t="str">
        <f t="shared" si="16"/>
        <v/>
      </c>
      <c r="S258" s="17" t="str">
        <f>IFERROR(VLOOKUP(B258,'PEMBEKALAN POP'!$B$5:$I$1048576,7,0),"")</f>
        <v/>
      </c>
      <c r="T258" s="22" t="str">
        <f>IFERROR(VLOOKUP(B258,'PEMBEKALAN POP'!$B$5:$I$1048576,8,0),"")</f>
        <v/>
      </c>
      <c r="U258" s="21" t="s">
        <v>3994</v>
      </c>
      <c r="V258" s="17" t="e" cm="1">
        <f t="array" ref="V258">MAX(IF(INDUKSI!$B$5:$B$1048576='Data Training 2022'!B258,INDUKSI!$H$5:$H$1048576))</f>
        <v>#N/A</v>
      </c>
      <c r="W258" s="22" t="str">
        <f>IFERROR(VLOOKUP(B258,INDUKSI!$B$5:$I$1048576,8,0),"")</f>
        <v>LULUS</v>
      </c>
      <c r="X258" s="21" t="s">
        <v>3994</v>
      </c>
      <c r="Y258" s="17" cm="1">
        <f t="array" ref="Y258">MAX(IF(REINDUKSI!$B$5:$B$1048576='Data Training 2022'!B258,REINDUKSI!$H$5:$H$1048576))</f>
        <v>44574</v>
      </c>
      <c r="Z258" s="22" t="str">
        <f>IFERROR(VLOOKUP(B258,REINDUKSI!$B$5:$I$1048576,8,0),"")</f>
        <v>LULUS</v>
      </c>
      <c r="AA258" s="22" t="str">
        <f t="shared" si="17"/>
        <v>TARGET</v>
      </c>
      <c r="AB258" s="17" cm="1">
        <f t="array" ref="AB258">MAX(IF(BSA!$B$5:$B$1048576='Data Training 2022'!B258,BSA!$H$5:$H$1048576))</f>
        <v>0</v>
      </c>
      <c r="AC258" s="22" t="str">
        <f>IFERROR(VLOOKUP(B258,BSA!$B$5:$I$1048576,8,0),"")</f>
        <v/>
      </c>
      <c r="AD258" s="22" t="s">
        <v>3994</v>
      </c>
      <c r="AE258" s="22"/>
      <c r="AF258" s="22"/>
      <c r="AG258" s="22" t="str">
        <f t="shared" si="18"/>
        <v>TARGET</v>
      </c>
      <c r="AH258" s="17" cm="1">
        <f t="array" ref="AH258">MAX(IF(ISOLASI!$B$5:$B$1048576='Data Training 2022'!B258,ISOLASI!$H$5:$H$1048576))</f>
        <v>44744</v>
      </c>
      <c r="AI258" s="22" t="str">
        <f>IFERROR(VLOOKUP(B258,ISOLASI!$B$5:$I$1048576,8,0),"")</f>
        <v>LULUS</v>
      </c>
      <c r="AJ258" s="22"/>
      <c r="AK258" s="17" cm="1">
        <f t="array" ref="AK258">MAX(IF('DEKAT AIR'!$B$5:$B$1048576='Data Training 2022'!B258,'DEKAT AIR'!$H$5:$H$1048576))</f>
        <v>0</v>
      </c>
      <c r="AL258" s="22" t="str">
        <f>IFERROR(VLOOKUP(B258,'DEKAT AIR'!$B$5:$I$1048576,8,0),"")</f>
        <v/>
      </c>
      <c r="AM258" s="22" t="s">
        <v>3994</v>
      </c>
      <c r="AN258" s="17" cm="1">
        <f t="array" ref="AN258">MAX(IF(KETINGGIAN!$B$5:$B$1048576='Data Training 2022'!B258,KETINGGIAN!$H$5:$H$1048576))</f>
        <v>44744</v>
      </c>
      <c r="AO258" s="22" t="str">
        <f>IFERROR(VLOOKUP(B258,KETINGGIAN!$B$5:$I$1048576,8,0),"")</f>
        <v>LULUS</v>
      </c>
      <c r="AP258" s="22"/>
      <c r="AQ258" s="22"/>
      <c r="AR258" s="22"/>
      <c r="AS258" s="22"/>
      <c r="AT258" s="17" cm="1">
        <f t="array" ref="AT258">MAX(IF(TOOLSKEEPER!$B$5:$B$1048576='Data Training 2022'!B258,TOOLSKEEPER!$H$5:$H$1048576))</f>
        <v>0</v>
      </c>
      <c r="AU258" s="22" t="str">
        <f>IFERROR(VLOOKUP(B258,TOOLSKEEPER!$B$5:$I$1048576,8,0),"")</f>
        <v/>
      </c>
    </row>
    <row r="259" spans="1:47">
      <c r="A259" s="22">
        <f t="shared" si="19"/>
        <v>254</v>
      </c>
      <c r="B259" s="21" t="str">
        <f t="shared" si="20"/>
        <v>80002061</v>
      </c>
      <c r="C259" s="21" t="s">
        <v>3755</v>
      </c>
      <c r="D259" s="22"/>
      <c r="E259" s="22" t="s">
        <v>3756</v>
      </c>
      <c r="F259" s="22" t="s">
        <v>1255</v>
      </c>
      <c r="G259" s="22" t="s">
        <v>830</v>
      </c>
      <c r="H259" s="22" t="s">
        <v>328</v>
      </c>
      <c r="I259" s="22" t="s">
        <v>4028</v>
      </c>
      <c r="J259" s="22"/>
      <c r="K259" s="21" t="s">
        <v>4002</v>
      </c>
      <c r="L259" s="21" t="s">
        <v>280</v>
      </c>
      <c r="M259" s="21" t="s">
        <v>4003</v>
      </c>
      <c r="N259" s="21"/>
      <c r="O259" s="17" t="str">
        <f>IFERROR(VLOOKUP(B259,POP!$B$5:$I$1048576,7,0),"")</f>
        <v/>
      </c>
      <c r="P259" s="17" t="str">
        <f>IFERROR(VLOOKUP(B259,POM!$B$5:$I$1048576,7,0),"")</f>
        <v/>
      </c>
      <c r="Q259" s="10" t="str">
        <f>IFERROR(VLOOKUP(B259,POU!$B$5:$I$1048576,7,0),"")</f>
        <v/>
      </c>
      <c r="R259" s="21" t="str">
        <f t="shared" si="16"/>
        <v/>
      </c>
      <c r="S259" s="17" t="str">
        <f>IFERROR(VLOOKUP(B259,'PEMBEKALAN POP'!$B$5:$I$1048576,7,0),"")</f>
        <v/>
      </c>
      <c r="T259" s="22" t="str">
        <f>IFERROR(VLOOKUP(B259,'PEMBEKALAN POP'!$B$5:$I$1048576,8,0),"")</f>
        <v/>
      </c>
      <c r="U259" s="21" t="s">
        <v>3994</v>
      </c>
      <c r="V259" s="17" t="e" cm="1">
        <f t="array" ref="V259">MAX(IF(INDUKSI!$B$5:$B$1048576='Data Training 2022'!B259,INDUKSI!$H$5:$H$1048576))</f>
        <v>#N/A</v>
      </c>
      <c r="W259" s="22" t="str">
        <f>IFERROR(VLOOKUP(B259,INDUKSI!$B$5:$I$1048576,8,0),"")</f>
        <v>LULUS</v>
      </c>
      <c r="X259" s="21" t="s">
        <v>3994</v>
      </c>
      <c r="Y259" s="17" cm="1">
        <f t="array" ref="Y259">MAX(IF(REINDUKSI!$B$5:$B$1048576='Data Training 2022'!B259,REINDUKSI!$H$5:$H$1048576))</f>
        <v>44565</v>
      </c>
      <c r="Z259" s="22" t="str">
        <f>IFERROR(VLOOKUP(B259,REINDUKSI!$B$5:$I$1048576,8,0),"")</f>
        <v>LULUS</v>
      </c>
      <c r="AA259" s="22" t="str">
        <f t="shared" si="17"/>
        <v>TARGET</v>
      </c>
      <c r="AB259" s="17" cm="1">
        <f t="array" ref="AB259">MAX(IF(BSA!$B$5:$B$1048576='Data Training 2022'!B259,BSA!$H$5:$H$1048576))</f>
        <v>0</v>
      </c>
      <c r="AC259" s="22" t="str">
        <f>IFERROR(VLOOKUP(B259,BSA!$B$5:$I$1048576,8,0),"")</f>
        <v/>
      </c>
      <c r="AD259" s="22" t="s">
        <v>3994</v>
      </c>
      <c r="AE259" s="22"/>
      <c r="AF259" s="22"/>
      <c r="AG259" s="22" t="str">
        <f t="shared" si="18"/>
        <v>TARGET</v>
      </c>
      <c r="AH259" s="17" cm="1">
        <f t="array" ref="AH259">MAX(IF(ISOLASI!$B$5:$B$1048576='Data Training 2022'!B259,ISOLASI!$H$5:$H$1048576))</f>
        <v>44744</v>
      </c>
      <c r="AI259" s="22" t="str">
        <f>IFERROR(VLOOKUP(B259,ISOLASI!$B$5:$I$1048576,8,0),"")</f>
        <v>LULUS</v>
      </c>
      <c r="AJ259" s="22"/>
      <c r="AK259" s="17" cm="1">
        <f t="array" ref="AK259">MAX(IF('DEKAT AIR'!$B$5:$B$1048576='Data Training 2022'!B259,'DEKAT AIR'!$H$5:$H$1048576))</f>
        <v>0</v>
      </c>
      <c r="AL259" s="22" t="str">
        <f>IFERROR(VLOOKUP(B259,'DEKAT AIR'!$B$5:$I$1048576,8,0),"")</f>
        <v/>
      </c>
      <c r="AM259" s="22"/>
      <c r="AN259" s="17" cm="1">
        <f t="array" ref="AN259">MAX(IF(KETINGGIAN!$B$5:$B$1048576='Data Training 2022'!B259,KETINGGIAN!$H$5:$H$1048576))</f>
        <v>0</v>
      </c>
      <c r="AO259" s="22" t="str">
        <f>IFERROR(VLOOKUP(B259,KETINGGIAN!$B$5:$I$1048576,8,0),"")</f>
        <v/>
      </c>
      <c r="AP259" s="22"/>
      <c r="AQ259" s="22"/>
      <c r="AR259" s="22"/>
      <c r="AS259" s="22"/>
      <c r="AT259" s="17" cm="1">
        <f t="array" ref="AT259">MAX(IF(TOOLSKEEPER!$B$5:$B$1048576='Data Training 2022'!B259,TOOLSKEEPER!$H$5:$H$1048576))</f>
        <v>0</v>
      </c>
      <c r="AU259" s="22" t="str">
        <f>IFERROR(VLOOKUP(B259,TOOLSKEEPER!$B$5:$I$1048576,8,0),"")</f>
        <v/>
      </c>
    </row>
    <row r="260" spans="1:47">
      <c r="A260" s="22">
        <f t="shared" si="19"/>
        <v>255</v>
      </c>
      <c r="B260" s="21" t="str">
        <f t="shared" si="20"/>
        <v>80002062</v>
      </c>
      <c r="C260" s="21" t="s">
        <v>2073</v>
      </c>
      <c r="D260" s="22"/>
      <c r="E260" s="22" t="s">
        <v>2074</v>
      </c>
      <c r="F260" s="22" t="s">
        <v>1255</v>
      </c>
      <c r="G260" s="22" t="s">
        <v>830</v>
      </c>
      <c r="H260" s="22" t="s">
        <v>328</v>
      </c>
      <c r="I260" s="22" t="s">
        <v>4028</v>
      </c>
      <c r="J260" s="22"/>
      <c r="K260" s="21" t="s">
        <v>4002</v>
      </c>
      <c r="L260" s="21" t="s">
        <v>280</v>
      </c>
      <c r="M260" s="21" t="s">
        <v>4003</v>
      </c>
      <c r="N260" s="21"/>
      <c r="O260" s="17" t="str">
        <f>IFERROR(VLOOKUP(B260,POP!$B$5:$I$1048576,7,0),"")</f>
        <v/>
      </c>
      <c r="P260" s="17" t="str">
        <f>IFERROR(VLOOKUP(B260,POM!$B$5:$I$1048576,7,0),"")</f>
        <v/>
      </c>
      <c r="Q260" s="10" t="str">
        <f>IFERROR(VLOOKUP(B260,POU!$B$5:$I$1048576,7,0),"")</f>
        <v/>
      </c>
      <c r="R260" s="21" t="str">
        <f t="shared" si="16"/>
        <v/>
      </c>
      <c r="S260" s="17" t="str">
        <f>IFERROR(VLOOKUP(B260,'PEMBEKALAN POP'!$B$5:$I$1048576,7,0),"")</f>
        <v/>
      </c>
      <c r="T260" s="22" t="str">
        <f>IFERROR(VLOOKUP(B260,'PEMBEKALAN POP'!$B$5:$I$1048576,8,0),"")</f>
        <v/>
      </c>
      <c r="U260" s="21" t="s">
        <v>3994</v>
      </c>
      <c r="V260" s="17" t="e" cm="1">
        <f t="array" ref="V260">MAX(IF(INDUKSI!$B$5:$B$1048576='Data Training 2022'!B260,INDUKSI!$H$5:$H$1048576))</f>
        <v>#N/A</v>
      </c>
      <c r="W260" s="22" t="str">
        <f>IFERROR(VLOOKUP(B260,INDUKSI!$B$5:$I$1048576,8,0),"")</f>
        <v>LULUS</v>
      </c>
      <c r="X260" s="21" t="s">
        <v>3994</v>
      </c>
      <c r="Y260" s="17" cm="1">
        <f t="array" ref="Y260">MAX(IF(REINDUKSI!$B$5:$B$1048576='Data Training 2022'!B260,REINDUKSI!$H$5:$H$1048576))</f>
        <v>44573</v>
      </c>
      <c r="Z260" s="22" t="str">
        <f>IFERROR(VLOOKUP(B260,REINDUKSI!$B$5:$I$1048576,8,0),"")</f>
        <v>LULUS</v>
      </c>
      <c r="AA260" s="22" t="str">
        <f t="shared" si="17"/>
        <v>TARGET</v>
      </c>
      <c r="AB260" s="17" cm="1">
        <f t="array" ref="AB260">MAX(IF(BSA!$B$5:$B$1048576='Data Training 2022'!B260,BSA!$H$5:$H$1048576))</f>
        <v>44717</v>
      </c>
      <c r="AC260" s="22" t="str">
        <f>IFERROR(VLOOKUP(B260,BSA!$B$5:$I$1048576,8,0),"")</f>
        <v>LULUS</v>
      </c>
      <c r="AD260" s="22" t="s">
        <v>3994</v>
      </c>
      <c r="AE260" s="22"/>
      <c r="AF260" s="22"/>
      <c r="AG260" s="22" t="str">
        <f t="shared" si="18"/>
        <v>TARGET</v>
      </c>
      <c r="AH260" s="17" cm="1">
        <f t="array" ref="AH260">MAX(IF(ISOLASI!$B$5:$B$1048576='Data Training 2022'!B260,ISOLASI!$H$5:$H$1048576))</f>
        <v>44744</v>
      </c>
      <c r="AI260" s="22" t="str">
        <f>IFERROR(VLOOKUP(B260,ISOLASI!$B$5:$I$1048576,8,0),"")</f>
        <v>LULUS</v>
      </c>
      <c r="AJ260" s="22"/>
      <c r="AK260" s="17" cm="1">
        <f t="array" ref="AK260">MAX(IF('DEKAT AIR'!$B$5:$B$1048576='Data Training 2022'!B260,'DEKAT AIR'!$H$5:$H$1048576))</f>
        <v>0</v>
      </c>
      <c r="AL260" s="22" t="str">
        <f>IFERROR(VLOOKUP(B260,'DEKAT AIR'!$B$5:$I$1048576,8,0),"")</f>
        <v/>
      </c>
      <c r="AM260" s="22" t="s">
        <v>3994</v>
      </c>
      <c r="AN260" s="17" cm="1">
        <f t="array" ref="AN260">MAX(IF(KETINGGIAN!$B$5:$B$1048576='Data Training 2022'!B260,KETINGGIAN!$H$5:$H$1048576))</f>
        <v>44744</v>
      </c>
      <c r="AO260" s="22" t="str">
        <f>IFERROR(VLOOKUP(B260,KETINGGIAN!$B$5:$I$1048576,8,0),"")</f>
        <v>LULUS</v>
      </c>
      <c r="AP260" s="22"/>
      <c r="AQ260" s="22"/>
      <c r="AR260" s="22"/>
      <c r="AS260" s="22"/>
      <c r="AT260" s="17" cm="1">
        <f t="array" ref="AT260">MAX(IF(TOOLSKEEPER!$B$5:$B$1048576='Data Training 2022'!B260,TOOLSKEEPER!$H$5:$H$1048576))</f>
        <v>0</v>
      </c>
      <c r="AU260" s="22" t="str">
        <f>IFERROR(VLOOKUP(B260,TOOLSKEEPER!$B$5:$I$1048576,8,0),"")</f>
        <v/>
      </c>
    </row>
    <row r="261" spans="1:47">
      <c r="A261" s="22">
        <f t="shared" si="19"/>
        <v>256</v>
      </c>
      <c r="B261" s="21" t="str">
        <f t="shared" si="20"/>
        <v>80002063</v>
      </c>
      <c r="C261" s="21" t="s">
        <v>2509</v>
      </c>
      <c r="D261" s="22"/>
      <c r="E261" s="22" t="s">
        <v>4103</v>
      </c>
      <c r="F261" s="22" t="s">
        <v>1255</v>
      </c>
      <c r="G261" s="22" t="s">
        <v>830</v>
      </c>
      <c r="H261" s="22" t="s">
        <v>328</v>
      </c>
      <c r="I261" s="22" t="s">
        <v>4024</v>
      </c>
      <c r="J261" s="22"/>
      <c r="K261" s="21" t="s">
        <v>4002</v>
      </c>
      <c r="L261" s="21" t="s">
        <v>280</v>
      </c>
      <c r="M261" s="21" t="s">
        <v>4003</v>
      </c>
      <c r="N261" s="21"/>
      <c r="O261" s="17" t="str">
        <f>IFERROR(VLOOKUP(B261,POP!$B$5:$I$1048576,7,0),"")</f>
        <v/>
      </c>
      <c r="P261" s="17" t="str">
        <f>IFERROR(VLOOKUP(B261,POM!$B$5:$I$1048576,7,0),"")</f>
        <v/>
      </c>
      <c r="Q261" s="10" t="str">
        <f>IFERROR(VLOOKUP(B261,POU!$B$5:$I$1048576,7,0),"")</f>
        <v/>
      </c>
      <c r="R261" s="21" t="str">
        <f t="shared" si="16"/>
        <v/>
      </c>
      <c r="S261" s="17" t="str">
        <f>IFERROR(VLOOKUP(B261,'PEMBEKALAN POP'!$B$5:$I$1048576,7,0),"")</f>
        <v/>
      </c>
      <c r="T261" s="22" t="str">
        <f>IFERROR(VLOOKUP(B261,'PEMBEKALAN POP'!$B$5:$I$1048576,8,0),"")</f>
        <v/>
      </c>
      <c r="U261" s="21" t="s">
        <v>3994</v>
      </c>
      <c r="V261" s="17" t="e" cm="1">
        <f t="array" ref="V261">MAX(IF(INDUKSI!$B$5:$B$1048576='Data Training 2022'!B261,INDUKSI!$H$5:$H$1048576))</f>
        <v>#N/A</v>
      </c>
      <c r="W261" s="22" t="str">
        <f>IFERROR(VLOOKUP(B261,INDUKSI!$B$5:$I$1048576,8,0),"")</f>
        <v>LULUS</v>
      </c>
      <c r="X261" s="21" t="s">
        <v>3994</v>
      </c>
      <c r="Y261" s="17" cm="1">
        <f t="array" ref="Y261">MAX(IF(REINDUKSI!$B$5:$B$1048576='Data Training 2022'!B261,REINDUKSI!$H$5:$H$1048576))</f>
        <v>44716</v>
      </c>
      <c r="Z261" s="22" t="str">
        <f>IFERROR(VLOOKUP(B261,REINDUKSI!$B$5:$I$1048576,8,0),"")</f>
        <v>LULUS</v>
      </c>
      <c r="AA261" s="22" t="str">
        <f t="shared" si="17"/>
        <v>TARGET</v>
      </c>
      <c r="AB261" s="17" cm="1">
        <f t="array" ref="AB261">MAX(IF(BSA!$B$5:$B$1048576='Data Training 2022'!B261,BSA!$H$5:$H$1048576))</f>
        <v>0</v>
      </c>
      <c r="AC261" s="22" t="str">
        <f>IFERROR(VLOOKUP(B261,BSA!$B$5:$I$1048576,8,0),"")</f>
        <v/>
      </c>
      <c r="AD261" s="22" t="s">
        <v>3994</v>
      </c>
      <c r="AE261" s="22"/>
      <c r="AF261" s="22"/>
      <c r="AG261" s="22" t="str">
        <f t="shared" si="18"/>
        <v>TARGET</v>
      </c>
      <c r="AH261" s="17" cm="1">
        <f t="array" ref="AH261">MAX(IF(ISOLASI!$B$5:$B$1048576='Data Training 2022'!B261,ISOLASI!$H$5:$H$1048576))</f>
        <v>44471</v>
      </c>
      <c r="AI261" s="22" t="str">
        <f>IFERROR(VLOOKUP(B261,ISOLASI!$B$5:$I$1048576,8,0),"")</f>
        <v>LULUS</v>
      </c>
      <c r="AJ261" s="22"/>
      <c r="AK261" s="17" cm="1">
        <f t="array" ref="AK261">MAX(IF('DEKAT AIR'!$B$5:$B$1048576='Data Training 2022'!B261,'DEKAT AIR'!$H$5:$H$1048576))</f>
        <v>0</v>
      </c>
      <c r="AL261" s="22" t="str">
        <f>IFERROR(VLOOKUP(B261,'DEKAT AIR'!$B$5:$I$1048576,8,0),"")</f>
        <v/>
      </c>
      <c r="AM261" s="22"/>
      <c r="AN261" s="17" cm="1">
        <f t="array" ref="AN261">MAX(IF(KETINGGIAN!$B$5:$B$1048576='Data Training 2022'!B261,KETINGGIAN!$H$5:$H$1048576))</f>
        <v>0</v>
      </c>
      <c r="AO261" s="22" t="str">
        <f>IFERROR(VLOOKUP(B261,KETINGGIAN!$B$5:$I$1048576,8,0),"")</f>
        <v/>
      </c>
      <c r="AP261" s="22"/>
      <c r="AQ261" s="22"/>
      <c r="AR261" s="22"/>
      <c r="AS261" s="22"/>
      <c r="AT261" s="17" cm="1">
        <f t="array" ref="AT261">MAX(IF(TOOLSKEEPER!$B$5:$B$1048576='Data Training 2022'!B261,TOOLSKEEPER!$H$5:$H$1048576))</f>
        <v>0</v>
      </c>
      <c r="AU261" s="22" t="str">
        <f>IFERROR(VLOOKUP(B261,TOOLSKEEPER!$B$5:$I$1048576,8,0),"")</f>
        <v/>
      </c>
    </row>
    <row r="262" spans="1:47">
      <c r="A262" s="22">
        <f t="shared" si="19"/>
        <v>257</v>
      </c>
      <c r="B262" s="21" t="str">
        <f t="shared" si="20"/>
        <v>80002066</v>
      </c>
      <c r="C262" s="21" t="s">
        <v>3730</v>
      </c>
      <c r="D262" s="22"/>
      <c r="E262" s="22" t="s">
        <v>3731</v>
      </c>
      <c r="F262" s="22" t="s">
        <v>1255</v>
      </c>
      <c r="G262" s="22" t="s">
        <v>830</v>
      </c>
      <c r="H262" s="22" t="s">
        <v>328</v>
      </c>
      <c r="I262" s="22" t="s">
        <v>4028</v>
      </c>
      <c r="J262" s="22"/>
      <c r="K262" s="21" t="s">
        <v>4002</v>
      </c>
      <c r="L262" s="21" t="s">
        <v>280</v>
      </c>
      <c r="M262" s="21" t="s">
        <v>4003</v>
      </c>
      <c r="N262" s="21"/>
      <c r="O262" s="17" t="str">
        <f>IFERROR(VLOOKUP(B262,POP!$B$5:$I$1048576,7,0),"")</f>
        <v/>
      </c>
      <c r="P262" s="17" t="str">
        <f>IFERROR(VLOOKUP(B262,POM!$B$5:$I$1048576,7,0),"")</f>
        <v/>
      </c>
      <c r="Q262" s="10" t="str">
        <f>IFERROR(VLOOKUP(B262,POU!$B$5:$I$1048576,7,0),"")</f>
        <v/>
      </c>
      <c r="R262" s="21" t="str">
        <f t="shared" si="16"/>
        <v/>
      </c>
      <c r="S262" s="17" t="str">
        <f>IFERROR(VLOOKUP(B262,'PEMBEKALAN POP'!$B$5:$I$1048576,7,0),"")</f>
        <v/>
      </c>
      <c r="T262" s="22" t="str">
        <f>IFERROR(VLOOKUP(B262,'PEMBEKALAN POP'!$B$5:$I$1048576,8,0),"")</f>
        <v/>
      </c>
      <c r="U262" s="21" t="s">
        <v>3994</v>
      </c>
      <c r="V262" s="17" t="e" cm="1">
        <f t="array" ref="V262">MAX(IF(INDUKSI!$B$5:$B$1048576='Data Training 2022'!B262,INDUKSI!$H$5:$H$1048576))</f>
        <v>#N/A</v>
      </c>
      <c r="W262" s="22" t="str">
        <f>IFERROR(VLOOKUP(B262,INDUKSI!$B$5:$I$1048576,8,0),"")</f>
        <v>LULUS</v>
      </c>
      <c r="X262" s="21" t="s">
        <v>3994</v>
      </c>
      <c r="Y262" s="17" cm="1">
        <f t="array" ref="Y262">MAX(IF(REINDUKSI!$B$5:$B$1048576='Data Training 2022'!B262,REINDUKSI!$H$5:$H$1048576))</f>
        <v>44623</v>
      </c>
      <c r="Z262" s="22" t="str">
        <f>IFERROR(VLOOKUP(B262,REINDUKSI!$B$5:$I$1048576,8,0),"")</f>
        <v>LULUS</v>
      </c>
      <c r="AA262" s="22" t="str">
        <f t="shared" si="17"/>
        <v>TARGET</v>
      </c>
      <c r="AB262" s="17" cm="1">
        <f t="array" ref="AB262">MAX(IF(BSA!$B$5:$B$1048576='Data Training 2022'!B262,BSA!$H$5:$H$1048576))</f>
        <v>44640</v>
      </c>
      <c r="AC262" s="22" t="str">
        <f>IFERROR(VLOOKUP(B262,BSA!$B$5:$I$1048576,8,0),"")</f>
        <v>LULUS</v>
      </c>
      <c r="AD262" s="22" t="s">
        <v>3994</v>
      </c>
      <c r="AE262" s="22"/>
      <c r="AF262" s="22"/>
      <c r="AG262" s="22" t="str">
        <f t="shared" si="18"/>
        <v>TARGET</v>
      </c>
      <c r="AH262" s="17" cm="1">
        <f t="array" ref="AH262">MAX(IF(ISOLASI!$B$5:$B$1048576='Data Training 2022'!B262,ISOLASI!$H$5:$H$1048576))</f>
        <v>44499</v>
      </c>
      <c r="AI262" s="22" t="str">
        <f>IFERROR(VLOOKUP(B262,ISOLASI!$B$5:$I$1048576,8,0),"")</f>
        <v>LULUS</v>
      </c>
      <c r="AJ262" s="22"/>
      <c r="AK262" s="17" cm="1">
        <f t="array" ref="AK262">MAX(IF('DEKAT AIR'!$B$5:$B$1048576='Data Training 2022'!B262,'DEKAT AIR'!$H$5:$H$1048576))</f>
        <v>0</v>
      </c>
      <c r="AL262" s="22" t="str">
        <f>IFERROR(VLOOKUP(B262,'DEKAT AIR'!$B$5:$I$1048576,8,0),"")</f>
        <v/>
      </c>
      <c r="AM262" s="22"/>
      <c r="AN262" s="17" cm="1">
        <f t="array" ref="AN262">MAX(IF(KETINGGIAN!$B$5:$B$1048576='Data Training 2022'!B262,KETINGGIAN!$H$5:$H$1048576))</f>
        <v>0</v>
      </c>
      <c r="AO262" s="22" t="str">
        <f>IFERROR(VLOOKUP(B262,KETINGGIAN!$B$5:$I$1048576,8,0),"")</f>
        <v/>
      </c>
      <c r="AP262" s="22"/>
      <c r="AQ262" s="22"/>
      <c r="AR262" s="22"/>
      <c r="AS262" s="22"/>
      <c r="AT262" s="17" cm="1">
        <f t="array" ref="AT262">MAX(IF(TOOLSKEEPER!$B$5:$B$1048576='Data Training 2022'!B262,TOOLSKEEPER!$H$5:$H$1048576))</f>
        <v>0</v>
      </c>
      <c r="AU262" s="22" t="str">
        <f>IFERROR(VLOOKUP(B262,TOOLSKEEPER!$B$5:$I$1048576,8,0),"")</f>
        <v/>
      </c>
    </row>
    <row r="263" spans="1:47">
      <c r="A263" s="22">
        <f t="shared" si="19"/>
        <v>258</v>
      </c>
      <c r="B263" s="21" t="str">
        <f t="shared" si="20"/>
        <v>80002068</v>
      </c>
      <c r="C263" s="21" t="s">
        <v>1955</v>
      </c>
      <c r="D263" s="22"/>
      <c r="E263" s="22" t="s">
        <v>1956</v>
      </c>
      <c r="F263" s="22" t="s">
        <v>1255</v>
      </c>
      <c r="G263" s="22" t="s">
        <v>830</v>
      </c>
      <c r="H263" s="22" t="s">
        <v>328</v>
      </c>
      <c r="I263" s="22" t="s">
        <v>4028</v>
      </c>
      <c r="J263" s="22"/>
      <c r="K263" s="21" t="s">
        <v>4002</v>
      </c>
      <c r="L263" s="21" t="s">
        <v>280</v>
      </c>
      <c r="M263" s="21" t="s">
        <v>4003</v>
      </c>
      <c r="N263" s="21"/>
      <c r="O263" s="17" t="str">
        <f>IFERROR(VLOOKUP(B263,POP!$B$5:$I$1048576,7,0),"")</f>
        <v/>
      </c>
      <c r="P263" s="17" t="str">
        <f>IFERROR(VLOOKUP(B263,POM!$B$5:$I$1048576,7,0),"")</f>
        <v/>
      </c>
      <c r="Q263" s="10" t="str">
        <f>IFERROR(VLOOKUP(B263,POU!$B$5:$I$1048576,7,0),"")</f>
        <v/>
      </c>
      <c r="R263" s="21" t="str">
        <f t="shared" ref="R263:R326" si="21">IF(AND(L263="PENGAWAS",M263="TARGET",N263=""),"TARGET","")</f>
        <v/>
      </c>
      <c r="S263" s="17" t="str">
        <f>IFERROR(VLOOKUP(B263,'PEMBEKALAN POP'!$B$5:$I$1048576,7,0),"")</f>
        <v/>
      </c>
      <c r="T263" s="22" t="str">
        <f>IFERROR(VLOOKUP(B263,'PEMBEKALAN POP'!$B$5:$I$1048576,8,0),"")</f>
        <v/>
      </c>
      <c r="U263" s="21" t="s">
        <v>3994</v>
      </c>
      <c r="V263" s="17" t="e" cm="1">
        <f t="array" ref="V263">MAX(IF(INDUKSI!$B$5:$B$1048576='Data Training 2022'!B263,INDUKSI!$H$5:$H$1048576))</f>
        <v>#N/A</v>
      </c>
      <c r="W263" s="22" t="str">
        <f>IFERROR(VLOOKUP(B263,INDUKSI!$B$5:$I$1048576,8,0),"")</f>
        <v>LULUS</v>
      </c>
      <c r="X263" s="21" t="s">
        <v>3994</v>
      </c>
      <c r="Y263" s="17" cm="1">
        <f t="array" ref="Y263">MAX(IF(REINDUKSI!$B$5:$B$1048576='Data Training 2022'!B263,REINDUKSI!$H$5:$H$1048576))</f>
        <v>44782</v>
      </c>
      <c r="Z263" s="22" t="str">
        <f>IFERROR(VLOOKUP(B263,REINDUKSI!$B$5:$I$1048576,8,0),"")</f>
        <v>LULUS</v>
      </c>
      <c r="AA263" s="22" t="str">
        <f t="shared" ref="AA263:AA326" si="22">IF(L263="OPERATOR","TARGET",IF(L263="MEKANIK","TARGET",""))</f>
        <v>TARGET</v>
      </c>
      <c r="AB263" s="17" cm="1">
        <f t="array" ref="AB263">MAX(IF(BSA!$B$5:$B$1048576='Data Training 2022'!B263,BSA!$H$5:$H$1048576))</f>
        <v>44664</v>
      </c>
      <c r="AC263" s="22" t="str">
        <f>IFERROR(VLOOKUP(B263,BSA!$B$5:$I$1048576,8,0),"")</f>
        <v>LULUS</v>
      </c>
      <c r="AD263" s="22" t="s">
        <v>3994</v>
      </c>
      <c r="AE263" s="22"/>
      <c r="AF263" s="22"/>
      <c r="AG263" s="22" t="str">
        <f t="shared" ref="AG263:AG326" si="23">IF(L263="MEKANIK","TARGET","")</f>
        <v>TARGET</v>
      </c>
      <c r="AH263" s="17" cm="1">
        <f t="array" ref="AH263">MAX(IF(ISOLASI!$B$5:$B$1048576='Data Training 2022'!B263,ISOLASI!$H$5:$H$1048576))</f>
        <v>44667</v>
      </c>
      <c r="AI263" s="22" t="str">
        <f>IFERROR(VLOOKUP(B263,ISOLASI!$B$5:$I$1048576,8,0),"")</f>
        <v>LULUS</v>
      </c>
      <c r="AJ263" s="22"/>
      <c r="AK263" s="17" cm="1">
        <f t="array" ref="AK263">MAX(IF('DEKAT AIR'!$B$5:$B$1048576='Data Training 2022'!B263,'DEKAT AIR'!$H$5:$H$1048576))</f>
        <v>0</v>
      </c>
      <c r="AL263" s="22" t="str">
        <f>IFERROR(VLOOKUP(B263,'DEKAT AIR'!$B$5:$I$1048576,8,0),"")</f>
        <v/>
      </c>
      <c r="AM263" s="22"/>
      <c r="AN263" s="17" cm="1">
        <f t="array" ref="AN263">MAX(IF(KETINGGIAN!$B$5:$B$1048576='Data Training 2022'!B263,KETINGGIAN!$H$5:$H$1048576))</f>
        <v>0</v>
      </c>
      <c r="AO263" s="22" t="str">
        <f>IFERROR(VLOOKUP(B263,KETINGGIAN!$B$5:$I$1048576,8,0),"")</f>
        <v/>
      </c>
      <c r="AP263" s="22"/>
      <c r="AQ263" s="22"/>
      <c r="AR263" s="22"/>
      <c r="AS263" s="22"/>
      <c r="AT263" s="17" cm="1">
        <f t="array" ref="AT263">MAX(IF(TOOLSKEEPER!$B$5:$B$1048576='Data Training 2022'!B263,TOOLSKEEPER!$H$5:$H$1048576))</f>
        <v>0</v>
      </c>
      <c r="AU263" s="22" t="str">
        <f>IFERROR(VLOOKUP(B263,TOOLSKEEPER!$B$5:$I$1048576,8,0),"")</f>
        <v/>
      </c>
    </row>
    <row r="264" spans="1:47">
      <c r="A264" s="22">
        <f t="shared" si="19"/>
        <v>259</v>
      </c>
      <c r="B264" s="21" t="str">
        <f t="shared" si="20"/>
        <v>80002069</v>
      </c>
      <c r="C264" s="21" t="s">
        <v>1301</v>
      </c>
      <c r="D264" s="22"/>
      <c r="E264" s="22" t="s">
        <v>1298</v>
      </c>
      <c r="F264" s="22" t="s">
        <v>1255</v>
      </c>
      <c r="G264" s="22" t="s">
        <v>830</v>
      </c>
      <c r="H264" s="22" t="s">
        <v>328</v>
      </c>
      <c r="I264" s="22" t="s">
        <v>4028</v>
      </c>
      <c r="J264" s="22"/>
      <c r="K264" s="21" t="s">
        <v>4002</v>
      </c>
      <c r="L264" s="21" t="s">
        <v>280</v>
      </c>
      <c r="M264" s="21" t="s">
        <v>4003</v>
      </c>
      <c r="N264" s="21"/>
      <c r="O264" s="17" t="str">
        <f>IFERROR(VLOOKUP(B264,POP!$B$5:$I$1048576,7,0),"")</f>
        <v/>
      </c>
      <c r="P264" s="17" t="str">
        <f>IFERROR(VLOOKUP(B264,POM!$B$5:$I$1048576,7,0),"")</f>
        <v/>
      </c>
      <c r="Q264" s="10" t="str">
        <f>IFERROR(VLOOKUP(B264,POU!$B$5:$I$1048576,7,0),"")</f>
        <v/>
      </c>
      <c r="R264" s="21" t="str">
        <f t="shared" si="21"/>
        <v/>
      </c>
      <c r="S264" s="17" t="str">
        <f>IFERROR(VLOOKUP(B264,'PEMBEKALAN POP'!$B$5:$I$1048576,7,0),"")</f>
        <v/>
      </c>
      <c r="T264" s="22" t="str">
        <f>IFERROR(VLOOKUP(B264,'PEMBEKALAN POP'!$B$5:$I$1048576,8,0),"")</f>
        <v/>
      </c>
      <c r="U264" s="21" t="s">
        <v>3994</v>
      </c>
      <c r="V264" s="17" t="e" cm="1">
        <f t="array" ref="V264">MAX(IF(INDUKSI!$B$5:$B$1048576='Data Training 2022'!B264,INDUKSI!$H$5:$H$1048576))</f>
        <v>#N/A</v>
      </c>
      <c r="W264" s="22" t="str">
        <f>IFERROR(VLOOKUP(B264,INDUKSI!$B$5:$I$1048576,8,0),"")</f>
        <v/>
      </c>
      <c r="X264" s="21" t="s">
        <v>3994</v>
      </c>
      <c r="Y264" s="17" cm="1">
        <f t="array" ref="Y264">MAX(IF(REINDUKSI!$B$5:$B$1048576='Data Training 2022'!B264,REINDUKSI!$H$5:$H$1048576))</f>
        <v>0</v>
      </c>
      <c r="Z264" s="22" t="str">
        <f>IFERROR(VLOOKUP(B264,REINDUKSI!$B$5:$I$1048576,8,0),"")</f>
        <v/>
      </c>
      <c r="AA264" s="22" t="str">
        <f t="shared" si="22"/>
        <v>TARGET</v>
      </c>
      <c r="AB264" s="17" cm="1">
        <f t="array" ref="AB264">MAX(IF(BSA!$B$5:$B$1048576='Data Training 2022'!B264,BSA!$H$5:$H$1048576))</f>
        <v>44640</v>
      </c>
      <c r="AC264" s="22" t="str">
        <f>IFERROR(VLOOKUP(B264,BSA!$B$5:$I$1048576,8,0),"")</f>
        <v>LULUS</v>
      </c>
      <c r="AD264" s="22" t="s">
        <v>3994</v>
      </c>
      <c r="AE264" s="22"/>
      <c r="AF264" s="22"/>
      <c r="AG264" s="22" t="str">
        <f t="shared" si="23"/>
        <v>TARGET</v>
      </c>
      <c r="AH264" s="17" cm="1">
        <f t="array" ref="AH264">MAX(IF(ISOLASI!$B$5:$B$1048576='Data Training 2022'!B264,ISOLASI!$H$5:$H$1048576))</f>
        <v>44450</v>
      </c>
      <c r="AI264" s="22" t="str">
        <f>IFERROR(VLOOKUP(B264,ISOLASI!$B$5:$I$1048576,8,0),"")</f>
        <v>LULUS</v>
      </c>
      <c r="AJ264" s="22"/>
      <c r="AK264" s="17" cm="1">
        <f t="array" ref="AK264">MAX(IF('DEKAT AIR'!$B$5:$B$1048576='Data Training 2022'!B264,'DEKAT AIR'!$H$5:$H$1048576))</f>
        <v>0</v>
      </c>
      <c r="AL264" s="22" t="str">
        <f>IFERROR(VLOOKUP(B264,'DEKAT AIR'!$B$5:$I$1048576,8,0),"")</f>
        <v/>
      </c>
      <c r="AM264" s="22"/>
      <c r="AN264" s="17" cm="1">
        <f t="array" ref="AN264">MAX(IF(KETINGGIAN!$B$5:$B$1048576='Data Training 2022'!B264,KETINGGIAN!$H$5:$H$1048576))</f>
        <v>0</v>
      </c>
      <c r="AO264" s="22" t="str">
        <f>IFERROR(VLOOKUP(B264,KETINGGIAN!$B$5:$I$1048576,8,0),"")</f>
        <v/>
      </c>
      <c r="AP264" s="22"/>
      <c r="AQ264" s="22"/>
      <c r="AR264" s="22"/>
      <c r="AS264" s="22"/>
      <c r="AT264" s="17" cm="1">
        <f t="array" ref="AT264">MAX(IF(TOOLSKEEPER!$B$5:$B$1048576='Data Training 2022'!B264,TOOLSKEEPER!$H$5:$H$1048576))</f>
        <v>0</v>
      </c>
      <c r="AU264" s="22" t="str">
        <f>IFERROR(VLOOKUP(B264,TOOLSKEEPER!$B$5:$I$1048576,8,0),"")</f>
        <v/>
      </c>
    </row>
    <row r="265" spans="1:47">
      <c r="A265" s="22">
        <f t="shared" si="19"/>
        <v>260</v>
      </c>
      <c r="B265" s="21" t="str">
        <f t="shared" si="20"/>
        <v>80002070</v>
      </c>
      <c r="C265" s="21" t="s">
        <v>3107</v>
      </c>
      <c r="D265" s="22"/>
      <c r="E265" s="22" t="s">
        <v>3108</v>
      </c>
      <c r="F265" s="22" t="s">
        <v>1255</v>
      </c>
      <c r="G265" s="22" t="s">
        <v>830</v>
      </c>
      <c r="H265" s="22" t="s">
        <v>328</v>
      </c>
      <c r="I265" s="22" t="s">
        <v>4024</v>
      </c>
      <c r="J265" s="22"/>
      <c r="K265" s="21" t="s">
        <v>4002</v>
      </c>
      <c r="L265" s="21" t="s">
        <v>280</v>
      </c>
      <c r="M265" s="21" t="s">
        <v>4003</v>
      </c>
      <c r="N265" s="21"/>
      <c r="O265" s="17" t="str">
        <f>IFERROR(VLOOKUP(B265,POP!$B$5:$I$1048576,7,0),"")</f>
        <v/>
      </c>
      <c r="P265" s="17" t="str">
        <f>IFERROR(VLOOKUP(B265,POM!$B$5:$I$1048576,7,0),"")</f>
        <v/>
      </c>
      <c r="Q265" s="10" t="str">
        <f>IFERROR(VLOOKUP(B265,POU!$B$5:$I$1048576,7,0),"")</f>
        <v/>
      </c>
      <c r="R265" s="21" t="str">
        <f t="shared" si="21"/>
        <v/>
      </c>
      <c r="S265" s="17" t="str">
        <f>IFERROR(VLOOKUP(B265,'PEMBEKALAN POP'!$B$5:$I$1048576,7,0),"")</f>
        <v/>
      </c>
      <c r="T265" s="22" t="str">
        <f>IFERROR(VLOOKUP(B265,'PEMBEKALAN POP'!$B$5:$I$1048576,8,0),"")</f>
        <v/>
      </c>
      <c r="U265" s="21" t="s">
        <v>3994</v>
      </c>
      <c r="V265" s="17" t="e" cm="1">
        <f t="array" ref="V265">MAX(IF(INDUKSI!$B$5:$B$1048576='Data Training 2022'!B265,INDUKSI!$H$5:$H$1048576))</f>
        <v>#N/A</v>
      </c>
      <c r="W265" s="22" t="str">
        <f>IFERROR(VLOOKUP(B265,INDUKSI!$B$5:$I$1048576,8,0),"")</f>
        <v>LULUS</v>
      </c>
      <c r="X265" s="21" t="s">
        <v>3994</v>
      </c>
      <c r="Y265" s="17" cm="1">
        <f t="array" ref="Y265">MAX(IF(REINDUKSI!$B$5:$B$1048576='Data Training 2022'!B265,REINDUKSI!$H$5:$H$1048576))</f>
        <v>44768</v>
      </c>
      <c r="Z265" s="22" t="str">
        <f>IFERROR(VLOOKUP(B265,REINDUKSI!$B$5:$I$1048576,8,0),"")</f>
        <v>LULUS</v>
      </c>
      <c r="AA265" s="22" t="str">
        <f t="shared" si="22"/>
        <v>TARGET</v>
      </c>
      <c r="AB265" s="17" cm="1">
        <f t="array" ref="AB265">MAX(IF(BSA!$B$5:$B$1048576='Data Training 2022'!B265,BSA!$H$5:$H$1048576))</f>
        <v>0</v>
      </c>
      <c r="AC265" s="22" t="str">
        <f>IFERROR(VLOOKUP(B265,BSA!$B$5:$I$1048576,8,0),"")</f>
        <v/>
      </c>
      <c r="AD265" s="22" t="s">
        <v>3994</v>
      </c>
      <c r="AE265" s="22"/>
      <c r="AF265" s="22"/>
      <c r="AG265" s="22" t="str">
        <f t="shared" si="23"/>
        <v>TARGET</v>
      </c>
      <c r="AH265" s="17" cm="1">
        <f t="array" ref="AH265">MAX(IF(ISOLASI!$B$5:$B$1048576='Data Training 2022'!B265,ISOLASI!$H$5:$H$1048576))</f>
        <v>44737</v>
      </c>
      <c r="AI265" s="22" t="str">
        <f>IFERROR(VLOOKUP(B265,ISOLASI!$B$5:$I$1048576,8,0),"")</f>
        <v>LULUS</v>
      </c>
      <c r="AJ265" s="22"/>
      <c r="AK265" s="17" cm="1">
        <f t="array" ref="AK265">MAX(IF('DEKAT AIR'!$B$5:$B$1048576='Data Training 2022'!B265,'DEKAT AIR'!$H$5:$H$1048576))</f>
        <v>0</v>
      </c>
      <c r="AL265" s="22" t="str">
        <f>IFERROR(VLOOKUP(B265,'DEKAT AIR'!$B$5:$I$1048576,8,0),"")</f>
        <v/>
      </c>
      <c r="AM265" s="22"/>
      <c r="AN265" s="17" cm="1">
        <f t="array" ref="AN265">MAX(IF(KETINGGIAN!$B$5:$B$1048576='Data Training 2022'!B265,KETINGGIAN!$H$5:$H$1048576))</f>
        <v>0</v>
      </c>
      <c r="AO265" s="22" t="str">
        <f>IFERROR(VLOOKUP(B265,KETINGGIAN!$B$5:$I$1048576,8,0),"")</f>
        <v/>
      </c>
      <c r="AP265" s="22"/>
      <c r="AQ265" s="22"/>
      <c r="AR265" s="22"/>
      <c r="AS265" s="22"/>
      <c r="AT265" s="17" cm="1">
        <f t="array" ref="AT265">MAX(IF(TOOLSKEEPER!$B$5:$B$1048576='Data Training 2022'!B265,TOOLSKEEPER!$H$5:$H$1048576))</f>
        <v>0</v>
      </c>
      <c r="AU265" s="22" t="str">
        <f>IFERROR(VLOOKUP(B265,TOOLSKEEPER!$B$5:$I$1048576,8,0),"")</f>
        <v/>
      </c>
    </row>
    <row r="266" spans="1:47">
      <c r="A266" s="22">
        <f t="shared" si="19"/>
        <v>261</v>
      </c>
      <c r="B266" s="21" t="str">
        <f t="shared" si="20"/>
        <v>80002098</v>
      </c>
      <c r="C266" s="21" t="s">
        <v>3530</v>
      </c>
      <c r="D266" s="22"/>
      <c r="E266" s="22" t="s">
        <v>3531</v>
      </c>
      <c r="F266" s="22" t="s">
        <v>1255</v>
      </c>
      <c r="G266" s="22" t="s">
        <v>830</v>
      </c>
      <c r="H266" s="22" t="s">
        <v>328</v>
      </c>
      <c r="I266" s="22" t="s">
        <v>4028</v>
      </c>
      <c r="J266" s="22"/>
      <c r="K266" s="21" t="s">
        <v>4002</v>
      </c>
      <c r="L266" s="21" t="s">
        <v>280</v>
      </c>
      <c r="M266" s="21" t="s">
        <v>4003</v>
      </c>
      <c r="N266" s="21"/>
      <c r="O266" s="17" t="str">
        <f>IFERROR(VLOOKUP(B266,POP!$B$5:$I$1048576,7,0),"")</f>
        <v/>
      </c>
      <c r="P266" s="17" t="str">
        <f>IFERROR(VLOOKUP(B266,POM!$B$5:$I$1048576,7,0),"")</f>
        <v/>
      </c>
      <c r="Q266" s="10" t="str">
        <f>IFERROR(VLOOKUP(B266,POU!$B$5:$I$1048576,7,0),"")</f>
        <v/>
      </c>
      <c r="R266" s="21" t="str">
        <f t="shared" si="21"/>
        <v/>
      </c>
      <c r="S266" s="17" t="str">
        <f>IFERROR(VLOOKUP(B266,'PEMBEKALAN POP'!$B$5:$I$1048576,7,0),"")</f>
        <v/>
      </c>
      <c r="T266" s="22" t="str">
        <f>IFERROR(VLOOKUP(B266,'PEMBEKALAN POP'!$B$5:$I$1048576,8,0),"")</f>
        <v/>
      </c>
      <c r="U266" s="21" t="s">
        <v>3994</v>
      </c>
      <c r="V266" s="17" t="e" cm="1">
        <f t="array" ref="V266">MAX(IF(INDUKSI!$B$5:$B$1048576='Data Training 2022'!B266,INDUKSI!$H$5:$H$1048576))</f>
        <v>#N/A</v>
      </c>
      <c r="W266" s="22" t="str">
        <f>IFERROR(VLOOKUP(B266,INDUKSI!$B$5:$I$1048576,8,0),"")</f>
        <v>LULUS</v>
      </c>
      <c r="X266" s="21" t="s">
        <v>3994</v>
      </c>
      <c r="Y266" s="17" cm="1">
        <f t="array" ref="Y266">MAX(IF(REINDUKSI!$B$5:$B$1048576='Data Training 2022'!B266,REINDUKSI!$H$5:$H$1048576))</f>
        <v>44536</v>
      </c>
      <c r="Z266" s="22" t="str">
        <f>IFERROR(VLOOKUP(B266,REINDUKSI!$B$5:$I$1048576,8,0),"")</f>
        <v>LULUS</v>
      </c>
      <c r="AA266" s="22" t="str">
        <f t="shared" si="22"/>
        <v>TARGET</v>
      </c>
      <c r="AB266" s="17" cm="1">
        <f t="array" ref="AB266">MAX(IF(BSA!$B$5:$B$1048576='Data Training 2022'!B266,BSA!$H$5:$H$1048576))</f>
        <v>44661</v>
      </c>
      <c r="AC266" s="22" t="str">
        <f>IFERROR(VLOOKUP(B266,BSA!$B$5:$I$1048576,8,0),"")</f>
        <v>LULUS</v>
      </c>
      <c r="AD266" s="22" t="s">
        <v>3994</v>
      </c>
      <c r="AE266" s="22"/>
      <c r="AF266" s="22"/>
      <c r="AG266" s="22" t="str">
        <f t="shared" si="23"/>
        <v>TARGET</v>
      </c>
      <c r="AH266" s="17" cm="1">
        <f t="array" ref="AH266">MAX(IF(ISOLASI!$B$5:$B$1048576='Data Training 2022'!B266,ISOLASI!$H$5:$H$1048576))</f>
        <v>44506</v>
      </c>
      <c r="AI266" s="22" t="str">
        <f>IFERROR(VLOOKUP(B266,ISOLASI!$B$5:$I$1048576,8,0),"")</f>
        <v>LULUS</v>
      </c>
      <c r="AJ266" s="22"/>
      <c r="AK266" s="17" cm="1">
        <f t="array" ref="AK266">MAX(IF('DEKAT AIR'!$B$5:$B$1048576='Data Training 2022'!B266,'DEKAT AIR'!$H$5:$H$1048576))</f>
        <v>0</v>
      </c>
      <c r="AL266" s="22" t="str">
        <f>IFERROR(VLOOKUP(B266,'DEKAT AIR'!$B$5:$I$1048576,8,0),"")</f>
        <v/>
      </c>
      <c r="AM266" s="22"/>
      <c r="AN266" s="17" cm="1">
        <f t="array" ref="AN266">MAX(IF(KETINGGIAN!$B$5:$B$1048576='Data Training 2022'!B266,KETINGGIAN!$H$5:$H$1048576))</f>
        <v>0</v>
      </c>
      <c r="AO266" s="22" t="str">
        <f>IFERROR(VLOOKUP(B266,KETINGGIAN!$B$5:$I$1048576,8,0),"")</f>
        <v/>
      </c>
      <c r="AP266" s="22"/>
      <c r="AQ266" s="22"/>
      <c r="AR266" s="22"/>
      <c r="AS266" s="22"/>
      <c r="AT266" s="17" cm="1">
        <f t="array" ref="AT266">MAX(IF(TOOLSKEEPER!$B$5:$B$1048576='Data Training 2022'!B266,TOOLSKEEPER!$H$5:$H$1048576))</f>
        <v>0</v>
      </c>
      <c r="AU266" s="22" t="str">
        <f>IFERROR(VLOOKUP(B266,TOOLSKEEPER!$B$5:$I$1048576,8,0),"")</f>
        <v/>
      </c>
    </row>
    <row r="267" spans="1:47">
      <c r="A267" s="22">
        <f t="shared" si="19"/>
        <v>262</v>
      </c>
      <c r="B267" s="21" t="str">
        <f t="shared" si="20"/>
        <v>80002104</v>
      </c>
      <c r="C267" s="21" t="s">
        <v>2037</v>
      </c>
      <c r="D267" s="22"/>
      <c r="E267" s="22" t="s">
        <v>2038</v>
      </c>
      <c r="F267" s="22" t="s">
        <v>1255</v>
      </c>
      <c r="G267" s="22" t="s">
        <v>830</v>
      </c>
      <c r="H267" s="22" t="s">
        <v>328</v>
      </c>
      <c r="I267" s="22" t="s">
        <v>4028</v>
      </c>
      <c r="J267" s="22"/>
      <c r="K267" s="21" t="s">
        <v>4002</v>
      </c>
      <c r="L267" s="21" t="s">
        <v>280</v>
      </c>
      <c r="M267" s="21" t="s">
        <v>4003</v>
      </c>
      <c r="N267" s="21"/>
      <c r="O267" s="17" t="str">
        <f>IFERROR(VLOOKUP(B267,POP!$B$5:$I$1048576,7,0),"")</f>
        <v/>
      </c>
      <c r="P267" s="17" t="str">
        <f>IFERROR(VLOOKUP(B267,POM!$B$5:$I$1048576,7,0),"")</f>
        <v/>
      </c>
      <c r="Q267" s="10" t="str">
        <f>IFERROR(VLOOKUP(B267,POU!$B$5:$I$1048576,7,0),"")</f>
        <v/>
      </c>
      <c r="R267" s="21" t="str">
        <f t="shared" si="21"/>
        <v/>
      </c>
      <c r="S267" s="17" t="str">
        <f>IFERROR(VLOOKUP(B267,'PEMBEKALAN POP'!$B$5:$I$1048576,7,0),"")</f>
        <v/>
      </c>
      <c r="T267" s="22" t="str">
        <f>IFERROR(VLOOKUP(B267,'PEMBEKALAN POP'!$B$5:$I$1048576,8,0),"")</f>
        <v/>
      </c>
      <c r="U267" s="21" t="s">
        <v>3994</v>
      </c>
      <c r="V267" s="17" t="e" cm="1">
        <f t="array" ref="V267">MAX(IF(INDUKSI!$B$5:$B$1048576='Data Training 2022'!B267,INDUKSI!$H$5:$H$1048576))</f>
        <v>#N/A</v>
      </c>
      <c r="W267" s="22" t="str">
        <f>IFERROR(VLOOKUP(B267,INDUKSI!$B$5:$I$1048576,8,0),"")</f>
        <v>LULUS</v>
      </c>
      <c r="X267" s="21" t="s">
        <v>3994</v>
      </c>
      <c r="Y267" s="17" cm="1">
        <f t="array" ref="Y267">MAX(IF(REINDUKSI!$B$5:$B$1048576='Data Training 2022'!B267,REINDUKSI!$H$5:$H$1048576))</f>
        <v>44782</v>
      </c>
      <c r="Z267" s="22" t="str">
        <f>IFERROR(VLOOKUP(B267,REINDUKSI!$B$5:$I$1048576,8,0),"")</f>
        <v>LULUS</v>
      </c>
      <c r="AA267" s="22" t="str">
        <f t="shared" si="22"/>
        <v>TARGET</v>
      </c>
      <c r="AB267" s="17" cm="1">
        <f t="array" ref="AB267">MAX(IF(BSA!$B$5:$B$1048576='Data Training 2022'!B267,BSA!$H$5:$H$1048576))</f>
        <v>44654</v>
      </c>
      <c r="AC267" s="22" t="str">
        <f>IFERROR(VLOOKUP(B267,BSA!$B$5:$I$1048576,8,0),"")</f>
        <v>LULUS</v>
      </c>
      <c r="AD267" s="22" t="s">
        <v>3994</v>
      </c>
      <c r="AE267" s="22"/>
      <c r="AF267" s="22"/>
      <c r="AG267" s="22" t="str">
        <f t="shared" si="23"/>
        <v>TARGET</v>
      </c>
      <c r="AH267" s="17" cm="1">
        <f t="array" ref="AH267">MAX(IF(ISOLASI!$B$5:$B$1048576='Data Training 2022'!B267,ISOLASI!$H$5:$H$1048576))</f>
        <v>44709</v>
      </c>
      <c r="AI267" s="22" t="str">
        <f>IFERROR(VLOOKUP(B267,ISOLASI!$B$5:$I$1048576,8,0),"")</f>
        <v>LULUS</v>
      </c>
      <c r="AJ267" s="22"/>
      <c r="AK267" s="17" cm="1">
        <f t="array" ref="AK267">MAX(IF('DEKAT AIR'!$B$5:$B$1048576='Data Training 2022'!B267,'DEKAT AIR'!$H$5:$H$1048576))</f>
        <v>0</v>
      </c>
      <c r="AL267" s="22" t="str">
        <f>IFERROR(VLOOKUP(B267,'DEKAT AIR'!$B$5:$I$1048576,8,0),"")</f>
        <v/>
      </c>
      <c r="AM267" s="22"/>
      <c r="AN267" s="17" cm="1">
        <f t="array" ref="AN267">MAX(IF(KETINGGIAN!$B$5:$B$1048576='Data Training 2022'!B267,KETINGGIAN!$H$5:$H$1048576))</f>
        <v>0</v>
      </c>
      <c r="AO267" s="22" t="str">
        <f>IFERROR(VLOOKUP(B267,KETINGGIAN!$B$5:$I$1048576,8,0),"")</f>
        <v/>
      </c>
      <c r="AP267" s="22"/>
      <c r="AQ267" s="22"/>
      <c r="AR267" s="22"/>
      <c r="AS267" s="22"/>
      <c r="AT267" s="17" cm="1">
        <f t="array" ref="AT267">MAX(IF(TOOLSKEEPER!$B$5:$B$1048576='Data Training 2022'!B267,TOOLSKEEPER!$H$5:$H$1048576))</f>
        <v>0</v>
      </c>
      <c r="AU267" s="22" t="str">
        <f>IFERROR(VLOOKUP(B267,TOOLSKEEPER!$B$5:$I$1048576,8,0),"")</f>
        <v/>
      </c>
    </row>
    <row r="268" spans="1:47">
      <c r="A268" s="22">
        <f t="shared" si="19"/>
        <v>263</v>
      </c>
      <c r="B268" s="21" t="str">
        <f t="shared" si="20"/>
        <v>80002380</v>
      </c>
      <c r="C268" s="21" t="s">
        <v>4104</v>
      </c>
      <c r="D268" s="22"/>
      <c r="E268" s="22" t="s">
        <v>4105</v>
      </c>
      <c r="F268" s="22" t="s">
        <v>1255</v>
      </c>
      <c r="G268" s="22" t="s">
        <v>830</v>
      </c>
      <c r="H268" s="22" t="s">
        <v>328</v>
      </c>
      <c r="I268" s="22" t="s">
        <v>4024</v>
      </c>
      <c r="J268" s="22"/>
      <c r="K268" s="21" t="s">
        <v>4002</v>
      </c>
      <c r="L268" s="21" t="s">
        <v>280</v>
      </c>
      <c r="M268" s="21" t="s">
        <v>4003</v>
      </c>
      <c r="N268" s="21"/>
      <c r="O268" s="17" t="str">
        <f>IFERROR(VLOOKUP(B268,POP!$B$5:$I$1048576,7,0),"")</f>
        <v/>
      </c>
      <c r="P268" s="17" t="str">
        <f>IFERROR(VLOOKUP(B268,POM!$B$5:$I$1048576,7,0),"")</f>
        <v/>
      </c>
      <c r="Q268" s="10" t="str">
        <f>IFERROR(VLOOKUP(B268,POU!$B$5:$I$1048576,7,0),"")</f>
        <v/>
      </c>
      <c r="R268" s="21" t="str">
        <f t="shared" si="21"/>
        <v/>
      </c>
      <c r="S268" s="17" t="str">
        <f>IFERROR(VLOOKUP(B268,'PEMBEKALAN POP'!$B$5:$I$1048576,7,0),"")</f>
        <v/>
      </c>
      <c r="T268" s="22" t="str">
        <f>IFERROR(VLOOKUP(B268,'PEMBEKALAN POP'!$B$5:$I$1048576,8,0),"")</f>
        <v/>
      </c>
      <c r="U268" s="21" t="s">
        <v>3994</v>
      </c>
      <c r="V268" s="17" t="e" cm="1">
        <f t="array" ref="V268">MAX(IF(INDUKSI!$B$5:$B$1048576='Data Training 2022'!B268,INDUKSI!$H$5:$H$1048576))</f>
        <v>#N/A</v>
      </c>
      <c r="W268" s="22" t="str">
        <f>IFERROR(VLOOKUP(B268,INDUKSI!$B$5:$I$1048576,8,0),"")</f>
        <v>LULUS</v>
      </c>
      <c r="X268" s="21" t="s">
        <v>3994</v>
      </c>
      <c r="Y268" s="17" cm="1">
        <f t="array" ref="Y268">MAX(IF(REINDUKSI!$B$5:$B$1048576='Data Training 2022'!B268,REINDUKSI!$H$5:$H$1048576))</f>
        <v>44634</v>
      </c>
      <c r="Z268" s="22" t="str">
        <f>IFERROR(VLOOKUP(B268,REINDUKSI!$B$5:$I$1048576,8,0),"")</f>
        <v>LULUS</v>
      </c>
      <c r="AA268" s="22" t="str">
        <f t="shared" si="22"/>
        <v>TARGET</v>
      </c>
      <c r="AB268" s="17" cm="1">
        <f t="array" ref="AB268">MAX(IF(BSA!$B$5:$B$1048576='Data Training 2022'!B268,BSA!$H$5:$H$1048576))</f>
        <v>0</v>
      </c>
      <c r="AC268" s="22" t="str">
        <f>IFERROR(VLOOKUP(B268,BSA!$B$5:$I$1048576,8,0),"")</f>
        <v/>
      </c>
      <c r="AD268" s="22" t="s">
        <v>3994</v>
      </c>
      <c r="AE268" s="22"/>
      <c r="AF268" s="22"/>
      <c r="AG268" s="22" t="str">
        <f t="shared" si="23"/>
        <v>TARGET</v>
      </c>
      <c r="AH268" s="17" cm="1">
        <f t="array" ref="AH268">MAX(IF(ISOLASI!$B$5:$B$1048576='Data Training 2022'!B268,ISOLASI!$H$5:$H$1048576))</f>
        <v>0</v>
      </c>
      <c r="AI268" s="22" t="str">
        <f>IFERROR(VLOOKUP(B268,ISOLASI!$B$5:$I$1048576,8,0),"")</f>
        <v/>
      </c>
      <c r="AJ268" s="22"/>
      <c r="AK268" s="17" cm="1">
        <f t="array" ref="AK268">MAX(IF('DEKAT AIR'!$B$5:$B$1048576='Data Training 2022'!B268,'DEKAT AIR'!$H$5:$H$1048576))</f>
        <v>0</v>
      </c>
      <c r="AL268" s="22" t="str">
        <f>IFERROR(VLOOKUP(B268,'DEKAT AIR'!$B$5:$I$1048576,8,0),"")</f>
        <v/>
      </c>
      <c r="AM268" s="22"/>
      <c r="AN268" s="17" cm="1">
        <f t="array" ref="AN268">MAX(IF(KETINGGIAN!$B$5:$B$1048576='Data Training 2022'!B268,KETINGGIAN!$H$5:$H$1048576))</f>
        <v>0</v>
      </c>
      <c r="AO268" s="22" t="str">
        <f>IFERROR(VLOOKUP(B268,KETINGGIAN!$B$5:$I$1048576,8,0),"")</f>
        <v/>
      </c>
      <c r="AP268" s="22"/>
      <c r="AQ268" s="22"/>
      <c r="AR268" s="22"/>
      <c r="AS268" s="22"/>
      <c r="AT268" s="17" cm="1">
        <f t="array" ref="AT268">MAX(IF(TOOLSKEEPER!$B$5:$B$1048576='Data Training 2022'!B268,TOOLSKEEPER!$H$5:$H$1048576))</f>
        <v>0</v>
      </c>
      <c r="AU268" s="22" t="str">
        <f>IFERROR(VLOOKUP(B268,TOOLSKEEPER!$B$5:$I$1048576,8,0),"")</f>
        <v/>
      </c>
    </row>
    <row r="269" spans="1:47">
      <c r="A269" s="22">
        <f t="shared" si="19"/>
        <v>264</v>
      </c>
      <c r="B269" s="21" t="str">
        <f t="shared" si="20"/>
        <v>80002381</v>
      </c>
      <c r="C269" s="21" t="s">
        <v>3056</v>
      </c>
      <c r="D269" s="22"/>
      <c r="E269" s="22" t="s">
        <v>3057</v>
      </c>
      <c r="F269" s="22" t="s">
        <v>1255</v>
      </c>
      <c r="G269" s="22" t="s">
        <v>830</v>
      </c>
      <c r="H269" s="22" t="s">
        <v>328</v>
      </c>
      <c r="I269" s="22" t="s">
        <v>4024</v>
      </c>
      <c r="J269" s="22"/>
      <c r="K269" s="21" t="s">
        <v>4002</v>
      </c>
      <c r="L269" s="21" t="s">
        <v>280</v>
      </c>
      <c r="M269" s="21" t="s">
        <v>4003</v>
      </c>
      <c r="N269" s="21"/>
      <c r="O269" s="17" t="str">
        <f>IFERROR(VLOOKUP(B269,POP!$B$5:$I$1048576,7,0),"")</f>
        <v/>
      </c>
      <c r="P269" s="17" t="str">
        <f>IFERROR(VLOOKUP(B269,POM!$B$5:$I$1048576,7,0),"")</f>
        <v/>
      </c>
      <c r="Q269" s="10" t="str">
        <f>IFERROR(VLOOKUP(B269,POU!$B$5:$I$1048576,7,0),"")</f>
        <v/>
      </c>
      <c r="R269" s="21" t="str">
        <f t="shared" si="21"/>
        <v/>
      </c>
      <c r="S269" s="17" t="str">
        <f>IFERROR(VLOOKUP(B269,'PEMBEKALAN POP'!$B$5:$I$1048576,7,0),"")</f>
        <v/>
      </c>
      <c r="T269" s="22" t="str">
        <f>IFERROR(VLOOKUP(B269,'PEMBEKALAN POP'!$B$5:$I$1048576,8,0),"")</f>
        <v/>
      </c>
      <c r="U269" s="21" t="s">
        <v>3994</v>
      </c>
      <c r="V269" s="17" t="e" cm="1">
        <f t="array" ref="V269">MAX(IF(INDUKSI!$B$5:$B$1048576='Data Training 2022'!B269,INDUKSI!$H$5:$H$1048576))</f>
        <v>#N/A</v>
      </c>
      <c r="W269" s="22" t="str">
        <f>IFERROR(VLOOKUP(B269,INDUKSI!$B$5:$I$1048576,8,0),"")</f>
        <v>LULUS</v>
      </c>
      <c r="X269" s="21" t="s">
        <v>3994</v>
      </c>
      <c r="Y269" s="17" cm="1">
        <f t="array" ref="Y269">MAX(IF(REINDUKSI!$B$5:$B$1048576='Data Training 2022'!B269,REINDUKSI!$H$5:$H$1048576))</f>
        <v>44763</v>
      </c>
      <c r="Z269" s="22" t="str">
        <f>IFERROR(VLOOKUP(B269,REINDUKSI!$B$5:$I$1048576,8,0),"")</f>
        <v>LULUS</v>
      </c>
      <c r="AA269" s="22" t="str">
        <f t="shared" si="22"/>
        <v>TARGET</v>
      </c>
      <c r="AB269" s="17" cm="1">
        <f t="array" ref="AB269">MAX(IF(BSA!$B$5:$B$1048576='Data Training 2022'!B269,BSA!$H$5:$H$1048576))</f>
        <v>0</v>
      </c>
      <c r="AC269" s="22" t="str">
        <f>IFERROR(VLOOKUP(B269,BSA!$B$5:$I$1048576,8,0),"")</f>
        <v/>
      </c>
      <c r="AD269" s="22" t="s">
        <v>3994</v>
      </c>
      <c r="AE269" s="22"/>
      <c r="AF269" s="22"/>
      <c r="AG269" s="22" t="str">
        <f t="shared" si="23"/>
        <v>TARGET</v>
      </c>
      <c r="AH269" s="17" cm="1">
        <f t="array" ref="AH269">MAX(IF(ISOLASI!$B$5:$B$1048576='Data Training 2022'!B269,ISOLASI!$H$5:$H$1048576))</f>
        <v>44632</v>
      </c>
      <c r="AI269" s="22" t="str">
        <f>IFERROR(VLOOKUP(B269,ISOLASI!$B$5:$I$1048576,8,0),"")</f>
        <v>LULUS</v>
      </c>
      <c r="AJ269" s="22"/>
      <c r="AK269" s="17" cm="1">
        <f t="array" ref="AK269">MAX(IF('DEKAT AIR'!$B$5:$B$1048576='Data Training 2022'!B269,'DEKAT AIR'!$H$5:$H$1048576))</f>
        <v>0</v>
      </c>
      <c r="AL269" s="22" t="str">
        <f>IFERROR(VLOOKUP(B269,'DEKAT AIR'!$B$5:$I$1048576,8,0),"")</f>
        <v/>
      </c>
      <c r="AM269" s="22"/>
      <c r="AN269" s="17" cm="1">
        <f t="array" ref="AN269">MAX(IF(KETINGGIAN!$B$5:$B$1048576='Data Training 2022'!B269,KETINGGIAN!$H$5:$H$1048576))</f>
        <v>0</v>
      </c>
      <c r="AO269" s="22" t="str">
        <f>IFERROR(VLOOKUP(B269,KETINGGIAN!$B$5:$I$1048576,8,0),"")</f>
        <v/>
      </c>
      <c r="AP269" s="22"/>
      <c r="AQ269" s="22"/>
      <c r="AR269" s="22"/>
      <c r="AS269" s="22"/>
      <c r="AT269" s="17" cm="1">
        <f t="array" ref="AT269">MAX(IF(TOOLSKEEPER!$B$5:$B$1048576='Data Training 2022'!B269,TOOLSKEEPER!$H$5:$H$1048576))</f>
        <v>0</v>
      </c>
      <c r="AU269" s="22" t="str">
        <f>IFERROR(VLOOKUP(B269,TOOLSKEEPER!$B$5:$I$1048576,8,0),"")</f>
        <v/>
      </c>
    </row>
    <row r="270" spans="1:47">
      <c r="A270" s="22">
        <f t="shared" si="19"/>
        <v>265</v>
      </c>
      <c r="B270" s="21" t="str">
        <f t="shared" si="20"/>
        <v>80002390</v>
      </c>
      <c r="C270" s="21" t="s">
        <v>1940</v>
      </c>
      <c r="D270" s="22"/>
      <c r="E270" s="22" t="s">
        <v>4106</v>
      </c>
      <c r="F270" s="22" t="s">
        <v>1255</v>
      </c>
      <c r="G270" s="22" t="s">
        <v>830</v>
      </c>
      <c r="H270" s="22" t="s">
        <v>328</v>
      </c>
      <c r="I270" s="22" t="s">
        <v>4028</v>
      </c>
      <c r="J270" s="22"/>
      <c r="K270" s="21" t="s">
        <v>4002</v>
      </c>
      <c r="L270" s="21" t="s">
        <v>280</v>
      </c>
      <c r="M270" s="21" t="s">
        <v>4003</v>
      </c>
      <c r="N270" s="21"/>
      <c r="O270" s="17" t="str">
        <f>IFERROR(VLOOKUP(B270,POP!$B$5:$I$1048576,7,0),"")</f>
        <v/>
      </c>
      <c r="P270" s="17" t="str">
        <f>IFERROR(VLOOKUP(B270,POM!$B$5:$I$1048576,7,0),"")</f>
        <v/>
      </c>
      <c r="Q270" s="10" t="str">
        <f>IFERROR(VLOOKUP(B270,POU!$B$5:$I$1048576,7,0),"")</f>
        <v/>
      </c>
      <c r="R270" s="21" t="str">
        <f t="shared" si="21"/>
        <v/>
      </c>
      <c r="S270" s="17" t="str">
        <f>IFERROR(VLOOKUP(B270,'PEMBEKALAN POP'!$B$5:$I$1048576,7,0),"")</f>
        <v/>
      </c>
      <c r="T270" s="22" t="str">
        <f>IFERROR(VLOOKUP(B270,'PEMBEKALAN POP'!$B$5:$I$1048576,8,0),"")</f>
        <v/>
      </c>
      <c r="U270" s="21" t="s">
        <v>3994</v>
      </c>
      <c r="V270" s="17" t="e" cm="1">
        <f t="array" ref="V270">MAX(IF(INDUKSI!$B$5:$B$1048576='Data Training 2022'!B270,INDUKSI!$H$5:$H$1048576))</f>
        <v>#N/A</v>
      </c>
      <c r="W270" s="22" t="str">
        <f>IFERROR(VLOOKUP(B270,INDUKSI!$B$5:$I$1048576,8,0),"")</f>
        <v>LULUS</v>
      </c>
      <c r="X270" s="21" t="s">
        <v>3994</v>
      </c>
      <c r="Y270" s="17" cm="1">
        <f t="array" ref="Y270">MAX(IF(REINDUKSI!$B$5:$B$1048576='Data Training 2022'!B270,REINDUKSI!$H$5:$H$1048576))</f>
        <v>44630</v>
      </c>
      <c r="Z270" s="22" t="str">
        <f>IFERROR(VLOOKUP(B270,REINDUKSI!$B$5:$I$1048576,8,0),"")</f>
        <v>LULUS</v>
      </c>
      <c r="AA270" s="22" t="str">
        <f t="shared" si="22"/>
        <v>TARGET</v>
      </c>
      <c r="AB270" s="17" cm="1">
        <f t="array" ref="AB270">MAX(IF(BSA!$B$5:$B$1048576='Data Training 2022'!B270,BSA!$H$5:$H$1048576))</f>
        <v>0</v>
      </c>
      <c r="AC270" s="22" t="str">
        <f>IFERROR(VLOOKUP(B270,BSA!$B$5:$I$1048576,8,0),"")</f>
        <v/>
      </c>
      <c r="AD270" s="22" t="s">
        <v>3994</v>
      </c>
      <c r="AE270" s="22"/>
      <c r="AF270" s="22"/>
      <c r="AG270" s="22" t="str">
        <f t="shared" si="23"/>
        <v>TARGET</v>
      </c>
      <c r="AH270" s="17" cm="1">
        <f t="array" ref="AH270">MAX(IF(ISOLASI!$B$5:$B$1048576='Data Training 2022'!B270,ISOLASI!$H$5:$H$1048576))</f>
        <v>44548</v>
      </c>
      <c r="AI270" s="22" t="str">
        <f>IFERROR(VLOOKUP(B270,ISOLASI!$B$5:$I$1048576,8,0),"")</f>
        <v>LULUS</v>
      </c>
      <c r="AJ270" s="22"/>
      <c r="AK270" s="17" cm="1">
        <f t="array" ref="AK270">MAX(IF('DEKAT AIR'!$B$5:$B$1048576='Data Training 2022'!B270,'DEKAT AIR'!$H$5:$H$1048576))</f>
        <v>0</v>
      </c>
      <c r="AL270" s="22" t="str">
        <f>IFERROR(VLOOKUP(B270,'DEKAT AIR'!$B$5:$I$1048576,8,0),"")</f>
        <v/>
      </c>
      <c r="AM270" s="22"/>
      <c r="AN270" s="17" cm="1">
        <f t="array" ref="AN270">MAX(IF(KETINGGIAN!$B$5:$B$1048576='Data Training 2022'!B270,KETINGGIAN!$H$5:$H$1048576))</f>
        <v>0</v>
      </c>
      <c r="AO270" s="22" t="str">
        <f>IFERROR(VLOOKUP(B270,KETINGGIAN!$B$5:$I$1048576,8,0),"")</f>
        <v/>
      </c>
      <c r="AP270" s="22"/>
      <c r="AQ270" s="22"/>
      <c r="AR270" s="22"/>
      <c r="AS270" s="22"/>
      <c r="AT270" s="17" cm="1">
        <f t="array" ref="AT270">MAX(IF(TOOLSKEEPER!$B$5:$B$1048576='Data Training 2022'!B270,TOOLSKEEPER!$H$5:$H$1048576))</f>
        <v>0</v>
      </c>
      <c r="AU270" s="22" t="str">
        <f>IFERROR(VLOOKUP(B270,TOOLSKEEPER!$B$5:$I$1048576,8,0),"")</f>
        <v/>
      </c>
    </row>
    <row r="271" spans="1:47">
      <c r="A271" s="22">
        <f t="shared" si="19"/>
        <v>266</v>
      </c>
      <c r="B271" s="21" t="str">
        <f t="shared" si="20"/>
        <v>80002391</v>
      </c>
      <c r="C271" s="21" t="s">
        <v>1414</v>
      </c>
      <c r="D271" s="22"/>
      <c r="E271" s="22" t="s">
        <v>4107</v>
      </c>
      <c r="F271" s="22" t="s">
        <v>1255</v>
      </c>
      <c r="G271" s="22" t="s">
        <v>830</v>
      </c>
      <c r="H271" s="22" t="s">
        <v>328</v>
      </c>
      <c r="I271" s="22" t="s">
        <v>4028</v>
      </c>
      <c r="J271" s="22"/>
      <c r="K271" s="21" t="s">
        <v>4002</v>
      </c>
      <c r="L271" s="21" t="s">
        <v>280</v>
      </c>
      <c r="M271" s="21" t="s">
        <v>4003</v>
      </c>
      <c r="N271" s="21"/>
      <c r="O271" s="17" t="str">
        <f>IFERROR(VLOOKUP(B271,POP!$B$5:$I$1048576,7,0),"")</f>
        <v/>
      </c>
      <c r="P271" s="17" t="str">
        <f>IFERROR(VLOOKUP(B271,POM!$B$5:$I$1048576,7,0),"")</f>
        <v/>
      </c>
      <c r="Q271" s="10" t="str">
        <f>IFERROR(VLOOKUP(B271,POU!$B$5:$I$1048576,7,0),"")</f>
        <v/>
      </c>
      <c r="R271" s="21" t="str">
        <f t="shared" si="21"/>
        <v/>
      </c>
      <c r="S271" s="17" t="str">
        <f>IFERROR(VLOOKUP(B271,'PEMBEKALAN POP'!$B$5:$I$1048576,7,0),"")</f>
        <v/>
      </c>
      <c r="T271" s="22" t="str">
        <f>IFERROR(VLOOKUP(B271,'PEMBEKALAN POP'!$B$5:$I$1048576,8,0),"")</f>
        <v/>
      </c>
      <c r="U271" s="21" t="s">
        <v>3994</v>
      </c>
      <c r="V271" s="17" t="e" cm="1">
        <f t="array" ref="V271">MAX(IF(INDUKSI!$B$5:$B$1048576='Data Training 2022'!B271,INDUKSI!$H$5:$H$1048576))</f>
        <v>#N/A</v>
      </c>
      <c r="W271" s="22" t="str">
        <f>IFERROR(VLOOKUP(B271,INDUKSI!$B$5:$I$1048576,8,0),"")</f>
        <v>LULUS</v>
      </c>
      <c r="X271" s="21" t="s">
        <v>3994</v>
      </c>
      <c r="Y271" s="17" cm="1">
        <f t="array" ref="Y271">MAX(IF(REINDUKSI!$B$5:$B$1048576='Data Training 2022'!B271,REINDUKSI!$H$5:$H$1048576))</f>
        <v>44754</v>
      </c>
      <c r="Z271" s="22" t="str">
        <f>IFERROR(VLOOKUP(B271,REINDUKSI!$B$5:$I$1048576,8,0),"")</f>
        <v>LULUS</v>
      </c>
      <c r="AA271" s="22" t="str">
        <f t="shared" si="22"/>
        <v>TARGET</v>
      </c>
      <c r="AB271" s="17" cm="1">
        <f t="array" ref="AB271">MAX(IF(BSA!$B$5:$B$1048576='Data Training 2022'!B271,BSA!$H$5:$H$1048576))</f>
        <v>0</v>
      </c>
      <c r="AC271" s="22" t="str">
        <f>IFERROR(VLOOKUP(B271,BSA!$B$5:$I$1048576,8,0),"")</f>
        <v/>
      </c>
      <c r="AD271" s="22" t="s">
        <v>3994</v>
      </c>
      <c r="AE271" s="22"/>
      <c r="AF271" s="22"/>
      <c r="AG271" s="22" t="str">
        <f t="shared" si="23"/>
        <v>TARGET</v>
      </c>
      <c r="AH271" s="17" cm="1">
        <f t="array" ref="AH271">MAX(IF(ISOLASI!$B$5:$B$1048576='Data Training 2022'!B271,ISOLASI!$H$5:$H$1048576))</f>
        <v>0</v>
      </c>
      <c r="AI271" s="22" t="str">
        <f>IFERROR(VLOOKUP(B271,ISOLASI!$B$5:$I$1048576,8,0),"")</f>
        <v/>
      </c>
      <c r="AJ271" s="22"/>
      <c r="AK271" s="17" cm="1">
        <f t="array" ref="AK271">MAX(IF('DEKAT AIR'!$B$5:$B$1048576='Data Training 2022'!B271,'DEKAT AIR'!$H$5:$H$1048576))</f>
        <v>0</v>
      </c>
      <c r="AL271" s="22" t="str">
        <f>IFERROR(VLOOKUP(B271,'DEKAT AIR'!$B$5:$I$1048576,8,0),"")</f>
        <v/>
      </c>
      <c r="AM271" s="22" t="s">
        <v>3994</v>
      </c>
      <c r="AN271" s="17" cm="1">
        <f t="array" ref="AN271">MAX(IF(KETINGGIAN!$B$5:$B$1048576='Data Training 2022'!B271,KETINGGIAN!$H$5:$H$1048576))</f>
        <v>44758</v>
      </c>
      <c r="AO271" s="22" t="str">
        <f>IFERROR(VLOOKUP(B271,KETINGGIAN!$B$5:$I$1048576,8,0),"")</f>
        <v>LULUS</v>
      </c>
      <c r="AP271" s="22"/>
      <c r="AQ271" s="22"/>
      <c r="AR271" s="22"/>
      <c r="AS271" s="22"/>
      <c r="AT271" s="17" cm="1">
        <f t="array" ref="AT271">MAX(IF(TOOLSKEEPER!$B$5:$B$1048576='Data Training 2022'!B271,TOOLSKEEPER!$H$5:$H$1048576))</f>
        <v>0</v>
      </c>
      <c r="AU271" s="22" t="str">
        <f>IFERROR(VLOOKUP(B271,TOOLSKEEPER!$B$5:$I$1048576,8,0),"")</f>
        <v/>
      </c>
    </row>
    <row r="272" spans="1:47">
      <c r="A272" s="22">
        <f t="shared" ref="A272:A335" si="24">A271+1</f>
        <v>267</v>
      </c>
      <c r="B272" s="21" t="str">
        <f t="shared" si="20"/>
        <v>80002393</v>
      </c>
      <c r="C272" s="21" t="s">
        <v>2448</v>
      </c>
      <c r="D272" s="22"/>
      <c r="E272" s="22" t="s">
        <v>2449</v>
      </c>
      <c r="F272" s="22" t="s">
        <v>1255</v>
      </c>
      <c r="G272" s="22" t="s">
        <v>830</v>
      </c>
      <c r="H272" s="22" t="s">
        <v>328</v>
      </c>
      <c r="I272" s="22" t="s">
        <v>4024</v>
      </c>
      <c r="J272" s="22"/>
      <c r="K272" s="21" t="s">
        <v>4002</v>
      </c>
      <c r="L272" s="21" t="s">
        <v>280</v>
      </c>
      <c r="M272" s="21" t="s">
        <v>4003</v>
      </c>
      <c r="N272" s="21"/>
      <c r="O272" s="17" t="str">
        <f>IFERROR(VLOOKUP(B272,POP!$B$5:$I$1048576,7,0),"")</f>
        <v/>
      </c>
      <c r="P272" s="17" t="str">
        <f>IFERROR(VLOOKUP(B272,POM!$B$5:$I$1048576,7,0),"")</f>
        <v/>
      </c>
      <c r="Q272" s="10" t="str">
        <f>IFERROR(VLOOKUP(B272,POU!$B$5:$I$1048576,7,0),"")</f>
        <v/>
      </c>
      <c r="R272" s="21" t="str">
        <f t="shared" si="21"/>
        <v/>
      </c>
      <c r="S272" s="17" t="str">
        <f>IFERROR(VLOOKUP(B272,'PEMBEKALAN POP'!$B$5:$I$1048576,7,0),"")</f>
        <v/>
      </c>
      <c r="T272" s="22" t="str">
        <f>IFERROR(VLOOKUP(B272,'PEMBEKALAN POP'!$B$5:$I$1048576,8,0),"")</f>
        <v/>
      </c>
      <c r="U272" s="21" t="s">
        <v>3994</v>
      </c>
      <c r="V272" s="17" t="e" cm="1">
        <f t="array" ref="V272">MAX(IF(INDUKSI!$B$5:$B$1048576='Data Training 2022'!B272,INDUKSI!$H$5:$H$1048576))</f>
        <v>#N/A</v>
      </c>
      <c r="W272" s="22" t="str">
        <f>IFERROR(VLOOKUP(B272,INDUKSI!$B$5:$I$1048576,8,0),"")</f>
        <v>LULUS</v>
      </c>
      <c r="X272" s="21" t="s">
        <v>3994</v>
      </c>
      <c r="Y272" s="17" cm="1">
        <f t="array" ref="Y272">MAX(IF(REINDUKSI!$B$5:$B$1048576='Data Training 2022'!B272,REINDUKSI!$H$5:$H$1048576))</f>
        <v>44659</v>
      </c>
      <c r="Z272" s="22" t="str">
        <f>IFERROR(VLOOKUP(B272,REINDUKSI!$B$5:$I$1048576,8,0),"")</f>
        <v>LULUS</v>
      </c>
      <c r="AA272" s="22" t="str">
        <f t="shared" si="22"/>
        <v>TARGET</v>
      </c>
      <c r="AB272" s="17" cm="1">
        <f t="array" ref="AB272">MAX(IF(BSA!$B$5:$B$1048576='Data Training 2022'!B272,BSA!$H$5:$H$1048576))</f>
        <v>0</v>
      </c>
      <c r="AC272" s="22" t="str">
        <f>IFERROR(VLOOKUP(B272,BSA!$B$5:$I$1048576,8,0),"")</f>
        <v/>
      </c>
      <c r="AD272" s="22" t="s">
        <v>3994</v>
      </c>
      <c r="AE272" s="22"/>
      <c r="AF272" s="22"/>
      <c r="AG272" s="22" t="str">
        <f t="shared" si="23"/>
        <v>TARGET</v>
      </c>
      <c r="AH272" s="17" cm="1">
        <f t="array" ref="AH272">MAX(IF(ISOLASI!$B$5:$B$1048576='Data Training 2022'!B272,ISOLASI!$H$5:$H$1048576))</f>
        <v>0</v>
      </c>
      <c r="AI272" s="22" t="str">
        <f>IFERROR(VLOOKUP(B272,ISOLASI!$B$5:$I$1048576,8,0),"")</f>
        <v/>
      </c>
      <c r="AJ272" s="22" t="s">
        <v>3994</v>
      </c>
      <c r="AK272" s="17" cm="1">
        <f t="array" ref="AK272">MAX(IF('DEKAT AIR'!$B$5:$B$1048576='Data Training 2022'!B272,'DEKAT AIR'!$H$5:$H$1048576))</f>
        <v>44604</v>
      </c>
      <c r="AL272" s="22" t="str">
        <f>IFERROR(VLOOKUP(B272,'DEKAT AIR'!$B$5:$I$1048576,8,0),"")</f>
        <v>LULUS</v>
      </c>
      <c r="AM272" s="22"/>
      <c r="AN272" s="17" cm="1">
        <f t="array" ref="AN272">MAX(IF(KETINGGIAN!$B$5:$B$1048576='Data Training 2022'!B272,KETINGGIAN!$H$5:$H$1048576))</f>
        <v>0</v>
      </c>
      <c r="AO272" s="22" t="str">
        <f>IFERROR(VLOOKUP(B272,KETINGGIAN!$B$5:$I$1048576,8,0),"")</f>
        <v/>
      </c>
      <c r="AP272" s="22"/>
      <c r="AQ272" s="22"/>
      <c r="AR272" s="22"/>
      <c r="AS272" s="22"/>
      <c r="AT272" s="17" cm="1">
        <f t="array" ref="AT272">MAX(IF(TOOLSKEEPER!$B$5:$B$1048576='Data Training 2022'!B272,TOOLSKEEPER!$H$5:$H$1048576))</f>
        <v>0</v>
      </c>
      <c r="AU272" s="22" t="str">
        <f>IFERROR(VLOOKUP(B272,TOOLSKEEPER!$B$5:$I$1048576,8,0),"")</f>
        <v/>
      </c>
    </row>
    <row r="273" spans="1:47">
      <c r="A273" s="22">
        <f t="shared" si="24"/>
        <v>268</v>
      </c>
      <c r="B273" s="21" t="str">
        <f t="shared" si="20"/>
        <v>80002396</v>
      </c>
      <c r="C273" s="21" t="s">
        <v>2214</v>
      </c>
      <c r="D273" s="22"/>
      <c r="E273" s="22" t="s">
        <v>2215</v>
      </c>
      <c r="F273" s="22" t="s">
        <v>1255</v>
      </c>
      <c r="G273" s="22" t="s">
        <v>830</v>
      </c>
      <c r="H273" s="22" t="s">
        <v>328</v>
      </c>
      <c r="I273" s="22" t="s">
        <v>4028</v>
      </c>
      <c r="J273" s="22"/>
      <c r="K273" s="21" t="s">
        <v>4002</v>
      </c>
      <c r="L273" s="21" t="s">
        <v>280</v>
      </c>
      <c r="M273" s="21" t="s">
        <v>4003</v>
      </c>
      <c r="N273" s="21"/>
      <c r="O273" s="17" t="str">
        <f>IFERROR(VLOOKUP(B273,POP!$B$5:$I$1048576,7,0),"")</f>
        <v/>
      </c>
      <c r="P273" s="17" t="str">
        <f>IFERROR(VLOOKUP(B273,POM!$B$5:$I$1048576,7,0),"")</f>
        <v/>
      </c>
      <c r="Q273" s="10" t="str">
        <f>IFERROR(VLOOKUP(B273,POU!$B$5:$I$1048576,7,0),"")</f>
        <v/>
      </c>
      <c r="R273" s="21" t="str">
        <f t="shared" si="21"/>
        <v/>
      </c>
      <c r="S273" s="17" t="str">
        <f>IFERROR(VLOOKUP(B273,'PEMBEKALAN POP'!$B$5:$I$1048576,7,0),"")</f>
        <v/>
      </c>
      <c r="T273" s="22" t="str">
        <f>IFERROR(VLOOKUP(B273,'PEMBEKALAN POP'!$B$5:$I$1048576,8,0),"")</f>
        <v/>
      </c>
      <c r="U273" s="21" t="s">
        <v>3994</v>
      </c>
      <c r="V273" s="17" t="e" cm="1">
        <f t="array" ref="V273">MAX(IF(INDUKSI!$B$5:$B$1048576='Data Training 2022'!B273,INDUKSI!$H$5:$H$1048576))</f>
        <v>#N/A</v>
      </c>
      <c r="W273" s="22" t="str">
        <f>IFERROR(VLOOKUP(B273,INDUKSI!$B$5:$I$1048576,8,0),"")</f>
        <v>LULUS</v>
      </c>
      <c r="X273" s="21" t="s">
        <v>3994</v>
      </c>
      <c r="Y273" s="17" cm="1">
        <f t="array" ref="Y273">MAX(IF(REINDUKSI!$B$5:$B$1048576='Data Training 2022'!B273,REINDUKSI!$H$5:$H$1048576))</f>
        <v>44720</v>
      </c>
      <c r="Z273" s="22" t="str">
        <f>IFERROR(VLOOKUP(B273,REINDUKSI!$B$5:$I$1048576,8,0),"")</f>
        <v>LULUS</v>
      </c>
      <c r="AA273" s="22" t="str">
        <f t="shared" si="22"/>
        <v>TARGET</v>
      </c>
      <c r="AB273" s="17" cm="1">
        <f t="array" ref="AB273">MAX(IF(BSA!$B$5:$B$1048576='Data Training 2022'!B273,BSA!$H$5:$H$1048576))</f>
        <v>0</v>
      </c>
      <c r="AC273" s="22" t="str">
        <f>IFERROR(VLOOKUP(B273,BSA!$B$5:$I$1048576,8,0),"")</f>
        <v/>
      </c>
      <c r="AD273" s="22" t="s">
        <v>3994</v>
      </c>
      <c r="AE273" s="22"/>
      <c r="AF273" s="22"/>
      <c r="AG273" s="22" t="str">
        <f t="shared" si="23"/>
        <v>TARGET</v>
      </c>
      <c r="AH273" s="17" cm="1">
        <f t="array" ref="AH273">MAX(IF(ISOLASI!$B$5:$B$1048576='Data Training 2022'!B273,ISOLASI!$H$5:$H$1048576))</f>
        <v>44516</v>
      </c>
      <c r="AI273" s="22" t="str">
        <f>IFERROR(VLOOKUP(B273,ISOLASI!$B$5:$I$1048576,8,0),"")</f>
        <v>LULUS</v>
      </c>
      <c r="AJ273" s="22"/>
      <c r="AK273" s="17" cm="1">
        <f t="array" ref="AK273">MAX(IF('DEKAT AIR'!$B$5:$B$1048576='Data Training 2022'!B273,'DEKAT AIR'!$H$5:$H$1048576))</f>
        <v>0</v>
      </c>
      <c r="AL273" s="22" t="str">
        <f>IFERROR(VLOOKUP(B273,'DEKAT AIR'!$B$5:$I$1048576,8,0),"")</f>
        <v/>
      </c>
      <c r="AM273" s="22"/>
      <c r="AN273" s="17" cm="1">
        <f t="array" ref="AN273">MAX(IF(KETINGGIAN!$B$5:$B$1048576='Data Training 2022'!B273,KETINGGIAN!$H$5:$H$1048576))</f>
        <v>0</v>
      </c>
      <c r="AO273" s="22" t="str">
        <f>IFERROR(VLOOKUP(B273,KETINGGIAN!$B$5:$I$1048576,8,0),"")</f>
        <v/>
      </c>
      <c r="AP273" s="22"/>
      <c r="AQ273" s="22"/>
      <c r="AR273" s="22"/>
      <c r="AS273" s="22"/>
      <c r="AT273" s="17" cm="1">
        <f t="array" ref="AT273">MAX(IF(TOOLSKEEPER!$B$5:$B$1048576='Data Training 2022'!B273,TOOLSKEEPER!$H$5:$H$1048576))</f>
        <v>0</v>
      </c>
      <c r="AU273" s="22" t="str">
        <f>IFERROR(VLOOKUP(B273,TOOLSKEEPER!$B$5:$I$1048576,8,0),"")</f>
        <v/>
      </c>
    </row>
    <row r="274" spans="1:47">
      <c r="A274" s="22">
        <f t="shared" si="24"/>
        <v>269</v>
      </c>
      <c r="B274" s="21" t="str">
        <f t="shared" si="20"/>
        <v>80002398</v>
      </c>
      <c r="C274" s="21" t="s">
        <v>2486</v>
      </c>
      <c r="D274" s="22"/>
      <c r="E274" s="22" t="s">
        <v>2487</v>
      </c>
      <c r="F274" s="22" t="s">
        <v>1255</v>
      </c>
      <c r="G274" s="22" t="s">
        <v>830</v>
      </c>
      <c r="H274" s="22" t="s">
        <v>328</v>
      </c>
      <c r="I274" s="22" t="s">
        <v>4028</v>
      </c>
      <c r="J274" s="22"/>
      <c r="K274" s="21" t="s">
        <v>4002</v>
      </c>
      <c r="L274" s="21" t="s">
        <v>280</v>
      </c>
      <c r="M274" s="21" t="s">
        <v>4003</v>
      </c>
      <c r="N274" s="21"/>
      <c r="O274" s="17" t="str">
        <f>IFERROR(VLOOKUP(B274,POP!$B$5:$I$1048576,7,0),"")</f>
        <v/>
      </c>
      <c r="P274" s="17" t="str">
        <f>IFERROR(VLOOKUP(B274,POM!$B$5:$I$1048576,7,0),"")</f>
        <v/>
      </c>
      <c r="Q274" s="10" t="str">
        <f>IFERROR(VLOOKUP(B274,POU!$B$5:$I$1048576,7,0),"")</f>
        <v/>
      </c>
      <c r="R274" s="21" t="str">
        <f t="shared" si="21"/>
        <v/>
      </c>
      <c r="S274" s="17" t="str">
        <f>IFERROR(VLOOKUP(B274,'PEMBEKALAN POP'!$B$5:$I$1048576,7,0),"")</f>
        <v/>
      </c>
      <c r="T274" s="22" t="str">
        <f>IFERROR(VLOOKUP(B274,'PEMBEKALAN POP'!$B$5:$I$1048576,8,0),"")</f>
        <v/>
      </c>
      <c r="U274" s="21" t="s">
        <v>3994</v>
      </c>
      <c r="V274" s="17" t="e" cm="1">
        <f t="array" ref="V274">MAX(IF(INDUKSI!$B$5:$B$1048576='Data Training 2022'!B274,INDUKSI!$H$5:$H$1048576))</f>
        <v>#N/A</v>
      </c>
      <c r="W274" s="22" t="str">
        <f>IFERROR(VLOOKUP(B274,INDUKSI!$B$5:$I$1048576,8,0),"")</f>
        <v>LULUS</v>
      </c>
      <c r="X274" s="21" t="s">
        <v>3994</v>
      </c>
      <c r="Y274" s="17" cm="1">
        <f t="array" ref="Y274">MAX(IF(REINDUKSI!$B$5:$B$1048576='Data Training 2022'!B274,REINDUKSI!$H$5:$H$1048576))</f>
        <v>44765</v>
      </c>
      <c r="Z274" s="22" t="str">
        <f>IFERROR(VLOOKUP(B274,REINDUKSI!$B$5:$I$1048576,8,0),"")</f>
        <v>LULUS</v>
      </c>
      <c r="AA274" s="22" t="str">
        <f t="shared" si="22"/>
        <v>TARGET</v>
      </c>
      <c r="AB274" s="17" cm="1">
        <f t="array" ref="AB274">MAX(IF(BSA!$B$5:$B$1048576='Data Training 2022'!B274,BSA!$H$5:$H$1048576))</f>
        <v>0</v>
      </c>
      <c r="AC274" s="22" t="str">
        <f>IFERROR(VLOOKUP(B274,BSA!$B$5:$I$1048576,8,0),"")</f>
        <v/>
      </c>
      <c r="AD274" s="22" t="s">
        <v>3994</v>
      </c>
      <c r="AE274" s="22"/>
      <c r="AF274" s="22"/>
      <c r="AG274" s="22" t="str">
        <f t="shared" si="23"/>
        <v>TARGET</v>
      </c>
      <c r="AH274" s="17" cm="1">
        <f t="array" ref="AH274">MAX(IF(ISOLASI!$B$5:$B$1048576='Data Training 2022'!B274,ISOLASI!$H$5:$H$1048576))</f>
        <v>0</v>
      </c>
      <c r="AI274" s="22" t="str">
        <f>IFERROR(VLOOKUP(B274,ISOLASI!$B$5:$I$1048576,8,0),"")</f>
        <v/>
      </c>
      <c r="AJ274" s="22"/>
      <c r="AK274" s="17" cm="1">
        <f t="array" ref="AK274">MAX(IF('DEKAT AIR'!$B$5:$B$1048576='Data Training 2022'!B274,'DEKAT AIR'!$H$5:$H$1048576))</f>
        <v>0</v>
      </c>
      <c r="AL274" s="22" t="str">
        <f>IFERROR(VLOOKUP(B274,'DEKAT AIR'!$B$5:$I$1048576,8,0),"")</f>
        <v/>
      </c>
      <c r="AM274" s="22"/>
      <c r="AN274" s="17" cm="1">
        <f t="array" ref="AN274">MAX(IF(KETINGGIAN!$B$5:$B$1048576='Data Training 2022'!B274,KETINGGIAN!$H$5:$H$1048576))</f>
        <v>0</v>
      </c>
      <c r="AO274" s="22" t="str">
        <f>IFERROR(VLOOKUP(B274,KETINGGIAN!$B$5:$I$1048576,8,0),"")</f>
        <v/>
      </c>
      <c r="AP274" s="22"/>
      <c r="AQ274" s="22"/>
      <c r="AR274" s="22"/>
      <c r="AS274" s="22"/>
      <c r="AT274" s="17" cm="1">
        <f t="array" ref="AT274">MAX(IF(TOOLSKEEPER!$B$5:$B$1048576='Data Training 2022'!B274,TOOLSKEEPER!$H$5:$H$1048576))</f>
        <v>0</v>
      </c>
      <c r="AU274" s="22" t="str">
        <f>IFERROR(VLOOKUP(B274,TOOLSKEEPER!$B$5:$I$1048576,8,0),"")</f>
        <v/>
      </c>
    </row>
    <row r="275" spans="1:47">
      <c r="A275" s="22">
        <f t="shared" si="24"/>
        <v>270</v>
      </c>
      <c r="B275" s="21" t="str">
        <f t="shared" si="20"/>
        <v>80002455</v>
      </c>
      <c r="C275" s="21" t="s">
        <v>3116</v>
      </c>
      <c r="D275" s="22"/>
      <c r="E275" s="22" t="s">
        <v>4108</v>
      </c>
      <c r="F275" s="22" t="s">
        <v>1255</v>
      </c>
      <c r="G275" s="22" t="s">
        <v>830</v>
      </c>
      <c r="H275" s="22" t="s">
        <v>328</v>
      </c>
      <c r="I275" s="22" t="s">
        <v>4028</v>
      </c>
      <c r="J275" s="22"/>
      <c r="K275" s="21" t="s">
        <v>4002</v>
      </c>
      <c r="L275" s="21" t="s">
        <v>280</v>
      </c>
      <c r="M275" s="21" t="s">
        <v>4003</v>
      </c>
      <c r="N275" s="21"/>
      <c r="O275" s="17" t="str">
        <f>IFERROR(VLOOKUP(B275,POP!$B$5:$I$1048576,7,0),"")</f>
        <v/>
      </c>
      <c r="P275" s="17" t="str">
        <f>IFERROR(VLOOKUP(B275,POM!$B$5:$I$1048576,7,0),"")</f>
        <v/>
      </c>
      <c r="Q275" s="10" t="str">
        <f>IFERROR(VLOOKUP(B275,POU!$B$5:$I$1048576,7,0),"")</f>
        <v/>
      </c>
      <c r="R275" s="21" t="str">
        <f t="shared" si="21"/>
        <v/>
      </c>
      <c r="S275" s="17" t="str">
        <f>IFERROR(VLOOKUP(B275,'PEMBEKALAN POP'!$B$5:$I$1048576,7,0),"")</f>
        <v/>
      </c>
      <c r="T275" s="22" t="str">
        <f>IFERROR(VLOOKUP(B275,'PEMBEKALAN POP'!$B$5:$I$1048576,8,0),"")</f>
        <v/>
      </c>
      <c r="U275" s="21" t="s">
        <v>3994</v>
      </c>
      <c r="V275" s="17" t="e" cm="1">
        <f t="array" ref="V275">MAX(IF(INDUKSI!$B$5:$B$1048576='Data Training 2022'!B275,INDUKSI!$H$5:$H$1048576))</f>
        <v>#N/A</v>
      </c>
      <c r="W275" s="22" t="str">
        <f>IFERROR(VLOOKUP(B275,INDUKSI!$B$5:$I$1048576,8,0),"")</f>
        <v>LULUS</v>
      </c>
      <c r="X275" s="21" t="s">
        <v>3994</v>
      </c>
      <c r="Y275" s="17" cm="1">
        <f t="array" ref="Y275">MAX(IF(REINDUKSI!$B$5:$B$1048576='Data Training 2022'!B275,REINDUKSI!$H$5:$H$1048576))</f>
        <v>0</v>
      </c>
      <c r="Z275" s="22" t="str">
        <f>IFERROR(VLOOKUP(B275,REINDUKSI!$B$5:$I$1048576,8,0),"")</f>
        <v/>
      </c>
      <c r="AA275" s="22" t="str">
        <f t="shared" si="22"/>
        <v>TARGET</v>
      </c>
      <c r="AB275" s="17" cm="1">
        <f t="array" ref="AB275">MAX(IF(BSA!$B$5:$B$1048576='Data Training 2022'!B275,BSA!$H$5:$H$1048576))</f>
        <v>0</v>
      </c>
      <c r="AC275" s="22" t="str">
        <f>IFERROR(VLOOKUP(B275,BSA!$B$5:$I$1048576,8,0),"")</f>
        <v/>
      </c>
      <c r="AD275" s="22" t="s">
        <v>3994</v>
      </c>
      <c r="AE275" s="22"/>
      <c r="AF275" s="22"/>
      <c r="AG275" s="22" t="str">
        <f t="shared" si="23"/>
        <v>TARGET</v>
      </c>
      <c r="AH275" s="17" cm="1">
        <f t="array" ref="AH275">MAX(IF(ISOLASI!$B$5:$B$1048576='Data Training 2022'!B275,ISOLASI!$H$5:$H$1048576))</f>
        <v>44548</v>
      </c>
      <c r="AI275" s="22" t="str">
        <f>IFERROR(VLOOKUP(B275,ISOLASI!$B$5:$I$1048576,8,0),"")</f>
        <v>LULUS</v>
      </c>
      <c r="AJ275" s="22"/>
      <c r="AK275" s="17" cm="1">
        <f t="array" ref="AK275">MAX(IF('DEKAT AIR'!$B$5:$B$1048576='Data Training 2022'!B275,'DEKAT AIR'!$H$5:$H$1048576))</f>
        <v>0</v>
      </c>
      <c r="AL275" s="22" t="str">
        <f>IFERROR(VLOOKUP(B275,'DEKAT AIR'!$B$5:$I$1048576,8,0),"")</f>
        <v/>
      </c>
      <c r="AM275" s="22"/>
      <c r="AN275" s="17" cm="1">
        <f t="array" ref="AN275">MAX(IF(KETINGGIAN!$B$5:$B$1048576='Data Training 2022'!B275,KETINGGIAN!$H$5:$H$1048576))</f>
        <v>0</v>
      </c>
      <c r="AO275" s="22" t="str">
        <f>IFERROR(VLOOKUP(B275,KETINGGIAN!$B$5:$I$1048576,8,0),"")</f>
        <v/>
      </c>
      <c r="AP275" s="22"/>
      <c r="AQ275" s="22"/>
      <c r="AR275" s="22"/>
      <c r="AS275" s="22"/>
      <c r="AT275" s="17" cm="1">
        <f t="array" ref="AT275">MAX(IF(TOOLSKEEPER!$B$5:$B$1048576='Data Training 2022'!B275,TOOLSKEEPER!$H$5:$H$1048576))</f>
        <v>0</v>
      </c>
      <c r="AU275" s="22" t="str">
        <f>IFERROR(VLOOKUP(B275,TOOLSKEEPER!$B$5:$I$1048576,8,0),"")</f>
        <v/>
      </c>
    </row>
    <row r="276" spans="1:47">
      <c r="A276" s="22">
        <f t="shared" si="24"/>
        <v>271</v>
      </c>
      <c r="B276" s="21" t="str">
        <f t="shared" si="20"/>
        <v>80002456</v>
      </c>
      <c r="C276" s="21" t="s">
        <v>1312</v>
      </c>
      <c r="D276" s="22"/>
      <c r="E276" s="22" t="s">
        <v>1313</v>
      </c>
      <c r="F276" s="22" t="s">
        <v>1255</v>
      </c>
      <c r="G276" s="22" t="s">
        <v>830</v>
      </c>
      <c r="H276" s="22" t="s">
        <v>328</v>
      </c>
      <c r="I276" s="22" t="s">
        <v>4028</v>
      </c>
      <c r="J276" s="22"/>
      <c r="K276" s="21" t="s">
        <v>4002</v>
      </c>
      <c r="L276" s="21" t="s">
        <v>280</v>
      </c>
      <c r="M276" s="21" t="s">
        <v>4003</v>
      </c>
      <c r="N276" s="21"/>
      <c r="O276" s="17" t="str">
        <f>IFERROR(VLOOKUP(B276,POP!$B$5:$I$1048576,7,0),"")</f>
        <v/>
      </c>
      <c r="P276" s="17" t="str">
        <f>IFERROR(VLOOKUP(B276,POM!$B$5:$I$1048576,7,0),"")</f>
        <v/>
      </c>
      <c r="Q276" s="10" t="str">
        <f>IFERROR(VLOOKUP(B276,POU!$B$5:$I$1048576,7,0),"")</f>
        <v/>
      </c>
      <c r="R276" s="21" t="str">
        <f t="shared" si="21"/>
        <v/>
      </c>
      <c r="S276" s="17" t="str">
        <f>IFERROR(VLOOKUP(B276,'PEMBEKALAN POP'!$B$5:$I$1048576,7,0),"")</f>
        <v/>
      </c>
      <c r="T276" s="22" t="str">
        <f>IFERROR(VLOOKUP(B276,'PEMBEKALAN POP'!$B$5:$I$1048576,8,0),"")</f>
        <v/>
      </c>
      <c r="U276" s="21" t="s">
        <v>3994</v>
      </c>
      <c r="V276" s="17" t="e" cm="1">
        <f t="array" ref="V276">MAX(IF(INDUKSI!$B$5:$B$1048576='Data Training 2022'!B276,INDUKSI!$H$5:$H$1048576))</f>
        <v>#N/A</v>
      </c>
      <c r="W276" s="22" t="str">
        <f>IFERROR(VLOOKUP(B276,INDUKSI!$B$5:$I$1048576,8,0),"")</f>
        <v>LULUS</v>
      </c>
      <c r="X276" s="21" t="s">
        <v>3994</v>
      </c>
      <c r="Y276" s="17" cm="1">
        <f t="array" ref="Y276">MAX(IF(REINDUKSI!$B$5:$B$1048576='Data Training 2022'!B276,REINDUKSI!$H$5:$H$1048576))</f>
        <v>0</v>
      </c>
      <c r="Z276" s="22" t="str">
        <f>IFERROR(VLOOKUP(B276,REINDUKSI!$B$5:$I$1048576,8,0),"")</f>
        <v/>
      </c>
      <c r="AA276" s="22" t="str">
        <f t="shared" si="22"/>
        <v>TARGET</v>
      </c>
      <c r="AB276" s="17" cm="1">
        <f t="array" ref="AB276">MAX(IF(BSA!$B$5:$B$1048576='Data Training 2022'!B276,BSA!$H$5:$H$1048576))</f>
        <v>0</v>
      </c>
      <c r="AC276" s="22" t="str">
        <f>IFERROR(VLOOKUP(B276,BSA!$B$5:$I$1048576,8,0),"")</f>
        <v/>
      </c>
      <c r="AD276" s="22" t="s">
        <v>3994</v>
      </c>
      <c r="AE276" s="22"/>
      <c r="AF276" s="22"/>
      <c r="AG276" s="22" t="str">
        <f t="shared" si="23"/>
        <v>TARGET</v>
      </c>
      <c r="AH276" s="17" cm="1">
        <f t="array" ref="AH276">MAX(IF(ISOLASI!$B$5:$B$1048576='Data Training 2022'!B276,ISOLASI!$H$5:$H$1048576))</f>
        <v>44548</v>
      </c>
      <c r="AI276" s="22" t="str">
        <f>IFERROR(VLOOKUP(B276,ISOLASI!$B$5:$I$1048576,8,0),"")</f>
        <v>LULUS</v>
      </c>
      <c r="AJ276" s="22"/>
      <c r="AK276" s="17" cm="1">
        <f t="array" ref="AK276">MAX(IF('DEKAT AIR'!$B$5:$B$1048576='Data Training 2022'!B276,'DEKAT AIR'!$H$5:$H$1048576))</f>
        <v>0</v>
      </c>
      <c r="AL276" s="22" t="str">
        <f>IFERROR(VLOOKUP(B276,'DEKAT AIR'!$B$5:$I$1048576,8,0),"")</f>
        <v/>
      </c>
      <c r="AM276" s="22"/>
      <c r="AN276" s="17" cm="1">
        <f t="array" ref="AN276">MAX(IF(KETINGGIAN!$B$5:$B$1048576='Data Training 2022'!B276,KETINGGIAN!$H$5:$H$1048576))</f>
        <v>0</v>
      </c>
      <c r="AO276" s="22" t="str">
        <f>IFERROR(VLOOKUP(B276,KETINGGIAN!$B$5:$I$1048576,8,0),"")</f>
        <v/>
      </c>
      <c r="AP276" s="22"/>
      <c r="AQ276" s="22"/>
      <c r="AR276" s="22"/>
      <c r="AS276" s="22"/>
      <c r="AT276" s="17" cm="1">
        <f t="array" ref="AT276">MAX(IF(TOOLSKEEPER!$B$5:$B$1048576='Data Training 2022'!B276,TOOLSKEEPER!$H$5:$H$1048576))</f>
        <v>0</v>
      </c>
      <c r="AU276" s="22" t="str">
        <f>IFERROR(VLOOKUP(B276,TOOLSKEEPER!$B$5:$I$1048576,8,0),"")</f>
        <v/>
      </c>
    </row>
    <row r="277" spans="1:47">
      <c r="A277" s="22">
        <f t="shared" si="24"/>
        <v>272</v>
      </c>
      <c r="B277" s="21" t="str">
        <f t="shared" si="20"/>
        <v>80002458</v>
      </c>
      <c r="C277" s="21" t="s">
        <v>3040</v>
      </c>
      <c r="D277" s="22"/>
      <c r="E277" s="22" t="s">
        <v>4105</v>
      </c>
      <c r="F277" s="22" t="s">
        <v>1255</v>
      </c>
      <c r="G277" s="22" t="s">
        <v>830</v>
      </c>
      <c r="H277" s="22" t="s">
        <v>328</v>
      </c>
      <c r="I277" s="22" t="s">
        <v>4028</v>
      </c>
      <c r="J277" s="22"/>
      <c r="K277" s="21" t="s">
        <v>4002</v>
      </c>
      <c r="L277" s="21" t="s">
        <v>280</v>
      </c>
      <c r="M277" s="21" t="s">
        <v>4003</v>
      </c>
      <c r="N277" s="21"/>
      <c r="O277" s="17" t="str">
        <f>IFERROR(VLOOKUP(B277,POP!$B$5:$I$1048576,7,0),"")</f>
        <v/>
      </c>
      <c r="P277" s="17" t="str">
        <f>IFERROR(VLOOKUP(B277,POM!$B$5:$I$1048576,7,0),"")</f>
        <v/>
      </c>
      <c r="Q277" s="10" t="str">
        <f>IFERROR(VLOOKUP(B277,POU!$B$5:$I$1048576,7,0),"")</f>
        <v/>
      </c>
      <c r="R277" s="21" t="str">
        <f t="shared" si="21"/>
        <v/>
      </c>
      <c r="S277" s="17" t="str">
        <f>IFERROR(VLOOKUP(B277,'PEMBEKALAN POP'!$B$5:$I$1048576,7,0),"")</f>
        <v/>
      </c>
      <c r="T277" s="22" t="str">
        <f>IFERROR(VLOOKUP(B277,'PEMBEKALAN POP'!$B$5:$I$1048576,8,0),"")</f>
        <v/>
      </c>
      <c r="U277" s="21" t="s">
        <v>3994</v>
      </c>
      <c r="V277" s="17" t="e" cm="1">
        <f t="array" ref="V277">MAX(IF(INDUKSI!$B$5:$B$1048576='Data Training 2022'!B277,INDUKSI!$H$5:$H$1048576))</f>
        <v>#N/A</v>
      </c>
      <c r="W277" s="22" t="str">
        <f>IFERROR(VLOOKUP(B277,INDUKSI!$B$5:$I$1048576,8,0),"")</f>
        <v>LULUS</v>
      </c>
      <c r="X277" s="21" t="s">
        <v>3994</v>
      </c>
      <c r="Y277" s="17" cm="1">
        <f t="array" ref="Y277">MAX(IF(REINDUKSI!$B$5:$B$1048576='Data Training 2022'!B277,REINDUKSI!$H$5:$H$1048576))</f>
        <v>0</v>
      </c>
      <c r="Z277" s="22" t="str">
        <f>IFERROR(VLOOKUP(B277,REINDUKSI!$B$5:$I$1048576,8,0),"")</f>
        <v/>
      </c>
      <c r="AA277" s="22" t="str">
        <f t="shared" si="22"/>
        <v>TARGET</v>
      </c>
      <c r="AB277" s="17" cm="1">
        <f t="array" ref="AB277">MAX(IF(BSA!$B$5:$B$1048576='Data Training 2022'!B277,BSA!$H$5:$H$1048576))</f>
        <v>0</v>
      </c>
      <c r="AC277" s="22" t="str">
        <f>IFERROR(VLOOKUP(B277,BSA!$B$5:$I$1048576,8,0),"")</f>
        <v/>
      </c>
      <c r="AD277" s="22" t="s">
        <v>3994</v>
      </c>
      <c r="AE277" s="22"/>
      <c r="AF277" s="22"/>
      <c r="AG277" s="22" t="str">
        <f t="shared" si="23"/>
        <v>TARGET</v>
      </c>
      <c r="AH277" s="17" cm="1">
        <f t="array" ref="AH277">MAX(IF(ISOLASI!$B$5:$B$1048576='Data Training 2022'!B277,ISOLASI!$H$5:$H$1048576))</f>
        <v>44548</v>
      </c>
      <c r="AI277" s="22" t="str">
        <f>IFERROR(VLOOKUP(B277,ISOLASI!$B$5:$I$1048576,8,0),"")</f>
        <v>LULUS</v>
      </c>
      <c r="AJ277" s="22"/>
      <c r="AK277" s="17" cm="1">
        <f t="array" ref="AK277">MAX(IF('DEKAT AIR'!$B$5:$B$1048576='Data Training 2022'!B277,'DEKAT AIR'!$H$5:$H$1048576))</f>
        <v>0</v>
      </c>
      <c r="AL277" s="22" t="str">
        <f>IFERROR(VLOOKUP(B277,'DEKAT AIR'!$B$5:$I$1048576,8,0),"")</f>
        <v/>
      </c>
      <c r="AM277" s="22"/>
      <c r="AN277" s="17" cm="1">
        <f t="array" ref="AN277">MAX(IF(KETINGGIAN!$B$5:$B$1048576='Data Training 2022'!B277,KETINGGIAN!$H$5:$H$1048576))</f>
        <v>0</v>
      </c>
      <c r="AO277" s="22" t="str">
        <f>IFERROR(VLOOKUP(B277,KETINGGIAN!$B$5:$I$1048576,8,0),"")</f>
        <v/>
      </c>
      <c r="AP277" s="22"/>
      <c r="AQ277" s="22"/>
      <c r="AR277" s="22"/>
      <c r="AS277" s="22"/>
      <c r="AT277" s="17" cm="1">
        <f t="array" ref="AT277">MAX(IF(TOOLSKEEPER!$B$5:$B$1048576='Data Training 2022'!B277,TOOLSKEEPER!$H$5:$H$1048576))</f>
        <v>0</v>
      </c>
      <c r="AU277" s="22" t="str">
        <f>IFERROR(VLOOKUP(B277,TOOLSKEEPER!$B$5:$I$1048576,8,0),"")</f>
        <v/>
      </c>
    </row>
    <row r="278" spans="1:47">
      <c r="A278" s="22">
        <f t="shared" si="24"/>
        <v>273</v>
      </c>
      <c r="B278" s="21" t="str">
        <f t="shared" si="20"/>
        <v>80002498</v>
      </c>
      <c r="C278" s="21" t="s">
        <v>2204</v>
      </c>
      <c r="D278" s="22"/>
      <c r="E278" s="22" t="s">
        <v>2205</v>
      </c>
      <c r="F278" s="22" t="s">
        <v>1255</v>
      </c>
      <c r="G278" s="22" t="s">
        <v>830</v>
      </c>
      <c r="H278" s="22" t="s">
        <v>328</v>
      </c>
      <c r="I278" s="22" t="s">
        <v>4028</v>
      </c>
      <c r="J278" s="22"/>
      <c r="K278" s="21" t="s">
        <v>4002</v>
      </c>
      <c r="L278" s="21" t="s">
        <v>280</v>
      </c>
      <c r="M278" s="21" t="s">
        <v>4003</v>
      </c>
      <c r="N278" s="21"/>
      <c r="O278" s="17" t="str">
        <f>IFERROR(VLOOKUP(B278,POP!$B$5:$I$1048576,7,0),"")</f>
        <v/>
      </c>
      <c r="P278" s="17" t="str">
        <f>IFERROR(VLOOKUP(B278,POM!$B$5:$I$1048576,7,0),"")</f>
        <v/>
      </c>
      <c r="Q278" s="10" t="str">
        <f>IFERROR(VLOOKUP(B278,POU!$B$5:$I$1048576,7,0),"")</f>
        <v/>
      </c>
      <c r="R278" s="21" t="str">
        <f t="shared" si="21"/>
        <v/>
      </c>
      <c r="S278" s="17" t="str">
        <f>IFERROR(VLOOKUP(B278,'PEMBEKALAN POP'!$B$5:$I$1048576,7,0),"")</f>
        <v/>
      </c>
      <c r="T278" s="22" t="str">
        <f>IFERROR(VLOOKUP(B278,'PEMBEKALAN POP'!$B$5:$I$1048576,8,0),"")</f>
        <v/>
      </c>
      <c r="U278" s="21" t="s">
        <v>3994</v>
      </c>
      <c r="V278" s="17" t="e" cm="1">
        <f t="array" ref="V278">MAX(IF(INDUKSI!$B$5:$B$1048576='Data Training 2022'!B278,INDUKSI!$H$5:$H$1048576))</f>
        <v>#N/A</v>
      </c>
      <c r="W278" s="22" t="str">
        <f>IFERROR(VLOOKUP(B278,INDUKSI!$B$5:$I$1048576,8,0),"")</f>
        <v>LULUS</v>
      </c>
      <c r="X278" s="21" t="s">
        <v>3994</v>
      </c>
      <c r="Y278" s="17" cm="1">
        <f t="array" ref="Y278">MAX(IF(REINDUKSI!$B$5:$B$1048576='Data Training 2022'!B278,REINDUKSI!$H$5:$H$1048576))</f>
        <v>44615</v>
      </c>
      <c r="Z278" s="22" t="str">
        <f>IFERROR(VLOOKUP(B278,REINDUKSI!$B$5:$I$1048576,8,0),"")</f>
        <v>LULUS</v>
      </c>
      <c r="AA278" s="22" t="str">
        <f t="shared" si="22"/>
        <v>TARGET</v>
      </c>
      <c r="AB278" s="17" cm="1">
        <f t="array" ref="AB278">MAX(IF(BSA!$B$5:$B$1048576='Data Training 2022'!B278,BSA!$H$5:$H$1048576))</f>
        <v>44776</v>
      </c>
      <c r="AC278" s="22" t="str">
        <f>IFERROR(VLOOKUP(B278,BSA!$B$5:$I$1048576,8,0),"")</f>
        <v>LULUS</v>
      </c>
      <c r="AD278" s="22" t="s">
        <v>3994</v>
      </c>
      <c r="AE278" s="22"/>
      <c r="AF278" s="22"/>
      <c r="AG278" s="22" t="str">
        <f t="shared" si="23"/>
        <v>TARGET</v>
      </c>
      <c r="AH278" s="17" cm="1">
        <f t="array" ref="AH278">MAX(IF(ISOLASI!$B$5:$B$1048576='Data Training 2022'!B278,ISOLASI!$H$5:$H$1048576))</f>
        <v>44527</v>
      </c>
      <c r="AI278" s="22" t="str">
        <f>IFERROR(VLOOKUP(B278,ISOLASI!$B$5:$I$1048576,8,0),"")</f>
        <v>LULUS</v>
      </c>
      <c r="AJ278" s="22"/>
      <c r="AK278" s="17" cm="1">
        <f t="array" ref="AK278">MAX(IF('DEKAT AIR'!$B$5:$B$1048576='Data Training 2022'!B278,'DEKAT AIR'!$H$5:$H$1048576))</f>
        <v>0</v>
      </c>
      <c r="AL278" s="22" t="str">
        <f>IFERROR(VLOOKUP(B278,'DEKAT AIR'!$B$5:$I$1048576,8,0),"")</f>
        <v/>
      </c>
      <c r="AM278" s="22"/>
      <c r="AN278" s="17" cm="1">
        <f t="array" ref="AN278">MAX(IF(KETINGGIAN!$B$5:$B$1048576='Data Training 2022'!B278,KETINGGIAN!$H$5:$H$1048576))</f>
        <v>0</v>
      </c>
      <c r="AO278" s="22" t="str">
        <f>IFERROR(VLOOKUP(B278,KETINGGIAN!$B$5:$I$1048576,8,0),"")</f>
        <v/>
      </c>
      <c r="AP278" s="22"/>
      <c r="AQ278" s="22"/>
      <c r="AR278" s="22"/>
      <c r="AS278" s="22"/>
      <c r="AT278" s="17" cm="1">
        <f t="array" ref="AT278">MAX(IF(TOOLSKEEPER!$B$5:$B$1048576='Data Training 2022'!B278,TOOLSKEEPER!$H$5:$H$1048576))</f>
        <v>0</v>
      </c>
      <c r="AU278" s="22" t="str">
        <f>IFERROR(VLOOKUP(B278,TOOLSKEEPER!$B$5:$I$1048576,8,0),"")</f>
        <v/>
      </c>
    </row>
    <row r="279" spans="1:47">
      <c r="A279" s="22">
        <f t="shared" si="24"/>
        <v>274</v>
      </c>
      <c r="B279" s="21" t="str">
        <f t="shared" si="20"/>
        <v>80002499</v>
      </c>
      <c r="C279" s="21" t="s">
        <v>2043</v>
      </c>
      <c r="D279" s="22"/>
      <c r="E279" s="22" t="s">
        <v>4109</v>
      </c>
      <c r="F279" s="22" t="s">
        <v>1255</v>
      </c>
      <c r="G279" s="22" t="s">
        <v>830</v>
      </c>
      <c r="H279" s="22" t="s">
        <v>328</v>
      </c>
      <c r="I279" s="22" t="s">
        <v>4024</v>
      </c>
      <c r="J279" s="22"/>
      <c r="K279" s="21" t="s">
        <v>4002</v>
      </c>
      <c r="L279" s="21" t="s">
        <v>280</v>
      </c>
      <c r="M279" s="21" t="s">
        <v>4003</v>
      </c>
      <c r="N279" s="21"/>
      <c r="O279" s="17" t="str">
        <f>IFERROR(VLOOKUP(B279,POP!$B$5:$I$1048576,7,0),"")</f>
        <v/>
      </c>
      <c r="P279" s="17" t="str">
        <f>IFERROR(VLOOKUP(B279,POM!$B$5:$I$1048576,7,0),"")</f>
        <v/>
      </c>
      <c r="Q279" s="10" t="str">
        <f>IFERROR(VLOOKUP(B279,POU!$B$5:$I$1048576,7,0),"")</f>
        <v/>
      </c>
      <c r="R279" s="21" t="str">
        <f t="shared" si="21"/>
        <v/>
      </c>
      <c r="S279" s="17" t="str">
        <f>IFERROR(VLOOKUP(B279,'PEMBEKALAN POP'!$B$5:$I$1048576,7,0),"")</f>
        <v/>
      </c>
      <c r="T279" s="22" t="str">
        <f>IFERROR(VLOOKUP(B279,'PEMBEKALAN POP'!$B$5:$I$1048576,8,0),"")</f>
        <v/>
      </c>
      <c r="U279" s="21" t="s">
        <v>3994</v>
      </c>
      <c r="V279" s="17" t="e" cm="1">
        <f t="array" ref="V279">MAX(IF(INDUKSI!$B$5:$B$1048576='Data Training 2022'!B279,INDUKSI!$H$5:$H$1048576))</f>
        <v>#N/A</v>
      </c>
      <c r="W279" s="22" t="str">
        <f>IFERROR(VLOOKUP(B279,INDUKSI!$B$5:$I$1048576,8,0),"")</f>
        <v>LULUS</v>
      </c>
      <c r="X279" s="21" t="s">
        <v>3994</v>
      </c>
      <c r="Y279" s="17" cm="1">
        <f t="array" ref="Y279">MAX(IF(REINDUKSI!$B$5:$B$1048576='Data Training 2022'!B279,REINDUKSI!$H$5:$H$1048576))</f>
        <v>44648</v>
      </c>
      <c r="Z279" s="22" t="str">
        <f>IFERROR(VLOOKUP(B279,REINDUKSI!$B$5:$I$1048576,8,0),"")</f>
        <v>LULUS</v>
      </c>
      <c r="AA279" s="22" t="str">
        <f t="shared" si="22"/>
        <v>TARGET</v>
      </c>
      <c r="AB279" s="17" cm="1">
        <f t="array" ref="AB279">MAX(IF(BSA!$B$5:$B$1048576='Data Training 2022'!B279,BSA!$H$5:$H$1048576))</f>
        <v>0</v>
      </c>
      <c r="AC279" s="22" t="str">
        <f>IFERROR(VLOOKUP(B279,BSA!$B$5:$I$1048576,8,0),"")</f>
        <v/>
      </c>
      <c r="AD279" s="22" t="s">
        <v>3994</v>
      </c>
      <c r="AE279" s="22"/>
      <c r="AF279" s="22"/>
      <c r="AG279" s="22" t="str">
        <f t="shared" si="23"/>
        <v>TARGET</v>
      </c>
      <c r="AH279" s="17" cm="1">
        <f t="array" ref="AH279">MAX(IF(ISOLASI!$B$5:$B$1048576='Data Training 2022'!B279,ISOLASI!$H$5:$H$1048576))</f>
        <v>0</v>
      </c>
      <c r="AI279" s="22" t="str">
        <f>IFERROR(VLOOKUP(B279,ISOLASI!$B$5:$I$1048576,8,0),"")</f>
        <v/>
      </c>
      <c r="AJ279" s="22"/>
      <c r="AK279" s="17" cm="1">
        <f t="array" ref="AK279">MAX(IF('DEKAT AIR'!$B$5:$B$1048576='Data Training 2022'!B279,'DEKAT AIR'!$H$5:$H$1048576))</f>
        <v>0</v>
      </c>
      <c r="AL279" s="22" t="str">
        <f>IFERROR(VLOOKUP(B279,'DEKAT AIR'!$B$5:$I$1048576,8,0),"")</f>
        <v/>
      </c>
      <c r="AM279" s="22"/>
      <c r="AN279" s="17" cm="1">
        <f t="array" ref="AN279">MAX(IF(KETINGGIAN!$B$5:$B$1048576='Data Training 2022'!B279,KETINGGIAN!$H$5:$H$1048576))</f>
        <v>0</v>
      </c>
      <c r="AO279" s="22" t="str">
        <f>IFERROR(VLOOKUP(B279,KETINGGIAN!$B$5:$I$1048576,8,0),"")</f>
        <v/>
      </c>
      <c r="AP279" s="22"/>
      <c r="AQ279" s="22"/>
      <c r="AR279" s="22"/>
      <c r="AS279" s="22"/>
      <c r="AT279" s="17" cm="1">
        <f t="array" ref="AT279">MAX(IF(TOOLSKEEPER!$B$5:$B$1048576='Data Training 2022'!B279,TOOLSKEEPER!$H$5:$H$1048576))</f>
        <v>0</v>
      </c>
      <c r="AU279" s="22" t="str">
        <f>IFERROR(VLOOKUP(B279,TOOLSKEEPER!$B$5:$I$1048576,8,0),"")</f>
        <v/>
      </c>
    </row>
    <row r="280" spans="1:47">
      <c r="A280" s="22">
        <f t="shared" si="24"/>
        <v>275</v>
      </c>
      <c r="B280" s="21" t="str">
        <f t="shared" si="20"/>
        <v>80002500</v>
      </c>
      <c r="C280" s="21" t="s">
        <v>2053</v>
      </c>
      <c r="D280" s="22"/>
      <c r="E280" s="22" t="s">
        <v>2054</v>
      </c>
      <c r="F280" s="22" t="s">
        <v>1255</v>
      </c>
      <c r="G280" s="22" t="s">
        <v>830</v>
      </c>
      <c r="H280" s="22" t="s">
        <v>328</v>
      </c>
      <c r="I280" s="22" t="s">
        <v>4028</v>
      </c>
      <c r="J280" s="22"/>
      <c r="K280" s="21" t="s">
        <v>4002</v>
      </c>
      <c r="L280" s="21" t="s">
        <v>280</v>
      </c>
      <c r="M280" s="21" t="s">
        <v>4003</v>
      </c>
      <c r="N280" s="21"/>
      <c r="O280" s="17" t="str">
        <f>IFERROR(VLOOKUP(B280,POP!$B$5:$I$1048576,7,0),"")</f>
        <v/>
      </c>
      <c r="P280" s="17" t="str">
        <f>IFERROR(VLOOKUP(B280,POM!$B$5:$I$1048576,7,0),"")</f>
        <v/>
      </c>
      <c r="Q280" s="10" t="str">
        <f>IFERROR(VLOOKUP(B280,POU!$B$5:$I$1048576,7,0),"")</f>
        <v/>
      </c>
      <c r="R280" s="21" t="str">
        <f t="shared" si="21"/>
        <v/>
      </c>
      <c r="S280" s="17" t="str">
        <f>IFERROR(VLOOKUP(B280,'PEMBEKALAN POP'!$B$5:$I$1048576,7,0),"")</f>
        <v/>
      </c>
      <c r="T280" s="22" t="str">
        <f>IFERROR(VLOOKUP(B280,'PEMBEKALAN POP'!$B$5:$I$1048576,8,0),"")</f>
        <v/>
      </c>
      <c r="U280" s="21" t="s">
        <v>3994</v>
      </c>
      <c r="V280" s="17" t="e" cm="1">
        <f t="array" ref="V280">MAX(IF(INDUKSI!$B$5:$B$1048576='Data Training 2022'!B280,INDUKSI!$H$5:$H$1048576))</f>
        <v>#N/A</v>
      </c>
      <c r="W280" s="22" t="str">
        <f>IFERROR(VLOOKUP(B280,INDUKSI!$B$5:$I$1048576,8,0),"")</f>
        <v>LULUS</v>
      </c>
      <c r="X280" s="21" t="s">
        <v>3994</v>
      </c>
      <c r="Y280" s="17" cm="1">
        <f t="array" ref="Y280">MAX(IF(REINDUKSI!$B$5:$B$1048576='Data Training 2022'!B280,REINDUKSI!$H$5:$H$1048576))</f>
        <v>0</v>
      </c>
      <c r="Z280" s="22" t="str">
        <f>IFERROR(VLOOKUP(B280,REINDUKSI!$B$5:$I$1048576,8,0),"")</f>
        <v/>
      </c>
      <c r="AA280" s="22" t="str">
        <f t="shared" si="22"/>
        <v>TARGET</v>
      </c>
      <c r="AB280" s="17" cm="1">
        <f t="array" ref="AB280">MAX(IF(BSA!$B$5:$B$1048576='Data Training 2022'!B280,BSA!$H$5:$H$1048576))</f>
        <v>44668</v>
      </c>
      <c r="AC280" s="22" t="str">
        <f>IFERROR(VLOOKUP(B280,BSA!$B$5:$I$1048576,8,0),"")</f>
        <v>LULUS</v>
      </c>
      <c r="AD280" s="22" t="s">
        <v>3994</v>
      </c>
      <c r="AE280" s="22"/>
      <c r="AF280" s="22"/>
      <c r="AG280" s="22" t="str">
        <f t="shared" si="23"/>
        <v>TARGET</v>
      </c>
      <c r="AH280" s="17" cm="1">
        <f t="array" ref="AH280">MAX(IF(ISOLASI!$B$5:$B$1048576='Data Training 2022'!B280,ISOLASI!$H$5:$H$1048576))</f>
        <v>44737</v>
      </c>
      <c r="AI280" s="22" t="str">
        <f>IFERROR(VLOOKUP(B280,ISOLASI!$B$5:$I$1048576,8,0),"")</f>
        <v>LULUS</v>
      </c>
      <c r="AJ280" s="22"/>
      <c r="AK280" s="17" cm="1">
        <f t="array" ref="AK280">MAX(IF('DEKAT AIR'!$B$5:$B$1048576='Data Training 2022'!B280,'DEKAT AIR'!$H$5:$H$1048576))</f>
        <v>0</v>
      </c>
      <c r="AL280" s="22" t="str">
        <f>IFERROR(VLOOKUP(B280,'DEKAT AIR'!$B$5:$I$1048576,8,0),"")</f>
        <v/>
      </c>
      <c r="AM280" s="22" t="s">
        <v>3994</v>
      </c>
      <c r="AN280" s="17" cm="1">
        <f t="array" ref="AN280">MAX(IF(KETINGGIAN!$B$5:$B$1048576='Data Training 2022'!B280,KETINGGIAN!$H$5:$H$1048576))</f>
        <v>0</v>
      </c>
      <c r="AO280" s="22" t="str">
        <f>IFERROR(VLOOKUP(B280,KETINGGIAN!$B$5:$I$1048576,8,0),"")</f>
        <v/>
      </c>
      <c r="AP280" s="22"/>
      <c r="AQ280" s="22"/>
      <c r="AR280" s="22"/>
      <c r="AS280" s="22"/>
      <c r="AT280" s="17" cm="1">
        <f t="array" ref="AT280">MAX(IF(TOOLSKEEPER!$B$5:$B$1048576='Data Training 2022'!B280,TOOLSKEEPER!$H$5:$H$1048576))</f>
        <v>0</v>
      </c>
      <c r="AU280" s="22" t="str">
        <f>IFERROR(VLOOKUP(B280,TOOLSKEEPER!$B$5:$I$1048576,8,0),"")</f>
        <v/>
      </c>
    </row>
    <row r="281" spans="1:47">
      <c r="A281" s="22">
        <f t="shared" si="24"/>
        <v>276</v>
      </c>
      <c r="B281" s="21" t="str">
        <f t="shared" ref="B281:B344" si="25">TEXT(C281,"00000000")</f>
        <v>80002501</v>
      </c>
      <c r="C281" s="21" t="s">
        <v>2057</v>
      </c>
      <c r="D281" s="22"/>
      <c r="E281" s="22" t="s">
        <v>2058</v>
      </c>
      <c r="F281" s="22" t="s">
        <v>1255</v>
      </c>
      <c r="G281" s="22" t="s">
        <v>830</v>
      </c>
      <c r="H281" s="22" t="s">
        <v>328</v>
      </c>
      <c r="I281" s="22" t="s">
        <v>4024</v>
      </c>
      <c r="J281" s="22"/>
      <c r="K281" s="21" t="s">
        <v>4002</v>
      </c>
      <c r="L281" s="21" t="s">
        <v>280</v>
      </c>
      <c r="M281" s="21" t="s">
        <v>4003</v>
      </c>
      <c r="N281" s="21"/>
      <c r="O281" s="17" t="str">
        <f>IFERROR(VLOOKUP(B281,POP!$B$5:$I$1048576,7,0),"")</f>
        <v/>
      </c>
      <c r="P281" s="17" t="str">
        <f>IFERROR(VLOOKUP(B281,POM!$B$5:$I$1048576,7,0),"")</f>
        <v/>
      </c>
      <c r="Q281" s="10" t="str">
        <f>IFERROR(VLOOKUP(B281,POU!$B$5:$I$1048576,7,0),"")</f>
        <v/>
      </c>
      <c r="R281" s="21" t="str">
        <f t="shared" si="21"/>
        <v/>
      </c>
      <c r="S281" s="17" t="str">
        <f>IFERROR(VLOOKUP(B281,'PEMBEKALAN POP'!$B$5:$I$1048576,7,0),"")</f>
        <v/>
      </c>
      <c r="T281" s="22" t="str">
        <f>IFERROR(VLOOKUP(B281,'PEMBEKALAN POP'!$B$5:$I$1048576,8,0),"")</f>
        <v/>
      </c>
      <c r="U281" s="21" t="s">
        <v>3994</v>
      </c>
      <c r="V281" s="17" t="e" cm="1">
        <f t="array" ref="V281">MAX(IF(INDUKSI!$B$5:$B$1048576='Data Training 2022'!B281,INDUKSI!$H$5:$H$1048576))</f>
        <v>#N/A</v>
      </c>
      <c r="W281" s="22" t="str">
        <f>IFERROR(VLOOKUP(B281,INDUKSI!$B$5:$I$1048576,8,0),"")</f>
        <v>LULUS</v>
      </c>
      <c r="X281" s="21" t="s">
        <v>3994</v>
      </c>
      <c r="Y281" s="17" cm="1">
        <f t="array" ref="Y281">MAX(IF(REINDUKSI!$B$5:$B$1048576='Data Training 2022'!B281,REINDUKSI!$H$5:$H$1048576))</f>
        <v>44701</v>
      </c>
      <c r="Z281" s="22" t="str">
        <f>IFERROR(VLOOKUP(B281,REINDUKSI!$B$5:$I$1048576,8,0),"")</f>
        <v>LULUS</v>
      </c>
      <c r="AA281" s="22" t="str">
        <f t="shared" si="22"/>
        <v>TARGET</v>
      </c>
      <c r="AB281" s="17" cm="1">
        <f t="array" ref="AB281">MAX(IF(BSA!$B$5:$B$1048576='Data Training 2022'!B281,BSA!$H$5:$H$1048576))</f>
        <v>0</v>
      </c>
      <c r="AC281" s="22" t="str">
        <f>IFERROR(VLOOKUP(B281,BSA!$B$5:$I$1048576,8,0),"")</f>
        <v/>
      </c>
      <c r="AD281" s="22" t="s">
        <v>3994</v>
      </c>
      <c r="AE281" s="22"/>
      <c r="AF281" s="22"/>
      <c r="AG281" s="22" t="str">
        <f t="shared" si="23"/>
        <v>TARGET</v>
      </c>
      <c r="AH281" s="17" cm="1">
        <f t="array" ref="AH281">MAX(IF(ISOLASI!$B$5:$B$1048576='Data Training 2022'!B281,ISOLASI!$H$5:$H$1048576))</f>
        <v>0</v>
      </c>
      <c r="AI281" s="22" t="str">
        <f>IFERROR(VLOOKUP(B281,ISOLASI!$B$5:$I$1048576,8,0),"")</f>
        <v/>
      </c>
      <c r="AJ281" s="22"/>
      <c r="AK281" s="17" cm="1">
        <f t="array" ref="AK281">MAX(IF('DEKAT AIR'!$B$5:$B$1048576='Data Training 2022'!B281,'DEKAT AIR'!$H$5:$H$1048576))</f>
        <v>0</v>
      </c>
      <c r="AL281" s="22" t="str">
        <f>IFERROR(VLOOKUP(B281,'DEKAT AIR'!$B$5:$I$1048576,8,0),"")</f>
        <v/>
      </c>
      <c r="AM281" s="22" t="s">
        <v>3994</v>
      </c>
      <c r="AN281" s="17" cm="1">
        <f t="array" ref="AN281">MAX(IF(KETINGGIAN!$B$5:$B$1048576='Data Training 2022'!B281,KETINGGIAN!$H$5:$H$1048576))</f>
        <v>44758</v>
      </c>
      <c r="AO281" s="22" t="str">
        <f>IFERROR(VLOOKUP(B281,KETINGGIAN!$B$5:$I$1048576,8,0),"")</f>
        <v>LULUS</v>
      </c>
      <c r="AP281" s="22"/>
      <c r="AQ281" s="22"/>
      <c r="AR281" s="22"/>
      <c r="AS281" s="22"/>
      <c r="AT281" s="17" cm="1">
        <f t="array" ref="AT281">MAX(IF(TOOLSKEEPER!$B$5:$B$1048576='Data Training 2022'!B281,TOOLSKEEPER!$H$5:$H$1048576))</f>
        <v>0</v>
      </c>
      <c r="AU281" s="22" t="str">
        <f>IFERROR(VLOOKUP(B281,TOOLSKEEPER!$B$5:$I$1048576,8,0),"")</f>
        <v/>
      </c>
    </row>
    <row r="282" spans="1:47">
      <c r="A282" s="22">
        <f t="shared" si="24"/>
        <v>277</v>
      </c>
      <c r="B282" s="21" t="str">
        <f t="shared" si="25"/>
        <v>80002502</v>
      </c>
      <c r="C282" s="21" t="s">
        <v>2212</v>
      </c>
      <c r="D282" s="22"/>
      <c r="E282" s="22" t="s">
        <v>2213</v>
      </c>
      <c r="F282" s="22" t="s">
        <v>1255</v>
      </c>
      <c r="G282" s="22" t="s">
        <v>830</v>
      </c>
      <c r="H282" s="22" t="s">
        <v>328</v>
      </c>
      <c r="I282" s="22" t="s">
        <v>4024</v>
      </c>
      <c r="J282" s="22"/>
      <c r="K282" s="21" t="s">
        <v>4002</v>
      </c>
      <c r="L282" s="21" t="s">
        <v>280</v>
      </c>
      <c r="M282" s="21" t="s">
        <v>4003</v>
      </c>
      <c r="N282" s="21"/>
      <c r="O282" s="17" t="str">
        <f>IFERROR(VLOOKUP(B282,POP!$B$5:$I$1048576,7,0),"")</f>
        <v/>
      </c>
      <c r="P282" s="17" t="str">
        <f>IFERROR(VLOOKUP(B282,POM!$B$5:$I$1048576,7,0),"")</f>
        <v/>
      </c>
      <c r="Q282" s="10" t="str">
        <f>IFERROR(VLOOKUP(B282,POU!$B$5:$I$1048576,7,0),"")</f>
        <v/>
      </c>
      <c r="R282" s="21" t="str">
        <f t="shared" si="21"/>
        <v/>
      </c>
      <c r="S282" s="17" t="str">
        <f>IFERROR(VLOOKUP(B282,'PEMBEKALAN POP'!$B$5:$I$1048576,7,0),"")</f>
        <v/>
      </c>
      <c r="T282" s="22" t="str">
        <f>IFERROR(VLOOKUP(B282,'PEMBEKALAN POP'!$B$5:$I$1048576,8,0),"")</f>
        <v/>
      </c>
      <c r="U282" s="21" t="s">
        <v>3994</v>
      </c>
      <c r="V282" s="17" t="e" cm="1">
        <f t="array" ref="V282">MAX(IF(INDUKSI!$B$5:$B$1048576='Data Training 2022'!B282,INDUKSI!$H$5:$H$1048576))</f>
        <v>#N/A</v>
      </c>
      <c r="W282" s="22" t="str">
        <f>IFERROR(VLOOKUP(B282,INDUKSI!$B$5:$I$1048576,8,0),"")</f>
        <v>LULUS</v>
      </c>
      <c r="X282" s="21" t="s">
        <v>3994</v>
      </c>
      <c r="Y282" s="17" cm="1">
        <f t="array" ref="Y282">MAX(IF(REINDUKSI!$B$5:$B$1048576='Data Training 2022'!B282,REINDUKSI!$H$5:$H$1048576))</f>
        <v>44730</v>
      </c>
      <c r="Z282" s="22" t="str">
        <f>IFERROR(VLOOKUP(B282,REINDUKSI!$B$5:$I$1048576,8,0),"")</f>
        <v>LULUS</v>
      </c>
      <c r="AA282" s="22" t="str">
        <f t="shared" si="22"/>
        <v>TARGET</v>
      </c>
      <c r="AB282" s="17" cm="1">
        <f t="array" ref="AB282">MAX(IF(BSA!$B$5:$B$1048576='Data Training 2022'!B282,BSA!$H$5:$H$1048576))</f>
        <v>0</v>
      </c>
      <c r="AC282" s="22" t="str">
        <f>IFERROR(VLOOKUP(B282,BSA!$B$5:$I$1048576,8,0),"")</f>
        <v/>
      </c>
      <c r="AD282" s="22" t="s">
        <v>3994</v>
      </c>
      <c r="AE282" s="22"/>
      <c r="AF282" s="22"/>
      <c r="AG282" s="22" t="str">
        <f t="shared" si="23"/>
        <v>TARGET</v>
      </c>
      <c r="AH282" s="17" cm="1">
        <f t="array" ref="AH282">MAX(IF(ISOLASI!$B$5:$B$1048576='Data Training 2022'!B282,ISOLASI!$H$5:$H$1048576))</f>
        <v>44279</v>
      </c>
      <c r="AI282" s="22" t="str">
        <f>IFERROR(VLOOKUP(B282,ISOLASI!$B$5:$I$1048576,8,0),"")</f>
        <v>LULUS</v>
      </c>
      <c r="AJ282" s="22"/>
      <c r="AK282" s="17" cm="1">
        <f t="array" ref="AK282">MAX(IF('DEKAT AIR'!$B$5:$B$1048576='Data Training 2022'!B282,'DEKAT AIR'!$H$5:$H$1048576))</f>
        <v>0</v>
      </c>
      <c r="AL282" s="22" t="str">
        <f>IFERROR(VLOOKUP(B282,'DEKAT AIR'!$B$5:$I$1048576,8,0),"")</f>
        <v/>
      </c>
      <c r="AM282" s="22"/>
      <c r="AN282" s="17" cm="1">
        <f t="array" ref="AN282">MAX(IF(KETINGGIAN!$B$5:$B$1048576='Data Training 2022'!B282,KETINGGIAN!$H$5:$H$1048576))</f>
        <v>0</v>
      </c>
      <c r="AO282" s="22" t="str">
        <f>IFERROR(VLOOKUP(B282,KETINGGIAN!$B$5:$I$1048576,8,0),"")</f>
        <v/>
      </c>
      <c r="AP282" s="22"/>
      <c r="AQ282" s="22"/>
      <c r="AR282" s="22"/>
      <c r="AS282" s="22"/>
      <c r="AT282" s="17" cm="1">
        <f t="array" ref="AT282">MAX(IF(TOOLSKEEPER!$B$5:$B$1048576='Data Training 2022'!B282,TOOLSKEEPER!$H$5:$H$1048576))</f>
        <v>0</v>
      </c>
      <c r="AU282" s="22" t="str">
        <f>IFERROR(VLOOKUP(B282,TOOLSKEEPER!$B$5:$I$1048576,8,0),"")</f>
        <v/>
      </c>
    </row>
    <row r="283" spans="1:47">
      <c r="A283" s="22">
        <f t="shared" si="24"/>
        <v>278</v>
      </c>
      <c r="B283" s="21" t="str">
        <f t="shared" si="25"/>
        <v>80002503</v>
      </c>
      <c r="C283" s="21" t="s">
        <v>2045</v>
      </c>
      <c r="D283" s="22"/>
      <c r="E283" s="22" t="s">
        <v>2046</v>
      </c>
      <c r="F283" s="22" t="s">
        <v>1255</v>
      </c>
      <c r="G283" s="22" t="s">
        <v>830</v>
      </c>
      <c r="H283" s="22" t="s">
        <v>328</v>
      </c>
      <c r="I283" s="22" t="s">
        <v>4024</v>
      </c>
      <c r="J283" s="22"/>
      <c r="K283" s="21" t="s">
        <v>4002</v>
      </c>
      <c r="L283" s="21" t="s">
        <v>280</v>
      </c>
      <c r="M283" s="21" t="s">
        <v>4003</v>
      </c>
      <c r="N283" s="21"/>
      <c r="O283" s="17" t="str">
        <f>IFERROR(VLOOKUP(B283,POP!$B$5:$I$1048576,7,0),"")</f>
        <v/>
      </c>
      <c r="P283" s="17" t="str">
        <f>IFERROR(VLOOKUP(B283,POM!$B$5:$I$1048576,7,0),"")</f>
        <v/>
      </c>
      <c r="Q283" s="10" t="str">
        <f>IFERROR(VLOOKUP(B283,POU!$B$5:$I$1048576,7,0),"")</f>
        <v/>
      </c>
      <c r="R283" s="21" t="str">
        <f t="shared" si="21"/>
        <v/>
      </c>
      <c r="S283" s="17" t="str">
        <f>IFERROR(VLOOKUP(B283,'PEMBEKALAN POP'!$B$5:$I$1048576,7,0),"")</f>
        <v/>
      </c>
      <c r="T283" s="22" t="str">
        <f>IFERROR(VLOOKUP(B283,'PEMBEKALAN POP'!$B$5:$I$1048576,8,0),"")</f>
        <v/>
      </c>
      <c r="U283" s="21" t="s">
        <v>3994</v>
      </c>
      <c r="V283" s="17" t="e" cm="1">
        <f t="array" ref="V283">MAX(IF(INDUKSI!$B$5:$B$1048576='Data Training 2022'!B283,INDUKSI!$H$5:$H$1048576))</f>
        <v>#N/A</v>
      </c>
      <c r="W283" s="22" t="str">
        <f>IFERROR(VLOOKUP(B283,INDUKSI!$B$5:$I$1048576,8,0),"")</f>
        <v>LULUS</v>
      </c>
      <c r="X283" s="21" t="s">
        <v>3994</v>
      </c>
      <c r="Y283" s="17" cm="1">
        <f t="array" ref="Y283">MAX(IF(REINDUKSI!$B$5:$B$1048576='Data Training 2022'!B283,REINDUKSI!$H$5:$H$1048576))</f>
        <v>44761</v>
      </c>
      <c r="Z283" s="22" t="str">
        <f>IFERROR(VLOOKUP(B283,REINDUKSI!$B$5:$I$1048576,8,0),"")</f>
        <v>LULUS</v>
      </c>
      <c r="AA283" s="22" t="str">
        <f t="shared" si="22"/>
        <v>TARGET</v>
      </c>
      <c r="AB283" s="17" cm="1">
        <f t="array" ref="AB283">MAX(IF(BSA!$B$5:$B$1048576='Data Training 2022'!B283,BSA!$H$5:$H$1048576))</f>
        <v>0</v>
      </c>
      <c r="AC283" s="22" t="str">
        <f>IFERROR(VLOOKUP(B283,BSA!$B$5:$I$1048576,8,0),"")</f>
        <v/>
      </c>
      <c r="AD283" s="22" t="s">
        <v>3994</v>
      </c>
      <c r="AE283" s="22"/>
      <c r="AF283" s="22"/>
      <c r="AG283" s="22" t="str">
        <f t="shared" si="23"/>
        <v>TARGET</v>
      </c>
      <c r="AH283" s="17" cm="1">
        <f t="array" ref="AH283">MAX(IF(ISOLASI!$B$5:$B$1048576='Data Training 2022'!B283,ISOLASI!$H$5:$H$1048576))</f>
        <v>0</v>
      </c>
      <c r="AI283" s="22" t="str">
        <f>IFERROR(VLOOKUP(B283,ISOLASI!$B$5:$I$1048576,8,0),"")</f>
        <v/>
      </c>
      <c r="AJ283" s="22"/>
      <c r="AK283" s="17" cm="1">
        <f t="array" ref="AK283">MAX(IF('DEKAT AIR'!$B$5:$B$1048576='Data Training 2022'!B283,'DEKAT AIR'!$H$5:$H$1048576))</f>
        <v>0</v>
      </c>
      <c r="AL283" s="22" t="str">
        <f>IFERROR(VLOOKUP(B283,'DEKAT AIR'!$B$5:$I$1048576,8,0),"")</f>
        <v/>
      </c>
      <c r="AM283" s="22"/>
      <c r="AN283" s="17" cm="1">
        <f t="array" ref="AN283">MAX(IF(KETINGGIAN!$B$5:$B$1048576='Data Training 2022'!B283,KETINGGIAN!$H$5:$H$1048576))</f>
        <v>0</v>
      </c>
      <c r="AO283" s="22" t="str">
        <f>IFERROR(VLOOKUP(B283,KETINGGIAN!$B$5:$I$1048576,8,0),"")</f>
        <v/>
      </c>
      <c r="AP283" s="22"/>
      <c r="AQ283" s="22"/>
      <c r="AR283" s="22"/>
      <c r="AS283" s="22"/>
      <c r="AT283" s="17" cm="1">
        <f t="array" ref="AT283">MAX(IF(TOOLSKEEPER!$B$5:$B$1048576='Data Training 2022'!B283,TOOLSKEEPER!$H$5:$H$1048576))</f>
        <v>0</v>
      </c>
      <c r="AU283" s="22" t="str">
        <f>IFERROR(VLOOKUP(B283,TOOLSKEEPER!$B$5:$I$1048576,8,0),"")</f>
        <v/>
      </c>
    </row>
    <row r="284" spans="1:47">
      <c r="A284" s="22">
        <f t="shared" si="24"/>
        <v>279</v>
      </c>
      <c r="B284" s="21" t="str">
        <f t="shared" si="25"/>
        <v>80002567</v>
      </c>
      <c r="C284" s="21" t="s">
        <v>1848</v>
      </c>
      <c r="D284" s="22"/>
      <c r="E284" s="22" t="s">
        <v>1849</v>
      </c>
      <c r="F284" s="22" t="s">
        <v>1255</v>
      </c>
      <c r="G284" s="22" t="s">
        <v>830</v>
      </c>
      <c r="H284" s="22" t="s">
        <v>328</v>
      </c>
      <c r="I284" s="22" t="s">
        <v>4028</v>
      </c>
      <c r="J284" s="22"/>
      <c r="K284" s="21" t="s">
        <v>4002</v>
      </c>
      <c r="L284" s="21" t="s">
        <v>280</v>
      </c>
      <c r="M284" s="21" t="s">
        <v>4003</v>
      </c>
      <c r="N284" s="21"/>
      <c r="O284" s="17" t="str">
        <f>IFERROR(VLOOKUP(B284,POP!$B$5:$I$1048576,7,0),"")</f>
        <v/>
      </c>
      <c r="P284" s="17" t="str">
        <f>IFERROR(VLOOKUP(B284,POM!$B$5:$I$1048576,7,0),"")</f>
        <v/>
      </c>
      <c r="Q284" s="10" t="str">
        <f>IFERROR(VLOOKUP(B284,POU!$B$5:$I$1048576,7,0),"")</f>
        <v/>
      </c>
      <c r="R284" s="21" t="str">
        <f t="shared" si="21"/>
        <v/>
      </c>
      <c r="S284" s="17" t="str">
        <f>IFERROR(VLOOKUP(B284,'PEMBEKALAN POP'!$B$5:$I$1048576,7,0),"")</f>
        <v/>
      </c>
      <c r="T284" s="22" t="str">
        <f>IFERROR(VLOOKUP(B284,'PEMBEKALAN POP'!$B$5:$I$1048576,8,0),"")</f>
        <v/>
      </c>
      <c r="U284" s="21" t="s">
        <v>3994</v>
      </c>
      <c r="V284" s="17" t="e" cm="1">
        <f t="array" ref="V284">MAX(IF(INDUKSI!$B$5:$B$1048576='Data Training 2022'!B284,INDUKSI!$H$5:$H$1048576))</f>
        <v>#N/A</v>
      </c>
      <c r="W284" s="22" t="str">
        <f>IFERROR(VLOOKUP(B284,INDUKSI!$B$5:$I$1048576,8,0),"")</f>
        <v>LULUS</v>
      </c>
      <c r="X284" s="21" t="s">
        <v>3994</v>
      </c>
      <c r="Y284" s="17" cm="1">
        <f t="array" ref="Y284">MAX(IF(REINDUKSI!$B$5:$B$1048576='Data Training 2022'!B284,REINDUKSI!$H$5:$H$1048576))</f>
        <v>44716</v>
      </c>
      <c r="Z284" s="22" t="str">
        <f>IFERROR(VLOOKUP(B284,REINDUKSI!$B$5:$I$1048576,8,0),"")</f>
        <v>LULUS</v>
      </c>
      <c r="AA284" s="22" t="str">
        <f t="shared" si="22"/>
        <v>TARGET</v>
      </c>
      <c r="AB284" s="17" cm="1">
        <f t="array" ref="AB284">MAX(IF(BSA!$B$5:$B$1048576='Data Training 2022'!B284,BSA!$H$5:$H$1048576))</f>
        <v>0</v>
      </c>
      <c r="AC284" s="22" t="str">
        <f>IFERROR(VLOOKUP(B284,BSA!$B$5:$I$1048576,8,0),"")</f>
        <v/>
      </c>
      <c r="AD284" s="22" t="s">
        <v>3994</v>
      </c>
      <c r="AE284" s="22"/>
      <c r="AF284" s="22"/>
      <c r="AG284" s="22" t="str">
        <f t="shared" si="23"/>
        <v>TARGET</v>
      </c>
      <c r="AH284" s="17" cm="1">
        <f t="array" ref="AH284">MAX(IF(ISOLASI!$B$5:$B$1048576='Data Training 2022'!B284,ISOLASI!$H$5:$H$1048576))</f>
        <v>44548</v>
      </c>
      <c r="AI284" s="22" t="str">
        <f>IFERROR(VLOOKUP(B284,ISOLASI!$B$5:$I$1048576,8,0),"")</f>
        <v>LULUS</v>
      </c>
      <c r="AJ284" s="22"/>
      <c r="AK284" s="17" cm="1">
        <f t="array" ref="AK284">MAX(IF('DEKAT AIR'!$B$5:$B$1048576='Data Training 2022'!B284,'DEKAT AIR'!$H$5:$H$1048576))</f>
        <v>0</v>
      </c>
      <c r="AL284" s="22" t="str">
        <f>IFERROR(VLOOKUP(B284,'DEKAT AIR'!$B$5:$I$1048576,8,0),"")</f>
        <v/>
      </c>
      <c r="AM284" s="22"/>
      <c r="AN284" s="17" cm="1">
        <f t="array" ref="AN284">MAX(IF(KETINGGIAN!$B$5:$B$1048576='Data Training 2022'!B284,KETINGGIAN!$H$5:$H$1048576))</f>
        <v>0</v>
      </c>
      <c r="AO284" s="22" t="str">
        <f>IFERROR(VLOOKUP(B284,KETINGGIAN!$B$5:$I$1048576,8,0),"")</f>
        <v/>
      </c>
      <c r="AP284" s="22"/>
      <c r="AQ284" s="22"/>
      <c r="AR284" s="22"/>
      <c r="AS284" s="22"/>
      <c r="AT284" s="17" cm="1">
        <f t="array" ref="AT284">MAX(IF(TOOLSKEEPER!$B$5:$B$1048576='Data Training 2022'!B284,TOOLSKEEPER!$H$5:$H$1048576))</f>
        <v>0</v>
      </c>
      <c r="AU284" s="22" t="str">
        <f>IFERROR(VLOOKUP(B284,TOOLSKEEPER!$B$5:$I$1048576,8,0),"")</f>
        <v/>
      </c>
    </row>
    <row r="285" spans="1:47">
      <c r="A285" s="22">
        <f t="shared" si="24"/>
        <v>280</v>
      </c>
      <c r="B285" s="21" t="str">
        <f t="shared" si="25"/>
        <v>80002577</v>
      </c>
      <c r="C285" s="21" t="s">
        <v>3026</v>
      </c>
      <c r="D285" s="22"/>
      <c r="E285" s="22" t="s">
        <v>3027</v>
      </c>
      <c r="F285" s="22" t="s">
        <v>1255</v>
      </c>
      <c r="G285" s="22" t="s">
        <v>830</v>
      </c>
      <c r="H285" s="22" t="s">
        <v>328</v>
      </c>
      <c r="I285" s="22" t="s">
        <v>4024</v>
      </c>
      <c r="J285" s="22"/>
      <c r="K285" s="21" t="s">
        <v>4002</v>
      </c>
      <c r="L285" s="21" t="s">
        <v>280</v>
      </c>
      <c r="M285" s="21" t="s">
        <v>4003</v>
      </c>
      <c r="N285" s="21"/>
      <c r="O285" s="17" t="str">
        <f>IFERROR(VLOOKUP(B285,POP!$B$5:$I$1048576,7,0),"")</f>
        <v/>
      </c>
      <c r="P285" s="17" t="str">
        <f>IFERROR(VLOOKUP(B285,POM!$B$5:$I$1048576,7,0),"")</f>
        <v/>
      </c>
      <c r="Q285" s="10" t="str">
        <f>IFERROR(VLOOKUP(B285,POU!$B$5:$I$1048576,7,0),"")</f>
        <v/>
      </c>
      <c r="R285" s="21" t="str">
        <f t="shared" si="21"/>
        <v/>
      </c>
      <c r="S285" s="17" t="str">
        <f>IFERROR(VLOOKUP(B285,'PEMBEKALAN POP'!$B$5:$I$1048576,7,0),"")</f>
        <v/>
      </c>
      <c r="T285" s="22" t="str">
        <f>IFERROR(VLOOKUP(B285,'PEMBEKALAN POP'!$B$5:$I$1048576,8,0),"")</f>
        <v/>
      </c>
      <c r="U285" s="21" t="s">
        <v>3994</v>
      </c>
      <c r="V285" s="17" t="e" cm="1">
        <f t="array" ref="V285">MAX(IF(INDUKSI!$B$5:$B$1048576='Data Training 2022'!B285,INDUKSI!$H$5:$H$1048576))</f>
        <v>#N/A</v>
      </c>
      <c r="W285" s="22" t="str">
        <f>IFERROR(VLOOKUP(B285,INDUKSI!$B$5:$I$1048576,8,0),"")</f>
        <v>LULUS</v>
      </c>
      <c r="X285" s="21" t="s">
        <v>3994</v>
      </c>
      <c r="Y285" s="17" cm="1">
        <f t="array" ref="Y285">MAX(IF(REINDUKSI!$B$5:$B$1048576='Data Training 2022'!B285,REINDUKSI!$H$5:$H$1048576))</f>
        <v>44742</v>
      </c>
      <c r="Z285" s="22" t="str">
        <f>IFERROR(VLOOKUP(B285,REINDUKSI!$B$5:$I$1048576,8,0),"")</f>
        <v>LULUS</v>
      </c>
      <c r="AA285" s="22" t="str">
        <f t="shared" si="22"/>
        <v>TARGET</v>
      </c>
      <c r="AB285" s="17" cm="1">
        <f t="array" ref="AB285">MAX(IF(BSA!$B$5:$B$1048576='Data Training 2022'!B285,BSA!$H$5:$H$1048576))</f>
        <v>0</v>
      </c>
      <c r="AC285" s="22" t="str">
        <f>IFERROR(VLOOKUP(B285,BSA!$B$5:$I$1048576,8,0),"")</f>
        <v/>
      </c>
      <c r="AD285" s="22" t="s">
        <v>3994</v>
      </c>
      <c r="AE285" s="22"/>
      <c r="AF285" s="22"/>
      <c r="AG285" s="22" t="str">
        <f t="shared" si="23"/>
        <v>TARGET</v>
      </c>
      <c r="AH285" s="17" cm="1">
        <f t="array" ref="AH285">MAX(IF(ISOLASI!$B$5:$B$1048576='Data Training 2022'!B285,ISOLASI!$H$5:$H$1048576))</f>
        <v>44583</v>
      </c>
      <c r="AI285" s="22" t="str">
        <f>IFERROR(VLOOKUP(B285,ISOLASI!$B$5:$I$1048576,8,0),"")</f>
        <v>LULUS</v>
      </c>
      <c r="AJ285" s="22"/>
      <c r="AK285" s="17" cm="1">
        <f t="array" ref="AK285">MAX(IF('DEKAT AIR'!$B$5:$B$1048576='Data Training 2022'!B285,'DEKAT AIR'!$H$5:$H$1048576))</f>
        <v>0</v>
      </c>
      <c r="AL285" s="22" t="str">
        <f>IFERROR(VLOOKUP(B285,'DEKAT AIR'!$B$5:$I$1048576,8,0),"")</f>
        <v/>
      </c>
      <c r="AM285" s="22"/>
      <c r="AN285" s="17" cm="1">
        <f t="array" ref="AN285">MAX(IF(KETINGGIAN!$B$5:$B$1048576='Data Training 2022'!B285,KETINGGIAN!$H$5:$H$1048576))</f>
        <v>0</v>
      </c>
      <c r="AO285" s="22" t="str">
        <f>IFERROR(VLOOKUP(B285,KETINGGIAN!$B$5:$I$1048576,8,0),"")</f>
        <v/>
      </c>
      <c r="AP285" s="22"/>
      <c r="AQ285" s="22"/>
      <c r="AR285" s="22"/>
      <c r="AS285" s="22"/>
      <c r="AT285" s="17" cm="1">
        <f t="array" ref="AT285">MAX(IF(TOOLSKEEPER!$B$5:$B$1048576='Data Training 2022'!B285,TOOLSKEEPER!$H$5:$H$1048576))</f>
        <v>0</v>
      </c>
      <c r="AU285" s="22" t="str">
        <f>IFERROR(VLOOKUP(B285,TOOLSKEEPER!$B$5:$I$1048576,8,0),"")</f>
        <v/>
      </c>
    </row>
    <row r="286" spans="1:47">
      <c r="A286" s="22">
        <f t="shared" si="24"/>
        <v>281</v>
      </c>
      <c r="B286" s="21" t="str">
        <f t="shared" si="25"/>
        <v>80002578</v>
      </c>
      <c r="C286" s="21" t="s">
        <v>3775</v>
      </c>
      <c r="D286" s="22"/>
      <c r="E286" s="22" t="s">
        <v>3776</v>
      </c>
      <c r="F286" s="22" t="s">
        <v>1255</v>
      </c>
      <c r="G286" s="22" t="s">
        <v>830</v>
      </c>
      <c r="H286" s="22" t="s">
        <v>328</v>
      </c>
      <c r="I286" s="22" t="s">
        <v>4028</v>
      </c>
      <c r="J286" s="22"/>
      <c r="K286" s="21" t="s">
        <v>4002</v>
      </c>
      <c r="L286" s="21" t="s">
        <v>280</v>
      </c>
      <c r="M286" s="21" t="s">
        <v>4003</v>
      </c>
      <c r="N286" s="21"/>
      <c r="O286" s="17" t="str">
        <f>IFERROR(VLOOKUP(B286,POP!$B$5:$I$1048576,7,0),"")</f>
        <v/>
      </c>
      <c r="P286" s="17" t="str">
        <f>IFERROR(VLOOKUP(B286,POM!$B$5:$I$1048576,7,0),"")</f>
        <v/>
      </c>
      <c r="Q286" s="10" t="str">
        <f>IFERROR(VLOOKUP(B286,POU!$B$5:$I$1048576,7,0),"")</f>
        <v/>
      </c>
      <c r="R286" s="21" t="str">
        <f t="shared" si="21"/>
        <v/>
      </c>
      <c r="S286" s="17" t="str">
        <f>IFERROR(VLOOKUP(B286,'PEMBEKALAN POP'!$B$5:$I$1048576,7,0),"")</f>
        <v/>
      </c>
      <c r="T286" s="22" t="str">
        <f>IFERROR(VLOOKUP(B286,'PEMBEKALAN POP'!$B$5:$I$1048576,8,0),"")</f>
        <v/>
      </c>
      <c r="U286" s="21" t="s">
        <v>3994</v>
      </c>
      <c r="V286" s="17" t="e" cm="1">
        <f t="array" ref="V286">MAX(IF(INDUKSI!$B$5:$B$1048576='Data Training 2022'!B286,INDUKSI!$H$5:$H$1048576))</f>
        <v>#N/A</v>
      </c>
      <c r="W286" s="22" t="str">
        <f>IFERROR(VLOOKUP(B286,INDUKSI!$B$5:$I$1048576,8,0),"")</f>
        <v>LULUS</v>
      </c>
      <c r="X286" s="21" t="s">
        <v>3994</v>
      </c>
      <c r="Y286" s="17" cm="1">
        <f t="array" ref="Y286">MAX(IF(REINDUKSI!$B$5:$B$1048576='Data Training 2022'!B286,REINDUKSI!$H$5:$H$1048576))</f>
        <v>44749</v>
      </c>
      <c r="Z286" s="22" t="str">
        <f>IFERROR(VLOOKUP(B286,REINDUKSI!$B$5:$I$1048576,8,0),"")</f>
        <v>LULUS</v>
      </c>
      <c r="AA286" s="22" t="str">
        <f t="shared" si="22"/>
        <v>TARGET</v>
      </c>
      <c r="AB286" s="17" cm="1">
        <f t="array" ref="AB286">MAX(IF(BSA!$B$5:$B$1048576='Data Training 2022'!B286,BSA!$H$5:$H$1048576))</f>
        <v>0</v>
      </c>
      <c r="AC286" s="22" t="str">
        <f>IFERROR(VLOOKUP(B286,BSA!$B$5:$I$1048576,8,0),"")</f>
        <v/>
      </c>
      <c r="AD286" s="22" t="s">
        <v>3994</v>
      </c>
      <c r="AE286" s="22"/>
      <c r="AF286" s="22"/>
      <c r="AG286" s="22" t="str">
        <f t="shared" si="23"/>
        <v>TARGET</v>
      </c>
      <c r="AH286" s="17" cm="1">
        <f t="array" ref="AH286">MAX(IF(ISOLASI!$B$5:$B$1048576='Data Training 2022'!B286,ISOLASI!$H$5:$H$1048576))</f>
        <v>44639</v>
      </c>
      <c r="AI286" s="22" t="str">
        <f>IFERROR(VLOOKUP(B286,ISOLASI!$B$5:$I$1048576,8,0),"")</f>
        <v>LULUS</v>
      </c>
      <c r="AJ286" s="22"/>
      <c r="AK286" s="17" cm="1">
        <f t="array" ref="AK286">MAX(IF('DEKAT AIR'!$B$5:$B$1048576='Data Training 2022'!B286,'DEKAT AIR'!$H$5:$H$1048576))</f>
        <v>0</v>
      </c>
      <c r="AL286" s="22" t="str">
        <f>IFERROR(VLOOKUP(B286,'DEKAT AIR'!$B$5:$I$1048576,8,0),"")</f>
        <v/>
      </c>
      <c r="AM286" s="22"/>
      <c r="AN286" s="17" cm="1">
        <f t="array" ref="AN286">MAX(IF(KETINGGIAN!$B$5:$B$1048576='Data Training 2022'!B286,KETINGGIAN!$H$5:$H$1048576))</f>
        <v>0</v>
      </c>
      <c r="AO286" s="22" t="str">
        <f>IFERROR(VLOOKUP(B286,KETINGGIAN!$B$5:$I$1048576,8,0),"")</f>
        <v/>
      </c>
      <c r="AP286" s="22"/>
      <c r="AQ286" s="22"/>
      <c r="AR286" s="22"/>
      <c r="AS286" s="22"/>
      <c r="AT286" s="17" cm="1">
        <f t="array" ref="AT286">MAX(IF(TOOLSKEEPER!$B$5:$B$1048576='Data Training 2022'!B286,TOOLSKEEPER!$H$5:$H$1048576))</f>
        <v>0</v>
      </c>
      <c r="AU286" s="22" t="str">
        <f>IFERROR(VLOOKUP(B286,TOOLSKEEPER!$B$5:$I$1048576,8,0),"")</f>
        <v/>
      </c>
    </row>
    <row r="287" spans="1:47">
      <c r="A287" s="22">
        <f t="shared" si="24"/>
        <v>282</v>
      </c>
      <c r="B287" s="21" t="str">
        <f t="shared" si="25"/>
        <v>80002579</v>
      </c>
      <c r="C287" s="21" t="s">
        <v>3472</v>
      </c>
      <c r="D287" s="22"/>
      <c r="E287" s="22" t="s">
        <v>4110</v>
      </c>
      <c r="F287" s="22" t="s">
        <v>1255</v>
      </c>
      <c r="G287" s="22" t="s">
        <v>830</v>
      </c>
      <c r="H287" s="22" t="s">
        <v>328</v>
      </c>
      <c r="I287" s="22" t="s">
        <v>4028</v>
      </c>
      <c r="J287" s="22"/>
      <c r="K287" s="21" t="s">
        <v>4002</v>
      </c>
      <c r="L287" s="21" t="s">
        <v>280</v>
      </c>
      <c r="M287" s="21" t="s">
        <v>4003</v>
      </c>
      <c r="N287" s="21"/>
      <c r="O287" s="17" t="str">
        <f>IFERROR(VLOOKUP(B287,POP!$B$5:$I$1048576,7,0),"")</f>
        <v/>
      </c>
      <c r="P287" s="17" t="str">
        <f>IFERROR(VLOOKUP(B287,POM!$B$5:$I$1048576,7,0),"")</f>
        <v/>
      </c>
      <c r="Q287" s="10" t="str">
        <f>IFERROR(VLOOKUP(B287,POU!$B$5:$I$1048576,7,0),"")</f>
        <v/>
      </c>
      <c r="R287" s="21" t="str">
        <f t="shared" si="21"/>
        <v/>
      </c>
      <c r="S287" s="17" t="str">
        <f>IFERROR(VLOOKUP(B287,'PEMBEKALAN POP'!$B$5:$I$1048576,7,0),"")</f>
        <v/>
      </c>
      <c r="T287" s="22" t="str">
        <f>IFERROR(VLOOKUP(B287,'PEMBEKALAN POP'!$B$5:$I$1048576,8,0),"")</f>
        <v/>
      </c>
      <c r="U287" s="21" t="s">
        <v>3994</v>
      </c>
      <c r="V287" s="17" t="e" cm="1">
        <f t="array" ref="V287">MAX(IF(INDUKSI!$B$5:$B$1048576='Data Training 2022'!B287,INDUKSI!$H$5:$H$1048576))</f>
        <v>#N/A</v>
      </c>
      <c r="W287" s="22" t="str">
        <f>IFERROR(VLOOKUP(B287,INDUKSI!$B$5:$I$1048576,8,0),"")</f>
        <v>LULUS</v>
      </c>
      <c r="X287" s="21" t="s">
        <v>3994</v>
      </c>
      <c r="Y287" s="17" cm="1">
        <f t="array" ref="Y287">MAX(IF(REINDUKSI!$B$5:$B$1048576='Data Training 2022'!B287,REINDUKSI!$H$5:$H$1048576))</f>
        <v>44758</v>
      </c>
      <c r="Z287" s="22" t="str">
        <f>IFERROR(VLOOKUP(B287,REINDUKSI!$B$5:$I$1048576,8,0),"")</f>
        <v>LULUS</v>
      </c>
      <c r="AA287" s="22" t="str">
        <f t="shared" si="22"/>
        <v>TARGET</v>
      </c>
      <c r="AB287" s="17" cm="1">
        <f t="array" ref="AB287">MAX(IF(BSA!$B$5:$B$1048576='Data Training 2022'!B287,BSA!$H$5:$H$1048576))</f>
        <v>44640</v>
      </c>
      <c r="AC287" s="22" t="str">
        <f>IFERROR(VLOOKUP(B287,BSA!$B$5:$I$1048576,8,0),"")</f>
        <v>LULUS</v>
      </c>
      <c r="AD287" s="22" t="s">
        <v>3994</v>
      </c>
      <c r="AE287" s="22"/>
      <c r="AF287" s="22"/>
      <c r="AG287" s="22" t="str">
        <f t="shared" si="23"/>
        <v>TARGET</v>
      </c>
      <c r="AH287" s="17" cm="1">
        <f t="array" ref="AH287">MAX(IF(ISOLASI!$B$5:$B$1048576='Data Training 2022'!B287,ISOLASI!$H$5:$H$1048576))</f>
        <v>44576</v>
      </c>
      <c r="AI287" s="22" t="str">
        <f>IFERROR(VLOOKUP(B287,ISOLASI!$B$5:$I$1048576,8,0),"")</f>
        <v>LULUS</v>
      </c>
      <c r="AJ287" s="22"/>
      <c r="AK287" s="17" cm="1">
        <f t="array" ref="AK287">MAX(IF('DEKAT AIR'!$B$5:$B$1048576='Data Training 2022'!B287,'DEKAT AIR'!$H$5:$H$1048576))</f>
        <v>0</v>
      </c>
      <c r="AL287" s="22" t="str">
        <f>IFERROR(VLOOKUP(B287,'DEKAT AIR'!$B$5:$I$1048576,8,0),"")</f>
        <v/>
      </c>
      <c r="AM287" s="22"/>
      <c r="AN287" s="17" cm="1">
        <f t="array" ref="AN287">MAX(IF(KETINGGIAN!$B$5:$B$1048576='Data Training 2022'!B287,KETINGGIAN!$H$5:$H$1048576))</f>
        <v>0</v>
      </c>
      <c r="AO287" s="22" t="str">
        <f>IFERROR(VLOOKUP(B287,KETINGGIAN!$B$5:$I$1048576,8,0),"")</f>
        <v/>
      </c>
      <c r="AP287" s="22"/>
      <c r="AQ287" s="22"/>
      <c r="AR287" s="22"/>
      <c r="AS287" s="22"/>
      <c r="AT287" s="17" cm="1">
        <f t="array" ref="AT287">MAX(IF(TOOLSKEEPER!$B$5:$B$1048576='Data Training 2022'!B287,TOOLSKEEPER!$H$5:$H$1048576))</f>
        <v>0</v>
      </c>
      <c r="AU287" s="22" t="str">
        <f>IFERROR(VLOOKUP(B287,TOOLSKEEPER!$B$5:$I$1048576,8,0),"")</f>
        <v/>
      </c>
    </row>
    <row r="288" spans="1:47">
      <c r="A288" s="22">
        <f t="shared" si="24"/>
        <v>283</v>
      </c>
      <c r="B288" s="21" t="str">
        <f t="shared" si="25"/>
        <v>80003133</v>
      </c>
      <c r="C288" s="21" t="s">
        <v>2659</v>
      </c>
      <c r="D288" s="22"/>
      <c r="E288" s="22" t="s">
        <v>2660</v>
      </c>
      <c r="F288" s="22" t="s">
        <v>1255</v>
      </c>
      <c r="G288" s="22" t="s">
        <v>830</v>
      </c>
      <c r="H288" s="22" t="s">
        <v>328</v>
      </c>
      <c r="I288" s="22" t="s">
        <v>4024</v>
      </c>
      <c r="J288" s="22"/>
      <c r="K288" s="21" t="s">
        <v>4002</v>
      </c>
      <c r="L288" s="21" t="s">
        <v>280</v>
      </c>
      <c r="M288" s="21" t="s">
        <v>4003</v>
      </c>
      <c r="N288" s="21"/>
      <c r="O288" s="17" t="str">
        <f>IFERROR(VLOOKUP(B288,POP!$B$5:$I$1048576,7,0),"")</f>
        <v/>
      </c>
      <c r="P288" s="17" t="str">
        <f>IFERROR(VLOOKUP(B288,POM!$B$5:$I$1048576,7,0),"")</f>
        <v/>
      </c>
      <c r="Q288" s="10" t="str">
        <f>IFERROR(VLOOKUP(B288,POU!$B$5:$I$1048576,7,0),"")</f>
        <v/>
      </c>
      <c r="R288" s="21" t="str">
        <f t="shared" si="21"/>
        <v/>
      </c>
      <c r="S288" s="17" t="str">
        <f>IFERROR(VLOOKUP(B288,'PEMBEKALAN POP'!$B$5:$I$1048576,7,0),"")</f>
        <v/>
      </c>
      <c r="T288" s="22" t="str">
        <f>IFERROR(VLOOKUP(B288,'PEMBEKALAN POP'!$B$5:$I$1048576,8,0),"")</f>
        <v/>
      </c>
      <c r="U288" s="21" t="s">
        <v>3994</v>
      </c>
      <c r="V288" s="17" t="e" cm="1">
        <f t="array" ref="V288">MAX(IF(INDUKSI!$B$5:$B$1048576='Data Training 2022'!B288,INDUKSI!$H$5:$H$1048576))</f>
        <v>#N/A</v>
      </c>
      <c r="W288" s="22" t="str">
        <f>IFERROR(VLOOKUP(B288,INDUKSI!$B$5:$I$1048576,8,0),"")</f>
        <v/>
      </c>
      <c r="X288" s="21" t="s">
        <v>3994</v>
      </c>
      <c r="Y288" s="17" cm="1">
        <f t="array" ref="Y288">MAX(IF(REINDUKSI!$B$5:$B$1048576='Data Training 2022'!B288,REINDUKSI!$H$5:$H$1048576))</f>
        <v>44709</v>
      </c>
      <c r="Z288" s="22" t="str">
        <f>IFERROR(VLOOKUP(B288,REINDUKSI!$B$5:$I$1048576,8,0),"")</f>
        <v>LULUS</v>
      </c>
      <c r="AA288" s="22" t="str">
        <f t="shared" si="22"/>
        <v>TARGET</v>
      </c>
      <c r="AB288" s="17" cm="1">
        <f t="array" ref="AB288">MAX(IF(BSA!$B$5:$B$1048576='Data Training 2022'!B288,BSA!$H$5:$H$1048576))</f>
        <v>0</v>
      </c>
      <c r="AC288" s="22" t="str">
        <f>IFERROR(VLOOKUP(B288,BSA!$B$5:$I$1048576,8,0),"")</f>
        <v/>
      </c>
      <c r="AD288" s="22" t="s">
        <v>3994</v>
      </c>
      <c r="AE288" s="22"/>
      <c r="AF288" s="22"/>
      <c r="AG288" s="22" t="str">
        <f t="shared" si="23"/>
        <v>TARGET</v>
      </c>
      <c r="AH288" s="17" cm="1">
        <f t="array" ref="AH288">MAX(IF(ISOLASI!$B$5:$B$1048576='Data Training 2022'!B288,ISOLASI!$H$5:$H$1048576))</f>
        <v>44632</v>
      </c>
      <c r="AI288" s="22" t="str">
        <f>IFERROR(VLOOKUP(B288,ISOLASI!$B$5:$I$1048576,8,0),"")</f>
        <v>LULUS</v>
      </c>
      <c r="AJ288" s="22"/>
      <c r="AK288" s="17" cm="1">
        <f t="array" ref="AK288">MAX(IF('DEKAT AIR'!$B$5:$B$1048576='Data Training 2022'!B288,'DEKAT AIR'!$H$5:$H$1048576))</f>
        <v>0</v>
      </c>
      <c r="AL288" s="22" t="str">
        <f>IFERROR(VLOOKUP(B288,'DEKAT AIR'!$B$5:$I$1048576,8,0),"")</f>
        <v/>
      </c>
      <c r="AM288" s="22"/>
      <c r="AN288" s="17" cm="1">
        <f t="array" ref="AN288">MAX(IF(KETINGGIAN!$B$5:$B$1048576='Data Training 2022'!B288,KETINGGIAN!$H$5:$H$1048576))</f>
        <v>0</v>
      </c>
      <c r="AO288" s="22" t="str">
        <f>IFERROR(VLOOKUP(B288,KETINGGIAN!$B$5:$I$1048576,8,0),"")</f>
        <v/>
      </c>
      <c r="AP288" s="22"/>
      <c r="AQ288" s="22"/>
      <c r="AR288" s="22"/>
      <c r="AS288" s="22"/>
      <c r="AT288" s="17" cm="1">
        <f t="array" ref="AT288">MAX(IF(TOOLSKEEPER!$B$5:$B$1048576='Data Training 2022'!B288,TOOLSKEEPER!$H$5:$H$1048576))</f>
        <v>0</v>
      </c>
      <c r="AU288" s="22" t="str">
        <f>IFERROR(VLOOKUP(B288,TOOLSKEEPER!$B$5:$I$1048576,8,0),"")</f>
        <v/>
      </c>
    </row>
    <row r="289" spans="1:47">
      <c r="A289" s="22">
        <f t="shared" si="24"/>
        <v>284</v>
      </c>
      <c r="B289" s="21" t="str">
        <f t="shared" si="25"/>
        <v>80004267</v>
      </c>
      <c r="C289" s="21" t="s">
        <v>3450</v>
      </c>
      <c r="D289" s="22"/>
      <c r="E289" s="22" t="s">
        <v>4111</v>
      </c>
      <c r="F289" s="22" t="s">
        <v>1255</v>
      </c>
      <c r="G289" s="22" t="s">
        <v>830</v>
      </c>
      <c r="H289" s="22" t="s">
        <v>328</v>
      </c>
      <c r="I289" s="22" t="s">
        <v>4028</v>
      </c>
      <c r="J289" s="22"/>
      <c r="K289" s="21" t="s">
        <v>4002</v>
      </c>
      <c r="L289" s="21" t="s">
        <v>280</v>
      </c>
      <c r="M289" s="21" t="s">
        <v>4003</v>
      </c>
      <c r="N289" s="21"/>
      <c r="O289" s="17" t="str">
        <f>IFERROR(VLOOKUP(B289,POP!$B$5:$I$1048576,7,0),"")</f>
        <v/>
      </c>
      <c r="P289" s="17" t="str">
        <f>IFERROR(VLOOKUP(B289,POM!$B$5:$I$1048576,7,0),"")</f>
        <v/>
      </c>
      <c r="Q289" s="10" t="str">
        <f>IFERROR(VLOOKUP(B289,POU!$B$5:$I$1048576,7,0),"")</f>
        <v/>
      </c>
      <c r="R289" s="21" t="str">
        <f t="shared" si="21"/>
        <v/>
      </c>
      <c r="S289" s="17" t="str">
        <f>IFERROR(VLOOKUP(B289,'PEMBEKALAN POP'!$B$5:$I$1048576,7,0),"")</f>
        <v/>
      </c>
      <c r="T289" s="22" t="str">
        <f>IFERROR(VLOOKUP(B289,'PEMBEKALAN POP'!$B$5:$I$1048576,8,0),"")</f>
        <v/>
      </c>
      <c r="U289" s="21" t="s">
        <v>3994</v>
      </c>
      <c r="V289" s="17" t="e" cm="1">
        <f t="array" ref="V289">MAX(IF(INDUKSI!$B$5:$B$1048576='Data Training 2022'!B289,INDUKSI!$H$5:$H$1048576))</f>
        <v>#N/A</v>
      </c>
      <c r="W289" s="22" t="str">
        <f>IFERROR(VLOOKUP(B289,INDUKSI!$B$5:$I$1048576,8,0),"")</f>
        <v>LULUS</v>
      </c>
      <c r="X289" s="21" t="s">
        <v>3994</v>
      </c>
      <c r="Y289" s="17" cm="1">
        <f t="array" ref="Y289">MAX(IF(REINDUKSI!$B$5:$B$1048576='Data Training 2022'!B289,REINDUKSI!$H$5:$H$1048576))</f>
        <v>0</v>
      </c>
      <c r="Z289" s="22" t="str">
        <f>IFERROR(VLOOKUP(B289,REINDUKSI!$B$5:$I$1048576,8,0),"")</f>
        <v/>
      </c>
      <c r="AA289" s="22" t="str">
        <f t="shared" si="22"/>
        <v>TARGET</v>
      </c>
      <c r="AB289" s="17" cm="1">
        <f t="array" ref="AB289">MAX(IF(BSA!$B$5:$B$1048576='Data Training 2022'!B289,BSA!$H$5:$H$1048576))</f>
        <v>44738</v>
      </c>
      <c r="AC289" s="22" t="str">
        <f>IFERROR(VLOOKUP(B289,BSA!$B$5:$I$1048576,8,0),"")</f>
        <v>LULUS</v>
      </c>
      <c r="AD289" s="22" t="s">
        <v>3994</v>
      </c>
      <c r="AE289" s="22"/>
      <c r="AF289" s="22"/>
      <c r="AG289" s="22" t="str">
        <f t="shared" si="23"/>
        <v>TARGET</v>
      </c>
      <c r="AH289" s="17" cm="1">
        <f t="array" ref="AH289">MAX(IF(ISOLASI!$B$5:$B$1048576='Data Training 2022'!B289,ISOLASI!$H$5:$H$1048576))</f>
        <v>44730</v>
      </c>
      <c r="AI289" s="22" t="str">
        <f>IFERROR(VLOOKUP(B289,ISOLASI!$B$5:$I$1048576,8,0),"")</f>
        <v>LULUS</v>
      </c>
      <c r="AJ289" s="22"/>
      <c r="AK289" s="17" cm="1">
        <f t="array" ref="AK289">MAX(IF('DEKAT AIR'!$B$5:$B$1048576='Data Training 2022'!B289,'DEKAT AIR'!$H$5:$H$1048576))</f>
        <v>0</v>
      </c>
      <c r="AL289" s="22" t="str">
        <f>IFERROR(VLOOKUP(B289,'DEKAT AIR'!$B$5:$I$1048576,8,0),"")</f>
        <v/>
      </c>
      <c r="AM289" s="22"/>
      <c r="AN289" s="17" cm="1">
        <f t="array" ref="AN289">MAX(IF(KETINGGIAN!$B$5:$B$1048576='Data Training 2022'!B289,KETINGGIAN!$H$5:$H$1048576))</f>
        <v>0</v>
      </c>
      <c r="AO289" s="22" t="str">
        <f>IFERROR(VLOOKUP(B289,KETINGGIAN!$B$5:$I$1048576,8,0),"")</f>
        <v/>
      </c>
      <c r="AP289" s="22"/>
      <c r="AQ289" s="22"/>
      <c r="AR289" s="22"/>
      <c r="AS289" s="22"/>
      <c r="AT289" s="17" cm="1">
        <f t="array" ref="AT289">MAX(IF(TOOLSKEEPER!$B$5:$B$1048576='Data Training 2022'!B289,TOOLSKEEPER!$H$5:$H$1048576))</f>
        <v>0</v>
      </c>
      <c r="AU289" s="22" t="str">
        <f>IFERROR(VLOOKUP(B289,TOOLSKEEPER!$B$5:$I$1048576,8,0),"")</f>
        <v/>
      </c>
    </row>
    <row r="290" spans="1:47">
      <c r="A290" s="22">
        <f t="shared" si="24"/>
        <v>285</v>
      </c>
      <c r="B290" s="21" t="str">
        <f t="shared" si="25"/>
        <v>80004269</v>
      </c>
      <c r="C290" s="21" t="s">
        <v>3227</v>
      </c>
      <c r="D290" s="22"/>
      <c r="E290" s="22" t="s">
        <v>3228</v>
      </c>
      <c r="F290" s="22" t="s">
        <v>1255</v>
      </c>
      <c r="G290" s="22" t="s">
        <v>830</v>
      </c>
      <c r="H290" s="22" t="s">
        <v>328</v>
      </c>
      <c r="I290" s="22" t="s">
        <v>4028</v>
      </c>
      <c r="J290" s="22"/>
      <c r="K290" s="21" t="s">
        <v>4002</v>
      </c>
      <c r="L290" s="21" t="s">
        <v>280</v>
      </c>
      <c r="M290" s="21" t="s">
        <v>4003</v>
      </c>
      <c r="N290" s="21"/>
      <c r="O290" s="17" t="str">
        <f>IFERROR(VLOOKUP(B290,POP!$B$5:$I$1048576,7,0),"")</f>
        <v/>
      </c>
      <c r="P290" s="17" t="str">
        <f>IFERROR(VLOOKUP(B290,POM!$B$5:$I$1048576,7,0),"")</f>
        <v/>
      </c>
      <c r="Q290" s="10" t="str">
        <f>IFERROR(VLOOKUP(B290,POU!$B$5:$I$1048576,7,0),"")</f>
        <v/>
      </c>
      <c r="R290" s="21" t="str">
        <f t="shared" si="21"/>
        <v/>
      </c>
      <c r="S290" s="17" t="str">
        <f>IFERROR(VLOOKUP(B290,'PEMBEKALAN POP'!$B$5:$I$1048576,7,0),"")</f>
        <v/>
      </c>
      <c r="T290" s="22" t="str">
        <f>IFERROR(VLOOKUP(B290,'PEMBEKALAN POP'!$B$5:$I$1048576,8,0),"")</f>
        <v/>
      </c>
      <c r="U290" s="21" t="s">
        <v>3994</v>
      </c>
      <c r="V290" s="17" t="e" cm="1">
        <f t="array" ref="V290">MAX(IF(INDUKSI!$B$5:$B$1048576='Data Training 2022'!B290,INDUKSI!$H$5:$H$1048576))</f>
        <v>#N/A</v>
      </c>
      <c r="W290" s="22" t="str">
        <f>IFERROR(VLOOKUP(B290,INDUKSI!$B$5:$I$1048576,8,0),"")</f>
        <v>LULUS</v>
      </c>
      <c r="X290" s="21" t="s">
        <v>3994</v>
      </c>
      <c r="Y290" s="17" cm="1">
        <f t="array" ref="Y290">MAX(IF(REINDUKSI!$B$5:$B$1048576='Data Training 2022'!B290,REINDUKSI!$H$5:$H$1048576))</f>
        <v>0</v>
      </c>
      <c r="Z290" s="22" t="str">
        <f>IFERROR(VLOOKUP(B290,REINDUKSI!$B$5:$I$1048576,8,0),"")</f>
        <v/>
      </c>
      <c r="AA290" s="22" t="str">
        <f t="shared" si="22"/>
        <v>TARGET</v>
      </c>
      <c r="AB290" s="17" cm="1">
        <f t="array" ref="AB290">MAX(IF(BSA!$B$5:$B$1048576='Data Training 2022'!B290,BSA!$H$5:$H$1048576))</f>
        <v>0</v>
      </c>
      <c r="AC290" s="22" t="str">
        <f>IFERROR(VLOOKUP(B290,BSA!$B$5:$I$1048576,8,0),"")</f>
        <v/>
      </c>
      <c r="AD290" s="22" t="s">
        <v>3994</v>
      </c>
      <c r="AE290" s="22"/>
      <c r="AF290" s="22"/>
      <c r="AG290" s="22" t="str">
        <f t="shared" si="23"/>
        <v>TARGET</v>
      </c>
      <c r="AH290" s="17" cm="1">
        <f t="array" ref="AH290">MAX(IF(ISOLASI!$B$5:$B$1048576='Data Training 2022'!B290,ISOLASI!$H$5:$H$1048576))</f>
        <v>44730</v>
      </c>
      <c r="AI290" s="22" t="str">
        <f>IFERROR(VLOOKUP(B290,ISOLASI!$B$5:$I$1048576,8,0),"")</f>
        <v>LULUS</v>
      </c>
      <c r="AJ290" s="22"/>
      <c r="AK290" s="17" cm="1">
        <f t="array" ref="AK290">MAX(IF('DEKAT AIR'!$B$5:$B$1048576='Data Training 2022'!B290,'DEKAT AIR'!$H$5:$H$1048576))</f>
        <v>0</v>
      </c>
      <c r="AL290" s="22" t="str">
        <f>IFERROR(VLOOKUP(B290,'DEKAT AIR'!$B$5:$I$1048576,8,0),"")</f>
        <v/>
      </c>
      <c r="AM290" s="22"/>
      <c r="AN290" s="17" cm="1">
        <f t="array" ref="AN290">MAX(IF(KETINGGIAN!$B$5:$B$1048576='Data Training 2022'!B290,KETINGGIAN!$H$5:$H$1048576))</f>
        <v>0</v>
      </c>
      <c r="AO290" s="22" t="str">
        <f>IFERROR(VLOOKUP(B290,KETINGGIAN!$B$5:$I$1048576,8,0),"")</f>
        <v/>
      </c>
      <c r="AP290" s="22"/>
      <c r="AQ290" s="22"/>
      <c r="AR290" s="22"/>
      <c r="AS290" s="22"/>
      <c r="AT290" s="17" cm="1">
        <f t="array" ref="AT290">MAX(IF(TOOLSKEEPER!$B$5:$B$1048576='Data Training 2022'!B290,TOOLSKEEPER!$H$5:$H$1048576))</f>
        <v>0</v>
      </c>
      <c r="AU290" s="22" t="str">
        <f>IFERROR(VLOOKUP(B290,TOOLSKEEPER!$B$5:$I$1048576,8,0),"")</f>
        <v/>
      </c>
    </row>
    <row r="291" spans="1:47">
      <c r="A291" s="22">
        <f t="shared" si="24"/>
        <v>286</v>
      </c>
      <c r="B291" s="21" t="str">
        <f t="shared" si="25"/>
        <v>80002784</v>
      </c>
      <c r="C291" s="21" t="s">
        <v>1936</v>
      </c>
      <c r="D291" s="22"/>
      <c r="E291" s="22" t="s">
        <v>1937</v>
      </c>
      <c r="F291" s="22" t="s">
        <v>1255</v>
      </c>
      <c r="G291" s="22" t="s">
        <v>830</v>
      </c>
      <c r="H291" s="22" t="s">
        <v>328</v>
      </c>
      <c r="I291" s="22" t="s">
        <v>4024</v>
      </c>
      <c r="J291" s="22"/>
      <c r="K291" s="21" t="s">
        <v>4002</v>
      </c>
      <c r="L291" s="21" t="s">
        <v>280</v>
      </c>
      <c r="M291" s="21" t="s">
        <v>4003</v>
      </c>
      <c r="N291" s="21"/>
      <c r="O291" s="17" t="str">
        <f>IFERROR(VLOOKUP(B291,POP!$B$5:$I$1048576,7,0),"")</f>
        <v/>
      </c>
      <c r="P291" s="17" t="str">
        <f>IFERROR(VLOOKUP(B291,POM!$B$5:$I$1048576,7,0),"")</f>
        <v/>
      </c>
      <c r="Q291" s="10" t="str">
        <f>IFERROR(VLOOKUP(B291,POU!$B$5:$I$1048576,7,0),"")</f>
        <v/>
      </c>
      <c r="R291" s="21" t="str">
        <f t="shared" si="21"/>
        <v/>
      </c>
      <c r="S291" s="17" t="str">
        <f>IFERROR(VLOOKUP(B291,'PEMBEKALAN POP'!$B$5:$I$1048576,7,0),"")</f>
        <v/>
      </c>
      <c r="T291" s="22" t="str">
        <f>IFERROR(VLOOKUP(B291,'PEMBEKALAN POP'!$B$5:$I$1048576,8,0),"")</f>
        <v/>
      </c>
      <c r="U291" s="21" t="s">
        <v>3994</v>
      </c>
      <c r="V291" s="17" t="e" cm="1">
        <f t="array" ref="V291">MAX(IF(INDUKSI!$B$5:$B$1048576='Data Training 2022'!B291,INDUKSI!$H$5:$H$1048576))</f>
        <v>#N/A</v>
      </c>
      <c r="W291" s="22" t="str">
        <f>IFERROR(VLOOKUP(B291,INDUKSI!$B$5:$I$1048576,8,0),"")</f>
        <v>LULUS</v>
      </c>
      <c r="X291" s="21" t="s">
        <v>3994</v>
      </c>
      <c r="Y291" s="17" cm="1">
        <f t="array" ref="Y291">MAX(IF(REINDUKSI!$B$5:$B$1048576='Data Training 2022'!B291,REINDUKSI!$H$5:$H$1048576))</f>
        <v>44693</v>
      </c>
      <c r="Z291" s="22" t="str">
        <f>IFERROR(VLOOKUP(B291,REINDUKSI!$B$5:$I$1048576,8,0),"")</f>
        <v>LULUS</v>
      </c>
      <c r="AA291" s="22" t="str">
        <f t="shared" si="22"/>
        <v>TARGET</v>
      </c>
      <c r="AB291" s="17" cm="1">
        <f t="array" ref="AB291">MAX(IF(BSA!$B$5:$B$1048576='Data Training 2022'!B291,BSA!$H$5:$H$1048576))</f>
        <v>0</v>
      </c>
      <c r="AC291" s="22" t="str">
        <f>IFERROR(VLOOKUP(B291,BSA!$B$5:$I$1048576,8,0),"")</f>
        <v/>
      </c>
      <c r="AD291" s="22" t="s">
        <v>3994</v>
      </c>
      <c r="AE291" s="22"/>
      <c r="AF291" s="22"/>
      <c r="AG291" s="22" t="str">
        <f t="shared" si="23"/>
        <v>TARGET</v>
      </c>
      <c r="AH291" s="17" cm="1">
        <f t="array" ref="AH291">MAX(IF(ISOLASI!$B$5:$B$1048576='Data Training 2022'!B291,ISOLASI!$H$5:$H$1048576))</f>
        <v>0</v>
      </c>
      <c r="AI291" s="22" t="str">
        <f>IFERROR(VLOOKUP(B291,ISOLASI!$B$5:$I$1048576,8,0),"")</f>
        <v/>
      </c>
      <c r="AJ291" s="22"/>
      <c r="AK291" s="17" cm="1">
        <f t="array" ref="AK291">MAX(IF('DEKAT AIR'!$B$5:$B$1048576='Data Training 2022'!B291,'DEKAT AIR'!$H$5:$H$1048576))</f>
        <v>0</v>
      </c>
      <c r="AL291" s="22" t="str">
        <f>IFERROR(VLOOKUP(B291,'DEKAT AIR'!$B$5:$I$1048576,8,0),"")</f>
        <v/>
      </c>
      <c r="AM291" s="22" t="s">
        <v>3994</v>
      </c>
      <c r="AN291" s="17" cm="1">
        <f t="array" ref="AN291">MAX(IF(KETINGGIAN!$B$5:$B$1048576='Data Training 2022'!B291,KETINGGIAN!$H$5:$H$1048576))</f>
        <v>44751</v>
      </c>
      <c r="AO291" s="22" t="str">
        <f>IFERROR(VLOOKUP(B291,KETINGGIAN!$B$5:$I$1048576,8,0),"")</f>
        <v>LULUS</v>
      </c>
      <c r="AP291" s="22"/>
      <c r="AQ291" s="22"/>
      <c r="AR291" s="22"/>
      <c r="AS291" s="22"/>
      <c r="AT291" s="17" cm="1">
        <f t="array" ref="AT291">MAX(IF(TOOLSKEEPER!$B$5:$B$1048576='Data Training 2022'!B291,TOOLSKEEPER!$H$5:$H$1048576))</f>
        <v>0</v>
      </c>
      <c r="AU291" s="22" t="str">
        <f>IFERROR(VLOOKUP(B291,TOOLSKEEPER!$B$5:$I$1048576,8,0),"")</f>
        <v/>
      </c>
    </row>
    <row r="292" spans="1:47">
      <c r="A292" s="22">
        <f t="shared" si="24"/>
        <v>287</v>
      </c>
      <c r="B292" s="21" t="str">
        <f t="shared" si="25"/>
        <v>80002785</v>
      </c>
      <c r="C292" s="21" t="s">
        <v>2456</v>
      </c>
      <c r="D292" s="22"/>
      <c r="E292" s="22" t="s">
        <v>2457</v>
      </c>
      <c r="F292" s="22" t="s">
        <v>1255</v>
      </c>
      <c r="G292" s="22" t="s">
        <v>830</v>
      </c>
      <c r="H292" s="22" t="s">
        <v>328</v>
      </c>
      <c r="I292" s="22" t="s">
        <v>4024</v>
      </c>
      <c r="J292" s="22"/>
      <c r="K292" s="21" t="s">
        <v>4002</v>
      </c>
      <c r="L292" s="21" t="s">
        <v>280</v>
      </c>
      <c r="M292" s="21" t="s">
        <v>4003</v>
      </c>
      <c r="N292" s="21"/>
      <c r="O292" s="17" t="str">
        <f>IFERROR(VLOOKUP(B292,POP!$B$5:$I$1048576,7,0),"")</f>
        <v/>
      </c>
      <c r="P292" s="17" t="str">
        <f>IFERROR(VLOOKUP(B292,POM!$B$5:$I$1048576,7,0),"")</f>
        <v/>
      </c>
      <c r="Q292" s="10" t="str">
        <f>IFERROR(VLOOKUP(B292,POU!$B$5:$I$1048576,7,0),"")</f>
        <v/>
      </c>
      <c r="R292" s="21" t="str">
        <f t="shared" si="21"/>
        <v/>
      </c>
      <c r="S292" s="17" t="str">
        <f>IFERROR(VLOOKUP(B292,'PEMBEKALAN POP'!$B$5:$I$1048576,7,0),"")</f>
        <v/>
      </c>
      <c r="T292" s="22" t="str">
        <f>IFERROR(VLOOKUP(B292,'PEMBEKALAN POP'!$B$5:$I$1048576,8,0),"")</f>
        <v/>
      </c>
      <c r="U292" s="21" t="s">
        <v>3994</v>
      </c>
      <c r="V292" s="17" t="e" cm="1">
        <f t="array" ref="V292">MAX(IF(INDUKSI!$B$5:$B$1048576='Data Training 2022'!B292,INDUKSI!$H$5:$H$1048576))</f>
        <v>#N/A</v>
      </c>
      <c r="W292" s="22" t="str">
        <f>IFERROR(VLOOKUP(B292,INDUKSI!$B$5:$I$1048576,8,0),"")</f>
        <v>LULUS</v>
      </c>
      <c r="X292" s="21" t="s">
        <v>3994</v>
      </c>
      <c r="Y292" s="17" cm="1">
        <f t="array" ref="Y292">MAX(IF(REINDUKSI!$B$5:$B$1048576='Data Training 2022'!B292,REINDUKSI!$H$5:$H$1048576))</f>
        <v>44695</v>
      </c>
      <c r="Z292" s="22" t="str">
        <f>IFERROR(VLOOKUP(B292,REINDUKSI!$B$5:$I$1048576,8,0),"")</f>
        <v>LULUS</v>
      </c>
      <c r="AA292" s="22" t="str">
        <f t="shared" si="22"/>
        <v>TARGET</v>
      </c>
      <c r="AB292" s="17" cm="1">
        <f t="array" ref="AB292">MAX(IF(BSA!$B$5:$B$1048576='Data Training 2022'!B292,BSA!$H$5:$H$1048576))</f>
        <v>0</v>
      </c>
      <c r="AC292" s="22" t="str">
        <f>IFERROR(VLOOKUP(B292,BSA!$B$5:$I$1048576,8,0),"")</f>
        <v/>
      </c>
      <c r="AD292" s="22" t="s">
        <v>3994</v>
      </c>
      <c r="AE292" s="22"/>
      <c r="AF292" s="22"/>
      <c r="AG292" s="22" t="str">
        <f t="shared" si="23"/>
        <v>TARGET</v>
      </c>
      <c r="AH292" s="17" cm="1">
        <f t="array" ref="AH292">MAX(IF(ISOLASI!$B$5:$B$1048576='Data Training 2022'!B292,ISOLASI!$H$5:$H$1048576))</f>
        <v>44230</v>
      </c>
      <c r="AI292" s="22" t="str">
        <f>IFERROR(VLOOKUP(B292,ISOLASI!$B$5:$I$1048576,8,0),"")</f>
        <v>LULUS</v>
      </c>
      <c r="AJ292" s="22"/>
      <c r="AK292" s="17" cm="1">
        <f t="array" ref="AK292">MAX(IF('DEKAT AIR'!$B$5:$B$1048576='Data Training 2022'!B292,'DEKAT AIR'!$H$5:$H$1048576))</f>
        <v>0</v>
      </c>
      <c r="AL292" s="22" t="str">
        <f>IFERROR(VLOOKUP(B292,'DEKAT AIR'!$B$5:$I$1048576,8,0),"")</f>
        <v/>
      </c>
      <c r="AM292" s="22"/>
      <c r="AN292" s="17" cm="1">
        <f t="array" ref="AN292">MAX(IF(KETINGGIAN!$B$5:$B$1048576='Data Training 2022'!B292,KETINGGIAN!$H$5:$H$1048576))</f>
        <v>0</v>
      </c>
      <c r="AO292" s="22" t="str">
        <f>IFERROR(VLOOKUP(B292,KETINGGIAN!$B$5:$I$1048576,8,0),"")</f>
        <v/>
      </c>
      <c r="AP292" s="22"/>
      <c r="AQ292" s="22"/>
      <c r="AR292" s="22"/>
      <c r="AS292" s="22"/>
      <c r="AT292" s="17" cm="1">
        <f t="array" ref="AT292">MAX(IF(TOOLSKEEPER!$B$5:$B$1048576='Data Training 2022'!B292,TOOLSKEEPER!$H$5:$H$1048576))</f>
        <v>0</v>
      </c>
      <c r="AU292" s="22" t="str">
        <f>IFERROR(VLOOKUP(B292,TOOLSKEEPER!$B$5:$I$1048576,8,0),"")</f>
        <v/>
      </c>
    </row>
    <row r="293" spans="1:47">
      <c r="A293" s="22">
        <f t="shared" si="24"/>
        <v>288</v>
      </c>
      <c r="B293" s="21" t="str">
        <f t="shared" si="25"/>
        <v>80002786</v>
      </c>
      <c r="C293" s="21" t="s">
        <v>2452</v>
      </c>
      <c r="D293" s="22"/>
      <c r="E293" s="22" t="s">
        <v>2453</v>
      </c>
      <c r="F293" s="22" t="s">
        <v>1255</v>
      </c>
      <c r="G293" s="22" t="s">
        <v>830</v>
      </c>
      <c r="H293" s="22" t="s">
        <v>328</v>
      </c>
      <c r="I293" s="22" t="s">
        <v>4024</v>
      </c>
      <c r="J293" s="22"/>
      <c r="K293" s="21" t="s">
        <v>4002</v>
      </c>
      <c r="L293" s="21" t="s">
        <v>280</v>
      </c>
      <c r="M293" s="21" t="s">
        <v>4003</v>
      </c>
      <c r="N293" s="21"/>
      <c r="O293" s="17" t="str">
        <f>IFERROR(VLOOKUP(B293,POP!$B$5:$I$1048576,7,0),"")</f>
        <v/>
      </c>
      <c r="P293" s="17" t="str">
        <f>IFERROR(VLOOKUP(B293,POM!$B$5:$I$1048576,7,0),"")</f>
        <v/>
      </c>
      <c r="Q293" s="10" t="str">
        <f>IFERROR(VLOOKUP(B293,POU!$B$5:$I$1048576,7,0),"")</f>
        <v/>
      </c>
      <c r="R293" s="21" t="str">
        <f t="shared" si="21"/>
        <v/>
      </c>
      <c r="S293" s="17" t="str">
        <f>IFERROR(VLOOKUP(B293,'PEMBEKALAN POP'!$B$5:$I$1048576,7,0),"")</f>
        <v/>
      </c>
      <c r="T293" s="22" t="str">
        <f>IFERROR(VLOOKUP(B293,'PEMBEKALAN POP'!$B$5:$I$1048576,8,0),"")</f>
        <v/>
      </c>
      <c r="U293" s="21" t="s">
        <v>3994</v>
      </c>
      <c r="V293" s="17" t="e" cm="1">
        <f t="array" ref="V293">MAX(IF(INDUKSI!$B$5:$B$1048576='Data Training 2022'!B293,INDUKSI!$H$5:$H$1048576))</f>
        <v>#N/A</v>
      </c>
      <c r="W293" s="22" t="str">
        <f>IFERROR(VLOOKUP(B293,INDUKSI!$B$5:$I$1048576,8,0),"")</f>
        <v>LULUS</v>
      </c>
      <c r="X293" s="21" t="s">
        <v>3994</v>
      </c>
      <c r="Y293" s="17" cm="1">
        <f t="array" ref="Y293">MAX(IF(REINDUKSI!$B$5:$B$1048576='Data Training 2022'!B293,REINDUKSI!$H$5:$H$1048576))</f>
        <v>44768</v>
      </c>
      <c r="Z293" s="22" t="str">
        <f>IFERROR(VLOOKUP(B293,REINDUKSI!$B$5:$I$1048576,8,0),"")</f>
        <v>LULUS</v>
      </c>
      <c r="AA293" s="22" t="str">
        <f t="shared" si="22"/>
        <v>TARGET</v>
      </c>
      <c r="AB293" s="17" cm="1">
        <f t="array" ref="AB293">MAX(IF(BSA!$B$5:$B$1048576='Data Training 2022'!B293,BSA!$H$5:$H$1048576))</f>
        <v>0</v>
      </c>
      <c r="AC293" s="22" t="str">
        <f>IFERROR(VLOOKUP(B293,BSA!$B$5:$I$1048576,8,0),"")</f>
        <v/>
      </c>
      <c r="AD293" s="22" t="s">
        <v>3994</v>
      </c>
      <c r="AE293" s="22"/>
      <c r="AF293" s="22"/>
      <c r="AG293" s="22" t="str">
        <f t="shared" si="23"/>
        <v>TARGET</v>
      </c>
      <c r="AH293" s="17" cm="1">
        <f t="array" ref="AH293">MAX(IF(ISOLASI!$B$5:$B$1048576='Data Training 2022'!B293,ISOLASI!$H$5:$H$1048576))</f>
        <v>44737</v>
      </c>
      <c r="AI293" s="22" t="str">
        <f>IFERROR(VLOOKUP(B293,ISOLASI!$B$5:$I$1048576,8,0),"")</f>
        <v>LULUS</v>
      </c>
      <c r="AJ293" s="22"/>
      <c r="AK293" s="17" cm="1">
        <f t="array" ref="AK293">MAX(IF('DEKAT AIR'!$B$5:$B$1048576='Data Training 2022'!B293,'DEKAT AIR'!$H$5:$H$1048576))</f>
        <v>0</v>
      </c>
      <c r="AL293" s="22" t="str">
        <f>IFERROR(VLOOKUP(B293,'DEKAT AIR'!$B$5:$I$1048576,8,0),"")</f>
        <v/>
      </c>
      <c r="AM293" s="22"/>
      <c r="AN293" s="17" cm="1">
        <f t="array" ref="AN293">MAX(IF(KETINGGIAN!$B$5:$B$1048576='Data Training 2022'!B293,KETINGGIAN!$H$5:$H$1048576))</f>
        <v>0</v>
      </c>
      <c r="AO293" s="22" t="str">
        <f>IFERROR(VLOOKUP(B293,KETINGGIAN!$B$5:$I$1048576,8,0),"")</f>
        <v/>
      </c>
      <c r="AP293" s="22"/>
      <c r="AQ293" s="22"/>
      <c r="AR293" s="22"/>
      <c r="AS293" s="22"/>
      <c r="AT293" s="17" cm="1">
        <f t="array" ref="AT293">MAX(IF(TOOLSKEEPER!$B$5:$B$1048576='Data Training 2022'!B293,TOOLSKEEPER!$H$5:$H$1048576))</f>
        <v>0</v>
      </c>
      <c r="AU293" s="22" t="str">
        <f>IFERROR(VLOOKUP(B293,TOOLSKEEPER!$B$5:$I$1048576,8,0),"")</f>
        <v/>
      </c>
    </row>
    <row r="294" spans="1:47">
      <c r="A294" s="22">
        <f t="shared" si="24"/>
        <v>289</v>
      </c>
      <c r="B294" s="21" t="str">
        <f t="shared" si="25"/>
        <v>80002787</v>
      </c>
      <c r="C294" s="21" t="s">
        <v>2472</v>
      </c>
      <c r="D294" s="22"/>
      <c r="E294" s="22" t="s">
        <v>2473</v>
      </c>
      <c r="F294" s="22" t="s">
        <v>1255</v>
      </c>
      <c r="G294" s="22" t="s">
        <v>830</v>
      </c>
      <c r="H294" s="22" t="s">
        <v>328</v>
      </c>
      <c r="I294" s="22" t="s">
        <v>4024</v>
      </c>
      <c r="J294" s="22"/>
      <c r="K294" s="21" t="s">
        <v>4002</v>
      </c>
      <c r="L294" s="21" t="s">
        <v>280</v>
      </c>
      <c r="M294" s="21" t="s">
        <v>4003</v>
      </c>
      <c r="N294" s="21"/>
      <c r="O294" s="17" t="str">
        <f>IFERROR(VLOOKUP(B294,POP!$B$5:$I$1048576,7,0),"")</f>
        <v/>
      </c>
      <c r="P294" s="17" t="str">
        <f>IFERROR(VLOOKUP(B294,POM!$B$5:$I$1048576,7,0),"")</f>
        <v/>
      </c>
      <c r="Q294" s="10" t="str">
        <f>IFERROR(VLOOKUP(B294,POU!$B$5:$I$1048576,7,0),"")</f>
        <v/>
      </c>
      <c r="R294" s="21" t="str">
        <f t="shared" si="21"/>
        <v/>
      </c>
      <c r="S294" s="17" t="str">
        <f>IFERROR(VLOOKUP(B294,'PEMBEKALAN POP'!$B$5:$I$1048576,7,0),"")</f>
        <v/>
      </c>
      <c r="T294" s="22" t="str">
        <f>IFERROR(VLOOKUP(B294,'PEMBEKALAN POP'!$B$5:$I$1048576,8,0),"")</f>
        <v/>
      </c>
      <c r="U294" s="21" t="s">
        <v>3994</v>
      </c>
      <c r="V294" s="17" t="e" cm="1">
        <f t="array" ref="V294">MAX(IF(INDUKSI!$B$5:$B$1048576='Data Training 2022'!B294,INDUKSI!$H$5:$H$1048576))</f>
        <v>#N/A</v>
      </c>
      <c r="W294" s="22" t="str">
        <f>IFERROR(VLOOKUP(B294,INDUKSI!$B$5:$I$1048576,8,0),"")</f>
        <v>LULUS</v>
      </c>
      <c r="X294" s="21" t="s">
        <v>3994</v>
      </c>
      <c r="Y294" s="17" cm="1">
        <f t="array" ref="Y294">MAX(IF(REINDUKSI!$B$5:$B$1048576='Data Training 2022'!B294,REINDUKSI!$H$5:$H$1048576))</f>
        <v>44663</v>
      </c>
      <c r="Z294" s="22" t="str">
        <f>IFERROR(VLOOKUP(B294,REINDUKSI!$B$5:$I$1048576,8,0),"")</f>
        <v>LULUS</v>
      </c>
      <c r="AA294" s="22" t="str">
        <f t="shared" si="22"/>
        <v>TARGET</v>
      </c>
      <c r="AB294" s="17" cm="1">
        <f t="array" ref="AB294">MAX(IF(BSA!$B$5:$B$1048576='Data Training 2022'!B294,BSA!$H$5:$H$1048576))</f>
        <v>0</v>
      </c>
      <c r="AC294" s="22" t="str">
        <f>IFERROR(VLOOKUP(B294,BSA!$B$5:$I$1048576,8,0),"")</f>
        <v/>
      </c>
      <c r="AD294" s="22" t="s">
        <v>3994</v>
      </c>
      <c r="AE294" s="22"/>
      <c r="AF294" s="22"/>
      <c r="AG294" s="22" t="str">
        <f t="shared" si="23"/>
        <v>TARGET</v>
      </c>
      <c r="AH294" s="17" cm="1">
        <f t="array" ref="AH294">MAX(IF(ISOLASI!$B$5:$B$1048576='Data Training 2022'!B294,ISOLASI!$H$5:$H$1048576))</f>
        <v>0</v>
      </c>
      <c r="AI294" s="22" t="str">
        <f>IFERROR(VLOOKUP(B294,ISOLASI!$B$5:$I$1048576,8,0),"")</f>
        <v/>
      </c>
      <c r="AJ294" s="22"/>
      <c r="AK294" s="17" cm="1">
        <f t="array" ref="AK294">MAX(IF('DEKAT AIR'!$B$5:$B$1048576='Data Training 2022'!B294,'DEKAT AIR'!$H$5:$H$1048576))</f>
        <v>0</v>
      </c>
      <c r="AL294" s="22" t="str">
        <f>IFERROR(VLOOKUP(B294,'DEKAT AIR'!$B$5:$I$1048576,8,0),"")</f>
        <v/>
      </c>
      <c r="AM294" s="22" t="s">
        <v>3994</v>
      </c>
      <c r="AN294" s="17" cm="1">
        <f t="array" ref="AN294">MAX(IF(KETINGGIAN!$B$5:$B$1048576='Data Training 2022'!B294,KETINGGIAN!$H$5:$H$1048576))</f>
        <v>44751</v>
      </c>
      <c r="AO294" s="22" t="str">
        <f>IFERROR(VLOOKUP(B294,KETINGGIAN!$B$5:$I$1048576,8,0),"")</f>
        <v>LULUS</v>
      </c>
      <c r="AP294" s="22"/>
      <c r="AQ294" s="22"/>
      <c r="AR294" s="22"/>
      <c r="AS294" s="22"/>
      <c r="AT294" s="17" cm="1">
        <f t="array" ref="AT294">MAX(IF(TOOLSKEEPER!$B$5:$B$1048576='Data Training 2022'!B294,TOOLSKEEPER!$H$5:$H$1048576))</f>
        <v>0</v>
      </c>
      <c r="AU294" s="22" t="str">
        <f>IFERROR(VLOOKUP(B294,TOOLSKEEPER!$B$5:$I$1048576,8,0),"")</f>
        <v/>
      </c>
    </row>
    <row r="295" spans="1:47">
      <c r="A295" s="22">
        <f t="shared" si="24"/>
        <v>290</v>
      </c>
      <c r="B295" s="21" t="str">
        <f t="shared" si="25"/>
        <v>80002822</v>
      </c>
      <c r="C295" s="21" t="s">
        <v>2454</v>
      </c>
      <c r="D295" s="22"/>
      <c r="E295" s="22" t="s">
        <v>2455</v>
      </c>
      <c r="F295" s="22" t="s">
        <v>1255</v>
      </c>
      <c r="G295" s="22" t="s">
        <v>830</v>
      </c>
      <c r="H295" s="22" t="s">
        <v>328</v>
      </c>
      <c r="I295" s="22" t="s">
        <v>4028</v>
      </c>
      <c r="J295" s="22"/>
      <c r="K295" s="21" t="s">
        <v>4002</v>
      </c>
      <c r="L295" s="21" t="s">
        <v>280</v>
      </c>
      <c r="M295" s="21" t="s">
        <v>4003</v>
      </c>
      <c r="N295" s="21"/>
      <c r="O295" s="17" t="str">
        <f>IFERROR(VLOOKUP(B295,POP!$B$5:$I$1048576,7,0),"")</f>
        <v/>
      </c>
      <c r="P295" s="17" t="str">
        <f>IFERROR(VLOOKUP(B295,POM!$B$5:$I$1048576,7,0),"")</f>
        <v/>
      </c>
      <c r="Q295" s="10" t="str">
        <f>IFERROR(VLOOKUP(B295,POU!$B$5:$I$1048576,7,0),"")</f>
        <v/>
      </c>
      <c r="R295" s="21" t="str">
        <f t="shared" si="21"/>
        <v/>
      </c>
      <c r="S295" s="17" t="str">
        <f>IFERROR(VLOOKUP(B295,'PEMBEKALAN POP'!$B$5:$I$1048576,7,0),"")</f>
        <v/>
      </c>
      <c r="T295" s="22" t="str">
        <f>IFERROR(VLOOKUP(B295,'PEMBEKALAN POP'!$B$5:$I$1048576,8,0),"")</f>
        <v/>
      </c>
      <c r="U295" s="21" t="s">
        <v>3994</v>
      </c>
      <c r="V295" s="17" t="e" cm="1">
        <f t="array" ref="V295">MAX(IF(INDUKSI!$B$5:$B$1048576='Data Training 2022'!B295,INDUKSI!$H$5:$H$1048576))</f>
        <v>#N/A</v>
      </c>
      <c r="W295" s="22" t="str">
        <f>IFERROR(VLOOKUP(B295,INDUKSI!$B$5:$I$1048576,8,0),"")</f>
        <v>LULUS</v>
      </c>
      <c r="X295" s="21" t="s">
        <v>3994</v>
      </c>
      <c r="Y295" s="17" cm="1">
        <f t="array" ref="Y295">MAX(IF(REINDUKSI!$B$5:$B$1048576='Data Training 2022'!B295,REINDUKSI!$H$5:$H$1048576))</f>
        <v>0</v>
      </c>
      <c r="Z295" s="22" t="str">
        <f>IFERROR(VLOOKUP(B295,REINDUKSI!$B$5:$I$1048576,8,0),"")</f>
        <v/>
      </c>
      <c r="AA295" s="22" t="str">
        <f t="shared" si="22"/>
        <v>TARGET</v>
      </c>
      <c r="AB295" s="17" cm="1">
        <f t="array" ref="AB295">MAX(IF(BSA!$B$5:$B$1048576='Data Training 2022'!B295,BSA!$H$5:$H$1048576))</f>
        <v>0</v>
      </c>
      <c r="AC295" s="22" t="str">
        <f>IFERROR(VLOOKUP(B295,BSA!$B$5:$I$1048576,8,0),"")</f>
        <v/>
      </c>
      <c r="AD295" s="22" t="s">
        <v>3994</v>
      </c>
      <c r="AE295" s="22"/>
      <c r="AF295" s="22"/>
      <c r="AG295" s="22" t="str">
        <f t="shared" si="23"/>
        <v>TARGET</v>
      </c>
      <c r="AH295" s="17" cm="1">
        <f t="array" ref="AH295">MAX(IF(ISOLASI!$B$5:$B$1048576='Data Training 2022'!B295,ISOLASI!$H$5:$H$1048576))</f>
        <v>44639</v>
      </c>
      <c r="AI295" s="22" t="str">
        <f>IFERROR(VLOOKUP(B295,ISOLASI!$B$5:$I$1048576,8,0),"")</f>
        <v>LULUS</v>
      </c>
      <c r="AJ295" s="22"/>
      <c r="AK295" s="17" cm="1">
        <f t="array" ref="AK295">MAX(IF('DEKAT AIR'!$B$5:$B$1048576='Data Training 2022'!B295,'DEKAT AIR'!$H$5:$H$1048576))</f>
        <v>0</v>
      </c>
      <c r="AL295" s="22" t="str">
        <f>IFERROR(VLOOKUP(B295,'DEKAT AIR'!$B$5:$I$1048576,8,0),"")</f>
        <v/>
      </c>
      <c r="AM295" s="22"/>
      <c r="AN295" s="17" cm="1">
        <f t="array" ref="AN295">MAX(IF(KETINGGIAN!$B$5:$B$1048576='Data Training 2022'!B295,KETINGGIAN!$H$5:$H$1048576))</f>
        <v>0</v>
      </c>
      <c r="AO295" s="22" t="str">
        <f>IFERROR(VLOOKUP(B295,KETINGGIAN!$B$5:$I$1048576,8,0),"")</f>
        <v/>
      </c>
      <c r="AP295" s="22"/>
      <c r="AQ295" s="22"/>
      <c r="AR295" s="22"/>
      <c r="AS295" s="22"/>
      <c r="AT295" s="17" cm="1">
        <f t="array" ref="AT295">MAX(IF(TOOLSKEEPER!$B$5:$B$1048576='Data Training 2022'!B295,TOOLSKEEPER!$H$5:$H$1048576))</f>
        <v>0</v>
      </c>
      <c r="AU295" s="22" t="str">
        <f>IFERROR(VLOOKUP(B295,TOOLSKEEPER!$B$5:$I$1048576,8,0),"")</f>
        <v/>
      </c>
    </row>
    <row r="296" spans="1:47">
      <c r="A296" s="22">
        <f t="shared" si="24"/>
        <v>291</v>
      </c>
      <c r="B296" s="21" t="str">
        <f t="shared" si="25"/>
        <v>80002826</v>
      </c>
      <c r="C296" s="21" t="s">
        <v>3070</v>
      </c>
      <c r="D296" s="22"/>
      <c r="E296" s="22" t="s">
        <v>4112</v>
      </c>
      <c r="F296" s="22" t="s">
        <v>1255</v>
      </c>
      <c r="G296" s="22" t="s">
        <v>830</v>
      </c>
      <c r="H296" s="22" t="s">
        <v>328</v>
      </c>
      <c r="I296" s="22" t="s">
        <v>4028</v>
      </c>
      <c r="J296" s="22"/>
      <c r="K296" s="21" t="s">
        <v>4002</v>
      </c>
      <c r="L296" s="21" t="s">
        <v>280</v>
      </c>
      <c r="M296" s="21" t="s">
        <v>4003</v>
      </c>
      <c r="N296" s="21"/>
      <c r="O296" s="17" t="str">
        <f>IFERROR(VLOOKUP(B296,POP!$B$5:$I$1048576,7,0),"")</f>
        <v/>
      </c>
      <c r="P296" s="17" t="str">
        <f>IFERROR(VLOOKUP(B296,POM!$B$5:$I$1048576,7,0),"")</f>
        <v/>
      </c>
      <c r="Q296" s="10" t="str">
        <f>IFERROR(VLOOKUP(B296,POU!$B$5:$I$1048576,7,0),"")</f>
        <v/>
      </c>
      <c r="R296" s="21" t="str">
        <f t="shared" si="21"/>
        <v/>
      </c>
      <c r="S296" s="17" t="str">
        <f>IFERROR(VLOOKUP(B296,'PEMBEKALAN POP'!$B$5:$I$1048576,7,0),"")</f>
        <v/>
      </c>
      <c r="T296" s="22" t="str">
        <f>IFERROR(VLOOKUP(B296,'PEMBEKALAN POP'!$B$5:$I$1048576,8,0),"")</f>
        <v/>
      </c>
      <c r="U296" s="21" t="s">
        <v>3994</v>
      </c>
      <c r="V296" s="17" t="e" cm="1">
        <f t="array" ref="V296">MAX(IF(INDUKSI!$B$5:$B$1048576='Data Training 2022'!B296,INDUKSI!$H$5:$H$1048576))</f>
        <v>#N/A</v>
      </c>
      <c r="W296" s="22" t="str">
        <f>IFERROR(VLOOKUP(B296,INDUKSI!$B$5:$I$1048576,8,0),"")</f>
        <v>LULUS</v>
      </c>
      <c r="X296" s="21" t="s">
        <v>3994</v>
      </c>
      <c r="Y296" s="17" cm="1">
        <f t="array" ref="Y296">MAX(IF(REINDUKSI!$B$5:$B$1048576='Data Training 2022'!B296,REINDUKSI!$H$5:$H$1048576))</f>
        <v>44754</v>
      </c>
      <c r="Z296" s="22" t="str">
        <f>IFERROR(VLOOKUP(B296,REINDUKSI!$B$5:$I$1048576,8,0),"")</f>
        <v>LULUS</v>
      </c>
      <c r="AA296" s="22" t="str">
        <f t="shared" si="22"/>
        <v>TARGET</v>
      </c>
      <c r="AB296" s="17" cm="1">
        <f t="array" ref="AB296">MAX(IF(BSA!$B$5:$B$1048576='Data Training 2022'!B296,BSA!$H$5:$H$1048576))</f>
        <v>44668</v>
      </c>
      <c r="AC296" s="22" t="str">
        <f>IFERROR(VLOOKUP(B296,BSA!$B$5:$I$1048576,8,0),"")</f>
        <v>LULUS</v>
      </c>
      <c r="AD296" s="22" t="s">
        <v>3994</v>
      </c>
      <c r="AE296" s="22"/>
      <c r="AF296" s="22"/>
      <c r="AG296" s="22" t="str">
        <f t="shared" si="23"/>
        <v>TARGET</v>
      </c>
      <c r="AH296" s="17" cm="1">
        <f t="array" ref="AH296">MAX(IF(ISOLASI!$B$5:$B$1048576='Data Training 2022'!B296,ISOLASI!$H$5:$H$1048576))</f>
        <v>0</v>
      </c>
      <c r="AI296" s="22" t="str">
        <f>IFERROR(VLOOKUP(B296,ISOLASI!$B$5:$I$1048576,8,0),"")</f>
        <v/>
      </c>
      <c r="AJ296" s="22"/>
      <c r="AK296" s="17" cm="1">
        <f t="array" ref="AK296">MAX(IF('DEKAT AIR'!$B$5:$B$1048576='Data Training 2022'!B296,'DEKAT AIR'!$H$5:$H$1048576))</f>
        <v>0</v>
      </c>
      <c r="AL296" s="22" t="str">
        <f>IFERROR(VLOOKUP(B296,'DEKAT AIR'!$B$5:$I$1048576,8,0),"")</f>
        <v/>
      </c>
      <c r="AM296" s="22"/>
      <c r="AN296" s="17" cm="1">
        <f t="array" ref="AN296">MAX(IF(KETINGGIAN!$B$5:$B$1048576='Data Training 2022'!B296,KETINGGIAN!$H$5:$H$1048576))</f>
        <v>0</v>
      </c>
      <c r="AO296" s="22" t="str">
        <f>IFERROR(VLOOKUP(B296,KETINGGIAN!$B$5:$I$1048576,8,0),"")</f>
        <v/>
      </c>
      <c r="AP296" s="22"/>
      <c r="AQ296" s="22"/>
      <c r="AR296" s="22"/>
      <c r="AS296" s="22"/>
      <c r="AT296" s="17" cm="1">
        <f t="array" ref="AT296">MAX(IF(TOOLSKEEPER!$B$5:$B$1048576='Data Training 2022'!B296,TOOLSKEEPER!$H$5:$H$1048576))</f>
        <v>0</v>
      </c>
      <c r="AU296" s="22" t="str">
        <f>IFERROR(VLOOKUP(B296,TOOLSKEEPER!$B$5:$I$1048576,8,0),"")</f>
        <v/>
      </c>
    </row>
    <row r="297" spans="1:47">
      <c r="A297" s="22">
        <f t="shared" si="24"/>
        <v>292</v>
      </c>
      <c r="B297" s="21" t="str">
        <f t="shared" si="25"/>
        <v>80002929</v>
      </c>
      <c r="C297" s="21" t="s">
        <v>3028</v>
      </c>
      <c r="D297" s="22"/>
      <c r="E297" s="22" t="s">
        <v>3029</v>
      </c>
      <c r="F297" s="22" t="s">
        <v>1255</v>
      </c>
      <c r="G297" s="22" t="s">
        <v>830</v>
      </c>
      <c r="H297" s="22" t="s">
        <v>328</v>
      </c>
      <c r="I297" s="22" t="s">
        <v>4024</v>
      </c>
      <c r="J297" s="22"/>
      <c r="K297" s="21" t="s">
        <v>4002</v>
      </c>
      <c r="L297" s="21" t="s">
        <v>280</v>
      </c>
      <c r="M297" s="21" t="s">
        <v>4003</v>
      </c>
      <c r="N297" s="21"/>
      <c r="O297" s="17" t="str">
        <f>IFERROR(VLOOKUP(B297,POP!$B$5:$I$1048576,7,0),"")</f>
        <v/>
      </c>
      <c r="P297" s="17" t="str">
        <f>IFERROR(VLOOKUP(B297,POM!$B$5:$I$1048576,7,0),"")</f>
        <v/>
      </c>
      <c r="Q297" s="10" t="str">
        <f>IFERROR(VLOOKUP(B297,POU!$B$5:$I$1048576,7,0),"")</f>
        <v/>
      </c>
      <c r="R297" s="21" t="str">
        <f t="shared" si="21"/>
        <v/>
      </c>
      <c r="S297" s="17" t="str">
        <f>IFERROR(VLOOKUP(B297,'PEMBEKALAN POP'!$B$5:$I$1048576,7,0),"")</f>
        <v/>
      </c>
      <c r="T297" s="22" t="str">
        <f>IFERROR(VLOOKUP(B297,'PEMBEKALAN POP'!$B$5:$I$1048576,8,0),"")</f>
        <v/>
      </c>
      <c r="U297" s="21" t="s">
        <v>3994</v>
      </c>
      <c r="V297" s="17" t="e" cm="1">
        <f t="array" ref="V297">MAX(IF(INDUKSI!$B$5:$B$1048576='Data Training 2022'!B297,INDUKSI!$H$5:$H$1048576))</f>
        <v>#N/A</v>
      </c>
      <c r="W297" s="22" t="str">
        <f>IFERROR(VLOOKUP(B297,INDUKSI!$B$5:$I$1048576,8,0),"")</f>
        <v>LULUS</v>
      </c>
      <c r="X297" s="21" t="s">
        <v>3994</v>
      </c>
      <c r="Y297" s="17" cm="1">
        <f t="array" ref="Y297">MAX(IF(REINDUKSI!$B$5:$B$1048576='Data Training 2022'!B297,REINDUKSI!$H$5:$H$1048576))</f>
        <v>44666</v>
      </c>
      <c r="Z297" s="22" t="str">
        <f>IFERROR(VLOOKUP(B297,REINDUKSI!$B$5:$I$1048576,8,0),"")</f>
        <v>LULUS</v>
      </c>
      <c r="AA297" s="22" t="str">
        <f t="shared" si="22"/>
        <v>TARGET</v>
      </c>
      <c r="AB297" s="17" cm="1">
        <f t="array" ref="AB297">MAX(IF(BSA!$B$5:$B$1048576='Data Training 2022'!B297,BSA!$H$5:$H$1048576))</f>
        <v>0</v>
      </c>
      <c r="AC297" s="22" t="str">
        <f>IFERROR(VLOOKUP(B297,BSA!$B$5:$I$1048576,8,0),"")</f>
        <v/>
      </c>
      <c r="AD297" s="22" t="s">
        <v>3994</v>
      </c>
      <c r="AE297" s="22"/>
      <c r="AF297" s="22"/>
      <c r="AG297" s="22" t="str">
        <f t="shared" si="23"/>
        <v>TARGET</v>
      </c>
      <c r="AH297" s="17" cm="1">
        <f t="array" ref="AH297">MAX(IF(ISOLASI!$B$5:$B$1048576='Data Training 2022'!B297,ISOLASI!$H$5:$H$1048576))</f>
        <v>44243</v>
      </c>
      <c r="AI297" s="22" t="str">
        <f>IFERROR(VLOOKUP(B297,ISOLASI!$B$5:$I$1048576,8,0),"")</f>
        <v>LULUS</v>
      </c>
      <c r="AJ297" s="22"/>
      <c r="AK297" s="17" cm="1">
        <f t="array" ref="AK297">MAX(IF('DEKAT AIR'!$B$5:$B$1048576='Data Training 2022'!B297,'DEKAT AIR'!$H$5:$H$1048576))</f>
        <v>0</v>
      </c>
      <c r="AL297" s="22" t="str">
        <f>IFERROR(VLOOKUP(B297,'DEKAT AIR'!$B$5:$I$1048576,8,0),"")</f>
        <v/>
      </c>
      <c r="AM297" s="22" t="s">
        <v>3994</v>
      </c>
      <c r="AN297" s="17" cm="1">
        <f t="array" ref="AN297">MAX(IF(KETINGGIAN!$B$5:$B$1048576='Data Training 2022'!B297,KETINGGIAN!$H$5:$H$1048576))</f>
        <v>44591</v>
      </c>
      <c r="AO297" s="22" t="str">
        <f>IFERROR(VLOOKUP(B297,KETINGGIAN!$B$5:$I$1048576,8,0),"")</f>
        <v>LULUS</v>
      </c>
      <c r="AP297" s="22"/>
      <c r="AQ297" s="22"/>
      <c r="AR297" s="22"/>
      <c r="AS297" s="22"/>
      <c r="AT297" s="17" cm="1">
        <f t="array" ref="AT297">MAX(IF(TOOLSKEEPER!$B$5:$B$1048576='Data Training 2022'!B297,TOOLSKEEPER!$H$5:$H$1048576))</f>
        <v>0</v>
      </c>
      <c r="AU297" s="22" t="str">
        <f>IFERROR(VLOOKUP(B297,TOOLSKEEPER!$B$5:$I$1048576,8,0),"")</f>
        <v/>
      </c>
    </row>
    <row r="298" spans="1:47">
      <c r="A298" s="22">
        <f t="shared" si="24"/>
        <v>293</v>
      </c>
      <c r="B298" s="21" t="str">
        <f t="shared" si="25"/>
        <v>80002930</v>
      </c>
      <c r="C298" s="21" t="s">
        <v>2035</v>
      </c>
      <c r="D298" s="22"/>
      <c r="E298" s="22" t="s">
        <v>2036</v>
      </c>
      <c r="F298" s="22" t="s">
        <v>1255</v>
      </c>
      <c r="G298" s="22" t="s">
        <v>830</v>
      </c>
      <c r="H298" s="22" t="s">
        <v>328</v>
      </c>
      <c r="I298" s="22" t="s">
        <v>4028</v>
      </c>
      <c r="J298" s="22"/>
      <c r="K298" s="21" t="s">
        <v>4002</v>
      </c>
      <c r="L298" s="21" t="s">
        <v>280</v>
      </c>
      <c r="M298" s="21" t="s">
        <v>4003</v>
      </c>
      <c r="N298" s="21"/>
      <c r="O298" s="17" t="str">
        <f>IFERROR(VLOOKUP(B298,POP!$B$5:$I$1048576,7,0),"")</f>
        <v/>
      </c>
      <c r="P298" s="17" t="str">
        <f>IFERROR(VLOOKUP(B298,POM!$B$5:$I$1048576,7,0),"")</f>
        <v/>
      </c>
      <c r="Q298" s="10" t="str">
        <f>IFERROR(VLOOKUP(B298,POU!$B$5:$I$1048576,7,0),"")</f>
        <v/>
      </c>
      <c r="R298" s="21" t="str">
        <f t="shared" si="21"/>
        <v/>
      </c>
      <c r="S298" s="17" t="str">
        <f>IFERROR(VLOOKUP(B298,'PEMBEKALAN POP'!$B$5:$I$1048576,7,0),"")</f>
        <v/>
      </c>
      <c r="T298" s="22" t="str">
        <f>IFERROR(VLOOKUP(B298,'PEMBEKALAN POP'!$B$5:$I$1048576,8,0),"")</f>
        <v/>
      </c>
      <c r="U298" s="21" t="s">
        <v>3994</v>
      </c>
      <c r="V298" s="17" t="e" cm="1">
        <f t="array" ref="V298">MAX(IF(INDUKSI!$B$5:$B$1048576='Data Training 2022'!B298,INDUKSI!$H$5:$H$1048576))</f>
        <v>#N/A</v>
      </c>
      <c r="W298" s="22" t="str">
        <f>IFERROR(VLOOKUP(B298,INDUKSI!$B$5:$I$1048576,8,0),"")</f>
        <v>LULUS</v>
      </c>
      <c r="X298" s="21" t="s">
        <v>3994</v>
      </c>
      <c r="Y298" s="17" cm="1">
        <f t="array" ref="Y298">MAX(IF(REINDUKSI!$B$5:$B$1048576='Data Training 2022'!B298,REINDUKSI!$H$5:$H$1048576))</f>
        <v>44761</v>
      </c>
      <c r="Z298" s="22" t="str">
        <f>IFERROR(VLOOKUP(B298,REINDUKSI!$B$5:$I$1048576,8,0),"")</f>
        <v>LULUS</v>
      </c>
      <c r="AA298" s="22" t="str">
        <f t="shared" si="22"/>
        <v>TARGET</v>
      </c>
      <c r="AB298" s="17" cm="1">
        <f t="array" ref="AB298">MAX(IF(BSA!$B$5:$B$1048576='Data Training 2022'!B298,BSA!$H$5:$H$1048576))</f>
        <v>44650</v>
      </c>
      <c r="AC298" s="22" t="str">
        <f>IFERROR(VLOOKUP(B298,BSA!$B$5:$I$1048576,8,0),"")</f>
        <v>LULUS</v>
      </c>
      <c r="AD298" s="22" t="s">
        <v>3994</v>
      </c>
      <c r="AE298" s="22"/>
      <c r="AF298" s="22"/>
      <c r="AG298" s="22" t="str">
        <f t="shared" si="23"/>
        <v>TARGET</v>
      </c>
      <c r="AH298" s="17" cm="1">
        <f t="array" ref="AH298">MAX(IF(ISOLASI!$B$5:$B$1048576='Data Training 2022'!B298,ISOLASI!$H$5:$H$1048576))</f>
        <v>0</v>
      </c>
      <c r="AI298" s="22" t="str">
        <f>IFERROR(VLOOKUP(B298,ISOLASI!$B$5:$I$1048576,8,0),"")</f>
        <v/>
      </c>
      <c r="AJ298" s="22"/>
      <c r="AK298" s="17" cm="1">
        <f t="array" ref="AK298">MAX(IF('DEKAT AIR'!$B$5:$B$1048576='Data Training 2022'!B298,'DEKAT AIR'!$H$5:$H$1048576))</f>
        <v>0</v>
      </c>
      <c r="AL298" s="22" t="str">
        <f>IFERROR(VLOOKUP(B298,'DEKAT AIR'!$B$5:$I$1048576,8,0),"")</f>
        <v/>
      </c>
      <c r="AM298" s="22"/>
      <c r="AN298" s="17" cm="1">
        <f t="array" ref="AN298">MAX(IF(KETINGGIAN!$B$5:$B$1048576='Data Training 2022'!B298,KETINGGIAN!$H$5:$H$1048576))</f>
        <v>0</v>
      </c>
      <c r="AO298" s="22" t="str">
        <f>IFERROR(VLOOKUP(B298,KETINGGIAN!$B$5:$I$1048576,8,0),"")</f>
        <v/>
      </c>
      <c r="AP298" s="22"/>
      <c r="AQ298" s="22"/>
      <c r="AR298" s="22"/>
      <c r="AS298" s="22"/>
      <c r="AT298" s="17" cm="1">
        <f t="array" ref="AT298">MAX(IF(TOOLSKEEPER!$B$5:$B$1048576='Data Training 2022'!B298,TOOLSKEEPER!$H$5:$H$1048576))</f>
        <v>0</v>
      </c>
      <c r="AU298" s="22" t="str">
        <f>IFERROR(VLOOKUP(B298,TOOLSKEEPER!$B$5:$I$1048576,8,0),"")</f>
        <v/>
      </c>
    </row>
    <row r="299" spans="1:47">
      <c r="A299" s="22">
        <f t="shared" si="24"/>
        <v>294</v>
      </c>
      <c r="B299" s="21" t="str">
        <f t="shared" si="25"/>
        <v>80002931</v>
      </c>
      <c r="C299" s="21" t="s">
        <v>3456</v>
      </c>
      <c r="D299" s="22"/>
      <c r="E299" s="22" t="s">
        <v>3457</v>
      </c>
      <c r="F299" s="22" t="s">
        <v>1255</v>
      </c>
      <c r="G299" s="22" t="s">
        <v>830</v>
      </c>
      <c r="H299" s="22" t="s">
        <v>328</v>
      </c>
      <c r="I299" s="22" t="s">
        <v>4024</v>
      </c>
      <c r="J299" s="22"/>
      <c r="K299" s="21" t="s">
        <v>4002</v>
      </c>
      <c r="L299" s="21" t="s">
        <v>280</v>
      </c>
      <c r="M299" s="21" t="s">
        <v>4003</v>
      </c>
      <c r="N299" s="21"/>
      <c r="O299" s="17" t="str">
        <f>IFERROR(VLOOKUP(B299,POP!$B$5:$I$1048576,7,0),"")</f>
        <v/>
      </c>
      <c r="P299" s="17" t="str">
        <f>IFERROR(VLOOKUP(B299,POM!$B$5:$I$1048576,7,0),"")</f>
        <v/>
      </c>
      <c r="Q299" s="10" t="str">
        <f>IFERROR(VLOOKUP(B299,POU!$B$5:$I$1048576,7,0),"")</f>
        <v/>
      </c>
      <c r="R299" s="21" t="str">
        <f t="shared" si="21"/>
        <v/>
      </c>
      <c r="S299" s="17" t="str">
        <f>IFERROR(VLOOKUP(B299,'PEMBEKALAN POP'!$B$5:$I$1048576,7,0),"")</f>
        <v/>
      </c>
      <c r="T299" s="22" t="str">
        <f>IFERROR(VLOOKUP(B299,'PEMBEKALAN POP'!$B$5:$I$1048576,8,0),"")</f>
        <v/>
      </c>
      <c r="U299" s="21" t="s">
        <v>3994</v>
      </c>
      <c r="V299" s="17" t="e" cm="1">
        <f t="array" ref="V299">MAX(IF(INDUKSI!$B$5:$B$1048576='Data Training 2022'!B299,INDUKSI!$H$5:$H$1048576))</f>
        <v>#N/A</v>
      </c>
      <c r="W299" s="22" t="str">
        <f>IFERROR(VLOOKUP(B299,INDUKSI!$B$5:$I$1048576,8,0),"")</f>
        <v>LULUS</v>
      </c>
      <c r="X299" s="21" t="s">
        <v>3994</v>
      </c>
      <c r="Y299" s="17" cm="1">
        <f t="array" ref="Y299">MAX(IF(REINDUKSI!$B$5:$B$1048576='Data Training 2022'!B299,REINDUKSI!$H$5:$H$1048576))</f>
        <v>44744</v>
      </c>
      <c r="Z299" s="22" t="str">
        <f>IFERROR(VLOOKUP(B299,REINDUKSI!$B$5:$I$1048576,8,0),"")</f>
        <v>LULUS</v>
      </c>
      <c r="AA299" s="22" t="str">
        <f t="shared" si="22"/>
        <v>TARGET</v>
      </c>
      <c r="AB299" s="17" cm="1">
        <f t="array" ref="AB299">MAX(IF(BSA!$B$5:$B$1048576='Data Training 2022'!B299,BSA!$H$5:$H$1048576))</f>
        <v>0</v>
      </c>
      <c r="AC299" s="22" t="str">
        <f>IFERROR(VLOOKUP(B299,BSA!$B$5:$I$1048576,8,0),"")</f>
        <v/>
      </c>
      <c r="AD299" s="22" t="s">
        <v>3994</v>
      </c>
      <c r="AE299" s="22"/>
      <c r="AF299" s="22"/>
      <c r="AG299" s="22" t="str">
        <f t="shared" si="23"/>
        <v>TARGET</v>
      </c>
      <c r="AH299" s="17" cm="1">
        <f t="array" ref="AH299">MAX(IF(ISOLASI!$B$5:$B$1048576='Data Training 2022'!B299,ISOLASI!$H$5:$H$1048576))</f>
        <v>44590</v>
      </c>
      <c r="AI299" s="22" t="str">
        <f>IFERROR(VLOOKUP(B299,ISOLASI!$B$5:$I$1048576,8,0),"")</f>
        <v>LULUS</v>
      </c>
      <c r="AJ299" s="22"/>
      <c r="AK299" s="17" cm="1">
        <f t="array" ref="AK299">MAX(IF('DEKAT AIR'!$B$5:$B$1048576='Data Training 2022'!B299,'DEKAT AIR'!$H$5:$H$1048576))</f>
        <v>0</v>
      </c>
      <c r="AL299" s="22" t="str">
        <f>IFERROR(VLOOKUP(B299,'DEKAT AIR'!$B$5:$I$1048576,8,0),"")</f>
        <v/>
      </c>
      <c r="AM299" s="22"/>
      <c r="AN299" s="17" cm="1">
        <f t="array" ref="AN299">MAX(IF(KETINGGIAN!$B$5:$B$1048576='Data Training 2022'!B299,KETINGGIAN!$H$5:$H$1048576))</f>
        <v>0</v>
      </c>
      <c r="AO299" s="22" t="str">
        <f>IFERROR(VLOOKUP(B299,KETINGGIAN!$B$5:$I$1048576,8,0),"")</f>
        <v/>
      </c>
      <c r="AP299" s="22"/>
      <c r="AQ299" s="22"/>
      <c r="AR299" s="22"/>
      <c r="AS299" s="22"/>
      <c r="AT299" s="17" cm="1">
        <f t="array" ref="AT299">MAX(IF(TOOLSKEEPER!$B$5:$B$1048576='Data Training 2022'!B299,TOOLSKEEPER!$H$5:$H$1048576))</f>
        <v>0</v>
      </c>
      <c r="AU299" s="22" t="str">
        <f>IFERROR(VLOOKUP(B299,TOOLSKEEPER!$B$5:$I$1048576,8,0),"")</f>
        <v/>
      </c>
    </row>
    <row r="300" spans="1:47">
      <c r="A300" s="22">
        <f t="shared" si="24"/>
        <v>295</v>
      </c>
      <c r="B300" s="21" t="str">
        <f t="shared" si="25"/>
        <v>80002932</v>
      </c>
      <c r="C300" s="21" t="s">
        <v>2230</v>
      </c>
      <c r="D300" s="22"/>
      <c r="E300" s="22" t="s">
        <v>2231</v>
      </c>
      <c r="F300" s="22" t="s">
        <v>1255</v>
      </c>
      <c r="G300" s="22" t="s">
        <v>830</v>
      </c>
      <c r="H300" s="22" t="s">
        <v>328</v>
      </c>
      <c r="I300" s="22" t="s">
        <v>4028</v>
      </c>
      <c r="J300" s="22"/>
      <c r="K300" s="21" t="s">
        <v>4002</v>
      </c>
      <c r="L300" s="21" t="s">
        <v>280</v>
      </c>
      <c r="M300" s="21" t="s">
        <v>4003</v>
      </c>
      <c r="N300" s="21"/>
      <c r="O300" s="17" t="str">
        <f>IFERROR(VLOOKUP(B300,POP!$B$5:$I$1048576,7,0),"")</f>
        <v/>
      </c>
      <c r="P300" s="17" t="str">
        <f>IFERROR(VLOOKUP(B300,POM!$B$5:$I$1048576,7,0),"")</f>
        <v/>
      </c>
      <c r="Q300" s="10" t="str">
        <f>IFERROR(VLOOKUP(B300,POU!$B$5:$I$1048576,7,0),"")</f>
        <v/>
      </c>
      <c r="R300" s="21" t="str">
        <f t="shared" si="21"/>
        <v/>
      </c>
      <c r="S300" s="17" t="str">
        <f>IFERROR(VLOOKUP(B300,'PEMBEKALAN POP'!$B$5:$I$1048576,7,0),"")</f>
        <v/>
      </c>
      <c r="T300" s="22" t="str">
        <f>IFERROR(VLOOKUP(B300,'PEMBEKALAN POP'!$B$5:$I$1048576,8,0),"")</f>
        <v/>
      </c>
      <c r="U300" s="21" t="s">
        <v>3994</v>
      </c>
      <c r="V300" s="17" t="e" cm="1">
        <f t="array" ref="V300">MAX(IF(INDUKSI!$B$5:$B$1048576='Data Training 2022'!B300,INDUKSI!$H$5:$H$1048576))</f>
        <v>#N/A</v>
      </c>
      <c r="W300" s="22" t="str">
        <f>IFERROR(VLOOKUP(B300,INDUKSI!$B$5:$I$1048576,8,0),"")</f>
        <v>LULUS</v>
      </c>
      <c r="X300" s="21" t="s">
        <v>3994</v>
      </c>
      <c r="Y300" s="17" cm="1">
        <f t="array" ref="Y300">MAX(IF(REINDUKSI!$B$5:$B$1048576='Data Training 2022'!B300,REINDUKSI!$H$5:$H$1048576))</f>
        <v>44754</v>
      </c>
      <c r="Z300" s="22" t="str">
        <f>IFERROR(VLOOKUP(B300,REINDUKSI!$B$5:$I$1048576,8,0),"")</f>
        <v>LULUS</v>
      </c>
      <c r="AA300" s="22" t="str">
        <f t="shared" si="22"/>
        <v>TARGET</v>
      </c>
      <c r="AB300" s="17" cm="1">
        <f t="array" ref="AB300">MAX(IF(BSA!$B$5:$B$1048576='Data Training 2022'!B300,BSA!$H$5:$H$1048576))</f>
        <v>0</v>
      </c>
      <c r="AC300" s="22" t="str">
        <f>IFERROR(VLOOKUP(B300,BSA!$B$5:$I$1048576,8,0),"")</f>
        <v/>
      </c>
      <c r="AD300" s="22" t="s">
        <v>3994</v>
      </c>
      <c r="AE300" s="22"/>
      <c r="AF300" s="22"/>
      <c r="AG300" s="22" t="str">
        <f t="shared" si="23"/>
        <v>TARGET</v>
      </c>
      <c r="AH300" s="17" cm="1">
        <f t="array" ref="AH300">MAX(IF(ISOLASI!$B$5:$B$1048576='Data Training 2022'!B300,ISOLASI!$H$5:$H$1048576))</f>
        <v>44583</v>
      </c>
      <c r="AI300" s="22" t="str">
        <f>IFERROR(VLOOKUP(B300,ISOLASI!$B$5:$I$1048576,8,0),"")</f>
        <v>LULUS</v>
      </c>
      <c r="AJ300" s="22"/>
      <c r="AK300" s="17" cm="1">
        <f t="array" ref="AK300">MAX(IF('DEKAT AIR'!$B$5:$B$1048576='Data Training 2022'!B300,'DEKAT AIR'!$H$5:$H$1048576))</f>
        <v>0</v>
      </c>
      <c r="AL300" s="22" t="str">
        <f>IFERROR(VLOOKUP(B300,'DEKAT AIR'!$B$5:$I$1048576,8,0),"")</f>
        <v/>
      </c>
      <c r="AM300" s="22"/>
      <c r="AN300" s="17" cm="1">
        <f t="array" ref="AN300">MAX(IF(KETINGGIAN!$B$5:$B$1048576='Data Training 2022'!B300,KETINGGIAN!$H$5:$H$1048576))</f>
        <v>0</v>
      </c>
      <c r="AO300" s="22" t="str">
        <f>IFERROR(VLOOKUP(B300,KETINGGIAN!$B$5:$I$1048576,8,0),"")</f>
        <v/>
      </c>
      <c r="AP300" s="22"/>
      <c r="AQ300" s="22"/>
      <c r="AR300" s="22"/>
      <c r="AS300" s="22"/>
      <c r="AT300" s="17" cm="1">
        <f t="array" ref="AT300">MAX(IF(TOOLSKEEPER!$B$5:$B$1048576='Data Training 2022'!B300,TOOLSKEEPER!$H$5:$H$1048576))</f>
        <v>0</v>
      </c>
      <c r="AU300" s="22" t="str">
        <f>IFERROR(VLOOKUP(B300,TOOLSKEEPER!$B$5:$I$1048576,8,0),"")</f>
        <v/>
      </c>
    </row>
    <row r="301" spans="1:47">
      <c r="A301" s="22">
        <f t="shared" si="24"/>
        <v>296</v>
      </c>
      <c r="B301" s="21" t="str">
        <f t="shared" si="25"/>
        <v>80002933</v>
      </c>
      <c r="C301" s="21" t="s">
        <v>2542</v>
      </c>
      <c r="D301" s="22"/>
      <c r="E301" s="22" t="s">
        <v>2543</v>
      </c>
      <c r="F301" s="22" t="s">
        <v>1255</v>
      </c>
      <c r="G301" s="22" t="s">
        <v>830</v>
      </c>
      <c r="H301" s="22" t="s">
        <v>328</v>
      </c>
      <c r="I301" s="22" t="s">
        <v>4028</v>
      </c>
      <c r="J301" s="22"/>
      <c r="K301" s="21" t="s">
        <v>4002</v>
      </c>
      <c r="L301" s="21" t="s">
        <v>280</v>
      </c>
      <c r="M301" s="21" t="s">
        <v>4003</v>
      </c>
      <c r="N301" s="21"/>
      <c r="O301" s="17" t="str">
        <f>IFERROR(VLOOKUP(B301,POP!$B$5:$I$1048576,7,0),"")</f>
        <v/>
      </c>
      <c r="P301" s="17" t="str">
        <f>IFERROR(VLOOKUP(B301,POM!$B$5:$I$1048576,7,0),"")</f>
        <v/>
      </c>
      <c r="Q301" s="10" t="str">
        <f>IFERROR(VLOOKUP(B301,POU!$B$5:$I$1048576,7,0),"")</f>
        <v/>
      </c>
      <c r="R301" s="21" t="str">
        <f t="shared" si="21"/>
        <v/>
      </c>
      <c r="S301" s="17" t="str">
        <f>IFERROR(VLOOKUP(B301,'PEMBEKALAN POP'!$B$5:$I$1048576,7,0),"")</f>
        <v/>
      </c>
      <c r="T301" s="22" t="str">
        <f>IFERROR(VLOOKUP(B301,'PEMBEKALAN POP'!$B$5:$I$1048576,8,0),"")</f>
        <v/>
      </c>
      <c r="U301" s="21" t="s">
        <v>3994</v>
      </c>
      <c r="V301" s="17" t="e" cm="1">
        <f t="array" ref="V301">MAX(IF(INDUKSI!$B$5:$B$1048576='Data Training 2022'!B301,INDUKSI!$H$5:$H$1048576))</f>
        <v>#N/A</v>
      </c>
      <c r="W301" s="22" t="str">
        <f>IFERROR(VLOOKUP(B301,INDUKSI!$B$5:$I$1048576,8,0),"")</f>
        <v>LULUS</v>
      </c>
      <c r="X301" s="21" t="s">
        <v>3994</v>
      </c>
      <c r="Y301" s="17" cm="1">
        <f t="array" ref="Y301">MAX(IF(REINDUKSI!$B$5:$B$1048576='Data Training 2022'!B301,REINDUKSI!$H$5:$H$1048576))</f>
        <v>44782</v>
      </c>
      <c r="Z301" s="22" t="str">
        <f>IFERROR(VLOOKUP(B301,REINDUKSI!$B$5:$I$1048576,8,0),"")</f>
        <v>LULUS</v>
      </c>
      <c r="AA301" s="22" t="str">
        <f t="shared" si="22"/>
        <v>TARGET</v>
      </c>
      <c r="AB301" s="17" cm="1">
        <f t="array" ref="AB301">MAX(IF(BSA!$B$5:$B$1048576='Data Training 2022'!B301,BSA!$H$5:$H$1048576))</f>
        <v>44693</v>
      </c>
      <c r="AC301" s="22" t="str">
        <f>IFERROR(VLOOKUP(B301,BSA!$B$5:$I$1048576,8,0),"")</f>
        <v>LULUS</v>
      </c>
      <c r="AD301" s="22" t="s">
        <v>3994</v>
      </c>
      <c r="AE301" s="22"/>
      <c r="AF301" s="22"/>
      <c r="AG301" s="22" t="str">
        <f t="shared" si="23"/>
        <v>TARGET</v>
      </c>
      <c r="AH301" s="17" cm="1">
        <f t="array" ref="AH301">MAX(IF(ISOLASI!$B$5:$B$1048576='Data Training 2022'!B301,ISOLASI!$H$5:$H$1048576))</f>
        <v>44555</v>
      </c>
      <c r="AI301" s="22" t="str">
        <f>IFERROR(VLOOKUP(B301,ISOLASI!$B$5:$I$1048576,8,0),"")</f>
        <v>LULUS</v>
      </c>
      <c r="AJ301" s="22"/>
      <c r="AK301" s="17" cm="1">
        <f t="array" ref="AK301">MAX(IF('DEKAT AIR'!$B$5:$B$1048576='Data Training 2022'!B301,'DEKAT AIR'!$H$5:$H$1048576))</f>
        <v>0</v>
      </c>
      <c r="AL301" s="22" t="str">
        <f>IFERROR(VLOOKUP(B301,'DEKAT AIR'!$B$5:$I$1048576,8,0),"")</f>
        <v/>
      </c>
      <c r="AM301" s="22"/>
      <c r="AN301" s="17" cm="1">
        <f t="array" ref="AN301">MAX(IF(KETINGGIAN!$B$5:$B$1048576='Data Training 2022'!B301,KETINGGIAN!$H$5:$H$1048576))</f>
        <v>0</v>
      </c>
      <c r="AO301" s="22" t="str">
        <f>IFERROR(VLOOKUP(B301,KETINGGIAN!$B$5:$I$1048576,8,0),"")</f>
        <v/>
      </c>
      <c r="AP301" s="22"/>
      <c r="AQ301" s="22"/>
      <c r="AR301" s="22"/>
      <c r="AS301" s="22"/>
      <c r="AT301" s="17" cm="1">
        <f t="array" ref="AT301">MAX(IF(TOOLSKEEPER!$B$5:$B$1048576='Data Training 2022'!B301,TOOLSKEEPER!$H$5:$H$1048576))</f>
        <v>0</v>
      </c>
      <c r="AU301" s="22" t="str">
        <f>IFERROR(VLOOKUP(B301,TOOLSKEEPER!$B$5:$I$1048576,8,0),"")</f>
        <v/>
      </c>
    </row>
    <row r="302" spans="1:47">
      <c r="A302" s="22">
        <f t="shared" si="24"/>
        <v>297</v>
      </c>
      <c r="B302" s="21" t="str">
        <f t="shared" si="25"/>
        <v>80002941</v>
      </c>
      <c r="C302" s="21" t="s">
        <v>1962</v>
      </c>
      <c r="D302" s="22"/>
      <c r="E302" s="22" t="s">
        <v>1963</v>
      </c>
      <c r="F302" s="22" t="s">
        <v>1255</v>
      </c>
      <c r="G302" s="22" t="s">
        <v>830</v>
      </c>
      <c r="H302" s="22" t="s">
        <v>328</v>
      </c>
      <c r="I302" s="22" t="s">
        <v>4028</v>
      </c>
      <c r="J302" s="22"/>
      <c r="K302" s="21" t="s">
        <v>4002</v>
      </c>
      <c r="L302" s="21" t="s">
        <v>280</v>
      </c>
      <c r="M302" s="21" t="s">
        <v>4003</v>
      </c>
      <c r="N302" s="21"/>
      <c r="O302" s="17" t="str">
        <f>IFERROR(VLOOKUP(B302,POP!$B$5:$I$1048576,7,0),"")</f>
        <v/>
      </c>
      <c r="P302" s="17" t="str">
        <f>IFERROR(VLOOKUP(B302,POM!$B$5:$I$1048576,7,0),"")</f>
        <v/>
      </c>
      <c r="Q302" s="10" t="str">
        <f>IFERROR(VLOOKUP(B302,POU!$B$5:$I$1048576,7,0),"")</f>
        <v/>
      </c>
      <c r="R302" s="21" t="str">
        <f t="shared" si="21"/>
        <v/>
      </c>
      <c r="S302" s="17" t="str">
        <f>IFERROR(VLOOKUP(B302,'PEMBEKALAN POP'!$B$5:$I$1048576,7,0),"")</f>
        <v/>
      </c>
      <c r="T302" s="22" t="str">
        <f>IFERROR(VLOOKUP(B302,'PEMBEKALAN POP'!$B$5:$I$1048576,8,0),"")</f>
        <v/>
      </c>
      <c r="U302" s="21" t="s">
        <v>3994</v>
      </c>
      <c r="V302" s="17" t="e" cm="1">
        <f t="array" ref="V302">MAX(IF(INDUKSI!$B$5:$B$1048576='Data Training 2022'!B302,INDUKSI!$H$5:$H$1048576))</f>
        <v>#N/A</v>
      </c>
      <c r="W302" s="22" t="str">
        <f>IFERROR(VLOOKUP(B302,INDUKSI!$B$5:$I$1048576,8,0),"")</f>
        <v>LULUS</v>
      </c>
      <c r="X302" s="21" t="s">
        <v>3994</v>
      </c>
      <c r="Y302" s="17" cm="1">
        <f t="array" ref="Y302">MAX(IF(REINDUKSI!$B$5:$B$1048576='Data Training 2022'!B302,REINDUKSI!$H$5:$H$1048576))</f>
        <v>0</v>
      </c>
      <c r="Z302" s="22" t="str">
        <f>IFERROR(VLOOKUP(B302,REINDUKSI!$B$5:$I$1048576,8,0),"")</f>
        <v/>
      </c>
      <c r="AA302" s="22" t="str">
        <f t="shared" si="22"/>
        <v>TARGET</v>
      </c>
      <c r="AB302" s="17" cm="1">
        <f t="array" ref="AB302">MAX(IF(BSA!$B$5:$B$1048576='Data Training 2022'!B302,BSA!$H$5:$H$1048576))</f>
        <v>0</v>
      </c>
      <c r="AC302" s="22" t="str">
        <f>IFERROR(VLOOKUP(B302,BSA!$B$5:$I$1048576,8,0),"")</f>
        <v/>
      </c>
      <c r="AD302" s="22" t="s">
        <v>3994</v>
      </c>
      <c r="AE302" s="22"/>
      <c r="AF302" s="22"/>
      <c r="AG302" s="22" t="str">
        <f t="shared" si="23"/>
        <v>TARGET</v>
      </c>
      <c r="AH302" s="17" cm="1">
        <f t="array" ref="AH302">MAX(IF(ISOLASI!$B$5:$B$1048576='Data Training 2022'!B302,ISOLASI!$H$5:$H$1048576))</f>
        <v>44639</v>
      </c>
      <c r="AI302" s="22" t="str">
        <f>IFERROR(VLOOKUP(B302,ISOLASI!$B$5:$I$1048576,8,0),"")</f>
        <v>LULUS</v>
      </c>
      <c r="AJ302" s="22"/>
      <c r="AK302" s="17" cm="1">
        <f t="array" ref="AK302">MAX(IF('DEKAT AIR'!$B$5:$B$1048576='Data Training 2022'!B302,'DEKAT AIR'!$H$5:$H$1048576))</f>
        <v>0</v>
      </c>
      <c r="AL302" s="22" t="str">
        <f>IFERROR(VLOOKUP(B302,'DEKAT AIR'!$B$5:$I$1048576,8,0),"")</f>
        <v/>
      </c>
      <c r="AM302" s="22"/>
      <c r="AN302" s="17" cm="1">
        <f t="array" ref="AN302">MAX(IF(KETINGGIAN!$B$5:$B$1048576='Data Training 2022'!B302,KETINGGIAN!$H$5:$H$1048576))</f>
        <v>0</v>
      </c>
      <c r="AO302" s="22" t="str">
        <f>IFERROR(VLOOKUP(B302,KETINGGIAN!$B$5:$I$1048576,8,0),"")</f>
        <v/>
      </c>
      <c r="AP302" s="22"/>
      <c r="AQ302" s="22"/>
      <c r="AR302" s="22"/>
      <c r="AS302" s="22"/>
      <c r="AT302" s="17" cm="1">
        <f t="array" ref="AT302">MAX(IF(TOOLSKEEPER!$B$5:$B$1048576='Data Training 2022'!B302,TOOLSKEEPER!$H$5:$H$1048576))</f>
        <v>0</v>
      </c>
      <c r="AU302" s="22" t="str">
        <f>IFERROR(VLOOKUP(B302,TOOLSKEEPER!$B$5:$I$1048576,8,0),"")</f>
        <v/>
      </c>
    </row>
    <row r="303" spans="1:47">
      <c r="A303" s="22">
        <f t="shared" si="24"/>
        <v>298</v>
      </c>
      <c r="B303" s="21" t="str">
        <f t="shared" si="25"/>
        <v>80002942</v>
      </c>
      <c r="C303" s="21" t="s">
        <v>1350</v>
      </c>
      <c r="D303" s="22"/>
      <c r="E303" s="22" t="s">
        <v>4113</v>
      </c>
      <c r="F303" s="22" t="s">
        <v>1255</v>
      </c>
      <c r="G303" s="22" t="s">
        <v>830</v>
      </c>
      <c r="H303" s="22" t="s">
        <v>328</v>
      </c>
      <c r="I303" s="22" t="s">
        <v>4024</v>
      </c>
      <c r="J303" s="22"/>
      <c r="K303" s="21" t="s">
        <v>4002</v>
      </c>
      <c r="L303" s="21" t="s">
        <v>280</v>
      </c>
      <c r="M303" s="21" t="s">
        <v>4003</v>
      </c>
      <c r="N303" s="21"/>
      <c r="O303" s="17" t="str">
        <f>IFERROR(VLOOKUP(B303,POP!$B$5:$I$1048576,7,0),"")</f>
        <v/>
      </c>
      <c r="P303" s="17" t="str">
        <f>IFERROR(VLOOKUP(B303,POM!$B$5:$I$1048576,7,0),"")</f>
        <v/>
      </c>
      <c r="Q303" s="10" t="str">
        <f>IFERROR(VLOOKUP(B303,POU!$B$5:$I$1048576,7,0),"")</f>
        <v/>
      </c>
      <c r="R303" s="21" t="str">
        <f t="shared" si="21"/>
        <v/>
      </c>
      <c r="S303" s="17" t="str">
        <f>IFERROR(VLOOKUP(B303,'PEMBEKALAN POP'!$B$5:$I$1048576,7,0),"")</f>
        <v/>
      </c>
      <c r="T303" s="22" t="str">
        <f>IFERROR(VLOOKUP(B303,'PEMBEKALAN POP'!$B$5:$I$1048576,8,0),"")</f>
        <v/>
      </c>
      <c r="U303" s="21" t="s">
        <v>3994</v>
      </c>
      <c r="V303" s="17" t="e" cm="1">
        <f t="array" ref="V303">MAX(IF(INDUKSI!$B$5:$B$1048576='Data Training 2022'!B303,INDUKSI!$H$5:$H$1048576))</f>
        <v>#N/A</v>
      </c>
      <c r="W303" s="22" t="str">
        <f>IFERROR(VLOOKUP(B303,INDUKSI!$B$5:$I$1048576,8,0),"")</f>
        <v>LULUS</v>
      </c>
      <c r="X303" s="21" t="s">
        <v>3994</v>
      </c>
      <c r="Y303" s="17" cm="1">
        <f t="array" ref="Y303">MAX(IF(REINDUKSI!$B$5:$B$1048576='Data Training 2022'!B303,REINDUKSI!$H$5:$H$1048576))</f>
        <v>44626</v>
      </c>
      <c r="Z303" s="22" t="str">
        <f>IFERROR(VLOOKUP(B303,REINDUKSI!$B$5:$I$1048576,8,0),"")</f>
        <v>LULUS</v>
      </c>
      <c r="AA303" s="22" t="str">
        <f t="shared" si="22"/>
        <v>TARGET</v>
      </c>
      <c r="AB303" s="17" cm="1">
        <f t="array" ref="AB303">MAX(IF(BSA!$B$5:$B$1048576='Data Training 2022'!B303,BSA!$H$5:$H$1048576))</f>
        <v>44731</v>
      </c>
      <c r="AC303" s="22" t="str">
        <f>IFERROR(VLOOKUP(B303,BSA!$B$5:$I$1048576,8,0),"")</f>
        <v>LULUS</v>
      </c>
      <c r="AD303" s="22" t="s">
        <v>3994</v>
      </c>
      <c r="AE303" s="22"/>
      <c r="AF303" s="22"/>
      <c r="AG303" s="22" t="str">
        <f t="shared" si="23"/>
        <v>TARGET</v>
      </c>
      <c r="AH303" s="17" cm="1">
        <f t="array" ref="AH303">MAX(IF(ISOLASI!$B$5:$B$1048576='Data Training 2022'!B303,ISOLASI!$H$5:$H$1048576))</f>
        <v>44642</v>
      </c>
      <c r="AI303" s="22" t="str">
        <f>IFERROR(VLOOKUP(B303,ISOLASI!$B$5:$I$1048576,8,0),"")</f>
        <v>LULUS</v>
      </c>
      <c r="AJ303" s="22"/>
      <c r="AK303" s="17" cm="1">
        <f t="array" ref="AK303">MAX(IF('DEKAT AIR'!$B$5:$B$1048576='Data Training 2022'!B303,'DEKAT AIR'!$H$5:$H$1048576))</f>
        <v>0</v>
      </c>
      <c r="AL303" s="22" t="str">
        <f>IFERROR(VLOOKUP(B303,'DEKAT AIR'!$B$5:$I$1048576,8,0),"")</f>
        <v/>
      </c>
      <c r="AM303" s="22"/>
      <c r="AN303" s="17" cm="1">
        <f t="array" ref="AN303">MAX(IF(KETINGGIAN!$B$5:$B$1048576='Data Training 2022'!B303,KETINGGIAN!$H$5:$H$1048576))</f>
        <v>0</v>
      </c>
      <c r="AO303" s="22" t="str">
        <f>IFERROR(VLOOKUP(B303,KETINGGIAN!$B$5:$I$1048576,8,0),"")</f>
        <v/>
      </c>
      <c r="AP303" s="22"/>
      <c r="AQ303" s="22"/>
      <c r="AR303" s="22"/>
      <c r="AS303" s="22"/>
      <c r="AT303" s="17" cm="1">
        <f t="array" ref="AT303">MAX(IF(TOOLSKEEPER!$B$5:$B$1048576='Data Training 2022'!B303,TOOLSKEEPER!$H$5:$H$1048576))</f>
        <v>0</v>
      </c>
      <c r="AU303" s="22" t="str">
        <f>IFERROR(VLOOKUP(B303,TOOLSKEEPER!$B$5:$I$1048576,8,0),"")</f>
        <v/>
      </c>
    </row>
    <row r="304" spans="1:47">
      <c r="A304" s="22">
        <f t="shared" si="24"/>
        <v>299</v>
      </c>
      <c r="B304" s="21" t="str">
        <f t="shared" si="25"/>
        <v>80002943</v>
      </c>
      <c r="C304" s="21" t="s">
        <v>3036</v>
      </c>
      <c r="D304" s="22"/>
      <c r="E304" s="22" t="s">
        <v>4114</v>
      </c>
      <c r="F304" s="22" t="s">
        <v>1255</v>
      </c>
      <c r="G304" s="22" t="s">
        <v>830</v>
      </c>
      <c r="H304" s="22" t="s">
        <v>328</v>
      </c>
      <c r="I304" s="22" t="s">
        <v>4024</v>
      </c>
      <c r="J304" s="22"/>
      <c r="K304" s="21" t="s">
        <v>4002</v>
      </c>
      <c r="L304" s="21" t="s">
        <v>280</v>
      </c>
      <c r="M304" s="21" t="s">
        <v>4003</v>
      </c>
      <c r="N304" s="21"/>
      <c r="O304" s="17" t="str">
        <f>IFERROR(VLOOKUP(B304,POP!$B$5:$I$1048576,7,0),"")</f>
        <v/>
      </c>
      <c r="P304" s="17" t="str">
        <f>IFERROR(VLOOKUP(B304,POM!$B$5:$I$1048576,7,0),"")</f>
        <v/>
      </c>
      <c r="Q304" s="10" t="str">
        <f>IFERROR(VLOOKUP(B304,POU!$B$5:$I$1048576,7,0),"")</f>
        <v/>
      </c>
      <c r="R304" s="21" t="str">
        <f t="shared" si="21"/>
        <v/>
      </c>
      <c r="S304" s="17" t="str">
        <f>IFERROR(VLOOKUP(B304,'PEMBEKALAN POP'!$B$5:$I$1048576,7,0),"")</f>
        <v/>
      </c>
      <c r="T304" s="22" t="str">
        <f>IFERROR(VLOOKUP(B304,'PEMBEKALAN POP'!$B$5:$I$1048576,8,0),"")</f>
        <v/>
      </c>
      <c r="U304" s="21" t="s">
        <v>3994</v>
      </c>
      <c r="V304" s="17" t="e" cm="1">
        <f t="array" ref="V304">MAX(IF(INDUKSI!$B$5:$B$1048576='Data Training 2022'!B304,INDUKSI!$H$5:$H$1048576))</f>
        <v>#N/A</v>
      </c>
      <c r="W304" s="22" t="str">
        <f>IFERROR(VLOOKUP(B304,INDUKSI!$B$5:$I$1048576,8,0),"")</f>
        <v>LULUS</v>
      </c>
      <c r="X304" s="21" t="s">
        <v>3994</v>
      </c>
      <c r="Y304" s="17" cm="1">
        <f t="array" ref="Y304">MAX(IF(REINDUKSI!$B$5:$B$1048576='Data Training 2022'!B304,REINDUKSI!$H$5:$H$1048576))</f>
        <v>44730</v>
      </c>
      <c r="Z304" s="22" t="str">
        <f>IFERROR(VLOOKUP(B304,REINDUKSI!$B$5:$I$1048576,8,0),"")</f>
        <v>LULUS</v>
      </c>
      <c r="AA304" s="22" t="str">
        <f t="shared" si="22"/>
        <v>TARGET</v>
      </c>
      <c r="AB304" s="17" cm="1">
        <f t="array" ref="AB304">MAX(IF(BSA!$B$5:$B$1048576='Data Training 2022'!B304,BSA!$H$5:$H$1048576))</f>
        <v>0</v>
      </c>
      <c r="AC304" s="22" t="str">
        <f>IFERROR(VLOOKUP(B304,BSA!$B$5:$I$1048576,8,0),"")</f>
        <v/>
      </c>
      <c r="AD304" s="22" t="s">
        <v>3994</v>
      </c>
      <c r="AE304" s="22"/>
      <c r="AF304" s="22"/>
      <c r="AG304" s="22" t="str">
        <f t="shared" si="23"/>
        <v>TARGET</v>
      </c>
      <c r="AH304" s="17" cm="1">
        <f t="array" ref="AH304">MAX(IF(ISOLASI!$B$5:$B$1048576='Data Training 2022'!B304,ISOLASI!$H$5:$H$1048576))</f>
        <v>44639</v>
      </c>
      <c r="AI304" s="22" t="str">
        <f>IFERROR(VLOOKUP(B304,ISOLASI!$B$5:$I$1048576,8,0),"")</f>
        <v>LULUS</v>
      </c>
      <c r="AJ304" s="22"/>
      <c r="AK304" s="17" cm="1">
        <f t="array" ref="AK304">MAX(IF('DEKAT AIR'!$B$5:$B$1048576='Data Training 2022'!B304,'DEKAT AIR'!$H$5:$H$1048576))</f>
        <v>0</v>
      </c>
      <c r="AL304" s="22" t="str">
        <f>IFERROR(VLOOKUP(B304,'DEKAT AIR'!$B$5:$I$1048576,8,0),"")</f>
        <v/>
      </c>
      <c r="AM304" s="22"/>
      <c r="AN304" s="17" cm="1">
        <f t="array" ref="AN304">MAX(IF(KETINGGIAN!$B$5:$B$1048576='Data Training 2022'!B304,KETINGGIAN!$H$5:$H$1048576))</f>
        <v>0</v>
      </c>
      <c r="AO304" s="22" t="str">
        <f>IFERROR(VLOOKUP(B304,KETINGGIAN!$B$5:$I$1048576,8,0),"")</f>
        <v/>
      </c>
      <c r="AP304" s="22"/>
      <c r="AQ304" s="22"/>
      <c r="AR304" s="22"/>
      <c r="AS304" s="22"/>
      <c r="AT304" s="17" cm="1">
        <f t="array" ref="AT304">MAX(IF(TOOLSKEEPER!$B$5:$B$1048576='Data Training 2022'!B304,TOOLSKEEPER!$H$5:$H$1048576))</f>
        <v>0</v>
      </c>
      <c r="AU304" s="22" t="str">
        <f>IFERROR(VLOOKUP(B304,TOOLSKEEPER!$B$5:$I$1048576,8,0),"")</f>
        <v/>
      </c>
    </row>
    <row r="305" spans="1:47">
      <c r="A305" s="22">
        <f t="shared" si="24"/>
        <v>300</v>
      </c>
      <c r="B305" s="21" t="str">
        <f t="shared" si="25"/>
        <v>80002944</v>
      </c>
      <c r="C305" s="21" t="s">
        <v>2218</v>
      </c>
      <c r="D305" s="22"/>
      <c r="E305" s="22" t="s">
        <v>4115</v>
      </c>
      <c r="F305" s="22" t="s">
        <v>1255</v>
      </c>
      <c r="G305" s="22" t="s">
        <v>830</v>
      </c>
      <c r="H305" s="22" t="s">
        <v>328</v>
      </c>
      <c r="I305" s="22" t="s">
        <v>4024</v>
      </c>
      <c r="J305" s="22"/>
      <c r="K305" s="21" t="s">
        <v>4002</v>
      </c>
      <c r="L305" s="21" t="s">
        <v>280</v>
      </c>
      <c r="M305" s="21" t="s">
        <v>4003</v>
      </c>
      <c r="N305" s="21"/>
      <c r="O305" s="17" t="str">
        <f>IFERROR(VLOOKUP(B305,POP!$B$5:$I$1048576,7,0),"")</f>
        <v/>
      </c>
      <c r="P305" s="17" t="str">
        <f>IFERROR(VLOOKUP(B305,POM!$B$5:$I$1048576,7,0),"")</f>
        <v/>
      </c>
      <c r="Q305" s="10" t="str">
        <f>IFERROR(VLOOKUP(B305,POU!$B$5:$I$1048576,7,0),"")</f>
        <v/>
      </c>
      <c r="R305" s="21" t="str">
        <f t="shared" si="21"/>
        <v/>
      </c>
      <c r="S305" s="17" t="str">
        <f>IFERROR(VLOOKUP(B305,'PEMBEKALAN POP'!$B$5:$I$1048576,7,0),"")</f>
        <v/>
      </c>
      <c r="T305" s="22" t="str">
        <f>IFERROR(VLOOKUP(B305,'PEMBEKALAN POP'!$B$5:$I$1048576,8,0),"")</f>
        <v/>
      </c>
      <c r="U305" s="21" t="s">
        <v>3994</v>
      </c>
      <c r="V305" s="17" t="e" cm="1">
        <f t="array" ref="V305">MAX(IF(INDUKSI!$B$5:$B$1048576='Data Training 2022'!B305,INDUKSI!$H$5:$H$1048576))</f>
        <v>#N/A</v>
      </c>
      <c r="W305" s="22" t="str">
        <f>IFERROR(VLOOKUP(B305,INDUKSI!$B$5:$I$1048576,8,0),"")</f>
        <v>LULUS</v>
      </c>
      <c r="X305" s="21" t="s">
        <v>3994</v>
      </c>
      <c r="Y305" s="17" cm="1">
        <f t="array" ref="Y305">MAX(IF(REINDUKSI!$B$5:$B$1048576='Data Training 2022'!B305,REINDUKSI!$H$5:$H$1048576))</f>
        <v>0</v>
      </c>
      <c r="Z305" s="22" t="str">
        <f>IFERROR(VLOOKUP(B305,REINDUKSI!$B$5:$I$1048576,8,0),"")</f>
        <v/>
      </c>
      <c r="AA305" s="22" t="str">
        <f t="shared" si="22"/>
        <v>TARGET</v>
      </c>
      <c r="AB305" s="17" cm="1">
        <f t="array" ref="AB305">MAX(IF(BSA!$B$5:$B$1048576='Data Training 2022'!B305,BSA!$H$5:$H$1048576))</f>
        <v>44654</v>
      </c>
      <c r="AC305" s="22" t="str">
        <f>IFERROR(VLOOKUP(B305,BSA!$B$5:$I$1048576,8,0),"")</f>
        <v>LULUS</v>
      </c>
      <c r="AD305" s="22" t="s">
        <v>3994</v>
      </c>
      <c r="AE305" s="22"/>
      <c r="AF305" s="22"/>
      <c r="AG305" s="22" t="str">
        <f t="shared" si="23"/>
        <v>TARGET</v>
      </c>
      <c r="AH305" s="17" cm="1">
        <f t="array" ref="AH305">MAX(IF(ISOLASI!$B$5:$B$1048576='Data Training 2022'!B305,ISOLASI!$H$5:$H$1048576))</f>
        <v>44642</v>
      </c>
      <c r="AI305" s="22" t="str">
        <f>IFERROR(VLOOKUP(B305,ISOLASI!$B$5:$I$1048576,8,0),"")</f>
        <v>LULUS</v>
      </c>
      <c r="AJ305" s="22"/>
      <c r="AK305" s="17" cm="1">
        <f t="array" ref="AK305">MAX(IF('DEKAT AIR'!$B$5:$B$1048576='Data Training 2022'!B305,'DEKAT AIR'!$H$5:$H$1048576))</f>
        <v>0</v>
      </c>
      <c r="AL305" s="22" t="str">
        <f>IFERROR(VLOOKUP(B305,'DEKAT AIR'!$B$5:$I$1048576,8,0),"")</f>
        <v/>
      </c>
      <c r="AM305" s="22"/>
      <c r="AN305" s="17" cm="1">
        <f t="array" ref="AN305">MAX(IF(KETINGGIAN!$B$5:$B$1048576='Data Training 2022'!B305,KETINGGIAN!$H$5:$H$1048576))</f>
        <v>0</v>
      </c>
      <c r="AO305" s="22" t="str">
        <f>IFERROR(VLOOKUP(B305,KETINGGIAN!$B$5:$I$1048576,8,0),"")</f>
        <v/>
      </c>
      <c r="AP305" s="22"/>
      <c r="AQ305" s="22"/>
      <c r="AR305" s="22"/>
      <c r="AS305" s="22"/>
      <c r="AT305" s="17" cm="1">
        <f t="array" ref="AT305">MAX(IF(TOOLSKEEPER!$B$5:$B$1048576='Data Training 2022'!B305,TOOLSKEEPER!$H$5:$H$1048576))</f>
        <v>0</v>
      </c>
      <c r="AU305" s="22" t="str">
        <f>IFERROR(VLOOKUP(B305,TOOLSKEEPER!$B$5:$I$1048576,8,0),"")</f>
        <v/>
      </c>
    </row>
    <row r="306" spans="1:47">
      <c r="A306" s="22">
        <f t="shared" si="24"/>
        <v>301</v>
      </c>
      <c r="B306" s="21" t="str">
        <f t="shared" si="25"/>
        <v>80002955</v>
      </c>
      <c r="C306" s="21" t="s">
        <v>3524</v>
      </c>
      <c r="D306" s="22"/>
      <c r="E306" s="22" t="s">
        <v>3525</v>
      </c>
      <c r="F306" s="22" t="s">
        <v>1255</v>
      </c>
      <c r="G306" s="22" t="s">
        <v>830</v>
      </c>
      <c r="H306" s="22" t="s">
        <v>328</v>
      </c>
      <c r="I306" s="22" t="s">
        <v>4024</v>
      </c>
      <c r="J306" s="22"/>
      <c r="K306" s="21" t="s">
        <v>4002</v>
      </c>
      <c r="L306" s="21" t="s">
        <v>280</v>
      </c>
      <c r="M306" s="21" t="s">
        <v>4003</v>
      </c>
      <c r="N306" s="21"/>
      <c r="O306" s="17" t="str">
        <f>IFERROR(VLOOKUP(B306,POP!$B$5:$I$1048576,7,0),"")</f>
        <v/>
      </c>
      <c r="P306" s="17" t="str">
        <f>IFERROR(VLOOKUP(B306,POM!$B$5:$I$1048576,7,0),"")</f>
        <v/>
      </c>
      <c r="Q306" s="10" t="str">
        <f>IFERROR(VLOOKUP(B306,POU!$B$5:$I$1048576,7,0),"")</f>
        <v/>
      </c>
      <c r="R306" s="21" t="str">
        <f t="shared" si="21"/>
        <v/>
      </c>
      <c r="S306" s="17" t="str">
        <f>IFERROR(VLOOKUP(B306,'PEMBEKALAN POP'!$B$5:$I$1048576,7,0),"")</f>
        <v/>
      </c>
      <c r="T306" s="22" t="str">
        <f>IFERROR(VLOOKUP(B306,'PEMBEKALAN POP'!$B$5:$I$1048576,8,0),"")</f>
        <v/>
      </c>
      <c r="U306" s="21" t="s">
        <v>3994</v>
      </c>
      <c r="V306" s="17" t="e" cm="1">
        <f t="array" ref="V306">MAX(IF(INDUKSI!$B$5:$B$1048576='Data Training 2022'!B306,INDUKSI!$H$5:$H$1048576))</f>
        <v>#N/A</v>
      </c>
      <c r="W306" s="22" t="str">
        <f>IFERROR(VLOOKUP(B306,INDUKSI!$B$5:$I$1048576,8,0),"")</f>
        <v>LULUS</v>
      </c>
      <c r="X306" s="21" t="s">
        <v>3994</v>
      </c>
      <c r="Y306" s="17" cm="1">
        <f t="array" ref="Y306">MAX(IF(REINDUKSI!$B$5:$B$1048576='Data Training 2022'!B306,REINDUKSI!$H$5:$H$1048576))</f>
        <v>0</v>
      </c>
      <c r="Z306" s="22" t="str">
        <f>IFERROR(VLOOKUP(B306,REINDUKSI!$B$5:$I$1048576,8,0),"")</f>
        <v/>
      </c>
      <c r="AA306" s="22" t="str">
        <f t="shared" si="22"/>
        <v>TARGET</v>
      </c>
      <c r="AB306" s="17" cm="1">
        <f t="array" ref="AB306">MAX(IF(BSA!$B$5:$B$1048576='Data Training 2022'!B306,BSA!$H$5:$H$1048576))</f>
        <v>0</v>
      </c>
      <c r="AC306" s="22" t="str">
        <f>IFERROR(VLOOKUP(B306,BSA!$B$5:$I$1048576,8,0),"")</f>
        <v/>
      </c>
      <c r="AD306" s="22" t="s">
        <v>3994</v>
      </c>
      <c r="AE306" s="22"/>
      <c r="AF306" s="22"/>
      <c r="AG306" s="22" t="str">
        <f t="shared" si="23"/>
        <v>TARGET</v>
      </c>
      <c r="AH306" s="17" cm="1">
        <f t="array" ref="AH306">MAX(IF(ISOLASI!$B$5:$B$1048576='Data Training 2022'!B306,ISOLASI!$H$5:$H$1048576))</f>
        <v>44642</v>
      </c>
      <c r="AI306" s="22" t="str">
        <f>IFERROR(VLOOKUP(B306,ISOLASI!$B$5:$I$1048576,8,0),"")</f>
        <v>LULUS</v>
      </c>
      <c r="AJ306" s="22"/>
      <c r="AK306" s="17" cm="1">
        <f t="array" ref="AK306">MAX(IF('DEKAT AIR'!$B$5:$B$1048576='Data Training 2022'!B306,'DEKAT AIR'!$H$5:$H$1048576))</f>
        <v>0</v>
      </c>
      <c r="AL306" s="22" t="str">
        <f>IFERROR(VLOOKUP(B306,'DEKAT AIR'!$B$5:$I$1048576,8,0),"")</f>
        <v/>
      </c>
      <c r="AM306" s="22"/>
      <c r="AN306" s="17" cm="1">
        <f t="array" ref="AN306">MAX(IF(KETINGGIAN!$B$5:$B$1048576='Data Training 2022'!B306,KETINGGIAN!$H$5:$H$1048576))</f>
        <v>0</v>
      </c>
      <c r="AO306" s="22" t="str">
        <f>IFERROR(VLOOKUP(B306,KETINGGIAN!$B$5:$I$1048576,8,0),"")</f>
        <v/>
      </c>
      <c r="AP306" s="22"/>
      <c r="AQ306" s="22"/>
      <c r="AR306" s="22"/>
      <c r="AS306" s="22"/>
      <c r="AT306" s="17" cm="1">
        <f t="array" ref="AT306">MAX(IF(TOOLSKEEPER!$B$5:$B$1048576='Data Training 2022'!B306,TOOLSKEEPER!$H$5:$H$1048576))</f>
        <v>0</v>
      </c>
      <c r="AU306" s="22" t="str">
        <f>IFERROR(VLOOKUP(B306,TOOLSKEEPER!$B$5:$I$1048576,8,0),"")</f>
        <v/>
      </c>
    </row>
    <row r="307" spans="1:47">
      <c r="A307" s="22">
        <f t="shared" si="24"/>
        <v>302</v>
      </c>
      <c r="B307" s="21" t="str">
        <f t="shared" si="25"/>
        <v>80002956</v>
      </c>
      <c r="C307" s="21" t="s">
        <v>2225</v>
      </c>
      <c r="D307" s="22"/>
      <c r="E307" s="22" t="s">
        <v>4116</v>
      </c>
      <c r="F307" s="22" t="s">
        <v>1255</v>
      </c>
      <c r="G307" s="22" t="s">
        <v>830</v>
      </c>
      <c r="H307" s="22" t="s">
        <v>328</v>
      </c>
      <c r="I307" s="22" t="s">
        <v>4028</v>
      </c>
      <c r="J307" s="22"/>
      <c r="K307" s="21" t="s">
        <v>4002</v>
      </c>
      <c r="L307" s="21" t="s">
        <v>280</v>
      </c>
      <c r="M307" s="21" t="s">
        <v>4003</v>
      </c>
      <c r="N307" s="21"/>
      <c r="O307" s="17" t="str">
        <f>IFERROR(VLOOKUP(B307,POP!$B$5:$I$1048576,7,0),"")</f>
        <v/>
      </c>
      <c r="P307" s="17" t="str">
        <f>IFERROR(VLOOKUP(B307,POM!$B$5:$I$1048576,7,0),"")</f>
        <v/>
      </c>
      <c r="Q307" s="10" t="str">
        <f>IFERROR(VLOOKUP(B307,POU!$B$5:$I$1048576,7,0),"")</f>
        <v/>
      </c>
      <c r="R307" s="21" t="str">
        <f t="shared" si="21"/>
        <v/>
      </c>
      <c r="S307" s="17" t="str">
        <f>IFERROR(VLOOKUP(B307,'PEMBEKALAN POP'!$B$5:$I$1048576,7,0),"")</f>
        <v/>
      </c>
      <c r="T307" s="22" t="str">
        <f>IFERROR(VLOOKUP(B307,'PEMBEKALAN POP'!$B$5:$I$1048576,8,0),"")</f>
        <v/>
      </c>
      <c r="U307" s="21" t="s">
        <v>3994</v>
      </c>
      <c r="V307" s="17" t="e" cm="1">
        <f t="array" ref="V307">MAX(IF(INDUKSI!$B$5:$B$1048576='Data Training 2022'!B307,INDUKSI!$H$5:$H$1048576))</f>
        <v>#N/A</v>
      </c>
      <c r="W307" s="22" t="str">
        <f>IFERROR(VLOOKUP(B307,INDUKSI!$B$5:$I$1048576,8,0),"")</f>
        <v>LULUS</v>
      </c>
      <c r="X307" s="21" t="s">
        <v>3994</v>
      </c>
      <c r="Y307" s="17" cm="1">
        <f t="array" ref="Y307">MAX(IF(REINDUKSI!$B$5:$B$1048576='Data Training 2022'!B307,REINDUKSI!$H$5:$H$1048576))</f>
        <v>0</v>
      </c>
      <c r="Z307" s="22" t="str">
        <f>IFERROR(VLOOKUP(B307,REINDUKSI!$B$5:$I$1048576,8,0),"")</f>
        <v/>
      </c>
      <c r="AA307" s="22" t="str">
        <f t="shared" si="22"/>
        <v>TARGET</v>
      </c>
      <c r="AB307" s="17" cm="1">
        <f t="array" ref="AB307">MAX(IF(BSA!$B$5:$B$1048576='Data Training 2022'!B307,BSA!$H$5:$H$1048576))</f>
        <v>0</v>
      </c>
      <c r="AC307" s="22" t="str">
        <f>IFERROR(VLOOKUP(B307,BSA!$B$5:$I$1048576,8,0),"")</f>
        <v/>
      </c>
      <c r="AD307" s="22" t="s">
        <v>3994</v>
      </c>
      <c r="AE307" s="22"/>
      <c r="AF307" s="22"/>
      <c r="AG307" s="22" t="str">
        <f t="shared" si="23"/>
        <v>TARGET</v>
      </c>
      <c r="AH307" s="17" cm="1">
        <f t="array" ref="AH307">MAX(IF(ISOLASI!$B$5:$B$1048576='Data Training 2022'!B307,ISOLASI!$H$5:$H$1048576))</f>
        <v>44642</v>
      </c>
      <c r="AI307" s="22" t="str">
        <f>IFERROR(VLOOKUP(B307,ISOLASI!$B$5:$I$1048576,8,0),"")</f>
        <v>LULUS</v>
      </c>
      <c r="AJ307" s="22"/>
      <c r="AK307" s="17" cm="1">
        <f t="array" ref="AK307">MAX(IF('DEKAT AIR'!$B$5:$B$1048576='Data Training 2022'!B307,'DEKAT AIR'!$H$5:$H$1048576))</f>
        <v>0</v>
      </c>
      <c r="AL307" s="22" t="str">
        <f>IFERROR(VLOOKUP(B307,'DEKAT AIR'!$B$5:$I$1048576,8,0),"")</f>
        <v/>
      </c>
      <c r="AM307" s="22"/>
      <c r="AN307" s="17" cm="1">
        <f t="array" ref="AN307">MAX(IF(KETINGGIAN!$B$5:$B$1048576='Data Training 2022'!B307,KETINGGIAN!$H$5:$H$1048576))</f>
        <v>0</v>
      </c>
      <c r="AO307" s="22" t="str">
        <f>IFERROR(VLOOKUP(B307,KETINGGIAN!$B$5:$I$1048576,8,0),"")</f>
        <v/>
      </c>
      <c r="AP307" s="22"/>
      <c r="AQ307" s="22"/>
      <c r="AR307" s="22"/>
      <c r="AS307" s="22"/>
      <c r="AT307" s="17" cm="1">
        <f t="array" ref="AT307">MAX(IF(TOOLSKEEPER!$B$5:$B$1048576='Data Training 2022'!B307,TOOLSKEEPER!$H$5:$H$1048576))</f>
        <v>0</v>
      </c>
      <c r="AU307" s="22" t="str">
        <f>IFERROR(VLOOKUP(B307,TOOLSKEEPER!$B$5:$I$1048576,8,0),"")</f>
        <v/>
      </c>
    </row>
    <row r="308" spans="1:47">
      <c r="A308" s="22">
        <f t="shared" si="24"/>
        <v>303</v>
      </c>
      <c r="B308" s="21" t="str">
        <f t="shared" si="25"/>
        <v>80002968</v>
      </c>
      <c r="C308" s="21" t="s">
        <v>3551</v>
      </c>
      <c r="D308" s="22"/>
      <c r="E308" s="22" t="s">
        <v>3552</v>
      </c>
      <c r="F308" s="22" t="s">
        <v>1255</v>
      </c>
      <c r="G308" s="22" t="s">
        <v>830</v>
      </c>
      <c r="H308" s="22" t="s">
        <v>328</v>
      </c>
      <c r="I308" s="22" t="s">
        <v>4028</v>
      </c>
      <c r="J308" s="22"/>
      <c r="K308" s="21" t="s">
        <v>4002</v>
      </c>
      <c r="L308" s="21" t="s">
        <v>280</v>
      </c>
      <c r="M308" s="21" t="s">
        <v>4003</v>
      </c>
      <c r="N308" s="21"/>
      <c r="O308" s="17" t="str">
        <f>IFERROR(VLOOKUP(B308,POP!$B$5:$I$1048576,7,0),"")</f>
        <v/>
      </c>
      <c r="P308" s="17" t="str">
        <f>IFERROR(VLOOKUP(B308,POM!$B$5:$I$1048576,7,0),"")</f>
        <v/>
      </c>
      <c r="Q308" s="10" t="str">
        <f>IFERROR(VLOOKUP(B308,POU!$B$5:$I$1048576,7,0),"")</f>
        <v/>
      </c>
      <c r="R308" s="21" t="str">
        <f t="shared" si="21"/>
        <v/>
      </c>
      <c r="S308" s="17" t="str">
        <f>IFERROR(VLOOKUP(B308,'PEMBEKALAN POP'!$B$5:$I$1048576,7,0),"")</f>
        <v/>
      </c>
      <c r="T308" s="22" t="str">
        <f>IFERROR(VLOOKUP(B308,'PEMBEKALAN POP'!$B$5:$I$1048576,8,0),"")</f>
        <v/>
      </c>
      <c r="U308" s="21" t="s">
        <v>3994</v>
      </c>
      <c r="V308" s="17" t="e" cm="1">
        <f t="array" ref="V308">MAX(IF(INDUKSI!$B$5:$B$1048576='Data Training 2022'!B308,INDUKSI!$H$5:$H$1048576))</f>
        <v>#N/A</v>
      </c>
      <c r="W308" s="22" t="str">
        <f>IFERROR(VLOOKUP(B308,INDUKSI!$B$5:$I$1048576,8,0),"")</f>
        <v>LULUS</v>
      </c>
      <c r="X308" s="21" t="s">
        <v>3994</v>
      </c>
      <c r="Y308" s="17" cm="1">
        <f t="array" ref="Y308">MAX(IF(REINDUKSI!$B$5:$B$1048576='Data Training 2022'!B308,REINDUKSI!$H$5:$H$1048576))</f>
        <v>0</v>
      </c>
      <c r="Z308" s="22" t="str">
        <f>IFERROR(VLOOKUP(B308,REINDUKSI!$B$5:$I$1048576,8,0),"")</f>
        <v/>
      </c>
      <c r="AA308" s="22" t="str">
        <f t="shared" si="22"/>
        <v>TARGET</v>
      </c>
      <c r="AB308" s="17" cm="1">
        <f t="array" ref="AB308">MAX(IF(BSA!$B$5:$B$1048576='Data Training 2022'!B308,BSA!$H$5:$H$1048576))</f>
        <v>44650</v>
      </c>
      <c r="AC308" s="22" t="str">
        <f>IFERROR(VLOOKUP(B308,BSA!$B$5:$I$1048576,8,0),"")</f>
        <v>LULUS</v>
      </c>
      <c r="AD308" s="22" t="s">
        <v>3994</v>
      </c>
      <c r="AE308" s="22"/>
      <c r="AF308" s="22"/>
      <c r="AG308" s="22" t="str">
        <f t="shared" si="23"/>
        <v>TARGET</v>
      </c>
      <c r="AH308" s="17" cm="1">
        <f t="array" ref="AH308">MAX(IF(ISOLASI!$B$5:$B$1048576='Data Training 2022'!B308,ISOLASI!$H$5:$H$1048576))</f>
        <v>44555</v>
      </c>
      <c r="AI308" s="22" t="str">
        <f>IFERROR(VLOOKUP(B308,ISOLASI!$B$5:$I$1048576,8,0),"")</f>
        <v>LULUS</v>
      </c>
      <c r="AJ308" s="22"/>
      <c r="AK308" s="17" cm="1">
        <f t="array" ref="AK308">MAX(IF('DEKAT AIR'!$B$5:$B$1048576='Data Training 2022'!B308,'DEKAT AIR'!$H$5:$H$1048576))</f>
        <v>0</v>
      </c>
      <c r="AL308" s="22" t="str">
        <f>IFERROR(VLOOKUP(B308,'DEKAT AIR'!$B$5:$I$1048576,8,0),"")</f>
        <v/>
      </c>
      <c r="AM308" s="22"/>
      <c r="AN308" s="17" cm="1">
        <f t="array" ref="AN308">MAX(IF(KETINGGIAN!$B$5:$B$1048576='Data Training 2022'!B308,KETINGGIAN!$H$5:$H$1048576))</f>
        <v>0</v>
      </c>
      <c r="AO308" s="22" t="str">
        <f>IFERROR(VLOOKUP(B308,KETINGGIAN!$B$5:$I$1048576,8,0),"")</f>
        <v/>
      </c>
      <c r="AP308" s="22"/>
      <c r="AQ308" s="22"/>
      <c r="AR308" s="22"/>
      <c r="AS308" s="22"/>
      <c r="AT308" s="17" cm="1">
        <f t="array" ref="AT308">MAX(IF(TOOLSKEEPER!$B$5:$B$1048576='Data Training 2022'!B308,TOOLSKEEPER!$H$5:$H$1048576))</f>
        <v>0</v>
      </c>
      <c r="AU308" s="22" t="str">
        <f>IFERROR(VLOOKUP(B308,TOOLSKEEPER!$B$5:$I$1048576,8,0),"")</f>
        <v/>
      </c>
    </row>
    <row r="309" spans="1:47">
      <c r="A309" s="22">
        <f t="shared" si="24"/>
        <v>304</v>
      </c>
      <c r="B309" s="21" t="str">
        <f t="shared" si="25"/>
        <v>80002969</v>
      </c>
      <c r="C309" s="21" t="s">
        <v>3076</v>
      </c>
      <c r="D309" s="22"/>
      <c r="E309" s="22" t="s">
        <v>3077</v>
      </c>
      <c r="F309" s="22" t="s">
        <v>1255</v>
      </c>
      <c r="G309" s="22" t="s">
        <v>830</v>
      </c>
      <c r="H309" s="22" t="s">
        <v>328</v>
      </c>
      <c r="I309" s="22" t="s">
        <v>4028</v>
      </c>
      <c r="J309" s="22"/>
      <c r="K309" s="21" t="s">
        <v>4002</v>
      </c>
      <c r="L309" s="21" t="s">
        <v>280</v>
      </c>
      <c r="M309" s="21" t="s">
        <v>4003</v>
      </c>
      <c r="N309" s="21"/>
      <c r="O309" s="17" t="str">
        <f>IFERROR(VLOOKUP(B309,POP!$B$5:$I$1048576,7,0),"")</f>
        <v/>
      </c>
      <c r="P309" s="17" t="str">
        <f>IFERROR(VLOOKUP(B309,POM!$B$5:$I$1048576,7,0),"")</f>
        <v/>
      </c>
      <c r="Q309" s="10" t="str">
        <f>IFERROR(VLOOKUP(B309,POU!$B$5:$I$1048576,7,0),"")</f>
        <v/>
      </c>
      <c r="R309" s="21" t="str">
        <f t="shared" si="21"/>
        <v/>
      </c>
      <c r="S309" s="17" t="str">
        <f>IFERROR(VLOOKUP(B309,'PEMBEKALAN POP'!$B$5:$I$1048576,7,0),"")</f>
        <v/>
      </c>
      <c r="T309" s="22" t="str">
        <f>IFERROR(VLOOKUP(B309,'PEMBEKALAN POP'!$B$5:$I$1048576,8,0),"")</f>
        <v/>
      </c>
      <c r="U309" s="21" t="s">
        <v>3994</v>
      </c>
      <c r="V309" s="17" t="e" cm="1">
        <f t="array" ref="V309">MAX(IF(INDUKSI!$B$5:$B$1048576='Data Training 2022'!B309,INDUKSI!$H$5:$H$1048576))</f>
        <v>#N/A</v>
      </c>
      <c r="W309" s="22" t="str">
        <f>IFERROR(VLOOKUP(B309,INDUKSI!$B$5:$I$1048576,8,0),"")</f>
        <v>LULUS</v>
      </c>
      <c r="X309" s="21" t="s">
        <v>3994</v>
      </c>
      <c r="Y309" s="17" cm="1">
        <f t="array" ref="Y309">MAX(IF(REINDUKSI!$B$5:$B$1048576='Data Training 2022'!B309,REINDUKSI!$H$5:$H$1048576))</f>
        <v>44782</v>
      </c>
      <c r="Z309" s="22" t="str">
        <f>IFERROR(VLOOKUP(B309,REINDUKSI!$B$5:$I$1048576,8,0),"")</f>
        <v>LULUS</v>
      </c>
      <c r="AA309" s="22" t="str">
        <f t="shared" si="22"/>
        <v>TARGET</v>
      </c>
      <c r="AB309" s="17" cm="1">
        <f t="array" ref="AB309">MAX(IF(BSA!$B$5:$B$1048576='Data Training 2022'!B309,BSA!$H$5:$H$1048576))</f>
        <v>0</v>
      </c>
      <c r="AC309" s="22" t="str">
        <f>IFERROR(VLOOKUP(B309,BSA!$B$5:$I$1048576,8,0),"")</f>
        <v/>
      </c>
      <c r="AD309" s="22" t="s">
        <v>3994</v>
      </c>
      <c r="AE309" s="22"/>
      <c r="AF309" s="22"/>
      <c r="AG309" s="22" t="str">
        <f t="shared" si="23"/>
        <v>TARGET</v>
      </c>
      <c r="AH309" s="17" cm="1">
        <f t="array" ref="AH309">MAX(IF(ISOLASI!$B$5:$B$1048576='Data Training 2022'!B309,ISOLASI!$H$5:$H$1048576))</f>
        <v>44562</v>
      </c>
      <c r="AI309" s="22" t="str">
        <f>IFERROR(VLOOKUP(B309,ISOLASI!$B$5:$I$1048576,8,0),"")</f>
        <v>LULUS</v>
      </c>
      <c r="AJ309" s="22"/>
      <c r="AK309" s="17" cm="1">
        <f t="array" ref="AK309">MAX(IF('DEKAT AIR'!$B$5:$B$1048576='Data Training 2022'!B309,'DEKAT AIR'!$H$5:$H$1048576))</f>
        <v>0</v>
      </c>
      <c r="AL309" s="22" t="str">
        <f>IFERROR(VLOOKUP(B309,'DEKAT AIR'!$B$5:$I$1048576,8,0),"")</f>
        <v/>
      </c>
      <c r="AM309" s="22"/>
      <c r="AN309" s="17" cm="1">
        <f t="array" ref="AN309">MAX(IF(KETINGGIAN!$B$5:$B$1048576='Data Training 2022'!B309,KETINGGIAN!$H$5:$H$1048576))</f>
        <v>0</v>
      </c>
      <c r="AO309" s="22" t="str">
        <f>IFERROR(VLOOKUP(B309,KETINGGIAN!$B$5:$I$1048576,8,0),"")</f>
        <v/>
      </c>
      <c r="AP309" s="22"/>
      <c r="AQ309" s="22"/>
      <c r="AR309" s="22"/>
      <c r="AS309" s="22"/>
      <c r="AT309" s="17" cm="1">
        <f t="array" ref="AT309">MAX(IF(TOOLSKEEPER!$B$5:$B$1048576='Data Training 2022'!B309,TOOLSKEEPER!$H$5:$H$1048576))</f>
        <v>0</v>
      </c>
      <c r="AU309" s="22" t="str">
        <f>IFERROR(VLOOKUP(B309,TOOLSKEEPER!$B$5:$I$1048576,8,0),"")</f>
        <v/>
      </c>
    </row>
    <row r="310" spans="1:47">
      <c r="A310" s="22">
        <f t="shared" si="24"/>
        <v>305</v>
      </c>
      <c r="B310" s="21" t="str">
        <f t="shared" si="25"/>
        <v>80002971</v>
      </c>
      <c r="C310" s="21" t="s">
        <v>3426</v>
      </c>
      <c r="D310" s="22"/>
      <c r="E310" s="22" t="s">
        <v>3427</v>
      </c>
      <c r="F310" s="22" t="s">
        <v>1255</v>
      </c>
      <c r="G310" s="22" t="s">
        <v>830</v>
      </c>
      <c r="H310" s="22" t="s">
        <v>328</v>
      </c>
      <c r="I310" s="22" t="s">
        <v>4024</v>
      </c>
      <c r="J310" s="22"/>
      <c r="K310" s="21" t="s">
        <v>4002</v>
      </c>
      <c r="L310" s="21" t="s">
        <v>280</v>
      </c>
      <c r="M310" s="21" t="s">
        <v>4003</v>
      </c>
      <c r="N310" s="21"/>
      <c r="O310" s="17" t="str">
        <f>IFERROR(VLOOKUP(B310,POP!$B$5:$I$1048576,7,0),"")</f>
        <v/>
      </c>
      <c r="P310" s="17" t="str">
        <f>IFERROR(VLOOKUP(B310,POM!$B$5:$I$1048576,7,0),"")</f>
        <v/>
      </c>
      <c r="Q310" s="10" t="str">
        <f>IFERROR(VLOOKUP(B310,POU!$B$5:$I$1048576,7,0),"")</f>
        <v/>
      </c>
      <c r="R310" s="21" t="str">
        <f t="shared" si="21"/>
        <v/>
      </c>
      <c r="S310" s="17" t="str">
        <f>IFERROR(VLOOKUP(B310,'PEMBEKALAN POP'!$B$5:$I$1048576,7,0),"")</f>
        <v/>
      </c>
      <c r="T310" s="22" t="str">
        <f>IFERROR(VLOOKUP(B310,'PEMBEKALAN POP'!$B$5:$I$1048576,8,0),"")</f>
        <v/>
      </c>
      <c r="U310" s="21" t="s">
        <v>3994</v>
      </c>
      <c r="V310" s="17" t="e" cm="1">
        <f t="array" ref="V310">MAX(IF(INDUKSI!$B$5:$B$1048576='Data Training 2022'!B310,INDUKSI!$H$5:$H$1048576))</f>
        <v>#N/A</v>
      </c>
      <c r="W310" s="22" t="str">
        <f>IFERROR(VLOOKUP(B310,INDUKSI!$B$5:$I$1048576,8,0),"")</f>
        <v>LULUS</v>
      </c>
      <c r="X310" s="21" t="s">
        <v>3994</v>
      </c>
      <c r="Y310" s="17" cm="1">
        <f t="array" ref="Y310">MAX(IF(REINDUKSI!$B$5:$B$1048576='Data Training 2022'!B310,REINDUKSI!$H$5:$H$1048576))</f>
        <v>44695</v>
      </c>
      <c r="Z310" s="22" t="str">
        <f>IFERROR(VLOOKUP(B310,REINDUKSI!$B$5:$I$1048576,8,0),"")</f>
        <v>LULUS</v>
      </c>
      <c r="AA310" s="22" t="str">
        <f t="shared" si="22"/>
        <v>TARGET</v>
      </c>
      <c r="AB310" s="17" cm="1">
        <f t="array" ref="AB310">MAX(IF(BSA!$B$5:$B$1048576='Data Training 2022'!B310,BSA!$H$5:$H$1048576))</f>
        <v>0</v>
      </c>
      <c r="AC310" s="22" t="str">
        <f>IFERROR(VLOOKUP(B310,BSA!$B$5:$I$1048576,8,0),"")</f>
        <v/>
      </c>
      <c r="AD310" s="22" t="s">
        <v>3994</v>
      </c>
      <c r="AE310" s="22"/>
      <c r="AF310" s="22"/>
      <c r="AG310" s="22" t="str">
        <f t="shared" si="23"/>
        <v>TARGET</v>
      </c>
      <c r="AH310" s="17" cm="1">
        <f t="array" ref="AH310">MAX(IF(ISOLASI!$B$5:$B$1048576='Data Training 2022'!B310,ISOLASI!$H$5:$H$1048576))</f>
        <v>44243</v>
      </c>
      <c r="AI310" s="22" t="str">
        <f>IFERROR(VLOOKUP(B310,ISOLASI!$B$5:$I$1048576,8,0),"")</f>
        <v>LULUS</v>
      </c>
      <c r="AJ310" s="22"/>
      <c r="AK310" s="17" cm="1">
        <f t="array" ref="AK310">MAX(IF('DEKAT AIR'!$B$5:$B$1048576='Data Training 2022'!B310,'DEKAT AIR'!$H$5:$H$1048576))</f>
        <v>0</v>
      </c>
      <c r="AL310" s="22" t="str">
        <f>IFERROR(VLOOKUP(B310,'DEKAT AIR'!$B$5:$I$1048576,8,0),"")</f>
        <v/>
      </c>
      <c r="AM310" s="22"/>
      <c r="AN310" s="17" cm="1">
        <f t="array" ref="AN310">MAX(IF(KETINGGIAN!$B$5:$B$1048576='Data Training 2022'!B310,KETINGGIAN!$H$5:$H$1048576))</f>
        <v>0</v>
      </c>
      <c r="AO310" s="22" t="str">
        <f>IFERROR(VLOOKUP(B310,KETINGGIAN!$B$5:$I$1048576,8,0),"")</f>
        <v/>
      </c>
      <c r="AP310" s="22"/>
      <c r="AQ310" s="22"/>
      <c r="AR310" s="22"/>
      <c r="AS310" s="22"/>
      <c r="AT310" s="17" cm="1">
        <f t="array" ref="AT310">MAX(IF(TOOLSKEEPER!$B$5:$B$1048576='Data Training 2022'!B310,TOOLSKEEPER!$H$5:$H$1048576))</f>
        <v>0</v>
      </c>
      <c r="AU310" s="22" t="str">
        <f>IFERROR(VLOOKUP(B310,TOOLSKEEPER!$B$5:$I$1048576,8,0),"")</f>
        <v/>
      </c>
    </row>
    <row r="311" spans="1:47">
      <c r="A311" s="22">
        <f t="shared" si="24"/>
        <v>306</v>
      </c>
      <c r="B311" s="21" t="str">
        <f t="shared" si="25"/>
        <v>80002972</v>
      </c>
      <c r="C311" s="21" t="s">
        <v>2236</v>
      </c>
      <c r="D311" s="22"/>
      <c r="E311" s="22" t="s">
        <v>2237</v>
      </c>
      <c r="F311" s="22" t="s">
        <v>1255</v>
      </c>
      <c r="G311" s="22" t="s">
        <v>830</v>
      </c>
      <c r="H311" s="22" t="s">
        <v>328</v>
      </c>
      <c r="I311" s="22" t="s">
        <v>4028</v>
      </c>
      <c r="J311" s="22"/>
      <c r="K311" s="21" t="s">
        <v>4002</v>
      </c>
      <c r="L311" s="21" t="s">
        <v>280</v>
      </c>
      <c r="M311" s="21" t="s">
        <v>4003</v>
      </c>
      <c r="N311" s="21"/>
      <c r="O311" s="17" t="str">
        <f>IFERROR(VLOOKUP(B311,POP!$B$5:$I$1048576,7,0),"")</f>
        <v/>
      </c>
      <c r="P311" s="17" t="str">
        <f>IFERROR(VLOOKUP(B311,POM!$B$5:$I$1048576,7,0),"")</f>
        <v/>
      </c>
      <c r="Q311" s="10" t="str">
        <f>IFERROR(VLOOKUP(B311,POU!$B$5:$I$1048576,7,0),"")</f>
        <v/>
      </c>
      <c r="R311" s="21" t="str">
        <f t="shared" si="21"/>
        <v/>
      </c>
      <c r="S311" s="17" t="str">
        <f>IFERROR(VLOOKUP(B311,'PEMBEKALAN POP'!$B$5:$I$1048576,7,0),"")</f>
        <v/>
      </c>
      <c r="T311" s="22" t="str">
        <f>IFERROR(VLOOKUP(B311,'PEMBEKALAN POP'!$B$5:$I$1048576,8,0),"")</f>
        <v/>
      </c>
      <c r="U311" s="21" t="s">
        <v>3994</v>
      </c>
      <c r="V311" s="17" t="e" cm="1">
        <f t="array" ref="V311">MAX(IF(INDUKSI!$B$5:$B$1048576='Data Training 2022'!B311,INDUKSI!$H$5:$H$1048576))</f>
        <v>#N/A</v>
      </c>
      <c r="W311" s="22" t="str">
        <f>IFERROR(VLOOKUP(B311,INDUKSI!$B$5:$I$1048576,8,0),"")</f>
        <v>LULUS</v>
      </c>
      <c r="X311" s="21" t="s">
        <v>3994</v>
      </c>
      <c r="Y311" s="17" cm="1">
        <f t="array" ref="Y311">MAX(IF(REINDUKSI!$B$5:$B$1048576='Data Training 2022'!B311,REINDUKSI!$H$5:$H$1048576))</f>
        <v>44765</v>
      </c>
      <c r="Z311" s="22" t="str">
        <f>IFERROR(VLOOKUP(B311,REINDUKSI!$B$5:$I$1048576,8,0),"")</f>
        <v>LULUS</v>
      </c>
      <c r="AA311" s="22" t="str">
        <f t="shared" si="22"/>
        <v>TARGET</v>
      </c>
      <c r="AB311" s="17" cm="1">
        <f t="array" ref="AB311">MAX(IF(BSA!$B$5:$B$1048576='Data Training 2022'!B311,BSA!$H$5:$H$1048576))</f>
        <v>0</v>
      </c>
      <c r="AC311" s="22" t="str">
        <f>IFERROR(VLOOKUP(B311,BSA!$B$5:$I$1048576,8,0),"")</f>
        <v/>
      </c>
      <c r="AD311" s="22" t="s">
        <v>3994</v>
      </c>
      <c r="AE311" s="22"/>
      <c r="AF311" s="22"/>
      <c r="AG311" s="22" t="str">
        <f t="shared" si="23"/>
        <v>TARGET</v>
      </c>
      <c r="AH311" s="17" cm="1">
        <f t="array" ref="AH311">MAX(IF(ISOLASI!$B$5:$B$1048576='Data Training 2022'!B311,ISOLASI!$H$5:$H$1048576))</f>
        <v>0</v>
      </c>
      <c r="AI311" s="22" t="str">
        <f>IFERROR(VLOOKUP(B311,ISOLASI!$B$5:$I$1048576,8,0),"")</f>
        <v/>
      </c>
      <c r="AJ311" s="22"/>
      <c r="AK311" s="17" cm="1">
        <f t="array" ref="AK311">MAX(IF('DEKAT AIR'!$B$5:$B$1048576='Data Training 2022'!B311,'DEKAT AIR'!$H$5:$H$1048576))</f>
        <v>0</v>
      </c>
      <c r="AL311" s="22" t="str">
        <f>IFERROR(VLOOKUP(B311,'DEKAT AIR'!$B$5:$I$1048576,8,0),"")</f>
        <v/>
      </c>
      <c r="AM311" s="22"/>
      <c r="AN311" s="17" cm="1">
        <f t="array" ref="AN311">MAX(IF(KETINGGIAN!$B$5:$B$1048576='Data Training 2022'!B311,KETINGGIAN!$H$5:$H$1048576))</f>
        <v>0</v>
      </c>
      <c r="AO311" s="22" t="str">
        <f>IFERROR(VLOOKUP(B311,KETINGGIAN!$B$5:$I$1048576,8,0),"")</f>
        <v/>
      </c>
      <c r="AP311" s="22"/>
      <c r="AQ311" s="22"/>
      <c r="AR311" s="22"/>
      <c r="AS311" s="22"/>
      <c r="AT311" s="17" cm="1">
        <f t="array" ref="AT311">MAX(IF(TOOLSKEEPER!$B$5:$B$1048576='Data Training 2022'!B311,TOOLSKEEPER!$H$5:$H$1048576))</f>
        <v>0</v>
      </c>
      <c r="AU311" s="22" t="str">
        <f>IFERROR(VLOOKUP(B311,TOOLSKEEPER!$B$5:$I$1048576,8,0),"")</f>
        <v/>
      </c>
    </row>
    <row r="312" spans="1:47">
      <c r="A312" s="22">
        <f t="shared" si="24"/>
        <v>307</v>
      </c>
      <c r="B312" s="21" t="str">
        <f t="shared" si="25"/>
        <v>80002973</v>
      </c>
      <c r="C312" s="21" t="s">
        <v>3716</v>
      </c>
      <c r="D312" s="22"/>
      <c r="E312" s="22" t="s">
        <v>3717</v>
      </c>
      <c r="F312" s="22" t="s">
        <v>1255</v>
      </c>
      <c r="G312" s="22" t="s">
        <v>830</v>
      </c>
      <c r="H312" s="22" t="s">
        <v>328</v>
      </c>
      <c r="I312" s="22" t="s">
        <v>4028</v>
      </c>
      <c r="J312" s="22"/>
      <c r="K312" s="21" t="s">
        <v>4002</v>
      </c>
      <c r="L312" s="21" t="s">
        <v>280</v>
      </c>
      <c r="M312" s="21" t="s">
        <v>4003</v>
      </c>
      <c r="N312" s="21"/>
      <c r="O312" s="17" t="str">
        <f>IFERROR(VLOOKUP(B312,POP!$B$5:$I$1048576,7,0),"")</f>
        <v/>
      </c>
      <c r="P312" s="17" t="str">
        <f>IFERROR(VLOOKUP(B312,POM!$B$5:$I$1048576,7,0),"")</f>
        <v/>
      </c>
      <c r="Q312" s="10" t="str">
        <f>IFERROR(VLOOKUP(B312,POU!$B$5:$I$1048576,7,0),"")</f>
        <v/>
      </c>
      <c r="R312" s="21" t="str">
        <f t="shared" si="21"/>
        <v/>
      </c>
      <c r="S312" s="17" t="str">
        <f>IFERROR(VLOOKUP(B312,'PEMBEKALAN POP'!$B$5:$I$1048576,7,0),"")</f>
        <v/>
      </c>
      <c r="T312" s="22" t="str">
        <f>IFERROR(VLOOKUP(B312,'PEMBEKALAN POP'!$B$5:$I$1048576,8,0),"")</f>
        <v/>
      </c>
      <c r="U312" s="21" t="s">
        <v>3994</v>
      </c>
      <c r="V312" s="17" t="e" cm="1">
        <f t="array" ref="V312">MAX(IF(INDUKSI!$B$5:$B$1048576='Data Training 2022'!B312,INDUKSI!$H$5:$H$1048576))</f>
        <v>#N/A</v>
      </c>
      <c r="W312" s="22" t="str">
        <f>IFERROR(VLOOKUP(B312,INDUKSI!$B$5:$I$1048576,8,0),"")</f>
        <v>LULUS</v>
      </c>
      <c r="X312" s="21" t="s">
        <v>3994</v>
      </c>
      <c r="Y312" s="17" cm="1">
        <f t="array" ref="Y312">MAX(IF(REINDUKSI!$B$5:$B$1048576='Data Training 2022'!B312,REINDUKSI!$H$5:$H$1048576))</f>
        <v>0</v>
      </c>
      <c r="Z312" s="22" t="str">
        <f>IFERROR(VLOOKUP(B312,REINDUKSI!$B$5:$I$1048576,8,0),"")</f>
        <v/>
      </c>
      <c r="AA312" s="22" t="str">
        <f t="shared" si="22"/>
        <v>TARGET</v>
      </c>
      <c r="AB312" s="17" cm="1">
        <f t="array" ref="AB312">MAX(IF(BSA!$B$5:$B$1048576='Data Training 2022'!B312,BSA!$H$5:$H$1048576))</f>
        <v>44647</v>
      </c>
      <c r="AC312" s="22" t="str">
        <f>IFERROR(VLOOKUP(B312,BSA!$B$5:$I$1048576,8,0),"")</f>
        <v>LULUS</v>
      </c>
      <c r="AD312" s="22" t="s">
        <v>3994</v>
      </c>
      <c r="AE312" s="22"/>
      <c r="AF312" s="22"/>
      <c r="AG312" s="22" t="str">
        <f t="shared" si="23"/>
        <v>TARGET</v>
      </c>
      <c r="AH312" s="17" cm="1">
        <f t="array" ref="AH312">MAX(IF(ISOLASI!$B$5:$B$1048576='Data Training 2022'!B312,ISOLASI!$H$5:$H$1048576))</f>
        <v>44562</v>
      </c>
      <c r="AI312" s="22" t="str">
        <f>IFERROR(VLOOKUP(B312,ISOLASI!$B$5:$I$1048576,8,0),"")</f>
        <v>LULUS</v>
      </c>
      <c r="AJ312" s="22"/>
      <c r="AK312" s="17" cm="1">
        <f t="array" ref="AK312">MAX(IF('DEKAT AIR'!$B$5:$B$1048576='Data Training 2022'!B312,'DEKAT AIR'!$H$5:$H$1048576))</f>
        <v>0</v>
      </c>
      <c r="AL312" s="22" t="str">
        <f>IFERROR(VLOOKUP(B312,'DEKAT AIR'!$B$5:$I$1048576,8,0),"")</f>
        <v/>
      </c>
      <c r="AM312" s="22"/>
      <c r="AN312" s="17" cm="1">
        <f t="array" ref="AN312">MAX(IF(KETINGGIAN!$B$5:$B$1048576='Data Training 2022'!B312,KETINGGIAN!$H$5:$H$1048576))</f>
        <v>0</v>
      </c>
      <c r="AO312" s="22" t="str">
        <f>IFERROR(VLOOKUP(B312,KETINGGIAN!$B$5:$I$1048576,8,0),"")</f>
        <v/>
      </c>
      <c r="AP312" s="22"/>
      <c r="AQ312" s="22"/>
      <c r="AR312" s="22"/>
      <c r="AS312" s="22"/>
      <c r="AT312" s="17" cm="1">
        <f t="array" ref="AT312">MAX(IF(TOOLSKEEPER!$B$5:$B$1048576='Data Training 2022'!B312,TOOLSKEEPER!$H$5:$H$1048576))</f>
        <v>0</v>
      </c>
      <c r="AU312" s="22" t="str">
        <f>IFERROR(VLOOKUP(B312,TOOLSKEEPER!$B$5:$I$1048576,8,0),"")</f>
        <v/>
      </c>
    </row>
    <row r="313" spans="1:47">
      <c r="A313" s="22">
        <f t="shared" si="24"/>
        <v>308</v>
      </c>
      <c r="B313" s="21" t="str">
        <f t="shared" si="25"/>
        <v>80002974</v>
      </c>
      <c r="C313" s="21" t="s">
        <v>3759</v>
      </c>
      <c r="D313" s="22"/>
      <c r="E313" s="22" t="s">
        <v>4117</v>
      </c>
      <c r="F313" s="22" t="s">
        <v>1255</v>
      </c>
      <c r="G313" s="22" t="s">
        <v>830</v>
      </c>
      <c r="H313" s="22" t="s">
        <v>328</v>
      </c>
      <c r="I313" s="22" t="s">
        <v>4028</v>
      </c>
      <c r="J313" s="22"/>
      <c r="K313" s="21" t="s">
        <v>4002</v>
      </c>
      <c r="L313" s="21" t="s">
        <v>280</v>
      </c>
      <c r="M313" s="21" t="s">
        <v>4003</v>
      </c>
      <c r="N313" s="21"/>
      <c r="O313" s="17" t="str">
        <f>IFERROR(VLOOKUP(B313,POP!$B$5:$I$1048576,7,0),"")</f>
        <v/>
      </c>
      <c r="P313" s="17" t="str">
        <f>IFERROR(VLOOKUP(B313,POM!$B$5:$I$1048576,7,0),"")</f>
        <v/>
      </c>
      <c r="Q313" s="10" t="str">
        <f>IFERROR(VLOOKUP(B313,POU!$B$5:$I$1048576,7,0),"")</f>
        <v/>
      </c>
      <c r="R313" s="21" t="str">
        <f t="shared" si="21"/>
        <v/>
      </c>
      <c r="S313" s="17" t="str">
        <f>IFERROR(VLOOKUP(B313,'PEMBEKALAN POP'!$B$5:$I$1048576,7,0),"")</f>
        <v/>
      </c>
      <c r="T313" s="22" t="str">
        <f>IFERROR(VLOOKUP(B313,'PEMBEKALAN POP'!$B$5:$I$1048576,8,0),"")</f>
        <v/>
      </c>
      <c r="U313" s="21" t="s">
        <v>3994</v>
      </c>
      <c r="V313" s="17" t="e" cm="1">
        <f t="array" ref="V313">MAX(IF(INDUKSI!$B$5:$B$1048576='Data Training 2022'!B313,INDUKSI!$H$5:$H$1048576))</f>
        <v>#N/A</v>
      </c>
      <c r="W313" s="22" t="str">
        <f>IFERROR(VLOOKUP(B313,INDUKSI!$B$5:$I$1048576,8,0),"")</f>
        <v>LULUS</v>
      </c>
      <c r="X313" s="21" t="s">
        <v>3994</v>
      </c>
      <c r="Y313" s="17" cm="1">
        <f t="array" ref="Y313">MAX(IF(REINDUKSI!$B$5:$B$1048576='Data Training 2022'!B313,REINDUKSI!$H$5:$H$1048576))</f>
        <v>0</v>
      </c>
      <c r="Z313" s="22" t="str">
        <f>IFERROR(VLOOKUP(B313,REINDUKSI!$B$5:$I$1048576,8,0),"")</f>
        <v/>
      </c>
      <c r="AA313" s="22" t="str">
        <f t="shared" si="22"/>
        <v>TARGET</v>
      </c>
      <c r="AB313" s="17" cm="1">
        <f t="array" ref="AB313">MAX(IF(BSA!$B$5:$B$1048576='Data Training 2022'!B313,BSA!$H$5:$H$1048576))</f>
        <v>0</v>
      </c>
      <c r="AC313" s="22" t="str">
        <f>IFERROR(VLOOKUP(B313,BSA!$B$5:$I$1048576,8,0),"")</f>
        <v/>
      </c>
      <c r="AD313" s="22" t="s">
        <v>3994</v>
      </c>
      <c r="AE313" s="22"/>
      <c r="AF313" s="22"/>
      <c r="AG313" s="22" t="str">
        <f t="shared" si="23"/>
        <v>TARGET</v>
      </c>
      <c r="AH313" s="17" cm="1">
        <f t="array" ref="AH313">MAX(IF(ISOLASI!$B$5:$B$1048576='Data Training 2022'!B313,ISOLASI!$H$5:$H$1048576))</f>
        <v>44555</v>
      </c>
      <c r="AI313" s="22" t="str">
        <f>IFERROR(VLOOKUP(B313,ISOLASI!$B$5:$I$1048576,8,0),"")</f>
        <v>LULUS</v>
      </c>
      <c r="AJ313" s="22"/>
      <c r="AK313" s="17" cm="1">
        <f t="array" ref="AK313">MAX(IF('DEKAT AIR'!$B$5:$B$1048576='Data Training 2022'!B313,'DEKAT AIR'!$H$5:$H$1048576))</f>
        <v>0</v>
      </c>
      <c r="AL313" s="22" t="str">
        <f>IFERROR(VLOOKUP(B313,'DEKAT AIR'!$B$5:$I$1048576,8,0),"")</f>
        <v/>
      </c>
      <c r="AM313" s="22"/>
      <c r="AN313" s="17" cm="1">
        <f t="array" ref="AN313">MAX(IF(KETINGGIAN!$B$5:$B$1048576='Data Training 2022'!B313,KETINGGIAN!$H$5:$H$1048576))</f>
        <v>0</v>
      </c>
      <c r="AO313" s="22" t="str">
        <f>IFERROR(VLOOKUP(B313,KETINGGIAN!$B$5:$I$1048576,8,0),"")</f>
        <v/>
      </c>
      <c r="AP313" s="22"/>
      <c r="AQ313" s="22"/>
      <c r="AR313" s="22"/>
      <c r="AS313" s="22"/>
      <c r="AT313" s="17" cm="1">
        <f t="array" ref="AT313">MAX(IF(TOOLSKEEPER!$B$5:$B$1048576='Data Training 2022'!B313,TOOLSKEEPER!$H$5:$H$1048576))</f>
        <v>0</v>
      </c>
      <c r="AU313" s="22" t="str">
        <f>IFERROR(VLOOKUP(B313,TOOLSKEEPER!$B$5:$I$1048576,8,0),"")</f>
        <v/>
      </c>
    </row>
    <row r="314" spans="1:47">
      <c r="A314" s="22">
        <f t="shared" si="24"/>
        <v>309</v>
      </c>
      <c r="B314" s="21" t="str">
        <f t="shared" si="25"/>
        <v>80002976</v>
      </c>
      <c r="C314" s="21" t="s">
        <v>3484</v>
      </c>
      <c r="D314" s="22"/>
      <c r="E314" s="22" t="s">
        <v>4118</v>
      </c>
      <c r="F314" s="22" t="s">
        <v>1255</v>
      </c>
      <c r="G314" s="22" t="s">
        <v>830</v>
      </c>
      <c r="H314" s="22" t="s">
        <v>328</v>
      </c>
      <c r="I314" s="22" t="s">
        <v>4028</v>
      </c>
      <c r="J314" s="22"/>
      <c r="K314" s="21" t="s">
        <v>4002</v>
      </c>
      <c r="L314" s="21" t="s">
        <v>280</v>
      </c>
      <c r="M314" s="21" t="s">
        <v>4003</v>
      </c>
      <c r="N314" s="21"/>
      <c r="O314" s="17" t="str">
        <f>IFERROR(VLOOKUP(B314,POP!$B$5:$I$1048576,7,0),"")</f>
        <v/>
      </c>
      <c r="P314" s="17" t="str">
        <f>IFERROR(VLOOKUP(B314,POM!$B$5:$I$1048576,7,0),"")</f>
        <v/>
      </c>
      <c r="Q314" s="10" t="str">
        <f>IFERROR(VLOOKUP(B314,POU!$B$5:$I$1048576,7,0),"")</f>
        <v/>
      </c>
      <c r="R314" s="21" t="str">
        <f t="shared" si="21"/>
        <v/>
      </c>
      <c r="S314" s="17" t="str">
        <f>IFERROR(VLOOKUP(B314,'PEMBEKALAN POP'!$B$5:$I$1048576,7,0),"")</f>
        <v/>
      </c>
      <c r="T314" s="22" t="str">
        <f>IFERROR(VLOOKUP(B314,'PEMBEKALAN POP'!$B$5:$I$1048576,8,0),"")</f>
        <v/>
      </c>
      <c r="U314" s="21" t="s">
        <v>3994</v>
      </c>
      <c r="V314" s="17" t="e" cm="1">
        <f t="array" ref="V314">MAX(IF(INDUKSI!$B$5:$B$1048576='Data Training 2022'!B314,INDUKSI!$H$5:$H$1048576))</f>
        <v>#N/A</v>
      </c>
      <c r="W314" s="22" t="str">
        <f>IFERROR(VLOOKUP(B314,INDUKSI!$B$5:$I$1048576,8,0),"")</f>
        <v>LULUS</v>
      </c>
      <c r="X314" s="21" t="s">
        <v>3994</v>
      </c>
      <c r="Y314" s="17" cm="1">
        <f t="array" ref="Y314">MAX(IF(REINDUKSI!$B$5:$B$1048576='Data Training 2022'!B314,REINDUKSI!$H$5:$H$1048576))</f>
        <v>44763</v>
      </c>
      <c r="Z314" s="22" t="str">
        <f>IFERROR(VLOOKUP(B314,REINDUKSI!$B$5:$I$1048576,8,0),"")</f>
        <v>LULUS</v>
      </c>
      <c r="AA314" s="22" t="str">
        <f t="shared" si="22"/>
        <v>TARGET</v>
      </c>
      <c r="AB314" s="17" cm="1">
        <f t="array" ref="AB314">MAX(IF(BSA!$B$5:$B$1048576='Data Training 2022'!B314,BSA!$H$5:$H$1048576))</f>
        <v>0</v>
      </c>
      <c r="AC314" s="22" t="str">
        <f>IFERROR(VLOOKUP(B314,BSA!$B$5:$I$1048576,8,0),"")</f>
        <v/>
      </c>
      <c r="AD314" s="22" t="s">
        <v>3994</v>
      </c>
      <c r="AE314" s="22"/>
      <c r="AF314" s="22"/>
      <c r="AG314" s="22" t="str">
        <f t="shared" si="23"/>
        <v>TARGET</v>
      </c>
      <c r="AH314" s="17" cm="1">
        <f t="array" ref="AH314">MAX(IF(ISOLASI!$B$5:$B$1048576='Data Training 2022'!B314,ISOLASI!$H$5:$H$1048576))</f>
        <v>0</v>
      </c>
      <c r="AI314" s="22" t="str">
        <f>IFERROR(VLOOKUP(B314,ISOLASI!$B$5:$I$1048576,8,0),"")</f>
        <v/>
      </c>
      <c r="AJ314" s="22"/>
      <c r="AK314" s="17" cm="1">
        <f t="array" ref="AK314">MAX(IF('DEKAT AIR'!$B$5:$B$1048576='Data Training 2022'!B314,'DEKAT AIR'!$H$5:$H$1048576))</f>
        <v>0</v>
      </c>
      <c r="AL314" s="22" t="str">
        <f>IFERROR(VLOOKUP(B314,'DEKAT AIR'!$B$5:$I$1048576,8,0),"")</f>
        <v/>
      </c>
      <c r="AM314" s="22"/>
      <c r="AN314" s="17" cm="1">
        <f t="array" ref="AN314">MAX(IF(KETINGGIAN!$B$5:$B$1048576='Data Training 2022'!B314,KETINGGIAN!$H$5:$H$1048576))</f>
        <v>0</v>
      </c>
      <c r="AO314" s="22" t="str">
        <f>IFERROR(VLOOKUP(B314,KETINGGIAN!$B$5:$I$1048576,8,0),"")</f>
        <v/>
      </c>
      <c r="AP314" s="22"/>
      <c r="AQ314" s="22"/>
      <c r="AR314" s="22"/>
      <c r="AS314" s="22"/>
      <c r="AT314" s="17" cm="1">
        <f t="array" ref="AT314">MAX(IF(TOOLSKEEPER!$B$5:$B$1048576='Data Training 2022'!B314,TOOLSKEEPER!$H$5:$H$1048576))</f>
        <v>0</v>
      </c>
      <c r="AU314" s="22" t="str">
        <f>IFERROR(VLOOKUP(B314,TOOLSKEEPER!$B$5:$I$1048576,8,0),"")</f>
        <v/>
      </c>
    </row>
    <row r="315" spans="1:47">
      <c r="A315" s="22">
        <f t="shared" si="24"/>
        <v>310</v>
      </c>
      <c r="B315" s="21" t="str">
        <f t="shared" si="25"/>
        <v>80002977</v>
      </c>
      <c r="C315" s="21" t="s">
        <v>3111</v>
      </c>
      <c r="D315" s="22"/>
      <c r="E315" s="22" t="s">
        <v>4119</v>
      </c>
      <c r="F315" s="22" t="s">
        <v>1255</v>
      </c>
      <c r="G315" s="22" t="s">
        <v>830</v>
      </c>
      <c r="H315" s="22" t="s">
        <v>328</v>
      </c>
      <c r="I315" s="22" t="s">
        <v>4028</v>
      </c>
      <c r="J315" s="22"/>
      <c r="K315" s="21" t="s">
        <v>4002</v>
      </c>
      <c r="L315" s="21" t="s">
        <v>280</v>
      </c>
      <c r="M315" s="21" t="s">
        <v>4003</v>
      </c>
      <c r="N315" s="21"/>
      <c r="O315" s="17" t="str">
        <f>IFERROR(VLOOKUP(B315,POP!$B$5:$I$1048576,7,0),"")</f>
        <v/>
      </c>
      <c r="P315" s="17" t="str">
        <f>IFERROR(VLOOKUP(B315,POM!$B$5:$I$1048576,7,0),"")</f>
        <v/>
      </c>
      <c r="Q315" s="10" t="str">
        <f>IFERROR(VLOOKUP(B315,POU!$B$5:$I$1048576,7,0),"")</f>
        <v/>
      </c>
      <c r="R315" s="21" t="str">
        <f t="shared" si="21"/>
        <v/>
      </c>
      <c r="S315" s="17" t="str">
        <f>IFERROR(VLOOKUP(B315,'PEMBEKALAN POP'!$B$5:$I$1048576,7,0),"")</f>
        <v/>
      </c>
      <c r="T315" s="22" t="str">
        <f>IFERROR(VLOOKUP(B315,'PEMBEKALAN POP'!$B$5:$I$1048576,8,0),"")</f>
        <v/>
      </c>
      <c r="U315" s="21" t="s">
        <v>3994</v>
      </c>
      <c r="V315" s="17" t="e" cm="1">
        <f t="array" ref="V315">MAX(IF(INDUKSI!$B$5:$B$1048576='Data Training 2022'!B315,INDUKSI!$H$5:$H$1048576))</f>
        <v>#N/A</v>
      </c>
      <c r="W315" s="22" t="str">
        <f>IFERROR(VLOOKUP(B315,INDUKSI!$B$5:$I$1048576,8,0),"")</f>
        <v>LULUS</v>
      </c>
      <c r="X315" s="21" t="s">
        <v>3994</v>
      </c>
      <c r="Y315" s="17" cm="1">
        <f t="array" ref="Y315">MAX(IF(REINDUKSI!$B$5:$B$1048576='Data Training 2022'!B315,REINDUKSI!$H$5:$H$1048576))</f>
        <v>44782</v>
      </c>
      <c r="Z315" s="22" t="str">
        <f>IFERROR(VLOOKUP(B315,REINDUKSI!$B$5:$I$1048576,8,0),"")</f>
        <v>LULUS</v>
      </c>
      <c r="AA315" s="22" t="str">
        <f t="shared" si="22"/>
        <v>TARGET</v>
      </c>
      <c r="AB315" s="17" cm="1">
        <f t="array" ref="AB315">MAX(IF(BSA!$B$5:$B$1048576='Data Training 2022'!B315,BSA!$H$5:$H$1048576))</f>
        <v>0</v>
      </c>
      <c r="AC315" s="22" t="str">
        <f>IFERROR(VLOOKUP(B315,BSA!$B$5:$I$1048576,8,0),"")</f>
        <v/>
      </c>
      <c r="AD315" s="22" t="s">
        <v>3994</v>
      </c>
      <c r="AE315" s="22"/>
      <c r="AF315" s="22"/>
      <c r="AG315" s="22" t="str">
        <f t="shared" si="23"/>
        <v>TARGET</v>
      </c>
      <c r="AH315" s="17" cm="1">
        <f t="array" ref="AH315">MAX(IF(ISOLASI!$B$5:$B$1048576='Data Training 2022'!B315,ISOLASI!$H$5:$H$1048576))</f>
        <v>44576</v>
      </c>
      <c r="AI315" s="22" t="str">
        <f>IFERROR(VLOOKUP(B315,ISOLASI!$B$5:$I$1048576,8,0),"")</f>
        <v>LULUS</v>
      </c>
      <c r="AJ315" s="22"/>
      <c r="AK315" s="17" cm="1">
        <f t="array" ref="AK315">MAX(IF('DEKAT AIR'!$B$5:$B$1048576='Data Training 2022'!B315,'DEKAT AIR'!$H$5:$H$1048576))</f>
        <v>0</v>
      </c>
      <c r="AL315" s="22" t="str">
        <f>IFERROR(VLOOKUP(B315,'DEKAT AIR'!$B$5:$I$1048576,8,0),"")</f>
        <v/>
      </c>
      <c r="AM315" s="22"/>
      <c r="AN315" s="17" cm="1">
        <f t="array" ref="AN315">MAX(IF(KETINGGIAN!$B$5:$B$1048576='Data Training 2022'!B315,KETINGGIAN!$H$5:$H$1048576))</f>
        <v>0</v>
      </c>
      <c r="AO315" s="22" t="str">
        <f>IFERROR(VLOOKUP(B315,KETINGGIAN!$B$5:$I$1048576,8,0),"")</f>
        <v/>
      </c>
      <c r="AP315" s="22"/>
      <c r="AQ315" s="22"/>
      <c r="AR315" s="22"/>
      <c r="AS315" s="22"/>
      <c r="AT315" s="17" cm="1">
        <f t="array" ref="AT315">MAX(IF(TOOLSKEEPER!$B$5:$B$1048576='Data Training 2022'!B315,TOOLSKEEPER!$H$5:$H$1048576))</f>
        <v>0</v>
      </c>
      <c r="AU315" s="22" t="str">
        <f>IFERROR(VLOOKUP(B315,TOOLSKEEPER!$B$5:$I$1048576,8,0),"")</f>
        <v/>
      </c>
    </row>
    <row r="316" spans="1:47">
      <c r="A316" s="22">
        <f t="shared" si="24"/>
        <v>311</v>
      </c>
      <c r="B316" s="21" t="str">
        <f t="shared" si="25"/>
        <v>80002978</v>
      </c>
      <c r="C316" s="21" t="s">
        <v>1287</v>
      </c>
      <c r="D316" s="22"/>
      <c r="E316" s="22" t="s">
        <v>4120</v>
      </c>
      <c r="F316" s="22" t="s">
        <v>1255</v>
      </c>
      <c r="G316" s="22" t="s">
        <v>830</v>
      </c>
      <c r="H316" s="22" t="s">
        <v>328</v>
      </c>
      <c r="I316" s="22" t="s">
        <v>4028</v>
      </c>
      <c r="J316" s="22"/>
      <c r="K316" s="21" t="s">
        <v>4002</v>
      </c>
      <c r="L316" s="21" t="s">
        <v>280</v>
      </c>
      <c r="M316" s="21" t="s">
        <v>4003</v>
      </c>
      <c r="N316" s="21"/>
      <c r="O316" s="17" t="str">
        <f>IFERROR(VLOOKUP(B316,POP!$B$5:$I$1048576,7,0),"")</f>
        <v/>
      </c>
      <c r="P316" s="17" t="str">
        <f>IFERROR(VLOOKUP(B316,POM!$B$5:$I$1048576,7,0),"")</f>
        <v/>
      </c>
      <c r="Q316" s="10" t="str">
        <f>IFERROR(VLOOKUP(B316,POU!$B$5:$I$1048576,7,0),"")</f>
        <v/>
      </c>
      <c r="R316" s="21" t="str">
        <f t="shared" si="21"/>
        <v/>
      </c>
      <c r="S316" s="17" t="str">
        <f>IFERROR(VLOOKUP(B316,'PEMBEKALAN POP'!$B$5:$I$1048576,7,0),"")</f>
        <v/>
      </c>
      <c r="T316" s="22" t="str">
        <f>IFERROR(VLOOKUP(B316,'PEMBEKALAN POP'!$B$5:$I$1048576,8,0),"")</f>
        <v/>
      </c>
      <c r="U316" s="21" t="s">
        <v>3994</v>
      </c>
      <c r="V316" s="17" t="e" cm="1">
        <f t="array" ref="V316">MAX(IF(INDUKSI!$B$5:$B$1048576='Data Training 2022'!B316,INDUKSI!$H$5:$H$1048576))</f>
        <v>#N/A</v>
      </c>
      <c r="W316" s="22" t="str">
        <f>IFERROR(VLOOKUP(B316,INDUKSI!$B$5:$I$1048576,8,0),"")</f>
        <v>LULUS</v>
      </c>
      <c r="X316" s="21" t="s">
        <v>3994</v>
      </c>
      <c r="Y316" s="17" cm="1">
        <f t="array" ref="Y316">MAX(IF(REINDUKSI!$B$5:$B$1048576='Data Training 2022'!B316,REINDUKSI!$H$5:$H$1048576))</f>
        <v>0</v>
      </c>
      <c r="Z316" s="22" t="str">
        <f>IFERROR(VLOOKUP(B316,REINDUKSI!$B$5:$I$1048576,8,0),"")</f>
        <v/>
      </c>
      <c r="AA316" s="22" t="str">
        <f t="shared" si="22"/>
        <v>TARGET</v>
      </c>
      <c r="AB316" s="17" cm="1">
        <f t="array" ref="AB316">MAX(IF(BSA!$B$5:$B$1048576='Data Training 2022'!B316,BSA!$H$5:$H$1048576))</f>
        <v>44643</v>
      </c>
      <c r="AC316" s="22" t="str">
        <f>IFERROR(VLOOKUP(B316,BSA!$B$5:$I$1048576,8,0),"")</f>
        <v>LULUS</v>
      </c>
      <c r="AD316" s="22" t="s">
        <v>3994</v>
      </c>
      <c r="AE316" s="22"/>
      <c r="AF316" s="22"/>
      <c r="AG316" s="22" t="str">
        <f t="shared" si="23"/>
        <v>TARGET</v>
      </c>
      <c r="AH316" s="17" cm="1">
        <f t="array" ref="AH316">MAX(IF(ISOLASI!$B$5:$B$1048576='Data Training 2022'!B316,ISOLASI!$H$5:$H$1048576))</f>
        <v>44569</v>
      </c>
      <c r="AI316" s="22" t="str">
        <f>IFERROR(VLOOKUP(B316,ISOLASI!$B$5:$I$1048576,8,0),"")</f>
        <v>LULUS</v>
      </c>
      <c r="AJ316" s="22"/>
      <c r="AK316" s="17" cm="1">
        <f t="array" ref="AK316">MAX(IF('DEKAT AIR'!$B$5:$B$1048576='Data Training 2022'!B316,'DEKAT AIR'!$H$5:$H$1048576))</f>
        <v>0</v>
      </c>
      <c r="AL316" s="22" t="str">
        <f>IFERROR(VLOOKUP(B316,'DEKAT AIR'!$B$5:$I$1048576,8,0),"")</f>
        <v/>
      </c>
      <c r="AM316" s="22"/>
      <c r="AN316" s="17" cm="1">
        <f t="array" ref="AN316">MAX(IF(KETINGGIAN!$B$5:$B$1048576='Data Training 2022'!B316,KETINGGIAN!$H$5:$H$1048576))</f>
        <v>0</v>
      </c>
      <c r="AO316" s="22" t="str">
        <f>IFERROR(VLOOKUP(B316,KETINGGIAN!$B$5:$I$1048576,8,0),"")</f>
        <v/>
      </c>
      <c r="AP316" s="22"/>
      <c r="AQ316" s="22"/>
      <c r="AR316" s="22"/>
      <c r="AS316" s="22"/>
      <c r="AT316" s="17" cm="1">
        <f t="array" ref="AT316">MAX(IF(TOOLSKEEPER!$B$5:$B$1048576='Data Training 2022'!B316,TOOLSKEEPER!$H$5:$H$1048576))</f>
        <v>0</v>
      </c>
      <c r="AU316" s="22" t="str">
        <f>IFERROR(VLOOKUP(B316,TOOLSKEEPER!$B$5:$I$1048576,8,0),"")</f>
        <v/>
      </c>
    </row>
    <row r="317" spans="1:47">
      <c r="A317" s="22">
        <f t="shared" si="24"/>
        <v>312</v>
      </c>
      <c r="B317" s="21" t="str">
        <f t="shared" si="25"/>
        <v>80002979</v>
      </c>
      <c r="C317" s="21" t="s">
        <v>3739</v>
      </c>
      <c r="D317" s="22"/>
      <c r="E317" s="22" t="s">
        <v>3740</v>
      </c>
      <c r="F317" s="22" t="s">
        <v>1255</v>
      </c>
      <c r="G317" s="22" t="s">
        <v>830</v>
      </c>
      <c r="H317" s="22" t="s">
        <v>328</v>
      </c>
      <c r="I317" s="22" t="s">
        <v>4028</v>
      </c>
      <c r="J317" s="22"/>
      <c r="K317" s="21" t="s">
        <v>4002</v>
      </c>
      <c r="L317" s="21" t="s">
        <v>280</v>
      </c>
      <c r="M317" s="21" t="s">
        <v>4003</v>
      </c>
      <c r="N317" s="21"/>
      <c r="O317" s="17" t="str">
        <f>IFERROR(VLOOKUP(B317,POP!$B$5:$I$1048576,7,0),"")</f>
        <v/>
      </c>
      <c r="P317" s="17" t="str">
        <f>IFERROR(VLOOKUP(B317,POM!$B$5:$I$1048576,7,0),"")</f>
        <v/>
      </c>
      <c r="Q317" s="10" t="str">
        <f>IFERROR(VLOOKUP(B317,POU!$B$5:$I$1048576,7,0),"")</f>
        <v/>
      </c>
      <c r="R317" s="21" t="str">
        <f t="shared" si="21"/>
        <v/>
      </c>
      <c r="S317" s="17" t="str">
        <f>IFERROR(VLOOKUP(B317,'PEMBEKALAN POP'!$B$5:$I$1048576,7,0),"")</f>
        <v/>
      </c>
      <c r="T317" s="22" t="str">
        <f>IFERROR(VLOOKUP(B317,'PEMBEKALAN POP'!$B$5:$I$1048576,8,0),"")</f>
        <v/>
      </c>
      <c r="U317" s="21" t="s">
        <v>3994</v>
      </c>
      <c r="V317" s="17" t="e" cm="1">
        <f t="array" ref="V317">MAX(IF(INDUKSI!$B$5:$B$1048576='Data Training 2022'!B317,INDUKSI!$H$5:$H$1048576))</f>
        <v>#N/A</v>
      </c>
      <c r="W317" s="22" t="str">
        <f>IFERROR(VLOOKUP(B317,INDUKSI!$B$5:$I$1048576,8,0),"")</f>
        <v>LULUS</v>
      </c>
      <c r="X317" s="21" t="s">
        <v>3994</v>
      </c>
      <c r="Y317" s="17" cm="1">
        <f t="array" ref="Y317">MAX(IF(REINDUKSI!$B$5:$B$1048576='Data Training 2022'!B317,REINDUKSI!$H$5:$H$1048576))</f>
        <v>0</v>
      </c>
      <c r="Z317" s="22" t="str">
        <f>IFERROR(VLOOKUP(B317,REINDUKSI!$B$5:$I$1048576,8,0),"")</f>
        <v/>
      </c>
      <c r="AA317" s="22" t="str">
        <f t="shared" si="22"/>
        <v>TARGET</v>
      </c>
      <c r="AB317" s="17" cm="1">
        <f t="array" ref="AB317">MAX(IF(BSA!$B$5:$B$1048576='Data Training 2022'!B317,BSA!$H$5:$H$1048576))</f>
        <v>0</v>
      </c>
      <c r="AC317" s="22" t="str">
        <f>IFERROR(VLOOKUP(B317,BSA!$B$5:$I$1048576,8,0),"")</f>
        <v/>
      </c>
      <c r="AD317" s="22" t="s">
        <v>3994</v>
      </c>
      <c r="AE317" s="22"/>
      <c r="AF317" s="22"/>
      <c r="AG317" s="22" t="str">
        <f t="shared" si="23"/>
        <v>TARGET</v>
      </c>
      <c r="AH317" s="17" cm="1">
        <f t="array" ref="AH317">MAX(IF(ISOLASI!$B$5:$B$1048576='Data Training 2022'!B317,ISOLASI!$H$5:$H$1048576))</f>
        <v>44562</v>
      </c>
      <c r="AI317" s="22" t="str">
        <f>IFERROR(VLOOKUP(B317,ISOLASI!$B$5:$I$1048576,8,0),"")</f>
        <v>LULUS</v>
      </c>
      <c r="AJ317" s="22"/>
      <c r="AK317" s="17" cm="1">
        <f t="array" ref="AK317">MAX(IF('DEKAT AIR'!$B$5:$B$1048576='Data Training 2022'!B317,'DEKAT AIR'!$H$5:$H$1048576))</f>
        <v>0</v>
      </c>
      <c r="AL317" s="22" t="str">
        <f>IFERROR(VLOOKUP(B317,'DEKAT AIR'!$B$5:$I$1048576,8,0),"")</f>
        <v/>
      </c>
      <c r="AM317" s="22"/>
      <c r="AN317" s="17" cm="1">
        <f t="array" ref="AN317">MAX(IF(KETINGGIAN!$B$5:$B$1048576='Data Training 2022'!B317,KETINGGIAN!$H$5:$H$1048576))</f>
        <v>0</v>
      </c>
      <c r="AO317" s="22" t="str">
        <f>IFERROR(VLOOKUP(B317,KETINGGIAN!$B$5:$I$1048576,8,0),"")</f>
        <v/>
      </c>
      <c r="AP317" s="22"/>
      <c r="AQ317" s="22"/>
      <c r="AR317" s="22"/>
      <c r="AS317" s="22"/>
      <c r="AT317" s="17" cm="1">
        <f t="array" ref="AT317">MAX(IF(TOOLSKEEPER!$B$5:$B$1048576='Data Training 2022'!B317,TOOLSKEEPER!$H$5:$H$1048576))</f>
        <v>0</v>
      </c>
      <c r="AU317" s="22" t="str">
        <f>IFERROR(VLOOKUP(B317,TOOLSKEEPER!$B$5:$I$1048576,8,0),"")</f>
        <v/>
      </c>
    </row>
    <row r="318" spans="1:47">
      <c r="A318" s="22">
        <f t="shared" si="24"/>
        <v>313</v>
      </c>
      <c r="B318" s="21" t="str">
        <f t="shared" si="25"/>
        <v>80002980</v>
      </c>
      <c r="C318" s="21" t="s">
        <v>2464</v>
      </c>
      <c r="D318" s="22"/>
      <c r="E318" s="22" t="s">
        <v>4121</v>
      </c>
      <c r="F318" s="22" t="s">
        <v>1255</v>
      </c>
      <c r="G318" s="22" t="s">
        <v>830</v>
      </c>
      <c r="H318" s="22" t="s">
        <v>328</v>
      </c>
      <c r="I318" s="22" t="s">
        <v>4024</v>
      </c>
      <c r="J318" s="22"/>
      <c r="K318" s="21" t="s">
        <v>4002</v>
      </c>
      <c r="L318" s="21" t="s">
        <v>280</v>
      </c>
      <c r="M318" s="21" t="s">
        <v>4003</v>
      </c>
      <c r="N318" s="21"/>
      <c r="O318" s="17" t="str">
        <f>IFERROR(VLOOKUP(B318,POP!$B$5:$I$1048576,7,0),"")</f>
        <v/>
      </c>
      <c r="P318" s="17" t="str">
        <f>IFERROR(VLOOKUP(B318,POM!$B$5:$I$1048576,7,0),"")</f>
        <v/>
      </c>
      <c r="Q318" s="10" t="str">
        <f>IFERROR(VLOOKUP(B318,POU!$B$5:$I$1048576,7,0),"")</f>
        <v/>
      </c>
      <c r="R318" s="21" t="str">
        <f t="shared" si="21"/>
        <v/>
      </c>
      <c r="S318" s="17" t="str">
        <f>IFERROR(VLOOKUP(B318,'PEMBEKALAN POP'!$B$5:$I$1048576,7,0),"")</f>
        <v/>
      </c>
      <c r="T318" s="22" t="str">
        <f>IFERROR(VLOOKUP(B318,'PEMBEKALAN POP'!$B$5:$I$1048576,8,0),"")</f>
        <v/>
      </c>
      <c r="U318" s="21" t="s">
        <v>3994</v>
      </c>
      <c r="V318" s="17" t="e" cm="1">
        <f t="array" ref="V318">MAX(IF(INDUKSI!$B$5:$B$1048576='Data Training 2022'!B318,INDUKSI!$H$5:$H$1048576))</f>
        <v>#N/A</v>
      </c>
      <c r="W318" s="22" t="str">
        <f>IFERROR(VLOOKUP(B318,INDUKSI!$B$5:$I$1048576,8,0),"")</f>
        <v>LULUS</v>
      </c>
      <c r="X318" s="21" t="s">
        <v>3994</v>
      </c>
      <c r="Y318" s="17" cm="1">
        <f t="array" ref="Y318">MAX(IF(REINDUKSI!$B$5:$B$1048576='Data Training 2022'!B318,REINDUKSI!$H$5:$H$1048576))</f>
        <v>44661</v>
      </c>
      <c r="Z318" s="22" t="str">
        <f>IFERROR(VLOOKUP(B318,REINDUKSI!$B$5:$I$1048576,8,0),"")</f>
        <v>LULUS</v>
      </c>
      <c r="AA318" s="22" t="str">
        <f t="shared" si="22"/>
        <v>TARGET</v>
      </c>
      <c r="AB318" s="17" cm="1">
        <f t="array" ref="AB318">MAX(IF(BSA!$B$5:$B$1048576='Data Training 2022'!B318,BSA!$H$5:$H$1048576))</f>
        <v>0</v>
      </c>
      <c r="AC318" s="22" t="str">
        <f>IFERROR(VLOOKUP(B318,BSA!$B$5:$I$1048576,8,0),"")</f>
        <v/>
      </c>
      <c r="AD318" s="22" t="s">
        <v>3994</v>
      </c>
      <c r="AE318" s="22"/>
      <c r="AF318" s="22"/>
      <c r="AG318" s="22" t="str">
        <f t="shared" si="23"/>
        <v>TARGET</v>
      </c>
      <c r="AH318" s="17" cm="1">
        <f t="array" ref="AH318">MAX(IF(ISOLASI!$B$5:$B$1048576='Data Training 2022'!B318,ISOLASI!$H$5:$H$1048576))</f>
        <v>44562</v>
      </c>
      <c r="AI318" s="22" t="str">
        <f>IFERROR(VLOOKUP(B318,ISOLASI!$B$5:$I$1048576,8,0),"")</f>
        <v>LULUS</v>
      </c>
      <c r="AJ318" s="22"/>
      <c r="AK318" s="17" cm="1">
        <f t="array" ref="AK318">MAX(IF('DEKAT AIR'!$B$5:$B$1048576='Data Training 2022'!B318,'DEKAT AIR'!$H$5:$H$1048576))</f>
        <v>0</v>
      </c>
      <c r="AL318" s="22" t="str">
        <f>IFERROR(VLOOKUP(B318,'DEKAT AIR'!$B$5:$I$1048576,8,0),"")</f>
        <v/>
      </c>
      <c r="AM318" s="22"/>
      <c r="AN318" s="17" cm="1">
        <f t="array" ref="AN318">MAX(IF(KETINGGIAN!$B$5:$B$1048576='Data Training 2022'!B318,KETINGGIAN!$H$5:$H$1048576))</f>
        <v>0</v>
      </c>
      <c r="AO318" s="22" t="str">
        <f>IFERROR(VLOOKUP(B318,KETINGGIAN!$B$5:$I$1048576,8,0),"")</f>
        <v/>
      </c>
      <c r="AP318" s="22"/>
      <c r="AQ318" s="22"/>
      <c r="AR318" s="22"/>
      <c r="AS318" s="22"/>
      <c r="AT318" s="17" cm="1">
        <f t="array" ref="AT318">MAX(IF(TOOLSKEEPER!$B$5:$B$1048576='Data Training 2022'!B318,TOOLSKEEPER!$H$5:$H$1048576))</f>
        <v>0</v>
      </c>
      <c r="AU318" s="22" t="str">
        <f>IFERROR(VLOOKUP(B318,TOOLSKEEPER!$B$5:$I$1048576,8,0),"")</f>
        <v/>
      </c>
    </row>
    <row r="319" spans="1:47">
      <c r="A319" s="22">
        <f t="shared" si="24"/>
        <v>314</v>
      </c>
      <c r="B319" s="21" t="str">
        <f t="shared" si="25"/>
        <v>80002981</v>
      </c>
      <c r="C319" s="21" t="s">
        <v>3122</v>
      </c>
      <c r="D319" s="22"/>
      <c r="E319" s="22" t="s">
        <v>3123</v>
      </c>
      <c r="F319" s="22" t="s">
        <v>1255</v>
      </c>
      <c r="G319" s="22" t="s">
        <v>830</v>
      </c>
      <c r="H319" s="22" t="s">
        <v>328</v>
      </c>
      <c r="I319" s="22" t="s">
        <v>4028</v>
      </c>
      <c r="J319" s="22"/>
      <c r="K319" s="21" t="s">
        <v>4002</v>
      </c>
      <c r="L319" s="21" t="s">
        <v>280</v>
      </c>
      <c r="M319" s="21" t="s">
        <v>4003</v>
      </c>
      <c r="N319" s="21"/>
      <c r="O319" s="17" t="str">
        <f>IFERROR(VLOOKUP(B319,POP!$B$5:$I$1048576,7,0),"")</f>
        <v/>
      </c>
      <c r="P319" s="17" t="str">
        <f>IFERROR(VLOOKUP(B319,POM!$B$5:$I$1048576,7,0),"")</f>
        <v/>
      </c>
      <c r="Q319" s="10" t="str">
        <f>IFERROR(VLOOKUP(B319,POU!$B$5:$I$1048576,7,0),"")</f>
        <v/>
      </c>
      <c r="R319" s="21" t="str">
        <f t="shared" si="21"/>
        <v/>
      </c>
      <c r="S319" s="17" t="str">
        <f>IFERROR(VLOOKUP(B319,'PEMBEKALAN POP'!$B$5:$I$1048576,7,0),"")</f>
        <v/>
      </c>
      <c r="T319" s="22" t="str">
        <f>IFERROR(VLOOKUP(B319,'PEMBEKALAN POP'!$B$5:$I$1048576,8,0),"")</f>
        <v/>
      </c>
      <c r="U319" s="21" t="s">
        <v>3994</v>
      </c>
      <c r="V319" s="17" t="e" cm="1">
        <f t="array" ref="V319">MAX(IF(INDUKSI!$B$5:$B$1048576='Data Training 2022'!B319,INDUKSI!$H$5:$H$1048576))</f>
        <v>#N/A</v>
      </c>
      <c r="W319" s="22" t="str">
        <f>IFERROR(VLOOKUP(B319,INDUKSI!$B$5:$I$1048576,8,0),"")</f>
        <v>LULUS</v>
      </c>
      <c r="X319" s="21" t="s">
        <v>3994</v>
      </c>
      <c r="Y319" s="17" cm="1">
        <f t="array" ref="Y319">MAX(IF(REINDUKSI!$B$5:$B$1048576='Data Training 2022'!B319,REINDUKSI!$H$5:$H$1048576))</f>
        <v>44761</v>
      </c>
      <c r="Z319" s="22" t="str">
        <f>IFERROR(VLOOKUP(B319,REINDUKSI!$B$5:$I$1048576,8,0),"")</f>
        <v>LULUS</v>
      </c>
      <c r="AA319" s="22" t="str">
        <f t="shared" si="22"/>
        <v>TARGET</v>
      </c>
      <c r="AB319" s="17" cm="1">
        <f t="array" ref="AB319">MAX(IF(BSA!$B$5:$B$1048576='Data Training 2022'!B319,BSA!$H$5:$H$1048576))</f>
        <v>0</v>
      </c>
      <c r="AC319" s="22" t="str">
        <f>IFERROR(VLOOKUP(B319,BSA!$B$5:$I$1048576,8,0),"")</f>
        <v/>
      </c>
      <c r="AD319" s="22" t="s">
        <v>3994</v>
      </c>
      <c r="AE319" s="22"/>
      <c r="AF319" s="22"/>
      <c r="AG319" s="22" t="str">
        <f t="shared" si="23"/>
        <v>TARGET</v>
      </c>
      <c r="AH319" s="17" cm="1">
        <f t="array" ref="AH319">MAX(IF(ISOLASI!$B$5:$B$1048576='Data Training 2022'!B319,ISOLASI!$H$5:$H$1048576))</f>
        <v>44247</v>
      </c>
      <c r="AI319" s="22" t="str">
        <f>IFERROR(VLOOKUP(B319,ISOLASI!$B$5:$I$1048576,8,0),"")</f>
        <v>LULUS</v>
      </c>
      <c r="AJ319" s="22"/>
      <c r="AK319" s="17" cm="1">
        <f t="array" ref="AK319">MAX(IF('DEKAT AIR'!$B$5:$B$1048576='Data Training 2022'!B319,'DEKAT AIR'!$H$5:$H$1048576))</f>
        <v>0</v>
      </c>
      <c r="AL319" s="22" t="str">
        <f>IFERROR(VLOOKUP(B319,'DEKAT AIR'!$B$5:$I$1048576,8,0),"")</f>
        <v/>
      </c>
      <c r="AM319" s="22"/>
      <c r="AN319" s="17" cm="1">
        <f t="array" ref="AN319">MAX(IF(KETINGGIAN!$B$5:$B$1048576='Data Training 2022'!B319,KETINGGIAN!$H$5:$H$1048576))</f>
        <v>0</v>
      </c>
      <c r="AO319" s="22" t="str">
        <f>IFERROR(VLOOKUP(B319,KETINGGIAN!$B$5:$I$1048576,8,0),"")</f>
        <v/>
      </c>
      <c r="AP319" s="22"/>
      <c r="AQ319" s="22"/>
      <c r="AR319" s="22"/>
      <c r="AS319" s="22"/>
      <c r="AT319" s="17" cm="1">
        <f t="array" ref="AT319">MAX(IF(TOOLSKEEPER!$B$5:$B$1048576='Data Training 2022'!B319,TOOLSKEEPER!$H$5:$H$1048576))</f>
        <v>0</v>
      </c>
      <c r="AU319" s="22" t="str">
        <f>IFERROR(VLOOKUP(B319,TOOLSKEEPER!$B$5:$I$1048576,8,0),"")</f>
        <v/>
      </c>
    </row>
    <row r="320" spans="1:47">
      <c r="A320" s="22">
        <f t="shared" si="24"/>
        <v>315</v>
      </c>
      <c r="B320" s="21" t="str">
        <f t="shared" si="25"/>
        <v>80002982</v>
      </c>
      <c r="C320" s="21" t="s">
        <v>2519</v>
      </c>
      <c r="D320" s="22"/>
      <c r="E320" s="22" t="s">
        <v>2520</v>
      </c>
      <c r="F320" s="22" t="s">
        <v>1255</v>
      </c>
      <c r="G320" s="22" t="s">
        <v>830</v>
      </c>
      <c r="H320" s="22" t="s">
        <v>328</v>
      </c>
      <c r="I320" s="22" t="s">
        <v>4024</v>
      </c>
      <c r="J320" s="22"/>
      <c r="K320" s="21" t="s">
        <v>4002</v>
      </c>
      <c r="L320" s="21" t="s">
        <v>280</v>
      </c>
      <c r="M320" s="21" t="s">
        <v>4003</v>
      </c>
      <c r="N320" s="21"/>
      <c r="O320" s="17" t="str">
        <f>IFERROR(VLOOKUP(B320,POP!$B$5:$I$1048576,7,0),"")</f>
        <v/>
      </c>
      <c r="P320" s="17" t="str">
        <f>IFERROR(VLOOKUP(B320,POM!$B$5:$I$1048576,7,0),"")</f>
        <v/>
      </c>
      <c r="Q320" s="10" t="str">
        <f>IFERROR(VLOOKUP(B320,POU!$B$5:$I$1048576,7,0),"")</f>
        <v/>
      </c>
      <c r="R320" s="21" t="str">
        <f t="shared" si="21"/>
        <v/>
      </c>
      <c r="S320" s="17" t="str">
        <f>IFERROR(VLOOKUP(B320,'PEMBEKALAN POP'!$B$5:$I$1048576,7,0),"")</f>
        <v/>
      </c>
      <c r="T320" s="22" t="str">
        <f>IFERROR(VLOOKUP(B320,'PEMBEKALAN POP'!$B$5:$I$1048576,8,0),"")</f>
        <v/>
      </c>
      <c r="U320" s="21" t="s">
        <v>3994</v>
      </c>
      <c r="V320" s="17" t="e" cm="1">
        <f t="array" ref="V320">MAX(IF(INDUKSI!$B$5:$B$1048576='Data Training 2022'!B320,INDUKSI!$H$5:$H$1048576))</f>
        <v>#N/A</v>
      </c>
      <c r="W320" s="22" t="str">
        <f>IFERROR(VLOOKUP(B320,INDUKSI!$B$5:$I$1048576,8,0),"")</f>
        <v>LULUS</v>
      </c>
      <c r="X320" s="21" t="s">
        <v>3994</v>
      </c>
      <c r="Y320" s="17" cm="1">
        <f t="array" ref="Y320">MAX(IF(REINDUKSI!$B$5:$B$1048576='Data Training 2022'!B320,REINDUKSI!$H$5:$H$1048576))</f>
        <v>44660</v>
      </c>
      <c r="Z320" s="22" t="str">
        <f>IFERROR(VLOOKUP(B320,REINDUKSI!$B$5:$I$1048576,8,0),"")</f>
        <v>LULUS</v>
      </c>
      <c r="AA320" s="22" t="str">
        <f t="shared" si="22"/>
        <v>TARGET</v>
      </c>
      <c r="AB320" s="17" cm="1">
        <f t="array" ref="AB320">MAX(IF(BSA!$B$5:$B$1048576='Data Training 2022'!B320,BSA!$H$5:$H$1048576))</f>
        <v>0</v>
      </c>
      <c r="AC320" s="22" t="str">
        <f>IFERROR(VLOOKUP(B320,BSA!$B$5:$I$1048576,8,0),"")</f>
        <v/>
      </c>
      <c r="AD320" s="22" t="s">
        <v>3994</v>
      </c>
      <c r="AE320" s="22"/>
      <c r="AF320" s="22"/>
      <c r="AG320" s="22" t="str">
        <f t="shared" si="23"/>
        <v>TARGET</v>
      </c>
      <c r="AH320" s="17" cm="1">
        <f t="array" ref="AH320">MAX(IF(ISOLASI!$B$5:$B$1048576='Data Training 2022'!B320,ISOLASI!$H$5:$H$1048576))</f>
        <v>44548</v>
      </c>
      <c r="AI320" s="22" t="str">
        <f>IFERROR(VLOOKUP(B320,ISOLASI!$B$5:$I$1048576,8,0),"")</f>
        <v>LULUS</v>
      </c>
      <c r="AJ320" s="22"/>
      <c r="AK320" s="17" cm="1">
        <f t="array" ref="AK320">MAX(IF('DEKAT AIR'!$B$5:$B$1048576='Data Training 2022'!B320,'DEKAT AIR'!$H$5:$H$1048576))</f>
        <v>0</v>
      </c>
      <c r="AL320" s="22" t="str">
        <f>IFERROR(VLOOKUP(B320,'DEKAT AIR'!$B$5:$I$1048576,8,0),"")</f>
        <v/>
      </c>
      <c r="AM320" s="22"/>
      <c r="AN320" s="17" cm="1">
        <f t="array" ref="AN320">MAX(IF(KETINGGIAN!$B$5:$B$1048576='Data Training 2022'!B320,KETINGGIAN!$H$5:$H$1048576))</f>
        <v>0</v>
      </c>
      <c r="AO320" s="22" t="str">
        <f>IFERROR(VLOOKUP(B320,KETINGGIAN!$B$5:$I$1048576,8,0),"")</f>
        <v/>
      </c>
      <c r="AP320" s="22"/>
      <c r="AQ320" s="22"/>
      <c r="AR320" s="22"/>
      <c r="AS320" s="22"/>
      <c r="AT320" s="17" cm="1">
        <f t="array" ref="AT320">MAX(IF(TOOLSKEEPER!$B$5:$B$1048576='Data Training 2022'!B320,TOOLSKEEPER!$H$5:$H$1048576))</f>
        <v>0</v>
      </c>
      <c r="AU320" s="22" t="str">
        <f>IFERROR(VLOOKUP(B320,TOOLSKEEPER!$B$5:$I$1048576,8,0),"")</f>
        <v/>
      </c>
    </row>
    <row r="321" spans="1:47">
      <c r="A321" s="22">
        <f t="shared" si="24"/>
        <v>316</v>
      </c>
      <c r="B321" s="21" t="str">
        <f t="shared" si="25"/>
        <v>80002983</v>
      </c>
      <c r="C321" s="21" t="s">
        <v>2075</v>
      </c>
      <c r="D321" s="22"/>
      <c r="E321" s="22" t="s">
        <v>4122</v>
      </c>
      <c r="F321" s="22" t="s">
        <v>1255</v>
      </c>
      <c r="G321" s="22" t="s">
        <v>830</v>
      </c>
      <c r="H321" s="22" t="s">
        <v>328</v>
      </c>
      <c r="I321" s="22" t="s">
        <v>4028</v>
      </c>
      <c r="J321" s="22"/>
      <c r="K321" s="21" t="s">
        <v>4002</v>
      </c>
      <c r="L321" s="21" t="s">
        <v>280</v>
      </c>
      <c r="M321" s="21" t="s">
        <v>4003</v>
      </c>
      <c r="N321" s="21"/>
      <c r="O321" s="17" t="str">
        <f>IFERROR(VLOOKUP(B321,POP!$B$5:$I$1048576,7,0),"")</f>
        <v/>
      </c>
      <c r="P321" s="17" t="str">
        <f>IFERROR(VLOOKUP(B321,POM!$B$5:$I$1048576,7,0),"")</f>
        <v/>
      </c>
      <c r="Q321" s="10" t="str">
        <f>IFERROR(VLOOKUP(B321,POU!$B$5:$I$1048576,7,0),"")</f>
        <v/>
      </c>
      <c r="R321" s="21" t="str">
        <f t="shared" si="21"/>
        <v/>
      </c>
      <c r="S321" s="17" t="str">
        <f>IFERROR(VLOOKUP(B321,'PEMBEKALAN POP'!$B$5:$I$1048576,7,0),"")</f>
        <v/>
      </c>
      <c r="T321" s="22" t="str">
        <f>IFERROR(VLOOKUP(B321,'PEMBEKALAN POP'!$B$5:$I$1048576,8,0),"")</f>
        <v/>
      </c>
      <c r="U321" s="21" t="s">
        <v>3994</v>
      </c>
      <c r="V321" s="17" t="e" cm="1">
        <f t="array" ref="V321">MAX(IF(INDUKSI!$B$5:$B$1048576='Data Training 2022'!B321,INDUKSI!$H$5:$H$1048576))</f>
        <v>#N/A</v>
      </c>
      <c r="W321" s="22" t="str">
        <f>IFERROR(VLOOKUP(B321,INDUKSI!$B$5:$I$1048576,8,0),"")</f>
        <v>LULUS</v>
      </c>
      <c r="X321" s="21" t="s">
        <v>3994</v>
      </c>
      <c r="Y321" s="17" cm="1">
        <f t="array" ref="Y321">MAX(IF(REINDUKSI!$B$5:$B$1048576='Data Training 2022'!B321,REINDUKSI!$H$5:$H$1048576))</f>
        <v>0</v>
      </c>
      <c r="Z321" s="22" t="str">
        <f>IFERROR(VLOOKUP(B321,REINDUKSI!$B$5:$I$1048576,8,0),"")</f>
        <v/>
      </c>
      <c r="AA321" s="22" t="str">
        <f t="shared" si="22"/>
        <v>TARGET</v>
      </c>
      <c r="AB321" s="17" cm="1">
        <f t="array" ref="AB321">MAX(IF(BSA!$B$5:$B$1048576='Data Training 2022'!B321,BSA!$H$5:$H$1048576))</f>
        <v>0</v>
      </c>
      <c r="AC321" s="22" t="str">
        <f>IFERROR(VLOOKUP(B321,BSA!$B$5:$I$1048576,8,0),"")</f>
        <v/>
      </c>
      <c r="AD321" s="22" t="s">
        <v>3994</v>
      </c>
      <c r="AE321" s="22"/>
      <c r="AF321" s="22"/>
      <c r="AG321" s="22" t="str">
        <f t="shared" si="23"/>
        <v>TARGET</v>
      </c>
      <c r="AH321" s="17" cm="1">
        <f t="array" ref="AH321">MAX(IF(ISOLASI!$B$5:$B$1048576='Data Training 2022'!B321,ISOLASI!$H$5:$H$1048576))</f>
        <v>44562</v>
      </c>
      <c r="AI321" s="22" t="str">
        <f>IFERROR(VLOOKUP(B321,ISOLASI!$B$5:$I$1048576,8,0),"")</f>
        <v>LULUS</v>
      </c>
      <c r="AJ321" s="22"/>
      <c r="AK321" s="17" cm="1">
        <f t="array" ref="AK321">MAX(IF('DEKAT AIR'!$B$5:$B$1048576='Data Training 2022'!B321,'DEKAT AIR'!$H$5:$H$1048576))</f>
        <v>0</v>
      </c>
      <c r="AL321" s="22" t="str">
        <f>IFERROR(VLOOKUP(B321,'DEKAT AIR'!$B$5:$I$1048576,8,0),"")</f>
        <v/>
      </c>
      <c r="AM321" s="22"/>
      <c r="AN321" s="17" cm="1">
        <f t="array" ref="AN321">MAX(IF(KETINGGIAN!$B$5:$B$1048576='Data Training 2022'!B321,KETINGGIAN!$H$5:$H$1048576))</f>
        <v>0</v>
      </c>
      <c r="AO321" s="22" t="str">
        <f>IFERROR(VLOOKUP(B321,KETINGGIAN!$B$5:$I$1048576,8,0),"")</f>
        <v/>
      </c>
      <c r="AP321" s="22"/>
      <c r="AQ321" s="22"/>
      <c r="AR321" s="22"/>
      <c r="AS321" s="22"/>
      <c r="AT321" s="17" cm="1">
        <f t="array" ref="AT321">MAX(IF(TOOLSKEEPER!$B$5:$B$1048576='Data Training 2022'!B321,TOOLSKEEPER!$H$5:$H$1048576))</f>
        <v>0</v>
      </c>
      <c r="AU321" s="22" t="str">
        <f>IFERROR(VLOOKUP(B321,TOOLSKEEPER!$B$5:$I$1048576,8,0),"")</f>
        <v/>
      </c>
    </row>
    <row r="322" spans="1:47">
      <c r="A322" s="22">
        <f t="shared" si="24"/>
        <v>317</v>
      </c>
      <c r="B322" s="21" t="str">
        <f t="shared" si="25"/>
        <v>80002984</v>
      </c>
      <c r="C322" s="21" t="s">
        <v>3164</v>
      </c>
      <c r="D322" s="22"/>
      <c r="E322" s="22" t="s">
        <v>3165</v>
      </c>
      <c r="F322" s="22" t="s">
        <v>1255</v>
      </c>
      <c r="G322" s="22" t="s">
        <v>830</v>
      </c>
      <c r="H322" s="22" t="s">
        <v>328</v>
      </c>
      <c r="I322" s="22" t="s">
        <v>4028</v>
      </c>
      <c r="J322" s="22"/>
      <c r="K322" s="21" t="s">
        <v>4002</v>
      </c>
      <c r="L322" s="21" t="s">
        <v>280</v>
      </c>
      <c r="M322" s="21" t="s">
        <v>4003</v>
      </c>
      <c r="N322" s="21"/>
      <c r="O322" s="17" t="str">
        <f>IFERROR(VLOOKUP(B322,POP!$B$5:$I$1048576,7,0),"")</f>
        <v/>
      </c>
      <c r="P322" s="17" t="str">
        <f>IFERROR(VLOOKUP(B322,POM!$B$5:$I$1048576,7,0),"")</f>
        <v/>
      </c>
      <c r="Q322" s="10" t="str">
        <f>IFERROR(VLOOKUP(B322,POU!$B$5:$I$1048576,7,0),"")</f>
        <v/>
      </c>
      <c r="R322" s="21" t="str">
        <f t="shared" si="21"/>
        <v/>
      </c>
      <c r="S322" s="17" t="str">
        <f>IFERROR(VLOOKUP(B322,'PEMBEKALAN POP'!$B$5:$I$1048576,7,0),"")</f>
        <v/>
      </c>
      <c r="T322" s="22" t="str">
        <f>IFERROR(VLOOKUP(B322,'PEMBEKALAN POP'!$B$5:$I$1048576,8,0),"")</f>
        <v/>
      </c>
      <c r="U322" s="21" t="s">
        <v>3994</v>
      </c>
      <c r="V322" s="17" t="e" cm="1">
        <f t="array" ref="V322">MAX(IF(INDUKSI!$B$5:$B$1048576='Data Training 2022'!B322,INDUKSI!$H$5:$H$1048576))</f>
        <v>#N/A</v>
      </c>
      <c r="W322" s="22" t="str">
        <f>IFERROR(VLOOKUP(B322,INDUKSI!$B$5:$I$1048576,8,0),"")</f>
        <v>LULUS</v>
      </c>
      <c r="X322" s="21" t="s">
        <v>3994</v>
      </c>
      <c r="Y322" s="17" cm="1">
        <f t="array" ref="Y322">MAX(IF(REINDUKSI!$B$5:$B$1048576='Data Training 2022'!B322,REINDUKSI!$H$5:$H$1048576))</f>
        <v>0</v>
      </c>
      <c r="Z322" s="22" t="str">
        <f>IFERROR(VLOOKUP(B322,REINDUKSI!$B$5:$I$1048576,8,0),"")</f>
        <v/>
      </c>
      <c r="AA322" s="22" t="str">
        <f t="shared" si="22"/>
        <v>TARGET</v>
      </c>
      <c r="AB322" s="17" cm="1">
        <f t="array" ref="AB322">MAX(IF(BSA!$B$5:$B$1048576='Data Training 2022'!B322,BSA!$H$5:$H$1048576))</f>
        <v>0</v>
      </c>
      <c r="AC322" s="22" t="str">
        <f>IFERROR(VLOOKUP(B322,BSA!$B$5:$I$1048576,8,0),"")</f>
        <v/>
      </c>
      <c r="AD322" s="22" t="s">
        <v>3994</v>
      </c>
      <c r="AE322" s="22"/>
      <c r="AF322" s="22"/>
      <c r="AG322" s="22" t="str">
        <f t="shared" si="23"/>
        <v>TARGET</v>
      </c>
      <c r="AH322" s="17" cm="1">
        <f t="array" ref="AH322">MAX(IF(ISOLASI!$B$5:$B$1048576='Data Training 2022'!B322,ISOLASI!$H$5:$H$1048576))</f>
        <v>0</v>
      </c>
      <c r="AI322" s="22" t="str">
        <f>IFERROR(VLOOKUP(B322,ISOLASI!$B$5:$I$1048576,8,0),"")</f>
        <v/>
      </c>
      <c r="AJ322" s="22"/>
      <c r="AK322" s="17" cm="1">
        <f t="array" ref="AK322">MAX(IF('DEKAT AIR'!$B$5:$B$1048576='Data Training 2022'!B322,'DEKAT AIR'!$H$5:$H$1048576))</f>
        <v>0</v>
      </c>
      <c r="AL322" s="22" t="str">
        <f>IFERROR(VLOOKUP(B322,'DEKAT AIR'!$B$5:$I$1048576,8,0),"")</f>
        <v/>
      </c>
      <c r="AM322" s="22"/>
      <c r="AN322" s="17" cm="1">
        <f t="array" ref="AN322">MAX(IF(KETINGGIAN!$B$5:$B$1048576='Data Training 2022'!B322,KETINGGIAN!$H$5:$H$1048576))</f>
        <v>0</v>
      </c>
      <c r="AO322" s="22" t="str">
        <f>IFERROR(VLOOKUP(B322,KETINGGIAN!$B$5:$I$1048576,8,0),"")</f>
        <v/>
      </c>
      <c r="AP322" s="22"/>
      <c r="AQ322" s="22"/>
      <c r="AR322" s="22"/>
      <c r="AS322" s="22"/>
      <c r="AT322" s="17" cm="1">
        <f t="array" ref="AT322">MAX(IF(TOOLSKEEPER!$B$5:$B$1048576='Data Training 2022'!B322,TOOLSKEEPER!$H$5:$H$1048576))</f>
        <v>0</v>
      </c>
      <c r="AU322" s="22" t="str">
        <f>IFERROR(VLOOKUP(B322,TOOLSKEEPER!$B$5:$I$1048576,8,0),"")</f>
        <v/>
      </c>
    </row>
    <row r="323" spans="1:47">
      <c r="A323" s="22">
        <f t="shared" si="24"/>
        <v>318</v>
      </c>
      <c r="B323" s="21" t="str">
        <f t="shared" si="25"/>
        <v>80002985</v>
      </c>
      <c r="C323" s="21" t="s">
        <v>3078</v>
      </c>
      <c r="D323" s="22"/>
      <c r="E323" s="22" t="s">
        <v>3079</v>
      </c>
      <c r="F323" s="22" t="s">
        <v>1255</v>
      </c>
      <c r="G323" s="22" t="s">
        <v>830</v>
      </c>
      <c r="H323" s="22" t="s">
        <v>328</v>
      </c>
      <c r="I323" s="22" t="s">
        <v>4028</v>
      </c>
      <c r="J323" s="22"/>
      <c r="K323" s="21" t="s">
        <v>4002</v>
      </c>
      <c r="L323" s="21" t="s">
        <v>280</v>
      </c>
      <c r="M323" s="21" t="s">
        <v>4003</v>
      </c>
      <c r="N323" s="21"/>
      <c r="O323" s="17" t="str">
        <f>IFERROR(VLOOKUP(B323,POP!$B$5:$I$1048576,7,0),"")</f>
        <v/>
      </c>
      <c r="P323" s="17" t="str">
        <f>IFERROR(VLOOKUP(B323,POM!$B$5:$I$1048576,7,0),"")</f>
        <v/>
      </c>
      <c r="Q323" s="10" t="str">
        <f>IFERROR(VLOOKUP(B323,POU!$B$5:$I$1048576,7,0),"")</f>
        <v/>
      </c>
      <c r="R323" s="21" t="str">
        <f t="shared" si="21"/>
        <v/>
      </c>
      <c r="S323" s="17" t="str">
        <f>IFERROR(VLOOKUP(B323,'PEMBEKALAN POP'!$B$5:$I$1048576,7,0),"")</f>
        <v/>
      </c>
      <c r="T323" s="22" t="str">
        <f>IFERROR(VLOOKUP(B323,'PEMBEKALAN POP'!$B$5:$I$1048576,8,0),"")</f>
        <v/>
      </c>
      <c r="U323" s="21" t="s">
        <v>3994</v>
      </c>
      <c r="V323" s="17" t="e" cm="1">
        <f t="array" ref="V323">MAX(IF(INDUKSI!$B$5:$B$1048576='Data Training 2022'!B323,INDUKSI!$H$5:$H$1048576))</f>
        <v>#N/A</v>
      </c>
      <c r="W323" s="22" t="str">
        <f>IFERROR(VLOOKUP(B323,INDUKSI!$B$5:$I$1048576,8,0),"")</f>
        <v>LULUS</v>
      </c>
      <c r="X323" s="21" t="s">
        <v>3994</v>
      </c>
      <c r="Y323" s="17" cm="1">
        <f t="array" ref="Y323">MAX(IF(REINDUKSI!$B$5:$B$1048576='Data Training 2022'!B323,REINDUKSI!$H$5:$H$1048576))</f>
        <v>0</v>
      </c>
      <c r="Z323" s="22" t="str">
        <f>IFERROR(VLOOKUP(B323,REINDUKSI!$B$5:$I$1048576,8,0),"")</f>
        <v/>
      </c>
      <c r="AA323" s="22" t="str">
        <f t="shared" si="22"/>
        <v>TARGET</v>
      </c>
      <c r="AB323" s="17" cm="1">
        <f t="array" ref="AB323">MAX(IF(BSA!$B$5:$B$1048576='Data Training 2022'!B323,BSA!$H$5:$H$1048576))</f>
        <v>0</v>
      </c>
      <c r="AC323" s="22" t="str">
        <f>IFERROR(VLOOKUP(B323,BSA!$B$5:$I$1048576,8,0),"")</f>
        <v/>
      </c>
      <c r="AD323" s="22" t="s">
        <v>3994</v>
      </c>
      <c r="AE323" s="22"/>
      <c r="AF323" s="22"/>
      <c r="AG323" s="22" t="str">
        <f t="shared" si="23"/>
        <v>TARGET</v>
      </c>
      <c r="AH323" s="17" cm="1">
        <f t="array" ref="AH323">MAX(IF(ISOLASI!$B$5:$B$1048576='Data Training 2022'!B323,ISOLASI!$H$5:$H$1048576))</f>
        <v>44569</v>
      </c>
      <c r="AI323" s="22" t="str">
        <f>IFERROR(VLOOKUP(B323,ISOLASI!$B$5:$I$1048576,8,0),"")</f>
        <v>LULUS</v>
      </c>
      <c r="AJ323" s="22"/>
      <c r="AK323" s="17" cm="1">
        <f t="array" ref="AK323">MAX(IF('DEKAT AIR'!$B$5:$B$1048576='Data Training 2022'!B323,'DEKAT AIR'!$H$5:$H$1048576))</f>
        <v>0</v>
      </c>
      <c r="AL323" s="22" t="str">
        <f>IFERROR(VLOOKUP(B323,'DEKAT AIR'!$B$5:$I$1048576,8,0),"")</f>
        <v/>
      </c>
      <c r="AM323" s="22"/>
      <c r="AN323" s="17" cm="1">
        <f t="array" ref="AN323">MAX(IF(KETINGGIAN!$B$5:$B$1048576='Data Training 2022'!B323,KETINGGIAN!$H$5:$H$1048576))</f>
        <v>0</v>
      </c>
      <c r="AO323" s="22" t="str">
        <f>IFERROR(VLOOKUP(B323,KETINGGIAN!$B$5:$I$1048576,8,0),"")</f>
        <v/>
      </c>
      <c r="AP323" s="22"/>
      <c r="AQ323" s="22"/>
      <c r="AR323" s="22"/>
      <c r="AS323" s="22"/>
      <c r="AT323" s="17" cm="1">
        <f t="array" ref="AT323">MAX(IF(TOOLSKEEPER!$B$5:$B$1048576='Data Training 2022'!B323,TOOLSKEEPER!$H$5:$H$1048576))</f>
        <v>0</v>
      </c>
      <c r="AU323" s="22" t="str">
        <f>IFERROR(VLOOKUP(B323,TOOLSKEEPER!$B$5:$I$1048576,8,0),"")</f>
        <v/>
      </c>
    </row>
    <row r="324" spans="1:47">
      <c r="A324" s="22">
        <f t="shared" si="24"/>
        <v>319</v>
      </c>
      <c r="B324" s="21" t="str">
        <f t="shared" si="25"/>
        <v>80002986</v>
      </c>
      <c r="C324" s="21" t="s">
        <v>2148</v>
      </c>
      <c r="D324" s="22"/>
      <c r="E324" s="22" t="s">
        <v>2149</v>
      </c>
      <c r="F324" s="22" t="s">
        <v>1255</v>
      </c>
      <c r="G324" s="22" t="s">
        <v>830</v>
      </c>
      <c r="H324" s="22" t="s">
        <v>328</v>
      </c>
      <c r="I324" s="22" t="s">
        <v>4028</v>
      </c>
      <c r="J324" s="22"/>
      <c r="K324" s="21" t="s">
        <v>4002</v>
      </c>
      <c r="L324" s="21" t="s">
        <v>280</v>
      </c>
      <c r="M324" s="21" t="s">
        <v>4003</v>
      </c>
      <c r="N324" s="21"/>
      <c r="O324" s="17" t="str">
        <f>IFERROR(VLOOKUP(B324,POP!$B$5:$I$1048576,7,0),"")</f>
        <v/>
      </c>
      <c r="P324" s="17" t="str">
        <f>IFERROR(VLOOKUP(B324,POM!$B$5:$I$1048576,7,0),"")</f>
        <v/>
      </c>
      <c r="Q324" s="10" t="str">
        <f>IFERROR(VLOOKUP(B324,POU!$B$5:$I$1048576,7,0),"")</f>
        <v/>
      </c>
      <c r="R324" s="21" t="str">
        <f t="shared" si="21"/>
        <v/>
      </c>
      <c r="S324" s="17" t="str">
        <f>IFERROR(VLOOKUP(B324,'PEMBEKALAN POP'!$B$5:$I$1048576,7,0),"")</f>
        <v/>
      </c>
      <c r="T324" s="22" t="str">
        <f>IFERROR(VLOOKUP(B324,'PEMBEKALAN POP'!$B$5:$I$1048576,8,0),"")</f>
        <v/>
      </c>
      <c r="U324" s="21" t="s">
        <v>3994</v>
      </c>
      <c r="V324" s="17" t="e" cm="1">
        <f t="array" ref="V324">MAX(IF(INDUKSI!$B$5:$B$1048576='Data Training 2022'!B324,INDUKSI!$H$5:$H$1048576))</f>
        <v>#N/A</v>
      </c>
      <c r="W324" s="22" t="str">
        <f>IFERROR(VLOOKUP(B324,INDUKSI!$B$5:$I$1048576,8,0),"")</f>
        <v>LULUS</v>
      </c>
      <c r="X324" s="21" t="s">
        <v>3994</v>
      </c>
      <c r="Y324" s="17" cm="1">
        <f t="array" ref="Y324">MAX(IF(REINDUKSI!$B$5:$B$1048576='Data Training 2022'!B324,REINDUKSI!$H$5:$H$1048576))</f>
        <v>0</v>
      </c>
      <c r="Z324" s="22" t="str">
        <f>IFERROR(VLOOKUP(B324,REINDUKSI!$B$5:$I$1048576,8,0),"")</f>
        <v/>
      </c>
      <c r="AA324" s="22" t="str">
        <f t="shared" si="22"/>
        <v>TARGET</v>
      </c>
      <c r="AB324" s="17" cm="1">
        <f t="array" ref="AB324">MAX(IF(BSA!$B$5:$B$1048576='Data Training 2022'!B324,BSA!$H$5:$H$1048576))</f>
        <v>0</v>
      </c>
      <c r="AC324" s="22" t="str">
        <f>IFERROR(VLOOKUP(B324,BSA!$B$5:$I$1048576,8,0),"")</f>
        <v/>
      </c>
      <c r="AD324" s="22" t="s">
        <v>3994</v>
      </c>
      <c r="AE324" s="22"/>
      <c r="AF324" s="22"/>
      <c r="AG324" s="22" t="str">
        <f t="shared" si="23"/>
        <v>TARGET</v>
      </c>
      <c r="AH324" s="17" cm="1">
        <f t="array" ref="AH324">MAX(IF(ISOLASI!$B$5:$B$1048576='Data Training 2022'!B324,ISOLASI!$H$5:$H$1048576))</f>
        <v>44576</v>
      </c>
      <c r="AI324" s="22" t="str">
        <f>IFERROR(VLOOKUP(B324,ISOLASI!$B$5:$I$1048576,8,0),"")</f>
        <v>LULUS</v>
      </c>
      <c r="AJ324" s="22"/>
      <c r="AK324" s="17" cm="1">
        <f t="array" ref="AK324">MAX(IF('DEKAT AIR'!$B$5:$B$1048576='Data Training 2022'!B324,'DEKAT AIR'!$H$5:$H$1048576))</f>
        <v>0</v>
      </c>
      <c r="AL324" s="22" t="str">
        <f>IFERROR(VLOOKUP(B324,'DEKAT AIR'!$B$5:$I$1048576,8,0),"")</f>
        <v/>
      </c>
      <c r="AM324" s="22"/>
      <c r="AN324" s="17" cm="1">
        <f t="array" ref="AN324">MAX(IF(KETINGGIAN!$B$5:$B$1048576='Data Training 2022'!B324,KETINGGIAN!$H$5:$H$1048576))</f>
        <v>0</v>
      </c>
      <c r="AO324" s="22" t="str">
        <f>IFERROR(VLOOKUP(B324,KETINGGIAN!$B$5:$I$1048576,8,0),"")</f>
        <v/>
      </c>
      <c r="AP324" s="22"/>
      <c r="AQ324" s="22"/>
      <c r="AR324" s="22"/>
      <c r="AS324" s="22"/>
      <c r="AT324" s="17" cm="1">
        <f t="array" ref="AT324">MAX(IF(TOOLSKEEPER!$B$5:$B$1048576='Data Training 2022'!B324,TOOLSKEEPER!$H$5:$H$1048576))</f>
        <v>0</v>
      </c>
      <c r="AU324" s="22" t="str">
        <f>IFERROR(VLOOKUP(B324,TOOLSKEEPER!$B$5:$I$1048576,8,0),"")</f>
        <v/>
      </c>
    </row>
    <row r="325" spans="1:47">
      <c r="A325" s="22">
        <f t="shared" si="24"/>
        <v>320</v>
      </c>
      <c r="B325" s="21" t="str">
        <f t="shared" si="25"/>
        <v>80002987</v>
      </c>
      <c r="C325" s="21" t="s">
        <v>3482</v>
      </c>
      <c r="D325" s="22"/>
      <c r="E325" s="22" t="s">
        <v>3483</v>
      </c>
      <c r="F325" s="22" t="s">
        <v>1255</v>
      </c>
      <c r="G325" s="22" t="s">
        <v>830</v>
      </c>
      <c r="H325" s="22" t="s">
        <v>328</v>
      </c>
      <c r="I325" s="22" t="s">
        <v>4024</v>
      </c>
      <c r="J325" s="22"/>
      <c r="K325" s="21" t="s">
        <v>4002</v>
      </c>
      <c r="L325" s="21" t="s">
        <v>280</v>
      </c>
      <c r="M325" s="21" t="s">
        <v>4003</v>
      </c>
      <c r="N325" s="21"/>
      <c r="O325" s="17" t="str">
        <f>IFERROR(VLOOKUP(B325,POP!$B$5:$I$1048576,7,0),"")</f>
        <v/>
      </c>
      <c r="P325" s="17" t="str">
        <f>IFERROR(VLOOKUP(B325,POM!$B$5:$I$1048576,7,0),"")</f>
        <v/>
      </c>
      <c r="Q325" s="10" t="str">
        <f>IFERROR(VLOOKUP(B325,POU!$B$5:$I$1048576,7,0),"")</f>
        <v/>
      </c>
      <c r="R325" s="21" t="str">
        <f t="shared" si="21"/>
        <v/>
      </c>
      <c r="S325" s="17" t="str">
        <f>IFERROR(VLOOKUP(B325,'PEMBEKALAN POP'!$B$5:$I$1048576,7,0),"")</f>
        <v/>
      </c>
      <c r="T325" s="22" t="str">
        <f>IFERROR(VLOOKUP(B325,'PEMBEKALAN POP'!$B$5:$I$1048576,8,0),"")</f>
        <v/>
      </c>
      <c r="U325" s="21" t="s">
        <v>3994</v>
      </c>
      <c r="V325" s="17" t="e" cm="1">
        <f t="array" ref="V325">MAX(IF(INDUKSI!$B$5:$B$1048576='Data Training 2022'!B325,INDUKSI!$H$5:$H$1048576))</f>
        <v>#N/A</v>
      </c>
      <c r="W325" s="22" t="str">
        <f>IFERROR(VLOOKUP(B325,INDUKSI!$B$5:$I$1048576,8,0),"")</f>
        <v>LULUS</v>
      </c>
      <c r="X325" s="21" t="s">
        <v>3994</v>
      </c>
      <c r="Y325" s="17" cm="1">
        <f t="array" ref="Y325">MAX(IF(REINDUKSI!$B$5:$B$1048576='Data Training 2022'!B325,REINDUKSI!$H$5:$H$1048576))</f>
        <v>44782</v>
      </c>
      <c r="Z325" s="22" t="str">
        <f>IFERROR(VLOOKUP(B325,REINDUKSI!$B$5:$I$1048576,8,0),"")</f>
        <v>LULUS</v>
      </c>
      <c r="AA325" s="22" t="str">
        <f t="shared" si="22"/>
        <v>TARGET</v>
      </c>
      <c r="AB325" s="17" cm="1">
        <f t="array" ref="AB325">MAX(IF(BSA!$B$5:$B$1048576='Data Training 2022'!B325,BSA!$H$5:$H$1048576))</f>
        <v>0</v>
      </c>
      <c r="AC325" s="22" t="str">
        <f>IFERROR(VLOOKUP(B325,BSA!$B$5:$I$1048576,8,0),"")</f>
        <v/>
      </c>
      <c r="AD325" s="22" t="s">
        <v>3994</v>
      </c>
      <c r="AE325" s="22"/>
      <c r="AF325" s="22"/>
      <c r="AG325" s="22" t="str">
        <f t="shared" si="23"/>
        <v>TARGET</v>
      </c>
      <c r="AH325" s="17" cm="1">
        <f t="array" ref="AH325">MAX(IF(ISOLASI!$B$5:$B$1048576='Data Training 2022'!B325,ISOLASI!$H$5:$H$1048576))</f>
        <v>44562</v>
      </c>
      <c r="AI325" s="22" t="str">
        <f>IFERROR(VLOOKUP(B325,ISOLASI!$B$5:$I$1048576,8,0),"")</f>
        <v>LULUS</v>
      </c>
      <c r="AJ325" s="22"/>
      <c r="AK325" s="17" cm="1">
        <f t="array" ref="AK325">MAX(IF('DEKAT AIR'!$B$5:$B$1048576='Data Training 2022'!B325,'DEKAT AIR'!$H$5:$H$1048576))</f>
        <v>0</v>
      </c>
      <c r="AL325" s="22" t="str">
        <f>IFERROR(VLOOKUP(B325,'DEKAT AIR'!$B$5:$I$1048576,8,0),"")</f>
        <v/>
      </c>
      <c r="AM325" s="22"/>
      <c r="AN325" s="17" cm="1">
        <f t="array" ref="AN325">MAX(IF(KETINGGIAN!$B$5:$B$1048576='Data Training 2022'!B325,KETINGGIAN!$H$5:$H$1048576))</f>
        <v>0</v>
      </c>
      <c r="AO325" s="22" t="str">
        <f>IFERROR(VLOOKUP(B325,KETINGGIAN!$B$5:$I$1048576,8,0),"")</f>
        <v/>
      </c>
      <c r="AP325" s="22"/>
      <c r="AQ325" s="22"/>
      <c r="AR325" s="22"/>
      <c r="AS325" s="22"/>
      <c r="AT325" s="17" cm="1">
        <f t="array" ref="AT325">MAX(IF(TOOLSKEEPER!$B$5:$B$1048576='Data Training 2022'!B325,TOOLSKEEPER!$H$5:$H$1048576))</f>
        <v>0</v>
      </c>
      <c r="AU325" s="22" t="str">
        <f>IFERROR(VLOOKUP(B325,TOOLSKEEPER!$B$5:$I$1048576,8,0),"")</f>
        <v/>
      </c>
    </row>
    <row r="326" spans="1:47">
      <c r="A326" s="22">
        <f t="shared" si="24"/>
        <v>321</v>
      </c>
      <c r="B326" s="21" t="str">
        <f t="shared" si="25"/>
        <v>80002988</v>
      </c>
      <c r="C326" s="21" t="s">
        <v>2173</v>
      </c>
      <c r="D326" s="22"/>
      <c r="E326" s="22" t="s">
        <v>2174</v>
      </c>
      <c r="F326" s="22" t="s">
        <v>1255</v>
      </c>
      <c r="G326" s="22" t="s">
        <v>830</v>
      </c>
      <c r="H326" s="22" t="s">
        <v>328</v>
      </c>
      <c r="I326" s="22" t="s">
        <v>4024</v>
      </c>
      <c r="J326" s="22"/>
      <c r="K326" s="21" t="s">
        <v>4002</v>
      </c>
      <c r="L326" s="21" t="s">
        <v>280</v>
      </c>
      <c r="M326" s="21" t="s">
        <v>4003</v>
      </c>
      <c r="N326" s="21"/>
      <c r="O326" s="17" t="str">
        <f>IFERROR(VLOOKUP(B326,POP!$B$5:$I$1048576,7,0),"")</f>
        <v/>
      </c>
      <c r="P326" s="17" t="str">
        <f>IFERROR(VLOOKUP(B326,POM!$B$5:$I$1048576,7,0),"")</f>
        <v/>
      </c>
      <c r="Q326" s="10" t="str">
        <f>IFERROR(VLOOKUP(B326,POU!$B$5:$I$1048576,7,0),"")</f>
        <v/>
      </c>
      <c r="R326" s="21" t="str">
        <f t="shared" si="21"/>
        <v/>
      </c>
      <c r="S326" s="17" t="str">
        <f>IFERROR(VLOOKUP(B326,'PEMBEKALAN POP'!$B$5:$I$1048576,7,0),"")</f>
        <v/>
      </c>
      <c r="T326" s="22" t="str">
        <f>IFERROR(VLOOKUP(B326,'PEMBEKALAN POP'!$B$5:$I$1048576,8,0),"")</f>
        <v/>
      </c>
      <c r="U326" s="21" t="s">
        <v>3994</v>
      </c>
      <c r="V326" s="17" t="e" cm="1">
        <f t="array" ref="V326">MAX(IF(INDUKSI!$B$5:$B$1048576='Data Training 2022'!B326,INDUKSI!$H$5:$H$1048576))</f>
        <v>#N/A</v>
      </c>
      <c r="W326" s="22" t="str">
        <f>IFERROR(VLOOKUP(B326,INDUKSI!$B$5:$I$1048576,8,0),"")</f>
        <v>LULUS</v>
      </c>
      <c r="X326" s="21" t="s">
        <v>3994</v>
      </c>
      <c r="Y326" s="17" cm="1">
        <f t="array" ref="Y326">MAX(IF(REINDUKSI!$B$5:$B$1048576='Data Training 2022'!B326,REINDUKSI!$H$5:$H$1048576))</f>
        <v>44663</v>
      </c>
      <c r="Z326" s="22" t="str">
        <f>IFERROR(VLOOKUP(B326,REINDUKSI!$B$5:$I$1048576,8,0),"")</f>
        <v>LULUS</v>
      </c>
      <c r="AA326" s="22" t="str">
        <f t="shared" si="22"/>
        <v>TARGET</v>
      </c>
      <c r="AB326" s="17" cm="1">
        <f t="array" ref="AB326">MAX(IF(BSA!$B$5:$B$1048576='Data Training 2022'!B326,BSA!$H$5:$H$1048576))</f>
        <v>0</v>
      </c>
      <c r="AC326" s="22" t="str">
        <f>IFERROR(VLOOKUP(B326,BSA!$B$5:$I$1048576,8,0),"")</f>
        <v/>
      </c>
      <c r="AD326" s="22" t="s">
        <v>3994</v>
      </c>
      <c r="AE326" s="22"/>
      <c r="AF326" s="22"/>
      <c r="AG326" s="22" t="str">
        <f t="shared" si="23"/>
        <v>TARGET</v>
      </c>
      <c r="AH326" s="17" cm="1">
        <f t="array" ref="AH326">MAX(IF(ISOLASI!$B$5:$B$1048576='Data Training 2022'!B326,ISOLASI!$H$5:$H$1048576))</f>
        <v>44274</v>
      </c>
      <c r="AI326" s="22" t="str">
        <f>IFERROR(VLOOKUP(B326,ISOLASI!$B$5:$I$1048576,8,0),"")</f>
        <v>LULUS</v>
      </c>
      <c r="AJ326" s="22"/>
      <c r="AK326" s="17" cm="1">
        <f t="array" ref="AK326">MAX(IF('DEKAT AIR'!$B$5:$B$1048576='Data Training 2022'!B326,'DEKAT AIR'!$H$5:$H$1048576))</f>
        <v>0</v>
      </c>
      <c r="AL326" s="22" t="str">
        <f>IFERROR(VLOOKUP(B326,'DEKAT AIR'!$B$5:$I$1048576,8,0),"")</f>
        <v/>
      </c>
      <c r="AM326" s="22" t="s">
        <v>3994</v>
      </c>
      <c r="AN326" s="17" cm="1">
        <f t="array" ref="AN326">MAX(IF(KETINGGIAN!$B$5:$B$1048576='Data Training 2022'!B326,KETINGGIAN!$H$5:$H$1048576))</f>
        <v>44591</v>
      </c>
      <c r="AO326" s="22" t="str">
        <f>IFERROR(VLOOKUP(B326,KETINGGIAN!$B$5:$I$1048576,8,0),"")</f>
        <v>LULUS</v>
      </c>
      <c r="AP326" s="22"/>
      <c r="AQ326" s="22"/>
      <c r="AR326" s="22"/>
      <c r="AS326" s="22"/>
      <c r="AT326" s="17" cm="1">
        <f t="array" ref="AT326">MAX(IF(TOOLSKEEPER!$B$5:$B$1048576='Data Training 2022'!B326,TOOLSKEEPER!$H$5:$H$1048576))</f>
        <v>0</v>
      </c>
      <c r="AU326" s="22" t="str">
        <f>IFERROR(VLOOKUP(B326,TOOLSKEEPER!$B$5:$I$1048576,8,0),"")</f>
        <v/>
      </c>
    </row>
    <row r="327" spans="1:47">
      <c r="A327" s="22">
        <f t="shared" si="24"/>
        <v>322</v>
      </c>
      <c r="B327" s="21" t="str">
        <f t="shared" si="25"/>
        <v>80002989</v>
      </c>
      <c r="C327" s="21" t="s">
        <v>4123</v>
      </c>
      <c r="D327" s="22"/>
      <c r="E327" s="22" t="s">
        <v>2309</v>
      </c>
      <c r="F327" s="22" t="s">
        <v>1255</v>
      </c>
      <c r="G327" s="22" t="s">
        <v>830</v>
      </c>
      <c r="H327" s="22" t="s">
        <v>328</v>
      </c>
      <c r="I327" s="22" t="s">
        <v>4028</v>
      </c>
      <c r="J327" s="22"/>
      <c r="K327" s="21" t="s">
        <v>4002</v>
      </c>
      <c r="L327" s="21" t="s">
        <v>280</v>
      </c>
      <c r="M327" s="21" t="s">
        <v>4003</v>
      </c>
      <c r="N327" s="21"/>
      <c r="O327" s="17" t="str">
        <f>IFERROR(VLOOKUP(B327,POP!$B$5:$I$1048576,7,0),"")</f>
        <v/>
      </c>
      <c r="P327" s="17" t="str">
        <f>IFERROR(VLOOKUP(B327,POM!$B$5:$I$1048576,7,0),"")</f>
        <v/>
      </c>
      <c r="Q327" s="10" t="str">
        <f>IFERROR(VLOOKUP(B327,POU!$B$5:$I$1048576,7,0),"")</f>
        <v/>
      </c>
      <c r="R327" s="21" t="str">
        <f t="shared" ref="R327:R390" si="26">IF(AND(L327="PENGAWAS",M327="TARGET",N327=""),"TARGET","")</f>
        <v/>
      </c>
      <c r="S327" s="17" t="str">
        <f>IFERROR(VLOOKUP(B327,'PEMBEKALAN POP'!$B$5:$I$1048576,7,0),"")</f>
        <v/>
      </c>
      <c r="T327" s="22" t="str">
        <f>IFERROR(VLOOKUP(B327,'PEMBEKALAN POP'!$B$5:$I$1048576,8,0),"")</f>
        <v/>
      </c>
      <c r="U327" s="21" t="s">
        <v>3994</v>
      </c>
      <c r="V327" s="17" t="e" cm="1">
        <f t="array" ref="V327">MAX(IF(INDUKSI!$B$5:$B$1048576='Data Training 2022'!B327,INDUKSI!$H$5:$H$1048576))</f>
        <v>#N/A</v>
      </c>
      <c r="W327" s="22" t="str">
        <f>IFERROR(VLOOKUP(B327,INDUKSI!$B$5:$I$1048576,8,0),"")</f>
        <v>LULUS</v>
      </c>
      <c r="X327" s="21" t="s">
        <v>3994</v>
      </c>
      <c r="Y327" s="17" cm="1">
        <f t="array" ref="Y327">MAX(IF(REINDUKSI!$B$5:$B$1048576='Data Training 2022'!B327,REINDUKSI!$H$5:$H$1048576))</f>
        <v>0</v>
      </c>
      <c r="Z327" s="22" t="str">
        <f>IFERROR(VLOOKUP(B327,REINDUKSI!$B$5:$I$1048576,8,0),"")</f>
        <v/>
      </c>
      <c r="AA327" s="22" t="str">
        <f t="shared" ref="AA327:AA390" si="27">IF(L327="OPERATOR","TARGET",IF(L327="MEKANIK","TARGET",""))</f>
        <v>TARGET</v>
      </c>
      <c r="AB327" s="17" cm="1">
        <f t="array" ref="AB327">MAX(IF(BSA!$B$5:$B$1048576='Data Training 2022'!B327,BSA!$H$5:$H$1048576))</f>
        <v>0</v>
      </c>
      <c r="AC327" s="22" t="str">
        <f>IFERROR(VLOOKUP(B327,BSA!$B$5:$I$1048576,8,0),"")</f>
        <v/>
      </c>
      <c r="AD327" s="22" t="s">
        <v>3994</v>
      </c>
      <c r="AE327" s="22"/>
      <c r="AF327" s="22"/>
      <c r="AG327" s="22" t="str">
        <f t="shared" ref="AG327:AG390" si="28">IF(L327="MEKANIK","TARGET","")</f>
        <v>TARGET</v>
      </c>
      <c r="AH327" s="17" cm="1">
        <f t="array" ref="AH327">MAX(IF(ISOLASI!$B$5:$B$1048576='Data Training 2022'!B327,ISOLASI!$H$5:$H$1048576))</f>
        <v>44583</v>
      </c>
      <c r="AI327" s="22" t="str">
        <f>IFERROR(VLOOKUP(B327,ISOLASI!$B$5:$I$1048576,8,0),"")</f>
        <v>LULUS</v>
      </c>
      <c r="AJ327" s="22"/>
      <c r="AK327" s="17" cm="1">
        <f t="array" ref="AK327">MAX(IF('DEKAT AIR'!$B$5:$B$1048576='Data Training 2022'!B327,'DEKAT AIR'!$H$5:$H$1048576))</f>
        <v>0</v>
      </c>
      <c r="AL327" s="22" t="str">
        <f>IFERROR(VLOOKUP(B327,'DEKAT AIR'!$B$5:$I$1048576,8,0),"")</f>
        <v/>
      </c>
      <c r="AM327" s="22"/>
      <c r="AN327" s="17" cm="1">
        <f t="array" ref="AN327">MAX(IF(KETINGGIAN!$B$5:$B$1048576='Data Training 2022'!B327,KETINGGIAN!$H$5:$H$1048576))</f>
        <v>0</v>
      </c>
      <c r="AO327" s="22" t="str">
        <f>IFERROR(VLOOKUP(B327,KETINGGIAN!$B$5:$I$1048576,8,0),"")</f>
        <v/>
      </c>
      <c r="AP327" s="22"/>
      <c r="AQ327" s="22"/>
      <c r="AR327" s="22"/>
      <c r="AS327" s="22"/>
      <c r="AT327" s="17" cm="1">
        <f t="array" ref="AT327">MAX(IF(TOOLSKEEPER!$B$5:$B$1048576='Data Training 2022'!B327,TOOLSKEEPER!$H$5:$H$1048576))</f>
        <v>0</v>
      </c>
      <c r="AU327" s="22" t="str">
        <f>IFERROR(VLOOKUP(B327,TOOLSKEEPER!$B$5:$I$1048576,8,0),"")</f>
        <v/>
      </c>
    </row>
    <row r="328" spans="1:47">
      <c r="A328" s="22">
        <f t="shared" si="24"/>
        <v>323</v>
      </c>
      <c r="B328" s="21" t="str">
        <f t="shared" si="25"/>
        <v>80002990</v>
      </c>
      <c r="C328" s="21" t="s">
        <v>4124</v>
      </c>
      <c r="D328" s="22"/>
      <c r="E328" s="22" t="s">
        <v>2475</v>
      </c>
      <c r="F328" s="22" t="s">
        <v>1255</v>
      </c>
      <c r="G328" s="22" t="s">
        <v>830</v>
      </c>
      <c r="H328" s="22" t="s">
        <v>328</v>
      </c>
      <c r="I328" s="22" t="s">
        <v>4028</v>
      </c>
      <c r="J328" s="22"/>
      <c r="K328" s="21" t="s">
        <v>4002</v>
      </c>
      <c r="L328" s="21" t="s">
        <v>280</v>
      </c>
      <c r="M328" s="21" t="s">
        <v>4003</v>
      </c>
      <c r="N328" s="21"/>
      <c r="O328" s="17" t="str">
        <f>IFERROR(VLOOKUP(B328,POP!$B$5:$I$1048576,7,0),"")</f>
        <v/>
      </c>
      <c r="P328" s="17" t="str">
        <f>IFERROR(VLOOKUP(B328,POM!$B$5:$I$1048576,7,0),"")</f>
        <v/>
      </c>
      <c r="Q328" s="10" t="str">
        <f>IFERROR(VLOOKUP(B328,POU!$B$5:$I$1048576,7,0),"")</f>
        <v/>
      </c>
      <c r="R328" s="21" t="str">
        <f t="shared" si="26"/>
        <v/>
      </c>
      <c r="S328" s="17" t="str">
        <f>IFERROR(VLOOKUP(B328,'PEMBEKALAN POP'!$B$5:$I$1048576,7,0),"")</f>
        <v/>
      </c>
      <c r="T328" s="22" t="str">
        <f>IFERROR(VLOOKUP(B328,'PEMBEKALAN POP'!$B$5:$I$1048576,8,0),"")</f>
        <v/>
      </c>
      <c r="U328" s="21" t="s">
        <v>3994</v>
      </c>
      <c r="V328" s="17" t="e" cm="1">
        <f t="array" ref="V328">MAX(IF(INDUKSI!$B$5:$B$1048576='Data Training 2022'!B328,INDUKSI!$H$5:$H$1048576))</f>
        <v>#N/A</v>
      </c>
      <c r="W328" s="22" t="str">
        <f>IFERROR(VLOOKUP(B328,INDUKSI!$B$5:$I$1048576,8,0),"")</f>
        <v>LULUS</v>
      </c>
      <c r="X328" s="21" t="s">
        <v>3994</v>
      </c>
      <c r="Y328" s="17" cm="1">
        <f t="array" ref="Y328">MAX(IF(REINDUKSI!$B$5:$B$1048576='Data Training 2022'!B328,REINDUKSI!$H$5:$H$1048576))</f>
        <v>0</v>
      </c>
      <c r="Z328" s="22" t="str">
        <f>IFERROR(VLOOKUP(B328,REINDUKSI!$B$5:$I$1048576,8,0),"")</f>
        <v/>
      </c>
      <c r="AA328" s="22" t="str">
        <f t="shared" si="27"/>
        <v>TARGET</v>
      </c>
      <c r="AB328" s="17" cm="1">
        <f t="array" ref="AB328">MAX(IF(BSA!$B$5:$B$1048576='Data Training 2022'!B328,BSA!$H$5:$H$1048576))</f>
        <v>0</v>
      </c>
      <c r="AC328" s="22" t="str">
        <f>IFERROR(VLOOKUP(B328,BSA!$B$5:$I$1048576,8,0),"")</f>
        <v/>
      </c>
      <c r="AD328" s="22" t="s">
        <v>3994</v>
      </c>
      <c r="AE328" s="22"/>
      <c r="AF328" s="22"/>
      <c r="AG328" s="22" t="str">
        <f t="shared" si="28"/>
        <v>TARGET</v>
      </c>
      <c r="AH328" s="17" cm="1">
        <f t="array" ref="AH328">MAX(IF(ISOLASI!$B$5:$B$1048576='Data Training 2022'!B328,ISOLASI!$H$5:$H$1048576))</f>
        <v>44562</v>
      </c>
      <c r="AI328" s="22" t="str">
        <f>IFERROR(VLOOKUP(B328,ISOLASI!$B$5:$I$1048576,8,0),"")</f>
        <v>LULUS</v>
      </c>
      <c r="AJ328" s="22"/>
      <c r="AK328" s="17" cm="1">
        <f t="array" ref="AK328">MAX(IF('DEKAT AIR'!$B$5:$B$1048576='Data Training 2022'!B328,'DEKAT AIR'!$H$5:$H$1048576))</f>
        <v>0</v>
      </c>
      <c r="AL328" s="22" t="str">
        <f>IFERROR(VLOOKUP(B328,'DEKAT AIR'!$B$5:$I$1048576,8,0),"")</f>
        <v/>
      </c>
      <c r="AM328" s="22"/>
      <c r="AN328" s="17" cm="1">
        <f t="array" ref="AN328">MAX(IF(KETINGGIAN!$B$5:$B$1048576='Data Training 2022'!B328,KETINGGIAN!$H$5:$H$1048576))</f>
        <v>0</v>
      </c>
      <c r="AO328" s="22" t="str">
        <f>IFERROR(VLOOKUP(B328,KETINGGIAN!$B$5:$I$1048576,8,0),"")</f>
        <v/>
      </c>
      <c r="AP328" s="22"/>
      <c r="AQ328" s="22"/>
      <c r="AR328" s="22"/>
      <c r="AS328" s="22"/>
      <c r="AT328" s="17" cm="1">
        <f t="array" ref="AT328">MAX(IF(TOOLSKEEPER!$B$5:$B$1048576='Data Training 2022'!B328,TOOLSKEEPER!$H$5:$H$1048576))</f>
        <v>0</v>
      </c>
      <c r="AU328" s="22" t="str">
        <f>IFERROR(VLOOKUP(B328,TOOLSKEEPER!$B$5:$I$1048576,8,0),"")</f>
        <v/>
      </c>
    </row>
    <row r="329" spans="1:47">
      <c r="A329" s="22">
        <f t="shared" si="24"/>
        <v>324</v>
      </c>
      <c r="B329" s="21" t="str">
        <f t="shared" si="25"/>
        <v>80003076</v>
      </c>
      <c r="C329" s="21" t="s">
        <v>2539</v>
      </c>
      <c r="D329" s="22"/>
      <c r="E329" s="22" t="s">
        <v>2538</v>
      </c>
      <c r="F329" s="22" t="s">
        <v>1255</v>
      </c>
      <c r="G329" s="22" t="s">
        <v>830</v>
      </c>
      <c r="H329" s="22" t="s">
        <v>328</v>
      </c>
      <c r="I329" s="22" t="s">
        <v>4028</v>
      </c>
      <c r="J329" s="22"/>
      <c r="K329" s="21" t="s">
        <v>4002</v>
      </c>
      <c r="L329" s="21" t="s">
        <v>280</v>
      </c>
      <c r="M329" s="21" t="s">
        <v>4003</v>
      </c>
      <c r="N329" s="21"/>
      <c r="O329" s="17" t="str">
        <f>IFERROR(VLOOKUP(B329,POP!$B$5:$I$1048576,7,0),"")</f>
        <v/>
      </c>
      <c r="P329" s="17" t="str">
        <f>IFERROR(VLOOKUP(B329,POM!$B$5:$I$1048576,7,0),"")</f>
        <v/>
      </c>
      <c r="Q329" s="10" t="str">
        <f>IFERROR(VLOOKUP(B329,POU!$B$5:$I$1048576,7,0),"")</f>
        <v/>
      </c>
      <c r="R329" s="21" t="str">
        <f t="shared" si="26"/>
        <v/>
      </c>
      <c r="S329" s="17" t="str">
        <f>IFERROR(VLOOKUP(B329,'PEMBEKALAN POP'!$B$5:$I$1048576,7,0),"")</f>
        <v/>
      </c>
      <c r="T329" s="22" t="str">
        <f>IFERROR(VLOOKUP(B329,'PEMBEKALAN POP'!$B$5:$I$1048576,8,0),"")</f>
        <v/>
      </c>
      <c r="U329" s="21" t="s">
        <v>3994</v>
      </c>
      <c r="V329" s="17" t="e" cm="1">
        <f t="array" ref="V329">MAX(IF(INDUKSI!$B$5:$B$1048576='Data Training 2022'!B329,INDUKSI!$H$5:$H$1048576))</f>
        <v>#N/A</v>
      </c>
      <c r="W329" s="22" t="str">
        <f>IFERROR(VLOOKUP(B329,INDUKSI!$B$5:$I$1048576,8,0),"")</f>
        <v>LULUS</v>
      </c>
      <c r="X329" s="21" t="s">
        <v>3994</v>
      </c>
      <c r="Y329" s="17" cm="1">
        <f t="array" ref="Y329">MAX(IF(REINDUKSI!$B$5:$B$1048576='Data Training 2022'!B329,REINDUKSI!$H$5:$H$1048576))</f>
        <v>0</v>
      </c>
      <c r="Z329" s="22" t="str">
        <f>IFERROR(VLOOKUP(B329,REINDUKSI!$B$5:$I$1048576,8,0),"")</f>
        <v/>
      </c>
      <c r="AA329" s="22" t="str">
        <f t="shared" si="27"/>
        <v>TARGET</v>
      </c>
      <c r="AB329" s="17" cm="1">
        <f t="array" ref="AB329">MAX(IF(BSA!$B$5:$B$1048576='Data Training 2022'!B329,BSA!$H$5:$H$1048576))</f>
        <v>0</v>
      </c>
      <c r="AC329" s="22" t="str">
        <f>IFERROR(VLOOKUP(B329,BSA!$B$5:$I$1048576,8,0),"")</f>
        <v/>
      </c>
      <c r="AD329" s="22" t="s">
        <v>3994</v>
      </c>
      <c r="AE329" s="22"/>
      <c r="AF329" s="22"/>
      <c r="AG329" s="22" t="str">
        <f t="shared" si="28"/>
        <v>TARGET</v>
      </c>
      <c r="AH329" s="17" cm="1">
        <f t="array" ref="AH329">MAX(IF(ISOLASI!$B$5:$B$1048576='Data Training 2022'!B329,ISOLASI!$H$5:$H$1048576))</f>
        <v>44642</v>
      </c>
      <c r="AI329" s="22" t="str">
        <f>IFERROR(VLOOKUP(B329,ISOLASI!$B$5:$I$1048576,8,0),"")</f>
        <v>LULUS</v>
      </c>
      <c r="AJ329" s="22"/>
      <c r="AK329" s="17" cm="1">
        <f t="array" ref="AK329">MAX(IF('DEKAT AIR'!$B$5:$B$1048576='Data Training 2022'!B329,'DEKAT AIR'!$H$5:$H$1048576))</f>
        <v>0</v>
      </c>
      <c r="AL329" s="22" t="str">
        <f>IFERROR(VLOOKUP(B329,'DEKAT AIR'!$B$5:$I$1048576,8,0),"")</f>
        <v/>
      </c>
      <c r="AM329" s="22"/>
      <c r="AN329" s="17" cm="1">
        <f t="array" ref="AN329">MAX(IF(KETINGGIAN!$B$5:$B$1048576='Data Training 2022'!B329,KETINGGIAN!$H$5:$H$1048576))</f>
        <v>0</v>
      </c>
      <c r="AO329" s="22" t="str">
        <f>IFERROR(VLOOKUP(B329,KETINGGIAN!$B$5:$I$1048576,8,0),"")</f>
        <v/>
      </c>
      <c r="AP329" s="22"/>
      <c r="AQ329" s="22"/>
      <c r="AR329" s="22"/>
      <c r="AS329" s="22"/>
      <c r="AT329" s="17" cm="1">
        <f t="array" ref="AT329">MAX(IF(TOOLSKEEPER!$B$5:$B$1048576='Data Training 2022'!B329,TOOLSKEEPER!$H$5:$H$1048576))</f>
        <v>0</v>
      </c>
      <c r="AU329" s="22" t="str">
        <f>IFERROR(VLOOKUP(B329,TOOLSKEEPER!$B$5:$I$1048576,8,0),"")</f>
        <v/>
      </c>
    </row>
    <row r="330" spans="1:47">
      <c r="A330" s="22">
        <f t="shared" si="24"/>
        <v>325</v>
      </c>
      <c r="B330" s="21" t="str">
        <f t="shared" si="25"/>
        <v>80003130</v>
      </c>
      <c r="C330" s="21" t="s">
        <v>2641</v>
      </c>
      <c r="D330" s="22"/>
      <c r="E330" s="22" t="s">
        <v>2642</v>
      </c>
      <c r="F330" s="22" t="s">
        <v>1255</v>
      </c>
      <c r="G330" s="22" t="s">
        <v>830</v>
      </c>
      <c r="H330" s="22" t="s">
        <v>328</v>
      </c>
      <c r="I330" s="22" t="s">
        <v>4024</v>
      </c>
      <c r="J330" s="22"/>
      <c r="K330" s="21" t="s">
        <v>4002</v>
      </c>
      <c r="L330" s="21" t="s">
        <v>280</v>
      </c>
      <c r="M330" s="21" t="s">
        <v>4003</v>
      </c>
      <c r="N330" s="21"/>
      <c r="O330" s="17" t="str">
        <f>IFERROR(VLOOKUP(B330,POP!$B$5:$I$1048576,7,0),"")</f>
        <v/>
      </c>
      <c r="P330" s="17" t="str">
        <f>IFERROR(VLOOKUP(B330,POM!$B$5:$I$1048576,7,0),"")</f>
        <v/>
      </c>
      <c r="Q330" s="10" t="str">
        <f>IFERROR(VLOOKUP(B330,POU!$B$5:$I$1048576,7,0),"")</f>
        <v/>
      </c>
      <c r="R330" s="21" t="str">
        <f t="shared" si="26"/>
        <v/>
      </c>
      <c r="S330" s="17" t="str">
        <f>IFERROR(VLOOKUP(B330,'PEMBEKALAN POP'!$B$5:$I$1048576,7,0),"")</f>
        <v/>
      </c>
      <c r="T330" s="22" t="str">
        <f>IFERROR(VLOOKUP(B330,'PEMBEKALAN POP'!$B$5:$I$1048576,8,0),"")</f>
        <v/>
      </c>
      <c r="U330" s="21" t="s">
        <v>3994</v>
      </c>
      <c r="V330" s="17" t="e" cm="1">
        <f t="array" ref="V330">MAX(IF(INDUKSI!$B$5:$B$1048576='Data Training 2022'!B330,INDUKSI!$H$5:$H$1048576))</f>
        <v>#N/A</v>
      </c>
      <c r="W330" s="22" t="str">
        <f>IFERROR(VLOOKUP(B330,INDUKSI!$B$5:$I$1048576,8,0),"")</f>
        <v/>
      </c>
      <c r="X330" s="21" t="s">
        <v>3994</v>
      </c>
      <c r="Y330" s="17" cm="1">
        <f t="array" ref="Y330">MAX(IF(REINDUKSI!$B$5:$B$1048576='Data Training 2022'!B330,REINDUKSI!$H$5:$H$1048576))</f>
        <v>44739</v>
      </c>
      <c r="Z330" s="22" t="str">
        <f>IFERROR(VLOOKUP(B330,REINDUKSI!$B$5:$I$1048576,8,0),"")</f>
        <v>LULUS</v>
      </c>
      <c r="AA330" s="22" t="str">
        <f t="shared" si="27"/>
        <v>TARGET</v>
      </c>
      <c r="AB330" s="17" cm="1">
        <f t="array" ref="AB330">MAX(IF(BSA!$B$5:$B$1048576='Data Training 2022'!B330,BSA!$H$5:$H$1048576))</f>
        <v>0</v>
      </c>
      <c r="AC330" s="22" t="str">
        <f>IFERROR(VLOOKUP(B330,BSA!$B$5:$I$1048576,8,0),"")</f>
        <v/>
      </c>
      <c r="AD330" s="22" t="s">
        <v>3994</v>
      </c>
      <c r="AE330" s="22"/>
      <c r="AF330" s="22"/>
      <c r="AG330" s="22" t="str">
        <f t="shared" si="28"/>
        <v>TARGET</v>
      </c>
      <c r="AH330" s="17" cm="1">
        <f t="array" ref="AH330">MAX(IF(ISOLASI!$B$5:$B$1048576='Data Training 2022'!B330,ISOLASI!$H$5:$H$1048576))</f>
        <v>44632</v>
      </c>
      <c r="AI330" s="22" t="str">
        <f>IFERROR(VLOOKUP(B330,ISOLASI!$B$5:$I$1048576,8,0),"")</f>
        <v>LULUS</v>
      </c>
      <c r="AJ330" s="22"/>
      <c r="AK330" s="17" cm="1">
        <f t="array" ref="AK330">MAX(IF('DEKAT AIR'!$B$5:$B$1048576='Data Training 2022'!B330,'DEKAT AIR'!$H$5:$H$1048576))</f>
        <v>0</v>
      </c>
      <c r="AL330" s="22" t="str">
        <f>IFERROR(VLOOKUP(B330,'DEKAT AIR'!$B$5:$I$1048576,8,0),"")</f>
        <v/>
      </c>
      <c r="AM330" s="22"/>
      <c r="AN330" s="17" cm="1">
        <f t="array" ref="AN330">MAX(IF(KETINGGIAN!$B$5:$B$1048576='Data Training 2022'!B330,KETINGGIAN!$H$5:$H$1048576))</f>
        <v>0</v>
      </c>
      <c r="AO330" s="22" t="str">
        <f>IFERROR(VLOOKUP(B330,KETINGGIAN!$B$5:$I$1048576,8,0),"")</f>
        <v/>
      </c>
      <c r="AP330" s="22"/>
      <c r="AQ330" s="22"/>
      <c r="AR330" s="22"/>
      <c r="AS330" s="22"/>
      <c r="AT330" s="17" cm="1">
        <f t="array" ref="AT330">MAX(IF(TOOLSKEEPER!$B$5:$B$1048576='Data Training 2022'!B330,TOOLSKEEPER!$H$5:$H$1048576))</f>
        <v>0</v>
      </c>
      <c r="AU330" s="22" t="str">
        <f>IFERROR(VLOOKUP(B330,TOOLSKEEPER!$B$5:$I$1048576,8,0),"")</f>
        <v/>
      </c>
    </row>
    <row r="331" spans="1:47">
      <c r="A331" s="22">
        <f t="shared" si="24"/>
        <v>326</v>
      </c>
      <c r="B331" s="21" t="str">
        <f t="shared" si="25"/>
        <v>80003131</v>
      </c>
      <c r="C331" s="21" t="s">
        <v>2617</v>
      </c>
      <c r="D331" s="22"/>
      <c r="E331" s="22" t="s">
        <v>2618</v>
      </c>
      <c r="F331" s="22" t="s">
        <v>1255</v>
      </c>
      <c r="G331" s="22" t="s">
        <v>830</v>
      </c>
      <c r="H331" s="22" t="s">
        <v>328</v>
      </c>
      <c r="I331" s="22" t="s">
        <v>4028</v>
      </c>
      <c r="J331" s="22"/>
      <c r="K331" s="21" t="s">
        <v>4002</v>
      </c>
      <c r="L331" s="21" t="s">
        <v>280</v>
      </c>
      <c r="M331" s="21" t="s">
        <v>4003</v>
      </c>
      <c r="N331" s="21"/>
      <c r="O331" s="17" t="str">
        <f>IFERROR(VLOOKUP(B331,POP!$B$5:$I$1048576,7,0),"")</f>
        <v/>
      </c>
      <c r="P331" s="17" t="str">
        <f>IFERROR(VLOOKUP(B331,POM!$B$5:$I$1048576,7,0),"")</f>
        <v/>
      </c>
      <c r="Q331" s="10" t="str">
        <f>IFERROR(VLOOKUP(B331,POU!$B$5:$I$1048576,7,0),"")</f>
        <v/>
      </c>
      <c r="R331" s="21" t="str">
        <f t="shared" si="26"/>
        <v/>
      </c>
      <c r="S331" s="17" t="str">
        <f>IFERROR(VLOOKUP(B331,'PEMBEKALAN POP'!$B$5:$I$1048576,7,0),"")</f>
        <v/>
      </c>
      <c r="T331" s="22" t="str">
        <f>IFERROR(VLOOKUP(B331,'PEMBEKALAN POP'!$B$5:$I$1048576,8,0),"")</f>
        <v/>
      </c>
      <c r="U331" s="21" t="s">
        <v>3994</v>
      </c>
      <c r="V331" s="17" t="e" cm="1">
        <f t="array" ref="V331">MAX(IF(INDUKSI!$B$5:$B$1048576='Data Training 2022'!B331,INDUKSI!$H$5:$H$1048576))</f>
        <v>#N/A</v>
      </c>
      <c r="W331" s="22" t="str">
        <f>IFERROR(VLOOKUP(B331,INDUKSI!$B$5:$I$1048576,8,0),"")</f>
        <v>LULUS</v>
      </c>
      <c r="X331" s="21" t="s">
        <v>3994</v>
      </c>
      <c r="Y331" s="17" cm="1">
        <f t="array" ref="Y331">MAX(IF(REINDUKSI!$B$5:$B$1048576='Data Training 2022'!B331,REINDUKSI!$H$5:$H$1048576))</f>
        <v>44705</v>
      </c>
      <c r="Z331" s="22" t="str">
        <f>IFERROR(VLOOKUP(B331,REINDUKSI!$B$5:$I$1048576,8,0),"")</f>
        <v>LULUS</v>
      </c>
      <c r="AA331" s="22" t="str">
        <f t="shared" si="27"/>
        <v>TARGET</v>
      </c>
      <c r="AB331" s="17" cm="1">
        <f t="array" ref="AB331">MAX(IF(BSA!$B$5:$B$1048576='Data Training 2022'!B331,BSA!$H$5:$H$1048576))</f>
        <v>44664</v>
      </c>
      <c r="AC331" s="22" t="str">
        <f>IFERROR(VLOOKUP(B331,BSA!$B$5:$I$1048576,8,0),"")</f>
        <v>LULUS</v>
      </c>
      <c r="AD331" s="22" t="s">
        <v>3994</v>
      </c>
      <c r="AE331" s="22"/>
      <c r="AF331" s="22"/>
      <c r="AG331" s="22" t="str">
        <f t="shared" si="28"/>
        <v>TARGET</v>
      </c>
      <c r="AH331" s="17" cm="1">
        <f t="array" ref="AH331">MAX(IF(ISOLASI!$B$5:$B$1048576='Data Training 2022'!B331,ISOLASI!$H$5:$H$1048576))</f>
        <v>44632</v>
      </c>
      <c r="AI331" s="22" t="str">
        <f>IFERROR(VLOOKUP(B331,ISOLASI!$B$5:$I$1048576,8,0),"")</f>
        <v>LULUS</v>
      </c>
      <c r="AJ331" s="22"/>
      <c r="AK331" s="17" cm="1">
        <f t="array" ref="AK331">MAX(IF('DEKAT AIR'!$B$5:$B$1048576='Data Training 2022'!B331,'DEKAT AIR'!$H$5:$H$1048576))</f>
        <v>0</v>
      </c>
      <c r="AL331" s="22" t="str">
        <f>IFERROR(VLOOKUP(B331,'DEKAT AIR'!$B$5:$I$1048576,8,0),"")</f>
        <v/>
      </c>
      <c r="AM331" s="22"/>
      <c r="AN331" s="17" cm="1">
        <f t="array" ref="AN331">MAX(IF(KETINGGIAN!$B$5:$B$1048576='Data Training 2022'!B331,KETINGGIAN!$H$5:$H$1048576))</f>
        <v>0</v>
      </c>
      <c r="AO331" s="22" t="str">
        <f>IFERROR(VLOOKUP(B331,KETINGGIAN!$B$5:$I$1048576,8,0),"")</f>
        <v/>
      </c>
      <c r="AP331" s="22"/>
      <c r="AQ331" s="22"/>
      <c r="AR331" s="22"/>
      <c r="AS331" s="22"/>
      <c r="AT331" s="17" cm="1">
        <f t="array" ref="AT331">MAX(IF(TOOLSKEEPER!$B$5:$B$1048576='Data Training 2022'!B331,TOOLSKEEPER!$H$5:$H$1048576))</f>
        <v>0</v>
      </c>
      <c r="AU331" s="22" t="str">
        <f>IFERROR(VLOOKUP(B331,TOOLSKEEPER!$B$5:$I$1048576,8,0),"")</f>
        <v/>
      </c>
    </row>
    <row r="332" spans="1:47">
      <c r="A332" s="22">
        <f t="shared" si="24"/>
        <v>327</v>
      </c>
      <c r="B332" s="21" t="str">
        <f t="shared" si="25"/>
        <v>80003134</v>
      </c>
      <c r="C332" s="21" t="s">
        <v>2680</v>
      </c>
      <c r="D332" s="22"/>
      <c r="E332" s="22" t="s">
        <v>2681</v>
      </c>
      <c r="F332" s="22" t="s">
        <v>1255</v>
      </c>
      <c r="G332" s="22" t="s">
        <v>830</v>
      </c>
      <c r="H332" s="22" t="s">
        <v>328</v>
      </c>
      <c r="I332" s="22" t="s">
        <v>4028</v>
      </c>
      <c r="J332" s="22"/>
      <c r="K332" s="21" t="s">
        <v>4002</v>
      </c>
      <c r="L332" s="21" t="s">
        <v>280</v>
      </c>
      <c r="M332" s="21" t="s">
        <v>4003</v>
      </c>
      <c r="N332" s="21"/>
      <c r="O332" s="17" t="str">
        <f>IFERROR(VLOOKUP(B332,POP!$B$5:$I$1048576,7,0),"")</f>
        <v/>
      </c>
      <c r="P332" s="17" t="str">
        <f>IFERROR(VLOOKUP(B332,POM!$B$5:$I$1048576,7,0),"")</f>
        <v/>
      </c>
      <c r="Q332" s="10" t="str">
        <f>IFERROR(VLOOKUP(B332,POU!$B$5:$I$1048576,7,0),"")</f>
        <v/>
      </c>
      <c r="R332" s="21" t="str">
        <f t="shared" si="26"/>
        <v/>
      </c>
      <c r="S332" s="17" t="str">
        <f>IFERROR(VLOOKUP(B332,'PEMBEKALAN POP'!$B$5:$I$1048576,7,0),"")</f>
        <v/>
      </c>
      <c r="T332" s="22" t="str">
        <f>IFERROR(VLOOKUP(B332,'PEMBEKALAN POP'!$B$5:$I$1048576,8,0),"")</f>
        <v/>
      </c>
      <c r="U332" s="21" t="s">
        <v>3994</v>
      </c>
      <c r="V332" s="17" t="e" cm="1">
        <f t="array" ref="V332">MAX(IF(INDUKSI!$B$5:$B$1048576='Data Training 2022'!B332,INDUKSI!$H$5:$H$1048576))</f>
        <v>#N/A</v>
      </c>
      <c r="W332" s="22" t="str">
        <f>IFERROR(VLOOKUP(B332,INDUKSI!$B$5:$I$1048576,8,0),"")</f>
        <v/>
      </c>
      <c r="X332" s="21" t="s">
        <v>3994</v>
      </c>
      <c r="Y332" s="17" cm="1">
        <f t="array" ref="Y332">MAX(IF(REINDUKSI!$B$5:$B$1048576='Data Training 2022'!B332,REINDUKSI!$H$5:$H$1048576))</f>
        <v>0</v>
      </c>
      <c r="Z332" s="22" t="str">
        <f>IFERROR(VLOOKUP(B332,REINDUKSI!$B$5:$I$1048576,8,0),"")</f>
        <v/>
      </c>
      <c r="AA332" s="22" t="str">
        <f t="shared" si="27"/>
        <v>TARGET</v>
      </c>
      <c r="AB332" s="17" cm="1">
        <f t="array" ref="AB332">MAX(IF(BSA!$B$5:$B$1048576='Data Training 2022'!B332,BSA!$H$5:$H$1048576))</f>
        <v>44776</v>
      </c>
      <c r="AC332" s="22" t="str">
        <f>IFERROR(VLOOKUP(B332,BSA!$B$5:$I$1048576,8,0),"")</f>
        <v>LULUS</v>
      </c>
      <c r="AD332" s="22" t="s">
        <v>3994</v>
      </c>
      <c r="AE332" s="22"/>
      <c r="AF332" s="22"/>
      <c r="AG332" s="22" t="str">
        <f t="shared" si="28"/>
        <v>TARGET</v>
      </c>
      <c r="AH332" s="17" cm="1">
        <f t="array" ref="AH332">MAX(IF(ISOLASI!$B$5:$B$1048576='Data Training 2022'!B332,ISOLASI!$H$5:$H$1048576))</f>
        <v>44632</v>
      </c>
      <c r="AI332" s="22" t="str">
        <f>IFERROR(VLOOKUP(B332,ISOLASI!$B$5:$I$1048576,8,0),"")</f>
        <v>LULUS</v>
      </c>
      <c r="AJ332" s="22"/>
      <c r="AK332" s="17" cm="1">
        <f t="array" ref="AK332">MAX(IF('DEKAT AIR'!$B$5:$B$1048576='Data Training 2022'!B332,'DEKAT AIR'!$H$5:$H$1048576))</f>
        <v>0</v>
      </c>
      <c r="AL332" s="22" t="str">
        <f>IFERROR(VLOOKUP(B332,'DEKAT AIR'!$B$5:$I$1048576,8,0),"")</f>
        <v/>
      </c>
      <c r="AM332" s="22"/>
      <c r="AN332" s="17" cm="1">
        <f t="array" ref="AN332">MAX(IF(KETINGGIAN!$B$5:$B$1048576='Data Training 2022'!B332,KETINGGIAN!$H$5:$H$1048576))</f>
        <v>0</v>
      </c>
      <c r="AO332" s="22" t="str">
        <f>IFERROR(VLOOKUP(B332,KETINGGIAN!$B$5:$I$1048576,8,0),"")</f>
        <v/>
      </c>
      <c r="AP332" s="22"/>
      <c r="AQ332" s="22"/>
      <c r="AR332" s="22"/>
      <c r="AS332" s="22"/>
      <c r="AT332" s="17" cm="1">
        <f t="array" ref="AT332">MAX(IF(TOOLSKEEPER!$B$5:$B$1048576='Data Training 2022'!B332,TOOLSKEEPER!$H$5:$H$1048576))</f>
        <v>0</v>
      </c>
      <c r="AU332" s="22" t="str">
        <f>IFERROR(VLOOKUP(B332,TOOLSKEEPER!$B$5:$I$1048576,8,0),"")</f>
        <v/>
      </c>
    </row>
    <row r="333" spans="1:47">
      <c r="A333" s="22">
        <f t="shared" si="24"/>
        <v>328</v>
      </c>
      <c r="B333" s="21" t="str">
        <f t="shared" si="25"/>
        <v>80003135</v>
      </c>
      <c r="C333" s="21" t="s">
        <v>2690</v>
      </c>
      <c r="D333" s="22"/>
      <c r="E333" s="22" t="s">
        <v>2691</v>
      </c>
      <c r="F333" s="22" t="s">
        <v>1255</v>
      </c>
      <c r="G333" s="22" t="s">
        <v>830</v>
      </c>
      <c r="H333" s="22" t="s">
        <v>328</v>
      </c>
      <c r="I333" s="22" t="s">
        <v>4028</v>
      </c>
      <c r="J333" s="22"/>
      <c r="K333" s="21" t="s">
        <v>4002</v>
      </c>
      <c r="L333" s="21" t="s">
        <v>280</v>
      </c>
      <c r="M333" s="21" t="s">
        <v>4003</v>
      </c>
      <c r="N333" s="21"/>
      <c r="O333" s="17" t="str">
        <f>IFERROR(VLOOKUP(B333,POP!$B$5:$I$1048576,7,0),"")</f>
        <v/>
      </c>
      <c r="P333" s="17" t="str">
        <f>IFERROR(VLOOKUP(B333,POM!$B$5:$I$1048576,7,0),"")</f>
        <v/>
      </c>
      <c r="Q333" s="10" t="str">
        <f>IFERROR(VLOOKUP(B333,POU!$B$5:$I$1048576,7,0),"")</f>
        <v/>
      </c>
      <c r="R333" s="21" t="str">
        <f t="shared" si="26"/>
        <v/>
      </c>
      <c r="S333" s="17" t="str">
        <f>IFERROR(VLOOKUP(B333,'PEMBEKALAN POP'!$B$5:$I$1048576,7,0),"")</f>
        <v/>
      </c>
      <c r="T333" s="22" t="str">
        <f>IFERROR(VLOOKUP(B333,'PEMBEKALAN POP'!$B$5:$I$1048576,8,0),"")</f>
        <v/>
      </c>
      <c r="U333" s="21" t="s">
        <v>3994</v>
      </c>
      <c r="V333" s="17" t="e" cm="1">
        <f t="array" ref="V333">MAX(IF(INDUKSI!$B$5:$B$1048576='Data Training 2022'!B333,INDUKSI!$H$5:$H$1048576))</f>
        <v>#N/A</v>
      </c>
      <c r="W333" s="22" t="str">
        <f>IFERROR(VLOOKUP(B333,INDUKSI!$B$5:$I$1048576,8,0),"")</f>
        <v/>
      </c>
      <c r="X333" s="21" t="s">
        <v>3994</v>
      </c>
      <c r="Y333" s="17" cm="1">
        <f t="array" ref="Y333">MAX(IF(REINDUKSI!$B$5:$B$1048576='Data Training 2022'!B333,REINDUKSI!$H$5:$H$1048576))</f>
        <v>0</v>
      </c>
      <c r="Z333" s="22" t="str">
        <f>IFERROR(VLOOKUP(B333,REINDUKSI!$B$5:$I$1048576,8,0),"")</f>
        <v/>
      </c>
      <c r="AA333" s="22" t="str">
        <f t="shared" si="27"/>
        <v>TARGET</v>
      </c>
      <c r="AB333" s="17" cm="1">
        <f t="array" ref="AB333">MAX(IF(BSA!$B$5:$B$1048576='Data Training 2022'!B333,BSA!$H$5:$H$1048576))</f>
        <v>0</v>
      </c>
      <c r="AC333" s="22" t="str">
        <f>IFERROR(VLOOKUP(B333,BSA!$B$5:$I$1048576,8,0),"")</f>
        <v/>
      </c>
      <c r="AD333" s="22" t="s">
        <v>3994</v>
      </c>
      <c r="AE333" s="22"/>
      <c r="AF333" s="22"/>
      <c r="AG333" s="22" t="str">
        <f t="shared" si="28"/>
        <v>TARGET</v>
      </c>
      <c r="AH333" s="17" cm="1">
        <f t="array" ref="AH333">MAX(IF(ISOLASI!$B$5:$B$1048576='Data Training 2022'!B333,ISOLASI!$H$5:$H$1048576))</f>
        <v>44632</v>
      </c>
      <c r="AI333" s="22" t="str">
        <f>IFERROR(VLOOKUP(B333,ISOLASI!$B$5:$I$1048576,8,0),"")</f>
        <v>LULUS</v>
      </c>
      <c r="AJ333" s="22"/>
      <c r="AK333" s="17" cm="1">
        <f t="array" ref="AK333">MAX(IF('DEKAT AIR'!$B$5:$B$1048576='Data Training 2022'!B333,'DEKAT AIR'!$H$5:$H$1048576))</f>
        <v>0</v>
      </c>
      <c r="AL333" s="22" t="str">
        <f>IFERROR(VLOOKUP(B333,'DEKAT AIR'!$B$5:$I$1048576,8,0),"")</f>
        <v/>
      </c>
      <c r="AM333" s="22"/>
      <c r="AN333" s="17" cm="1">
        <f t="array" ref="AN333">MAX(IF(KETINGGIAN!$B$5:$B$1048576='Data Training 2022'!B333,KETINGGIAN!$H$5:$H$1048576))</f>
        <v>0</v>
      </c>
      <c r="AO333" s="22" t="str">
        <f>IFERROR(VLOOKUP(B333,KETINGGIAN!$B$5:$I$1048576,8,0),"")</f>
        <v/>
      </c>
      <c r="AP333" s="22"/>
      <c r="AQ333" s="22"/>
      <c r="AR333" s="22"/>
      <c r="AS333" s="22"/>
      <c r="AT333" s="17" cm="1">
        <f t="array" ref="AT333">MAX(IF(TOOLSKEEPER!$B$5:$B$1048576='Data Training 2022'!B333,TOOLSKEEPER!$H$5:$H$1048576))</f>
        <v>0</v>
      </c>
      <c r="AU333" s="22" t="str">
        <f>IFERROR(VLOOKUP(B333,TOOLSKEEPER!$B$5:$I$1048576,8,0),"")</f>
        <v/>
      </c>
    </row>
    <row r="334" spans="1:47">
      <c r="A334" s="22">
        <f t="shared" si="24"/>
        <v>329</v>
      </c>
      <c r="B334" s="21" t="str">
        <f t="shared" si="25"/>
        <v>80003137</v>
      </c>
      <c r="C334" s="21" t="s">
        <v>2799</v>
      </c>
      <c r="D334" s="22"/>
      <c r="E334" s="22" t="s">
        <v>2800</v>
      </c>
      <c r="F334" s="22" t="s">
        <v>1255</v>
      </c>
      <c r="G334" s="22" t="s">
        <v>830</v>
      </c>
      <c r="H334" s="22" t="s">
        <v>328</v>
      </c>
      <c r="I334" s="22" t="s">
        <v>4024</v>
      </c>
      <c r="J334" s="22"/>
      <c r="K334" s="21" t="s">
        <v>4002</v>
      </c>
      <c r="L334" s="21" t="s">
        <v>280</v>
      </c>
      <c r="M334" s="21" t="s">
        <v>4003</v>
      </c>
      <c r="N334" s="21"/>
      <c r="O334" s="17" t="str">
        <f>IFERROR(VLOOKUP(B334,POP!$B$5:$I$1048576,7,0),"")</f>
        <v/>
      </c>
      <c r="P334" s="17" t="str">
        <f>IFERROR(VLOOKUP(B334,POM!$B$5:$I$1048576,7,0),"")</f>
        <v/>
      </c>
      <c r="Q334" s="10" t="str">
        <f>IFERROR(VLOOKUP(B334,POU!$B$5:$I$1048576,7,0),"")</f>
        <v/>
      </c>
      <c r="R334" s="21" t="str">
        <f t="shared" si="26"/>
        <v/>
      </c>
      <c r="S334" s="17" t="str">
        <f>IFERROR(VLOOKUP(B334,'PEMBEKALAN POP'!$B$5:$I$1048576,7,0),"")</f>
        <v/>
      </c>
      <c r="T334" s="22" t="str">
        <f>IFERROR(VLOOKUP(B334,'PEMBEKALAN POP'!$B$5:$I$1048576,8,0),"")</f>
        <v/>
      </c>
      <c r="U334" s="21" t="s">
        <v>3994</v>
      </c>
      <c r="V334" s="17" t="e" cm="1">
        <f t="array" ref="V334">MAX(IF(INDUKSI!$B$5:$B$1048576='Data Training 2022'!B334,INDUKSI!$H$5:$H$1048576))</f>
        <v>#N/A</v>
      </c>
      <c r="W334" s="22" t="str">
        <f>IFERROR(VLOOKUP(B334,INDUKSI!$B$5:$I$1048576,8,0),"")</f>
        <v/>
      </c>
      <c r="X334" s="21" t="s">
        <v>3994</v>
      </c>
      <c r="Y334" s="17" cm="1">
        <f t="array" ref="Y334">MAX(IF(REINDUKSI!$B$5:$B$1048576='Data Training 2022'!B334,REINDUKSI!$H$5:$H$1048576))</f>
        <v>44726</v>
      </c>
      <c r="Z334" s="22" t="str">
        <f>IFERROR(VLOOKUP(B334,REINDUKSI!$B$5:$I$1048576,8,0),"")</f>
        <v>LULUS</v>
      </c>
      <c r="AA334" s="22" t="str">
        <f t="shared" si="27"/>
        <v>TARGET</v>
      </c>
      <c r="AB334" s="17" cm="1">
        <f t="array" ref="AB334">MAX(IF(BSA!$B$5:$B$1048576='Data Training 2022'!B334,BSA!$H$5:$H$1048576))</f>
        <v>0</v>
      </c>
      <c r="AC334" s="22" t="str">
        <f>IFERROR(VLOOKUP(B334,BSA!$B$5:$I$1048576,8,0),"")</f>
        <v/>
      </c>
      <c r="AD334" s="22" t="s">
        <v>3994</v>
      </c>
      <c r="AE334" s="22"/>
      <c r="AF334" s="22"/>
      <c r="AG334" s="22" t="str">
        <f t="shared" si="28"/>
        <v>TARGET</v>
      </c>
      <c r="AH334" s="17" cm="1">
        <f t="array" ref="AH334">MAX(IF(ISOLASI!$B$5:$B$1048576='Data Training 2022'!B334,ISOLASI!$H$5:$H$1048576))</f>
        <v>44632</v>
      </c>
      <c r="AI334" s="22" t="str">
        <f>IFERROR(VLOOKUP(B334,ISOLASI!$B$5:$I$1048576,8,0),"")</f>
        <v>LULUS</v>
      </c>
      <c r="AJ334" s="22"/>
      <c r="AK334" s="17" cm="1">
        <f t="array" ref="AK334">MAX(IF('DEKAT AIR'!$B$5:$B$1048576='Data Training 2022'!B334,'DEKAT AIR'!$H$5:$H$1048576))</f>
        <v>0</v>
      </c>
      <c r="AL334" s="22" t="str">
        <f>IFERROR(VLOOKUP(B334,'DEKAT AIR'!$B$5:$I$1048576,8,0),"")</f>
        <v/>
      </c>
      <c r="AM334" s="22"/>
      <c r="AN334" s="17" cm="1">
        <f t="array" ref="AN334">MAX(IF(KETINGGIAN!$B$5:$B$1048576='Data Training 2022'!B334,KETINGGIAN!$H$5:$H$1048576))</f>
        <v>0</v>
      </c>
      <c r="AO334" s="22" t="str">
        <f>IFERROR(VLOOKUP(B334,KETINGGIAN!$B$5:$I$1048576,8,0),"")</f>
        <v/>
      </c>
      <c r="AP334" s="22"/>
      <c r="AQ334" s="22"/>
      <c r="AR334" s="22"/>
      <c r="AS334" s="22"/>
      <c r="AT334" s="17" cm="1">
        <f t="array" ref="AT334">MAX(IF(TOOLSKEEPER!$B$5:$B$1048576='Data Training 2022'!B334,TOOLSKEEPER!$H$5:$H$1048576))</f>
        <v>0</v>
      </c>
      <c r="AU334" s="22" t="str">
        <f>IFERROR(VLOOKUP(B334,TOOLSKEEPER!$B$5:$I$1048576,8,0),"")</f>
        <v/>
      </c>
    </row>
    <row r="335" spans="1:47">
      <c r="A335" s="22">
        <f t="shared" si="24"/>
        <v>330</v>
      </c>
      <c r="B335" s="21" t="str">
        <f t="shared" si="25"/>
        <v>80003138</v>
      </c>
      <c r="C335" s="21" t="s">
        <v>2819</v>
      </c>
      <c r="D335" s="22"/>
      <c r="E335" s="22" t="s">
        <v>4125</v>
      </c>
      <c r="F335" s="22" t="s">
        <v>1255</v>
      </c>
      <c r="G335" s="22" t="s">
        <v>830</v>
      </c>
      <c r="H335" s="22" t="s">
        <v>328</v>
      </c>
      <c r="I335" s="22" t="s">
        <v>4024</v>
      </c>
      <c r="J335" s="22"/>
      <c r="K335" s="21" t="s">
        <v>4002</v>
      </c>
      <c r="L335" s="21" t="s">
        <v>280</v>
      </c>
      <c r="M335" s="21" t="s">
        <v>4003</v>
      </c>
      <c r="N335" s="21"/>
      <c r="O335" s="17" t="str">
        <f>IFERROR(VLOOKUP(B335,POP!$B$5:$I$1048576,7,0),"")</f>
        <v/>
      </c>
      <c r="P335" s="17" t="str">
        <f>IFERROR(VLOOKUP(B335,POM!$B$5:$I$1048576,7,0),"")</f>
        <v/>
      </c>
      <c r="Q335" s="10" t="str">
        <f>IFERROR(VLOOKUP(B335,POU!$B$5:$I$1048576,7,0),"")</f>
        <v/>
      </c>
      <c r="R335" s="21" t="str">
        <f t="shared" si="26"/>
        <v/>
      </c>
      <c r="S335" s="17" t="str">
        <f>IFERROR(VLOOKUP(B335,'PEMBEKALAN POP'!$B$5:$I$1048576,7,0),"")</f>
        <v/>
      </c>
      <c r="T335" s="22" t="str">
        <f>IFERROR(VLOOKUP(B335,'PEMBEKALAN POP'!$B$5:$I$1048576,8,0),"")</f>
        <v/>
      </c>
      <c r="U335" s="21" t="s">
        <v>3994</v>
      </c>
      <c r="V335" s="17" t="e" cm="1">
        <f t="array" ref="V335">MAX(IF(INDUKSI!$B$5:$B$1048576='Data Training 2022'!B335,INDUKSI!$H$5:$H$1048576))</f>
        <v>#N/A</v>
      </c>
      <c r="W335" s="22" t="str">
        <f>IFERROR(VLOOKUP(B335,INDUKSI!$B$5:$I$1048576,8,0),"")</f>
        <v/>
      </c>
      <c r="X335" s="21" t="s">
        <v>3994</v>
      </c>
      <c r="Y335" s="17" cm="1">
        <f t="array" ref="Y335">MAX(IF(REINDUKSI!$B$5:$B$1048576='Data Training 2022'!B335,REINDUKSI!$H$5:$H$1048576))</f>
        <v>44716</v>
      </c>
      <c r="Z335" s="22" t="str">
        <f>IFERROR(VLOOKUP(B335,REINDUKSI!$B$5:$I$1048576,8,0),"")</f>
        <v>LULUS</v>
      </c>
      <c r="AA335" s="22" t="str">
        <f t="shared" si="27"/>
        <v>TARGET</v>
      </c>
      <c r="AB335" s="17" cm="1">
        <f t="array" ref="AB335">MAX(IF(BSA!$B$5:$B$1048576='Data Training 2022'!B335,BSA!$H$5:$H$1048576))</f>
        <v>0</v>
      </c>
      <c r="AC335" s="22" t="str">
        <f>IFERROR(VLOOKUP(B335,BSA!$B$5:$I$1048576,8,0),"")</f>
        <v/>
      </c>
      <c r="AD335" s="22" t="s">
        <v>3994</v>
      </c>
      <c r="AE335" s="22"/>
      <c r="AF335" s="22"/>
      <c r="AG335" s="22" t="str">
        <f t="shared" si="28"/>
        <v>TARGET</v>
      </c>
      <c r="AH335" s="17" cm="1">
        <f t="array" ref="AH335">MAX(IF(ISOLASI!$B$5:$B$1048576='Data Training 2022'!B335,ISOLASI!$H$5:$H$1048576))</f>
        <v>44632</v>
      </c>
      <c r="AI335" s="22" t="str">
        <f>IFERROR(VLOOKUP(B335,ISOLASI!$B$5:$I$1048576,8,0),"")</f>
        <v>LULUS</v>
      </c>
      <c r="AJ335" s="22"/>
      <c r="AK335" s="17" cm="1">
        <f t="array" ref="AK335">MAX(IF('DEKAT AIR'!$B$5:$B$1048576='Data Training 2022'!B335,'DEKAT AIR'!$H$5:$H$1048576))</f>
        <v>0</v>
      </c>
      <c r="AL335" s="22" t="str">
        <f>IFERROR(VLOOKUP(B335,'DEKAT AIR'!$B$5:$I$1048576,8,0),"")</f>
        <v/>
      </c>
      <c r="AM335" s="22"/>
      <c r="AN335" s="17" cm="1">
        <f t="array" ref="AN335">MAX(IF(KETINGGIAN!$B$5:$B$1048576='Data Training 2022'!B335,KETINGGIAN!$H$5:$H$1048576))</f>
        <v>0</v>
      </c>
      <c r="AO335" s="22" t="str">
        <f>IFERROR(VLOOKUP(B335,KETINGGIAN!$B$5:$I$1048576,8,0),"")</f>
        <v/>
      </c>
      <c r="AP335" s="22"/>
      <c r="AQ335" s="22"/>
      <c r="AR335" s="22"/>
      <c r="AS335" s="22"/>
      <c r="AT335" s="17" cm="1">
        <f t="array" ref="AT335">MAX(IF(TOOLSKEEPER!$B$5:$B$1048576='Data Training 2022'!B335,TOOLSKEEPER!$H$5:$H$1048576))</f>
        <v>0</v>
      </c>
      <c r="AU335" s="22" t="str">
        <f>IFERROR(VLOOKUP(B335,TOOLSKEEPER!$B$5:$I$1048576,8,0),"")</f>
        <v/>
      </c>
    </row>
    <row r="336" spans="1:47">
      <c r="A336" s="22">
        <f t="shared" ref="A336:A399" si="29">A335+1</f>
        <v>331</v>
      </c>
      <c r="B336" s="21" t="str">
        <f t="shared" si="25"/>
        <v>80002161</v>
      </c>
      <c r="C336" s="21" t="s">
        <v>3626</v>
      </c>
      <c r="D336" s="22"/>
      <c r="E336" s="22" t="s">
        <v>4126</v>
      </c>
      <c r="F336" s="22" t="s">
        <v>1255</v>
      </c>
      <c r="G336" s="22" t="s">
        <v>830</v>
      </c>
      <c r="H336" s="22" t="s">
        <v>328</v>
      </c>
      <c r="I336" s="22" t="s">
        <v>4028</v>
      </c>
      <c r="J336" s="22"/>
      <c r="K336" s="21" t="s">
        <v>4002</v>
      </c>
      <c r="L336" s="21" t="s">
        <v>280</v>
      </c>
      <c r="M336" s="21" t="s">
        <v>4003</v>
      </c>
      <c r="N336" s="21"/>
      <c r="O336" s="17" t="str">
        <f>IFERROR(VLOOKUP(B336,POP!$B$5:$I$1048576,7,0),"")</f>
        <v/>
      </c>
      <c r="P336" s="17" t="str">
        <f>IFERROR(VLOOKUP(B336,POM!$B$5:$I$1048576,7,0),"")</f>
        <v/>
      </c>
      <c r="Q336" s="10" t="str">
        <f>IFERROR(VLOOKUP(B336,POU!$B$5:$I$1048576,7,0),"")</f>
        <v/>
      </c>
      <c r="R336" s="21" t="str">
        <f t="shared" si="26"/>
        <v/>
      </c>
      <c r="S336" s="17" t="str">
        <f>IFERROR(VLOOKUP(B336,'PEMBEKALAN POP'!$B$5:$I$1048576,7,0),"")</f>
        <v/>
      </c>
      <c r="T336" s="22" t="str">
        <f>IFERROR(VLOOKUP(B336,'PEMBEKALAN POP'!$B$5:$I$1048576,8,0),"")</f>
        <v/>
      </c>
      <c r="U336" s="21" t="s">
        <v>3994</v>
      </c>
      <c r="V336" s="17" t="e" cm="1">
        <f t="array" ref="V336">MAX(IF(INDUKSI!$B$5:$B$1048576='Data Training 2022'!B336,INDUKSI!$H$5:$H$1048576))</f>
        <v>#N/A</v>
      </c>
      <c r="W336" s="22" t="str">
        <f>IFERROR(VLOOKUP(B336,INDUKSI!$B$5:$I$1048576,8,0),"")</f>
        <v>LULUS</v>
      </c>
      <c r="X336" s="21" t="s">
        <v>3994</v>
      </c>
      <c r="Y336" s="17" cm="1">
        <f t="array" ref="Y336">MAX(IF(REINDUKSI!$B$5:$B$1048576='Data Training 2022'!B336,REINDUKSI!$H$5:$H$1048576))</f>
        <v>44567</v>
      </c>
      <c r="Z336" s="22" t="str">
        <f>IFERROR(VLOOKUP(B336,REINDUKSI!$B$5:$I$1048576,8,0),"")</f>
        <v>LULUS</v>
      </c>
      <c r="AA336" s="22" t="str">
        <f t="shared" si="27"/>
        <v>TARGET</v>
      </c>
      <c r="AB336" s="17" cm="1">
        <f t="array" ref="AB336">MAX(IF(BSA!$B$5:$B$1048576='Data Training 2022'!B336,BSA!$H$5:$H$1048576))</f>
        <v>0</v>
      </c>
      <c r="AC336" s="22" t="str">
        <f>IFERROR(VLOOKUP(B336,BSA!$B$5:$I$1048576,8,0),"")</f>
        <v/>
      </c>
      <c r="AD336" s="22" t="s">
        <v>3994</v>
      </c>
      <c r="AE336" s="22"/>
      <c r="AF336" s="22"/>
      <c r="AG336" s="22" t="str">
        <f t="shared" si="28"/>
        <v>TARGET</v>
      </c>
      <c r="AH336" s="17" cm="1">
        <f t="array" ref="AH336">MAX(IF(ISOLASI!$B$5:$B$1048576='Data Training 2022'!B336,ISOLASI!$H$5:$H$1048576))</f>
        <v>44709</v>
      </c>
      <c r="AI336" s="22" t="str">
        <f>IFERROR(VLOOKUP(B336,ISOLASI!$B$5:$I$1048576,8,0),"")</f>
        <v>LULUS</v>
      </c>
      <c r="AJ336" s="22"/>
      <c r="AK336" s="17" cm="1">
        <f t="array" ref="AK336">MAX(IF('DEKAT AIR'!$B$5:$B$1048576='Data Training 2022'!B336,'DEKAT AIR'!$H$5:$H$1048576))</f>
        <v>0</v>
      </c>
      <c r="AL336" s="22" t="str">
        <f>IFERROR(VLOOKUP(B336,'DEKAT AIR'!$B$5:$I$1048576,8,0),"")</f>
        <v/>
      </c>
      <c r="AM336" s="22"/>
      <c r="AN336" s="17" cm="1">
        <f t="array" ref="AN336">MAX(IF(KETINGGIAN!$B$5:$B$1048576='Data Training 2022'!B336,KETINGGIAN!$H$5:$H$1048576))</f>
        <v>0</v>
      </c>
      <c r="AO336" s="22" t="str">
        <f>IFERROR(VLOOKUP(B336,KETINGGIAN!$B$5:$I$1048576,8,0),"")</f>
        <v/>
      </c>
      <c r="AP336" s="22"/>
      <c r="AQ336" s="22"/>
      <c r="AR336" s="22"/>
      <c r="AS336" s="22"/>
      <c r="AT336" s="17" cm="1">
        <f t="array" ref="AT336">MAX(IF(TOOLSKEEPER!$B$5:$B$1048576='Data Training 2022'!B336,TOOLSKEEPER!$H$5:$H$1048576))</f>
        <v>0</v>
      </c>
      <c r="AU336" s="22" t="str">
        <f>IFERROR(VLOOKUP(B336,TOOLSKEEPER!$B$5:$I$1048576,8,0),"")</f>
        <v/>
      </c>
    </row>
    <row r="337" spans="1:47">
      <c r="A337" s="22">
        <f t="shared" si="29"/>
        <v>332</v>
      </c>
      <c r="B337" s="21" t="str">
        <f t="shared" si="25"/>
        <v>80002580</v>
      </c>
      <c r="C337" s="21" t="s">
        <v>3474</v>
      </c>
      <c r="D337" s="22"/>
      <c r="E337" s="22" t="s">
        <v>4127</v>
      </c>
      <c r="F337" s="22" t="s">
        <v>1255</v>
      </c>
      <c r="G337" s="22" t="s">
        <v>830</v>
      </c>
      <c r="H337" s="22" t="s">
        <v>328</v>
      </c>
      <c r="I337" s="22" t="s">
        <v>4028</v>
      </c>
      <c r="J337" s="22"/>
      <c r="K337" s="21" t="s">
        <v>4002</v>
      </c>
      <c r="L337" s="21" t="s">
        <v>280</v>
      </c>
      <c r="M337" s="21" t="s">
        <v>4003</v>
      </c>
      <c r="N337" s="21"/>
      <c r="O337" s="17" t="str">
        <f>IFERROR(VLOOKUP(B337,POP!$B$5:$I$1048576,7,0),"")</f>
        <v/>
      </c>
      <c r="P337" s="17" t="str">
        <f>IFERROR(VLOOKUP(B337,POM!$B$5:$I$1048576,7,0),"")</f>
        <v/>
      </c>
      <c r="Q337" s="10" t="str">
        <f>IFERROR(VLOOKUP(B337,POU!$B$5:$I$1048576,7,0),"")</f>
        <v/>
      </c>
      <c r="R337" s="21" t="str">
        <f t="shared" si="26"/>
        <v/>
      </c>
      <c r="S337" s="17" t="str">
        <f>IFERROR(VLOOKUP(B337,'PEMBEKALAN POP'!$B$5:$I$1048576,7,0),"")</f>
        <v/>
      </c>
      <c r="T337" s="22" t="str">
        <f>IFERROR(VLOOKUP(B337,'PEMBEKALAN POP'!$B$5:$I$1048576,8,0),"")</f>
        <v/>
      </c>
      <c r="U337" s="21" t="s">
        <v>3994</v>
      </c>
      <c r="V337" s="17" t="e" cm="1">
        <f t="array" ref="V337">MAX(IF(INDUKSI!$B$5:$B$1048576='Data Training 2022'!B337,INDUKSI!$H$5:$H$1048576))</f>
        <v>#N/A</v>
      </c>
      <c r="W337" s="22" t="str">
        <f>IFERROR(VLOOKUP(B337,INDUKSI!$B$5:$I$1048576,8,0),"")</f>
        <v>LULUS</v>
      </c>
      <c r="X337" s="21" t="s">
        <v>3994</v>
      </c>
      <c r="Y337" s="17" cm="1">
        <f t="array" ref="Y337">MAX(IF(REINDUKSI!$B$5:$B$1048576='Data Training 2022'!B337,REINDUKSI!$H$5:$H$1048576))</f>
        <v>0</v>
      </c>
      <c r="Z337" s="22" t="str">
        <f>IFERROR(VLOOKUP(B337,REINDUKSI!$B$5:$I$1048576,8,0),"")</f>
        <v/>
      </c>
      <c r="AA337" s="22" t="str">
        <f t="shared" si="27"/>
        <v>TARGET</v>
      </c>
      <c r="AB337" s="17" cm="1">
        <f t="array" ref="AB337">MAX(IF(BSA!$B$5:$B$1048576='Data Training 2022'!B337,BSA!$H$5:$H$1048576))</f>
        <v>0</v>
      </c>
      <c r="AC337" s="22" t="str">
        <f>IFERROR(VLOOKUP(B337,BSA!$B$5:$I$1048576,8,0),"")</f>
        <v/>
      </c>
      <c r="AD337" s="22" t="s">
        <v>3994</v>
      </c>
      <c r="AE337" s="22"/>
      <c r="AF337" s="22"/>
      <c r="AG337" s="22" t="str">
        <f t="shared" si="28"/>
        <v>TARGET</v>
      </c>
      <c r="AH337" s="17" cm="1">
        <f t="array" ref="AH337">MAX(IF(ISOLASI!$B$5:$B$1048576='Data Training 2022'!B337,ISOLASI!$H$5:$H$1048576))</f>
        <v>44576</v>
      </c>
      <c r="AI337" s="22" t="str">
        <f>IFERROR(VLOOKUP(B337,ISOLASI!$B$5:$I$1048576,8,0),"")</f>
        <v>LULUS</v>
      </c>
      <c r="AJ337" s="22"/>
      <c r="AK337" s="17" cm="1">
        <f t="array" ref="AK337">MAX(IF('DEKAT AIR'!$B$5:$B$1048576='Data Training 2022'!B337,'DEKAT AIR'!$H$5:$H$1048576))</f>
        <v>0</v>
      </c>
      <c r="AL337" s="22" t="str">
        <f>IFERROR(VLOOKUP(B337,'DEKAT AIR'!$B$5:$I$1048576,8,0),"")</f>
        <v/>
      </c>
      <c r="AM337" s="22"/>
      <c r="AN337" s="17" cm="1">
        <f t="array" ref="AN337">MAX(IF(KETINGGIAN!$B$5:$B$1048576='Data Training 2022'!B337,KETINGGIAN!$H$5:$H$1048576))</f>
        <v>0</v>
      </c>
      <c r="AO337" s="22" t="str">
        <f>IFERROR(VLOOKUP(B337,KETINGGIAN!$B$5:$I$1048576,8,0),"")</f>
        <v/>
      </c>
      <c r="AP337" s="22"/>
      <c r="AQ337" s="22"/>
      <c r="AR337" s="22"/>
      <c r="AS337" s="22"/>
      <c r="AT337" s="17" cm="1">
        <f t="array" ref="AT337">MAX(IF(TOOLSKEEPER!$B$5:$B$1048576='Data Training 2022'!B337,TOOLSKEEPER!$H$5:$H$1048576))</f>
        <v>0</v>
      </c>
      <c r="AU337" s="22" t="str">
        <f>IFERROR(VLOOKUP(B337,TOOLSKEEPER!$B$5:$I$1048576,8,0),"")</f>
        <v/>
      </c>
    </row>
    <row r="338" spans="1:47">
      <c r="A338" s="22">
        <f t="shared" si="29"/>
        <v>333</v>
      </c>
      <c r="B338" s="21" t="str">
        <f t="shared" si="25"/>
        <v>80002581</v>
      </c>
      <c r="C338" s="21" t="s">
        <v>2126</v>
      </c>
      <c r="D338" s="22"/>
      <c r="E338" s="22" t="s">
        <v>2127</v>
      </c>
      <c r="F338" s="22" t="s">
        <v>1255</v>
      </c>
      <c r="G338" s="22" t="s">
        <v>830</v>
      </c>
      <c r="H338" s="22" t="s">
        <v>328</v>
      </c>
      <c r="I338" s="22" t="s">
        <v>4028</v>
      </c>
      <c r="J338" s="22"/>
      <c r="K338" s="21" t="s">
        <v>4002</v>
      </c>
      <c r="L338" s="21" t="s">
        <v>280</v>
      </c>
      <c r="M338" s="21" t="s">
        <v>4003</v>
      </c>
      <c r="N338" s="21"/>
      <c r="O338" s="17" t="str">
        <f>IFERROR(VLOOKUP(B338,POP!$B$5:$I$1048576,7,0),"")</f>
        <v/>
      </c>
      <c r="P338" s="17" t="str">
        <f>IFERROR(VLOOKUP(B338,POM!$B$5:$I$1048576,7,0),"")</f>
        <v/>
      </c>
      <c r="Q338" s="10" t="str">
        <f>IFERROR(VLOOKUP(B338,POU!$B$5:$I$1048576,7,0),"")</f>
        <v/>
      </c>
      <c r="R338" s="21" t="str">
        <f t="shared" si="26"/>
        <v/>
      </c>
      <c r="S338" s="17" t="str">
        <f>IFERROR(VLOOKUP(B338,'PEMBEKALAN POP'!$B$5:$I$1048576,7,0),"")</f>
        <v/>
      </c>
      <c r="T338" s="22" t="str">
        <f>IFERROR(VLOOKUP(B338,'PEMBEKALAN POP'!$B$5:$I$1048576,8,0),"")</f>
        <v/>
      </c>
      <c r="U338" s="21" t="s">
        <v>3994</v>
      </c>
      <c r="V338" s="17" t="e" cm="1">
        <f t="array" ref="V338">MAX(IF(INDUKSI!$B$5:$B$1048576='Data Training 2022'!B338,INDUKSI!$H$5:$H$1048576))</f>
        <v>#N/A</v>
      </c>
      <c r="W338" s="22" t="str">
        <f>IFERROR(VLOOKUP(B338,INDUKSI!$B$5:$I$1048576,8,0),"")</f>
        <v>LULUS</v>
      </c>
      <c r="X338" s="21" t="s">
        <v>3994</v>
      </c>
      <c r="Y338" s="17" cm="1">
        <f t="array" ref="Y338">MAX(IF(REINDUKSI!$B$5:$B$1048576='Data Training 2022'!B338,REINDUKSI!$H$5:$H$1048576))</f>
        <v>44758</v>
      </c>
      <c r="Z338" s="22" t="str">
        <f>IFERROR(VLOOKUP(B338,REINDUKSI!$B$5:$I$1048576,8,0),"")</f>
        <v>LULUS</v>
      </c>
      <c r="AA338" s="22" t="str">
        <f t="shared" si="27"/>
        <v>TARGET</v>
      </c>
      <c r="AB338" s="17" cm="1">
        <f t="array" ref="AB338">MAX(IF(BSA!$B$5:$B$1048576='Data Training 2022'!B338,BSA!$H$5:$H$1048576))</f>
        <v>0</v>
      </c>
      <c r="AC338" s="22" t="str">
        <f>IFERROR(VLOOKUP(B338,BSA!$B$5:$I$1048576,8,0),"")</f>
        <v/>
      </c>
      <c r="AD338" s="22" t="s">
        <v>3994</v>
      </c>
      <c r="AE338" s="22"/>
      <c r="AF338" s="22"/>
      <c r="AG338" s="22" t="str">
        <f t="shared" si="28"/>
        <v>TARGET</v>
      </c>
      <c r="AH338" s="17" cm="1">
        <f t="array" ref="AH338">MAX(IF(ISOLASI!$B$5:$B$1048576='Data Training 2022'!B338,ISOLASI!$H$5:$H$1048576))</f>
        <v>44548</v>
      </c>
      <c r="AI338" s="22" t="str">
        <f>IFERROR(VLOOKUP(B338,ISOLASI!$B$5:$I$1048576,8,0),"")</f>
        <v>LULUS</v>
      </c>
      <c r="AJ338" s="22"/>
      <c r="AK338" s="17" cm="1">
        <f t="array" ref="AK338">MAX(IF('DEKAT AIR'!$B$5:$B$1048576='Data Training 2022'!B338,'DEKAT AIR'!$H$5:$H$1048576))</f>
        <v>0</v>
      </c>
      <c r="AL338" s="22" t="str">
        <f>IFERROR(VLOOKUP(B338,'DEKAT AIR'!$B$5:$I$1048576,8,0),"")</f>
        <v/>
      </c>
      <c r="AM338" s="22"/>
      <c r="AN338" s="17" cm="1">
        <f t="array" ref="AN338">MAX(IF(KETINGGIAN!$B$5:$B$1048576='Data Training 2022'!B338,KETINGGIAN!$H$5:$H$1048576))</f>
        <v>0</v>
      </c>
      <c r="AO338" s="22" t="str">
        <f>IFERROR(VLOOKUP(B338,KETINGGIAN!$B$5:$I$1048576,8,0),"")</f>
        <v/>
      </c>
      <c r="AP338" s="22"/>
      <c r="AQ338" s="22"/>
      <c r="AR338" s="22"/>
      <c r="AS338" s="22"/>
      <c r="AT338" s="17" cm="1">
        <f t="array" ref="AT338">MAX(IF(TOOLSKEEPER!$B$5:$B$1048576='Data Training 2022'!B338,TOOLSKEEPER!$H$5:$H$1048576))</f>
        <v>0</v>
      </c>
      <c r="AU338" s="22" t="str">
        <f>IFERROR(VLOOKUP(B338,TOOLSKEEPER!$B$5:$I$1048576,8,0),"")</f>
        <v/>
      </c>
    </row>
    <row r="339" spans="1:47">
      <c r="A339" s="22">
        <f t="shared" si="29"/>
        <v>334</v>
      </c>
      <c r="B339" s="21" t="str">
        <f t="shared" si="25"/>
        <v>80002584</v>
      </c>
      <c r="C339" s="21" t="s">
        <v>2444</v>
      </c>
      <c r="D339" s="22"/>
      <c r="E339" s="22" t="s">
        <v>2445</v>
      </c>
      <c r="F339" s="22" t="s">
        <v>1255</v>
      </c>
      <c r="G339" s="22" t="s">
        <v>830</v>
      </c>
      <c r="H339" s="22" t="s">
        <v>328</v>
      </c>
      <c r="I339" s="22" t="s">
        <v>4028</v>
      </c>
      <c r="J339" s="22"/>
      <c r="K339" s="21" t="s">
        <v>4002</v>
      </c>
      <c r="L339" s="21" t="s">
        <v>280</v>
      </c>
      <c r="M339" s="21" t="s">
        <v>4003</v>
      </c>
      <c r="N339" s="21"/>
      <c r="O339" s="17" t="str">
        <f>IFERROR(VLOOKUP(B339,POP!$B$5:$I$1048576,7,0),"")</f>
        <v/>
      </c>
      <c r="P339" s="17" t="str">
        <f>IFERROR(VLOOKUP(B339,POM!$B$5:$I$1048576,7,0),"")</f>
        <v/>
      </c>
      <c r="Q339" s="10" t="str">
        <f>IFERROR(VLOOKUP(B339,POU!$B$5:$I$1048576,7,0),"")</f>
        <v/>
      </c>
      <c r="R339" s="21" t="str">
        <f t="shared" si="26"/>
        <v/>
      </c>
      <c r="S339" s="17" t="str">
        <f>IFERROR(VLOOKUP(B339,'PEMBEKALAN POP'!$B$5:$I$1048576,7,0),"")</f>
        <v/>
      </c>
      <c r="T339" s="22" t="str">
        <f>IFERROR(VLOOKUP(B339,'PEMBEKALAN POP'!$B$5:$I$1048576,8,0),"")</f>
        <v/>
      </c>
      <c r="U339" s="21" t="s">
        <v>3994</v>
      </c>
      <c r="V339" s="17" t="e" cm="1">
        <f t="array" ref="V339">MAX(IF(INDUKSI!$B$5:$B$1048576='Data Training 2022'!B339,INDUKSI!$H$5:$H$1048576))</f>
        <v>#N/A</v>
      </c>
      <c r="W339" s="22" t="str">
        <f>IFERROR(VLOOKUP(B339,INDUKSI!$B$5:$I$1048576,8,0),"")</f>
        <v>LULUS</v>
      </c>
      <c r="X339" s="21" t="s">
        <v>3994</v>
      </c>
      <c r="Y339" s="17" cm="1">
        <f t="array" ref="Y339">MAX(IF(REINDUKSI!$B$5:$B$1048576='Data Training 2022'!B339,REINDUKSI!$H$5:$H$1048576))</f>
        <v>0</v>
      </c>
      <c r="Z339" s="22" t="str">
        <f>IFERROR(VLOOKUP(B339,REINDUKSI!$B$5:$I$1048576,8,0),"")</f>
        <v/>
      </c>
      <c r="AA339" s="22" t="str">
        <f t="shared" si="27"/>
        <v>TARGET</v>
      </c>
      <c r="AB339" s="17" cm="1">
        <f t="array" ref="AB339">MAX(IF(BSA!$B$5:$B$1048576='Data Training 2022'!B339,BSA!$H$5:$H$1048576))</f>
        <v>0</v>
      </c>
      <c r="AC339" s="22" t="str">
        <f>IFERROR(VLOOKUP(B339,BSA!$B$5:$I$1048576,8,0),"")</f>
        <v/>
      </c>
      <c r="AD339" s="22" t="s">
        <v>3994</v>
      </c>
      <c r="AE339" s="22"/>
      <c r="AF339" s="22"/>
      <c r="AG339" s="22" t="str">
        <f t="shared" si="28"/>
        <v>TARGET</v>
      </c>
      <c r="AH339" s="17" cm="1">
        <f t="array" ref="AH339">MAX(IF(ISOLASI!$B$5:$B$1048576='Data Training 2022'!B339,ISOLASI!$H$5:$H$1048576))</f>
        <v>44548</v>
      </c>
      <c r="AI339" s="22" t="str">
        <f>IFERROR(VLOOKUP(B339,ISOLASI!$B$5:$I$1048576,8,0),"")</f>
        <v>LULUS</v>
      </c>
      <c r="AJ339" s="22"/>
      <c r="AK339" s="17" cm="1">
        <f t="array" ref="AK339">MAX(IF('DEKAT AIR'!$B$5:$B$1048576='Data Training 2022'!B339,'DEKAT AIR'!$H$5:$H$1048576))</f>
        <v>0</v>
      </c>
      <c r="AL339" s="22" t="str">
        <f>IFERROR(VLOOKUP(B339,'DEKAT AIR'!$B$5:$I$1048576,8,0),"")</f>
        <v/>
      </c>
      <c r="AM339" s="22"/>
      <c r="AN339" s="17" cm="1">
        <f t="array" ref="AN339">MAX(IF(KETINGGIAN!$B$5:$B$1048576='Data Training 2022'!B339,KETINGGIAN!$H$5:$H$1048576))</f>
        <v>0</v>
      </c>
      <c r="AO339" s="22" t="str">
        <f>IFERROR(VLOOKUP(B339,KETINGGIAN!$B$5:$I$1048576,8,0),"")</f>
        <v/>
      </c>
      <c r="AP339" s="22"/>
      <c r="AQ339" s="22"/>
      <c r="AR339" s="22"/>
      <c r="AS339" s="22"/>
      <c r="AT339" s="17" cm="1">
        <f t="array" ref="AT339">MAX(IF(TOOLSKEEPER!$B$5:$B$1048576='Data Training 2022'!B339,TOOLSKEEPER!$H$5:$H$1048576))</f>
        <v>0</v>
      </c>
      <c r="AU339" s="22" t="str">
        <f>IFERROR(VLOOKUP(B339,TOOLSKEEPER!$B$5:$I$1048576,8,0),"")</f>
        <v/>
      </c>
    </row>
    <row r="340" spans="1:47">
      <c r="A340" s="22">
        <f t="shared" si="29"/>
        <v>335</v>
      </c>
      <c r="B340" s="21" t="str">
        <f t="shared" si="25"/>
        <v>80002599</v>
      </c>
      <c r="C340" s="21" t="s">
        <v>3042</v>
      </c>
      <c r="D340" s="22"/>
      <c r="E340" s="22" t="s">
        <v>3043</v>
      </c>
      <c r="F340" s="22" t="s">
        <v>1255</v>
      </c>
      <c r="G340" s="22" t="s">
        <v>830</v>
      </c>
      <c r="H340" s="22" t="s">
        <v>328</v>
      </c>
      <c r="I340" s="22" t="s">
        <v>4028</v>
      </c>
      <c r="J340" s="22"/>
      <c r="K340" s="21" t="s">
        <v>4002</v>
      </c>
      <c r="L340" s="21" t="s">
        <v>280</v>
      </c>
      <c r="M340" s="21" t="s">
        <v>4003</v>
      </c>
      <c r="N340" s="21"/>
      <c r="O340" s="17" t="str">
        <f>IFERROR(VLOOKUP(B340,POP!$B$5:$I$1048576,7,0),"")</f>
        <v/>
      </c>
      <c r="P340" s="17" t="str">
        <f>IFERROR(VLOOKUP(B340,POM!$B$5:$I$1048576,7,0),"")</f>
        <v/>
      </c>
      <c r="Q340" s="10" t="str">
        <f>IFERROR(VLOOKUP(B340,POU!$B$5:$I$1048576,7,0),"")</f>
        <v/>
      </c>
      <c r="R340" s="21" t="str">
        <f t="shared" si="26"/>
        <v/>
      </c>
      <c r="S340" s="17" t="str">
        <f>IFERROR(VLOOKUP(B340,'PEMBEKALAN POP'!$B$5:$I$1048576,7,0),"")</f>
        <v/>
      </c>
      <c r="T340" s="22" t="str">
        <f>IFERROR(VLOOKUP(B340,'PEMBEKALAN POP'!$B$5:$I$1048576,8,0),"")</f>
        <v/>
      </c>
      <c r="U340" s="21" t="s">
        <v>3994</v>
      </c>
      <c r="V340" s="17" t="e" cm="1">
        <f t="array" ref="V340">MAX(IF(INDUKSI!$B$5:$B$1048576='Data Training 2022'!B340,INDUKSI!$H$5:$H$1048576))</f>
        <v>#N/A</v>
      </c>
      <c r="W340" s="22" t="str">
        <f>IFERROR(VLOOKUP(B340,INDUKSI!$B$5:$I$1048576,8,0),"")</f>
        <v>LULUS</v>
      </c>
      <c r="X340" s="21" t="s">
        <v>3994</v>
      </c>
      <c r="Y340" s="17" cm="1">
        <f t="array" ref="Y340">MAX(IF(REINDUKSI!$B$5:$B$1048576='Data Training 2022'!B340,REINDUKSI!$H$5:$H$1048576))</f>
        <v>44756</v>
      </c>
      <c r="Z340" s="22" t="str">
        <f>IFERROR(VLOOKUP(B340,REINDUKSI!$B$5:$I$1048576,8,0),"")</f>
        <v>LULUS</v>
      </c>
      <c r="AA340" s="22" t="str">
        <f t="shared" si="27"/>
        <v>TARGET</v>
      </c>
      <c r="AB340" s="17" cm="1">
        <f t="array" ref="AB340">MAX(IF(BSA!$B$5:$B$1048576='Data Training 2022'!B340,BSA!$H$5:$H$1048576))</f>
        <v>0</v>
      </c>
      <c r="AC340" s="22" t="str">
        <f>IFERROR(VLOOKUP(B340,BSA!$B$5:$I$1048576,8,0),"")</f>
        <v/>
      </c>
      <c r="AD340" s="22" t="s">
        <v>3994</v>
      </c>
      <c r="AE340" s="22"/>
      <c r="AF340" s="22"/>
      <c r="AG340" s="22" t="str">
        <f t="shared" si="28"/>
        <v>TARGET</v>
      </c>
      <c r="AH340" s="17" cm="1">
        <f t="array" ref="AH340">MAX(IF(ISOLASI!$B$5:$B$1048576='Data Training 2022'!B340,ISOLASI!$H$5:$H$1048576))</f>
        <v>0</v>
      </c>
      <c r="AI340" s="22" t="str">
        <f>IFERROR(VLOOKUP(B340,ISOLASI!$B$5:$I$1048576,8,0),"")</f>
        <v/>
      </c>
      <c r="AJ340" s="22"/>
      <c r="AK340" s="17" cm="1">
        <f t="array" ref="AK340">MAX(IF('DEKAT AIR'!$B$5:$B$1048576='Data Training 2022'!B340,'DEKAT AIR'!$H$5:$H$1048576))</f>
        <v>0</v>
      </c>
      <c r="AL340" s="22" t="str">
        <f>IFERROR(VLOOKUP(B340,'DEKAT AIR'!$B$5:$I$1048576,8,0),"")</f>
        <v/>
      </c>
      <c r="AM340" s="22"/>
      <c r="AN340" s="17" cm="1">
        <f t="array" ref="AN340">MAX(IF(KETINGGIAN!$B$5:$B$1048576='Data Training 2022'!B340,KETINGGIAN!$H$5:$H$1048576))</f>
        <v>0</v>
      </c>
      <c r="AO340" s="22" t="str">
        <f>IFERROR(VLOOKUP(B340,KETINGGIAN!$B$5:$I$1048576,8,0),"")</f>
        <v/>
      </c>
      <c r="AP340" s="22"/>
      <c r="AQ340" s="22"/>
      <c r="AR340" s="22"/>
      <c r="AS340" s="22"/>
      <c r="AT340" s="17" cm="1">
        <f t="array" ref="AT340">MAX(IF(TOOLSKEEPER!$B$5:$B$1048576='Data Training 2022'!B340,TOOLSKEEPER!$H$5:$H$1048576))</f>
        <v>0</v>
      </c>
      <c r="AU340" s="22" t="str">
        <f>IFERROR(VLOOKUP(B340,TOOLSKEEPER!$B$5:$I$1048576,8,0),"")</f>
        <v/>
      </c>
    </row>
    <row r="341" spans="1:47">
      <c r="A341" s="22">
        <f t="shared" si="29"/>
        <v>336</v>
      </c>
      <c r="B341" s="21" t="str">
        <f t="shared" si="25"/>
        <v>80002765</v>
      </c>
      <c r="C341" s="21" t="s">
        <v>3542</v>
      </c>
      <c r="D341" s="22"/>
      <c r="E341" s="22" t="s">
        <v>3543</v>
      </c>
      <c r="F341" s="22" t="s">
        <v>1255</v>
      </c>
      <c r="G341" s="22" t="s">
        <v>830</v>
      </c>
      <c r="H341" s="22" t="s">
        <v>328</v>
      </c>
      <c r="I341" s="22" t="s">
        <v>4028</v>
      </c>
      <c r="J341" s="22"/>
      <c r="K341" s="21" t="s">
        <v>4002</v>
      </c>
      <c r="L341" s="21" t="s">
        <v>280</v>
      </c>
      <c r="M341" s="21" t="s">
        <v>4003</v>
      </c>
      <c r="N341" s="21"/>
      <c r="O341" s="17" t="str">
        <f>IFERROR(VLOOKUP(B341,POP!$B$5:$I$1048576,7,0),"")</f>
        <v/>
      </c>
      <c r="P341" s="17" t="str">
        <f>IFERROR(VLOOKUP(B341,POM!$B$5:$I$1048576,7,0),"")</f>
        <v/>
      </c>
      <c r="Q341" s="10" t="str">
        <f>IFERROR(VLOOKUP(B341,POU!$B$5:$I$1048576,7,0),"")</f>
        <v/>
      </c>
      <c r="R341" s="21" t="str">
        <f t="shared" si="26"/>
        <v/>
      </c>
      <c r="S341" s="17" t="str">
        <f>IFERROR(VLOOKUP(B341,'PEMBEKALAN POP'!$B$5:$I$1048576,7,0),"")</f>
        <v/>
      </c>
      <c r="T341" s="22" t="str">
        <f>IFERROR(VLOOKUP(B341,'PEMBEKALAN POP'!$B$5:$I$1048576,8,0),"")</f>
        <v/>
      </c>
      <c r="U341" s="21" t="s">
        <v>3994</v>
      </c>
      <c r="V341" s="17" t="e" cm="1">
        <f t="array" ref="V341">MAX(IF(INDUKSI!$B$5:$B$1048576='Data Training 2022'!B341,INDUKSI!$H$5:$H$1048576))</f>
        <v>#N/A</v>
      </c>
      <c r="W341" s="22" t="str">
        <f>IFERROR(VLOOKUP(B341,INDUKSI!$B$5:$I$1048576,8,0),"")</f>
        <v>LULUS</v>
      </c>
      <c r="X341" s="21" t="s">
        <v>3994</v>
      </c>
      <c r="Y341" s="17" cm="1">
        <f t="array" ref="Y341">MAX(IF(REINDUKSI!$B$5:$B$1048576='Data Training 2022'!B341,REINDUKSI!$H$5:$H$1048576))</f>
        <v>44761</v>
      </c>
      <c r="Z341" s="22" t="str">
        <f>IFERROR(VLOOKUP(B341,REINDUKSI!$B$5:$I$1048576,8,0),"")</f>
        <v>LULUS</v>
      </c>
      <c r="AA341" s="22" t="str">
        <f t="shared" si="27"/>
        <v>TARGET</v>
      </c>
      <c r="AB341" s="17" cm="1">
        <f t="array" ref="AB341">MAX(IF(BSA!$B$5:$B$1048576='Data Training 2022'!B341,BSA!$H$5:$H$1048576))</f>
        <v>0</v>
      </c>
      <c r="AC341" s="22" t="str">
        <f>IFERROR(VLOOKUP(B341,BSA!$B$5:$I$1048576,8,0),"")</f>
        <v/>
      </c>
      <c r="AD341" s="22" t="s">
        <v>3994</v>
      </c>
      <c r="AE341" s="22"/>
      <c r="AF341" s="22"/>
      <c r="AG341" s="22" t="str">
        <f t="shared" si="28"/>
        <v>TARGET</v>
      </c>
      <c r="AH341" s="17" cm="1">
        <f t="array" ref="AH341">MAX(IF(ISOLASI!$B$5:$B$1048576='Data Training 2022'!B341,ISOLASI!$H$5:$H$1048576))</f>
        <v>0</v>
      </c>
      <c r="AI341" s="22" t="str">
        <f>IFERROR(VLOOKUP(B341,ISOLASI!$B$5:$I$1048576,8,0),"")</f>
        <v/>
      </c>
      <c r="AJ341" s="22"/>
      <c r="AK341" s="17" cm="1">
        <f t="array" ref="AK341">MAX(IF('DEKAT AIR'!$B$5:$B$1048576='Data Training 2022'!B341,'DEKAT AIR'!$H$5:$H$1048576))</f>
        <v>0</v>
      </c>
      <c r="AL341" s="22" t="str">
        <f>IFERROR(VLOOKUP(B341,'DEKAT AIR'!$B$5:$I$1048576,8,0),"")</f>
        <v/>
      </c>
      <c r="AM341" s="22"/>
      <c r="AN341" s="17" cm="1">
        <f t="array" ref="AN341">MAX(IF(KETINGGIAN!$B$5:$B$1048576='Data Training 2022'!B341,KETINGGIAN!$H$5:$H$1048576))</f>
        <v>0</v>
      </c>
      <c r="AO341" s="22" t="str">
        <f>IFERROR(VLOOKUP(B341,KETINGGIAN!$B$5:$I$1048576,8,0),"")</f>
        <v/>
      </c>
      <c r="AP341" s="22"/>
      <c r="AQ341" s="22"/>
      <c r="AR341" s="22"/>
      <c r="AS341" s="22"/>
      <c r="AT341" s="17" cm="1">
        <f t="array" ref="AT341">MAX(IF(TOOLSKEEPER!$B$5:$B$1048576='Data Training 2022'!B341,TOOLSKEEPER!$H$5:$H$1048576))</f>
        <v>0</v>
      </c>
      <c r="AU341" s="22" t="str">
        <f>IFERROR(VLOOKUP(B341,TOOLSKEEPER!$B$5:$I$1048576,8,0),"")</f>
        <v/>
      </c>
    </row>
    <row r="342" spans="1:47">
      <c r="A342" s="22">
        <f t="shared" si="29"/>
        <v>337</v>
      </c>
      <c r="B342" s="21" t="str">
        <f t="shared" si="25"/>
        <v>80002775</v>
      </c>
      <c r="C342" s="21" t="s">
        <v>2167</v>
      </c>
      <c r="D342" s="22"/>
      <c r="E342" s="22" t="s">
        <v>2168</v>
      </c>
      <c r="F342" s="22" t="s">
        <v>1255</v>
      </c>
      <c r="G342" s="22" t="s">
        <v>830</v>
      </c>
      <c r="H342" s="22" t="s">
        <v>328</v>
      </c>
      <c r="I342" s="22" t="s">
        <v>4024</v>
      </c>
      <c r="J342" s="22"/>
      <c r="K342" s="21" t="s">
        <v>4002</v>
      </c>
      <c r="L342" s="21" t="s">
        <v>280</v>
      </c>
      <c r="M342" s="21" t="s">
        <v>4003</v>
      </c>
      <c r="N342" s="21"/>
      <c r="O342" s="17" t="str">
        <f>IFERROR(VLOOKUP(B342,POP!$B$5:$I$1048576,7,0),"")</f>
        <v/>
      </c>
      <c r="P342" s="17" t="str">
        <f>IFERROR(VLOOKUP(B342,POM!$B$5:$I$1048576,7,0),"")</f>
        <v/>
      </c>
      <c r="Q342" s="10" t="str">
        <f>IFERROR(VLOOKUP(B342,POU!$B$5:$I$1048576,7,0),"")</f>
        <v/>
      </c>
      <c r="R342" s="21" t="str">
        <f t="shared" si="26"/>
        <v/>
      </c>
      <c r="S342" s="17" t="str">
        <f>IFERROR(VLOOKUP(B342,'PEMBEKALAN POP'!$B$5:$I$1048576,7,0),"")</f>
        <v/>
      </c>
      <c r="T342" s="22" t="str">
        <f>IFERROR(VLOOKUP(B342,'PEMBEKALAN POP'!$B$5:$I$1048576,8,0),"")</f>
        <v/>
      </c>
      <c r="U342" s="21" t="s">
        <v>3994</v>
      </c>
      <c r="V342" s="17" t="e" cm="1">
        <f t="array" ref="V342">MAX(IF(INDUKSI!$B$5:$B$1048576='Data Training 2022'!B342,INDUKSI!$H$5:$H$1048576))</f>
        <v>#N/A</v>
      </c>
      <c r="W342" s="22" t="str">
        <f>IFERROR(VLOOKUP(B342,INDUKSI!$B$5:$I$1048576,8,0),"")</f>
        <v>LULUS</v>
      </c>
      <c r="X342" s="21" t="s">
        <v>3994</v>
      </c>
      <c r="Y342" s="17" cm="1">
        <f t="array" ref="Y342">MAX(IF(REINDUKSI!$B$5:$B$1048576='Data Training 2022'!B342,REINDUKSI!$H$5:$H$1048576))</f>
        <v>44768</v>
      </c>
      <c r="Z342" s="22" t="str">
        <f>IFERROR(VLOOKUP(B342,REINDUKSI!$B$5:$I$1048576,8,0),"")</f>
        <v>LULUS</v>
      </c>
      <c r="AA342" s="22" t="str">
        <f t="shared" si="27"/>
        <v>TARGET</v>
      </c>
      <c r="AB342" s="17" cm="1">
        <f t="array" ref="AB342">MAX(IF(BSA!$B$5:$B$1048576='Data Training 2022'!B342,BSA!$H$5:$H$1048576))</f>
        <v>0</v>
      </c>
      <c r="AC342" s="22" t="str">
        <f>IFERROR(VLOOKUP(B342,BSA!$B$5:$I$1048576,8,0),"")</f>
        <v/>
      </c>
      <c r="AD342" s="22" t="s">
        <v>3994</v>
      </c>
      <c r="AE342" s="22"/>
      <c r="AF342" s="22"/>
      <c r="AG342" s="22" t="str">
        <f t="shared" si="28"/>
        <v>TARGET</v>
      </c>
      <c r="AH342" s="17" cm="1">
        <f t="array" ref="AH342">MAX(IF(ISOLASI!$B$5:$B$1048576='Data Training 2022'!B342,ISOLASI!$H$5:$H$1048576))</f>
        <v>0</v>
      </c>
      <c r="AI342" s="22" t="str">
        <f>IFERROR(VLOOKUP(B342,ISOLASI!$B$5:$I$1048576,8,0),"")</f>
        <v/>
      </c>
      <c r="AJ342" s="22"/>
      <c r="AK342" s="17" cm="1">
        <f t="array" ref="AK342">MAX(IF('DEKAT AIR'!$B$5:$B$1048576='Data Training 2022'!B342,'DEKAT AIR'!$H$5:$H$1048576))</f>
        <v>0</v>
      </c>
      <c r="AL342" s="22" t="str">
        <f>IFERROR(VLOOKUP(B342,'DEKAT AIR'!$B$5:$I$1048576,8,0),"")</f>
        <v/>
      </c>
      <c r="AM342" s="22"/>
      <c r="AN342" s="17" cm="1">
        <f t="array" ref="AN342">MAX(IF(KETINGGIAN!$B$5:$B$1048576='Data Training 2022'!B342,KETINGGIAN!$H$5:$H$1048576))</f>
        <v>0</v>
      </c>
      <c r="AO342" s="22" t="str">
        <f>IFERROR(VLOOKUP(B342,KETINGGIAN!$B$5:$I$1048576,8,0),"")</f>
        <v/>
      </c>
      <c r="AP342" s="22"/>
      <c r="AQ342" s="22"/>
      <c r="AR342" s="22"/>
      <c r="AS342" s="22"/>
      <c r="AT342" s="17" cm="1">
        <f t="array" ref="AT342">MAX(IF(TOOLSKEEPER!$B$5:$B$1048576='Data Training 2022'!B342,TOOLSKEEPER!$H$5:$H$1048576))</f>
        <v>0</v>
      </c>
      <c r="AU342" s="22" t="str">
        <f>IFERROR(VLOOKUP(B342,TOOLSKEEPER!$B$5:$I$1048576,8,0),"")</f>
        <v/>
      </c>
    </row>
    <row r="343" spans="1:47">
      <c r="A343" s="22">
        <f t="shared" si="29"/>
        <v>338</v>
      </c>
      <c r="B343" s="21" t="str">
        <f t="shared" si="25"/>
        <v>80002776</v>
      </c>
      <c r="C343" s="21" t="s">
        <v>2165</v>
      </c>
      <c r="D343" s="22"/>
      <c r="E343" s="22" t="s">
        <v>2166</v>
      </c>
      <c r="F343" s="22" t="s">
        <v>1255</v>
      </c>
      <c r="G343" s="22" t="s">
        <v>830</v>
      </c>
      <c r="H343" s="22" t="s">
        <v>328</v>
      </c>
      <c r="I343" s="22" t="s">
        <v>4024</v>
      </c>
      <c r="J343" s="22"/>
      <c r="K343" s="21" t="s">
        <v>4002</v>
      </c>
      <c r="L343" s="21" t="s">
        <v>280</v>
      </c>
      <c r="M343" s="21" t="s">
        <v>4003</v>
      </c>
      <c r="N343" s="21"/>
      <c r="O343" s="17" t="str">
        <f>IFERROR(VLOOKUP(B343,POP!$B$5:$I$1048576,7,0),"")</f>
        <v/>
      </c>
      <c r="P343" s="17" t="str">
        <f>IFERROR(VLOOKUP(B343,POM!$B$5:$I$1048576,7,0),"")</f>
        <v/>
      </c>
      <c r="Q343" s="10" t="str">
        <f>IFERROR(VLOOKUP(B343,POU!$B$5:$I$1048576,7,0),"")</f>
        <v/>
      </c>
      <c r="R343" s="21" t="str">
        <f t="shared" si="26"/>
        <v/>
      </c>
      <c r="S343" s="17" t="str">
        <f>IFERROR(VLOOKUP(B343,'PEMBEKALAN POP'!$B$5:$I$1048576,7,0),"")</f>
        <v/>
      </c>
      <c r="T343" s="22" t="str">
        <f>IFERROR(VLOOKUP(B343,'PEMBEKALAN POP'!$B$5:$I$1048576,8,0),"")</f>
        <v/>
      </c>
      <c r="U343" s="21" t="s">
        <v>3994</v>
      </c>
      <c r="V343" s="17" t="e" cm="1">
        <f t="array" ref="V343">MAX(IF(INDUKSI!$B$5:$B$1048576='Data Training 2022'!B343,INDUKSI!$H$5:$H$1048576))</f>
        <v>#N/A</v>
      </c>
      <c r="W343" s="22" t="str">
        <f>IFERROR(VLOOKUP(B343,INDUKSI!$B$5:$I$1048576,8,0),"")</f>
        <v>LULUS</v>
      </c>
      <c r="X343" s="21" t="s">
        <v>3994</v>
      </c>
      <c r="Y343" s="17" cm="1">
        <f t="array" ref="Y343">MAX(IF(REINDUKSI!$B$5:$B$1048576='Data Training 2022'!B343,REINDUKSI!$H$5:$H$1048576))</f>
        <v>44716</v>
      </c>
      <c r="Z343" s="22" t="str">
        <f>IFERROR(VLOOKUP(B343,REINDUKSI!$B$5:$I$1048576,8,0),"")</f>
        <v>LULUS</v>
      </c>
      <c r="AA343" s="22" t="str">
        <f t="shared" si="27"/>
        <v>TARGET</v>
      </c>
      <c r="AB343" s="17" cm="1">
        <f t="array" ref="AB343">MAX(IF(BSA!$B$5:$B$1048576='Data Training 2022'!B343,BSA!$H$5:$H$1048576))</f>
        <v>0</v>
      </c>
      <c r="AC343" s="22" t="str">
        <f>IFERROR(VLOOKUP(B343,BSA!$B$5:$I$1048576,8,0),"")</f>
        <v/>
      </c>
      <c r="AD343" s="22" t="s">
        <v>3994</v>
      </c>
      <c r="AE343" s="22"/>
      <c r="AF343" s="22"/>
      <c r="AG343" s="22" t="str">
        <f t="shared" si="28"/>
        <v>TARGET</v>
      </c>
      <c r="AH343" s="17" cm="1">
        <f t="array" ref="AH343">MAX(IF(ISOLASI!$B$5:$B$1048576='Data Training 2022'!B343,ISOLASI!$H$5:$H$1048576))</f>
        <v>0</v>
      </c>
      <c r="AI343" s="22" t="str">
        <f>IFERROR(VLOOKUP(B343,ISOLASI!$B$5:$I$1048576,8,0),"")</f>
        <v/>
      </c>
      <c r="AJ343" s="22"/>
      <c r="AK343" s="17" cm="1">
        <f t="array" ref="AK343">MAX(IF('DEKAT AIR'!$B$5:$B$1048576='Data Training 2022'!B343,'DEKAT AIR'!$H$5:$H$1048576))</f>
        <v>0</v>
      </c>
      <c r="AL343" s="22" t="str">
        <f>IFERROR(VLOOKUP(B343,'DEKAT AIR'!$B$5:$I$1048576,8,0),"")</f>
        <v/>
      </c>
      <c r="AM343" s="22"/>
      <c r="AN343" s="17" cm="1">
        <f t="array" ref="AN343">MAX(IF(KETINGGIAN!$B$5:$B$1048576='Data Training 2022'!B343,KETINGGIAN!$H$5:$H$1048576))</f>
        <v>0</v>
      </c>
      <c r="AO343" s="22" t="str">
        <f>IFERROR(VLOOKUP(B343,KETINGGIAN!$B$5:$I$1048576,8,0),"")</f>
        <v/>
      </c>
      <c r="AP343" s="22"/>
      <c r="AQ343" s="22"/>
      <c r="AR343" s="22"/>
      <c r="AS343" s="22"/>
      <c r="AT343" s="17" cm="1">
        <f t="array" ref="AT343">MAX(IF(TOOLSKEEPER!$B$5:$B$1048576='Data Training 2022'!B343,TOOLSKEEPER!$H$5:$H$1048576))</f>
        <v>0</v>
      </c>
      <c r="AU343" s="22" t="str">
        <f>IFERROR(VLOOKUP(B343,TOOLSKEEPER!$B$5:$I$1048576,8,0),"")</f>
        <v/>
      </c>
    </row>
    <row r="344" spans="1:47">
      <c r="A344" s="22">
        <f t="shared" si="29"/>
        <v>339</v>
      </c>
      <c r="B344" s="21" t="str">
        <f t="shared" si="25"/>
        <v>80002777</v>
      </c>
      <c r="C344" s="21" t="s">
        <v>2162</v>
      </c>
      <c r="D344" s="22"/>
      <c r="E344" s="22" t="s">
        <v>2163</v>
      </c>
      <c r="F344" s="22" t="s">
        <v>1255</v>
      </c>
      <c r="G344" s="22" t="s">
        <v>830</v>
      </c>
      <c r="H344" s="22" t="s">
        <v>328</v>
      </c>
      <c r="I344" s="22" t="s">
        <v>4024</v>
      </c>
      <c r="J344" s="22"/>
      <c r="K344" s="21" t="s">
        <v>4002</v>
      </c>
      <c r="L344" s="21" t="s">
        <v>280</v>
      </c>
      <c r="M344" s="21" t="s">
        <v>4003</v>
      </c>
      <c r="N344" s="21"/>
      <c r="O344" s="17" t="str">
        <f>IFERROR(VLOOKUP(B344,POP!$B$5:$I$1048576,7,0),"")</f>
        <v/>
      </c>
      <c r="P344" s="17" t="str">
        <f>IFERROR(VLOOKUP(B344,POM!$B$5:$I$1048576,7,0),"")</f>
        <v/>
      </c>
      <c r="Q344" s="10" t="str">
        <f>IFERROR(VLOOKUP(B344,POU!$B$5:$I$1048576,7,0),"")</f>
        <v/>
      </c>
      <c r="R344" s="21" t="str">
        <f t="shared" si="26"/>
        <v/>
      </c>
      <c r="S344" s="17" t="str">
        <f>IFERROR(VLOOKUP(B344,'PEMBEKALAN POP'!$B$5:$I$1048576,7,0),"")</f>
        <v/>
      </c>
      <c r="T344" s="22" t="str">
        <f>IFERROR(VLOOKUP(B344,'PEMBEKALAN POP'!$B$5:$I$1048576,8,0),"")</f>
        <v/>
      </c>
      <c r="U344" s="21" t="s">
        <v>3994</v>
      </c>
      <c r="V344" s="17" t="e" cm="1">
        <f t="array" ref="V344">MAX(IF(INDUKSI!$B$5:$B$1048576='Data Training 2022'!B344,INDUKSI!$H$5:$H$1048576))</f>
        <v>#N/A</v>
      </c>
      <c r="W344" s="22" t="str">
        <f>IFERROR(VLOOKUP(B344,INDUKSI!$B$5:$I$1048576,8,0),"")</f>
        <v>LULUS</v>
      </c>
      <c r="X344" s="21" t="s">
        <v>3994</v>
      </c>
      <c r="Y344" s="17" cm="1">
        <f t="array" ref="Y344">MAX(IF(REINDUKSI!$B$5:$B$1048576='Data Training 2022'!B344,REINDUKSI!$H$5:$H$1048576))</f>
        <v>44707</v>
      </c>
      <c r="Z344" s="22" t="str">
        <f>IFERROR(VLOOKUP(B344,REINDUKSI!$B$5:$I$1048576,8,0),"")</f>
        <v>LULUS</v>
      </c>
      <c r="AA344" s="22" t="str">
        <f t="shared" si="27"/>
        <v>TARGET</v>
      </c>
      <c r="AB344" s="17" cm="1">
        <f t="array" ref="AB344">MAX(IF(BSA!$B$5:$B$1048576='Data Training 2022'!B344,BSA!$H$5:$H$1048576))</f>
        <v>0</v>
      </c>
      <c r="AC344" s="22" t="str">
        <f>IFERROR(VLOOKUP(B344,BSA!$B$5:$I$1048576,8,0),"")</f>
        <v/>
      </c>
      <c r="AD344" s="22" t="s">
        <v>3994</v>
      </c>
      <c r="AE344" s="22"/>
      <c r="AF344" s="22"/>
      <c r="AG344" s="22" t="str">
        <f t="shared" si="28"/>
        <v>TARGET</v>
      </c>
      <c r="AH344" s="17" cm="1">
        <f t="array" ref="AH344">MAX(IF(ISOLASI!$B$5:$B$1048576='Data Training 2022'!B344,ISOLASI!$H$5:$H$1048576))</f>
        <v>0</v>
      </c>
      <c r="AI344" s="22" t="str">
        <f>IFERROR(VLOOKUP(B344,ISOLASI!$B$5:$I$1048576,8,0),"")</f>
        <v/>
      </c>
      <c r="AJ344" s="22"/>
      <c r="AK344" s="17" cm="1">
        <f t="array" ref="AK344">MAX(IF('DEKAT AIR'!$B$5:$B$1048576='Data Training 2022'!B344,'DEKAT AIR'!$H$5:$H$1048576))</f>
        <v>0</v>
      </c>
      <c r="AL344" s="22" t="str">
        <f>IFERROR(VLOOKUP(B344,'DEKAT AIR'!$B$5:$I$1048576,8,0),"")</f>
        <v/>
      </c>
      <c r="AM344" s="22"/>
      <c r="AN344" s="17" cm="1">
        <f t="array" ref="AN344">MAX(IF(KETINGGIAN!$B$5:$B$1048576='Data Training 2022'!B344,KETINGGIAN!$H$5:$H$1048576))</f>
        <v>0</v>
      </c>
      <c r="AO344" s="22" t="str">
        <f>IFERROR(VLOOKUP(B344,KETINGGIAN!$B$5:$I$1048576,8,0),"")</f>
        <v/>
      </c>
      <c r="AP344" s="22"/>
      <c r="AQ344" s="22"/>
      <c r="AR344" s="22"/>
      <c r="AS344" s="22"/>
      <c r="AT344" s="17" cm="1">
        <f t="array" ref="AT344">MAX(IF(TOOLSKEEPER!$B$5:$B$1048576='Data Training 2022'!B344,TOOLSKEEPER!$H$5:$H$1048576))</f>
        <v>0</v>
      </c>
      <c r="AU344" s="22" t="str">
        <f>IFERROR(VLOOKUP(B344,TOOLSKEEPER!$B$5:$I$1048576,8,0),"")</f>
        <v/>
      </c>
    </row>
    <row r="345" spans="1:47">
      <c r="A345" s="22">
        <f t="shared" si="29"/>
        <v>340</v>
      </c>
      <c r="B345" s="21" t="str">
        <f t="shared" ref="B345:B408" si="30">TEXT(C345,"00000000")</f>
        <v>80002778</v>
      </c>
      <c r="C345" s="21" t="s">
        <v>2156</v>
      </c>
      <c r="D345" s="22"/>
      <c r="E345" s="22" t="s">
        <v>2157</v>
      </c>
      <c r="F345" s="22" t="s">
        <v>1255</v>
      </c>
      <c r="G345" s="22" t="s">
        <v>830</v>
      </c>
      <c r="H345" s="22" t="s">
        <v>328</v>
      </c>
      <c r="I345" s="22" t="s">
        <v>4024</v>
      </c>
      <c r="J345" s="22"/>
      <c r="K345" s="21" t="s">
        <v>4002</v>
      </c>
      <c r="L345" s="21" t="s">
        <v>280</v>
      </c>
      <c r="M345" s="21" t="s">
        <v>4003</v>
      </c>
      <c r="N345" s="21"/>
      <c r="O345" s="17" t="str">
        <f>IFERROR(VLOOKUP(B345,POP!$B$5:$I$1048576,7,0),"")</f>
        <v/>
      </c>
      <c r="P345" s="17" t="str">
        <f>IFERROR(VLOOKUP(B345,POM!$B$5:$I$1048576,7,0),"")</f>
        <v/>
      </c>
      <c r="Q345" s="10" t="str">
        <f>IFERROR(VLOOKUP(B345,POU!$B$5:$I$1048576,7,0),"")</f>
        <v/>
      </c>
      <c r="R345" s="21" t="str">
        <f t="shared" si="26"/>
        <v/>
      </c>
      <c r="S345" s="17" t="str">
        <f>IFERROR(VLOOKUP(B345,'PEMBEKALAN POP'!$B$5:$I$1048576,7,0),"")</f>
        <v/>
      </c>
      <c r="T345" s="22" t="str">
        <f>IFERROR(VLOOKUP(B345,'PEMBEKALAN POP'!$B$5:$I$1048576,8,0),"")</f>
        <v/>
      </c>
      <c r="U345" s="21" t="s">
        <v>3994</v>
      </c>
      <c r="V345" s="17" t="e" cm="1">
        <f t="array" ref="V345">MAX(IF(INDUKSI!$B$5:$B$1048576='Data Training 2022'!B345,INDUKSI!$H$5:$H$1048576))</f>
        <v>#N/A</v>
      </c>
      <c r="W345" s="22" t="str">
        <f>IFERROR(VLOOKUP(B345,INDUKSI!$B$5:$I$1048576,8,0),"")</f>
        <v>LULUS</v>
      </c>
      <c r="X345" s="21" t="s">
        <v>3994</v>
      </c>
      <c r="Y345" s="17" cm="1">
        <f t="array" ref="Y345">MAX(IF(REINDUKSI!$B$5:$B$1048576='Data Training 2022'!B345,REINDUKSI!$H$5:$H$1048576))</f>
        <v>44709</v>
      </c>
      <c r="Z345" s="22" t="str">
        <f>IFERROR(VLOOKUP(B345,REINDUKSI!$B$5:$I$1048576,8,0),"")</f>
        <v>LULUS</v>
      </c>
      <c r="AA345" s="22" t="str">
        <f t="shared" si="27"/>
        <v>TARGET</v>
      </c>
      <c r="AB345" s="17" cm="1">
        <f t="array" ref="AB345">MAX(IF(BSA!$B$5:$B$1048576='Data Training 2022'!B345,BSA!$H$5:$H$1048576))</f>
        <v>0</v>
      </c>
      <c r="AC345" s="22" t="str">
        <f>IFERROR(VLOOKUP(B345,BSA!$B$5:$I$1048576,8,0),"")</f>
        <v/>
      </c>
      <c r="AD345" s="22" t="s">
        <v>3994</v>
      </c>
      <c r="AE345" s="22"/>
      <c r="AF345" s="22"/>
      <c r="AG345" s="22" t="str">
        <f t="shared" si="28"/>
        <v>TARGET</v>
      </c>
      <c r="AH345" s="17" cm="1">
        <f t="array" ref="AH345">MAX(IF(ISOLASI!$B$5:$B$1048576='Data Training 2022'!B345,ISOLASI!$H$5:$H$1048576))</f>
        <v>44548</v>
      </c>
      <c r="AI345" s="22" t="str">
        <f>IFERROR(VLOOKUP(B345,ISOLASI!$B$5:$I$1048576,8,0),"")</f>
        <v>LULUS</v>
      </c>
      <c r="AJ345" s="22"/>
      <c r="AK345" s="17" cm="1">
        <f t="array" ref="AK345">MAX(IF('DEKAT AIR'!$B$5:$B$1048576='Data Training 2022'!B345,'DEKAT AIR'!$H$5:$H$1048576))</f>
        <v>0</v>
      </c>
      <c r="AL345" s="22" t="str">
        <f>IFERROR(VLOOKUP(B345,'DEKAT AIR'!$B$5:$I$1048576,8,0),"")</f>
        <v/>
      </c>
      <c r="AM345" s="22"/>
      <c r="AN345" s="17" cm="1">
        <f t="array" ref="AN345">MAX(IF(KETINGGIAN!$B$5:$B$1048576='Data Training 2022'!B345,KETINGGIAN!$H$5:$H$1048576))</f>
        <v>0</v>
      </c>
      <c r="AO345" s="22" t="str">
        <f>IFERROR(VLOOKUP(B345,KETINGGIAN!$B$5:$I$1048576,8,0),"")</f>
        <v/>
      </c>
      <c r="AP345" s="22"/>
      <c r="AQ345" s="22"/>
      <c r="AR345" s="22"/>
      <c r="AS345" s="22"/>
      <c r="AT345" s="17" cm="1">
        <f t="array" ref="AT345">MAX(IF(TOOLSKEEPER!$B$5:$B$1048576='Data Training 2022'!B345,TOOLSKEEPER!$H$5:$H$1048576))</f>
        <v>0</v>
      </c>
      <c r="AU345" s="22" t="str">
        <f>IFERROR(VLOOKUP(B345,TOOLSKEEPER!$B$5:$I$1048576,8,0),"")</f>
        <v/>
      </c>
    </row>
    <row r="346" spans="1:47">
      <c r="A346" s="22">
        <f t="shared" si="29"/>
        <v>341</v>
      </c>
      <c r="B346" s="21" t="str">
        <f t="shared" si="30"/>
        <v>80002779</v>
      </c>
      <c r="C346" s="21" t="s">
        <v>2160</v>
      </c>
      <c r="D346" s="22"/>
      <c r="E346" s="22" t="s">
        <v>2161</v>
      </c>
      <c r="F346" s="22" t="s">
        <v>1255</v>
      </c>
      <c r="G346" s="22" t="s">
        <v>830</v>
      </c>
      <c r="H346" s="22" t="s">
        <v>328</v>
      </c>
      <c r="I346" s="22" t="s">
        <v>4024</v>
      </c>
      <c r="J346" s="22"/>
      <c r="K346" s="21" t="s">
        <v>4002</v>
      </c>
      <c r="L346" s="21" t="s">
        <v>280</v>
      </c>
      <c r="M346" s="21" t="s">
        <v>4003</v>
      </c>
      <c r="N346" s="21"/>
      <c r="O346" s="17" t="str">
        <f>IFERROR(VLOOKUP(B346,POP!$B$5:$I$1048576,7,0),"")</f>
        <v/>
      </c>
      <c r="P346" s="17" t="str">
        <f>IFERROR(VLOOKUP(B346,POM!$B$5:$I$1048576,7,0),"")</f>
        <v/>
      </c>
      <c r="Q346" s="10" t="str">
        <f>IFERROR(VLOOKUP(B346,POU!$B$5:$I$1048576,7,0),"")</f>
        <v/>
      </c>
      <c r="R346" s="21" t="str">
        <f t="shared" si="26"/>
        <v/>
      </c>
      <c r="S346" s="17" t="str">
        <f>IFERROR(VLOOKUP(B346,'PEMBEKALAN POP'!$B$5:$I$1048576,7,0),"")</f>
        <v/>
      </c>
      <c r="T346" s="22" t="str">
        <f>IFERROR(VLOOKUP(B346,'PEMBEKALAN POP'!$B$5:$I$1048576,8,0),"")</f>
        <v/>
      </c>
      <c r="U346" s="21" t="s">
        <v>3994</v>
      </c>
      <c r="V346" s="17" t="e" cm="1">
        <f t="array" ref="V346">MAX(IF(INDUKSI!$B$5:$B$1048576='Data Training 2022'!B346,INDUKSI!$H$5:$H$1048576))</f>
        <v>#N/A</v>
      </c>
      <c r="W346" s="22" t="str">
        <f>IFERROR(VLOOKUP(B346,INDUKSI!$B$5:$I$1048576,8,0),"")</f>
        <v>LULUS</v>
      </c>
      <c r="X346" s="21" t="s">
        <v>3994</v>
      </c>
      <c r="Y346" s="17" cm="1">
        <f t="array" ref="Y346">MAX(IF(REINDUKSI!$B$5:$B$1048576='Data Training 2022'!B346,REINDUKSI!$H$5:$H$1048576))</f>
        <v>44733</v>
      </c>
      <c r="Z346" s="22" t="str">
        <f>IFERROR(VLOOKUP(B346,REINDUKSI!$B$5:$I$1048576,8,0),"")</f>
        <v>LULUS</v>
      </c>
      <c r="AA346" s="22" t="str">
        <f t="shared" si="27"/>
        <v>TARGET</v>
      </c>
      <c r="AB346" s="17" cm="1">
        <f t="array" ref="AB346">MAX(IF(BSA!$B$5:$B$1048576='Data Training 2022'!B346,BSA!$H$5:$H$1048576))</f>
        <v>0</v>
      </c>
      <c r="AC346" s="22" t="str">
        <f>IFERROR(VLOOKUP(B346,BSA!$B$5:$I$1048576,8,0),"")</f>
        <v/>
      </c>
      <c r="AD346" s="22" t="s">
        <v>3994</v>
      </c>
      <c r="AE346" s="22"/>
      <c r="AF346" s="22"/>
      <c r="AG346" s="22" t="str">
        <f t="shared" si="28"/>
        <v>TARGET</v>
      </c>
      <c r="AH346" s="17" cm="1">
        <f t="array" ref="AH346">MAX(IF(ISOLASI!$B$5:$B$1048576='Data Training 2022'!B346,ISOLASI!$H$5:$H$1048576))</f>
        <v>0</v>
      </c>
      <c r="AI346" s="22" t="str">
        <f>IFERROR(VLOOKUP(B346,ISOLASI!$B$5:$I$1048576,8,0),"")</f>
        <v/>
      </c>
      <c r="AJ346" s="22"/>
      <c r="AK346" s="17" cm="1">
        <f t="array" ref="AK346">MAX(IF('DEKAT AIR'!$B$5:$B$1048576='Data Training 2022'!B346,'DEKAT AIR'!$H$5:$H$1048576))</f>
        <v>0</v>
      </c>
      <c r="AL346" s="22" t="str">
        <f>IFERROR(VLOOKUP(B346,'DEKAT AIR'!$B$5:$I$1048576,8,0),"")</f>
        <v/>
      </c>
      <c r="AM346" s="22"/>
      <c r="AN346" s="17" cm="1">
        <f t="array" ref="AN346">MAX(IF(KETINGGIAN!$B$5:$B$1048576='Data Training 2022'!B346,KETINGGIAN!$H$5:$H$1048576))</f>
        <v>0</v>
      </c>
      <c r="AO346" s="22" t="str">
        <f>IFERROR(VLOOKUP(B346,KETINGGIAN!$B$5:$I$1048576,8,0),"")</f>
        <v/>
      </c>
      <c r="AP346" s="22"/>
      <c r="AQ346" s="22"/>
      <c r="AR346" s="22"/>
      <c r="AS346" s="22"/>
      <c r="AT346" s="17" cm="1">
        <f t="array" ref="AT346">MAX(IF(TOOLSKEEPER!$B$5:$B$1048576='Data Training 2022'!B346,TOOLSKEEPER!$H$5:$H$1048576))</f>
        <v>0</v>
      </c>
      <c r="AU346" s="22" t="str">
        <f>IFERROR(VLOOKUP(B346,TOOLSKEEPER!$B$5:$I$1048576,8,0),"")</f>
        <v/>
      </c>
    </row>
    <row r="347" spans="1:47">
      <c r="A347" s="22">
        <f t="shared" si="29"/>
        <v>342</v>
      </c>
      <c r="B347" s="21" t="str">
        <f t="shared" si="30"/>
        <v>80002781</v>
      </c>
      <c r="C347" s="21" t="s">
        <v>2031</v>
      </c>
      <c r="D347" s="22"/>
      <c r="E347" s="22" t="s">
        <v>2032</v>
      </c>
      <c r="F347" s="22" t="s">
        <v>1255</v>
      </c>
      <c r="G347" s="22" t="s">
        <v>830</v>
      </c>
      <c r="H347" s="22" t="s">
        <v>328</v>
      </c>
      <c r="I347" s="22" t="s">
        <v>4028</v>
      </c>
      <c r="J347" s="22"/>
      <c r="K347" s="21" t="s">
        <v>4002</v>
      </c>
      <c r="L347" s="21" t="s">
        <v>280</v>
      </c>
      <c r="M347" s="21" t="s">
        <v>4003</v>
      </c>
      <c r="N347" s="21"/>
      <c r="O347" s="17" t="str">
        <f>IFERROR(VLOOKUP(B347,POP!$B$5:$I$1048576,7,0),"")</f>
        <v/>
      </c>
      <c r="P347" s="17" t="str">
        <f>IFERROR(VLOOKUP(B347,POM!$B$5:$I$1048576,7,0),"")</f>
        <v/>
      </c>
      <c r="Q347" s="10" t="str">
        <f>IFERROR(VLOOKUP(B347,POU!$B$5:$I$1048576,7,0),"")</f>
        <v/>
      </c>
      <c r="R347" s="21" t="str">
        <f t="shared" si="26"/>
        <v/>
      </c>
      <c r="S347" s="17" t="str">
        <f>IFERROR(VLOOKUP(B347,'PEMBEKALAN POP'!$B$5:$I$1048576,7,0),"")</f>
        <v/>
      </c>
      <c r="T347" s="22" t="str">
        <f>IFERROR(VLOOKUP(B347,'PEMBEKALAN POP'!$B$5:$I$1048576,8,0),"")</f>
        <v/>
      </c>
      <c r="U347" s="21" t="s">
        <v>3994</v>
      </c>
      <c r="V347" s="17" t="e" cm="1">
        <f t="array" ref="V347">MAX(IF(INDUKSI!$B$5:$B$1048576='Data Training 2022'!B347,INDUKSI!$H$5:$H$1048576))</f>
        <v>#N/A</v>
      </c>
      <c r="W347" s="22" t="str">
        <f>IFERROR(VLOOKUP(B347,INDUKSI!$B$5:$I$1048576,8,0),"")</f>
        <v>LULUS</v>
      </c>
      <c r="X347" s="21" t="s">
        <v>3994</v>
      </c>
      <c r="Y347" s="17" cm="1">
        <f t="array" ref="Y347">MAX(IF(REINDUKSI!$B$5:$B$1048576='Data Training 2022'!B347,REINDUKSI!$H$5:$H$1048576))</f>
        <v>0</v>
      </c>
      <c r="Z347" s="22" t="str">
        <f>IFERROR(VLOOKUP(B347,REINDUKSI!$B$5:$I$1048576,8,0),"")</f>
        <v/>
      </c>
      <c r="AA347" s="22" t="str">
        <f t="shared" si="27"/>
        <v>TARGET</v>
      </c>
      <c r="AB347" s="17" cm="1">
        <f t="array" ref="AB347">MAX(IF(BSA!$B$5:$B$1048576='Data Training 2022'!B347,BSA!$H$5:$H$1048576))</f>
        <v>44647</v>
      </c>
      <c r="AC347" s="22" t="str">
        <f>IFERROR(VLOOKUP(B347,BSA!$B$5:$I$1048576,8,0),"")</f>
        <v>LULUS</v>
      </c>
      <c r="AD347" s="22" t="s">
        <v>3994</v>
      </c>
      <c r="AE347" s="22"/>
      <c r="AF347" s="22"/>
      <c r="AG347" s="22" t="str">
        <f t="shared" si="28"/>
        <v>TARGET</v>
      </c>
      <c r="AH347" s="17" cm="1">
        <f t="array" ref="AH347">MAX(IF(ISOLASI!$B$5:$B$1048576='Data Training 2022'!B347,ISOLASI!$H$5:$H$1048576))</f>
        <v>44555</v>
      </c>
      <c r="AI347" s="22" t="str">
        <f>IFERROR(VLOOKUP(B347,ISOLASI!$B$5:$I$1048576,8,0),"")</f>
        <v>LULUS</v>
      </c>
      <c r="AJ347" s="22"/>
      <c r="AK347" s="17" cm="1">
        <f t="array" ref="AK347">MAX(IF('DEKAT AIR'!$B$5:$B$1048576='Data Training 2022'!B347,'DEKAT AIR'!$H$5:$H$1048576))</f>
        <v>0</v>
      </c>
      <c r="AL347" s="22" t="str">
        <f>IFERROR(VLOOKUP(B347,'DEKAT AIR'!$B$5:$I$1048576,8,0),"")</f>
        <v/>
      </c>
      <c r="AM347" s="22"/>
      <c r="AN347" s="17" cm="1">
        <f t="array" ref="AN347">MAX(IF(KETINGGIAN!$B$5:$B$1048576='Data Training 2022'!B347,KETINGGIAN!$H$5:$H$1048576))</f>
        <v>0</v>
      </c>
      <c r="AO347" s="22" t="str">
        <f>IFERROR(VLOOKUP(B347,KETINGGIAN!$B$5:$I$1048576,8,0),"")</f>
        <v/>
      </c>
      <c r="AP347" s="22"/>
      <c r="AQ347" s="22"/>
      <c r="AR347" s="22"/>
      <c r="AS347" s="22"/>
      <c r="AT347" s="17" cm="1">
        <f t="array" ref="AT347">MAX(IF(TOOLSKEEPER!$B$5:$B$1048576='Data Training 2022'!B347,TOOLSKEEPER!$H$5:$H$1048576))</f>
        <v>0</v>
      </c>
      <c r="AU347" s="22" t="str">
        <f>IFERROR(VLOOKUP(B347,TOOLSKEEPER!$B$5:$I$1048576,8,0),"")</f>
        <v/>
      </c>
    </row>
    <row r="348" spans="1:47">
      <c r="A348" s="22">
        <f t="shared" si="29"/>
        <v>343</v>
      </c>
      <c r="B348" s="21" t="str">
        <f t="shared" si="30"/>
        <v>80002782</v>
      </c>
      <c r="C348" s="21" t="s">
        <v>3148</v>
      </c>
      <c r="D348" s="22"/>
      <c r="E348" s="22" t="s">
        <v>3149</v>
      </c>
      <c r="F348" s="22" t="s">
        <v>1255</v>
      </c>
      <c r="G348" s="22" t="s">
        <v>830</v>
      </c>
      <c r="H348" s="22" t="s">
        <v>328</v>
      </c>
      <c r="I348" s="22" t="s">
        <v>4028</v>
      </c>
      <c r="J348" s="22"/>
      <c r="K348" s="21" t="s">
        <v>4002</v>
      </c>
      <c r="L348" s="21" t="s">
        <v>280</v>
      </c>
      <c r="M348" s="21" t="s">
        <v>4003</v>
      </c>
      <c r="N348" s="21"/>
      <c r="O348" s="17" t="str">
        <f>IFERROR(VLOOKUP(B348,POP!$B$5:$I$1048576,7,0),"")</f>
        <v/>
      </c>
      <c r="P348" s="17" t="str">
        <f>IFERROR(VLOOKUP(B348,POM!$B$5:$I$1048576,7,0),"")</f>
        <v/>
      </c>
      <c r="Q348" s="10" t="str">
        <f>IFERROR(VLOOKUP(B348,POU!$B$5:$I$1048576,7,0),"")</f>
        <v/>
      </c>
      <c r="R348" s="21" t="str">
        <f t="shared" si="26"/>
        <v/>
      </c>
      <c r="S348" s="17" t="str">
        <f>IFERROR(VLOOKUP(B348,'PEMBEKALAN POP'!$B$5:$I$1048576,7,0),"")</f>
        <v/>
      </c>
      <c r="T348" s="22" t="str">
        <f>IFERROR(VLOOKUP(B348,'PEMBEKALAN POP'!$B$5:$I$1048576,8,0),"")</f>
        <v/>
      </c>
      <c r="U348" s="21" t="s">
        <v>3994</v>
      </c>
      <c r="V348" s="17" t="e" cm="1">
        <f t="array" ref="V348">MAX(IF(INDUKSI!$B$5:$B$1048576='Data Training 2022'!B348,INDUKSI!$H$5:$H$1048576))</f>
        <v>#N/A</v>
      </c>
      <c r="W348" s="22" t="str">
        <f>IFERROR(VLOOKUP(B348,INDUKSI!$B$5:$I$1048576,8,0),"")</f>
        <v>LULUS</v>
      </c>
      <c r="X348" s="21" t="s">
        <v>3994</v>
      </c>
      <c r="Y348" s="17" cm="1">
        <f t="array" ref="Y348">MAX(IF(REINDUKSI!$B$5:$B$1048576='Data Training 2022'!B348,REINDUKSI!$H$5:$H$1048576))</f>
        <v>44775</v>
      </c>
      <c r="Z348" s="22" t="str">
        <f>IFERROR(VLOOKUP(B348,REINDUKSI!$B$5:$I$1048576,8,0),"")</f>
        <v>LULUS</v>
      </c>
      <c r="AA348" s="22" t="str">
        <f t="shared" si="27"/>
        <v>TARGET</v>
      </c>
      <c r="AB348" s="17" cm="1">
        <f t="array" ref="AB348">MAX(IF(BSA!$B$5:$B$1048576='Data Training 2022'!B348,BSA!$H$5:$H$1048576))</f>
        <v>44647</v>
      </c>
      <c r="AC348" s="22" t="str">
        <f>IFERROR(VLOOKUP(B348,BSA!$B$5:$I$1048576,8,0),"")</f>
        <v>LULUS</v>
      </c>
      <c r="AD348" s="22" t="s">
        <v>3994</v>
      </c>
      <c r="AE348" s="22"/>
      <c r="AF348" s="22"/>
      <c r="AG348" s="22" t="str">
        <f t="shared" si="28"/>
        <v>TARGET</v>
      </c>
      <c r="AH348" s="17" cm="1">
        <f t="array" ref="AH348">MAX(IF(ISOLASI!$B$5:$B$1048576='Data Training 2022'!B348,ISOLASI!$H$5:$H$1048576))</f>
        <v>44730</v>
      </c>
      <c r="AI348" s="22" t="str">
        <f>IFERROR(VLOOKUP(B348,ISOLASI!$B$5:$I$1048576,8,0),"")</f>
        <v>LULUS</v>
      </c>
      <c r="AJ348" s="22"/>
      <c r="AK348" s="17" cm="1">
        <f t="array" ref="AK348">MAX(IF('DEKAT AIR'!$B$5:$B$1048576='Data Training 2022'!B348,'DEKAT AIR'!$H$5:$H$1048576))</f>
        <v>0</v>
      </c>
      <c r="AL348" s="22" t="str">
        <f>IFERROR(VLOOKUP(B348,'DEKAT AIR'!$B$5:$I$1048576,8,0),"")</f>
        <v/>
      </c>
      <c r="AM348" s="22"/>
      <c r="AN348" s="17" cm="1">
        <f t="array" ref="AN348">MAX(IF(KETINGGIAN!$B$5:$B$1048576='Data Training 2022'!B348,KETINGGIAN!$H$5:$H$1048576))</f>
        <v>0</v>
      </c>
      <c r="AO348" s="22" t="str">
        <f>IFERROR(VLOOKUP(B348,KETINGGIAN!$B$5:$I$1048576,8,0),"")</f>
        <v/>
      </c>
      <c r="AP348" s="22"/>
      <c r="AQ348" s="22"/>
      <c r="AR348" s="22"/>
      <c r="AS348" s="22"/>
      <c r="AT348" s="17" cm="1">
        <f t="array" ref="AT348">MAX(IF(TOOLSKEEPER!$B$5:$B$1048576='Data Training 2022'!B348,TOOLSKEEPER!$H$5:$H$1048576))</f>
        <v>0</v>
      </c>
      <c r="AU348" s="22" t="str">
        <f>IFERROR(VLOOKUP(B348,TOOLSKEEPER!$B$5:$I$1048576,8,0),"")</f>
        <v/>
      </c>
    </row>
    <row r="349" spans="1:47">
      <c r="A349" s="22">
        <f t="shared" si="29"/>
        <v>344</v>
      </c>
      <c r="B349" s="21" t="str">
        <f t="shared" si="30"/>
        <v>04121374</v>
      </c>
      <c r="C349" s="21" t="s">
        <v>2540</v>
      </c>
      <c r="D349" s="22"/>
      <c r="E349" s="22" t="s">
        <v>2541</v>
      </c>
      <c r="F349" s="22" t="s">
        <v>1255</v>
      </c>
      <c r="G349" s="22" t="s">
        <v>830</v>
      </c>
      <c r="H349" s="22" t="s">
        <v>328</v>
      </c>
      <c r="I349" s="22" t="s">
        <v>4028</v>
      </c>
      <c r="J349" s="22"/>
      <c r="K349" s="21" t="s">
        <v>4002</v>
      </c>
      <c r="L349" s="21" t="s">
        <v>280</v>
      </c>
      <c r="M349" s="21" t="s">
        <v>4003</v>
      </c>
      <c r="N349" s="21"/>
      <c r="O349" s="17" t="str">
        <f>IFERROR(VLOOKUP(B349,POP!$B$5:$I$1048576,7,0),"")</f>
        <v/>
      </c>
      <c r="P349" s="17" t="str">
        <f>IFERROR(VLOOKUP(B349,POM!$B$5:$I$1048576,7,0),"")</f>
        <v/>
      </c>
      <c r="Q349" s="10" t="str">
        <f>IFERROR(VLOOKUP(B349,POU!$B$5:$I$1048576,7,0),"")</f>
        <v/>
      </c>
      <c r="R349" s="21" t="str">
        <f t="shared" si="26"/>
        <v/>
      </c>
      <c r="S349" s="17" t="str">
        <f>IFERROR(VLOOKUP(B349,'PEMBEKALAN POP'!$B$5:$I$1048576,7,0),"")</f>
        <v/>
      </c>
      <c r="T349" s="22" t="str">
        <f>IFERROR(VLOOKUP(B349,'PEMBEKALAN POP'!$B$5:$I$1048576,8,0),"")</f>
        <v/>
      </c>
      <c r="U349" s="21" t="s">
        <v>3994</v>
      </c>
      <c r="V349" s="17" t="e" cm="1">
        <f t="array" ref="V349">MAX(IF(INDUKSI!$B$5:$B$1048576='Data Training 2022'!B349,INDUKSI!$H$5:$H$1048576))</f>
        <v>#N/A</v>
      </c>
      <c r="W349" s="22" t="str">
        <f>IFERROR(VLOOKUP(B349,INDUKSI!$B$5:$I$1048576,8,0),"")</f>
        <v>LULUS</v>
      </c>
      <c r="X349" s="21" t="s">
        <v>3994</v>
      </c>
      <c r="Y349" s="17" cm="1">
        <f t="array" ref="Y349">MAX(IF(REINDUKSI!$B$5:$B$1048576='Data Training 2022'!B349,REINDUKSI!$H$5:$H$1048576))</f>
        <v>44593</v>
      </c>
      <c r="Z349" s="22" t="str">
        <f>IFERROR(VLOOKUP(B349,REINDUKSI!$B$5:$I$1048576,8,0),"")</f>
        <v>LULUS</v>
      </c>
      <c r="AA349" s="22" t="str">
        <f t="shared" si="27"/>
        <v>TARGET</v>
      </c>
      <c r="AB349" s="17" cm="1">
        <f t="array" ref="AB349">MAX(IF(BSA!$B$5:$B$1048576='Data Training 2022'!B349,BSA!$H$5:$H$1048576))</f>
        <v>44717</v>
      </c>
      <c r="AC349" s="22" t="str">
        <f>IFERROR(VLOOKUP(B349,BSA!$B$5:$I$1048576,8,0),"")</f>
        <v>LULUS</v>
      </c>
      <c r="AD349" s="22" t="s">
        <v>3994</v>
      </c>
      <c r="AE349" s="22"/>
      <c r="AF349" s="22"/>
      <c r="AG349" s="22" t="str">
        <f t="shared" si="28"/>
        <v>TARGET</v>
      </c>
      <c r="AH349" s="17" cm="1">
        <f t="array" ref="AH349">MAX(IF(ISOLASI!$B$5:$B$1048576='Data Training 2022'!B349,ISOLASI!$H$5:$H$1048576))</f>
        <v>44527</v>
      </c>
      <c r="AI349" s="22" t="str">
        <f>IFERROR(VLOOKUP(B349,ISOLASI!$B$5:$I$1048576,8,0),"")</f>
        <v>LULUS</v>
      </c>
      <c r="AJ349" s="22"/>
      <c r="AK349" s="17" cm="1">
        <f t="array" ref="AK349">MAX(IF('DEKAT AIR'!$B$5:$B$1048576='Data Training 2022'!B349,'DEKAT AIR'!$H$5:$H$1048576))</f>
        <v>0</v>
      </c>
      <c r="AL349" s="22" t="str">
        <f>IFERROR(VLOOKUP(B349,'DEKAT AIR'!$B$5:$I$1048576,8,0),"")</f>
        <v/>
      </c>
      <c r="AM349" s="22"/>
      <c r="AN349" s="17" cm="1">
        <f t="array" ref="AN349">MAX(IF(KETINGGIAN!$B$5:$B$1048576='Data Training 2022'!B349,KETINGGIAN!$H$5:$H$1048576))</f>
        <v>0</v>
      </c>
      <c r="AO349" s="22" t="str">
        <f>IFERROR(VLOOKUP(B349,KETINGGIAN!$B$5:$I$1048576,8,0),"")</f>
        <v/>
      </c>
      <c r="AP349" s="22"/>
      <c r="AQ349" s="22"/>
      <c r="AR349" s="22"/>
      <c r="AS349" s="22"/>
      <c r="AT349" s="17" cm="1">
        <f t="array" ref="AT349">MAX(IF(TOOLSKEEPER!$B$5:$B$1048576='Data Training 2022'!B349,TOOLSKEEPER!$H$5:$H$1048576))</f>
        <v>0</v>
      </c>
      <c r="AU349" s="22" t="str">
        <f>IFERROR(VLOOKUP(B349,TOOLSKEEPER!$B$5:$I$1048576,8,0),"")</f>
        <v/>
      </c>
    </row>
    <row r="350" spans="1:47">
      <c r="A350" s="22">
        <f t="shared" si="29"/>
        <v>345</v>
      </c>
      <c r="B350" s="21" t="str">
        <f t="shared" si="30"/>
        <v>80000591</v>
      </c>
      <c r="C350" s="21" t="s">
        <v>4128</v>
      </c>
      <c r="D350" s="22"/>
      <c r="E350" s="22" t="s">
        <v>1971</v>
      </c>
      <c r="F350" s="22" t="s">
        <v>1255</v>
      </c>
      <c r="G350" s="22" t="s">
        <v>830</v>
      </c>
      <c r="H350" s="22" t="s">
        <v>328</v>
      </c>
      <c r="I350" s="22" t="s">
        <v>4028</v>
      </c>
      <c r="J350" s="22"/>
      <c r="K350" s="21" t="s">
        <v>4002</v>
      </c>
      <c r="L350" s="21" t="s">
        <v>280</v>
      </c>
      <c r="M350" s="21" t="s">
        <v>4003</v>
      </c>
      <c r="N350" s="21"/>
      <c r="O350" s="17" t="str">
        <f>IFERROR(VLOOKUP(B350,POP!$B$5:$I$1048576,7,0),"")</f>
        <v/>
      </c>
      <c r="P350" s="17" t="str">
        <f>IFERROR(VLOOKUP(B350,POM!$B$5:$I$1048576,7,0),"")</f>
        <v/>
      </c>
      <c r="Q350" s="10" t="str">
        <f>IFERROR(VLOOKUP(B350,POU!$B$5:$I$1048576,7,0),"")</f>
        <v/>
      </c>
      <c r="R350" s="21" t="str">
        <f t="shared" si="26"/>
        <v/>
      </c>
      <c r="S350" s="17" t="str">
        <f>IFERROR(VLOOKUP(B350,'PEMBEKALAN POP'!$B$5:$I$1048576,7,0),"")</f>
        <v/>
      </c>
      <c r="T350" s="22" t="str">
        <f>IFERROR(VLOOKUP(B350,'PEMBEKALAN POP'!$B$5:$I$1048576,8,0),"")</f>
        <v/>
      </c>
      <c r="U350" s="21" t="s">
        <v>3994</v>
      </c>
      <c r="V350" s="17" t="e" cm="1">
        <f t="array" ref="V350">MAX(IF(INDUKSI!$B$5:$B$1048576='Data Training 2022'!B350,INDUKSI!$H$5:$H$1048576))</f>
        <v>#N/A</v>
      </c>
      <c r="W350" s="22" t="str">
        <f>IFERROR(VLOOKUP(B350,INDUKSI!$B$5:$I$1048576,8,0),"")</f>
        <v>LULUS</v>
      </c>
      <c r="X350" s="21" t="s">
        <v>3994</v>
      </c>
      <c r="Y350" s="17" cm="1">
        <f t="array" ref="Y350">MAX(IF(REINDUKSI!$B$5:$B$1048576='Data Training 2022'!B350,REINDUKSI!$H$5:$H$1048576))</f>
        <v>44615</v>
      </c>
      <c r="Z350" s="22" t="str">
        <f>IFERROR(VLOOKUP(B350,REINDUKSI!$B$5:$I$1048576,8,0),"")</f>
        <v>LULUS</v>
      </c>
      <c r="AA350" s="22" t="str">
        <f t="shared" si="27"/>
        <v>TARGET</v>
      </c>
      <c r="AB350" s="17" cm="1">
        <f t="array" ref="AB350">MAX(IF(BSA!$B$5:$B$1048576='Data Training 2022'!B350,BSA!$H$5:$H$1048576))</f>
        <v>0</v>
      </c>
      <c r="AC350" s="22" t="str">
        <f>IFERROR(VLOOKUP(B350,BSA!$B$5:$I$1048576,8,0),"")</f>
        <v/>
      </c>
      <c r="AD350" s="22" t="s">
        <v>3994</v>
      </c>
      <c r="AE350" s="22"/>
      <c r="AF350" s="22"/>
      <c r="AG350" s="22" t="str">
        <f t="shared" si="28"/>
        <v>TARGET</v>
      </c>
      <c r="AH350" s="17" cm="1">
        <f t="array" ref="AH350">MAX(IF(ISOLASI!$B$5:$B$1048576='Data Training 2022'!B350,ISOLASI!$H$5:$H$1048576))</f>
        <v>44569</v>
      </c>
      <c r="AI350" s="22" t="str">
        <f>IFERROR(VLOOKUP(B350,ISOLASI!$B$5:$I$1048576,8,0),"")</f>
        <v>LULUS</v>
      </c>
      <c r="AJ350" s="22"/>
      <c r="AK350" s="17" cm="1">
        <f t="array" ref="AK350">MAX(IF('DEKAT AIR'!$B$5:$B$1048576='Data Training 2022'!B350,'DEKAT AIR'!$H$5:$H$1048576))</f>
        <v>0</v>
      </c>
      <c r="AL350" s="22" t="str">
        <f>IFERROR(VLOOKUP(B350,'DEKAT AIR'!$B$5:$I$1048576,8,0),"")</f>
        <v/>
      </c>
      <c r="AM350" s="22"/>
      <c r="AN350" s="17" cm="1">
        <f t="array" ref="AN350">MAX(IF(KETINGGIAN!$B$5:$B$1048576='Data Training 2022'!B350,KETINGGIAN!$H$5:$H$1048576))</f>
        <v>0</v>
      </c>
      <c r="AO350" s="22" t="str">
        <f>IFERROR(VLOOKUP(B350,KETINGGIAN!$B$5:$I$1048576,8,0),"")</f>
        <v/>
      </c>
      <c r="AP350" s="22"/>
      <c r="AQ350" s="22"/>
      <c r="AR350" s="22"/>
      <c r="AS350" s="22"/>
      <c r="AT350" s="17" cm="1">
        <f t="array" ref="AT350">MAX(IF(TOOLSKEEPER!$B$5:$B$1048576='Data Training 2022'!B350,TOOLSKEEPER!$H$5:$H$1048576))</f>
        <v>0</v>
      </c>
      <c r="AU350" s="22" t="str">
        <f>IFERROR(VLOOKUP(B350,TOOLSKEEPER!$B$5:$I$1048576,8,0),"")</f>
        <v/>
      </c>
    </row>
    <row r="351" spans="1:47">
      <c r="A351" s="22">
        <f t="shared" si="29"/>
        <v>346</v>
      </c>
      <c r="B351" s="21" t="str">
        <f t="shared" si="30"/>
        <v>80000956</v>
      </c>
      <c r="C351" s="21" t="s">
        <v>2470</v>
      </c>
      <c r="D351" s="22"/>
      <c r="E351" s="22" t="s">
        <v>2471</v>
      </c>
      <c r="F351" s="22" t="s">
        <v>1255</v>
      </c>
      <c r="G351" s="22" t="s">
        <v>830</v>
      </c>
      <c r="H351" s="22" t="s">
        <v>328</v>
      </c>
      <c r="I351" s="22" t="s">
        <v>4024</v>
      </c>
      <c r="J351" s="22"/>
      <c r="K351" s="21" t="s">
        <v>4002</v>
      </c>
      <c r="L351" s="21" t="s">
        <v>280</v>
      </c>
      <c r="M351" s="21" t="s">
        <v>4003</v>
      </c>
      <c r="N351" s="21"/>
      <c r="O351" s="17" t="str">
        <f>IFERROR(VLOOKUP(B351,POP!$B$5:$I$1048576,7,0),"")</f>
        <v/>
      </c>
      <c r="P351" s="17" t="str">
        <f>IFERROR(VLOOKUP(B351,POM!$B$5:$I$1048576,7,0),"")</f>
        <v/>
      </c>
      <c r="Q351" s="10" t="str">
        <f>IFERROR(VLOOKUP(B351,POU!$B$5:$I$1048576,7,0),"")</f>
        <v/>
      </c>
      <c r="R351" s="21" t="str">
        <f t="shared" si="26"/>
        <v/>
      </c>
      <c r="S351" s="17" t="str">
        <f>IFERROR(VLOOKUP(B351,'PEMBEKALAN POP'!$B$5:$I$1048576,7,0),"")</f>
        <v/>
      </c>
      <c r="T351" s="22" t="str">
        <f>IFERROR(VLOOKUP(B351,'PEMBEKALAN POP'!$B$5:$I$1048576,8,0),"")</f>
        <v/>
      </c>
      <c r="U351" s="21" t="s">
        <v>3994</v>
      </c>
      <c r="V351" s="17" t="e" cm="1">
        <f t="array" ref="V351">MAX(IF(INDUKSI!$B$5:$B$1048576='Data Training 2022'!B351,INDUKSI!$H$5:$H$1048576))</f>
        <v>#N/A</v>
      </c>
      <c r="W351" s="22" t="str">
        <f>IFERROR(VLOOKUP(B351,INDUKSI!$B$5:$I$1048576,8,0),"")</f>
        <v>LULUS</v>
      </c>
      <c r="X351" s="21" t="s">
        <v>3994</v>
      </c>
      <c r="Y351" s="17" cm="1">
        <f t="array" ref="Y351">MAX(IF(REINDUKSI!$B$5:$B$1048576='Data Training 2022'!B351,REINDUKSI!$H$5:$H$1048576))</f>
        <v>44763</v>
      </c>
      <c r="Z351" s="22" t="str">
        <f>IFERROR(VLOOKUP(B351,REINDUKSI!$B$5:$I$1048576,8,0),"")</f>
        <v>LULUS</v>
      </c>
      <c r="AA351" s="22" t="str">
        <f t="shared" si="27"/>
        <v>TARGET</v>
      </c>
      <c r="AB351" s="17" cm="1">
        <f t="array" ref="AB351">MAX(IF(BSA!$B$5:$B$1048576='Data Training 2022'!B351,BSA!$H$5:$H$1048576))</f>
        <v>0</v>
      </c>
      <c r="AC351" s="22" t="str">
        <f>IFERROR(VLOOKUP(B351,BSA!$B$5:$I$1048576,8,0),"")</f>
        <v/>
      </c>
      <c r="AD351" s="22" t="s">
        <v>3994</v>
      </c>
      <c r="AE351" s="22"/>
      <c r="AF351" s="22"/>
      <c r="AG351" s="22" t="str">
        <f t="shared" si="28"/>
        <v>TARGET</v>
      </c>
      <c r="AH351" s="17" cm="1">
        <f t="array" ref="AH351">MAX(IF(ISOLASI!$B$5:$B$1048576='Data Training 2022'!B351,ISOLASI!$H$5:$H$1048576))</f>
        <v>44569</v>
      </c>
      <c r="AI351" s="22" t="str">
        <f>IFERROR(VLOOKUP(B351,ISOLASI!$B$5:$I$1048576,8,0),"")</f>
        <v>LULUS</v>
      </c>
      <c r="AJ351" s="22"/>
      <c r="AK351" s="17" cm="1">
        <f t="array" ref="AK351">MAX(IF('DEKAT AIR'!$B$5:$B$1048576='Data Training 2022'!B351,'DEKAT AIR'!$H$5:$H$1048576))</f>
        <v>0</v>
      </c>
      <c r="AL351" s="22" t="str">
        <f>IFERROR(VLOOKUP(B351,'DEKAT AIR'!$B$5:$I$1048576,8,0),"")</f>
        <v/>
      </c>
      <c r="AM351" s="22"/>
      <c r="AN351" s="17" cm="1">
        <f t="array" ref="AN351">MAX(IF(KETINGGIAN!$B$5:$B$1048576='Data Training 2022'!B351,KETINGGIAN!$H$5:$H$1048576))</f>
        <v>0</v>
      </c>
      <c r="AO351" s="22" t="str">
        <f>IFERROR(VLOOKUP(B351,KETINGGIAN!$B$5:$I$1048576,8,0),"")</f>
        <v/>
      </c>
      <c r="AP351" s="22"/>
      <c r="AQ351" s="22"/>
      <c r="AR351" s="22"/>
      <c r="AS351" s="22"/>
      <c r="AT351" s="17" cm="1">
        <f t="array" ref="AT351">MAX(IF(TOOLSKEEPER!$B$5:$B$1048576='Data Training 2022'!B351,TOOLSKEEPER!$H$5:$H$1048576))</f>
        <v>0</v>
      </c>
      <c r="AU351" s="22" t="str">
        <f>IFERROR(VLOOKUP(B351,TOOLSKEEPER!$B$5:$I$1048576,8,0),"")</f>
        <v/>
      </c>
    </row>
    <row r="352" spans="1:47">
      <c r="A352" s="22">
        <f t="shared" si="29"/>
        <v>347</v>
      </c>
      <c r="B352" s="21" t="str">
        <f t="shared" si="30"/>
        <v>80000957</v>
      </c>
      <c r="C352" s="21" t="s">
        <v>2029</v>
      </c>
      <c r="D352" s="22"/>
      <c r="E352" s="22" t="s">
        <v>4129</v>
      </c>
      <c r="F352" s="22" t="s">
        <v>1255</v>
      </c>
      <c r="G352" s="22" t="s">
        <v>830</v>
      </c>
      <c r="H352" s="22" t="s">
        <v>328</v>
      </c>
      <c r="I352" s="22" t="s">
        <v>4024</v>
      </c>
      <c r="J352" s="22"/>
      <c r="K352" s="21" t="s">
        <v>4002</v>
      </c>
      <c r="L352" s="21" t="s">
        <v>280</v>
      </c>
      <c r="M352" s="21" t="s">
        <v>4003</v>
      </c>
      <c r="N352" s="21"/>
      <c r="O352" s="17" t="str">
        <f>IFERROR(VLOOKUP(B352,POP!$B$5:$I$1048576,7,0),"")</f>
        <v/>
      </c>
      <c r="P352" s="17" t="str">
        <f>IFERROR(VLOOKUP(B352,POM!$B$5:$I$1048576,7,0),"")</f>
        <v/>
      </c>
      <c r="Q352" s="10" t="str">
        <f>IFERROR(VLOOKUP(B352,POU!$B$5:$I$1048576,7,0),"")</f>
        <v/>
      </c>
      <c r="R352" s="21" t="str">
        <f t="shared" si="26"/>
        <v/>
      </c>
      <c r="S352" s="17" t="str">
        <f>IFERROR(VLOOKUP(B352,'PEMBEKALAN POP'!$B$5:$I$1048576,7,0),"")</f>
        <v/>
      </c>
      <c r="T352" s="22" t="str">
        <f>IFERROR(VLOOKUP(B352,'PEMBEKALAN POP'!$B$5:$I$1048576,8,0),"")</f>
        <v/>
      </c>
      <c r="U352" s="21" t="s">
        <v>3994</v>
      </c>
      <c r="V352" s="17" t="e" cm="1">
        <f t="array" ref="V352">MAX(IF(INDUKSI!$B$5:$B$1048576='Data Training 2022'!B352,INDUKSI!$H$5:$H$1048576))</f>
        <v>#N/A</v>
      </c>
      <c r="W352" s="22" t="str">
        <f>IFERROR(VLOOKUP(B352,INDUKSI!$B$5:$I$1048576,8,0),"")</f>
        <v>LULUS</v>
      </c>
      <c r="X352" s="21" t="s">
        <v>3994</v>
      </c>
      <c r="Y352" s="17" cm="1">
        <f t="array" ref="Y352">MAX(IF(REINDUKSI!$B$5:$B$1048576='Data Training 2022'!B352,REINDUKSI!$H$5:$H$1048576))</f>
        <v>44738</v>
      </c>
      <c r="Z352" s="22" t="str">
        <f>IFERROR(VLOOKUP(B352,REINDUKSI!$B$5:$I$1048576,8,0),"")</f>
        <v>LULUS</v>
      </c>
      <c r="AA352" s="22" t="str">
        <f t="shared" si="27"/>
        <v>TARGET</v>
      </c>
      <c r="AB352" s="17" cm="1">
        <f t="array" ref="AB352">MAX(IF(BSA!$B$5:$B$1048576='Data Training 2022'!B352,BSA!$H$5:$H$1048576))</f>
        <v>0</v>
      </c>
      <c r="AC352" s="22" t="str">
        <f>IFERROR(VLOOKUP(B352,BSA!$B$5:$I$1048576,8,0),"")</f>
        <v/>
      </c>
      <c r="AD352" s="22" t="s">
        <v>3994</v>
      </c>
      <c r="AE352" s="22"/>
      <c r="AF352" s="22"/>
      <c r="AG352" s="22" t="str">
        <f t="shared" si="28"/>
        <v>TARGET</v>
      </c>
      <c r="AH352" s="17" cm="1">
        <f t="array" ref="AH352">MAX(IF(ISOLASI!$B$5:$B$1048576='Data Training 2022'!B352,ISOLASI!$H$5:$H$1048576))</f>
        <v>44590</v>
      </c>
      <c r="AI352" s="22" t="str">
        <f>IFERROR(VLOOKUP(B352,ISOLASI!$B$5:$I$1048576,8,0),"")</f>
        <v>LULUS</v>
      </c>
      <c r="AJ352" s="22"/>
      <c r="AK352" s="17" cm="1">
        <f t="array" ref="AK352">MAX(IF('DEKAT AIR'!$B$5:$B$1048576='Data Training 2022'!B352,'DEKAT AIR'!$H$5:$H$1048576))</f>
        <v>0</v>
      </c>
      <c r="AL352" s="22" t="str">
        <f>IFERROR(VLOOKUP(B352,'DEKAT AIR'!$B$5:$I$1048576,8,0),"")</f>
        <v/>
      </c>
      <c r="AM352" s="22"/>
      <c r="AN352" s="17" cm="1">
        <f t="array" ref="AN352">MAX(IF(KETINGGIAN!$B$5:$B$1048576='Data Training 2022'!B352,KETINGGIAN!$H$5:$H$1048576))</f>
        <v>0</v>
      </c>
      <c r="AO352" s="22" t="str">
        <f>IFERROR(VLOOKUP(B352,KETINGGIAN!$B$5:$I$1048576,8,0),"")</f>
        <v/>
      </c>
      <c r="AP352" s="22"/>
      <c r="AQ352" s="22"/>
      <c r="AR352" s="22"/>
      <c r="AS352" s="22"/>
      <c r="AT352" s="17" cm="1">
        <f t="array" ref="AT352">MAX(IF(TOOLSKEEPER!$B$5:$B$1048576='Data Training 2022'!B352,TOOLSKEEPER!$H$5:$H$1048576))</f>
        <v>0</v>
      </c>
      <c r="AU352" s="22" t="str">
        <f>IFERROR(VLOOKUP(B352,TOOLSKEEPER!$B$5:$I$1048576,8,0),"")</f>
        <v/>
      </c>
    </row>
    <row r="353" spans="1:47">
      <c r="A353" s="22">
        <f t="shared" si="29"/>
        <v>348</v>
      </c>
      <c r="B353" s="21" t="str">
        <f t="shared" si="30"/>
        <v>80000959</v>
      </c>
      <c r="C353" s="21" t="s">
        <v>3257</v>
      </c>
      <c r="D353" s="22"/>
      <c r="E353" s="22" t="s">
        <v>3258</v>
      </c>
      <c r="F353" s="22" t="s">
        <v>1255</v>
      </c>
      <c r="G353" s="22" t="s">
        <v>830</v>
      </c>
      <c r="H353" s="22" t="s">
        <v>328</v>
      </c>
      <c r="I353" s="22" t="s">
        <v>4024</v>
      </c>
      <c r="J353" s="22"/>
      <c r="K353" s="21" t="s">
        <v>4002</v>
      </c>
      <c r="L353" s="21" t="s">
        <v>280</v>
      </c>
      <c r="M353" s="21" t="s">
        <v>4003</v>
      </c>
      <c r="N353" s="21"/>
      <c r="O353" s="17" t="str">
        <f>IFERROR(VLOOKUP(B353,POP!$B$5:$I$1048576,7,0),"")</f>
        <v/>
      </c>
      <c r="P353" s="17" t="str">
        <f>IFERROR(VLOOKUP(B353,POM!$B$5:$I$1048576,7,0),"")</f>
        <v/>
      </c>
      <c r="Q353" s="10" t="str">
        <f>IFERROR(VLOOKUP(B353,POU!$B$5:$I$1048576,7,0),"")</f>
        <v/>
      </c>
      <c r="R353" s="21" t="str">
        <f t="shared" si="26"/>
        <v/>
      </c>
      <c r="S353" s="17" t="str">
        <f>IFERROR(VLOOKUP(B353,'PEMBEKALAN POP'!$B$5:$I$1048576,7,0),"")</f>
        <v/>
      </c>
      <c r="T353" s="22" t="str">
        <f>IFERROR(VLOOKUP(B353,'PEMBEKALAN POP'!$B$5:$I$1048576,8,0),"")</f>
        <v/>
      </c>
      <c r="U353" s="21" t="s">
        <v>3994</v>
      </c>
      <c r="V353" s="17" t="e" cm="1">
        <f t="array" ref="V353">MAX(IF(INDUKSI!$B$5:$B$1048576='Data Training 2022'!B353,INDUKSI!$H$5:$H$1048576))</f>
        <v>#N/A</v>
      </c>
      <c r="W353" s="22" t="str">
        <f>IFERROR(VLOOKUP(B353,INDUKSI!$B$5:$I$1048576,8,0),"")</f>
        <v>LULUS</v>
      </c>
      <c r="X353" s="21" t="s">
        <v>3994</v>
      </c>
      <c r="Y353" s="17" cm="1">
        <f t="array" ref="Y353">MAX(IF(REINDUKSI!$B$5:$B$1048576='Data Training 2022'!B353,REINDUKSI!$H$5:$H$1048576))</f>
        <v>44759</v>
      </c>
      <c r="Z353" s="22" t="str">
        <f>IFERROR(VLOOKUP(B353,REINDUKSI!$B$5:$I$1048576,8,0),"")</f>
        <v>LULUS</v>
      </c>
      <c r="AA353" s="22" t="str">
        <f t="shared" si="27"/>
        <v>TARGET</v>
      </c>
      <c r="AB353" s="17" cm="1">
        <f t="array" ref="AB353">MAX(IF(BSA!$B$5:$B$1048576='Data Training 2022'!B353,BSA!$H$5:$H$1048576))</f>
        <v>0</v>
      </c>
      <c r="AC353" s="22" t="str">
        <f>IFERROR(VLOOKUP(B353,BSA!$B$5:$I$1048576,8,0),"")</f>
        <v/>
      </c>
      <c r="AD353" s="22" t="s">
        <v>3994</v>
      </c>
      <c r="AE353" s="22"/>
      <c r="AF353" s="22"/>
      <c r="AG353" s="22" t="str">
        <f t="shared" si="28"/>
        <v>TARGET</v>
      </c>
      <c r="AH353" s="17" cm="1">
        <f t="array" ref="AH353">MAX(IF(ISOLASI!$B$5:$B$1048576='Data Training 2022'!B353,ISOLASI!$H$5:$H$1048576))</f>
        <v>44562</v>
      </c>
      <c r="AI353" s="22" t="str">
        <f>IFERROR(VLOOKUP(B353,ISOLASI!$B$5:$I$1048576,8,0),"")</f>
        <v>LULUS</v>
      </c>
      <c r="AJ353" s="22"/>
      <c r="AK353" s="17" cm="1">
        <f t="array" ref="AK353">MAX(IF('DEKAT AIR'!$B$5:$B$1048576='Data Training 2022'!B353,'DEKAT AIR'!$H$5:$H$1048576))</f>
        <v>0</v>
      </c>
      <c r="AL353" s="22" t="str">
        <f>IFERROR(VLOOKUP(B353,'DEKAT AIR'!$B$5:$I$1048576,8,0),"")</f>
        <v/>
      </c>
      <c r="AM353" s="22"/>
      <c r="AN353" s="17" cm="1">
        <f t="array" ref="AN353">MAX(IF(KETINGGIAN!$B$5:$B$1048576='Data Training 2022'!B353,KETINGGIAN!$H$5:$H$1048576))</f>
        <v>0</v>
      </c>
      <c r="AO353" s="22" t="str">
        <f>IFERROR(VLOOKUP(B353,KETINGGIAN!$B$5:$I$1048576,8,0),"")</f>
        <v/>
      </c>
      <c r="AP353" s="22"/>
      <c r="AQ353" s="22"/>
      <c r="AR353" s="22"/>
      <c r="AS353" s="22"/>
      <c r="AT353" s="17" cm="1">
        <f t="array" ref="AT353">MAX(IF(TOOLSKEEPER!$B$5:$B$1048576='Data Training 2022'!B353,TOOLSKEEPER!$H$5:$H$1048576))</f>
        <v>0</v>
      </c>
      <c r="AU353" s="22" t="str">
        <f>IFERROR(VLOOKUP(B353,TOOLSKEEPER!$B$5:$I$1048576,8,0),"")</f>
        <v/>
      </c>
    </row>
    <row r="354" spans="1:47">
      <c r="A354" s="22">
        <f t="shared" si="29"/>
        <v>349</v>
      </c>
      <c r="B354" s="21" t="str">
        <f t="shared" si="30"/>
        <v>80001215</v>
      </c>
      <c r="C354" s="21" t="s">
        <v>3466</v>
      </c>
      <c r="D354" s="22"/>
      <c r="E354" s="22" t="s">
        <v>3467</v>
      </c>
      <c r="F354" s="22" t="s">
        <v>1255</v>
      </c>
      <c r="G354" s="22" t="s">
        <v>830</v>
      </c>
      <c r="H354" s="22" t="s">
        <v>328</v>
      </c>
      <c r="I354" s="22" t="s">
        <v>4024</v>
      </c>
      <c r="J354" s="22"/>
      <c r="K354" s="21" t="s">
        <v>4002</v>
      </c>
      <c r="L354" s="21" t="s">
        <v>280</v>
      </c>
      <c r="M354" s="21" t="s">
        <v>4003</v>
      </c>
      <c r="N354" s="21"/>
      <c r="O354" s="17" t="str">
        <f>IFERROR(VLOOKUP(B354,POP!$B$5:$I$1048576,7,0),"")</f>
        <v/>
      </c>
      <c r="P354" s="17" t="str">
        <f>IFERROR(VLOOKUP(B354,POM!$B$5:$I$1048576,7,0),"")</f>
        <v/>
      </c>
      <c r="Q354" s="10" t="str">
        <f>IFERROR(VLOOKUP(B354,POU!$B$5:$I$1048576,7,0),"")</f>
        <v/>
      </c>
      <c r="R354" s="21" t="str">
        <f t="shared" si="26"/>
        <v/>
      </c>
      <c r="S354" s="17" t="str">
        <f>IFERROR(VLOOKUP(B354,'PEMBEKALAN POP'!$B$5:$I$1048576,7,0),"")</f>
        <v/>
      </c>
      <c r="T354" s="22" t="str">
        <f>IFERROR(VLOOKUP(B354,'PEMBEKALAN POP'!$B$5:$I$1048576,8,0),"")</f>
        <v/>
      </c>
      <c r="U354" s="21" t="s">
        <v>3994</v>
      </c>
      <c r="V354" s="17" t="e" cm="1">
        <f t="array" ref="V354">MAX(IF(INDUKSI!$B$5:$B$1048576='Data Training 2022'!B354,INDUKSI!$H$5:$H$1048576))</f>
        <v>#N/A</v>
      </c>
      <c r="W354" s="22" t="str">
        <f>IFERROR(VLOOKUP(B354,INDUKSI!$B$5:$I$1048576,8,0),"")</f>
        <v>LULUS</v>
      </c>
      <c r="X354" s="21" t="s">
        <v>3994</v>
      </c>
      <c r="Y354" s="17" cm="1">
        <f t="array" ref="Y354">MAX(IF(REINDUKSI!$B$5:$B$1048576='Data Training 2022'!B354,REINDUKSI!$H$5:$H$1048576))</f>
        <v>44758</v>
      </c>
      <c r="Z354" s="22" t="str">
        <f>IFERROR(VLOOKUP(B354,REINDUKSI!$B$5:$I$1048576,8,0),"")</f>
        <v>LULUS</v>
      </c>
      <c r="AA354" s="22" t="str">
        <f t="shared" si="27"/>
        <v>TARGET</v>
      </c>
      <c r="AB354" s="17" cm="1">
        <f t="array" ref="AB354">MAX(IF(BSA!$B$5:$B$1048576='Data Training 2022'!B354,BSA!$H$5:$H$1048576))</f>
        <v>0</v>
      </c>
      <c r="AC354" s="22" t="str">
        <f>IFERROR(VLOOKUP(B354,BSA!$B$5:$I$1048576,8,0),"")</f>
        <v/>
      </c>
      <c r="AD354" s="22" t="s">
        <v>3994</v>
      </c>
      <c r="AE354" s="22"/>
      <c r="AF354" s="22"/>
      <c r="AG354" s="22" t="str">
        <f t="shared" si="28"/>
        <v>TARGET</v>
      </c>
      <c r="AH354" s="17" cm="1">
        <f t="array" ref="AH354">MAX(IF(ISOLASI!$B$5:$B$1048576='Data Training 2022'!B354,ISOLASI!$H$5:$H$1048576))</f>
        <v>44660</v>
      </c>
      <c r="AI354" s="22" t="str">
        <f>IFERROR(VLOOKUP(B354,ISOLASI!$B$5:$I$1048576,8,0),"")</f>
        <v>LULUS</v>
      </c>
      <c r="AJ354" s="22"/>
      <c r="AK354" s="17" cm="1">
        <f t="array" ref="AK354">MAX(IF('DEKAT AIR'!$B$5:$B$1048576='Data Training 2022'!B354,'DEKAT AIR'!$H$5:$H$1048576))</f>
        <v>0</v>
      </c>
      <c r="AL354" s="22" t="str">
        <f>IFERROR(VLOOKUP(B354,'DEKAT AIR'!$B$5:$I$1048576,8,0),"")</f>
        <v/>
      </c>
      <c r="AM354" s="22"/>
      <c r="AN354" s="17" cm="1">
        <f t="array" ref="AN354">MAX(IF(KETINGGIAN!$B$5:$B$1048576='Data Training 2022'!B354,KETINGGIAN!$H$5:$H$1048576))</f>
        <v>0</v>
      </c>
      <c r="AO354" s="22" t="str">
        <f>IFERROR(VLOOKUP(B354,KETINGGIAN!$B$5:$I$1048576,8,0),"")</f>
        <v/>
      </c>
      <c r="AP354" s="22"/>
      <c r="AQ354" s="22"/>
      <c r="AR354" s="22"/>
      <c r="AS354" s="22"/>
      <c r="AT354" s="17" cm="1">
        <f t="array" ref="AT354">MAX(IF(TOOLSKEEPER!$B$5:$B$1048576='Data Training 2022'!B354,TOOLSKEEPER!$H$5:$H$1048576))</f>
        <v>0</v>
      </c>
      <c r="AU354" s="22" t="str">
        <f>IFERROR(VLOOKUP(B354,TOOLSKEEPER!$B$5:$I$1048576,8,0),"")</f>
        <v/>
      </c>
    </row>
    <row r="355" spans="1:47">
      <c r="A355" s="22">
        <f t="shared" si="29"/>
        <v>350</v>
      </c>
      <c r="B355" s="21" t="str">
        <f t="shared" si="30"/>
        <v>80001216</v>
      </c>
      <c r="C355" s="21" t="s">
        <v>2041</v>
      </c>
      <c r="D355" s="22"/>
      <c r="E355" s="22" t="s">
        <v>2042</v>
      </c>
      <c r="F355" s="22" t="s">
        <v>1255</v>
      </c>
      <c r="G355" s="22" t="s">
        <v>830</v>
      </c>
      <c r="H355" s="22" t="s">
        <v>328</v>
      </c>
      <c r="I355" s="22" t="s">
        <v>4028</v>
      </c>
      <c r="J355" s="22"/>
      <c r="K355" s="21" t="s">
        <v>4002</v>
      </c>
      <c r="L355" s="21" t="s">
        <v>280</v>
      </c>
      <c r="M355" s="21" t="s">
        <v>4003</v>
      </c>
      <c r="N355" s="21"/>
      <c r="O355" s="17" t="str">
        <f>IFERROR(VLOOKUP(B355,POP!$B$5:$I$1048576,7,0),"")</f>
        <v/>
      </c>
      <c r="P355" s="17" t="str">
        <f>IFERROR(VLOOKUP(B355,POM!$B$5:$I$1048576,7,0),"")</f>
        <v/>
      </c>
      <c r="Q355" s="10" t="str">
        <f>IFERROR(VLOOKUP(B355,POU!$B$5:$I$1048576,7,0),"")</f>
        <v/>
      </c>
      <c r="R355" s="21" t="str">
        <f t="shared" si="26"/>
        <v/>
      </c>
      <c r="S355" s="17" t="str">
        <f>IFERROR(VLOOKUP(B355,'PEMBEKALAN POP'!$B$5:$I$1048576,7,0),"")</f>
        <v/>
      </c>
      <c r="T355" s="22" t="str">
        <f>IFERROR(VLOOKUP(B355,'PEMBEKALAN POP'!$B$5:$I$1048576,8,0),"")</f>
        <v/>
      </c>
      <c r="U355" s="21" t="s">
        <v>3994</v>
      </c>
      <c r="V355" s="17" t="e" cm="1">
        <f t="array" ref="V355">MAX(IF(INDUKSI!$B$5:$B$1048576='Data Training 2022'!B355,INDUKSI!$H$5:$H$1048576))</f>
        <v>#N/A</v>
      </c>
      <c r="W355" s="22" t="str">
        <f>IFERROR(VLOOKUP(B355,INDUKSI!$B$5:$I$1048576,8,0),"")</f>
        <v>LULUS</v>
      </c>
      <c r="X355" s="21" t="s">
        <v>3994</v>
      </c>
      <c r="Y355" s="17" cm="1">
        <f t="array" ref="Y355">MAX(IF(REINDUKSI!$B$5:$B$1048576='Data Training 2022'!B355,REINDUKSI!$H$5:$H$1048576))</f>
        <v>44567</v>
      </c>
      <c r="Z355" s="22" t="str">
        <f>IFERROR(VLOOKUP(B355,REINDUKSI!$B$5:$I$1048576,8,0),"")</f>
        <v>LULUS</v>
      </c>
      <c r="AA355" s="22" t="str">
        <f t="shared" si="27"/>
        <v>TARGET</v>
      </c>
      <c r="AB355" s="17" cm="1">
        <f t="array" ref="AB355">MAX(IF(BSA!$B$5:$B$1048576='Data Training 2022'!B355,BSA!$H$5:$H$1048576))</f>
        <v>0</v>
      </c>
      <c r="AC355" s="22" t="str">
        <f>IFERROR(VLOOKUP(B355,BSA!$B$5:$I$1048576,8,0),"")</f>
        <v/>
      </c>
      <c r="AD355" s="22" t="s">
        <v>3994</v>
      </c>
      <c r="AE355" s="22"/>
      <c r="AF355" s="22"/>
      <c r="AG355" s="22" t="str">
        <f t="shared" si="28"/>
        <v>TARGET</v>
      </c>
      <c r="AH355" s="17" cm="1">
        <f t="array" ref="AH355">MAX(IF(ISOLASI!$B$5:$B$1048576='Data Training 2022'!B355,ISOLASI!$H$5:$H$1048576))</f>
        <v>44576</v>
      </c>
      <c r="AI355" s="22" t="str">
        <f>IFERROR(VLOOKUP(B355,ISOLASI!$B$5:$I$1048576,8,0),"")</f>
        <v>LULUS</v>
      </c>
      <c r="AJ355" s="22"/>
      <c r="AK355" s="17" cm="1">
        <f t="array" ref="AK355">MAX(IF('DEKAT AIR'!$B$5:$B$1048576='Data Training 2022'!B355,'DEKAT AIR'!$H$5:$H$1048576))</f>
        <v>0</v>
      </c>
      <c r="AL355" s="22" t="str">
        <f>IFERROR(VLOOKUP(B355,'DEKAT AIR'!$B$5:$I$1048576,8,0),"")</f>
        <v/>
      </c>
      <c r="AM355" s="22"/>
      <c r="AN355" s="17" cm="1">
        <f t="array" ref="AN355">MAX(IF(KETINGGIAN!$B$5:$B$1048576='Data Training 2022'!B355,KETINGGIAN!$H$5:$H$1048576))</f>
        <v>0</v>
      </c>
      <c r="AO355" s="22" t="str">
        <f>IFERROR(VLOOKUP(B355,KETINGGIAN!$B$5:$I$1048576,8,0),"")</f>
        <v/>
      </c>
      <c r="AP355" s="22"/>
      <c r="AQ355" s="22"/>
      <c r="AR355" s="22"/>
      <c r="AS355" s="22"/>
      <c r="AT355" s="17" cm="1">
        <f t="array" ref="AT355">MAX(IF(TOOLSKEEPER!$B$5:$B$1048576='Data Training 2022'!B355,TOOLSKEEPER!$H$5:$H$1048576))</f>
        <v>0</v>
      </c>
      <c r="AU355" s="22" t="str">
        <f>IFERROR(VLOOKUP(B355,TOOLSKEEPER!$B$5:$I$1048576,8,0),"")</f>
        <v/>
      </c>
    </row>
    <row r="356" spans="1:47">
      <c r="A356" s="22">
        <f t="shared" si="29"/>
        <v>351</v>
      </c>
      <c r="B356" s="21" t="str">
        <f t="shared" si="30"/>
        <v>80001217</v>
      </c>
      <c r="C356" s="21" t="s">
        <v>2515</v>
      </c>
      <c r="D356" s="22"/>
      <c r="E356" s="22" t="s">
        <v>4130</v>
      </c>
      <c r="F356" s="22" t="s">
        <v>1255</v>
      </c>
      <c r="G356" s="22" t="s">
        <v>830</v>
      </c>
      <c r="H356" s="22" t="s">
        <v>328</v>
      </c>
      <c r="I356" s="22" t="s">
        <v>4028</v>
      </c>
      <c r="J356" s="22"/>
      <c r="K356" s="21" t="s">
        <v>4002</v>
      </c>
      <c r="L356" s="21" t="s">
        <v>280</v>
      </c>
      <c r="M356" s="21" t="s">
        <v>4003</v>
      </c>
      <c r="N356" s="21"/>
      <c r="O356" s="17" t="str">
        <f>IFERROR(VLOOKUP(B356,POP!$B$5:$I$1048576,7,0),"")</f>
        <v/>
      </c>
      <c r="P356" s="17" t="str">
        <f>IFERROR(VLOOKUP(B356,POM!$B$5:$I$1048576,7,0),"")</f>
        <v/>
      </c>
      <c r="Q356" s="10" t="str">
        <f>IFERROR(VLOOKUP(B356,POU!$B$5:$I$1048576,7,0),"")</f>
        <v/>
      </c>
      <c r="R356" s="21" t="str">
        <f t="shared" si="26"/>
        <v/>
      </c>
      <c r="S356" s="17" t="str">
        <f>IFERROR(VLOOKUP(B356,'PEMBEKALAN POP'!$B$5:$I$1048576,7,0),"")</f>
        <v/>
      </c>
      <c r="T356" s="22" t="str">
        <f>IFERROR(VLOOKUP(B356,'PEMBEKALAN POP'!$B$5:$I$1048576,8,0),"")</f>
        <v/>
      </c>
      <c r="U356" s="21" t="s">
        <v>3994</v>
      </c>
      <c r="V356" s="17" t="e" cm="1">
        <f t="array" ref="V356">MAX(IF(INDUKSI!$B$5:$B$1048576='Data Training 2022'!B356,INDUKSI!$H$5:$H$1048576))</f>
        <v>#N/A</v>
      </c>
      <c r="W356" s="22" t="str">
        <f>IFERROR(VLOOKUP(B356,INDUKSI!$B$5:$I$1048576,8,0),"")</f>
        <v>LULUS</v>
      </c>
      <c r="X356" s="21" t="s">
        <v>3994</v>
      </c>
      <c r="Y356" s="17" cm="1">
        <f t="array" ref="Y356">MAX(IF(REINDUKSI!$B$5:$B$1048576='Data Training 2022'!B356,REINDUKSI!$H$5:$H$1048576))</f>
        <v>44567</v>
      </c>
      <c r="Z356" s="22" t="str">
        <f>IFERROR(VLOOKUP(B356,REINDUKSI!$B$5:$I$1048576,8,0),"")</f>
        <v>LULUS</v>
      </c>
      <c r="AA356" s="22" t="str">
        <f t="shared" si="27"/>
        <v>TARGET</v>
      </c>
      <c r="AB356" s="17" cm="1">
        <f t="array" ref="AB356">MAX(IF(BSA!$B$5:$B$1048576='Data Training 2022'!B356,BSA!$H$5:$H$1048576))</f>
        <v>0</v>
      </c>
      <c r="AC356" s="22" t="str">
        <f>IFERROR(VLOOKUP(B356,BSA!$B$5:$I$1048576,8,0),"")</f>
        <v/>
      </c>
      <c r="AD356" s="22" t="s">
        <v>3994</v>
      </c>
      <c r="AE356" s="22"/>
      <c r="AF356" s="22"/>
      <c r="AG356" s="22" t="str">
        <f t="shared" si="28"/>
        <v>TARGET</v>
      </c>
      <c r="AH356" s="17" cm="1">
        <f t="array" ref="AH356">MAX(IF(ISOLASI!$B$5:$B$1048576='Data Training 2022'!B356,ISOLASI!$H$5:$H$1048576))</f>
        <v>44576</v>
      </c>
      <c r="AI356" s="22" t="str">
        <f>IFERROR(VLOOKUP(B356,ISOLASI!$B$5:$I$1048576,8,0),"")</f>
        <v>LULUS</v>
      </c>
      <c r="AJ356" s="22"/>
      <c r="AK356" s="17" cm="1">
        <f t="array" ref="AK356">MAX(IF('DEKAT AIR'!$B$5:$B$1048576='Data Training 2022'!B356,'DEKAT AIR'!$H$5:$H$1048576))</f>
        <v>0</v>
      </c>
      <c r="AL356" s="22" t="str">
        <f>IFERROR(VLOOKUP(B356,'DEKAT AIR'!$B$5:$I$1048576,8,0),"")</f>
        <v/>
      </c>
      <c r="AM356" s="22"/>
      <c r="AN356" s="17" cm="1">
        <f t="array" ref="AN356">MAX(IF(KETINGGIAN!$B$5:$B$1048576='Data Training 2022'!B356,KETINGGIAN!$H$5:$H$1048576))</f>
        <v>0</v>
      </c>
      <c r="AO356" s="22" t="str">
        <f>IFERROR(VLOOKUP(B356,KETINGGIAN!$B$5:$I$1048576,8,0),"")</f>
        <v/>
      </c>
      <c r="AP356" s="22"/>
      <c r="AQ356" s="22"/>
      <c r="AR356" s="22"/>
      <c r="AS356" s="22"/>
      <c r="AT356" s="17" cm="1">
        <f t="array" ref="AT356">MAX(IF(TOOLSKEEPER!$B$5:$B$1048576='Data Training 2022'!B356,TOOLSKEEPER!$H$5:$H$1048576))</f>
        <v>0</v>
      </c>
      <c r="AU356" s="22" t="str">
        <f>IFERROR(VLOOKUP(B356,TOOLSKEEPER!$B$5:$I$1048576,8,0),"")</f>
        <v/>
      </c>
    </row>
    <row r="357" spans="1:47">
      <c r="A357" s="22">
        <f t="shared" si="29"/>
        <v>352</v>
      </c>
      <c r="B357" s="21" t="str">
        <f t="shared" si="30"/>
        <v>80001218</v>
      </c>
      <c r="C357" s="21" t="s">
        <v>2517</v>
      </c>
      <c r="D357" s="22"/>
      <c r="E357" s="22" t="s">
        <v>4131</v>
      </c>
      <c r="F357" s="22" t="s">
        <v>1255</v>
      </c>
      <c r="G357" s="22" t="s">
        <v>830</v>
      </c>
      <c r="H357" s="22" t="s">
        <v>328</v>
      </c>
      <c r="I357" s="22" t="s">
        <v>4024</v>
      </c>
      <c r="J357" s="22"/>
      <c r="K357" s="21" t="s">
        <v>4002</v>
      </c>
      <c r="L357" s="21" t="s">
        <v>280</v>
      </c>
      <c r="M357" s="21" t="s">
        <v>4003</v>
      </c>
      <c r="N357" s="21"/>
      <c r="O357" s="17" t="str">
        <f>IFERROR(VLOOKUP(B357,POP!$B$5:$I$1048576,7,0),"")</f>
        <v/>
      </c>
      <c r="P357" s="17" t="str">
        <f>IFERROR(VLOOKUP(B357,POM!$B$5:$I$1048576,7,0),"")</f>
        <v/>
      </c>
      <c r="Q357" s="10" t="str">
        <f>IFERROR(VLOOKUP(B357,POU!$B$5:$I$1048576,7,0),"")</f>
        <v/>
      </c>
      <c r="R357" s="21" t="str">
        <f t="shared" si="26"/>
        <v/>
      </c>
      <c r="S357" s="17" t="str">
        <f>IFERROR(VLOOKUP(B357,'PEMBEKALAN POP'!$B$5:$I$1048576,7,0),"")</f>
        <v/>
      </c>
      <c r="T357" s="22" t="str">
        <f>IFERROR(VLOOKUP(B357,'PEMBEKALAN POP'!$B$5:$I$1048576,8,0),"")</f>
        <v/>
      </c>
      <c r="U357" s="21" t="s">
        <v>3994</v>
      </c>
      <c r="V357" s="17" t="e" cm="1">
        <f t="array" ref="V357">MAX(IF(INDUKSI!$B$5:$B$1048576='Data Training 2022'!B357,INDUKSI!$H$5:$H$1048576))</f>
        <v>#N/A</v>
      </c>
      <c r="W357" s="22" t="str">
        <f>IFERROR(VLOOKUP(B357,INDUKSI!$B$5:$I$1048576,8,0),"")</f>
        <v>LULUS</v>
      </c>
      <c r="X357" s="21" t="s">
        <v>3994</v>
      </c>
      <c r="Y357" s="17" cm="1">
        <f t="array" ref="Y357">MAX(IF(REINDUKSI!$B$5:$B$1048576='Data Training 2022'!B357,REINDUKSI!$H$5:$H$1048576))</f>
        <v>44709</v>
      </c>
      <c r="Z357" s="22" t="str">
        <f>IFERROR(VLOOKUP(B357,REINDUKSI!$B$5:$I$1048576,8,0),"")</f>
        <v>LULUS</v>
      </c>
      <c r="AA357" s="22" t="str">
        <f t="shared" si="27"/>
        <v>TARGET</v>
      </c>
      <c r="AB357" s="17" cm="1">
        <f t="array" ref="AB357">MAX(IF(BSA!$B$5:$B$1048576='Data Training 2022'!B357,BSA!$H$5:$H$1048576))</f>
        <v>0</v>
      </c>
      <c r="AC357" s="22" t="str">
        <f>IFERROR(VLOOKUP(B357,BSA!$B$5:$I$1048576,8,0),"")</f>
        <v/>
      </c>
      <c r="AD357" s="22" t="s">
        <v>3994</v>
      </c>
      <c r="AE357" s="22"/>
      <c r="AF357" s="22"/>
      <c r="AG357" s="22" t="str">
        <f t="shared" si="28"/>
        <v>TARGET</v>
      </c>
      <c r="AH357" s="17" cm="1">
        <f t="array" ref="AH357">MAX(IF(ISOLASI!$B$5:$B$1048576='Data Training 2022'!B357,ISOLASI!$H$5:$H$1048576))</f>
        <v>44632</v>
      </c>
      <c r="AI357" s="22" t="str">
        <f>IFERROR(VLOOKUP(B357,ISOLASI!$B$5:$I$1048576,8,0),"")</f>
        <v>LULUS</v>
      </c>
      <c r="AJ357" s="22"/>
      <c r="AK357" s="17" cm="1">
        <f t="array" ref="AK357">MAX(IF('DEKAT AIR'!$B$5:$B$1048576='Data Training 2022'!B357,'DEKAT AIR'!$H$5:$H$1048576))</f>
        <v>0</v>
      </c>
      <c r="AL357" s="22" t="str">
        <f>IFERROR(VLOOKUP(B357,'DEKAT AIR'!$B$5:$I$1048576,8,0),"")</f>
        <v/>
      </c>
      <c r="AM357" s="22"/>
      <c r="AN357" s="17" cm="1">
        <f t="array" ref="AN357">MAX(IF(KETINGGIAN!$B$5:$B$1048576='Data Training 2022'!B357,KETINGGIAN!$H$5:$H$1048576))</f>
        <v>0</v>
      </c>
      <c r="AO357" s="22" t="str">
        <f>IFERROR(VLOOKUP(B357,KETINGGIAN!$B$5:$I$1048576,8,0),"")</f>
        <v/>
      </c>
      <c r="AP357" s="22"/>
      <c r="AQ357" s="22"/>
      <c r="AR357" s="22"/>
      <c r="AS357" s="22"/>
      <c r="AT357" s="17" cm="1">
        <f t="array" ref="AT357">MAX(IF(TOOLSKEEPER!$B$5:$B$1048576='Data Training 2022'!B357,TOOLSKEEPER!$H$5:$H$1048576))</f>
        <v>0</v>
      </c>
      <c r="AU357" s="22" t="str">
        <f>IFERROR(VLOOKUP(B357,TOOLSKEEPER!$B$5:$I$1048576,8,0),"")</f>
        <v/>
      </c>
    </row>
    <row r="358" spans="1:47">
      <c r="A358" s="22">
        <f t="shared" si="29"/>
        <v>353</v>
      </c>
      <c r="B358" s="21" t="str">
        <f t="shared" si="30"/>
        <v>80001318</v>
      </c>
      <c r="C358" s="21" t="s">
        <v>2200</v>
      </c>
      <c r="D358" s="22"/>
      <c r="E358" s="22" t="s">
        <v>2201</v>
      </c>
      <c r="F358" s="22" t="s">
        <v>1255</v>
      </c>
      <c r="G358" s="22" t="s">
        <v>830</v>
      </c>
      <c r="H358" s="22" t="s">
        <v>328</v>
      </c>
      <c r="I358" s="22" t="s">
        <v>4028</v>
      </c>
      <c r="J358" s="22"/>
      <c r="K358" s="21" t="s">
        <v>4002</v>
      </c>
      <c r="L358" s="21" t="s">
        <v>280</v>
      </c>
      <c r="M358" s="21" t="s">
        <v>4003</v>
      </c>
      <c r="N358" s="21"/>
      <c r="O358" s="17" t="str">
        <f>IFERROR(VLOOKUP(B358,POP!$B$5:$I$1048576,7,0),"")</f>
        <v/>
      </c>
      <c r="P358" s="17" t="str">
        <f>IFERROR(VLOOKUP(B358,POM!$B$5:$I$1048576,7,0),"")</f>
        <v/>
      </c>
      <c r="Q358" s="10" t="str">
        <f>IFERROR(VLOOKUP(B358,POU!$B$5:$I$1048576,7,0),"")</f>
        <v/>
      </c>
      <c r="R358" s="21" t="str">
        <f t="shared" si="26"/>
        <v/>
      </c>
      <c r="S358" s="17" t="str">
        <f>IFERROR(VLOOKUP(B358,'PEMBEKALAN POP'!$B$5:$I$1048576,7,0),"")</f>
        <v/>
      </c>
      <c r="T358" s="22" t="str">
        <f>IFERROR(VLOOKUP(B358,'PEMBEKALAN POP'!$B$5:$I$1048576,8,0),"")</f>
        <v/>
      </c>
      <c r="U358" s="21" t="s">
        <v>3994</v>
      </c>
      <c r="V358" s="17" t="e" cm="1">
        <f t="array" ref="V358">MAX(IF(INDUKSI!$B$5:$B$1048576='Data Training 2022'!B358,INDUKSI!$H$5:$H$1048576))</f>
        <v>#N/A</v>
      </c>
      <c r="W358" s="22" t="str">
        <f>IFERROR(VLOOKUP(B358,INDUKSI!$B$5:$I$1048576,8,0),"")</f>
        <v>LULUS</v>
      </c>
      <c r="X358" s="21" t="s">
        <v>3994</v>
      </c>
      <c r="Y358" s="17" cm="1">
        <f t="array" ref="Y358">MAX(IF(REINDUKSI!$B$5:$B$1048576='Data Training 2022'!B358,REINDUKSI!$H$5:$H$1048576))</f>
        <v>44583</v>
      </c>
      <c r="Z358" s="22" t="str">
        <f>IFERROR(VLOOKUP(B358,REINDUKSI!$B$5:$I$1048576,8,0),"")</f>
        <v>LULUS</v>
      </c>
      <c r="AA358" s="22" t="str">
        <f t="shared" si="27"/>
        <v>TARGET</v>
      </c>
      <c r="AB358" s="17" cm="1">
        <f t="array" ref="AB358">MAX(IF(BSA!$B$5:$B$1048576='Data Training 2022'!B358,BSA!$H$5:$H$1048576))</f>
        <v>0</v>
      </c>
      <c r="AC358" s="22" t="str">
        <f>IFERROR(VLOOKUP(B358,BSA!$B$5:$I$1048576,8,0),"")</f>
        <v/>
      </c>
      <c r="AD358" s="22" t="s">
        <v>3994</v>
      </c>
      <c r="AE358" s="22"/>
      <c r="AF358" s="22"/>
      <c r="AG358" s="22" t="str">
        <f t="shared" si="28"/>
        <v>TARGET</v>
      </c>
      <c r="AH358" s="17" cm="1">
        <f t="array" ref="AH358">MAX(IF(ISOLASI!$B$5:$B$1048576='Data Training 2022'!B358,ISOLASI!$H$5:$H$1048576))</f>
        <v>44583</v>
      </c>
      <c r="AI358" s="22" t="str">
        <f>IFERROR(VLOOKUP(B358,ISOLASI!$B$5:$I$1048576,8,0),"")</f>
        <v>LULUS</v>
      </c>
      <c r="AJ358" s="22"/>
      <c r="AK358" s="17" cm="1">
        <f t="array" ref="AK358">MAX(IF('DEKAT AIR'!$B$5:$B$1048576='Data Training 2022'!B358,'DEKAT AIR'!$H$5:$H$1048576))</f>
        <v>0</v>
      </c>
      <c r="AL358" s="22" t="str">
        <f>IFERROR(VLOOKUP(B358,'DEKAT AIR'!$B$5:$I$1048576,8,0),"")</f>
        <v/>
      </c>
      <c r="AM358" s="22"/>
      <c r="AN358" s="17" cm="1">
        <f t="array" ref="AN358">MAX(IF(KETINGGIAN!$B$5:$B$1048576='Data Training 2022'!B358,KETINGGIAN!$H$5:$H$1048576))</f>
        <v>0</v>
      </c>
      <c r="AO358" s="22" t="str">
        <f>IFERROR(VLOOKUP(B358,KETINGGIAN!$B$5:$I$1048576,8,0),"")</f>
        <v/>
      </c>
      <c r="AP358" s="22"/>
      <c r="AQ358" s="22"/>
      <c r="AR358" s="22"/>
      <c r="AS358" s="22"/>
      <c r="AT358" s="17" cm="1">
        <f t="array" ref="AT358">MAX(IF(TOOLSKEEPER!$B$5:$B$1048576='Data Training 2022'!B358,TOOLSKEEPER!$H$5:$H$1048576))</f>
        <v>0</v>
      </c>
      <c r="AU358" s="22" t="str">
        <f>IFERROR(VLOOKUP(B358,TOOLSKEEPER!$B$5:$I$1048576,8,0),"")</f>
        <v/>
      </c>
    </row>
    <row r="359" spans="1:47">
      <c r="A359" s="22">
        <f t="shared" si="29"/>
        <v>354</v>
      </c>
      <c r="B359" s="21" t="str">
        <f t="shared" si="30"/>
        <v>80001319</v>
      </c>
      <c r="C359" s="21" t="s">
        <v>2202</v>
      </c>
      <c r="D359" s="22"/>
      <c r="E359" s="22" t="s">
        <v>2203</v>
      </c>
      <c r="F359" s="22" t="s">
        <v>1255</v>
      </c>
      <c r="G359" s="22" t="s">
        <v>830</v>
      </c>
      <c r="H359" s="22" t="s">
        <v>328</v>
      </c>
      <c r="I359" s="22" t="s">
        <v>4024</v>
      </c>
      <c r="J359" s="22"/>
      <c r="K359" s="21" t="s">
        <v>4002</v>
      </c>
      <c r="L359" s="21" t="s">
        <v>280</v>
      </c>
      <c r="M359" s="21" t="s">
        <v>4003</v>
      </c>
      <c r="N359" s="21"/>
      <c r="O359" s="17" t="str">
        <f>IFERROR(VLOOKUP(B359,POP!$B$5:$I$1048576,7,0),"")</f>
        <v/>
      </c>
      <c r="P359" s="17" t="str">
        <f>IFERROR(VLOOKUP(B359,POM!$B$5:$I$1048576,7,0),"")</f>
        <v/>
      </c>
      <c r="Q359" s="10" t="str">
        <f>IFERROR(VLOOKUP(B359,POU!$B$5:$I$1048576,7,0),"")</f>
        <v/>
      </c>
      <c r="R359" s="21" t="str">
        <f t="shared" si="26"/>
        <v/>
      </c>
      <c r="S359" s="17" t="str">
        <f>IFERROR(VLOOKUP(B359,'PEMBEKALAN POP'!$B$5:$I$1048576,7,0),"")</f>
        <v/>
      </c>
      <c r="T359" s="22" t="str">
        <f>IFERROR(VLOOKUP(B359,'PEMBEKALAN POP'!$B$5:$I$1048576,8,0),"")</f>
        <v/>
      </c>
      <c r="U359" s="21" t="s">
        <v>3994</v>
      </c>
      <c r="V359" s="17" t="e" cm="1">
        <f t="array" ref="V359">MAX(IF(INDUKSI!$B$5:$B$1048576='Data Training 2022'!B359,INDUKSI!$H$5:$H$1048576))</f>
        <v>#N/A</v>
      </c>
      <c r="W359" s="22" t="str">
        <f>IFERROR(VLOOKUP(B359,INDUKSI!$B$5:$I$1048576,8,0),"")</f>
        <v>LULUS</v>
      </c>
      <c r="X359" s="21" t="s">
        <v>3994</v>
      </c>
      <c r="Y359" s="17" cm="1">
        <f t="array" ref="Y359">MAX(IF(REINDUKSI!$B$5:$B$1048576='Data Training 2022'!B359,REINDUKSI!$H$5:$H$1048576))</f>
        <v>44761</v>
      </c>
      <c r="Z359" s="22" t="str">
        <f>IFERROR(VLOOKUP(B359,REINDUKSI!$B$5:$I$1048576,8,0),"")</f>
        <v>LULUS</v>
      </c>
      <c r="AA359" s="22" t="str">
        <f t="shared" si="27"/>
        <v>TARGET</v>
      </c>
      <c r="AB359" s="17" cm="1">
        <f t="array" ref="AB359">MAX(IF(BSA!$B$5:$B$1048576='Data Training 2022'!B359,BSA!$H$5:$H$1048576))</f>
        <v>0</v>
      </c>
      <c r="AC359" s="22" t="str">
        <f>IFERROR(VLOOKUP(B359,BSA!$B$5:$I$1048576,8,0),"")</f>
        <v/>
      </c>
      <c r="AD359" s="22" t="s">
        <v>3994</v>
      </c>
      <c r="AE359" s="22"/>
      <c r="AF359" s="22"/>
      <c r="AG359" s="22" t="str">
        <f t="shared" si="28"/>
        <v>TARGET</v>
      </c>
      <c r="AH359" s="17" cm="1">
        <f t="array" ref="AH359">MAX(IF(ISOLASI!$B$5:$B$1048576='Data Training 2022'!B359,ISOLASI!$H$5:$H$1048576))</f>
        <v>44562</v>
      </c>
      <c r="AI359" s="22" t="str">
        <f>IFERROR(VLOOKUP(B359,ISOLASI!$B$5:$I$1048576,8,0),"")</f>
        <v>LULUS</v>
      </c>
      <c r="AJ359" s="22"/>
      <c r="AK359" s="17" cm="1">
        <f t="array" ref="AK359">MAX(IF('DEKAT AIR'!$B$5:$B$1048576='Data Training 2022'!B359,'DEKAT AIR'!$H$5:$H$1048576))</f>
        <v>0</v>
      </c>
      <c r="AL359" s="22" t="str">
        <f>IFERROR(VLOOKUP(B359,'DEKAT AIR'!$B$5:$I$1048576,8,0),"")</f>
        <v/>
      </c>
      <c r="AM359" s="22"/>
      <c r="AN359" s="17" cm="1">
        <f t="array" ref="AN359">MAX(IF(KETINGGIAN!$B$5:$B$1048576='Data Training 2022'!B359,KETINGGIAN!$H$5:$H$1048576))</f>
        <v>0</v>
      </c>
      <c r="AO359" s="22" t="str">
        <f>IFERROR(VLOOKUP(B359,KETINGGIAN!$B$5:$I$1048576,8,0),"")</f>
        <v/>
      </c>
      <c r="AP359" s="22"/>
      <c r="AQ359" s="22"/>
      <c r="AR359" s="22"/>
      <c r="AS359" s="22"/>
      <c r="AT359" s="17" cm="1">
        <f t="array" ref="AT359">MAX(IF(TOOLSKEEPER!$B$5:$B$1048576='Data Training 2022'!B359,TOOLSKEEPER!$H$5:$H$1048576))</f>
        <v>0</v>
      </c>
      <c r="AU359" s="22" t="str">
        <f>IFERROR(VLOOKUP(B359,TOOLSKEEPER!$B$5:$I$1048576,8,0),"")</f>
        <v/>
      </c>
    </row>
    <row r="360" spans="1:47">
      <c r="A360" s="22">
        <f t="shared" si="29"/>
        <v>355</v>
      </c>
      <c r="B360" s="21" t="str">
        <f t="shared" si="30"/>
        <v>80001320</v>
      </c>
      <c r="C360" s="21" t="s">
        <v>1925</v>
      </c>
      <c r="D360" s="22"/>
      <c r="E360" s="22" t="s">
        <v>1926</v>
      </c>
      <c r="F360" s="22" t="s">
        <v>1255</v>
      </c>
      <c r="G360" s="22" t="s">
        <v>830</v>
      </c>
      <c r="H360" s="22" t="s">
        <v>328</v>
      </c>
      <c r="I360" s="22" t="s">
        <v>4024</v>
      </c>
      <c r="J360" s="22"/>
      <c r="K360" s="21" t="s">
        <v>4002</v>
      </c>
      <c r="L360" s="21" t="s">
        <v>280</v>
      </c>
      <c r="M360" s="21" t="s">
        <v>4003</v>
      </c>
      <c r="N360" s="21"/>
      <c r="O360" s="17" t="str">
        <f>IFERROR(VLOOKUP(B360,POP!$B$5:$I$1048576,7,0),"")</f>
        <v/>
      </c>
      <c r="P360" s="17" t="str">
        <f>IFERROR(VLOOKUP(B360,POM!$B$5:$I$1048576,7,0),"")</f>
        <v/>
      </c>
      <c r="Q360" s="10" t="str">
        <f>IFERROR(VLOOKUP(B360,POU!$B$5:$I$1048576,7,0),"")</f>
        <v/>
      </c>
      <c r="R360" s="21" t="str">
        <f t="shared" si="26"/>
        <v/>
      </c>
      <c r="S360" s="17" t="str">
        <f>IFERROR(VLOOKUP(B360,'PEMBEKALAN POP'!$B$5:$I$1048576,7,0),"")</f>
        <v/>
      </c>
      <c r="T360" s="22" t="str">
        <f>IFERROR(VLOOKUP(B360,'PEMBEKALAN POP'!$B$5:$I$1048576,8,0),"")</f>
        <v/>
      </c>
      <c r="U360" s="21" t="s">
        <v>3994</v>
      </c>
      <c r="V360" s="17" t="e" cm="1">
        <f t="array" ref="V360">MAX(IF(INDUKSI!$B$5:$B$1048576='Data Training 2022'!B360,INDUKSI!$H$5:$H$1048576))</f>
        <v>#N/A</v>
      </c>
      <c r="W360" s="22" t="str">
        <f>IFERROR(VLOOKUP(B360,INDUKSI!$B$5:$I$1048576,8,0),"")</f>
        <v>LULUS</v>
      </c>
      <c r="X360" s="21" t="s">
        <v>3994</v>
      </c>
      <c r="Y360" s="17" cm="1">
        <f t="array" ref="Y360">MAX(IF(REINDUKSI!$B$5:$B$1048576='Data Training 2022'!B360,REINDUKSI!$H$5:$H$1048576))</f>
        <v>44737</v>
      </c>
      <c r="Z360" s="22" t="str">
        <f>IFERROR(VLOOKUP(B360,REINDUKSI!$B$5:$I$1048576,8,0),"")</f>
        <v>LULUS</v>
      </c>
      <c r="AA360" s="22" t="str">
        <f t="shared" si="27"/>
        <v>TARGET</v>
      </c>
      <c r="AB360" s="17" cm="1">
        <f t="array" ref="AB360">MAX(IF(BSA!$B$5:$B$1048576='Data Training 2022'!B360,BSA!$H$5:$H$1048576))</f>
        <v>0</v>
      </c>
      <c r="AC360" s="22" t="str">
        <f>IFERROR(VLOOKUP(B360,BSA!$B$5:$I$1048576,8,0),"")</f>
        <v/>
      </c>
      <c r="AD360" s="22" t="s">
        <v>3994</v>
      </c>
      <c r="AE360" s="22"/>
      <c r="AF360" s="22"/>
      <c r="AG360" s="22" t="str">
        <f t="shared" si="28"/>
        <v>TARGET</v>
      </c>
      <c r="AH360" s="17" cm="1">
        <f t="array" ref="AH360">MAX(IF(ISOLASI!$B$5:$B$1048576='Data Training 2022'!B360,ISOLASI!$H$5:$H$1048576))</f>
        <v>44590</v>
      </c>
      <c r="AI360" s="22" t="str">
        <f>IFERROR(VLOOKUP(B360,ISOLASI!$B$5:$I$1048576,8,0),"")</f>
        <v>LULUS</v>
      </c>
      <c r="AJ360" s="22"/>
      <c r="AK360" s="17" cm="1">
        <f t="array" ref="AK360">MAX(IF('DEKAT AIR'!$B$5:$B$1048576='Data Training 2022'!B360,'DEKAT AIR'!$H$5:$H$1048576))</f>
        <v>0</v>
      </c>
      <c r="AL360" s="22" t="str">
        <f>IFERROR(VLOOKUP(B360,'DEKAT AIR'!$B$5:$I$1048576,8,0),"")</f>
        <v/>
      </c>
      <c r="AM360" s="22"/>
      <c r="AN360" s="17" cm="1">
        <f t="array" ref="AN360">MAX(IF(KETINGGIAN!$B$5:$B$1048576='Data Training 2022'!B360,KETINGGIAN!$H$5:$H$1048576))</f>
        <v>0</v>
      </c>
      <c r="AO360" s="22" t="str">
        <f>IFERROR(VLOOKUP(B360,KETINGGIAN!$B$5:$I$1048576,8,0),"")</f>
        <v/>
      </c>
      <c r="AP360" s="22"/>
      <c r="AQ360" s="22"/>
      <c r="AR360" s="22"/>
      <c r="AS360" s="22"/>
      <c r="AT360" s="17" cm="1">
        <f t="array" ref="AT360">MAX(IF(TOOLSKEEPER!$B$5:$B$1048576='Data Training 2022'!B360,TOOLSKEEPER!$H$5:$H$1048576))</f>
        <v>0</v>
      </c>
      <c r="AU360" s="22" t="str">
        <f>IFERROR(VLOOKUP(B360,TOOLSKEEPER!$B$5:$I$1048576,8,0),"")</f>
        <v/>
      </c>
    </row>
    <row r="361" spans="1:47">
      <c r="A361" s="22">
        <f t="shared" si="29"/>
        <v>356</v>
      </c>
      <c r="B361" s="21" t="str">
        <f t="shared" si="30"/>
        <v>80001321</v>
      </c>
      <c r="C361" s="21" t="s">
        <v>2039</v>
      </c>
      <c r="D361" s="22"/>
      <c r="E361" s="22" t="s">
        <v>2040</v>
      </c>
      <c r="F361" s="22" t="s">
        <v>1255</v>
      </c>
      <c r="G361" s="22" t="s">
        <v>830</v>
      </c>
      <c r="H361" s="22" t="s">
        <v>328</v>
      </c>
      <c r="I361" s="22" t="s">
        <v>4028</v>
      </c>
      <c r="J361" s="22"/>
      <c r="K361" s="21" t="s">
        <v>4002</v>
      </c>
      <c r="L361" s="21" t="s">
        <v>280</v>
      </c>
      <c r="M361" s="21" t="s">
        <v>4003</v>
      </c>
      <c r="N361" s="21"/>
      <c r="O361" s="17" t="str">
        <f>IFERROR(VLOOKUP(B361,POP!$B$5:$I$1048576,7,0),"")</f>
        <v/>
      </c>
      <c r="P361" s="17" t="str">
        <f>IFERROR(VLOOKUP(B361,POM!$B$5:$I$1048576,7,0),"")</f>
        <v/>
      </c>
      <c r="Q361" s="10" t="str">
        <f>IFERROR(VLOOKUP(B361,POU!$B$5:$I$1048576,7,0),"")</f>
        <v/>
      </c>
      <c r="R361" s="21" t="str">
        <f t="shared" si="26"/>
        <v/>
      </c>
      <c r="S361" s="17" t="str">
        <f>IFERROR(VLOOKUP(B361,'PEMBEKALAN POP'!$B$5:$I$1048576,7,0),"")</f>
        <v/>
      </c>
      <c r="T361" s="22" t="str">
        <f>IFERROR(VLOOKUP(B361,'PEMBEKALAN POP'!$B$5:$I$1048576,8,0),"")</f>
        <v/>
      </c>
      <c r="U361" s="21" t="s">
        <v>3994</v>
      </c>
      <c r="V361" s="17" t="e" cm="1">
        <f t="array" ref="V361">MAX(IF(INDUKSI!$B$5:$B$1048576='Data Training 2022'!B361,INDUKSI!$H$5:$H$1048576))</f>
        <v>#N/A</v>
      </c>
      <c r="W361" s="22" t="str">
        <f>IFERROR(VLOOKUP(B361,INDUKSI!$B$5:$I$1048576,8,0),"")</f>
        <v>LULUS</v>
      </c>
      <c r="X361" s="21" t="s">
        <v>3994</v>
      </c>
      <c r="Y361" s="17" cm="1">
        <f t="array" ref="Y361">MAX(IF(REINDUKSI!$B$5:$B$1048576='Data Training 2022'!B361,REINDUKSI!$H$5:$H$1048576))</f>
        <v>44586</v>
      </c>
      <c r="Z361" s="22" t="str">
        <f>IFERROR(VLOOKUP(B361,REINDUKSI!$B$5:$I$1048576,8,0),"")</f>
        <v>LULUS</v>
      </c>
      <c r="AA361" s="22" t="str">
        <f t="shared" si="27"/>
        <v>TARGET</v>
      </c>
      <c r="AB361" s="17" cm="1">
        <f t="array" ref="AB361">MAX(IF(BSA!$B$5:$B$1048576='Data Training 2022'!B361,BSA!$H$5:$H$1048576))</f>
        <v>0</v>
      </c>
      <c r="AC361" s="22" t="str">
        <f>IFERROR(VLOOKUP(B361,BSA!$B$5:$I$1048576,8,0),"")</f>
        <v/>
      </c>
      <c r="AD361" s="22" t="s">
        <v>3994</v>
      </c>
      <c r="AE361" s="22"/>
      <c r="AF361" s="22"/>
      <c r="AG361" s="22" t="str">
        <f t="shared" si="28"/>
        <v>TARGET</v>
      </c>
      <c r="AH361" s="17" cm="1">
        <f t="array" ref="AH361">MAX(IF(ISOLASI!$B$5:$B$1048576='Data Training 2022'!B361,ISOLASI!$H$5:$H$1048576))</f>
        <v>44309</v>
      </c>
      <c r="AI361" s="22" t="str">
        <f>IFERROR(VLOOKUP(B361,ISOLASI!$B$5:$I$1048576,8,0),"")</f>
        <v>LULUS</v>
      </c>
      <c r="AJ361" s="22"/>
      <c r="AK361" s="17" cm="1">
        <f t="array" ref="AK361">MAX(IF('DEKAT AIR'!$B$5:$B$1048576='Data Training 2022'!B361,'DEKAT AIR'!$H$5:$H$1048576))</f>
        <v>0</v>
      </c>
      <c r="AL361" s="22" t="str">
        <f>IFERROR(VLOOKUP(B361,'DEKAT AIR'!$B$5:$I$1048576,8,0),"")</f>
        <v/>
      </c>
      <c r="AM361" s="22"/>
      <c r="AN361" s="17" cm="1">
        <f t="array" ref="AN361">MAX(IF(KETINGGIAN!$B$5:$B$1048576='Data Training 2022'!B361,KETINGGIAN!$H$5:$H$1048576))</f>
        <v>0</v>
      </c>
      <c r="AO361" s="22" t="str">
        <f>IFERROR(VLOOKUP(B361,KETINGGIAN!$B$5:$I$1048576,8,0),"")</f>
        <v/>
      </c>
      <c r="AP361" s="22"/>
      <c r="AQ361" s="22"/>
      <c r="AR361" s="22"/>
      <c r="AS361" s="22"/>
      <c r="AT361" s="17" cm="1">
        <f t="array" ref="AT361">MAX(IF(TOOLSKEEPER!$B$5:$B$1048576='Data Training 2022'!B361,TOOLSKEEPER!$H$5:$H$1048576))</f>
        <v>0</v>
      </c>
      <c r="AU361" s="22" t="str">
        <f>IFERROR(VLOOKUP(B361,TOOLSKEEPER!$B$5:$I$1048576,8,0),"")</f>
        <v/>
      </c>
    </row>
    <row r="362" spans="1:47">
      <c r="A362" s="22">
        <f t="shared" si="29"/>
        <v>357</v>
      </c>
      <c r="B362" s="21" t="str">
        <f t="shared" si="30"/>
        <v>80001353</v>
      </c>
      <c r="C362" s="21" t="s">
        <v>2633</v>
      </c>
      <c r="D362" s="22"/>
      <c r="E362" s="22" t="s">
        <v>2634</v>
      </c>
      <c r="F362" s="22" t="s">
        <v>1255</v>
      </c>
      <c r="G362" s="22" t="s">
        <v>830</v>
      </c>
      <c r="H362" s="22" t="s">
        <v>328</v>
      </c>
      <c r="I362" s="22" t="s">
        <v>4028</v>
      </c>
      <c r="J362" s="22"/>
      <c r="K362" s="21" t="s">
        <v>4002</v>
      </c>
      <c r="L362" s="21" t="s">
        <v>280</v>
      </c>
      <c r="M362" s="21" t="s">
        <v>4003</v>
      </c>
      <c r="N362" s="21"/>
      <c r="O362" s="17" t="str">
        <f>IFERROR(VLOOKUP(B362,POP!$B$5:$I$1048576,7,0),"")</f>
        <v/>
      </c>
      <c r="P362" s="17" t="str">
        <f>IFERROR(VLOOKUP(B362,POM!$B$5:$I$1048576,7,0),"")</f>
        <v/>
      </c>
      <c r="Q362" s="10" t="str">
        <f>IFERROR(VLOOKUP(B362,POU!$B$5:$I$1048576,7,0),"")</f>
        <v/>
      </c>
      <c r="R362" s="21" t="str">
        <f t="shared" si="26"/>
        <v/>
      </c>
      <c r="S362" s="17" t="str">
        <f>IFERROR(VLOOKUP(B362,'PEMBEKALAN POP'!$B$5:$I$1048576,7,0),"")</f>
        <v/>
      </c>
      <c r="T362" s="22" t="str">
        <f>IFERROR(VLOOKUP(B362,'PEMBEKALAN POP'!$B$5:$I$1048576,8,0),"")</f>
        <v/>
      </c>
      <c r="U362" s="21" t="s">
        <v>3994</v>
      </c>
      <c r="V362" s="17" t="e" cm="1">
        <f t="array" ref="V362">MAX(IF(INDUKSI!$B$5:$B$1048576='Data Training 2022'!B362,INDUKSI!$H$5:$H$1048576))</f>
        <v>#N/A</v>
      </c>
      <c r="W362" s="22" t="str">
        <f>IFERROR(VLOOKUP(B362,INDUKSI!$B$5:$I$1048576,8,0),"")</f>
        <v>LULUS</v>
      </c>
      <c r="X362" s="21" t="s">
        <v>3994</v>
      </c>
      <c r="Y362" s="17" cm="1">
        <f t="array" ref="Y362">MAX(IF(REINDUKSI!$B$5:$B$1048576='Data Training 2022'!B362,REINDUKSI!$H$5:$H$1048576))</f>
        <v>44618</v>
      </c>
      <c r="Z362" s="22" t="str">
        <f>IFERROR(VLOOKUP(B362,REINDUKSI!$B$5:$I$1048576,8,0),"")</f>
        <v>LULUS</v>
      </c>
      <c r="AA362" s="22" t="str">
        <f t="shared" si="27"/>
        <v>TARGET</v>
      </c>
      <c r="AB362" s="17" cm="1">
        <f t="array" ref="AB362">MAX(IF(BSA!$B$5:$B$1048576='Data Training 2022'!B362,BSA!$H$5:$H$1048576))</f>
        <v>0</v>
      </c>
      <c r="AC362" s="22" t="str">
        <f>IFERROR(VLOOKUP(B362,BSA!$B$5:$I$1048576,8,0),"")</f>
        <v/>
      </c>
      <c r="AD362" s="22" t="s">
        <v>3994</v>
      </c>
      <c r="AE362" s="22"/>
      <c r="AF362" s="22"/>
      <c r="AG362" s="22" t="str">
        <f t="shared" si="28"/>
        <v>TARGET</v>
      </c>
      <c r="AH362" s="17" cm="1">
        <f t="array" ref="AH362">MAX(IF(ISOLASI!$B$5:$B$1048576='Data Training 2022'!B362,ISOLASI!$H$5:$H$1048576))</f>
        <v>44292</v>
      </c>
      <c r="AI362" s="22" t="str">
        <f>IFERROR(VLOOKUP(B362,ISOLASI!$B$5:$I$1048576,8,0),"")</f>
        <v>LULUS</v>
      </c>
      <c r="AJ362" s="22"/>
      <c r="AK362" s="17" cm="1">
        <f t="array" ref="AK362">MAX(IF('DEKAT AIR'!$B$5:$B$1048576='Data Training 2022'!B362,'DEKAT AIR'!$H$5:$H$1048576))</f>
        <v>0</v>
      </c>
      <c r="AL362" s="22" t="str">
        <f>IFERROR(VLOOKUP(B362,'DEKAT AIR'!$B$5:$I$1048576,8,0),"")</f>
        <v/>
      </c>
      <c r="AM362" s="22"/>
      <c r="AN362" s="17" cm="1">
        <f t="array" ref="AN362">MAX(IF(KETINGGIAN!$B$5:$B$1048576='Data Training 2022'!B362,KETINGGIAN!$H$5:$H$1048576))</f>
        <v>0</v>
      </c>
      <c r="AO362" s="22" t="str">
        <f>IFERROR(VLOOKUP(B362,KETINGGIAN!$B$5:$I$1048576,8,0),"")</f>
        <v/>
      </c>
      <c r="AP362" s="22"/>
      <c r="AQ362" s="22"/>
      <c r="AR362" s="22"/>
      <c r="AS362" s="22"/>
      <c r="AT362" s="17" cm="1">
        <f t="array" ref="AT362">MAX(IF(TOOLSKEEPER!$B$5:$B$1048576='Data Training 2022'!B362,TOOLSKEEPER!$H$5:$H$1048576))</f>
        <v>0</v>
      </c>
      <c r="AU362" s="22" t="str">
        <f>IFERROR(VLOOKUP(B362,TOOLSKEEPER!$B$5:$I$1048576,8,0),"")</f>
        <v/>
      </c>
    </row>
    <row r="363" spans="1:47">
      <c r="A363" s="22">
        <f t="shared" si="29"/>
        <v>358</v>
      </c>
      <c r="B363" s="21" t="str">
        <f t="shared" si="30"/>
        <v>80001354</v>
      </c>
      <c r="C363" s="21" t="s">
        <v>2700</v>
      </c>
      <c r="D363" s="22"/>
      <c r="E363" s="22" t="s">
        <v>2701</v>
      </c>
      <c r="F363" s="22" t="s">
        <v>1255</v>
      </c>
      <c r="G363" s="22" t="s">
        <v>830</v>
      </c>
      <c r="H363" s="22" t="s">
        <v>328</v>
      </c>
      <c r="I363" s="22" t="s">
        <v>4028</v>
      </c>
      <c r="J363" s="22"/>
      <c r="K363" s="21" t="s">
        <v>4002</v>
      </c>
      <c r="L363" s="21" t="s">
        <v>280</v>
      </c>
      <c r="M363" s="21" t="s">
        <v>4003</v>
      </c>
      <c r="N363" s="21"/>
      <c r="O363" s="17" t="str">
        <f>IFERROR(VLOOKUP(B363,POP!$B$5:$I$1048576,7,0),"")</f>
        <v/>
      </c>
      <c r="P363" s="17" t="str">
        <f>IFERROR(VLOOKUP(B363,POM!$B$5:$I$1048576,7,0),"")</f>
        <v/>
      </c>
      <c r="Q363" s="10" t="str">
        <f>IFERROR(VLOOKUP(B363,POU!$B$5:$I$1048576,7,0),"")</f>
        <v/>
      </c>
      <c r="R363" s="21" t="str">
        <f t="shared" si="26"/>
        <v/>
      </c>
      <c r="S363" s="17" t="str">
        <f>IFERROR(VLOOKUP(B363,'PEMBEKALAN POP'!$B$5:$I$1048576,7,0),"")</f>
        <v/>
      </c>
      <c r="T363" s="22" t="str">
        <f>IFERROR(VLOOKUP(B363,'PEMBEKALAN POP'!$B$5:$I$1048576,8,0),"")</f>
        <v/>
      </c>
      <c r="U363" s="21" t="s">
        <v>3994</v>
      </c>
      <c r="V363" s="17" t="e" cm="1">
        <f t="array" ref="V363">MAX(IF(INDUKSI!$B$5:$B$1048576='Data Training 2022'!B363,INDUKSI!$H$5:$H$1048576))</f>
        <v>#N/A</v>
      </c>
      <c r="W363" s="22" t="str">
        <f>IFERROR(VLOOKUP(B363,INDUKSI!$B$5:$I$1048576,8,0),"")</f>
        <v>LULUS</v>
      </c>
      <c r="X363" s="21" t="s">
        <v>3994</v>
      </c>
      <c r="Y363" s="17" cm="1">
        <f t="array" ref="Y363">MAX(IF(REINDUKSI!$B$5:$B$1048576='Data Training 2022'!B363,REINDUKSI!$H$5:$H$1048576))</f>
        <v>44528</v>
      </c>
      <c r="Z363" s="22" t="str">
        <f>IFERROR(VLOOKUP(B363,REINDUKSI!$B$5:$I$1048576,8,0),"")</f>
        <v>LULUS</v>
      </c>
      <c r="AA363" s="22" t="str">
        <f t="shared" si="27"/>
        <v>TARGET</v>
      </c>
      <c r="AB363" s="17" cm="1">
        <f t="array" ref="AB363">MAX(IF(BSA!$B$5:$B$1048576='Data Training 2022'!B363,BSA!$H$5:$H$1048576))</f>
        <v>44776</v>
      </c>
      <c r="AC363" s="22" t="str">
        <f>IFERROR(VLOOKUP(B363,BSA!$B$5:$I$1048576,8,0),"")</f>
        <v>LULUS</v>
      </c>
      <c r="AD363" s="22" t="s">
        <v>3994</v>
      </c>
      <c r="AE363" s="22"/>
      <c r="AF363" s="22"/>
      <c r="AG363" s="22" t="str">
        <f t="shared" si="28"/>
        <v>TARGET</v>
      </c>
      <c r="AH363" s="17" cm="1">
        <f t="array" ref="AH363">MAX(IF(ISOLASI!$B$5:$B$1048576='Data Training 2022'!B363,ISOLASI!$H$5:$H$1048576))</f>
        <v>44583</v>
      </c>
      <c r="AI363" s="22" t="str">
        <f>IFERROR(VLOOKUP(B363,ISOLASI!$B$5:$I$1048576,8,0),"")</f>
        <v>LULUS</v>
      </c>
      <c r="AJ363" s="22"/>
      <c r="AK363" s="17" cm="1">
        <f t="array" ref="AK363">MAX(IF('DEKAT AIR'!$B$5:$B$1048576='Data Training 2022'!B363,'DEKAT AIR'!$H$5:$H$1048576))</f>
        <v>0</v>
      </c>
      <c r="AL363" s="22" t="str">
        <f>IFERROR(VLOOKUP(B363,'DEKAT AIR'!$B$5:$I$1048576,8,0),"")</f>
        <v/>
      </c>
      <c r="AM363" s="22"/>
      <c r="AN363" s="17" cm="1">
        <f t="array" ref="AN363">MAX(IF(KETINGGIAN!$B$5:$B$1048576='Data Training 2022'!B363,KETINGGIAN!$H$5:$H$1048576))</f>
        <v>0</v>
      </c>
      <c r="AO363" s="22" t="str">
        <f>IFERROR(VLOOKUP(B363,KETINGGIAN!$B$5:$I$1048576,8,0),"")</f>
        <v/>
      </c>
      <c r="AP363" s="22"/>
      <c r="AQ363" s="22"/>
      <c r="AR363" s="22"/>
      <c r="AS363" s="22"/>
      <c r="AT363" s="17" cm="1">
        <f t="array" ref="AT363">MAX(IF(TOOLSKEEPER!$B$5:$B$1048576='Data Training 2022'!B363,TOOLSKEEPER!$H$5:$H$1048576))</f>
        <v>0</v>
      </c>
      <c r="AU363" s="22" t="str">
        <f>IFERROR(VLOOKUP(B363,TOOLSKEEPER!$B$5:$I$1048576,8,0),"")</f>
        <v/>
      </c>
    </row>
    <row r="364" spans="1:47">
      <c r="A364" s="22">
        <f t="shared" si="29"/>
        <v>359</v>
      </c>
      <c r="B364" s="21" t="str">
        <f t="shared" si="30"/>
        <v>80001355</v>
      </c>
      <c r="C364" s="21" t="s">
        <v>2676</v>
      </c>
      <c r="D364" s="22"/>
      <c r="E364" s="22" t="s">
        <v>2677</v>
      </c>
      <c r="F364" s="22" t="s">
        <v>1255</v>
      </c>
      <c r="G364" s="22" t="s">
        <v>830</v>
      </c>
      <c r="H364" s="22" t="s">
        <v>328</v>
      </c>
      <c r="I364" s="22" t="s">
        <v>4028</v>
      </c>
      <c r="J364" s="22"/>
      <c r="K364" s="21" t="s">
        <v>4002</v>
      </c>
      <c r="L364" s="21" t="s">
        <v>280</v>
      </c>
      <c r="M364" s="21" t="s">
        <v>4003</v>
      </c>
      <c r="N364" s="21"/>
      <c r="O364" s="17" t="str">
        <f>IFERROR(VLOOKUP(B364,POP!$B$5:$I$1048576,7,0),"")</f>
        <v/>
      </c>
      <c r="P364" s="17" t="str">
        <f>IFERROR(VLOOKUP(B364,POM!$B$5:$I$1048576,7,0),"")</f>
        <v/>
      </c>
      <c r="Q364" s="10" t="str">
        <f>IFERROR(VLOOKUP(B364,POU!$B$5:$I$1048576,7,0),"")</f>
        <v/>
      </c>
      <c r="R364" s="21" t="str">
        <f t="shared" si="26"/>
        <v/>
      </c>
      <c r="S364" s="17" t="str">
        <f>IFERROR(VLOOKUP(B364,'PEMBEKALAN POP'!$B$5:$I$1048576,7,0),"")</f>
        <v/>
      </c>
      <c r="T364" s="22" t="str">
        <f>IFERROR(VLOOKUP(B364,'PEMBEKALAN POP'!$B$5:$I$1048576,8,0),"")</f>
        <v/>
      </c>
      <c r="U364" s="21" t="s">
        <v>3994</v>
      </c>
      <c r="V364" s="17" t="e" cm="1">
        <f t="array" ref="V364">MAX(IF(INDUKSI!$B$5:$B$1048576='Data Training 2022'!B364,INDUKSI!$H$5:$H$1048576))</f>
        <v>#N/A</v>
      </c>
      <c r="W364" s="22" t="str">
        <f>IFERROR(VLOOKUP(B364,INDUKSI!$B$5:$I$1048576,8,0),"")</f>
        <v>LULUS</v>
      </c>
      <c r="X364" s="21" t="s">
        <v>3994</v>
      </c>
      <c r="Y364" s="17" cm="1">
        <f t="array" ref="Y364">MAX(IF(REINDUKSI!$B$5:$B$1048576='Data Training 2022'!B364,REINDUKSI!$H$5:$H$1048576))</f>
        <v>0</v>
      </c>
      <c r="Z364" s="22" t="str">
        <f>IFERROR(VLOOKUP(B364,REINDUKSI!$B$5:$I$1048576,8,0),"")</f>
        <v/>
      </c>
      <c r="AA364" s="22" t="str">
        <f t="shared" si="27"/>
        <v>TARGET</v>
      </c>
      <c r="AB364" s="17" cm="1">
        <f t="array" ref="AB364">MAX(IF(BSA!$B$5:$B$1048576='Data Training 2022'!B364,BSA!$H$5:$H$1048576))</f>
        <v>44696</v>
      </c>
      <c r="AC364" s="22" t="str">
        <f>IFERROR(VLOOKUP(B364,BSA!$B$5:$I$1048576,8,0),"")</f>
        <v>LULUS</v>
      </c>
      <c r="AD364" s="22" t="s">
        <v>3994</v>
      </c>
      <c r="AE364" s="22"/>
      <c r="AF364" s="22"/>
      <c r="AG364" s="22" t="str">
        <f t="shared" si="28"/>
        <v>TARGET</v>
      </c>
      <c r="AH364" s="17" cm="1">
        <f t="array" ref="AH364">MAX(IF(ISOLASI!$B$5:$B$1048576='Data Training 2022'!B364,ISOLASI!$H$5:$H$1048576))</f>
        <v>44345</v>
      </c>
      <c r="AI364" s="22" t="str">
        <f>IFERROR(VLOOKUP(B364,ISOLASI!$B$5:$I$1048576,8,0),"")</f>
        <v>LULUS</v>
      </c>
      <c r="AJ364" s="22"/>
      <c r="AK364" s="17" cm="1">
        <f t="array" ref="AK364">MAX(IF('DEKAT AIR'!$B$5:$B$1048576='Data Training 2022'!B364,'DEKAT AIR'!$H$5:$H$1048576))</f>
        <v>0</v>
      </c>
      <c r="AL364" s="22" t="str">
        <f>IFERROR(VLOOKUP(B364,'DEKAT AIR'!$B$5:$I$1048576,8,0),"")</f>
        <v/>
      </c>
      <c r="AM364" s="22"/>
      <c r="AN364" s="17" cm="1">
        <f t="array" ref="AN364">MAX(IF(KETINGGIAN!$B$5:$B$1048576='Data Training 2022'!B364,KETINGGIAN!$H$5:$H$1048576))</f>
        <v>0</v>
      </c>
      <c r="AO364" s="22" t="str">
        <f>IFERROR(VLOOKUP(B364,KETINGGIAN!$B$5:$I$1048576,8,0),"")</f>
        <v/>
      </c>
      <c r="AP364" s="22"/>
      <c r="AQ364" s="22"/>
      <c r="AR364" s="22"/>
      <c r="AS364" s="22"/>
      <c r="AT364" s="17" cm="1">
        <f t="array" ref="AT364">MAX(IF(TOOLSKEEPER!$B$5:$B$1048576='Data Training 2022'!B364,TOOLSKEEPER!$H$5:$H$1048576))</f>
        <v>0</v>
      </c>
      <c r="AU364" s="22" t="str">
        <f>IFERROR(VLOOKUP(B364,TOOLSKEEPER!$B$5:$I$1048576,8,0),"")</f>
        <v/>
      </c>
    </row>
    <row r="365" spans="1:47">
      <c r="A365" s="22">
        <f t="shared" si="29"/>
        <v>360</v>
      </c>
      <c r="B365" s="21" t="str">
        <f t="shared" si="30"/>
        <v>80001356</v>
      </c>
      <c r="C365" s="21" t="s">
        <v>2803</v>
      </c>
      <c r="D365" s="22"/>
      <c r="E365" s="22" t="s">
        <v>2804</v>
      </c>
      <c r="F365" s="22" t="s">
        <v>1255</v>
      </c>
      <c r="G365" s="22" t="s">
        <v>830</v>
      </c>
      <c r="H365" s="22" t="s">
        <v>328</v>
      </c>
      <c r="I365" s="22" t="s">
        <v>4028</v>
      </c>
      <c r="J365" s="22"/>
      <c r="K365" s="21" t="s">
        <v>4002</v>
      </c>
      <c r="L365" s="21" t="s">
        <v>280</v>
      </c>
      <c r="M365" s="21" t="s">
        <v>4003</v>
      </c>
      <c r="N365" s="21"/>
      <c r="O365" s="17" t="str">
        <f>IFERROR(VLOOKUP(B365,POP!$B$5:$I$1048576,7,0),"")</f>
        <v/>
      </c>
      <c r="P365" s="17" t="str">
        <f>IFERROR(VLOOKUP(B365,POM!$B$5:$I$1048576,7,0),"")</f>
        <v/>
      </c>
      <c r="Q365" s="10" t="str">
        <f>IFERROR(VLOOKUP(B365,POU!$B$5:$I$1048576,7,0),"")</f>
        <v/>
      </c>
      <c r="R365" s="21" t="str">
        <f t="shared" si="26"/>
        <v/>
      </c>
      <c r="S365" s="17" t="str">
        <f>IFERROR(VLOOKUP(B365,'PEMBEKALAN POP'!$B$5:$I$1048576,7,0),"")</f>
        <v/>
      </c>
      <c r="T365" s="22" t="str">
        <f>IFERROR(VLOOKUP(B365,'PEMBEKALAN POP'!$B$5:$I$1048576,8,0),"")</f>
        <v/>
      </c>
      <c r="U365" s="21" t="s">
        <v>3994</v>
      </c>
      <c r="V365" s="17" t="e" cm="1">
        <f t="array" ref="V365">MAX(IF(INDUKSI!$B$5:$B$1048576='Data Training 2022'!B365,INDUKSI!$H$5:$H$1048576))</f>
        <v>#N/A</v>
      </c>
      <c r="W365" s="22" t="str">
        <f>IFERROR(VLOOKUP(B365,INDUKSI!$B$5:$I$1048576,8,0),"")</f>
        <v>LULUS</v>
      </c>
      <c r="X365" s="21" t="s">
        <v>3994</v>
      </c>
      <c r="Y365" s="17" cm="1">
        <f t="array" ref="Y365">MAX(IF(REINDUKSI!$B$5:$B$1048576='Data Training 2022'!B365,REINDUKSI!$H$5:$H$1048576))</f>
        <v>44603</v>
      </c>
      <c r="Z365" s="22" t="str">
        <f>IFERROR(VLOOKUP(B365,REINDUKSI!$B$5:$I$1048576,8,0),"")</f>
        <v>LULUS</v>
      </c>
      <c r="AA365" s="22" t="str">
        <f t="shared" si="27"/>
        <v>TARGET</v>
      </c>
      <c r="AB365" s="17" cm="1">
        <f t="array" ref="AB365">MAX(IF(BSA!$B$5:$B$1048576='Data Training 2022'!B365,BSA!$H$5:$H$1048576))</f>
        <v>0</v>
      </c>
      <c r="AC365" s="22" t="str">
        <f>IFERROR(VLOOKUP(B365,BSA!$B$5:$I$1048576,8,0),"")</f>
        <v/>
      </c>
      <c r="AD365" s="22" t="s">
        <v>3994</v>
      </c>
      <c r="AE365" s="22"/>
      <c r="AF365" s="22"/>
      <c r="AG365" s="22" t="str">
        <f t="shared" si="28"/>
        <v>TARGET</v>
      </c>
      <c r="AH365" s="17" cm="1">
        <f t="array" ref="AH365">MAX(IF(ISOLASI!$B$5:$B$1048576='Data Training 2022'!B365,ISOLASI!$H$5:$H$1048576))</f>
        <v>44527</v>
      </c>
      <c r="AI365" s="22" t="str">
        <f>IFERROR(VLOOKUP(B365,ISOLASI!$B$5:$I$1048576,8,0),"")</f>
        <v>LULUS</v>
      </c>
      <c r="AJ365" s="22"/>
      <c r="AK365" s="17" cm="1">
        <f t="array" ref="AK365">MAX(IF('DEKAT AIR'!$B$5:$B$1048576='Data Training 2022'!B365,'DEKAT AIR'!$H$5:$H$1048576))</f>
        <v>0</v>
      </c>
      <c r="AL365" s="22" t="str">
        <f>IFERROR(VLOOKUP(B365,'DEKAT AIR'!$B$5:$I$1048576,8,0),"")</f>
        <v/>
      </c>
      <c r="AM365" s="22"/>
      <c r="AN365" s="17" cm="1">
        <f t="array" ref="AN365">MAX(IF(KETINGGIAN!$B$5:$B$1048576='Data Training 2022'!B365,KETINGGIAN!$H$5:$H$1048576))</f>
        <v>0</v>
      </c>
      <c r="AO365" s="22" t="str">
        <f>IFERROR(VLOOKUP(B365,KETINGGIAN!$B$5:$I$1048576,8,0),"")</f>
        <v/>
      </c>
      <c r="AP365" s="22"/>
      <c r="AQ365" s="22"/>
      <c r="AR365" s="22"/>
      <c r="AS365" s="22"/>
      <c r="AT365" s="17" cm="1">
        <f t="array" ref="AT365">MAX(IF(TOOLSKEEPER!$B$5:$B$1048576='Data Training 2022'!B365,TOOLSKEEPER!$H$5:$H$1048576))</f>
        <v>0</v>
      </c>
      <c r="AU365" s="22" t="str">
        <f>IFERROR(VLOOKUP(B365,TOOLSKEEPER!$B$5:$I$1048576,8,0),"")</f>
        <v/>
      </c>
    </row>
    <row r="366" spans="1:47">
      <c r="A366" s="22">
        <f t="shared" si="29"/>
        <v>361</v>
      </c>
      <c r="B366" s="21" t="str">
        <f t="shared" si="30"/>
        <v>80001357</v>
      </c>
      <c r="C366" s="21" t="s">
        <v>2871</v>
      </c>
      <c r="D366" s="22"/>
      <c r="E366" s="22" t="s">
        <v>2872</v>
      </c>
      <c r="F366" s="22" t="s">
        <v>1255</v>
      </c>
      <c r="G366" s="22" t="s">
        <v>830</v>
      </c>
      <c r="H366" s="22" t="s">
        <v>328</v>
      </c>
      <c r="I366" s="22" t="s">
        <v>4028</v>
      </c>
      <c r="J366" s="22"/>
      <c r="K366" s="21" t="s">
        <v>4002</v>
      </c>
      <c r="L366" s="21" t="s">
        <v>280</v>
      </c>
      <c r="M366" s="21" t="s">
        <v>4003</v>
      </c>
      <c r="N366" s="21"/>
      <c r="O366" s="17" t="str">
        <f>IFERROR(VLOOKUP(B366,POP!$B$5:$I$1048576,7,0),"")</f>
        <v/>
      </c>
      <c r="P366" s="17" t="str">
        <f>IFERROR(VLOOKUP(B366,POM!$B$5:$I$1048576,7,0),"")</f>
        <v/>
      </c>
      <c r="Q366" s="10" t="str">
        <f>IFERROR(VLOOKUP(B366,POU!$B$5:$I$1048576,7,0),"")</f>
        <v/>
      </c>
      <c r="R366" s="21" t="str">
        <f t="shared" si="26"/>
        <v/>
      </c>
      <c r="S366" s="17" t="str">
        <f>IFERROR(VLOOKUP(B366,'PEMBEKALAN POP'!$B$5:$I$1048576,7,0),"")</f>
        <v/>
      </c>
      <c r="T366" s="22" t="str">
        <f>IFERROR(VLOOKUP(B366,'PEMBEKALAN POP'!$B$5:$I$1048576,8,0),"")</f>
        <v/>
      </c>
      <c r="U366" s="21" t="s">
        <v>3994</v>
      </c>
      <c r="V366" s="17" t="e" cm="1">
        <f t="array" ref="V366">MAX(IF(INDUKSI!$B$5:$B$1048576='Data Training 2022'!B366,INDUKSI!$H$5:$H$1048576))</f>
        <v>#N/A</v>
      </c>
      <c r="W366" s="22" t="str">
        <f>IFERROR(VLOOKUP(B366,INDUKSI!$B$5:$I$1048576,8,0),"")</f>
        <v>LULUS</v>
      </c>
      <c r="X366" s="21" t="s">
        <v>3994</v>
      </c>
      <c r="Y366" s="17" cm="1">
        <f t="array" ref="Y366">MAX(IF(REINDUKSI!$B$5:$B$1048576='Data Training 2022'!B366,REINDUKSI!$H$5:$H$1048576))</f>
        <v>44603</v>
      </c>
      <c r="Z366" s="22" t="str">
        <f>IFERROR(VLOOKUP(B366,REINDUKSI!$B$5:$I$1048576,8,0),"")</f>
        <v>LULUS</v>
      </c>
      <c r="AA366" s="22" t="str">
        <f t="shared" si="27"/>
        <v>TARGET</v>
      </c>
      <c r="AB366" s="17" cm="1">
        <f t="array" ref="AB366">MAX(IF(BSA!$B$5:$B$1048576='Data Training 2022'!B366,BSA!$H$5:$H$1048576))</f>
        <v>44661</v>
      </c>
      <c r="AC366" s="22" t="str">
        <f>IFERROR(VLOOKUP(B366,BSA!$B$5:$I$1048576,8,0),"")</f>
        <v>LULUS</v>
      </c>
      <c r="AD366" s="22" t="s">
        <v>3994</v>
      </c>
      <c r="AE366" s="22"/>
      <c r="AF366" s="22"/>
      <c r="AG366" s="22" t="str">
        <f t="shared" si="28"/>
        <v>TARGET</v>
      </c>
      <c r="AH366" s="17" cm="1">
        <f t="array" ref="AH366">MAX(IF(ISOLASI!$B$5:$B$1048576='Data Training 2022'!B366,ISOLASI!$H$5:$H$1048576))</f>
        <v>44527</v>
      </c>
      <c r="AI366" s="22" t="str">
        <f>IFERROR(VLOOKUP(B366,ISOLASI!$B$5:$I$1048576,8,0),"")</f>
        <v>LULUS</v>
      </c>
      <c r="AJ366" s="22"/>
      <c r="AK366" s="17" cm="1">
        <f t="array" ref="AK366">MAX(IF('DEKAT AIR'!$B$5:$B$1048576='Data Training 2022'!B366,'DEKAT AIR'!$H$5:$H$1048576))</f>
        <v>0</v>
      </c>
      <c r="AL366" s="22" t="str">
        <f>IFERROR(VLOOKUP(B366,'DEKAT AIR'!$B$5:$I$1048576,8,0),"")</f>
        <v/>
      </c>
      <c r="AM366" s="22"/>
      <c r="AN366" s="17" cm="1">
        <f t="array" ref="AN366">MAX(IF(KETINGGIAN!$B$5:$B$1048576='Data Training 2022'!B366,KETINGGIAN!$H$5:$H$1048576))</f>
        <v>0</v>
      </c>
      <c r="AO366" s="22" t="str">
        <f>IFERROR(VLOOKUP(B366,KETINGGIAN!$B$5:$I$1048576,8,0),"")</f>
        <v/>
      </c>
      <c r="AP366" s="22"/>
      <c r="AQ366" s="22"/>
      <c r="AR366" s="22"/>
      <c r="AS366" s="22"/>
      <c r="AT366" s="17" cm="1">
        <f t="array" ref="AT366">MAX(IF(TOOLSKEEPER!$B$5:$B$1048576='Data Training 2022'!B366,TOOLSKEEPER!$H$5:$H$1048576))</f>
        <v>0</v>
      </c>
      <c r="AU366" s="22" t="str">
        <f>IFERROR(VLOOKUP(B366,TOOLSKEEPER!$B$5:$I$1048576,8,0),"")</f>
        <v/>
      </c>
    </row>
    <row r="367" spans="1:47">
      <c r="A367" s="22">
        <f t="shared" si="29"/>
        <v>362</v>
      </c>
      <c r="B367" s="21" t="str">
        <f t="shared" si="30"/>
        <v>80001358</v>
      </c>
      <c r="C367" s="21" t="s">
        <v>2892</v>
      </c>
      <c r="D367" s="22"/>
      <c r="E367" s="22" t="s">
        <v>2893</v>
      </c>
      <c r="F367" s="22" t="s">
        <v>1255</v>
      </c>
      <c r="G367" s="22" t="s">
        <v>830</v>
      </c>
      <c r="H367" s="22" t="s">
        <v>328</v>
      </c>
      <c r="I367" s="22" t="s">
        <v>4028</v>
      </c>
      <c r="J367" s="22"/>
      <c r="K367" s="21" t="s">
        <v>4002</v>
      </c>
      <c r="L367" s="21" t="s">
        <v>280</v>
      </c>
      <c r="M367" s="21" t="s">
        <v>4003</v>
      </c>
      <c r="N367" s="21"/>
      <c r="O367" s="17" t="str">
        <f>IFERROR(VLOOKUP(B367,POP!$B$5:$I$1048576,7,0),"")</f>
        <v/>
      </c>
      <c r="P367" s="17" t="str">
        <f>IFERROR(VLOOKUP(B367,POM!$B$5:$I$1048576,7,0),"")</f>
        <v/>
      </c>
      <c r="Q367" s="10" t="str">
        <f>IFERROR(VLOOKUP(B367,POU!$B$5:$I$1048576,7,0),"")</f>
        <v/>
      </c>
      <c r="R367" s="21" t="str">
        <f t="shared" si="26"/>
        <v/>
      </c>
      <c r="S367" s="17" t="str">
        <f>IFERROR(VLOOKUP(B367,'PEMBEKALAN POP'!$B$5:$I$1048576,7,0),"")</f>
        <v/>
      </c>
      <c r="T367" s="22" t="str">
        <f>IFERROR(VLOOKUP(B367,'PEMBEKALAN POP'!$B$5:$I$1048576,8,0),"")</f>
        <v/>
      </c>
      <c r="U367" s="21" t="s">
        <v>3994</v>
      </c>
      <c r="V367" s="17" t="e" cm="1">
        <f t="array" ref="V367">MAX(IF(INDUKSI!$B$5:$B$1048576='Data Training 2022'!B367,INDUKSI!$H$5:$H$1048576))</f>
        <v>#N/A</v>
      </c>
      <c r="W367" s="22" t="str">
        <f>IFERROR(VLOOKUP(B367,INDUKSI!$B$5:$I$1048576,8,0),"")</f>
        <v>LULUS</v>
      </c>
      <c r="X367" s="21" t="s">
        <v>3994</v>
      </c>
      <c r="Y367" s="17" cm="1">
        <f t="array" ref="Y367">MAX(IF(REINDUKSI!$B$5:$B$1048576='Data Training 2022'!B367,REINDUKSI!$H$5:$H$1048576))</f>
        <v>0</v>
      </c>
      <c r="Z367" s="22" t="str">
        <f>IFERROR(VLOOKUP(B367,REINDUKSI!$B$5:$I$1048576,8,0),"")</f>
        <v/>
      </c>
      <c r="AA367" s="22" t="str">
        <f t="shared" si="27"/>
        <v>TARGET</v>
      </c>
      <c r="AB367" s="17" cm="1">
        <f t="array" ref="AB367">MAX(IF(BSA!$B$5:$B$1048576='Data Training 2022'!B367,BSA!$H$5:$H$1048576))</f>
        <v>44776</v>
      </c>
      <c r="AC367" s="22" t="str">
        <f>IFERROR(VLOOKUP(B367,BSA!$B$5:$I$1048576,8,0),"")</f>
        <v>LULUS</v>
      </c>
      <c r="AD367" s="22" t="s">
        <v>3994</v>
      </c>
      <c r="AE367" s="22"/>
      <c r="AF367" s="22"/>
      <c r="AG367" s="22" t="str">
        <f t="shared" si="28"/>
        <v>TARGET</v>
      </c>
      <c r="AH367" s="17" cm="1">
        <f t="array" ref="AH367">MAX(IF(ISOLASI!$B$5:$B$1048576='Data Training 2022'!B367,ISOLASI!$H$5:$H$1048576))</f>
        <v>44527</v>
      </c>
      <c r="AI367" s="22" t="str">
        <f>IFERROR(VLOOKUP(B367,ISOLASI!$B$5:$I$1048576,8,0),"")</f>
        <v>LULUS</v>
      </c>
      <c r="AJ367" s="22"/>
      <c r="AK367" s="17" cm="1">
        <f t="array" ref="AK367">MAX(IF('DEKAT AIR'!$B$5:$B$1048576='Data Training 2022'!B367,'DEKAT AIR'!$H$5:$H$1048576))</f>
        <v>0</v>
      </c>
      <c r="AL367" s="22" t="str">
        <f>IFERROR(VLOOKUP(B367,'DEKAT AIR'!$B$5:$I$1048576,8,0),"")</f>
        <v/>
      </c>
      <c r="AM367" s="22"/>
      <c r="AN367" s="17" cm="1">
        <f t="array" ref="AN367">MAX(IF(KETINGGIAN!$B$5:$B$1048576='Data Training 2022'!B367,KETINGGIAN!$H$5:$H$1048576))</f>
        <v>0</v>
      </c>
      <c r="AO367" s="22" t="str">
        <f>IFERROR(VLOOKUP(B367,KETINGGIAN!$B$5:$I$1048576,8,0),"")</f>
        <v/>
      </c>
      <c r="AP367" s="22"/>
      <c r="AQ367" s="22"/>
      <c r="AR367" s="22"/>
      <c r="AS367" s="22"/>
      <c r="AT367" s="17" cm="1">
        <f t="array" ref="AT367">MAX(IF(TOOLSKEEPER!$B$5:$B$1048576='Data Training 2022'!B367,TOOLSKEEPER!$H$5:$H$1048576))</f>
        <v>0</v>
      </c>
      <c r="AU367" s="22" t="str">
        <f>IFERROR(VLOOKUP(B367,TOOLSKEEPER!$B$5:$I$1048576,8,0),"")</f>
        <v/>
      </c>
    </row>
    <row r="368" spans="1:47">
      <c r="A368" s="22">
        <f t="shared" si="29"/>
        <v>363</v>
      </c>
      <c r="B368" s="21" t="str">
        <f t="shared" si="30"/>
        <v>80001359</v>
      </c>
      <c r="C368" s="21" t="s">
        <v>2841</v>
      </c>
      <c r="D368" s="22"/>
      <c r="E368" s="22" t="s">
        <v>4132</v>
      </c>
      <c r="F368" s="22" t="s">
        <v>1255</v>
      </c>
      <c r="G368" s="22" t="s">
        <v>830</v>
      </c>
      <c r="H368" s="22" t="s">
        <v>328</v>
      </c>
      <c r="I368" s="22" t="s">
        <v>4028</v>
      </c>
      <c r="J368" s="22"/>
      <c r="K368" s="21" t="s">
        <v>4002</v>
      </c>
      <c r="L368" s="21" t="s">
        <v>280</v>
      </c>
      <c r="M368" s="21" t="s">
        <v>4003</v>
      </c>
      <c r="N368" s="21"/>
      <c r="O368" s="17" t="str">
        <f>IFERROR(VLOOKUP(B368,POP!$B$5:$I$1048576,7,0),"")</f>
        <v/>
      </c>
      <c r="P368" s="17" t="str">
        <f>IFERROR(VLOOKUP(B368,POM!$B$5:$I$1048576,7,0),"")</f>
        <v/>
      </c>
      <c r="Q368" s="10" t="str">
        <f>IFERROR(VLOOKUP(B368,POU!$B$5:$I$1048576,7,0),"")</f>
        <v/>
      </c>
      <c r="R368" s="21" t="str">
        <f t="shared" si="26"/>
        <v/>
      </c>
      <c r="S368" s="17" t="str">
        <f>IFERROR(VLOOKUP(B368,'PEMBEKALAN POP'!$B$5:$I$1048576,7,0),"")</f>
        <v/>
      </c>
      <c r="T368" s="22" t="str">
        <f>IFERROR(VLOOKUP(B368,'PEMBEKALAN POP'!$B$5:$I$1048576,8,0),"")</f>
        <v/>
      </c>
      <c r="U368" s="21" t="s">
        <v>3994</v>
      </c>
      <c r="V368" s="17" t="e" cm="1">
        <f t="array" ref="V368">MAX(IF(INDUKSI!$B$5:$B$1048576='Data Training 2022'!B368,INDUKSI!$H$5:$H$1048576))</f>
        <v>#N/A</v>
      </c>
      <c r="W368" s="22" t="str">
        <f>IFERROR(VLOOKUP(B368,INDUKSI!$B$5:$I$1048576,8,0),"")</f>
        <v>LULUS</v>
      </c>
      <c r="X368" s="21" t="s">
        <v>3994</v>
      </c>
      <c r="Y368" s="17" cm="1">
        <f t="array" ref="Y368">MAX(IF(REINDUKSI!$B$5:$B$1048576='Data Training 2022'!B368,REINDUKSI!$H$5:$H$1048576))</f>
        <v>44603</v>
      </c>
      <c r="Z368" s="22" t="str">
        <f>IFERROR(VLOOKUP(B368,REINDUKSI!$B$5:$I$1048576,8,0),"")</f>
        <v>LULUS</v>
      </c>
      <c r="AA368" s="22" t="str">
        <f t="shared" si="27"/>
        <v>TARGET</v>
      </c>
      <c r="AB368" s="17" cm="1">
        <f t="array" ref="AB368">MAX(IF(BSA!$B$5:$B$1048576='Data Training 2022'!B368,BSA!$H$5:$H$1048576))</f>
        <v>44776</v>
      </c>
      <c r="AC368" s="22" t="str">
        <f>IFERROR(VLOOKUP(B368,BSA!$B$5:$I$1048576,8,0),"")</f>
        <v>LULUS</v>
      </c>
      <c r="AD368" s="22" t="s">
        <v>3994</v>
      </c>
      <c r="AE368" s="22"/>
      <c r="AF368" s="22"/>
      <c r="AG368" s="22" t="str">
        <f t="shared" si="28"/>
        <v>TARGET</v>
      </c>
      <c r="AH368" s="17" cm="1">
        <f t="array" ref="AH368">MAX(IF(ISOLASI!$B$5:$B$1048576='Data Training 2022'!B368,ISOLASI!$H$5:$H$1048576))</f>
        <v>44527</v>
      </c>
      <c r="AI368" s="22" t="str">
        <f>IFERROR(VLOOKUP(B368,ISOLASI!$B$5:$I$1048576,8,0),"")</f>
        <v>LULUS</v>
      </c>
      <c r="AJ368" s="22"/>
      <c r="AK368" s="17" cm="1">
        <f t="array" ref="AK368">MAX(IF('DEKAT AIR'!$B$5:$B$1048576='Data Training 2022'!B368,'DEKAT AIR'!$H$5:$H$1048576))</f>
        <v>0</v>
      </c>
      <c r="AL368" s="22" t="str">
        <f>IFERROR(VLOOKUP(B368,'DEKAT AIR'!$B$5:$I$1048576,8,0),"")</f>
        <v/>
      </c>
      <c r="AM368" s="22"/>
      <c r="AN368" s="17" cm="1">
        <f t="array" ref="AN368">MAX(IF(KETINGGIAN!$B$5:$B$1048576='Data Training 2022'!B368,KETINGGIAN!$H$5:$H$1048576))</f>
        <v>0</v>
      </c>
      <c r="AO368" s="22" t="str">
        <f>IFERROR(VLOOKUP(B368,KETINGGIAN!$B$5:$I$1048576,8,0),"")</f>
        <v/>
      </c>
      <c r="AP368" s="22"/>
      <c r="AQ368" s="22"/>
      <c r="AR368" s="22"/>
      <c r="AS368" s="22"/>
      <c r="AT368" s="17" cm="1">
        <f t="array" ref="AT368">MAX(IF(TOOLSKEEPER!$B$5:$B$1048576='Data Training 2022'!B368,TOOLSKEEPER!$H$5:$H$1048576))</f>
        <v>0</v>
      </c>
      <c r="AU368" s="22" t="str">
        <f>IFERROR(VLOOKUP(B368,TOOLSKEEPER!$B$5:$I$1048576,8,0),"")</f>
        <v/>
      </c>
    </row>
    <row r="369" spans="1:47">
      <c r="A369" s="22">
        <f t="shared" si="29"/>
        <v>364</v>
      </c>
      <c r="B369" s="21" t="str">
        <f t="shared" si="30"/>
        <v>80001376</v>
      </c>
      <c r="C369" s="21" t="s">
        <v>1938</v>
      </c>
      <c r="D369" s="22"/>
      <c r="E369" s="22" t="s">
        <v>4133</v>
      </c>
      <c r="F369" s="22" t="s">
        <v>1255</v>
      </c>
      <c r="G369" s="22" t="s">
        <v>830</v>
      </c>
      <c r="H369" s="22" t="s">
        <v>328</v>
      </c>
      <c r="I369" s="22" t="s">
        <v>4024</v>
      </c>
      <c r="J369" s="22"/>
      <c r="K369" s="21" t="s">
        <v>4002</v>
      </c>
      <c r="L369" s="21" t="s">
        <v>280</v>
      </c>
      <c r="M369" s="21" t="s">
        <v>4003</v>
      </c>
      <c r="N369" s="21"/>
      <c r="O369" s="17" t="str">
        <f>IFERROR(VLOOKUP(B369,POP!$B$5:$I$1048576,7,0),"")</f>
        <v/>
      </c>
      <c r="P369" s="17" t="str">
        <f>IFERROR(VLOOKUP(B369,POM!$B$5:$I$1048576,7,0),"")</f>
        <v/>
      </c>
      <c r="Q369" s="10" t="str">
        <f>IFERROR(VLOOKUP(B369,POU!$B$5:$I$1048576,7,0),"")</f>
        <v/>
      </c>
      <c r="R369" s="21" t="str">
        <f t="shared" si="26"/>
        <v/>
      </c>
      <c r="S369" s="17" t="str">
        <f>IFERROR(VLOOKUP(B369,'PEMBEKALAN POP'!$B$5:$I$1048576,7,0),"")</f>
        <v/>
      </c>
      <c r="T369" s="22" t="str">
        <f>IFERROR(VLOOKUP(B369,'PEMBEKALAN POP'!$B$5:$I$1048576,8,0),"")</f>
        <v/>
      </c>
      <c r="U369" s="21" t="s">
        <v>3994</v>
      </c>
      <c r="V369" s="17" t="e" cm="1">
        <f t="array" ref="V369">MAX(IF(INDUKSI!$B$5:$B$1048576='Data Training 2022'!B369,INDUKSI!$H$5:$H$1048576))</f>
        <v>#N/A</v>
      </c>
      <c r="W369" s="22" t="str">
        <f>IFERROR(VLOOKUP(B369,INDUKSI!$B$5:$I$1048576,8,0),"")</f>
        <v>LULUS</v>
      </c>
      <c r="X369" s="21" t="s">
        <v>3994</v>
      </c>
      <c r="Y369" s="17" cm="1">
        <f t="array" ref="Y369">MAX(IF(REINDUKSI!$B$5:$B$1048576='Data Training 2022'!B369,REINDUKSI!$H$5:$H$1048576))</f>
        <v>44672</v>
      </c>
      <c r="Z369" s="22" t="str">
        <f>IFERROR(VLOOKUP(B369,REINDUKSI!$B$5:$I$1048576,8,0),"")</f>
        <v>LULUS</v>
      </c>
      <c r="AA369" s="22" t="str">
        <f t="shared" si="27"/>
        <v>TARGET</v>
      </c>
      <c r="AB369" s="17" cm="1">
        <f t="array" ref="AB369">MAX(IF(BSA!$B$5:$B$1048576='Data Training 2022'!B369,BSA!$H$5:$H$1048576))</f>
        <v>0</v>
      </c>
      <c r="AC369" s="22" t="str">
        <f>IFERROR(VLOOKUP(B369,BSA!$B$5:$I$1048576,8,0),"")</f>
        <v/>
      </c>
      <c r="AD369" s="22" t="s">
        <v>3994</v>
      </c>
      <c r="AE369" s="22"/>
      <c r="AF369" s="22"/>
      <c r="AG369" s="22" t="str">
        <f t="shared" si="28"/>
        <v>TARGET</v>
      </c>
      <c r="AH369" s="17" cm="1">
        <f t="array" ref="AH369">MAX(IF(ISOLASI!$B$5:$B$1048576='Data Training 2022'!B369,ISOLASI!$H$5:$H$1048576))</f>
        <v>44597</v>
      </c>
      <c r="AI369" s="22" t="str">
        <f>IFERROR(VLOOKUP(B369,ISOLASI!$B$5:$I$1048576,8,0),"")</f>
        <v>LULUS</v>
      </c>
      <c r="AJ369" s="22" t="s">
        <v>3994</v>
      </c>
      <c r="AK369" s="17" cm="1">
        <f t="array" ref="AK369">MAX(IF('DEKAT AIR'!$B$5:$B$1048576='Data Training 2022'!B369,'DEKAT AIR'!$H$5:$H$1048576))</f>
        <v>44762</v>
      </c>
      <c r="AL369" s="22" t="str">
        <f>IFERROR(VLOOKUP(B369,'DEKAT AIR'!$B$5:$I$1048576,8,0),"")</f>
        <v>LULUS</v>
      </c>
      <c r="AM369" s="22"/>
      <c r="AN369" s="17" cm="1">
        <f t="array" ref="AN369">MAX(IF(KETINGGIAN!$B$5:$B$1048576='Data Training 2022'!B369,KETINGGIAN!$H$5:$H$1048576))</f>
        <v>0</v>
      </c>
      <c r="AO369" s="22" t="str">
        <f>IFERROR(VLOOKUP(B369,KETINGGIAN!$B$5:$I$1048576,8,0),"")</f>
        <v/>
      </c>
      <c r="AP369" s="22"/>
      <c r="AQ369" s="22"/>
      <c r="AR369" s="22"/>
      <c r="AS369" s="22"/>
      <c r="AT369" s="17" cm="1">
        <f t="array" ref="AT369">MAX(IF(TOOLSKEEPER!$B$5:$B$1048576='Data Training 2022'!B369,TOOLSKEEPER!$H$5:$H$1048576))</f>
        <v>0</v>
      </c>
      <c r="AU369" s="22" t="str">
        <f>IFERROR(VLOOKUP(B369,TOOLSKEEPER!$B$5:$I$1048576,8,0),"")</f>
        <v/>
      </c>
    </row>
    <row r="370" spans="1:47">
      <c r="A370" s="22">
        <f t="shared" si="29"/>
        <v>365</v>
      </c>
      <c r="B370" s="21" t="str">
        <f t="shared" si="30"/>
        <v>80001446</v>
      </c>
      <c r="C370" s="21" t="s">
        <v>2182</v>
      </c>
      <c r="D370" s="22"/>
      <c r="E370" s="22" t="s">
        <v>2183</v>
      </c>
      <c r="F370" s="22" t="s">
        <v>1255</v>
      </c>
      <c r="G370" s="22" t="s">
        <v>830</v>
      </c>
      <c r="H370" s="22" t="s">
        <v>328</v>
      </c>
      <c r="I370" s="22" t="s">
        <v>4024</v>
      </c>
      <c r="J370" s="22"/>
      <c r="K370" s="21" t="s">
        <v>4002</v>
      </c>
      <c r="L370" s="21" t="s">
        <v>280</v>
      </c>
      <c r="M370" s="21" t="s">
        <v>4003</v>
      </c>
      <c r="N370" s="21"/>
      <c r="O370" s="17" t="str">
        <f>IFERROR(VLOOKUP(B370,POP!$B$5:$I$1048576,7,0),"")</f>
        <v/>
      </c>
      <c r="P370" s="17" t="str">
        <f>IFERROR(VLOOKUP(B370,POM!$B$5:$I$1048576,7,0),"")</f>
        <v/>
      </c>
      <c r="Q370" s="10" t="str">
        <f>IFERROR(VLOOKUP(B370,POU!$B$5:$I$1048576,7,0),"")</f>
        <v/>
      </c>
      <c r="R370" s="21" t="str">
        <f t="shared" si="26"/>
        <v/>
      </c>
      <c r="S370" s="17" t="str">
        <f>IFERROR(VLOOKUP(B370,'PEMBEKALAN POP'!$B$5:$I$1048576,7,0),"")</f>
        <v/>
      </c>
      <c r="T370" s="22" t="str">
        <f>IFERROR(VLOOKUP(B370,'PEMBEKALAN POP'!$B$5:$I$1048576,8,0),"")</f>
        <v/>
      </c>
      <c r="U370" s="21" t="s">
        <v>3994</v>
      </c>
      <c r="V370" s="17" t="e" cm="1">
        <f t="array" ref="V370">MAX(IF(INDUKSI!$B$5:$B$1048576='Data Training 2022'!B370,INDUKSI!$H$5:$H$1048576))</f>
        <v>#N/A</v>
      </c>
      <c r="W370" s="22" t="str">
        <f>IFERROR(VLOOKUP(B370,INDUKSI!$B$5:$I$1048576,8,0),"")</f>
        <v>LULUS</v>
      </c>
      <c r="X370" s="21" t="s">
        <v>3994</v>
      </c>
      <c r="Y370" s="17" cm="1">
        <f t="array" ref="Y370">MAX(IF(REINDUKSI!$B$5:$B$1048576='Data Training 2022'!B370,REINDUKSI!$H$5:$H$1048576))</f>
        <v>44733</v>
      </c>
      <c r="Z370" s="22" t="str">
        <f>IFERROR(VLOOKUP(B370,REINDUKSI!$B$5:$I$1048576,8,0),"")</f>
        <v>LULUS</v>
      </c>
      <c r="AA370" s="22" t="str">
        <f t="shared" si="27"/>
        <v>TARGET</v>
      </c>
      <c r="AB370" s="17" cm="1">
        <f t="array" ref="AB370">MAX(IF(BSA!$B$5:$B$1048576='Data Training 2022'!B370,BSA!$H$5:$H$1048576))</f>
        <v>0</v>
      </c>
      <c r="AC370" s="22" t="str">
        <f>IFERROR(VLOOKUP(B370,BSA!$B$5:$I$1048576,8,0),"")</f>
        <v/>
      </c>
      <c r="AD370" s="22" t="s">
        <v>3994</v>
      </c>
      <c r="AE370" s="22"/>
      <c r="AF370" s="22"/>
      <c r="AG370" s="22" t="str">
        <f t="shared" si="28"/>
        <v>TARGET</v>
      </c>
      <c r="AH370" s="17" cm="1">
        <f t="array" ref="AH370">MAX(IF(ISOLASI!$B$5:$B$1048576='Data Training 2022'!B370,ISOLASI!$H$5:$H$1048576))</f>
        <v>44590</v>
      </c>
      <c r="AI370" s="22" t="str">
        <f>IFERROR(VLOOKUP(B370,ISOLASI!$B$5:$I$1048576,8,0),"")</f>
        <v>LULUS</v>
      </c>
      <c r="AJ370" s="22"/>
      <c r="AK370" s="17" cm="1">
        <f t="array" ref="AK370">MAX(IF('DEKAT AIR'!$B$5:$B$1048576='Data Training 2022'!B370,'DEKAT AIR'!$H$5:$H$1048576))</f>
        <v>0</v>
      </c>
      <c r="AL370" s="22" t="str">
        <f>IFERROR(VLOOKUP(B370,'DEKAT AIR'!$B$5:$I$1048576,8,0),"")</f>
        <v/>
      </c>
      <c r="AM370" s="22"/>
      <c r="AN370" s="17" cm="1">
        <f t="array" ref="AN370">MAX(IF(KETINGGIAN!$B$5:$B$1048576='Data Training 2022'!B370,KETINGGIAN!$H$5:$H$1048576))</f>
        <v>0</v>
      </c>
      <c r="AO370" s="22" t="str">
        <f>IFERROR(VLOOKUP(B370,KETINGGIAN!$B$5:$I$1048576,8,0),"")</f>
        <v/>
      </c>
      <c r="AP370" s="22"/>
      <c r="AQ370" s="22"/>
      <c r="AR370" s="22"/>
      <c r="AS370" s="22"/>
      <c r="AT370" s="17" cm="1">
        <f t="array" ref="AT370">MAX(IF(TOOLSKEEPER!$B$5:$B$1048576='Data Training 2022'!B370,TOOLSKEEPER!$H$5:$H$1048576))</f>
        <v>0</v>
      </c>
      <c r="AU370" s="22" t="str">
        <f>IFERROR(VLOOKUP(B370,TOOLSKEEPER!$B$5:$I$1048576,8,0),"")</f>
        <v/>
      </c>
    </row>
    <row r="371" spans="1:47">
      <c r="A371" s="22">
        <f t="shared" si="29"/>
        <v>366</v>
      </c>
      <c r="B371" s="21" t="str">
        <f t="shared" si="30"/>
        <v>80001763</v>
      </c>
      <c r="C371" s="21" t="s">
        <v>3094</v>
      </c>
      <c r="D371" s="22"/>
      <c r="E371" s="22" t="s">
        <v>3095</v>
      </c>
      <c r="F371" s="22" t="s">
        <v>1255</v>
      </c>
      <c r="G371" s="22" t="s">
        <v>830</v>
      </c>
      <c r="H371" s="22" t="s">
        <v>328</v>
      </c>
      <c r="I371" s="22" t="s">
        <v>4024</v>
      </c>
      <c r="J371" s="22"/>
      <c r="K371" s="21" t="s">
        <v>4002</v>
      </c>
      <c r="L371" s="21" t="s">
        <v>280</v>
      </c>
      <c r="M371" s="21" t="s">
        <v>4003</v>
      </c>
      <c r="N371" s="21"/>
      <c r="O371" s="17" t="str">
        <f>IFERROR(VLOOKUP(B371,POP!$B$5:$I$1048576,7,0),"")</f>
        <v/>
      </c>
      <c r="P371" s="17" t="str">
        <f>IFERROR(VLOOKUP(B371,POM!$B$5:$I$1048576,7,0),"")</f>
        <v/>
      </c>
      <c r="Q371" s="10" t="str">
        <f>IFERROR(VLOOKUP(B371,POU!$B$5:$I$1048576,7,0),"")</f>
        <v/>
      </c>
      <c r="R371" s="21" t="str">
        <f t="shared" si="26"/>
        <v/>
      </c>
      <c r="S371" s="17" t="str">
        <f>IFERROR(VLOOKUP(B371,'PEMBEKALAN POP'!$B$5:$I$1048576,7,0),"")</f>
        <v/>
      </c>
      <c r="T371" s="22" t="str">
        <f>IFERROR(VLOOKUP(B371,'PEMBEKALAN POP'!$B$5:$I$1048576,8,0),"")</f>
        <v/>
      </c>
      <c r="U371" s="21" t="s">
        <v>3994</v>
      </c>
      <c r="V371" s="17" t="e" cm="1">
        <f t="array" ref="V371">MAX(IF(INDUKSI!$B$5:$B$1048576='Data Training 2022'!B371,INDUKSI!$H$5:$H$1048576))</f>
        <v>#N/A</v>
      </c>
      <c r="W371" s="22" t="str">
        <f>IFERROR(VLOOKUP(B371,INDUKSI!$B$5:$I$1048576,8,0),"")</f>
        <v>LULUS</v>
      </c>
      <c r="X371" s="21" t="s">
        <v>3994</v>
      </c>
      <c r="Y371" s="17" cm="1">
        <f t="array" ref="Y371">MAX(IF(REINDUKSI!$B$5:$B$1048576='Data Training 2022'!B371,REINDUKSI!$H$5:$H$1048576))</f>
        <v>44761</v>
      </c>
      <c r="Z371" s="22" t="str">
        <f>IFERROR(VLOOKUP(B371,REINDUKSI!$B$5:$I$1048576,8,0),"")</f>
        <v>LULUS</v>
      </c>
      <c r="AA371" s="22" t="str">
        <f t="shared" si="27"/>
        <v>TARGET</v>
      </c>
      <c r="AB371" s="17" cm="1">
        <f t="array" ref="AB371">MAX(IF(BSA!$B$5:$B$1048576='Data Training 2022'!B371,BSA!$H$5:$H$1048576))</f>
        <v>0</v>
      </c>
      <c r="AC371" s="22" t="str">
        <f>IFERROR(VLOOKUP(B371,BSA!$B$5:$I$1048576,8,0),"")</f>
        <v/>
      </c>
      <c r="AD371" s="22" t="s">
        <v>3994</v>
      </c>
      <c r="AE371" s="22"/>
      <c r="AF371" s="22"/>
      <c r="AG371" s="22" t="str">
        <f t="shared" si="28"/>
        <v>TARGET</v>
      </c>
      <c r="AH371" s="17" cm="1">
        <f t="array" ref="AH371">MAX(IF(ISOLASI!$B$5:$B$1048576='Data Training 2022'!B371,ISOLASI!$H$5:$H$1048576))</f>
        <v>44590</v>
      </c>
      <c r="AI371" s="22" t="str">
        <f>IFERROR(VLOOKUP(B371,ISOLASI!$B$5:$I$1048576,8,0),"")</f>
        <v>LULUS</v>
      </c>
      <c r="AJ371" s="22"/>
      <c r="AK371" s="17" cm="1">
        <f t="array" ref="AK371">MAX(IF('DEKAT AIR'!$B$5:$B$1048576='Data Training 2022'!B371,'DEKAT AIR'!$H$5:$H$1048576))</f>
        <v>0</v>
      </c>
      <c r="AL371" s="22" t="str">
        <f>IFERROR(VLOOKUP(B371,'DEKAT AIR'!$B$5:$I$1048576,8,0),"")</f>
        <v/>
      </c>
      <c r="AM371" s="22"/>
      <c r="AN371" s="17" cm="1">
        <f t="array" ref="AN371">MAX(IF(KETINGGIAN!$B$5:$B$1048576='Data Training 2022'!B371,KETINGGIAN!$H$5:$H$1048576))</f>
        <v>0</v>
      </c>
      <c r="AO371" s="22" t="str">
        <f>IFERROR(VLOOKUP(B371,KETINGGIAN!$B$5:$I$1048576,8,0),"")</f>
        <v/>
      </c>
      <c r="AP371" s="22"/>
      <c r="AQ371" s="22"/>
      <c r="AR371" s="22"/>
      <c r="AS371" s="22"/>
      <c r="AT371" s="17" cm="1">
        <f t="array" ref="AT371">MAX(IF(TOOLSKEEPER!$B$5:$B$1048576='Data Training 2022'!B371,TOOLSKEEPER!$H$5:$H$1048576))</f>
        <v>0</v>
      </c>
      <c r="AU371" s="22" t="str">
        <f>IFERROR(VLOOKUP(B371,TOOLSKEEPER!$B$5:$I$1048576,8,0),"")</f>
        <v/>
      </c>
    </row>
    <row r="372" spans="1:47">
      <c r="A372" s="22">
        <f t="shared" si="29"/>
        <v>367</v>
      </c>
      <c r="B372" s="21" t="str">
        <f t="shared" si="30"/>
        <v>80001764</v>
      </c>
      <c r="C372" s="21" t="s">
        <v>3516</v>
      </c>
      <c r="D372" s="22"/>
      <c r="E372" s="22" t="s">
        <v>3517</v>
      </c>
      <c r="F372" s="22" t="s">
        <v>1255</v>
      </c>
      <c r="G372" s="22" t="s">
        <v>830</v>
      </c>
      <c r="H372" s="22" t="s">
        <v>328</v>
      </c>
      <c r="I372" s="22" t="s">
        <v>4028</v>
      </c>
      <c r="J372" s="22"/>
      <c r="K372" s="21" t="s">
        <v>4002</v>
      </c>
      <c r="L372" s="21" t="s">
        <v>280</v>
      </c>
      <c r="M372" s="21" t="s">
        <v>4003</v>
      </c>
      <c r="N372" s="21"/>
      <c r="O372" s="17" t="str">
        <f>IFERROR(VLOOKUP(B372,POP!$B$5:$I$1048576,7,0),"")</f>
        <v/>
      </c>
      <c r="P372" s="17" t="str">
        <f>IFERROR(VLOOKUP(B372,POM!$B$5:$I$1048576,7,0),"")</f>
        <v/>
      </c>
      <c r="Q372" s="10" t="str">
        <f>IFERROR(VLOOKUP(B372,POU!$B$5:$I$1048576,7,0),"")</f>
        <v/>
      </c>
      <c r="R372" s="21" t="str">
        <f t="shared" si="26"/>
        <v/>
      </c>
      <c r="S372" s="17" t="str">
        <f>IFERROR(VLOOKUP(B372,'PEMBEKALAN POP'!$B$5:$I$1048576,7,0),"")</f>
        <v/>
      </c>
      <c r="T372" s="22" t="str">
        <f>IFERROR(VLOOKUP(B372,'PEMBEKALAN POP'!$B$5:$I$1048576,8,0),"")</f>
        <v/>
      </c>
      <c r="U372" s="21" t="s">
        <v>3994</v>
      </c>
      <c r="V372" s="17" t="e" cm="1">
        <f t="array" ref="V372">MAX(IF(INDUKSI!$B$5:$B$1048576='Data Training 2022'!B372,INDUKSI!$H$5:$H$1048576))</f>
        <v>#N/A</v>
      </c>
      <c r="W372" s="22" t="str">
        <f>IFERROR(VLOOKUP(B372,INDUKSI!$B$5:$I$1048576,8,0),"")</f>
        <v>LULUS</v>
      </c>
      <c r="X372" s="21" t="s">
        <v>3994</v>
      </c>
      <c r="Y372" s="17" cm="1">
        <f t="array" ref="Y372">MAX(IF(REINDUKSI!$B$5:$B$1048576='Data Training 2022'!B372,REINDUKSI!$H$5:$H$1048576))</f>
        <v>0</v>
      </c>
      <c r="Z372" s="22" t="str">
        <f>IFERROR(VLOOKUP(B372,REINDUKSI!$B$5:$I$1048576,8,0),"")</f>
        <v/>
      </c>
      <c r="AA372" s="22" t="str">
        <f t="shared" si="27"/>
        <v>TARGET</v>
      </c>
      <c r="AB372" s="17" cm="1">
        <f t="array" ref="AB372">MAX(IF(BSA!$B$5:$B$1048576='Data Training 2022'!B372,BSA!$H$5:$H$1048576))</f>
        <v>44643</v>
      </c>
      <c r="AC372" s="22" t="str">
        <f>IFERROR(VLOOKUP(B372,BSA!$B$5:$I$1048576,8,0),"")</f>
        <v>LULUS</v>
      </c>
      <c r="AD372" s="22" t="s">
        <v>3994</v>
      </c>
      <c r="AE372" s="22"/>
      <c r="AF372" s="22"/>
      <c r="AG372" s="22" t="str">
        <f t="shared" si="28"/>
        <v>TARGET</v>
      </c>
      <c r="AH372" s="17" cm="1">
        <f t="array" ref="AH372">MAX(IF(ISOLASI!$B$5:$B$1048576='Data Training 2022'!B372,ISOLASI!$H$5:$H$1048576))</f>
        <v>44499</v>
      </c>
      <c r="AI372" s="22" t="str">
        <f>IFERROR(VLOOKUP(B372,ISOLASI!$B$5:$I$1048576,8,0),"")</f>
        <v>LULUS</v>
      </c>
      <c r="AJ372" s="22"/>
      <c r="AK372" s="17" cm="1">
        <f t="array" ref="AK372">MAX(IF('DEKAT AIR'!$B$5:$B$1048576='Data Training 2022'!B372,'DEKAT AIR'!$H$5:$H$1048576))</f>
        <v>0</v>
      </c>
      <c r="AL372" s="22" t="str">
        <f>IFERROR(VLOOKUP(B372,'DEKAT AIR'!$B$5:$I$1048576,8,0),"")</f>
        <v/>
      </c>
      <c r="AM372" s="22"/>
      <c r="AN372" s="17" cm="1">
        <f t="array" ref="AN372">MAX(IF(KETINGGIAN!$B$5:$B$1048576='Data Training 2022'!B372,KETINGGIAN!$H$5:$H$1048576))</f>
        <v>0</v>
      </c>
      <c r="AO372" s="22" t="str">
        <f>IFERROR(VLOOKUP(B372,KETINGGIAN!$B$5:$I$1048576,8,0),"")</f>
        <v/>
      </c>
      <c r="AP372" s="22"/>
      <c r="AQ372" s="22"/>
      <c r="AR372" s="22"/>
      <c r="AS372" s="22"/>
      <c r="AT372" s="17" cm="1">
        <f t="array" ref="AT372">MAX(IF(TOOLSKEEPER!$B$5:$B$1048576='Data Training 2022'!B372,TOOLSKEEPER!$H$5:$H$1048576))</f>
        <v>0</v>
      </c>
      <c r="AU372" s="22" t="str">
        <f>IFERROR(VLOOKUP(B372,TOOLSKEEPER!$B$5:$I$1048576,8,0),"")</f>
        <v/>
      </c>
    </row>
    <row r="373" spans="1:47">
      <c r="A373" s="22">
        <f t="shared" si="29"/>
        <v>368</v>
      </c>
      <c r="B373" s="21" t="str">
        <f t="shared" si="30"/>
        <v>80001765</v>
      </c>
      <c r="C373" s="21" t="s">
        <v>3030</v>
      </c>
      <c r="D373" s="22"/>
      <c r="E373" s="22" t="s">
        <v>3031</v>
      </c>
      <c r="F373" s="22" t="s">
        <v>1255</v>
      </c>
      <c r="G373" s="22" t="s">
        <v>830</v>
      </c>
      <c r="H373" s="22" t="s">
        <v>328</v>
      </c>
      <c r="I373" s="22" t="s">
        <v>4024</v>
      </c>
      <c r="J373" s="22"/>
      <c r="K373" s="21" t="s">
        <v>4002</v>
      </c>
      <c r="L373" s="21" t="s">
        <v>280</v>
      </c>
      <c r="M373" s="21" t="s">
        <v>4003</v>
      </c>
      <c r="N373" s="21"/>
      <c r="O373" s="17" t="str">
        <f>IFERROR(VLOOKUP(B373,POP!$B$5:$I$1048576,7,0),"")</f>
        <v/>
      </c>
      <c r="P373" s="17" t="str">
        <f>IFERROR(VLOOKUP(B373,POM!$B$5:$I$1048576,7,0),"")</f>
        <v/>
      </c>
      <c r="Q373" s="10" t="str">
        <f>IFERROR(VLOOKUP(B373,POU!$B$5:$I$1048576,7,0),"")</f>
        <v/>
      </c>
      <c r="R373" s="21" t="str">
        <f t="shared" si="26"/>
        <v/>
      </c>
      <c r="S373" s="17" t="str">
        <f>IFERROR(VLOOKUP(B373,'PEMBEKALAN POP'!$B$5:$I$1048576,7,0),"")</f>
        <v/>
      </c>
      <c r="T373" s="22" t="str">
        <f>IFERROR(VLOOKUP(B373,'PEMBEKALAN POP'!$B$5:$I$1048576,8,0),"")</f>
        <v/>
      </c>
      <c r="U373" s="21" t="s">
        <v>3994</v>
      </c>
      <c r="V373" s="17" t="e" cm="1">
        <f t="array" ref="V373">MAX(IF(INDUKSI!$B$5:$B$1048576='Data Training 2022'!B373,INDUKSI!$H$5:$H$1048576))</f>
        <v>#N/A</v>
      </c>
      <c r="W373" s="22" t="str">
        <f>IFERROR(VLOOKUP(B373,INDUKSI!$B$5:$I$1048576,8,0),"")</f>
        <v>LULUS</v>
      </c>
      <c r="X373" s="21" t="s">
        <v>3994</v>
      </c>
      <c r="Y373" s="17" cm="1">
        <f t="array" ref="Y373">MAX(IF(REINDUKSI!$B$5:$B$1048576='Data Training 2022'!B373,REINDUKSI!$H$5:$H$1048576))</f>
        <v>44714</v>
      </c>
      <c r="Z373" s="22" t="str">
        <f>IFERROR(VLOOKUP(B373,REINDUKSI!$B$5:$I$1048576,8,0),"")</f>
        <v>LULUS</v>
      </c>
      <c r="AA373" s="22" t="str">
        <f t="shared" si="27"/>
        <v>TARGET</v>
      </c>
      <c r="AB373" s="17" cm="1">
        <f t="array" ref="AB373">MAX(IF(BSA!$B$5:$B$1048576='Data Training 2022'!B373,BSA!$H$5:$H$1048576))</f>
        <v>0</v>
      </c>
      <c r="AC373" s="22" t="str">
        <f>IFERROR(VLOOKUP(B373,BSA!$B$5:$I$1048576,8,0),"")</f>
        <v/>
      </c>
      <c r="AD373" s="22" t="s">
        <v>3994</v>
      </c>
      <c r="AE373" s="22"/>
      <c r="AF373" s="22"/>
      <c r="AG373" s="22" t="str">
        <f t="shared" si="28"/>
        <v>TARGET</v>
      </c>
      <c r="AH373" s="17" cm="1">
        <f t="array" ref="AH373">MAX(IF(ISOLASI!$B$5:$B$1048576='Data Training 2022'!B373,ISOLASI!$H$5:$H$1048576))</f>
        <v>44451</v>
      </c>
      <c r="AI373" s="22" t="str">
        <f>IFERROR(VLOOKUP(B373,ISOLASI!$B$5:$I$1048576,8,0),"")</f>
        <v>LULUS</v>
      </c>
      <c r="AJ373" s="22"/>
      <c r="AK373" s="17" cm="1">
        <f t="array" ref="AK373">MAX(IF('DEKAT AIR'!$B$5:$B$1048576='Data Training 2022'!B373,'DEKAT AIR'!$H$5:$H$1048576))</f>
        <v>0</v>
      </c>
      <c r="AL373" s="22" t="str">
        <f>IFERROR(VLOOKUP(B373,'DEKAT AIR'!$B$5:$I$1048576,8,0),"")</f>
        <v/>
      </c>
      <c r="AM373" s="22"/>
      <c r="AN373" s="17" cm="1">
        <f t="array" ref="AN373">MAX(IF(KETINGGIAN!$B$5:$B$1048576='Data Training 2022'!B373,KETINGGIAN!$H$5:$H$1048576))</f>
        <v>0</v>
      </c>
      <c r="AO373" s="22" t="str">
        <f>IFERROR(VLOOKUP(B373,KETINGGIAN!$B$5:$I$1048576,8,0),"")</f>
        <v/>
      </c>
      <c r="AP373" s="22"/>
      <c r="AQ373" s="22"/>
      <c r="AR373" s="22"/>
      <c r="AS373" s="22"/>
      <c r="AT373" s="17" cm="1">
        <f t="array" ref="AT373">MAX(IF(TOOLSKEEPER!$B$5:$B$1048576='Data Training 2022'!B373,TOOLSKEEPER!$H$5:$H$1048576))</f>
        <v>0</v>
      </c>
      <c r="AU373" s="22" t="str">
        <f>IFERROR(VLOOKUP(B373,TOOLSKEEPER!$B$5:$I$1048576,8,0),"")</f>
        <v/>
      </c>
    </row>
    <row r="374" spans="1:47">
      <c r="A374" s="22">
        <f t="shared" si="29"/>
        <v>369</v>
      </c>
      <c r="B374" s="21" t="str">
        <f t="shared" si="30"/>
        <v>80001767</v>
      </c>
      <c r="C374" s="21" t="s">
        <v>2435</v>
      </c>
      <c r="D374" s="22"/>
      <c r="E374" s="22" t="s">
        <v>2436</v>
      </c>
      <c r="F374" s="22" t="s">
        <v>1255</v>
      </c>
      <c r="G374" s="22" t="s">
        <v>830</v>
      </c>
      <c r="H374" s="22" t="s">
        <v>328</v>
      </c>
      <c r="I374" s="22" t="s">
        <v>4024</v>
      </c>
      <c r="J374" s="22"/>
      <c r="K374" s="21" t="s">
        <v>4002</v>
      </c>
      <c r="L374" s="21" t="s">
        <v>280</v>
      </c>
      <c r="M374" s="21" t="s">
        <v>4003</v>
      </c>
      <c r="N374" s="21"/>
      <c r="O374" s="17" t="str">
        <f>IFERROR(VLOOKUP(B374,POP!$B$5:$I$1048576,7,0),"")</f>
        <v/>
      </c>
      <c r="P374" s="17" t="str">
        <f>IFERROR(VLOOKUP(B374,POM!$B$5:$I$1048576,7,0),"")</f>
        <v/>
      </c>
      <c r="Q374" s="10" t="str">
        <f>IFERROR(VLOOKUP(B374,POU!$B$5:$I$1048576,7,0),"")</f>
        <v/>
      </c>
      <c r="R374" s="21" t="str">
        <f t="shared" si="26"/>
        <v/>
      </c>
      <c r="S374" s="17" t="str">
        <f>IFERROR(VLOOKUP(B374,'PEMBEKALAN POP'!$B$5:$I$1048576,7,0),"")</f>
        <v/>
      </c>
      <c r="T374" s="22" t="str">
        <f>IFERROR(VLOOKUP(B374,'PEMBEKALAN POP'!$B$5:$I$1048576,8,0),"")</f>
        <v/>
      </c>
      <c r="U374" s="21" t="s">
        <v>3994</v>
      </c>
      <c r="V374" s="17" t="e" cm="1">
        <f t="array" ref="V374">MAX(IF(INDUKSI!$B$5:$B$1048576='Data Training 2022'!B374,INDUKSI!$H$5:$H$1048576))</f>
        <v>#N/A</v>
      </c>
      <c r="W374" s="22" t="str">
        <f>IFERROR(VLOOKUP(B374,INDUKSI!$B$5:$I$1048576,8,0),"")</f>
        <v>LULUS</v>
      </c>
      <c r="X374" s="21" t="s">
        <v>3994</v>
      </c>
      <c r="Y374" s="17" cm="1">
        <f t="array" ref="Y374">MAX(IF(REINDUKSI!$B$5:$B$1048576='Data Training 2022'!B374,REINDUKSI!$H$5:$H$1048576))</f>
        <v>44723</v>
      </c>
      <c r="Z374" s="22" t="str">
        <f>IFERROR(VLOOKUP(B374,REINDUKSI!$B$5:$I$1048576,8,0),"")</f>
        <v>LULUS</v>
      </c>
      <c r="AA374" s="22" t="str">
        <f t="shared" si="27"/>
        <v>TARGET</v>
      </c>
      <c r="AB374" s="17" cm="1">
        <f t="array" ref="AB374">MAX(IF(BSA!$B$5:$B$1048576='Data Training 2022'!B374,BSA!$H$5:$H$1048576))</f>
        <v>0</v>
      </c>
      <c r="AC374" s="22" t="str">
        <f>IFERROR(VLOOKUP(B374,BSA!$B$5:$I$1048576,8,0),"")</f>
        <v/>
      </c>
      <c r="AD374" s="22" t="s">
        <v>3994</v>
      </c>
      <c r="AE374" s="22"/>
      <c r="AF374" s="22"/>
      <c r="AG374" s="22" t="str">
        <f t="shared" si="28"/>
        <v>TARGET</v>
      </c>
      <c r="AH374" s="17" cm="1">
        <f t="array" ref="AH374">MAX(IF(ISOLASI!$B$5:$B$1048576='Data Training 2022'!B374,ISOLASI!$H$5:$H$1048576))</f>
        <v>44660</v>
      </c>
      <c r="AI374" s="22" t="str">
        <f>IFERROR(VLOOKUP(B374,ISOLASI!$B$5:$I$1048576,8,0),"")</f>
        <v>LULUS</v>
      </c>
      <c r="AJ374" s="22"/>
      <c r="AK374" s="17" cm="1">
        <f t="array" ref="AK374">MAX(IF('DEKAT AIR'!$B$5:$B$1048576='Data Training 2022'!B374,'DEKAT AIR'!$H$5:$H$1048576))</f>
        <v>0</v>
      </c>
      <c r="AL374" s="22" t="str">
        <f>IFERROR(VLOOKUP(B374,'DEKAT AIR'!$B$5:$I$1048576,8,0),"")</f>
        <v/>
      </c>
      <c r="AM374" s="22"/>
      <c r="AN374" s="17" cm="1">
        <f t="array" ref="AN374">MAX(IF(KETINGGIAN!$B$5:$B$1048576='Data Training 2022'!B374,KETINGGIAN!$H$5:$H$1048576))</f>
        <v>0</v>
      </c>
      <c r="AO374" s="22" t="str">
        <f>IFERROR(VLOOKUP(B374,KETINGGIAN!$B$5:$I$1048576,8,0),"")</f>
        <v/>
      </c>
      <c r="AP374" s="22"/>
      <c r="AQ374" s="22"/>
      <c r="AR374" s="22"/>
      <c r="AS374" s="22"/>
      <c r="AT374" s="17" cm="1">
        <f t="array" ref="AT374">MAX(IF(TOOLSKEEPER!$B$5:$B$1048576='Data Training 2022'!B374,TOOLSKEEPER!$H$5:$H$1048576))</f>
        <v>0</v>
      </c>
      <c r="AU374" s="22" t="str">
        <f>IFERROR(VLOOKUP(B374,TOOLSKEEPER!$B$5:$I$1048576,8,0),"")</f>
        <v/>
      </c>
    </row>
    <row r="375" spans="1:47">
      <c r="A375" s="22">
        <f t="shared" si="29"/>
        <v>370</v>
      </c>
      <c r="B375" s="21" t="str">
        <f t="shared" si="30"/>
        <v>80001768</v>
      </c>
      <c r="C375" s="21" t="s">
        <v>2496</v>
      </c>
      <c r="D375" s="22"/>
      <c r="E375" s="22" t="s">
        <v>2497</v>
      </c>
      <c r="F375" s="22" t="s">
        <v>1255</v>
      </c>
      <c r="G375" s="22" t="s">
        <v>830</v>
      </c>
      <c r="H375" s="22" t="s">
        <v>328</v>
      </c>
      <c r="I375" s="22" t="s">
        <v>4028</v>
      </c>
      <c r="J375" s="22"/>
      <c r="K375" s="21" t="s">
        <v>4002</v>
      </c>
      <c r="L375" s="21" t="s">
        <v>280</v>
      </c>
      <c r="M375" s="21" t="s">
        <v>4003</v>
      </c>
      <c r="N375" s="21"/>
      <c r="O375" s="17" t="str">
        <f>IFERROR(VLOOKUP(B375,POP!$B$5:$I$1048576,7,0),"")</f>
        <v/>
      </c>
      <c r="P375" s="17" t="str">
        <f>IFERROR(VLOOKUP(B375,POM!$B$5:$I$1048576,7,0),"")</f>
        <v/>
      </c>
      <c r="Q375" s="10" t="str">
        <f>IFERROR(VLOOKUP(B375,POU!$B$5:$I$1048576,7,0),"")</f>
        <v/>
      </c>
      <c r="R375" s="21" t="str">
        <f t="shared" si="26"/>
        <v/>
      </c>
      <c r="S375" s="17" t="str">
        <f>IFERROR(VLOOKUP(B375,'PEMBEKALAN POP'!$B$5:$I$1048576,7,0),"")</f>
        <v/>
      </c>
      <c r="T375" s="22" t="str">
        <f>IFERROR(VLOOKUP(B375,'PEMBEKALAN POP'!$B$5:$I$1048576,8,0),"")</f>
        <v/>
      </c>
      <c r="U375" s="21" t="s">
        <v>3994</v>
      </c>
      <c r="V375" s="17" t="e" cm="1">
        <f t="array" ref="V375">MAX(IF(INDUKSI!$B$5:$B$1048576='Data Training 2022'!B375,INDUKSI!$H$5:$H$1048576))</f>
        <v>#N/A</v>
      </c>
      <c r="W375" s="22" t="str">
        <f>IFERROR(VLOOKUP(B375,INDUKSI!$B$5:$I$1048576,8,0),"")</f>
        <v>LULUS</v>
      </c>
      <c r="X375" s="21" t="s">
        <v>3994</v>
      </c>
      <c r="Y375" s="17" cm="1">
        <f t="array" ref="Y375">MAX(IF(REINDUKSI!$B$5:$B$1048576='Data Training 2022'!B375,REINDUKSI!$H$5:$H$1048576))</f>
        <v>0</v>
      </c>
      <c r="Z375" s="22" t="str">
        <f>IFERROR(VLOOKUP(B375,REINDUKSI!$B$5:$I$1048576,8,0),"")</f>
        <v/>
      </c>
      <c r="AA375" s="22" t="str">
        <f t="shared" si="27"/>
        <v>TARGET</v>
      </c>
      <c r="AB375" s="17" cm="1">
        <f t="array" ref="AB375">MAX(IF(BSA!$B$5:$B$1048576='Data Training 2022'!B375,BSA!$H$5:$H$1048576))</f>
        <v>44647</v>
      </c>
      <c r="AC375" s="22" t="str">
        <f>IFERROR(VLOOKUP(B375,BSA!$B$5:$I$1048576,8,0),"")</f>
        <v>LULUS</v>
      </c>
      <c r="AD375" s="22" t="s">
        <v>3994</v>
      </c>
      <c r="AE375" s="22"/>
      <c r="AF375" s="22"/>
      <c r="AG375" s="22" t="str">
        <f t="shared" si="28"/>
        <v>TARGET</v>
      </c>
      <c r="AH375" s="17" cm="1">
        <f t="array" ref="AH375">MAX(IF(ISOLASI!$B$5:$B$1048576='Data Training 2022'!B375,ISOLASI!$H$5:$H$1048576))</f>
        <v>44737</v>
      </c>
      <c r="AI375" s="22" t="str">
        <f>IFERROR(VLOOKUP(B375,ISOLASI!$B$5:$I$1048576,8,0),"")</f>
        <v>LULUS</v>
      </c>
      <c r="AJ375" s="22"/>
      <c r="AK375" s="17" cm="1">
        <f t="array" ref="AK375">MAX(IF('DEKAT AIR'!$B$5:$B$1048576='Data Training 2022'!B375,'DEKAT AIR'!$H$5:$H$1048576))</f>
        <v>0</v>
      </c>
      <c r="AL375" s="22" t="str">
        <f>IFERROR(VLOOKUP(B375,'DEKAT AIR'!$B$5:$I$1048576,8,0),"")</f>
        <v/>
      </c>
      <c r="AM375" s="22"/>
      <c r="AN375" s="17" cm="1">
        <f t="array" ref="AN375">MAX(IF(KETINGGIAN!$B$5:$B$1048576='Data Training 2022'!B375,KETINGGIAN!$H$5:$H$1048576))</f>
        <v>0</v>
      </c>
      <c r="AO375" s="22" t="str">
        <f>IFERROR(VLOOKUP(B375,KETINGGIAN!$B$5:$I$1048576,8,0),"")</f>
        <v/>
      </c>
      <c r="AP375" s="22"/>
      <c r="AQ375" s="22"/>
      <c r="AR375" s="22"/>
      <c r="AS375" s="22"/>
      <c r="AT375" s="17" cm="1">
        <f t="array" ref="AT375">MAX(IF(TOOLSKEEPER!$B$5:$B$1048576='Data Training 2022'!B375,TOOLSKEEPER!$H$5:$H$1048576))</f>
        <v>0</v>
      </c>
      <c r="AU375" s="22" t="str">
        <f>IFERROR(VLOOKUP(B375,TOOLSKEEPER!$B$5:$I$1048576,8,0),"")</f>
        <v/>
      </c>
    </row>
    <row r="376" spans="1:47">
      <c r="A376" s="22">
        <f t="shared" si="29"/>
        <v>371</v>
      </c>
      <c r="B376" s="21" t="str">
        <f t="shared" si="30"/>
        <v>80001769</v>
      </c>
      <c r="C376" s="21" t="s">
        <v>1390</v>
      </c>
      <c r="D376" s="22"/>
      <c r="E376" s="22" t="s">
        <v>1391</v>
      </c>
      <c r="F376" s="22" t="s">
        <v>1255</v>
      </c>
      <c r="G376" s="22" t="s">
        <v>830</v>
      </c>
      <c r="H376" s="22" t="s">
        <v>328</v>
      </c>
      <c r="I376" s="22" t="s">
        <v>4028</v>
      </c>
      <c r="J376" s="22"/>
      <c r="K376" s="21" t="s">
        <v>4002</v>
      </c>
      <c r="L376" s="21" t="s">
        <v>280</v>
      </c>
      <c r="M376" s="21" t="s">
        <v>4003</v>
      </c>
      <c r="N376" s="21"/>
      <c r="O376" s="17" t="str">
        <f>IFERROR(VLOOKUP(B376,POP!$B$5:$I$1048576,7,0),"")</f>
        <v/>
      </c>
      <c r="P376" s="17" t="str">
        <f>IFERROR(VLOOKUP(B376,POM!$B$5:$I$1048576,7,0),"")</f>
        <v/>
      </c>
      <c r="Q376" s="10" t="str">
        <f>IFERROR(VLOOKUP(B376,POU!$B$5:$I$1048576,7,0),"")</f>
        <v/>
      </c>
      <c r="R376" s="21" t="str">
        <f t="shared" si="26"/>
        <v/>
      </c>
      <c r="S376" s="17" t="str">
        <f>IFERROR(VLOOKUP(B376,'PEMBEKALAN POP'!$B$5:$I$1048576,7,0),"")</f>
        <v/>
      </c>
      <c r="T376" s="22" t="str">
        <f>IFERROR(VLOOKUP(B376,'PEMBEKALAN POP'!$B$5:$I$1048576,8,0),"")</f>
        <v/>
      </c>
      <c r="U376" s="21" t="s">
        <v>3994</v>
      </c>
      <c r="V376" s="17" t="e" cm="1">
        <f t="array" ref="V376">MAX(IF(INDUKSI!$B$5:$B$1048576='Data Training 2022'!B376,INDUKSI!$H$5:$H$1048576))</f>
        <v>#N/A</v>
      </c>
      <c r="W376" s="22" t="str">
        <f>IFERROR(VLOOKUP(B376,INDUKSI!$B$5:$I$1048576,8,0),"")</f>
        <v>LULUS</v>
      </c>
      <c r="X376" s="21" t="s">
        <v>3994</v>
      </c>
      <c r="Y376" s="17" cm="1">
        <f t="array" ref="Y376">MAX(IF(REINDUKSI!$B$5:$B$1048576='Data Training 2022'!B376,REINDUKSI!$H$5:$H$1048576))</f>
        <v>44565</v>
      </c>
      <c r="Z376" s="22" t="str">
        <f>IFERROR(VLOOKUP(B376,REINDUKSI!$B$5:$I$1048576,8,0),"")</f>
        <v>LULUS</v>
      </c>
      <c r="AA376" s="22" t="str">
        <f t="shared" si="27"/>
        <v>TARGET</v>
      </c>
      <c r="AB376" s="17" cm="1">
        <f t="array" ref="AB376">MAX(IF(BSA!$B$5:$B$1048576='Data Training 2022'!B376,BSA!$H$5:$H$1048576))</f>
        <v>44647</v>
      </c>
      <c r="AC376" s="22" t="str">
        <f>IFERROR(VLOOKUP(B376,BSA!$B$5:$I$1048576,8,0),"")</f>
        <v>LULUS</v>
      </c>
      <c r="AD376" s="22" t="s">
        <v>3994</v>
      </c>
      <c r="AE376" s="22"/>
      <c r="AF376" s="22"/>
      <c r="AG376" s="22" t="str">
        <f t="shared" si="28"/>
        <v>TARGET</v>
      </c>
      <c r="AH376" s="17" cm="1">
        <f t="array" ref="AH376">MAX(IF(ISOLASI!$B$5:$B$1048576='Data Training 2022'!B376,ISOLASI!$H$5:$H$1048576))</f>
        <v>44737</v>
      </c>
      <c r="AI376" s="22" t="str">
        <f>IFERROR(VLOOKUP(B376,ISOLASI!$B$5:$I$1048576,8,0),"")</f>
        <v>LULUS</v>
      </c>
      <c r="AJ376" s="22"/>
      <c r="AK376" s="17" cm="1">
        <f t="array" ref="AK376">MAX(IF('DEKAT AIR'!$B$5:$B$1048576='Data Training 2022'!B376,'DEKAT AIR'!$H$5:$H$1048576))</f>
        <v>0</v>
      </c>
      <c r="AL376" s="22" t="str">
        <f>IFERROR(VLOOKUP(B376,'DEKAT AIR'!$B$5:$I$1048576,8,0),"")</f>
        <v/>
      </c>
      <c r="AM376" s="22"/>
      <c r="AN376" s="17" cm="1">
        <f t="array" ref="AN376">MAX(IF(KETINGGIAN!$B$5:$B$1048576='Data Training 2022'!B376,KETINGGIAN!$H$5:$H$1048576))</f>
        <v>0</v>
      </c>
      <c r="AO376" s="22" t="str">
        <f>IFERROR(VLOOKUP(B376,KETINGGIAN!$B$5:$I$1048576,8,0),"")</f>
        <v/>
      </c>
      <c r="AP376" s="22"/>
      <c r="AQ376" s="22"/>
      <c r="AR376" s="22"/>
      <c r="AS376" s="22"/>
      <c r="AT376" s="17" cm="1">
        <f t="array" ref="AT376">MAX(IF(TOOLSKEEPER!$B$5:$B$1048576='Data Training 2022'!B376,TOOLSKEEPER!$H$5:$H$1048576))</f>
        <v>0</v>
      </c>
      <c r="AU376" s="22" t="str">
        <f>IFERROR(VLOOKUP(B376,TOOLSKEEPER!$B$5:$I$1048576,8,0),"")</f>
        <v/>
      </c>
    </row>
    <row r="377" spans="1:47">
      <c r="A377" s="22">
        <f t="shared" si="29"/>
        <v>372</v>
      </c>
      <c r="B377" s="21" t="str">
        <f t="shared" si="30"/>
        <v>80002187</v>
      </c>
      <c r="C377" s="21" t="s">
        <v>2534</v>
      </c>
      <c r="D377" s="22"/>
      <c r="E377" s="22" t="s">
        <v>2535</v>
      </c>
      <c r="F377" s="22" t="s">
        <v>1255</v>
      </c>
      <c r="G377" s="22" t="s">
        <v>830</v>
      </c>
      <c r="H377" s="22" t="s">
        <v>328</v>
      </c>
      <c r="I377" s="22" t="s">
        <v>4024</v>
      </c>
      <c r="J377" s="22"/>
      <c r="K377" s="21" t="s">
        <v>4002</v>
      </c>
      <c r="L377" s="21" t="s">
        <v>280</v>
      </c>
      <c r="M377" s="21" t="s">
        <v>4003</v>
      </c>
      <c r="N377" s="21"/>
      <c r="O377" s="17" t="str">
        <f>IFERROR(VLOOKUP(B377,POP!$B$5:$I$1048576,7,0),"")</f>
        <v/>
      </c>
      <c r="P377" s="17" t="str">
        <f>IFERROR(VLOOKUP(B377,POM!$B$5:$I$1048576,7,0),"")</f>
        <v/>
      </c>
      <c r="Q377" s="10" t="str">
        <f>IFERROR(VLOOKUP(B377,POU!$B$5:$I$1048576,7,0),"")</f>
        <v/>
      </c>
      <c r="R377" s="21" t="str">
        <f t="shared" si="26"/>
        <v/>
      </c>
      <c r="S377" s="17" t="str">
        <f>IFERROR(VLOOKUP(B377,'PEMBEKALAN POP'!$B$5:$I$1048576,7,0),"")</f>
        <v/>
      </c>
      <c r="T377" s="22" t="str">
        <f>IFERROR(VLOOKUP(B377,'PEMBEKALAN POP'!$B$5:$I$1048576,8,0),"")</f>
        <v/>
      </c>
      <c r="U377" s="21" t="s">
        <v>3994</v>
      </c>
      <c r="V377" s="17" t="e" cm="1">
        <f t="array" ref="V377">MAX(IF(INDUKSI!$B$5:$B$1048576='Data Training 2022'!B377,INDUKSI!$H$5:$H$1048576))</f>
        <v>#N/A</v>
      </c>
      <c r="W377" s="22" t="str">
        <f>IFERROR(VLOOKUP(B377,INDUKSI!$B$5:$I$1048576,8,0),"")</f>
        <v>LULUS</v>
      </c>
      <c r="X377" s="21" t="s">
        <v>3994</v>
      </c>
      <c r="Y377" s="17" cm="1">
        <f t="array" ref="Y377">MAX(IF(REINDUKSI!$B$5:$B$1048576='Data Training 2022'!B377,REINDUKSI!$H$5:$H$1048576))</f>
        <v>44590</v>
      </c>
      <c r="Z377" s="22" t="str">
        <f>IFERROR(VLOOKUP(B377,REINDUKSI!$B$5:$I$1048576,8,0),"")</f>
        <v>LULUS</v>
      </c>
      <c r="AA377" s="22" t="str">
        <f t="shared" si="27"/>
        <v>TARGET</v>
      </c>
      <c r="AB377" s="17" cm="1">
        <f t="array" ref="AB377">MAX(IF(BSA!$B$5:$B$1048576='Data Training 2022'!B377,BSA!$H$5:$H$1048576))</f>
        <v>0</v>
      </c>
      <c r="AC377" s="22" t="str">
        <f>IFERROR(VLOOKUP(B377,BSA!$B$5:$I$1048576,8,0),"")</f>
        <v/>
      </c>
      <c r="AD377" s="22" t="s">
        <v>3994</v>
      </c>
      <c r="AE377" s="22"/>
      <c r="AF377" s="22"/>
      <c r="AG377" s="22" t="str">
        <f t="shared" si="28"/>
        <v>TARGET</v>
      </c>
      <c r="AH377" s="17" cm="1">
        <f t="array" ref="AH377">MAX(IF(ISOLASI!$B$5:$B$1048576='Data Training 2022'!B377,ISOLASI!$H$5:$H$1048576))</f>
        <v>44681</v>
      </c>
      <c r="AI377" s="22" t="str">
        <f>IFERROR(VLOOKUP(B377,ISOLASI!$B$5:$I$1048576,8,0),"")</f>
        <v>LULUS</v>
      </c>
      <c r="AJ377" s="22" t="s">
        <v>3994</v>
      </c>
      <c r="AK377" s="17" cm="1">
        <f t="array" ref="AK377">MAX(IF('DEKAT AIR'!$B$5:$B$1048576='Data Training 2022'!B377,'DEKAT AIR'!$H$5:$H$1048576))</f>
        <v>44762</v>
      </c>
      <c r="AL377" s="22" t="str">
        <f>IFERROR(VLOOKUP(B377,'DEKAT AIR'!$B$5:$I$1048576,8,0),"")</f>
        <v>LULUS</v>
      </c>
      <c r="AM377" s="22"/>
      <c r="AN377" s="17" cm="1">
        <f t="array" ref="AN377">MAX(IF(KETINGGIAN!$B$5:$B$1048576='Data Training 2022'!B377,KETINGGIAN!$H$5:$H$1048576))</f>
        <v>0</v>
      </c>
      <c r="AO377" s="22" t="str">
        <f>IFERROR(VLOOKUP(B377,KETINGGIAN!$B$5:$I$1048576,8,0),"")</f>
        <v/>
      </c>
      <c r="AP377" s="22"/>
      <c r="AQ377" s="22"/>
      <c r="AR377" s="22"/>
      <c r="AS377" s="22"/>
      <c r="AT377" s="17" cm="1">
        <f t="array" ref="AT377">MAX(IF(TOOLSKEEPER!$B$5:$B$1048576='Data Training 2022'!B377,TOOLSKEEPER!$H$5:$H$1048576))</f>
        <v>0</v>
      </c>
      <c r="AU377" s="22" t="str">
        <f>IFERROR(VLOOKUP(B377,TOOLSKEEPER!$B$5:$I$1048576,8,0),"")</f>
        <v/>
      </c>
    </row>
    <row r="378" spans="1:47">
      <c r="A378" s="22">
        <f t="shared" si="29"/>
        <v>373</v>
      </c>
      <c r="B378" s="21" t="str">
        <f t="shared" si="30"/>
        <v>80002254</v>
      </c>
      <c r="C378" s="21" t="s">
        <v>2532</v>
      </c>
      <c r="D378" s="22"/>
      <c r="E378" s="22" t="s">
        <v>2533</v>
      </c>
      <c r="F378" s="22" t="s">
        <v>1255</v>
      </c>
      <c r="G378" s="22" t="s">
        <v>830</v>
      </c>
      <c r="H378" s="22" t="s">
        <v>328</v>
      </c>
      <c r="I378" s="22" t="s">
        <v>4024</v>
      </c>
      <c r="J378" s="22"/>
      <c r="K378" s="21" t="s">
        <v>4002</v>
      </c>
      <c r="L378" s="21" t="s">
        <v>280</v>
      </c>
      <c r="M378" s="21" t="s">
        <v>4003</v>
      </c>
      <c r="N378" s="21"/>
      <c r="O378" s="17" t="str">
        <f>IFERROR(VLOOKUP(B378,POP!$B$5:$I$1048576,7,0),"")</f>
        <v/>
      </c>
      <c r="P378" s="17" t="str">
        <f>IFERROR(VLOOKUP(B378,POM!$B$5:$I$1048576,7,0),"")</f>
        <v/>
      </c>
      <c r="Q378" s="10" t="str">
        <f>IFERROR(VLOOKUP(B378,POU!$B$5:$I$1048576,7,0),"")</f>
        <v/>
      </c>
      <c r="R378" s="21" t="str">
        <f t="shared" si="26"/>
        <v/>
      </c>
      <c r="S378" s="17" t="str">
        <f>IFERROR(VLOOKUP(B378,'PEMBEKALAN POP'!$B$5:$I$1048576,7,0),"")</f>
        <v/>
      </c>
      <c r="T378" s="22" t="str">
        <f>IFERROR(VLOOKUP(B378,'PEMBEKALAN POP'!$B$5:$I$1048576,8,0),"")</f>
        <v/>
      </c>
      <c r="U378" s="21" t="s">
        <v>3994</v>
      </c>
      <c r="V378" s="17" t="e" cm="1">
        <f t="array" ref="V378">MAX(IF(INDUKSI!$B$5:$B$1048576='Data Training 2022'!B378,INDUKSI!$H$5:$H$1048576))</f>
        <v>#N/A</v>
      </c>
      <c r="W378" s="22" t="str">
        <f>IFERROR(VLOOKUP(B378,INDUKSI!$B$5:$I$1048576,8,0),"")</f>
        <v>LULUS</v>
      </c>
      <c r="X378" s="21" t="s">
        <v>3994</v>
      </c>
      <c r="Y378" s="17" cm="1">
        <f t="array" ref="Y378">MAX(IF(REINDUKSI!$B$5:$B$1048576='Data Training 2022'!B378,REINDUKSI!$H$5:$H$1048576))</f>
        <v>44648</v>
      </c>
      <c r="Z378" s="22" t="str">
        <f>IFERROR(VLOOKUP(B378,REINDUKSI!$B$5:$I$1048576,8,0),"")</f>
        <v>LULUS</v>
      </c>
      <c r="AA378" s="22" t="str">
        <f t="shared" si="27"/>
        <v>TARGET</v>
      </c>
      <c r="AB378" s="17" cm="1">
        <f t="array" ref="AB378">MAX(IF(BSA!$B$5:$B$1048576='Data Training 2022'!B378,BSA!$H$5:$H$1048576))</f>
        <v>0</v>
      </c>
      <c r="AC378" s="22" t="str">
        <f>IFERROR(VLOOKUP(B378,BSA!$B$5:$I$1048576,8,0),"")</f>
        <v/>
      </c>
      <c r="AD378" s="22" t="s">
        <v>3994</v>
      </c>
      <c r="AE378" s="22"/>
      <c r="AF378" s="22"/>
      <c r="AG378" s="22" t="str">
        <f t="shared" si="28"/>
        <v>TARGET</v>
      </c>
      <c r="AH378" s="17" cm="1">
        <f t="array" ref="AH378">MAX(IF(ISOLASI!$B$5:$B$1048576='Data Training 2022'!B378,ISOLASI!$H$5:$H$1048576))</f>
        <v>44744</v>
      </c>
      <c r="AI378" s="22" t="str">
        <f>IFERROR(VLOOKUP(B378,ISOLASI!$B$5:$I$1048576,8,0),"")</f>
        <v>LULUS</v>
      </c>
      <c r="AJ378" s="22"/>
      <c r="AK378" s="17" cm="1">
        <f t="array" ref="AK378">MAX(IF('DEKAT AIR'!$B$5:$B$1048576='Data Training 2022'!B378,'DEKAT AIR'!$H$5:$H$1048576))</f>
        <v>0</v>
      </c>
      <c r="AL378" s="22" t="str">
        <f>IFERROR(VLOOKUP(B378,'DEKAT AIR'!$B$5:$I$1048576,8,0),"")</f>
        <v/>
      </c>
      <c r="AM378" s="22"/>
      <c r="AN378" s="17" cm="1">
        <f t="array" ref="AN378">MAX(IF(KETINGGIAN!$B$5:$B$1048576='Data Training 2022'!B378,KETINGGIAN!$H$5:$H$1048576))</f>
        <v>0</v>
      </c>
      <c r="AO378" s="22" t="str">
        <f>IFERROR(VLOOKUP(B378,KETINGGIAN!$B$5:$I$1048576,8,0),"")</f>
        <v/>
      </c>
      <c r="AP378" s="22"/>
      <c r="AQ378" s="22"/>
      <c r="AR378" s="22"/>
      <c r="AS378" s="22"/>
      <c r="AT378" s="17" cm="1">
        <f t="array" ref="AT378">MAX(IF(TOOLSKEEPER!$B$5:$B$1048576='Data Training 2022'!B378,TOOLSKEEPER!$H$5:$H$1048576))</f>
        <v>0</v>
      </c>
      <c r="AU378" s="22" t="str">
        <f>IFERROR(VLOOKUP(B378,TOOLSKEEPER!$B$5:$I$1048576,8,0),"")</f>
        <v/>
      </c>
    </row>
    <row r="379" spans="1:47">
      <c r="A379" s="22">
        <f t="shared" si="29"/>
        <v>374</v>
      </c>
      <c r="B379" s="21" t="str">
        <f t="shared" si="30"/>
        <v>80002255</v>
      </c>
      <c r="C379" s="21" t="s">
        <v>2492</v>
      </c>
      <c r="D379" s="22"/>
      <c r="E379" s="22" t="s">
        <v>2493</v>
      </c>
      <c r="F379" s="22" t="s">
        <v>1255</v>
      </c>
      <c r="G379" s="22" t="s">
        <v>830</v>
      </c>
      <c r="H379" s="22" t="s">
        <v>328</v>
      </c>
      <c r="I379" s="22" t="s">
        <v>4024</v>
      </c>
      <c r="J379" s="22"/>
      <c r="K379" s="21" t="s">
        <v>4002</v>
      </c>
      <c r="L379" s="21" t="s">
        <v>280</v>
      </c>
      <c r="M379" s="21" t="s">
        <v>4003</v>
      </c>
      <c r="N379" s="21"/>
      <c r="O379" s="17" t="str">
        <f>IFERROR(VLOOKUP(B379,POP!$B$5:$I$1048576,7,0),"")</f>
        <v/>
      </c>
      <c r="P379" s="17" t="str">
        <f>IFERROR(VLOOKUP(B379,POM!$B$5:$I$1048576,7,0),"")</f>
        <v/>
      </c>
      <c r="Q379" s="10" t="str">
        <f>IFERROR(VLOOKUP(B379,POU!$B$5:$I$1048576,7,0),"")</f>
        <v/>
      </c>
      <c r="R379" s="21" t="str">
        <f t="shared" si="26"/>
        <v/>
      </c>
      <c r="S379" s="17" t="str">
        <f>IFERROR(VLOOKUP(B379,'PEMBEKALAN POP'!$B$5:$I$1048576,7,0),"")</f>
        <v/>
      </c>
      <c r="T379" s="22" t="str">
        <f>IFERROR(VLOOKUP(B379,'PEMBEKALAN POP'!$B$5:$I$1048576,8,0),"")</f>
        <v/>
      </c>
      <c r="U379" s="21" t="s">
        <v>3994</v>
      </c>
      <c r="V379" s="17" t="e" cm="1">
        <f t="array" ref="V379">MAX(IF(INDUKSI!$B$5:$B$1048576='Data Training 2022'!B379,INDUKSI!$H$5:$H$1048576))</f>
        <v>#N/A</v>
      </c>
      <c r="W379" s="22" t="str">
        <f>IFERROR(VLOOKUP(B379,INDUKSI!$B$5:$I$1048576,8,0),"")</f>
        <v>LULUS</v>
      </c>
      <c r="X379" s="21" t="s">
        <v>3994</v>
      </c>
      <c r="Y379" s="17" cm="1">
        <f t="array" ref="Y379">MAX(IF(REINDUKSI!$B$5:$B$1048576='Data Training 2022'!B379,REINDUKSI!$H$5:$H$1048576))</f>
        <v>44759</v>
      </c>
      <c r="Z379" s="22" t="str">
        <f>IFERROR(VLOOKUP(B379,REINDUKSI!$B$5:$I$1048576,8,0),"")</f>
        <v>LULUS</v>
      </c>
      <c r="AA379" s="22" t="str">
        <f t="shared" si="27"/>
        <v>TARGET</v>
      </c>
      <c r="AB379" s="17" cm="1">
        <f t="array" ref="AB379">MAX(IF(BSA!$B$5:$B$1048576='Data Training 2022'!B379,BSA!$H$5:$H$1048576))</f>
        <v>0</v>
      </c>
      <c r="AC379" s="22" t="str">
        <f>IFERROR(VLOOKUP(B379,BSA!$B$5:$I$1048576,8,0),"")</f>
        <v/>
      </c>
      <c r="AD379" s="22" t="s">
        <v>3994</v>
      </c>
      <c r="AE379" s="22"/>
      <c r="AF379" s="22"/>
      <c r="AG379" s="22" t="str">
        <f t="shared" si="28"/>
        <v>TARGET</v>
      </c>
      <c r="AH379" s="17" cm="1">
        <f t="array" ref="AH379">MAX(IF(ISOLASI!$B$5:$B$1048576='Data Training 2022'!B379,ISOLASI!$H$5:$H$1048576))</f>
        <v>44667</v>
      </c>
      <c r="AI379" s="22" t="str">
        <f>IFERROR(VLOOKUP(B379,ISOLASI!$B$5:$I$1048576,8,0),"")</f>
        <v>LULUS</v>
      </c>
      <c r="AJ379" s="22"/>
      <c r="AK379" s="17" cm="1">
        <f t="array" ref="AK379">MAX(IF('DEKAT AIR'!$B$5:$B$1048576='Data Training 2022'!B379,'DEKAT AIR'!$H$5:$H$1048576))</f>
        <v>0</v>
      </c>
      <c r="AL379" s="22" t="str">
        <f>IFERROR(VLOOKUP(B379,'DEKAT AIR'!$B$5:$I$1048576,8,0),"")</f>
        <v/>
      </c>
      <c r="AM379" s="22"/>
      <c r="AN379" s="17" cm="1">
        <f t="array" ref="AN379">MAX(IF(KETINGGIAN!$B$5:$B$1048576='Data Training 2022'!B379,KETINGGIAN!$H$5:$H$1048576))</f>
        <v>0</v>
      </c>
      <c r="AO379" s="22" t="str">
        <f>IFERROR(VLOOKUP(B379,KETINGGIAN!$B$5:$I$1048576,8,0),"")</f>
        <v/>
      </c>
      <c r="AP379" s="22"/>
      <c r="AQ379" s="22"/>
      <c r="AR379" s="22"/>
      <c r="AS379" s="22"/>
      <c r="AT379" s="17" cm="1">
        <f t="array" ref="AT379">MAX(IF(TOOLSKEEPER!$B$5:$B$1048576='Data Training 2022'!B379,TOOLSKEEPER!$H$5:$H$1048576))</f>
        <v>0</v>
      </c>
      <c r="AU379" s="22" t="str">
        <f>IFERROR(VLOOKUP(B379,TOOLSKEEPER!$B$5:$I$1048576,8,0),"")</f>
        <v/>
      </c>
    </row>
    <row r="380" spans="1:47">
      <c r="A380" s="22">
        <f t="shared" si="29"/>
        <v>375</v>
      </c>
      <c r="B380" s="21" t="str">
        <f t="shared" si="30"/>
        <v>80002259</v>
      </c>
      <c r="C380" s="21" t="s">
        <v>2546</v>
      </c>
      <c r="D380" s="22"/>
      <c r="E380" s="22" t="s">
        <v>2547</v>
      </c>
      <c r="F380" s="22" t="s">
        <v>1255</v>
      </c>
      <c r="G380" s="22" t="s">
        <v>830</v>
      </c>
      <c r="H380" s="22" t="s">
        <v>328</v>
      </c>
      <c r="I380" s="22" t="s">
        <v>4024</v>
      </c>
      <c r="J380" s="22"/>
      <c r="K380" s="21" t="s">
        <v>4002</v>
      </c>
      <c r="L380" s="21" t="s">
        <v>280</v>
      </c>
      <c r="M380" s="21" t="s">
        <v>4003</v>
      </c>
      <c r="N380" s="21"/>
      <c r="O380" s="17" t="str">
        <f>IFERROR(VLOOKUP(B380,POP!$B$5:$I$1048576,7,0),"")</f>
        <v/>
      </c>
      <c r="P380" s="17" t="str">
        <f>IFERROR(VLOOKUP(B380,POM!$B$5:$I$1048576,7,0),"")</f>
        <v/>
      </c>
      <c r="Q380" s="10" t="str">
        <f>IFERROR(VLOOKUP(B380,POU!$B$5:$I$1048576,7,0),"")</f>
        <v/>
      </c>
      <c r="R380" s="21" t="str">
        <f t="shared" si="26"/>
        <v/>
      </c>
      <c r="S380" s="17" t="str">
        <f>IFERROR(VLOOKUP(B380,'PEMBEKALAN POP'!$B$5:$I$1048576,7,0),"")</f>
        <v/>
      </c>
      <c r="T380" s="22" t="str">
        <f>IFERROR(VLOOKUP(B380,'PEMBEKALAN POP'!$B$5:$I$1048576,8,0),"")</f>
        <v/>
      </c>
      <c r="U380" s="21" t="s">
        <v>3994</v>
      </c>
      <c r="V380" s="17" t="e" cm="1">
        <f t="array" ref="V380">MAX(IF(INDUKSI!$B$5:$B$1048576='Data Training 2022'!B380,INDUKSI!$H$5:$H$1048576))</f>
        <v>#N/A</v>
      </c>
      <c r="W380" s="22" t="str">
        <f>IFERROR(VLOOKUP(B380,INDUKSI!$B$5:$I$1048576,8,0),"")</f>
        <v>LULUS</v>
      </c>
      <c r="X380" s="21" t="s">
        <v>3994</v>
      </c>
      <c r="Y380" s="17" cm="1">
        <f t="array" ref="Y380">MAX(IF(REINDUKSI!$B$5:$B$1048576='Data Training 2022'!B380,REINDUKSI!$H$5:$H$1048576))</f>
        <v>44744</v>
      </c>
      <c r="Z380" s="22" t="str">
        <f>IFERROR(VLOOKUP(B380,REINDUKSI!$B$5:$I$1048576,8,0),"")</f>
        <v>LULUS</v>
      </c>
      <c r="AA380" s="22" t="str">
        <f t="shared" si="27"/>
        <v>TARGET</v>
      </c>
      <c r="AB380" s="17" cm="1">
        <f t="array" ref="AB380">MAX(IF(BSA!$B$5:$B$1048576='Data Training 2022'!B380,BSA!$H$5:$H$1048576))</f>
        <v>0</v>
      </c>
      <c r="AC380" s="22" t="str">
        <f>IFERROR(VLOOKUP(B380,BSA!$B$5:$I$1048576,8,0),"")</f>
        <v/>
      </c>
      <c r="AD380" s="22" t="s">
        <v>3994</v>
      </c>
      <c r="AE380" s="22"/>
      <c r="AF380" s="22"/>
      <c r="AG380" s="22" t="str">
        <f t="shared" si="28"/>
        <v>TARGET</v>
      </c>
      <c r="AH380" s="17" cm="1">
        <f t="array" ref="AH380">MAX(IF(ISOLASI!$B$5:$B$1048576='Data Training 2022'!B380,ISOLASI!$H$5:$H$1048576))</f>
        <v>0</v>
      </c>
      <c r="AI380" s="22" t="str">
        <f>IFERROR(VLOOKUP(B380,ISOLASI!$B$5:$I$1048576,8,0),"")</f>
        <v/>
      </c>
      <c r="AJ380" s="22"/>
      <c r="AK380" s="17" cm="1">
        <f t="array" ref="AK380">MAX(IF('DEKAT AIR'!$B$5:$B$1048576='Data Training 2022'!B380,'DEKAT AIR'!$H$5:$H$1048576))</f>
        <v>0</v>
      </c>
      <c r="AL380" s="22" t="str">
        <f>IFERROR(VLOOKUP(B380,'DEKAT AIR'!$B$5:$I$1048576,8,0),"")</f>
        <v/>
      </c>
      <c r="AM380" s="22"/>
      <c r="AN380" s="17" cm="1">
        <f t="array" ref="AN380">MAX(IF(KETINGGIAN!$B$5:$B$1048576='Data Training 2022'!B380,KETINGGIAN!$H$5:$H$1048576))</f>
        <v>0</v>
      </c>
      <c r="AO380" s="22" t="str">
        <f>IFERROR(VLOOKUP(B380,KETINGGIAN!$B$5:$I$1048576,8,0),"")</f>
        <v/>
      </c>
      <c r="AP380" s="22"/>
      <c r="AQ380" s="22"/>
      <c r="AR380" s="22"/>
      <c r="AS380" s="22"/>
      <c r="AT380" s="17" cm="1">
        <f t="array" ref="AT380">MAX(IF(TOOLSKEEPER!$B$5:$B$1048576='Data Training 2022'!B380,TOOLSKEEPER!$H$5:$H$1048576))</f>
        <v>0</v>
      </c>
      <c r="AU380" s="22" t="str">
        <f>IFERROR(VLOOKUP(B380,TOOLSKEEPER!$B$5:$I$1048576,8,0),"")</f>
        <v/>
      </c>
    </row>
    <row r="381" spans="1:47">
      <c r="A381" s="22">
        <f t="shared" si="29"/>
        <v>376</v>
      </c>
      <c r="B381" s="21" t="str">
        <f t="shared" si="30"/>
        <v>80002261</v>
      </c>
      <c r="C381" s="21" t="s">
        <v>2523</v>
      </c>
      <c r="D381" s="22"/>
      <c r="E381" s="22" t="s">
        <v>2524</v>
      </c>
      <c r="F381" s="22" t="s">
        <v>1255</v>
      </c>
      <c r="G381" s="22" t="s">
        <v>830</v>
      </c>
      <c r="H381" s="22" t="s">
        <v>328</v>
      </c>
      <c r="I381" s="22" t="s">
        <v>4028</v>
      </c>
      <c r="J381" s="22"/>
      <c r="K381" s="21" t="s">
        <v>4002</v>
      </c>
      <c r="L381" s="21" t="s">
        <v>280</v>
      </c>
      <c r="M381" s="21" t="s">
        <v>4003</v>
      </c>
      <c r="N381" s="21"/>
      <c r="O381" s="17" t="str">
        <f>IFERROR(VLOOKUP(B381,POP!$B$5:$I$1048576,7,0),"")</f>
        <v/>
      </c>
      <c r="P381" s="17" t="str">
        <f>IFERROR(VLOOKUP(B381,POM!$B$5:$I$1048576,7,0),"")</f>
        <v/>
      </c>
      <c r="Q381" s="10" t="str">
        <f>IFERROR(VLOOKUP(B381,POU!$B$5:$I$1048576,7,0),"")</f>
        <v/>
      </c>
      <c r="R381" s="21" t="str">
        <f t="shared" si="26"/>
        <v/>
      </c>
      <c r="S381" s="17" t="str">
        <f>IFERROR(VLOOKUP(B381,'PEMBEKALAN POP'!$B$5:$I$1048576,7,0),"")</f>
        <v/>
      </c>
      <c r="T381" s="22" t="str">
        <f>IFERROR(VLOOKUP(B381,'PEMBEKALAN POP'!$B$5:$I$1048576,8,0),"")</f>
        <v/>
      </c>
      <c r="U381" s="21" t="s">
        <v>3994</v>
      </c>
      <c r="V381" s="17" t="e" cm="1">
        <f t="array" ref="V381">MAX(IF(INDUKSI!$B$5:$B$1048576='Data Training 2022'!B381,INDUKSI!$H$5:$H$1048576))</f>
        <v>#N/A</v>
      </c>
      <c r="W381" s="22" t="str">
        <f>IFERROR(VLOOKUP(B381,INDUKSI!$B$5:$I$1048576,8,0),"")</f>
        <v>LULUS</v>
      </c>
      <c r="X381" s="21" t="s">
        <v>3994</v>
      </c>
      <c r="Y381" s="17" cm="1">
        <f t="array" ref="Y381">MAX(IF(REINDUKSI!$B$5:$B$1048576='Data Training 2022'!B381,REINDUKSI!$H$5:$H$1048576))</f>
        <v>0</v>
      </c>
      <c r="Z381" s="22" t="str">
        <f>IFERROR(VLOOKUP(B381,REINDUKSI!$B$5:$I$1048576,8,0),"")</f>
        <v/>
      </c>
      <c r="AA381" s="22" t="str">
        <f t="shared" si="27"/>
        <v>TARGET</v>
      </c>
      <c r="AB381" s="17" cm="1">
        <f t="array" ref="AB381">MAX(IF(BSA!$B$5:$B$1048576='Data Training 2022'!B381,BSA!$H$5:$H$1048576))</f>
        <v>44647</v>
      </c>
      <c r="AC381" s="22" t="str">
        <f>IFERROR(VLOOKUP(B381,BSA!$B$5:$I$1048576,8,0),"")</f>
        <v>LULUS</v>
      </c>
      <c r="AD381" s="22" t="s">
        <v>3994</v>
      </c>
      <c r="AE381" s="22"/>
      <c r="AF381" s="22"/>
      <c r="AG381" s="22" t="str">
        <f t="shared" si="28"/>
        <v>TARGET</v>
      </c>
      <c r="AH381" s="17" cm="1">
        <f t="array" ref="AH381">MAX(IF(ISOLASI!$B$5:$B$1048576='Data Training 2022'!B381,ISOLASI!$H$5:$H$1048576))</f>
        <v>44506</v>
      </c>
      <c r="AI381" s="22" t="str">
        <f>IFERROR(VLOOKUP(B381,ISOLASI!$B$5:$I$1048576,8,0),"")</f>
        <v>LULUS</v>
      </c>
      <c r="AJ381" s="22"/>
      <c r="AK381" s="17" cm="1">
        <f t="array" ref="AK381">MAX(IF('DEKAT AIR'!$B$5:$B$1048576='Data Training 2022'!B381,'DEKAT AIR'!$H$5:$H$1048576))</f>
        <v>0</v>
      </c>
      <c r="AL381" s="22" t="str">
        <f>IFERROR(VLOOKUP(B381,'DEKAT AIR'!$B$5:$I$1048576,8,0),"")</f>
        <v/>
      </c>
      <c r="AM381" s="22"/>
      <c r="AN381" s="17" cm="1">
        <f t="array" ref="AN381">MAX(IF(KETINGGIAN!$B$5:$B$1048576='Data Training 2022'!B381,KETINGGIAN!$H$5:$H$1048576))</f>
        <v>0</v>
      </c>
      <c r="AO381" s="22" t="str">
        <f>IFERROR(VLOOKUP(B381,KETINGGIAN!$B$5:$I$1048576,8,0),"")</f>
        <v/>
      </c>
      <c r="AP381" s="22"/>
      <c r="AQ381" s="22"/>
      <c r="AR381" s="22"/>
      <c r="AS381" s="22"/>
      <c r="AT381" s="17" cm="1">
        <f t="array" ref="AT381">MAX(IF(TOOLSKEEPER!$B$5:$B$1048576='Data Training 2022'!B381,TOOLSKEEPER!$H$5:$H$1048576))</f>
        <v>0</v>
      </c>
      <c r="AU381" s="22" t="str">
        <f>IFERROR(VLOOKUP(B381,TOOLSKEEPER!$B$5:$I$1048576,8,0),"")</f>
        <v/>
      </c>
    </row>
    <row r="382" spans="1:47">
      <c r="A382" s="22">
        <f t="shared" si="29"/>
        <v>377</v>
      </c>
      <c r="B382" s="21" t="str">
        <f t="shared" si="30"/>
        <v>80002317</v>
      </c>
      <c r="C382" s="21" t="s">
        <v>3452</v>
      </c>
      <c r="D382" s="22"/>
      <c r="E382" s="22" t="s">
        <v>4134</v>
      </c>
      <c r="F382" s="22" t="s">
        <v>1255</v>
      </c>
      <c r="G382" s="22" t="s">
        <v>830</v>
      </c>
      <c r="H382" s="22" t="s">
        <v>328</v>
      </c>
      <c r="I382" s="22" t="s">
        <v>4028</v>
      </c>
      <c r="J382" s="22"/>
      <c r="K382" s="21" t="s">
        <v>4002</v>
      </c>
      <c r="L382" s="21" t="s">
        <v>280</v>
      </c>
      <c r="M382" s="21" t="s">
        <v>4003</v>
      </c>
      <c r="N382" s="21"/>
      <c r="O382" s="17" t="str">
        <f>IFERROR(VLOOKUP(B382,POP!$B$5:$I$1048576,7,0),"")</f>
        <v/>
      </c>
      <c r="P382" s="17" t="str">
        <f>IFERROR(VLOOKUP(B382,POM!$B$5:$I$1048576,7,0),"")</f>
        <v/>
      </c>
      <c r="Q382" s="10" t="str">
        <f>IFERROR(VLOOKUP(B382,POU!$B$5:$I$1048576,7,0),"")</f>
        <v/>
      </c>
      <c r="R382" s="21" t="str">
        <f t="shared" si="26"/>
        <v/>
      </c>
      <c r="S382" s="17" t="str">
        <f>IFERROR(VLOOKUP(B382,'PEMBEKALAN POP'!$B$5:$I$1048576,7,0),"")</f>
        <v/>
      </c>
      <c r="T382" s="22" t="str">
        <f>IFERROR(VLOOKUP(B382,'PEMBEKALAN POP'!$B$5:$I$1048576,8,0),"")</f>
        <v/>
      </c>
      <c r="U382" s="21" t="s">
        <v>3994</v>
      </c>
      <c r="V382" s="17" t="e" cm="1">
        <f t="array" ref="V382">MAX(IF(INDUKSI!$B$5:$B$1048576='Data Training 2022'!B382,INDUKSI!$H$5:$H$1048576))</f>
        <v>#N/A</v>
      </c>
      <c r="W382" s="22" t="str">
        <f>IFERROR(VLOOKUP(B382,INDUKSI!$B$5:$I$1048576,8,0),"")</f>
        <v>LULUS</v>
      </c>
      <c r="X382" s="21" t="s">
        <v>3994</v>
      </c>
      <c r="Y382" s="17" cm="1">
        <f t="array" ref="Y382">MAX(IF(REINDUKSI!$B$5:$B$1048576='Data Training 2022'!B382,REINDUKSI!$H$5:$H$1048576))</f>
        <v>0</v>
      </c>
      <c r="Z382" s="22" t="str">
        <f>IFERROR(VLOOKUP(B382,REINDUKSI!$B$5:$I$1048576,8,0),"")</f>
        <v/>
      </c>
      <c r="AA382" s="22" t="str">
        <f t="shared" si="27"/>
        <v>TARGET</v>
      </c>
      <c r="AB382" s="17" cm="1">
        <f t="array" ref="AB382">MAX(IF(BSA!$B$5:$B$1048576='Data Training 2022'!B382,BSA!$H$5:$H$1048576))</f>
        <v>44650</v>
      </c>
      <c r="AC382" s="22" t="str">
        <f>IFERROR(VLOOKUP(B382,BSA!$B$5:$I$1048576,8,0),"")</f>
        <v>LULUS</v>
      </c>
      <c r="AD382" s="22" t="s">
        <v>3994</v>
      </c>
      <c r="AE382" s="22"/>
      <c r="AF382" s="22"/>
      <c r="AG382" s="22" t="str">
        <f t="shared" si="28"/>
        <v>TARGET</v>
      </c>
      <c r="AH382" s="17" cm="1">
        <f t="array" ref="AH382">MAX(IF(ISOLASI!$B$5:$B$1048576='Data Training 2022'!B382,ISOLASI!$H$5:$H$1048576))</f>
        <v>44506</v>
      </c>
      <c r="AI382" s="22" t="str">
        <f>IFERROR(VLOOKUP(B382,ISOLASI!$B$5:$I$1048576,8,0),"")</f>
        <v>LULUS</v>
      </c>
      <c r="AJ382" s="22"/>
      <c r="AK382" s="17" cm="1">
        <f t="array" ref="AK382">MAX(IF('DEKAT AIR'!$B$5:$B$1048576='Data Training 2022'!B382,'DEKAT AIR'!$H$5:$H$1048576))</f>
        <v>0</v>
      </c>
      <c r="AL382" s="22" t="str">
        <f>IFERROR(VLOOKUP(B382,'DEKAT AIR'!$B$5:$I$1048576,8,0),"")</f>
        <v/>
      </c>
      <c r="AM382" s="22"/>
      <c r="AN382" s="17" cm="1">
        <f t="array" ref="AN382">MAX(IF(KETINGGIAN!$B$5:$B$1048576='Data Training 2022'!B382,KETINGGIAN!$H$5:$H$1048576))</f>
        <v>0</v>
      </c>
      <c r="AO382" s="22" t="str">
        <f>IFERROR(VLOOKUP(B382,KETINGGIAN!$B$5:$I$1048576,8,0),"")</f>
        <v/>
      </c>
      <c r="AP382" s="22"/>
      <c r="AQ382" s="22"/>
      <c r="AR382" s="22"/>
      <c r="AS382" s="22"/>
      <c r="AT382" s="17" cm="1">
        <f t="array" ref="AT382">MAX(IF(TOOLSKEEPER!$B$5:$B$1048576='Data Training 2022'!B382,TOOLSKEEPER!$H$5:$H$1048576))</f>
        <v>0</v>
      </c>
      <c r="AU382" s="22" t="str">
        <f>IFERROR(VLOOKUP(B382,TOOLSKEEPER!$B$5:$I$1048576,8,0),"")</f>
        <v/>
      </c>
    </row>
    <row r="383" spans="1:47">
      <c r="A383" s="22">
        <f t="shared" si="29"/>
        <v>378</v>
      </c>
      <c r="B383" s="21" t="str">
        <f t="shared" si="30"/>
        <v>80002318</v>
      </c>
      <c r="C383" s="21" t="s">
        <v>1927</v>
      </c>
      <c r="D383" s="22"/>
      <c r="E383" s="22" t="s">
        <v>1926</v>
      </c>
      <c r="F383" s="22" t="s">
        <v>1255</v>
      </c>
      <c r="G383" s="22" t="s">
        <v>830</v>
      </c>
      <c r="H383" s="22" t="s">
        <v>328</v>
      </c>
      <c r="I383" s="22" t="s">
        <v>4028</v>
      </c>
      <c r="J383" s="22"/>
      <c r="K383" s="21" t="s">
        <v>4002</v>
      </c>
      <c r="L383" s="21" t="s">
        <v>280</v>
      </c>
      <c r="M383" s="21" t="s">
        <v>4003</v>
      </c>
      <c r="N383" s="21"/>
      <c r="O383" s="17" t="str">
        <f>IFERROR(VLOOKUP(B383,POP!$B$5:$I$1048576,7,0),"")</f>
        <v/>
      </c>
      <c r="P383" s="17" t="str">
        <f>IFERROR(VLOOKUP(B383,POM!$B$5:$I$1048576,7,0),"")</f>
        <v/>
      </c>
      <c r="Q383" s="10" t="str">
        <f>IFERROR(VLOOKUP(B383,POU!$B$5:$I$1048576,7,0),"")</f>
        <v/>
      </c>
      <c r="R383" s="21" t="str">
        <f t="shared" si="26"/>
        <v/>
      </c>
      <c r="S383" s="17" t="str">
        <f>IFERROR(VLOOKUP(B383,'PEMBEKALAN POP'!$B$5:$I$1048576,7,0),"")</f>
        <v/>
      </c>
      <c r="T383" s="22" t="str">
        <f>IFERROR(VLOOKUP(B383,'PEMBEKALAN POP'!$B$5:$I$1048576,8,0),"")</f>
        <v/>
      </c>
      <c r="U383" s="21" t="s">
        <v>3994</v>
      </c>
      <c r="V383" s="17" t="e" cm="1">
        <f t="array" ref="V383">MAX(IF(INDUKSI!$B$5:$B$1048576='Data Training 2022'!B383,INDUKSI!$H$5:$H$1048576))</f>
        <v>#N/A</v>
      </c>
      <c r="W383" s="22" t="str">
        <f>IFERROR(VLOOKUP(B383,INDUKSI!$B$5:$I$1048576,8,0),"")</f>
        <v/>
      </c>
      <c r="X383" s="21" t="s">
        <v>3994</v>
      </c>
      <c r="Y383" s="17" cm="1">
        <f t="array" ref="Y383">MAX(IF(REINDUKSI!$B$5:$B$1048576='Data Training 2022'!B383,REINDUKSI!$H$5:$H$1048576))</f>
        <v>44586</v>
      </c>
      <c r="Z383" s="22" t="str">
        <f>IFERROR(VLOOKUP(B383,REINDUKSI!$B$5:$I$1048576,8,0),"")</f>
        <v>LULUS</v>
      </c>
      <c r="AA383" s="22" t="str">
        <f t="shared" si="27"/>
        <v>TARGET</v>
      </c>
      <c r="AB383" s="17" cm="1">
        <f t="array" ref="AB383">MAX(IF(BSA!$B$5:$B$1048576='Data Training 2022'!B383,BSA!$H$5:$H$1048576))</f>
        <v>0</v>
      </c>
      <c r="AC383" s="22" t="str">
        <f>IFERROR(VLOOKUP(B383,BSA!$B$5:$I$1048576,8,0),"")</f>
        <v/>
      </c>
      <c r="AD383" s="22" t="s">
        <v>3994</v>
      </c>
      <c r="AE383" s="22"/>
      <c r="AF383" s="22"/>
      <c r="AG383" s="22" t="str">
        <f t="shared" si="28"/>
        <v>TARGET</v>
      </c>
      <c r="AH383" s="17" cm="1">
        <f t="array" ref="AH383">MAX(IF(ISOLASI!$B$5:$B$1048576='Data Training 2022'!B383,ISOLASI!$H$5:$H$1048576))</f>
        <v>44506</v>
      </c>
      <c r="AI383" s="22" t="str">
        <f>IFERROR(VLOOKUP(B383,ISOLASI!$B$5:$I$1048576,8,0),"")</f>
        <v>LULUS</v>
      </c>
      <c r="AJ383" s="22"/>
      <c r="AK383" s="17" cm="1">
        <f t="array" ref="AK383">MAX(IF('DEKAT AIR'!$B$5:$B$1048576='Data Training 2022'!B383,'DEKAT AIR'!$H$5:$H$1048576))</f>
        <v>0</v>
      </c>
      <c r="AL383" s="22" t="str">
        <f>IFERROR(VLOOKUP(B383,'DEKAT AIR'!$B$5:$I$1048576,8,0),"")</f>
        <v/>
      </c>
      <c r="AM383" s="22"/>
      <c r="AN383" s="17" cm="1">
        <f t="array" ref="AN383">MAX(IF(KETINGGIAN!$B$5:$B$1048576='Data Training 2022'!B383,KETINGGIAN!$H$5:$H$1048576))</f>
        <v>0</v>
      </c>
      <c r="AO383" s="22" t="str">
        <f>IFERROR(VLOOKUP(B383,KETINGGIAN!$B$5:$I$1048576,8,0),"")</f>
        <v/>
      </c>
      <c r="AP383" s="22"/>
      <c r="AQ383" s="22"/>
      <c r="AR383" s="22"/>
      <c r="AS383" s="22"/>
      <c r="AT383" s="17" cm="1">
        <f t="array" ref="AT383">MAX(IF(TOOLSKEEPER!$B$5:$B$1048576='Data Training 2022'!B383,TOOLSKEEPER!$H$5:$H$1048576))</f>
        <v>0</v>
      </c>
      <c r="AU383" s="22" t="str">
        <f>IFERROR(VLOOKUP(B383,TOOLSKEEPER!$B$5:$I$1048576,8,0),"")</f>
        <v/>
      </c>
    </row>
    <row r="384" spans="1:47">
      <c r="A384" s="22">
        <f t="shared" si="29"/>
        <v>379</v>
      </c>
      <c r="B384" s="21" t="str">
        <f t="shared" si="30"/>
        <v>80002323</v>
      </c>
      <c r="C384" s="21" t="s">
        <v>2468</v>
      </c>
      <c r="D384" s="22"/>
      <c r="E384" s="22" t="s">
        <v>2469</v>
      </c>
      <c r="F384" s="22" t="s">
        <v>1255</v>
      </c>
      <c r="G384" s="22" t="s">
        <v>830</v>
      </c>
      <c r="H384" s="22" t="s">
        <v>328</v>
      </c>
      <c r="I384" s="22" t="s">
        <v>4024</v>
      </c>
      <c r="J384" s="22"/>
      <c r="K384" s="21" t="s">
        <v>4002</v>
      </c>
      <c r="L384" s="21" t="s">
        <v>280</v>
      </c>
      <c r="M384" s="21" t="s">
        <v>4003</v>
      </c>
      <c r="N384" s="21"/>
      <c r="O384" s="17" t="str">
        <f>IFERROR(VLOOKUP(B384,POP!$B$5:$I$1048576,7,0),"")</f>
        <v/>
      </c>
      <c r="P384" s="17" t="str">
        <f>IFERROR(VLOOKUP(B384,POM!$B$5:$I$1048576,7,0),"")</f>
        <v/>
      </c>
      <c r="Q384" s="10" t="str">
        <f>IFERROR(VLOOKUP(B384,POU!$B$5:$I$1048576,7,0),"")</f>
        <v/>
      </c>
      <c r="R384" s="21" t="str">
        <f t="shared" si="26"/>
        <v/>
      </c>
      <c r="S384" s="17" t="str">
        <f>IFERROR(VLOOKUP(B384,'PEMBEKALAN POP'!$B$5:$I$1048576,7,0),"")</f>
        <v/>
      </c>
      <c r="T384" s="22" t="str">
        <f>IFERROR(VLOOKUP(B384,'PEMBEKALAN POP'!$B$5:$I$1048576,8,0),"")</f>
        <v/>
      </c>
      <c r="U384" s="21" t="s">
        <v>3994</v>
      </c>
      <c r="V384" s="17" t="e" cm="1">
        <f t="array" ref="V384">MAX(IF(INDUKSI!$B$5:$B$1048576='Data Training 2022'!B384,INDUKSI!$H$5:$H$1048576))</f>
        <v>#N/A</v>
      </c>
      <c r="W384" s="22" t="str">
        <f>IFERROR(VLOOKUP(B384,INDUKSI!$B$5:$I$1048576,8,0),"")</f>
        <v>LULUS</v>
      </c>
      <c r="X384" s="21" t="s">
        <v>3994</v>
      </c>
      <c r="Y384" s="17" cm="1">
        <f t="array" ref="Y384">MAX(IF(REINDUKSI!$B$5:$B$1048576='Data Training 2022'!B384,REINDUKSI!$H$5:$H$1048576))</f>
        <v>44733</v>
      </c>
      <c r="Z384" s="22" t="str">
        <f>IFERROR(VLOOKUP(B384,REINDUKSI!$B$5:$I$1048576,8,0),"")</f>
        <v>LULUS</v>
      </c>
      <c r="AA384" s="22" t="str">
        <f t="shared" si="27"/>
        <v>TARGET</v>
      </c>
      <c r="AB384" s="17" cm="1">
        <f t="array" ref="AB384">MAX(IF(BSA!$B$5:$B$1048576='Data Training 2022'!B384,BSA!$H$5:$H$1048576))</f>
        <v>0</v>
      </c>
      <c r="AC384" s="22" t="str">
        <f>IFERROR(VLOOKUP(B384,BSA!$B$5:$I$1048576,8,0),"")</f>
        <v/>
      </c>
      <c r="AD384" s="22" t="s">
        <v>3994</v>
      </c>
      <c r="AE384" s="22"/>
      <c r="AF384" s="22"/>
      <c r="AG384" s="22" t="str">
        <f t="shared" si="28"/>
        <v>TARGET</v>
      </c>
      <c r="AH384" s="17" cm="1">
        <f t="array" ref="AH384">MAX(IF(ISOLASI!$B$5:$B$1048576='Data Training 2022'!B384,ISOLASI!$H$5:$H$1048576))</f>
        <v>44737</v>
      </c>
      <c r="AI384" s="22" t="str">
        <f>IFERROR(VLOOKUP(B384,ISOLASI!$B$5:$I$1048576,8,0),"")</f>
        <v>LULUS</v>
      </c>
      <c r="AJ384" s="22"/>
      <c r="AK384" s="17" cm="1">
        <f t="array" ref="AK384">MAX(IF('DEKAT AIR'!$B$5:$B$1048576='Data Training 2022'!B384,'DEKAT AIR'!$H$5:$H$1048576))</f>
        <v>0</v>
      </c>
      <c r="AL384" s="22" t="str">
        <f>IFERROR(VLOOKUP(B384,'DEKAT AIR'!$B$5:$I$1048576,8,0),"")</f>
        <v/>
      </c>
      <c r="AM384" s="22"/>
      <c r="AN384" s="17" cm="1">
        <f t="array" ref="AN384">MAX(IF(KETINGGIAN!$B$5:$B$1048576='Data Training 2022'!B384,KETINGGIAN!$H$5:$H$1048576))</f>
        <v>0</v>
      </c>
      <c r="AO384" s="22" t="str">
        <f>IFERROR(VLOOKUP(B384,KETINGGIAN!$B$5:$I$1048576,8,0),"")</f>
        <v/>
      </c>
      <c r="AP384" s="22"/>
      <c r="AQ384" s="22"/>
      <c r="AR384" s="22"/>
      <c r="AS384" s="22"/>
      <c r="AT384" s="17" cm="1">
        <f t="array" ref="AT384">MAX(IF(TOOLSKEEPER!$B$5:$B$1048576='Data Training 2022'!B384,TOOLSKEEPER!$H$5:$H$1048576))</f>
        <v>0</v>
      </c>
      <c r="AU384" s="22" t="str">
        <f>IFERROR(VLOOKUP(B384,TOOLSKEEPER!$B$5:$I$1048576,8,0),"")</f>
        <v/>
      </c>
    </row>
    <row r="385" spans="1:47">
      <c r="A385" s="22">
        <f t="shared" si="29"/>
        <v>380</v>
      </c>
      <c r="B385" s="21" t="str">
        <f t="shared" si="30"/>
        <v>80002324</v>
      </c>
      <c r="C385" s="21" t="s">
        <v>2466</v>
      </c>
      <c r="D385" s="22"/>
      <c r="E385" s="22" t="s">
        <v>2467</v>
      </c>
      <c r="F385" s="22" t="s">
        <v>1255</v>
      </c>
      <c r="G385" s="22" t="s">
        <v>830</v>
      </c>
      <c r="H385" s="22" t="s">
        <v>328</v>
      </c>
      <c r="I385" s="22" t="s">
        <v>4024</v>
      </c>
      <c r="J385" s="22"/>
      <c r="K385" s="21" t="s">
        <v>4002</v>
      </c>
      <c r="L385" s="21" t="s">
        <v>280</v>
      </c>
      <c r="M385" s="21" t="s">
        <v>4003</v>
      </c>
      <c r="N385" s="21"/>
      <c r="O385" s="17" t="str">
        <f>IFERROR(VLOOKUP(B385,POP!$B$5:$I$1048576,7,0),"")</f>
        <v/>
      </c>
      <c r="P385" s="17" t="str">
        <f>IFERROR(VLOOKUP(B385,POM!$B$5:$I$1048576,7,0),"")</f>
        <v/>
      </c>
      <c r="Q385" s="10" t="str">
        <f>IFERROR(VLOOKUP(B385,POU!$B$5:$I$1048576,7,0),"")</f>
        <v/>
      </c>
      <c r="R385" s="21" t="str">
        <f t="shared" si="26"/>
        <v/>
      </c>
      <c r="S385" s="17" t="str">
        <f>IFERROR(VLOOKUP(B385,'PEMBEKALAN POP'!$B$5:$I$1048576,7,0),"")</f>
        <v/>
      </c>
      <c r="T385" s="22" t="str">
        <f>IFERROR(VLOOKUP(B385,'PEMBEKALAN POP'!$B$5:$I$1048576,8,0),"")</f>
        <v/>
      </c>
      <c r="U385" s="21" t="s">
        <v>3994</v>
      </c>
      <c r="V385" s="17" t="e" cm="1">
        <f t="array" ref="V385">MAX(IF(INDUKSI!$B$5:$B$1048576='Data Training 2022'!B385,INDUKSI!$H$5:$H$1048576))</f>
        <v>#N/A</v>
      </c>
      <c r="W385" s="22" t="str">
        <f>IFERROR(VLOOKUP(B385,INDUKSI!$B$5:$I$1048576,8,0),"")</f>
        <v>LULUS</v>
      </c>
      <c r="X385" s="21" t="s">
        <v>3994</v>
      </c>
      <c r="Y385" s="17" cm="1">
        <f t="array" ref="Y385">MAX(IF(REINDUKSI!$B$5:$B$1048576='Data Training 2022'!B385,REINDUKSI!$H$5:$H$1048576))</f>
        <v>44679</v>
      </c>
      <c r="Z385" s="22" t="str">
        <f>IFERROR(VLOOKUP(B385,REINDUKSI!$B$5:$I$1048576,8,0),"")</f>
        <v>LULUS</v>
      </c>
      <c r="AA385" s="22" t="str">
        <f t="shared" si="27"/>
        <v>TARGET</v>
      </c>
      <c r="AB385" s="17" cm="1">
        <f t="array" ref="AB385">MAX(IF(BSA!$B$5:$B$1048576='Data Training 2022'!B385,BSA!$H$5:$H$1048576))</f>
        <v>0</v>
      </c>
      <c r="AC385" s="22" t="str">
        <f>IFERROR(VLOOKUP(B385,BSA!$B$5:$I$1048576,8,0),"")</f>
        <v/>
      </c>
      <c r="AD385" s="22" t="s">
        <v>3994</v>
      </c>
      <c r="AE385" s="22"/>
      <c r="AF385" s="22"/>
      <c r="AG385" s="22" t="str">
        <f t="shared" si="28"/>
        <v>TARGET</v>
      </c>
      <c r="AH385" s="17" cm="1">
        <f t="array" ref="AH385">MAX(IF(ISOLASI!$B$5:$B$1048576='Data Training 2022'!B385,ISOLASI!$H$5:$H$1048576))</f>
        <v>44737</v>
      </c>
      <c r="AI385" s="22" t="str">
        <f>IFERROR(VLOOKUP(B385,ISOLASI!$B$5:$I$1048576,8,0),"")</f>
        <v>LULUS</v>
      </c>
      <c r="AJ385" s="22" t="s">
        <v>3994</v>
      </c>
      <c r="AK385" s="17" cm="1">
        <f t="array" ref="AK385">MAX(IF('DEKAT AIR'!$B$5:$B$1048576='Data Training 2022'!B385,'DEKAT AIR'!$H$5:$H$1048576))</f>
        <v>44762</v>
      </c>
      <c r="AL385" s="22" t="str">
        <f>IFERROR(VLOOKUP(B385,'DEKAT AIR'!$B$5:$I$1048576,8,0),"")</f>
        <v>LULUS</v>
      </c>
      <c r="AM385" s="22"/>
      <c r="AN385" s="17" cm="1">
        <f t="array" ref="AN385">MAX(IF(KETINGGIAN!$B$5:$B$1048576='Data Training 2022'!B385,KETINGGIAN!$H$5:$H$1048576))</f>
        <v>0</v>
      </c>
      <c r="AO385" s="22" t="str">
        <f>IFERROR(VLOOKUP(B385,KETINGGIAN!$B$5:$I$1048576,8,0),"")</f>
        <v/>
      </c>
      <c r="AP385" s="22"/>
      <c r="AQ385" s="22"/>
      <c r="AR385" s="22"/>
      <c r="AS385" s="22"/>
      <c r="AT385" s="17" cm="1">
        <f t="array" ref="AT385">MAX(IF(TOOLSKEEPER!$B$5:$B$1048576='Data Training 2022'!B385,TOOLSKEEPER!$H$5:$H$1048576))</f>
        <v>0</v>
      </c>
      <c r="AU385" s="22" t="str">
        <f>IFERROR(VLOOKUP(B385,TOOLSKEEPER!$B$5:$I$1048576,8,0),"")</f>
        <v/>
      </c>
    </row>
    <row r="386" spans="1:47">
      <c r="A386" s="22">
        <f t="shared" si="29"/>
        <v>381</v>
      </c>
      <c r="B386" s="21" t="str">
        <f t="shared" si="30"/>
        <v>80002329</v>
      </c>
      <c r="C386" s="21" t="s">
        <v>2097</v>
      </c>
      <c r="D386" s="22"/>
      <c r="E386" s="22" t="s">
        <v>2098</v>
      </c>
      <c r="F386" s="22" t="s">
        <v>1255</v>
      </c>
      <c r="G386" s="22" t="s">
        <v>830</v>
      </c>
      <c r="H386" s="22" t="s">
        <v>328</v>
      </c>
      <c r="I386" s="22" t="s">
        <v>4024</v>
      </c>
      <c r="J386" s="22"/>
      <c r="K386" s="21" t="s">
        <v>4002</v>
      </c>
      <c r="L386" s="21" t="s">
        <v>280</v>
      </c>
      <c r="M386" s="21" t="s">
        <v>4003</v>
      </c>
      <c r="N386" s="21"/>
      <c r="O386" s="17" t="str">
        <f>IFERROR(VLOOKUP(B386,POP!$B$5:$I$1048576,7,0),"")</f>
        <v/>
      </c>
      <c r="P386" s="17" t="str">
        <f>IFERROR(VLOOKUP(B386,POM!$B$5:$I$1048576,7,0),"")</f>
        <v/>
      </c>
      <c r="Q386" s="10" t="str">
        <f>IFERROR(VLOOKUP(B386,POU!$B$5:$I$1048576,7,0),"")</f>
        <v/>
      </c>
      <c r="R386" s="21" t="str">
        <f t="shared" si="26"/>
        <v/>
      </c>
      <c r="S386" s="17" t="str">
        <f>IFERROR(VLOOKUP(B386,'PEMBEKALAN POP'!$B$5:$I$1048576,7,0),"")</f>
        <v/>
      </c>
      <c r="T386" s="22" t="str">
        <f>IFERROR(VLOOKUP(B386,'PEMBEKALAN POP'!$B$5:$I$1048576,8,0),"")</f>
        <v/>
      </c>
      <c r="U386" s="21" t="s">
        <v>3994</v>
      </c>
      <c r="V386" s="17" t="e" cm="1">
        <f t="array" ref="V386">MAX(IF(INDUKSI!$B$5:$B$1048576='Data Training 2022'!B386,INDUKSI!$H$5:$H$1048576))</f>
        <v>#N/A</v>
      </c>
      <c r="W386" s="22" t="str">
        <f>IFERROR(VLOOKUP(B386,INDUKSI!$B$5:$I$1048576,8,0),"")</f>
        <v>LULUS</v>
      </c>
      <c r="X386" s="21" t="s">
        <v>3994</v>
      </c>
      <c r="Y386" s="17" cm="1">
        <f t="array" ref="Y386">MAX(IF(REINDUKSI!$B$5:$B$1048576='Data Training 2022'!B386,REINDUKSI!$H$5:$H$1048576))</f>
        <v>44768</v>
      </c>
      <c r="Z386" s="22" t="str">
        <f>IFERROR(VLOOKUP(B386,REINDUKSI!$B$5:$I$1048576,8,0),"")</f>
        <v>LULUS</v>
      </c>
      <c r="AA386" s="22" t="str">
        <f t="shared" si="27"/>
        <v>TARGET</v>
      </c>
      <c r="AB386" s="17" cm="1">
        <f t="array" ref="AB386">MAX(IF(BSA!$B$5:$B$1048576='Data Training 2022'!B386,BSA!$H$5:$H$1048576))</f>
        <v>0</v>
      </c>
      <c r="AC386" s="22" t="str">
        <f>IFERROR(VLOOKUP(B386,BSA!$B$5:$I$1048576,8,0),"")</f>
        <v/>
      </c>
      <c r="AD386" s="22" t="s">
        <v>3994</v>
      </c>
      <c r="AE386" s="22"/>
      <c r="AF386" s="22"/>
      <c r="AG386" s="22" t="str">
        <f t="shared" si="28"/>
        <v>TARGET</v>
      </c>
      <c r="AH386" s="17" cm="1">
        <f t="array" ref="AH386">MAX(IF(ISOLASI!$B$5:$B$1048576='Data Training 2022'!B386,ISOLASI!$H$5:$H$1048576))</f>
        <v>44737</v>
      </c>
      <c r="AI386" s="22" t="str">
        <f>IFERROR(VLOOKUP(B386,ISOLASI!$B$5:$I$1048576,8,0),"")</f>
        <v>LULUS</v>
      </c>
      <c r="AJ386" s="22"/>
      <c r="AK386" s="17" cm="1">
        <f t="array" ref="AK386">MAX(IF('DEKAT AIR'!$B$5:$B$1048576='Data Training 2022'!B386,'DEKAT AIR'!$H$5:$H$1048576))</f>
        <v>0</v>
      </c>
      <c r="AL386" s="22" t="str">
        <f>IFERROR(VLOOKUP(B386,'DEKAT AIR'!$B$5:$I$1048576,8,0),"")</f>
        <v/>
      </c>
      <c r="AM386" s="22"/>
      <c r="AN386" s="17" cm="1">
        <f t="array" ref="AN386">MAX(IF(KETINGGIAN!$B$5:$B$1048576='Data Training 2022'!B386,KETINGGIAN!$H$5:$H$1048576))</f>
        <v>0</v>
      </c>
      <c r="AO386" s="22" t="str">
        <f>IFERROR(VLOOKUP(B386,KETINGGIAN!$B$5:$I$1048576,8,0),"")</f>
        <v/>
      </c>
      <c r="AP386" s="22"/>
      <c r="AQ386" s="22"/>
      <c r="AR386" s="22"/>
      <c r="AS386" s="22"/>
      <c r="AT386" s="17" cm="1">
        <f t="array" ref="AT386">MAX(IF(TOOLSKEEPER!$B$5:$B$1048576='Data Training 2022'!B386,TOOLSKEEPER!$H$5:$H$1048576))</f>
        <v>0</v>
      </c>
      <c r="AU386" s="22" t="str">
        <f>IFERROR(VLOOKUP(B386,TOOLSKEEPER!$B$5:$I$1048576,8,0),"")</f>
        <v/>
      </c>
    </row>
    <row r="387" spans="1:47">
      <c r="A387" s="22">
        <f t="shared" si="29"/>
        <v>382</v>
      </c>
      <c r="B387" s="21" t="str">
        <f t="shared" si="30"/>
        <v>80002330</v>
      </c>
      <c r="C387" s="21" t="s">
        <v>3681</v>
      </c>
      <c r="D387" s="22"/>
      <c r="E387" s="22" t="s">
        <v>4135</v>
      </c>
      <c r="F387" s="22" t="s">
        <v>1255</v>
      </c>
      <c r="G387" s="22" t="s">
        <v>830</v>
      </c>
      <c r="H387" s="22" t="s">
        <v>328</v>
      </c>
      <c r="I387" s="22" t="s">
        <v>4024</v>
      </c>
      <c r="J387" s="22"/>
      <c r="K387" s="21" t="s">
        <v>4002</v>
      </c>
      <c r="L387" s="21" t="s">
        <v>280</v>
      </c>
      <c r="M387" s="21" t="s">
        <v>4003</v>
      </c>
      <c r="N387" s="21"/>
      <c r="O387" s="17" t="str">
        <f>IFERROR(VLOOKUP(B387,POP!$B$5:$I$1048576,7,0),"")</f>
        <v/>
      </c>
      <c r="P387" s="17" t="str">
        <f>IFERROR(VLOOKUP(B387,POM!$B$5:$I$1048576,7,0),"")</f>
        <v/>
      </c>
      <c r="Q387" s="10" t="str">
        <f>IFERROR(VLOOKUP(B387,POU!$B$5:$I$1048576,7,0),"")</f>
        <v/>
      </c>
      <c r="R387" s="21" t="str">
        <f t="shared" si="26"/>
        <v/>
      </c>
      <c r="S387" s="17" t="str">
        <f>IFERROR(VLOOKUP(B387,'PEMBEKALAN POP'!$B$5:$I$1048576,7,0),"")</f>
        <v/>
      </c>
      <c r="T387" s="22" t="str">
        <f>IFERROR(VLOOKUP(B387,'PEMBEKALAN POP'!$B$5:$I$1048576,8,0),"")</f>
        <v/>
      </c>
      <c r="U387" s="21" t="s">
        <v>3994</v>
      </c>
      <c r="V387" s="17" t="e" cm="1">
        <f t="array" ref="V387">MAX(IF(INDUKSI!$B$5:$B$1048576='Data Training 2022'!B387,INDUKSI!$H$5:$H$1048576))</f>
        <v>#N/A</v>
      </c>
      <c r="W387" s="22" t="str">
        <f>IFERROR(VLOOKUP(B387,INDUKSI!$B$5:$I$1048576,8,0),"")</f>
        <v>LULUS</v>
      </c>
      <c r="X387" s="21" t="s">
        <v>3994</v>
      </c>
      <c r="Y387" s="17" cm="1">
        <f t="array" ref="Y387">MAX(IF(REINDUKSI!$B$5:$B$1048576='Data Training 2022'!B387,REINDUKSI!$H$5:$H$1048576))</f>
        <v>44772</v>
      </c>
      <c r="Z387" s="22" t="str">
        <f>IFERROR(VLOOKUP(B387,REINDUKSI!$B$5:$I$1048576,8,0),"")</f>
        <v>LULUS</v>
      </c>
      <c r="AA387" s="22" t="str">
        <f t="shared" si="27"/>
        <v>TARGET</v>
      </c>
      <c r="AB387" s="17" cm="1">
        <f t="array" ref="AB387">MAX(IF(BSA!$B$5:$B$1048576='Data Training 2022'!B387,BSA!$H$5:$H$1048576))</f>
        <v>0</v>
      </c>
      <c r="AC387" s="22" t="str">
        <f>IFERROR(VLOOKUP(B387,BSA!$B$5:$I$1048576,8,0),"")</f>
        <v/>
      </c>
      <c r="AD387" s="22" t="s">
        <v>3994</v>
      </c>
      <c r="AE387" s="22"/>
      <c r="AF387" s="22"/>
      <c r="AG387" s="22" t="str">
        <f t="shared" si="28"/>
        <v>TARGET</v>
      </c>
      <c r="AH387" s="17" cm="1">
        <f t="array" ref="AH387">MAX(IF(ISOLASI!$B$5:$B$1048576='Data Training 2022'!B387,ISOLASI!$H$5:$H$1048576))</f>
        <v>44709</v>
      </c>
      <c r="AI387" s="22" t="str">
        <f>IFERROR(VLOOKUP(B387,ISOLASI!$B$5:$I$1048576,8,0),"")</f>
        <v>LULUS</v>
      </c>
      <c r="AJ387" s="22"/>
      <c r="AK387" s="17" cm="1">
        <f t="array" ref="AK387">MAX(IF('DEKAT AIR'!$B$5:$B$1048576='Data Training 2022'!B387,'DEKAT AIR'!$H$5:$H$1048576))</f>
        <v>0</v>
      </c>
      <c r="AL387" s="22" t="str">
        <f>IFERROR(VLOOKUP(B387,'DEKAT AIR'!$B$5:$I$1048576,8,0),"")</f>
        <v/>
      </c>
      <c r="AM387" s="22"/>
      <c r="AN387" s="17" cm="1">
        <f t="array" ref="AN387">MAX(IF(KETINGGIAN!$B$5:$B$1048576='Data Training 2022'!B387,KETINGGIAN!$H$5:$H$1048576))</f>
        <v>0</v>
      </c>
      <c r="AO387" s="22" t="str">
        <f>IFERROR(VLOOKUP(B387,KETINGGIAN!$B$5:$I$1048576,8,0),"")</f>
        <v/>
      </c>
      <c r="AP387" s="22"/>
      <c r="AQ387" s="22"/>
      <c r="AR387" s="22"/>
      <c r="AS387" s="22"/>
      <c r="AT387" s="17" cm="1">
        <f t="array" ref="AT387">MAX(IF(TOOLSKEEPER!$B$5:$B$1048576='Data Training 2022'!B387,TOOLSKEEPER!$H$5:$H$1048576))</f>
        <v>0</v>
      </c>
      <c r="AU387" s="22" t="str">
        <f>IFERROR(VLOOKUP(B387,TOOLSKEEPER!$B$5:$I$1048576,8,0),"")</f>
        <v/>
      </c>
    </row>
    <row r="388" spans="1:47">
      <c r="A388" s="22">
        <f t="shared" si="29"/>
        <v>383</v>
      </c>
      <c r="B388" s="21" t="str">
        <f t="shared" si="30"/>
        <v>80002331</v>
      </c>
      <c r="C388" s="21" t="s">
        <v>2306</v>
      </c>
      <c r="D388" s="22"/>
      <c r="E388" s="22" t="s">
        <v>2307</v>
      </c>
      <c r="F388" s="22" t="s">
        <v>1255</v>
      </c>
      <c r="G388" s="22" t="s">
        <v>830</v>
      </c>
      <c r="H388" s="22" t="s">
        <v>328</v>
      </c>
      <c r="I388" s="22" t="s">
        <v>4024</v>
      </c>
      <c r="J388" s="22"/>
      <c r="K388" s="21" t="s">
        <v>4002</v>
      </c>
      <c r="L388" s="21" t="s">
        <v>280</v>
      </c>
      <c r="M388" s="21" t="s">
        <v>4003</v>
      </c>
      <c r="N388" s="21"/>
      <c r="O388" s="17" t="str">
        <f>IFERROR(VLOOKUP(B388,POP!$B$5:$I$1048576,7,0),"")</f>
        <v/>
      </c>
      <c r="P388" s="17" t="str">
        <f>IFERROR(VLOOKUP(B388,POM!$B$5:$I$1048576,7,0),"")</f>
        <v/>
      </c>
      <c r="Q388" s="10" t="str">
        <f>IFERROR(VLOOKUP(B388,POU!$B$5:$I$1048576,7,0),"")</f>
        <v/>
      </c>
      <c r="R388" s="21" t="str">
        <f t="shared" si="26"/>
        <v/>
      </c>
      <c r="S388" s="17" t="str">
        <f>IFERROR(VLOOKUP(B388,'PEMBEKALAN POP'!$B$5:$I$1048576,7,0),"")</f>
        <v/>
      </c>
      <c r="T388" s="22" t="str">
        <f>IFERROR(VLOOKUP(B388,'PEMBEKALAN POP'!$B$5:$I$1048576,8,0),"")</f>
        <v/>
      </c>
      <c r="U388" s="21" t="s">
        <v>3994</v>
      </c>
      <c r="V388" s="17" t="e" cm="1">
        <f t="array" ref="V388">MAX(IF(INDUKSI!$B$5:$B$1048576='Data Training 2022'!B388,INDUKSI!$H$5:$H$1048576))</f>
        <v>#N/A</v>
      </c>
      <c r="W388" s="22" t="str">
        <f>IFERROR(VLOOKUP(B388,INDUKSI!$B$5:$I$1048576,8,0),"")</f>
        <v>LULUS</v>
      </c>
      <c r="X388" s="21" t="s">
        <v>3994</v>
      </c>
      <c r="Y388" s="17" cm="1">
        <f t="array" ref="Y388">MAX(IF(REINDUKSI!$B$5:$B$1048576='Data Training 2022'!B388,REINDUKSI!$H$5:$H$1048576))</f>
        <v>44714</v>
      </c>
      <c r="Z388" s="22" t="str">
        <f>IFERROR(VLOOKUP(B388,REINDUKSI!$B$5:$I$1048576,8,0),"")</f>
        <v>LULUS</v>
      </c>
      <c r="AA388" s="22" t="str">
        <f t="shared" si="27"/>
        <v>TARGET</v>
      </c>
      <c r="AB388" s="17" cm="1">
        <f t="array" ref="AB388">MAX(IF(BSA!$B$5:$B$1048576='Data Training 2022'!B388,BSA!$H$5:$H$1048576))</f>
        <v>0</v>
      </c>
      <c r="AC388" s="22" t="str">
        <f>IFERROR(VLOOKUP(B388,BSA!$B$5:$I$1048576,8,0),"")</f>
        <v/>
      </c>
      <c r="AD388" s="22" t="s">
        <v>3994</v>
      </c>
      <c r="AE388" s="22"/>
      <c r="AF388" s="22"/>
      <c r="AG388" s="22" t="str">
        <f t="shared" si="28"/>
        <v>TARGET</v>
      </c>
      <c r="AH388" s="17" cm="1">
        <f t="array" ref="AH388">MAX(IF(ISOLASI!$B$5:$B$1048576='Data Training 2022'!B388,ISOLASI!$H$5:$H$1048576))</f>
        <v>44527</v>
      </c>
      <c r="AI388" s="22" t="str">
        <f>IFERROR(VLOOKUP(B388,ISOLASI!$B$5:$I$1048576,8,0),"")</f>
        <v>LULUS</v>
      </c>
      <c r="AJ388" s="22"/>
      <c r="AK388" s="17" cm="1">
        <f t="array" ref="AK388">MAX(IF('DEKAT AIR'!$B$5:$B$1048576='Data Training 2022'!B388,'DEKAT AIR'!$H$5:$H$1048576))</f>
        <v>0</v>
      </c>
      <c r="AL388" s="22" t="str">
        <f>IFERROR(VLOOKUP(B388,'DEKAT AIR'!$B$5:$I$1048576,8,0),"")</f>
        <v/>
      </c>
      <c r="AM388" s="22"/>
      <c r="AN388" s="17" cm="1">
        <f t="array" ref="AN388">MAX(IF(KETINGGIAN!$B$5:$B$1048576='Data Training 2022'!B388,KETINGGIAN!$H$5:$H$1048576))</f>
        <v>0</v>
      </c>
      <c r="AO388" s="22" t="str">
        <f>IFERROR(VLOOKUP(B388,KETINGGIAN!$B$5:$I$1048576,8,0),"")</f>
        <v/>
      </c>
      <c r="AP388" s="22"/>
      <c r="AQ388" s="22"/>
      <c r="AR388" s="22"/>
      <c r="AS388" s="22"/>
      <c r="AT388" s="17" cm="1">
        <f t="array" ref="AT388">MAX(IF(TOOLSKEEPER!$B$5:$B$1048576='Data Training 2022'!B388,TOOLSKEEPER!$H$5:$H$1048576))</f>
        <v>0</v>
      </c>
      <c r="AU388" s="22" t="str">
        <f>IFERROR(VLOOKUP(B388,TOOLSKEEPER!$B$5:$I$1048576,8,0),"")</f>
        <v/>
      </c>
    </row>
    <row r="389" spans="1:47">
      <c r="A389" s="22">
        <f t="shared" si="29"/>
        <v>384</v>
      </c>
      <c r="B389" s="21" t="str">
        <f t="shared" si="30"/>
        <v>00112219</v>
      </c>
      <c r="C389" s="21" t="s">
        <v>2388</v>
      </c>
      <c r="D389" s="22"/>
      <c r="E389" s="22" t="s">
        <v>4136</v>
      </c>
      <c r="F389" s="22" t="s">
        <v>1255</v>
      </c>
      <c r="G389" s="22" t="s">
        <v>830</v>
      </c>
      <c r="H389" s="22" t="s">
        <v>328</v>
      </c>
      <c r="I389" s="22" t="s">
        <v>4028</v>
      </c>
      <c r="J389" s="22"/>
      <c r="K389" s="21" t="s">
        <v>4002</v>
      </c>
      <c r="L389" s="21" t="s">
        <v>280</v>
      </c>
      <c r="M389" s="21" t="s">
        <v>4003</v>
      </c>
      <c r="N389" s="21"/>
      <c r="O389" s="17" t="str">
        <f>IFERROR(VLOOKUP(B389,POP!$B$5:$I$1048576,7,0),"")</f>
        <v/>
      </c>
      <c r="P389" s="17" t="str">
        <f>IFERROR(VLOOKUP(B389,POM!$B$5:$I$1048576,7,0),"")</f>
        <v/>
      </c>
      <c r="Q389" s="10" t="str">
        <f>IFERROR(VLOOKUP(B389,POU!$B$5:$I$1048576,7,0),"")</f>
        <v/>
      </c>
      <c r="R389" s="21" t="str">
        <f t="shared" si="26"/>
        <v/>
      </c>
      <c r="S389" s="17" t="str">
        <f>IFERROR(VLOOKUP(B389,'PEMBEKALAN POP'!$B$5:$I$1048576,7,0),"")</f>
        <v/>
      </c>
      <c r="T389" s="22" t="str">
        <f>IFERROR(VLOOKUP(B389,'PEMBEKALAN POP'!$B$5:$I$1048576,8,0),"")</f>
        <v/>
      </c>
      <c r="U389" s="21" t="s">
        <v>3994</v>
      </c>
      <c r="V389" s="17" t="e" cm="1">
        <f t="array" ref="V389">MAX(IF(INDUKSI!$B$5:$B$1048576='Data Training 2022'!B389,INDUKSI!$H$5:$H$1048576))</f>
        <v>#N/A</v>
      </c>
      <c r="W389" s="22" t="str">
        <f>IFERROR(VLOOKUP(B389,INDUKSI!$B$5:$I$1048576,8,0),"")</f>
        <v>LULUS</v>
      </c>
      <c r="X389" s="21" t="s">
        <v>3994</v>
      </c>
      <c r="Y389" s="17" cm="1">
        <f t="array" ref="Y389">MAX(IF(REINDUKSI!$B$5:$B$1048576='Data Training 2022'!B389,REINDUKSI!$H$5:$H$1048576))</f>
        <v>44626</v>
      </c>
      <c r="Z389" s="22" t="str">
        <f>IFERROR(VLOOKUP(B389,REINDUKSI!$B$5:$I$1048576,8,0),"")</f>
        <v>LULUS</v>
      </c>
      <c r="AA389" s="22" t="str">
        <f t="shared" si="27"/>
        <v>TARGET</v>
      </c>
      <c r="AB389" s="17" cm="1">
        <f t="array" ref="AB389">MAX(IF(BSA!$B$5:$B$1048576='Data Training 2022'!B389,BSA!$H$5:$H$1048576))</f>
        <v>0</v>
      </c>
      <c r="AC389" s="22" t="str">
        <f>IFERROR(VLOOKUP(B389,BSA!$B$5:$I$1048576,8,0),"")</f>
        <v/>
      </c>
      <c r="AD389" s="22" t="s">
        <v>3994</v>
      </c>
      <c r="AE389" s="22"/>
      <c r="AF389" s="22"/>
      <c r="AG389" s="22" t="str">
        <f t="shared" si="28"/>
        <v>TARGET</v>
      </c>
      <c r="AH389" s="17" cm="1">
        <f t="array" ref="AH389">MAX(IF(ISOLASI!$B$5:$B$1048576='Data Training 2022'!B389,ISOLASI!$H$5:$H$1048576))</f>
        <v>44562</v>
      </c>
      <c r="AI389" s="22" t="str">
        <f>IFERROR(VLOOKUP(B389,ISOLASI!$B$5:$I$1048576,8,0),"")</f>
        <v>LULUS</v>
      </c>
      <c r="AJ389" s="22"/>
      <c r="AK389" s="17" cm="1">
        <f t="array" ref="AK389">MAX(IF('DEKAT AIR'!$B$5:$B$1048576='Data Training 2022'!B389,'DEKAT AIR'!$H$5:$H$1048576))</f>
        <v>0</v>
      </c>
      <c r="AL389" s="22" t="str">
        <f>IFERROR(VLOOKUP(B389,'DEKAT AIR'!$B$5:$I$1048576,8,0),"")</f>
        <v/>
      </c>
      <c r="AM389" s="22"/>
      <c r="AN389" s="17" cm="1">
        <f t="array" ref="AN389">MAX(IF(KETINGGIAN!$B$5:$B$1048576='Data Training 2022'!B389,KETINGGIAN!$H$5:$H$1048576))</f>
        <v>0</v>
      </c>
      <c r="AO389" s="22" t="str">
        <f>IFERROR(VLOOKUP(B389,KETINGGIAN!$B$5:$I$1048576,8,0),"")</f>
        <v/>
      </c>
      <c r="AP389" s="22"/>
      <c r="AQ389" s="22"/>
      <c r="AR389" s="22"/>
      <c r="AS389" s="22"/>
      <c r="AT389" s="17" cm="1">
        <f t="array" ref="AT389">MAX(IF(TOOLSKEEPER!$B$5:$B$1048576='Data Training 2022'!B389,TOOLSKEEPER!$H$5:$H$1048576))</f>
        <v>0</v>
      </c>
      <c r="AU389" s="22" t="str">
        <f>IFERROR(VLOOKUP(B389,TOOLSKEEPER!$B$5:$I$1048576,8,0),"")</f>
        <v/>
      </c>
    </row>
    <row r="390" spans="1:47">
      <c r="A390" s="22">
        <f t="shared" si="29"/>
        <v>385</v>
      </c>
      <c r="B390" s="21" t="str">
        <f t="shared" si="30"/>
        <v>00112221</v>
      </c>
      <c r="C390" s="21" t="s">
        <v>1365</v>
      </c>
      <c r="D390" s="22"/>
      <c r="E390" s="22" t="s">
        <v>1366</v>
      </c>
      <c r="F390" s="22" t="s">
        <v>1255</v>
      </c>
      <c r="G390" s="22" t="s">
        <v>830</v>
      </c>
      <c r="H390" s="22" t="s">
        <v>328</v>
      </c>
      <c r="I390" s="22" t="s">
        <v>4028</v>
      </c>
      <c r="J390" s="22"/>
      <c r="K390" s="21" t="s">
        <v>4002</v>
      </c>
      <c r="L390" s="21" t="s">
        <v>280</v>
      </c>
      <c r="M390" s="21" t="s">
        <v>4003</v>
      </c>
      <c r="N390" s="21"/>
      <c r="O390" s="17" t="str">
        <f>IFERROR(VLOOKUP(B390,POP!$B$5:$I$1048576,7,0),"")</f>
        <v/>
      </c>
      <c r="P390" s="17" t="str">
        <f>IFERROR(VLOOKUP(B390,POM!$B$5:$I$1048576,7,0),"")</f>
        <v/>
      </c>
      <c r="Q390" s="10" t="str">
        <f>IFERROR(VLOOKUP(B390,POU!$B$5:$I$1048576,7,0),"")</f>
        <v/>
      </c>
      <c r="R390" s="21" t="str">
        <f t="shared" si="26"/>
        <v/>
      </c>
      <c r="S390" s="17">
        <f>IFERROR(VLOOKUP(B390,'PEMBEKALAN POP'!$B$5:$I$1048576,7,0),"")</f>
        <v>44792</v>
      </c>
      <c r="T390" s="22" t="str">
        <f>IFERROR(VLOOKUP(B390,'PEMBEKALAN POP'!$B$5:$I$1048576,8,0),"")</f>
        <v>LULUS</v>
      </c>
      <c r="U390" s="21" t="s">
        <v>3994</v>
      </c>
      <c r="V390" s="17" t="e" cm="1">
        <f t="array" ref="V390">MAX(IF(INDUKSI!$B$5:$B$1048576='Data Training 2022'!B390,INDUKSI!$H$5:$H$1048576))</f>
        <v>#N/A</v>
      </c>
      <c r="W390" s="22" t="str">
        <f>IFERROR(VLOOKUP(B390,INDUKSI!$B$5:$I$1048576,8,0),"")</f>
        <v>LULUS</v>
      </c>
      <c r="X390" s="21" t="s">
        <v>3994</v>
      </c>
      <c r="Y390" s="17" cm="1">
        <f t="array" ref="Y390">MAX(IF(REINDUKSI!$B$5:$B$1048576='Data Training 2022'!B390,REINDUKSI!$H$5:$H$1048576))</f>
        <v>44736</v>
      </c>
      <c r="Z390" s="22" t="str">
        <f>IFERROR(VLOOKUP(B390,REINDUKSI!$B$5:$I$1048576,8,0),"")</f>
        <v>LULUS</v>
      </c>
      <c r="AA390" s="22" t="str">
        <f t="shared" si="27"/>
        <v>TARGET</v>
      </c>
      <c r="AB390" s="17" cm="1">
        <f t="array" ref="AB390">MAX(IF(BSA!$B$5:$B$1048576='Data Training 2022'!B390,BSA!$H$5:$H$1048576))</f>
        <v>0</v>
      </c>
      <c r="AC390" s="22" t="str">
        <f>IFERROR(VLOOKUP(B390,BSA!$B$5:$I$1048576,8,0),"")</f>
        <v/>
      </c>
      <c r="AD390" s="22" t="s">
        <v>3994</v>
      </c>
      <c r="AE390" s="22"/>
      <c r="AF390" s="22"/>
      <c r="AG390" s="22" t="str">
        <f t="shared" si="28"/>
        <v>TARGET</v>
      </c>
      <c r="AH390" s="17" cm="1">
        <f t="array" ref="AH390">MAX(IF(ISOLASI!$B$5:$B$1048576='Data Training 2022'!B390,ISOLASI!$H$5:$H$1048576))</f>
        <v>44520</v>
      </c>
      <c r="AI390" s="22" t="str">
        <f>IFERROR(VLOOKUP(B390,ISOLASI!$B$5:$I$1048576,8,0),"")</f>
        <v>LULUS</v>
      </c>
      <c r="AJ390" s="22"/>
      <c r="AK390" s="17" cm="1">
        <f t="array" ref="AK390">MAX(IF('DEKAT AIR'!$B$5:$B$1048576='Data Training 2022'!B390,'DEKAT AIR'!$H$5:$H$1048576))</f>
        <v>0</v>
      </c>
      <c r="AL390" s="22" t="str">
        <f>IFERROR(VLOOKUP(B390,'DEKAT AIR'!$B$5:$I$1048576,8,0),"")</f>
        <v/>
      </c>
      <c r="AM390" s="22"/>
      <c r="AN390" s="17" cm="1">
        <f t="array" ref="AN390">MAX(IF(KETINGGIAN!$B$5:$B$1048576='Data Training 2022'!B390,KETINGGIAN!$H$5:$H$1048576))</f>
        <v>0</v>
      </c>
      <c r="AO390" s="22" t="str">
        <f>IFERROR(VLOOKUP(B390,KETINGGIAN!$B$5:$I$1048576,8,0),"")</f>
        <v/>
      </c>
      <c r="AP390" s="22"/>
      <c r="AQ390" s="22"/>
      <c r="AR390" s="22"/>
      <c r="AS390" s="22"/>
      <c r="AT390" s="17" cm="1">
        <f t="array" ref="AT390">MAX(IF(TOOLSKEEPER!$B$5:$B$1048576='Data Training 2022'!B390,TOOLSKEEPER!$H$5:$H$1048576))</f>
        <v>0</v>
      </c>
      <c r="AU390" s="22" t="str">
        <f>IFERROR(VLOOKUP(B390,TOOLSKEEPER!$B$5:$I$1048576,8,0),"")</f>
        <v/>
      </c>
    </row>
    <row r="391" spans="1:47">
      <c r="A391" s="22">
        <f t="shared" si="29"/>
        <v>386</v>
      </c>
      <c r="B391" s="21" t="str">
        <f t="shared" si="30"/>
        <v>00112224</v>
      </c>
      <c r="C391" s="21" t="s">
        <v>4137</v>
      </c>
      <c r="D391" s="22"/>
      <c r="E391" s="22" t="s">
        <v>4138</v>
      </c>
      <c r="F391" s="22" t="s">
        <v>1255</v>
      </c>
      <c r="G391" s="22" t="s">
        <v>830</v>
      </c>
      <c r="H391" s="22" t="s">
        <v>328</v>
      </c>
      <c r="I391" s="22" t="s">
        <v>4024</v>
      </c>
      <c r="J391" s="22"/>
      <c r="K391" s="21" t="s">
        <v>4002</v>
      </c>
      <c r="L391" s="21" t="s">
        <v>280</v>
      </c>
      <c r="M391" s="21" t="s">
        <v>4003</v>
      </c>
      <c r="N391" s="21"/>
      <c r="O391" s="17" t="str">
        <f>IFERROR(VLOOKUP(B391,POP!$B$5:$I$1048576,7,0),"")</f>
        <v/>
      </c>
      <c r="P391" s="17" t="str">
        <f>IFERROR(VLOOKUP(B391,POM!$B$5:$I$1048576,7,0),"")</f>
        <v/>
      </c>
      <c r="Q391" s="10" t="str">
        <f>IFERROR(VLOOKUP(B391,POU!$B$5:$I$1048576,7,0),"")</f>
        <v/>
      </c>
      <c r="R391" s="21" t="str">
        <f t="shared" ref="R391:R454" si="31">IF(AND(L391="PENGAWAS",M391="TARGET",N391=""),"TARGET","")</f>
        <v/>
      </c>
      <c r="S391" s="17" t="str">
        <f>IFERROR(VLOOKUP(B391,'PEMBEKALAN POP'!$B$5:$I$1048576,7,0),"")</f>
        <v/>
      </c>
      <c r="T391" s="22" t="str">
        <f>IFERROR(VLOOKUP(B391,'PEMBEKALAN POP'!$B$5:$I$1048576,8,0),"")</f>
        <v/>
      </c>
      <c r="U391" s="21" t="s">
        <v>3994</v>
      </c>
      <c r="V391" s="17" t="e" cm="1">
        <f t="array" ref="V391">MAX(IF(INDUKSI!$B$5:$B$1048576='Data Training 2022'!B391,INDUKSI!$H$5:$H$1048576))</f>
        <v>#N/A</v>
      </c>
      <c r="W391" s="22" t="str">
        <f>IFERROR(VLOOKUP(B391,INDUKSI!$B$5:$I$1048576,8,0),"")</f>
        <v>LULUS</v>
      </c>
      <c r="X391" s="21" t="s">
        <v>3994</v>
      </c>
      <c r="Y391" s="17" cm="1">
        <f t="array" ref="Y391">MAX(IF(REINDUKSI!$B$5:$B$1048576='Data Training 2022'!B391,REINDUKSI!$H$5:$H$1048576))</f>
        <v>44693</v>
      </c>
      <c r="Z391" s="22" t="str">
        <f>IFERROR(VLOOKUP(B391,REINDUKSI!$B$5:$I$1048576,8,0),"")</f>
        <v>LULUS</v>
      </c>
      <c r="AA391" s="22" t="str">
        <f t="shared" ref="AA391:AA454" si="32">IF(L391="OPERATOR","TARGET",IF(L391="MEKANIK","TARGET",""))</f>
        <v>TARGET</v>
      </c>
      <c r="AB391" s="17" cm="1">
        <f t="array" ref="AB391">MAX(IF(BSA!$B$5:$B$1048576='Data Training 2022'!B391,BSA!$H$5:$H$1048576))</f>
        <v>0</v>
      </c>
      <c r="AC391" s="22" t="str">
        <f>IFERROR(VLOOKUP(B391,BSA!$B$5:$I$1048576,8,0),"")</f>
        <v/>
      </c>
      <c r="AD391" s="22" t="s">
        <v>3994</v>
      </c>
      <c r="AE391" s="22"/>
      <c r="AF391" s="22"/>
      <c r="AG391" s="22" t="str">
        <f t="shared" ref="AG391:AG454" si="33">IF(L391="MEKANIK","TARGET","")</f>
        <v>TARGET</v>
      </c>
      <c r="AH391" s="17" cm="1">
        <f t="array" ref="AH391">MAX(IF(ISOLASI!$B$5:$B$1048576='Data Training 2022'!B391,ISOLASI!$H$5:$H$1048576))</f>
        <v>0</v>
      </c>
      <c r="AI391" s="22" t="str">
        <f>IFERROR(VLOOKUP(B391,ISOLASI!$B$5:$I$1048576,8,0),"")</f>
        <v/>
      </c>
      <c r="AJ391" s="22"/>
      <c r="AK391" s="17" cm="1">
        <f t="array" ref="AK391">MAX(IF('DEKAT AIR'!$B$5:$B$1048576='Data Training 2022'!B391,'DEKAT AIR'!$H$5:$H$1048576))</f>
        <v>0</v>
      </c>
      <c r="AL391" s="22" t="str">
        <f>IFERROR(VLOOKUP(B391,'DEKAT AIR'!$B$5:$I$1048576,8,0),"")</f>
        <v/>
      </c>
      <c r="AM391" s="22"/>
      <c r="AN391" s="17" cm="1">
        <f t="array" ref="AN391">MAX(IF(KETINGGIAN!$B$5:$B$1048576='Data Training 2022'!B391,KETINGGIAN!$H$5:$H$1048576))</f>
        <v>0</v>
      </c>
      <c r="AO391" s="22" t="str">
        <f>IFERROR(VLOOKUP(B391,KETINGGIAN!$B$5:$I$1048576,8,0),"")</f>
        <v/>
      </c>
      <c r="AP391" s="22"/>
      <c r="AQ391" s="22"/>
      <c r="AR391" s="22"/>
      <c r="AS391" s="22"/>
      <c r="AT391" s="17" cm="1">
        <f t="array" ref="AT391">MAX(IF(TOOLSKEEPER!$B$5:$B$1048576='Data Training 2022'!B391,TOOLSKEEPER!$H$5:$H$1048576))</f>
        <v>0</v>
      </c>
      <c r="AU391" s="22" t="str">
        <f>IFERROR(VLOOKUP(B391,TOOLSKEEPER!$B$5:$I$1048576,8,0),"")</f>
        <v/>
      </c>
    </row>
    <row r="392" spans="1:47">
      <c r="A392" s="22">
        <f t="shared" si="29"/>
        <v>387</v>
      </c>
      <c r="B392" s="21" t="str">
        <f t="shared" si="30"/>
        <v>00112329</v>
      </c>
      <c r="C392" s="21" t="s">
        <v>3765</v>
      </c>
      <c r="D392" s="22"/>
      <c r="E392" s="22" t="s">
        <v>3766</v>
      </c>
      <c r="F392" s="22" t="s">
        <v>1255</v>
      </c>
      <c r="G392" s="22" t="s">
        <v>830</v>
      </c>
      <c r="H392" s="22" t="s">
        <v>328</v>
      </c>
      <c r="I392" s="22" t="s">
        <v>4024</v>
      </c>
      <c r="J392" s="22"/>
      <c r="K392" s="21" t="s">
        <v>4002</v>
      </c>
      <c r="L392" s="21" t="s">
        <v>280</v>
      </c>
      <c r="M392" s="21" t="s">
        <v>4003</v>
      </c>
      <c r="N392" s="21"/>
      <c r="O392" s="17" t="str">
        <f>IFERROR(VLOOKUP(B392,POP!$B$5:$I$1048576,7,0),"")</f>
        <v/>
      </c>
      <c r="P392" s="17" t="str">
        <f>IFERROR(VLOOKUP(B392,POM!$B$5:$I$1048576,7,0),"")</f>
        <v/>
      </c>
      <c r="Q392" s="10" t="str">
        <f>IFERROR(VLOOKUP(B392,POU!$B$5:$I$1048576,7,0),"")</f>
        <v/>
      </c>
      <c r="R392" s="21" t="str">
        <f t="shared" si="31"/>
        <v/>
      </c>
      <c r="S392" s="17" t="str">
        <f>IFERROR(VLOOKUP(B392,'PEMBEKALAN POP'!$B$5:$I$1048576,7,0),"")</f>
        <v/>
      </c>
      <c r="T392" s="22" t="str">
        <f>IFERROR(VLOOKUP(B392,'PEMBEKALAN POP'!$B$5:$I$1048576,8,0),"")</f>
        <v/>
      </c>
      <c r="U392" s="21" t="s">
        <v>3994</v>
      </c>
      <c r="V392" s="17" t="e" cm="1">
        <f t="array" ref="V392">MAX(IF(INDUKSI!$B$5:$B$1048576='Data Training 2022'!B392,INDUKSI!$H$5:$H$1048576))</f>
        <v>#N/A</v>
      </c>
      <c r="W392" s="22" t="str">
        <f>IFERROR(VLOOKUP(B392,INDUKSI!$B$5:$I$1048576,8,0),"")</f>
        <v>LULUS</v>
      </c>
      <c r="X392" s="21" t="s">
        <v>3994</v>
      </c>
      <c r="Y392" s="17" cm="1">
        <f t="array" ref="Y392">MAX(IF(REINDUKSI!$B$5:$B$1048576='Data Training 2022'!B392,REINDUKSI!$H$5:$H$1048576))</f>
        <v>44716</v>
      </c>
      <c r="Z392" s="22" t="str">
        <f>IFERROR(VLOOKUP(B392,REINDUKSI!$B$5:$I$1048576,8,0),"")</f>
        <v>LULUS</v>
      </c>
      <c r="AA392" s="22" t="str">
        <f t="shared" si="32"/>
        <v>TARGET</v>
      </c>
      <c r="AB392" s="17" cm="1">
        <f t="array" ref="AB392">MAX(IF(BSA!$B$5:$B$1048576='Data Training 2022'!B392,BSA!$H$5:$H$1048576))</f>
        <v>0</v>
      </c>
      <c r="AC392" s="22" t="str">
        <f>IFERROR(VLOOKUP(B392,BSA!$B$5:$I$1048576,8,0),"")</f>
        <v/>
      </c>
      <c r="AD392" s="22" t="s">
        <v>3994</v>
      </c>
      <c r="AE392" s="22"/>
      <c r="AF392" s="22"/>
      <c r="AG392" s="22" t="str">
        <f t="shared" si="33"/>
        <v>TARGET</v>
      </c>
      <c r="AH392" s="17" cm="1">
        <f t="array" ref="AH392">MAX(IF(ISOLASI!$B$5:$B$1048576='Data Training 2022'!B392,ISOLASI!$H$5:$H$1048576))</f>
        <v>44548</v>
      </c>
      <c r="AI392" s="22" t="str">
        <f>IFERROR(VLOOKUP(B392,ISOLASI!$B$5:$I$1048576,8,0),"")</f>
        <v>LULUS</v>
      </c>
      <c r="AJ392" s="22"/>
      <c r="AK392" s="17" cm="1">
        <f t="array" ref="AK392">MAX(IF('DEKAT AIR'!$B$5:$B$1048576='Data Training 2022'!B392,'DEKAT AIR'!$H$5:$H$1048576))</f>
        <v>0</v>
      </c>
      <c r="AL392" s="22" t="str">
        <f>IFERROR(VLOOKUP(B392,'DEKAT AIR'!$B$5:$I$1048576,8,0),"")</f>
        <v/>
      </c>
      <c r="AM392" s="22"/>
      <c r="AN392" s="17" cm="1">
        <f t="array" ref="AN392">MAX(IF(KETINGGIAN!$B$5:$B$1048576='Data Training 2022'!B392,KETINGGIAN!$H$5:$H$1048576))</f>
        <v>0</v>
      </c>
      <c r="AO392" s="22" t="str">
        <f>IFERROR(VLOOKUP(B392,KETINGGIAN!$B$5:$I$1048576,8,0),"")</f>
        <v/>
      </c>
      <c r="AP392" s="22"/>
      <c r="AQ392" s="22"/>
      <c r="AR392" s="22"/>
      <c r="AS392" s="22"/>
      <c r="AT392" s="17" cm="1">
        <f t="array" ref="AT392">MAX(IF(TOOLSKEEPER!$B$5:$B$1048576='Data Training 2022'!B392,TOOLSKEEPER!$H$5:$H$1048576))</f>
        <v>0</v>
      </c>
      <c r="AU392" s="22" t="str">
        <f>IFERROR(VLOOKUP(B392,TOOLSKEEPER!$B$5:$I$1048576,8,0),"")</f>
        <v/>
      </c>
    </row>
    <row r="393" spans="1:47">
      <c r="A393" s="22">
        <f t="shared" si="29"/>
        <v>388</v>
      </c>
      <c r="B393" s="21" t="str">
        <f t="shared" si="30"/>
        <v>00112823</v>
      </c>
      <c r="C393" s="21" t="s">
        <v>3430</v>
      </c>
      <c r="D393" s="22"/>
      <c r="E393" s="22" t="s">
        <v>4139</v>
      </c>
      <c r="F393" s="22" t="s">
        <v>1255</v>
      </c>
      <c r="G393" s="22" t="s">
        <v>830</v>
      </c>
      <c r="H393" s="22" t="s">
        <v>328</v>
      </c>
      <c r="I393" s="22" t="s">
        <v>4028</v>
      </c>
      <c r="J393" s="22"/>
      <c r="K393" s="21" t="s">
        <v>4002</v>
      </c>
      <c r="L393" s="21" t="s">
        <v>280</v>
      </c>
      <c r="M393" s="21" t="s">
        <v>4003</v>
      </c>
      <c r="N393" s="21"/>
      <c r="O393" s="17" t="str">
        <f>IFERROR(VLOOKUP(B393,POP!$B$5:$I$1048576,7,0),"")</f>
        <v/>
      </c>
      <c r="P393" s="17" t="str">
        <f>IFERROR(VLOOKUP(B393,POM!$B$5:$I$1048576,7,0),"")</f>
        <v/>
      </c>
      <c r="Q393" s="10" t="str">
        <f>IFERROR(VLOOKUP(B393,POU!$B$5:$I$1048576,7,0),"")</f>
        <v/>
      </c>
      <c r="R393" s="21" t="str">
        <f t="shared" si="31"/>
        <v/>
      </c>
      <c r="S393" s="17" t="str">
        <f>IFERROR(VLOOKUP(B393,'PEMBEKALAN POP'!$B$5:$I$1048576,7,0),"")</f>
        <v/>
      </c>
      <c r="T393" s="22" t="str">
        <f>IFERROR(VLOOKUP(B393,'PEMBEKALAN POP'!$B$5:$I$1048576,8,0),"")</f>
        <v/>
      </c>
      <c r="U393" s="21" t="s">
        <v>3994</v>
      </c>
      <c r="V393" s="17" t="e" cm="1">
        <f t="array" ref="V393">MAX(IF(INDUKSI!$B$5:$B$1048576='Data Training 2022'!B393,INDUKSI!$H$5:$H$1048576))</f>
        <v>#N/A</v>
      </c>
      <c r="W393" s="22" t="str">
        <f>IFERROR(VLOOKUP(B393,INDUKSI!$B$5:$I$1048576,8,0),"")</f>
        <v>LULUS</v>
      </c>
      <c r="X393" s="21" t="s">
        <v>3994</v>
      </c>
      <c r="Y393" s="17" cm="1">
        <f t="array" ref="Y393">MAX(IF(REINDUKSI!$B$5:$B$1048576='Data Training 2022'!B393,REINDUKSI!$H$5:$H$1048576))</f>
        <v>44763</v>
      </c>
      <c r="Z393" s="22" t="str">
        <f>IFERROR(VLOOKUP(B393,REINDUKSI!$B$5:$I$1048576,8,0),"")</f>
        <v>LULUS</v>
      </c>
      <c r="AA393" s="22" t="str">
        <f t="shared" si="32"/>
        <v>TARGET</v>
      </c>
      <c r="AB393" s="17" cm="1">
        <f t="array" ref="AB393">MAX(IF(BSA!$B$5:$B$1048576='Data Training 2022'!B393,BSA!$H$5:$H$1048576))</f>
        <v>0</v>
      </c>
      <c r="AC393" s="22" t="str">
        <f>IFERROR(VLOOKUP(B393,BSA!$B$5:$I$1048576,8,0),"")</f>
        <v/>
      </c>
      <c r="AD393" s="22" t="s">
        <v>3994</v>
      </c>
      <c r="AE393" s="22"/>
      <c r="AF393" s="22"/>
      <c r="AG393" s="22" t="str">
        <f t="shared" si="33"/>
        <v>TARGET</v>
      </c>
      <c r="AH393" s="17" cm="1">
        <f t="array" ref="AH393">MAX(IF(ISOLASI!$B$5:$B$1048576='Data Training 2022'!B393,ISOLASI!$H$5:$H$1048576))</f>
        <v>0</v>
      </c>
      <c r="AI393" s="22" t="str">
        <f>IFERROR(VLOOKUP(B393,ISOLASI!$B$5:$I$1048576,8,0),"")</f>
        <v/>
      </c>
      <c r="AJ393" s="22"/>
      <c r="AK393" s="17" cm="1">
        <f t="array" ref="AK393">MAX(IF('DEKAT AIR'!$B$5:$B$1048576='Data Training 2022'!B393,'DEKAT AIR'!$H$5:$H$1048576))</f>
        <v>0</v>
      </c>
      <c r="AL393" s="22" t="str">
        <f>IFERROR(VLOOKUP(B393,'DEKAT AIR'!$B$5:$I$1048576,8,0),"")</f>
        <v/>
      </c>
      <c r="AM393" s="22"/>
      <c r="AN393" s="17" cm="1">
        <f t="array" ref="AN393">MAX(IF(KETINGGIAN!$B$5:$B$1048576='Data Training 2022'!B393,KETINGGIAN!$H$5:$H$1048576))</f>
        <v>0</v>
      </c>
      <c r="AO393" s="22" t="str">
        <f>IFERROR(VLOOKUP(B393,KETINGGIAN!$B$5:$I$1048576,8,0),"")</f>
        <v/>
      </c>
      <c r="AP393" s="22"/>
      <c r="AQ393" s="22"/>
      <c r="AR393" s="22"/>
      <c r="AS393" s="22"/>
      <c r="AT393" s="17" cm="1">
        <f t="array" ref="AT393">MAX(IF(TOOLSKEEPER!$B$5:$B$1048576='Data Training 2022'!B393,TOOLSKEEPER!$H$5:$H$1048576))</f>
        <v>0</v>
      </c>
      <c r="AU393" s="22" t="str">
        <f>IFERROR(VLOOKUP(B393,TOOLSKEEPER!$B$5:$I$1048576,8,0),"")</f>
        <v/>
      </c>
    </row>
    <row r="394" spans="1:47">
      <c r="A394" s="22">
        <f t="shared" si="29"/>
        <v>389</v>
      </c>
      <c r="B394" s="21" t="str">
        <f t="shared" si="30"/>
        <v>00112830</v>
      </c>
      <c r="C394" s="21" t="s">
        <v>2971</v>
      </c>
      <c r="D394" s="22"/>
      <c r="E394" s="22" t="s">
        <v>2972</v>
      </c>
      <c r="F394" s="22" t="s">
        <v>1255</v>
      </c>
      <c r="G394" s="22" t="s">
        <v>830</v>
      </c>
      <c r="H394" s="22" t="s">
        <v>328</v>
      </c>
      <c r="I394" s="22" t="s">
        <v>4024</v>
      </c>
      <c r="J394" s="22"/>
      <c r="K394" s="21" t="s">
        <v>4002</v>
      </c>
      <c r="L394" s="21" t="s">
        <v>280</v>
      </c>
      <c r="M394" s="21" t="s">
        <v>4003</v>
      </c>
      <c r="N394" s="21"/>
      <c r="O394" s="17" t="str">
        <f>IFERROR(VLOOKUP(B394,POP!$B$5:$I$1048576,7,0),"")</f>
        <v/>
      </c>
      <c r="P394" s="17" t="str">
        <f>IFERROR(VLOOKUP(B394,POM!$B$5:$I$1048576,7,0),"")</f>
        <v/>
      </c>
      <c r="Q394" s="10" t="str">
        <f>IFERROR(VLOOKUP(B394,POU!$B$5:$I$1048576,7,0),"")</f>
        <v/>
      </c>
      <c r="R394" s="21" t="str">
        <f t="shared" si="31"/>
        <v/>
      </c>
      <c r="S394" s="17" t="str">
        <f>IFERROR(VLOOKUP(B394,'PEMBEKALAN POP'!$B$5:$I$1048576,7,0),"")</f>
        <v/>
      </c>
      <c r="T394" s="22" t="str">
        <f>IFERROR(VLOOKUP(B394,'PEMBEKALAN POP'!$B$5:$I$1048576,8,0),"")</f>
        <v/>
      </c>
      <c r="U394" s="21" t="s">
        <v>3994</v>
      </c>
      <c r="V394" s="17" t="e" cm="1">
        <f t="array" ref="V394">MAX(IF(INDUKSI!$B$5:$B$1048576='Data Training 2022'!B394,INDUKSI!$H$5:$H$1048576))</f>
        <v>#N/A</v>
      </c>
      <c r="W394" s="22" t="str">
        <f>IFERROR(VLOOKUP(B394,INDUKSI!$B$5:$I$1048576,8,0),"")</f>
        <v>LULUS</v>
      </c>
      <c r="X394" s="21" t="s">
        <v>3994</v>
      </c>
      <c r="Y394" s="17" cm="1">
        <f t="array" ref="Y394">MAX(IF(REINDUKSI!$B$5:$B$1048576='Data Training 2022'!B394,REINDUKSI!$H$5:$H$1048576))</f>
        <v>44712</v>
      </c>
      <c r="Z394" s="22" t="str">
        <f>IFERROR(VLOOKUP(B394,REINDUKSI!$B$5:$I$1048576,8,0),"")</f>
        <v>LULUS</v>
      </c>
      <c r="AA394" s="22" t="str">
        <f t="shared" si="32"/>
        <v>TARGET</v>
      </c>
      <c r="AB394" s="17" cm="1">
        <f t="array" ref="AB394">MAX(IF(BSA!$B$5:$B$1048576='Data Training 2022'!B394,BSA!$H$5:$H$1048576))</f>
        <v>0</v>
      </c>
      <c r="AC394" s="22" t="str">
        <f>IFERROR(VLOOKUP(B394,BSA!$B$5:$I$1048576,8,0),"")</f>
        <v/>
      </c>
      <c r="AD394" s="22" t="s">
        <v>3994</v>
      </c>
      <c r="AE394" s="22"/>
      <c r="AF394" s="22"/>
      <c r="AG394" s="22" t="str">
        <f t="shared" si="33"/>
        <v>TARGET</v>
      </c>
      <c r="AH394" s="17" cm="1">
        <f t="array" ref="AH394">MAX(IF(ISOLASI!$B$5:$B$1048576='Data Training 2022'!B394,ISOLASI!$H$5:$H$1048576))</f>
        <v>0</v>
      </c>
      <c r="AI394" s="22" t="str">
        <f>IFERROR(VLOOKUP(B394,ISOLASI!$B$5:$I$1048576,8,0),"")</f>
        <v/>
      </c>
      <c r="AJ394" s="22"/>
      <c r="AK394" s="17" cm="1">
        <f t="array" ref="AK394">MAX(IF('DEKAT AIR'!$B$5:$B$1048576='Data Training 2022'!B394,'DEKAT AIR'!$H$5:$H$1048576))</f>
        <v>0</v>
      </c>
      <c r="AL394" s="22" t="str">
        <f>IFERROR(VLOOKUP(B394,'DEKAT AIR'!$B$5:$I$1048576,8,0),"")</f>
        <v/>
      </c>
      <c r="AM394" s="22"/>
      <c r="AN394" s="17" cm="1">
        <f t="array" ref="AN394">MAX(IF(KETINGGIAN!$B$5:$B$1048576='Data Training 2022'!B394,KETINGGIAN!$H$5:$H$1048576))</f>
        <v>0</v>
      </c>
      <c r="AO394" s="22" t="str">
        <f>IFERROR(VLOOKUP(B394,KETINGGIAN!$B$5:$I$1048576,8,0),"")</f>
        <v/>
      </c>
      <c r="AP394" s="22"/>
      <c r="AQ394" s="22"/>
      <c r="AR394" s="22"/>
      <c r="AS394" s="22"/>
      <c r="AT394" s="17" cm="1">
        <f t="array" ref="AT394">MAX(IF(TOOLSKEEPER!$B$5:$B$1048576='Data Training 2022'!B394,TOOLSKEEPER!$H$5:$H$1048576))</f>
        <v>0</v>
      </c>
      <c r="AU394" s="22" t="str">
        <f>IFERROR(VLOOKUP(B394,TOOLSKEEPER!$B$5:$I$1048576,8,0),"")</f>
        <v/>
      </c>
    </row>
    <row r="395" spans="1:47">
      <c r="A395" s="22">
        <f t="shared" si="29"/>
        <v>390</v>
      </c>
      <c r="B395" s="21" t="str">
        <f t="shared" si="30"/>
        <v>00112832</v>
      </c>
      <c r="C395" s="21" t="s">
        <v>3068</v>
      </c>
      <c r="D395" s="22"/>
      <c r="E395" s="22" t="s">
        <v>3069</v>
      </c>
      <c r="F395" s="22" t="s">
        <v>1255</v>
      </c>
      <c r="G395" s="22" t="s">
        <v>830</v>
      </c>
      <c r="H395" s="22" t="s">
        <v>328</v>
      </c>
      <c r="I395" s="22" t="s">
        <v>4028</v>
      </c>
      <c r="J395" s="22"/>
      <c r="K395" s="21" t="s">
        <v>4002</v>
      </c>
      <c r="L395" s="21" t="s">
        <v>280</v>
      </c>
      <c r="M395" s="21" t="s">
        <v>4003</v>
      </c>
      <c r="N395" s="21"/>
      <c r="O395" s="17" t="str">
        <f>IFERROR(VLOOKUP(B395,POP!$B$5:$I$1048576,7,0),"")</f>
        <v/>
      </c>
      <c r="P395" s="17" t="str">
        <f>IFERROR(VLOOKUP(B395,POM!$B$5:$I$1048576,7,0),"")</f>
        <v/>
      </c>
      <c r="Q395" s="10" t="str">
        <f>IFERROR(VLOOKUP(B395,POU!$B$5:$I$1048576,7,0),"")</f>
        <v/>
      </c>
      <c r="R395" s="21" t="str">
        <f t="shared" si="31"/>
        <v/>
      </c>
      <c r="S395" s="17" t="str">
        <f>IFERROR(VLOOKUP(B395,'PEMBEKALAN POP'!$B$5:$I$1048576,7,0),"")</f>
        <v/>
      </c>
      <c r="T395" s="22" t="str">
        <f>IFERROR(VLOOKUP(B395,'PEMBEKALAN POP'!$B$5:$I$1048576,8,0),"")</f>
        <v/>
      </c>
      <c r="U395" s="21" t="s">
        <v>3994</v>
      </c>
      <c r="V395" s="17" t="e" cm="1">
        <f t="array" ref="V395">MAX(IF(INDUKSI!$B$5:$B$1048576='Data Training 2022'!B395,INDUKSI!$H$5:$H$1048576))</f>
        <v>#N/A</v>
      </c>
      <c r="W395" s="22" t="str">
        <f>IFERROR(VLOOKUP(B395,INDUKSI!$B$5:$I$1048576,8,0),"")</f>
        <v>LULUS</v>
      </c>
      <c r="X395" s="21" t="s">
        <v>3994</v>
      </c>
      <c r="Y395" s="17" cm="1">
        <f t="array" ref="Y395">MAX(IF(REINDUKSI!$B$5:$B$1048576='Data Training 2022'!B395,REINDUKSI!$H$5:$H$1048576))</f>
        <v>44615</v>
      </c>
      <c r="Z395" s="22" t="str">
        <f>IFERROR(VLOOKUP(B395,REINDUKSI!$B$5:$I$1048576,8,0),"")</f>
        <v>LULUS</v>
      </c>
      <c r="AA395" s="22" t="str">
        <f t="shared" si="32"/>
        <v>TARGET</v>
      </c>
      <c r="AB395" s="17" cm="1">
        <f t="array" ref="AB395">MAX(IF(BSA!$B$5:$B$1048576='Data Training 2022'!B395,BSA!$H$5:$H$1048576))</f>
        <v>44643</v>
      </c>
      <c r="AC395" s="22" t="str">
        <f>IFERROR(VLOOKUP(B395,BSA!$B$5:$I$1048576,8,0),"")</f>
        <v>LULUS</v>
      </c>
      <c r="AD395" s="22" t="s">
        <v>3994</v>
      </c>
      <c r="AE395" s="22"/>
      <c r="AF395" s="22"/>
      <c r="AG395" s="22" t="str">
        <f t="shared" si="33"/>
        <v>TARGET</v>
      </c>
      <c r="AH395" s="17" cm="1">
        <f t="array" ref="AH395">MAX(IF(ISOLASI!$B$5:$B$1048576='Data Training 2022'!B395,ISOLASI!$H$5:$H$1048576))</f>
        <v>44527</v>
      </c>
      <c r="AI395" s="22" t="str">
        <f>IFERROR(VLOOKUP(B395,ISOLASI!$B$5:$I$1048576,8,0),"")</f>
        <v>LULUS</v>
      </c>
      <c r="AJ395" s="22"/>
      <c r="AK395" s="17" cm="1">
        <f t="array" ref="AK395">MAX(IF('DEKAT AIR'!$B$5:$B$1048576='Data Training 2022'!B395,'DEKAT AIR'!$H$5:$H$1048576))</f>
        <v>0</v>
      </c>
      <c r="AL395" s="22" t="str">
        <f>IFERROR(VLOOKUP(B395,'DEKAT AIR'!$B$5:$I$1048576,8,0),"")</f>
        <v/>
      </c>
      <c r="AM395" s="22"/>
      <c r="AN395" s="17" cm="1">
        <f t="array" ref="AN395">MAX(IF(KETINGGIAN!$B$5:$B$1048576='Data Training 2022'!B395,KETINGGIAN!$H$5:$H$1048576))</f>
        <v>0</v>
      </c>
      <c r="AO395" s="22" t="str">
        <f>IFERROR(VLOOKUP(B395,KETINGGIAN!$B$5:$I$1048576,8,0),"")</f>
        <v/>
      </c>
      <c r="AP395" s="22"/>
      <c r="AQ395" s="22"/>
      <c r="AR395" s="22"/>
      <c r="AS395" s="22"/>
      <c r="AT395" s="17" cm="1">
        <f t="array" ref="AT395">MAX(IF(TOOLSKEEPER!$B$5:$B$1048576='Data Training 2022'!B395,TOOLSKEEPER!$H$5:$H$1048576))</f>
        <v>0</v>
      </c>
      <c r="AU395" s="22" t="str">
        <f>IFERROR(VLOOKUP(B395,TOOLSKEEPER!$B$5:$I$1048576,8,0),"")</f>
        <v/>
      </c>
    </row>
    <row r="396" spans="1:47">
      <c r="A396" s="22">
        <f t="shared" si="29"/>
        <v>391</v>
      </c>
      <c r="B396" s="21" t="str">
        <f t="shared" si="30"/>
        <v>00112833</v>
      </c>
      <c r="C396" s="21" t="s">
        <v>3448</v>
      </c>
      <c r="D396" s="22"/>
      <c r="E396" s="22" t="s">
        <v>3449</v>
      </c>
      <c r="F396" s="22" t="s">
        <v>1255</v>
      </c>
      <c r="G396" s="22" t="s">
        <v>830</v>
      </c>
      <c r="H396" s="22" t="s">
        <v>328</v>
      </c>
      <c r="I396" s="22" t="s">
        <v>4028</v>
      </c>
      <c r="J396" s="22"/>
      <c r="K396" s="21" t="s">
        <v>4002</v>
      </c>
      <c r="L396" s="21" t="s">
        <v>280</v>
      </c>
      <c r="M396" s="21" t="s">
        <v>4003</v>
      </c>
      <c r="N396" s="21"/>
      <c r="O396" s="17" t="str">
        <f>IFERROR(VLOOKUP(B396,POP!$B$5:$I$1048576,7,0),"")</f>
        <v/>
      </c>
      <c r="P396" s="17" t="str">
        <f>IFERROR(VLOOKUP(B396,POM!$B$5:$I$1048576,7,0),"")</f>
        <v/>
      </c>
      <c r="Q396" s="10" t="str">
        <f>IFERROR(VLOOKUP(B396,POU!$B$5:$I$1048576,7,0),"")</f>
        <v/>
      </c>
      <c r="R396" s="21" t="str">
        <f t="shared" si="31"/>
        <v/>
      </c>
      <c r="S396" s="17" t="str">
        <f>IFERROR(VLOOKUP(B396,'PEMBEKALAN POP'!$B$5:$I$1048576,7,0),"")</f>
        <v/>
      </c>
      <c r="T396" s="22" t="str">
        <f>IFERROR(VLOOKUP(B396,'PEMBEKALAN POP'!$B$5:$I$1048576,8,0),"")</f>
        <v/>
      </c>
      <c r="U396" s="21" t="s">
        <v>3994</v>
      </c>
      <c r="V396" s="17" t="e" cm="1">
        <f t="array" ref="V396">MAX(IF(INDUKSI!$B$5:$B$1048576='Data Training 2022'!B396,INDUKSI!$H$5:$H$1048576))</f>
        <v>#N/A</v>
      </c>
      <c r="W396" s="22" t="str">
        <f>IFERROR(VLOOKUP(B396,INDUKSI!$B$5:$I$1048576,8,0),"")</f>
        <v>LULUS</v>
      </c>
      <c r="X396" s="21" t="s">
        <v>3994</v>
      </c>
      <c r="Y396" s="17" cm="1">
        <f t="array" ref="Y396">MAX(IF(REINDUKSI!$B$5:$B$1048576='Data Training 2022'!B396,REINDUKSI!$H$5:$H$1048576))</f>
        <v>44615</v>
      </c>
      <c r="Z396" s="22" t="str">
        <f>IFERROR(VLOOKUP(B396,REINDUKSI!$B$5:$I$1048576,8,0),"")</f>
        <v>LULUS</v>
      </c>
      <c r="AA396" s="22" t="str">
        <f t="shared" si="32"/>
        <v>TARGET</v>
      </c>
      <c r="AB396" s="17" cm="1">
        <f t="array" ref="AB396">MAX(IF(BSA!$B$5:$B$1048576='Data Training 2022'!B396,BSA!$H$5:$H$1048576))</f>
        <v>44661</v>
      </c>
      <c r="AC396" s="22" t="str">
        <f>IFERROR(VLOOKUP(B396,BSA!$B$5:$I$1048576,8,0),"")</f>
        <v>LULUS</v>
      </c>
      <c r="AD396" s="22" t="s">
        <v>3994</v>
      </c>
      <c r="AE396" s="22"/>
      <c r="AF396" s="22"/>
      <c r="AG396" s="22" t="str">
        <f t="shared" si="33"/>
        <v>TARGET</v>
      </c>
      <c r="AH396" s="17" cm="1">
        <f t="array" ref="AH396">MAX(IF(ISOLASI!$B$5:$B$1048576='Data Training 2022'!B396,ISOLASI!$H$5:$H$1048576))</f>
        <v>44324</v>
      </c>
      <c r="AI396" s="22" t="str">
        <f>IFERROR(VLOOKUP(B396,ISOLASI!$B$5:$I$1048576,8,0),"")</f>
        <v>LULUS</v>
      </c>
      <c r="AJ396" s="22"/>
      <c r="AK396" s="17" cm="1">
        <f t="array" ref="AK396">MAX(IF('DEKAT AIR'!$B$5:$B$1048576='Data Training 2022'!B396,'DEKAT AIR'!$H$5:$H$1048576))</f>
        <v>0</v>
      </c>
      <c r="AL396" s="22" t="str">
        <f>IFERROR(VLOOKUP(B396,'DEKAT AIR'!$B$5:$I$1048576,8,0),"")</f>
        <v/>
      </c>
      <c r="AM396" s="22"/>
      <c r="AN396" s="17" cm="1">
        <f t="array" ref="AN396">MAX(IF(KETINGGIAN!$B$5:$B$1048576='Data Training 2022'!B396,KETINGGIAN!$H$5:$H$1048576))</f>
        <v>0</v>
      </c>
      <c r="AO396" s="22" t="str">
        <f>IFERROR(VLOOKUP(B396,KETINGGIAN!$B$5:$I$1048576,8,0),"")</f>
        <v/>
      </c>
      <c r="AP396" s="22"/>
      <c r="AQ396" s="22"/>
      <c r="AR396" s="22"/>
      <c r="AS396" s="22"/>
      <c r="AT396" s="17" cm="1">
        <f t="array" ref="AT396">MAX(IF(TOOLSKEEPER!$B$5:$B$1048576='Data Training 2022'!B396,TOOLSKEEPER!$H$5:$H$1048576))</f>
        <v>0</v>
      </c>
      <c r="AU396" s="22" t="str">
        <f>IFERROR(VLOOKUP(B396,TOOLSKEEPER!$B$5:$I$1048576,8,0),"")</f>
        <v/>
      </c>
    </row>
    <row r="397" spans="1:47">
      <c r="A397" s="22">
        <f t="shared" si="29"/>
        <v>392</v>
      </c>
      <c r="B397" s="21" t="str">
        <f t="shared" si="30"/>
        <v>00113044</v>
      </c>
      <c r="C397" s="21" t="s">
        <v>2013</v>
      </c>
      <c r="D397" s="22"/>
      <c r="E397" s="22" t="s">
        <v>955</v>
      </c>
      <c r="F397" s="22" t="s">
        <v>1255</v>
      </c>
      <c r="G397" s="22" t="s">
        <v>830</v>
      </c>
      <c r="H397" s="22" t="s">
        <v>328</v>
      </c>
      <c r="I397" s="22" t="s">
        <v>4024</v>
      </c>
      <c r="J397" s="22"/>
      <c r="K397" s="21" t="s">
        <v>4002</v>
      </c>
      <c r="L397" s="21" t="s">
        <v>280</v>
      </c>
      <c r="M397" s="21" t="s">
        <v>4003</v>
      </c>
      <c r="N397" s="21"/>
      <c r="O397" s="17" t="str">
        <f>IFERROR(VLOOKUP(B397,POP!$B$5:$I$1048576,7,0),"")</f>
        <v/>
      </c>
      <c r="P397" s="17" t="str">
        <f>IFERROR(VLOOKUP(B397,POM!$B$5:$I$1048576,7,0),"")</f>
        <v/>
      </c>
      <c r="Q397" s="10" t="str">
        <f>IFERROR(VLOOKUP(B397,POU!$B$5:$I$1048576,7,0),"")</f>
        <v/>
      </c>
      <c r="R397" s="21" t="str">
        <f t="shared" si="31"/>
        <v/>
      </c>
      <c r="S397" s="17" t="str">
        <f>IFERROR(VLOOKUP(B397,'PEMBEKALAN POP'!$B$5:$I$1048576,7,0),"")</f>
        <v/>
      </c>
      <c r="T397" s="22" t="str">
        <f>IFERROR(VLOOKUP(B397,'PEMBEKALAN POP'!$B$5:$I$1048576,8,0),"")</f>
        <v/>
      </c>
      <c r="U397" s="21" t="s">
        <v>3994</v>
      </c>
      <c r="V397" s="17" t="e" cm="1">
        <f t="array" ref="V397">MAX(IF(INDUKSI!$B$5:$B$1048576='Data Training 2022'!B397,INDUKSI!$H$5:$H$1048576))</f>
        <v>#N/A</v>
      </c>
      <c r="W397" s="22" t="str">
        <f>IFERROR(VLOOKUP(B397,INDUKSI!$B$5:$I$1048576,8,0),"")</f>
        <v>LULUS</v>
      </c>
      <c r="X397" s="21" t="s">
        <v>3994</v>
      </c>
      <c r="Y397" s="17" cm="1">
        <f t="array" ref="Y397">MAX(IF(REINDUKSI!$B$5:$B$1048576='Data Training 2022'!B397,REINDUKSI!$H$5:$H$1048576))</f>
        <v>44707</v>
      </c>
      <c r="Z397" s="22" t="str">
        <f>IFERROR(VLOOKUP(B397,REINDUKSI!$B$5:$I$1048576,8,0),"")</f>
        <v>LULUS</v>
      </c>
      <c r="AA397" s="22" t="str">
        <f t="shared" si="32"/>
        <v>TARGET</v>
      </c>
      <c r="AB397" s="17" cm="1">
        <f t="array" ref="AB397">MAX(IF(BSA!$B$5:$B$1048576='Data Training 2022'!B397,BSA!$H$5:$H$1048576))</f>
        <v>0</v>
      </c>
      <c r="AC397" s="22" t="str">
        <f>IFERROR(VLOOKUP(B397,BSA!$B$5:$I$1048576,8,0),"")</f>
        <v/>
      </c>
      <c r="AD397" s="22" t="s">
        <v>3994</v>
      </c>
      <c r="AE397" s="22"/>
      <c r="AF397" s="22"/>
      <c r="AG397" s="22" t="str">
        <f t="shared" si="33"/>
        <v>TARGET</v>
      </c>
      <c r="AH397" s="17" cm="1">
        <f t="array" ref="AH397">MAX(IF(ISOLASI!$B$5:$B$1048576='Data Training 2022'!B397,ISOLASI!$H$5:$H$1048576))</f>
        <v>44569</v>
      </c>
      <c r="AI397" s="22" t="str">
        <f>IFERROR(VLOOKUP(B397,ISOLASI!$B$5:$I$1048576,8,0),"")</f>
        <v>LULUS</v>
      </c>
      <c r="AJ397" s="22"/>
      <c r="AK397" s="17" cm="1">
        <f t="array" ref="AK397">MAX(IF('DEKAT AIR'!$B$5:$B$1048576='Data Training 2022'!B397,'DEKAT AIR'!$H$5:$H$1048576))</f>
        <v>0</v>
      </c>
      <c r="AL397" s="22" t="str">
        <f>IFERROR(VLOOKUP(B397,'DEKAT AIR'!$B$5:$I$1048576,8,0),"")</f>
        <v/>
      </c>
      <c r="AM397" s="22"/>
      <c r="AN397" s="17" cm="1">
        <f t="array" ref="AN397">MAX(IF(KETINGGIAN!$B$5:$B$1048576='Data Training 2022'!B397,KETINGGIAN!$H$5:$H$1048576))</f>
        <v>0</v>
      </c>
      <c r="AO397" s="22" t="str">
        <f>IFERROR(VLOOKUP(B397,KETINGGIAN!$B$5:$I$1048576,8,0),"")</f>
        <v/>
      </c>
      <c r="AP397" s="22"/>
      <c r="AQ397" s="22"/>
      <c r="AR397" s="22"/>
      <c r="AS397" s="22"/>
      <c r="AT397" s="17" cm="1">
        <f t="array" ref="AT397">MAX(IF(TOOLSKEEPER!$B$5:$B$1048576='Data Training 2022'!B397,TOOLSKEEPER!$H$5:$H$1048576))</f>
        <v>0</v>
      </c>
      <c r="AU397" s="22" t="str">
        <f>IFERROR(VLOOKUP(B397,TOOLSKEEPER!$B$5:$I$1048576,8,0),"")</f>
        <v/>
      </c>
    </row>
    <row r="398" spans="1:47">
      <c r="A398" s="22">
        <f t="shared" si="29"/>
        <v>393</v>
      </c>
      <c r="B398" s="21" t="str">
        <f t="shared" si="30"/>
        <v>00114064</v>
      </c>
      <c r="C398" s="21" t="s">
        <v>3012</v>
      </c>
      <c r="D398" s="22"/>
      <c r="E398" s="22" t="s">
        <v>3013</v>
      </c>
      <c r="F398" s="22" t="s">
        <v>1255</v>
      </c>
      <c r="G398" s="22" t="s">
        <v>830</v>
      </c>
      <c r="H398" s="22" t="s">
        <v>328</v>
      </c>
      <c r="I398" s="22" t="s">
        <v>4024</v>
      </c>
      <c r="J398" s="22"/>
      <c r="K398" s="21" t="s">
        <v>4002</v>
      </c>
      <c r="L398" s="21" t="s">
        <v>280</v>
      </c>
      <c r="M398" s="21" t="s">
        <v>4003</v>
      </c>
      <c r="N398" s="21"/>
      <c r="O398" s="17" t="str">
        <f>IFERROR(VLOOKUP(B398,POP!$B$5:$I$1048576,7,0),"")</f>
        <v/>
      </c>
      <c r="P398" s="17" t="str">
        <f>IFERROR(VLOOKUP(B398,POM!$B$5:$I$1048576,7,0),"")</f>
        <v/>
      </c>
      <c r="Q398" s="10" t="str">
        <f>IFERROR(VLOOKUP(B398,POU!$B$5:$I$1048576,7,0),"")</f>
        <v/>
      </c>
      <c r="R398" s="21" t="str">
        <f t="shared" si="31"/>
        <v/>
      </c>
      <c r="S398" s="17" t="str">
        <f>IFERROR(VLOOKUP(B398,'PEMBEKALAN POP'!$B$5:$I$1048576,7,0),"")</f>
        <v/>
      </c>
      <c r="T398" s="22" t="str">
        <f>IFERROR(VLOOKUP(B398,'PEMBEKALAN POP'!$B$5:$I$1048576,8,0),"")</f>
        <v/>
      </c>
      <c r="U398" s="21" t="s">
        <v>3994</v>
      </c>
      <c r="V398" s="17" t="e" cm="1">
        <f t="array" ref="V398">MAX(IF(INDUKSI!$B$5:$B$1048576='Data Training 2022'!B398,INDUKSI!$H$5:$H$1048576))</f>
        <v>#N/A</v>
      </c>
      <c r="W398" s="22" t="str">
        <f>IFERROR(VLOOKUP(B398,INDUKSI!$B$5:$I$1048576,8,0),"")</f>
        <v>LULUS</v>
      </c>
      <c r="X398" s="21" t="s">
        <v>3994</v>
      </c>
      <c r="Y398" s="17" cm="1">
        <f t="array" ref="Y398">MAX(IF(REINDUKSI!$B$5:$B$1048576='Data Training 2022'!B398,REINDUKSI!$H$5:$H$1048576))</f>
        <v>44716</v>
      </c>
      <c r="Z398" s="22" t="str">
        <f>IFERROR(VLOOKUP(B398,REINDUKSI!$B$5:$I$1048576,8,0),"")</f>
        <v>LULUS</v>
      </c>
      <c r="AA398" s="22" t="str">
        <f t="shared" si="32"/>
        <v>TARGET</v>
      </c>
      <c r="AB398" s="17" cm="1">
        <f t="array" ref="AB398">MAX(IF(BSA!$B$5:$B$1048576='Data Training 2022'!B398,BSA!$H$5:$H$1048576))</f>
        <v>0</v>
      </c>
      <c r="AC398" s="22" t="str">
        <f>IFERROR(VLOOKUP(B398,BSA!$B$5:$I$1048576,8,0),"")</f>
        <v/>
      </c>
      <c r="AD398" s="22" t="s">
        <v>3994</v>
      </c>
      <c r="AE398" s="22"/>
      <c r="AF398" s="22"/>
      <c r="AG398" s="22" t="str">
        <f t="shared" si="33"/>
        <v>TARGET</v>
      </c>
      <c r="AH398" s="17" cm="1">
        <f t="array" ref="AH398">MAX(IF(ISOLASI!$B$5:$B$1048576='Data Training 2022'!B398,ISOLASI!$H$5:$H$1048576))</f>
        <v>44534</v>
      </c>
      <c r="AI398" s="22" t="str">
        <f>IFERROR(VLOOKUP(B398,ISOLASI!$B$5:$I$1048576,8,0),"")</f>
        <v>LULUS</v>
      </c>
      <c r="AJ398" s="22"/>
      <c r="AK398" s="17" cm="1">
        <f t="array" ref="AK398">MAX(IF('DEKAT AIR'!$B$5:$B$1048576='Data Training 2022'!B398,'DEKAT AIR'!$H$5:$H$1048576))</f>
        <v>0</v>
      </c>
      <c r="AL398" s="22" t="str">
        <f>IFERROR(VLOOKUP(B398,'DEKAT AIR'!$B$5:$I$1048576,8,0),"")</f>
        <v/>
      </c>
      <c r="AM398" s="22"/>
      <c r="AN398" s="17" cm="1">
        <f t="array" ref="AN398">MAX(IF(KETINGGIAN!$B$5:$B$1048576='Data Training 2022'!B398,KETINGGIAN!$H$5:$H$1048576))</f>
        <v>0</v>
      </c>
      <c r="AO398" s="22" t="str">
        <f>IFERROR(VLOOKUP(B398,KETINGGIAN!$B$5:$I$1048576,8,0),"")</f>
        <v/>
      </c>
      <c r="AP398" s="22"/>
      <c r="AQ398" s="22"/>
      <c r="AR398" s="22"/>
      <c r="AS398" s="22"/>
      <c r="AT398" s="17" cm="1">
        <f t="array" ref="AT398">MAX(IF(TOOLSKEEPER!$B$5:$B$1048576='Data Training 2022'!B398,TOOLSKEEPER!$H$5:$H$1048576))</f>
        <v>0</v>
      </c>
      <c r="AU398" s="22" t="str">
        <f>IFERROR(VLOOKUP(B398,TOOLSKEEPER!$B$5:$I$1048576,8,0),"")</f>
        <v/>
      </c>
    </row>
    <row r="399" spans="1:47">
      <c r="A399" s="22">
        <f t="shared" si="29"/>
        <v>394</v>
      </c>
      <c r="B399" s="21" t="str">
        <f t="shared" si="30"/>
        <v>00114175</v>
      </c>
      <c r="C399" s="21" t="s">
        <v>3120</v>
      </c>
      <c r="D399" s="22"/>
      <c r="E399" s="22" t="s">
        <v>3121</v>
      </c>
      <c r="F399" s="22" t="s">
        <v>1255</v>
      </c>
      <c r="G399" s="22" t="s">
        <v>830</v>
      </c>
      <c r="H399" s="22" t="s">
        <v>328</v>
      </c>
      <c r="I399" s="22" t="s">
        <v>4028</v>
      </c>
      <c r="J399" s="22"/>
      <c r="K399" s="21" t="s">
        <v>4002</v>
      </c>
      <c r="L399" s="21" t="s">
        <v>280</v>
      </c>
      <c r="M399" s="21" t="s">
        <v>4003</v>
      </c>
      <c r="N399" s="21"/>
      <c r="O399" s="17" t="str">
        <f>IFERROR(VLOOKUP(B399,POP!$B$5:$I$1048576,7,0),"")</f>
        <v/>
      </c>
      <c r="P399" s="17" t="str">
        <f>IFERROR(VLOOKUP(B399,POM!$B$5:$I$1048576,7,0),"")</f>
        <v/>
      </c>
      <c r="Q399" s="10" t="str">
        <f>IFERROR(VLOOKUP(B399,POU!$B$5:$I$1048576,7,0),"")</f>
        <v/>
      </c>
      <c r="R399" s="21" t="str">
        <f t="shared" si="31"/>
        <v/>
      </c>
      <c r="S399" s="17" t="str">
        <f>IFERROR(VLOOKUP(B399,'PEMBEKALAN POP'!$B$5:$I$1048576,7,0),"")</f>
        <v/>
      </c>
      <c r="T399" s="22" t="str">
        <f>IFERROR(VLOOKUP(B399,'PEMBEKALAN POP'!$B$5:$I$1048576,8,0),"")</f>
        <v/>
      </c>
      <c r="U399" s="21" t="s">
        <v>3994</v>
      </c>
      <c r="V399" s="17" t="e" cm="1">
        <f t="array" ref="V399">MAX(IF(INDUKSI!$B$5:$B$1048576='Data Training 2022'!B399,INDUKSI!$H$5:$H$1048576))</f>
        <v>#N/A</v>
      </c>
      <c r="W399" s="22" t="str">
        <f>IFERROR(VLOOKUP(B399,INDUKSI!$B$5:$I$1048576,8,0),"")</f>
        <v>LULUS</v>
      </c>
      <c r="X399" s="21" t="s">
        <v>3994</v>
      </c>
      <c r="Y399" s="17" cm="1">
        <f t="array" ref="Y399">MAX(IF(REINDUKSI!$B$5:$B$1048576='Data Training 2022'!B399,REINDUKSI!$H$5:$H$1048576))</f>
        <v>44626</v>
      </c>
      <c r="Z399" s="22" t="str">
        <f>IFERROR(VLOOKUP(B399,REINDUKSI!$B$5:$I$1048576,8,0),"")</f>
        <v>LULUS</v>
      </c>
      <c r="AA399" s="22" t="str">
        <f t="shared" si="32"/>
        <v>TARGET</v>
      </c>
      <c r="AB399" s="17" cm="1">
        <f t="array" ref="AB399">MAX(IF(BSA!$B$5:$B$1048576='Data Training 2022'!B399,BSA!$H$5:$H$1048576))</f>
        <v>0</v>
      </c>
      <c r="AC399" s="22" t="str">
        <f>IFERROR(VLOOKUP(B399,BSA!$B$5:$I$1048576,8,0),"")</f>
        <v/>
      </c>
      <c r="AD399" s="22" t="s">
        <v>3994</v>
      </c>
      <c r="AE399" s="22"/>
      <c r="AF399" s="22"/>
      <c r="AG399" s="22" t="str">
        <f t="shared" si="33"/>
        <v>TARGET</v>
      </c>
      <c r="AH399" s="17" cm="1">
        <f t="array" ref="AH399">MAX(IF(ISOLASI!$B$5:$B$1048576='Data Training 2022'!B399,ISOLASI!$H$5:$H$1048576))</f>
        <v>44265</v>
      </c>
      <c r="AI399" s="22" t="str">
        <f>IFERROR(VLOOKUP(B399,ISOLASI!$B$5:$I$1048576,8,0),"")</f>
        <v>LULUS</v>
      </c>
      <c r="AJ399" s="22"/>
      <c r="AK399" s="17" cm="1">
        <f t="array" ref="AK399">MAX(IF('DEKAT AIR'!$B$5:$B$1048576='Data Training 2022'!B399,'DEKAT AIR'!$H$5:$H$1048576))</f>
        <v>0</v>
      </c>
      <c r="AL399" s="22" t="str">
        <f>IFERROR(VLOOKUP(B399,'DEKAT AIR'!$B$5:$I$1048576,8,0),"")</f>
        <v/>
      </c>
      <c r="AM399" s="22"/>
      <c r="AN399" s="17" cm="1">
        <f t="array" ref="AN399">MAX(IF(KETINGGIAN!$B$5:$B$1048576='Data Training 2022'!B399,KETINGGIAN!$H$5:$H$1048576))</f>
        <v>0</v>
      </c>
      <c r="AO399" s="22" t="str">
        <f>IFERROR(VLOOKUP(B399,KETINGGIAN!$B$5:$I$1048576,8,0),"")</f>
        <v/>
      </c>
      <c r="AP399" s="22"/>
      <c r="AQ399" s="22"/>
      <c r="AR399" s="22"/>
      <c r="AS399" s="22"/>
      <c r="AT399" s="17" cm="1">
        <f t="array" ref="AT399">MAX(IF(TOOLSKEEPER!$B$5:$B$1048576='Data Training 2022'!B399,TOOLSKEEPER!$H$5:$H$1048576))</f>
        <v>0</v>
      </c>
      <c r="AU399" s="22" t="str">
        <f>IFERROR(VLOOKUP(B399,TOOLSKEEPER!$B$5:$I$1048576,8,0),"")</f>
        <v/>
      </c>
    </row>
    <row r="400" spans="1:47">
      <c r="A400" s="22">
        <f t="shared" ref="A400:A463" si="34">A399+1</f>
        <v>395</v>
      </c>
      <c r="B400" s="21" t="str">
        <f t="shared" si="30"/>
        <v>80000729</v>
      </c>
      <c r="C400" s="21" t="s">
        <v>4140</v>
      </c>
      <c r="D400" s="22"/>
      <c r="E400" s="22" t="s">
        <v>2565</v>
      </c>
      <c r="F400" s="22" t="s">
        <v>1255</v>
      </c>
      <c r="G400" s="22" t="s">
        <v>4141</v>
      </c>
      <c r="H400" s="22" t="s">
        <v>328</v>
      </c>
      <c r="I400" s="22" t="s">
        <v>4028</v>
      </c>
      <c r="J400" s="22"/>
      <c r="K400" s="21" t="s">
        <v>4002</v>
      </c>
      <c r="L400" s="22" t="s">
        <v>4141</v>
      </c>
      <c r="M400" s="21" t="s">
        <v>4003</v>
      </c>
      <c r="N400" s="22"/>
      <c r="O400" s="17" t="str">
        <f>IFERROR(VLOOKUP(B400,POP!$B$5:$I$1048576,7,0),"")</f>
        <v/>
      </c>
      <c r="P400" s="17" t="str">
        <f>IFERROR(VLOOKUP(B400,POM!$B$5:$I$1048576,7,0),"")</f>
        <v/>
      </c>
      <c r="Q400" s="10" t="str">
        <f>IFERROR(VLOOKUP(B400,POU!$B$5:$I$1048576,7,0),"")</f>
        <v/>
      </c>
      <c r="R400" s="21" t="str">
        <f t="shared" si="31"/>
        <v/>
      </c>
      <c r="S400" s="17" t="str">
        <f>IFERROR(VLOOKUP(B400,'PEMBEKALAN POP'!$B$5:$I$1048576,7,0),"")</f>
        <v/>
      </c>
      <c r="T400" s="22" t="str">
        <f>IFERROR(VLOOKUP(B400,'PEMBEKALAN POP'!$B$5:$I$1048576,8,0),"")</f>
        <v/>
      </c>
      <c r="U400" s="21" t="s">
        <v>3994</v>
      </c>
      <c r="V400" s="17" t="e" cm="1">
        <f t="array" ref="V400">MAX(IF(INDUKSI!$B$5:$B$1048576='Data Training 2022'!B400,INDUKSI!$H$5:$H$1048576))</f>
        <v>#N/A</v>
      </c>
      <c r="W400" s="22" t="str">
        <f>IFERROR(VLOOKUP(B400,INDUKSI!$B$5:$I$1048576,8,0),"")</f>
        <v>LULUS</v>
      </c>
      <c r="X400" s="21" t="s">
        <v>3994</v>
      </c>
      <c r="Y400" s="17" cm="1">
        <f t="array" ref="Y400">MAX(IF(REINDUKSI!$B$5:$B$1048576='Data Training 2022'!B400,REINDUKSI!$H$5:$H$1048576))</f>
        <v>44523</v>
      </c>
      <c r="Z400" s="22" t="str">
        <f>IFERROR(VLOOKUP(B400,REINDUKSI!$B$5:$I$1048576,8,0),"")</f>
        <v>LULUS</v>
      </c>
      <c r="AA400" s="22" t="str">
        <f t="shared" si="32"/>
        <v/>
      </c>
      <c r="AB400" s="17" cm="1">
        <f t="array" ref="AB400">MAX(IF(BSA!$B$5:$B$1048576='Data Training 2022'!B400,BSA!$H$5:$H$1048576))</f>
        <v>0</v>
      </c>
      <c r="AC400" s="22" t="str">
        <f>IFERROR(VLOOKUP(B400,BSA!$B$5:$I$1048576,8,0),"")</f>
        <v/>
      </c>
      <c r="AD400" s="22" t="s">
        <v>3994</v>
      </c>
      <c r="AE400" s="22"/>
      <c r="AF400" s="22"/>
      <c r="AG400" s="22" t="str">
        <f t="shared" si="33"/>
        <v/>
      </c>
      <c r="AH400" s="17" cm="1">
        <f t="array" ref="AH400">MAX(IF(ISOLASI!$B$5:$B$1048576='Data Training 2022'!B400,ISOLASI!$H$5:$H$1048576))</f>
        <v>44527</v>
      </c>
      <c r="AI400" s="22" t="str">
        <f>IFERROR(VLOOKUP(B400,ISOLASI!$B$5:$I$1048576,8,0),"")</f>
        <v>LULUS</v>
      </c>
      <c r="AJ400" s="22"/>
      <c r="AK400" s="17" cm="1">
        <f t="array" ref="AK400">MAX(IF('DEKAT AIR'!$B$5:$B$1048576='Data Training 2022'!B400,'DEKAT AIR'!$H$5:$H$1048576))</f>
        <v>0</v>
      </c>
      <c r="AL400" s="22" t="str">
        <f>IFERROR(VLOOKUP(B400,'DEKAT AIR'!$B$5:$I$1048576,8,0),"")</f>
        <v/>
      </c>
      <c r="AM400" s="22"/>
      <c r="AN400" s="17" cm="1">
        <f t="array" ref="AN400">MAX(IF(KETINGGIAN!$B$5:$B$1048576='Data Training 2022'!B400,KETINGGIAN!$H$5:$H$1048576))</f>
        <v>0</v>
      </c>
      <c r="AO400" s="22" t="str">
        <f>IFERROR(VLOOKUP(B400,KETINGGIAN!$B$5:$I$1048576,8,0),"")</f>
        <v/>
      </c>
      <c r="AP400" s="22"/>
      <c r="AQ400" s="22"/>
      <c r="AR400" s="22"/>
      <c r="AS400" s="22"/>
      <c r="AT400" s="17" cm="1">
        <f t="array" ref="AT400">MAX(IF(TOOLSKEEPER!$B$5:$B$1048576='Data Training 2022'!B400,TOOLSKEEPER!$H$5:$H$1048576))</f>
        <v>0</v>
      </c>
      <c r="AU400" s="22" t="str">
        <f>IFERROR(VLOOKUP(B400,TOOLSKEEPER!$B$5:$I$1048576,8,0),"")</f>
        <v/>
      </c>
    </row>
    <row r="401" spans="1:47">
      <c r="A401" s="22">
        <f t="shared" si="34"/>
        <v>396</v>
      </c>
      <c r="B401" s="21" t="str">
        <f t="shared" si="30"/>
        <v>80000730</v>
      </c>
      <c r="C401" s="21" t="s">
        <v>4142</v>
      </c>
      <c r="D401" s="22"/>
      <c r="E401" s="22" t="s">
        <v>4143</v>
      </c>
      <c r="F401" s="22" t="s">
        <v>1255</v>
      </c>
      <c r="G401" s="22" t="s">
        <v>4141</v>
      </c>
      <c r="H401" s="22" t="s">
        <v>328</v>
      </c>
      <c r="I401" s="22" t="s">
        <v>4024</v>
      </c>
      <c r="J401" s="22"/>
      <c r="K401" s="21" t="s">
        <v>4002</v>
      </c>
      <c r="L401" s="22" t="s">
        <v>4141</v>
      </c>
      <c r="M401" s="21" t="s">
        <v>4003</v>
      </c>
      <c r="N401" s="22"/>
      <c r="O401" s="17" t="str">
        <f>IFERROR(VLOOKUP(B401,POP!$B$5:$I$1048576,7,0),"")</f>
        <v/>
      </c>
      <c r="P401" s="17" t="str">
        <f>IFERROR(VLOOKUP(B401,POM!$B$5:$I$1048576,7,0),"")</f>
        <v/>
      </c>
      <c r="Q401" s="10" t="str">
        <f>IFERROR(VLOOKUP(B401,POU!$B$5:$I$1048576,7,0),"")</f>
        <v/>
      </c>
      <c r="R401" s="21" t="str">
        <f t="shared" si="31"/>
        <v/>
      </c>
      <c r="S401" s="17" t="str">
        <f>IFERROR(VLOOKUP(B401,'PEMBEKALAN POP'!$B$5:$I$1048576,7,0),"")</f>
        <v/>
      </c>
      <c r="T401" s="22" t="str">
        <f>IFERROR(VLOOKUP(B401,'PEMBEKALAN POP'!$B$5:$I$1048576,8,0),"")</f>
        <v/>
      </c>
      <c r="U401" s="21" t="s">
        <v>3994</v>
      </c>
      <c r="V401" s="17" t="e" cm="1">
        <f t="array" ref="V401">MAX(IF(INDUKSI!$B$5:$B$1048576='Data Training 2022'!B401,INDUKSI!$H$5:$H$1048576))</f>
        <v>#N/A</v>
      </c>
      <c r="W401" s="22" t="str">
        <f>IFERROR(VLOOKUP(B401,INDUKSI!$B$5:$I$1048576,8,0),"")</f>
        <v>LULUS</v>
      </c>
      <c r="X401" s="21" t="s">
        <v>3994</v>
      </c>
      <c r="Y401" s="17" cm="1">
        <f t="array" ref="Y401">MAX(IF(REINDUKSI!$B$5:$B$1048576='Data Training 2022'!B401,REINDUKSI!$H$5:$H$1048576))</f>
        <v>44603</v>
      </c>
      <c r="Z401" s="22" t="str">
        <f>IFERROR(VLOOKUP(B401,REINDUKSI!$B$5:$I$1048576,8,0),"")</f>
        <v>LULUS</v>
      </c>
      <c r="AA401" s="22" t="str">
        <f t="shared" si="32"/>
        <v/>
      </c>
      <c r="AB401" s="17" cm="1">
        <f t="array" ref="AB401">MAX(IF(BSA!$B$5:$B$1048576='Data Training 2022'!B401,BSA!$H$5:$H$1048576))</f>
        <v>0</v>
      </c>
      <c r="AC401" s="22" t="str">
        <f>IFERROR(VLOOKUP(B401,BSA!$B$5:$I$1048576,8,0),"")</f>
        <v/>
      </c>
      <c r="AD401" s="22" t="s">
        <v>3994</v>
      </c>
      <c r="AE401" s="22"/>
      <c r="AF401" s="22"/>
      <c r="AG401" s="22" t="str">
        <f t="shared" si="33"/>
        <v/>
      </c>
      <c r="AH401" s="17" cm="1">
        <f t="array" ref="AH401">MAX(IF(ISOLASI!$B$5:$B$1048576='Data Training 2022'!B401,ISOLASI!$H$5:$H$1048576))</f>
        <v>44492</v>
      </c>
      <c r="AI401" s="22" t="str">
        <f>IFERROR(VLOOKUP(B401,ISOLASI!$B$5:$I$1048576,8,0),"")</f>
        <v>LULUS</v>
      </c>
      <c r="AJ401" s="22"/>
      <c r="AK401" s="17" cm="1">
        <f t="array" ref="AK401">MAX(IF('DEKAT AIR'!$B$5:$B$1048576='Data Training 2022'!B401,'DEKAT AIR'!$H$5:$H$1048576))</f>
        <v>0</v>
      </c>
      <c r="AL401" s="22" t="str">
        <f>IFERROR(VLOOKUP(B401,'DEKAT AIR'!$B$5:$I$1048576,8,0),"")</f>
        <v/>
      </c>
      <c r="AM401" s="22"/>
      <c r="AN401" s="17" cm="1">
        <f t="array" ref="AN401">MAX(IF(KETINGGIAN!$B$5:$B$1048576='Data Training 2022'!B401,KETINGGIAN!$H$5:$H$1048576))</f>
        <v>0</v>
      </c>
      <c r="AO401" s="22" t="str">
        <f>IFERROR(VLOOKUP(B401,KETINGGIAN!$B$5:$I$1048576,8,0),"")</f>
        <v/>
      </c>
      <c r="AP401" s="22"/>
      <c r="AQ401" s="22"/>
      <c r="AR401" s="22"/>
      <c r="AS401" s="22"/>
      <c r="AT401" s="17" cm="1">
        <f t="array" ref="AT401">MAX(IF(TOOLSKEEPER!$B$5:$B$1048576='Data Training 2022'!B401,TOOLSKEEPER!$H$5:$H$1048576))</f>
        <v>0</v>
      </c>
      <c r="AU401" s="22" t="str">
        <f>IFERROR(VLOOKUP(B401,TOOLSKEEPER!$B$5:$I$1048576,8,0),"")</f>
        <v/>
      </c>
    </row>
    <row r="402" spans="1:47">
      <c r="A402" s="22">
        <f t="shared" si="34"/>
        <v>397</v>
      </c>
      <c r="B402" s="21" t="str">
        <f t="shared" si="30"/>
        <v>80000731</v>
      </c>
      <c r="C402" s="21" t="s">
        <v>4144</v>
      </c>
      <c r="D402" s="22"/>
      <c r="E402" s="22" t="s">
        <v>2830</v>
      </c>
      <c r="F402" s="22" t="s">
        <v>1255</v>
      </c>
      <c r="G402" s="22" t="s">
        <v>4141</v>
      </c>
      <c r="H402" s="22" t="s">
        <v>328</v>
      </c>
      <c r="I402" s="22" t="s">
        <v>4024</v>
      </c>
      <c r="J402" s="22"/>
      <c r="K402" s="21" t="s">
        <v>4002</v>
      </c>
      <c r="L402" s="22" t="s">
        <v>4141</v>
      </c>
      <c r="M402" s="21" t="s">
        <v>4003</v>
      </c>
      <c r="N402" s="22"/>
      <c r="O402" s="17" t="str">
        <f>IFERROR(VLOOKUP(B402,POP!$B$5:$I$1048576,7,0),"")</f>
        <v/>
      </c>
      <c r="P402" s="17" t="str">
        <f>IFERROR(VLOOKUP(B402,POM!$B$5:$I$1048576,7,0),"")</f>
        <v/>
      </c>
      <c r="Q402" s="10" t="str">
        <f>IFERROR(VLOOKUP(B402,POU!$B$5:$I$1048576,7,0),"")</f>
        <v/>
      </c>
      <c r="R402" s="21" t="str">
        <f t="shared" si="31"/>
        <v/>
      </c>
      <c r="S402" s="17" t="str">
        <f>IFERROR(VLOOKUP(B402,'PEMBEKALAN POP'!$B$5:$I$1048576,7,0),"")</f>
        <v/>
      </c>
      <c r="T402" s="22" t="str">
        <f>IFERROR(VLOOKUP(B402,'PEMBEKALAN POP'!$B$5:$I$1048576,8,0),"")</f>
        <v/>
      </c>
      <c r="U402" s="21" t="s">
        <v>3994</v>
      </c>
      <c r="V402" s="17" t="e" cm="1">
        <f t="array" ref="V402">MAX(IF(INDUKSI!$B$5:$B$1048576='Data Training 2022'!B402,INDUKSI!$H$5:$H$1048576))</f>
        <v>#N/A</v>
      </c>
      <c r="W402" s="22" t="str">
        <f>IFERROR(VLOOKUP(B402,INDUKSI!$B$5:$I$1048576,8,0),"")</f>
        <v>LULUS</v>
      </c>
      <c r="X402" s="21" t="s">
        <v>3994</v>
      </c>
      <c r="Y402" s="17" cm="1">
        <f t="array" ref="Y402">MAX(IF(REINDUKSI!$B$5:$B$1048576='Data Training 2022'!B402,REINDUKSI!$H$5:$H$1048576))</f>
        <v>44606</v>
      </c>
      <c r="Z402" s="22" t="str">
        <f>IFERROR(VLOOKUP(B402,REINDUKSI!$B$5:$I$1048576,8,0),"")</f>
        <v>LULUS</v>
      </c>
      <c r="AA402" s="22" t="str">
        <f t="shared" si="32"/>
        <v/>
      </c>
      <c r="AB402" s="17" cm="1">
        <f t="array" ref="AB402">MAX(IF(BSA!$B$5:$B$1048576='Data Training 2022'!B402,BSA!$H$5:$H$1048576))</f>
        <v>0</v>
      </c>
      <c r="AC402" s="22" t="str">
        <f>IFERROR(VLOOKUP(B402,BSA!$B$5:$I$1048576,8,0),"")</f>
        <v/>
      </c>
      <c r="AD402" s="22" t="s">
        <v>3994</v>
      </c>
      <c r="AE402" s="22"/>
      <c r="AF402" s="22"/>
      <c r="AG402" s="22" t="str">
        <f t="shared" si="33"/>
        <v/>
      </c>
      <c r="AH402" s="17" cm="1">
        <f t="array" ref="AH402">MAX(IF(ISOLASI!$B$5:$B$1048576='Data Training 2022'!B402,ISOLASI!$H$5:$H$1048576))</f>
        <v>44548</v>
      </c>
      <c r="AI402" s="22" t="str">
        <f>IFERROR(VLOOKUP(B402,ISOLASI!$B$5:$I$1048576,8,0),"")</f>
        <v>LULUS</v>
      </c>
      <c r="AJ402" s="22"/>
      <c r="AK402" s="17" cm="1">
        <f t="array" ref="AK402">MAX(IF('DEKAT AIR'!$B$5:$B$1048576='Data Training 2022'!B402,'DEKAT AIR'!$H$5:$H$1048576))</f>
        <v>0</v>
      </c>
      <c r="AL402" s="22" t="str">
        <f>IFERROR(VLOOKUP(B402,'DEKAT AIR'!$B$5:$I$1048576,8,0),"")</f>
        <v/>
      </c>
      <c r="AM402" s="22"/>
      <c r="AN402" s="17" cm="1">
        <f t="array" ref="AN402">MAX(IF(KETINGGIAN!$B$5:$B$1048576='Data Training 2022'!B402,KETINGGIAN!$H$5:$H$1048576))</f>
        <v>0</v>
      </c>
      <c r="AO402" s="22" t="str">
        <f>IFERROR(VLOOKUP(B402,KETINGGIAN!$B$5:$I$1048576,8,0),"")</f>
        <v/>
      </c>
      <c r="AP402" s="22"/>
      <c r="AQ402" s="22"/>
      <c r="AR402" s="22"/>
      <c r="AS402" s="22"/>
      <c r="AT402" s="17" cm="1">
        <f t="array" ref="AT402">MAX(IF(TOOLSKEEPER!$B$5:$B$1048576='Data Training 2022'!B402,TOOLSKEEPER!$H$5:$H$1048576))</f>
        <v>0</v>
      </c>
      <c r="AU402" s="22" t="str">
        <f>IFERROR(VLOOKUP(B402,TOOLSKEEPER!$B$5:$I$1048576,8,0),"")</f>
        <v/>
      </c>
    </row>
    <row r="403" spans="1:47">
      <c r="A403" s="22">
        <f t="shared" si="34"/>
        <v>398</v>
      </c>
      <c r="B403" s="21" t="str">
        <f t="shared" si="30"/>
        <v>80000732</v>
      </c>
      <c r="C403" s="21" t="s">
        <v>4145</v>
      </c>
      <c r="D403" s="22"/>
      <c r="E403" s="22" t="s">
        <v>2950</v>
      </c>
      <c r="F403" s="22" t="s">
        <v>1255</v>
      </c>
      <c r="G403" s="22" t="s">
        <v>4141</v>
      </c>
      <c r="H403" s="22" t="s">
        <v>328</v>
      </c>
      <c r="I403" s="22" t="s">
        <v>4028</v>
      </c>
      <c r="J403" s="22"/>
      <c r="K403" s="21" t="s">
        <v>4002</v>
      </c>
      <c r="L403" s="22" t="s">
        <v>4141</v>
      </c>
      <c r="M403" s="21" t="s">
        <v>4003</v>
      </c>
      <c r="N403" s="22"/>
      <c r="O403" s="17" t="str">
        <f>IFERROR(VLOOKUP(B403,POP!$B$5:$I$1048576,7,0),"")</f>
        <v/>
      </c>
      <c r="P403" s="17" t="str">
        <f>IFERROR(VLOOKUP(B403,POM!$B$5:$I$1048576,7,0),"")</f>
        <v/>
      </c>
      <c r="Q403" s="10" t="str">
        <f>IFERROR(VLOOKUP(B403,POU!$B$5:$I$1048576,7,0),"")</f>
        <v/>
      </c>
      <c r="R403" s="21" t="str">
        <f t="shared" si="31"/>
        <v/>
      </c>
      <c r="S403" s="17" t="str">
        <f>IFERROR(VLOOKUP(B403,'PEMBEKALAN POP'!$B$5:$I$1048576,7,0),"")</f>
        <v/>
      </c>
      <c r="T403" s="22" t="str">
        <f>IFERROR(VLOOKUP(B403,'PEMBEKALAN POP'!$B$5:$I$1048576,8,0),"")</f>
        <v/>
      </c>
      <c r="U403" s="21" t="s">
        <v>3994</v>
      </c>
      <c r="V403" s="17" t="e" cm="1">
        <f t="array" ref="V403">MAX(IF(INDUKSI!$B$5:$B$1048576='Data Training 2022'!B403,INDUKSI!$H$5:$H$1048576))</f>
        <v>#N/A</v>
      </c>
      <c r="W403" s="22" t="str">
        <f>IFERROR(VLOOKUP(B403,INDUKSI!$B$5:$I$1048576,8,0),"")</f>
        <v>LULUS</v>
      </c>
      <c r="X403" s="21" t="s">
        <v>3994</v>
      </c>
      <c r="Y403" s="17" cm="1">
        <f t="array" ref="Y403">MAX(IF(REINDUKSI!$B$5:$B$1048576='Data Training 2022'!B403,REINDUKSI!$H$5:$H$1048576))</f>
        <v>44500</v>
      </c>
      <c r="Z403" s="22" t="str">
        <f>IFERROR(VLOOKUP(B403,REINDUKSI!$B$5:$I$1048576,8,0),"")</f>
        <v>LULUS</v>
      </c>
      <c r="AA403" s="22" t="str">
        <f t="shared" si="32"/>
        <v/>
      </c>
      <c r="AB403" s="17" cm="1">
        <f t="array" ref="AB403">MAX(IF(BSA!$B$5:$B$1048576='Data Training 2022'!B403,BSA!$H$5:$H$1048576))</f>
        <v>0</v>
      </c>
      <c r="AC403" s="22" t="str">
        <f>IFERROR(VLOOKUP(B403,BSA!$B$5:$I$1048576,8,0),"")</f>
        <v/>
      </c>
      <c r="AD403" s="22" t="s">
        <v>3994</v>
      </c>
      <c r="AE403" s="22"/>
      <c r="AF403" s="22"/>
      <c r="AG403" s="22" t="str">
        <f t="shared" si="33"/>
        <v/>
      </c>
      <c r="AH403" s="17" cm="1">
        <f t="array" ref="AH403">MAX(IF(ISOLASI!$B$5:$B$1048576='Data Training 2022'!B403,ISOLASI!$H$5:$H$1048576))</f>
        <v>44569</v>
      </c>
      <c r="AI403" s="22" t="str">
        <f>IFERROR(VLOOKUP(B403,ISOLASI!$B$5:$I$1048576,8,0),"")</f>
        <v>LULUS</v>
      </c>
      <c r="AJ403" s="22"/>
      <c r="AK403" s="17" cm="1">
        <f t="array" ref="AK403">MAX(IF('DEKAT AIR'!$B$5:$B$1048576='Data Training 2022'!B403,'DEKAT AIR'!$H$5:$H$1048576))</f>
        <v>0</v>
      </c>
      <c r="AL403" s="22" t="str">
        <f>IFERROR(VLOOKUP(B403,'DEKAT AIR'!$B$5:$I$1048576,8,0),"")</f>
        <v/>
      </c>
      <c r="AM403" s="22"/>
      <c r="AN403" s="17" cm="1">
        <f t="array" ref="AN403">MAX(IF(KETINGGIAN!$B$5:$B$1048576='Data Training 2022'!B403,KETINGGIAN!$H$5:$H$1048576))</f>
        <v>0</v>
      </c>
      <c r="AO403" s="22" t="str">
        <f>IFERROR(VLOOKUP(B403,KETINGGIAN!$B$5:$I$1048576,8,0),"")</f>
        <v/>
      </c>
      <c r="AP403" s="22"/>
      <c r="AQ403" s="22"/>
      <c r="AR403" s="22"/>
      <c r="AS403" s="22"/>
      <c r="AT403" s="17" cm="1">
        <f t="array" ref="AT403">MAX(IF(TOOLSKEEPER!$B$5:$B$1048576='Data Training 2022'!B403,TOOLSKEEPER!$H$5:$H$1048576))</f>
        <v>0</v>
      </c>
      <c r="AU403" s="22" t="str">
        <f>IFERROR(VLOOKUP(B403,TOOLSKEEPER!$B$5:$I$1048576,8,0),"")</f>
        <v/>
      </c>
    </row>
    <row r="404" spans="1:47">
      <c r="A404" s="22">
        <f t="shared" si="34"/>
        <v>399</v>
      </c>
      <c r="B404" s="21" t="str">
        <f t="shared" si="30"/>
        <v>80000827</v>
      </c>
      <c r="C404" s="21" t="s">
        <v>4146</v>
      </c>
      <c r="D404" s="22"/>
      <c r="E404" s="22" t="s">
        <v>2788</v>
      </c>
      <c r="F404" s="22" t="s">
        <v>1255</v>
      </c>
      <c r="G404" s="22" t="s">
        <v>4141</v>
      </c>
      <c r="H404" s="22" t="s">
        <v>328</v>
      </c>
      <c r="I404" s="22" t="s">
        <v>4024</v>
      </c>
      <c r="J404" s="22"/>
      <c r="K404" s="21" t="s">
        <v>4002</v>
      </c>
      <c r="L404" s="22" t="s">
        <v>4141</v>
      </c>
      <c r="M404" s="21" t="s">
        <v>4003</v>
      </c>
      <c r="N404" s="22"/>
      <c r="O404" s="17" t="str">
        <f>IFERROR(VLOOKUP(B404,POP!$B$5:$I$1048576,7,0),"")</f>
        <v/>
      </c>
      <c r="P404" s="17" t="str">
        <f>IFERROR(VLOOKUP(B404,POM!$B$5:$I$1048576,7,0),"")</f>
        <v/>
      </c>
      <c r="Q404" s="10" t="str">
        <f>IFERROR(VLOOKUP(B404,POU!$B$5:$I$1048576,7,0),"")</f>
        <v/>
      </c>
      <c r="R404" s="21" t="str">
        <f t="shared" si="31"/>
        <v/>
      </c>
      <c r="S404" s="17" t="str">
        <f>IFERROR(VLOOKUP(B404,'PEMBEKALAN POP'!$B$5:$I$1048576,7,0),"")</f>
        <v/>
      </c>
      <c r="T404" s="22" t="str">
        <f>IFERROR(VLOOKUP(B404,'PEMBEKALAN POP'!$B$5:$I$1048576,8,0),"")</f>
        <v/>
      </c>
      <c r="U404" s="21" t="s">
        <v>3994</v>
      </c>
      <c r="V404" s="17" t="e" cm="1">
        <f t="array" ref="V404">MAX(IF(INDUKSI!$B$5:$B$1048576='Data Training 2022'!B404,INDUKSI!$H$5:$H$1048576))</f>
        <v>#N/A</v>
      </c>
      <c r="W404" s="22" t="str">
        <f>IFERROR(VLOOKUP(B404,INDUKSI!$B$5:$I$1048576,8,0),"")</f>
        <v>LULUS</v>
      </c>
      <c r="X404" s="21" t="s">
        <v>3994</v>
      </c>
      <c r="Y404" s="17" cm="1">
        <f t="array" ref="Y404">MAX(IF(REINDUKSI!$B$5:$B$1048576='Data Training 2022'!B404,REINDUKSI!$H$5:$H$1048576))</f>
        <v>44643</v>
      </c>
      <c r="Z404" s="22" t="str">
        <f>IFERROR(VLOOKUP(B404,REINDUKSI!$B$5:$I$1048576,8,0),"")</f>
        <v>LULUS</v>
      </c>
      <c r="AA404" s="22" t="str">
        <f t="shared" si="32"/>
        <v/>
      </c>
      <c r="AB404" s="17" cm="1">
        <f t="array" ref="AB404">MAX(IF(BSA!$B$5:$B$1048576='Data Training 2022'!B404,BSA!$H$5:$H$1048576))</f>
        <v>0</v>
      </c>
      <c r="AC404" s="22" t="str">
        <f>IFERROR(VLOOKUP(B404,BSA!$B$5:$I$1048576,8,0),"")</f>
        <v/>
      </c>
      <c r="AD404" s="22" t="s">
        <v>3994</v>
      </c>
      <c r="AE404" s="22"/>
      <c r="AF404" s="22"/>
      <c r="AG404" s="22" t="str">
        <f t="shared" si="33"/>
        <v/>
      </c>
      <c r="AH404" s="17" cm="1">
        <f t="array" ref="AH404">MAX(IF(ISOLASI!$B$5:$B$1048576='Data Training 2022'!B404,ISOLASI!$H$5:$H$1048576))</f>
        <v>0</v>
      </c>
      <c r="AI404" s="22" t="str">
        <f>IFERROR(VLOOKUP(B404,ISOLASI!$B$5:$I$1048576,8,0),"")</f>
        <v/>
      </c>
      <c r="AJ404" s="22"/>
      <c r="AK404" s="17" cm="1">
        <f t="array" ref="AK404">MAX(IF('DEKAT AIR'!$B$5:$B$1048576='Data Training 2022'!B404,'DEKAT AIR'!$H$5:$H$1048576))</f>
        <v>0</v>
      </c>
      <c r="AL404" s="22" t="str">
        <f>IFERROR(VLOOKUP(B404,'DEKAT AIR'!$B$5:$I$1048576,8,0),"")</f>
        <v/>
      </c>
      <c r="AM404" s="22" t="s">
        <v>3994</v>
      </c>
      <c r="AN404" s="17" cm="1">
        <f t="array" ref="AN404">MAX(IF(KETINGGIAN!$B$5:$B$1048576='Data Training 2022'!B404,KETINGGIAN!$H$5:$H$1048576))</f>
        <v>44751</v>
      </c>
      <c r="AO404" s="22" t="str">
        <f>IFERROR(VLOOKUP(B404,KETINGGIAN!$B$5:$I$1048576,8,0),"")</f>
        <v>LULUS</v>
      </c>
      <c r="AP404" s="22"/>
      <c r="AQ404" s="22"/>
      <c r="AR404" s="22"/>
      <c r="AS404" s="22"/>
      <c r="AT404" s="17" cm="1">
        <f t="array" ref="AT404">MAX(IF(TOOLSKEEPER!$B$5:$B$1048576='Data Training 2022'!B404,TOOLSKEEPER!$H$5:$H$1048576))</f>
        <v>0</v>
      </c>
      <c r="AU404" s="22" t="str">
        <f>IFERROR(VLOOKUP(B404,TOOLSKEEPER!$B$5:$I$1048576,8,0),"")</f>
        <v/>
      </c>
    </row>
    <row r="405" spans="1:47">
      <c r="A405" s="22">
        <f t="shared" si="34"/>
        <v>400</v>
      </c>
      <c r="B405" s="21" t="str">
        <f t="shared" si="30"/>
        <v>80002749</v>
      </c>
      <c r="C405" s="21" t="s">
        <v>2684</v>
      </c>
      <c r="D405" s="22"/>
      <c r="E405" s="22" t="s">
        <v>2685</v>
      </c>
      <c r="F405" s="22" t="s">
        <v>1255</v>
      </c>
      <c r="G405" s="22" t="s">
        <v>4141</v>
      </c>
      <c r="H405" s="22" t="s">
        <v>328</v>
      </c>
      <c r="I405" s="22" t="s">
        <v>4024</v>
      </c>
      <c r="J405" s="22"/>
      <c r="K405" s="21" t="s">
        <v>4002</v>
      </c>
      <c r="L405" s="22" t="s">
        <v>4141</v>
      </c>
      <c r="M405" s="21" t="s">
        <v>4003</v>
      </c>
      <c r="N405" s="22"/>
      <c r="O405" s="17" t="str">
        <f>IFERROR(VLOOKUP(B405,POP!$B$5:$I$1048576,7,0),"")</f>
        <v/>
      </c>
      <c r="P405" s="17" t="str">
        <f>IFERROR(VLOOKUP(B405,POM!$B$5:$I$1048576,7,0),"")</f>
        <v/>
      </c>
      <c r="Q405" s="10" t="str">
        <f>IFERROR(VLOOKUP(B405,POU!$B$5:$I$1048576,7,0),"")</f>
        <v/>
      </c>
      <c r="R405" s="21" t="str">
        <f t="shared" si="31"/>
        <v/>
      </c>
      <c r="S405" s="17" t="str">
        <f>IFERROR(VLOOKUP(B405,'PEMBEKALAN POP'!$B$5:$I$1048576,7,0),"")</f>
        <v/>
      </c>
      <c r="T405" s="22" t="str">
        <f>IFERROR(VLOOKUP(B405,'PEMBEKALAN POP'!$B$5:$I$1048576,8,0),"")</f>
        <v/>
      </c>
      <c r="U405" s="21" t="s">
        <v>3994</v>
      </c>
      <c r="V405" s="17" t="e" cm="1">
        <f t="array" ref="V405">MAX(IF(INDUKSI!$B$5:$B$1048576='Data Training 2022'!B405,INDUKSI!$H$5:$H$1048576))</f>
        <v>#N/A</v>
      </c>
      <c r="W405" s="22" t="str">
        <f>IFERROR(VLOOKUP(B405,INDUKSI!$B$5:$I$1048576,8,0),"")</f>
        <v>LULUS</v>
      </c>
      <c r="X405" s="21" t="s">
        <v>3994</v>
      </c>
      <c r="Y405" s="17" cm="1">
        <f t="array" ref="Y405">MAX(IF(REINDUKSI!$B$5:$B$1048576='Data Training 2022'!B405,REINDUKSI!$H$5:$H$1048576))</f>
        <v>44771</v>
      </c>
      <c r="Z405" s="22" t="str">
        <f>IFERROR(VLOOKUP(B405,REINDUKSI!$B$5:$I$1048576,8,0),"")</f>
        <v>LULUS</v>
      </c>
      <c r="AA405" s="22" t="str">
        <f t="shared" si="32"/>
        <v/>
      </c>
      <c r="AB405" s="17" cm="1">
        <f t="array" ref="AB405">MAX(IF(BSA!$B$5:$B$1048576='Data Training 2022'!B405,BSA!$H$5:$H$1048576))</f>
        <v>0</v>
      </c>
      <c r="AC405" s="22" t="str">
        <f>IFERROR(VLOOKUP(B405,BSA!$B$5:$I$1048576,8,0),"")</f>
        <v/>
      </c>
      <c r="AD405" s="22" t="s">
        <v>3994</v>
      </c>
      <c r="AE405" s="22"/>
      <c r="AF405" s="22"/>
      <c r="AG405" s="22" t="str">
        <f t="shared" si="33"/>
        <v/>
      </c>
      <c r="AH405" s="17" cm="1">
        <f t="array" ref="AH405">MAX(IF(ISOLASI!$B$5:$B$1048576='Data Training 2022'!B405,ISOLASI!$H$5:$H$1048576))</f>
        <v>44597</v>
      </c>
      <c r="AI405" s="22" t="str">
        <f>IFERROR(VLOOKUP(B405,ISOLASI!$B$5:$I$1048576,8,0),"")</f>
        <v>LULUS</v>
      </c>
      <c r="AJ405" s="22"/>
      <c r="AK405" s="17" cm="1">
        <f t="array" ref="AK405">MAX(IF('DEKAT AIR'!$B$5:$B$1048576='Data Training 2022'!B405,'DEKAT AIR'!$H$5:$H$1048576))</f>
        <v>0</v>
      </c>
      <c r="AL405" s="22" t="str">
        <f>IFERROR(VLOOKUP(B405,'DEKAT AIR'!$B$5:$I$1048576,8,0),"")</f>
        <v/>
      </c>
      <c r="AM405" s="22"/>
      <c r="AN405" s="17" cm="1">
        <f t="array" ref="AN405">MAX(IF(KETINGGIAN!$B$5:$B$1048576='Data Training 2022'!B405,KETINGGIAN!$H$5:$H$1048576))</f>
        <v>0</v>
      </c>
      <c r="AO405" s="22" t="str">
        <f>IFERROR(VLOOKUP(B405,KETINGGIAN!$B$5:$I$1048576,8,0),"")</f>
        <v/>
      </c>
      <c r="AP405" s="22"/>
      <c r="AQ405" s="22"/>
      <c r="AR405" s="22"/>
      <c r="AS405" s="22"/>
      <c r="AT405" s="17" cm="1">
        <f t="array" ref="AT405">MAX(IF(TOOLSKEEPER!$B$5:$B$1048576='Data Training 2022'!B405,TOOLSKEEPER!$H$5:$H$1048576))</f>
        <v>0</v>
      </c>
      <c r="AU405" s="22" t="str">
        <f>IFERROR(VLOOKUP(B405,TOOLSKEEPER!$B$5:$I$1048576,8,0),"")</f>
        <v/>
      </c>
    </row>
    <row r="406" spans="1:47">
      <c r="A406" s="22">
        <f t="shared" si="34"/>
        <v>401</v>
      </c>
      <c r="B406" s="21" t="str">
        <f t="shared" si="30"/>
        <v>80002750</v>
      </c>
      <c r="C406" s="21" t="s">
        <v>2603</v>
      </c>
      <c r="D406" s="22"/>
      <c r="E406" s="22" t="s">
        <v>4147</v>
      </c>
      <c r="F406" s="22" t="s">
        <v>1255</v>
      </c>
      <c r="G406" s="22" t="s">
        <v>4141</v>
      </c>
      <c r="H406" s="22" t="s">
        <v>328</v>
      </c>
      <c r="I406" s="22" t="s">
        <v>4024</v>
      </c>
      <c r="J406" s="22"/>
      <c r="K406" s="21" t="s">
        <v>4002</v>
      </c>
      <c r="L406" s="22" t="s">
        <v>4141</v>
      </c>
      <c r="M406" s="21" t="s">
        <v>4003</v>
      </c>
      <c r="N406" s="22"/>
      <c r="O406" s="17" t="str">
        <f>IFERROR(VLOOKUP(B406,POP!$B$5:$I$1048576,7,0),"")</f>
        <v/>
      </c>
      <c r="P406" s="17" t="str">
        <f>IFERROR(VLOOKUP(B406,POM!$B$5:$I$1048576,7,0),"")</f>
        <v/>
      </c>
      <c r="Q406" s="10" t="str">
        <f>IFERROR(VLOOKUP(B406,POU!$B$5:$I$1048576,7,0),"")</f>
        <v/>
      </c>
      <c r="R406" s="21" t="str">
        <f t="shared" si="31"/>
        <v/>
      </c>
      <c r="S406" s="17" t="str">
        <f>IFERROR(VLOOKUP(B406,'PEMBEKALAN POP'!$B$5:$I$1048576,7,0),"")</f>
        <v/>
      </c>
      <c r="T406" s="22" t="str">
        <f>IFERROR(VLOOKUP(B406,'PEMBEKALAN POP'!$B$5:$I$1048576,8,0),"")</f>
        <v/>
      </c>
      <c r="U406" s="21" t="s">
        <v>3994</v>
      </c>
      <c r="V406" s="17" t="e" cm="1">
        <f t="array" ref="V406">MAX(IF(INDUKSI!$B$5:$B$1048576='Data Training 2022'!B406,INDUKSI!$H$5:$H$1048576))</f>
        <v>#N/A</v>
      </c>
      <c r="W406" s="22" t="str">
        <f>IFERROR(VLOOKUP(B406,INDUKSI!$B$5:$I$1048576,8,0),"")</f>
        <v>LULUS</v>
      </c>
      <c r="X406" s="21" t="s">
        <v>3994</v>
      </c>
      <c r="Y406" s="17" cm="1">
        <f t="array" ref="Y406">MAX(IF(REINDUKSI!$B$5:$B$1048576='Data Training 2022'!B406,REINDUKSI!$H$5:$H$1048576))</f>
        <v>44635</v>
      </c>
      <c r="Z406" s="22" t="str">
        <f>IFERROR(VLOOKUP(B406,REINDUKSI!$B$5:$I$1048576,8,0),"")</f>
        <v>LULUS</v>
      </c>
      <c r="AA406" s="22" t="str">
        <f t="shared" si="32"/>
        <v/>
      </c>
      <c r="AB406" s="17" cm="1">
        <f t="array" ref="AB406">MAX(IF(BSA!$B$5:$B$1048576='Data Training 2022'!B406,BSA!$H$5:$H$1048576))</f>
        <v>0</v>
      </c>
      <c r="AC406" s="22" t="str">
        <f>IFERROR(VLOOKUP(B406,BSA!$B$5:$I$1048576,8,0),"")</f>
        <v/>
      </c>
      <c r="AD406" s="22" t="s">
        <v>3994</v>
      </c>
      <c r="AE406" s="22"/>
      <c r="AF406" s="22"/>
      <c r="AG406" s="22" t="str">
        <f t="shared" si="33"/>
        <v/>
      </c>
      <c r="AH406" s="17" cm="1">
        <f t="array" ref="AH406">MAX(IF(ISOLASI!$B$5:$B$1048576='Data Training 2022'!B406,ISOLASI!$H$5:$H$1048576))</f>
        <v>44639</v>
      </c>
      <c r="AI406" s="22" t="str">
        <f>IFERROR(VLOOKUP(B406,ISOLASI!$B$5:$I$1048576,8,0),"")</f>
        <v>LULUS</v>
      </c>
      <c r="AJ406" s="22"/>
      <c r="AK406" s="17" cm="1">
        <f t="array" ref="AK406">MAX(IF('DEKAT AIR'!$B$5:$B$1048576='Data Training 2022'!B406,'DEKAT AIR'!$H$5:$H$1048576))</f>
        <v>0</v>
      </c>
      <c r="AL406" s="22" t="str">
        <f>IFERROR(VLOOKUP(B406,'DEKAT AIR'!$B$5:$I$1048576,8,0),"")</f>
        <v/>
      </c>
      <c r="AM406" s="22"/>
      <c r="AN406" s="17" cm="1">
        <f t="array" ref="AN406">MAX(IF(KETINGGIAN!$B$5:$B$1048576='Data Training 2022'!B406,KETINGGIAN!$H$5:$H$1048576))</f>
        <v>0</v>
      </c>
      <c r="AO406" s="22" t="str">
        <f>IFERROR(VLOOKUP(B406,KETINGGIAN!$B$5:$I$1048576,8,0),"")</f>
        <v/>
      </c>
      <c r="AP406" s="22"/>
      <c r="AQ406" s="22"/>
      <c r="AR406" s="22"/>
      <c r="AS406" s="22"/>
      <c r="AT406" s="17" cm="1">
        <f t="array" ref="AT406">MAX(IF(TOOLSKEEPER!$B$5:$B$1048576='Data Training 2022'!B406,TOOLSKEEPER!$H$5:$H$1048576))</f>
        <v>0</v>
      </c>
      <c r="AU406" s="22" t="str">
        <f>IFERROR(VLOOKUP(B406,TOOLSKEEPER!$B$5:$I$1048576,8,0),"")</f>
        <v/>
      </c>
    </row>
    <row r="407" spans="1:47">
      <c r="A407" s="22">
        <f t="shared" si="34"/>
        <v>402</v>
      </c>
      <c r="B407" s="21" t="str">
        <f t="shared" si="30"/>
        <v>80002751</v>
      </c>
      <c r="C407" s="21" t="s">
        <v>1553</v>
      </c>
      <c r="D407" s="22"/>
      <c r="E407" s="22" t="s">
        <v>1554</v>
      </c>
      <c r="F407" s="22" t="s">
        <v>1255</v>
      </c>
      <c r="G407" s="22" t="s">
        <v>4141</v>
      </c>
      <c r="H407" s="22" t="s">
        <v>328</v>
      </c>
      <c r="I407" s="22" t="s">
        <v>4024</v>
      </c>
      <c r="J407" s="22"/>
      <c r="K407" s="21" t="s">
        <v>4002</v>
      </c>
      <c r="L407" s="22" t="s">
        <v>4141</v>
      </c>
      <c r="M407" s="21" t="s">
        <v>4003</v>
      </c>
      <c r="N407" s="22"/>
      <c r="O407" s="17" t="str">
        <f>IFERROR(VLOOKUP(B407,POP!$B$5:$I$1048576,7,0),"")</f>
        <v/>
      </c>
      <c r="P407" s="17" t="str">
        <f>IFERROR(VLOOKUP(B407,POM!$B$5:$I$1048576,7,0),"")</f>
        <v/>
      </c>
      <c r="Q407" s="10" t="str">
        <f>IFERROR(VLOOKUP(B407,POU!$B$5:$I$1048576,7,0),"")</f>
        <v/>
      </c>
      <c r="R407" s="21" t="str">
        <f t="shared" si="31"/>
        <v/>
      </c>
      <c r="S407" s="17" t="str">
        <f>IFERROR(VLOOKUP(B407,'PEMBEKALAN POP'!$B$5:$I$1048576,7,0),"")</f>
        <v/>
      </c>
      <c r="T407" s="22" t="str">
        <f>IFERROR(VLOOKUP(B407,'PEMBEKALAN POP'!$B$5:$I$1048576,8,0),"")</f>
        <v/>
      </c>
      <c r="U407" s="21" t="s">
        <v>3994</v>
      </c>
      <c r="V407" s="17" t="e" cm="1">
        <f t="array" ref="V407">MAX(IF(INDUKSI!$B$5:$B$1048576='Data Training 2022'!B407,INDUKSI!$H$5:$H$1048576))</f>
        <v>#N/A</v>
      </c>
      <c r="W407" s="22" t="str">
        <f>IFERROR(VLOOKUP(B407,INDUKSI!$B$5:$I$1048576,8,0),"")</f>
        <v>LULUS</v>
      </c>
      <c r="X407" s="21" t="s">
        <v>3994</v>
      </c>
      <c r="Y407" s="17" cm="1">
        <f t="array" ref="Y407">MAX(IF(REINDUKSI!$B$5:$B$1048576='Data Training 2022'!B407,REINDUKSI!$H$5:$H$1048576))</f>
        <v>44767</v>
      </c>
      <c r="Z407" s="22" t="str">
        <f>IFERROR(VLOOKUP(B407,REINDUKSI!$B$5:$I$1048576,8,0),"")</f>
        <v>LULUS</v>
      </c>
      <c r="AA407" s="22" t="str">
        <f t="shared" si="32"/>
        <v/>
      </c>
      <c r="AB407" s="17" cm="1">
        <f t="array" ref="AB407">MAX(IF(BSA!$B$5:$B$1048576='Data Training 2022'!B407,BSA!$H$5:$H$1048576))</f>
        <v>0</v>
      </c>
      <c r="AC407" s="22" t="str">
        <f>IFERROR(VLOOKUP(B407,BSA!$B$5:$I$1048576,8,0),"")</f>
        <v/>
      </c>
      <c r="AD407" s="22" t="s">
        <v>3994</v>
      </c>
      <c r="AE407" s="22"/>
      <c r="AF407" s="22"/>
      <c r="AG407" s="22" t="str">
        <f t="shared" si="33"/>
        <v/>
      </c>
      <c r="AH407" s="17" cm="1">
        <f t="array" ref="AH407">MAX(IF(ISOLASI!$B$5:$B$1048576='Data Training 2022'!B407,ISOLASI!$H$5:$H$1048576))</f>
        <v>44597</v>
      </c>
      <c r="AI407" s="22" t="str">
        <f>IFERROR(VLOOKUP(B407,ISOLASI!$B$5:$I$1048576,8,0),"")</f>
        <v>LULUS</v>
      </c>
      <c r="AJ407" s="22"/>
      <c r="AK407" s="17" cm="1">
        <f t="array" ref="AK407">MAX(IF('DEKAT AIR'!$B$5:$B$1048576='Data Training 2022'!B407,'DEKAT AIR'!$H$5:$H$1048576))</f>
        <v>0</v>
      </c>
      <c r="AL407" s="22" t="str">
        <f>IFERROR(VLOOKUP(B407,'DEKAT AIR'!$B$5:$I$1048576,8,0),"")</f>
        <v/>
      </c>
      <c r="AM407" s="22"/>
      <c r="AN407" s="17" cm="1">
        <f t="array" ref="AN407">MAX(IF(KETINGGIAN!$B$5:$B$1048576='Data Training 2022'!B407,KETINGGIAN!$H$5:$H$1048576))</f>
        <v>0</v>
      </c>
      <c r="AO407" s="22" t="str">
        <f>IFERROR(VLOOKUP(B407,KETINGGIAN!$B$5:$I$1048576,8,0),"")</f>
        <v/>
      </c>
      <c r="AP407" s="22"/>
      <c r="AQ407" s="22"/>
      <c r="AR407" s="22"/>
      <c r="AS407" s="22"/>
      <c r="AT407" s="17" cm="1">
        <f t="array" ref="AT407">MAX(IF(TOOLSKEEPER!$B$5:$B$1048576='Data Training 2022'!B407,TOOLSKEEPER!$H$5:$H$1048576))</f>
        <v>0</v>
      </c>
      <c r="AU407" s="22" t="str">
        <f>IFERROR(VLOOKUP(B407,TOOLSKEEPER!$B$5:$I$1048576,8,0),"")</f>
        <v/>
      </c>
    </row>
    <row r="408" spans="1:47">
      <c r="A408" s="22">
        <f t="shared" si="34"/>
        <v>403</v>
      </c>
      <c r="B408" s="21" t="str">
        <f t="shared" si="30"/>
        <v>80002752</v>
      </c>
      <c r="C408" s="21" t="s">
        <v>4148</v>
      </c>
      <c r="D408" s="22"/>
      <c r="E408" s="22" t="s">
        <v>4149</v>
      </c>
      <c r="F408" s="22" t="s">
        <v>1255</v>
      </c>
      <c r="G408" s="22" t="s">
        <v>4141</v>
      </c>
      <c r="H408" s="22" t="s">
        <v>328</v>
      </c>
      <c r="I408" s="22" t="s">
        <v>4028</v>
      </c>
      <c r="J408" s="22"/>
      <c r="K408" s="21" t="s">
        <v>4002</v>
      </c>
      <c r="L408" s="22" t="s">
        <v>4141</v>
      </c>
      <c r="M408" s="21" t="s">
        <v>4003</v>
      </c>
      <c r="N408" s="22"/>
      <c r="O408" s="17" t="str">
        <f>IFERROR(VLOOKUP(B408,POP!$B$5:$I$1048576,7,0),"")</f>
        <v/>
      </c>
      <c r="P408" s="17" t="str">
        <f>IFERROR(VLOOKUP(B408,POM!$B$5:$I$1048576,7,0),"")</f>
        <v/>
      </c>
      <c r="Q408" s="10" t="str">
        <f>IFERROR(VLOOKUP(B408,POU!$B$5:$I$1048576,7,0),"")</f>
        <v/>
      </c>
      <c r="R408" s="21" t="str">
        <f t="shared" si="31"/>
        <v/>
      </c>
      <c r="S408" s="17" t="str">
        <f>IFERROR(VLOOKUP(B408,'PEMBEKALAN POP'!$B$5:$I$1048576,7,0),"")</f>
        <v/>
      </c>
      <c r="T408" s="22" t="str">
        <f>IFERROR(VLOOKUP(B408,'PEMBEKALAN POP'!$B$5:$I$1048576,8,0),"")</f>
        <v/>
      </c>
      <c r="U408" s="21" t="s">
        <v>3994</v>
      </c>
      <c r="V408" s="17" t="e" cm="1">
        <f t="array" ref="V408">MAX(IF(INDUKSI!$B$5:$B$1048576='Data Training 2022'!B408,INDUKSI!$H$5:$H$1048576))</f>
        <v>#N/A</v>
      </c>
      <c r="W408" s="22" t="str">
        <f>IFERROR(VLOOKUP(B408,INDUKSI!$B$5:$I$1048576,8,0),"")</f>
        <v/>
      </c>
      <c r="X408" s="21" t="s">
        <v>3994</v>
      </c>
      <c r="Y408" s="17" cm="1">
        <f t="array" ref="Y408">MAX(IF(REINDUKSI!$B$5:$B$1048576='Data Training 2022'!B408,REINDUKSI!$H$5:$H$1048576))</f>
        <v>44581</v>
      </c>
      <c r="Z408" s="22" t="str">
        <f>IFERROR(VLOOKUP(B408,REINDUKSI!$B$5:$I$1048576,8,0),"")</f>
        <v>LULUS</v>
      </c>
      <c r="AA408" s="22" t="str">
        <f t="shared" si="32"/>
        <v/>
      </c>
      <c r="AB408" s="17" cm="1">
        <f t="array" ref="AB408">MAX(IF(BSA!$B$5:$B$1048576='Data Training 2022'!B408,BSA!$H$5:$H$1048576))</f>
        <v>0</v>
      </c>
      <c r="AC408" s="22" t="str">
        <f>IFERROR(VLOOKUP(B408,BSA!$B$5:$I$1048576,8,0),"")</f>
        <v/>
      </c>
      <c r="AD408" s="22" t="s">
        <v>3994</v>
      </c>
      <c r="AE408" s="22"/>
      <c r="AF408" s="22"/>
      <c r="AG408" s="22" t="str">
        <f t="shared" si="33"/>
        <v/>
      </c>
      <c r="AH408" s="17" cm="1">
        <f t="array" ref="AH408">MAX(IF(ISOLASI!$B$5:$B$1048576='Data Training 2022'!B408,ISOLASI!$H$5:$H$1048576))</f>
        <v>0</v>
      </c>
      <c r="AI408" s="22" t="str">
        <f>IFERROR(VLOOKUP(B408,ISOLASI!$B$5:$I$1048576,8,0),"")</f>
        <v/>
      </c>
      <c r="AJ408" s="22"/>
      <c r="AK408" s="17" cm="1">
        <f t="array" ref="AK408">MAX(IF('DEKAT AIR'!$B$5:$B$1048576='Data Training 2022'!B408,'DEKAT AIR'!$H$5:$H$1048576))</f>
        <v>0</v>
      </c>
      <c r="AL408" s="22" t="str">
        <f>IFERROR(VLOOKUP(B408,'DEKAT AIR'!$B$5:$I$1048576,8,0),"")</f>
        <v/>
      </c>
      <c r="AM408" s="22"/>
      <c r="AN408" s="17" cm="1">
        <f t="array" ref="AN408">MAX(IF(KETINGGIAN!$B$5:$B$1048576='Data Training 2022'!B408,KETINGGIAN!$H$5:$H$1048576))</f>
        <v>0</v>
      </c>
      <c r="AO408" s="22" t="str">
        <f>IFERROR(VLOOKUP(B408,KETINGGIAN!$B$5:$I$1048576,8,0),"")</f>
        <v/>
      </c>
      <c r="AP408" s="22"/>
      <c r="AQ408" s="22"/>
      <c r="AR408" s="22"/>
      <c r="AS408" s="22"/>
      <c r="AT408" s="17" cm="1">
        <f t="array" ref="AT408">MAX(IF(TOOLSKEEPER!$B$5:$B$1048576='Data Training 2022'!B408,TOOLSKEEPER!$H$5:$H$1048576))</f>
        <v>0</v>
      </c>
      <c r="AU408" s="22" t="str">
        <f>IFERROR(VLOOKUP(B408,TOOLSKEEPER!$B$5:$I$1048576,8,0),"")</f>
        <v/>
      </c>
    </row>
    <row r="409" spans="1:47">
      <c r="A409" s="22">
        <f t="shared" si="34"/>
        <v>404</v>
      </c>
      <c r="B409" s="21" t="str">
        <f t="shared" ref="B409:B476" si="35">TEXT(C409,"00000000")</f>
        <v>80002753</v>
      </c>
      <c r="C409" s="21" t="s">
        <v>2775</v>
      </c>
      <c r="D409" s="22"/>
      <c r="E409" s="22" t="s">
        <v>2776</v>
      </c>
      <c r="F409" s="22" t="s">
        <v>1255</v>
      </c>
      <c r="G409" s="22" t="s">
        <v>4141</v>
      </c>
      <c r="H409" s="22" t="s">
        <v>328</v>
      </c>
      <c r="I409" s="22" t="s">
        <v>4028</v>
      </c>
      <c r="J409" s="22"/>
      <c r="K409" s="21" t="s">
        <v>4002</v>
      </c>
      <c r="L409" s="22" t="s">
        <v>4141</v>
      </c>
      <c r="M409" s="21" t="s">
        <v>4003</v>
      </c>
      <c r="N409" s="22"/>
      <c r="O409" s="17" t="str">
        <f>IFERROR(VLOOKUP(B409,POP!$B$5:$I$1048576,7,0),"")</f>
        <v/>
      </c>
      <c r="P409" s="17" t="str">
        <f>IFERROR(VLOOKUP(B409,POM!$B$5:$I$1048576,7,0),"")</f>
        <v/>
      </c>
      <c r="Q409" s="10" t="str">
        <f>IFERROR(VLOOKUP(B409,POU!$B$5:$I$1048576,7,0),"")</f>
        <v/>
      </c>
      <c r="R409" s="21" t="str">
        <f t="shared" si="31"/>
        <v/>
      </c>
      <c r="S409" s="17" t="str">
        <f>IFERROR(VLOOKUP(B409,'PEMBEKALAN POP'!$B$5:$I$1048576,7,0),"")</f>
        <v/>
      </c>
      <c r="T409" s="22" t="str">
        <f>IFERROR(VLOOKUP(B409,'PEMBEKALAN POP'!$B$5:$I$1048576,8,0),"")</f>
        <v/>
      </c>
      <c r="U409" s="21" t="s">
        <v>3994</v>
      </c>
      <c r="V409" s="17" t="e" cm="1">
        <f t="array" ref="V409">MAX(IF(INDUKSI!$B$5:$B$1048576='Data Training 2022'!B409,INDUKSI!$H$5:$H$1048576))</f>
        <v>#N/A</v>
      </c>
      <c r="W409" s="22" t="str">
        <f>IFERROR(VLOOKUP(B409,INDUKSI!$B$5:$I$1048576,8,0),"")</f>
        <v>LULUS</v>
      </c>
      <c r="X409" s="21" t="s">
        <v>3994</v>
      </c>
      <c r="Y409" s="17" cm="1">
        <f t="array" ref="Y409">MAX(IF(REINDUKSI!$B$5:$B$1048576='Data Training 2022'!B409,REINDUKSI!$H$5:$H$1048576))</f>
        <v>44749</v>
      </c>
      <c r="Z409" s="22" t="str">
        <f>IFERROR(VLOOKUP(B409,REINDUKSI!$B$5:$I$1048576,8,0),"")</f>
        <v>LULUS</v>
      </c>
      <c r="AA409" s="22" t="str">
        <f t="shared" si="32"/>
        <v/>
      </c>
      <c r="AB409" s="17" cm="1">
        <f t="array" ref="AB409">MAX(IF(BSA!$B$5:$B$1048576='Data Training 2022'!B409,BSA!$H$5:$H$1048576))</f>
        <v>44661</v>
      </c>
      <c r="AC409" s="22" t="str">
        <f>IFERROR(VLOOKUP(B409,BSA!$B$5:$I$1048576,8,0),"")</f>
        <v>LULUS</v>
      </c>
      <c r="AD409" s="22" t="s">
        <v>3994</v>
      </c>
      <c r="AE409" s="22"/>
      <c r="AF409" s="22"/>
      <c r="AG409" s="22" t="str">
        <f t="shared" si="33"/>
        <v/>
      </c>
      <c r="AH409" s="17" cm="1">
        <f t="array" ref="AH409">MAX(IF(ISOLASI!$B$5:$B$1048576='Data Training 2022'!B409,ISOLASI!$H$5:$H$1048576))</f>
        <v>44492</v>
      </c>
      <c r="AI409" s="22" t="str">
        <f>IFERROR(VLOOKUP(B409,ISOLASI!$B$5:$I$1048576,8,0),"")</f>
        <v>LULUS</v>
      </c>
      <c r="AJ409" s="22"/>
      <c r="AK409" s="17" cm="1">
        <f t="array" ref="AK409">MAX(IF('DEKAT AIR'!$B$5:$B$1048576='Data Training 2022'!B409,'DEKAT AIR'!$H$5:$H$1048576))</f>
        <v>0</v>
      </c>
      <c r="AL409" s="22" t="str">
        <f>IFERROR(VLOOKUP(B409,'DEKAT AIR'!$B$5:$I$1048576,8,0),"")</f>
        <v/>
      </c>
      <c r="AM409" s="22"/>
      <c r="AN409" s="17" cm="1">
        <f t="array" ref="AN409">MAX(IF(KETINGGIAN!$B$5:$B$1048576='Data Training 2022'!B409,KETINGGIAN!$H$5:$H$1048576))</f>
        <v>0</v>
      </c>
      <c r="AO409" s="22" t="str">
        <f>IFERROR(VLOOKUP(B409,KETINGGIAN!$B$5:$I$1048576,8,0),"")</f>
        <v/>
      </c>
      <c r="AP409" s="22"/>
      <c r="AQ409" s="22"/>
      <c r="AR409" s="22"/>
      <c r="AS409" s="22"/>
      <c r="AT409" s="17" cm="1">
        <f t="array" ref="AT409">MAX(IF(TOOLSKEEPER!$B$5:$B$1048576='Data Training 2022'!B409,TOOLSKEEPER!$H$5:$H$1048576))</f>
        <v>0</v>
      </c>
      <c r="AU409" s="22" t="str">
        <f>IFERROR(VLOOKUP(B409,TOOLSKEEPER!$B$5:$I$1048576,8,0),"")</f>
        <v/>
      </c>
    </row>
    <row r="410" spans="1:47">
      <c r="A410" s="22">
        <f t="shared" si="34"/>
        <v>405</v>
      </c>
      <c r="B410" s="21" t="str">
        <f t="shared" si="35"/>
        <v>80002754</v>
      </c>
      <c r="C410" s="21" t="s">
        <v>2696</v>
      </c>
      <c r="D410" s="22"/>
      <c r="E410" s="22" t="s">
        <v>2697</v>
      </c>
      <c r="F410" s="22" t="s">
        <v>1255</v>
      </c>
      <c r="G410" s="22" t="s">
        <v>4141</v>
      </c>
      <c r="H410" s="22" t="s">
        <v>328</v>
      </c>
      <c r="I410" s="22" t="s">
        <v>4028</v>
      </c>
      <c r="J410" s="22"/>
      <c r="K410" s="21" t="s">
        <v>4002</v>
      </c>
      <c r="L410" s="22" t="s">
        <v>4141</v>
      </c>
      <c r="M410" s="21" t="s">
        <v>4003</v>
      </c>
      <c r="N410" s="22"/>
      <c r="O410" s="17" t="str">
        <f>IFERROR(VLOOKUP(B410,POP!$B$5:$I$1048576,7,0),"")</f>
        <v/>
      </c>
      <c r="P410" s="17" t="str">
        <f>IFERROR(VLOOKUP(B410,POM!$B$5:$I$1048576,7,0),"")</f>
        <v/>
      </c>
      <c r="Q410" s="10" t="str">
        <f>IFERROR(VLOOKUP(B410,POU!$B$5:$I$1048576,7,0),"")</f>
        <v/>
      </c>
      <c r="R410" s="21" t="str">
        <f t="shared" si="31"/>
        <v/>
      </c>
      <c r="S410" s="17" t="str">
        <f>IFERROR(VLOOKUP(B410,'PEMBEKALAN POP'!$B$5:$I$1048576,7,0),"")</f>
        <v/>
      </c>
      <c r="T410" s="22" t="str">
        <f>IFERROR(VLOOKUP(B410,'PEMBEKALAN POP'!$B$5:$I$1048576,8,0),"")</f>
        <v/>
      </c>
      <c r="U410" s="21" t="s">
        <v>3994</v>
      </c>
      <c r="V410" s="17" t="e" cm="1">
        <f t="array" ref="V410">MAX(IF(INDUKSI!$B$5:$B$1048576='Data Training 2022'!B410,INDUKSI!$H$5:$H$1048576))</f>
        <v>#N/A</v>
      </c>
      <c r="W410" s="22" t="str">
        <f>IFERROR(VLOOKUP(B410,INDUKSI!$B$5:$I$1048576,8,0),"")</f>
        <v>LULUS</v>
      </c>
      <c r="X410" s="21" t="s">
        <v>3994</v>
      </c>
      <c r="Y410" s="17" cm="1">
        <f t="array" ref="Y410">MAX(IF(REINDUKSI!$B$5:$B$1048576='Data Training 2022'!B410,REINDUKSI!$H$5:$H$1048576))</f>
        <v>44603</v>
      </c>
      <c r="Z410" s="22" t="str">
        <f>IFERROR(VLOOKUP(B410,REINDUKSI!$B$5:$I$1048576,8,0),"")</f>
        <v>LULUS</v>
      </c>
      <c r="AA410" s="22" t="str">
        <f t="shared" si="32"/>
        <v/>
      </c>
      <c r="AB410" s="17" cm="1">
        <f t="array" ref="AB410">MAX(IF(BSA!$B$5:$B$1048576='Data Training 2022'!B410,BSA!$H$5:$H$1048576))</f>
        <v>0</v>
      </c>
      <c r="AC410" s="22" t="str">
        <f>IFERROR(VLOOKUP(B410,BSA!$B$5:$I$1048576,8,0),"")</f>
        <v/>
      </c>
      <c r="AD410" s="22" t="s">
        <v>3994</v>
      </c>
      <c r="AE410" s="22"/>
      <c r="AF410" s="22"/>
      <c r="AG410" s="22" t="str">
        <f t="shared" si="33"/>
        <v/>
      </c>
      <c r="AH410" s="17" cm="1">
        <f t="array" ref="AH410">MAX(IF(ISOLASI!$B$5:$B$1048576='Data Training 2022'!B410,ISOLASI!$H$5:$H$1048576))</f>
        <v>44324</v>
      </c>
      <c r="AI410" s="22" t="str">
        <f>IFERROR(VLOOKUP(B410,ISOLASI!$B$5:$I$1048576,8,0),"")</f>
        <v>LULUS</v>
      </c>
      <c r="AJ410" s="22"/>
      <c r="AK410" s="17" cm="1">
        <f t="array" ref="AK410">MAX(IF('DEKAT AIR'!$B$5:$B$1048576='Data Training 2022'!B410,'DEKAT AIR'!$H$5:$H$1048576))</f>
        <v>0</v>
      </c>
      <c r="AL410" s="22" t="str">
        <f>IFERROR(VLOOKUP(B410,'DEKAT AIR'!$B$5:$I$1048576,8,0),"")</f>
        <v/>
      </c>
      <c r="AM410" s="22"/>
      <c r="AN410" s="17" cm="1">
        <f t="array" ref="AN410">MAX(IF(KETINGGIAN!$B$5:$B$1048576='Data Training 2022'!B410,KETINGGIAN!$H$5:$H$1048576))</f>
        <v>0</v>
      </c>
      <c r="AO410" s="22" t="str">
        <f>IFERROR(VLOOKUP(B410,KETINGGIAN!$B$5:$I$1048576,8,0),"")</f>
        <v/>
      </c>
      <c r="AP410" s="22"/>
      <c r="AQ410" s="22"/>
      <c r="AR410" s="22"/>
      <c r="AS410" s="22"/>
      <c r="AT410" s="17" cm="1">
        <f t="array" ref="AT410">MAX(IF(TOOLSKEEPER!$B$5:$B$1048576='Data Training 2022'!B410,TOOLSKEEPER!$H$5:$H$1048576))</f>
        <v>0</v>
      </c>
      <c r="AU410" s="22" t="str">
        <f>IFERROR(VLOOKUP(B410,TOOLSKEEPER!$B$5:$I$1048576,8,0),"")</f>
        <v/>
      </c>
    </row>
    <row r="411" spans="1:47">
      <c r="A411" s="22">
        <f t="shared" si="34"/>
        <v>406</v>
      </c>
      <c r="B411" s="21" t="str">
        <f t="shared" si="35"/>
        <v>80002755</v>
      </c>
      <c r="C411" s="21" t="s">
        <v>2719</v>
      </c>
      <c r="D411" s="22"/>
      <c r="E411" s="22" t="s">
        <v>2720</v>
      </c>
      <c r="F411" s="22" t="s">
        <v>1255</v>
      </c>
      <c r="G411" s="22" t="s">
        <v>4141</v>
      </c>
      <c r="H411" s="22" t="s">
        <v>328</v>
      </c>
      <c r="I411" s="22" t="s">
        <v>4028</v>
      </c>
      <c r="J411" s="22"/>
      <c r="K411" s="21" t="s">
        <v>4002</v>
      </c>
      <c r="L411" s="22" t="s">
        <v>4141</v>
      </c>
      <c r="M411" s="21" t="s">
        <v>4003</v>
      </c>
      <c r="N411" s="22"/>
      <c r="O411" s="17" t="str">
        <f>IFERROR(VLOOKUP(B411,POP!$B$5:$I$1048576,7,0),"")</f>
        <v/>
      </c>
      <c r="P411" s="17" t="str">
        <f>IFERROR(VLOOKUP(B411,POM!$B$5:$I$1048576,7,0),"")</f>
        <v/>
      </c>
      <c r="Q411" s="10" t="str">
        <f>IFERROR(VLOOKUP(B411,POU!$B$5:$I$1048576,7,0),"")</f>
        <v/>
      </c>
      <c r="R411" s="21" t="str">
        <f t="shared" si="31"/>
        <v/>
      </c>
      <c r="S411" s="17" t="str">
        <f>IFERROR(VLOOKUP(B411,'PEMBEKALAN POP'!$B$5:$I$1048576,7,0),"")</f>
        <v/>
      </c>
      <c r="T411" s="22" t="str">
        <f>IFERROR(VLOOKUP(B411,'PEMBEKALAN POP'!$B$5:$I$1048576,8,0),"")</f>
        <v/>
      </c>
      <c r="U411" s="21" t="s">
        <v>3994</v>
      </c>
      <c r="V411" s="17" t="e" cm="1">
        <f t="array" ref="V411">MAX(IF(INDUKSI!$B$5:$B$1048576='Data Training 2022'!B411,INDUKSI!$H$5:$H$1048576))</f>
        <v>#N/A</v>
      </c>
      <c r="W411" s="22" t="str">
        <f>IFERROR(VLOOKUP(B411,INDUKSI!$B$5:$I$1048576,8,0),"")</f>
        <v>LULUS</v>
      </c>
      <c r="X411" s="21" t="s">
        <v>3994</v>
      </c>
      <c r="Y411" s="17" cm="1">
        <f t="array" ref="Y411">MAX(IF(REINDUKSI!$B$5:$B$1048576='Data Training 2022'!B411,REINDUKSI!$H$5:$H$1048576))</f>
        <v>0</v>
      </c>
      <c r="Z411" s="22" t="str">
        <f>IFERROR(VLOOKUP(B411,REINDUKSI!$B$5:$I$1048576,8,0),"")</f>
        <v/>
      </c>
      <c r="AA411" s="22" t="str">
        <f t="shared" si="32"/>
        <v/>
      </c>
      <c r="AB411" s="17" cm="1">
        <f t="array" ref="AB411">MAX(IF(BSA!$B$5:$B$1048576='Data Training 2022'!B411,BSA!$H$5:$H$1048576))</f>
        <v>44650</v>
      </c>
      <c r="AC411" s="22" t="str">
        <f>IFERROR(VLOOKUP(B411,BSA!$B$5:$I$1048576,8,0),"")</f>
        <v>LULUS</v>
      </c>
      <c r="AD411" s="22" t="s">
        <v>3994</v>
      </c>
      <c r="AE411" s="22"/>
      <c r="AF411" s="22"/>
      <c r="AG411" s="22" t="str">
        <f t="shared" si="33"/>
        <v/>
      </c>
      <c r="AH411" s="17" cm="1">
        <f t="array" ref="AH411">MAX(IF(ISOLASI!$B$5:$B$1048576='Data Training 2022'!B411,ISOLASI!$H$5:$H$1048576))</f>
        <v>44331</v>
      </c>
      <c r="AI411" s="22" t="str">
        <f>IFERROR(VLOOKUP(B411,ISOLASI!$B$5:$I$1048576,8,0),"")</f>
        <v>LULUS</v>
      </c>
      <c r="AJ411" s="22"/>
      <c r="AK411" s="17" cm="1">
        <f t="array" ref="AK411">MAX(IF('DEKAT AIR'!$B$5:$B$1048576='Data Training 2022'!B411,'DEKAT AIR'!$H$5:$H$1048576))</f>
        <v>0</v>
      </c>
      <c r="AL411" s="22" t="str">
        <f>IFERROR(VLOOKUP(B411,'DEKAT AIR'!$B$5:$I$1048576,8,0),"")</f>
        <v/>
      </c>
      <c r="AM411" s="22"/>
      <c r="AN411" s="17" cm="1">
        <f t="array" ref="AN411">MAX(IF(KETINGGIAN!$B$5:$B$1048576='Data Training 2022'!B411,KETINGGIAN!$H$5:$H$1048576))</f>
        <v>0</v>
      </c>
      <c r="AO411" s="22" t="str">
        <f>IFERROR(VLOOKUP(B411,KETINGGIAN!$B$5:$I$1048576,8,0),"")</f>
        <v/>
      </c>
      <c r="AP411" s="22"/>
      <c r="AQ411" s="22"/>
      <c r="AR411" s="22"/>
      <c r="AS411" s="22"/>
      <c r="AT411" s="17" cm="1">
        <f t="array" ref="AT411">MAX(IF(TOOLSKEEPER!$B$5:$B$1048576='Data Training 2022'!B411,TOOLSKEEPER!$H$5:$H$1048576))</f>
        <v>0</v>
      </c>
      <c r="AU411" s="22" t="str">
        <f>IFERROR(VLOOKUP(B411,TOOLSKEEPER!$B$5:$I$1048576,8,0),"")</f>
        <v/>
      </c>
    </row>
    <row r="412" spans="1:47">
      <c r="A412" s="22">
        <f t="shared" si="34"/>
        <v>407</v>
      </c>
      <c r="B412" s="21" t="str">
        <f t="shared" si="35"/>
        <v>00317065</v>
      </c>
      <c r="C412" s="21" t="s">
        <v>1905</v>
      </c>
      <c r="D412" s="22"/>
      <c r="E412" s="22" t="s">
        <v>4150</v>
      </c>
      <c r="F412" s="22" t="s">
        <v>1255</v>
      </c>
      <c r="G412" s="22" t="s">
        <v>1907</v>
      </c>
      <c r="H412" s="22" t="s">
        <v>328</v>
      </c>
      <c r="I412" s="22" t="s">
        <v>4024</v>
      </c>
      <c r="J412" s="22"/>
      <c r="K412" s="21" t="s">
        <v>4002</v>
      </c>
      <c r="L412" s="22" t="s">
        <v>1907</v>
      </c>
      <c r="M412" s="21" t="s">
        <v>4003</v>
      </c>
      <c r="N412" s="22"/>
      <c r="O412" s="17" t="str">
        <f>IFERROR(VLOOKUP(B412,POP!$B$5:$I$1048576,7,0),"")</f>
        <v/>
      </c>
      <c r="P412" s="17" t="str">
        <f>IFERROR(VLOOKUP(B412,POM!$B$5:$I$1048576,7,0),"")</f>
        <v/>
      </c>
      <c r="Q412" s="10" t="str">
        <f>IFERROR(VLOOKUP(B412,POU!$B$5:$I$1048576,7,0),"")</f>
        <v/>
      </c>
      <c r="R412" s="21" t="str">
        <f t="shared" si="31"/>
        <v/>
      </c>
      <c r="S412" s="17" t="str">
        <f>IFERROR(VLOOKUP(B412,'PEMBEKALAN POP'!$B$5:$I$1048576,7,0),"")</f>
        <v/>
      </c>
      <c r="T412" s="22" t="str">
        <f>IFERROR(VLOOKUP(B412,'PEMBEKALAN POP'!$B$5:$I$1048576,8,0),"")</f>
        <v/>
      </c>
      <c r="U412" s="21" t="s">
        <v>3994</v>
      </c>
      <c r="V412" s="17" t="e" cm="1">
        <f t="array" ref="V412">MAX(IF(INDUKSI!$B$5:$B$1048576='Data Training 2022'!B412,INDUKSI!$H$5:$H$1048576))</f>
        <v>#N/A</v>
      </c>
      <c r="W412" s="22" t="str">
        <f>IFERROR(VLOOKUP(B412,INDUKSI!$B$5:$I$1048576,8,0),"")</f>
        <v/>
      </c>
      <c r="X412" s="21" t="s">
        <v>3994</v>
      </c>
      <c r="Y412" s="17" cm="1">
        <f t="array" ref="Y412">MAX(IF(REINDUKSI!$B$5:$B$1048576='Data Training 2022'!B412,REINDUKSI!$H$5:$H$1048576))</f>
        <v>44613</v>
      </c>
      <c r="Z412" s="22" t="str">
        <f>IFERROR(VLOOKUP(B412,REINDUKSI!$B$5:$I$1048576,8,0),"")</f>
        <v>LULUS</v>
      </c>
      <c r="AA412" s="22" t="str">
        <f t="shared" si="32"/>
        <v/>
      </c>
      <c r="AB412" s="17" cm="1">
        <f t="array" ref="AB412">MAX(IF(BSA!$B$5:$B$1048576='Data Training 2022'!B412,BSA!$H$5:$H$1048576))</f>
        <v>0</v>
      </c>
      <c r="AC412" s="22" t="str">
        <f>IFERROR(VLOOKUP(B412,BSA!$B$5:$I$1048576,8,0),"")</f>
        <v/>
      </c>
      <c r="AD412" s="22" t="s">
        <v>3994</v>
      </c>
      <c r="AE412" s="22"/>
      <c r="AF412" s="22"/>
      <c r="AG412" s="22" t="str">
        <f t="shared" si="33"/>
        <v/>
      </c>
      <c r="AH412" s="17" cm="1">
        <f t="array" ref="AH412">MAX(IF(ISOLASI!$B$5:$B$1048576='Data Training 2022'!B412,ISOLASI!$H$5:$H$1048576))</f>
        <v>44548</v>
      </c>
      <c r="AI412" s="22" t="str">
        <f>IFERROR(VLOOKUP(B412,ISOLASI!$B$5:$I$1048576,8,0),"")</f>
        <v>LULUS</v>
      </c>
      <c r="AJ412" s="22"/>
      <c r="AK412" s="17" cm="1">
        <f t="array" ref="AK412">MAX(IF('DEKAT AIR'!$B$5:$B$1048576='Data Training 2022'!B412,'DEKAT AIR'!$H$5:$H$1048576))</f>
        <v>0</v>
      </c>
      <c r="AL412" s="22" t="str">
        <f>IFERROR(VLOOKUP(B412,'DEKAT AIR'!$B$5:$I$1048576,8,0),"")</f>
        <v/>
      </c>
      <c r="AM412" s="22"/>
      <c r="AN412" s="17" cm="1">
        <f t="array" ref="AN412">MAX(IF(KETINGGIAN!$B$5:$B$1048576='Data Training 2022'!B412,KETINGGIAN!$H$5:$H$1048576))</f>
        <v>0</v>
      </c>
      <c r="AO412" s="22" t="str">
        <f>IFERROR(VLOOKUP(B412,KETINGGIAN!$B$5:$I$1048576,8,0),"")</f>
        <v/>
      </c>
      <c r="AP412" s="22"/>
      <c r="AQ412" s="22"/>
      <c r="AR412" s="22"/>
      <c r="AS412" s="22"/>
      <c r="AT412" s="17" cm="1">
        <f t="array" ref="AT412">MAX(IF(TOOLSKEEPER!$B$5:$B$1048576='Data Training 2022'!B412,TOOLSKEEPER!$H$5:$H$1048576))</f>
        <v>0</v>
      </c>
      <c r="AU412" s="22" t="str">
        <f>IFERROR(VLOOKUP(B412,TOOLSKEEPER!$B$5:$I$1048576,8,0),"")</f>
        <v/>
      </c>
    </row>
    <row r="413" spans="1:47">
      <c r="A413" s="22">
        <f t="shared" si="34"/>
        <v>408</v>
      </c>
      <c r="B413" s="21" t="str">
        <f t="shared" si="35"/>
        <v>80001857</v>
      </c>
      <c r="C413" s="21" t="s">
        <v>3480</v>
      </c>
      <c r="D413" s="22"/>
      <c r="E413" s="22" t="s">
        <v>3481</v>
      </c>
      <c r="F413" s="22" t="s">
        <v>1255</v>
      </c>
      <c r="G413" s="22" t="s">
        <v>1907</v>
      </c>
      <c r="H413" s="22" t="s">
        <v>328</v>
      </c>
      <c r="I413" s="22" t="s">
        <v>4028</v>
      </c>
      <c r="J413" s="22"/>
      <c r="K413" s="21" t="s">
        <v>4002</v>
      </c>
      <c r="L413" s="22" t="s">
        <v>1907</v>
      </c>
      <c r="M413" s="21" t="s">
        <v>4003</v>
      </c>
      <c r="N413" s="22"/>
      <c r="O413" s="17" t="str">
        <f>IFERROR(VLOOKUP(B413,POP!$B$5:$I$1048576,7,0),"")</f>
        <v/>
      </c>
      <c r="P413" s="17" t="str">
        <f>IFERROR(VLOOKUP(B413,POM!$B$5:$I$1048576,7,0),"")</f>
        <v/>
      </c>
      <c r="Q413" s="10" t="str">
        <f>IFERROR(VLOOKUP(B413,POU!$B$5:$I$1048576,7,0),"")</f>
        <v/>
      </c>
      <c r="R413" s="21" t="str">
        <f t="shared" si="31"/>
        <v/>
      </c>
      <c r="S413" s="17" t="str">
        <f>IFERROR(VLOOKUP(B413,'PEMBEKALAN POP'!$B$5:$I$1048576,7,0),"")</f>
        <v/>
      </c>
      <c r="T413" s="22" t="str">
        <f>IFERROR(VLOOKUP(B413,'PEMBEKALAN POP'!$B$5:$I$1048576,8,0),"")</f>
        <v/>
      </c>
      <c r="U413" s="21" t="s">
        <v>3994</v>
      </c>
      <c r="V413" s="17" t="e" cm="1">
        <f t="array" ref="V413">MAX(IF(INDUKSI!$B$5:$B$1048576='Data Training 2022'!B413,INDUKSI!$H$5:$H$1048576))</f>
        <v>#N/A</v>
      </c>
      <c r="W413" s="22" t="str">
        <f>IFERROR(VLOOKUP(B413,INDUKSI!$B$5:$I$1048576,8,0),"")</f>
        <v>LULUS</v>
      </c>
      <c r="X413" s="21" t="s">
        <v>3994</v>
      </c>
      <c r="Y413" s="17" cm="1">
        <f t="array" ref="Y413">MAX(IF(REINDUKSI!$B$5:$B$1048576='Data Training 2022'!B413,REINDUKSI!$H$5:$H$1048576))</f>
        <v>44502</v>
      </c>
      <c r="Z413" s="22" t="str">
        <f>IFERROR(VLOOKUP(B413,REINDUKSI!$B$5:$I$1048576,8,0),"")</f>
        <v>LULUS</v>
      </c>
      <c r="AA413" s="22" t="str">
        <f t="shared" si="32"/>
        <v/>
      </c>
      <c r="AB413" s="17" cm="1">
        <f t="array" ref="AB413">MAX(IF(BSA!$B$5:$B$1048576='Data Training 2022'!B413,BSA!$H$5:$H$1048576))</f>
        <v>0</v>
      </c>
      <c r="AC413" s="22" t="str">
        <f>IFERROR(VLOOKUP(B413,BSA!$B$5:$I$1048576,8,0),"")</f>
        <v/>
      </c>
      <c r="AD413" s="22" t="s">
        <v>3994</v>
      </c>
      <c r="AE413" s="22"/>
      <c r="AF413" s="22"/>
      <c r="AG413" s="22" t="str">
        <f t="shared" si="33"/>
        <v/>
      </c>
      <c r="AH413" s="17" cm="1">
        <f t="array" ref="AH413">MAX(IF(ISOLASI!$B$5:$B$1048576='Data Training 2022'!B413,ISOLASI!$H$5:$H$1048576))</f>
        <v>44527</v>
      </c>
      <c r="AI413" s="22" t="str">
        <f>IFERROR(VLOOKUP(B413,ISOLASI!$B$5:$I$1048576,8,0),"")</f>
        <v>LULUS</v>
      </c>
      <c r="AJ413" s="22"/>
      <c r="AK413" s="17" cm="1">
        <f t="array" ref="AK413">MAX(IF('DEKAT AIR'!$B$5:$B$1048576='Data Training 2022'!B413,'DEKAT AIR'!$H$5:$H$1048576))</f>
        <v>0</v>
      </c>
      <c r="AL413" s="22" t="str">
        <f>IFERROR(VLOOKUP(B413,'DEKAT AIR'!$B$5:$I$1048576,8,0),"")</f>
        <v/>
      </c>
      <c r="AM413" s="22"/>
      <c r="AN413" s="17" cm="1">
        <f t="array" ref="AN413">MAX(IF(KETINGGIAN!$B$5:$B$1048576='Data Training 2022'!B413,KETINGGIAN!$H$5:$H$1048576))</f>
        <v>0</v>
      </c>
      <c r="AO413" s="22" t="str">
        <f>IFERROR(VLOOKUP(B413,KETINGGIAN!$B$5:$I$1048576,8,0),"")</f>
        <v/>
      </c>
      <c r="AP413" s="22"/>
      <c r="AQ413" s="22"/>
      <c r="AR413" s="22"/>
      <c r="AS413" s="22"/>
      <c r="AT413" s="17" cm="1">
        <f t="array" ref="AT413">MAX(IF(TOOLSKEEPER!$B$5:$B$1048576='Data Training 2022'!B413,TOOLSKEEPER!$H$5:$H$1048576))</f>
        <v>0</v>
      </c>
      <c r="AU413" s="22" t="str">
        <f>IFERROR(VLOOKUP(B413,TOOLSKEEPER!$B$5:$I$1048576,8,0),"")</f>
        <v/>
      </c>
    </row>
    <row r="414" spans="1:47">
      <c r="A414" s="22">
        <f t="shared" si="34"/>
        <v>409</v>
      </c>
      <c r="B414" s="21" t="str">
        <f t="shared" si="35"/>
        <v>00107614</v>
      </c>
      <c r="C414" s="21" t="s">
        <v>4151</v>
      </c>
      <c r="D414" s="22"/>
      <c r="E414" s="22" t="s">
        <v>3582</v>
      </c>
      <c r="F414" s="22" t="s">
        <v>1255</v>
      </c>
      <c r="G414" s="22" t="s">
        <v>3996</v>
      </c>
      <c r="H414" s="22" t="s">
        <v>405</v>
      </c>
      <c r="I414" s="22" t="s">
        <v>4028</v>
      </c>
      <c r="J414" s="22"/>
      <c r="K414" s="21" t="s">
        <v>3993</v>
      </c>
      <c r="L414" s="21" t="s">
        <v>460</v>
      </c>
      <c r="M414" s="21" t="s">
        <v>3994</v>
      </c>
      <c r="N414" s="21" t="s">
        <v>3995</v>
      </c>
      <c r="O414" s="17">
        <f>IFERROR(VLOOKUP(B414,POP!$B$5:$I$1048576,7,0),"")</f>
        <v>39914</v>
      </c>
      <c r="P414" s="17" t="str">
        <f>IFERROR(VLOOKUP(B414,POM!$B$5:$I$1048576,7,0),"")</f>
        <v/>
      </c>
      <c r="Q414" s="10" t="str">
        <f>IFERROR(VLOOKUP(B414,POU!$B$5:$I$1048576,7,0),"")</f>
        <v/>
      </c>
      <c r="R414" s="21" t="str">
        <f t="shared" si="31"/>
        <v/>
      </c>
      <c r="S414" s="17" t="str">
        <f>IFERROR(VLOOKUP(B414,'PEMBEKALAN POP'!$B$5:$I$1048576,7,0),"")</f>
        <v/>
      </c>
      <c r="T414" s="22" t="str">
        <f>IFERROR(VLOOKUP(B414,'PEMBEKALAN POP'!$B$5:$I$1048576,8,0),"")</f>
        <v/>
      </c>
      <c r="U414" s="21" t="s">
        <v>3994</v>
      </c>
      <c r="V414" s="17" t="e" cm="1">
        <f t="array" ref="V414">MAX(IF(INDUKSI!$B$5:$B$1048576='Data Training 2022'!B414,INDUKSI!$H$5:$H$1048576))</f>
        <v>#N/A</v>
      </c>
      <c r="W414" s="22" t="str">
        <f>IFERROR(VLOOKUP(B414,INDUKSI!$B$5:$I$1048576,8,0),"")</f>
        <v>LULUS</v>
      </c>
      <c r="X414" s="21" t="s">
        <v>3994</v>
      </c>
      <c r="Y414" s="17" cm="1">
        <f t="array" ref="Y414">MAX(IF(REINDUKSI!$B$5:$B$1048576='Data Training 2022'!B414,REINDUKSI!$H$5:$H$1048576))</f>
        <v>0</v>
      </c>
      <c r="Z414" s="22" t="str">
        <f>IFERROR(VLOOKUP(B414,REINDUKSI!$B$5:$I$1048576,8,0),"")</f>
        <v/>
      </c>
      <c r="AA414" s="22" t="str">
        <f t="shared" si="32"/>
        <v/>
      </c>
      <c r="AB414" s="17" cm="1">
        <f t="array" ref="AB414">MAX(IF(BSA!$B$5:$B$1048576='Data Training 2022'!B414,BSA!$H$5:$H$1048576))</f>
        <v>0</v>
      </c>
      <c r="AC414" s="22" t="str">
        <f>IFERROR(VLOOKUP(B414,BSA!$B$5:$I$1048576,8,0),"")</f>
        <v/>
      </c>
      <c r="AD414" s="22" t="s">
        <v>3994</v>
      </c>
      <c r="AE414" s="22"/>
      <c r="AF414" s="22"/>
      <c r="AG414" s="22" t="str">
        <f t="shared" si="33"/>
        <v/>
      </c>
      <c r="AH414" s="17" cm="1">
        <f t="array" ref="AH414">MAX(IF(ISOLASI!$B$5:$B$1048576='Data Training 2022'!B414,ISOLASI!$H$5:$H$1048576))</f>
        <v>0</v>
      </c>
      <c r="AI414" s="22" t="str">
        <f>IFERROR(VLOOKUP(B414,ISOLASI!$B$5:$I$1048576,8,0),"")</f>
        <v/>
      </c>
      <c r="AJ414" s="22"/>
      <c r="AK414" s="17" cm="1">
        <f t="array" ref="AK414">MAX(IF('DEKAT AIR'!$B$5:$B$1048576='Data Training 2022'!B414,'DEKAT AIR'!$H$5:$H$1048576))</f>
        <v>0</v>
      </c>
      <c r="AL414" s="22" t="str">
        <f>IFERROR(VLOOKUP(B414,'DEKAT AIR'!$B$5:$I$1048576,8,0),"")</f>
        <v/>
      </c>
      <c r="AM414" s="22"/>
      <c r="AN414" s="17" cm="1">
        <f t="array" ref="AN414">MAX(IF(KETINGGIAN!$B$5:$B$1048576='Data Training 2022'!B414,KETINGGIAN!$H$5:$H$1048576))</f>
        <v>0</v>
      </c>
      <c r="AO414" s="22" t="str">
        <f>IFERROR(VLOOKUP(B414,KETINGGIAN!$B$5:$I$1048576,8,0),"")</f>
        <v/>
      </c>
      <c r="AP414" s="22"/>
      <c r="AQ414" s="22"/>
      <c r="AR414" s="22"/>
      <c r="AS414" s="22"/>
      <c r="AT414" s="17" cm="1">
        <f t="array" ref="AT414">MAX(IF(TOOLSKEEPER!$B$5:$B$1048576='Data Training 2022'!B414,TOOLSKEEPER!$H$5:$H$1048576))</f>
        <v>0</v>
      </c>
      <c r="AU414" s="22" t="str">
        <f>IFERROR(VLOOKUP(B414,TOOLSKEEPER!$B$5:$I$1048576,8,0),"")</f>
        <v/>
      </c>
    </row>
    <row r="415" spans="1:47">
      <c r="A415" s="22">
        <f t="shared" si="34"/>
        <v>410</v>
      </c>
      <c r="B415" s="21" t="str">
        <f t="shared" si="35"/>
        <v>00305040</v>
      </c>
      <c r="C415" s="21" t="s">
        <v>4152</v>
      </c>
      <c r="D415" s="22"/>
      <c r="E415" s="22" t="s">
        <v>1080</v>
      </c>
      <c r="F415" s="22" t="s">
        <v>1255</v>
      </c>
      <c r="G415" s="22" t="s">
        <v>3998</v>
      </c>
      <c r="H415" s="22" t="s">
        <v>405</v>
      </c>
      <c r="I415" s="22" t="s">
        <v>4024</v>
      </c>
      <c r="J415" s="22"/>
      <c r="K415" s="21" t="s">
        <v>3993</v>
      </c>
      <c r="L415" s="21" t="s">
        <v>460</v>
      </c>
      <c r="M415" s="21" t="s">
        <v>3994</v>
      </c>
      <c r="N415" s="21" t="s">
        <v>3995</v>
      </c>
      <c r="O415" s="17">
        <f>IFERROR(VLOOKUP(B415,POP!$B$5:$I$1048576,7,0),"")</f>
        <v>43556</v>
      </c>
      <c r="P415" s="17" t="str">
        <f>IFERROR(VLOOKUP(B415,POM!$B$5:$I$1048576,7,0),"")</f>
        <v/>
      </c>
      <c r="Q415" s="10" t="str">
        <f>IFERROR(VLOOKUP(B415,POU!$B$5:$I$1048576,7,0),"")</f>
        <v/>
      </c>
      <c r="R415" s="21" t="str">
        <f t="shared" si="31"/>
        <v/>
      </c>
      <c r="S415" s="17" t="str">
        <f>IFERROR(VLOOKUP(B415,'PEMBEKALAN POP'!$B$5:$I$1048576,7,0),"")</f>
        <v/>
      </c>
      <c r="T415" s="22" t="str">
        <f>IFERROR(VLOOKUP(B415,'PEMBEKALAN POP'!$B$5:$I$1048576,8,0),"")</f>
        <v/>
      </c>
      <c r="U415" s="21" t="s">
        <v>3994</v>
      </c>
      <c r="V415" s="17" t="e" cm="1">
        <f t="array" ref="V415">MAX(IF(INDUKSI!$B$5:$B$1048576='Data Training 2022'!B415,INDUKSI!$H$5:$H$1048576))</f>
        <v>#N/A</v>
      </c>
      <c r="W415" s="22" t="str">
        <f>IFERROR(VLOOKUP(B415,INDUKSI!$B$5:$I$1048576,8,0),"")</f>
        <v>LULUS</v>
      </c>
      <c r="X415" s="21" t="s">
        <v>3994</v>
      </c>
      <c r="Y415" s="17" cm="1">
        <f t="array" ref="Y415">MAX(IF(REINDUKSI!$B$5:$B$1048576='Data Training 2022'!B415,REINDUKSI!$H$5:$H$1048576))</f>
        <v>44770</v>
      </c>
      <c r="Z415" s="22" t="str">
        <f>IFERROR(VLOOKUP(B415,REINDUKSI!$B$5:$I$1048576,8,0),"")</f>
        <v>LULUS</v>
      </c>
      <c r="AA415" s="22" t="str">
        <f t="shared" si="32"/>
        <v/>
      </c>
      <c r="AB415" s="17" cm="1">
        <f t="array" ref="AB415">MAX(IF(BSA!$B$5:$B$1048576='Data Training 2022'!B415,BSA!$H$5:$H$1048576))</f>
        <v>0</v>
      </c>
      <c r="AC415" s="22" t="str">
        <f>IFERROR(VLOOKUP(B415,BSA!$B$5:$I$1048576,8,0),"")</f>
        <v/>
      </c>
      <c r="AD415" s="22" t="s">
        <v>3994</v>
      </c>
      <c r="AE415" s="22"/>
      <c r="AF415" s="22"/>
      <c r="AG415" s="22" t="str">
        <f t="shared" si="33"/>
        <v/>
      </c>
      <c r="AH415" s="17" cm="1">
        <f t="array" ref="AH415">MAX(IF(ISOLASI!$B$5:$B$1048576='Data Training 2022'!B415,ISOLASI!$H$5:$H$1048576))</f>
        <v>0</v>
      </c>
      <c r="AI415" s="22" t="str">
        <f>IFERROR(VLOOKUP(B415,ISOLASI!$B$5:$I$1048576,8,0),"")</f>
        <v/>
      </c>
      <c r="AJ415" s="22"/>
      <c r="AK415" s="17" cm="1">
        <f t="array" ref="AK415">MAX(IF('DEKAT AIR'!$B$5:$B$1048576='Data Training 2022'!B415,'DEKAT AIR'!$H$5:$H$1048576))</f>
        <v>0</v>
      </c>
      <c r="AL415" s="22" t="str">
        <f>IFERROR(VLOOKUP(B415,'DEKAT AIR'!$B$5:$I$1048576,8,0),"")</f>
        <v/>
      </c>
      <c r="AM415" s="22"/>
      <c r="AN415" s="17" cm="1">
        <f t="array" ref="AN415">MAX(IF(KETINGGIAN!$B$5:$B$1048576='Data Training 2022'!B415,KETINGGIAN!$H$5:$H$1048576))</f>
        <v>0</v>
      </c>
      <c r="AO415" s="22" t="str">
        <f>IFERROR(VLOOKUP(B415,KETINGGIAN!$B$5:$I$1048576,8,0),"")</f>
        <v/>
      </c>
      <c r="AP415" s="22"/>
      <c r="AQ415" s="22"/>
      <c r="AR415" s="22"/>
      <c r="AS415" s="22"/>
      <c r="AT415" s="17" cm="1">
        <f t="array" ref="AT415">MAX(IF(TOOLSKEEPER!$B$5:$B$1048576='Data Training 2022'!B415,TOOLSKEEPER!$H$5:$H$1048576))</f>
        <v>0</v>
      </c>
      <c r="AU415" s="22" t="str">
        <f>IFERROR(VLOOKUP(B415,TOOLSKEEPER!$B$5:$I$1048576,8,0),"")</f>
        <v/>
      </c>
    </row>
    <row r="416" spans="1:47">
      <c r="A416" s="22">
        <f t="shared" si="34"/>
        <v>411</v>
      </c>
      <c r="B416" s="21" t="str">
        <f t="shared" si="35"/>
        <v>80002437</v>
      </c>
      <c r="C416" s="21" t="s">
        <v>2348</v>
      </c>
      <c r="D416" s="22"/>
      <c r="E416" s="22" t="s">
        <v>3629</v>
      </c>
      <c r="F416" s="22" t="s">
        <v>1255</v>
      </c>
      <c r="G416" s="22" t="s">
        <v>3998</v>
      </c>
      <c r="H416" s="22" t="s">
        <v>405</v>
      </c>
      <c r="I416" s="22" t="s">
        <v>4024</v>
      </c>
      <c r="J416" s="22"/>
      <c r="K416" s="21" t="s">
        <v>3993</v>
      </c>
      <c r="L416" s="21" t="s">
        <v>460</v>
      </c>
      <c r="M416" s="21" t="s">
        <v>3994</v>
      </c>
      <c r="N416" s="21" t="s">
        <v>3995</v>
      </c>
      <c r="O416" s="17">
        <f>IFERROR(VLOOKUP(B416,POP!$B$5:$I$1048576,7,0),"")</f>
        <v>43517</v>
      </c>
      <c r="P416" s="17" t="str">
        <f>IFERROR(VLOOKUP(B416,POM!$B$5:$I$1048576,7,0),"")</f>
        <v/>
      </c>
      <c r="Q416" s="10" t="str">
        <f>IFERROR(VLOOKUP(B416,POU!$B$5:$I$1048576,7,0),"")</f>
        <v/>
      </c>
      <c r="R416" s="21" t="str">
        <f t="shared" si="31"/>
        <v/>
      </c>
      <c r="S416" s="17" t="str">
        <f>IFERROR(VLOOKUP(B416,'PEMBEKALAN POP'!$B$5:$I$1048576,7,0),"")</f>
        <v/>
      </c>
      <c r="T416" s="22" t="str">
        <f>IFERROR(VLOOKUP(B416,'PEMBEKALAN POP'!$B$5:$I$1048576,8,0),"")</f>
        <v/>
      </c>
      <c r="U416" s="21" t="s">
        <v>3994</v>
      </c>
      <c r="V416" s="17" t="e" cm="1">
        <f t="array" ref="V416">MAX(IF(INDUKSI!$B$5:$B$1048576='Data Training 2022'!B416,INDUKSI!$H$5:$H$1048576))</f>
        <v>#N/A</v>
      </c>
      <c r="W416" s="22" t="str">
        <f>IFERROR(VLOOKUP(B416,INDUKSI!$B$5:$I$1048576,8,0),"")</f>
        <v>LULUS</v>
      </c>
      <c r="X416" s="21" t="s">
        <v>3994</v>
      </c>
      <c r="Y416" s="17" cm="1">
        <f t="array" ref="Y416">MAX(IF(REINDUKSI!$B$5:$B$1048576='Data Training 2022'!B416,REINDUKSI!$H$5:$H$1048576))</f>
        <v>44758</v>
      </c>
      <c r="Z416" s="22" t="str">
        <f>IFERROR(VLOOKUP(B416,REINDUKSI!$B$5:$I$1048576,8,0),"")</f>
        <v>LULUS</v>
      </c>
      <c r="AA416" s="22" t="str">
        <f t="shared" si="32"/>
        <v/>
      </c>
      <c r="AB416" s="17" cm="1">
        <f t="array" ref="AB416">MAX(IF(BSA!$B$5:$B$1048576='Data Training 2022'!B416,BSA!$H$5:$H$1048576))</f>
        <v>0</v>
      </c>
      <c r="AC416" s="22" t="str">
        <f>IFERROR(VLOOKUP(B416,BSA!$B$5:$I$1048576,8,0),"")</f>
        <v/>
      </c>
      <c r="AD416" s="22" t="s">
        <v>3994</v>
      </c>
      <c r="AE416" s="22"/>
      <c r="AF416" s="22"/>
      <c r="AG416" s="22" t="str">
        <f t="shared" si="33"/>
        <v/>
      </c>
      <c r="AH416" s="17" cm="1">
        <f t="array" ref="AH416">MAX(IF(ISOLASI!$B$5:$B$1048576='Data Training 2022'!B416,ISOLASI!$H$5:$H$1048576))</f>
        <v>0</v>
      </c>
      <c r="AI416" s="22" t="str">
        <f>IFERROR(VLOOKUP(B416,ISOLASI!$B$5:$I$1048576,8,0),"")</f>
        <v/>
      </c>
      <c r="AJ416" s="22"/>
      <c r="AK416" s="17" cm="1">
        <f t="array" ref="AK416">MAX(IF('DEKAT AIR'!$B$5:$B$1048576='Data Training 2022'!B416,'DEKAT AIR'!$H$5:$H$1048576))</f>
        <v>0</v>
      </c>
      <c r="AL416" s="22" t="str">
        <f>IFERROR(VLOOKUP(B416,'DEKAT AIR'!$B$5:$I$1048576,8,0),"")</f>
        <v/>
      </c>
      <c r="AM416" s="22"/>
      <c r="AN416" s="17" cm="1">
        <f t="array" ref="AN416">MAX(IF(KETINGGIAN!$B$5:$B$1048576='Data Training 2022'!B416,KETINGGIAN!$H$5:$H$1048576))</f>
        <v>0</v>
      </c>
      <c r="AO416" s="22" t="str">
        <f>IFERROR(VLOOKUP(B416,KETINGGIAN!$B$5:$I$1048576,8,0),"")</f>
        <v/>
      </c>
      <c r="AP416" s="22"/>
      <c r="AQ416" s="22"/>
      <c r="AR416" s="22"/>
      <c r="AS416" s="22"/>
      <c r="AT416" s="17" cm="1">
        <f t="array" ref="AT416">MAX(IF(TOOLSKEEPER!$B$5:$B$1048576='Data Training 2022'!B416,TOOLSKEEPER!$H$5:$H$1048576))</f>
        <v>0</v>
      </c>
      <c r="AU416" s="22" t="str">
        <f>IFERROR(VLOOKUP(B416,TOOLSKEEPER!$B$5:$I$1048576,8,0),"")</f>
        <v/>
      </c>
    </row>
    <row r="417" spans="1:47">
      <c r="A417" s="22">
        <f t="shared" si="34"/>
        <v>412</v>
      </c>
      <c r="B417" s="21" t="str">
        <f t="shared" si="35"/>
        <v>00112727</v>
      </c>
      <c r="C417" s="21" t="s">
        <v>4153</v>
      </c>
      <c r="D417" s="22"/>
      <c r="E417" s="22" t="s">
        <v>1331</v>
      </c>
      <c r="F417" s="22" t="s">
        <v>1255</v>
      </c>
      <c r="G417" s="22" t="s">
        <v>3998</v>
      </c>
      <c r="H417" s="22" t="s">
        <v>405</v>
      </c>
      <c r="I417" s="22" t="s">
        <v>4024</v>
      </c>
      <c r="J417" s="22"/>
      <c r="K417" s="21" t="s">
        <v>3993</v>
      </c>
      <c r="L417" s="21" t="s">
        <v>460</v>
      </c>
      <c r="M417" s="21" t="s">
        <v>3994</v>
      </c>
      <c r="N417" s="21" t="s">
        <v>3995</v>
      </c>
      <c r="O417" s="17">
        <f>IFERROR(VLOOKUP(B417,POP!$B$5:$I$1048576,7,0),"")</f>
        <v>40820</v>
      </c>
      <c r="P417" s="17" t="str">
        <f>IFERROR(VLOOKUP(B417,POM!$B$5:$I$1048576,7,0),"")</f>
        <v/>
      </c>
      <c r="Q417" s="10" t="str">
        <f>IFERROR(VLOOKUP(B417,POU!$B$5:$I$1048576,7,0),"")</f>
        <v/>
      </c>
      <c r="R417" s="21" t="str">
        <f t="shared" si="31"/>
        <v/>
      </c>
      <c r="S417" s="17" t="str">
        <f>IFERROR(VLOOKUP(B417,'PEMBEKALAN POP'!$B$5:$I$1048576,7,0),"")</f>
        <v/>
      </c>
      <c r="T417" s="22" t="str">
        <f>IFERROR(VLOOKUP(B417,'PEMBEKALAN POP'!$B$5:$I$1048576,8,0),"")</f>
        <v/>
      </c>
      <c r="U417" s="21" t="s">
        <v>3994</v>
      </c>
      <c r="V417" s="17" t="e" cm="1">
        <f t="array" ref="V417">MAX(IF(INDUKSI!$B$5:$B$1048576='Data Training 2022'!B417,INDUKSI!$H$5:$H$1048576))</f>
        <v>#N/A</v>
      </c>
      <c r="W417" s="22" t="str">
        <f>IFERROR(VLOOKUP(B417,INDUKSI!$B$5:$I$1048576,8,0),"")</f>
        <v/>
      </c>
      <c r="X417" s="21" t="s">
        <v>3994</v>
      </c>
      <c r="Y417" s="17" cm="1">
        <f t="array" ref="Y417">MAX(IF(REINDUKSI!$B$5:$B$1048576='Data Training 2022'!B417,REINDUKSI!$H$5:$H$1048576))</f>
        <v>44779</v>
      </c>
      <c r="Z417" s="22" t="str">
        <f>IFERROR(VLOOKUP(B417,REINDUKSI!$B$5:$I$1048576,8,0),"")</f>
        <v>LULUS</v>
      </c>
      <c r="AA417" s="22" t="str">
        <f t="shared" si="32"/>
        <v/>
      </c>
      <c r="AB417" s="17" cm="1">
        <f t="array" ref="AB417">MAX(IF(BSA!$B$5:$B$1048576='Data Training 2022'!B417,BSA!$H$5:$H$1048576))</f>
        <v>0</v>
      </c>
      <c r="AC417" s="22" t="str">
        <f>IFERROR(VLOOKUP(B417,BSA!$B$5:$I$1048576,8,0),"")</f>
        <v/>
      </c>
      <c r="AD417" s="22" t="s">
        <v>3994</v>
      </c>
      <c r="AE417" s="22"/>
      <c r="AF417" s="22"/>
      <c r="AG417" s="22" t="str">
        <f t="shared" si="33"/>
        <v/>
      </c>
      <c r="AH417" s="17" cm="1">
        <f t="array" ref="AH417">MAX(IF(ISOLASI!$B$5:$B$1048576='Data Training 2022'!B417,ISOLASI!$H$5:$H$1048576))</f>
        <v>0</v>
      </c>
      <c r="AI417" s="22" t="str">
        <f>IFERROR(VLOOKUP(B417,ISOLASI!$B$5:$I$1048576,8,0),"")</f>
        <v/>
      </c>
      <c r="AJ417" s="22"/>
      <c r="AK417" s="17" cm="1">
        <f t="array" ref="AK417">MAX(IF('DEKAT AIR'!$B$5:$B$1048576='Data Training 2022'!B417,'DEKAT AIR'!$H$5:$H$1048576))</f>
        <v>0</v>
      </c>
      <c r="AL417" s="22" t="str">
        <f>IFERROR(VLOOKUP(B417,'DEKAT AIR'!$B$5:$I$1048576,8,0),"")</f>
        <v/>
      </c>
      <c r="AM417" s="22"/>
      <c r="AN417" s="17" cm="1">
        <f t="array" ref="AN417">MAX(IF(KETINGGIAN!$B$5:$B$1048576='Data Training 2022'!B417,KETINGGIAN!$H$5:$H$1048576))</f>
        <v>0</v>
      </c>
      <c r="AO417" s="22" t="str">
        <f>IFERROR(VLOOKUP(B417,KETINGGIAN!$B$5:$I$1048576,8,0),"")</f>
        <v/>
      </c>
      <c r="AP417" s="22"/>
      <c r="AQ417" s="22"/>
      <c r="AR417" s="22"/>
      <c r="AS417" s="22"/>
      <c r="AT417" s="17" cm="1">
        <f t="array" ref="AT417">MAX(IF(TOOLSKEEPER!$B$5:$B$1048576='Data Training 2022'!B417,TOOLSKEEPER!$H$5:$H$1048576))</f>
        <v>0</v>
      </c>
      <c r="AU417" s="22" t="str">
        <f>IFERROR(VLOOKUP(B417,TOOLSKEEPER!$B$5:$I$1048576,8,0),"")</f>
        <v/>
      </c>
    </row>
    <row r="418" spans="1:47">
      <c r="A418" s="22">
        <f t="shared" si="34"/>
        <v>413</v>
      </c>
      <c r="B418" s="21" t="str">
        <f t="shared" si="35"/>
        <v>00119189</v>
      </c>
      <c r="C418" s="21" t="s">
        <v>4154</v>
      </c>
      <c r="D418" s="22"/>
      <c r="E418" s="22" t="s">
        <v>3202</v>
      </c>
      <c r="F418" s="22" t="s">
        <v>1255</v>
      </c>
      <c r="G418" s="22" t="s">
        <v>3998</v>
      </c>
      <c r="H418" s="22" t="s">
        <v>405</v>
      </c>
      <c r="I418" s="22" t="s">
        <v>4024</v>
      </c>
      <c r="J418" s="22"/>
      <c r="K418" s="21" t="s">
        <v>3993</v>
      </c>
      <c r="L418" s="21" t="s">
        <v>460</v>
      </c>
      <c r="M418" s="21" t="s">
        <v>3994</v>
      </c>
      <c r="N418" s="21" t="s">
        <v>3995</v>
      </c>
      <c r="O418" s="17" t="str">
        <f>IFERROR(VLOOKUP(B418,POP!$B$5:$I$1048576,7,0),"")</f>
        <v/>
      </c>
      <c r="P418" s="17">
        <f>IFERROR(VLOOKUP(B418,POM!$B$5:$I$1048576,7,0),"")</f>
        <v>44265</v>
      </c>
      <c r="Q418" s="10" t="str">
        <f>IFERROR(VLOOKUP(B418,POU!$B$5:$I$1048576,7,0),"")</f>
        <v/>
      </c>
      <c r="R418" s="21" t="str">
        <f t="shared" si="31"/>
        <v/>
      </c>
      <c r="S418" s="17" t="str">
        <f>IFERROR(VLOOKUP(B418,'PEMBEKALAN POP'!$B$5:$I$1048576,7,0),"")</f>
        <v/>
      </c>
      <c r="T418" s="22" t="str">
        <f>IFERROR(VLOOKUP(B418,'PEMBEKALAN POP'!$B$5:$I$1048576,8,0),"")</f>
        <v/>
      </c>
      <c r="U418" s="21" t="s">
        <v>3994</v>
      </c>
      <c r="V418" s="17" t="e" cm="1">
        <f t="array" ref="V418">MAX(IF(INDUKSI!$B$5:$B$1048576='Data Training 2022'!B418,INDUKSI!$H$5:$H$1048576))</f>
        <v>#N/A</v>
      </c>
      <c r="W418" s="22" t="str">
        <f>IFERROR(VLOOKUP(B418,INDUKSI!$B$5:$I$1048576,8,0),"")</f>
        <v>LULUS</v>
      </c>
      <c r="X418" s="21" t="s">
        <v>3994</v>
      </c>
      <c r="Y418" s="17" cm="1">
        <f t="array" ref="Y418">MAX(IF(REINDUKSI!$B$5:$B$1048576='Data Training 2022'!B418,REINDUKSI!$H$5:$H$1048576))</f>
        <v>44524</v>
      </c>
      <c r="Z418" s="22" t="str">
        <f>IFERROR(VLOOKUP(B418,REINDUKSI!$B$5:$I$1048576,8,0),"")</f>
        <v>LULUS</v>
      </c>
      <c r="AA418" s="22" t="str">
        <f t="shared" si="32"/>
        <v/>
      </c>
      <c r="AB418" s="17" cm="1">
        <f t="array" ref="AB418">MAX(IF(BSA!$B$5:$B$1048576='Data Training 2022'!B418,BSA!$H$5:$H$1048576))</f>
        <v>0</v>
      </c>
      <c r="AC418" s="22" t="str">
        <f>IFERROR(VLOOKUP(B418,BSA!$B$5:$I$1048576,8,0),"")</f>
        <v/>
      </c>
      <c r="AD418" s="22" t="s">
        <v>3994</v>
      </c>
      <c r="AE418" s="22"/>
      <c r="AF418" s="22"/>
      <c r="AG418" s="22" t="str">
        <f t="shared" si="33"/>
        <v/>
      </c>
      <c r="AH418" s="17" cm="1">
        <f t="array" ref="AH418">MAX(IF(ISOLASI!$B$5:$B$1048576='Data Training 2022'!B418,ISOLASI!$H$5:$H$1048576))</f>
        <v>0</v>
      </c>
      <c r="AI418" s="22" t="str">
        <f>IFERROR(VLOOKUP(B418,ISOLASI!$B$5:$I$1048576,8,0),"")</f>
        <v/>
      </c>
      <c r="AJ418" s="22"/>
      <c r="AK418" s="17" cm="1">
        <f t="array" ref="AK418">MAX(IF('DEKAT AIR'!$B$5:$B$1048576='Data Training 2022'!B418,'DEKAT AIR'!$H$5:$H$1048576))</f>
        <v>0</v>
      </c>
      <c r="AL418" s="22" t="str">
        <f>IFERROR(VLOOKUP(B418,'DEKAT AIR'!$B$5:$I$1048576,8,0),"")</f>
        <v/>
      </c>
      <c r="AM418" s="22"/>
      <c r="AN418" s="17" cm="1">
        <f t="array" ref="AN418">MAX(IF(KETINGGIAN!$B$5:$B$1048576='Data Training 2022'!B418,KETINGGIAN!$H$5:$H$1048576))</f>
        <v>0</v>
      </c>
      <c r="AO418" s="22" t="str">
        <f>IFERROR(VLOOKUP(B418,KETINGGIAN!$B$5:$I$1048576,8,0),"")</f>
        <v/>
      </c>
      <c r="AP418" s="22"/>
      <c r="AQ418" s="22"/>
      <c r="AR418" s="22"/>
      <c r="AS418" s="22"/>
      <c r="AT418" s="17" cm="1">
        <f t="array" ref="AT418">MAX(IF(TOOLSKEEPER!$B$5:$B$1048576='Data Training 2022'!B418,TOOLSKEEPER!$H$5:$H$1048576))</f>
        <v>0</v>
      </c>
      <c r="AU418" s="22" t="str">
        <f>IFERROR(VLOOKUP(B418,TOOLSKEEPER!$B$5:$I$1048576,8,0),"")</f>
        <v/>
      </c>
    </row>
    <row r="419" spans="1:47">
      <c r="A419" s="22">
        <f t="shared" si="34"/>
        <v>414</v>
      </c>
      <c r="B419" s="21" t="str">
        <f t="shared" si="35"/>
        <v>80002256</v>
      </c>
      <c r="C419" s="21" t="s">
        <v>1368</v>
      </c>
      <c r="D419" s="22"/>
      <c r="E419" s="22" t="s">
        <v>2415</v>
      </c>
      <c r="F419" s="22" t="s">
        <v>1255</v>
      </c>
      <c r="G419" s="22" t="s">
        <v>3998</v>
      </c>
      <c r="H419" s="22" t="s">
        <v>405</v>
      </c>
      <c r="I419" s="22" t="s">
        <v>4028</v>
      </c>
      <c r="J419" s="22"/>
      <c r="K419" s="21" t="s">
        <v>3993</v>
      </c>
      <c r="L419" s="21" t="s">
        <v>460</v>
      </c>
      <c r="M419" s="21" t="s">
        <v>3994</v>
      </c>
      <c r="N419" s="21" t="s">
        <v>3995</v>
      </c>
      <c r="O419" s="17">
        <f>IFERROR(VLOOKUP(B419,POP!$B$5:$I$1048576,7,0),"")</f>
        <v>43465</v>
      </c>
      <c r="P419" s="17" t="str">
        <f>IFERROR(VLOOKUP(B419,POM!$B$5:$I$1048576,7,0),"")</f>
        <v/>
      </c>
      <c r="Q419" s="10" t="str">
        <f>IFERROR(VLOOKUP(B419,POU!$B$5:$I$1048576,7,0),"")</f>
        <v/>
      </c>
      <c r="R419" s="21" t="str">
        <f t="shared" si="31"/>
        <v/>
      </c>
      <c r="S419" s="17" t="str">
        <f>IFERROR(VLOOKUP(B419,'PEMBEKALAN POP'!$B$5:$I$1048576,7,0),"")</f>
        <v/>
      </c>
      <c r="T419" s="22" t="str">
        <f>IFERROR(VLOOKUP(B419,'PEMBEKALAN POP'!$B$5:$I$1048576,8,0),"")</f>
        <v/>
      </c>
      <c r="U419" s="21" t="s">
        <v>3994</v>
      </c>
      <c r="V419" s="17" t="e" cm="1">
        <f t="array" ref="V419">MAX(IF(INDUKSI!$B$5:$B$1048576='Data Training 2022'!B419,INDUKSI!$H$5:$H$1048576))</f>
        <v>#N/A</v>
      </c>
      <c r="W419" s="22" t="str">
        <f>IFERROR(VLOOKUP(B419,INDUKSI!$B$5:$I$1048576,8,0),"")</f>
        <v>LULUS</v>
      </c>
      <c r="X419" s="21" t="s">
        <v>3994</v>
      </c>
      <c r="Y419" s="17" cm="1">
        <f t="array" ref="Y419">MAX(IF(REINDUKSI!$B$5:$B$1048576='Data Training 2022'!B419,REINDUKSI!$H$5:$H$1048576))</f>
        <v>0</v>
      </c>
      <c r="Z419" s="22" t="str">
        <f>IFERROR(VLOOKUP(B419,REINDUKSI!$B$5:$I$1048576,8,0),"")</f>
        <v/>
      </c>
      <c r="AA419" s="22" t="str">
        <f t="shared" si="32"/>
        <v/>
      </c>
      <c r="AB419" s="17" cm="1">
        <f t="array" ref="AB419">MAX(IF(BSA!$B$5:$B$1048576='Data Training 2022'!B419,BSA!$H$5:$H$1048576))</f>
        <v>0</v>
      </c>
      <c r="AC419" s="22" t="str">
        <f>IFERROR(VLOOKUP(B419,BSA!$B$5:$I$1048576,8,0),"")</f>
        <v/>
      </c>
      <c r="AD419" s="22" t="s">
        <v>3994</v>
      </c>
      <c r="AE419" s="22"/>
      <c r="AF419" s="22"/>
      <c r="AG419" s="22" t="str">
        <f t="shared" si="33"/>
        <v/>
      </c>
      <c r="AH419" s="17" cm="1">
        <f t="array" ref="AH419">MAX(IF(ISOLASI!$B$5:$B$1048576='Data Training 2022'!B419,ISOLASI!$H$5:$H$1048576))</f>
        <v>0</v>
      </c>
      <c r="AI419" s="22" t="str">
        <f>IFERROR(VLOOKUP(B419,ISOLASI!$B$5:$I$1048576,8,0),"")</f>
        <v/>
      </c>
      <c r="AJ419" s="22"/>
      <c r="AK419" s="17" cm="1">
        <f t="array" ref="AK419">MAX(IF('DEKAT AIR'!$B$5:$B$1048576='Data Training 2022'!B419,'DEKAT AIR'!$H$5:$H$1048576))</f>
        <v>0</v>
      </c>
      <c r="AL419" s="22" t="str">
        <f>IFERROR(VLOOKUP(B419,'DEKAT AIR'!$B$5:$I$1048576,8,0),"")</f>
        <v/>
      </c>
      <c r="AM419" s="22"/>
      <c r="AN419" s="17" cm="1">
        <f t="array" ref="AN419">MAX(IF(KETINGGIAN!$B$5:$B$1048576='Data Training 2022'!B419,KETINGGIAN!$H$5:$H$1048576))</f>
        <v>0</v>
      </c>
      <c r="AO419" s="22" t="str">
        <f>IFERROR(VLOOKUP(B419,KETINGGIAN!$B$5:$I$1048576,8,0),"")</f>
        <v/>
      </c>
      <c r="AP419" s="22"/>
      <c r="AQ419" s="22"/>
      <c r="AR419" s="22"/>
      <c r="AS419" s="22"/>
      <c r="AT419" s="17" cm="1">
        <f t="array" ref="AT419">MAX(IF(TOOLSKEEPER!$B$5:$B$1048576='Data Training 2022'!B419,TOOLSKEEPER!$H$5:$H$1048576))</f>
        <v>0</v>
      </c>
      <c r="AU419" s="22" t="str">
        <f>IFERROR(VLOOKUP(B419,TOOLSKEEPER!$B$5:$I$1048576,8,0),"")</f>
        <v/>
      </c>
    </row>
    <row r="420" spans="1:47">
      <c r="A420" s="22">
        <f t="shared" si="34"/>
        <v>415</v>
      </c>
      <c r="B420" s="21" t="str">
        <f t="shared" si="35"/>
        <v>80002438</v>
      </c>
      <c r="C420" s="21" t="s">
        <v>3672</v>
      </c>
      <c r="D420" s="22"/>
      <c r="E420" s="22" t="s">
        <v>1973</v>
      </c>
      <c r="F420" s="22" t="s">
        <v>1255</v>
      </c>
      <c r="G420" s="22" t="s">
        <v>3998</v>
      </c>
      <c r="H420" s="22" t="s">
        <v>405</v>
      </c>
      <c r="I420" s="22" t="s">
        <v>4028</v>
      </c>
      <c r="J420" s="22"/>
      <c r="K420" s="21" t="s">
        <v>3993</v>
      </c>
      <c r="L420" s="21" t="s">
        <v>460</v>
      </c>
      <c r="M420" s="21" t="s">
        <v>3994</v>
      </c>
      <c r="N420" s="21" t="s">
        <v>3995</v>
      </c>
      <c r="O420" s="17">
        <f>IFERROR(VLOOKUP(B420,POP!$B$5:$I$1048576,7,0),"")</f>
        <v>44691</v>
      </c>
      <c r="P420" s="17" t="str">
        <f>IFERROR(VLOOKUP(B420,POM!$B$5:$I$1048576,7,0),"")</f>
        <v/>
      </c>
      <c r="Q420" s="10" t="str">
        <f>IFERROR(VLOOKUP(B420,POU!$B$5:$I$1048576,7,0),"")</f>
        <v/>
      </c>
      <c r="R420" s="21" t="str">
        <f t="shared" si="31"/>
        <v/>
      </c>
      <c r="S420" s="17" t="str">
        <f>IFERROR(VLOOKUP(B420,'PEMBEKALAN POP'!$B$5:$I$1048576,7,0),"")</f>
        <v/>
      </c>
      <c r="T420" s="22" t="str">
        <f>IFERROR(VLOOKUP(B420,'PEMBEKALAN POP'!$B$5:$I$1048576,8,0),"")</f>
        <v/>
      </c>
      <c r="U420" s="21" t="s">
        <v>3994</v>
      </c>
      <c r="V420" s="17" t="e" cm="1">
        <f t="array" ref="V420">MAX(IF(INDUKSI!$B$5:$B$1048576='Data Training 2022'!B420,INDUKSI!$H$5:$H$1048576))</f>
        <v>#N/A</v>
      </c>
      <c r="W420" s="22" t="str">
        <f>IFERROR(VLOOKUP(B420,INDUKSI!$B$5:$I$1048576,8,0),"")</f>
        <v>LULUS</v>
      </c>
      <c r="X420" s="21" t="s">
        <v>3994</v>
      </c>
      <c r="Y420" s="17" cm="1">
        <f t="array" ref="Y420">MAX(IF(REINDUKSI!$B$5:$B$1048576='Data Training 2022'!B420,REINDUKSI!$H$5:$H$1048576))</f>
        <v>0</v>
      </c>
      <c r="Z420" s="22" t="str">
        <f>IFERROR(VLOOKUP(B420,REINDUKSI!$B$5:$I$1048576,8,0),"")</f>
        <v/>
      </c>
      <c r="AA420" s="22" t="str">
        <f t="shared" si="32"/>
        <v/>
      </c>
      <c r="AB420" s="17" cm="1">
        <f t="array" ref="AB420">MAX(IF(BSA!$B$5:$B$1048576='Data Training 2022'!B420,BSA!$H$5:$H$1048576))</f>
        <v>0</v>
      </c>
      <c r="AC420" s="22" t="str">
        <f>IFERROR(VLOOKUP(B420,BSA!$B$5:$I$1048576,8,0),"")</f>
        <v/>
      </c>
      <c r="AD420" s="22" t="s">
        <v>3994</v>
      </c>
      <c r="AE420" s="22"/>
      <c r="AF420" s="22"/>
      <c r="AG420" s="22" t="str">
        <f t="shared" si="33"/>
        <v/>
      </c>
      <c r="AH420" s="17" cm="1">
        <f t="array" ref="AH420">MAX(IF(ISOLASI!$B$5:$B$1048576='Data Training 2022'!B420,ISOLASI!$H$5:$H$1048576))</f>
        <v>0</v>
      </c>
      <c r="AI420" s="22" t="str">
        <f>IFERROR(VLOOKUP(B420,ISOLASI!$B$5:$I$1048576,8,0),"")</f>
        <v/>
      </c>
      <c r="AJ420" s="22"/>
      <c r="AK420" s="17" cm="1">
        <f t="array" ref="AK420">MAX(IF('DEKAT AIR'!$B$5:$B$1048576='Data Training 2022'!B420,'DEKAT AIR'!$H$5:$H$1048576))</f>
        <v>0</v>
      </c>
      <c r="AL420" s="22" t="str">
        <f>IFERROR(VLOOKUP(B420,'DEKAT AIR'!$B$5:$I$1048576,8,0),"")</f>
        <v/>
      </c>
      <c r="AM420" s="22"/>
      <c r="AN420" s="17" cm="1">
        <f t="array" ref="AN420">MAX(IF(KETINGGIAN!$B$5:$B$1048576='Data Training 2022'!B420,KETINGGIAN!$H$5:$H$1048576))</f>
        <v>0</v>
      </c>
      <c r="AO420" s="22" t="str">
        <f>IFERROR(VLOOKUP(B420,KETINGGIAN!$B$5:$I$1048576,8,0),"")</f>
        <v/>
      </c>
      <c r="AP420" s="22"/>
      <c r="AQ420" s="22"/>
      <c r="AR420" s="22"/>
      <c r="AS420" s="22"/>
      <c r="AT420" s="17" cm="1">
        <f t="array" ref="AT420">MAX(IF(TOOLSKEEPER!$B$5:$B$1048576='Data Training 2022'!B420,TOOLSKEEPER!$H$5:$H$1048576))</f>
        <v>0</v>
      </c>
      <c r="AU420" s="22" t="str">
        <f>IFERROR(VLOOKUP(B420,TOOLSKEEPER!$B$5:$I$1048576,8,0),"")</f>
        <v/>
      </c>
    </row>
    <row r="421" spans="1:47">
      <c r="A421" s="22">
        <f t="shared" si="34"/>
        <v>416</v>
      </c>
      <c r="B421" s="21" t="str">
        <f t="shared" si="35"/>
        <v>00119143</v>
      </c>
      <c r="C421" s="21" t="s">
        <v>4155</v>
      </c>
      <c r="D421" s="22"/>
      <c r="E421" s="22" t="s">
        <v>3234</v>
      </c>
      <c r="F421" s="22" t="s">
        <v>1255</v>
      </c>
      <c r="G421" s="22" t="s">
        <v>3998</v>
      </c>
      <c r="H421" s="22" t="s">
        <v>405</v>
      </c>
      <c r="I421" s="22" t="s">
        <v>4028</v>
      </c>
      <c r="J421" s="22"/>
      <c r="K421" s="21" t="s">
        <v>3993</v>
      </c>
      <c r="L421" s="21" t="s">
        <v>460</v>
      </c>
      <c r="M421" s="21" t="s">
        <v>3994</v>
      </c>
      <c r="N421" s="21" t="s">
        <v>3995</v>
      </c>
      <c r="O421" s="17">
        <f>IFERROR(VLOOKUP(B421,POP!$B$5:$I$1048576,7,0),"")</f>
        <v>40298</v>
      </c>
      <c r="P421" s="17" t="str">
        <f>IFERROR(VLOOKUP(B421,POM!$B$5:$I$1048576,7,0),"")</f>
        <v/>
      </c>
      <c r="Q421" s="10" t="str">
        <f>IFERROR(VLOOKUP(B421,POU!$B$5:$I$1048576,7,0),"")</f>
        <v/>
      </c>
      <c r="R421" s="21" t="str">
        <f t="shared" si="31"/>
        <v/>
      </c>
      <c r="S421" s="17">
        <f>IFERROR(VLOOKUP(B421,'PEMBEKALAN POP'!$B$5:$I$1048576,7,0),"")</f>
        <v>44803</v>
      </c>
      <c r="T421" s="22" t="str">
        <f>IFERROR(VLOOKUP(B421,'PEMBEKALAN POP'!$B$5:$I$1048576,8,0),"")</f>
        <v>LULUS</v>
      </c>
      <c r="U421" s="21" t="s">
        <v>3994</v>
      </c>
      <c r="V421" s="17" t="e" cm="1">
        <f t="array" ref="V421">MAX(IF(INDUKSI!$B$5:$B$1048576='Data Training 2022'!B421,INDUKSI!$H$5:$H$1048576))</f>
        <v>#N/A</v>
      </c>
      <c r="W421" s="22" t="str">
        <f>IFERROR(VLOOKUP(B421,INDUKSI!$B$5:$I$1048576,8,0),"")</f>
        <v>LULUS</v>
      </c>
      <c r="X421" s="21" t="s">
        <v>3994</v>
      </c>
      <c r="Y421" s="17" cm="1">
        <f t="array" ref="Y421">MAX(IF(REINDUKSI!$B$5:$B$1048576='Data Training 2022'!B421,REINDUKSI!$H$5:$H$1048576))</f>
        <v>44749</v>
      </c>
      <c r="Z421" s="22" t="str">
        <f>IFERROR(VLOOKUP(B421,REINDUKSI!$B$5:$I$1048576,8,0),"")</f>
        <v>LULUS</v>
      </c>
      <c r="AA421" s="22" t="str">
        <f t="shared" si="32"/>
        <v/>
      </c>
      <c r="AB421" s="17" cm="1">
        <f t="array" ref="AB421">MAX(IF(BSA!$B$5:$B$1048576='Data Training 2022'!B421,BSA!$H$5:$H$1048576))</f>
        <v>0</v>
      </c>
      <c r="AC421" s="22" t="str">
        <f>IFERROR(VLOOKUP(B421,BSA!$B$5:$I$1048576,8,0),"")</f>
        <v/>
      </c>
      <c r="AD421" s="22" t="s">
        <v>3994</v>
      </c>
      <c r="AE421" s="22"/>
      <c r="AF421" s="22"/>
      <c r="AG421" s="22" t="str">
        <f t="shared" si="33"/>
        <v/>
      </c>
      <c r="AH421" s="17" cm="1">
        <f t="array" ref="AH421">MAX(IF(ISOLASI!$B$5:$B$1048576='Data Training 2022'!B421,ISOLASI!$H$5:$H$1048576))</f>
        <v>0</v>
      </c>
      <c r="AI421" s="22" t="str">
        <f>IFERROR(VLOOKUP(B421,ISOLASI!$B$5:$I$1048576,8,0),"")</f>
        <v/>
      </c>
      <c r="AJ421" s="22"/>
      <c r="AK421" s="17" cm="1">
        <f t="array" ref="AK421">MAX(IF('DEKAT AIR'!$B$5:$B$1048576='Data Training 2022'!B421,'DEKAT AIR'!$H$5:$H$1048576))</f>
        <v>0</v>
      </c>
      <c r="AL421" s="22" t="str">
        <f>IFERROR(VLOOKUP(B421,'DEKAT AIR'!$B$5:$I$1048576,8,0),"")</f>
        <v/>
      </c>
      <c r="AM421" s="22"/>
      <c r="AN421" s="17" cm="1">
        <f t="array" ref="AN421">MAX(IF(KETINGGIAN!$B$5:$B$1048576='Data Training 2022'!B421,KETINGGIAN!$H$5:$H$1048576))</f>
        <v>0</v>
      </c>
      <c r="AO421" s="22" t="str">
        <f>IFERROR(VLOOKUP(B421,KETINGGIAN!$B$5:$I$1048576,8,0),"")</f>
        <v/>
      </c>
      <c r="AP421" s="22"/>
      <c r="AQ421" s="22"/>
      <c r="AR421" s="22"/>
      <c r="AS421" s="22"/>
      <c r="AT421" s="17" cm="1">
        <f t="array" ref="AT421">MAX(IF(TOOLSKEEPER!$B$5:$B$1048576='Data Training 2022'!B421,TOOLSKEEPER!$H$5:$H$1048576))</f>
        <v>0</v>
      </c>
      <c r="AU421" s="22" t="str">
        <f>IFERROR(VLOOKUP(B421,TOOLSKEEPER!$B$5:$I$1048576,8,0),"")</f>
        <v/>
      </c>
    </row>
    <row r="422" spans="1:47">
      <c r="A422" s="22">
        <f t="shared" si="34"/>
        <v>417</v>
      </c>
      <c r="B422" s="21" t="str">
        <f t="shared" si="35"/>
        <v>80003866</v>
      </c>
      <c r="C422" s="21" t="s">
        <v>4156</v>
      </c>
      <c r="D422" s="22"/>
      <c r="E422" s="22" t="s">
        <v>1720</v>
      </c>
      <c r="F422" s="22" t="s">
        <v>1255</v>
      </c>
      <c r="G422" s="22" t="s">
        <v>3998</v>
      </c>
      <c r="H422" s="22" t="s">
        <v>405</v>
      </c>
      <c r="I422" s="22" t="s">
        <v>4028</v>
      </c>
      <c r="J422" s="22"/>
      <c r="K422" s="21" t="s">
        <v>3993</v>
      </c>
      <c r="L422" s="21" t="s">
        <v>460</v>
      </c>
      <c r="M422" s="21" t="s">
        <v>3994</v>
      </c>
      <c r="N422" s="21" t="s">
        <v>3995</v>
      </c>
      <c r="O422" s="17">
        <f>IFERROR(VLOOKUP(B422,POP!$B$5:$I$1048576,7,0),"")</f>
        <v>39660</v>
      </c>
      <c r="P422" s="17" t="str">
        <f>IFERROR(VLOOKUP(B422,POM!$B$5:$I$1048576,7,0),"")</f>
        <v/>
      </c>
      <c r="Q422" s="10" t="str">
        <f>IFERROR(VLOOKUP(B422,POU!$B$5:$I$1048576,7,0),"")</f>
        <v/>
      </c>
      <c r="R422" s="21" t="str">
        <f t="shared" si="31"/>
        <v/>
      </c>
      <c r="S422" s="17" t="str">
        <f>IFERROR(VLOOKUP(B422,'PEMBEKALAN POP'!$B$5:$I$1048576,7,0),"")</f>
        <v/>
      </c>
      <c r="T422" s="22" t="str">
        <f>IFERROR(VLOOKUP(B422,'PEMBEKALAN POP'!$B$5:$I$1048576,8,0),"")</f>
        <v/>
      </c>
      <c r="U422" s="21" t="s">
        <v>3994</v>
      </c>
      <c r="V422" s="17" t="e" cm="1">
        <f t="array" ref="V422">MAX(IF(INDUKSI!$B$5:$B$1048576='Data Training 2022'!B422,INDUKSI!$H$5:$H$1048576))</f>
        <v>#N/A</v>
      </c>
      <c r="W422" s="22" t="str">
        <f>IFERROR(VLOOKUP(B422,INDUKSI!$B$5:$I$1048576,8,0),"")</f>
        <v>LULUS</v>
      </c>
      <c r="X422" s="21" t="s">
        <v>3994</v>
      </c>
      <c r="Y422" s="17" cm="1">
        <f t="array" ref="Y422">MAX(IF(REINDUKSI!$B$5:$B$1048576='Data Training 2022'!B422,REINDUKSI!$H$5:$H$1048576))</f>
        <v>44772</v>
      </c>
      <c r="Z422" s="22" t="str">
        <f>IFERROR(VLOOKUP(B422,REINDUKSI!$B$5:$I$1048576,8,0),"")</f>
        <v>LULUS</v>
      </c>
      <c r="AA422" s="22" t="str">
        <f t="shared" si="32"/>
        <v/>
      </c>
      <c r="AB422" s="17" cm="1">
        <f t="array" ref="AB422">MAX(IF(BSA!$B$5:$B$1048576='Data Training 2022'!B422,BSA!$H$5:$H$1048576))</f>
        <v>0</v>
      </c>
      <c r="AC422" s="22" t="str">
        <f>IFERROR(VLOOKUP(B422,BSA!$B$5:$I$1048576,8,0),"")</f>
        <v/>
      </c>
      <c r="AD422" s="22" t="s">
        <v>3994</v>
      </c>
      <c r="AE422" s="22"/>
      <c r="AF422" s="22"/>
      <c r="AG422" s="22" t="str">
        <f t="shared" si="33"/>
        <v/>
      </c>
      <c r="AH422" s="17" cm="1">
        <f t="array" ref="AH422">MAX(IF(ISOLASI!$B$5:$B$1048576='Data Training 2022'!B422,ISOLASI!$H$5:$H$1048576))</f>
        <v>0</v>
      </c>
      <c r="AI422" s="22" t="str">
        <f>IFERROR(VLOOKUP(B422,ISOLASI!$B$5:$I$1048576,8,0),"")</f>
        <v/>
      </c>
      <c r="AJ422" s="22"/>
      <c r="AK422" s="17" cm="1">
        <f t="array" ref="AK422">MAX(IF('DEKAT AIR'!$B$5:$B$1048576='Data Training 2022'!B422,'DEKAT AIR'!$H$5:$H$1048576))</f>
        <v>0</v>
      </c>
      <c r="AL422" s="22" t="str">
        <f>IFERROR(VLOOKUP(B422,'DEKAT AIR'!$B$5:$I$1048576,8,0),"")</f>
        <v/>
      </c>
      <c r="AM422" s="22"/>
      <c r="AN422" s="17" cm="1">
        <f t="array" ref="AN422">MAX(IF(KETINGGIAN!$B$5:$B$1048576='Data Training 2022'!B422,KETINGGIAN!$H$5:$H$1048576))</f>
        <v>0</v>
      </c>
      <c r="AO422" s="22" t="str">
        <f>IFERROR(VLOOKUP(B422,KETINGGIAN!$B$5:$I$1048576,8,0),"")</f>
        <v/>
      </c>
      <c r="AP422" s="22"/>
      <c r="AQ422" s="22"/>
      <c r="AR422" s="22"/>
      <c r="AS422" s="22"/>
      <c r="AT422" s="17" cm="1">
        <f t="array" ref="AT422">MAX(IF(TOOLSKEEPER!$B$5:$B$1048576='Data Training 2022'!B422,TOOLSKEEPER!$H$5:$H$1048576))</f>
        <v>0</v>
      </c>
      <c r="AU422" s="22" t="str">
        <f>IFERROR(VLOOKUP(B422,TOOLSKEEPER!$B$5:$I$1048576,8,0),"")</f>
        <v/>
      </c>
    </row>
    <row r="423" spans="1:47">
      <c r="A423" s="22">
        <f t="shared" si="34"/>
        <v>418</v>
      </c>
      <c r="B423" s="21" t="str">
        <f t="shared" si="35"/>
        <v>80003080</v>
      </c>
      <c r="C423" s="20" t="s">
        <v>2887</v>
      </c>
      <c r="D423" s="22"/>
      <c r="E423" s="22" t="s">
        <v>2888</v>
      </c>
      <c r="F423" s="22" t="s">
        <v>1255</v>
      </c>
      <c r="G423" s="22" t="s">
        <v>1500</v>
      </c>
      <c r="H423" s="22" t="s">
        <v>405</v>
      </c>
      <c r="I423" s="22" t="s">
        <v>4028</v>
      </c>
      <c r="J423" s="22"/>
      <c r="K423" s="21" t="s">
        <v>3993</v>
      </c>
      <c r="L423" s="21" t="s">
        <v>460</v>
      </c>
      <c r="M423" s="21" t="s">
        <v>3994</v>
      </c>
      <c r="N423" s="21" t="s">
        <v>3995</v>
      </c>
      <c r="O423" s="17">
        <f>IFERROR(VLOOKUP(B423,POP!$B$5:$I$1048576,7,0),"")</f>
        <v>44554</v>
      </c>
      <c r="P423" s="17" t="str">
        <f>IFERROR(VLOOKUP(B423,POM!$B$5:$I$1048576,7,0),"")</f>
        <v/>
      </c>
      <c r="Q423" s="10" t="str">
        <f>IFERROR(VLOOKUP(B423,POU!$B$5:$I$1048576,7,0),"")</f>
        <v/>
      </c>
      <c r="R423" s="21" t="str">
        <f t="shared" si="31"/>
        <v/>
      </c>
      <c r="S423" s="17" t="str">
        <f>IFERROR(VLOOKUP(B423,'PEMBEKALAN POP'!$B$5:$I$1048576,7,0),"")</f>
        <v/>
      </c>
      <c r="T423" s="22" t="str">
        <f>IFERROR(VLOOKUP(B423,'PEMBEKALAN POP'!$B$5:$I$1048576,8,0),"")</f>
        <v/>
      </c>
      <c r="U423" s="21" t="s">
        <v>3994</v>
      </c>
      <c r="V423" s="17" t="e" cm="1">
        <f t="array" ref="V423">MAX(IF(INDUKSI!$B$5:$B$1048576='Data Training 2022'!B423,INDUKSI!$H$5:$H$1048576))</f>
        <v>#N/A</v>
      </c>
      <c r="W423" s="22" t="str">
        <f>IFERROR(VLOOKUP(B423,INDUKSI!$B$5:$I$1048576,8,0),"")</f>
        <v>LULUS</v>
      </c>
      <c r="X423" s="21" t="s">
        <v>3994</v>
      </c>
      <c r="Y423" s="17" cm="1">
        <f t="array" ref="Y423">MAX(IF(REINDUKSI!$B$5:$B$1048576='Data Training 2022'!B423,REINDUKSI!$H$5:$H$1048576))</f>
        <v>44719</v>
      </c>
      <c r="Z423" s="22" t="str">
        <f>IFERROR(VLOOKUP(B423,REINDUKSI!$B$5:$I$1048576,8,0),"")</f>
        <v>LULUS</v>
      </c>
      <c r="AA423" s="22" t="str">
        <f t="shared" si="32"/>
        <v/>
      </c>
      <c r="AB423" s="17" cm="1">
        <f t="array" ref="AB423">MAX(IF(BSA!$B$5:$B$1048576='Data Training 2022'!B423,BSA!$H$5:$H$1048576))</f>
        <v>0</v>
      </c>
      <c r="AC423" s="22" t="str">
        <f>IFERROR(VLOOKUP(B423,BSA!$B$5:$I$1048576,8,0),"")</f>
        <v/>
      </c>
      <c r="AD423" s="22" t="s">
        <v>3994</v>
      </c>
      <c r="AE423" s="22"/>
      <c r="AF423" s="22"/>
      <c r="AG423" s="22" t="str">
        <f t="shared" si="33"/>
        <v/>
      </c>
      <c r="AH423" s="17" cm="1">
        <f t="array" ref="AH423">MAX(IF(ISOLASI!$B$5:$B$1048576='Data Training 2022'!B423,ISOLASI!$H$5:$H$1048576))</f>
        <v>0</v>
      </c>
      <c r="AI423" s="22" t="str">
        <f>IFERROR(VLOOKUP(B423,ISOLASI!$B$5:$I$1048576,8,0),"")</f>
        <v/>
      </c>
      <c r="AJ423" s="22"/>
      <c r="AK423" s="17" cm="1">
        <f t="array" ref="AK423">MAX(IF('DEKAT AIR'!$B$5:$B$1048576='Data Training 2022'!B423,'DEKAT AIR'!$H$5:$H$1048576))</f>
        <v>0</v>
      </c>
      <c r="AL423" s="22" t="str">
        <f>IFERROR(VLOOKUP(B423,'DEKAT AIR'!$B$5:$I$1048576,8,0),"")</f>
        <v/>
      </c>
      <c r="AM423" s="22"/>
      <c r="AN423" s="17" cm="1">
        <f t="array" ref="AN423">MAX(IF(KETINGGIAN!$B$5:$B$1048576='Data Training 2022'!B423,KETINGGIAN!$H$5:$H$1048576))</f>
        <v>0</v>
      </c>
      <c r="AO423" s="22" t="str">
        <f>IFERROR(VLOOKUP(B423,KETINGGIAN!$B$5:$I$1048576,8,0),"")</f>
        <v/>
      </c>
      <c r="AP423" s="22"/>
      <c r="AQ423" s="22"/>
      <c r="AR423" s="22"/>
      <c r="AS423" s="22"/>
      <c r="AT423" s="17" cm="1">
        <f t="array" ref="AT423">MAX(IF(TOOLSKEEPER!$B$5:$B$1048576='Data Training 2022'!B423,TOOLSKEEPER!$H$5:$H$1048576))</f>
        <v>0</v>
      </c>
      <c r="AU423" s="22" t="str">
        <f>IFERROR(VLOOKUP(B423,TOOLSKEEPER!$B$5:$I$1048576,8,0),"")</f>
        <v/>
      </c>
    </row>
    <row r="424" spans="1:47">
      <c r="A424" s="22">
        <f t="shared" si="34"/>
        <v>419</v>
      </c>
      <c r="B424" s="21" t="str">
        <f t="shared" si="35"/>
        <v>80002583</v>
      </c>
      <c r="C424" s="21" t="s">
        <v>3146</v>
      </c>
      <c r="D424" s="22"/>
      <c r="E424" s="22" t="s">
        <v>3147</v>
      </c>
      <c r="F424" s="22" t="s">
        <v>1255</v>
      </c>
      <c r="G424" s="22" t="s">
        <v>1500</v>
      </c>
      <c r="H424" s="22" t="s">
        <v>405</v>
      </c>
      <c r="I424" s="22" t="s">
        <v>4028</v>
      </c>
      <c r="J424" s="22"/>
      <c r="K424" s="21" t="s">
        <v>3993</v>
      </c>
      <c r="L424" s="21" t="s">
        <v>460</v>
      </c>
      <c r="M424" s="21" t="s">
        <v>3994</v>
      </c>
      <c r="N424" s="21" t="s">
        <v>3995</v>
      </c>
      <c r="O424" s="17">
        <f>IFERROR(VLOOKUP(B424,POP!$B$5:$I$1048576,7,0),"")</f>
        <v>44104</v>
      </c>
      <c r="P424" s="17" t="str">
        <f>IFERROR(VLOOKUP(B424,POM!$B$5:$I$1048576,7,0),"")</f>
        <v/>
      </c>
      <c r="Q424" s="10" t="str">
        <f>IFERROR(VLOOKUP(B424,POU!$B$5:$I$1048576,7,0),"")</f>
        <v/>
      </c>
      <c r="R424" s="21" t="str">
        <f t="shared" si="31"/>
        <v/>
      </c>
      <c r="S424" s="17" t="str">
        <f>IFERROR(VLOOKUP(B424,'PEMBEKALAN POP'!$B$5:$I$1048576,7,0),"")</f>
        <v/>
      </c>
      <c r="T424" s="22" t="str">
        <f>IFERROR(VLOOKUP(B424,'PEMBEKALAN POP'!$B$5:$I$1048576,8,0),"")</f>
        <v/>
      </c>
      <c r="U424" s="21" t="s">
        <v>3994</v>
      </c>
      <c r="V424" s="17" t="e" cm="1">
        <f t="array" ref="V424">MAX(IF(INDUKSI!$B$5:$B$1048576='Data Training 2022'!B424,INDUKSI!$H$5:$H$1048576))</f>
        <v>#N/A</v>
      </c>
      <c r="W424" s="22" t="str">
        <f>IFERROR(VLOOKUP(B424,INDUKSI!$B$5:$I$1048576,8,0),"")</f>
        <v>LULUS</v>
      </c>
      <c r="X424" s="21" t="s">
        <v>3994</v>
      </c>
      <c r="Y424" s="17" cm="1">
        <f t="array" ref="Y424">MAX(IF(REINDUKSI!$B$5:$B$1048576='Data Training 2022'!B424,REINDUKSI!$H$5:$H$1048576))</f>
        <v>44754</v>
      </c>
      <c r="Z424" s="22" t="str">
        <f>IFERROR(VLOOKUP(B424,REINDUKSI!$B$5:$I$1048576,8,0),"")</f>
        <v>LULUS</v>
      </c>
      <c r="AA424" s="22" t="str">
        <f t="shared" si="32"/>
        <v/>
      </c>
      <c r="AB424" s="17" cm="1">
        <f t="array" ref="AB424">MAX(IF(BSA!$B$5:$B$1048576='Data Training 2022'!B424,BSA!$H$5:$H$1048576))</f>
        <v>0</v>
      </c>
      <c r="AC424" s="22" t="str">
        <f>IFERROR(VLOOKUP(B424,BSA!$B$5:$I$1048576,8,0),"")</f>
        <v/>
      </c>
      <c r="AD424" s="22" t="s">
        <v>3994</v>
      </c>
      <c r="AE424" s="22"/>
      <c r="AF424" s="22"/>
      <c r="AG424" s="22" t="str">
        <f t="shared" si="33"/>
        <v/>
      </c>
      <c r="AH424" s="17" cm="1">
        <f t="array" ref="AH424">MAX(IF(ISOLASI!$B$5:$B$1048576='Data Training 2022'!B424,ISOLASI!$H$5:$H$1048576))</f>
        <v>0</v>
      </c>
      <c r="AI424" s="22" t="str">
        <f>IFERROR(VLOOKUP(B424,ISOLASI!$B$5:$I$1048576,8,0),"")</f>
        <v/>
      </c>
      <c r="AJ424" s="22"/>
      <c r="AK424" s="17" cm="1">
        <f t="array" ref="AK424">MAX(IF('DEKAT AIR'!$B$5:$B$1048576='Data Training 2022'!B424,'DEKAT AIR'!$H$5:$H$1048576))</f>
        <v>0</v>
      </c>
      <c r="AL424" s="22" t="str">
        <f>IFERROR(VLOOKUP(B424,'DEKAT AIR'!$B$5:$I$1048576,8,0),"")</f>
        <v/>
      </c>
      <c r="AM424" s="22"/>
      <c r="AN424" s="17" cm="1">
        <f t="array" ref="AN424">MAX(IF(KETINGGIAN!$B$5:$B$1048576='Data Training 2022'!B424,KETINGGIAN!$H$5:$H$1048576))</f>
        <v>0</v>
      </c>
      <c r="AO424" s="22" t="str">
        <f>IFERROR(VLOOKUP(B424,KETINGGIAN!$B$5:$I$1048576,8,0),"")</f>
        <v/>
      </c>
      <c r="AP424" s="22"/>
      <c r="AQ424" s="22"/>
      <c r="AR424" s="22"/>
      <c r="AS424" s="22"/>
      <c r="AT424" s="17" cm="1">
        <f t="array" ref="AT424">MAX(IF(TOOLSKEEPER!$B$5:$B$1048576='Data Training 2022'!B424,TOOLSKEEPER!$H$5:$H$1048576))</f>
        <v>0</v>
      </c>
      <c r="AU424" s="22" t="str">
        <f>IFERROR(VLOOKUP(B424,TOOLSKEEPER!$B$5:$I$1048576,8,0),"")</f>
        <v/>
      </c>
    </row>
    <row r="425" spans="1:47">
      <c r="A425" s="22">
        <f t="shared" si="34"/>
        <v>420</v>
      </c>
      <c r="B425" s="21" t="str">
        <f t="shared" si="35"/>
        <v>80003066</v>
      </c>
      <c r="C425" s="21" t="s">
        <v>1898</v>
      </c>
      <c r="D425" s="22"/>
      <c r="E425" s="22" t="s">
        <v>1899</v>
      </c>
      <c r="F425" s="22" t="s">
        <v>1255</v>
      </c>
      <c r="G425" s="22" t="s">
        <v>1500</v>
      </c>
      <c r="H425" s="22" t="s">
        <v>405</v>
      </c>
      <c r="I425" s="22" t="s">
        <v>4028</v>
      </c>
      <c r="J425" s="22"/>
      <c r="K425" s="21" t="s">
        <v>3993</v>
      </c>
      <c r="L425" s="21" t="s">
        <v>460</v>
      </c>
      <c r="M425" s="21" t="s">
        <v>3994</v>
      </c>
      <c r="N425" s="21" t="s">
        <v>3995</v>
      </c>
      <c r="O425" s="17">
        <f>IFERROR(VLOOKUP(B425,POP!$B$5:$I$1048576,7,0),"")</f>
        <v>43020</v>
      </c>
      <c r="P425" s="17" t="str">
        <f>IFERROR(VLOOKUP(B425,POM!$B$5:$I$1048576,7,0),"")</f>
        <v/>
      </c>
      <c r="Q425" s="10" t="str">
        <f>IFERROR(VLOOKUP(B425,POU!$B$5:$I$1048576,7,0),"")</f>
        <v/>
      </c>
      <c r="R425" s="21" t="str">
        <f t="shared" si="31"/>
        <v/>
      </c>
      <c r="S425" s="17" t="str">
        <f>IFERROR(VLOOKUP(B425,'PEMBEKALAN POP'!$B$5:$I$1048576,7,0),"")</f>
        <v/>
      </c>
      <c r="T425" s="22" t="str">
        <f>IFERROR(VLOOKUP(B425,'PEMBEKALAN POP'!$B$5:$I$1048576,8,0),"")</f>
        <v/>
      </c>
      <c r="U425" s="21" t="s">
        <v>3994</v>
      </c>
      <c r="V425" s="17" t="e" cm="1">
        <f t="array" ref="V425">MAX(IF(INDUKSI!$B$5:$B$1048576='Data Training 2022'!B425,INDUKSI!$H$5:$H$1048576))</f>
        <v>#N/A</v>
      </c>
      <c r="W425" s="22" t="str">
        <f>IFERROR(VLOOKUP(B425,INDUKSI!$B$5:$I$1048576,8,0),"")</f>
        <v>LULUS</v>
      </c>
      <c r="X425" s="21" t="s">
        <v>3994</v>
      </c>
      <c r="Y425" s="17" cm="1">
        <f t="array" ref="Y425">MAX(IF(REINDUKSI!$B$5:$B$1048576='Data Training 2022'!B425,REINDUKSI!$H$5:$H$1048576))</f>
        <v>0</v>
      </c>
      <c r="Z425" s="22" t="str">
        <f>IFERROR(VLOOKUP(B425,REINDUKSI!$B$5:$I$1048576,8,0),"")</f>
        <v/>
      </c>
      <c r="AA425" s="22" t="str">
        <f t="shared" si="32"/>
        <v/>
      </c>
      <c r="AB425" s="17" cm="1">
        <f t="array" ref="AB425">MAX(IF(BSA!$B$5:$B$1048576='Data Training 2022'!B425,BSA!$H$5:$H$1048576))</f>
        <v>0</v>
      </c>
      <c r="AC425" s="22" t="str">
        <f>IFERROR(VLOOKUP(B425,BSA!$B$5:$I$1048576,8,0),"")</f>
        <v/>
      </c>
      <c r="AD425" s="22" t="s">
        <v>3994</v>
      </c>
      <c r="AE425" s="22"/>
      <c r="AF425" s="22"/>
      <c r="AG425" s="22" t="str">
        <f t="shared" si="33"/>
        <v/>
      </c>
      <c r="AH425" s="17" cm="1">
        <f t="array" ref="AH425">MAX(IF(ISOLASI!$B$5:$B$1048576='Data Training 2022'!B425,ISOLASI!$H$5:$H$1048576))</f>
        <v>0</v>
      </c>
      <c r="AI425" s="22" t="str">
        <f>IFERROR(VLOOKUP(B425,ISOLASI!$B$5:$I$1048576,8,0),"")</f>
        <v/>
      </c>
      <c r="AJ425" s="22"/>
      <c r="AK425" s="17" cm="1">
        <f t="array" ref="AK425">MAX(IF('DEKAT AIR'!$B$5:$B$1048576='Data Training 2022'!B425,'DEKAT AIR'!$H$5:$H$1048576))</f>
        <v>0</v>
      </c>
      <c r="AL425" s="22" t="str">
        <f>IFERROR(VLOOKUP(B425,'DEKAT AIR'!$B$5:$I$1048576,8,0),"")</f>
        <v/>
      </c>
      <c r="AM425" s="22"/>
      <c r="AN425" s="17" cm="1">
        <f t="array" ref="AN425">MAX(IF(KETINGGIAN!$B$5:$B$1048576='Data Training 2022'!B425,KETINGGIAN!$H$5:$H$1048576))</f>
        <v>0</v>
      </c>
      <c r="AO425" s="22" t="str">
        <f>IFERROR(VLOOKUP(B425,KETINGGIAN!$B$5:$I$1048576,8,0),"")</f>
        <v/>
      </c>
      <c r="AP425" s="22"/>
      <c r="AQ425" s="22"/>
      <c r="AR425" s="22"/>
      <c r="AS425" s="22"/>
      <c r="AT425" s="17" cm="1">
        <f t="array" ref="AT425">MAX(IF(TOOLSKEEPER!$B$5:$B$1048576='Data Training 2022'!B425,TOOLSKEEPER!$H$5:$H$1048576))</f>
        <v>0</v>
      </c>
      <c r="AU425" s="22" t="str">
        <f>IFERROR(VLOOKUP(B425,TOOLSKEEPER!$B$5:$I$1048576,8,0),"")</f>
        <v/>
      </c>
    </row>
    <row r="426" spans="1:47">
      <c r="A426" s="22">
        <f t="shared" si="34"/>
        <v>421</v>
      </c>
      <c r="B426" s="21" t="str">
        <f t="shared" si="35"/>
        <v>80002825</v>
      </c>
      <c r="C426" s="21" t="s">
        <v>2078</v>
      </c>
      <c r="D426" s="22"/>
      <c r="E426" s="22" t="s">
        <v>2077</v>
      </c>
      <c r="F426" s="22" t="s">
        <v>1255</v>
      </c>
      <c r="G426" s="22" t="s">
        <v>1500</v>
      </c>
      <c r="H426" s="22" t="s">
        <v>405</v>
      </c>
      <c r="I426" s="22" t="s">
        <v>4028</v>
      </c>
      <c r="J426" s="22"/>
      <c r="K426" s="21" t="s">
        <v>3993</v>
      </c>
      <c r="L426" s="21" t="s">
        <v>460</v>
      </c>
      <c r="M426" s="21" t="s">
        <v>3994</v>
      </c>
      <c r="N426" s="21" t="s">
        <v>3995</v>
      </c>
      <c r="O426" s="17">
        <f>IFERROR(VLOOKUP(B426,POP!$B$5:$I$1048576,7,0),"")</f>
        <v>44378</v>
      </c>
      <c r="P426" s="17" t="str">
        <f>IFERROR(VLOOKUP(B426,POM!$B$5:$I$1048576,7,0),"")</f>
        <v/>
      </c>
      <c r="Q426" s="10" t="str">
        <f>IFERROR(VLOOKUP(B426,POU!$B$5:$I$1048576,7,0),"")</f>
        <v/>
      </c>
      <c r="R426" s="21" t="str">
        <f t="shared" si="31"/>
        <v/>
      </c>
      <c r="S426" s="17" t="str">
        <f>IFERROR(VLOOKUP(B426,'PEMBEKALAN POP'!$B$5:$I$1048576,7,0),"")</f>
        <v/>
      </c>
      <c r="T426" s="22" t="str">
        <f>IFERROR(VLOOKUP(B426,'PEMBEKALAN POP'!$B$5:$I$1048576,8,0),"")</f>
        <v/>
      </c>
      <c r="U426" s="21" t="s">
        <v>3994</v>
      </c>
      <c r="V426" s="17" t="e" cm="1">
        <f t="array" ref="V426">MAX(IF(INDUKSI!$B$5:$B$1048576='Data Training 2022'!B426,INDUKSI!$H$5:$H$1048576))</f>
        <v>#N/A</v>
      </c>
      <c r="W426" s="22" t="str">
        <f>IFERROR(VLOOKUP(B426,INDUKSI!$B$5:$I$1048576,8,0),"")</f>
        <v>LULUS</v>
      </c>
      <c r="X426" s="21" t="s">
        <v>3994</v>
      </c>
      <c r="Y426" s="17" cm="1">
        <f t="array" ref="Y426">MAX(IF(REINDUKSI!$B$5:$B$1048576='Data Training 2022'!B426,REINDUKSI!$H$5:$H$1048576))</f>
        <v>44756</v>
      </c>
      <c r="Z426" s="22" t="str">
        <f>IFERROR(VLOOKUP(B426,REINDUKSI!$B$5:$I$1048576,8,0),"")</f>
        <v>LULUS</v>
      </c>
      <c r="AA426" s="22" t="str">
        <f t="shared" si="32"/>
        <v/>
      </c>
      <c r="AB426" s="17" cm="1">
        <f t="array" ref="AB426">MAX(IF(BSA!$B$5:$B$1048576='Data Training 2022'!B426,BSA!$H$5:$H$1048576))</f>
        <v>0</v>
      </c>
      <c r="AC426" s="22" t="str">
        <f>IFERROR(VLOOKUP(B426,BSA!$B$5:$I$1048576,8,0),"")</f>
        <v/>
      </c>
      <c r="AD426" s="22" t="s">
        <v>3994</v>
      </c>
      <c r="AE426" s="22"/>
      <c r="AF426" s="22"/>
      <c r="AG426" s="22" t="str">
        <f t="shared" si="33"/>
        <v/>
      </c>
      <c r="AH426" s="17" cm="1">
        <f t="array" ref="AH426">MAX(IF(ISOLASI!$B$5:$B$1048576='Data Training 2022'!B426,ISOLASI!$H$5:$H$1048576))</f>
        <v>0</v>
      </c>
      <c r="AI426" s="22" t="str">
        <f>IFERROR(VLOOKUP(B426,ISOLASI!$B$5:$I$1048576,8,0),"")</f>
        <v/>
      </c>
      <c r="AJ426" s="22"/>
      <c r="AK426" s="17" cm="1">
        <f t="array" ref="AK426">MAX(IF('DEKAT AIR'!$B$5:$B$1048576='Data Training 2022'!B426,'DEKAT AIR'!$H$5:$H$1048576))</f>
        <v>0</v>
      </c>
      <c r="AL426" s="22" t="str">
        <f>IFERROR(VLOOKUP(B426,'DEKAT AIR'!$B$5:$I$1048576,8,0),"")</f>
        <v/>
      </c>
      <c r="AM426" s="22"/>
      <c r="AN426" s="17" cm="1">
        <f t="array" ref="AN426">MAX(IF(KETINGGIAN!$B$5:$B$1048576='Data Training 2022'!B426,KETINGGIAN!$H$5:$H$1048576))</f>
        <v>0</v>
      </c>
      <c r="AO426" s="22" t="str">
        <f>IFERROR(VLOOKUP(B426,KETINGGIAN!$B$5:$I$1048576,8,0),"")</f>
        <v/>
      </c>
      <c r="AP426" s="22"/>
      <c r="AQ426" s="22"/>
      <c r="AR426" s="22"/>
      <c r="AS426" s="22"/>
      <c r="AT426" s="17" cm="1">
        <f t="array" ref="AT426">MAX(IF(TOOLSKEEPER!$B$5:$B$1048576='Data Training 2022'!B426,TOOLSKEEPER!$H$5:$H$1048576))</f>
        <v>0</v>
      </c>
      <c r="AU426" s="22" t="str">
        <f>IFERROR(VLOOKUP(B426,TOOLSKEEPER!$B$5:$I$1048576,8,0),"")</f>
        <v/>
      </c>
    </row>
    <row r="427" spans="1:47">
      <c r="A427" s="22">
        <f t="shared" si="34"/>
        <v>422</v>
      </c>
      <c r="B427" s="21" t="str">
        <f t="shared" si="35"/>
        <v>00119142</v>
      </c>
      <c r="C427" s="21" t="s">
        <v>4157</v>
      </c>
      <c r="D427" s="22"/>
      <c r="E427" s="22" t="s">
        <v>3226</v>
      </c>
      <c r="F427" s="22" t="s">
        <v>1255</v>
      </c>
      <c r="G427" s="22" t="s">
        <v>1500</v>
      </c>
      <c r="H427" s="22" t="s">
        <v>405</v>
      </c>
      <c r="I427" s="22" t="s">
        <v>4028</v>
      </c>
      <c r="J427" s="22"/>
      <c r="K427" s="21" t="s">
        <v>3993</v>
      </c>
      <c r="L427" s="21" t="s">
        <v>460</v>
      </c>
      <c r="M427" s="21" t="s">
        <v>3994</v>
      </c>
      <c r="N427" s="21" t="s">
        <v>3995</v>
      </c>
      <c r="O427" s="17">
        <f>IFERROR(VLOOKUP(B427,POP!$B$5:$I$1048576,7,0),"")</f>
        <v>38639</v>
      </c>
      <c r="P427" s="17" t="str">
        <f>IFERROR(VLOOKUP(B427,POM!$B$5:$I$1048576,7,0),"")</f>
        <v/>
      </c>
      <c r="Q427" s="10" t="str">
        <f>IFERROR(VLOOKUP(B427,POU!$B$5:$I$1048576,7,0),"")</f>
        <v/>
      </c>
      <c r="R427" s="21" t="str">
        <f t="shared" si="31"/>
        <v/>
      </c>
      <c r="S427" s="17" t="str">
        <f>IFERROR(VLOOKUP(B427,'PEMBEKALAN POP'!$B$5:$I$1048576,7,0),"")</f>
        <v/>
      </c>
      <c r="T427" s="22" t="str">
        <f>IFERROR(VLOOKUP(B427,'PEMBEKALAN POP'!$B$5:$I$1048576,8,0),"")</f>
        <v/>
      </c>
      <c r="U427" s="21" t="s">
        <v>3994</v>
      </c>
      <c r="V427" s="17" t="e" cm="1">
        <f t="array" ref="V427">MAX(IF(INDUKSI!$B$5:$B$1048576='Data Training 2022'!B427,INDUKSI!$H$5:$H$1048576))</f>
        <v>#N/A</v>
      </c>
      <c r="W427" s="22" t="str">
        <f>IFERROR(VLOOKUP(B427,INDUKSI!$B$5:$I$1048576,8,0),"")</f>
        <v>LULUS</v>
      </c>
      <c r="X427" s="21" t="s">
        <v>3994</v>
      </c>
      <c r="Y427" s="17" cm="1">
        <f t="array" ref="Y427">MAX(IF(REINDUKSI!$B$5:$B$1048576='Data Training 2022'!B427,REINDUKSI!$H$5:$H$1048576))</f>
        <v>44769</v>
      </c>
      <c r="Z427" s="22" t="str">
        <f>IFERROR(VLOOKUP(B427,REINDUKSI!$B$5:$I$1048576,8,0),"")</f>
        <v>LULUS</v>
      </c>
      <c r="AA427" s="22" t="str">
        <f t="shared" si="32"/>
        <v/>
      </c>
      <c r="AB427" s="17" cm="1">
        <f t="array" ref="AB427">MAX(IF(BSA!$B$5:$B$1048576='Data Training 2022'!B427,BSA!$H$5:$H$1048576))</f>
        <v>0</v>
      </c>
      <c r="AC427" s="22" t="str">
        <f>IFERROR(VLOOKUP(B427,BSA!$B$5:$I$1048576,8,0),"")</f>
        <v/>
      </c>
      <c r="AD427" s="22" t="s">
        <v>3994</v>
      </c>
      <c r="AE427" s="22"/>
      <c r="AF427" s="22"/>
      <c r="AG427" s="22" t="str">
        <f t="shared" si="33"/>
        <v/>
      </c>
      <c r="AH427" s="17" cm="1">
        <f t="array" ref="AH427">MAX(IF(ISOLASI!$B$5:$B$1048576='Data Training 2022'!B427,ISOLASI!$H$5:$H$1048576))</f>
        <v>0</v>
      </c>
      <c r="AI427" s="22" t="str">
        <f>IFERROR(VLOOKUP(B427,ISOLASI!$B$5:$I$1048576,8,0),"")</f>
        <v/>
      </c>
      <c r="AJ427" s="22"/>
      <c r="AK427" s="17" cm="1">
        <f t="array" ref="AK427">MAX(IF('DEKAT AIR'!$B$5:$B$1048576='Data Training 2022'!B427,'DEKAT AIR'!$H$5:$H$1048576))</f>
        <v>0</v>
      </c>
      <c r="AL427" s="22" t="str">
        <f>IFERROR(VLOOKUP(B427,'DEKAT AIR'!$B$5:$I$1048576,8,0),"")</f>
        <v/>
      </c>
      <c r="AM427" s="22"/>
      <c r="AN427" s="17" cm="1">
        <f t="array" ref="AN427">MAX(IF(KETINGGIAN!$B$5:$B$1048576='Data Training 2022'!B427,KETINGGIAN!$H$5:$H$1048576))</f>
        <v>0</v>
      </c>
      <c r="AO427" s="22" t="str">
        <f>IFERROR(VLOOKUP(B427,KETINGGIAN!$B$5:$I$1048576,8,0),"")</f>
        <v/>
      </c>
      <c r="AP427" s="22"/>
      <c r="AQ427" s="22"/>
      <c r="AR427" s="22"/>
      <c r="AS427" s="22"/>
      <c r="AT427" s="17" cm="1">
        <f t="array" ref="AT427">MAX(IF(TOOLSKEEPER!$B$5:$B$1048576='Data Training 2022'!B427,TOOLSKEEPER!$H$5:$H$1048576))</f>
        <v>0</v>
      </c>
      <c r="AU427" s="22" t="str">
        <f>IFERROR(VLOOKUP(B427,TOOLSKEEPER!$B$5:$I$1048576,8,0),"")</f>
        <v/>
      </c>
    </row>
    <row r="428" spans="1:47">
      <c r="A428" s="22">
        <f t="shared" si="34"/>
        <v>423</v>
      </c>
      <c r="B428" s="21" t="str">
        <f t="shared" si="35"/>
        <v>80002816</v>
      </c>
      <c r="C428" s="21" t="s">
        <v>1972</v>
      </c>
      <c r="D428" s="22"/>
      <c r="E428" s="22" t="s">
        <v>3754</v>
      </c>
      <c r="F428" s="22" t="s">
        <v>1255</v>
      </c>
      <c r="G428" s="22" t="s">
        <v>1500</v>
      </c>
      <c r="H428" s="22" t="s">
        <v>405</v>
      </c>
      <c r="I428" s="22" t="s">
        <v>4024</v>
      </c>
      <c r="J428" s="22"/>
      <c r="K428" s="21" t="s">
        <v>3993</v>
      </c>
      <c r="L428" s="21" t="s">
        <v>460</v>
      </c>
      <c r="M428" s="21" t="s">
        <v>3994</v>
      </c>
      <c r="N428" s="21" t="s">
        <v>3995</v>
      </c>
      <c r="O428" s="17">
        <f>IFERROR(VLOOKUP(B428,POP!$B$5:$I$1048576,7,0),"")</f>
        <v>43123</v>
      </c>
      <c r="P428" s="17" t="str">
        <f>IFERROR(VLOOKUP(B428,POM!$B$5:$I$1048576,7,0),"")</f>
        <v/>
      </c>
      <c r="Q428" s="10" t="str">
        <f>IFERROR(VLOOKUP(B428,POU!$B$5:$I$1048576,7,0),"")</f>
        <v/>
      </c>
      <c r="R428" s="21" t="str">
        <f t="shared" si="31"/>
        <v/>
      </c>
      <c r="S428" s="17" t="str">
        <f>IFERROR(VLOOKUP(B428,'PEMBEKALAN POP'!$B$5:$I$1048576,7,0),"")</f>
        <v/>
      </c>
      <c r="T428" s="22" t="str">
        <f>IFERROR(VLOOKUP(B428,'PEMBEKALAN POP'!$B$5:$I$1048576,8,0),"")</f>
        <v/>
      </c>
      <c r="U428" s="21" t="s">
        <v>3994</v>
      </c>
      <c r="V428" s="17" t="e" cm="1">
        <f t="array" ref="V428">MAX(IF(INDUKSI!$B$5:$B$1048576='Data Training 2022'!B428,INDUKSI!$H$5:$H$1048576))</f>
        <v>#N/A</v>
      </c>
      <c r="W428" s="22" t="str">
        <f>IFERROR(VLOOKUP(B428,INDUKSI!$B$5:$I$1048576,8,0),"")</f>
        <v>LULUS</v>
      </c>
      <c r="X428" s="21" t="s">
        <v>3994</v>
      </c>
      <c r="Y428" s="17" cm="1">
        <f t="array" ref="Y428">MAX(IF(REINDUKSI!$B$5:$B$1048576='Data Training 2022'!B428,REINDUKSI!$H$5:$H$1048576))</f>
        <v>0</v>
      </c>
      <c r="Z428" s="22" t="str">
        <f>IFERROR(VLOOKUP(B428,REINDUKSI!$B$5:$I$1048576,8,0),"")</f>
        <v/>
      </c>
      <c r="AA428" s="22" t="str">
        <f t="shared" si="32"/>
        <v/>
      </c>
      <c r="AB428" s="17" cm="1">
        <f t="array" ref="AB428">MAX(IF(BSA!$B$5:$B$1048576='Data Training 2022'!B428,BSA!$H$5:$H$1048576))</f>
        <v>0</v>
      </c>
      <c r="AC428" s="22" t="str">
        <f>IFERROR(VLOOKUP(B428,BSA!$B$5:$I$1048576,8,0),"")</f>
        <v/>
      </c>
      <c r="AD428" s="22" t="s">
        <v>3994</v>
      </c>
      <c r="AE428" s="22"/>
      <c r="AF428" s="22"/>
      <c r="AG428" s="22" t="str">
        <f t="shared" si="33"/>
        <v/>
      </c>
      <c r="AH428" s="17" cm="1">
        <f t="array" ref="AH428">MAX(IF(ISOLASI!$B$5:$B$1048576='Data Training 2022'!B428,ISOLASI!$H$5:$H$1048576))</f>
        <v>0</v>
      </c>
      <c r="AI428" s="22" t="str">
        <f>IFERROR(VLOOKUP(B428,ISOLASI!$B$5:$I$1048576,8,0),"")</f>
        <v/>
      </c>
      <c r="AJ428" s="22"/>
      <c r="AK428" s="17" cm="1">
        <f t="array" ref="AK428">MAX(IF('DEKAT AIR'!$B$5:$B$1048576='Data Training 2022'!B428,'DEKAT AIR'!$H$5:$H$1048576))</f>
        <v>0</v>
      </c>
      <c r="AL428" s="22" t="str">
        <f>IFERROR(VLOOKUP(B428,'DEKAT AIR'!$B$5:$I$1048576,8,0),"")</f>
        <v/>
      </c>
      <c r="AM428" s="22"/>
      <c r="AN428" s="17" cm="1">
        <f t="array" ref="AN428">MAX(IF(KETINGGIAN!$B$5:$B$1048576='Data Training 2022'!B428,KETINGGIAN!$H$5:$H$1048576))</f>
        <v>0</v>
      </c>
      <c r="AO428" s="22" t="str">
        <f>IFERROR(VLOOKUP(B428,KETINGGIAN!$B$5:$I$1048576,8,0),"")</f>
        <v/>
      </c>
      <c r="AP428" s="22"/>
      <c r="AQ428" s="22"/>
      <c r="AR428" s="22"/>
      <c r="AS428" s="22"/>
      <c r="AT428" s="17" cm="1">
        <f t="array" ref="AT428">MAX(IF(TOOLSKEEPER!$B$5:$B$1048576='Data Training 2022'!B428,TOOLSKEEPER!$H$5:$H$1048576))</f>
        <v>0</v>
      </c>
      <c r="AU428" s="22" t="str">
        <f>IFERROR(VLOOKUP(B428,TOOLSKEEPER!$B$5:$I$1048576,8,0),"")</f>
        <v/>
      </c>
    </row>
    <row r="429" spans="1:47">
      <c r="A429" s="22">
        <f t="shared" si="34"/>
        <v>424</v>
      </c>
      <c r="B429" s="21" t="str">
        <f t="shared" si="35"/>
        <v>00206408</v>
      </c>
      <c r="C429" s="21" t="s">
        <v>3233</v>
      </c>
      <c r="D429" s="22"/>
      <c r="E429" s="22" t="s">
        <v>3091</v>
      </c>
      <c r="F429" s="22" t="s">
        <v>1255</v>
      </c>
      <c r="G429" s="22" t="s">
        <v>1500</v>
      </c>
      <c r="H429" s="22" t="s">
        <v>405</v>
      </c>
      <c r="I429" s="22" t="s">
        <v>4024</v>
      </c>
      <c r="J429" s="22"/>
      <c r="K429" s="21" t="s">
        <v>3993</v>
      </c>
      <c r="L429" s="21" t="s">
        <v>460</v>
      </c>
      <c r="M429" s="21" t="s">
        <v>3994</v>
      </c>
      <c r="N429" s="21" t="s">
        <v>3995</v>
      </c>
      <c r="O429" s="17">
        <f>IFERROR(VLOOKUP(B429,POP!$B$5:$I$1048576,7,0),"")</f>
        <v>43311</v>
      </c>
      <c r="P429" s="17" t="str">
        <f>IFERROR(VLOOKUP(B429,POM!$B$5:$I$1048576,7,0),"")</f>
        <v/>
      </c>
      <c r="Q429" s="10" t="str">
        <f>IFERROR(VLOOKUP(B429,POU!$B$5:$I$1048576,7,0),"")</f>
        <v/>
      </c>
      <c r="R429" s="21" t="str">
        <f t="shared" si="31"/>
        <v/>
      </c>
      <c r="S429" s="17" t="str">
        <f>IFERROR(VLOOKUP(B429,'PEMBEKALAN POP'!$B$5:$I$1048576,7,0),"")</f>
        <v/>
      </c>
      <c r="T429" s="22" t="str">
        <f>IFERROR(VLOOKUP(B429,'PEMBEKALAN POP'!$B$5:$I$1048576,8,0),"")</f>
        <v/>
      </c>
      <c r="U429" s="21" t="s">
        <v>3994</v>
      </c>
      <c r="V429" s="17" t="e" cm="1">
        <f t="array" ref="V429">MAX(IF(INDUKSI!$B$5:$B$1048576='Data Training 2022'!B429,INDUKSI!$H$5:$H$1048576))</f>
        <v>#N/A</v>
      </c>
      <c r="W429" s="22" t="str">
        <f>IFERROR(VLOOKUP(B429,INDUKSI!$B$5:$I$1048576,8,0),"")</f>
        <v>LULUS</v>
      </c>
      <c r="X429" s="21" t="s">
        <v>3994</v>
      </c>
      <c r="Y429" s="17" cm="1">
        <f t="array" ref="Y429">MAX(IF(REINDUKSI!$B$5:$B$1048576='Data Training 2022'!B429,REINDUKSI!$H$5:$H$1048576))</f>
        <v>0</v>
      </c>
      <c r="Z429" s="22" t="str">
        <f>IFERROR(VLOOKUP(B429,REINDUKSI!$B$5:$I$1048576,8,0),"")</f>
        <v/>
      </c>
      <c r="AA429" s="22" t="str">
        <f t="shared" si="32"/>
        <v/>
      </c>
      <c r="AB429" s="17" cm="1">
        <f t="array" ref="AB429">MAX(IF(BSA!$B$5:$B$1048576='Data Training 2022'!B429,BSA!$H$5:$H$1048576))</f>
        <v>0</v>
      </c>
      <c r="AC429" s="22" t="str">
        <f>IFERROR(VLOOKUP(B429,BSA!$B$5:$I$1048576,8,0),"")</f>
        <v/>
      </c>
      <c r="AD429" s="22" t="s">
        <v>3994</v>
      </c>
      <c r="AE429" s="22"/>
      <c r="AF429" s="22"/>
      <c r="AG429" s="22" t="str">
        <f t="shared" si="33"/>
        <v/>
      </c>
      <c r="AH429" s="17" cm="1">
        <f t="array" ref="AH429">MAX(IF(ISOLASI!$B$5:$B$1048576='Data Training 2022'!B429,ISOLASI!$H$5:$H$1048576))</f>
        <v>0</v>
      </c>
      <c r="AI429" s="22" t="str">
        <f>IFERROR(VLOOKUP(B429,ISOLASI!$B$5:$I$1048576,8,0),"")</f>
        <v/>
      </c>
      <c r="AJ429" s="22"/>
      <c r="AK429" s="17" cm="1">
        <f t="array" ref="AK429">MAX(IF('DEKAT AIR'!$B$5:$B$1048576='Data Training 2022'!B429,'DEKAT AIR'!$H$5:$H$1048576))</f>
        <v>0</v>
      </c>
      <c r="AL429" s="22" t="str">
        <f>IFERROR(VLOOKUP(B429,'DEKAT AIR'!$B$5:$I$1048576,8,0),"")</f>
        <v/>
      </c>
      <c r="AM429" s="22"/>
      <c r="AN429" s="17" cm="1">
        <f t="array" ref="AN429">MAX(IF(KETINGGIAN!$B$5:$B$1048576='Data Training 2022'!B429,KETINGGIAN!$H$5:$H$1048576))</f>
        <v>0</v>
      </c>
      <c r="AO429" s="22" t="str">
        <f>IFERROR(VLOOKUP(B429,KETINGGIAN!$B$5:$I$1048576,8,0),"")</f>
        <v/>
      </c>
      <c r="AP429" s="22"/>
      <c r="AQ429" s="22"/>
      <c r="AR429" s="22"/>
      <c r="AS429" s="22"/>
      <c r="AT429" s="17" cm="1">
        <f t="array" ref="AT429">MAX(IF(TOOLSKEEPER!$B$5:$B$1048576='Data Training 2022'!B429,TOOLSKEEPER!$H$5:$H$1048576))</f>
        <v>0</v>
      </c>
      <c r="AU429" s="22" t="str">
        <f>IFERROR(VLOOKUP(B429,TOOLSKEEPER!$B$5:$I$1048576,8,0),"")</f>
        <v/>
      </c>
    </row>
    <row r="430" spans="1:47">
      <c r="A430" s="22">
        <f t="shared" si="34"/>
        <v>425</v>
      </c>
      <c r="B430" s="21" t="str">
        <f t="shared" si="35"/>
        <v>80002071</v>
      </c>
      <c r="C430" s="21" t="s">
        <v>1886</v>
      </c>
      <c r="D430" s="22"/>
      <c r="E430" s="22" t="s">
        <v>1887</v>
      </c>
      <c r="F430" s="22" t="s">
        <v>1255</v>
      </c>
      <c r="G430" s="22" t="s">
        <v>1500</v>
      </c>
      <c r="H430" s="22" t="s">
        <v>405</v>
      </c>
      <c r="I430" s="22" t="s">
        <v>4024</v>
      </c>
      <c r="J430" s="22"/>
      <c r="K430" s="21" t="s">
        <v>3993</v>
      </c>
      <c r="L430" s="21" t="s">
        <v>460</v>
      </c>
      <c r="M430" s="21" t="s">
        <v>3994</v>
      </c>
      <c r="N430" s="21" t="s">
        <v>3995</v>
      </c>
      <c r="O430" s="17">
        <f>IFERROR(VLOOKUP(B430,POP!$B$5:$I$1048576,7,0),"")</f>
        <v>44145</v>
      </c>
      <c r="P430" s="17" t="str">
        <f>IFERROR(VLOOKUP(B430,POM!$B$5:$I$1048576,7,0),"")</f>
        <v/>
      </c>
      <c r="Q430" s="10" t="str">
        <f>IFERROR(VLOOKUP(B430,POU!$B$5:$I$1048576,7,0),"")</f>
        <v/>
      </c>
      <c r="R430" s="21" t="str">
        <f t="shared" si="31"/>
        <v/>
      </c>
      <c r="S430" s="17" t="str">
        <f>IFERROR(VLOOKUP(B430,'PEMBEKALAN POP'!$B$5:$I$1048576,7,0),"")</f>
        <v/>
      </c>
      <c r="T430" s="22" t="str">
        <f>IFERROR(VLOOKUP(B430,'PEMBEKALAN POP'!$B$5:$I$1048576,8,0),"")</f>
        <v/>
      </c>
      <c r="U430" s="21" t="s">
        <v>3994</v>
      </c>
      <c r="V430" s="17" t="e" cm="1">
        <f t="array" ref="V430">MAX(IF(INDUKSI!$B$5:$B$1048576='Data Training 2022'!B430,INDUKSI!$H$5:$H$1048576))</f>
        <v>#N/A</v>
      </c>
      <c r="W430" s="22" t="str">
        <f>IFERROR(VLOOKUP(B430,INDUKSI!$B$5:$I$1048576,8,0),"")</f>
        <v>LULUS</v>
      </c>
      <c r="X430" s="21" t="s">
        <v>3994</v>
      </c>
      <c r="Y430" s="17" cm="1">
        <f t="array" ref="Y430">MAX(IF(REINDUKSI!$B$5:$B$1048576='Data Training 2022'!B430,REINDUKSI!$H$5:$H$1048576))</f>
        <v>44758</v>
      </c>
      <c r="Z430" s="22" t="str">
        <f>IFERROR(VLOOKUP(B430,REINDUKSI!$B$5:$I$1048576,8,0),"")</f>
        <v>LULUS</v>
      </c>
      <c r="AA430" s="22" t="str">
        <f t="shared" si="32"/>
        <v/>
      </c>
      <c r="AB430" s="17" cm="1">
        <f t="array" ref="AB430">MAX(IF(BSA!$B$5:$B$1048576='Data Training 2022'!B430,BSA!$H$5:$H$1048576))</f>
        <v>0</v>
      </c>
      <c r="AC430" s="22" t="str">
        <f>IFERROR(VLOOKUP(B430,BSA!$B$5:$I$1048576,8,0),"")</f>
        <v/>
      </c>
      <c r="AD430" s="22" t="s">
        <v>3994</v>
      </c>
      <c r="AE430" s="22"/>
      <c r="AF430" s="22"/>
      <c r="AG430" s="22" t="str">
        <f t="shared" si="33"/>
        <v/>
      </c>
      <c r="AH430" s="17" cm="1">
        <f t="array" ref="AH430">MAX(IF(ISOLASI!$B$5:$B$1048576='Data Training 2022'!B430,ISOLASI!$H$5:$H$1048576))</f>
        <v>0</v>
      </c>
      <c r="AI430" s="22" t="str">
        <f>IFERROR(VLOOKUP(B430,ISOLASI!$B$5:$I$1048576,8,0),"")</f>
        <v/>
      </c>
      <c r="AJ430" s="22"/>
      <c r="AK430" s="17" cm="1">
        <f t="array" ref="AK430">MAX(IF('DEKAT AIR'!$B$5:$B$1048576='Data Training 2022'!B430,'DEKAT AIR'!$H$5:$H$1048576))</f>
        <v>0</v>
      </c>
      <c r="AL430" s="22" t="str">
        <f>IFERROR(VLOOKUP(B430,'DEKAT AIR'!$B$5:$I$1048576,8,0),"")</f>
        <v/>
      </c>
      <c r="AM430" s="22"/>
      <c r="AN430" s="17" cm="1">
        <f t="array" ref="AN430">MAX(IF(KETINGGIAN!$B$5:$B$1048576='Data Training 2022'!B430,KETINGGIAN!$H$5:$H$1048576))</f>
        <v>0</v>
      </c>
      <c r="AO430" s="22" t="str">
        <f>IFERROR(VLOOKUP(B430,KETINGGIAN!$B$5:$I$1048576,8,0),"")</f>
        <v/>
      </c>
      <c r="AP430" s="22"/>
      <c r="AQ430" s="22"/>
      <c r="AR430" s="22"/>
      <c r="AS430" s="22"/>
      <c r="AT430" s="17" cm="1">
        <f t="array" ref="AT430">MAX(IF(TOOLSKEEPER!$B$5:$B$1048576='Data Training 2022'!B430,TOOLSKEEPER!$H$5:$H$1048576))</f>
        <v>0</v>
      </c>
      <c r="AU430" s="22" t="str">
        <f>IFERROR(VLOOKUP(B430,TOOLSKEEPER!$B$5:$I$1048576,8,0),"")</f>
        <v/>
      </c>
    </row>
    <row r="431" spans="1:47">
      <c r="A431" s="22">
        <f t="shared" si="34"/>
        <v>426</v>
      </c>
      <c r="B431" s="21" t="str">
        <f t="shared" si="35"/>
        <v>80002164</v>
      </c>
      <c r="C431" s="21" t="s">
        <v>2021</v>
      </c>
      <c r="D431" s="22"/>
      <c r="E431" s="22" t="s">
        <v>4158</v>
      </c>
      <c r="F431" s="22" t="s">
        <v>1255</v>
      </c>
      <c r="G431" s="22" t="s">
        <v>1500</v>
      </c>
      <c r="H431" s="22" t="s">
        <v>405</v>
      </c>
      <c r="I431" s="22" t="s">
        <v>4024</v>
      </c>
      <c r="J431" s="22"/>
      <c r="K431" s="21" t="s">
        <v>3993</v>
      </c>
      <c r="L431" s="21" t="s">
        <v>460</v>
      </c>
      <c r="M431" s="21" t="s">
        <v>3994</v>
      </c>
      <c r="N431" s="21"/>
      <c r="O431" s="17" t="str">
        <f>IFERROR(VLOOKUP(B431,POP!$B$5:$I$1048576,7,0),"")</f>
        <v/>
      </c>
      <c r="P431" s="17" t="str">
        <f>IFERROR(VLOOKUP(B431,POM!$B$5:$I$1048576,7,0),"")</f>
        <v/>
      </c>
      <c r="Q431" s="10" t="str">
        <f>IFERROR(VLOOKUP(B431,POU!$B$5:$I$1048576,7,0),"")</f>
        <v/>
      </c>
      <c r="R431" s="21" t="str">
        <f t="shared" si="31"/>
        <v>TARGET</v>
      </c>
      <c r="S431" s="17">
        <f>IFERROR(VLOOKUP(B431,'PEMBEKALAN POP'!$B$5:$I$1048576,7,0),"")</f>
        <v>44566</v>
      </c>
      <c r="T431" s="22" t="str">
        <f>IFERROR(VLOOKUP(B431,'PEMBEKALAN POP'!$B$5:$I$1048576,8,0),"")</f>
        <v>LULUS</v>
      </c>
      <c r="U431" s="21" t="s">
        <v>3994</v>
      </c>
      <c r="V431" s="17" t="e" cm="1">
        <f t="array" ref="V431">MAX(IF(INDUKSI!$B$5:$B$1048576='Data Training 2022'!B431,INDUKSI!$H$5:$H$1048576))</f>
        <v>#N/A</v>
      </c>
      <c r="W431" s="22" t="str">
        <f>IFERROR(VLOOKUP(B431,INDUKSI!$B$5:$I$1048576,8,0),"")</f>
        <v>LULUS</v>
      </c>
      <c r="X431" s="21" t="s">
        <v>3994</v>
      </c>
      <c r="Y431" s="17" cm="1">
        <f t="array" ref="Y431">MAX(IF(REINDUKSI!$B$5:$B$1048576='Data Training 2022'!B431,REINDUKSI!$H$5:$H$1048576))</f>
        <v>44758</v>
      </c>
      <c r="Z431" s="22" t="str">
        <f>IFERROR(VLOOKUP(B431,REINDUKSI!$B$5:$I$1048576,8,0),"")</f>
        <v>LULUS</v>
      </c>
      <c r="AA431" s="22" t="str">
        <f t="shared" si="32"/>
        <v/>
      </c>
      <c r="AB431" s="17" cm="1">
        <f t="array" ref="AB431">MAX(IF(BSA!$B$5:$B$1048576='Data Training 2022'!B431,BSA!$H$5:$H$1048576))</f>
        <v>0</v>
      </c>
      <c r="AC431" s="22" t="str">
        <f>IFERROR(VLOOKUP(B431,BSA!$B$5:$I$1048576,8,0),"")</f>
        <v/>
      </c>
      <c r="AD431" s="22" t="s">
        <v>3994</v>
      </c>
      <c r="AE431" s="22"/>
      <c r="AF431" s="22"/>
      <c r="AG431" s="22" t="str">
        <f t="shared" si="33"/>
        <v/>
      </c>
      <c r="AH431" s="17" cm="1">
        <f t="array" ref="AH431">MAX(IF(ISOLASI!$B$5:$B$1048576='Data Training 2022'!B431,ISOLASI!$H$5:$H$1048576))</f>
        <v>0</v>
      </c>
      <c r="AI431" s="22" t="str">
        <f>IFERROR(VLOOKUP(B431,ISOLASI!$B$5:$I$1048576,8,0),"")</f>
        <v/>
      </c>
      <c r="AJ431" s="22"/>
      <c r="AK431" s="17" cm="1">
        <f t="array" ref="AK431">MAX(IF('DEKAT AIR'!$B$5:$B$1048576='Data Training 2022'!B431,'DEKAT AIR'!$H$5:$H$1048576))</f>
        <v>0</v>
      </c>
      <c r="AL431" s="22" t="str">
        <f>IFERROR(VLOOKUP(B431,'DEKAT AIR'!$B$5:$I$1048576,8,0),"")</f>
        <v/>
      </c>
      <c r="AM431" s="22"/>
      <c r="AN431" s="17" cm="1">
        <f t="array" ref="AN431">MAX(IF(KETINGGIAN!$B$5:$B$1048576='Data Training 2022'!B431,KETINGGIAN!$H$5:$H$1048576))</f>
        <v>0</v>
      </c>
      <c r="AO431" s="22" t="str">
        <f>IFERROR(VLOOKUP(B431,KETINGGIAN!$B$5:$I$1048576,8,0),"")</f>
        <v/>
      </c>
      <c r="AP431" s="22"/>
      <c r="AQ431" s="22"/>
      <c r="AR431" s="22"/>
      <c r="AS431" s="22"/>
      <c r="AT431" s="17" cm="1">
        <f t="array" ref="AT431">MAX(IF(TOOLSKEEPER!$B$5:$B$1048576='Data Training 2022'!B431,TOOLSKEEPER!$H$5:$H$1048576))</f>
        <v>0</v>
      </c>
      <c r="AU431" s="22" t="str">
        <f>IFERROR(VLOOKUP(B431,TOOLSKEEPER!$B$5:$I$1048576,8,0),"")</f>
        <v/>
      </c>
    </row>
    <row r="432" spans="1:47">
      <c r="A432" s="22">
        <f t="shared" si="34"/>
        <v>427</v>
      </c>
      <c r="B432" s="21" t="str">
        <f t="shared" si="35"/>
        <v>80002186</v>
      </c>
      <c r="C432" s="21" t="s">
        <v>2976</v>
      </c>
      <c r="D432" s="22"/>
      <c r="E432" s="22" t="s">
        <v>2977</v>
      </c>
      <c r="F432" s="22" t="s">
        <v>1255</v>
      </c>
      <c r="G432" s="22" t="s">
        <v>1500</v>
      </c>
      <c r="H432" s="22" t="s">
        <v>405</v>
      </c>
      <c r="I432" s="22" t="s">
        <v>4024</v>
      </c>
      <c r="J432" s="22"/>
      <c r="K432" s="21" t="s">
        <v>3993</v>
      </c>
      <c r="L432" s="21" t="s">
        <v>460</v>
      </c>
      <c r="M432" s="21" t="s">
        <v>3994</v>
      </c>
      <c r="N432" s="21" t="s">
        <v>3995</v>
      </c>
      <c r="O432" s="17">
        <f>IFERROR(VLOOKUP(B432,POP!$B$5:$I$1048576,7,0),"")</f>
        <v>44089</v>
      </c>
      <c r="P432" s="17" t="str">
        <f>IFERROR(VLOOKUP(B432,POM!$B$5:$I$1048576,7,0),"")</f>
        <v/>
      </c>
      <c r="Q432" s="10" t="str">
        <f>IFERROR(VLOOKUP(B432,POU!$B$5:$I$1048576,7,0),"")</f>
        <v/>
      </c>
      <c r="R432" s="21" t="str">
        <f t="shared" si="31"/>
        <v/>
      </c>
      <c r="S432" s="17" t="str">
        <f>IFERROR(VLOOKUP(B432,'PEMBEKALAN POP'!$B$5:$I$1048576,7,0),"")</f>
        <v/>
      </c>
      <c r="T432" s="22" t="str">
        <f>IFERROR(VLOOKUP(B432,'PEMBEKALAN POP'!$B$5:$I$1048576,8,0),"")</f>
        <v/>
      </c>
      <c r="U432" s="21" t="s">
        <v>3994</v>
      </c>
      <c r="V432" s="17" t="e" cm="1">
        <f t="array" ref="V432">MAX(IF(INDUKSI!$B$5:$B$1048576='Data Training 2022'!B432,INDUKSI!$H$5:$H$1048576))</f>
        <v>#N/A</v>
      </c>
      <c r="W432" s="22" t="str">
        <f>IFERROR(VLOOKUP(B432,INDUKSI!$B$5:$I$1048576,8,0),"")</f>
        <v>LULUS</v>
      </c>
      <c r="X432" s="21" t="s">
        <v>3994</v>
      </c>
      <c r="Y432" s="17" cm="1">
        <f t="array" ref="Y432">MAX(IF(REINDUKSI!$B$5:$B$1048576='Data Training 2022'!B432,REINDUKSI!$H$5:$H$1048576))</f>
        <v>44737</v>
      </c>
      <c r="Z432" s="22" t="str">
        <f>IFERROR(VLOOKUP(B432,REINDUKSI!$B$5:$I$1048576,8,0),"")</f>
        <v>LULUS</v>
      </c>
      <c r="AA432" s="22" t="str">
        <f t="shared" si="32"/>
        <v/>
      </c>
      <c r="AB432" s="17" cm="1">
        <f t="array" ref="AB432">MAX(IF(BSA!$B$5:$B$1048576='Data Training 2022'!B432,BSA!$H$5:$H$1048576))</f>
        <v>0</v>
      </c>
      <c r="AC432" s="22" t="str">
        <f>IFERROR(VLOOKUP(B432,BSA!$B$5:$I$1048576,8,0),"")</f>
        <v/>
      </c>
      <c r="AD432" s="22" t="s">
        <v>3994</v>
      </c>
      <c r="AE432" s="22"/>
      <c r="AF432" s="22"/>
      <c r="AG432" s="22" t="str">
        <f t="shared" si="33"/>
        <v/>
      </c>
      <c r="AH432" s="17" cm="1">
        <f t="array" ref="AH432">MAX(IF(ISOLASI!$B$5:$B$1048576='Data Training 2022'!B432,ISOLASI!$H$5:$H$1048576))</f>
        <v>0</v>
      </c>
      <c r="AI432" s="22" t="str">
        <f>IFERROR(VLOOKUP(B432,ISOLASI!$B$5:$I$1048576,8,0),"")</f>
        <v/>
      </c>
      <c r="AJ432" s="22"/>
      <c r="AK432" s="17" cm="1">
        <f t="array" ref="AK432">MAX(IF('DEKAT AIR'!$B$5:$B$1048576='Data Training 2022'!B432,'DEKAT AIR'!$H$5:$H$1048576))</f>
        <v>0</v>
      </c>
      <c r="AL432" s="22" t="str">
        <f>IFERROR(VLOOKUP(B432,'DEKAT AIR'!$B$5:$I$1048576,8,0),"")</f>
        <v/>
      </c>
      <c r="AM432" s="22"/>
      <c r="AN432" s="17" cm="1">
        <f t="array" ref="AN432">MAX(IF(KETINGGIAN!$B$5:$B$1048576='Data Training 2022'!B432,KETINGGIAN!$H$5:$H$1048576))</f>
        <v>0</v>
      </c>
      <c r="AO432" s="22" t="str">
        <f>IFERROR(VLOOKUP(B432,KETINGGIAN!$B$5:$I$1048576,8,0),"")</f>
        <v/>
      </c>
      <c r="AP432" s="22"/>
      <c r="AQ432" s="22"/>
      <c r="AR432" s="22"/>
      <c r="AS432" s="22"/>
      <c r="AT432" s="17" cm="1">
        <f t="array" ref="AT432">MAX(IF(TOOLSKEEPER!$B$5:$B$1048576='Data Training 2022'!B432,TOOLSKEEPER!$H$5:$H$1048576))</f>
        <v>0</v>
      </c>
      <c r="AU432" s="22" t="str">
        <f>IFERROR(VLOOKUP(B432,TOOLSKEEPER!$B$5:$I$1048576,8,0),"")</f>
        <v/>
      </c>
    </row>
    <row r="433" spans="1:47">
      <c r="A433" s="22">
        <f t="shared" si="34"/>
        <v>428</v>
      </c>
      <c r="B433" s="21" t="str">
        <f t="shared" si="35"/>
        <v>00120001</v>
      </c>
      <c r="C433" s="21" t="s">
        <v>4159</v>
      </c>
      <c r="D433" s="22"/>
      <c r="E433" s="22" t="s">
        <v>3419</v>
      </c>
      <c r="F433" s="22" t="s">
        <v>1255</v>
      </c>
      <c r="G433" s="22" t="s">
        <v>1500</v>
      </c>
      <c r="H433" s="22" t="s">
        <v>405</v>
      </c>
      <c r="I433" s="22" t="s">
        <v>4024</v>
      </c>
      <c r="J433" s="22"/>
      <c r="K433" s="21" t="s">
        <v>3993</v>
      </c>
      <c r="L433" s="21" t="s">
        <v>460</v>
      </c>
      <c r="M433" s="21" t="s">
        <v>3994</v>
      </c>
      <c r="N433" s="21" t="s">
        <v>3995</v>
      </c>
      <c r="O433" s="17">
        <f>IFERROR(VLOOKUP(B433,POP!$B$5:$I$1048576,7,0),"")</f>
        <v>43800</v>
      </c>
      <c r="P433" s="17" t="str">
        <f>IFERROR(VLOOKUP(B433,POM!$B$5:$I$1048576,7,0),"")</f>
        <v/>
      </c>
      <c r="Q433" s="10" t="str">
        <f>IFERROR(VLOOKUP(B433,POU!$B$5:$I$1048576,7,0),"")</f>
        <v/>
      </c>
      <c r="R433" s="21" t="str">
        <f t="shared" si="31"/>
        <v/>
      </c>
      <c r="S433" s="17" t="str">
        <f>IFERROR(VLOOKUP(B433,'PEMBEKALAN POP'!$B$5:$I$1048576,7,0),"")</f>
        <v/>
      </c>
      <c r="T433" s="22" t="str">
        <f>IFERROR(VLOOKUP(B433,'PEMBEKALAN POP'!$B$5:$I$1048576,8,0),"")</f>
        <v/>
      </c>
      <c r="U433" s="21" t="s">
        <v>3994</v>
      </c>
      <c r="V433" s="17" t="e" cm="1">
        <f t="array" ref="V433">MAX(IF(INDUKSI!$B$5:$B$1048576='Data Training 2022'!B433,INDUKSI!$H$5:$H$1048576))</f>
        <v>#N/A</v>
      </c>
      <c r="W433" s="22" t="str">
        <f>IFERROR(VLOOKUP(B433,INDUKSI!$B$5:$I$1048576,8,0),"")</f>
        <v>LULUS</v>
      </c>
      <c r="X433" s="21" t="s">
        <v>3994</v>
      </c>
      <c r="Y433" s="17" cm="1">
        <f t="array" ref="Y433">MAX(IF(REINDUKSI!$B$5:$B$1048576='Data Training 2022'!B433,REINDUKSI!$H$5:$H$1048576))</f>
        <v>44761</v>
      </c>
      <c r="Z433" s="22" t="str">
        <f>IFERROR(VLOOKUP(B433,REINDUKSI!$B$5:$I$1048576,8,0),"")</f>
        <v>LULUS</v>
      </c>
      <c r="AA433" s="22" t="str">
        <f t="shared" si="32"/>
        <v/>
      </c>
      <c r="AB433" s="17" cm="1">
        <f t="array" ref="AB433">MAX(IF(BSA!$B$5:$B$1048576='Data Training 2022'!B433,BSA!$H$5:$H$1048576))</f>
        <v>0</v>
      </c>
      <c r="AC433" s="22" t="str">
        <f>IFERROR(VLOOKUP(B433,BSA!$B$5:$I$1048576,8,0),"")</f>
        <v/>
      </c>
      <c r="AD433" s="22" t="s">
        <v>3994</v>
      </c>
      <c r="AE433" s="22"/>
      <c r="AF433" s="22"/>
      <c r="AG433" s="22" t="str">
        <f t="shared" si="33"/>
        <v/>
      </c>
      <c r="AH433" s="17" cm="1">
        <f t="array" ref="AH433">MAX(IF(ISOLASI!$B$5:$B$1048576='Data Training 2022'!B433,ISOLASI!$H$5:$H$1048576))</f>
        <v>0</v>
      </c>
      <c r="AI433" s="22" t="str">
        <f>IFERROR(VLOOKUP(B433,ISOLASI!$B$5:$I$1048576,8,0),"")</f>
        <v/>
      </c>
      <c r="AJ433" s="22"/>
      <c r="AK433" s="17" cm="1">
        <f t="array" ref="AK433">MAX(IF('DEKAT AIR'!$B$5:$B$1048576='Data Training 2022'!B433,'DEKAT AIR'!$H$5:$H$1048576))</f>
        <v>0</v>
      </c>
      <c r="AL433" s="22" t="str">
        <f>IFERROR(VLOOKUP(B433,'DEKAT AIR'!$B$5:$I$1048576,8,0),"")</f>
        <v/>
      </c>
      <c r="AM433" s="22"/>
      <c r="AN433" s="17" cm="1">
        <f t="array" ref="AN433">MAX(IF(KETINGGIAN!$B$5:$B$1048576='Data Training 2022'!B433,KETINGGIAN!$H$5:$H$1048576))</f>
        <v>0</v>
      </c>
      <c r="AO433" s="22" t="str">
        <f>IFERROR(VLOOKUP(B433,KETINGGIAN!$B$5:$I$1048576,8,0),"")</f>
        <v/>
      </c>
      <c r="AP433" s="22"/>
      <c r="AQ433" s="22"/>
      <c r="AR433" s="22"/>
      <c r="AS433" s="22"/>
      <c r="AT433" s="17" cm="1">
        <f t="array" ref="AT433">MAX(IF(TOOLSKEEPER!$B$5:$B$1048576='Data Training 2022'!B433,TOOLSKEEPER!$H$5:$H$1048576))</f>
        <v>0</v>
      </c>
      <c r="AU433" s="22" t="str">
        <f>IFERROR(VLOOKUP(B433,TOOLSKEEPER!$B$5:$I$1048576,8,0),"")</f>
        <v/>
      </c>
    </row>
    <row r="434" spans="1:47">
      <c r="A434" s="22">
        <f t="shared" si="34"/>
        <v>429</v>
      </c>
      <c r="B434" s="21" t="str">
        <f t="shared" si="35"/>
        <v>00119200</v>
      </c>
      <c r="C434" s="21" t="s">
        <v>4160</v>
      </c>
      <c r="D434" s="22"/>
      <c r="E434" s="22" t="s">
        <v>2349</v>
      </c>
      <c r="F434" s="22" t="s">
        <v>1255</v>
      </c>
      <c r="G434" s="22" t="s">
        <v>1500</v>
      </c>
      <c r="H434" s="22" t="s">
        <v>405</v>
      </c>
      <c r="I434" s="22" t="s">
        <v>4024</v>
      </c>
      <c r="J434" s="22"/>
      <c r="K434" s="21" t="s">
        <v>3993</v>
      </c>
      <c r="L434" s="21" t="s">
        <v>460</v>
      </c>
      <c r="M434" s="21" t="s">
        <v>3994</v>
      </c>
      <c r="N434" s="21" t="s">
        <v>3995</v>
      </c>
      <c r="O434" s="17">
        <f>IFERROR(VLOOKUP(B434,POP!$B$5:$I$1048576,7,0),"")</f>
        <v>43645</v>
      </c>
      <c r="P434" s="17" t="str">
        <f>IFERROR(VLOOKUP(B434,POM!$B$5:$I$1048576,7,0),"")</f>
        <v/>
      </c>
      <c r="Q434" s="10" t="str">
        <f>IFERROR(VLOOKUP(B434,POU!$B$5:$I$1048576,7,0),"")</f>
        <v/>
      </c>
      <c r="R434" s="21" t="str">
        <f t="shared" si="31"/>
        <v/>
      </c>
      <c r="S434" s="17" t="str">
        <f>IFERROR(VLOOKUP(B434,'PEMBEKALAN POP'!$B$5:$I$1048576,7,0),"")</f>
        <v/>
      </c>
      <c r="T434" s="22" t="str">
        <f>IFERROR(VLOOKUP(B434,'PEMBEKALAN POP'!$B$5:$I$1048576,8,0),"")</f>
        <v/>
      </c>
      <c r="U434" s="21" t="s">
        <v>3994</v>
      </c>
      <c r="V434" s="17" t="e" cm="1">
        <f t="array" ref="V434">MAX(IF(INDUKSI!$B$5:$B$1048576='Data Training 2022'!B434,INDUKSI!$H$5:$H$1048576))</f>
        <v>#N/A</v>
      </c>
      <c r="W434" s="22" t="str">
        <f>IFERROR(VLOOKUP(B434,INDUKSI!$B$5:$I$1048576,8,0),"")</f>
        <v>LULUS</v>
      </c>
      <c r="X434" s="21" t="s">
        <v>3994</v>
      </c>
      <c r="Y434" s="17" cm="1">
        <f t="array" ref="Y434">MAX(IF(REINDUKSI!$B$5:$B$1048576='Data Training 2022'!B434,REINDUKSI!$H$5:$H$1048576))</f>
        <v>44768</v>
      </c>
      <c r="Z434" s="22" t="str">
        <f>IFERROR(VLOOKUP(B434,REINDUKSI!$B$5:$I$1048576,8,0),"")</f>
        <v>LULUS</v>
      </c>
      <c r="AA434" s="22" t="str">
        <f t="shared" si="32"/>
        <v/>
      </c>
      <c r="AB434" s="17" cm="1">
        <f t="array" ref="AB434">MAX(IF(BSA!$B$5:$B$1048576='Data Training 2022'!B434,BSA!$H$5:$H$1048576))</f>
        <v>0</v>
      </c>
      <c r="AC434" s="22" t="str">
        <f>IFERROR(VLOOKUP(B434,BSA!$B$5:$I$1048576,8,0),"")</f>
        <v/>
      </c>
      <c r="AD434" s="22" t="s">
        <v>3994</v>
      </c>
      <c r="AE434" s="22"/>
      <c r="AF434" s="22"/>
      <c r="AG434" s="22" t="str">
        <f t="shared" si="33"/>
        <v/>
      </c>
      <c r="AH434" s="17" cm="1">
        <f t="array" ref="AH434">MAX(IF(ISOLASI!$B$5:$B$1048576='Data Training 2022'!B434,ISOLASI!$H$5:$H$1048576))</f>
        <v>0</v>
      </c>
      <c r="AI434" s="22" t="str">
        <f>IFERROR(VLOOKUP(B434,ISOLASI!$B$5:$I$1048576,8,0),"")</f>
        <v/>
      </c>
      <c r="AJ434" s="22"/>
      <c r="AK434" s="17" cm="1">
        <f t="array" ref="AK434">MAX(IF('DEKAT AIR'!$B$5:$B$1048576='Data Training 2022'!B434,'DEKAT AIR'!$H$5:$H$1048576))</f>
        <v>0</v>
      </c>
      <c r="AL434" s="22" t="str">
        <f>IFERROR(VLOOKUP(B434,'DEKAT AIR'!$B$5:$I$1048576,8,0),"")</f>
        <v/>
      </c>
      <c r="AM434" s="22"/>
      <c r="AN434" s="17" cm="1">
        <f t="array" ref="AN434">MAX(IF(KETINGGIAN!$B$5:$B$1048576='Data Training 2022'!B434,KETINGGIAN!$H$5:$H$1048576))</f>
        <v>0</v>
      </c>
      <c r="AO434" s="22" t="str">
        <f>IFERROR(VLOOKUP(B434,KETINGGIAN!$B$5:$I$1048576,8,0),"")</f>
        <v/>
      </c>
      <c r="AP434" s="22"/>
      <c r="AQ434" s="22"/>
      <c r="AR434" s="22"/>
      <c r="AS434" s="22"/>
      <c r="AT434" s="17" cm="1">
        <f t="array" ref="AT434">MAX(IF(TOOLSKEEPER!$B$5:$B$1048576='Data Training 2022'!B434,TOOLSKEEPER!$H$5:$H$1048576))</f>
        <v>0</v>
      </c>
      <c r="AU434" s="22" t="str">
        <f>IFERROR(VLOOKUP(B434,TOOLSKEEPER!$B$5:$I$1048576,8,0),"")</f>
        <v/>
      </c>
    </row>
    <row r="435" spans="1:47">
      <c r="A435" s="22">
        <f t="shared" si="34"/>
        <v>430</v>
      </c>
      <c r="B435" s="21" t="str">
        <f t="shared" si="35"/>
        <v>80003067</v>
      </c>
      <c r="C435" s="21" t="s">
        <v>3113</v>
      </c>
      <c r="D435" s="22"/>
      <c r="E435" s="22" t="s">
        <v>4161</v>
      </c>
      <c r="F435" s="22" t="s">
        <v>1255</v>
      </c>
      <c r="G435" s="22" t="s">
        <v>1500</v>
      </c>
      <c r="H435" s="22" t="s">
        <v>405</v>
      </c>
      <c r="I435" s="22" t="s">
        <v>4024</v>
      </c>
      <c r="J435" s="22"/>
      <c r="K435" s="21" t="s">
        <v>3993</v>
      </c>
      <c r="L435" s="21" t="s">
        <v>460</v>
      </c>
      <c r="M435" s="21" t="s">
        <v>3994</v>
      </c>
      <c r="N435" s="21"/>
      <c r="O435" s="17" t="str">
        <f>IFERROR(VLOOKUP(B435,POP!$B$5:$I$1048576,7,0),"")</f>
        <v/>
      </c>
      <c r="P435" s="17" t="str">
        <f>IFERROR(VLOOKUP(B435,POM!$B$5:$I$1048576,7,0),"")</f>
        <v/>
      </c>
      <c r="Q435" s="10" t="str">
        <f>IFERROR(VLOOKUP(B435,POU!$B$5:$I$1048576,7,0),"")</f>
        <v/>
      </c>
      <c r="R435" s="21" t="str">
        <f t="shared" si="31"/>
        <v>TARGET</v>
      </c>
      <c r="S435" s="17">
        <f>IFERROR(VLOOKUP(B435,'PEMBEKALAN POP'!$B$5:$I$1048576,7,0),"")</f>
        <v>44581</v>
      </c>
      <c r="T435" s="22" t="str">
        <f>IFERROR(VLOOKUP(B435,'PEMBEKALAN POP'!$B$5:$I$1048576,8,0),"")</f>
        <v>LULUS</v>
      </c>
      <c r="U435" s="21" t="s">
        <v>3994</v>
      </c>
      <c r="V435" s="17" t="e" cm="1">
        <f t="array" ref="V435">MAX(IF(INDUKSI!$B$5:$B$1048576='Data Training 2022'!B435,INDUKSI!$H$5:$H$1048576))</f>
        <v>#N/A</v>
      </c>
      <c r="W435" s="22" t="str">
        <f>IFERROR(VLOOKUP(B435,INDUKSI!$B$5:$I$1048576,8,0),"")</f>
        <v>LULUS</v>
      </c>
      <c r="X435" s="21" t="s">
        <v>3994</v>
      </c>
      <c r="Y435" s="17" cm="1">
        <f t="array" ref="Y435">MAX(IF(REINDUKSI!$B$5:$B$1048576='Data Training 2022'!B435,REINDUKSI!$H$5:$H$1048576))</f>
        <v>44737</v>
      </c>
      <c r="Z435" s="22" t="str">
        <f>IFERROR(VLOOKUP(B435,REINDUKSI!$B$5:$I$1048576,8,0),"")</f>
        <v>LULUS</v>
      </c>
      <c r="AA435" s="22" t="str">
        <f t="shared" si="32"/>
        <v/>
      </c>
      <c r="AB435" s="17" cm="1">
        <f t="array" ref="AB435">MAX(IF(BSA!$B$5:$B$1048576='Data Training 2022'!B435,BSA!$H$5:$H$1048576))</f>
        <v>0</v>
      </c>
      <c r="AC435" s="22" t="str">
        <f>IFERROR(VLOOKUP(B435,BSA!$B$5:$I$1048576,8,0),"")</f>
        <v/>
      </c>
      <c r="AD435" s="22" t="s">
        <v>3994</v>
      </c>
      <c r="AE435" s="22"/>
      <c r="AF435" s="22"/>
      <c r="AG435" s="22" t="str">
        <f t="shared" si="33"/>
        <v/>
      </c>
      <c r="AH435" s="17" cm="1">
        <f t="array" ref="AH435">MAX(IF(ISOLASI!$B$5:$B$1048576='Data Training 2022'!B435,ISOLASI!$H$5:$H$1048576))</f>
        <v>0</v>
      </c>
      <c r="AI435" s="22" t="str">
        <f>IFERROR(VLOOKUP(B435,ISOLASI!$B$5:$I$1048576,8,0),"")</f>
        <v/>
      </c>
      <c r="AJ435" s="22"/>
      <c r="AK435" s="17" cm="1">
        <f t="array" ref="AK435">MAX(IF('DEKAT AIR'!$B$5:$B$1048576='Data Training 2022'!B435,'DEKAT AIR'!$H$5:$H$1048576))</f>
        <v>0</v>
      </c>
      <c r="AL435" s="22" t="str">
        <f>IFERROR(VLOOKUP(B435,'DEKAT AIR'!$B$5:$I$1048576,8,0),"")</f>
        <v/>
      </c>
      <c r="AM435" s="22"/>
      <c r="AN435" s="17" cm="1">
        <f t="array" ref="AN435">MAX(IF(KETINGGIAN!$B$5:$B$1048576='Data Training 2022'!B435,KETINGGIAN!$H$5:$H$1048576))</f>
        <v>0</v>
      </c>
      <c r="AO435" s="22" t="str">
        <f>IFERROR(VLOOKUP(B435,KETINGGIAN!$B$5:$I$1048576,8,0),"")</f>
        <v/>
      </c>
      <c r="AP435" s="22"/>
      <c r="AQ435" s="22"/>
      <c r="AR435" s="22"/>
      <c r="AS435" s="22"/>
      <c r="AT435" s="17" cm="1">
        <f t="array" ref="AT435">MAX(IF(TOOLSKEEPER!$B$5:$B$1048576='Data Training 2022'!B435,TOOLSKEEPER!$H$5:$H$1048576))</f>
        <v>0</v>
      </c>
      <c r="AU435" s="22" t="str">
        <f>IFERROR(VLOOKUP(B435,TOOLSKEEPER!$B$5:$I$1048576,8,0),"")</f>
        <v/>
      </c>
    </row>
    <row r="436" spans="1:47">
      <c r="A436" s="22">
        <f t="shared" si="34"/>
        <v>431</v>
      </c>
      <c r="B436" s="21" t="str">
        <f t="shared" si="35"/>
        <v>80003079</v>
      </c>
      <c r="C436" s="21" t="s">
        <v>1499</v>
      </c>
      <c r="D436" s="22"/>
      <c r="E436" s="22" t="s">
        <v>1498</v>
      </c>
      <c r="F436" s="22" t="s">
        <v>1255</v>
      </c>
      <c r="G436" s="22" t="s">
        <v>1500</v>
      </c>
      <c r="H436" s="22" t="s">
        <v>405</v>
      </c>
      <c r="I436" s="22" t="s">
        <v>4024</v>
      </c>
      <c r="J436" s="22"/>
      <c r="K436" s="21" t="s">
        <v>3993</v>
      </c>
      <c r="L436" s="21" t="s">
        <v>460</v>
      </c>
      <c r="M436" s="21" t="s">
        <v>3994</v>
      </c>
      <c r="N436" s="21" t="s">
        <v>3995</v>
      </c>
      <c r="O436" s="17">
        <f>IFERROR(VLOOKUP(B436,POP!$B$5:$I$1048576,7,0),"")</f>
        <v>44554</v>
      </c>
      <c r="P436" s="17" t="str">
        <f>IFERROR(VLOOKUP(B436,POM!$B$5:$I$1048576,7,0),"")</f>
        <v/>
      </c>
      <c r="Q436" s="10" t="str">
        <f>IFERROR(VLOOKUP(B436,POU!$B$5:$I$1048576,7,0),"")</f>
        <v/>
      </c>
      <c r="R436" s="21" t="str">
        <f t="shared" si="31"/>
        <v/>
      </c>
      <c r="S436" s="17" t="str">
        <f>IFERROR(VLOOKUP(B436,'PEMBEKALAN POP'!$B$5:$I$1048576,7,0),"")</f>
        <v/>
      </c>
      <c r="T436" s="22" t="str">
        <f>IFERROR(VLOOKUP(B436,'PEMBEKALAN POP'!$B$5:$I$1048576,8,0),"")</f>
        <v/>
      </c>
      <c r="U436" s="21" t="s">
        <v>3994</v>
      </c>
      <c r="V436" s="17" t="e" cm="1">
        <f t="array" ref="V436">MAX(IF(INDUKSI!$B$5:$B$1048576='Data Training 2022'!B436,INDUKSI!$H$5:$H$1048576))</f>
        <v>#N/A</v>
      </c>
      <c r="W436" s="22" t="str">
        <f>IFERROR(VLOOKUP(B436,INDUKSI!$B$5:$I$1048576,8,0),"")</f>
        <v>LULUS</v>
      </c>
      <c r="X436" s="21" t="s">
        <v>3994</v>
      </c>
      <c r="Y436" s="17" cm="1">
        <f t="array" ref="Y436">MAX(IF(REINDUKSI!$B$5:$B$1048576='Data Training 2022'!B436,REINDUKSI!$H$5:$H$1048576))</f>
        <v>44782</v>
      </c>
      <c r="Z436" s="22" t="str">
        <f>IFERROR(VLOOKUP(B436,REINDUKSI!$B$5:$I$1048576,8,0),"")</f>
        <v>LULUS</v>
      </c>
      <c r="AA436" s="22" t="str">
        <f t="shared" si="32"/>
        <v/>
      </c>
      <c r="AB436" s="17" cm="1">
        <f t="array" ref="AB436">MAX(IF(BSA!$B$5:$B$1048576='Data Training 2022'!B436,BSA!$H$5:$H$1048576))</f>
        <v>0</v>
      </c>
      <c r="AC436" s="22" t="str">
        <f>IFERROR(VLOOKUP(B436,BSA!$B$5:$I$1048576,8,0),"")</f>
        <v/>
      </c>
      <c r="AD436" s="22" t="s">
        <v>3994</v>
      </c>
      <c r="AE436" s="22"/>
      <c r="AF436" s="22"/>
      <c r="AG436" s="22" t="str">
        <f t="shared" si="33"/>
        <v/>
      </c>
      <c r="AH436" s="17" cm="1">
        <f t="array" ref="AH436">MAX(IF(ISOLASI!$B$5:$B$1048576='Data Training 2022'!B436,ISOLASI!$H$5:$H$1048576))</f>
        <v>0</v>
      </c>
      <c r="AI436" s="22" t="str">
        <f>IFERROR(VLOOKUP(B436,ISOLASI!$B$5:$I$1048576,8,0),"")</f>
        <v/>
      </c>
      <c r="AJ436" s="22"/>
      <c r="AK436" s="17" cm="1">
        <f t="array" ref="AK436">MAX(IF('DEKAT AIR'!$B$5:$B$1048576='Data Training 2022'!B436,'DEKAT AIR'!$H$5:$H$1048576))</f>
        <v>0</v>
      </c>
      <c r="AL436" s="22" t="str">
        <f>IFERROR(VLOOKUP(B436,'DEKAT AIR'!$B$5:$I$1048576,8,0),"")</f>
        <v/>
      </c>
      <c r="AM436" s="22"/>
      <c r="AN436" s="17" cm="1">
        <f t="array" ref="AN436">MAX(IF(KETINGGIAN!$B$5:$B$1048576='Data Training 2022'!B436,KETINGGIAN!$H$5:$H$1048576))</f>
        <v>0</v>
      </c>
      <c r="AO436" s="22" t="str">
        <f>IFERROR(VLOOKUP(B436,KETINGGIAN!$B$5:$I$1048576,8,0),"")</f>
        <v/>
      </c>
      <c r="AP436" s="22"/>
      <c r="AQ436" s="22"/>
      <c r="AR436" s="22"/>
      <c r="AS436" s="22"/>
      <c r="AT436" s="17" cm="1">
        <f t="array" ref="AT436">MAX(IF(TOOLSKEEPER!$B$5:$B$1048576='Data Training 2022'!B436,TOOLSKEEPER!$H$5:$H$1048576))</f>
        <v>0</v>
      </c>
      <c r="AU436" s="22" t="str">
        <f>IFERROR(VLOOKUP(B436,TOOLSKEEPER!$B$5:$I$1048576,8,0),"")</f>
        <v/>
      </c>
    </row>
    <row r="437" spans="1:47">
      <c r="A437" s="22">
        <f t="shared" si="34"/>
        <v>432</v>
      </c>
      <c r="B437" s="21" t="str">
        <f t="shared" si="35"/>
        <v>80002320</v>
      </c>
      <c r="C437" s="21" t="s">
        <v>3418</v>
      </c>
      <c r="D437" s="22"/>
      <c r="E437" s="22" t="s">
        <v>3664</v>
      </c>
      <c r="F437" s="22" t="s">
        <v>1255</v>
      </c>
      <c r="G437" s="22" t="s">
        <v>1500</v>
      </c>
      <c r="H437" s="22" t="s">
        <v>405</v>
      </c>
      <c r="I437" s="22" t="s">
        <v>4024</v>
      </c>
      <c r="J437" s="22"/>
      <c r="K437" s="21" t="s">
        <v>3993</v>
      </c>
      <c r="L437" s="21" t="s">
        <v>460</v>
      </c>
      <c r="M437" s="21" t="s">
        <v>3994</v>
      </c>
      <c r="N437" s="21" t="s">
        <v>3995</v>
      </c>
      <c r="O437" s="17">
        <f>IFERROR(VLOOKUP(B437,POP!$B$5:$I$1048576,7,0),"")</f>
        <v>44186</v>
      </c>
      <c r="P437" s="17" t="str">
        <f>IFERROR(VLOOKUP(B437,POM!$B$5:$I$1048576,7,0),"")</f>
        <v/>
      </c>
      <c r="Q437" s="10" t="str">
        <f>IFERROR(VLOOKUP(B437,POU!$B$5:$I$1048576,7,0),"")</f>
        <v/>
      </c>
      <c r="R437" s="21" t="str">
        <f t="shared" si="31"/>
        <v/>
      </c>
      <c r="S437" s="17" t="str">
        <f>IFERROR(VLOOKUP(B437,'PEMBEKALAN POP'!$B$5:$I$1048576,7,0),"")</f>
        <v/>
      </c>
      <c r="T437" s="22" t="str">
        <f>IFERROR(VLOOKUP(B437,'PEMBEKALAN POP'!$B$5:$I$1048576,8,0),"")</f>
        <v/>
      </c>
      <c r="U437" s="21" t="s">
        <v>3994</v>
      </c>
      <c r="V437" s="17" t="e" cm="1">
        <f t="array" ref="V437">MAX(IF(INDUKSI!$B$5:$B$1048576='Data Training 2022'!B437,INDUKSI!$H$5:$H$1048576))</f>
        <v>#N/A</v>
      </c>
      <c r="W437" s="22" t="str">
        <f>IFERROR(VLOOKUP(B437,INDUKSI!$B$5:$I$1048576,8,0),"")</f>
        <v>LULUS</v>
      </c>
      <c r="X437" s="21" t="s">
        <v>3994</v>
      </c>
      <c r="Y437" s="17" cm="1">
        <f t="array" ref="Y437">MAX(IF(REINDUKSI!$B$5:$B$1048576='Data Training 2022'!B437,REINDUKSI!$H$5:$H$1048576))</f>
        <v>44726</v>
      </c>
      <c r="Z437" s="22" t="str">
        <f>IFERROR(VLOOKUP(B437,REINDUKSI!$B$5:$I$1048576,8,0),"")</f>
        <v>LULUS</v>
      </c>
      <c r="AA437" s="22" t="str">
        <f t="shared" si="32"/>
        <v/>
      </c>
      <c r="AB437" s="17" cm="1">
        <f t="array" ref="AB437">MAX(IF(BSA!$B$5:$B$1048576='Data Training 2022'!B437,BSA!$H$5:$H$1048576))</f>
        <v>0</v>
      </c>
      <c r="AC437" s="22" t="str">
        <f>IFERROR(VLOOKUP(B437,BSA!$B$5:$I$1048576,8,0),"")</f>
        <v/>
      </c>
      <c r="AD437" s="22" t="s">
        <v>3994</v>
      </c>
      <c r="AE437" s="22"/>
      <c r="AF437" s="22"/>
      <c r="AG437" s="22" t="str">
        <f t="shared" si="33"/>
        <v/>
      </c>
      <c r="AH437" s="17" cm="1">
        <f t="array" ref="AH437">MAX(IF(ISOLASI!$B$5:$B$1048576='Data Training 2022'!B437,ISOLASI!$H$5:$H$1048576))</f>
        <v>0</v>
      </c>
      <c r="AI437" s="22" t="str">
        <f>IFERROR(VLOOKUP(B437,ISOLASI!$B$5:$I$1048576,8,0),"")</f>
        <v/>
      </c>
      <c r="AJ437" s="22"/>
      <c r="AK437" s="17" cm="1">
        <f t="array" ref="AK437">MAX(IF('DEKAT AIR'!$B$5:$B$1048576='Data Training 2022'!B437,'DEKAT AIR'!$H$5:$H$1048576))</f>
        <v>0</v>
      </c>
      <c r="AL437" s="22" t="str">
        <f>IFERROR(VLOOKUP(B437,'DEKAT AIR'!$B$5:$I$1048576,8,0),"")</f>
        <v/>
      </c>
      <c r="AM437" s="22"/>
      <c r="AN437" s="17" cm="1">
        <f t="array" ref="AN437">MAX(IF(KETINGGIAN!$B$5:$B$1048576='Data Training 2022'!B437,KETINGGIAN!$H$5:$H$1048576))</f>
        <v>0</v>
      </c>
      <c r="AO437" s="22" t="str">
        <f>IFERROR(VLOOKUP(B437,KETINGGIAN!$B$5:$I$1048576,8,0),"")</f>
        <v/>
      </c>
      <c r="AP437" s="22"/>
      <c r="AQ437" s="22"/>
      <c r="AR437" s="22"/>
      <c r="AS437" s="22"/>
      <c r="AT437" s="17" cm="1">
        <f t="array" ref="AT437">MAX(IF(TOOLSKEEPER!$B$5:$B$1048576='Data Training 2022'!B437,TOOLSKEEPER!$H$5:$H$1048576))</f>
        <v>0</v>
      </c>
      <c r="AU437" s="22" t="str">
        <f>IFERROR(VLOOKUP(B437,TOOLSKEEPER!$B$5:$I$1048576,8,0),"")</f>
        <v/>
      </c>
    </row>
    <row r="438" spans="1:47">
      <c r="A438" s="22">
        <f t="shared" si="34"/>
        <v>433</v>
      </c>
      <c r="B438" s="21" t="str">
        <f t="shared" si="35"/>
        <v>80000981</v>
      </c>
      <c r="C438" s="21" t="s">
        <v>2232</v>
      </c>
      <c r="D438" s="22"/>
      <c r="E438" s="22" t="s">
        <v>2233</v>
      </c>
      <c r="F438" s="22" t="s">
        <v>1255</v>
      </c>
      <c r="G438" s="22" t="s">
        <v>1500</v>
      </c>
      <c r="H438" s="22" t="s">
        <v>405</v>
      </c>
      <c r="I438" s="22" t="s">
        <v>4024</v>
      </c>
      <c r="J438" s="22"/>
      <c r="K438" s="21" t="s">
        <v>3993</v>
      </c>
      <c r="L438" s="21" t="s">
        <v>460</v>
      </c>
      <c r="M438" s="21" t="s">
        <v>3994</v>
      </c>
      <c r="N438" s="21"/>
      <c r="O438" s="17" t="str">
        <f>IFERROR(VLOOKUP(B438,POP!$B$5:$I$1048576,7,0),"")</f>
        <v/>
      </c>
      <c r="P438" s="17" t="str">
        <f>IFERROR(VLOOKUP(B438,POM!$B$5:$I$1048576,7,0),"")</f>
        <v/>
      </c>
      <c r="Q438" s="10" t="str">
        <f>IFERROR(VLOOKUP(B438,POU!$B$5:$I$1048576,7,0),"")</f>
        <v/>
      </c>
      <c r="R438" s="21" t="str">
        <f t="shared" si="31"/>
        <v>TARGET</v>
      </c>
      <c r="S438" s="17">
        <f>IFERROR(VLOOKUP(B438,'PEMBEKALAN POP'!$B$5:$I$1048576,7,0),"")</f>
        <v>44803</v>
      </c>
      <c r="T438" s="22" t="str">
        <f>IFERROR(VLOOKUP(B438,'PEMBEKALAN POP'!$B$5:$I$1048576,8,0),"")</f>
        <v>LULUS</v>
      </c>
      <c r="U438" s="21" t="s">
        <v>3994</v>
      </c>
      <c r="V438" s="17" t="e" cm="1">
        <f t="array" ref="V438">MAX(IF(INDUKSI!$B$5:$B$1048576='Data Training 2022'!B438,INDUKSI!$H$5:$H$1048576))</f>
        <v>#N/A</v>
      </c>
      <c r="W438" s="22" t="str">
        <f>IFERROR(VLOOKUP(B438,INDUKSI!$B$5:$I$1048576,8,0),"")</f>
        <v>LULUS</v>
      </c>
      <c r="X438" s="21" t="s">
        <v>3994</v>
      </c>
      <c r="Y438" s="17" cm="1">
        <f t="array" ref="Y438">MAX(IF(REINDUKSI!$B$5:$B$1048576='Data Training 2022'!B438,REINDUKSI!$H$5:$H$1048576))</f>
        <v>44719</v>
      </c>
      <c r="Z438" s="22" t="str">
        <f>IFERROR(VLOOKUP(B438,REINDUKSI!$B$5:$I$1048576,8,0),"")</f>
        <v>LULUS</v>
      </c>
      <c r="AA438" s="22" t="str">
        <f t="shared" si="32"/>
        <v/>
      </c>
      <c r="AB438" s="17" cm="1">
        <f t="array" ref="AB438">MAX(IF(BSA!$B$5:$B$1048576='Data Training 2022'!B438,BSA!$H$5:$H$1048576))</f>
        <v>0</v>
      </c>
      <c r="AC438" s="22" t="str">
        <f>IFERROR(VLOOKUP(B438,BSA!$B$5:$I$1048576,8,0),"")</f>
        <v/>
      </c>
      <c r="AD438" s="22" t="s">
        <v>3994</v>
      </c>
      <c r="AE438" s="22"/>
      <c r="AF438" s="22"/>
      <c r="AG438" s="22" t="str">
        <f t="shared" si="33"/>
        <v/>
      </c>
      <c r="AH438" s="17" cm="1">
        <f t="array" ref="AH438">MAX(IF(ISOLASI!$B$5:$B$1048576='Data Training 2022'!B438,ISOLASI!$H$5:$H$1048576))</f>
        <v>0</v>
      </c>
      <c r="AI438" s="22" t="str">
        <f>IFERROR(VLOOKUP(B438,ISOLASI!$B$5:$I$1048576,8,0),"")</f>
        <v/>
      </c>
      <c r="AJ438" s="22"/>
      <c r="AK438" s="17" cm="1">
        <f t="array" ref="AK438">MAX(IF('DEKAT AIR'!$B$5:$B$1048576='Data Training 2022'!B438,'DEKAT AIR'!$H$5:$H$1048576))</f>
        <v>0</v>
      </c>
      <c r="AL438" s="22" t="str">
        <f>IFERROR(VLOOKUP(B438,'DEKAT AIR'!$B$5:$I$1048576,8,0),"")</f>
        <v/>
      </c>
      <c r="AM438" s="22"/>
      <c r="AN438" s="17" cm="1">
        <f t="array" ref="AN438">MAX(IF(KETINGGIAN!$B$5:$B$1048576='Data Training 2022'!B438,KETINGGIAN!$H$5:$H$1048576))</f>
        <v>0</v>
      </c>
      <c r="AO438" s="22" t="str">
        <f>IFERROR(VLOOKUP(B438,KETINGGIAN!$B$5:$I$1048576,8,0),"")</f>
        <v/>
      </c>
      <c r="AP438" s="22"/>
      <c r="AQ438" s="22"/>
      <c r="AR438" s="22"/>
      <c r="AS438" s="22"/>
      <c r="AT438" s="17" cm="1">
        <f t="array" ref="AT438">MAX(IF(TOOLSKEEPER!$B$5:$B$1048576='Data Training 2022'!B438,TOOLSKEEPER!$H$5:$H$1048576))</f>
        <v>0</v>
      </c>
      <c r="AU438" s="22" t="str">
        <f>IFERROR(VLOOKUP(B438,TOOLSKEEPER!$B$5:$I$1048576,8,0),"")</f>
        <v/>
      </c>
    </row>
    <row r="439" spans="1:47">
      <c r="A439" s="22">
        <f t="shared" si="34"/>
        <v>434</v>
      </c>
      <c r="B439" s="21" t="str">
        <f t="shared" si="35"/>
        <v>80002940</v>
      </c>
      <c r="C439" s="21" t="s">
        <v>1534</v>
      </c>
      <c r="D439" s="22"/>
      <c r="E439" s="22" t="s">
        <v>1535</v>
      </c>
      <c r="F439" s="22" t="s">
        <v>1255</v>
      </c>
      <c r="G439" s="22" t="s">
        <v>1500</v>
      </c>
      <c r="H439" s="22" t="s">
        <v>405</v>
      </c>
      <c r="I439" s="22" t="s">
        <v>4024</v>
      </c>
      <c r="J439" s="22"/>
      <c r="K439" s="21" t="s">
        <v>3993</v>
      </c>
      <c r="L439" s="21" t="s">
        <v>460</v>
      </c>
      <c r="M439" s="21" t="s">
        <v>3994</v>
      </c>
      <c r="N439" s="21"/>
      <c r="O439" s="17" t="str">
        <f>IFERROR(VLOOKUP(B439,POP!$B$5:$I$1048576,7,0),"")</f>
        <v/>
      </c>
      <c r="P439" s="17" t="str">
        <f>IFERROR(VLOOKUP(B439,POM!$B$5:$I$1048576,7,0),"")</f>
        <v/>
      </c>
      <c r="Q439" s="10" t="str">
        <f>IFERROR(VLOOKUP(B439,POU!$B$5:$I$1048576,7,0),"")</f>
        <v/>
      </c>
      <c r="R439" s="21" t="str">
        <f t="shared" si="31"/>
        <v>TARGET</v>
      </c>
      <c r="S439" s="17">
        <f>IFERROR(VLOOKUP(B439,'PEMBEKALAN POP'!$B$5:$I$1048576,7,0),"")</f>
        <v>44705</v>
      </c>
      <c r="T439" s="22" t="str">
        <f>IFERROR(VLOOKUP(B439,'PEMBEKALAN POP'!$B$5:$I$1048576,8,0),"")</f>
        <v>LULUS</v>
      </c>
      <c r="U439" s="21" t="s">
        <v>3994</v>
      </c>
      <c r="V439" s="17" t="e" cm="1">
        <f t="array" ref="V439">MAX(IF(INDUKSI!$B$5:$B$1048576='Data Training 2022'!B439,INDUKSI!$H$5:$H$1048576))</f>
        <v>#N/A</v>
      </c>
      <c r="W439" s="22" t="str">
        <f>IFERROR(VLOOKUP(B439,INDUKSI!$B$5:$I$1048576,8,0),"")</f>
        <v/>
      </c>
      <c r="X439" s="21" t="s">
        <v>3994</v>
      </c>
      <c r="Y439" s="17" cm="1">
        <f t="array" ref="Y439">MAX(IF(REINDUKSI!$B$5:$B$1048576='Data Training 2022'!B439,REINDUKSI!$H$5:$H$1048576))</f>
        <v>44726</v>
      </c>
      <c r="Z439" s="22" t="str">
        <f>IFERROR(VLOOKUP(B439,REINDUKSI!$B$5:$I$1048576,8,0),"")</f>
        <v>LULUS</v>
      </c>
      <c r="AA439" s="22" t="str">
        <f t="shared" si="32"/>
        <v/>
      </c>
      <c r="AB439" s="17" cm="1">
        <f t="array" ref="AB439">MAX(IF(BSA!$B$5:$B$1048576='Data Training 2022'!B439,BSA!$H$5:$H$1048576))</f>
        <v>0</v>
      </c>
      <c r="AC439" s="22" t="str">
        <f>IFERROR(VLOOKUP(B439,BSA!$B$5:$I$1048576,8,0),"")</f>
        <v/>
      </c>
      <c r="AD439" s="22" t="s">
        <v>3994</v>
      </c>
      <c r="AE439" s="22"/>
      <c r="AF439" s="22"/>
      <c r="AG439" s="22" t="str">
        <f t="shared" si="33"/>
        <v/>
      </c>
      <c r="AH439" s="17" cm="1">
        <f t="array" ref="AH439">MAX(IF(ISOLASI!$B$5:$B$1048576='Data Training 2022'!B439,ISOLASI!$H$5:$H$1048576))</f>
        <v>0</v>
      </c>
      <c r="AI439" s="22" t="str">
        <f>IFERROR(VLOOKUP(B439,ISOLASI!$B$5:$I$1048576,8,0),"")</f>
        <v/>
      </c>
      <c r="AJ439" s="22"/>
      <c r="AK439" s="17" cm="1">
        <f t="array" ref="AK439">MAX(IF('DEKAT AIR'!$B$5:$B$1048576='Data Training 2022'!B439,'DEKAT AIR'!$H$5:$H$1048576))</f>
        <v>0</v>
      </c>
      <c r="AL439" s="22" t="str">
        <f>IFERROR(VLOOKUP(B439,'DEKAT AIR'!$B$5:$I$1048576,8,0),"")</f>
        <v/>
      </c>
      <c r="AM439" s="22"/>
      <c r="AN439" s="17" cm="1">
        <f t="array" ref="AN439">MAX(IF(KETINGGIAN!$B$5:$B$1048576='Data Training 2022'!B439,KETINGGIAN!$H$5:$H$1048576))</f>
        <v>0</v>
      </c>
      <c r="AO439" s="22" t="str">
        <f>IFERROR(VLOOKUP(B439,KETINGGIAN!$B$5:$I$1048576,8,0),"")</f>
        <v/>
      </c>
      <c r="AP439" s="22"/>
      <c r="AQ439" s="22"/>
      <c r="AR439" s="22"/>
      <c r="AS439" s="22"/>
      <c r="AT439" s="17" cm="1">
        <f t="array" ref="AT439">MAX(IF(TOOLSKEEPER!$B$5:$B$1048576='Data Training 2022'!B439,TOOLSKEEPER!$H$5:$H$1048576))</f>
        <v>0</v>
      </c>
      <c r="AU439" s="22" t="str">
        <f>IFERROR(VLOOKUP(B439,TOOLSKEEPER!$B$5:$I$1048576,8,0),"")</f>
        <v/>
      </c>
    </row>
    <row r="440" spans="1:47">
      <c r="A440" s="22">
        <f t="shared" si="34"/>
        <v>435</v>
      </c>
      <c r="B440" s="21" t="str">
        <f t="shared" si="35"/>
        <v>80002159</v>
      </c>
      <c r="C440" s="21" t="s">
        <v>1330</v>
      </c>
      <c r="D440" s="22"/>
      <c r="E440" s="22" t="s">
        <v>4162</v>
      </c>
      <c r="F440" s="22" t="s">
        <v>1255</v>
      </c>
      <c r="G440" s="22" t="s">
        <v>1500</v>
      </c>
      <c r="H440" s="22" t="s">
        <v>405</v>
      </c>
      <c r="I440" s="22" t="s">
        <v>4028</v>
      </c>
      <c r="J440" s="22"/>
      <c r="K440" s="21" t="s">
        <v>3993</v>
      </c>
      <c r="L440" s="21" t="s">
        <v>460</v>
      </c>
      <c r="M440" s="21" t="s">
        <v>3994</v>
      </c>
      <c r="N440" s="21" t="s">
        <v>3995</v>
      </c>
      <c r="O440" s="17">
        <f>IFERROR(VLOOKUP(B440,POP!$B$5:$I$1048576,7,0),"")</f>
        <v>42342</v>
      </c>
      <c r="P440" s="17" t="str">
        <f>IFERROR(VLOOKUP(B440,POM!$B$5:$I$1048576,7,0),"")</f>
        <v/>
      </c>
      <c r="Q440" s="10" t="str">
        <f>IFERROR(VLOOKUP(B440,POU!$B$5:$I$1048576,7,0),"")</f>
        <v/>
      </c>
      <c r="R440" s="21" t="str">
        <f t="shared" si="31"/>
        <v/>
      </c>
      <c r="S440" s="17" t="str">
        <f>IFERROR(VLOOKUP(B440,'PEMBEKALAN POP'!$B$5:$I$1048576,7,0),"")</f>
        <v/>
      </c>
      <c r="T440" s="22" t="str">
        <f>IFERROR(VLOOKUP(B440,'PEMBEKALAN POP'!$B$5:$I$1048576,8,0),"")</f>
        <v/>
      </c>
      <c r="U440" s="21" t="s">
        <v>3994</v>
      </c>
      <c r="V440" s="17" t="e" cm="1">
        <f t="array" ref="V440">MAX(IF(INDUKSI!$B$5:$B$1048576='Data Training 2022'!B440,INDUKSI!$H$5:$H$1048576))</f>
        <v>#N/A</v>
      </c>
      <c r="W440" s="22" t="str">
        <f>IFERROR(VLOOKUP(B440,INDUKSI!$B$5:$I$1048576,8,0),"")</f>
        <v>LULUS</v>
      </c>
      <c r="X440" s="21" t="s">
        <v>3994</v>
      </c>
      <c r="Y440" s="17" cm="1">
        <f t="array" ref="Y440">MAX(IF(REINDUKSI!$B$5:$B$1048576='Data Training 2022'!B440,REINDUKSI!$H$5:$H$1048576))</f>
        <v>44723</v>
      </c>
      <c r="Z440" s="22" t="str">
        <f>IFERROR(VLOOKUP(B440,REINDUKSI!$B$5:$I$1048576,8,0),"")</f>
        <v>LULUS</v>
      </c>
      <c r="AA440" s="22" t="str">
        <f t="shared" si="32"/>
        <v/>
      </c>
      <c r="AB440" s="17" cm="1">
        <f t="array" ref="AB440">MAX(IF(BSA!$B$5:$B$1048576='Data Training 2022'!B440,BSA!$H$5:$H$1048576))</f>
        <v>0</v>
      </c>
      <c r="AC440" s="22" t="str">
        <f>IFERROR(VLOOKUP(B440,BSA!$B$5:$I$1048576,8,0),"")</f>
        <v/>
      </c>
      <c r="AD440" s="22" t="s">
        <v>3994</v>
      </c>
      <c r="AE440" s="22"/>
      <c r="AF440" s="22"/>
      <c r="AG440" s="22" t="str">
        <f t="shared" si="33"/>
        <v/>
      </c>
      <c r="AH440" s="17" cm="1">
        <f t="array" ref="AH440">MAX(IF(ISOLASI!$B$5:$B$1048576='Data Training 2022'!B440,ISOLASI!$H$5:$H$1048576))</f>
        <v>0</v>
      </c>
      <c r="AI440" s="22" t="str">
        <f>IFERROR(VLOOKUP(B440,ISOLASI!$B$5:$I$1048576,8,0),"")</f>
        <v/>
      </c>
      <c r="AJ440" s="22"/>
      <c r="AK440" s="17" cm="1">
        <f t="array" ref="AK440">MAX(IF('DEKAT AIR'!$B$5:$B$1048576='Data Training 2022'!B440,'DEKAT AIR'!$H$5:$H$1048576))</f>
        <v>0</v>
      </c>
      <c r="AL440" s="22" t="str">
        <f>IFERROR(VLOOKUP(B440,'DEKAT AIR'!$B$5:$I$1048576,8,0),"")</f>
        <v/>
      </c>
      <c r="AM440" s="22"/>
      <c r="AN440" s="17" cm="1">
        <f t="array" ref="AN440">MAX(IF(KETINGGIAN!$B$5:$B$1048576='Data Training 2022'!B440,KETINGGIAN!$H$5:$H$1048576))</f>
        <v>0</v>
      </c>
      <c r="AO440" s="22" t="str">
        <f>IFERROR(VLOOKUP(B440,KETINGGIAN!$B$5:$I$1048576,8,0),"")</f>
        <v/>
      </c>
      <c r="AP440" s="22"/>
      <c r="AQ440" s="22"/>
      <c r="AR440" s="22"/>
      <c r="AS440" s="22"/>
      <c r="AT440" s="17" cm="1">
        <f t="array" ref="AT440">MAX(IF(TOOLSKEEPER!$B$5:$B$1048576='Data Training 2022'!B440,TOOLSKEEPER!$H$5:$H$1048576))</f>
        <v>0</v>
      </c>
      <c r="AU440" s="22" t="str">
        <f>IFERROR(VLOOKUP(B440,TOOLSKEEPER!$B$5:$I$1048576,8,0),"")</f>
        <v/>
      </c>
    </row>
    <row r="441" spans="1:47">
      <c r="A441" s="22">
        <f t="shared" si="34"/>
        <v>436</v>
      </c>
      <c r="B441" s="21" t="str">
        <f t="shared" si="35"/>
        <v>80001448</v>
      </c>
      <c r="C441" s="21" t="s">
        <v>3540</v>
      </c>
      <c r="D441" s="22"/>
      <c r="E441" s="22" t="s">
        <v>3541</v>
      </c>
      <c r="F441" s="22" t="s">
        <v>1255</v>
      </c>
      <c r="G441" s="22" t="s">
        <v>1500</v>
      </c>
      <c r="H441" s="22" t="s">
        <v>405</v>
      </c>
      <c r="I441" s="22" t="s">
        <v>4028</v>
      </c>
      <c r="J441" s="22"/>
      <c r="K441" s="21" t="s">
        <v>3993</v>
      </c>
      <c r="L441" s="21" t="s">
        <v>460</v>
      </c>
      <c r="M441" s="21" t="s">
        <v>3994</v>
      </c>
      <c r="N441" s="21" t="s">
        <v>3995</v>
      </c>
      <c r="O441" s="17" t="str">
        <f>IFERROR(VLOOKUP(B441,POP!$B$5:$I$1048576,7,0),"")</f>
        <v/>
      </c>
      <c r="P441" s="17" t="str">
        <f>IFERROR(VLOOKUP(B441,POM!$B$5:$I$1048576,7,0),"")</f>
        <v/>
      </c>
      <c r="Q441" s="10" t="str">
        <f>IFERROR(VLOOKUP(B441,POU!$B$5:$I$1048576,7,0),"")</f>
        <v/>
      </c>
      <c r="R441" s="21" t="str">
        <f t="shared" si="31"/>
        <v/>
      </c>
      <c r="S441" s="17" t="str">
        <f>IFERROR(VLOOKUP(B441,'PEMBEKALAN POP'!$B$5:$I$1048576,7,0),"")</f>
        <v/>
      </c>
      <c r="T441" s="22" t="str">
        <f>IFERROR(VLOOKUP(B441,'PEMBEKALAN POP'!$B$5:$I$1048576,8,0),"")</f>
        <v/>
      </c>
      <c r="U441" s="21" t="s">
        <v>3994</v>
      </c>
      <c r="V441" s="17" t="e" cm="1">
        <f t="array" ref="V441">MAX(IF(INDUKSI!$B$5:$B$1048576='Data Training 2022'!B441,INDUKSI!$H$5:$H$1048576))</f>
        <v>#N/A</v>
      </c>
      <c r="W441" s="22" t="str">
        <f>IFERROR(VLOOKUP(B441,INDUKSI!$B$5:$I$1048576,8,0),"")</f>
        <v>LULUS</v>
      </c>
      <c r="X441" s="21" t="s">
        <v>3994</v>
      </c>
      <c r="Y441" s="17" cm="1">
        <f t="array" ref="Y441">MAX(IF(REINDUKSI!$B$5:$B$1048576='Data Training 2022'!B441,REINDUKSI!$H$5:$H$1048576))</f>
        <v>44740</v>
      </c>
      <c r="Z441" s="22" t="str">
        <f>IFERROR(VLOOKUP(B441,REINDUKSI!$B$5:$I$1048576,8,0),"")</f>
        <v>LULUS</v>
      </c>
      <c r="AA441" s="22" t="str">
        <f t="shared" si="32"/>
        <v/>
      </c>
      <c r="AB441" s="17" cm="1">
        <f t="array" ref="AB441">MAX(IF(BSA!$B$5:$B$1048576='Data Training 2022'!B441,BSA!$H$5:$H$1048576))</f>
        <v>0</v>
      </c>
      <c r="AC441" s="22" t="str">
        <f>IFERROR(VLOOKUP(B441,BSA!$B$5:$I$1048576,8,0),"")</f>
        <v/>
      </c>
      <c r="AD441" s="22" t="s">
        <v>3994</v>
      </c>
      <c r="AE441" s="22"/>
      <c r="AF441" s="22"/>
      <c r="AG441" s="22" t="str">
        <f t="shared" si="33"/>
        <v/>
      </c>
      <c r="AH441" s="17" cm="1">
        <f t="array" ref="AH441">MAX(IF(ISOLASI!$B$5:$B$1048576='Data Training 2022'!B441,ISOLASI!$H$5:$H$1048576))</f>
        <v>0</v>
      </c>
      <c r="AI441" s="22" t="str">
        <f>IFERROR(VLOOKUP(B441,ISOLASI!$B$5:$I$1048576,8,0),"")</f>
        <v/>
      </c>
      <c r="AJ441" s="22"/>
      <c r="AK441" s="17" cm="1">
        <f t="array" ref="AK441">MAX(IF('DEKAT AIR'!$B$5:$B$1048576='Data Training 2022'!B441,'DEKAT AIR'!$H$5:$H$1048576))</f>
        <v>0</v>
      </c>
      <c r="AL441" s="22" t="str">
        <f>IFERROR(VLOOKUP(B441,'DEKAT AIR'!$B$5:$I$1048576,8,0),"")</f>
        <v/>
      </c>
      <c r="AM441" s="22"/>
      <c r="AN441" s="17" cm="1">
        <f t="array" ref="AN441">MAX(IF(KETINGGIAN!$B$5:$B$1048576='Data Training 2022'!B441,KETINGGIAN!$H$5:$H$1048576))</f>
        <v>0</v>
      </c>
      <c r="AO441" s="22" t="str">
        <f>IFERROR(VLOOKUP(B441,KETINGGIAN!$B$5:$I$1048576,8,0),"")</f>
        <v/>
      </c>
      <c r="AP441" s="22"/>
      <c r="AQ441" s="22"/>
      <c r="AR441" s="22"/>
      <c r="AS441" s="22"/>
      <c r="AT441" s="17" cm="1">
        <f t="array" ref="AT441">MAX(IF(TOOLSKEEPER!$B$5:$B$1048576='Data Training 2022'!B441,TOOLSKEEPER!$H$5:$H$1048576))</f>
        <v>0</v>
      </c>
      <c r="AU441" s="22" t="str">
        <f>IFERROR(VLOOKUP(B441,TOOLSKEEPER!$B$5:$I$1048576,8,0),"")</f>
        <v/>
      </c>
    </row>
    <row r="442" spans="1:47">
      <c r="A442" s="22">
        <f t="shared" si="34"/>
        <v>437</v>
      </c>
      <c r="B442" s="21" t="str">
        <f t="shared" si="35"/>
        <v>00117333</v>
      </c>
      <c r="C442" s="21" t="s">
        <v>4163</v>
      </c>
      <c r="D442" s="22"/>
      <c r="E442" s="22" t="s">
        <v>1879</v>
      </c>
      <c r="F442" s="22" t="s">
        <v>1255</v>
      </c>
      <c r="G442" s="22" t="s">
        <v>1500</v>
      </c>
      <c r="H442" s="22" t="s">
        <v>405</v>
      </c>
      <c r="I442" s="22" t="s">
        <v>4028</v>
      </c>
      <c r="J442" s="22"/>
      <c r="K442" s="21" t="s">
        <v>3993</v>
      </c>
      <c r="L442" s="21" t="s">
        <v>460</v>
      </c>
      <c r="M442" s="21" t="s">
        <v>3994</v>
      </c>
      <c r="N442" s="21" t="s">
        <v>3995</v>
      </c>
      <c r="O442" s="17">
        <f>IFERROR(VLOOKUP(B442,POP!$B$5:$I$1048576,7,0),"")</f>
        <v>44237</v>
      </c>
      <c r="P442" s="17" t="str">
        <f>IFERROR(VLOOKUP(B442,POM!$B$5:$I$1048576,7,0),"")</f>
        <v/>
      </c>
      <c r="Q442" s="10" t="str">
        <f>IFERROR(VLOOKUP(B442,POU!$B$5:$I$1048576,7,0),"")</f>
        <v/>
      </c>
      <c r="R442" s="21" t="str">
        <f t="shared" si="31"/>
        <v/>
      </c>
      <c r="S442" s="17" t="str">
        <f>IFERROR(VLOOKUP(B442,'PEMBEKALAN POP'!$B$5:$I$1048576,7,0),"")</f>
        <v/>
      </c>
      <c r="T442" s="22" t="str">
        <f>IFERROR(VLOOKUP(B442,'PEMBEKALAN POP'!$B$5:$I$1048576,8,0),"")</f>
        <v/>
      </c>
      <c r="U442" s="21" t="s">
        <v>3994</v>
      </c>
      <c r="V442" s="17" t="e" cm="1">
        <f t="array" ref="V442">MAX(IF(INDUKSI!$B$5:$B$1048576='Data Training 2022'!B442,INDUKSI!$H$5:$H$1048576))</f>
        <v>#N/A</v>
      </c>
      <c r="W442" s="22" t="str">
        <f>IFERROR(VLOOKUP(B442,INDUKSI!$B$5:$I$1048576,8,0),"")</f>
        <v>LULUS</v>
      </c>
      <c r="X442" s="21" t="s">
        <v>3994</v>
      </c>
      <c r="Y442" s="17" cm="1">
        <f t="array" ref="Y442">MAX(IF(REINDUKSI!$B$5:$B$1048576='Data Training 2022'!B442,REINDUKSI!$H$5:$H$1048576))</f>
        <v>44786</v>
      </c>
      <c r="Z442" s="22" t="str">
        <f>IFERROR(VLOOKUP(B442,REINDUKSI!$B$5:$I$1048576,8,0),"")</f>
        <v>LULUS</v>
      </c>
      <c r="AA442" s="22" t="str">
        <f t="shared" si="32"/>
        <v/>
      </c>
      <c r="AB442" s="17" cm="1">
        <f t="array" ref="AB442">MAX(IF(BSA!$B$5:$B$1048576='Data Training 2022'!B442,BSA!$H$5:$H$1048576))</f>
        <v>0</v>
      </c>
      <c r="AC442" s="22" t="str">
        <f>IFERROR(VLOOKUP(B442,BSA!$B$5:$I$1048576,8,0),"")</f>
        <v/>
      </c>
      <c r="AD442" s="22" t="s">
        <v>3994</v>
      </c>
      <c r="AE442" s="22"/>
      <c r="AF442" s="22"/>
      <c r="AG442" s="22" t="str">
        <f t="shared" si="33"/>
        <v/>
      </c>
      <c r="AH442" s="17" cm="1">
        <f t="array" ref="AH442">MAX(IF(ISOLASI!$B$5:$B$1048576='Data Training 2022'!B442,ISOLASI!$H$5:$H$1048576))</f>
        <v>0</v>
      </c>
      <c r="AI442" s="22" t="str">
        <f>IFERROR(VLOOKUP(B442,ISOLASI!$B$5:$I$1048576,8,0),"")</f>
        <v/>
      </c>
      <c r="AJ442" s="22"/>
      <c r="AK442" s="17" cm="1">
        <f t="array" ref="AK442">MAX(IF('DEKAT AIR'!$B$5:$B$1048576='Data Training 2022'!B442,'DEKAT AIR'!$H$5:$H$1048576))</f>
        <v>0</v>
      </c>
      <c r="AL442" s="22" t="str">
        <f>IFERROR(VLOOKUP(B442,'DEKAT AIR'!$B$5:$I$1048576,8,0),"")</f>
        <v/>
      </c>
      <c r="AM442" s="22"/>
      <c r="AN442" s="17" cm="1">
        <f t="array" ref="AN442">MAX(IF(KETINGGIAN!$B$5:$B$1048576='Data Training 2022'!B442,KETINGGIAN!$H$5:$H$1048576))</f>
        <v>0</v>
      </c>
      <c r="AO442" s="22" t="str">
        <f>IFERROR(VLOOKUP(B442,KETINGGIAN!$B$5:$I$1048576,8,0),"")</f>
        <v/>
      </c>
      <c r="AP442" s="22"/>
      <c r="AQ442" s="22"/>
      <c r="AR442" s="22"/>
      <c r="AS442" s="22"/>
      <c r="AT442" s="17" cm="1">
        <f t="array" ref="AT442">MAX(IF(TOOLSKEEPER!$B$5:$B$1048576='Data Training 2022'!B442,TOOLSKEEPER!$H$5:$H$1048576))</f>
        <v>0</v>
      </c>
      <c r="AU442" s="22" t="str">
        <f>IFERROR(VLOOKUP(B442,TOOLSKEEPER!$B$5:$I$1048576,8,0),"")</f>
        <v/>
      </c>
    </row>
    <row r="443" spans="1:47">
      <c r="A443" s="22">
        <f t="shared" si="34"/>
        <v>438</v>
      </c>
      <c r="B443" s="21" t="str">
        <f t="shared" si="35"/>
        <v>00119217</v>
      </c>
      <c r="C443" s="21" t="s">
        <v>4164</v>
      </c>
      <c r="D443" s="22"/>
      <c r="E443" s="22" t="s">
        <v>3087</v>
      </c>
      <c r="F443" s="22" t="s">
        <v>1255</v>
      </c>
      <c r="G443" s="22" t="s">
        <v>1500</v>
      </c>
      <c r="H443" s="22" t="s">
        <v>405</v>
      </c>
      <c r="I443" s="22" t="s">
        <v>4028</v>
      </c>
      <c r="J443" s="22"/>
      <c r="K443" s="21" t="s">
        <v>3993</v>
      </c>
      <c r="L443" s="21" t="s">
        <v>460</v>
      </c>
      <c r="M443" s="21" t="s">
        <v>3994</v>
      </c>
      <c r="N443" s="21" t="s">
        <v>3995</v>
      </c>
      <c r="O443" s="17">
        <f>IFERROR(VLOOKUP(B443,POP!$B$5:$I$1048576,7,0),"")</f>
        <v>44286</v>
      </c>
      <c r="P443" s="17" t="str">
        <f>IFERROR(VLOOKUP(B443,POM!$B$5:$I$1048576,7,0),"")</f>
        <v/>
      </c>
      <c r="Q443" s="10" t="str">
        <f>IFERROR(VLOOKUP(B443,POU!$B$5:$I$1048576,7,0),"")</f>
        <v/>
      </c>
      <c r="R443" s="21" t="str">
        <f t="shared" si="31"/>
        <v/>
      </c>
      <c r="S443" s="17" t="str">
        <f>IFERROR(VLOOKUP(B443,'PEMBEKALAN POP'!$B$5:$I$1048576,7,0),"")</f>
        <v/>
      </c>
      <c r="T443" s="22" t="str">
        <f>IFERROR(VLOOKUP(B443,'PEMBEKALAN POP'!$B$5:$I$1048576,8,0),"")</f>
        <v/>
      </c>
      <c r="U443" s="21" t="s">
        <v>3994</v>
      </c>
      <c r="V443" s="17" t="e" cm="1">
        <f t="array" ref="V443">MAX(IF(INDUKSI!$B$5:$B$1048576='Data Training 2022'!B443,INDUKSI!$H$5:$H$1048576))</f>
        <v>#N/A</v>
      </c>
      <c r="W443" s="22" t="str">
        <f>IFERROR(VLOOKUP(B443,INDUKSI!$B$5:$I$1048576,8,0),"")</f>
        <v>LULUS</v>
      </c>
      <c r="X443" s="21" t="s">
        <v>3994</v>
      </c>
      <c r="Y443" s="17" cm="1">
        <f t="array" ref="Y443">MAX(IF(REINDUKSI!$B$5:$B$1048576='Data Training 2022'!B443,REINDUKSI!$H$5:$H$1048576))</f>
        <v>44765</v>
      </c>
      <c r="Z443" s="22" t="str">
        <f>IFERROR(VLOOKUP(B443,REINDUKSI!$B$5:$I$1048576,8,0),"")</f>
        <v>LULUS</v>
      </c>
      <c r="AA443" s="22" t="str">
        <f t="shared" si="32"/>
        <v/>
      </c>
      <c r="AB443" s="17" cm="1">
        <f t="array" ref="AB443">MAX(IF(BSA!$B$5:$B$1048576='Data Training 2022'!B443,BSA!$H$5:$H$1048576))</f>
        <v>0</v>
      </c>
      <c r="AC443" s="22" t="str">
        <f>IFERROR(VLOOKUP(B443,BSA!$B$5:$I$1048576,8,0),"")</f>
        <v/>
      </c>
      <c r="AD443" s="22" t="s">
        <v>3994</v>
      </c>
      <c r="AE443" s="22"/>
      <c r="AF443" s="22"/>
      <c r="AG443" s="22" t="str">
        <f t="shared" si="33"/>
        <v/>
      </c>
      <c r="AH443" s="17" cm="1">
        <f t="array" ref="AH443">MAX(IF(ISOLASI!$B$5:$B$1048576='Data Training 2022'!B443,ISOLASI!$H$5:$H$1048576))</f>
        <v>0</v>
      </c>
      <c r="AI443" s="22" t="str">
        <f>IFERROR(VLOOKUP(B443,ISOLASI!$B$5:$I$1048576,8,0),"")</f>
        <v/>
      </c>
      <c r="AJ443" s="22"/>
      <c r="AK443" s="17" cm="1">
        <f t="array" ref="AK443">MAX(IF('DEKAT AIR'!$B$5:$B$1048576='Data Training 2022'!B443,'DEKAT AIR'!$H$5:$H$1048576))</f>
        <v>0</v>
      </c>
      <c r="AL443" s="22" t="str">
        <f>IFERROR(VLOOKUP(B443,'DEKAT AIR'!$B$5:$I$1048576,8,0),"")</f>
        <v/>
      </c>
      <c r="AM443" s="22"/>
      <c r="AN443" s="17" cm="1">
        <f t="array" ref="AN443">MAX(IF(KETINGGIAN!$B$5:$B$1048576='Data Training 2022'!B443,KETINGGIAN!$H$5:$H$1048576))</f>
        <v>0</v>
      </c>
      <c r="AO443" s="22" t="str">
        <f>IFERROR(VLOOKUP(B443,KETINGGIAN!$B$5:$I$1048576,8,0),"")</f>
        <v/>
      </c>
      <c r="AP443" s="22"/>
      <c r="AQ443" s="22"/>
      <c r="AR443" s="22"/>
      <c r="AS443" s="22"/>
      <c r="AT443" s="17" cm="1">
        <f t="array" ref="AT443">MAX(IF(TOOLSKEEPER!$B$5:$B$1048576='Data Training 2022'!B443,TOOLSKEEPER!$H$5:$H$1048576))</f>
        <v>0</v>
      </c>
      <c r="AU443" s="22" t="str">
        <f>IFERROR(VLOOKUP(B443,TOOLSKEEPER!$B$5:$I$1048576,8,0),"")</f>
        <v/>
      </c>
    </row>
    <row r="444" spans="1:47">
      <c r="A444" s="22">
        <f t="shared" si="34"/>
        <v>439</v>
      </c>
      <c r="B444" s="21" t="str">
        <f t="shared" si="35"/>
        <v>80002582</v>
      </c>
      <c r="C444" s="21" t="s">
        <v>3628</v>
      </c>
      <c r="D444" s="22"/>
      <c r="E444" s="22" t="s">
        <v>1990</v>
      </c>
      <c r="F444" s="22" t="s">
        <v>1255</v>
      </c>
      <c r="G444" s="22" t="s">
        <v>1500</v>
      </c>
      <c r="H444" s="22" t="s">
        <v>405</v>
      </c>
      <c r="I444" s="22" t="s">
        <v>4028</v>
      </c>
      <c r="J444" s="22"/>
      <c r="K444" s="21" t="s">
        <v>3993</v>
      </c>
      <c r="L444" s="21" t="s">
        <v>460</v>
      </c>
      <c r="M444" s="21" t="s">
        <v>3994</v>
      </c>
      <c r="N444" s="21" t="s">
        <v>3995</v>
      </c>
      <c r="O444" s="17">
        <f>IFERROR(VLOOKUP(B444,POP!$B$5:$I$1048576,7,0),"")</f>
        <v>44438</v>
      </c>
      <c r="P444" s="17" t="str">
        <f>IFERROR(VLOOKUP(B444,POM!$B$5:$I$1048576,7,0),"")</f>
        <v/>
      </c>
      <c r="Q444" s="10" t="str">
        <f>IFERROR(VLOOKUP(B444,POU!$B$5:$I$1048576,7,0),"")</f>
        <v/>
      </c>
      <c r="R444" s="21" t="str">
        <f t="shared" si="31"/>
        <v/>
      </c>
      <c r="S444" s="17" t="str">
        <f>IFERROR(VLOOKUP(B444,'PEMBEKALAN POP'!$B$5:$I$1048576,7,0),"")</f>
        <v/>
      </c>
      <c r="T444" s="22" t="str">
        <f>IFERROR(VLOOKUP(B444,'PEMBEKALAN POP'!$B$5:$I$1048576,8,0),"")</f>
        <v/>
      </c>
      <c r="U444" s="21" t="s">
        <v>3994</v>
      </c>
      <c r="V444" s="17" t="e" cm="1">
        <f t="array" ref="V444">MAX(IF(INDUKSI!$B$5:$B$1048576='Data Training 2022'!B444,INDUKSI!$H$5:$H$1048576))</f>
        <v>#N/A</v>
      </c>
      <c r="W444" s="22" t="str">
        <f>IFERROR(VLOOKUP(B444,INDUKSI!$B$5:$I$1048576,8,0),"")</f>
        <v/>
      </c>
      <c r="X444" s="21" t="s">
        <v>3994</v>
      </c>
      <c r="Y444" s="17" cm="1">
        <f t="array" ref="Y444">MAX(IF(REINDUKSI!$B$5:$B$1048576='Data Training 2022'!B444,REINDUKSI!$H$5:$H$1048576))</f>
        <v>44670</v>
      </c>
      <c r="Z444" s="22" t="str">
        <f>IFERROR(VLOOKUP(B444,REINDUKSI!$B$5:$I$1048576,8,0),"")</f>
        <v>LULUS</v>
      </c>
      <c r="AA444" s="22" t="str">
        <f t="shared" si="32"/>
        <v/>
      </c>
      <c r="AB444" s="17" cm="1">
        <f t="array" ref="AB444">MAX(IF(BSA!$B$5:$B$1048576='Data Training 2022'!B444,BSA!$H$5:$H$1048576))</f>
        <v>0</v>
      </c>
      <c r="AC444" s="22" t="str">
        <f>IFERROR(VLOOKUP(B444,BSA!$B$5:$I$1048576,8,0),"")</f>
        <v/>
      </c>
      <c r="AD444" s="22" t="s">
        <v>3994</v>
      </c>
      <c r="AE444" s="22"/>
      <c r="AF444" s="22"/>
      <c r="AG444" s="22" t="str">
        <f t="shared" si="33"/>
        <v/>
      </c>
      <c r="AH444" s="17" cm="1">
        <f t="array" ref="AH444">MAX(IF(ISOLASI!$B$5:$B$1048576='Data Training 2022'!B444,ISOLASI!$H$5:$H$1048576))</f>
        <v>0</v>
      </c>
      <c r="AI444" s="22" t="str">
        <f>IFERROR(VLOOKUP(B444,ISOLASI!$B$5:$I$1048576,8,0),"")</f>
        <v/>
      </c>
      <c r="AJ444" s="22"/>
      <c r="AK444" s="17" cm="1">
        <f t="array" ref="AK444">MAX(IF('DEKAT AIR'!$B$5:$B$1048576='Data Training 2022'!B444,'DEKAT AIR'!$H$5:$H$1048576))</f>
        <v>0</v>
      </c>
      <c r="AL444" s="22" t="str">
        <f>IFERROR(VLOOKUP(B444,'DEKAT AIR'!$B$5:$I$1048576,8,0),"")</f>
        <v/>
      </c>
      <c r="AM444" s="22"/>
      <c r="AN444" s="17" cm="1">
        <f t="array" ref="AN444">MAX(IF(KETINGGIAN!$B$5:$B$1048576='Data Training 2022'!B444,KETINGGIAN!$H$5:$H$1048576))</f>
        <v>0</v>
      </c>
      <c r="AO444" s="22" t="str">
        <f>IFERROR(VLOOKUP(B444,KETINGGIAN!$B$5:$I$1048576,8,0),"")</f>
        <v/>
      </c>
      <c r="AP444" s="22"/>
      <c r="AQ444" s="22"/>
      <c r="AR444" s="22"/>
      <c r="AS444" s="22"/>
      <c r="AT444" s="17" cm="1">
        <f t="array" ref="AT444">MAX(IF(TOOLSKEEPER!$B$5:$B$1048576='Data Training 2022'!B444,TOOLSKEEPER!$H$5:$H$1048576))</f>
        <v>0</v>
      </c>
      <c r="AU444" s="22" t="str">
        <f>IFERROR(VLOOKUP(B444,TOOLSKEEPER!$B$5:$I$1048576,8,0),"")</f>
        <v/>
      </c>
    </row>
    <row r="445" spans="1:47">
      <c r="A445" s="22">
        <f t="shared" si="34"/>
        <v>440</v>
      </c>
      <c r="B445" s="21" t="str">
        <f t="shared" si="35"/>
        <v>80002055</v>
      </c>
      <c r="C445" s="21" t="s">
        <v>4165</v>
      </c>
      <c r="D445" s="22"/>
      <c r="E445" s="22" t="s">
        <v>1369</v>
      </c>
      <c r="F445" s="22" t="s">
        <v>1255</v>
      </c>
      <c r="G445" s="22" t="s">
        <v>1500</v>
      </c>
      <c r="H445" s="22" t="s">
        <v>405</v>
      </c>
      <c r="I445" s="22" t="s">
        <v>4028</v>
      </c>
      <c r="J445" s="22"/>
      <c r="K445" s="21" t="s">
        <v>3993</v>
      </c>
      <c r="L445" s="21" t="s">
        <v>460</v>
      </c>
      <c r="M445" s="21" t="s">
        <v>3994</v>
      </c>
      <c r="N445" s="21"/>
      <c r="O445" s="17" t="str">
        <f>IFERROR(VLOOKUP(B445,POP!$B$5:$I$1048576,7,0),"")</f>
        <v/>
      </c>
      <c r="P445" s="17" t="str">
        <f>IFERROR(VLOOKUP(B445,POM!$B$5:$I$1048576,7,0),"")</f>
        <v/>
      </c>
      <c r="Q445" s="10" t="str">
        <f>IFERROR(VLOOKUP(B445,POU!$B$5:$I$1048576,7,0),"")</f>
        <v/>
      </c>
      <c r="R445" s="21" t="str">
        <f t="shared" si="31"/>
        <v>TARGET</v>
      </c>
      <c r="S445" s="17">
        <f>IFERROR(VLOOKUP(B445,'PEMBEKALAN POP'!$B$5:$I$1048576,7,0),"")</f>
        <v>44581</v>
      </c>
      <c r="T445" s="22" t="str">
        <f>IFERROR(VLOOKUP(B445,'PEMBEKALAN POP'!$B$5:$I$1048576,8,0),"")</f>
        <v>LULUS</v>
      </c>
      <c r="U445" s="21" t="s">
        <v>3994</v>
      </c>
      <c r="V445" s="17" t="e" cm="1">
        <f t="array" ref="V445">MAX(IF(INDUKSI!$B$5:$B$1048576='Data Training 2022'!B445,INDUKSI!$H$5:$H$1048576))</f>
        <v>#N/A</v>
      </c>
      <c r="W445" s="22" t="str">
        <f>IFERROR(VLOOKUP(B445,INDUKSI!$B$5:$I$1048576,8,0),"")</f>
        <v>LULUS</v>
      </c>
      <c r="X445" s="21" t="s">
        <v>3994</v>
      </c>
      <c r="Y445" s="17" cm="1">
        <f t="array" ref="Y445">MAX(IF(REINDUKSI!$B$5:$B$1048576='Data Training 2022'!B445,REINDUKSI!$H$5:$H$1048576))</f>
        <v>0</v>
      </c>
      <c r="Z445" s="22" t="str">
        <f>IFERROR(VLOOKUP(B445,REINDUKSI!$B$5:$I$1048576,8,0),"")</f>
        <v/>
      </c>
      <c r="AA445" s="22" t="str">
        <f t="shared" si="32"/>
        <v/>
      </c>
      <c r="AB445" s="17" cm="1">
        <f t="array" ref="AB445">MAX(IF(BSA!$B$5:$B$1048576='Data Training 2022'!B445,BSA!$H$5:$H$1048576))</f>
        <v>0</v>
      </c>
      <c r="AC445" s="22" t="str">
        <f>IFERROR(VLOOKUP(B445,BSA!$B$5:$I$1048576,8,0),"")</f>
        <v/>
      </c>
      <c r="AD445" s="22" t="s">
        <v>3994</v>
      </c>
      <c r="AE445" s="22"/>
      <c r="AF445" s="22"/>
      <c r="AG445" s="22" t="str">
        <f t="shared" si="33"/>
        <v/>
      </c>
      <c r="AH445" s="17" cm="1">
        <f t="array" ref="AH445">MAX(IF(ISOLASI!$B$5:$B$1048576='Data Training 2022'!B445,ISOLASI!$H$5:$H$1048576))</f>
        <v>0</v>
      </c>
      <c r="AI445" s="22" t="str">
        <f>IFERROR(VLOOKUP(B445,ISOLASI!$B$5:$I$1048576,8,0),"")</f>
        <v/>
      </c>
      <c r="AJ445" s="22"/>
      <c r="AK445" s="17" cm="1">
        <f t="array" ref="AK445">MAX(IF('DEKAT AIR'!$B$5:$B$1048576='Data Training 2022'!B445,'DEKAT AIR'!$H$5:$H$1048576))</f>
        <v>0</v>
      </c>
      <c r="AL445" s="22" t="str">
        <f>IFERROR(VLOOKUP(B445,'DEKAT AIR'!$B$5:$I$1048576,8,0),"")</f>
        <v/>
      </c>
      <c r="AM445" s="22"/>
      <c r="AN445" s="17" cm="1">
        <f t="array" ref="AN445">MAX(IF(KETINGGIAN!$B$5:$B$1048576='Data Training 2022'!B445,KETINGGIAN!$H$5:$H$1048576))</f>
        <v>0</v>
      </c>
      <c r="AO445" s="22" t="str">
        <f>IFERROR(VLOOKUP(B445,KETINGGIAN!$B$5:$I$1048576,8,0),"")</f>
        <v/>
      </c>
      <c r="AP445" s="22"/>
      <c r="AQ445" s="22"/>
      <c r="AR445" s="22"/>
      <c r="AS445" s="22"/>
      <c r="AT445" s="17" cm="1">
        <f t="array" ref="AT445">MAX(IF(TOOLSKEEPER!$B$5:$B$1048576='Data Training 2022'!B445,TOOLSKEEPER!$H$5:$H$1048576))</f>
        <v>0</v>
      </c>
      <c r="AU445" s="22" t="str">
        <f>IFERROR(VLOOKUP(B445,TOOLSKEEPER!$B$5:$I$1048576,8,0),"")</f>
        <v/>
      </c>
    </row>
    <row r="446" spans="1:47">
      <c r="A446" s="22">
        <f t="shared" si="34"/>
        <v>441</v>
      </c>
      <c r="B446" s="21" t="str">
        <f t="shared" si="35"/>
        <v>00118101</v>
      </c>
      <c r="C446" s="21" t="s">
        <v>4166</v>
      </c>
      <c r="D446" s="22"/>
      <c r="E446" s="22" t="s">
        <v>2905</v>
      </c>
      <c r="F446" s="22" t="s">
        <v>1255</v>
      </c>
      <c r="G446" s="22" t="s">
        <v>1500</v>
      </c>
      <c r="H446" s="22" t="s">
        <v>405</v>
      </c>
      <c r="I446" s="22" t="s">
        <v>4028</v>
      </c>
      <c r="J446" s="22"/>
      <c r="K446" s="21" t="s">
        <v>3993</v>
      </c>
      <c r="L446" s="21" t="s">
        <v>460</v>
      </c>
      <c r="M446" s="21" t="s">
        <v>3994</v>
      </c>
      <c r="N446" s="21"/>
      <c r="O446" s="17" t="str">
        <f>IFERROR(VLOOKUP(B446,POP!$B$5:$I$1048576,7,0),"")</f>
        <v/>
      </c>
      <c r="P446" s="17" t="str">
        <f>IFERROR(VLOOKUP(B446,POM!$B$5:$I$1048576,7,0),"")</f>
        <v/>
      </c>
      <c r="Q446" s="10" t="str">
        <f>IFERROR(VLOOKUP(B446,POU!$B$5:$I$1048576,7,0),"")</f>
        <v/>
      </c>
      <c r="R446" s="21" t="str">
        <f t="shared" si="31"/>
        <v>TARGET</v>
      </c>
      <c r="S446" s="17">
        <f>IFERROR(VLOOKUP(B446,'PEMBEKALAN POP'!$B$5:$I$1048576,7,0),"")</f>
        <v>44575</v>
      </c>
      <c r="T446" s="22" t="str">
        <f>IFERROR(VLOOKUP(B446,'PEMBEKALAN POP'!$B$5:$I$1048576,8,0),"")</f>
        <v>LULUS</v>
      </c>
      <c r="U446" s="21" t="s">
        <v>3994</v>
      </c>
      <c r="V446" s="17" t="e" cm="1">
        <f t="array" ref="V446">MAX(IF(INDUKSI!$B$5:$B$1048576='Data Training 2022'!B446,INDUKSI!$H$5:$H$1048576))</f>
        <v>#N/A</v>
      </c>
      <c r="W446" s="22" t="str">
        <f>IFERROR(VLOOKUP(B446,INDUKSI!$B$5:$I$1048576,8,0),"")</f>
        <v>LULUS</v>
      </c>
      <c r="X446" s="21" t="s">
        <v>3994</v>
      </c>
      <c r="Y446" s="17" cm="1">
        <f t="array" ref="Y446">MAX(IF(REINDUKSI!$B$5:$B$1048576='Data Training 2022'!B446,REINDUKSI!$H$5:$H$1048576))</f>
        <v>44761</v>
      </c>
      <c r="Z446" s="22" t="str">
        <f>IFERROR(VLOOKUP(B446,REINDUKSI!$B$5:$I$1048576,8,0),"")</f>
        <v>LULUS</v>
      </c>
      <c r="AA446" s="22" t="str">
        <f t="shared" si="32"/>
        <v/>
      </c>
      <c r="AB446" s="17" cm="1">
        <f t="array" ref="AB446">MAX(IF(BSA!$B$5:$B$1048576='Data Training 2022'!B446,BSA!$H$5:$H$1048576))</f>
        <v>0</v>
      </c>
      <c r="AC446" s="22" t="str">
        <f>IFERROR(VLOOKUP(B446,BSA!$B$5:$I$1048576,8,0),"")</f>
        <v/>
      </c>
      <c r="AD446" s="22" t="s">
        <v>3994</v>
      </c>
      <c r="AE446" s="22"/>
      <c r="AF446" s="22"/>
      <c r="AG446" s="22" t="str">
        <f t="shared" si="33"/>
        <v/>
      </c>
      <c r="AH446" s="17" cm="1">
        <f t="array" ref="AH446">MAX(IF(ISOLASI!$B$5:$B$1048576='Data Training 2022'!B446,ISOLASI!$H$5:$H$1048576))</f>
        <v>0</v>
      </c>
      <c r="AI446" s="22" t="str">
        <f>IFERROR(VLOOKUP(B446,ISOLASI!$B$5:$I$1048576,8,0),"")</f>
        <v/>
      </c>
      <c r="AJ446" s="22"/>
      <c r="AK446" s="17" cm="1">
        <f t="array" ref="AK446">MAX(IF('DEKAT AIR'!$B$5:$B$1048576='Data Training 2022'!B446,'DEKAT AIR'!$H$5:$H$1048576))</f>
        <v>0</v>
      </c>
      <c r="AL446" s="22" t="str">
        <f>IFERROR(VLOOKUP(B446,'DEKAT AIR'!$B$5:$I$1048576,8,0),"")</f>
        <v/>
      </c>
      <c r="AM446" s="22"/>
      <c r="AN446" s="17" cm="1">
        <f t="array" ref="AN446">MAX(IF(KETINGGIAN!$B$5:$B$1048576='Data Training 2022'!B446,KETINGGIAN!$H$5:$H$1048576))</f>
        <v>0</v>
      </c>
      <c r="AO446" s="22" t="str">
        <f>IFERROR(VLOOKUP(B446,KETINGGIAN!$B$5:$I$1048576,8,0),"")</f>
        <v/>
      </c>
      <c r="AP446" s="22"/>
      <c r="AQ446" s="22"/>
      <c r="AR446" s="22"/>
      <c r="AS446" s="22"/>
      <c r="AT446" s="17" cm="1">
        <f t="array" ref="AT446">MAX(IF(TOOLSKEEPER!$B$5:$B$1048576='Data Training 2022'!B446,TOOLSKEEPER!$H$5:$H$1048576))</f>
        <v>0</v>
      </c>
      <c r="AU446" s="22" t="str">
        <f>IFERROR(VLOOKUP(B446,TOOLSKEEPER!$B$5:$I$1048576,8,0),"")</f>
        <v/>
      </c>
    </row>
    <row r="447" spans="1:47">
      <c r="A447" s="22">
        <f t="shared" si="34"/>
        <v>442</v>
      </c>
      <c r="B447" s="21" t="str">
        <f t="shared" si="35"/>
        <v>80000330</v>
      </c>
      <c r="C447" s="21" t="s">
        <v>4167</v>
      </c>
      <c r="D447" s="22"/>
      <c r="E447" s="22" t="s">
        <v>3673</v>
      </c>
      <c r="F447" s="22" t="s">
        <v>1255</v>
      </c>
      <c r="G447" s="22" t="s">
        <v>1500</v>
      </c>
      <c r="H447" s="22" t="s">
        <v>405</v>
      </c>
      <c r="I447" s="22" t="s">
        <v>4028</v>
      </c>
      <c r="J447" s="22"/>
      <c r="K447" s="21" t="s">
        <v>3993</v>
      </c>
      <c r="L447" s="21" t="s">
        <v>460</v>
      </c>
      <c r="M447" s="21" t="s">
        <v>3994</v>
      </c>
      <c r="N447" s="21" t="s">
        <v>3995</v>
      </c>
      <c r="O447" s="17">
        <f>IFERROR(VLOOKUP(B447,POP!$B$5:$I$1048576,7,0),"")</f>
        <v>44089</v>
      </c>
      <c r="P447" s="17" t="str">
        <f>IFERROR(VLOOKUP(B447,POM!$B$5:$I$1048576,7,0),"")</f>
        <v/>
      </c>
      <c r="Q447" s="10" t="str">
        <f>IFERROR(VLOOKUP(B447,POU!$B$5:$I$1048576,7,0),"")</f>
        <v/>
      </c>
      <c r="R447" s="21" t="str">
        <f t="shared" si="31"/>
        <v/>
      </c>
      <c r="S447" s="17" t="str">
        <f>IFERROR(VLOOKUP(B447,'PEMBEKALAN POP'!$B$5:$I$1048576,7,0),"")</f>
        <v/>
      </c>
      <c r="T447" s="22" t="str">
        <f>IFERROR(VLOOKUP(B447,'PEMBEKALAN POP'!$B$5:$I$1048576,8,0),"")</f>
        <v/>
      </c>
      <c r="U447" s="21" t="s">
        <v>3994</v>
      </c>
      <c r="V447" s="17" t="e" cm="1">
        <f t="array" ref="V447">MAX(IF(INDUKSI!$B$5:$B$1048576='Data Training 2022'!B447,INDUKSI!$H$5:$H$1048576))</f>
        <v>#N/A</v>
      </c>
      <c r="W447" s="22" t="str">
        <f>IFERROR(VLOOKUP(B447,INDUKSI!$B$5:$I$1048576,8,0),"")</f>
        <v>LULUS</v>
      </c>
      <c r="X447" s="21" t="s">
        <v>3994</v>
      </c>
      <c r="Y447" s="17" cm="1">
        <f t="array" ref="Y447">MAX(IF(REINDUKSI!$B$5:$B$1048576='Data Training 2022'!B447,REINDUKSI!$H$5:$H$1048576))</f>
        <v>0</v>
      </c>
      <c r="Z447" s="22" t="str">
        <f>IFERROR(VLOOKUP(B447,REINDUKSI!$B$5:$I$1048576,8,0),"")</f>
        <v/>
      </c>
      <c r="AA447" s="22" t="str">
        <f t="shared" si="32"/>
        <v/>
      </c>
      <c r="AB447" s="17" cm="1">
        <f t="array" ref="AB447">MAX(IF(BSA!$B$5:$B$1048576='Data Training 2022'!B447,BSA!$H$5:$H$1048576))</f>
        <v>0</v>
      </c>
      <c r="AC447" s="22" t="str">
        <f>IFERROR(VLOOKUP(B447,BSA!$B$5:$I$1048576,8,0),"")</f>
        <v/>
      </c>
      <c r="AD447" s="22" t="s">
        <v>3994</v>
      </c>
      <c r="AE447" s="22"/>
      <c r="AF447" s="22"/>
      <c r="AG447" s="22" t="str">
        <f t="shared" si="33"/>
        <v/>
      </c>
      <c r="AH447" s="17" cm="1">
        <f t="array" ref="AH447">MAX(IF(ISOLASI!$B$5:$B$1048576='Data Training 2022'!B447,ISOLASI!$H$5:$H$1048576))</f>
        <v>0</v>
      </c>
      <c r="AI447" s="22" t="str">
        <f>IFERROR(VLOOKUP(B447,ISOLASI!$B$5:$I$1048576,8,0),"")</f>
        <v/>
      </c>
      <c r="AJ447" s="22"/>
      <c r="AK447" s="17" cm="1">
        <f t="array" ref="AK447">MAX(IF('DEKAT AIR'!$B$5:$B$1048576='Data Training 2022'!B447,'DEKAT AIR'!$H$5:$H$1048576))</f>
        <v>0</v>
      </c>
      <c r="AL447" s="22" t="str">
        <f>IFERROR(VLOOKUP(B447,'DEKAT AIR'!$B$5:$I$1048576,8,0),"")</f>
        <v/>
      </c>
      <c r="AM447" s="22"/>
      <c r="AN447" s="17" cm="1">
        <f t="array" ref="AN447">MAX(IF(KETINGGIAN!$B$5:$B$1048576='Data Training 2022'!B447,KETINGGIAN!$H$5:$H$1048576))</f>
        <v>0</v>
      </c>
      <c r="AO447" s="22" t="str">
        <f>IFERROR(VLOOKUP(B447,KETINGGIAN!$B$5:$I$1048576,8,0),"")</f>
        <v/>
      </c>
      <c r="AP447" s="22"/>
      <c r="AQ447" s="22"/>
      <c r="AR447" s="22"/>
      <c r="AS447" s="22"/>
      <c r="AT447" s="17" cm="1">
        <f t="array" ref="AT447">MAX(IF(TOOLSKEEPER!$B$5:$B$1048576='Data Training 2022'!B447,TOOLSKEEPER!$H$5:$H$1048576))</f>
        <v>0</v>
      </c>
      <c r="AU447" s="22" t="str">
        <f>IFERROR(VLOOKUP(B447,TOOLSKEEPER!$B$5:$I$1048576,8,0),"")</f>
        <v/>
      </c>
    </row>
    <row r="448" spans="1:47">
      <c r="A448" s="22">
        <f t="shared" si="34"/>
        <v>443</v>
      </c>
      <c r="B448" s="21" t="str">
        <f t="shared" si="35"/>
        <v>80002171</v>
      </c>
      <c r="C448" s="21" t="s">
        <v>1344</v>
      </c>
      <c r="D448" s="22"/>
      <c r="E448" s="22" t="s">
        <v>1345</v>
      </c>
      <c r="F448" s="22" t="s">
        <v>1255</v>
      </c>
      <c r="G448" s="22" t="s">
        <v>1500</v>
      </c>
      <c r="H448" s="22" t="s">
        <v>405</v>
      </c>
      <c r="I448" s="22" t="s">
        <v>4028</v>
      </c>
      <c r="J448" s="22"/>
      <c r="K448" s="21" t="s">
        <v>3993</v>
      </c>
      <c r="L448" s="21" t="s">
        <v>460</v>
      </c>
      <c r="M448" s="21" t="s">
        <v>3994</v>
      </c>
      <c r="N448" s="21" t="s">
        <v>3995</v>
      </c>
      <c r="O448" s="17">
        <f>IFERROR(VLOOKUP(B448,POP!$B$5:$I$1048576,7,0),"")</f>
        <v>43435</v>
      </c>
      <c r="P448" s="17" t="str">
        <f>IFERROR(VLOOKUP(B448,POM!$B$5:$I$1048576,7,0),"")</f>
        <v/>
      </c>
      <c r="Q448" s="10" t="str">
        <f>IFERROR(VLOOKUP(B448,POU!$B$5:$I$1048576,7,0),"")</f>
        <v/>
      </c>
      <c r="R448" s="21" t="str">
        <f t="shared" si="31"/>
        <v/>
      </c>
      <c r="S448" s="17" t="str">
        <f>IFERROR(VLOOKUP(B448,'PEMBEKALAN POP'!$B$5:$I$1048576,7,0),"")</f>
        <v/>
      </c>
      <c r="T448" s="22" t="str">
        <f>IFERROR(VLOOKUP(B448,'PEMBEKALAN POP'!$B$5:$I$1048576,8,0),"")</f>
        <v/>
      </c>
      <c r="U448" s="21" t="s">
        <v>3994</v>
      </c>
      <c r="V448" s="17" t="e" cm="1">
        <f t="array" ref="V448">MAX(IF(INDUKSI!$B$5:$B$1048576='Data Training 2022'!B448,INDUKSI!$H$5:$H$1048576))</f>
        <v>#N/A</v>
      </c>
      <c r="W448" s="22" t="str">
        <f>IFERROR(VLOOKUP(B448,INDUKSI!$B$5:$I$1048576,8,0),"")</f>
        <v>LULUS</v>
      </c>
      <c r="X448" s="21" t="s">
        <v>3994</v>
      </c>
      <c r="Y448" s="17" cm="1">
        <f t="array" ref="Y448">MAX(IF(REINDUKSI!$B$5:$B$1048576='Data Training 2022'!B448,REINDUKSI!$H$5:$H$1048576))</f>
        <v>44765</v>
      </c>
      <c r="Z448" s="22" t="str">
        <f>IFERROR(VLOOKUP(B448,REINDUKSI!$B$5:$I$1048576,8,0),"")</f>
        <v>LULUS</v>
      </c>
      <c r="AA448" s="22" t="str">
        <f t="shared" si="32"/>
        <v/>
      </c>
      <c r="AB448" s="17" cm="1">
        <f t="array" ref="AB448">MAX(IF(BSA!$B$5:$B$1048576='Data Training 2022'!B448,BSA!$H$5:$H$1048576))</f>
        <v>0</v>
      </c>
      <c r="AC448" s="22" t="str">
        <f>IFERROR(VLOOKUP(B448,BSA!$B$5:$I$1048576,8,0),"")</f>
        <v/>
      </c>
      <c r="AD448" s="22" t="s">
        <v>3994</v>
      </c>
      <c r="AE448" s="22"/>
      <c r="AF448" s="22"/>
      <c r="AG448" s="22" t="str">
        <f t="shared" si="33"/>
        <v/>
      </c>
      <c r="AH448" s="17" cm="1">
        <f t="array" ref="AH448">MAX(IF(ISOLASI!$B$5:$B$1048576='Data Training 2022'!B448,ISOLASI!$H$5:$H$1048576))</f>
        <v>0</v>
      </c>
      <c r="AI448" s="22" t="str">
        <f>IFERROR(VLOOKUP(B448,ISOLASI!$B$5:$I$1048576,8,0),"")</f>
        <v/>
      </c>
      <c r="AJ448" s="22"/>
      <c r="AK448" s="17" cm="1">
        <f t="array" ref="AK448">MAX(IF('DEKAT AIR'!$B$5:$B$1048576='Data Training 2022'!B448,'DEKAT AIR'!$H$5:$H$1048576))</f>
        <v>0</v>
      </c>
      <c r="AL448" s="22" t="str">
        <f>IFERROR(VLOOKUP(B448,'DEKAT AIR'!$B$5:$I$1048576,8,0),"")</f>
        <v/>
      </c>
      <c r="AM448" s="22"/>
      <c r="AN448" s="17" cm="1">
        <f t="array" ref="AN448">MAX(IF(KETINGGIAN!$B$5:$B$1048576='Data Training 2022'!B448,KETINGGIAN!$H$5:$H$1048576))</f>
        <v>0</v>
      </c>
      <c r="AO448" s="22" t="str">
        <f>IFERROR(VLOOKUP(B448,KETINGGIAN!$B$5:$I$1048576,8,0),"")</f>
        <v/>
      </c>
      <c r="AP448" s="22"/>
      <c r="AQ448" s="22"/>
      <c r="AR448" s="22"/>
      <c r="AS448" s="22"/>
      <c r="AT448" s="17" cm="1">
        <f t="array" ref="AT448">MAX(IF(TOOLSKEEPER!$B$5:$B$1048576='Data Training 2022'!B448,TOOLSKEEPER!$H$5:$H$1048576))</f>
        <v>0</v>
      </c>
      <c r="AU448" s="22" t="str">
        <f>IFERROR(VLOOKUP(B448,TOOLSKEEPER!$B$5:$I$1048576,8,0),"")</f>
        <v/>
      </c>
    </row>
    <row r="449" spans="1:47">
      <c r="A449" s="22">
        <f t="shared" si="34"/>
        <v>444</v>
      </c>
      <c r="B449" s="21" t="str">
        <f t="shared" si="35"/>
        <v>80003075</v>
      </c>
      <c r="C449" s="21" t="s">
        <v>3661</v>
      </c>
      <c r="D449" s="22"/>
      <c r="E449" s="22" t="s">
        <v>4168</v>
      </c>
      <c r="F449" s="22" t="s">
        <v>1255</v>
      </c>
      <c r="G449" s="22" t="s">
        <v>1500</v>
      </c>
      <c r="H449" s="22" t="s">
        <v>405</v>
      </c>
      <c r="I449" s="22" t="s">
        <v>4028</v>
      </c>
      <c r="J449" s="22"/>
      <c r="K449" s="21" t="s">
        <v>3993</v>
      </c>
      <c r="L449" s="21" t="s">
        <v>460</v>
      </c>
      <c r="M449" s="21" t="s">
        <v>3994</v>
      </c>
      <c r="N449" s="21" t="s">
        <v>3995</v>
      </c>
      <c r="O449" s="17">
        <f>IFERROR(VLOOKUP(B449,POP!$B$5:$I$1048576,7,0),"")</f>
        <v>44176</v>
      </c>
      <c r="P449" s="17" t="str">
        <f>IFERROR(VLOOKUP(B449,POM!$B$5:$I$1048576,7,0),"")</f>
        <v/>
      </c>
      <c r="Q449" s="10" t="str">
        <f>IFERROR(VLOOKUP(B449,POU!$B$5:$I$1048576,7,0),"")</f>
        <v/>
      </c>
      <c r="R449" s="21" t="str">
        <f t="shared" si="31"/>
        <v/>
      </c>
      <c r="S449" s="17" t="str">
        <f>IFERROR(VLOOKUP(B449,'PEMBEKALAN POP'!$B$5:$I$1048576,7,0),"")</f>
        <v/>
      </c>
      <c r="T449" s="22" t="str">
        <f>IFERROR(VLOOKUP(B449,'PEMBEKALAN POP'!$B$5:$I$1048576,8,0),"")</f>
        <v/>
      </c>
      <c r="U449" s="21" t="s">
        <v>3994</v>
      </c>
      <c r="V449" s="17" t="e" cm="1">
        <f t="array" ref="V449">MAX(IF(INDUKSI!$B$5:$B$1048576='Data Training 2022'!B449,INDUKSI!$H$5:$H$1048576))</f>
        <v>#N/A</v>
      </c>
      <c r="W449" s="22" t="str">
        <f>IFERROR(VLOOKUP(B449,INDUKSI!$B$5:$I$1048576,8,0),"")</f>
        <v>LULUS</v>
      </c>
      <c r="X449" s="21" t="s">
        <v>3994</v>
      </c>
      <c r="Y449" s="17" cm="1">
        <f t="array" ref="Y449">MAX(IF(REINDUKSI!$B$5:$B$1048576='Data Training 2022'!B449,REINDUKSI!$H$5:$H$1048576))</f>
        <v>0</v>
      </c>
      <c r="Z449" s="22" t="str">
        <f>IFERROR(VLOOKUP(B449,REINDUKSI!$B$5:$I$1048576,8,0),"")</f>
        <v/>
      </c>
      <c r="AA449" s="22" t="str">
        <f t="shared" si="32"/>
        <v/>
      </c>
      <c r="AB449" s="17" cm="1">
        <f t="array" ref="AB449">MAX(IF(BSA!$B$5:$B$1048576='Data Training 2022'!B449,BSA!$H$5:$H$1048576))</f>
        <v>0</v>
      </c>
      <c r="AC449" s="22" t="str">
        <f>IFERROR(VLOOKUP(B449,BSA!$B$5:$I$1048576,8,0),"")</f>
        <v/>
      </c>
      <c r="AD449" s="22" t="s">
        <v>3994</v>
      </c>
      <c r="AE449" s="22"/>
      <c r="AF449" s="22"/>
      <c r="AG449" s="22" t="str">
        <f t="shared" si="33"/>
        <v/>
      </c>
      <c r="AH449" s="17" cm="1">
        <f t="array" ref="AH449">MAX(IF(ISOLASI!$B$5:$B$1048576='Data Training 2022'!B449,ISOLASI!$H$5:$H$1048576))</f>
        <v>0</v>
      </c>
      <c r="AI449" s="22" t="str">
        <f>IFERROR(VLOOKUP(B449,ISOLASI!$B$5:$I$1048576,8,0),"")</f>
        <v/>
      </c>
      <c r="AJ449" s="22"/>
      <c r="AK449" s="17" cm="1">
        <f t="array" ref="AK449">MAX(IF('DEKAT AIR'!$B$5:$B$1048576='Data Training 2022'!B449,'DEKAT AIR'!$H$5:$H$1048576))</f>
        <v>0</v>
      </c>
      <c r="AL449" s="22" t="str">
        <f>IFERROR(VLOOKUP(B449,'DEKAT AIR'!$B$5:$I$1048576,8,0),"")</f>
        <v/>
      </c>
      <c r="AM449" s="22"/>
      <c r="AN449" s="17" cm="1">
        <f t="array" ref="AN449">MAX(IF(KETINGGIAN!$B$5:$B$1048576='Data Training 2022'!B449,KETINGGIAN!$H$5:$H$1048576))</f>
        <v>0</v>
      </c>
      <c r="AO449" s="22" t="str">
        <f>IFERROR(VLOOKUP(B449,KETINGGIAN!$B$5:$I$1048576,8,0),"")</f>
        <v/>
      </c>
      <c r="AP449" s="22"/>
      <c r="AQ449" s="22"/>
      <c r="AR449" s="22"/>
      <c r="AS449" s="22"/>
      <c r="AT449" s="17" cm="1">
        <f t="array" ref="AT449">MAX(IF(TOOLSKEEPER!$B$5:$B$1048576='Data Training 2022'!B449,TOOLSKEEPER!$H$5:$H$1048576))</f>
        <v>0</v>
      </c>
      <c r="AU449" s="22" t="str">
        <f>IFERROR(VLOOKUP(B449,TOOLSKEEPER!$B$5:$I$1048576,8,0),"")</f>
        <v/>
      </c>
    </row>
    <row r="450" spans="1:47">
      <c r="A450" s="22">
        <f t="shared" si="34"/>
        <v>445</v>
      </c>
      <c r="B450" s="21" t="str">
        <f t="shared" si="35"/>
        <v>80002073</v>
      </c>
      <c r="C450" s="21" t="s">
        <v>1474</v>
      </c>
      <c r="D450" s="22"/>
      <c r="E450" s="22" t="s">
        <v>1475</v>
      </c>
      <c r="F450" s="22" t="s">
        <v>1255</v>
      </c>
      <c r="G450" s="22" t="s">
        <v>1500</v>
      </c>
      <c r="H450" s="22" t="s">
        <v>405</v>
      </c>
      <c r="I450" s="22" t="s">
        <v>4028</v>
      </c>
      <c r="J450" s="22"/>
      <c r="K450" s="21" t="s">
        <v>3993</v>
      </c>
      <c r="L450" s="21" t="s">
        <v>460</v>
      </c>
      <c r="M450" s="21" t="s">
        <v>3994</v>
      </c>
      <c r="N450" s="21" t="s">
        <v>3995</v>
      </c>
      <c r="O450" s="17">
        <f>IFERROR(VLOOKUP(B450,POP!$B$5:$I$1048576,7,0),"")</f>
        <v>43711</v>
      </c>
      <c r="P450" s="17" t="str">
        <f>IFERROR(VLOOKUP(B450,POM!$B$5:$I$1048576,7,0),"")</f>
        <v/>
      </c>
      <c r="Q450" s="10" t="str">
        <f>IFERROR(VLOOKUP(B450,POU!$B$5:$I$1048576,7,0),"")</f>
        <v/>
      </c>
      <c r="R450" s="21" t="str">
        <f t="shared" si="31"/>
        <v/>
      </c>
      <c r="S450" s="17" t="str">
        <f>IFERROR(VLOOKUP(B450,'PEMBEKALAN POP'!$B$5:$I$1048576,7,0),"")</f>
        <v/>
      </c>
      <c r="T450" s="22" t="str">
        <f>IFERROR(VLOOKUP(B450,'PEMBEKALAN POP'!$B$5:$I$1048576,8,0),"")</f>
        <v/>
      </c>
      <c r="U450" s="21" t="s">
        <v>3994</v>
      </c>
      <c r="V450" s="17" t="e" cm="1">
        <f t="array" ref="V450">MAX(IF(INDUKSI!$B$5:$B$1048576='Data Training 2022'!B450,INDUKSI!$H$5:$H$1048576))</f>
        <v>#N/A</v>
      </c>
      <c r="W450" s="22" t="str">
        <f>IFERROR(VLOOKUP(B450,INDUKSI!$B$5:$I$1048576,8,0),"")</f>
        <v>LULUS</v>
      </c>
      <c r="X450" s="21" t="s">
        <v>3994</v>
      </c>
      <c r="Y450" s="17" cm="1">
        <f t="array" ref="Y450">MAX(IF(REINDUKSI!$B$5:$B$1048576='Data Training 2022'!B450,REINDUKSI!$H$5:$H$1048576))</f>
        <v>44679</v>
      </c>
      <c r="Z450" s="22" t="str">
        <f>IFERROR(VLOOKUP(B450,REINDUKSI!$B$5:$I$1048576,8,0),"")</f>
        <v>LULUS</v>
      </c>
      <c r="AA450" s="22" t="str">
        <f t="shared" si="32"/>
        <v/>
      </c>
      <c r="AB450" s="17" cm="1">
        <f t="array" ref="AB450">MAX(IF(BSA!$B$5:$B$1048576='Data Training 2022'!B450,BSA!$H$5:$H$1048576))</f>
        <v>0</v>
      </c>
      <c r="AC450" s="22" t="str">
        <f>IFERROR(VLOOKUP(B450,BSA!$B$5:$I$1048576,8,0),"")</f>
        <v/>
      </c>
      <c r="AD450" s="22" t="s">
        <v>3994</v>
      </c>
      <c r="AE450" s="22"/>
      <c r="AF450" s="22"/>
      <c r="AG450" s="22" t="str">
        <f t="shared" si="33"/>
        <v/>
      </c>
      <c r="AH450" s="17" cm="1">
        <f t="array" ref="AH450">MAX(IF(ISOLASI!$B$5:$B$1048576='Data Training 2022'!B450,ISOLASI!$H$5:$H$1048576))</f>
        <v>0</v>
      </c>
      <c r="AI450" s="22" t="str">
        <f>IFERROR(VLOOKUP(B450,ISOLASI!$B$5:$I$1048576,8,0),"")</f>
        <v/>
      </c>
      <c r="AJ450" s="22"/>
      <c r="AK450" s="17" cm="1">
        <f t="array" ref="AK450">MAX(IF('DEKAT AIR'!$B$5:$B$1048576='Data Training 2022'!B450,'DEKAT AIR'!$H$5:$H$1048576))</f>
        <v>0</v>
      </c>
      <c r="AL450" s="22" t="str">
        <f>IFERROR(VLOOKUP(B450,'DEKAT AIR'!$B$5:$I$1048576,8,0),"")</f>
        <v/>
      </c>
      <c r="AM450" s="22"/>
      <c r="AN450" s="17" cm="1">
        <f t="array" ref="AN450">MAX(IF(KETINGGIAN!$B$5:$B$1048576='Data Training 2022'!B450,KETINGGIAN!$H$5:$H$1048576))</f>
        <v>0</v>
      </c>
      <c r="AO450" s="22" t="str">
        <f>IFERROR(VLOOKUP(B450,KETINGGIAN!$B$5:$I$1048576,8,0),"")</f>
        <v/>
      </c>
      <c r="AP450" s="22"/>
      <c r="AQ450" s="22"/>
      <c r="AR450" s="22"/>
      <c r="AS450" s="22"/>
      <c r="AT450" s="17" cm="1">
        <f t="array" ref="AT450">MAX(IF(TOOLSKEEPER!$B$5:$B$1048576='Data Training 2022'!B450,TOOLSKEEPER!$H$5:$H$1048576))</f>
        <v>0</v>
      </c>
      <c r="AU450" s="22" t="str">
        <f>IFERROR(VLOOKUP(B450,TOOLSKEEPER!$B$5:$I$1048576,8,0),"")</f>
        <v/>
      </c>
    </row>
    <row r="451" spans="1:47">
      <c r="A451" s="22">
        <f t="shared" si="34"/>
        <v>446</v>
      </c>
      <c r="B451" s="21" t="str">
        <f t="shared" si="35"/>
        <v>00208151</v>
      </c>
      <c r="C451" s="21" t="s">
        <v>3209</v>
      </c>
      <c r="D451" s="22"/>
      <c r="E451" s="22" t="s">
        <v>3210</v>
      </c>
      <c r="F451" s="22" t="s">
        <v>1255</v>
      </c>
      <c r="G451" s="22" t="s">
        <v>1500</v>
      </c>
      <c r="H451" s="22" t="s">
        <v>405</v>
      </c>
      <c r="I451" s="22" t="s">
        <v>4028</v>
      </c>
      <c r="J451" s="22"/>
      <c r="K451" s="21" t="s">
        <v>3993</v>
      </c>
      <c r="L451" s="21" t="s">
        <v>460</v>
      </c>
      <c r="M451" s="21" t="s">
        <v>3994</v>
      </c>
      <c r="N451" s="21" t="s">
        <v>3995</v>
      </c>
      <c r="O451" s="17">
        <f>IFERROR(VLOOKUP(B451,POP!$B$5:$I$1048576,7,0),"")</f>
        <v>43402</v>
      </c>
      <c r="P451" s="17" t="str">
        <f>IFERROR(VLOOKUP(B451,POM!$B$5:$I$1048576,7,0),"")</f>
        <v/>
      </c>
      <c r="Q451" s="10" t="str">
        <f>IFERROR(VLOOKUP(B451,POU!$B$5:$I$1048576,7,0),"")</f>
        <v/>
      </c>
      <c r="R451" s="21" t="str">
        <f t="shared" si="31"/>
        <v/>
      </c>
      <c r="S451" s="17" t="str">
        <f>IFERROR(VLOOKUP(B451,'PEMBEKALAN POP'!$B$5:$I$1048576,7,0),"")</f>
        <v/>
      </c>
      <c r="T451" s="22" t="str">
        <f>IFERROR(VLOOKUP(B451,'PEMBEKALAN POP'!$B$5:$I$1048576,8,0),"")</f>
        <v/>
      </c>
      <c r="U451" s="21" t="s">
        <v>3994</v>
      </c>
      <c r="V451" s="17" t="e" cm="1">
        <f t="array" ref="V451">MAX(IF(INDUKSI!$B$5:$B$1048576='Data Training 2022'!B451,INDUKSI!$H$5:$H$1048576))</f>
        <v>#N/A</v>
      </c>
      <c r="W451" s="22" t="str">
        <f>IFERROR(VLOOKUP(B451,INDUKSI!$B$5:$I$1048576,8,0),"")</f>
        <v>LULUS</v>
      </c>
      <c r="X451" s="21" t="s">
        <v>3994</v>
      </c>
      <c r="Y451" s="17" cm="1">
        <f t="array" ref="Y451">MAX(IF(REINDUKSI!$B$5:$B$1048576='Data Training 2022'!B451,REINDUKSI!$H$5:$H$1048576))</f>
        <v>0</v>
      </c>
      <c r="Z451" s="22" t="str">
        <f>IFERROR(VLOOKUP(B451,REINDUKSI!$B$5:$I$1048576,8,0),"")</f>
        <v/>
      </c>
      <c r="AA451" s="22" t="str">
        <f t="shared" si="32"/>
        <v/>
      </c>
      <c r="AB451" s="17" cm="1">
        <f t="array" ref="AB451">MAX(IF(BSA!$B$5:$B$1048576='Data Training 2022'!B451,BSA!$H$5:$H$1048576))</f>
        <v>0</v>
      </c>
      <c r="AC451" s="22" t="str">
        <f>IFERROR(VLOOKUP(B451,BSA!$B$5:$I$1048576,8,0),"")</f>
        <v/>
      </c>
      <c r="AD451" s="22" t="s">
        <v>3994</v>
      </c>
      <c r="AE451" s="22"/>
      <c r="AF451" s="22"/>
      <c r="AG451" s="22" t="str">
        <f t="shared" si="33"/>
        <v/>
      </c>
      <c r="AH451" s="17" cm="1">
        <f t="array" ref="AH451">MAX(IF(ISOLASI!$B$5:$B$1048576='Data Training 2022'!B451,ISOLASI!$H$5:$H$1048576))</f>
        <v>0</v>
      </c>
      <c r="AI451" s="22" t="str">
        <f>IFERROR(VLOOKUP(B451,ISOLASI!$B$5:$I$1048576,8,0),"")</f>
        <v/>
      </c>
      <c r="AJ451" s="22"/>
      <c r="AK451" s="17" cm="1">
        <f t="array" ref="AK451">MAX(IF('DEKAT AIR'!$B$5:$B$1048576='Data Training 2022'!B451,'DEKAT AIR'!$H$5:$H$1048576))</f>
        <v>0</v>
      </c>
      <c r="AL451" s="22" t="str">
        <f>IFERROR(VLOOKUP(B451,'DEKAT AIR'!$B$5:$I$1048576,8,0),"")</f>
        <v/>
      </c>
      <c r="AM451" s="22"/>
      <c r="AN451" s="17" cm="1">
        <f t="array" ref="AN451">MAX(IF(KETINGGIAN!$B$5:$B$1048576='Data Training 2022'!B451,KETINGGIAN!$H$5:$H$1048576))</f>
        <v>0</v>
      </c>
      <c r="AO451" s="22" t="str">
        <f>IFERROR(VLOOKUP(B451,KETINGGIAN!$B$5:$I$1048576,8,0),"")</f>
        <v/>
      </c>
      <c r="AP451" s="22"/>
      <c r="AQ451" s="22"/>
      <c r="AR451" s="22"/>
      <c r="AS451" s="22"/>
      <c r="AT451" s="17" cm="1">
        <f t="array" ref="AT451">MAX(IF(TOOLSKEEPER!$B$5:$B$1048576='Data Training 2022'!B451,TOOLSKEEPER!$H$5:$H$1048576))</f>
        <v>0</v>
      </c>
      <c r="AU451" s="22" t="str">
        <f>IFERROR(VLOOKUP(B451,TOOLSKEEPER!$B$5:$I$1048576,8,0),"")</f>
        <v/>
      </c>
    </row>
    <row r="452" spans="1:47">
      <c r="A452" s="22">
        <f t="shared" si="34"/>
        <v>447</v>
      </c>
      <c r="B452" s="21" t="str">
        <f t="shared" si="35"/>
        <v>80002160</v>
      </c>
      <c r="C452" s="21" t="s">
        <v>3663</v>
      </c>
      <c r="D452" s="22"/>
      <c r="E452" s="22" t="s">
        <v>1922</v>
      </c>
      <c r="F452" s="22" t="s">
        <v>1255</v>
      </c>
      <c r="G452" s="22" t="s">
        <v>1500</v>
      </c>
      <c r="H452" s="22" t="s">
        <v>405</v>
      </c>
      <c r="I452" s="22" t="s">
        <v>4028</v>
      </c>
      <c r="J452" s="22"/>
      <c r="K452" s="21" t="s">
        <v>3993</v>
      </c>
      <c r="L452" s="21" t="s">
        <v>460</v>
      </c>
      <c r="M452" s="21" t="s">
        <v>3994</v>
      </c>
      <c r="N452" s="21" t="s">
        <v>3995</v>
      </c>
      <c r="O452" s="17">
        <f>IFERROR(VLOOKUP(B452,POP!$B$5:$I$1048576,7,0),"")</f>
        <v>44168</v>
      </c>
      <c r="P452" s="17" t="str">
        <f>IFERROR(VLOOKUP(B452,POM!$B$5:$I$1048576,7,0),"")</f>
        <v/>
      </c>
      <c r="Q452" s="10" t="str">
        <f>IFERROR(VLOOKUP(B452,POU!$B$5:$I$1048576,7,0),"")</f>
        <v/>
      </c>
      <c r="R452" s="21" t="str">
        <f t="shared" si="31"/>
        <v/>
      </c>
      <c r="S452" s="17" t="str">
        <f>IFERROR(VLOOKUP(B452,'PEMBEKALAN POP'!$B$5:$I$1048576,7,0),"")</f>
        <v/>
      </c>
      <c r="T452" s="22" t="str">
        <f>IFERROR(VLOOKUP(B452,'PEMBEKALAN POP'!$B$5:$I$1048576,8,0),"")</f>
        <v/>
      </c>
      <c r="U452" s="21" t="s">
        <v>3994</v>
      </c>
      <c r="V452" s="17" t="e" cm="1">
        <f t="array" ref="V452">MAX(IF(INDUKSI!$B$5:$B$1048576='Data Training 2022'!B452,INDUKSI!$H$5:$H$1048576))</f>
        <v>#N/A</v>
      </c>
      <c r="W452" s="22" t="str">
        <f>IFERROR(VLOOKUP(B452,INDUKSI!$B$5:$I$1048576,8,0),"")</f>
        <v>LULUS</v>
      </c>
      <c r="X452" s="21" t="s">
        <v>3994</v>
      </c>
      <c r="Y452" s="17" cm="1">
        <f t="array" ref="Y452">MAX(IF(REINDUKSI!$B$5:$B$1048576='Data Training 2022'!B452,REINDUKSI!$H$5:$H$1048576))</f>
        <v>44782</v>
      </c>
      <c r="Z452" s="22" t="str">
        <f>IFERROR(VLOOKUP(B452,REINDUKSI!$B$5:$I$1048576,8,0),"")</f>
        <v>LULUS</v>
      </c>
      <c r="AA452" s="22" t="str">
        <f t="shared" si="32"/>
        <v/>
      </c>
      <c r="AB452" s="17" cm="1">
        <f t="array" ref="AB452">MAX(IF(BSA!$B$5:$B$1048576='Data Training 2022'!B452,BSA!$H$5:$H$1048576))</f>
        <v>0</v>
      </c>
      <c r="AC452" s="22" t="str">
        <f>IFERROR(VLOOKUP(B452,BSA!$B$5:$I$1048576,8,0),"")</f>
        <v/>
      </c>
      <c r="AD452" s="22" t="s">
        <v>3994</v>
      </c>
      <c r="AE452" s="22"/>
      <c r="AF452" s="22"/>
      <c r="AG452" s="22" t="str">
        <f t="shared" si="33"/>
        <v/>
      </c>
      <c r="AH452" s="17" cm="1">
        <f t="array" ref="AH452">MAX(IF(ISOLASI!$B$5:$B$1048576='Data Training 2022'!B452,ISOLASI!$H$5:$H$1048576))</f>
        <v>0</v>
      </c>
      <c r="AI452" s="22" t="str">
        <f>IFERROR(VLOOKUP(B452,ISOLASI!$B$5:$I$1048576,8,0),"")</f>
        <v/>
      </c>
      <c r="AJ452" s="22"/>
      <c r="AK452" s="17" cm="1">
        <f t="array" ref="AK452">MAX(IF('DEKAT AIR'!$B$5:$B$1048576='Data Training 2022'!B452,'DEKAT AIR'!$H$5:$H$1048576))</f>
        <v>0</v>
      </c>
      <c r="AL452" s="22" t="str">
        <f>IFERROR(VLOOKUP(B452,'DEKAT AIR'!$B$5:$I$1048576,8,0),"")</f>
        <v/>
      </c>
      <c r="AM452" s="22"/>
      <c r="AN452" s="17" cm="1">
        <f t="array" ref="AN452">MAX(IF(KETINGGIAN!$B$5:$B$1048576='Data Training 2022'!B452,KETINGGIAN!$H$5:$H$1048576))</f>
        <v>0</v>
      </c>
      <c r="AO452" s="22" t="str">
        <f>IFERROR(VLOOKUP(B452,KETINGGIAN!$B$5:$I$1048576,8,0),"")</f>
        <v/>
      </c>
      <c r="AP452" s="22"/>
      <c r="AQ452" s="22"/>
      <c r="AR452" s="22"/>
      <c r="AS452" s="22"/>
      <c r="AT452" s="17" cm="1">
        <f t="array" ref="AT452">MAX(IF(TOOLSKEEPER!$B$5:$B$1048576='Data Training 2022'!B452,TOOLSKEEPER!$H$5:$H$1048576))</f>
        <v>0</v>
      </c>
      <c r="AU452" s="22" t="str">
        <f>IFERROR(VLOOKUP(B452,TOOLSKEEPER!$B$5:$I$1048576,8,0),"")</f>
        <v/>
      </c>
    </row>
    <row r="453" spans="1:47">
      <c r="A453" s="22">
        <f t="shared" si="34"/>
        <v>448</v>
      </c>
      <c r="B453" s="21" t="str">
        <f t="shared" si="35"/>
        <v>80000164</v>
      </c>
      <c r="C453" s="21" t="s">
        <v>4169</v>
      </c>
      <c r="D453" s="22"/>
      <c r="E453" s="22" t="s">
        <v>3533</v>
      </c>
      <c r="F453" s="22" t="s">
        <v>1255</v>
      </c>
      <c r="G453" s="22" t="s">
        <v>1500</v>
      </c>
      <c r="H453" s="22" t="s">
        <v>405</v>
      </c>
      <c r="I453" s="22" t="s">
        <v>4028</v>
      </c>
      <c r="J453" s="22"/>
      <c r="K453" s="21" t="s">
        <v>3993</v>
      </c>
      <c r="L453" s="21" t="s">
        <v>460</v>
      </c>
      <c r="M453" s="21" t="s">
        <v>3994</v>
      </c>
      <c r="N453" s="21"/>
      <c r="O453" s="17" t="str">
        <f>IFERROR(VLOOKUP(B453,POP!$B$5:$I$1048576,7,0),"")</f>
        <v/>
      </c>
      <c r="P453" s="17" t="str">
        <f>IFERROR(VLOOKUP(B453,POM!$B$5:$I$1048576,7,0),"")</f>
        <v/>
      </c>
      <c r="Q453" s="10" t="str">
        <f>IFERROR(VLOOKUP(B453,POU!$B$5:$I$1048576,7,0),"")</f>
        <v/>
      </c>
      <c r="R453" s="21" t="str">
        <f t="shared" si="31"/>
        <v>TARGET</v>
      </c>
      <c r="S453" s="17">
        <f>IFERROR(VLOOKUP(B453,'PEMBEKALAN POP'!$B$5:$I$1048576,7,0),"")</f>
        <v>44572</v>
      </c>
      <c r="T453" s="22" t="str">
        <f>IFERROR(VLOOKUP(B453,'PEMBEKALAN POP'!$B$5:$I$1048576,8,0),"")</f>
        <v>LULUS</v>
      </c>
      <c r="U453" s="21" t="s">
        <v>3994</v>
      </c>
      <c r="V453" s="17" t="e" cm="1">
        <f t="array" ref="V453">MAX(IF(INDUKSI!$B$5:$B$1048576='Data Training 2022'!B453,INDUKSI!$H$5:$H$1048576))</f>
        <v>#N/A</v>
      </c>
      <c r="W453" s="22" t="str">
        <f>IFERROR(VLOOKUP(B453,INDUKSI!$B$5:$I$1048576,8,0),"")</f>
        <v>LULUS</v>
      </c>
      <c r="X453" s="21" t="s">
        <v>3994</v>
      </c>
      <c r="Y453" s="17" cm="1">
        <f t="array" ref="Y453">MAX(IF(REINDUKSI!$B$5:$B$1048576='Data Training 2022'!B453,REINDUKSI!$H$5:$H$1048576))</f>
        <v>0</v>
      </c>
      <c r="Z453" s="22" t="str">
        <f>IFERROR(VLOOKUP(B453,REINDUKSI!$B$5:$I$1048576,8,0),"")</f>
        <v/>
      </c>
      <c r="AA453" s="22" t="str">
        <f t="shared" si="32"/>
        <v/>
      </c>
      <c r="AB453" s="17" cm="1">
        <f t="array" ref="AB453">MAX(IF(BSA!$B$5:$B$1048576='Data Training 2022'!B453,BSA!$H$5:$H$1048576))</f>
        <v>0</v>
      </c>
      <c r="AC453" s="22" t="str">
        <f>IFERROR(VLOOKUP(B453,BSA!$B$5:$I$1048576,8,0),"")</f>
        <v/>
      </c>
      <c r="AD453" s="22" t="s">
        <v>3994</v>
      </c>
      <c r="AE453" s="22"/>
      <c r="AF453" s="22"/>
      <c r="AG453" s="22" t="str">
        <f t="shared" si="33"/>
        <v/>
      </c>
      <c r="AH453" s="17" cm="1">
        <f t="array" ref="AH453">MAX(IF(ISOLASI!$B$5:$B$1048576='Data Training 2022'!B453,ISOLASI!$H$5:$H$1048576))</f>
        <v>0</v>
      </c>
      <c r="AI453" s="22" t="str">
        <f>IFERROR(VLOOKUP(B453,ISOLASI!$B$5:$I$1048576,8,0),"")</f>
        <v/>
      </c>
      <c r="AJ453" s="22"/>
      <c r="AK453" s="17" cm="1">
        <f t="array" ref="AK453">MAX(IF('DEKAT AIR'!$B$5:$B$1048576='Data Training 2022'!B453,'DEKAT AIR'!$H$5:$H$1048576))</f>
        <v>0</v>
      </c>
      <c r="AL453" s="22" t="str">
        <f>IFERROR(VLOOKUP(B453,'DEKAT AIR'!$B$5:$I$1048576,8,0),"")</f>
        <v/>
      </c>
      <c r="AM453" s="22"/>
      <c r="AN453" s="17" cm="1">
        <f t="array" ref="AN453">MAX(IF(KETINGGIAN!$B$5:$B$1048576='Data Training 2022'!B453,KETINGGIAN!$H$5:$H$1048576))</f>
        <v>0</v>
      </c>
      <c r="AO453" s="22" t="str">
        <f>IFERROR(VLOOKUP(B453,KETINGGIAN!$B$5:$I$1048576,8,0),"")</f>
        <v/>
      </c>
      <c r="AP453" s="22"/>
      <c r="AQ453" s="22"/>
      <c r="AR453" s="22"/>
      <c r="AS453" s="22"/>
      <c r="AT453" s="17" cm="1">
        <f t="array" ref="AT453">MAX(IF(TOOLSKEEPER!$B$5:$B$1048576='Data Training 2022'!B453,TOOLSKEEPER!$H$5:$H$1048576))</f>
        <v>0</v>
      </c>
      <c r="AU453" s="22" t="str">
        <f>IFERROR(VLOOKUP(B453,TOOLSKEEPER!$B$5:$I$1048576,8,0),"")</f>
        <v/>
      </c>
    </row>
    <row r="454" spans="1:47">
      <c r="A454" s="22">
        <f t="shared" si="34"/>
        <v>449</v>
      </c>
      <c r="B454" s="21" t="str">
        <f t="shared" si="35"/>
        <v>00110776</v>
      </c>
      <c r="C454" s="21" t="s">
        <v>4170</v>
      </c>
      <c r="D454" s="22"/>
      <c r="E454" s="22" t="s">
        <v>1796</v>
      </c>
      <c r="F454" s="22" t="s">
        <v>1255</v>
      </c>
      <c r="G454" s="22" t="s">
        <v>1500</v>
      </c>
      <c r="H454" s="22" t="s">
        <v>405</v>
      </c>
      <c r="I454" s="22" t="s">
        <v>4028</v>
      </c>
      <c r="J454" s="22"/>
      <c r="K454" s="21" t="s">
        <v>3993</v>
      </c>
      <c r="L454" s="21" t="s">
        <v>460</v>
      </c>
      <c r="M454" s="21" t="s">
        <v>3994</v>
      </c>
      <c r="N454" s="21"/>
      <c r="O454" s="17" t="str">
        <f>IFERROR(VLOOKUP(B454,POP!$B$5:$I$1048576,7,0),"")</f>
        <v/>
      </c>
      <c r="P454" s="17" t="str">
        <f>IFERROR(VLOOKUP(B454,POM!$B$5:$I$1048576,7,0),"")</f>
        <v/>
      </c>
      <c r="Q454" s="10" t="str">
        <f>IFERROR(VLOOKUP(B454,POU!$B$5:$I$1048576,7,0),"")</f>
        <v/>
      </c>
      <c r="R454" s="21" t="str">
        <f t="shared" si="31"/>
        <v>TARGET</v>
      </c>
      <c r="S454" s="17">
        <f>IFERROR(VLOOKUP(B454,'PEMBEKALAN POP'!$B$5:$I$1048576,7,0),"")</f>
        <v>44557</v>
      </c>
      <c r="T454" s="22" t="str">
        <f>IFERROR(VLOOKUP(B454,'PEMBEKALAN POP'!$B$5:$I$1048576,8,0),"")</f>
        <v>LULUS</v>
      </c>
      <c r="U454" s="21" t="s">
        <v>3994</v>
      </c>
      <c r="V454" s="17" t="e" cm="1">
        <f t="array" ref="V454">MAX(IF(INDUKSI!$B$5:$B$1048576='Data Training 2022'!B454,INDUKSI!$H$5:$H$1048576))</f>
        <v>#N/A</v>
      </c>
      <c r="W454" s="22" t="str">
        <f>IFERROR(VLOOKUP(B454,INDUKSI!$B$5:$I$1048576,8,0),"")</f>
        <v/>
      </c>
      <c r="X454" s="21" t="s">
        <v>3994</v>
      </c>
      <c r="Y454" s="17" cm="1">
        <f t="array" ref="Y454">MAX(IF(REINDUKSI!$B$5:$B$1048576='Data Training 2022'!B454,REINDUKSI!$H$5:$H$1048576))</f>
        <v>44521</v>
      </c>
      <c r="Z454" s="22" t="str">
        <f>IFERROR(VLOOKUP(B454,REINDUKSI!$B$5:$I$1048576,8,0),"")</f>
        <v>LULUS</v>
      </c>
      <c r="AA454" s="22" t="str">
        <f t="shared" si="32"/>
        <v/>
      </c>
      <c r="AB454" s="17" cm="1">
        <f t="array" ref="AB454">MAX(IF(BSA!$B$5:$B$1048576='Data Training 2022'!B454,BSA!$H$5:$H$1048576))</f>
        <v>0</v>
      </c>
      <c r="AC454" s="22" t="str">
        <f>IFERROR(VLOOKUP(B454,BSA!$B$5:$I$1048576,8,0),"")</f>
        <v/>
      </c>
      <c r="AD454" s="22" t="s">
        <v>3994</v>
      </c>
      <c r="AE454" s="22"/>
      <c r="AF454" s="22"/>
      <c r="AG454" s="22" t="str">
        <f t="shared" si="33"/>
        <v/>
      </c>
      <c r="AH454" s="17" cm="1">
        <f t="array" ref="AH454">MAX(IF(ISOLASI!$B$5:$B$1048576='Data Training 2022'!B454,ISOLASI!$H$5:$H$1048576))</f>
        <v>0</v>
      </c>
      <c r="AI454" s="22" t="str">
        <f>IFERROR(VLOOKUP(B454,ISOLASI!$B$5:$I$1048576,8,0),"")</f>
        <v/>
      </c>
      <c r="AJ454" s="22"/>
      <c r="AK454" s="17" cm="1">
        <f t="array" ref="AK454">MAX(IF('DEKAT AIR'!$B$5:$B$1048576='Data Training 2022'!B454,'DEKAT AIR'!$H$5:$H$1048576))</f>
        <v>0</v>
      </c>
      <c r="AL454" s="22" t="str">
        <f>IFERROR(VLOOKUP(B454,'DEKAT AIR'!$B$5:$I$1048576,8,0),"")</f>
        <v/>
      </c>
      <c r="AM454" s="22"/>
      <c r="AN454" s="17" cm="1">
        <f t="array" ref="AN454">MAX(IF(KETINGGIAN!$B$5:$B$1048576='Data Training 2022'!B454,KETINGGIAN!$H$5:$H$1048576))</f>
        <v>0</v>
      </c>
      <c r="AO454" s="22" t="str">
        <f>IFERROR(VLOOKUP(B454,KETINGGIAN!$B$5:$I$1048576,8,0),"")</f>
        <v/>
      </c>
      <c r="AP454" s="22"/>
      <c r="AQ454" s="22"/>
      <c r="AR454" s="22"/>
      <c r="AS454" s="22"/>
      <c r="AT454" s="17" cm="1">
        <f t="array" ref="AT454">MAX(IF(TOOLSKEEPER!$B$5:$B$1048576='Data Training 2022'!B454,TOOLSKEEPER!$H$5:$H$1048576))</f>
        <v>0</v>
      </c>
      <c r="AU454" s="22" t="str">
        <f>IFERROR(VLOOKUP(B454,TOOLSKEEPER!$B$5:$I$1048576,8,0),"")</f>
        <v/>
      </c>
    </row>
    <row r="455" spans="1:47">
      <c r="A455" s="22">
        <f t="shared" si="34"/>
        <v>450</v>
      </c>
      <c r="B455" s="21" t="str">
        <f t="shared" si="35"/>
        <v>80000001</v>
      </c>
      <c r="C455" s="21" t="s">
        <v>2358</v>
      </c>
      <c r="D455" s="22"/>
      <c r="E455" s="22" t="s">
        <v>2359</v>
      </c>
      <c r="F455" s="22" t="s">
        <v>1255</v>
      </c>
      <c r="G455" s="22" t="s">
        <v>1500</v>
      </c>
      <c r="H455" s="22" t="s">
        <v>405</v>
      </c>
      <c r="I455" s="22" t="s">
        <v>4024</v>
      </c>
      <c r="J455" s="22"/>
      <c r="K455" s="21" t="s">
        <v>3993</v>
      </c>
      <c r="L455" s="21" t="s">
        <v>460</v>
      </c>
      <c r="M455" s="21" t="s">
        <v>3994</v>
      </c>
      <c r="N455" s="21" t="s">
        <v>3995</v>
      </c>
      <c r="O455" s="17">
        <f>IFERROR(VLOOKUP(B455,POP!$B$5:$I$1048576,7,0),"")</f>
        <v>43768</v>
      </c>
      <c r="P455" s="17" t="str">
        <f>IFERROR(VLOOKUP(B455,POM!$B$5:$I$1048576,7,0),"")</f>
        <v/>
      </c>
      <c r="Q455" s="10" t="str">
        <f>IFERROR(VLOOKUP(B455,POU!$B$5:$I$1048576,7,0),"")</f>
        <v/>
      </c>
      <c r="R455" s="21" t="str">
        <f t="shared" ref="R455:R520" si="36">IF(AND(L455="PENGAWAS",M455="TARGET",N455=""),"TARGET","")</f>
        <v/>
      </c>
      <c r="S455" s="17" t="str">
        <f>IFERROR(VLOOKUP(B455,'PEMBEKALAN POP'!$B$5:$I$1048576,7,0),"")</f>
        <v/>
      </c>
      <c r="T455" s="22" t="str">
        <f>IFERROR(VLOOKUP(B455,'PEMBEKALAN POP'!$B$5:$I$1048576,8,0),"")</f>
        <v/>
      </c>
      <c r="U455" s="21" t="s">
        <v>3994</v>
      </c>
      <c r="V455" s="17" t="e" cm="1">
        <f t="array" ref="V455">MAX(IF(INDUKSI!$B$5:$B$1048576='Data Training 2022'!B455,INDUKSI!$H$5:$H$1048576))</f>
        <v>#N/A</v>
      </c>
      <c r="W455" s="22" t="str">
        <f>IFERROR(VLOOKUP(B455,INDUKSI!$B$5:$I$1048576,8,0),"")</f>
        <v>LULUS</v>
      </c>
      <c r="X455" s="21" t="s">
        <v>3994</v>
      </c>
      <c r="Y455" s="17" cm="1">
        <f t="array" ref="Y455">MAX(IF(REINDUKSI!$B$5:$B$1048576='Data Training 2022'!B455,REINDUKSI!$H$5:$H$1048576))</f>
        <v>44623</v>
      </c>
      <c r="Z455" s="22" t="str">
        <f>IFERROR(VLOOKUP(B455,REINDUKSI!$B$5:$I$1048576,8,0),"")</f>
        <v>LULUS</v>
      </c>
      <c r="AA455" s="22" t="str">
        <f t="shared" ref="AA455:AA520" si="37">IF(L455="OPERATOR","TARGET",IF(L455="MEKANIK","TARGET",""))</f>
        <v/>
      </c>
      <c r="AB455" s="17" cm="1">
        <f t="array" ref="AB455">MAX(IF(BSA!$B$5:$B$1048576='Data Training 2022'!B455,BSA!$H$5:$H$1048576))</f>
        <v>0</v>
      </c>
      <c r="AC455" s="22" t="str">
        <f>IFERROR(VLOOKUP(B455,BSA!$B$5:$I$1048576,8,0),"")</f>
        <v/>
      </c>
      <c r="AD455" s="22" t="s">
        <v>3994</v>
      </c>
      <c r="AE455" s="22"/>
      <c r="AF455" s="22"/>
      <c r="AG455" s="22" t="str">
        <f t="shared" ref="AG455:AG520" si="38">IF(L455="MEKANIK","TARGET","")</f>
        <v/>
      </c>
      <c r="AH455" s="17" cm="1">
        <f t="array" ref="AH455">MAX(IF(ISOLASI!$B$5:$B$1048576='Data Training 2022'!B455,ISOLASI!$H$5:$H$1048576))</f>
        <v>0</v>
      </c>
      <c r="AI455" s="22" t="str">
        <f>IFERROR(VLOOKUP(B455,ISOLASI!$B$5:$I$1048576,8,0),"")</f>
        <v/>
      </c>
      <c r="AJ455" s="22"/>
      <c r="AK455" s="17" cm="1">
        <f t="array" ref="AK455">MAX(IF('DEKAT AIR'!$B$5:$B$1048576='Data Training 2022'!B455,'DEKAT AIR'!$H$5:$H$1048576))</f>
        <v>0</v>
      </c>
      <c r="AL455" s="22" t="str">
        <f>IFERROR(VLOOKUP(B455,'DEKAT AIR'!$B$5:$I$1048576,8,0),"")</f>
        <v/>
      </c>
      <c r="AM455" s="22"/>
      <c r="AN455" s="17" cm="1">
        <f t="array" ref="AN455">MAX(IF(KETINGGIAN!$B$5:$B$1048576='Data Training 2022'!B455,KETINGGIAN!$H$5:$H$1048576))</f>
        <v>0</v>
      </c>
      <c r="AO455" s="22" t="str">
        <f>IFERROR(VLOOKUP(B455,KETINGGIAN!$B$5:$I$1048576,8,0),"")</f>
        <v/>
      </c>
      <c r="AP455" s="22"/>
      <c r="AQ455" s="22"/>
      <c r="AR455" s="22"/>
      <c r="AS455" s="22"/>
      <c r="AT455" s="17" cm="1">
        <f t="array" ref="AT455">MAX(IF(TOOLSKEEPER!$B$5:$B$1048576='Data Training 2022'!B455,TOOLSKEEPER!$H$5:$H$1048576))</f>
        <v>0</v>
      </c>
      <c r="AU455" s="22" t="str">
        <f>IFERROR(VLOOKUP(B455,TOOLSKEEPER!$B$5:$I$1048576,8,0),"")</f>
        <v/>
      </c>
    </row>
    <row r="456" spans="1:47">
      <c r="A456" s="22">
        <f t="shared" si="34"/>
        <v>451</v>
      </c>
      <c r="B456" s="21" t="str">
        <f t="shared" si="35"/>
        <v>00117326</v>
      </c>
      <c r="C456" s="21">
        <v>117326</v>
      </c>
      <c r="D456" s="22"/>
      <c r="E456" s="22" t="s">
        <v>3588</v>
      </c>
      <c r="F456" s="22" t="s">
        <v>1255</v>
      </c>
      <c r="G456" s="22" t="s">
        <v>1500</v>
      </c>
      <c r="H456" s="22" t="s">
        <v>405</v>
      </c>
      <c r="I456" s="22" t="s">
        <v>4024</v>
      </c>
      <c r="J456" s="22"/>
      <c r="K456" s="21" t="s">
        <v>3993</v>
      </c>
      <c r="L456" s="21" t="s">
        <v>460</v>
      </c>
      <c r="M456" s="21" t="s">
        <v>3994</v>
      </c>
      <c r="N456" s="21" t="s">
        <v>3995</v>
      </c>
      <c r="O456" s="17">
        <f>IFERROR(VLOOKUP(B456,POP!$B$5:$I$1048576,7,0),"")</f>
        <v>43048</v>
      </c>
      <c r="P456" s="17" t="str">
        <f>IFERROR(VLOOKUP(B456,POM!$B$5:$I$1048576,7,0),"")</f>
        <v/>
      </c>
      <c r="Q456" s="10" t="str">
        <f>IFERROR(VLOOKUP(B456,POU!$B$5:$I$1048576,7,0),"")</f>
        <v/>
      </c>
      <c r="R456" s="21" t="str">
        <f t="shared" si="36"/>
        <v/>
      </c>
      <c r="S456" s="17" t="str">
        <f>IFERROR(VLOOKUP(B456,'PEMBEKALAN POP'!$B$5:$I$1048576,7,0),"")</f>
        <v/>
      </c>
      <c r="T456" s="22" t="str">
        <f>IFERROR(VLOOKUP(B456,'PEMBEKALAN POP'!$B$5:$I$1048576,8,0),"")</f>
        <v/>
      </c>
      <c r="U456" s="21" t="s">
        <v>3994</v>
      </c>
      <c r="V456" s="17" t="e" cm="1">
        <f t="array" ref="V456">MAX(IF(INDUKSI!$B$5:$B$1048576='Data Training 2022'!B456,INDUKSI!$H$5:$H$1048576))</f>
        <v>#N/A</v>
      </c>
      <c r="W456" s="22" t="str">
        <f>IFERROR(VLOOKUP(B456,INDUKSI!$B$5:$I$1048576,8,0),"")</f>
        <v>LULUS</v>
      </c>
      <c r="X456" s="21" t="s">
        <v>3994</v>
      </c>
      <c r="Y456" s="17" cm="1">
        <f t="array" ref="Y456">MAX(IF(REINDUKSI!$B$5:$B$1048576='Data Training 2022'!B456,REINDUKSI!$H$5:$H$1048576))</f>
        <v>44719</v>
      </c>
      <c r="Z456" s="22" t="str">
        <f>IFERROR(VLOOKUP(B456,REINDUKSI!$B$5:$I$1048576,8,0),"")</f>
        <v>LULUS</v>
      </c>
      <c r="AA456" s="22" t="str">
        <f t="shared" si="37"/>
        <v/>
      </c>
      <c r="AB456" s="17" cm="1">
        <f t="array" ref="AB456">MAX(IF(BSA!$B$5:$B$1048576='Data Training 2022'!B456,BSA!$H$5:$H$1048576))</f>
        <v>0</v>
      </c>
      <c r="AC456" s="22" t="str">
        <f>IFERROR(VLOOKUP(B456,BSA!$B$5:$I$1048576,8,0),"")</f>
        <v/>
      </c>
      <c r="AD456" s="22" t="s">
        <v>3994</v>
      </c>
      <c r="AE456" s="22"/>
      <c r="AF456" s="22"/>
      <c r="AG456" s="22" t="str">
        <f t="shared" si="38"/>
        <v/>
      </c>
      <c r="AH456" s="17" cm="1">
        <f t="array" ref="AH456">MAX(IF(ISOLASI!$B$5:$B$1048576='Data Training 2022'!B456,ISOLASI!$H$5:$H$1048576))</f>
        <v>0</v>
      </c>
      <c r="AI456" s="22" t="str">
        <f>IFERROR(VLOOKUP(B456,ISOLASI!$B$5:$I$1048576,8,0),"")</f>
        <v/>
      </c>
      <c r="AJ456" s="22"/>
      <c r="AK456" s="17" cm="1">
        <f t="array" ref="AK456">MAX(IF('DEKAT AIR'!$B$5:$B$1048576='Data Training 2022'!B456,'DEKAT AIR'!$H$5:$H$1048576))</f>
        <v>0</v>
      </c>
      <c r="AL456" s="22" t="str">
        <f>IFERROR(VLOOKUP(B456,'DEKAT AIR'!$B$5:$I$1048576,8,0),"")</f>
        <v/>
      </c>
      <c r="AM456" s="22"/>
      <c r="AN456" s="17" cm="1">
        <f t="array" ref="AN456">MAX(IF(KETINGGIAN!$B$5:$B$1048576='Data Training 2022'!B456,KETINGGIAN!$H$5:$H$1048576))</f>
        <v>0</v>
      </c>
      <c r="AO456" s="22" t="str">
        <f>IFERROR(VLOOKUP(B456,KETINGGIAN!$B$5:$I$1048576,8,0),"")</f>
        <v/>
      </c>
      <c r="AP456" s="22"/>
      <c r="AQ456" s="22"/>
      <c r="AR456" s="22"/>
      <c r="AS456" s="22"/>
      <c r="AT456" s="17" cm="1">
        <f t="array" ref="AT456">MAX(IF(TOOLSKEEPER!$B$5:$B$1048576='Data Training 2022'!B456,TOOLSKEEPER!$H$5:$H$1048576))</f>
        <v>0</v>
      </c>
      <c r="AU456" s="22" t="str">
        <f>IFERROR(VLOOKUP(B456,TOOLSKEEPER!$B$5:$I$1048576,8,0),"")</f>
        <v/>
      </c>
    </row>
    <row r="457" spans="1:47">
      <c r="A457" s="22">
        <f t="shared" si="34"/>
        <v>452</v>
      </c>
      <c r="B457" s="21" t="str">
        <f t="shared" si="35"/>
        <v>80003353</v>
      </c>
      <c r="C457" s="21" t="s">
        <v>3624</v>
      </c>
      <c r="D457" s="22"/>
      <c r="E457" s="22" t="s">
        <v>4171</v>
      </c>
      <c r="F457" s="22" t="s">
        <v>1255</v>
      </c>
      <c r="G457" s="22" t="s">
        <v>1500</v>
      </c>
      <c r="H457" s="22" t="s">
        <v>405</v>
      </c>
      <c r="I457" s="22" t="s">
        <v>4024</v>
      </c>
      <c r="J457" s="22"/>
      <c r="K457" s="21" t="s">
        <v>3993</v>
      </c>
      <c r="L457" s="21" t="s">
        <v>460</v>
      </c>
      <c r="M457" s="21" t="s">
        <v>3994</v>
      </c>
      <c r="N457" s="21"/>
      <c r="O457" s="17" t="str">
        <f>IFERROR(VLOOKUP(B457,POP!$B$5:$I$1048576,7,0),"")</f>
        <v/>
      </c>
      <c r="P457" s="17" t="str">
        <f>IFERROR(VLOOKUP(B457,POM!$B$5:$I$1048576,7,0),"")</f>
        <v/>
      </c>
      <c r="Q457" s="10" t="str">
        <f>IFERROR(VLOOKUP(B457,POU!$B$5:$I$1048576,7,0),"")</f>
        <v/>
      </c>
      <c r="R457" s="21" t="str">
        <f t="shared" si="36"/>
        <v>TARGET</v>
      </c>
      <c r="S457" s="17">
        <f>IFERROR(VLOOKUP(B457,'PEMBEKALAN POP'!$B$5:$I$1048576,7,0),"")</f>
        <v>44705</v>
      </c>
      <c r="T457" s="22" t="str">
        <f>IFERROR(VLOOKUP(B457,'PEMBEKALAN POP'!$B$5:$I$1048576,8,0),"")</f>
        <v>LULUS</v>
      </c>
      <c r="U457" s="21" t="s">
        <v>3994</v>
      </c>
      <c r="V457" s="17" t="e" cm="1">
        <f t="array" ref="V457">MAX(IF(INDUKSI!$B$5:$B$1048576='Data Training 2022'!B457,INDUKSI!$H$5:$H$1048576))</f>
        <v>#N/A</v>
      </c>
      <c r="W457" s="22" t="str">
        <f>IFERROR(VLOOKUP(B457,INDUKSI!$B$5:$I$1048576,8,0),"")</f>
        <v>LULUS</v>
      </c>
      <c r="X457" s="21" t="s">
        <v>3994</v>
      </c>
      <c r="Y457" s="17" cm="1">
        <f t="array" ref="Y457">MAX(IF(REINDUKSI!$B$5:$B$1048576='Data Training 2022'!B457,REINDUKSI!$H$5:$H$1048576))</f>
        <v>44726</v>
      </c>
      <c r="Z457" s="22" t="str">
        <f>IFERROR(VLOOKUP(B457,REINDUKSI!$B$5:$I$1048576,8,0),"")</f>
        <v>LULUS</v>
      </c>
      <c r="AA457" s="22" t="str">
        <f t="shared" si="37"/>
        <v/>
      </c>
      <c r="AB457" s="17" cm="1">
        <f t="array" ref="AB457">MAX(IF(BSA!$B$5:$B$1048576='Data Training 2022'!B457,BSA!$H$5:$H$1048576))</f>
        <v>0</v>
      </c>
      <c r="AC457" s="22" t="str">
        <f>IFERROR(VLOOKUP(B457,BSA!$B$5:$I$1048576,8,0),"")</f>
        <v/>
      </c>
      <c r="AD457" s="22" t="s">
        <v>3994</v>
      </c>
      <c r="AE457" s="22"/>
      <c r="AF457" s="22"/>
      <c r="AG457" s="22" t="str">
        <f t="shared" si="38"/>
        <v/>
      </c>
      <c r="AH457" s="17" cm="1">
        <f t="array" ref="AH457">MAX(IF(ISOLASI!$B$5:$B$1048576='Data Training 2022'!B457,ISOLASI!$H$5:$H$1048576))</f>
        <v>0</v>
      </c>
      <c r="AI457" s="22" t="str">
        <f>IFERROR(VLOOKUP(B457,ISOLASI!$B$5:$I$1048576,8,0),"")</f>
        <v/>
      </c>
      <c r="AJ457" s="22"/>
      <c r="AK457" s="17" cm="1">
        <f t="array" ref="AK457">MAX(IF('DEKAT AIR'!$B$5:$B$1048576='Data Training 2022'!B457,'DEKAT AIR'!$H$5:$H$1048576))</f>
        <v>0</v>
      </c>
      <c r="AL457" s="22" t="str">
        <f>IFERROR(VLOOKUP(B457,'DEKAT AIR'!$B$5:$I$1048576,8,0),"")</f>
        <v/>
      </c>
      <c r="AM457" s="22"/>
      <c r="AN457" s="17" cm="1">
        <f t="array" ref="AN457">MAX(IF(KETINGGIAN!$B$5:$B$1048576='Data Training 2022'!B457,KETINGGIAN!$H$5:$H$1048576))</f>
        <v>0</v>
      </c>
      <c r="AO457" s="22" t="str">
        <f>IFERROR(VLOOKUP(B457,KETINGGIAN!$B$5:$I$1048576,8,0),"")</f>
        <v/>
      </c>
      <c r="AP457" s="22"/>
      <c r="AQ457" s="22"/>
      <c r="AR457" s="22"/>
      <c r="AS457" s="22"/>
      <c r="AT457" s="17" cm="1">
        <f t="array" ref="AT457">MAX(IF(TOOLSKEEPER!$B$5:$B$1048576='Data Training 2022'!B457,TOOLSKEEPER!$H$5:$H$1048576))</f>
        <v>0</v>
      </c>
      <c r="AU457" s="22" t="str">
        <f>IFERROR(VLOOKUP(B457,TOOLSKEEPER!$B$5:$I$1048576,8,0),"")</f>
        <v/>
      </c>
    </row>
    <row r="458" spans="1:47">
      <c r="A458" s="22">
        <f t="shared" si="34"/>
        <v>453</v>
      </c>
      <c r="B458" s="21" t="str">
        <f t="shared" si="35"/>
        <v>80003865</v>
      </c>
      <c r="C458" s="21">
        <v>80003865</v>
      </c>
      <c r="D458" s="22"/>
      <c r="E458" s="22" t="s">
        <v>3205</v>
      </c>
      <c r="F458" s="22" t="s">
        <v>1255</v>
      </c>
      <c r="G458" s="22" t="s">
        <v>1500</v>
      </c>
      <c r="H458" s="22" t="s">
        <v>405</v>
      </c>
      <c r="I458" s="22" t="s">
        <v>4028</v>
      </c>
      <c r="J458" s="22"/>
      <c r="K458" s="21" t="s">
        <v>3993</v>
      </c>
      <c r="L458" s="21" t="s">
        <v>460</v>
      </c>
      <c r="M458" s="21" t="s">
        <v>3994</v>
      </c>
      <c r="N458" s="21"/>
      <c r="O458" s="17" t="str">
        <f>IFERROR(VLOOKUP(B458,POP!$B$5:$I$1048576,7,0),"")</f>
        <v/>
      </c>
      <c r="P458" s="17" t="str">
        <f>IFERROR(VLOOKUP(B458,POM!$B$5:$I$1048576,7,0),"")</f>
        <v/>
      </c>
      <c r="Q458" s="10" t="str">
        <f>IFERROR(VLOOKUP(B458,POU!$B$5:$I$1048576,7,0),"")</f>
        <v/>
      </c>
      <c r="R458" s="21" t="str">
        <f t="shared" si="36"/>
        <v>TARGET</v>
      </c>
      <c r="S458" s="17">
        <f>IFERROR(VLOOKUP(B458,'PEMBEKALAN POP'!$B$5:$I$1048576,7,0),"")</f>
        <v>44581</v>
      </c>
      <c r="T458" s="22" t="str">
        <f>IFERROR(VLOOKUP(B458,'PEMBEKALAN POP'!$B$5:$I$1048576,8,0),"")</f>
        <v>LULUS</v>
      </c>
      <c r="U458" s="21" t="s">
        <v>3994</v>
      </c>
      <c r="V458" s="17" t="e" cm="1">
        <f t="array" ref="V458">MAX(IF(INDUKSI!$B$5:$B$1048576='Data Training 2022'!B458,INDUKSI!$H$5:$H$1048576))</f>
        <v>#N/A</v>
      </c>
      <c r="W458" s="22" t="str">
        <f>IFERROR(VLOOKUP(B458,INDUKSI!$B$5:$I$1048576,8,0),"")</f>
        <v>LULUS</v>
      </c>
      <c r="X458" s="21" t="s">
        <v>3994</v>
      </c>
      <c r="Y458" s="17" cm="1">
        <f t="array" ref="Y458">MAX(IF(REINDUKSI!$B$5:$B$1048576='Data Training 2022'!B458,REINDUKSI!$H$5:$H$1048576))</f>
        <v>0</v>
      </c>
      <c r="Z458" s="22" t="str">
        <f>IFERROR(VLOOKUP(B458,REINDUKSI!$B$5:$I$1048576,8,0),"")</f>
        <v/>
      </c>
      <c r="AA458" s="22" t="str">
        <f t="shared" si="37"/>
        <v/>
      </c>
      <c r="AB458" s="17" cm="1">
        <f t="array" ref="AB458">MAX(IF(BSA!$B$5:$B$1048576='Data Training 2022'!B458,BSA!$H$5:$H$1048576))</f>
        <v>0</v>
      </c>
      <c r="AC458" s="22" t="str">
        <f>IFERROR(VLOOKUP(B458,BSA!$B$5:$I$1048576,8,0),"")</f>
        <v/>
      </c>
      <c r="AD458" s="22" t="s">
        <v>3994</v>
      </c>
      <c r="AE458" s="22"/>
      <c r="AF458" s="22"/>
      <c r="AG458" s="22" t="str">
        <f t="shared" si="38"/>
        <v/>
      </c>
      <c r="AH458" s="17" cm="1">
        <f t="array" ref="AH458">MAX(IF(ISOLASI!$B$5:$B$1048576='Data Training 2022'!B458,ISOLASI!$H$5:$H$1048576))</f>
        <v>0</v>
      </c>
      <c r="AI458" s="22" t="str">
        <f>IFERROR(VLOOKUP(B458,ISOLASI!$B$5:$I$1048576,8,0),"")</f>
        <v/>
      </c>
      <c r="AJ458" s="22"/>
      <c r="AK458" s="17" cm="1">
        <f t="array" ref="AK458">MAX(IF('DEKAT AIR'!$B$5:$B$1048576='Data Training 2022'!B458,'DEKAT AIR'!$H$5:$H$1048576))</f>
        <v>0</v>
      </c>
      <c r="AL458" s="22" t="str">
        <f>IFERROR(VLOOKUP(B458,'DEKAT AIR'!$B$5:$I$1048576,8,0),"")</f>
        <v/>
      </c>
      <c r="AM458" s="22"/>
      <c r="AN458" s="17" cm="1">
        <f t="array" ref="AN458">MAX(IF(KETINGGIAN!$B$5:$B$1048576='Data Training 2022'!B458,KETINGGIAN!$H$5:$H$1048576))</f>
        <v>0</v>
      </c>
      <c r="AO458" s="22" t="str">
        <f>IFERROR(VLOOKUP(B458,KETINGGIAN!$B$5:$I$1048576,8,0),"")</f>
        <v/>
      </c>
      <c r="AP458" s="22"/>
      <c r="AQ458" s="22"/>
      <c r="AR458" s="22"/>
      <c r="AS458" s="22"/>
      <c r="AT458" s="17" cm="1">
        <f t="array" ref="AT458">MAX(IF(TOOLSKEEPER!$B$5:$B$1048576='Data Training 2022'!B458,TOOLSKEEPER!$H$5:$H$1048576))</f>
        <v>0</v>
      </c>
      <c r="AU458" s="22" t="str">
        <f>IFERROR(VLOOKUP(B458,TOOLSKEEPER!$B$5:$I$1048576,8,0),"")</f>
        <v/>
      </c>
    </row>
    <row r="459" spans="1:47">
      <c r="A459" s="22">
        <f t="shared" si="34"/>
        <v>454</v>
      </c>
      <c r="B459" s="21" t="str">
        <f t="shared" si="35"/>
        <v>80004145</v>
      </c>
      <c r="C459" s="21">
        <v>80004145</v>
      </c>
      <c r="D459" s="22"/>
      <c r="E459" s="22" t="s">
        <v>3497</v>
      </c>
      <c r="F459" s="22" t="s">
        <v>1255</v>
      </c>
      <c r="G459" s="22" t="s">
        <v>1500</v>
      </c>
      <c r="H459" s="22" t="s">
        <v>405</v>
      </c>
      <c r="I459" s="22" t="s">
        <v>4028</v>
      </c>
      <c r="J459" s="22"/>
      <c r="K459" s="21" t="s">
        <v>3993</v>
      </c>
      <c r="L459" s="21" t="s">
        <v>460</v>
      </c>
      <c r="M459" s="21" t="s">
        <v>3994</v>
      </c>
      <c r="N459" s="21" t="s">
        <v>3995</v>
      </c>
      <c r="O459" s="17">
        <f>IFERROR(VLOOKUP(B459,POP!$B$5:$I$1048576,7,0),"")</f>
        <v>44654</v>
      </c>
      <c r="P459" s="17" t="str">
        <f>IFERROR(VLOOKUP(B459,POM!$B$5:$I$1048576,7,0),"")</f>
        <v/>
      </c>
      <c r="Q459" s="10" t="str">
        <f>IFERROR(VLOOKUP(B459,POU!$B$5:$I$1048576,7,0),"")</f>
        <v/>
      </c>
      <c r="R459" s="21" t="str">
        <f t="shared" si="36"/>
        <v/>
      </c>
      <c r="S459" s="17" t="str">
        <f>IFERROR(VLOOKUP(B459,'PEMBEKALAN POP'!$B$5:$I$1048576,7,0),"")</f>
        <v/>
      </c>
      <c r="T459" s="22" t="str">
        <f>IFERROR(VLOOKUP(B459,'PEMBEKALAN POP'!$B$5:$I$1048576,8,0),"")</f>
        <v/>
      </c>
      <c r="U459" s="21" t="s">
        <v>3994</v>
      </c>
      <c r="V459" s="17" t="e" cm="1">
        <f t="array" ref="V459">MAX(IF(INDUKSI!$B$5:$B$1048576='Data Training 2022'!B459,INDUKSI!$H$5:$H$1048576))</f>
        <v>#N/A</v>
      </c>
      <c r="W459" s="22" t="str">
        <f>IFERROR(VLOOKUP(B459,INDUKSI!$B$5:$I$1048576,8,0),"")</f>
        <v>LULUS</v>
      </c>
      <c r="X459" s="21" t="s">
        <v>3994</v>
      </c>
      <c r="Y459" s="17" cm="1">
        <f t="array" ref="Y459">MAX(IF(REINDUKSI!$B$5:$B$1048576='Data Training 2022'!B459,REINDUKSI!$H$5:$H$1048576))</f>
        <v>0</v>
      </c>
      <c r="Z459" s="22" t="str">
        <f>IFERROR(VLOOKUP(B459,REINDUKSI!$B$5:$I$1048576,8,0),"")</f>
        <v/>
      </c>
      <c r="AA459" s="22" t="str">
        <f t="shared" si="37"/>
        <v/>
      </c>
      <c r="AB459" s="17" cm="1">
        <f t="array" ref="AB459">MAX(IF(BSA!$B$5:$B$1048576='Data Training 2022'!B459,BSA!$H$5:$H$1048576))</f>
        <v>0</v>
      </c>
      <c r="AC459" s="22" t="str">
        <f>IFERROR(VLOOKUP(B459,BSA!$B$5:$I$1048576,8,0),"")</f>
        <v/>
      </c>
      <c r="AD459" s="22" t="s">
        <v>3994</v>
      </c>
      <c r="AE459" s="22"/>
      <c r="AF459" s="22"/>
      <c r="AG459" s="22" t="str">
        <f t="shared" si="38"/>
        <v/>
      </c>
      <c r="AH459" s="17" cm="1">
        <f t="array" ref="AH459">MAX(IF(ISOLASI!$B$5:$B$1048576='Data Training 2022'!B459,ISOLASI!$H$5:$H$1048576))</f>
        <v>0</v>
      </c>
      <c r="AI459" s="22" t="str">
        <f>IFERROR(VLOOKUP(B459,ISOLASI!$B$5:$I$1048576,8,0),"")</f>
        <v/>
      </c>
      <c r="AJ459" s="22"/>
      <c r="AK459" s="17" cm="1">
        <f t="array" ref="AK459">MAX(IF('DEKAT AIR'!$B$5:$B$1048576='Data Training 2022'!B459,'DEKAT AIR'!$H$5:$H$1048576))</f>
        <v>0</v>
      </c>
      <c r="AL459" s="22" t="str">
        <f>IFERROR(VLOOKUP(B459,'DEKAT AIR'!$B$5:$I$1048576,8,0),"")</f>
        <v/>
      </c>
      <c r="AM459" s="22"/>
      <c r="AN459" s="17" cm="1">
        <f t="array" ref="AN459">MAX(IF(KETINGGIAN!$B$5:$B$1048576='Data Training 2022'!B459,KETINGGIAN!$H$5:$H$1048576))</f>
        <v>0</v>
      </c>
      <c r="AO459" s="22" t="str">
        <f>IFERROR(VLOOKUP(B459,KETINGGIAN!$B$5:$I$1048576,8,0),"")</f>
        <v/>
      </c>
      <c r="AP459" s="22"/>
      <c r="AQ459" s="22"/>
      <c r="AR459" s="22"/>
      <c r="AS459" s="22"/>
      <c r="AT459" s="17" cm="1">
        <f t="array" ref="AT459">MAX(IF(TOOLSKEEPER!$B$5:$B$1048576='Data Training 2022'!B459,TOOLSKEEPER!$H$5:$H$1048576))</f>
        <v>0</v>
      </c>
      <c r="AU459" s="22" t="str">
        <f>IFERROR(VLOOKUP(B459,TOOLSKEEPER!$B$5:$I$1048576,8,0),"")</f>
        <v/>
      </c>
    </row>
    <row r="460" spans="1:47">
      <c r="A460" s="22">
        <f t="shared" si="34"/>
        <v>455</v>
      </c>
      <c r="B460" s="21" t="str">
        <f t="shared" si="35"/>
        <v>80004150</v>
      </c>
      <c r="C460" s="21">
        <v>80004150</v>
      </c>
      <c r="D460" s="22"/>
      <c r="E460" s="22" t="s">
        <v>3632</v>
      </c>
      <c r="F460" s="22" t="s">
        <v>1255</v>
      </c>
      <c r="G460" s="22" t="s">
        <v>1500</v>
      </c>
      <c r="H460" s="22" t="s">
        <v>405</v>
      </c>
      <c r="I460" s="22" t="s">
        <v>4028</v>
      </c>
      <c r="J460" s="22"/>
      <c r="K460" s="21" t="s">
        <v>3993</v>
      </c>
      <c r="L460" s="21" t="s">
        <v>460</v>
      </c>
      <c r="M460" s="21" t="s">
        <v>3994</v>
      </c>
      <c r="N460" s="21" t="s">
        <v>3995</v>
      </c>
      <c r="O460" s="17">
        <f>IFERROR(VLOOKUP(B460,POP!$B$5:$I$1048576,7,0),"")</f>
        <v>44643</v>
      </c>
      <c r="P460" s="17" t="str">
        <f>IFERROR(VLOOKUP(B460,POM!$B$5:$I$1048576,7,0),"")</f>
        <v/>
      </c>
      <c r="Q460" s="10" t="str">
        <f>IFERROR(VLOOKUP(B460,POU!$B$5:$I$1048576,7,0),"")</f>
        <v/>
      </c>
      <c r="R460" s="21" t="str">
        <f t="shared" si="36"/>
        <v/>
      </c>
      <c r="S460" s="17" t="str">
        <f>IFERROR(VLOOKUP(B460,'PEMBEKALAN POP'!$B$5:$I$1048576,7,0),"")</f>
        <v/>
      </c>
      <c r="T460" s="22" t="str">
        <f>IFERROR(VLOOKUP(B460,'PEMBEKALAN POP'!$B$5:$I$1048576,8,0),"")</f>
        <v/>
      </c>
      <c r="U460" s="21" t="s">
        <v>3994</v>
      </c>
      <c r="V460" s="17" t="e" cm="1">
        <f t="array" ref="V460">MAX(IF(INDUKSI!$B$5:$B$1048576='Data Training 2022'!B460,INDUKSI!$H$5:$H$1048576))</f>
        <v>#N/A</v>
      </c>
      <c r="W460" s="22" t="str">
        <f>IFERROR(VLOOKUP(B460,INDUKSI!$B$5:$I$1048576,8,0),"")</f>
        <v>LULUS</v>
      </c>
      <c r="X460" s="21" t="s">
        <v>3994</v>
      </c>
      <c r="Y460" s="17" cm="1">
        <f t="array" ref="Y460">MAX(IF(REINDUKSI!$B$5:$B$1048576='Data Training 2022'!B460,REINDUKSI!$H$5:$H$1048576))</f>
        <v>0</v>
      </c>
      <c r="Z460" s="22" t="str">
        <f>IFERROR(VLOOKUP(B460,REINDUKSI!$B$5:$I$1048576,8,0),"")</f>
        <v/>
      </c>
      <c r="AA460" s="22" t="str">
        <f t="shared" si="37"/>
        <v/>
      </c>
      <c r="AB460" s="17" cm="1">
        <f t="array" ref="AB460">MAX(IF(BSA!$B$5:$B$1048576='Data Training 2022'!B460,BSA!$H$5:$H$1048576))</f>
        <v>0</v>
      </c>
      <c r="AC460" s="22" t="str">
        <f>IFERROR(VLOOKUP(B460,BSA!$B$5:$I$1048576,8,0),"")</f>
        <v/>
      </c>
      <c r="AD460" s="22" t="s">
        <v>3994</v>
      </c>
      <c r="AE460" s="22"/>
      <c r="AF460" s="22"/>
      <c r="AG460" s="22" t="str">
        <f t="shared" si="38"/>
        <v/>
      </c>
      <c r="AH460" s="17" cm="1">
        <f t="array" ref="AH460">MAX(IF(ISOLASI!$B$5:$B$1048576='Data Training 2022'!B460,ISOLASI!$H$5:$H$1048576))</f>
        <v>0</v>
      </c>
      <c r="AI460" s="22" t="str">
        <f>IFERROR(VLOOKUP(B460,ISOLASI!$B$5:$I$1048576,8,0),"")</f>
        <v/>
      </c>
      <c r="AJ460" s="22"/>
      <c r="AK460" s="17" cm="1">
        <f t="array" ref="AK460">MAX(IF('DEKAT AIR'!$B$5:$B$1048576='Data Training 2022'!B460,'DEKAT AIR'!$H$5:$H$1048576))</f>
        <v>0</v>
      </c>
      <c r="AL460" s="22" t="str">
        <f>IFERROR(VLOOKUP(B460,'DEKAT AIR'!$B$5:$I$1048576,8,0),"")</f>
        <v/>
      </c>
      <c r="AM460" s="22"/>
      <c r="AN460" s="17" cm="1">
        <f t="array" ref="AN460">MAX(IF(KETINGGIAN!$B$5:$B$1048576='Data Training 2022'!B460,KETINGGIAN!$H$5:$H$1048576))</f>
        <v>0</v>
      </c>
      <c r="AO460" s="22" t="str">
        <f>IFERROR(VLOOKUP(B460,KETINGGIAN!$B$5:$I$1048576,8,0),"")</f>
        <v/>
      </c>
      <c r="AP460" s="22"/>
      <c r="AQ460" s="22"/>
      <c r="AR460" s="22"/>
      <c r="AS460" s="22"/>
      <c r="AT460" s="17" cm="1">
        <f t="array" ref="AT460">MAX(IF(TOOLSKEEPER!$B$5:$B$1048576='Data Training 2022'!B460,TOOLSKEEPER!$H$5:$H$1048576))</f>
        <v>0</v>
      </c>
      <c r="AU460" s="22" t="str">
        <f>IFERROR(VLOOKUP(B460,TOOLSKEEPER!$B$5:$I$1048576,8,0),"")</f>
        <v/>
      </c>
    </row>
    <row r="461" spans="1:47">
      <c r="A461" s="22">
        <f t="shared" si="34"/>
        <v>456</v>
      </c>
      <c r="B461" s="21" t="str">
        <f t="shared" si="35"/>
        <v>80004264</v>
      </c>
      <c r="C461" s="21">
        <v>80004264</v>
      </c>
      <c r="D461" s="22"/>
      <c r="E461" s="22" t="s">
        <v>3060</v>
      </c>
      <c r="F461" s="22" t="s">
        <v>1255</v>
      </c>
      <c r="G461" s="22" t="s">
        <v>1500</v>
      </c>
      <c r="H461" s="22" t="s">
        <v>405</v>
      </c>
      <c r="I461" s="22" t="s">
        <v>4028</v>
      </c>
      <c r="J461" s="22"/>
      <c r="K461" s="21" t="s">
        <v>3993</v>
      </c>
      <c r="L461" s="21" t="s">
        <v>460</v>
      </c>
      <c r="M461" s="21" t="s">
        <v>3994</v>
      </c>
      <c r="N461" s="21"/>
      <c r="O461" s="17" t="str">
        <f>IFERROR(VLOOKUP(B461,POP!$B$5:$I$1048576,7,0),"")</f>
        <v/>
      </c>
      <c r="P461" s="17" t="str">
        <f>IFERROR(VLOOKUP(B461,POM!$B$5:$I$1048576,7,0),"")</f>
        <v/>
      </c>
      <c r="Q461" s="10" t="str">
        <f>IFERROR(VLOOKUP(B461,POU!$B$5:$I$1048576,7,0),"")</f>
        <v/>
      </c>
      <c r="R461" s="21" t="str">
        <f t="shared" si="36"/>
        <v>TARGET</v>
      </c>
      <c r="S461" s="17">
        <f>IFERROR(VLOOKUP(B461,'PEMBEKALAN POP'!$B$5:$I$1048576,7,0),"")</f>
        <v>44766</v>
      </c>
      <c r="T461" s="22" t="str">
        <f>IFERROR(VLOOKUP(B461,'PEMBEKALAN POP'!$B$5:$I$1048576,8,0),"")</f>
        <v>LULUS</v>
      </c>
      <c r="U461" s="21" t="s">
        <v>3994</v>
      </c>
      <c r="V461" s="17" t="e" cm="1">
        <f t="array" ref="V461">MAX(IF(INDUKSI!$B$5:$B$1048576='Data Training 2022'!B461,INDUKSI!$H$5:$H$1048576))</f>
        <v>#N/A</v>
      </c>
      <c r="W461" s="22" t="str">
        <f>IFERROR(VLOOKUP(B461,INDUKSI!$B$5:$I$1048576,8,0),"")</f>
        <v>LULUS</v>
      </c>
      <c r="X461" s="21" t="s">
        <v>3994</v>
      </c>
      <c r="Y461" s="17" cm="1">
        <f t="array" ref="Y461">MAX(IF(REINDUKSI!$B$5:$B$1048576='Data Training 2022'!B461,REINDUKSI!$H$5:$H$1048576))</f>
        <v>0</v>
      </c>
      <c r="Z461" s="22" t="str">
        <f>IFERROR(VLOOKUP(B461,REINDUKSI!$B$5:$I$1048576,8,0),"")</f>
        <v/>
      </c>
      <c r="AA461" s="22" t="str">
        <f t="shared" si="37"/>
        <v/>
      </c>
      <c r="AB461" s="17" cm="1">
        <f t="array" ref="AB461">MAX(IF(BSA!$B$5:$B$1048576='Data Training 2022'!B461,BSA!$H$5:$H$1048576))</f>
        <v>0</v>
      </c>
      <c r="AC461" s="22" t="str">
        <f>IFERROR(VLOOKUP(B461,BSA!$B$5:$I$1048576,8,0),"")</f>
        <v/>
      </c>
      <c r="AD461" s="22" t="s">
        <v>3994</v>
      </c>
      <c r="AE461" s="22"/>
      <c r="AF461" s="22"/>
      <c r="AG461" s="22" t="str">
        <f t="shared" si="38"/>
        <v/>
      </c>
      <c r="AH461" s="17" cm="1">
        <f t="array" ref="AH461">MAX(IF(ISOLASI!$B$5:$B$1048576='Data Training 2022'!B461,ISOLASI!$H$5:$H$1048576))</f>
        <v>0</v>
      </c>
      <c r="AI461" s="22" t="str">
        <f>IFERROR(VLOOKUP(B461,ISOLASI!$B$5:$I$1048576,8,0),"")</f>
        <v/>
      </c>
      <c r="AJ461" s="22"/>
      <c r="AK461" s="17" cm="1">
        <f t="array" ref="AK461">MAX(IF('DEKAT AIR'!$B$5:$B$1048576='Data Training 2022'!B461,'DEKAT AIR'!$H$5:$H$1048576))</f>
        <v>0</v>
      </c>
      <c r="AL461" s="22" t="str">
        <f>IFERROR(VLOOKUP(B461,'DEKAT AIR'!$B$5:$I$1048576,8,0),"")</f>
        <v/>
      </c>
      <c r="AM461" s="22"/>
      <c r="AN461" s="17" cm="1">
        <f t="array" ref="AN461">MAX(IF(KETINGGIAN!$B$5:$B$1048576='Data Training 2022'!B461,KETINGGIAN!$H$5:$H$1048576))</f>
        <v>0</v>
      </c>
      <c r="AO461" s="22" t="str">
        <f>IFERROR(VLOOKUP(B461,KETINGGIAN!$B$5:$I$1048576,8,0),"")</f>
        <v/>
      </c>
      <c r="AP461" s="22"/>
      <c r="AQ461" s="22"/>
      <c r="AR461" s="22"/>
      <c r="AS461" s="22"/>
      <c r="AT461" s="17" cm="1">
        <f t="array" ref="AT461">MAX(IF(TOOLSKEEPER!$B$5:$B$1048576='Data Training 2022'!B461,TOOLSKEEPER!$H$5:$H$1048576))</f>
        <v>0</v>
      </c>
      <c r="AU461" s="22" t="str">
        <f>IFERROR(VLOOKUP(B461,TOOLSKEEPER!$B$5:$I$1048576,8,0),"")</f>
        <v/>
      </c>
    </row>
    <row r="462" spans="1:47">
      <c r="A462" s="22">
        <f t="shared" si="34"/>
        <v>457</v>
      </c>
      <c r="B462" s="21" t="str">
        <f t="shared" si="35"/>
        <v>80004892</v>
      </c>
      <c r="C462" s="21">
        <v>80004892</v>
      </c>
      <c r="D462" s="22"/>
      <c r="E462" s="22" t="s">
        <v>4172</v>
      </c>
      <c r="F462" s="22" t="s">
        <v>1255</v>
      </c>
      <c r="G462" s="22" t="s">
        <v>1500</v>
      </c>
      <c r="H462" s="22" t="s">
        <v>405</v>
      </c>
      <c r="I462" s="22" t="s">
        <v>4024</v>
      </c>
      <c r="J462" s="22"/>
      <c r="K462" s="21" t="s">
        <v>3993</v>
      </c>
      <c r="L462" s="21" t="s">
        <v>460</v>
      </c>
      <c r="M462" s="21" t="s">
        <v>3994</v>
      </c>
      <c r="N462" s="21" t="s">
        <v>3995</v>
      </c>
      <c r="O462" s="17">
        <f>IFERROR(VLOOKUP(B462,POP!$B$5:$I$1048576,7,0),"")</f>
        <v>44766</v>
      </c>
      <c r="P462" s="17" t="str">
        <f>IFERROR(VLOOKUP(B462,POM!$B$5:$I$1048576,7,0),"")</f>
        <v/>
      </c>
      <c r="Q462" s="10" t="str">
        <f>IFERROR(VLOOKUP(B462,POU!$B$5:$I$1048576,7,0),"")</f>
        <v/>
      </c>
      <c r="R462" s="21" t="str">
        <f t="shared" si="36"/>
        <v/>
      </c>
      <c r="S462" s="17" t="str">
        <f>IFERROR(VLOOKUP(B462,'PEMBEKALAN POP'!$B$5:$I$1048576,7,0),"")</f>
        <v/>
      </c>
      <c r="T462" s="22" t="str">
        <f>IFERROR(VLOOKUP(B462,'PEMBEKALAN POP'!$B$5:$I$1048576,8,0),"")</f>
        <v/>
      </c>
      <c r="U462" s="21" t="s">
        <v>3994</v>
      </c>
      <c r="V462" s="17" t="e" cm="1">
        <f t="array" ref="V462">MAX(IF(INDUKSI!$B$5:$B$1048576='Data Training 2022'!B462,INDUKSI!$H$5:$H$1048576))</f>
        <v>#N/A</v>
      </c>
      <c r="W462" s="22" t="str">
        <f>IFERROR(VLOOKUP(B462,INDUKSI!$B$5:$I$1048576,8,0),"")</f>
        <v>LULUS</v>
      </c>
      <c r="X462" s="21" t="s">
        <v>3994</v>
      </c>
      <c r="Y462" s="17" cm="1">
        <f t="array" ref="Y462">MAX(IF(REINDUKSI!$B$5:$B$1048576='Data Training 2022'!B462,REINDUKSI!$H$5:$H$1048576))</f>
        <v>0</v>
      </c>
      <c r="Z462" s="22" t="str">
        <f>IFERROR(VLOOKUP(B462,REINDUKSI!$B$5:$I$1048576,8,0),"")</f>
        <v/>
      </c>
      <c r="AA462" s="22" t="str">
        <f t="shared" si="37"/>
        <v/>
      </c>
      <c r="AB462" s="17" cm="1">
        <f t="array" ref="AB462">MAX(IF(BSA!$B$5:$B$1048576='Data Training 2022'!B462,BSA!$H$5:$H$1048576))</f>
        <v>0</v>
      </c>
      <c r="AC462" s="22" t="str">
        <f>IFERROR(VLOOKUP(B462,BSA!$B$5:$I$1048576,8,0),"")</f>
        <v/>
      </c>
      <c r="AD462" s="22" t="s">
        <v>3994</v>
      </c>
      <c r="AE462" s="22"/>
      <c r="AF462" s="22"/>
      <c r="AG462" s="22" t="str">
        <f t="shared" si="38"/>
        <v/>
      </c>
      <c r="AH462" s="17" cm="1">
        <f t="array" ref="AH462">MAX(IF(ISOLASI!$B$5:$B$1048576='Data Training 2022'!B462,ISOLASI!$H$5:$H$1048576))</f>
        <v>0</v>
      </c>
      <c r="AI462" s="22" t="str">
        <f>IFERROR(VLOOKUP(B462,ISOLASI!$B$5:$I$1048576,8,0),"")</f>
        <v/>
      </c>
      <c r="AJ462" s="22"/>
      <c r="AK462" s="17" cm="1">
        <f t="array" ref="AK462">MAX(IF('DEKAT AIR'!$B$5:$B$1048576='Data Training 2022'!B462,'DEKAT AIR'!$H$5:$H$1048576))</f>
        <v>0</v>
      </c>
      <c r="AL462" s="22" t="str">
        <f>IFERROR(VLOOKUP(B462,'DEKAT AIR'!$B$5:$I$1048576,8,0),"")</f>
        <v/>
      </c>
      <c r="AM462" s="22"/>
      <c r="AN462" s="17" cm="1">
        <f t="array" ref="AN462">MAX(IF(KETINGGIAN!$B$5:$B$1048576='Data Training 2022'!B462,KETINGGIAN!$H$5:$H$1048576))</f>
        <v>0</v>
      </c>
      <c r="AO462" s="22" t="str">
        <f>IFERROR(VLOOKUP(B462,KETINGGIAN!$B$5:$I$1048576,8,0),"")</f>
        <v/>
      </c>
      <c r="AP462" s="22"/>
      <c r="AQ462" s="22"/>
      <c r="AR462" s="22"/>
      <c r="AS462" s="22"/>
      <c r="AT462" s="17" cm="1">
        <f t="array" ref="AT462">MAX(IF(TOOLSKEEPER!$B$5:$B$1048576='Data Training 2022'!B462,TOOLSKEEPER!$H$5:$H$1048576))</f>
        <v>0</v>
      </c>
      <c r="AU462" s="22" t="str">
        <f>IFERROR(VLOOKUP(B462,TOOLSKEEPER!$B$5:$I$1048576,8,0),"")</f>
        <v/>
      </c>
    </row>
    <row r="463" spans="1:47">
      <c r="A463" s="22">
        <f t="shared" si="34"/>
        <v>458</v>
      </c>
      <c r="B463" s="21" t="str">
        <f t="shared" si="35"/>
        <v>80004726</v>
      </c>
      <c r="C463" s="21">
        <v>80004726</v>
      </c>
      <c r="D463" s="22"/>
      <c r="E463" s="22" t="s">
        <v>3579</v>
      </c>
      <c r="F463" s="22" t="s">
        <v>1255</v>
      </c>
      <c r="G463" s="22" t="s">
        <v>1500</v>
      </c>
      <c r="H463" s="22" t="s">
        <v>405</v>
      </c>
      <c r="I463" s="22" t="s">
        <v>4024</v>
      </c>
      <c r="J463" s="22"/>
      <c r="K463" s="21" t="s">
        <v>3993</v>
      </c>
      <c r="L463" s="21" t="s">
        <v>460</v>
      </c>
      <c r="M463" s="21" t="s">
        <v>3994</v>
      </c>
      <c r="N463" s="21" t="s">
        <v>3995</v>
      </c>
      <c r="O463" s="17">
        <f>IFERROR(VLOOKUP(B463,POP!$B$5:$I$1048576,7,0),"")</f>
        <v>44655</v>
      </c>
      <c r="P463" s="17" t="str">
        <f>IFERROR(VLOOKUP(B463,POM!$B$5:$I$1048576,7,0),"")</f>
        <v/>
      </c>
      <c r="Q463" s="10" t="str">
        <f>IFERROR(VLOOKUP(B463,POU!$B$5:$I$1048576,7,0),"")</f>
        <v/>
      </c>
      <c r="R463" s="21" t="str">
        <f t="shared" si="36"/>
        <v/>
      </c>
      <c r="S463" s="17" t="str">
        <f>IFERROR(VLOOKUP(B463,'PEMBEKALAN POP'!$B$5:$I$1048576,7,0),"")</f>
        <v/>
      </c>
      <c r="T463" s="22" t="str">
        <f>IFERROR(VLOOKUP(B463,'PEMBEKALAN POP'!$B$5:$I$1048576,8,0),"")</f>
        <v/>
      </c>
      <c r="U463" s="21" t="s">
        <v>3994</v>
      </c>
      <c r="V463" s="17" t="e" cm="1">
        <f t="array" ref="V463">MAX(IF(INDUKSI!$B$5:$B$1048576='Data Training 2022'!B463,INDUKSI!$H$5:$H$1048576))</f>
        <v>#N/A</v>
      </c>
      <c r="W463" s="22" t="str">
        <f>IFERROR(VLOOKUP(B463,INDUKSI!$B$5:$I$1048576,8,0),"")</f>
        <v>LULUS</v>
      </c>
      <c r="X463" s="21" t="s">
        <v>3994</v>
      </c>
      <c r="Y463" s="17" cm="1">
        <f t="array" ref="Y463">MAX(IF(REINDUKSI!$B$5:$B$1048576='Data Training 2022'!B463,REINDUKSI!$H$5:$H$1048576))</f>
        <v>0</v>
      </c>
      <c r="Z463" s="22" t="str">
        <f>IFERROR(VLOOKUP(B463,REINDUKSI!$B$5:$I$1048576,8,0),"")</f>
        <v/>
      </c>
      <c r="AA463" s="22" t="str">
        <f t="shared" si="37"/>
        <v/>
      </c>
      <c r="AB463" s="17" cm="1">
        <f t="array" ref="AB463">MAX(IF(BSA!$B$5:$B$1048576='Data Training 2022'!B463,BSA!$H$5:$H$1048576))</f>
        <v>0</v>
      </c>
      <c r="AC463" s="22" t="str">
        <f>IFERROR(VLOOKUP(B463,BSA!$B$5:$I$1048576,8,0),"")</f>
        <v/>
      </c>
      <c r="AD463" s="22" t="s">
        <v>3994</v>
      </c>
      <c r="AE463" s="22"/>
      <c r="AF463" s="22"/>
      <c r="AG463" s="22" t="str">
        <f t="shared" si="38"/>
        <v/>
      </c>
      <c r="AH463" s="17" cm="1">
        <f t="array" ref="AH463">MAX(IF(ISOLASI!$B$5:$B$1048576='Data Training 2022'!B463,ISOLASI!$H$5:$H$1048576))</f>
        <v>0</v>
      </c>
      <c r="AI463" s="22" t="str">
        <f>IFERROR(VLOOKUP(B463,ISOLASI!$B$5:$I$1048576,8,0),"")</f>
        <v/>
      </c>
      <c r="AJ463" s="22"/>
      <c r="AK463" s="17" cm="1">
        <f t="array" ref="AK463">MAX(IF('DEKAT AIR'!$B$5:$B$1048576='Data Training 2022'!B463,'DEKAT AIR'!$H$5:$H$1048576))</f>
        <v>0</v>
      </c>
      <c r="AL463" s="22" t="str">
        <f>IFERROR(VLOOKUP(B463,'DEKAT AIR'!$B$5:$I$1048576,8,0),"")</f>
        <v/>
      </c>
      <c r="AM463" s="22"/>
      <c r="AN463" s="17" cm="1">
        <f t="array" ref="AN463">MAX(IF(KETINGGIAN!$B$5:$B$1048576='Data Training 2022'!B463,KETINGGIAN!$H$5:$H$1048576))</f>
        <v>0</v>
      </c>
      <c r="AO463" s="22" t="str">
        <f>IFERROR(VLOOKUP(B463,KETINGGIAN!$B$5:$I$1048576,8,0),"")</f>
        <v/>
      </c>
      <c r="AP463" s="22"/>
      <c r="AQ463" s="22"/>
      <c r="AR463" s="22"/>
      <c r="AS463" s="22"/>
      <c r="AT463" s="17" cm="1">
        <f t="array" ref="AT463">MAX(IF(TOOLSKEEPER!$B$5:$B$1048576='Data Training 2022'!B463,TOOLSKEEPER!$H$5:$H$1048576))</f>
        <v>0</v>
      </c>
      <c r="AU463" s="22" t="str">
        <f>IFERROR(VLOOKUP(B463,TOOLSKEEPER!$B$5:$I$1048576,8,0),"")</f>
        <v/>
      </c>
    </row>
    <row r="464" spans="1:47">
      <c r="A464" s="22">
        <f t="shared" ref="A464:A467" si="39">A463+1</f>
        <v>459</v>
      </c>
      <c r="B464" s="21" t="str">
        <f t="shared" si="35"/>
        <v>80004898</v>
      </c>
      <c r="C464" s="21">
        <v>80004898</v>
      </c>
      <c r="D464" s="22"/>
      <c r="E464" s="22" t="s">
        <v>3180</v>
      </c>
      <c r="F464" s="22" t="s">
        <v>1255</v>
      </c>
      <c r="G464" s="22" t="s">
        <v>1500</v>
      </c>
      <c r="H464" s="22" t="s">
        <v>405</v>
      </c>
      <c r="I464" s="22" t="s">
        <v>4024</v>
      </c>
      <c r="J464" s="22"/>
      <c r="K464" s="21" t="s">
        <v>3993</v>
      </c>
      <c r="L464" s="21" t="s">
        <v>460</v>
      </c>
      <c r="M464" s="21" t="s">
        <v>3994</v>
      </c>
      <c r="N464" s="21" t="s">
        <v>3995</v>
      </c>
      <c r="O464" s="17">
        <f>IFERROR(VLOOKUP(B464,POP!$B$5:$I$1048576,7,0),"")</f>
        <v>44706</v>
      </c>
      <c r="P464" s="17" t="str">
        <f>IFERROR(VLOOKUP(B464,POM!$B$5:$I$1048576,7,0),"")</f>
        <v/>
      </c>
      <c r="Q464" s="10" t="str">
        <f>IFERROR(VLOOKUP(B464,POU!$B$5:$I$1048576,7,0),"")</f>
        <v/>
      </c>
      <c r="R464" s="21" t="str">
        <f t="shared" si="36"/>
        <v/>
      </c>
      <c r="S464" s="17" t="str">
        <f>IFERROR(VLOOKUP(B464,'PEMBEKALAN POP'!$B$5:$I$1048576,7,0),"")</f>
        <v/>
      </c>
      <c r="T464" s="22" t="str">
        <f>IFERROR(VLOOKUP(B464,'PEMBEKALAN POP'!$B$5:$I$1048576,8,0),"")</f>
        <v/>
      </c>
      <c r="U464" s="21" t="s">
        <v>3994</v>
      </c>
      <c r="V464" s="17" t="e" cm="1">
        <f t="array" ref="V464">MAX(IF(INDUKSI!$B$5:$B$1048576='Data Training 2022'!B464,INDUKSI!$H$5:$H$1048576))</f>
        <v>#N/A</v>
      </c>
      <c r="W464" s="22" t="str">
        <f>IFERROR(VLOOKUP(B464,INDUKSI!$B$5:$I$1048576,8,0),"")</f>
        <v>LULUS</v>
      </c>
      <c r="X464" s="21" t="s">
        <v>3994</v>
      </c>
      <c r="Y464" s="17" cm="1">
        <f t="array" ref="Y464">MAX(IF(REINDUKSI!$B$5:$B$1048576='Data Training 2022'!B464,REINDUKSI!$H$5:$H$1048576))</f>
        <v>0</v>
      </c>
      <c r="Z464" s="22" t="str">
        <f>IFERROR(VLOOKUP(B464,REINDUKSI!$B$5:$I$1048576,8,0),"")</f>
        <v/>
      </c>
      <c r="AA464" s="22" t="str">
        <f t="shared" si="37"/>
        <v/>
      </c>
      <c r="AB464" s="17" cm="1">
        <f t="array" ref="AB464">MAX(IF(BSA!$B$5:$B$1048576='Data Training 2022'!B464,BSA!$H$5:$H$1048576))</f>
        <v>0</v>
      </c>
      <c r="AC464" s="22" t="str">
        <f>IFERROR(VLOOKUP(B464,BSA!$B$5:$I$1048576,8,0),"")</f>
        <v/>
      </c>
      <c r="AD464" s="22" t="s">
        <v>3994</v>
      </c>
      <c r="AE464" s="22"/>
      <c r="AF464" s="22"/>
      <c r="AG464" s="22" t="str">
        <f t="shared" si="38"/>
        <v/>
      </c>
      <c r="AH464" s="17" cm="1">
        <f t="array" ref="AH464">MAX(IF(ISOLASI!$B$5:$B$1048576='Data Training 2022'!B464,ISOLASI!$H$5:$H$1048576))</f>
        <v>0</v>
      </c>
      <c r="AI464" s="22" t="str">
        <f>IFERROR(VLOOKUP(B464,ISOLASI!$B$5:$I$1048576,8,0),"")</f>
        <v/>
      </c>
      <c r="AJ464" s="22"/>
      <c r="AK464" s="17" cm="1">
        <f t="array" ref="AK464">MAX(IF('DEKAT AIR'!$B$5:$B$1048576='Data Training 2022'!B464,'DEKAT AIR'!$H$5:$H$1048576))</f>
        <v>0</v>
      </c>
      <c r="AL464" s="22" t="str">
        <f>IFERROR(VLOOKUP(B464,'DEKAT AIR'!$B$5:$I$1048576,8,0),"")</f>
        <v/>
      </c>
      <c r="AM464" s="22"/>
      <c r="AN464" s="17" cm="1">
        <f t="array" ref="AN464">MAX(IF(KETINGGIAN!$B$5:$B$1048576='Data Training 2022'!B464,KETINGGIAN!$H$5:$H$1048576))</f>
        <v>0</v>
      </c>
      <c r="AO464" s="22" t="str">
        <f>IFERROR(VLOOKUP(B464,KETINGGIAN!$B$5:$I$1048576,8,0),"")</f>
        <v/>
      </c>
      <c r="AP464" s="22"/>
      <c r="AQ464" s="22"/>
      <c r="AR464" s="22"/>
      <c r="AS464" s="22"/>
      <c r="AT464" s="17" cm="1">
        <f t="array" ref="AT464">MAX(IF(TOOLSKEEPER!$B$5:$B$1048576='Data Training 2022'!B464,TOOLSKEEPER!$H$5:$H$1048576))</f>
        <v>0</v>
      </c>
      <c r="AU464" s="22" t="str">
        <f>IFERROR(VLOOKUP(B464,TOOLSKEEPER!$B$5:$I$1048576,8,0),"")</f>
        <v/>
      </c>
    </row>
    <row r="465" spans="1:47">
      <c r="A465" s="22">
        <f t="shared" si="39"/>
        <v>460</v>
      </c>
      <c r="B465" s="21" t="str">
        <f t="shared" si="35"/>
        <v>80002516</v>
      </c>
      <c r="C465" s="21" t="s">
        <v>2765</v>
      </c>
      <c r="D465" s="22"/>
      <c r="E465" s="22" t="s">
        <v>2766</v>
      </c>
      <c r="F465" s="22" t="s">
        <v>1255</v>
      </c>
      <c r="G465" s="22" t="s">
        <v>4173</v>
      </c>
      <c r="H465" s="22" t="s">
        <v>405</v>
      </c>
      <c r="I465" s="22" t="s">
        <v>4024</v>
      </c>
      <c r="J465" s="22"/>
      <c r="K465" s="21" t="s">
        <v>4002</v>
      </c>
      <c r="L465" s="21" t="s">
        <v>2374</v>
      </c>
      <c r="M465" s="21" t="s">
        <v>4003</v>
      </c>
      <c r="N465" s="21"/>
      <c r="O465" s="17" t="str">
        <f>IFERROR(VLOOKUP(B465,POP!$B$5:$I$1048576,7,0),"")</f>
        <v/>
      </c>
      <c r="P465" s="17" t="str">
        <f>IFERROR(VLOOKUP(B465,POM!$B$5:$I$1048576,7,0),"")</f>
        <v/>
      </c>
      <c r="Q465" s="10" t="str">
        <f>IFERROR(VLOOKUP(B465,POU!$B$5:$I$1048576,7,0),"")</f>
        <v/>
      </c>
      <c r="R465" s="21" t="str">
        <f t="shared" ref="R465" si="40">IF(AND(L465="PENGAWAS",M465="TARGET",N465=""),"TARGET","")</f>
        <v/>
      </c>
      <c r="S465" s="17" t="str">
        <f>IFERROR(VLOOKUP(B465,'PEMBEKALAN POP'!$B$5:$I$1048576,7,0),"")</f>
        <v/>
      </c>
      <c r="T465" s="22" t="str">
        <f>IFERROR(VLOOKUP(B465,'PEMBEKALAN POP'!$B$5:$I$1048576,8,0),"")</f>
        <v/>
      </c>
      <c r="U465" s="21" t="s">
        <v>3994</v>
      </c>
      <c r="V465" s="17" t="e" cm="1">
        <f t="array" ref="V465">MAX(IF(INDUKSI!$B$5:$B$1048576='Data Training 2022'!B465,INDUKSI!$H$5:$H$1048576))</f>
        <v>#N/A</v>
      </c>
      <c r="W465" s="22" t="str">
        <f>IFERROR(VLOOKUP(B465,INDUKSI!$B$5:$I$1048576,8,0),"")</f>
        <v>LULUS</v>
      </c>
      <c r="X465" s="21" t="s">
        <v>3994</v>
      </c>
      <c r="Y465" s="17" cm="1">
        <f t="array" ref="Y465">MAX(IF(REINDUKSI!$B$5:$B$1048576='Data Training 2022'!B465,REINDUKSI!$H$5:$H$1048576))</f>
        <v>44702</v>
      </c>
      <c r="Z465" s="22" t="str">
        <f>IFERROR(VLOOKUP(B465,REINDUKSI!$B$5:$I$1048576,8,0),"")</f>
        <v>LULUS</v>
      </c>
      <c r="AA465" s="22" t="str">
        <f t="shared" ref="AA465" si="41">IF(L465="OPERATOR","TARGET",IF(L465="MEKANIK","TARGET",""))</f>
        <v>TARGET</v>
      </c>
      <c r="AB465" s="17" cm="1">
        <f t="array" ref="AB465">MAX(IF(BSA!$B$5:$B$1048576='Data Training 2022'!B465,BSA!$H$5:$H$1048576))</f>
        <v>0</v>
      </c>
      <c r="AC465" s="22" t="str">
        <f>IFERROR(VLOOKUP(B465,BSA!$B$5:$I$1048576,8,0),"")</f>
        <v/>
      </c>
      <c r="AD465" s="22" t="s">
        <v>3994</v>
      </c>
      <c r="AE465" s="22"/>
      <c r="AF465" s="22"/>
      <c r="AG465" s="22" t="str">
        <f t="shared" ref="AG465" si="42">IF(L465="MEKANIK","TARGET","")</f>
        <v/>
      </c>
      <c r="AH465" s="17" cm="1">
        <f t="array" ref="AH465">MAX(IF(ISOLASI!$B$5:$B$1048576='Data Training 2022'!B465,ISOLASI!$H$5:$H$1048576))</f>
        <v>0</v>
      </c>
      <c r="AI465" s="22" t="str">
        <f>IFERROR(VLOOKUP(B465,ISOLASI!$B$5:$I$1048576,8,0),"")</f>
        <v/>
      </c>
      <c r="AJ465" s="22"/>
      <c r="AK465" s="17" cm="1">
        <f t="array" ref="AK465">MAX(IF('DEKAT AIR'!$B$5:$B$1048576='Data Training 2022'!B465,'DEKAT AIR'!$H$5:$H$1048576))</f>
        <v>0</v>
      </c>
      <c r="AL465" s="22" t="str">
        <f>IFERROR(VLOOKUP(B465,'DEKAT AIR'!$B$5:$I$1048576,8,0),"")</f>
        <v/>
      </c>
      <c r="AM465" s="22"/>
      <c r="AN465" s="17" cm="1">
        <f t="array" ref="AN465">MAX(IF(KETINGGIAN!$B$5:$B$1048576='Data Training 2022'!B465,KETINGGIAN!$H$5:$H$1048576))</f>
        <v>0</v>
      </c>
      <c r="AO465" s="22" t="str">
        <f>IFERROR(VLOOKUP(B465,KETINGGIAN!$B$5:$I$1048576,8,0),"")</f>
        <v/>
      </c>
      <c r="AP465" s="22"/>
      <c r="AQ465" s="22"/>
      <c r="AR465" s="22"/>
      <c r="AS465" s="22"/>
      <c r="AT465" s="17" cm="1">
        <f t="array" ref="AT465">MAX(IF(TOOLSKEEPER!$B$5:$B$1048576='Data Training 2022'!B465,TOOLSKEEPER!$H$5:$H$1048576))</f>
        <v>0</v>
      </c>
      <c r="AU465" s="22" t="str">
        <f>IFERROR(VLOOKUP(B465,TOOLSKEEPER!$B$5:$I$1048576,8,0),"")</f>
        <v/>
      </c>
    </row>
    <row r="466" spans="1:47">
      <c r="A466" s="22">
        <f t="shared" si="39"/>
        <v>461</v>
      </c>
      <c r="B466" s="21" t="str">
        <f t="shared" ref="B466" si="43">TEXT(C466,"00000000")</f>
        <v>80001853</v>
      </c>
      <c r="C466" s="21" t="s">
        <v>2801</v>
      </c>
      <c r="D466" s="22"/>
      <c r="E466" s="22" t="s">
        <v>2802</v>
      </c>
      <c r="F466" s="22" t="s">
        <v>1255</v>
      </c>
      <c r="G466" s="22" t="s">
        <v>4174</v>
      </c>
      <c r="H466" s="22" t="s">
        <v>405</v>
      </c>
      <c r="I466" s="22" t="s">
        <v>4028</v>
      </c>
      <c r="J466" s="22"/>
      <c r="K466" s="21" t="s">
        <v>4002</v>
      </c>
      <c r="L466" s="21" t="s">
        <v>2374</v>
      </c>
      <c r="M466" s="21" t="s">
        <v>4003</v>
      </c>
      <c r="N466" s="21"/>
      <c r="O466" s="17" t="str">
        <f>IFERROR(VLOOKUP(B466,POP!$B$5:$I$1048576,7,0),"")</f>
        <v/>
      </c>
      <c r="P466" s="17" t="str">
        <f>IFERROR(VLOOKUP(B466,POM!$B$5:$I$1048576,7,0),"")</f>
        <v/>
      </c>
      <c r="Q466" s="10" t="str">
        <f>IFERROR(VLOOKUP(B466,POU!$B$5:$I$1048576,7,0),"")</f>
        <v/>
      </c>
      <c r="R466" s="21" t="str">
        <f t="shared" ref="R466" si="44">IF(AND(L466="PENGAWAS",M466="TARGET",N466=""),"TARGET","")</f>
        <v/>
      </c>
      <c r="S466" s="17" t="str">
        <f>IFERROR(VLOOKUP(B466,'PEMBEKALAN POP'!$B$5:$I$1048576,7,0),"")</f>
        <v/>
      </c>
      <c r="T466" s="22" t="str">
        <f>IFERROR(VLOOKUP(B466,'PEMBEKALAN POP'!$B$5:$I$1048576,8,0),"")</f>
        <v/>
      </c>
      <c r="U466" s="21" t="s">
        <v>3994</v>
      </c>
      <c r="V466" s="17" t="e" cm="1">
        <f t="array" ref="V466">MAX(IF(INDUKSI!$B$5:$B$1048576='Data Training 2022'!B466,INDUKSI!$H$5:$H$1048576))</f>
        <v>#N/A</v>
      </c>
      <c r="W466" s="22" t="str">
        <f>IFERROR(VLOOKUP(B466,INDUKSI!$B$5:$I$1048576,8,0),"")</f>
        <v>LULUS</v>
      </c>
      <c r="X466" s="21" t="s">
        <v>3994</v>
      </c>
      <c r="Y466" s="17" cm="1">
        <f t="array" ref="Y466">MAX(IF(REINDUKSI!$B$5:$B$1048576='Data Training 2022'!B466,REINDUKSI!$H$5:$H$1048576))</f>
        <v>44460</v>
      </c>
      <c r="Z466" s="22" t="str">
        <f>IFERROR(VLOOKUP(B466,REINDUKSI!$B$5:$I$1048576,8,0),"")</f>
        <v>LULUS</v>
      </c>
      <c r="AA466" s="22" t="str">
        <f t="shared" ref="AA466" si="45">IF(L466="OPERATOR","TARGET",IF(L466="MEKANIK","TARGET",""))</f>
        <v>TARGET</v>
      </c>
      <c r="AB466" s="17" cm="1">
        <f t="array" ref="AB466">MAX(IF(BSA!$B$5:$B$1048576='Data Training 2022'!B466,BSA!$H$5:$H$1048576))</f>
        <v>0</v>
      </c>
      <c r="AC466" s="22" t="str">
        <f>IFERROR(VLOOKUP(B466,BSA!$B$5:$I$1048576,8,0),"")</f>
        <v/>
      </c>
      <c r="AD466" s="22" t="s">
        <v>3994</v>
      </c>
      <c r="AE466" s="22"/>
      <c r="AF466" s="22"/>
      <c r="AG466" s="22" t="str">
        <f t="shared" ref="AG466" si="46">IF(L466="MEKANIK","TARGET","")</f>
        <v/>
      </c>
      <c r="AH466" s="17" cm="1">
        <f t="array" ref="AH466">MAX(IF(ISOLASI!$B$5:$B$1048576='Data Training 2022'!B466,ISOLASI!$H$5:$H$1048576))</f>
        <v>0</v>
      </c>
      <c r="AI466" s="22" t="str">
        <f>IFERROR(VLOOKUP(B466,ISOLASI!$B$5:$I$1048576,8,0),"")</f>
        <v/>
      </c>
      <c r="AJ466" s="22"/>
      <c r="AK466" s="17" cm="1">
        <f t="array" ref="AK466">MAX(IF('DEKAT AIR'!$B$5:$B$1048576='Data Training 2022'!B466,'DEKAT AIR'!$H$5:$H$1048576))</f>
        <v>0</v>
      </c>
      <c r="AL466" s="22" t="str">
        <f>IFERROR(VLOOKUP(B466,'DEKAT AIR'!$B$5:$I$1048576,8,0),"")</f>
        <v/>
      </c>
      <c r="AM466" s="22"/>
      <c r="AN466" s="17" cm="1">
        <f t="array" ref="AN466">MAX(IF(KETINGGIAN!$B$5:$B$1048576='Data Training 2022'!B466,KETINGGIAN!$H$5:$H$1048576))</f>
        <v>0</v>
      </c>
      <c r="AO466" s="22" t="str">
        <f>IFERROR(VLOOKUP(B466,KETINGGIAN!$B$5:$I$1048576,8,0),"")</f>
        <v/>
      </c>
      <c r="AP466" s="22"/>
      <c r="AQ466" s="22"/>
      <c r="AR466" s="22"/>
      <c r="AS466" s="22"/>
      <c r="AT466" s="17" cm="1">
        <f t="array" ref="AT466">MAX(IF(TOOLSKEEPER!$B$5:$B$1048576='Data Training 2022'!B466,TOOLSKEEPER!$H$5:$H$1048576))</f>
        <v>0</v>
      </c>
      <c r="AU466" s="22" t="str">
        <f>IFERROR(VLOOKUP(B466,TOOLSKEEPER!$B$5:$I$1048576,8,0),"")</f>
        <v/>
      </c>
    </row>
    <row r="467" spans="1:47">
      <c r="A467" s="22">
        <f t="shared" si="39"/>
        <v>462</v>
      </c>
      <c r="B467" s="21" t="str">
        <f t="shared" si="35"/>
        <v>80000664</v>
      </c>
      <c r="C467" s="21" t="s">
        <v>2939</v>
      </c>
      <c r="D467" s="22"/>
      <c r="E467" s="22" t="s">
        <v>2940</v>
      </c>
      <c r="F467" s="22" t="s">
        <v>1255</v>
      </c>
      <c r="G467" s="22" t="s">
        <v>205</v>
      </c>
      <c r="H467" s="22" t="s">
        <v>405</v>
      </c>
      <c r="I467" s="22" t="s">
        <v>4028</v>
      </c>
      <c r="J467" s="22"/>
      <c r="K467" s="21" t="s">
        <v>4002</v>
      </c>
      <c r="L467" s="21" t="s">
        <v>2374</v>
      </c>
      <c r="M467" s="21" t="s">
        <v>4003</v>
      </c>
      <c r="N467" s="21"/>
      <c r="O467" s="17" t="str">
        <f>IFERROR(VLOOKUP(B467,POP!$B$5:$I$1048576,7,0),"")</f>
        <v/>
      </c>
      <c r="P467" s="17" t="str">
        <f>IFERROR(VLOOKUP(B467,POM!$B$5:$I$1048576,7,0),"")</f>
        <v/>
      </c>
      <c r="Q467" s="10" t="str">
        <f>IFERROR(VLOOKUP(B467,POU!$B$5:$I$1048576,7,0),"")</f>
        <v/>
      </c>
      <c r="R467" s="21" t="str">
        <f t="shared" si="36"/>
        <v/>
      </c>
      <c r="S467" s="17" t="str">
        <f>IFERROR(VLOOKUP(B467,'PEMBEKALAN POP'!$B$5:$I$1048576,7,0),"")</f>
        <v/>
      </c>
      <c r="T467" s="22" t="str">
        <f>IFERROR(VLOOKUP(B467,'PEMBEKALAN POP'!$B$5:$I$1048576,8,0),"")</f>
        <v/>
      </c>
      <c r="U467" s="21" t="s">
        <v>3994</v>
      </c>
      <c r="V467" s="17" t="e" cm="1">
        <f t="array" ref="V467">MAX(IF(INDUKSI!$B$5:$B$1048576='Data Training 2022'!B467,INDUKSI!$H$5:$H$1048576))</f>
        <v>#N/A</v>
      </c>
      <c r="W467" s="22" t="str">
        <f>IFERROR(VLOOKUP(B467,INDUKSI!$B$5:$I$1048576,8,0),"")</f>
        <v>LULUS</v>
      </c>
      <c r="X467" s="21" t="s">
        <v>3994</v>
      </c>
      <c r="Y467" s="17" cm="1">
        <f t="array" ref="Y467">MAX(IF(REINDUKSI!$B$5:$B$1048576='Data Training 2022'!B467,REINDUKSI!$H$5:$H$1048576))</f>
        <v>44498</v>
      </c>
      <c r="Z467" s="22" t="str">
        <f>IFERROR(VLOOKUP(B467,REINDUKSI!$B$5:$I$1048576,8,0),"")</f>
        <v>LULUS</v>
      </c>
      <c r="AA467" s="22" t="str">
        <f t="shared" si="37"/>
        <v>TARGET</v>
      </c>
      <c r="AB467" s="17" cm="1">
        <f t="array" ref="AB467">MAX(IF(BSA!$B$5:$B$1048576='Data Training 2022'!B467,BSA!$H$5:$H$1048576))</f>
        <v>0</v>
      </c>
      <c r="AC467" s="22" t="str">
        <f>IFERROR(VLOOKUP(B467,BSA!$B$5:$I$1048576,8,0),"")</f>
        <v/>
      </c>
      <c r="AD467" s="22" t="s">
        <v>3994</v>
      </c>
      <c r="AE467" s="22"/>
      <c r="AF467" s="22"/>
      <c r="AG467" s="22" t="str">
        <f t="shared" si="38"/>
        <v/>
      </c>
      <c r="AH467" s="17" cm="1">
        <f t="array" ref="AH467">MAX(IF(ISOLASI!$B$5:$B$1048576='Data Training 2022'!B467,ISOLASI!$H$5:$H$1048576))</f>
        <v>0</v>
      </c>
      <c r="AI467" s="22" t="str">
        <f>IFERROR(VLOOKUP(B467,ISOLASI!$B$5:$I$1048576,8,0),"")</f>
        <v/>
      </c>
      <c r="AJ467" s="22"/>
      <c r="AK467" s="17" cm="1">
        <f t="array" ref="AK467">MAX(IF('DEKAT AIR'!$B$5:$B$1048576='Data Training 2022'!B467,'DEKAT AIR'!$H$5:$H$1048576))</f>
        <v>0</v>
      </c>
      <c r="AL467" s="22" t="str">
        <f>IFERROR(VLOOKUP(B467,'DEKAT AIR'!$B$5:$I$1048576,8,0),"")</f>
        <v/>
      </c>
      <c r="AM467" s="22"/>
      <c r="AN467" s="17" cm="1">
        <f t="array" ref="AN467">MAX(IF(KETINGGIAN!$B$5:$B$1048576='Data Training 2022'!B467,KETINGGIAN!$H$5:$H$1048576))</f>
        <v>0</v>
      </c>
      <c r="AO467" s="22" t="str">
        <f>IFERROR(VLOOKUP(B467,KETINGGIAN!$B$5:$I$1048576,8,0),"")</f>
        <v/>
      </c>
      <c r="AP467" s="22"/>
      <c r="AQ467" s="22"/>
      <c r="AR467" s="22"/>
      <c r="AS467" s="22"/>
      <c r="AT467" s="17" cm="1">
        <f t="array" ref="AT467">MAX(IF(TOOLSKEEPER!$B$5:$B$1048576='Data Training 2022'!B467,TOOLSKEEPER!$H$5:$H$1048576))</f>
        <v>0</v>
      </c>
      <c r="AU467" s="22" t="str">
        <f>IFERROR(VLOOKUP(B467,TOOLSKEEPER!$B$5:$I$1048576,8,0),"")</f>
        <v/>
      </c>
    </row>
    <row r="468" spans="1:47">
      <c r="A468" s="22">
        <f t="shared" ref="A468:A531" si="47">A467+1</f>
        <v>463</v>
      </c>
      <c r="B468" s="21" t="str">
        <f t="shared" si="35"/>
        <v>80002045</v>
      </c>
      <c r="C468" s="21">
        <v>80002045</v>
      </c>
      <c r="D468" s="22"/>
      <c r="E468" s="22" t="s">
        <v>2722</v>
      </c>
      <c r="F468" s="22" t="s">
        <v>1255</v>
      </c>
      <c r="G468" s="22" t="s">
        <v>205</v>
      </c>
      <c r="H468" s="22" t="s">
        <v>405</v>
      </c>
      <c r="I468" s="22" t="s">
        <v>4028</v>
      </c>
      <c r="J468" s="22"/>
      <c r="K468" s="21" t="s">
        <v>4002</v>
      </c>
      <c r="L468" s="21" t="s">
        <v>2374</v>
      </c>
      <c r="M468" s="21" t="s">
        <v>4003</v>
      </c>
      <c r="N468" s="21"/>
      <c r="O468" s="17" t="str">
        <f>IFERROR(VLOOKUP(B468,POP!$B$5:$I$1048576,7,0),"")</f>
        <v/>
      </c>
      <c r="P468" s="17" t="str">
        <f>IFERROR(VLOOKUP(B468,POM!$B$5:$I$1048576,7,0),"")</f>
        <v/>
      </c>
      <c r="Q468" s="10" t="str">
        <f>IFERROR(VLOOKUP(B468,POU!$B$5:$I$1048576,7,0),"")</f>
        <v/>
      </c>
      <c r="R468" s="21" t="str">
        <f t="shared" si="36"/>
        <v/>
      </c>
      <c r="S468" s="17" t="str">
        <f>IFERROR(VLOOKUP(B468,'PEMBEKALAN POP'!$B$5:$I$1048576,7,0),"")</f>
        <v/>
      </c>
      <c r="T468" s="22" t="str">
        <f>IFERROR(VLOOKUP(B468,'PEMBEKALAN POP'!$B$5:$I$1048576,8,0),"")</f>
        <v/>
      </c>
      <c r="U468" s="21" t="s">
        <v>3994</v>
      </c>
      <c r="V468" s="17" t="e" cm="1">
        <f t="array" ref="V468">MAX(IF(INDUKSI!$B$5:$B$1048576='Data Training 2022'!B468,INDUKSI!$H$5:$H$1048576))</f>
        <v>#N/A</v>
      </c>
      <c r="W468" s="22" t="str">
        <f>IFERROR(VLOOKUP(B468,INDUKSI!$B$5:$I$1048576,8,0),"")</f>
        <v>LULUS</v>
      </c>
      <c r="X468" s="21" t="s">
        <v>3994</v>
      </c>
      <c r="Y468" s="17" cm="1">
        <f t="array" ref="Y468">MAX(IF(REINDUKSI!$B$5:$B$1048576='Data Training 2022'!B468,REINDUKSI!$H$5:$H$1048576))</f>
        <v>44613</v>
      </c>
      <c r="Z468" s="22" t="str">
        <f>IFERROR(VLOOKUP(B468,REINDUKSI!$B$5:$I$1048576,8,0),"")</f>
        <v>LULUS</v>
      </c>
      <c r="AA468" s="22" t="str">
        <f t="shared" si="37"/>
        <v>TARGET</v>
      </c>
      <c r="AB468" s="17" cm="1">
        <f t="array" ref="AB468">MAX(IF(BSA!$B$5:$B$1048576='Data Training 2022'!B468,BSA!$H$5:$H$1048576))</f>
        <v>0</v>
      </c>
      <c r="AC468" s="22" t="str">
        <f>IFERROR(VLOOKUP(B468,BSA!$B$5:$I$1048576,8,0),"")</f>
        <v/>
      </c>
      <c r="AD468" s="22" t="s">
        <v>3994</v>
      </c>
      <c r="AE468" s="22"/>
      <c r="AF468" s="22"/>
      <c r="AG468" s="22" t="str">
        <f t="shared" si="38"/>
        <v/>
      </c>
      <c r="AH468" s="17" cm="1">
        <f t="array" ref="AH468">MAX(IF(ISOLASI!$B$5:$B$1048576='Data Training 2022'!B468,ISOLASI!$H$5:$H$1048576))</f>
        <v>0</v>
      </c>
      <c r="AI468" s="22" t="str">
        <f>IFERROR(VLOOKUP(B468,ISOLASI!$B$5:$I$1048576,8,0),"")</f>
        <v/>
      </c>
      <c r="AJ468" s="22"/>
      <c r="AK468" s="17" cm="1">
        <f t="array" ref="AK468">MAX(IF('DEKAT AIR'!$B$5:$B$1048576='Data Training 2022'!B468,'DEKAT AIR'!$H$5:$H$1048576))</f>
        <v>0</v>
      </c>
      <c r="AL468" s="22" t="str">
        <f>IFERROR(VLOOKUP(B468,'DEKAT AIR'!$B$5:$I$1048576,8,0),"")</f>
        <v/>
      </c>
      <c r="AM468" s="22"/>
      <c r="AN468" s="17" cm="1">
        <f t="array" ref="AN468">MAX(IF(KETINGGIAN!$B$5:$B$1048576='Data Training 2022'!B468,KETINGGIAN!$H$5:$H$1048576))</f>
        <v>0</v>
      </c>
      <c r="AO468" s="22" t="str">
        <f>IFERROR(VLOOKUP(B468,KETINGGIAN!$B$5:$I$1048576,8,0),"")</f>
        <v/>
      </c>
      <c r="AP468" s="22"/>
      <c r="AQ468" s="22"/>
      <c r="AR468" s="22"/>
      <c r="AS468" s="22"/>
      <c r="AT468" s="17" cm="1">
        <f t="array" ref="AT468">MAX(IF(TOOLSKEEPER!$B$5:$B$1048576='Data Training 2022'!B468,TOOLSKEEPER!$H$5:$H$1048576))</f>
        <v>0</v>
      </c>
      <c r="AU468" s="22" t="str">
        <f>IFERROR(VLOOKUP(B468,TOOLSKEEPER!$B$5:$I$1048576,8,0),"")</f>
        <v/>
      </c>
    </row>
    <row r="469" spans="1:47">
      <c r="A469" s="22">
        <f t="shared" si="47"/>
        <v>464</v>
      </c>
      <c r="B469" s="21" t="str">
        <f t="shared" si="35"/>
        <v>80000983</v>
      </c>
      <c r="C469" s="21">
        <v>80000983</v>
      </c>
      <c r="D469" s="22"/>
      <c r="E469" s="22" t="s">
        <v>1776</v>
      </c>
      <c r="F469" s="22" t="s">
        <v>1255</v>
      </c>
      <c r="G469" s="22" t="s">
        <v>205</v>
      </c>
      <c r="H469" s="22" t="s">
        <v>405</v>
      </c>
      <c r="I469" s="22" t="s">
        <v>4028</v>
      </c>
      <c r="J469" s="22"/>
      <c r="K469" s="21" t="s">
        <v>4002</v>
      </c>
      <c r="L469" s="21" t="s">
        <v>2374</v>
      </c>
      <c r="M469" s="21" t="s">
        <v>4003</v>
      </c>
      <c r="N469" s="21"/>
      <c r="O469" s="17" t="str">
        <f>IFERROR(VLOOKUP(B469,POP!$B$5:$I$1048576,7,0),"")</f>
        <v/>
      </c>
      <c r="P469" s="17" t="str">
        <f>IFERROR(VLOOKUP(B469,POM!$B$5:$I$1048576,7,0),"")</f>
        <v/>
      </c>
      <c r="Q469" s="10" t="str">
        <f>IFERROR(VLOOKUP(B469,POU!$B$5:$I$1048576,7,0),"")</f>
        <v/>
      </c>
      <c r="R469" s="21" t="str">
        <f t="shared" si="36"/>
        <v/>
      </c>
      <c r="S469" s="17" t="str">
        <f>IFERROR(VLOOKUP(B469,'PEMBEKALAN POP'!$B$5:$I$1048576,7,0),"")</f>
        <v/>
      </c>
      <c r="T469" s="22" t="str">
        <f>IFERROR(VLOOKUP(B469,'PEMBEKALAN POP'!$B$5:$I$1048576,8,0),"")</f>
        <v/>
      </c>
      <c r="U469" s="21" t="s">
        <v>3994</v>
      </c>
      <c r="V469" s="17" t="e" cm="1">
        <f t="array" ref="V469">MAX(IF(INDUKSI!$B$5:$B$1048576='Data Training 2022'!B469,INDUKSI!$H$5:$H$1048576))</f>
        <v>#N/A</v>
      </c>
      <c r="W469" s="22" t="str">
        <f>IFERROR(VLOOKUP(B469,INDUKSI!$B$5:$I$1048576,8,0),"")</f>
        <v>LULUS</v>
      </c>
      <c r="X469" s="21" t="s">
        <v>3994</v>
      </c>
      <c r="Y469" s="17" cm="1">
        <f t="array" ref="Y469">MAX(IF(REINDUKSI!$B$5:$B$1048576='Data Training 2022'!B469,REINDUKSI!$H$5:$H$1048576))</f>
        <v>0</v>
      </c>
      <c r="Z469" s="22" t="str">
        <f>IFERROR(VLOOKUP(B469,REINDUKSI!$B$5:$I$1048576,8,0),"")</f>
        <v/>
      </c>
      <c r="AA469" s="22" t="str">
        <f t="shared" si="37"/>
        <v>TARGET</v>
      </c>
      <c r="AB469" s="17" cm="1">
        <f t="array" ref="AB469">MAX(IF(BSA!$B$5:$B$1048576='Data Training 2022'!B469,BSA!$H$5:$H$1048576))</f>
        <v>0</v>
      </c>
      <c r="AC469" s="22" t="str">
        <f>IFERROR(VLOOKUP(B469,BSA!$B$5:$I$1048576,8,0),"")</f>
        <v/>
      </c>
      <c r="AD469" s="22" t="s">
        <v>3994</v>
      </c>
      <c r="AE469" s="22"/>
      <c r="AF469" s="22"/>
      <c r="AG469" s="22" t="str">
        <f t="shared" si="38"/>
        <v/>
      </c>
      <c r="AH469" s="17" cm="1">
        <f t="array" ref="AH469">MAX(IF(ISOLASI!$B$5:$B$1048576='Data Training 2022'!B469,ISOLASI!$H$5:$H$1048576))</f>
        <v>0</v>
      </c>
      <c r="AI469" s="22" t="str">
        <f>IFERROR(VLOOKUP(B469,ISOLASI!$B$5:$I$1048576,8,0),"")</f>
        <v/>
      </c>
      <c r="AJ469" s="22"/>
      <c r="AK469" s="17" cm="1">
        <f t="array" ref="AK469">MAX(IF('DEKAT AIR'!$B$5:$B$1048576='Data Training 2022'!B469,'DEKAT AIR'!$H$5:$H$1048576))</f>
        <v>0</v>
      </c>
      <c r="AL469" s="22" t="str">
        <f>IFERROR(VLOOKUP(B469,'DEKAT AIR'!$B$5:$I$1048576,8,0),"")</f>
        <v/>
      </c>
      <c r="AM469" s="22"/>
      <c r="AN469" s="17" cm="1">
        <f t="array" ref="AN469">MAX(IF(KETINGGIAN!$B$5:$B$1048576='Data Training 2022'!B469,KETINGGIAN!$H$5:$H$1048576))</f>
        <v>0</v>
      </c>
      <c r="AO469" s="22" t="str">
        <f>IFERROR(VLOOKUP(B469,KETINGGIAN!$B$5:$I$1048576,8,0),"")</f>
        <v/>
      </c>
      <c r="AP469" s="22"/>
      <c r="AQ469" s="22"/>
      <c r="AR469" s="22"/>
      <c r="AS469" s="22"/>
      <c r="AT469" s="17" cm="1">
        <f t="array" ref="AT469">MAX(IF(TOOLSKEEPER!$B$5:$B$1048576='Data Training 2022'!B469,TOOLSKEEPER!$H$5:$H$1048576))</f>
        <v>0</v>
      </c>
      <c r="AU469" s="22" t="str">
        <f>IFERROR(VLOOKUP(B469,TOOLSKEEPER!$B$5:$I$1048576,8,0),"")</f>
        <v/>
      </c>
    </row>
    <row r="470" spans="1:47">
      <c r="A470" s="22">
        <f t="shared" si="47"/>
        <v>465</v>
      </c>
      <c r="B470" s="21" t="str">
        <f t="shared" si="35"/>
        <v>80002133</v>
      </c>
      <c r="C470" s="21" t="s">
        <v>1543</v>
      </c>
      <c r="D470" s="22"/>
      <c r="E470" s="22" t="s">
        <v>1544</v>
      </c>
      <c r="F470" s="22" t="s">
        <v>1255</v>
      </c>
      <c r="G470" s="22" t="s">
        <v>212</v>
      </c>
      <c r="H470" s="22" t="s">
        <v>405</v>
      </c>
      <c r="I470" s="22" t="s">
        <v>4024</v>
      </c>
      <c r="J470" s="22"/>
      <c r="K470" s="21" t="s">
        <v>4002</v>
      </c>
      <c r="L470" s="21" t="s">
        <v>2374</v>
      </c>
      <c r="M470" s="21" t="s">
        <v>4003</v>
      </c>
      <c r="N470" s="21"/>
      <c r="O470" s="17" t="str">
        <f>IFERROR(VLOOKUP(B470,POP!$B$5:$I$1048576,7,0),"")</f>
        <v/>
      </c>
      <c r="P470" s="17" t="str">
        <f>IFERROR(VLOOKUP(B470,POM!$B$5:$I$1048576,7,0),"")</f>
        <v/>
      </c>
      <c r="Q470" s="10" t="str">
        <f>IFERROR(VLOOKUP(B470,POU!$B$5:$I$1048576,7,0),"")</f>
        <v/>
      </c>
      <c r="R470" s="21" t="str">
        <f t="shared" si="36"/>
        <v/>
      </c>
      <c r="S470" s="17" t="str">
        <f>IFERROR(VLOOKUP(B470,'PEMBEKALAN POP'!$B$5:$I$1048576,7,0),"")</f>
        <v/>
      </c>
      <c r="T470" s="22" t="str">
        <f>IFERROR(VLOOKUP(B470,'PEMBEKALAN POP'!$B$5:$I$1048576,8,0),"")</f>
        <v/>
      </c>
      <c r="U470" s="21" t="s">
        <v>3994</v>
      </c>
      <c r="V470" s="17" t="e" cm="1">
        <f t="array" ref="V470">MAX(IF(INDUKSI!$B$5:$B$1048576='Data Training 2022'!B470,INDUKSI!$H$5:$H$1048576))</f>
        <v>#N/A</v>
      </c>
      <c r="W470" s="22" t="str">
        <f>IFERROR(VLOOKUP(B470,INDUKSI!$B$5:$I$1048576,8,0),"")</f>
        <v>LULUS</v>
      </c>
      <c r="X470" s="21" t="s">
        <v>3994</v>
      </c>
      <c r="Y470" s="17" cm="1">
        <f t="array" ref="Y470">MAX(IF(REINDUKSI!$B$5:$B$1048576='Data Training 2022'!B470,REINDUKSI!$H$5:$H$1048576))</f>
        <v>44757</v>
      </c>
      <c r="Z470" s="22" t="str">
        <f>IFERROR(VLOOKUP(B470,REINDUKSI!$B$5:$I$1048576,8,0),"")</f>
        <v>LULUS</v>
      </c>
      <c r="AA470" s="22" t="str">
        <f t="shared" si="37"/>
        <v>TARGET</v>
      </c>
      <c r="AB470" s="17" cm="1">
        <f t="array" ref="AB470">MAX(IF(BSA!$B$5:$B$1048576='Data Training 2022'!B470,BSA!$H$5:$H$1048576))</f>
        <v>0</v>
      </c>
      <c r="AC470" s="22" t="str">
        <f>IFERROR(VLOOKUP(B470,BSA!$B$5:$I$1048576,8,0),"")</f>
        <v/>
      </c>
      <c r="AD470" s="22" t="s">
        <v>3994</v>
      </c>
      <c r="AE470" s="22"/>
      <c r="AF470" s="22"/>
      <c r="AG470" s="22" t="str">
        <f t="shared" si="38"/>
        <v/>
      </c>
      <c r="AH470" s="17" cm="1">
        <f t="array" ref="AH470">MAX(IF(ISOLASI!$B$5:$B$1048576='Data Training 2022'!B470,ISOLASI!$H$5:$H$1048576))</f>
        <v>0</v>
      </c>
      <c r="AI470" s="22" t="str">
        <f>IFERROR(VLOOKUP(B470,ISOLASI!$B$5:$I$1048576,8,0),"")</f>
        <v/>
      </c>
      <c r="AJ470" s="22"/>
      <c r="AK470" s="17" cm="1">
        <f t="array" ref="AK470">MAX(IF('DEKAT AIR'!$B$5:$B$1048576='Data Training 2022'!B470,'DEKAT AIR'!$H$5:$H$1048576))</f>
        <v>0</v>
      </c>
      <c r="AL470" s="22" t="str">
        <f>IFERROR(VLOOKUP(B470,'DEKAT AIR'!$B$5:$I$1048576,8,0),"")</f>
        <v/>
      </c>
      <c r="AM470" s="22"/>
      <c r="AN470" s="17" cm="1">
        <f t="array" ref="AN470">MAX(IF(KETINGGIAN!$B$5:$B$1048576='Data Training 2022'!B470,KETINGGIAN!$H$5:$H$1048576))</f>
        <v>0</v>
      </c>
      <c r="AO470" s="22" t="str">
        <f>IFERROR(VLOOKUP(B470,KETINGGIAN!$B$5:$I$1048576,8,0),"")</f>
        <v/>
      </c>
      <c r="AP470" s="22"/>
      <c r="AQ470" s="22"/>
      <c r="AR470" s="22"/>
      <c r="AS470" s="22"/>
      <c r="AT470" s="17" cm="1">
        <f t="array" ref="AT470">MAX(IF(TOOLSKEEPER!$B$5:$B$1048576='Data Training 2022'!B470,TOOLSKEEPER!$H$5:$H$1048576))</f>
        <v>0</v>
      </c>
      <c r="AU470" s="22" t="str">
        <f>IFERROR(VLOOKUP(B470,TOOLSKEEPER!$B$5:$I$1048576,8,0),"")</f>
        <v/>
      </c>
    </row>
    <row r="471" spans="1:47">
      <c r="A471" s="22">
        <f t="shared" si="47"/>
        <v>466</v>
      </c>
      <c r="B471" s="21" t="str">
        <f t="shared" si="35"/>
        <v>80001832</v>
      </c>
      <c r="C471" s="21" t="s">
        <v>1787</v>
      </c>
      <c r="D471" s="22"/>
      <c r="E471" s="22" t="s">
        <v>1788</v>
      </c>
      <c r="F471" s="22" t="s">
        <v>1255</v>
      </c>
      <c r="G471" s="22" t="s">
        <v>4175</v>
      </c>
      <c r="H471" s="22" t="s">
        <v>405</v>
      </c>
      <c r="I471" s="22" t="s">
        <v>4024</v>
      </c>
      <c r="J471" s="22"/>
      <c r="K471" s="21" t="s">
        <v>4002</v>
      </c>
      <c r="L471" s="21" t="s">
        <v>2374</v>
      </c>
      <c r="M471" s="21" t="s">
        <v>4003</v>
      </c>
      <c r="N471" s="21"/>
      <c r="O471" s="17" t="str">
        <f>IFERROR(VLOOKUP(B471,POP!$B$5:$I$1048576,7,0),"")</f>
        <v/>
      </c>
      <c r="P471" s="17" t="str">
        <f>IFERROR(VLOOKUP(B471,POM!$B$5:$I$1048576,7,0),"")</f>
        <v/>
      </c>
      <c r="Q471" s="10" t="str">
        <f>IFERROR(VLOOKUP(B471,POU!$B$5:$I$1048576,7,0),"")</f>
        <v/>
      </c>
      <c r="R471" s="21" t="str">
        <f t="shared" si="36"/>
        <v/>
      </c>
      <c r="S471" s="17" t="str">
        <f>IFERROR(VLOOKUP(B471,'PEMBEKALAN POP'!$B$5:$I$1048576,7,0),"")</f>
        <v/>
      </c>
      <c r="T471" s="22" t="str">
        <f>IFERROR(VLOOKUP(B471,'PEMBEKALAN POP'!$B$5:$I$1048576,8,0),"")</f>
        <v/>
      </c>
      <c r="U471" s="21" t="s">
        <v>3994</v>
      </c>
      <c r="V471" s="17" t="e" cm="1">
        <f t="array" ref="V471">MAX(IF(INDUKSI!$B$5:$B$1048576='Data Training 2022'!B471,INDUKSI!$H$5:$H$1048576))</f>
        <v>#N/A</v>
      </c>
      <c r="W471" s="22" t="str">
        <f>IFERROR(VLOOKUP(B471,INDUKSI!$B$5:$I$1048576,8,0),"")</f>
        <v>LULUS</v>
      </c>
      <c r="X471" s="21" t="s">
        <v>3994</v>
      </c>
      <c r="Y471" s="17" cm="1">
        <f t="array" ref="Y471">MAX(IF(REINDUKSI!$B$5:$B$1048576='Data Training 2022'!B471,REINDUKSI!$H$5:$H$1048576))</f>
        <v>44745</v>
      </c>
      <c r="Z471" s="22" t="str">
        <f>IFERROR(VLOOKUP(B471,REINDUKSI!$B$5:$I$1048576,8,0),"")</f>
        <v>LULUS</v>
      </c>
      <c r="AA471" s="22" t="str">
        <f t="shared" si="37"/>
        <v>TARGET</v>
      </c>
      <c r="AB471" s="17" cm="1">
        <f t="array" ref="AB471">MAX(IF(BSA!$B$5:$B$1048576='Data Training 2022'!B471,BSA!$H$5:$H$1048576))</f>
        <v>0</v>
      </c>
      <c r="AC471" s="22" t="str">
        <f>IFERROR(VLOOKUP(B471,BSA!$B$5:$I$1048576,8,0),"")</f>
        <v/>
      </c>
      <c r="AD471" s="22" t="s">
        <v>3994</v>
      </c>
      <c r="AE471" s="22"/>
      <c r="AF471" s="22"/>
      <c r="AG471" s="22" t="str">
        <f t="shared" si="38"/>
        <v/>
      </c>
      <c r="AH471" s="17" cm="1">
        <f t="array" ref="AH471">MAX(IF(ISOLASI!$B$5:$B$1048576='Data Training 2022'!B471,ISOLASI!$H$5:$H$1048576))</f>
        <v>0</v>
      </c>
      <c r="AI471" s="22" t="str">
        <f>IFERROR(VLOOKUP(B471,ISOLASI!$B$5:$I$1048576,8,0),"")</f>
        <v/>
      </c>
      <c r="AJ471" s="22"/>
      <c r="AK471" s="17" cm="1">
        <f t="array" ref="AK471">MAX(IF('DEKAT AIR'!$B$5:$B$1048576='Data Training 2022'!B471,'DEKAT AIR'!$H$5:$H$1048576))</f>
        <v>0</v>
      </c>
      <c r="AL471" s="22" t="str">
        <f>IFERROR(VLOOKUP(B471,'DEKAT AIR'!$B$5:$I$1048576,8,0),"")</f>
        <v/>
      </c>
      <c r="AM471" s="22"/>
      <c r="AN471" s="17" cm="1">
        <f t="array" ref="AN471">MAX(IF(KETINGGIAN!$B$5:$B$1048576='Data Training 2022'!B471,KETINGGIAN!$H$5:$H$1048576))</f>
        <v>0</v>
      </c>
      <c r="AO471" s="22" t="str">
        <f>IFERROR(VLOOKUP(B471,KETINGGIAN!$B$5:$I$1048576,8,0),"")</f>
        <v/>
      </c>
      <c r="AP471" s="22"/>
      <c r="AQ471" s="22"/>
      <c r="AR471" s="22"/>
      <c r="AS471" s="22"/>
      <c r="AT471" s="17" cm="1">
        <f t="array" ref="AT471">MAX(IF(TOOLSKEEPER!$B$5:$B$1048576='Data Training 2022'!B471,TOOLSKEEPER!$H$5:$H$1048576))</f>
        <v>0</v>
      </c>
      <c r="AU471" s="22" t="str">
        <f>IFERROR(VLOOKUP(B471,TOOLSKEEPER!$B$5:$I$1048576,8,0),"")</f>
        <v/>
      </c>
    </row>
    <row r="472" spans="1:47">
      <c r="A472" s="22">
        <f t="shared" si="47"/>
        <v>467</v>
      </c>
      <c r="B472" s="21" t="str">
        <f t="shared" si="35"/>
        <v>80002741</v>
      </c>
      <c r="C472" s="21">
        <v>80002741</v>
      </c>
      <c r="D472" s="22"/>
      <c r="E472" s="22" t="s">
        <v>2909</v>
      </c>
      <c r="F472" s="22" t="s">
        <v>1255</v>
      </c>
      <c r="G472" s="22" t="s">
        <v>205</v>
      </c>
      <c r="H472" s="22" t="s">
        <v>405</v>
      </c>
      <c r="I472" s="22" t="s">
        <v>4028</v>
      </c>
      <c r="J472" s="22"/>
      <c r="K472" s="21" t="s">
        <v>4002</v>
      </c>
      <c r="L472" s="21" t="s">
        <v>2374</v>
      </c>
      <c r="M472" s="21" t="s">
        <v>4003</v>
      </c>
      <c r="N472" s="21"/>
      <c r="O472" s="17" t="str">
        <f>IFERROR(VLOOKUP(B472,POP!$B$5:$I$1048576,7,0),"")</f>
        <v/>
      </c>
      <c r="P472" s="17" t="str">
        <f>IFERROR(VLOOKUP(B472,POM!$B$5:$I$1048576,7,0),"")</f>
        <v/>
      </c>
      <c r="Q472" s="10" t="str">
        <f>IFERROR(VLOOKUP(B472,POU!$B$5:$I$1048576,7,0),"")</f>
        <v/>
      </c>
      <c r="R472" s="21" t="str">
        <f t="shared" si="36"/>
        <v/>
      </c>
      <c r="S472" s="17" t="str">
        <f>IFERROR(VLOOKUP(B472,'PEMBEKALAN POP'!$B$5:$I$1048576,7,0),"")</f>
        <v/>
      </c>
      <c r="T472" s="22" t="str">
        <f>IFERROR(VLOOKUP(B472,'PEMBEKALAN POP'!$B$5:$I$1048576,8,0),"")</f>
        <v/>
      </c>
      <c r="U472" s="21" t="s">
        <v>3994</v>
      </c>
      <c r="V472" s="17" t="e" cm="1">
        <f t="array" ref="V472">MAX(IF(INDUKSI!$B$5:$B$1048576='Data Training 2022'!B472,INDUKSI!$H$5:$H$1048576))</f>
        <v>#N/A</v>
      </c>
      <c r="W472" s="22" t="str">
        <f>IFERROR(VLOOKUP(B472,INDUKSI!$B$5:$I$1048576,8,0),"")</f>
        <v>LULUS</v>
      </c>
      <c r="X472" s="21" t="s">
        <v>3994</v>
      </c>
      <c r="Y472" s="17" cm="1">
        <f t="array" ref="Y472">MAX(IF(REINDUKSI!$B$5:$B$1048576='Data Training 2022'!B472,REINDUKSI!$H$5:$H$1048576))</f>
        <v>44746</v>
      </c>
      <c r="Z472" s="22" t="str">
        <f>IFERROR(VLOOKUP(B472,REINDUKSI!$B$5:$I$1048576,8,0),"")</f>
        <v>LULUS</v>
      </c>
      <c r="AA472" s="22" t="str">
        <f t="shared" si="37"/>
        <v>TARGET</v>
      </c>
      <c r="AB472" s="17" cm="1">
        <f t="array" ref="AB472">MAX(IF(BSA!$B$5:$B$1048576='Data Training 2022'!B472,BSA!$H$5:$H$1048576))</f>
        <v>0</v>
      </c>
      <c r="AC472" s="22" t="str">
        <f>IFERROR(VLOOKUP(B472,BSA!$B$5:$I$1048576,8,0),"")</f>
        <v/>
      </c>
      <c r="AD472" s="22" t="s">
        <v>3994</v>
      </c>
      <c r="AE472" s="22"/>
      <c r="AF472" s="22"/>
      <c r="AG472" s="22" t="str">
        <f t="shared" si="38"/>
        <v/>
      </c>
      <c r="AH472" s="17" cm="1">
        <f t="array" ref="AH472">MAX(IF(ISOLASI!$B$5:$B$1048576='Data Training 2022'!B472,ISOLASI!$H$5:$H$1048576))</f>
        <v>0</v>
      </c>
      <c r="AI472" s="22" t="str">
        <f>IFERROR(VLOOKUP(B472,ISOLASI!$B$5:$I$1048576,8,0),"")</f>
        <v/>
      </c>
      <c r="AJ472" s="22"/>
      <c r="AK472" s="17" cm="1">
        <f t="array" ref="AK472">MAX(IF('DEKAT AIR'!$B$5:$B$1048576='Data Training 2022'!B472,'DEKAT AIR'!$H$5:$H$1048576))</f>
        <v>0</v>
      </c>
      <c r="AL472" s="22" t="str">
        <f>IFERROR(VLOOKUP(B472,'DEKAT AIR'!$B$5:$I$1048576,8,0),"")</f>
        <v/>
      </c>
      <c r="AM472" s="22"/>
      <c r="AN472" s="17" cm="1">
        <f t="array" ref="AN472">MAX(IF(KETINGGIAN!$B$5:$B$1048576='Data Training 2022'!B472,KETINGGIAN!$H$5:$H$1048576))</f>
        <v>0</v>
      </c>
      <c r="AO472" s="22" t="str">
        <f>IFERROR(VLOOKUP(B472,KETINGGIAN!$B$5:$I$1048576,8,0),"")</f>
        <v/>
      </c>
      <c r="AP472" s="22"/>
      <c r="AQ472" s="22"/>
      <c r="AR472" s="22"/>
      <c r="AS472" s="22"/>
      <c r="AT472" s="17" cm="1">
        <f t="array" ref="AT472">MAX(IF(TOOLSKEEPER!$B$5:$B$1048576='Data Training 2022'!B472,TOOLSKEEPER!$H$5:$H$1048576))</f>
        <v>0</v>
      </c>
      <c r="AU472" s="22" t="str">
        <f>IFERROR(VLOOKUP(B472,TOOLSKEEPER!$B$5:$I$1048576,8,0),"")</f>
        <v/>
      </c>
    </row>
    <row r="473" spans="1:47">
      <c r="A473" s="22">
        <f t="shared" si="47"/>
        <v>468</v>
      </c>
      <c r="B473" s="21" t="str">
        <f t="shared" si="35"/>
        <v>80000013</v>
      </c>
      <c r="C473" s="21">
        <v>80000013</v>
      </c>
      <c r="D473" s="22"/>
      <c r="E473" s="22" t="s">
        <v>2823</v>
      </c>
      <c r="F473" s="22" t="s">
        <v>1255</v>
      </c>
      <c r="G473" s="22" t="s">
        <v>205</v>
      </c>
      <c r="H473" s="22" t="s">
        <v>405</v>
      </c>
      <c r="I473" s="22" t="s">
        <v>4028</v>
      </c>
      <c r="J473" s="22"/>
      <c r="K473" s="21" t="s">
        <v>4002</v>
      </c>
      <c r="L473" s="21" t="s">
        <v>2374</v>
      </c>
      <c r="M473" s="21" t="s">
        <v>4003</v>
      </c>
      <c r="N473" s="21"/>
      <c r="O473" s="17" t="str">
        <f>IFERROR(VLOOKUP(B473,POP!$B$5:$I$1048576,7,0),"")</f>
        <v/>
      </c>
      <c r="P473" s="17" t="str">
        <f>IFERROR(VLOOKUP(B473,POM!$B$5:$I$1048576,7,0),"")</f>
        <v/>
      </c>
      <c r="Q473" s="10" t="str">
        <f>IFERROR(VLOOKUP(B473,POU!$B$5:$I$1048576,7,0),"")</f>
        <v/>
      </c>
      <c r="R473" s="21" t="str">
        <f t="shared" si="36"/>
        <v/>
      </c>
      <c r="S473" s="17" t="str">
        <f>IFERROR(VLOOKUP(B473,'PEMBEKALAN POP'!$B$5:$I$1048576,7,0),"")</f>
        <v/>
      </c>
      <c r="T473" s="22" t="str">
        <f>IFERROR(VLOOKUP(B473,'PEMBEKALAN POP'!$B$5:$I$1048576,8,0),"")</f>
        <v/>
      </c>
      <c r="U473" s="21" t="s">
        <v>3994</v>
      </c>
      <c r="V473" s="17" t="e" cm="1">
        <f t="array" ref="V473">MAX(IF(INDUKSI!$B$5:$B$1048576='Data Training 2022'!B473,INDUKSI!$H$5:$H$1048576))</f>
        <v>#N/A</v>
      </c>
      <c r="W473" s="22" t="str">
        <f>IFERROR(VLOOKUP(B473,INDUKSI!$B$5:$I$1048576,8,0),"")</f>
        <v>LULUS</v>
      </c>
      <c r="X473" s="21" t="s">
        <v>3994</v>
      </c>
      <c r="Y473" s="17" cm="1">
        <f t="array" ref="Y473">MAX(IF(REINDUKSI!$B$5:$B$1048576='Data Training 2022'!B473,REINDUKSI!$H$5:$H$1048576))</f>
        <v>0</v>
      </c>
      <c r="Z473" s="22" t="str">
        <f>IFERROR(VLOOKUP(B473,REINDUKSI!$B$5:$I$1048576,8,0),"")</f>
        <v/>
      </c>
      <c r="AA473" s="22" t="str">
        <f t="shared" si="37"/>
        <v>TARGET</v>
      </c>
      <c r="AB473" s="17" cm="1">
        <f t="array" ref="AB473">MAX(IF(BSA!$B$5:$B$1048576='Data Training 2022'!B473,BSA!$H$5:$H$1048576))</f>
        <v>0</v>
      </c>
      <c r="AC473" s="22" t="str">
        <f>IFERROR(VLOOKUP(B473,BSA!$B$5:$I$1048576,8,0),"")</f>
        <v/>
      </c>
      <c r="AD473" s="22" t="s">
        <v>3994</v>
      </c>
      <c r="AE473" s="22"/>
      <c r="AF473" s="22"/>
      <c r="AG473" s="22" t="str">
        <f t="shared" si="38"/>
        <v/>
      </c>
      <c r="AH473" s="17" cm="1">
        <f t="array" ref="AH473">MAX(IF(ISOLASI!$B$5:$B$1048576='Data Training 2022'!B473,ISOLASI!$H$5:$H$1048576))</f>
        <v>0</v>
      </c>
      <c r="AI473" s="22" t="str">
        <f>IFERROR(VLOOKUP(B473,ISOLASI!$B$5:$I$1048576,8,0),"")</f>
        <v/>
      </c>
      <c r="AJ473" s="22"/>
      <c r="AK473" s="17" cm="1">
        <f t="array" ref="AK473">MAX(IF('DEKAT AIR'!$B$5:$B$1048576='Data Training 2022'!B473,'DEKAT AIR'!$H$5:$H$1048576))</f>
        <v>0</v>
      </c>
      <c r="AL473" s="22" t="str">
        <f>IFERROR(VLOOKUP(B473,'DEKAT AIR'!$B$5:$I$1048576,8,0),"")</f>
        <v/>
      </c>
      <c r="AM473" s="22"/>
      <c r="AN473" s="17" cm="1">
        <f t="array" ref="AN473">MAX(IF(KETINGGIAN!$B$5:$B$1048576='Data Training 2022'!B473,KETINGGIAN!$H$5:$H$1048576))</f>
        <v>0</v>
      </c>
      <c r="AO473" s="22" t="str">
        <f>IFERROR(VLOOKUP(B473,KETINGGIAN!$B$5:$I$1048576,8,0),"")</f>
        <v/>
      </c>
      <c r="AP473" s="22"/>
      <c r="AQ473" s="22"/>
      <c r="AR473" s="22"/>
      <c r="AS473" s="22"/>
      <c r="AT473" s="17" cm="1">
        <f t="array" ref="AT473">MAX(IF(TOOLSKEEPER!$B$5:$B$1048576='Data Training 2022'!B473,TOOLSKEEPER!$H$5:$H$1048576))</f>
        <v>0</v>
      </c>
      <c r="AU473" s="22" t="str">
        <f>IFERROR(VLOOKUP(B473,TOOLSKEEPER!$B$5:$I$1048576,8,0),"")</f>
        <v/>
      </c>
    </row>
    <row r="474" spans="1:47">
      <c r="A474" s="22">
        <f t="shared" si="47"/>
        <v>469</v>
      </c>
      <c r="B474" s="21" t="str">
        <f t="shared" si="35"/>
        <v>80002361</v>
      </c>
      <c r="C474" s="21">
        <v>80002361</v>
      </c>
      <c r="D474" s="22"/>
      <c r="E474" s="22" t="s">
        <v>2301</v>
      </c>
      <c r="F474" s="22" t="s">
        <v>1255</v>
      </c>
      <c r="G474" s="22" t="s">
        <v>205</v>
      </c>
      <c r="H474" s="22" t="s">
        <v>405</v>
      </c>
      <c r="I474" s="22" t="s">
        <v>4028</v>
      </c>
      <c r="J474" s="22"/>
      <c r="K474" s="21" t="s">
        <v>4002</v>
      </c>
      <c r="L474" s="21" t="s">
        <v>2374</v>
      </c>
      <c r="M474" s="21" t="s">
        <v>4003</v>
      </c>
      <c r="N474" s="21"/>
      <c r="O474" s="17" t="str">
        <f>IFERROR(VLOOKUP(B474,POP!$B$5:$I$1048576,7,0),"")</f>
        <v/>
      </c>
      <c r="P474" s="17" t="str">
        <f>IFERROR(VLOOKUP(B474,POM!$B$5:$I$1048576,7,0),"")</f>
        <v/>
      </c>
      <c r="Q474" s="10" t="str">
        <f>IFERROR(VLOOKUP(B474,POU!$B$5:$I$1048576,7,0),"")</f>
        <v/>
      </c>
      <c r="R474" s="21" t="str">
        <f t="shared" si="36"/>
        <v/>
      </c>
      <c r="S474" s="17" t="str">
        <f>IFERROR(VLOOKUP(B474,'PEMBEKALAN POP'!$B$5:$I$1048576,7,0),"")</f>
        <v/>
      </c>
      <c r="T474" s="22" t="str">
        <f>IFERROR(VLOOKUP(B474,'PEMBEKALAN POP'!$B$5:$I$1048576,8,0),"")</f>
        <v/>
      </c>
      <c r="U474" s="21" t="s">
        <v>3994</v>
      </c>
      <c r="V474" s="17" t="e" cm="1">
        <f t="array" ref="V474">MAX(IF(INDUKSI!$B$5:$B$1048576='Data Training 2022'!B474,INDUKSI!$H$5:$H$1048576))</f>
        <v>#N/A</v>
      </c>
      <c r="W474" s="22" t="str">
        <f>IFERROR(VLOOKUP(B474,INDUKSI!$B$5:$I$1048576,8,0),"")</f>
        <v>LULUS</v>
      </c>
      <c r="X474" s="21" t="s">
        <v>3994</v>
      </c>
      <c r="Y474" s="17" cm="1">
        <f t="array" ref="Y474">MAX(IF(REINDUKSI!$B$5:$B$1048576='Data Training 2022'!B474,REINDUKSI!$H$5:$H$1048576))</f>
        <v>44757</v>
      </c>
      <c r="Z474" s="22" t="str">
        <f>IFERROR(VLOOKUP(B474,REINDUKSI!$B$5:$I$1048576,8,0),"")</f>
        <v>LULUS</v>
      </c>
      <c r="AA474" s="22" t="str">
        <f t="shared" si="37"/>
        <v>TARGET</v>
      </c>
      <c r="AB474" s="17" cm="1">
        <f t="array" ref="AB474">MAX(IF(BSA!$B$5:$B$1048576='Data Training 2022'!B474,BSA!$H$5:$H$1048576))</f>
        <v>44692</v>
      </c>
      <c r="AC474" s="22" t="str">
        <f>IFERROR(VLOOKUP(B474,BSA!$B$5:$I$1048576,8,0),"")</f>
        <v>LULUS</v>
      </c>
      <c r="AD474" s="22" t="s">
        <v>3994</v>
      </c>
      <c r="AE474" s="22"/>
      <c r="AF474" s="22"/>
      <c r="AG474" s="22" t="str">
        <f t="shared" si="38"/>
        <v/>
      </c>
      <c r="AH474" s="17" cm="1">
        <f t="array" ref="AH474">MAX(IF(ISOLASI!$B$5:$B$1048576='Data Training 2022'!B474,ISOLASI!$H$5:$H$1048576))</f>
        <v>0</v>
      </c>
      <c r="AI474" s="22" t="str">
        <f>IFERROR(VLOOKUP(B474,ISOLASI!$B$5:$I$1048576,8,0),"")</f>
        <v/>
      </c>
      <c r="AJ474" s="22"/>
      <c r="AK474" s="17" cm="1">
        <f t="array" ref="AK474">MAX(IF('DEKAT AIR'!$B$5:$B$1048576='Data Training 2022'!B474,'DEKAT AIR'!$H$5:$H$1048576))</f>
        <v>0</v>
      </c>
      <c r="AL474" s="22" t="str">
        <f>IFERROR(VLOOKUP(B474,'DEKAT AIR'!$B$5:$I$1048576,8,0),"")</f>
        <v/>
      </c>
      <c r="AM474" s="22"/>
      <c r="AN474" s="17" cm="1">
        <f t="array" ref="AN474">MAX(IF(KETINGGIAN!$B$5:$B$1048576='Data Training 2022'!B474,KETINGGIAN!$H$5:$H$1048576))</f>
        <v>0</v>
      </c>
      <c r="AO474" s="22" t="str">
        <f>IFERROR(VLOOKUP(B474,KETINGGIAN!$B$5:$I$1048576,8,0),"")</f>
        <v/>
      </c>
      <c r="AP474" s="22"/>
      <c r="AQ474" s="22"/>
      <c r="AR474" s="22"/>
      <c r="AS474" s="22"/>
      <c r="AT474" s="17" cm="1">
        <f t="array" ref="AT474">MAX(IF(TOOLSKEEPER!$B$5:$B$1048576='Data Training 2022'!B474,TOOLSKEEPER!$H$5:$H$1048576))</f>
        <v>0</v>
      </c>
      <c r="AU474" s="22" t="str">
        <f>IFERROR(VLOOKUP(B474,TOOLSKEEPER!$B$5:$I$1048576,8,0),"")</f>
        <v/>
      </c>
    </row>
    <row r="475" spans="1:47">
      <c r="A475" s="22">
        <f t="shared" si="47"/>
        <v>470</v>
      </c>
      <c r="B475" s="21" t="str">
        <f t="shared" si="35"/>
        <v>80000953</v>
      </c>
      <c r="C475" s="21">
        <v>80000953</v>
      </c>
      <c r="D475" s="22"/>
      <c r="E475" s="22" t="s">
        <v>2050</v>
      </c>
      <c r="F475" s="22" t="s">
        <v>1255</v>
      </c>
      <c r="G475" s="22" t="s">
        <v>205</v>
      </c>
      <c r="H475" s="22" t="s">
        <v>405</v>
      </c>
      <c r="I475" s="22" t="s">
        <v>4028</v>
      </c>
      <c r="J475" s="22"/>
      <c r="K475" s="21" t="s">
        <v>4002</v>
      </c>
      <c r="L475" s="21" t="s">
        <v>2374</v>
      </c>
      <c r="M475" s="21" t="s">
        <v>4003</v>
      </c>
      <c r="N475" s="21"/>
      <c r="O475" s="17" t="str">
        <f>IFERROR(VLOOKUP(B475,POP!$B$5:$I$1048576,7,0),"")</f>
        <v/>
      </c>
      <c r="P475" s="17" t="str">
        <f>IFERROR(VLOOKUP(B475,POM!$B$5:$I$1048576,7,0),"")</f>
        <v/>
      </c>
      <c r="Q475" s="10" t="str">
        <f>IFERROR(VLOOKUP(B475,POU!$B$5:$I$1048576,7,0),"")</f>
        <v/>
      </c>
      <c r="R475" s="21" t="str">
        <f t="shared" si="36"/>
        <v/>
      </c>
      <c r="S475" s="17" t="str">
        <f>IFERROR(VLOOKUP(B475,'PEMBEKALAN POP'!$B$5:$I$1048576,7,0),"")</f>
        <v/>
      </c>
      <c r="T475" s="22" t="str">
        <f>IFERROR(VLOOKUP(B475,'PEMBEKALAN POP'!$B$5:$I$1048576,8,0),"")</f>
        <v/>
      </c>
      <c r="U475" s="21" t="s">
        <v>3994</v>
      </c>
      <c r="V475" s="17" t="e" cm="1">
        <f t="array" ref="V475">MAX(IF(INDUKSI!$B$5:$B$1048576='Data Training 2022'!B475,INDUKSI!$H$5:$H$1048576))</f>
        <v>#N/A</v>
      </c>
      <c r="W475" s="22" t="str">
        <f>IFERROR(VLOOKUP(B475,INDUKSI!$B$5:$I$1048576,8,0),"")</f>
        <v>LULUS</v>
      </c>
      <c r="X475" s="21" t="s">
        <v>3994</v>
      </c>
      <c r="Y475" s="17" cm="1">
        <f t="array" ref="Y475">MAX(IF(REINDUKSI!$B$5:$B$1048576='Data Training 2022'!B475,REINDUKSI!$H$5:$H$1048576))</f>
        <v>44521</v>
      </c>
      <c r="Z475" s="22" t="str">
        <f>IFERROR(VLOOKUP(B475,REINDUKSI!$B$5:$I$1048576,8,0),"")</f>
        <v>LULUS</v>
      </c>
      <c r="AA475" s="22" t="str">
        <f t="shared" si="37"/>
        <v>TARGET</v>
      </c>
      <c r="AB475" s="17" cm="1">
        <f t="array" ref="AB475">MAX(IF(BSA!$B$5:$B$1048576='Data Training 2022'!B475,BSA!$H$5:$H$1048576))</f>
        <v>44755</v>
      </c>
      <c r="AC475" s="22" t="str">
        <f>IFERROR(VLOOKUP(B475,BSA!$B$5:$I$1048576,8,0),"")</f>
        <v>LULUS</v>
      </c>
      <c r="AD475" s="22" t="s">
        <v>3994</v>
      </c>
      <c r="AE475" s="22"/>
      <c r="AF475" s="22"/>
      <c r="AG475" s="22" t="str">
        <f t="shared" si="38"/>
        <v/>
      </c>
      <c r="AH475" s="17" cm="1">
        <f t="array" ref="AH475">MAX(IF(ISOLASI!$B$5:$B$1048576='Data Training 2022'!B475,ISOLASI!$H$5:$H$1048576))</f>
        <v>0</v>
      </c>
      <c r="AI475" s="22" t="str">
        <f>IFERROR(VLOOKUP(B475,ISOLASI!$B$5:$I$1048576,8,0),"")</f>
        <v/>
      </c>
      <c r="AJ475" s="22"/>
      <c r="AK475" s="17" cm="1">
        <f t="array" ref="AK475">MAX(IF('DEKAT AIR'!$B$5:$B$1048576='Data Training 2022'!B475,'DEKAT AIR'!$H$5:$H$1048576))</f>
        <v>0</v>
      </c>
      <c r="AL475" s="22" t="str">
        <f>IFERROR(VLOOKUP(B475,'DEKAT AIR'!$B$5:$I$1048576,8,0),"")</f>
        <v/>
      </c>
      <c r="AM475" s="22"/>
      <c r="AN475" s="17" cm="1">
        <f t="array" ref="AN475">MAX(IF(KETINGGIAN!$B$5:$B$1048576='Data Training 2022'!B475,KETINGGIAN!$H$5:$H$1048576))</f>
        <v>0</v>
      </c>
      <c r="AO475" s="22" t="str">
        <f>IFERROR(VLOOKUP(B475,KETINGGIAN!$B$5:$I$1048576,8,0),"")</f>
        <v/>
      </c>
      <c r="AP475" s="22"/>
      <c r="AQ475" s="22"/>
      <c r="AR475" s="22"/>
      <c r="AS475" s="22"/>
      <c r="AT475" s="17" cm="1">
        <f t="array" ref="AT475">MAX(IF(TOOLSKEEPER!$B$5:$B$1048576='Data Training 2022'!B475,TOOLSKEEPER!$H$5:$H$1048576))</f>
        <v>0</v>
      </c>
      <c r="AU475" s="22" t="str">
        <f>IFERROR(VLOOKUP(B475,TOOLSKEEPER!$B$5:$I$1048576,8,0),"")</f>
        <v/>
      </c>
    </row>
    <row r="476" spans="1:47">
      <c r="A476" s="22">
        <f t="shared" si="47"/>
        <v>471</v>
      </c>
      <c r="B476" s="21" t="str">
        <f t="shared" si="35"/>
        <v>80000952</v>
      </c>
      <c r="C476" s="21">
        <v>80000952</v>
      </c>
      <c r="D476" s="22"/>
      <c r="E476" s="22" t="s">
        <v>3447</v>
      </c>
      <c r="F476" s="22" t="s">
        <v>1255</v>
      </c>
      <c r="G476" s="22" t="s">
        <v>205</v>
      </c>
      <c r="H476" s="22" t="s">
        <v>405</v>
      </c>
      <c r="I476" s="22" t="s">
        <v>4028</v>
      </c>
      <c r="J476" s="22"/>
      <c r="K476" s="21" t="s">
        <v>4002</v>
      </c>
      <c r="L476" s="21" t="s">
        <v>2374</v>
      </c>
      <c r="M476" s="21" t="s">
        <v>4003</v>
      </c>
      <c r="N476" s="21"/>
      <c r="O476" s="17" t="str">
        <f>IFERROR(VLOOKUP(B476,POP!$B$5:$I$1048576,7,0),"")</f>
        <v/>
      </c>
      <c r="P476" s="17" t="str">
        <f>IFERROR(VLOOKUP(B476,POM!$B$5:$I$1048576,7,0),"")</f>
        <v/>
      </c>
      <c r="Q476" s="10" t="str">
        <f>IFERROR(VLOOKUP(B476,POU!$B$5:$I$1048576,7,0),"")</f>
        <v/>
      </c>
      <c r="R476" s="21" t="str">
        <f t="shared" si="36"/>
        <v/>
      </c>
      <c r="S476" s="17" t="str">
        <f>IFERROR(VLOOKUP(B476,'PEMBEKALAN POP'!$B$5:$I$1048576,7,0),"")</f>
        <v/>
      </c>
      <c r="T476" s="22" t="str">
        <f>IFERROR(VLOOKUP(B476,'PEMBEKALAN POP'!$B$5:$I$1048576,8,0),"")</f>
        <v/>
      </c>
      <c r="U476" s="21" t="s">
        <v>3994</v>
      </c>
      <c r="V476" s="17" t="e" cm="1">
        <f t="array" ref="V476">MAX(IF(INDUKSI!$B$5:$B$1048576='Data Training 2022'!B476,INDUKSI!$H$5:$H$1048576))</f>
        <v>#N/A</v>
      </c>
      <c r="W476" s="22" t="str">
        <f>IFERROR(VLOOKUP(B476,INDUKSI!$B$5:$I$1048576,8,0),"")</f>
        <v>LULUS</v>
      </c>
      <c r="X476" s="21" t="s">
        <v>3994</v>
      </c>
      <c r="Y476" s="17" cm="1">
        <f t="array" ref="Y476">MAX(IF(REINDUKSI!$B$5:$B$1048576='Data Training 2022'!B476,REINDUKSI!$H$5:$H$1048576))</f>
        <v>44524</v>
      </c>
      <c r="Z476" s="22" t="str">
        <f>IFERROR(VLOOKUP(B476,REINDUKSI!$B$5:$I$1048576,8,0),"")</f>
        <v>LULUS</v>
      </c>
      <c r="AA476" s="22" t="str">
        <f t="shared" si="37"/>
        <v>TARGET</v>
      </c>
      <c r="AB476" s="17" cm="1">
        <f t="array" ref="AB476">MAX(IF(BSA!$B$5:$B$1048576='Data Training 2022'!B476,BSA!$H$5:$H$1048576))</f>
        <v>44661</v>
      </c>
      <c r="AC476" s="22" t="str">
        <f>IFERROR(VLOOKUP(B476,BSA!$B$5:$I$1048576,8,0),"")</f>
        <v>LULUS</v>
      </c>
      <c r="AD476" s="22" t="s">
        <v>3994</v>
      </c>
      <c r="AE476" s="22"/>
      <c r="AF476" s="22"/>
      <c r="AG476" s="22" t="str">
        <f t="shared" si="38"/>
        <v/>
      </c>
      <c r="AH476" s="17" cm="1">
        <f t="array" ref="AH476">MAX(IF(ISOLASI!$B$5:$B$1048576='Data Training 2022'!B476,ISOLASI!$H$5:$H$1048576))</f>
        <v>0</v>
      </c>
      <c r="AI476" s="22" t="str">
        <f>IFERROR(VLOOKUP(B476,ISOLASI!$B$5:$I$1048576,8,0),"")</f>
        <v/>
      </c>
      <c r="AJ476" s="22"/>
      <c r="AK476" s="17" cm="1">
        <f t="array" ref="AK476">MAX(IF('DEKAT AIR'!$B$5:$B$1048576='Data Training 2022'!B476,'DEKAT AIR'!$H$5:$H$1048576))</f>
        <v>0</v>
      </c>
      <c r="AL476" s="22" t="str">
        <f>IFERROR(VLOOKUP(B476,'DEKAT AIR'!$B$5:$I$1048576,8,0),"")</f>
        <v/>
      </c>
      <c r="AM476" s="22"/>
      <c r="AN476" s="17" cm="1">
        <f t="array" ref="AN476">MAX(IF(KETINGGIAN!$B$5:$B$1048576='Data Training 2022'!B476,KETINGGIAN!$H$5:$H$1048576))</f>
        <v>0</v>
      </c>
      <c r="AO476" s="22" t="str">
        <f>IFERROR(VLOOKUP(B476,KETINGGIAN!$B$5:$I$1048576,8,0),"")</f>
        <v/>
      </c>
      <c r="AP476" s="22"/>
      <c r="AQ476" s="22"/>
      <c r="AR476" s="22"/>
      <c r="AS476" s="22"/>
      <c r="AT476" s="17" cm="1">
        <f t="array" ref="AT476">MAX(IF(TOOLSKEEPER!$B$5:$B$1048576='Data Training 2022'!B476,TOOLSKEEPER!$H$5:$H$1048576))</f>
        <v>0</v>
      </c>
      <c r="AU476" s="22" t="str">
        <f>IFERROR(VLOOKUP(B476,TOOLSKEEPER!$B$5:$I$1048576,8,0),"")</f>
        <v/>
      </c>
    </row>
    <row r="477" spans="1:47">
      <c r="A477" s="22">
        <f t="shared" si="47"/>
        <v>472</v>
      </c>
      <c r="B477" s="21" t="str">
        <f t="shared" ref="B477:B540" si="48">TEXT(C477,"00000000")</f>
        <v>80002507</v>
      </c>
      <c r="C477" s="21">
        <v>80002507</v>
      </c>
      <c r="D477" s="22"/>
      <c r="E477" s="22" t="s">
        <v>3605</v>
      </c>
      <c r="F477" s="22" t="s">
        <v>1255</v>
      </c>
      <c r="G477" s="22" t="s">
        <v>205</v>
      </c>
      <c r="H477" s="22" t="s">
        <v>405</v>
      </c>
      <c r="I477" s="22" t="s">
        <v>4028</v>
      </c>
      <c r="J477" s="22"/>
      <c r="K477" s="21" t="s">
        <v>4002</v>
      </c>
      <c r="L477" s="21" t="s">
        <v>2374</v>
      </c>
      <c r="M477" s="21" t="s">
        <v>4003</v>
      </c>
      <c r="N477" s="21"/>
      <c r="O477" s="17" t="str">
        <f>IFERROR(VLOOKUP(B477,POP!$B$5:$I$1048576,7,0),"")</f>
        <v/>
      </c>
      <c r="P477" s="17" t="str">
        <f>IFERROR(VLOOKUP(B477,POM!$B$5:$I$1048576,7,0),"")</f>
        <v/>
      </c>
      <c r="Q477" s="10" t="str">
        <f>IFERROR(VLOOKUP(B477,POU!$B$5:$I$1048576,7,0),"")</f>
        <v/>
      </c>
      <c r="R477" s="21" t="str">
        <f t="shared" si="36"/>
        <v/>
      </c>
      <c r="S477" s="17" t="str">
        <f>IFERROR(VLOOKUP(B477,'PEMBEKALAN POP'!$B$5:$I$1048576,7,0),"")</f>
        <v/>
      </c>
      <c r="T477" s="22" t="str">
        <f>IFERROR(VLOOKUP(B477,'PEMBEKALAN POP'!$B$5:$I$1048576,8,0),"")</f>
        <v/>
      </c>
      <c r="U477" s="21" t="s">
        <v>3994</v>
      </c>
      <c r="V477" s="17" t="e" cm="1">
        <f t="array" ref="V477">MAX(IF(INDUKSI!$B$5:$B$1048576='Data Training 2022'!B477,INDUKSI!$H$5:$H$1048576))</f>
        <v>#N/A</v>
      </c>
      <c r="W477" s="22" t="str">
        <f>IFERROR(VLOOKUP(B477,INDUKSI!$B$5:$I$1048576,8,0),"")</f>
        <v>LULUS</v>
      </c>
      <c r="X477" s="21" t="s">
        <v>3994</v>
      </c>
      <c r="Y477" s="17" cm="1">
        <f t="array" ref="Y477">MAX(IF(REINDUKSI!$B$5:$B$1048576='Data Training 2022'!B477,REINDUKSI!$H$5:$H$1048576))</f>
        <v>0</v>
      </c>
      <c r="Z477" s="22" t="str">
        <f>IFERROR(VLOOKUP(B477,REINDUKSI!$B$5:$I$1048576,8,0),"")</f>
        <v/>
      </c>
      <c r="AA477" s="22" t="str">
        <f t="shared" si="37"/>
        <v>TARGET</v>
      </c>
      <c r="AB477" s="17" cm="1">
        <f t="array" ref="AB477">MAX(IF(BSA!$B$5:$B$1048576='Data Training 2022'!B477,BSA!$H$5:$H$1048576))</f>
        <v>0</v>
      </c>
      <c r="AC477" s="22" t="str">
        <f>IFERROR(VLOOKUP(B477,BSA!$B$5:$I$1048576,8,0),"")</f>
        <v/>
      </c>
      <c r="AD477" s="22" t="s">
        <v>3994</v>
      </c>
      <c r="AE477" s="22"/>
      <c r="AF477" s="22"/>
      <c r="AG477" s="22" t="str">
        <f t="shared" si="38"/>
        <v/>
      </c>
      <c r="AH477" s="17" cm="1">
        <f t="array" ref="AH477">MAX(IF(ISOLASI!$B$5:$B$1048576='Data Training 2022'!B477,ISOLASI!$H$5:$H$1048576))</f>
        <v>0</v>
      </c>
      <c r="AI477" s="22" t="str">
        <f>IFERROR(VLOOKUP(B477,ISOLASI!$B$5:$I$1048576,8,0),"")</f>
        <v/>
      </c>
      <c r="AJ477" s="22"/>
      <c r="AK477" s="17" cm="1">
        <f t="array" ref="AK477">MAX(IF('DEKAT AIR'!$B$5:$B$1048576='Data Training 2022'!B477,'DEKAT AIR'!$H$5:$H$1048576))</f>
        <v>0</v>
      </c>
      <c r="AL477" s="22" t="str">
        <f>IFERROR(VLOOKUP(B477,'DEKAT AIR'!$B$5:$I$1048576,8,0),"")</f>
        <v/>
      </c>
      <c r="AM477" s="22"/>
      <c r="AN477" s="17" cm="1">
        <f t="array" ref="AN477">MAX(IF(KETINGGIAN!$B$5:$B$1048576='Data Training 2022'!B477,KETINGGIAN!$H$5:$H$1048576))</f>
        <v>0</v>
      </c>
      <c r="AO477" s="22" t="str">
        <f>IFERROR(VLOOKUP(B477,KETINGGIAN!$B$5:$I$1048576,8,0),"")</f>
        <v/>
      </c>
      <c r="AP477" s="22"/>
      <c r="AQ477" s="22"/>
      <c r="AR477" s="22"/>
      <c r="AS477" s="22"/>
      <c r="AT477" s="17" cm="1">
        <f t="array" ref="AT477">MAX(IF(TOOLSKEEPER!$B$5:$B$1048576='Data Training 2022'!B477,TOOLSKEEPER!$H$5:$H$1048576))</f>
        <v>0</v>
      </c>
      <c r="AU477" s="22" t="str">
        <f>IFERROR(VLOOKUP(B477,TOOLSKEEPER!$B$5:$I$1048576,8,0),"")</f>
        <v/>
      </c>
    </row>
    <row r="478" spans="1:47">
      <c r="A478" s="22">
        <f t="shared" si="47"/>
        <v>473</v>
      </c>
      <c r="B478" s="21" t="str">
        <f t="shared" si="48"/>
        <v>80000694</v>
      </c>
      <c r="C478" s="21">
        <v>80000694</v>
      </c>
      <c r="D478" s="22"/>
      <c r="E478" s="22" t="s">
        <v>3463</v>
      </c>
      <c r="F478" s="22" t="s">
        <v>1255</v>
      </c>
      <c r="G478" s="22" t="s">
        <v>205</v>
      </c>
      <c r="H478" s="22" t="s">
        <v>405</v>
      </c>
      <c r="I478" s="22" t="s">
        <v>4028</v>
      </c>
      <c r="J478" s="22"/>
      <c r="K478" s="21" t="s">
        <v>4002</v>
      </c>
      <c r="L478" s="21" t="s">
        <v>2374</v>
      </c>
      <c r="M478" s="21" t="s">
        <v>4003</v>
      </c>
      <c r="N478" s="21"/>
      <c r="O478" s="17" t="str">
        <f>IFERROR(VLOOKUP(B478,POP!$B$5:$I$1048576,7,0),"")</f>
        <v/>
      </c>
      <c r="P478" s="17" t="str">
        <f>IFERROR(VLOOKUP(B478,POM!$B$5:$I$1048576,7,0),"")</f>
        <v/>
      </c>
      <c r="Q478" s="10" t="str">
        <f>IFERROR(VLOOKUP(B478,POU!$B$5:$I$1048576,7,0),"")</f>
        <v/>
      </c>
      <c r="R478" s="21" t="str">
        <f t="shared" si="36"/>
        <v/>
      </c>
      <c r="S478" s="17" t="str">
        <f>IFERROR(VLOOKUP(B478,'PEMBEKALAN POP'!$B$5:$I$1048576,7,0),"")</f>
        <v/>
      </c>
      <c r="T478" s="22" t="str">
        <f>IFERROR(VLOOKUP(B478,'PEMBEKALAN POP'!$B$5:$I$1048576,8,0),"")</f>
        <v/>
      </c>
      <c r="U478" s="21" t="s">
        <v>3994</v>
      </c>
      <c r="V478" s="17" t="e" cm="1">
        <f t="array" ref="V478">MAX(IF(INDUKSI!$B$5:$B$1048576='Data Training 2022'!B478,INDUKSI!$H$5:$H$1048576))</f>
        <v>#N/A</v>
      </c>
      <c r="W478" s="22" t="str">
        <f>IFERROR(VLOOKUP(B478,INDUKSI!$B$5:$I$1048576,8,0),"")</f>
        <v>LULUS</v>
      </c>
      <c r="X478" s="21" t="s">
        <v>3994</v>
      </c>
      <c r="Y478" s="17" cm="1">
        <f t="array" ref="Y478">MAX(IF(REINDUKSI!$B$5:$B$1048576='Data Training 2022'!B478,REINDUKSI!$H$5:$H$1048576))</f>
        <v>44749</v>
      </c>
      <c r="Z478" s="22" t="str">
        <f>IFERROR(VLOOKUP(B478,REINDUKSI!$B$5:$I$1048576,8,0),"")</f>
        <v>LULUS</v>
      </c>
      <c r="AA478" s="22" t="str">
        <f t="shared" si="37"/>
        <v>TARGET</v>
      </c>
      <c r="AB478" s="17" cm="1">
        <f t="array" ref="AB478">MAX(IF(BSA!$B$5:$B$1048576='Data Training 2022'!B478,BSA!$H$5:$H$1048576))</f>
        <v>0</v>
      </c>
      <c r="AC478" s="22" t="str">
        <f>IFERROR(VLOOKUP(B478,BSA!$B$5:$I$1048576,8,0),"")</f>
        <v/>
      </c>
      <c r="AD478" s="22" t="s">
        <v>3994</v>
      </c>
      <c r="AE478" s="22"/>
      <c r="AF478" s="22"/>
      <c r="AG478" s="22" t="str">
        <f t="shared" si="38"/>
        <v/>
      </c>
      <c r="AH478" s="17" cm="1">
        <f t="array" ref="AH478">MAX(IF(ISOLASI!$B$5:$B$1048576='Data Training 2022'!B478,ISOLASI!$H$5:$H$1048576))</f>
        <v>0</v>
      </c>
      <c r="AI478" s="22" t="str">
        <f>IFERROR(VLOOKUP(B478,ISOLASI!$B$5:$I$1048576,8,0),"")</f>
        <v/>
      </c>
      <c r="AJ478" s="22"/>
      <c r="AK478" s="17" cm="1">
        <f t="array" ref="AK478">MAX(IF('DEKAT AIR'!$B$5:$B$1048576='Data Training 2022'!B478,'DEKAT AIR'!$H$5:$H$1048576))</f>
        <v>0</v>
      </c>
      <c r="AL478" s="22" t="str">
        <f>IFERROR(VLOOKUP(B478,'DEKAT AIR'!$B$5:$I$1048576,8,0),"")</f>
        <v/>
      </c>
      <c r="AM478" s="22"/>
      <c r="AN478" s="17" cm="1">
        <f t="array" ref="AN478">MAX(IF(KETINGGIAN!$B$5:$B$1048576='Data Training 2022'!B478,KETINGGIAN!$H$5:$H$1048576))</f>
        <v>0</v>
      </c>
      <c r="AO478" s="22" t="str">
        <f>IFERROR(VLOOKUP(B478,KETINGGIAN!$B$5:$I$1048576,8,0),"")</f>
        <v/>
      </c>
      <c r="AP478" s="22"/>
      <c r="AQ478" s="22"/>
      <c r="AR478" s="22"/>
      <c r="AS478" s="22"/>
      <c r="AT478" s="17" cm="1">
        <f t="array" ref="AT478">MAX(IF(TOOLSKEEPER!$B$5:$B$1048576='Data Training 2022'!B478,TOOLSKEEPER!$H$5:$H$1048576))</f>
        <v>0</v>
      </c>
      <c r="AU478" s="22" t="str">
        <f>IFERROR(VLOOKUP(B478,TOOLSKEEPER!$B$5:$I$1048576,8,0),"")</f>
        <v/>
      </c>
    </row>
    <row r="479" spans="1:47">
      <c r="A479" s="22">
        <f t="shared" si="47"/>
        <v>474</v>
      </c>
      <c r="B479" s="21" t="str">
        <f t="shared" si="48"/>
        <v>80002196</v>
      </c>
      <c r="C479" s="21">
        <v>80002196</v>
      </c>
      <c r="D479" s="22"/>
      <c r="E479" s="22" t="s">
        <v>2624</v>
      </c>
      <c r="F479" s="22" t="s">
        <v>1255</v>
      </c>
      <c r="G479" s="22" t="s">
        <v>205</v>
      </c>
      <c r="H479" s="22" t="s">
        <v>405</v>
      </c>
      <c r="I479" s="22" t="s">
        <v>4028</v>
      </c>
      <c r="J479" s="22"/>
      <c r="K479" s="21" t="s">
        <v>4002</v>
      </c>
      <c r="L479" s="21" t="s">
        <v>2374</v>
      </c>
      <c r="M479" s="21" t="s">
        <v>4003</v>
      </c>
      <c r="N479" s="21"/>
      <c r="O479" s="17" t="str">
        <f>IFERROR(VLOOKUP(B479,POP!$B$5:$I$1048576,7,0),"")</f>
        <v/>
      </c>
      <c r="P479" s="17" t="str">
        <f>IFERROR(VLOOKUP(B479,POM!$B$5:$I$1048576,7,0),"")</f>
        <v/>
      </c>
      <c r="Q479" s="10" t="str">
        <f>IFERROR(VLOOKUP(B479,POU!$B$5:$I$1048576,7,0),"")</f>
        <v/>
      </c>
      <c r="R479" s="21" t="str">
        <f t="shared" si="36"/>
        <v/>
      </c>
      <c r="S479" s="17" t="str">
        <f>IFERROR(VLOOKUP(B479,'PEMBEKALAN POP'!$B$5:$I$1048576,7,0),"")</f>
        <v/>
      </c>
      <c r="T479" s="22" t="str">
        <f>IFERROR(VLOOKUP(B479,'PEMBEKALAN POP'!$B$5:$I$1048576,8,0),"")</f>
        <v/>
      </c>
      <c r="U479" s="21" t="s">
        <v>3994</v>
      </c>
      <c r="V479" s="17" t="e" cm="1">
        <f t="array" ref="V479">MAX(IF(INDUKSI!$B$5:$B$1048576='Data Training 2022'!B479,INDUKSI!$H$5:$H$1048576))</f>
        <v>#N/A</v>
      </c>
      <c r="W479" s="22" t="str">
        <f>IFERROR(VLOOKUP(B479,INDUKSI!$B$5:$I$1048576,8,0),"")</f>
        <v>LULUS</v>
      </c>
      <c r="X479" s="21" t="s">
        <v>3994</v>
      </c>
      <c r="Y479" s="17" cm="1">
        <f t="array" ref="Y479">MAX(IF(REINDUKSI!$B$5:$B$1048576='Data Training 2022'!B479,REINDUKSI!$H$5:$H$1048576))</f>
        <v>0</v>
      </c>
      <c r="Z479" s="22" t="str">
        <f>IFERROR(VLOOKUP(B479,REINDUKSI!$B$5:$I$1048576,8,0),"")</f>
        <v/>
      </c>
      <c r="AA479" s="22" t="str">
        <f t="shared" si="37"/>
        <v>TARGET</v>
      </c>
      <c r="AB479" s="17" cm="1">
        <f t="array" ref="AB479">MAX(IF(BSA!$B$5:$B$1048576='Data Training 2022'!B479,BSA!$H$5:$H$1048576))</f>
        <v>44643</v>
      </c>
      <c r="AC479" s="22" t="str">
        <f>IFERROR(VLOOKUP(B479,BSA!$B$5:$I$1048576,8,0),"")</f>
        <v>LULUS</v>
      </c>
      <c r="AD479" s="22" t="s">
        <v>3994</v>
      </c>
      <c r="AE479" s="22"/>
      <c r="AF479" s="22"/>
      <c r="AG479" s="22" t="str">
        <f t="shared" si="38"/>
        <v/>
      </c>
      <c r="AH479" s="17" cm="1">
        <f t="array" ref="AH479">MAX(IF(ISOLASI!$B$5:$B$1048576='Data Training 2022'!B479,ISOLASI!$H$5:$H$1048576))</f>
        <v>0</v>
      </c>
      <c r="AI479" s="22" t="str">
        <f>IFERROR(VLOOKUP(B479,ISOLASI!$B$5:$I$1048576,8,0),"")</f>
        <v/>
      </c>
      <c r="AJ479" s="22"/>
      <c r="AK479" s="17" cm="1">
        <f t="array" ref="AK479">MAX(IF('DEKAT AIR'!$B$5:$B$1048576='Data Training 2022'!B479,'DEKAT AIR'!$H$5:$H$1048576))</f>
        <v>0</v>
      </c>
      <c r="AL479" s="22" t="str">
        <f>IFERROR(VLOOKUP(B479,'DEKAT AIR'!$B$5:$I$1048576,8,0),"")</f>
        <v/>
      </c>
      <c r="AM479" s="22"/>
      <c r="AN479" s="17" cm="1">
        <f t="array" ref="AN479">MAX(IF(KETINGGIAN!$B$5:$B$1048576='Data Training 2022'!B479,KETINGGIAN!$H$5:$H$1048576))</f>
        <v>0</v>
      </c>
      <c r="AO479" s="22" t="str">
        <f>IFERROR(VLOOKUP(B479,KETINGGIAN!$B$5:$I$1048576,8,0),"")</f>
        <v/>
      </c>
      <c r="AP479" s="22"/>
      <c r="AQ479" s="22"/>
      <c r="AR479" s="22"/>
      <c r="AS479" s="22"/>
      <c r="AT479" s="17" cm="1">
        <f t="array" ref="AT479">MAX(IF(TOOLSKEEPER!$B$5:$B$1048576='Data Training 2022'!B479,TOOLSKEEPER!$H$5:$H$1048576))</f>
        <v>0</v>
      </c>
      <c r="AU479" s="22" t="str">
        <f>IFERROR(VLOOKUP(B479,TOOLSKEEPER!$B$5:$I$1048576,8,0),"")</f>
        <v/>
      </c>
    </row>
    <row r="480" spans="1:47">
      <c r="A480" s="22">
        <f t="shared" si="47"/>
        <v>475</v>
      </c>
      <c r="B480" s="21" t="str">
        <f t="shared" si="48"/>
        <v>80002199</v>
      </c>
      <c r="C480" s="21">
        <v>80002199</v>
      </c>
      <c r="D480" s="22"/>
      <c r="E480" s="22" t="s">
        <v>1630</v>
      </c>
      <c r="F480" s="22" t="s">
        <v>1255</v>
      </c>
      <c r="G480" s="22" t="s">
        <v>205</v>
      </c>
      <c r="H480" s="22" t="s">
        <v>405</v>
      </c>
      <c r="I480" s="22" t="s">
        <v>4028</v>
      </c>
      <c r="J480" s="22"/>
      <c r="K480" s="21" t="s">
        <v>4002</v>
      </c>
      <c r="L480" s="21" t="s">
        <v>2374</v>
      </c>
      <c r="M480" s="21" t="s">
        <v>4003</v>
      </c>
      <c r="N480" s="21"/>
      <c r="O480" s="17" t="str">
        <f>IFERROR(VLOOKUP(B480,POP!$B$5:$I$1048576,7,0),"")</f>
        <v/>
      </c>
      <c r="P480" s="17" t="str">
        <f>IFERROR(VLOOKUP(B480,POM!$B$5:$I$1048576,7,0),"")</f>
        <v/>
      </c>
      <c r="Q480" s="10" t="str">
        <f>IFERROR(VLOOKUP(B480,POU!$B$5:$I$1048576,7,0),"")</f>
        <v/>
      </c>
      <c r="R480" s="21" t="str">
        <f t="shared" si="36"/>
        <v/>
      </c>
      <c r="S480" s="17" t="str">
        <f>IFERROR(VLOOKUP(B480,'PEMBEKALAN POP'!$B$5:$I$1048576,7,0),"")</f>
        <v/>
      </c>
      <c r="T480" s="22" t="str">
        <f>IFERROR(VLOOKUP(B480,'PEMBEKALAN POP'!$B$5:$I$1048576,8,0),"")</f>
        <v/>
      </c>
      <c r="U480" s="21" t="s">
        <v>3994</v>
      </c>
      <c r="V480" s="17" t="e" cm="1">
        <f t="array" ref="V480">MAX(IF(INDUKSI!$B$5:$B$1048576='Data Training 2022'!B480,INDUKSI!$H$5:$H$1048576))</f>
        <v>#N/A</v>
      </c>
      <c r="W480" s="22" t="str">
        <f>IFERROR(VLOOKUP(B480,INDUKSI!$B$5:$I$1048576,8,0),"")</f>
        <v>LULUS</v>
      </c>
      <c r="X480" s="21" t="s">
        <v>3994</v>
      </c>
      <c r="Y480" s="17" cm="1">
        <f t="array" ref="Y480">MAX(IF(REINDUKSI!$B$5:$B$1048576='Data Training 2022'!B480,REINDUKSI!$H$5:$H$1048576))</f>
        <v>0</v>
      </c>
      <c r="Z480" s="22" t="str">
        <f>IFERROR(VLOOKUP(B480,REINDUKSI!$B$5:$I$1048576,8,0),"")</f>
        <v/>
      </c>
      <c r="AA480" s="22" t="str">
        <f t="shared" si="37"/>
        <v>TARGET</v>
      </c>
      <c r="AB480" s="17" cm="1">
        <f t="array" ref="AB480">MAX(IF(BSA!$B$5:$B$1048576='Data Training 2022'!B480,BSA!$H$5:$H$1048576))</f>
        <v>44738</v>
      </c>
      <c r="AC480" s="22" t="str">
        <f>IFERROR(VLOOKUP(B480,BSA!$B$5:$I$1048576,8,0),"")</f>
        <v>LULUS</v>
      </c>
      <c r="AD480" s="22" t="s">
        <v>3994</v>
      </c>
      <c r="AE480" s="22"/>
      <c r="AF480" s="22"/>
      <c r="AG480" s="22" t="str">
        <f t="shared" si="38"/>
        <v/>
      </c>
      <c r="AH480" s="17" cm="1">
        <f t="array" ref="AH480">MAX(IF(ISOLASI!$B$5:$B$1048576='Data Training 2022'!B480,ISOLASI!$H$5:$H$1048576))</f>
        <v>0</v>
      </c>
      <c r="AI480" s="22" t="str">
        <f>IFERROR(VLOOKUP(B480,ISOLASI!$B$5:$I$1048576,8,0),"")</f>
        <v/>
      </c>
      <c r="AJ480" s="22"/>
      <c r="AK480" s="17" cm="1">
        <f t="array" ref="AK480">MAX(IF('DEKAT AIR'!$B$5:$B$1048576='Data Training 2022'!B480,'DEKAT AIR'!$H$5:$H$1048576))</f>
        <v>0</v>
      </c>
      <c r="AL480" s="22" t="str">
        <f>IFERROR(VLOOKUP(B480,'DEKAT AIR'!$B$5:$I$1048576,8,0),"")</f>
        <v/>
      </c>
      <c r="AM480" s="22"/>
      <c r="AN480" s="17" cm="1">
        <f t="array" ref="AN480">MAX(IF(KETINGGIAN!$B$5:$B$1048576='Data Training 2022'!B480,KETINGGIAN!$H$5:$H$1048576))</f>
        <v>0</v>
      </c>
      <c r="AO480" s="22" t="str">
        <f>IFERROR(VLOOKUP(B480,KETINGGIAN!$B$5:$I$1048576,8,0),"")</f>
        <v/>
      </c>
      <c r="AP480" s="22"/>
      <c r="AQ480" s="22"/>
      <c r="AR480" s="22"/>
      <c r="AS480" s="22"/>
      <c r="AT480" s="17" cm="1">
        <f t="array" ref="AT480">MAX(IF(TOOLSKEEPER!$B$5:$B$1048576='Data Training 2022'!B480,TOOLSKEEPER!$H$5:$H$1048576))</f>
        <v>0</v>
      </c>
      <c r="AU480" s="22" t="str">
        <f>IFERROR(VLOOKUP(B480,TOOLSKEEPER!$B$5:$I$1048576,8,0),"")</f>
        <v/>
      </c>
    </row>
    <row r="481" spans="1:47">
      <c r="A481" s="22">
        <f t="shared" si="47"/>
        <v>476</v>
      </c>
      <c r="B481" s="21" t="str">
        <f t="shared" si="48"/>
        <v>80000649</v>
      </c>
      <c r="C481" s="21">
        <v>80000649</v>
      </c>
      <c r="D481" s="22"/>
      <c r="E481" s="22" t="s">
        <v>2918</v>
      </c>
      <c r="F481" s="22" t="s">
        <v>1255</v>
      </c>
      <c r="G481" s="22" t="s">
        <v>205</v>
      </c>
      <c r="H481" s="22" t="s">
        <v>405</v>
      </c>
      <c r="I481" s="22" t="s">
        <v>4028</v>
      </c>
      <c r="J481" s="22"/>
      <c r="K481" s="21" t="s">
        <v>4002</v>
      </c>
      <c r="L481" s="21" t="s">
        <v>2374</v>
      </c>
      <c r="M481" s="21" t="s">
        <v>4003</v>
      </c>
      <c r="N481" s="21"/>
      <c r="O481" s="17" t="str">
        <f>IFERROR(VLOOKUP(B481,POP!$B$5:$I$1048576,7,0),"")</f>
        <v/>
      </c>
      <c r="P481" s="17" t="str">
        <f>IFERROR(VLOOKUP(B481,POM!$B$5:$I$1048576,7,0),"")</f>
        <v/>
      </c>
      <c r="Q481" s="10" t="str">
        <f>IFERROR(VLOOKUP(B481,POU!$B$5:$I$1048576,7,0),"")</f>
        <v/>
      </c>
      <c r="R481" s="21" t="str">
        <f t="shared" si="36"/>
        <v/>
      </c>
      <c r="S481" s="17" t="str">
        <f>IFERROR(VLOOKUP(B481,'PEMBEKALAN POP'!$B$5:$I$1048576,7,0),"")</f>
        <v/>
      </c>
      <c r="T481" s="22" t="str">
        <f>IFERROR(VLOOKUP(B481,'PEMBEKALAN POP'!$B$5:$I$1048576,8,0),"")</f>
        <v/>
      </c>
      <c r="U481" s="21" t="s">
        <v>3994</v>
      </c>
      <c r="V481" s="17" t="e" cm="1">
        <f t="array" ref="V481">MAX(IF(INDUKSI!$B$5:$B$1048576='Data Training 2022'!B481,INDUKSI!$H$5:$H$1048576))</f>
        <v>#N/A</v>
      </c>
      <c r="W481" s="22" t="str">
        <f>IFERROR(VLOOKUP(B481,INDUKSI!$B$5:$I$1048576,8,0),"")</f>
        <v>LULUS</v>
      </c>
      <c r="X481" s="21" t="s">
        <v>3994</v>
      </c>
      <c r="Y481" s="17" cm="1">
        <f t="array" ref="Y481">MAX(IF(REINDUKSI!$B$5:$B$1048576='Data Training 2022'!B481,REINDUKSI!$H$5:$H$1048576))</f>
        <v>44769</v>
      </c>
      <c r="Z481" s="22" t="str">
        <f>IFERROR(VLOOKUP(B481,REINDUKSI!$B$5:$I$1048576,8,0),"")</f>
        <v>LULUS</v>
      </c>
      <c r="AA481" s="22" t="str">
        <f t="shared" si="37"/>
        <v>TARGET</v>
      </c>
      <c r="AB481" s="17" cm="1">
        <f t="array" ref="AB481">MAX(IF(BSA!$B$5:$B$1048576='Data Training 2022'!B481,BSA!$H$5:$H$1048576))</f>
        <v>44769</v>
      </c>
      <c r="AC481" s="22" t="str">
        <f>IFERROR(VLOOKUP(B481,BSA!$B$5:$I$1048576,8,0),"")</f>
        <v>LULUS</v>
      </c>
      <c r="AD481" s="22" t="s">
        <v>3994</v>
      </c>
      <c r="AE481" s="22"/>
      <c r="AF481" s="22"/>
      <c r="AG481" s="22" t="str">
        <f t="shared" si="38"/>
        <v/>
      </c>
      <c r="AH481" s="17" cm="1">
        <f t="array" ref="AH481">MAX(IF(ISOLASI!$B$5:$B$1048576='Data Training 2022'!B481,ISOLASI!$H$5:$H$1048576))</f>
        <v>0</v>
      </c>
      <c r="AI481" s="22" t="str">
        <f>IFERROR(VLOOKUP(B481,ISOLASI!$B$5:$I$1048576,8,0),"")</f>
        <v/>
      </c>
      <c r="AJ481" s="22"/>
      <c r="AK481" s="17" cm="1">
        <f t="array" ref="AK481">MAX(IF('DEKAT AIR'!$B$5:$B$1048576='Data Training 2022'!B481,'DEKAT AIR'!$H$5:$H$1048576))</f>
        <v>0</v>
      </c>
      <c r="AL481" s="22" t="str">
        <f>IFERROR(VLOOKUP(B481,'DEKAT AIR'!$B$5:$I$1048576,8,0),"")</f>
        <v/>
      </c>
      <c r="AM481" s="22"/>
      <c r="AN481" s="17" cm="1">
        <f t="array" ref="AN481">MAX(IF(KETINGGIAN!$B$5:$B$1048576='Data Training 2022'!B481,KETINGGIAN!$H$5:$H$1048576))</f>
        <v>0</v>
      </c>
      <c r="AO481" s="22" t="str">
        <f>IFERROR(VLOOKUP(B481,KETINGGIAN!$B$5:$I$1048576,8,0),"")</f>
        <v/>
      </c>
      <c r="AP481" s="22"/>
      <c r="AQ481" s="22"/>
      <c r="AR481" s="22"/>
      <c r="AS481" s="22"/>
      <c r="AT481" s="17" cm="1">
        <f t="array" ref="AT481">MAX(IF(TOOLSKEEPER!$B$5:$B$1048576='Data Training 2022'!B481,TOOLSKEEPER!$H$5:$H$1048576))</f>
        <v>0</v>
      </c>
      <c r="AU481" s="22" t="str">
        <f>IFERROR(VLOOKUP(B481,TOOLSKEEPER!$B$5:$I$1048576,8,0),"")</f>
        <v/>
      </c>
    </row>
    <row r="482" spans="1:47">
      <c r="A482" s="22">
        <f t="shared" si="47"/>
        <v>477</v>
      </c>
      <c r="B482" s="21" t="str">
        <f t="shared" si="48"/>
        <v>80002362</v>
      </c>
      <c r="C482" s="21" t="s">
        <v>2425</v>
      </c>
      <c r="D482" s="22"/>
      <c r="E482" s="22" t="s">
        <v>2426</v>
      </c>
      <c r="F482" s="22" t="s">
        <v>1255</v>
      </c>
      <c r="G482" s="22" t="s">
        <v>212</v>
      </c>
      <c r="H482" s="22" t="s">
        <v>405</v>
      </c>
      <c r="I482" s="22" t="s">
        <v>4024</v>
      </c>
      <c r="J482" s="22"/>
      <c r="K482" s="21" t="s">
        <v>4002</v>
      </c>
      <c r="L482" s="21" t="s">
        <v>2374</v>
      </c>
      <c r="M482" s="21" t="s">
        <v>4003</v>
      </c>
      <c r="N482" s="21"/>
      <c r="O482" s="17" t="str">
        <f>IFERROR(VLOOKUP(B482,POP!$B$5:$I$1048576,7,0),"")</f>
        <v/>
      </c>
      <c r="P482" s="17" t="str">
        <f>IFERROR(VLOOKUP(B482,POM!$B$5:$I$1048576,7,0),"")</f>
        <v/>
      </c>
      <c r="Q482" s="10" t="str">
        <f>IFERROR(VLOOKUP(B482,POU!$B$5:$I$1048576,7,0),"")</f>
        <v/>
      </c>
      <c r="R482" s="21" t="str">
        <f t="shared" si="36"/>
        <v/>
      </c>
      <c r="S482" s="17" t="str">
        <f>IFERROR(VLOOKUP(B482,'PEMBEKALAN POP'!$B$5:$I$1048576,7,0),"")</f>
        <v/>
      </c>
      <c r="T482" s="22" t="str">
        <f>IFERROR(VLOOKUP(B482,'PEMBEKALAN POP'!$B$5:$I$1048576,8,0),"")</f>
        <v/>
      </c>
      <c r="U482" s="21" t="s">
        <v>3994</v>
      </c>
      <c r="V482" s="17" t="e" cm="1">
        <f t="array" ref="V482">MAX(IF(INDUKSI!$B$5:$B$1048576='Data Training 2022'!B482,INDUKSI!$H$5:$H$1048576))</f>
        <v>#N/A</v>
      </c>
      <c r="W482" s="22" t="str">
        <f>IFERROR(VLOOKUP(B482,INDUKSI!$B$5:$I$1048576,8,0),"")</f>
        <v>LULUS</v>
      </c>
      <c r="X482" s="21" t="s">
        <v>3994</v>
      </c>
      <c r="Y482" s="17" cm="1">
        <f t="array" ref="Y482">MAX(IF(REINDUKSI!$B$5:$B$1048576='Data Training 2022'!B482,REINDUKSI!$H$5:$H$1048576))</f>
        <v>44644</v>
      </c>
      <c r="Z482" s="22" t="str">
        <f>IFERROR(VLOOKUP(B482,REINDUKSI!$B$5:$I$1048576,8,0),"")</f>
        <v>LULUS</v>
      </c>
      <c r="AA482" s="22" t="str">
        <f t="shared" si="37"/>
        <v>TARGET</v>
      </c>
      <c r="AB482" s="17" cm="1">
        <f t="array" ref="AB482">MAX(IF(BSA!$B$5:$B$1048576='Data Training 2022'!B482,BSA!$H$5:$H$1048576))</f>
        <v>0</v>
      </c>
      <c r="AC482" s="22" t="str">
        <f>IFERROR(VLOOKUP(B482,BSA!$B$5:$I$1048576,8,0),"")</f>
        <v/>
      </c>
      <c r="AD482" s="22" t="s">
        <v>3994</v>
      </c>
      <c r="AE482" s="22"/>
      <c r="AF482" s="22"/>
      <c r="AG482" s="22" t="str">
        <f t="shared" si="38"/>
        <v/>
      </c>
      <c r="AH482" s="17" cm="1">
        <f t="array" ref="AH482">MAX(IF(ISOLASI!$B$5:$B$1048576='Data Training 2022'!B482,ISOLASI!$H$5:$H$1048576))</f>
        <v>0</v>
      </c>
      <c r="AI482" s="22" t="str">
        <f>IFERROR(VLOOKUP(B482,ISOLASI!$B$5:$I$1048576,8,0),"")</f>
        <v/>
      </c>
      <c r="AJ482" s="22"/>
      <c r="AK482" s="17" cm="1">
        <f t="array" ref="AK482">MAX(IF('DEKAT AIR'!$B$5:$B$1048576='Data Training 2022'!B482,'DEKAT AIR'!$H$5:$H$1048576))</f>
        <v>0</v>
      </c>
      <c r="AL482" s="22" t="str">
        <f>IFERROR(VLOOKUP(B482,'DEKAT AIR'!$B$5:$I$1048576,8,0),"")</f>
        <v/>
      </c>
      <c r="AM482" s="22"/>
      <c r="AN482" s="17" cm="1">
        <f t="array" ref="AN482">MAX(IF(KETINGGIAN!$B$5:$B$1048576='Data Training 2022'!B482,KETINGGIAN!$H$5:$H$1048576))</f>
        <v>0</v>
      </c>
      <c r="AO482" s="22" t="str">
        <f>IFERROR(VLOOKUP(B482,KETINGGIAN!$B$5:$I$1048576,8,0),"")</f>
        <v/>
      </c>
      <c r="AP482" s="22"/>
      <c r="AQ482" s="22"/>
      <c r="AR482" s="22"/>
      <c r="AS482" s="22"/>
      <c r="AT482" s="17" cm="1">
        <f t="array" ref="AT482">MAX(IF(TOOLSKEEPER!$B$5:$B$1048576='Data Training 2022'!B482,TOOLSKEEPER!$H$5:$H$1048576))</f>
        <v>0</v>
      </c>
      <c r="AU482" s="22" t="str">
        <f>IFERROR(VLOOKUP(B482,TOOLSKEEPER!$B$5:$I$1048576,8,0),"")</f>
        <v/>
      </c>
    </row>
    <row r="483" spans="1:47">
      <c r="A483" s="22">
        <f t="shared" si="47"/>
        <v>478</v>
      </c>
      <c r="B483" s="21" t="str">
        <f t="shared" si="48"/>
        <v>80002506</v>
      </c>
      <c r="C483" s="21">
        <v>80002506</v>
      </c>
      <c r="D483" s="22"/>
      <c r="E483" s="22" t="s">
        <v>3405</v>
      </c>
      <c r="F483" s="22" t="s">
        <v>1255</v>
      </c>
      <c r="G483" s="22" t="s">
        <v>205</v>
      </c>
      <c r="H483" s="22" t="s">
        <v>405</v>
      </c>
      <c r="I483" s="22" t="s">
        <v>4028</v>
      </c>
      <c r="J483" s="22"/>
      <c r="K483" s="21" t="s">
        <v>4002</v>
      </c>
      <c r="L483" s="21" t="s">
        <v>2374</v>
      </c>
      <c r="M483" s="21" t="s">
        <v>4003</v>
      </c>
      <c r="N483" s="21"/>
      <c r="O483" s="17" t="str">
        <f>IFERROR(VLOOKUP(B483,POP!$B$5:$I$1048576,7,0),"")</f>
        <v/>
      </c>
      <c r="P483" s="17" t="str">
        <f>IFERROR(VLOOKUP(B483,POM!$B$5:$I$1048576,7,0),"")</f>
        <v/>
      </c>
      <c r="Q483" s="10" t="str">
        <f>IFERROR(VLOOKUP(B483,POU!$B$5:$I$1048576,7,0),"")</f>
        <v/>
      </c>
      <c r="R483" s="21" t="str">
        <f t="shared" si="36"/>
        <v/>
      </c>
      <c r="S483" s="17" t="str">
        <f>IFERROR(VLOOKUP(B483,'PEMBEKALAN POP'!$B$5:$I$1048576,7,0),"")</f>
        <v/>
      </c>
      <c r="T483" s="22" t="str">
        <f>IFERROR(VLOOKUP(B483,'PEMBEKALAN POP'!$B$5:$I$1048576,8,0),"")</f>
        <v/>
      </c>
      <c r="U483" s="21" t="s">
        <v>3994</v>
      </c>
      <c r="V483" s="17" t="e" cm="1">
        <f t="array" ref="V483">MAX(IF(INDUKSI!$B$5:$B$1048576='Data Training 2022'!B483,INDUKSI!$H$5:$H$1048576))</f>
        <v>#N/A</v>
      </c>
      <c r="W483" s="22" t="str">
        <f>IFERROR(VLOOKUP(B483,INDUKSI!$B$5:$I$1048576,8,0),"")</f>
        <v>LULUS</v>
      </c>
      <c r="X483" s="21" t="s">
        <v>3994</v>
      </c>
      <c r="Y483" s="17" cm="1">
        <f t="array" ref="Y483">MAX(IF(REINDUKSI!$B$5:$B$1048576='Data Training 2022'!B483,REINDUKSI!$H$5:$H$1048576))</f>
        <v>0</v>
      </c>
      <c r="Z483" s="22" t="str">
        <f>IFERROR(VLOOKUP(B483,REINDUKSI!$B$5:$I$1048576,8,0),"")</f>
        <v/>
      </c>
      <c r="AA483" s="22" t="str">
        <f t="shared" si="37"/>
        <v>TARGET</v>
      </c>
      <c r="AB483" s="17" cm="1">
        <f t="array" ref="AB483">MAX(IF(BSA!$B$5:$B$1048576='Data Training 2022'!B483,BSA!$H$5:$H$1048576))</f>
        <v>44738</v>
      </c>
      <c r="AC483" s="22" t="str">
        <f>IFERROR(VLOOKUP(B483,BSA!$B$5:$I$1048576,8,0),"")</f>
        <v>LULUS</v>
      </c>
      <c r="AD483" s="22" t="s">
        <v>3994</v>
      </c>
      <c r="AE483" s="22"/>
      <c r="AF483" s="22"/>
      <c r="AG483" s="22" t="str">
        <f t="shared" si="38"/>
        <v/>
      </c>
      <c r="AH483" s="17" cm="1">
        <f t="array" ref="AH483">MAX(IF(ISOLASI!$B$5:$B$1048576='Data Training 2022'!B483,ISOLASI!$H$5:$H$1048576))</f>
        <v>0</v>
      </c>
      <c r="AI483" s="22" t="str">
        <f>IFERROR(VLOOKUP(B483,ISOLASI!$B$5:$I$1048576,8,0),"")</f>
        <v/>
      </c>
      <c r="AJ483" s="22"/>
      <c r="AK483" s="17" cm="1">
        <f t="array" ref="AK483">MAX(IF('DEKAT AIR'!$B$5:$B$1048576='Data Training 2022'!B483,'DEKAT AIR'!$H$5:$H$1048576))</f>
        <v>0</v>
      </c>
      <c r="AL483" s="22" t="str">
        <f>IFERROR(VLOOKUP(B483,'DEKAT AIR'!$B$5:$I$1048576,8,0),"")</f>
        <v/>
      </c>
      <c r="AM483" s="22"/>
      <c r="AN483" s="17" cm="1">
        <f t="array" ref="AN483">MAX(IF(KETINGGIAN!$B$5:$B$1048576='Data Training 2022'!B483,KETINGGIAN!$H$5:$H$1048576))</f>
        <v>0</v>
      </c>
      <c r="AO483" s="22" t="str">
        <f>IFERROR(VLOOKUP(B483,KETINGGIAN!$B$5:$I$1048576,8,0),"")</f>
        <v/>
      </c>
      <c r="AP483" s="22"/>
      <c r="AQ483" s="22"/>
      <c r="AR483" s="22"/>
      <c r="AS483" s="22"/>
      <c r="AT483" s="17" cm="1">
        <f t="array" ref="AT483">MAX(IF(TOOLSKEEPER!$B$5:$B$1048576='Data Training 2022'!B483,TOOLSKEEPER!$H$5:$H$1048576))</f>
        <v>0</v>
      </c>
      <c r="AU483" s="22" t="str">
        <f>IFERROR(VLOOKUP(B483,TOOLSKEEPER!$B$5:$I$1048576,8,0),"")</f>
        <v/>
      </c>
    </row>
    <row r="484" spans="1:47">
      <c r="A484" s="22">
        <f t="shared" si="47"/>
        <v>479</v>
      </c>
      <c r="B484" s="21" t="str">
        <f t="shared" si="48"/>
        <v>80003806</v>
      </c>
      <c r="C484" s="21">
        <v>80003806</v>
      </c>
      <c r="D484" s="22"/>
      <c r="E484" s="22" t="s">
        <v>4176</v>
      </c>
      <c r="F484" s="22" t="s">
        <v>1255</v>
      </c>
      <c r="G484" s="22" t="s">
        <v>4177</v>
      </c>
      <c r="H484" s="22" t="s">
        <v>405</v>
      </c>
      <c r="I484" s="22" t="s">
        <v>4028</v>
      </c>
      <c r="J484" s="22"/>
      <c r="K484" s="21" t="s">
        <v>4002</v>
      </c>
      <c r="L484" s="21" t="s">
        <v>2374</v>
      </c>
      <c r="M484" s="21" t="s">
        <v>4003</v>
      </c>
      <c r="N484" s="21"/>
      <c r="O484" s="17" t="str">
        <f>IFERROR(VLOOKUP(B484,POP!$B$5:$I$1048576,7,0),"")</f>
        <v/>
      </c>
      <c r="P484" s="17" t="str">
        <f>IFERROR(VLOOKUP(B484,POM!$B$5:$I$1048576,7,0),"")</f>
        <v/>
      </c>
      <c r="Q484" s="10" t="str">
        <f>IFERROR(VLOOKUP(B484,POU!$B$5:$I$1048576,7,0),"")</f>
        <v/>
      </c>
      <c r="R484" s="21" t="str">
        <f t="shared" si="36"/>
        <v/>
      </c>
      <c r="S484" s="17" t="str">
        <f>IFERROR(VLOOKUP(B484,'PEMBEKALAN POP'!$B$5:$I$1048576,7,0),"")</f>
        <v/>
      </c>
      <c r="T484" s="22" t="str">
        <f>IFERROR(VLOOKUP(B484,'PEMBEKALAN POP'!$B$5:$I$1048576,8,0),"")</f>
        <v/>
      </c>
      <c r="U484" s="21" t="s">
        <v>3994</v>
      </c>
      <c r="V484" s="17" t="e" cm="1">
        <f t="array" ref="V484">MAX(IF(INDUKSI!$B$5:$B$1048576='Data Training 2022'!B484,INDUKSI!$H$5:$H$1048576))</f>
        <v>#N/A</v>
      </c>
      <c r="W484" s="22" t="str">
        <f>IFERROR(VLOOKUP(B484,INDUKSI!$B$5:$I$1048576,8,0),"")</f>
        <v>LULUS</v>
      </c>
      <c r="X484" s="21" t="s">
        <v>3994</v>
      </c>
      <c r="Y484" s="17" cm="1">
        <f t="array" ref="Y484">MAX(IF(REINDUKSI!$B$5:$B$1048576='Data Training 2022'!B484,REINDUKSI!$H$5:$H$1048576))</f>
        <v>44774</v>
      </c>
      <c r="Z484" s="22" t="str">
        <f>IFERROR(VLOOKUP(B484,REINDUKSI!$B$5:$I$1048576,8,0),"")</f>
        <v>LULUS</v>
      </c>
      <c r="AA484" s="22" t="str">
        <f t="shared" si="37"/>
        <v>TARGET</v>
      </c>
      <c r="AB484" s="17" cm="1">
        <f t="array" ref="AB484">MAX(IF(BSA!$B$5:$B$1048576='Data Training 2022'!B484,BSA!$H$5:$H$1048576))</f>
        <v>0</v>
      </c>
      <c r="AC484" s="22" t="str">
        <f>IFERROR(VLOOKUP(B484,BSA!$B$5:$I$1048576,8,0),"")</f>
        <v/>
      </c>
      <c r="AD484" s="22" t="s">
        <v>3994</v>
      </c>
      <c r="AE484" s="22"/>
      <c r="AF484" s="22"/>
      <c r="AG484" s="22" t="str">
        <f t="shared" si="38"/>
        <v/>
      </c>
      <c r="AH484" s="17" cm="1">
        <f t="array" ref="AH484">MAX(IF(ISOLASI!$B$5:$B$1048576='Data Training 2022'!B484,ISOLASI!$H$5:$H$1048576))</f>
        <v>0</v>
      </c>
      <c r="AI484" s="22" t="str">
        <f>IFERROR(VLOOKUP(B484,ISOLASI!$B$5:$I$1048576,8,0),"")</f>
        <v/>
      </c>
      <c r="AJ484" s="22"/>
      <c r="AK484" s="17" cm="1">
        <f t="array" ref="AK484">MAX(IF('DEKAT AIR'!$B$5:$B$1048576='Data Training 2022'!B484,'DEKAT AIR'!$H$5:$H$1048576))</f>
        <v>0</v>
      </c>
      <c r="AL484" s="22" t="str">
        <f>IFERROR(VLOOKUP(B484,'DEKAT AIR'!$B$5:$I$1048576,8,0),"")</f>
        <v/>
      </c>
      <c r="AM484" s="22"/>
      <c r="AN484" s="17" cm="1">
        <f t="array" ref="AN484">MAX(IF(KETINGGIAN!$B$5:$B$1048576='Data Training 2022'!B484,KETINGGIAN!$H$5:$H$1048576))</f>
        <v>0</v>
      </c>
      <c r="AO484" s="22" t="str">
        <f>IFERROR(VLOOKUP(B484,KETINGGIAN!$B$5:$I$1048576,8,0),"")</f>
        <v/>
      </c>
      <c r="AP484" s="22"/>
      <c r="AQ484" s="22"/>
      <c r="AR484" s="22"/>
      <c r="AS484" s="22"/>
      <c r="AT484" s="17" cm="1">
        <f t="array" ref="AT484">MAX(IF(TOOLSKEEPER!$B$5:$B$1048576='Data Training 2022'!B484,TOOLSKEEPER!$H$5:$H$1048576))</f>
        <v>0</v>
      </c>
      <c r="AU484" s="22" t="str">
        <f>IFERROR(VLOOKUP(B484,TOOLSKEEPER!$B$5:$I$1048576,8,0),"")</f>
        <v/>
      </c>
    </row>
    <row r="485" spans="1:47">
      <c r="A485" s="22">
        <f t="shared" si="47"/>
        <v>480</v>
      </c>
      <c r="B485" s="21" t="str">
        <f t="shared" si="48"/>
        <v>80002509</v>
      </c>
      <c r="C485" s="21">
        <v>80002509</v>
      </c>
      <c r="D485" s="22"/>
      <c r="E485" s="22" t="s">
        <v>1559</v>
      </c>
      <c r="F485" s="22" t="s">
        <v>1255</v>
      </c>
      <c r="G485" s="22" t="s">
        <v>205</v>
      </c>
      <c r="H485" s="22" t="s">
        <v>405</v>
      </c>
      <c r="I485" s="22" t="s">
        <v>4028</v>
      </c>
      <c r="J485" s="22"/>
      <c r="K485" s="21" t="s">
        <v>4002</v>
      </c>
      <c r="L485" s="21" t="s">
        <v>2374</v>
      </c>
      <c r="M485" s="21" t="s">
        <v>4003</v>
      </c>
      <c r="N485" s="21"/>
      <c r="O485" s="17" t="str">
        <f>IFERROR(VLOOKUP(B485,POP!$B$5:$I$1048576,7,0),"")</f>
        <v/>
      </c>
      <c r="P485" s="17" t="str">
        <f>IFERROR(VLOOKUP(B485,POM!$B$5:$I$1048576,7,0),"")</f>
        <v/>
      </c>
      <c r="Q485" s="10" t="str">
        <f>IFERROR(VLOOKUP(B485,POU!$B$5:$I$1048576,7,0),"")</f>
        <v/>
      </c>
      <c r="R485" s="21" t="str">
        <f t="shared" si="36"/>
        <v/>
      </c>
      <c r="S485" s="17" t="str">
        <f>IFERROR(VLOOKUP(B485,'PEMBEKALAN POP'!$B$5:$I$1048576,7,0),"")</f>
        <v/>
      </c>
      <c r="T485" s="22" t="str">
        <f>IFERROR(VLOOKUP(B485,'PEMBEKALAN POP'!$B$5:$I$1048576,8,0),"")</f>
        <v/>
      </c>
      <c r="U485" s="21" t="s">
        <v>3994</v>
      </c>
      <c r="V485" s="17" t="e" cm="1">
        <f t="array" ref="V485">MAX(IF(INDUKSI!$B$5:$B$1048576='Data Training 2022'!B485,INDUKSI!$H$5:$H$1048576))</f>
        <v>#N/A</v>
      </c>
      <c r="W485" s="22" t="str">
        <f>IFERROR(VLOOKUP(B485,INDUKSI!$B$5:$I$1048576,8,0),"")</f>
        <v>LULUS</v>
      </c>
      <c r="X485" s="21" t="s">
        <v>3994</v>
      </c>
      <c r="Y485" s="17" cm="1">
        <f t="array" ref="Y485">MAX(IF(REINDUKSI!$B$5:$B$1048576='Data Training 2022'!B485,REINDUKSI!$H$5:$H$1048576))</f>
        <v>0</v>
      </c>
      <c r="Z485" s="22" t="str">
        <f>IFERROR(VLOOKUP(B485,REINDUKSI!$B$5:$I$1048576,8,0),"")</f>
        <v/>
      </c>
      <c r="AA485" s="22" t="str">
        <f t="shared" si="37"/>
        <v>TARGET</v>
      </c>
      <c r="AB485" s="17" cm="1">
        <f t="array" ref="AB485">MAX(IF(BSA!$B$5:$B$1048576='Data Training 2022'!B485,BSA!$H$5:$H$1048576))</f>
        <v>0</v>
      </c>
      <c r="AC485" s="22" t="str">
        <f>IFERROR(VLOOKUP(B485,BSA!$B$5:$I$1048576,8,0),"")</f>
        <v/>
      </c>
      <c r="AD485" s="22" t="s">
        <v>3994</v>
      </c>
      <c r="AE485" s="22"/>
      <c r="AF485" s="22"/>
      <c r="AG485" s="22" t="str">
        <f t="shared" si="38"/>
        <v/>
      </c>
      <c r="AH485" s="17" cm="1">
        <f t="array" ref="AH485">MAX(IF(ISOLASI!$B$5:$B$1048576='Data Training 2022'!B485,ISOLASI!$H$5:$H$1048576))</f>
        <v>0</v>
      </c>
      <c r="AI485" s="22" t="str">
        <f>IFERROR(VLOOKUP(B485,ISOLASI!$B$5:$I$1048576,8,0),"")</f>
        <v/>
      </c>
      <c r="AJ485" s="22"/>
      <c r="AK485" s="17" cm="1">
        <f t="array" ref="AK485">MAX(IF('DEKAT AIR'!$B$5:$B$1048576='Data Training 2022'!B485,'DEKAT AIR'!$H$5:$H$1048576))</f>
        <v>0</v>
      </c>
      <c r="AL485" s="22" t="str">
        <f>IFERROR(VLOOKUP(B485,'DEKAT AIR'!$B$5:$I$1048576,8,0),"")</f>
        <v/>
      </c>
      <c r="AM485" s="22"/>
      <c r="AN485" s="17" cm="1">
        <f t="array" ref="AN485">MAX(IF(KETINGGIAN!$B$5:$B$1048576='Data Training 2022'!B485,KETINGGIAN!$H$5:$H$1048576))</f>
        <v>0</v>
      </c>
      <c r="AO485" s="22" t="str">
        <f>IFERROR(VLOOKUP(B485,KETINGGIAN!$B$5:$I$1048576,8,0),"")</f>
        <v/>
      </c>
      <c r="AP485" s="22"/>
      <c r="AQ485" s="22"/>
      <c r="AR485" s="22"/>
      <c r="AS485" s="22"/>
      <c r="AT485" s="17" cm="1">
        <f t="array" ref="AT485">MAX(IF(TOOLSKEEPER!$B$5:$B$1048576='Data Training 2022'!B485,TOOLSKEEPER!$H$5:$H$1048576))</f>
        <v>0</v>
      </c>
      <c r="AU485" s="22" t="str">
        <f>IFERROR(VLOOKUP(B485,TOOLSKEEPER!$B$5:$I$1048576,8,0),"")</f>
        <v/>
      </c>
    </row>
    <row r="486" spans="1:47">
      <c r="A486" s="22">
        <f t="shared" si="47"/>
        <v>481</v>
      </c>
      <c r="B486" s="21" t="str">
        <f t="shared" si="48"/>
        <v>80000882</v>
      </c>
      <c r="C486" s="21" t="s">
        <v>3308</v>
      </c>
      <c r="D486" s="22"/>
      <c r="E486" s="22" t="s">
        <v>3309</v>
      </c>
      <c r="F486" s="22" t="s">
        <v>1255</v>
      </c>
      <c r="G486" s="22" t="s">
        <v>4175</v>
      </c>
      <c r="H486" s="22" t="s">
        <v>405</v>
      </c>
      <c r="I486" s="22" t="s">
        <v>4024</v>
      </c>
      <c r="J486" s="22"/>
      <c r="K486" s="21" t="s">
        <v>4002</v>
      </c>
      <c r="L486" s="21" t="s">
        <v>2374</v>
      </c>
      <c r="M486" s="21" t="s">
        <v>4003</v>
      </c>
      <c r="N486" s="21"/>
      <c r="O486" s="17" t="str">
        <f>IFERROR(VLOOKUP(B486,POP!$B$5:$I$1048576,7,0),"")</f>
        <v/>
      </c>
      <c r="P486" s="17" t="str">
        <f>IFERROR(VLOOKUP(B486,POM!$B$5:$I$1048576,7,0),"")</f>
        <v/>
      </c>
      <c r="Q486" s="10" t="str">
        <f>IFERROR(VLOOKUP(B486,POU!$B$5:$I$1048576,7,0),"")</f>
        <v/>
      </c>
      <c r="R486" s="21" t="str">
        <f t="shared" si="36"/>
        <v/>
      </c>
      <c r="S486" s="17">
        <f>IFERROR(VLOOKUP(B486,'PEMBEKALAN POP'!$B$5:$I$1048576,7,0),"")</f>
        <v>44792</v>
      </c>
      <c r="T486" s="22" t="str">
        <f>IFERROR(VLOOKUP(B486,'PEMBEKALAN POP'!$B$5:$I$1048576,8,0),"")</f>
        <v>LULUS</v>
      </c>
      <c r="U486" s="21" t="s">
        <v>3994</v>
      </c>
      <c r="V486" s="17" t="e" cm="1">
        <f t="array" ref="V486">MAX(IF(INDUKSI!$B$5:$B$1048576='Data Training 2022'!B486,INDUKSI!$H$5:$H$1048576))</f>
        <v>#N/A</v>
      </c>
      <c r="W486" s="22" t="str">
        <f>IFERROR(VLOOKUP(B486,INDUKSI!$B$5:$I$1048576,8,0),"")</f>
        <v>LULUS</v>
      </c>
      <c r="X486" s="21" t="s">
        <v>3994</v>
      </c>
      <c r="Y486" s="17" cm="1">
        <f t="array" ref="Y486">MAX(IF(REINDUKSI!$B$5:$B$1048576='Data Training 2022'!B486,REINDUKSI!$H$5:$H$1048576))</f>
        <v>44738</v>
      </c>
      <c r="Z486" s="22" t="str">
        <f>IFERROR(VLOOKUP(B486,REINDUKSI!$B$5:$I$1048576,8,0),"")</f>
        <v>LULUS</v>
      </c>
      <c r="AA486" s="22" t="str">
        <f t="shared" si="37"/>
        <v>TARGET</v>
      </c>
      <c r="AB486" s="17" cm="1">
        <f t="array" ref="AB486">MAX(IF(BSA!$B$5:$B$1048576='Data Training 2022'!B486,BSA!$H$5:$H$1048576))</f>
        <v>0</v>
      </c>
      <c r="AC486" s="22" t="str">
        <f>IFERROR(VLOOKUP(B486,BSA!$B$5:$I$1048576,8,0),"")</f>
        <v/>
      </c>
      <c r="AD486" s="22" t="s">
        <v>3994</v>
      </c>
      <c r="AE486" s="22"/>
      <c r="AF486" s="22"/>
      <c r="AG486" s="22" t="str">
        <f t="shared" si="38"/>
        <v/>
      </c>
      <c r="AH486" s="17" cm="1">
        <f t="array" ref="AH486">MAX(IF(ISOLASI!$B$5:$B$1048576='Data Training 2022'!B486,ISOLASI!$H$5:$H$1048576))</f>
        <v>0</v>
      </c>
      <c r="AI486" s="22" t="str">
        <f>IFERROR(VLOOKUP(B486,ISOLASI!$B$5:$I$1048576,8,0),"")</f>
        <v/>
      </c>
      <c r="AJ486" s="22"/>
      <c r="AK486" s="17" cm="1">
        <f t="array" ref="AK486">MAX(IF('DEKAT AIR'!$B$5:$B$1048576='Data Training 2022'!B486,'DEKAT AIR'!$H$5:$H$1048576))</f>
        <v>0</v>
      </c>
      <c r="AL486" s="22" t="str">
        <f>IFERROR(VLOOKUP(B486,'DEKAT AIR'!$B$5:$I$1048576,8,0),"")</f>
        <v/>
      </c>
      <c r="AM486" s="22"/>
      <c r="AN486" s="17" cm="1">
        <f t="array" ref="AN486">MAX(IF(KETINGGIAN!$B$5:$B$1048576='Data Training 2022'!B486,KETINGGIAN!$H$5:$H$1048576))</f>
        <v>0</v>
      </c>
      <c r="AO486" s="22" t="str">
        <f>IFERROR(VLOOKUP(B486,KETINGGIAN!$B$5:$I$1048576,8,0),"")</f>
        <v/>
      </c>
      <c r="AP486" s="22"/>
      <c r="AQ486" s="22"/>
      <c r="AR486" s="22"/>
      <c r="AS486" s="22"/>
      <c r="AT486" s="17" cm="1">
        <f t="array" ref="AT486">MAX(IF(TOOLSKEEPER!$B$5:$B$1048576='Data Training 2022'!B486,TOOLSKEEPER!$H$5:$H$1048576))</f>
        <v>0</v>
      </c>
      <c r="AU486" s="22" t="str">
        <f>IFERROR(VLOOKUP(B486,TOOLSKEEPER!$B$5:$I$1048576,8,0),"")</f>
        <v/>
      </c>
    </row>
    <row r="487" spans="1:47">
      <c r="A487" s="22">
        <f t="shared" si="47"/>
        <v>482</v>
      </c>
      <c r="B487" s="21" t="str">
        <f t="shared" si="48"/>
        <v>80002612</v>
      </c>
      <c r="C487" s="21">
        <v>80002612</v>
      </c>
      <c r="D487" s="22"/>
      <c r="E487" s="22" t="s">
        <v>4178</v>
      </c>
      <c r="F487" s="22" t="s">
        <v>1255</v>
      </c>
      <c r="G487" s="22" t="s">
        <v>205</v>
      </c>
      <c r="H487" s="22" t="s">
        <v>405</v>
      </c>
      <c r="I487" s="22" t="s">
        <v>4028</v>
      </c>
      <c r="J487" s="22"/>
      <c r="K487" s="21" t="s">
        <v>4002</v>
      </c>
      <c r="L487" s="21" t="s">
        <v>2374</v>
      </c>
      <c r="M487" s="21" t="s">
        <v>4003</v>
      </c>
      <c r="N487" s="21"/>
      <c r="O487" s="17" t="str">
        <f>IFERROR(VLOOKUP(B487,POP!$B$5:$I$1048576,7,0),"")</f>
        <v/>
      </c>
      <c r="P487" s="17" t="str">
        <f>IFERROR(VLOOKUP(B487,POM!$B$5:$I$1048576,7,0),"")</f>
        <v/>
      </c>
      <c r="Q487" s="10" t="str">
        <f>IFERROR(VLOOKUP(B487,POU!$B$5:$I$1048576,7,0),"")</f>
        <v/>
      </c>
      <c r="R487" s="21" t="str">
        <f t="shared" si="36"/>
        <v/>
      </c>
      <c r="S487" s="17" t="str">
        <f>IFERROR(VLOOKUP(B487,'PEMBEKALAN POP'!$B$5:$I$1048576,7,0),"")</f>
        <v/>
      </c>
      <c r="T487" s="22" t="str">
        <f>IFERROR(VLOOKUP(B487,'PEMBEKALAN POP'!$B$5:$I$1048576,8,0),"")</f>
        <v/>
      </c>
      <c r="U487" s="21" t="s">
        <v>3994</v>
      </c>
      <c r="V487" s="17" t="e" cm="1">
        <f t="array" ref="V487">MAX(IF(INDUKSI!$B$5:$B$1048576='Data Training 2022'!B487,INDUKSI!$H$5:$H$1048576))</f>
        <v>#N/A</v>
      </c>
      <c r="W487" s="22" t="str">
        <f>IFERROR(VLOOKUP(B487,INDUKSI!$B$5:$I$1048576,8,0),"")</f>
        <v>LULUS</v>
      </c>
      <c r="X487" s="21" t="s">
        <v>3994</v>
      </c>
      <c r="Y487" s="17" cm="1">
        <f t="array" ref="Y487">MAX(IF(REINDUKSI!$B$5:$B$1048576='Data Training 2022'!B487,REINDUKSI!$H$5:$H$1048576))</f>
        <v>44645</v>
      </c>
      <c r="Z487" s="22" t="str">
        <f>IFERROR(VLOOKUP(B487,REINDUKSI!$B$5:$I$1048576,8,0),"")</f>
        <v>LULUS</v>
      </c>
      <c r="AA487" s="22" t="str">
        <f t="shared" si="37"/>
        <v>TARGET</v>
      </c>
      <c r="AB487" s="17" cm="1">
        <f t="array" ref="AB487">MAX(IF(BSA!$B$5:$B$1048576='Data Training 2022'!B487,BSA!$H$5:$H$1048576))</f>
        <v>44745</v>
      </c>
      <c r="AC487" s="22" t="str">
        <f>IFERROR(VLOOKUP(B487,BSA!$B$5:$I$1048576,8,0),"")</f>
        <v>LULUS</v>
      </c>
      <c r="AD487" s="22" t="s">
        <v>3994</v>
      </c>
      <c r="AE487" s="22"/>
      <c r="AF487" s="22"/>
      <c r="AG487" s="22" t="str">
        <f t="shared" si="38"/>
        <v/>
      </c>
      <c r="AH487" s="17" cm="1">
        <f t="array" ref="AH487">MAX(IF(ISOLASI!$B$5:$B$1048576='Data Training 2022'!B487,ISOLASI!$H$5:$H$1048576))</f>
        <v>0</v>
      </c>
      <c r="AI487" s="22" t="str">
        <f>IFERROR(VLOOKUP(B487,ISOLASI!$B$5:$I$1048576,8,0),"")</f>
        <v/>
      </c>
      <c r="AJ487" s="22"/>
      <c r="AK487" s="17" cm="1">
        <f t="array" ref="AK487">MAX(IF('DEKAT AIR'!$B$5:$B$1048576='Data Training 2022'!B487,'DEKAT AIR'!$H$5:$H$1048576))</f>
        <v>0</v>
      </c>
      <c r="AL487" s="22" t="str">
        <f>IFERROR(VLOOKUP(B487,'DEKAT AIR'!$B$5:$I$1048576,8,0),"")</f>
        <v/>
      </c>
      <c r="AM487" s="22"/>
      <c r="AN487" s="17" cm="1">
        <f t="array" ref="AN487">MAX(IF(KETINGGIAN!$B$5:$B$1048576='Data Training 2022'!B487,KETINGGIAN!$H$5:$H$1048576))</f>
        <v>0</v>
      </c>
      <c r="AO487" s="22" t="str">
        <f>IFERROR(VLOOKUP(B487,KETINGGIAN!$B$5:$I$1048576,8,0),"")</f>
        <v/>
      </c>
      <c r="AP487" s="22"/>
      <c r="AQ487" s="22"/>
      <c r="AR487" s="22"/>
      <c r="AS487" s="22"/>
      <c r="AT487" s="17" cm="1">
        <f t="array" ref="AT487">MAX(IF(TOOLSKEEPER!$B$5:$B$1048576='Data Training 2022'!B487,TOOLSKEEPER!$H$5:$H$1048576))</f>
        <v>0</v>
      </c>
      <c r="AU487" s="22" t="str">
        <f>IFERROR(VLOOKUP(B487,TOOLSKEEPER!$B$5:$I$1048576,8,0),"")</f>
        <v/>
      </c>
    </row>
    <row r="488" spans="1:47">
      <c r="A488" s="22">
        <f t="shared" si="47"/>
        <v>483</v>
      </c>
      <c r="B488" s="21" t="str">
        <f t="shared" si="48"/>
        <v>80000510</v>
      </c>
      <c r="C488" s="21" t="s">
        <v>4179</v>
      </c>
      <c r="D488" s="22"/>
      <c r="E488" s="22" t="s">
        <v>2924</v>
      </c>
      <c r="F488" s="22" t="s">
        <v>1255</v>
      </c>
      <c r="G488" s="22" t="s">
        <v>4175</v>
      </c>
      <c r="H488" s="22" t="s">
        <v>405</v>
      </c>
      <c r="I488" s="22" t="s">
        <v>4028</v>
      </c>
      <c r="J488" s="22"/>
      <c r="K488" s="21" t="s">
        <v>4002</v>
      </c>
      <c r="L488" s="21" t="s">
        <v>2374</v>
      </c>
      <c r="M488" s="21" t="s">
        <v>4003</v>
      </c>
      <c r="N488" s="21"/>
      <c r="O488" s="17" t="str">
        <f>IFERROR(VLOOKUP(B488,POP!$B$5:$I$1048576,7,0),"")</f>
        <v/>
      </c>
      <c r="P488" s="17" t="str">
        <f>IFERROR(VLOOKUP(B488,POM!$B$5:$I$1048576,7,0),"")</f>
        <v/>
      </c>
      <c r="Q488" s="10" t="str">
        <f>IFERROR(VLOOKUP(B488,POU!$B$5:$I$1048576,7,0),"")</f>
        <v/>
      </c>
      <c r="R488" s="21" t="str">
        <f t="shared" si="36"/>
        <v/>
      </c>
      <c r="S488" s="17" t="str">
        <f>IFERROR(VLOOKUP(B488,'PEMBEKALAN POP'!$B$5:$I$1048576,7,0),"")</f>
        <v/>
      </c>
      <c r="T488" s="22" t="str">
        <f>IFERROR(VLOOKUP(B488,'PEMBEKALAN POP'!$B$5:$I$1048576,8,0),"")</f>
        <v/>
      </c>
      <c r="U488" s="21" t="s">
        <v>3994</v>
      </c>
      <c r="V488" s="17" t="e" cm="1">
        <f t="array" ref="V488">MAX(IF(INDUKSI!$B$5:$B$1048576='Data Training 2022'!B488,INDUKSI!$H$5:$H$1048576))</f>
        <v>#N/A</v>
      </c>
      <c r="W488" s="22" t="str">
        <f>IFERROR(VLOOKUP(B488,INDUKSI!$B$5:$I$1048576,8,0),"")</f>
        <v>LULUS</v>
      </c>
      <c r="X488" s="21" t="s">
        <v>3994</v>
      </c>
      <c r="Y488" s="17" cm="1">
        <f t="array" ref="Y488">MAX(IF(REINDUKSI!$B$5:$B$1048576='Data Training 2022'!B488,REINDUKSI!$H$5:$H$1048576))</f>
        <v>44458</v>
      </c>
      <c r="Z488" s="22" t="str">
        <f>IFERROR(VLOOKUP(B488,REINDUKSI!$B$5:$I$1048576,8,0),"")</f>
        <v>LULUS</v>
      </c>
      <c r="AA488" s="22" t="str">
        <f t="shared" si="37"/>
        <v>TARGET</v>
      </c>
      <c r="AB488" s="17" cm="1">
        <f t="array" ref="AB488">MAX(IF(BSA!$B$5:$B$1048576='Data Training 2022'!B488,BSA!$H$5:$H$1048576))</f>
        <v>0</v>
      </c>
      <c r="AC488" s="22" t="str">
        <f>IFERROR(VLOOKUP(B488,BSA!$B$5:$I$1048576,8,0),"")</f>
        <v/>
      </c>
      <c r="AD488" s="22" t="s">
        <v>3994</v>
      </c>
      <c r="AE488" s="22"/>
      <c r="AF488" s="22"/>
      <c r="AG488" s="22" t="str">
        <f t="shared" si="38"/>
        <v/>
      </c>
      <c r="AH488" s="17" cm="1">
        <f t="array" ref="AH488">MAX(IF(ISOLASI!$B$5:$B$1048576='Data Training 2022'!B488,ISOLASI!$H$5:$H$1048576))</f>
        <v>0</v>
      </c>
      <c r="AI488" s="22" t="str">
        <f>IFERROR(VLOOKUP(B488,ISOLASI!$B$5:$I$1048576,8,0),"")</f>
        <v/>
      </c>
      <c r="AJ488" s="22"/>
      <c r="AK488" s="17" cm="1">
        <f t="array" ref="AK488">MAX(IF('DEKAT AIR'!$B$5:$B$1048576='Data Training 2022'!B488,'DEKAT AIR'!$H$5:$H$1048576))</f>
        <v>0</v>
      </c>
      <c r="AL488" s="22" t="str">
        <f>IFERROR(VLOOKUP(B488,'DEKAT AIR'!$B$5:$I$1048576,8,0),"")</f>
        <v/>
      </c>
      <c r="AM488" s="22"/>
      <c r="AN488" s="17" cm="1">
        <f t="array" ref="AN488">MAX(IF(KETINGGIAN!$B$5:$B$1048576='Data Training 2022'!B488,KETINGGIAN!$H$5:$H$1048576))</f>
        <v>0</v>
      </c>
      <c r="AO488" s="22" t="str">
        <f>IFERROR(VLOOKUP(B488,KETINGGIAN!$B$5:$I$1048576,8,0),"")</f>
        <v/>
      </c>
      <c r="AP488" s="22"/>
      <c r="AQ488" s="22"/>
      <c r="AR488" s="22"/>
      <c r="AS488" s="22"/>
      <c r="AT488" s="17" cm="1">
        <f t="array" ref="AT488">MAX(IF(TOOLSKEEPER!$B$5:$B$1048576='Data Training 2022'!B488,TOOLSKEEPER!$H$5:$H$1048576))</f>
        <v>0</v>
      </c>
      <c r="AU488" s="22" t="str">
        <f>IFERROR(VLOOKUP(B488,TOOLSKEEPER!$B$5:$I$1048576,8,0),"")</f>
        <v/>
      </c>
    </row>
    <row r="489" spans="1:47">
      <c r="A489" s="22">
        <f t="shared" si="47"/>
        <v>484</v>
      </c>
      <c r="B489" s="21" t="str">
        <f t="shared" si="48"/>
        <v>80002136</v>
      </c>
      <c r="C489" s="21" t="s">
        <v>1479</v>
      </c>
      <c r="D489" s="22"/>
      <c r="E489" s="22" t="s">
        <v>1480</v>
      </c>
      <c r="F489" s="22" t="s">
        <v>1255</v>
      </c>
      <c r="G489" s="22" t="s">
        <v>4177</v>
      </c>
      <c r="H489" s="22" t="s">
        <v>405</v>
      </c>
      <c r="I489" s="22" t="s">
        <v>4028</v>
      </c>
      <c r="J489" s="22"/>
      <c r="K489" s="21" t="s">
        <v>4002</v>
      </c>
      <c r="L489" s="21" t="s">
        <v>2374</v>
      </c>
      <c r="M489" s="21" t="s">
        <v>4003</v>
      </c>
      <c r="N489" s="21"/>
      <c r="O489" s="17" t="str">
        <f>IFERROR(VLOOKUP(B489,POP!$B$5:$I$1048576,7,0),"")</f>
        <v/>
      </c>
      <c r="P489" s="17" t="str">
        <f>IFERROR(VLOOKUP(B489,POM!$B$5:$I$1048576,7,0),"")</f>
        <v/>
      </c>
      <c r="Q489" s="10" t="str">
        <f>IFERROR(VLOOKUP(B489,POU!$B$5:$I$1048576,7,0),"")</f>
        <v/>
      </c>
      <c r="R489" s="21" t="str">
        <f t="shared" si="36"/>
        <v/>
      </c>
      <c r="S489" s="17" t="str">
        <f>IFERROR(VLOOKUP(B489,'PEMBEKALAN POP'!$B$5:$I$1048576,7,0),"")</f>
        <v/>
      </c>
      <c r="T489" s="22" t="str">
        <f>IFERROR(VLOOKUP(B489,'PEMBEKALAN POP'!$B$5:$I$1048576,8,0),"")</f>
        <v/>
      </c>
      <c r="U489" s="21" t="s">
        <v>3994</v>
      </c>
      <c r="V489" s="17" t="e" cm="1">
        <f t="array" ref="V489">MAX(IF(INDUKSI!$B$5:$B$1048576='Data Training 2022'!B489,INDUKSI!$H$5:$H$1048576))</f>
        <v>#N/A</v>
      </c>
      <c r="W489" s="22" t="str">
        <f>IFERROR(VLOOKUP(B489,INDUKSI!$B$5:$I$1048576,8,0),"")</f>
        <v>LULUS</v>
      </c>
      <c r="X489" s="21" t="s">
        <v>3994</v>
      </c>
      <c r="Y489" s="17" cm="1">
        <f t="array" ref="Y489">MAX(IF(REINDUKSI!$B$5:$B$1048576='Data Training 2022'!B489,REINDUKSI!$H$5:$H$1048576))</f>
        <v>44741</v>
      </c>
      <c r="Z489" s="22" t="str">
        <f>IFERROR(VLOOKUP(B489,REINDUKSI!$B$5:$I$1048576,8,0),"")</f>
        <v>LULUS</v>
      </c>
      <c r="AA489" s="22" t="str">
        <f t="shared" si="37"/>
        <v>TARGET</v>
      </c>
      <c r="AB489" s="17" cm="1">
        <f t="array" ref="AB489">MAX(IF(BSA!$B$5:$B$1048576='Data Training 2022'!B489,BSA!$H$5:$H$1048576))</f>
        <v>0</v>
      </c>
      <c r="AC489" s="22" t="str">
        <f>IFERROR(VLOOKUP(B489,BSA!$B$5:$I$1048576,8,0),"")</f>
        <v/>
      </c>
      <c r="AD489" s="22" t="s">
        <v>3994</v>
      </c>
      <c r="AE489" s="22"/>
      <c r="AF489" s="22"/>
      <c r="AG489" s="22" t="str">
        <f t="shared" si="38"/>
        <v/>
      </c>
      <c r="AH489" s="17" cm="1">
        <f t="array" ref="AH489">MAX(IF(ISOLASI!$B$5:$B$1048576='Data Training 2022'!B489,ISOLASI!$H$5:$H$1048576))</f>
        <v>0</v>
      </c>
      <c r="AI489" s="22" t="str">
        <f>IFERROR(VLOOKUP(B489,ISOLASI!$B$5:$I$1048576,8,0),"")</f>
        <v/>
      </c>
      <c r="AJ489" s="22"/>
      <c r="AK489" s="17" cm="1">
        <f t="array" ref="AK489">MAX(IF('DEKAT AIR'!$B$5:$B$1048576='Data Training 2022'!B489,'DEKAT AIR'!$H$5:$H$1048576))</f>
        <v>0</v>
      </c>
      <c r="AL489" s="22" t="str">
        <f>IFERROR(VLOOKUP(B489,'DEKAT AIR'!$B$5:$I$1048576,8,0),"")</f>
        <v/>
      </c>
      <c r="AM489" s="22"/>
      <c r="AN489" s="17" cm="1">
        <f t="array" ref="AN489">MAX(IF(KETINGGIAN!$B$5:$B$1048576='Data Training 2022'!B489,KETINGGIAN!$H$5:$H$1048576))</f>
        <v>0</v>
      </c>
      <c r="AO489" s="22" t="str">
        <f>IFERROR(VLOOKUP(B489,KETINGGIAN!$B$5:$I$1048576,8,0),"")</f>
        <v/>
      </c>
      <c r="AP489" s="22"/>
      <c r="AQ489" s="22"/>
      <c r="AR489" s="22"/>
      <c r="AS489" s="22"/>
      <c r="AT489" s="17" cm="1">
        <f t="array" ref="AT489">MAX(IF(TOOLSKEEPER!$B$5:$B$1048576='Data Training 2022'!B489,TOOLSKEEPER!$H$5:$H$1048576))</f>
        <v>0</v>
      </c>
      <c r="AU489" s="22" t="str">
        <f>IFERROR(VLOOKUP(B489,TOOLSKEEPER!$B$5:$I$1048576,8,0),"")</f>
        <v/>
      </c>
    </row>
    <row r="490" spans="1:47">
      <c r="A490" s="22">
        <f t="shared" si="47"/>
        <v>485</v>
      </c>
      <c r="B490" s="21" t="str">
        <f t="shared" si="48"/>
        <v>80002127</v>
      </c>
      <c r="C490" s="21">
        <v>80002127</v>
      </c>
      <c r="D490" s="22"/>
      <c r="E490" s="22" t="s">
        <v>2922</v>
      </c>
      <c r="F490" s="22" t="s">
        <v>1255</v>
      </c>
      <c r="G490" s="22" t="s">
        <v>4180</v>
      </c>
      <c r="H490" s="22" t="s">
        <v>405</v>
      </c>
      <c r="I490" s="22" t="s">
        <v>4028</v>
      </c>
      <c r="J490" s="22"/>
      <c r="K490" s="21" t="s">
        <v>4002</v>
      </c>
      <c r="L490" s="21" t="s">
        <v>2374</v>
      </c>
      <c r="M490" s="21" t="s">
        <v>4003</v>
      </c>
      <c r="N490" s="21"/>
      <c r="O490" s="17" t="str">
        <f>IFERROR(VLOOKUP(B490,POP!$B$5:$I$1048576,7,0),"")</f>
        <v/>
      </c>
      <c r="P490" s="17" t="str">
        <f>IFERROR(VLOOKUP(B490,POM!$B$5:$I$1048576,7,0),"")</f>
        <v/>
      </c>
      <c r="Q490" s="10" t="str">
        <f>IFERROR(VLOOKUP(B490,POU!$B$5:$I$1048576,7,0),"")</f>
        <v/>
      </c>
      <c r="R490" s="21" t="str">
        <f t="shared" si="36"/>
        <v/>
      </c>
      <c r="S490" s="17" t="str">
        <f>IFERROR(VLOOKUP(B490,'PEMBEKALAN POP'!$B$5:$I$1048576,7,0),"")</f>
        <v/>
      </c>
      <c r="T490" s="22" t="str">
        <f>IFERROR(VLOOKUP(B490,'PEMBEKALAN POP'!$B$5:$I$1048576,8,0),"")</f>
        <v/>
      </c>
      <c r="U490" s="21" t="s">
        <v>3994</v>
      </c>
      <c r="V490" s="17" t="e" cm="1">
        <f t="array" ref="V490">MAX(IF(INDUKSI!$B$5:$B$1048576='Data Training 2022'!B490,INDUKSI!$H$5:$H$1048576))</f>
        <v>#N/A</v>
      </c>
      <c r="W490" s="22" t="str">
        <f>IFERROR(VLOOKUP(B490,INDUKSI!$B$5:$I$1048576,8,0),"")</f>
        <v>LULUS</v>
      </c>
      <c r="X490" s="21" t="s">
        <v>3994</v>
      </c>
      <c r="Y490" s="17" cm="1">
        <f t="array" ref="Y490">MAX(IF(REINDUKSI!$B$5:$B$1048576='Data Training 2022'!B490,REINDUKSI!$H$5:$H$1048576))</f>
        <v>44764</v>
      </c>
      <c r="Z490" s="22" t="str">
        <f>IFERROR(VLOOKUP(B490,REINDUKSI!$B$5:$I$1048576,8,0),"")</f>
        <v>LULUS</v>
      </c>
      <c r="AA490" s="22" t="str">
        <f t="shared" si="37"/>
        <v>TARGET</v>
      </c>
      <c r="AB490" s="17" cm="1">
        <f t="array" ref="AB490">MAX(IF(BSA!$B$5:$B$1048576='Data Training 2022'!B490,BSA!$H$5:$H$1048576))</f>
        <v>0</v>
      </c>
      <c r="AC490" s="22" t="str">
        <f>IFERROR(VLOOKUP(B490,BSA!$B$5:$I$1048576,8,0),"")</f>
        <v/>
      </c>
      <c r="AD490" s="22" t="s">
        <v>3994</v>
      </c>
      <c r="AE490" s="22"/>
      <c r="AF490" s="22"/>
      <c r="AG490" s="22" t="str">
        <f t="shared" si="38"/>
        <v/>
      </c>
      <c r="AH490" s="17" cm="1">
        <f t="array" ref="AH490">MAX(IF(ISOLASI!$B$5:$B$1048576='Data Training 2022'!B490,ISOLASI!$H$5:$H$1048576))</f>
        <v>0</v>
      </c>
      <c r="AI490" s="22" t="str">
        <f>IFERROR(VLOOKUP(B490,ISOLASI!$B$5:$I$1048576,8,0),"")</f>
        <v/>
      </c>
      <c r="AJ490" s="22"/>
      <c r="AK490" s="17" cm="1">
        <f t="array" ref="AK490">MAX(IF('DEKAT AIR'!$B$5:$B$1048576='Data Training 2022'!B490,'DEKAT AIR'!$H$5:$H$1048576))</f>
        <v>0</v>
      </c>
      <c r="AL490" s="22" t="str">
        <f>IFERROR(VLOOKUP(B490,'DEKAT AIR'!$B$5:$I$1048576,8,0),"")</f>
        <v/>
      </c>
      <c r="AM490" s="22"/>
      <c r="AN490" s="17" cm="1">
        <f t="array" ref="AN490">MAX(IF(KETINGGIAN!$B$5:$B$1048576='Data Training 2022'!B490,KETINGGIAN!$H$5:$H$1048576))</f>
        <v>0</v>
      </c>
      <c r="AO490" s="22" t="str">
        <f>IFERROR(VLOOKUP(B490,KETINGGIAN!$B$5:$I$1048576,8,0),"")</f>
        <v/>
      </c>
      <c r="AP490" s="22"/>
      <c r="AQ490" s="22"/>
      <c r="AR490" s="22"/>
      <c r="AS490" s="22"/>
      <c r="AT490" s="17" cm="1">
        <f t="array" ref="AT490">MAX(IF(TOOLSKEEPER!$B$5:$B$1048576='Data Training 2022'!B490,TOOLSKEEPER!$H$5:$H$1048576))</f>
        <v>0</v>
      </c>
      <c r="AU490" s="22" t="str">
        <f>IFERROR(VLOOKUP(B490,TOOLSKEEPER!$B$5:$I$1048576,8,0),"")</f>
        <v/>
      </c>
    </row>
    <row r="491" spans="1:47">
      <c r="A491" s="22">
        <f t="shared" si="47"/>
        <v>486</v>
      </c>
      <c r="B491" s="21" t="str">
        <f t="shared" si="48"/>
        <v>80001256</v>
      </c>
      <c r="C491" s="21">
        <v>80001256</v>
      </c>
      <c r="D491" s="22"/>
      <c r="E491" s="22" t="s">
        <v>1323</v>
      </c>
      <c r="F491" s="22" t="s">
        <v>1255</v>
      </c>
      <c r="G491" s="22" t="s">
        <v>205</v>
      </c>
      <c r="H491" s="22" t="s">
        <v>405</v>
      </c>
      <c r="I491" s="22" t="s">
        <v>4028</v>
      </c>
      <c r="J491" s="22"/>
      <c r="K491" s="21" t="s">
        <v>4002</v>
      </c>
      <c r="L491" s="21" t="s">
        <v>2374</v>
      </c>
      <c r="M491" s="21" t="s">
        <v>4003</v>
      </c>
      <c r="N491" s="21"/>
      <c r="O491" s="17" t="str">
        <f>IFERROR(VLOOKUP(B491,POP!$B$5:$I$1048576,7,0),"")</f>
        <v/>
      </c>
      <c r="P491" s="17" t="str">
        <f>IFERROR(VLOOKUP(B491,POM!$B$5:$I$1048576,7,0),"")</f>
        <v/>
      </c>
      <c r="Q491" s="10" t="str">
        <f>IFERROR(VLOOKUP(B491,POU!$B$5:$I$1048576,7,0),"")</f>
        <v/>
      </c>
      <c r="R491" s="21" t="str">
        <f t="shared" si="36"/>
        <v/>
      </c>
      <c r="S491" s="17" t="str">
        <f>IFERROR(VLOOKUP(B491,'PEMBEKALAN POP'!$B$5:$I$1048576,7,0),"")</f>
        <v/>
      </c>
      <c r="T491" s="22" t="str">
        <f>IFERROR(VLOOKUP(B491,'PEMBEKALAN POP'!$B$5:$I$1048576,8,0),"")</f>
        <v/>
      </c>
      <c r="U491" s="21" t="s">
        <v>3994</v>
      </c>
      <c r="V491" s="17" t="e" cm="1">
        <f t="array" ref="V491">MAX(IF(INDUKSI!$B$5:$B$1048576='Data Training 2022'!B491,INDUKSI!$H$5:$H$1048576))</f>
        <v>#N/A</v>
      </c>
      <c r="W491" s="22" t="str">
        <f>IFERROR(VLOOKUP(B491,INDUKSI!$B$5:$I$1048576,8,0),"")</f>
        <v>LULUS</v>
      </c>
      <c r="X491" s="21" t="s">
        <v>3994</v>
      </c>
      <c r="Y491" s="17" cm="1">
        <f t="array" ref="Y491">MAX(IF(REINDUKSI!$B$5:$B$1048576='Data Training 2022'!B491,REINDUKSI!$H$5:$H$1048576))</f>
        <v>0</v>
      </c>
      <c r="Z491" s="22" t="str">
        <f>IFERROR(VLOOKUP(B491,REINDUKSI!$B$5:$I$1048576,8,0),"")</f>
        <v/>
      </c>
      <c r="AA491" s="22" t="str">
        <f t="shared" si="37"/>
        <v>TARGET</v>
      </c>
      <c r="AB491" s="17" cm="1">
        <f t="array" ref="AB491">MAX(IF(BSA!$B$5:$B$1048576='Data Training 2022'!B491,BSA!$H$5:$H$1048576))</f>
        <v>0</v>
      </c>
      <c r="AC491" s="22" t="str">
        <f>IFERROR(VLOOKUP(B491,BSA!$B$5:$I$1048576,8,0),"")</f>
        <v/>
      </c>
      <c r="AD491" s="22" t="s">
        <v>3994</v>
      </c>
      <c r="AE491" s="22"/>
      <c r="AF491" s="22"/>
      <c r="AG491" s="22" t="str">
        <f t="shared" si="38"/>
        <v/>
      </c>
      <c r="AH491" s="17" cm="1">
        <f t="array" ref="AH491">MAX(IF(ISOLASI!$B$5:$B$1048576='Data Training 2022'!B491,ISOLASI!$H$5:$H$1048576))</f>
        <v>0</v>
      </c>
      <c r="AI491" s="22" t="str">
        <f>IFERROR(VLOOKUP(B491,ISOLASI!$B$5:$I$1048576,8,0),"")</f>
        <v/>
      </c>
      <c r="AJ491" s="22"/>
      <c r="AK491" s="17" cm="1">
        <f t="array" ref="AK491">MAX(IF('DEKAT AIR'!$B$5:$B$1048576='Data Training 2022'!B491,'DEKAT AIR'!$H$5:$H$1048576))</f>
        <v>0</v>
      </c>
      <c r="AL491" s="22" t="str">
        <f>IFERROR(VLOOKUP(B491,'DEKAT AIR'!$B$5:$I$1048576,8,0),"")</f>
        <v/>
      </c>
      <c r="AM491" s="22"/>
      <c r="AN491" s="17" cm="1">
        <f t="array" ref="AN491">MAX(IF(KETINGGIAN!$B$5:$B$1048576='Data Training 2022'!B491,KETINGGIAN!$H$5:$H$1048576))</f>
        <v>0</v>
      </c>
      <c r="AO491" s="22" t="str">
        <f>IFERROR(VLOOKUP(B491,KETINGGIAN!$B$5:$I$1048576,8,0),"")</f>
        <v/>
      </c>
      <c r="AP491" s="22"/>
      <c r="AQ491" s="22"/>
      <c r="AR491" s="22"/>
      <c r="AS491" s="22"/>
      <c r="AT491" s="17" cm="1">
        <f t="array" ref="AT491">MAX(IF(TOOLSKEEPER!$B$5:$B$1048576='Data Training 2022'!B491,TOOLSKEEPER!$H$5:$H$1048576))</f>
        <v>0</v>
      </c>
      <c r="AU491" s="22" t="str">
        <f>IFERROR(VLOOKUP(B491,TOOLSKEEPER!$B$5:$I$1048576,8,0),"")</f>
        <v/>
      </c>
    </row>
    <row r="492" spans="1:47">
      <c r="A492" s="22">
        <f t="shared" si="47"/>
        <v>487</v>
      </c>
      <c r="B492" s="21" t="str">
        <f t="shared" si="48"/>
        <v>80001286</v>
      </c>
      <c r="C492" s="21">
        <v>80001286</v>
      </c>
      <c r="D492" s="22"/>
      <c r="E492" s="22" t="s">
        <v>1413</v>
      </c>
      <c r="F492" s="22" t="s">
        <v>1255</v>
      </c>
      <c r="G492" s="22" t="s">
        <v>205</v>
      </c>
      <c r="H492" s="22" t="s">
        <v>405</v>
      </c>
      <c r="I492" s="22" t="s">
        <v>4028</v>
      </c>
      <c r="J492" s="22"/>
      <c r="K492" s="21" t="s">
        <v>4002</v>
      </c>
      <c r="L492" s="21" t="s">
        <v>2374</v>
      </c>
      <c r="M492" s="21" t="s">
        <v>4003</v>
      </c>
      <c r="N492" s="21"/>
      <c r="O492" s="17" t="str">
        <f>IFERROR(VLOOKUP(B492,POP!$B$5:$I$1048576,7,0),"")</f>
        <v/>
      </c>
      <c r="P492" s="17" t="str">
        <f>IFERROR(VLOOKUP(B492,POM!$B$5:$I$1048576,7,0),"")</f>
        <v/>
      </c>
      <c r="Q492" s="10" t="str">
        <f>IFERROR(VLOOKUP(B492,POU!$B$5:$I$1048576,7,0),"")</f>
        <v/>
      </c>
      <c r="R492" s="21" t="str">
        <f t="shared" si="36"/>
        <v/>
      </c>
      <c r="S492" s="17" t="str">
        <f>IFERROR(VLOOKUP(B492,'PEMBEKALAN POP'!$B$5:$I$1048576,7,0),"")</f>
        <v/>
      </c>
      <c r="T492" s="22" t="str">
        <f>IFERROR(VLOOKUP(B492,'PEMBEKALAN POP'!$B$5:$I$1048576,8,0),"")</f>
        <v/>
      </c>
      <c r="U492" s="21" t="s">
        <v>3994</v>
      </c>
      <c r="V492" s="17" t="e" cm="1">
        <f t="array" ref="V492">MAX(IF(INDUKSI!$B$5:$B$1048576='Data Training 2022'!B492,INDUKSI!$H$5:$H$1048576))</f>
        <v>#N/A</v>
      </c>
      <c r="W492" s="22" t="str">
        <f>IFERROR(VLOOKUP(B492,INDUKSI!$B$5:$I$1048576,8,0),"")</f>
        <v/>
      </c>
      <c r="X492" s="21" t="s">
        <v>3994</v>
      </c>
      <c r="Y492" s="17" cm="1">
        <f t="array" ref="Y492">MAX(IF(REINDUKSI!$B$5:$B$1048576='Data Training 2022'!B492,REINDUKSI!$H$5:$H$1048576))</f>
        <v>44521</v>
      </c>
      <c r="Z492" s="22" t="str">
        <f>IFERROR(VLOOKUP(B492,REINDUKSI!$B$5:$I$1048576,8,0),"")</f>
        <v>LULUS</v>
      </c>
      <c r="AA492" s="22" t="str">
        <f t="shared" si="37"/>
        <v>TARGET</v>
      </c>
      <c r="AB492" s="17" cm="1">
        <f t="array" ref="AB492">MAX(IF(BSA!$B$5:$B$1048576='Data Training 2022'!B492,BSA!$H$5:$H$1048576))</f>
        <v>44755</v>
      </c>
      <c r="AC492" s="22" t="str">
        <f>IFERROR(VLOOKUP(B492,BSA!$B$5:$I$1048576,8,0),"")</f>
        <v>LULUS</v>
      </c>
      <c r="AD492" s="22" t="s">
        <v>3994</v>
      </c>
      <c r="AE492" s="22"/>
      <c r="AF492" s="22"/>
      <c r="AG492" s="22" t="str">
        <f t="shared" si="38"/>
        <v/>
      </c>
      <c r="AH492" s="17" cm="1">
        <f t="array" ref="AH492">MAX(IF(ISOLASI!$B$5:$B$1048576='Data Training 2022'!B492,ISOLASI!$H$5:$H$1048576))</f>
        <v>0</v>
      </c>
      <c r="AI492" s="22" t="str">
        <f>IFERROR(VLOOKUP(B492,ISOLASI!$B$5:$I$1048576,8,0),"")</f>
        <v/>
      </c>
      <c r="AJ492" s="22"/>
      <c r="AK492" s="17" cm="1">
        <f t="array" ref="AK492">MAX(IF('DEKAT AIR'!$B$5:$B$1048576='Data Training 2022'!B492,'DEKAT AIR'!$H$5:$H$1048576))</f>
        <v>0</v>
      </c>
      <c r="AL492" s="22" t="str">
        <f>IFERROR(VLOOKUP(B492,'DEKAT AIR'!$B$5:$I$1048576,8,0),"")</f>
        <v/>
      </c>
      <c r="AM492" s="22"/>
      <c r="AN492" s="17" cm="1">
        <f t="array" ref="AN492">MAX(IF(KETINGGIAN!$B$5:$B$1048576='Data Training 2022'!B492,KETINGGIAN!$H$5:$H$1048576))</f>
        <v>0</v>
      </c>
      <c r="AO492" s="22" t="str">
        <f>IFERROR(VLOOKUP(B492,KETINGGIAN!$B$5:$I$1048576,8,0),"")</f>
        <v/>
      </c>
      <c r="AP492" s="22"/>
      <c r="AQ492" s="22"/>
      <c r="AR492" s="22"/>
      <c r="AS492" s="22"/>
      <c r="AT492" s="17" cm="1">
        <f t="array" ref="AT492">MAX(IF(TOOLSKEEPER!$B$5:$B$1048576='Data Training 2022'!B492,TOOLSKEEPER!$H$5:$H$1048576))</f>
        <v>0</v>
      </c>
      <c r="AU492" s="22" t="str">
        <f>IFERROR(VLOOKUP(B492,TOOLSKEEPER!$B$5:$I$1048576,8,0),"")</f>
        <v/>
      </c>
    </row>
    <row r="493" spans="1:47">
      <c r="A493" s="22">
        <f t="shared" si="47"/>
        <v>488</v>
      </c>
      <c r="B493" s="21" t="str">
        <f t="shared" si="48"/>
        <v>80001367</v>
      </c>
      <c r="C493" s="21">
        <v>80001367</v>
      </c>
      <c r="D493" s="22"/>
      <c r="E493" s="22" t="s">
        <v>3620</v>
      </c>
      <c r="F493" s="22" t="s">
        <v>1255</v>
      </c>
      <c r="G493" s="22" t="s">
        <v>205</v>
      </c>
      <c r="H493" s="22" t="s">
        <v>405</v>
      </c>
      <c r="I493" s="22" t="s">
        <v>4028</v>
      </c>
      <c r="J493" s="22"/>
      <c r="K493" s="21" t="s">
        <v>4002</v>
      </c>
      <c r="L493" s="21" t="s">
        <v>2374</v>
      </c>
      <c r="M493" s="21" t="s">
        <v>4003</v>
      </c>
      <c r="N493" s="21"/>
      <c r="O493" s="17" t="str">
        <f>IFERROR(VLOOKUP(B493,POP!$B$5:$I$1048576,7,0),"")</f>
        <v/>
      </c>
      <c r="P493" s="17" t="str">
        <f>IFERROR(VLOOKUP(B493,POM!$B$5:$I$1048576,7,0),"")</f>
        <v/>
      </c>
      <c r="Q493" s="10" t="str">
        <f>IFERROR(VLOOKUP(B493,POU!$B$5:$I$1048576,7,0),"")</f>
        <v/>
      </c>
      <c r="R493" s="21" t="str">
        <f t="shared" si="36"/>
        <v/>
      </c>
      <c r="S493" s="17" t="str">
        <f>IFERROR(VLOOKUP(B493,'PEMBEKALAN POP'!$B$5:$I$1048576,7,0),"")</f>
        <v/>
      </c>
      <c r="T493" s="22" t="str">
        <f>IFERROR(VLOOKUP(B493,'PEMBEKALAN POP'!$B$5:$I$1048576,8,0),"")</f>
        <v/>
      </c>
      <c r="U493" s="21" t="s">
        <v>3994</v>
      </c>
      <c r="V493" s="17" t="e" cm="1">
        <f t="array" ref="V493">MAX(IF(INDUKSI!$B$5:$B$1048576='Data Training 2022'!B493,INDUKSI!$H$5:$H$1048576))</f>
        <v>#N/A</v>
      </c>
      <c r="W493" s="22" t="str">
        <f>IFERROR(VLOOKUP(B493,INDUKSI!$B$5:$I$1048576,8,0),"")</f>
        <v>LULUS</v>
      </c>
      <c r="X493" s="21" t="s">
        <v>3994</v>
      </c>
      <c r="Y493" s="17" cm="1">
        <f t="array" ref="Y493">MAX(IF(REINDUKSI!$B$5:$B$1048576='Data Training 2022'!B493,REINDUKSI!$H$5:$H$1048576))</f>
        <v>44536</v>
      </c>
      <c r="Z493" s="22" t="str">
        <f>IFERROR(VLOOKUP(B493,REINDUKSI!$B$5:$I$1048576,8,0),"")</f>
        <v>LULUS</v>
      </c>
      <c r="AA493" s="22" t="str">
        <f t="shared" si="37"/>
        <v>TARGET</v>
      </c>
      <c r="AB493" s="17" cm="1">
        <f t="array" ref="AB493">MAX(IF(BSA!$B$5:$B$1048576='Data Training 2022'!B493,BSA!$H$5:$H$1048576))</f>
        <v>0</v>
      </c>
      <c r="AC493" s="22" t="str">
        <f>IFERROR(VLOOKUP(B493,BSA!$B$5:$I$1048576,8,0),"")</f>
        <v/>
      </c>
      <c r="AD493" s="22" t="s">
        <v>3994</v>
      </c>
      <c r="AE493" s="22"/>
      <c r="AF493" s="22"/>
      <c r="AG493" s="22" t="str">
        <f t="shared" si="38"/>
        <v/>
      </c>
      <c r="AH493" s="17" cm="1">
        <f t="array" ref="AH493">MAX(IF(ISOLASI!$B$5:$B$1048576='Data Training 2022'!B493,ISOLASI!$H$5:$H$1048576))</f>
        <v>0</v>
      </c>
      <c r="AI493" s="22" t="str">
        <f>IFERROR(VLOOKUP(B493,ISOLASI!$B$5:$I$1048576,8,0),"")</f>
        <v/>
      </c>
      <c r="AJ493" s="22"/>
      <c r="AK493" s="17" cm="1">
        <f t="array" ref="AK493">MAX(IF('DEKAT AIR'!$B$5:$B$1048576='Data Training 2022'!B493,'DEKAT AIR'!$H$5:$H$1048576))</f>
        <v>0</v>
      </c>
      <c r="AL493" s="22" t="str">
        <f>IFERROR(VLOOKUP(B493,'DEKAT AIR'!$B$5:$I$1048576,8,0),"")</f>
        <v/>
      </c>
      <c r="AM493" s="22"/>
      <c r="AN493" s="17" cm="1">
        <f t="array" ref="AN493">MAX(IF(KETINGGIAN!$B$5:$B$1048576='Data Training 2022'!B493,KETINGGIAN!$H$5:$H$1048576))</f>
        <v>0</v>
      </c>
      <c r="AO493" s="22" t="str">
        <f>IFERROR(VLOOKUP(B493,KETINGGIAN!$B$5:$I$1048576,8,0),"")</f>
        <v/>
      </c>
      <c r="AP493" s="22"/>
      <c r="AQ493" s="22"/>
      <c r="AR493" s="22"/>
      <c r="AS493" s="22"/>
      <c r="AT493" s="17" cm="1">
        <f t="array" ref="AT493">MAX(IF(TOOLSKEEPER!$B$5:$B$1048576='Data Training 2022'!B493,TOOLSKEEPER!$H$5:$H$1048576))</f>
        <v>0</v>
      </c>
      <c r="AU493" s="22" t="str">
        <f>IFERROR(VLOOKUP(B493,TOOLSKEEPER!$B$5:$I$1048576,8,0),"")</f>
        <v/>
      </c>
    </row>
    <row r="494" spans="1:47">
      <c r="A494" s="22">
        <f t="shared" si="47"/>
        <v>489</v>
      </c>
      <c r="B494" s="21" t="str">
        <f t="shared" si="48"/>
        <v>80001281</v>
      </c>
      <c r="C494" s="21" t="s">
        <v>4181</v>
      </c>
      <c r="D494" s="22"/>
      <c r="E494" s="22" t="s">
        <v>1056</v>
      </c>
      <c r="F494" s="22" t="s">
        <v>1255</v>
      </c>
      <c r="G494" s="22" t="s">
        <v>4175</v>
      </c>
      <c r="H494" s="22" t="s">
        <v>405</v>
      </c>
      <c r="I494" s="22" t="s">
        <v>4024</v>
      </c>
      <c r="J494" s="22"/>
      <c r="K494" s="21" t="s">
        <v>4002</v>
      </c>
      <c r="L494" s="21" t="s">
        <v>2374</v>
      </c>
      <c r="M494" s="21" t="s">
        <v>4003</v>
      </c>
      <c r="N494" s="21"/>
      <c r="O494" s="17" t="str">
        <f>IFERROR(VLOOKUP(B494,POP!$B$5:$I$1048576,7,0),"")</f>
        <v/>
      </c>
      <c r="P494" s="17" t="str">
        <f>IFERROR(VLOOKUP(B494,POM!$B$5:$I$1048576,7,0),"")</f>
        <v/>
      </c>
      <c r="Q494" s="10" t="str">
        <f>IFERROR(VLOOKUP(B494,POU!$B$5:$I$1048576,7,0),"")</f>
        <v/>
      </c>
      <c r="R494" s="21" t="str">
        <f t="shared" si="36"/>
        <v/>
      </c>
      <c r="S494" s="17" t="str">
        <f>IFERROR(VLOOKUP(B494,'PEMBEKALAN POP'!$B$5:$I$1048576,7,0),"")</f>
        <v/>
      </c>
      <c r="T494" s="22" t="str">
        <f>IFERROR(VLOOKUP(B494,'PEMBEKALAN POP'!$B$5:$I$1048576,8,0),"")</f>
        <v/>
      </c>
      <c r="U494" s="21" t="s">
        <v>3994</v>
      </c>
      <c r="V494" s="17" t="e" cm="1">
        <f t="array" ref="V494">MAX(IF(INDUKSI!$B$5:$B$1048576='Data Training 2022'!B494,INDUKSI!$H$5:$H$1048576))</f>
        <v>#N/A</v>
      </c>
      <c r="W494" s="22" t="str">
        <f>IFERROR(VLOOKUP(B494,INDUKSI!$B$5:$I$1048576,8,0),"")</f>
        <v/>
      </c>
      <c r="X494" s="21" t="s">
        <v>3994</v>
      </c>
      <c r="Y494" s="17" cm="1">
        <f t="array" ref="Y494">MAX(IF(REINDUKSI!$B$5:$B$1048576='Data Training 2022'!B494,REINDUKSI!$H$5:$H$1048576))</f>
        <v>44613</v>
      </c>
      <c r="Z494" s="22" t="str">
        <f>IFERROR(VLOOKUP(B494,REINDUKSI!$B$5:$I$1048576,8,0),"")</f>
        <v>LULUS</v>
      </c>
      <c r="AA494" s="22" t="str">
        <f t="shared" si="37"/>
        <v>TARGET</v>
      </c>
      <c r="AB494" s="17" cm="1">
        <f t="array" ref="AB494">MAX(IF(BSA!$B$5:$B$1048576='Data Training 2022'!B494,BSA!$H$5:$H$1048576))</f>
        <v>0</v>
      </c>
      <c r="AC494" s="22" t="str">
        <f>IFERROR(VLOOKUP(B494,BSA!$B$5:$I$1048576,8,0),"")</f>
        <v/>
      </c>
      <c r="AD494" s="22" t="s">
        <v>3994</v>
      </c>
      <c r="AE494" s="22"/>
      <c r="AF494" s="22"/>
      <c r="AG494" s="22" t="str">
        <f t="shared" si="38"/>
        <v/>
      </c>
      <c r="AH494" s="17" cm="1">
        <f t="array" ref="AH494">MAX(IF(ISOLASI!$B$5:$B$1048576='Data Training 2022'!B494,ISOLASI!$H$5:$H$1048576))</f>
        <v>0</v>
      </c>
      <c r="AI494" s="22" t="str">
        <f>IFERROR(VLOOKUP(B494,ISOLASI!$B$5:$I$1048576,8,0),"")</f>
        <v/>
      </c>
      <c r="AJ494" s="22"/>
      <c r="AK494" s="17" cm="1">
        <f t="array" ref="AK494">MAX(IF('DEKAT AIR'!$B$5:$B$1048576='Data Training 2022'!B494,'DEKAT AIR'!$H$5:$H$1048576))</f>
        <v>0</v>
      </c>
      <c r="AL494" s="22" t="str">
        <f>IFERROR(VLOOKUP(B494,'DEKAT AIR'!$B$5:$I$1048576,8,0),"")</f>
        <v/>
      </c>
      <c r="AM494" s="22"/>
      <c r="AN494" s="17" cm="1">
        <f t="array" ref="AN494">MAX(IF(KETINGGIAN!$B$5:$B$1048576='Data Training 2022'!B494,KETINGGIAN!$H$5:$H$1048576))</f>
        <v>0</v>
      </c>
      <c r="AO494" s="22" t="str">
        <f>IFERROR(VLOOKUP(B494,KETINGGIAN!$B$5:$I$1048576,8,0),"")</f>
        <v/>
      </c>
      <c r="AP494" s="22"/>
      <c r="AQ494" s="22"/>
      <c r="AR494" s="22"/>
      <c r="AS494" s="22"/>
      <c r="AT494" s="17" cm="1">
        <f t="array" ref="AT494">MAX(IF(TOOLSKEEPER!$B$5:$B$1048576='Data Training 2022'!B494,TOOLSKEEPER!$H$5:$H$1048576))</f>
        <v>0</v>
      </c>
      <c r="AU494" s="22" t="str">
        <f>IFERROR(VLOOKUP(B494,TOOLSKEEPER!$B$5:$I$1048576,8,0),"")</f>
        <v/>
      </c>
    </row>
    <row r="495" spans="1:47">
      <c r="A495" s="22">
        <f t="shared" si="47"/>
        <v>490</v>
      </c>
      <c r="B495" s="21" t="str">
        <f t="shared" si="48"/>
        <v>80000493</v>
      </c>
      <c r="C495" s="21">
        <v>80000493</v>
      </c>
      <c r="D495" s="22"/>
      <c r="E495" s="22" t="s">
        <v>2771</v>
      </c>
      <c r="F495" s="22" t="s">
        <v>1255</v>
      </c>
      <c r="G495" s="22" t="s">
        <v>205</v>
      </c>
      <c r="H495" s="22" t="s">
        <v>405</v>
      </c>
      <c r="I495" s="22" t="s">
        <v>4028</v>
      </c>
      <c r="J495" s="22"/>
      <c r="K495" s="21" t="s">
        <v>4002</v>
      </c>
      <c r="L495" s="21" t="s">
        <v>2374</v>
      </c>
      <c r="M495" s="21" t="s">
        <v>4003</v>
      </c>
      <c r="N495" s="21"/>
      <c r="O495" s="17" t="str">
        <f>IFERROR(VLOOKUP(B495,POP!$B$5:$I$1048576,7,0),"")</f>
        <v/>
      </c>
      <c r="P495" s="17" t="str">
        <f>IFERROR(VLOOKUP(B495,POM!$B$5:$I$1048576,7,0),"")</f>
        <v/>
      </c>
      <c r="Q495" s="10" t="str">
        <f>IFERROR(VLOOKUP(B495,POU!$B$5:$I$1048576,7,0),"")</f>
        <v/>
      </c>
      <c r="R495" s="21" t="str">
        <f t="shared" si="36"/>
        <v/>
      </c>
      <c r="S495" s="17" t="str">
        <f>IFERROR(VLOOKUP(B495,'PEMBEKALAN POP'!$B$5:$I$1048576,7,0),"")</f>
        <v/>
      </c>
      <c r="T495" s="22" t="str">
        <f>IFERROR(VLOOKUP(B495,'PEMBEKALAN POP'!$B$5:$I$1048576,8,0),"")</f>
        <v/>
      </c>
      <c r="U495" s="21" t="s">
        <v>3994</v>
      </c>
      <c r="V495" s="17" t="e" cm="1">
        <f t="array" ref="V495">MAX(IF(INDUKSI!$B$5:$B$1048576='Data Training 2022'!B495,INDUKSI!$H$5:$H$1048576))</f>
        <v>#N/A</v>
      </c>
      <c r="W495" s="22" t="str">
        <f>IFERROR(VLOOKUP(B495,INDUKSI!$B$5:$I$1048576,8,0),"")</f>
        <v>LULUS</v>
      </c>
      <c r="X495" s="21" t="s">
        <v>3994</v>
      </c>
      <c r="Y495" s="17" cm="1">
        <f t="array" ref="Y495">MAX(IF(REINDUKSI!$B$5:$B$1048576='Data Training 2022'!B495,REINDUKSI!$H$5:$H$1048576))</f>
        <v>0</v>
      </c>
      <c r="Z495" s="22" t="str">
        <f>IFERROR(VLOOKUP(B495,REINDUKSI!$B$5:$I$1048576,8,0),"")</f>
        <v/>
      </c>
      <c r="AA495" s="22" t="str">
        <f t="shared" si="37"/>
        <v>TARGET</v>
      </c>
      <c r="AB495" s="17" cm="1">
        <f t="array" ref="AB495">MAX(IF(BSA!$B$5:$B$1048576='Data Training 2022'!B495,BSA!$H$5:$H$1048576))</f>
        <v>0</v>
      </c>
      <c r="AC495" s="22" t="str">
        <f>IFERROR(VLOOKUP(B495,BSA!$B$5:$I$1048576,8,0),"")</f>
        <v/>
      </c>
      <c r="AD495" s="22" t="s">
        <v>3994</v>
      </c>
      <c r="AE495" s="22"/>
      <c r="AF495" s="22"/>
      <c r="AG495" s="22" t="str">
        <f t="shared" si="38"/>
        <v/>
      </c>
      <c r="AH495" s="17" cm="1">
        <f t="array" ref="AH495">MAX(IF(ISOLASI!$B$5:$B$1048576='Data Training 2022'!B495,ISOLASI!$H$5:$H$1048576))</f>
        <v>0</v>
      </c>
      <c r="AI495" s="22" t="str">
        <f>IFERROR(VLOOKUP(B495,ISOLASI!$B$5:$I$1048576,8,0),"")</f>
        <v/>
      </c>
      <c r="AJ495" s="22"/>
      <c r="AK495" s="17" cm="1">
        <f t="array" ref="AK495">MAX(IF('DEKAT AIR'!$B$5:$B$1048576='Data Training 2022'!B495,'DEKAT AIR'!$H$5:$H$1048576))</f>
        <v>0</v>
      </c>
      <c r="AL495" s="22" t="str">
        <f>IFERROR(VLOOKUP(B495,'DEKAT AIR'!$B$5:$I$1048576,8,0),"")</f>
        <v/>
      </c>
      <c r="AM495" s="22"/>
      <c r="AN495" s="17" cm="1">
        <f t="array" ref="AN495">MAX(IF(KETINGGIAN!$B$5:$B$1048576='Data Training 2022'!B495,KETINGGIAN!$H$5:$H$1048576))</f>
        <v>0</v>
      </c>
      <c r="AO495" s="22" t="str">
        <f>IFERROR(VLOOKUP(B495,KETINGGIAN!$B$5:$I$1048576,8,0),"")</f>
        <v/>
      </c>
      <c r="AP495" s="22"/>
      <c r="AQ495" s="22"/>
      <c r="AR495" s="22"/>
      <c r="AS495" s="22"/>
      <c r="AT495" s="17" cm="1">
        <f t="array" ref="AT495">MAX(IF(TOOLSKEEPER!$B$5:$B$1048576='Data Training 2022'!B495,TOOLSKEEPER!$H$5:$H$1048576))</f>
        <v>0</v>
      </c>
      <c r="AU495" s="22" t="str">
        <f>IFERROR(VLOOKUP(B495,TOOLSKEEPER!$B$5:$I$1048576,8,0),"")</f>
        <v/>
      </c>
    </row>
    <row r="496" spans="1:47">
      <c r="A496" s="22">
        <f t="shared" si="47"/>
        <v>491</v>
      </c>
      <c r="B496" s="21" t="str">
        <f t="shared" si="48"/>
        <v>80002531</v>
      </c>
      <c r="C496" s="21">
        <v>80002531</v>
      </c>
      <c r="D496" s="22"/>
      <c r="E496" s="22" t="s">
        <v>1857</v>
      </c>
      <c r="F496" s="22" t="s">
        <v>1255</v>
      </c>
      <c r="G496" s="22" t="s">
        <v>205</v>
      </c>
      <c r="H496" s="22" t="s">
        <v>405</v>
      </c>
      <c r="I496" s="22" t="s">
        <v>4028</v>
      </c>
      <c r="J496" s="22"/>
      <c r="K496" s="21" t="s">
        <v>4002</v>
      </c>
      <c r="L496" s="21" t="s">
        <v>2374</v>
      </c>
      <c r="M496" s="21" t="s">
        <v>4003</v>
      </c>
      <c r="N496" s="21"/>
      <c r="O496" s="17" t="str">
        <f>IFERROR(VLOOKUP(B496,POP!$B$5:$I$1048576,7,0),"")</f>
        <v/>
      </c>
      <c r="P496" s="17" t="str">
        <f>IFERROR(VLOOKUP(B496,POM!$B$5:$I$1048576,7,0),"")</f>
        <v/>
      </c>
      <c r="Q496" s="10" t="str">
        <f>IFERROR(VLOOKUP(B496,POU!$B$5:$I$1048576,7,0),"")</f>
        <v/>
      </c>
      <c r="R496" s="21" t="str">
        <f t="shared" si="36"/>
        <v/>
      </c>
      <c r="S496" s="17" t="str">
        <f>IFERROR(VLOOKUP(B496,'PEMBEKALAN POP'!$B$5:$I$1048576,7,0),"")</f>
        <v/>
      </c>
      <c r="T496" s="22" t="str">
        <f>IFERROR(VLOOKUP(B496,'PEMBEKALAN POP'!$B$5:$I$1048576,8,0),"")</f>
        <v/>
      </c>
      <c r="U496" s="21" t="s">
        <v>3994</v>
      </c>
      <c r="V496" s="17" t="e" cm="1">
        <f t="array" ref="V496">MAX(IF(INDUKSI!$B$5:$B$1048576='Data Training 2022'!B496,INDUKSI!$H$5:$H$1048576))</f>
        <v>#N/A</v>
      </c>
      <c r="W496" s="22" t="str">
        <f>IFERROR(VLOOKUP(B496,INDUKSI!$B$5:$I$1048576,8,0),"")</f>
        <v>LULUS</v>
      </c>
      <c r="X496" s="21" t="s">
        <v>3994</v>
      </c>
      <c r="Y496" s="17" cm="1">
        <f t="array" ref="Y496">MAX(IF(REINDUKSI!$B$5:$B$1048576='Data Training 2022'!B496,REINDUKSI!$H$5:$H$1048576))</f>
        <v>0</v>
      </c>
      <c r="Z496" s="22" t="str">
        <f>IFERROR(VLOOKUP(B496,REINDUKSI!$B$5:$I$1048576,8,0),"")</f>
        <v/>
      </c>
      <c r="AA496" s="22" t="str">
        <f t="shared" si="37"/>
        <v>TARGET</v>
      </c>
      <c r="AB496" s="17" cm="1">
        <f t="array" ref="AB496">MAX(IF(BSA!$B$5:$B$1048576='Data Training 2022'!B496,BSA!$H$5:$H$1048576))</f>
        <v>44738</v>
      </c>
      <c r="AC496" s="22" t="str">
        <f>IFERROR(VLOOKUP(B496,BSA!$B$5:$I$1048576,8,0),"")</f>
        <v>LULUS</v>
      </c>
      <c r="AD496" s="22" t="s">
        <v>3994</v>
      </c>
      <c r="AE496" s="22"/>
      <c r="AF496" s="22"/>
      <c r="AG496" s="22" t="str">
        <f t="shared" si="38"/>
        <v/>
      </c>
      <c r="AH496" s="17" cm="1">
        <f t="array" ref="AH496">MAX(IF(ISOLASI!$B$5:$B$1048576='Data Training 2022'!B496,ISOLASI!$H$5:$H$1048576))</f>
        <v>0</v>
      </c>
      <c r="AI496" s="22" t="str">
        <f>IFERROR(VLOOKUP(B496,ISOLASI!$B$5:$I$1048576,8,0),"")</f>
        <v/>
      </c>
      <c r="AJ496" s="22"/>
      <c r="AK496" s="17" cm="1">
        <f t="array" ref="AK496">MAX(IF('DEKAT AIR'!$B$5:$B$1048576='Data Training 2022'!B496,'DEKAT AIR'!$H$5:$H$1048576))</f>
        <v>0</v>
      </c>
      <c r="AL496" s="22" t="str">
        <f>IFERROR(VLOOKUP(B496,'DEKAT AIR'!$B$5:$I$1048576,8,0),"")</f>
        <v/>
      </c>
      <c r="AM496" s="22"/>
      <c r="AN496" s="17" cm="1">
        <f t="array" ref="AN496">MAX(IF(KETINGGIAN!$B$5:$B$1048576='Data Training 2022'!B496,KETINGGIAN!$H$5:$H$1048576))</f>
        <v>0</v>
      </c>
      <c r="AO496" s="22" t="str">
        <f>IFERROR(VLOOKUP(B496,KETINGGIAN!$B$5:$I$1048576,8,0),"")</f>
        <v/>
      </c>
      <c r="AP496" s="22"/>
      <c r="AQ496" s="22"/>
      <c r="AR496" s="22"/>
      <c r="AS496" s="22"/>
      <c r="AT496" s="17" cm="1">
        <f t="array" ref="AT496">MAX(IF(TOOLSKEEPER!$B$5:$B$1048576='Data Training 2022'!B496,TOOLSKEEPER!$H$5:$H$1048576))</f>
        <v>0</v>
      </c>
      <c r="AU496" s="22" t="str">
        <f>IFERROR(VLOOKUP(B496,TOOLSKEEPER!$B$5:$I$1048576,8,0),"")</f>
        <v/>
      </c>
    </row>
    <row r="497" spans="1:47">
      <c r="A497" s="22">
        <f t="shared" si="47"/>
        <v>492</v>
      </c>
      <c r="B497" s="21" t="str">
        <f t="shared" si="48"/>
        <v>80000014</v>
      </c>
      <c r="C497" s="21">
        <v>80000014</v>
      </c>
      <c r="D497" s="22"/>
      <c r="E497" s="22" t="s">
        <v>2856</v>
      </c>
      <c r="F497" s="22" t="s">
        <v>1255</v>
      </c>
      <c r="G497" s="22" t="s">
        <v>205</v>
      </c>
      <c r="H497" s="22" t="s">
        <v>405</v>
      </c>
      <c r="I497" s="22" t="s">
        <v>4028</v>
      </c>
      <c r="J497" s="22"/>
      <c r="K497" s="21" t="s">
        <v>4002</v>
      </c>
      <c r="L497" s="21" t="s">
        <v>2374</v>
      </c>
      <c r="M497" s="21" t="s">
        <v>4003</v>
      </c>
      <c r="N497" s="21"/>
      <c r="O497" s="17" t="str">
        <f>IFERROR(VLOOKUP(B497,POP!$B$5:$I$1048576,7,0),"")</f>
        <v/>
      </c>
      <c r="P497" s="17" t="str">
        <f>IFERROR(VLOOKUP(B497,POM!$B$5:$I$1048576,7,0),"")</f>
        <v/>
      </c>
      <c r="Q497" s="10" t="str">
        <f>IFERROR(VLOOKUP(B497,POU!$B$5:$I$1048576,7,0),"")</f>
        <v/>
      </c>
      <c r="R497" s="21" t="str">
        <f t="shared" si="36"/>
        <v/>
      </c>
      <c r="S497" s="17" t="str">
        <f>IFERROR(VLOOKUP(B497,'PEMBEKALAN POP'!$B$5:$I$1048576,7,0),"")</f>
        <v/>
      </c>
      <c r="T497" s="22" t="str">
        <f>IFERROR(VLOOKUP(B497,'PEMBEKALAN POP'!$B$5:$I$1048576,8,0),"")</f>
        <v/>
      </c>
      <c r="U497" s="21" t="s">
        <v>3994</v>
      </c>
      <c r="V497" s="17" t="e" cm="1">
        <f t="array" ref="V497">MAX(IF(INDUKSI!$B$5:$B$1048576='Data Training 2022'!B497,INDUKSI!$H$5:$H$1048576))</f>
        <v>#N/A</v>
      </c>
      <c r="W497" s="22" t="str">
        <f>IFERROR(VLOOKUP(B497,INDUKSI!$B$5:$I$1048576,8,0),"")</f>
        <v>LULUS</v>
      </c>
      <c r="X497" s="21" t="s">
        <v>3994</v>
      </c>
      <c r="Y497" s="17" cm="1">
        <f t="array" ref="Y497">MAX(IF(REINDUKSI!$B$5:$B$1048576='Data Training 2022'!B497,REINDUKSI!$H$5:$H$1048576))</f>
        <v>44566</v>
      </c>
      <c r="Z497" s="22" t="str">
        <f>IFERROR(VLOOKUP(B497,REINDUKSI!$B$5:$I$1048576,8,0),"")</f>
        <v>LULUS</v>
      </c>
      <c r="AA497" s="22" t="str">
        <f t="shared" si="37"/>
        <v>TARGET</v>
      </c>
      <c r="AB497" s="17" cm="1">
        <f t="array" ref="AB497">MAX(IF(BSA!$B$5:$B$1048576='Data Training 2022'!B497,BSA!$H$5:$H$1048576))</f>
        <v>0</v>
      </c>
      <c r="AC497" s="22" t="str">
        <f>IFERROR(VLOOKUP(B497,BSA!$B$5:$I$1048576,8,0),"")</f>
        <v/>
      </c>
      <c r="AD497" s="22" t="s">
        <v>3994</v>
      </c>
      <c r="AE497" s="22"/>
      <c r="AF497" s="22"/>
      <c r="AG497" s="22" t="str">
        <f t="shared" si="38"/>
        <v/>
      </c>
      <c r="AH497" s="17" cm="1">
        <f t="array" ref="AH497">MAX(IF(ISOLASI!$B$5:$B$1048576='Data Training 2022'!B497,ISOLASI!$H$5:$H$1048576))</f>
        <v>0</v>
      </c>
      <c r="AI497" s="22" t="str">
        <f>IFERROR(VLOOKUP(B497,ISOLASI!$B$5:$I$1048576,8,0),"")</f>
        <v/>
      </c>
      <c r="AJ497" s="22"/>
      <c r="AK497" s="17" cm="1">
        <f t="array" ref="AK497">MAX(IF('DEKAT AIR'!$B$5:$B$1048576='Data Training 2022'!B497,'DEKAT AIR'!$H$5:$H$1048576))</f>
        <v>0</v>
      </c>
      <c r="AL497" s="22" t="str">
        <f>IFERROR(VLOOKUP(B497,'DEKAT AIR'!$B$5:$I$1048576,8,0),"")</f>
        <v/>
      </c>
      <c r="AM497" s="22"/>
      <c r="AN497" s="17" cm="1">
        <f t="array" ref="AN497">MAX(IF(KETINGGIAN!$B$5:$B$1048576='Data Training 2022'!B497,KETINGGIAN!$H$5:$H$1048576))</f>
        <v>0</v>
      </c>
      <c r="AO497" s="22" t="str">
        <f>IFERROR(VLOOKUP(B497,KETINGGIAN!$B$5:$I$1048576,8,0),"")</f>
        <v/>
      </c>
      <c r="AP497" s="22"/>
      <c r="AQ497" s="22"/>
      <c r="AR497" s="22"/>
      <c r="AS497" s="22"/>
      <c r="AT497" s="17" cm="1">
        <f t="array" ref="AT497">MAX(IF(TOOLSKEEPER!$B$5:$B$1048576='Data Training 2022'!B497,TOOLSKEEPER!$H$5:$H$1048576))</f>
        <v>0</v>
      </c>
      <c r="AU497" s="22" t="str">
        <f>IFERROR(VLOOKUP(B497,TOOLSKEEPER!$B$5:$I$1048576,8,0),"")</f>
        <v/>
      </c>
    </row>
    <row r="498" spans="1:47">
      <c r="A498" s="22">
        <f t="shared" si="47"/>
        <v>493</v>
      </c>
      <c r="B498" s="21" t="str">
        <f t="shared" si="48"/>
        <v>80000693</v>
      </c>
      <c r="C498" s="21">
        <v>80000693</v>
      </c>
      <c r="D498" s="22"/>
      <c r="E498" s="22" t="s">
        <v>1657</v>
      </c>
      <c r="F498" s="22" t="s">
        <v>1255</v>
      </c>
      <c r="G498" s="22" t="s">
        <v>205</v>
      </c>
      <c r="H498" s="22" t="s">
        <v>405</v>
      </c>
      <c r="I498" s="22" t="s">
        <v>4028</v>
      </c>
      <c r="J498" s="22"/>
      <c r="K498" s="21" t="s">
        <v>4002</v>
      </c>
      <c r="L498" s="21" t="s">
        <v>2374</v>
      </c>
      <c r="M498" s="21" t="s">
        <v>4003</v>
      </c>
      <c r="N498" s="21"/>
      <c r="O498" s="17" t="str">
        <f>IFERROR(VLOOKUP(B498,POP!$B$5:$I$1048576,7,0),"")</f>
        <v/>
      </c>
      <c r="P498" s="17" t="str">
        <f>IFERROR(VLOOKUP(B498,POM!$B$5:$I$1048576,7,0),"")</f>
        <v/>
      </c>
      <c r="Q498" s="10" t="str">
        <f>IFERROR(VLOOKUP(B498,POU!$B$5:$I$1048576,7,0),"")</f>
        <v/>
      </c>
      <c r="R498" s="21" t="str">
        <f t="shared" si="36"/>
        <v/>
      </c>
      <c r="S498" s="17" t="str">
        <f>IFERROR(VLOOKUP(B498,'PEMBEKALAN POP'!$B$5:$I$1048576,7,0),"")</f>
        <v/>
      </c>
      <c r="T498" s="22" t="str">
        <f>IFERROR(VLOOKUP(B498,'PEMBEKALAN POP'!$B$5:$I$1048576,8,0),"")</f>
        <v/>
      </c>
      <c r="U498" s="21" t="s">
        <v>3994</v>
      </c>
      <c r="V498" s="17" t="e" cm="1">
        <f t="array" ref="V498">MAX(IF(INDUKSI!$B$5:$B$1048576='Data Training 2022'!B498,INDUKSI!$H$5:$H$1048576))</f>
        <v>#N/A</v>
      </c>
      <c r="W498" s="22" t="str">
        <f>IFERROR(VLOOKUP(B498,INDUKSI!$B$5:$I$1048576,8,0),"")</f>
        <v>LULUS</v>
      </c>
      <c r="X498" s="21" t="s">
        <v>3994</v>
      </c>
      <c r="Y498" s="17" cm="1">
        <f t="array" ref="Y498">MAX(IF(REINDUKSI!$B$5:$B$1048576='Data Training 2022'!B498,REINDUKSI!$H$5:$H$1048576))</f>
        <v>44748</v>
      </c>
      <c r="Z498" s="22" t="str">
        <f>IFERROR(VLOOKUP(B498,REINDUKSI!$B$5:$I$1048576,8,0),"")</f>
        <v>LULUS</v>
      </c>
      <c r="AA498" s="22" t="str">
        <f t="shared" si="37"/>
        <v>TARGET</v>
      </c>
      <c r="AB498" s="17" cm="1">
        <f t="array" ref="AB498">MAX(IF(BSA!$B$5:$B$1048576='Data Training 2022'!B498,BSA!$H$5:$H$1048576))</f>
        <v>0</v>
      </c>
      <c r="AC498" s="22" t="str">
        <f>IFERROR(VLOOKUP(B498,BSA!$B$5:$I$1048576,8,0),"")</f>
        <v/>
      </c>
      <c r="AD498" s="22" t="s">
        <v>3994</v>
      </c>
      <c r="AE498" s="22"/>
      <c r="AF498" s="22"/>
      <c r="AG498" s="22" t="str">
        <f t="shared" si="38"/>
        <v/>
      </c>
      <c r="AH498" s="17" cm="1">
        <f t="array" ref="AH498">MAX(IF(ISOLASI!$B$5:$B$1048576='Data Training 2022'!B498,ISOLASI!$H$5:$H$1048576))</f>
        <v>0</v>
      </c>
      <c r="AI498" s="22" t="str">
        <f>IFERROR(VLOOKUP(B498,ISOLASI!$B$5:$I$1048576,8,0),"")</f>
        <v/>
      </c>
      <c r="AJ498" s="22"/>
      <c r="AK498" s="17" cm="1">
        <f t="array" ref="AK498">MAX(IF('DEKAT AIR'!$B$5:$B$1048576='Data Training 2022'!B498,'DEKAT AIR'!$H$5:$H$1048576))</f>
        <v>0</v>
      </c>
      <c r="AL498" s="22" t="str">
        <f>IFERROR(VLOOKUP(B498,'DEKAT AIR'!$B$5:$I$1048576,8,0),"")</f>
        <v/>
      </c>
      <c r="AM498" s="22"/>
      <c r="AN498" s="17" cm="1">
        <f t="array" ref="AN498">MAX(IF(KETINGGIAN!$B$5:$B$1048576='Data Training 2022'!B498,KETINGGIAN!$H$5:$H$1048576))</f>
        <v>0</v>
      </c>
      <c r="AO498" s="22" t="str">
        <f>IFERROR(VLOOKUP(B498,KETINGGIAN!$B$5:$I$1048576,8,0),"")</f>
        <v/>
      </c>
      <c r="AP498" s="22"/>
      <c r="AQ498" s="22"/>
      <c r="AR498" s="22"/>
      <c r="AS498" s="22"/>
      <c r="AT498" s="17" cm="1">
        <f t="array" ref="AT498">MAX(IF(TOOLSKEEPER!$B$5:$B$1048576='Data Training 2022'!B498,TOOLSKEEPER!$H$5:$H$1048576))</f>
        <v>0</v>
      </c>
      <c r="AU498" s="22" t="str">
        <f>IFERROR(VLOOKUP(B498,TOOLSKEEPER!$B$5:$I$1048576,8,0),"")</f>
        <v/>
      </c>
    </row>
    <row r="499" spans="1:47">
      <c r="A499" s="22">
        <f t="shared" si="47"/>
        <v>494</v>
      </c>
      <c r="B499" s="21" t="str">
        <f t="shared" si="48"/>
        <v>80000016</v>
      </c>
      <c r="C499" s="21">
        <v>80000016</v>
      </c>
      <c r="D499" s="22"/>
      <c r="E499" s="22" t="s">
        <v>1715</v>
      </c>
      <c r="F499" s="22" t="s">
        <v>1255</v>
      </c>
      <c r="G499" s="22" t="s">
        <v>205</v>
      </c>
      <c r="H499" s="22" t="s">
        <v>405</v>
      </c>
      <c r="I499" s="22" t="s">
        <v>4028</v>
      </c>
      <c r="J499" s="22"/>
      <c r="K499" s="21" t="s">
        <v>4002</v>
      </c>
      <c r="L499" s="21" t="s">
        <v>2374</v>
      </c>
      <c r="M499" s="21" t="s">
        <v>4003</v>
      </c>
      <c r="N499" s="21"/>
      <c r="O499" s="17" t="str">
        <f>IFERROR(VLOOKUP(B499,POP!$B$5:$I$1048576,7,0),"")</f>
        <v/>
      </c>
      <c r="P499" s="17" t="str">
        <f>IFERROR(VLOOKUP(B499,POM!$B$5:$I$1048576,7,0),"")</f>
        <v/>
      </c>
      <c r="Q499" s="10" t="str">
        <f>IFERROR(VLOOKUP(B499,POU!$B$5:$I$1048576,7,0),"")</f>
        <v/>
      </c>
      <c r="R499" s="21" t="str">
        <f t="shared" si="36"/>
        <v/>
      </c>
      <c r="S499" s="17" t="str">
        <f>IFERROR(VLOOKUP(B499,'PEMBEKALAN POP'!$B$5:$I$1048576,7,0),"")</f>
        <v/>
      </c>
      <c r="T499" s="22" t="str">
        <f>IFERROR(VLOOKUP(B499,'PEMBEKALAN POP'!$B$5:$I$1048576,8,0),"")</f>
        <v/>
      </c>
      <c r="U499" s="21" t="s">
        <v>3994</v>
      </c>
      <c r="V499" s="17" t="e" cm="1">
        <f t="array" ref="V499">MAX(IF(INDUKSI!$B$5:$B$1048576='Data Training 2022'!B499,INDUKSI!$H$5:$H$1048576))</f>
        <v>#N/A</v>
      </c>
      <c r="W499" s="22" t="str">
        <f>IFERROR(VLOOKUP(B499,INDUKSI!$B$5:$I$1048576,8,0),"")</f>
        <v/>
      </c>
      <c r="X499" s="21" t="s">
        <v>3994</v>
      </c>
      <c r="Y499" s="17" cm="1">
        <f t="array" ref="Y499">MAX(IF(REINDUKSI!$B$5:$B$1048576='Data Training 2022'!B499,REINDUKSI!$H$5:$H$1048576))</f>
        <v>44461</v>
      </c>
      <c r="Z499" s="22" t="str">
        <f>IFERROR(VLOOKUP(B499,REINDUKSI!$B$5:$I$1048576,8,0),"")</f>
        <v>LULUS</v>
      </c>
      <c r="AA499" s="22" t="str">
        <f t="shared" si="37"/>
        <v>TARGET</v>
      </c>
      <c r="AB499" s="17" cm="1">
        <f t="array" ref="AB499">MAX(IF(BSA!$B$5:$B$1048576='Data Training 2022'!B499,BSA!$H$5:$H$1048576))</f>
        <v>44650</v>
      </c>
      <c r="AC499" s="22" t="str">
        <f>IFERROR(VLOOKUP(B499,BSA!$B$5:$I$1048576,8,0),"")</f>
        <v>LULUS</v>
      </c>
      <c r="AD499" s="22" t="s">
        <v>3994</v>
      </c>
      <c r="AE499" s="22"/>
      <c r="AF499" s="22"/>
      <c r="AG499" s="22" t="str">
        <f t="shared" si="38"/>
        <v/>
      </c>
      <c r="AH499" s="17" cm="1">
        <f t="array" ref="AH499">MAX(IF(ISOLASI!$B$5:$B$1048576='Data Training 2022'!B499,ISOLASI!$H$5:$H$1048576))</f>
        <v>0</v>
      </c>
      <c r="AI499" s="22" t="str">
        <f>IFERROR(VLOOKUP(B499,ISOLASI!$B$5:$I$1048576,8,0),"")</f>
        <v/>
      </c>
      <c r="AJ499" s="22"/>
      <c r="AK499" s="17" cm="1">
        <f t="array" ref="AK499">MAX(IF('DEKAT AIR'!$B$5:$B$1048576='Data Training 2022'!B499,'DEKAT AIR'!$H$5:$H$1048576))</f>
        <v>0</v>
      </c>
      <c r="AL499" s="22" t="str">
        <f>IFERROR(VLOOKUP(B499,'DEKAT AIR'!$B$5:$I$1048576,8,0),"")</f>
        <v/>
      </c>
      <c r="AM499" s="22"/>
      <c r="AN499" s="17" cm="1">
        <f t="array" ref="AN499">MAX(IF(KETINGGIAN!$B$5:$B$1048576='Data Training 2022'!B499,KETINGGIAN!$H$5:$H$1048576))</f>
        <v>0</v>
      </c>
      <c r="AO499" s="22" t="str">
        <f>IFERROR(VLOOKUP(B499,KETINGGIAN!$B$5:$I$1048576,8,0),"")</f>
        <v/>
      </c>
      <c r="AP499" s="22"/>
      <c r="AQ499" s="22"/>
      <c r="AR499" s="22"/>
      <c r="AS499" s="22"/>
      <c r="AT499" s="17" cm="1">
        <f t="array" ref="AT499">MAX(IF(TOOLSKEEPER!$B$5:$B$1048576='Data Training 2022'!B499,TOOLSKEEPER!$H$5:$H$1048576))</f>
        <v>0</v>
      </c>
      <c r="AU499" s="22" t="str">
        <f>IFERROR(VLOOKUP(B499,TOOLSKEEPER!$B$5:$I$1048576,8,0),"")</f>
        <v/>
      </c>
    </row>
    <row r="500" spans="1:47">
      <c r="A500" s="22">
        <f t="shared" si="47"/>
        <v>495</v>
      </c>
      <c r="B500" s="21" t="str">
        <f t="shared" si="48"/>
        <v>80002546</v>
      </c>
      <c r="C500" s="21">
        <v>80002546</v>
      </c>
      <c r="D500" s="22"/>
      <c r="E500" s="22" t="s">
        <v>4182</v>
      </c>
      <c r="F500" s="22" t="s">
        <v>1255</v>
      </c>
      <c r="G500" s="22" t="s">
        <v>212</v>
      </c>
      <c r="H500" s="22" t="s">
        <v>405</v>
      </c>
      <c r="I500" s="22" t="s">
        <v>4024</v>
      </c>
      <c r="J500" s="22"/>
      <c r="K500" s="21" t="s">
        <v>4002</v>
      </c>
      <c r="L500" s="21" t="s">
        <v>2374</v>
      </c>
      <c r="M500" s="21" t="s">
        <v>4003</v>
      </c>
      <c r="N500" s="21"/>
      <c r="O500" s="17" t="str">
        <f>IFERROR(VLOOKUP(B500,POP!$B$5:$I$1048576,7,0),"")</f>
        <v/>
      </c>
      <c r="P500" s="17" t="str">
        <f>IFERROR(VLOOKUP(B500,POM!$B$5:$I$1048576,7,0),"")</f>
        <v/>
      </c>
      <c r="Q500" s="10" t="str">
        <f>IFERROR(VLOOKUP(B500,POU!$B$5:$I$1048576,7,0),"")</f>
        <v/>
      </c>
      <c r="R500" s="21" t="str">
        <f t="shared" si="36"/>
        <v/>
      </c>
      <c r="S500" s="17" t="str">
        <f>IFERROR(VLOOKUP(B500,'PEMBEKALAN POP'!$B$5:$I$1048576,7,0),"")</f>
        <v/>
      </c>
      <c r="T500" s="22" t="str">
        <f>IFERROR(VLOOKUP(B500,'PEMBEKALAN POP'!$B$5:$I$1048576,8,0),"")</f>
        <v/>
      </c>
      <c r="U500" s="21" t="s">
        <v>3994</v>
      </c>
      <c r="V500" s="17" t="e" cm="1">
        <f t="array" ref="V500">MAX(IF(INDUKSI!$B$5:$B$1048576='Data Training 2022'!B500,INDUKSI!$H$5:$H$1048576))</f>
        <v>#N/A</v>
      </c>
      <c r="W500" s="22" t="str">
        <f>IFERROR(VLOOKUP(B500,INDUKSI!$B$5:$I$1048576,8,0),"")</f>
        <v>LULUS</v>
      </c>
      <c r="X500" s="21" t="s">
        <v>3994</v>
      </c>
      <c r="Y500" s="17" cm="1">
        <f t="array" ref="Y500">MAX(IF(REINDUKSI!$B$5:$B$1048576='Data Training 2022'!B500,REINDUKSI!$H$5:$H$1048576))</f>
        <v>44741</v>
      </c>
      <c r="Z500" s="22" t="str">
        <f>IFERROR(VLOOKUP(B500,REINDUKSI!$B$5:$I$1048576,8,0),"")</f>
        <v>LULUS</v>
      </c>
      <c r="AA500" s="22" t="str">
        <f t="shared" si="37"/>
        <v>TARGET</v>
      </c>
      <c r="AB500" s="17" cm="1">
        <f t="array" ref="AB500">MAX(IF(BSA!$B$5:$B$1048576='Data Training 2022'!B500,BSA!$H$5:$H$1048576))</f>
        <v>0</v>
      </c>
      <c r="AC500" s="22" t="str">
        <f>IFERROR(VLOOKUP(B500,BSA!$B$5:$I$1048576,8,0),"")</f>
        <v/>
      </c>
      <c r="AD500" s="22" t="s">
        <v>3994</v>
      </c>
      <c r="AE500" s="22"/>
      <c r="AF500" s="22"/>
      <c r="AG500" s="22" t="str">
        <f t="shared" si="38"/>
        <v/>
      </c>
      <c r="AH500" s="17" cm="1">
        <f t="array" ref="AH500">MAX(IF(ISOLASI!$B$5:$B$1048576='Data Training 2022'!B500,ISOLASI!$H$5:$H$1048576))</f>
        <v>0</v>
      </c>
      <c r="AI500" s="22" t="str">
        <f>IFERROR(VLOOKUP(B500,ISOLASI!$B$5:$I$1048576,8,0),"")</f>
        <v/>
      </c>
      <c r="AJ500" s="22"/>
      <c r="AK500" s="17" cm="1">
        <f t="array" ref="AK500">MAX(IF('DEKAT AIR'!$B$5:$B$1048576='Data Training 2022'!B500,'DEKAT AIR'!$H$5:$H$1048576))</f>
        <v>0</v>
      </c>
      <c r="AL500" s="22" t="str">
        <f>IFERROR(VLOOKUP(B500,'DEKAT AIR'!$B$5:$I$1048576,8,0),"")</f>
        <v/>
      </c>
      <c r="AM500" s="22"/>
      <c r="AN500" s="17" cm="1">
        <f t="array" ref="AN500">MAX(IF(KETINGGIAN!$B$5:$B$1048576='Data Training 2022'!B500,KETINGGIAN!$H$5:$H$1048576))</f>
        <v>0</v>
      </c>
      <c r="AO500" s="22" t="str">
        <f>IFERROR(VLOOKUP(B500,KETINGGIAN!$B$5:$I$1048576,8,0),"")</f>
        <v/>
      </c>
      <c r="AP500" s="22"/>
      <c r="AQ500" s="22"/>
      <c r="AR500" s="22"/>
      <c r="AS500" s="22"/>
      <c r="AT500" s="17" cm="1">
        <f t="array" ref="AT500">MAX(IF(TOOLSKEEPER!$B$5:$B$1048576='Data Training 2022'!B500,TOOLSKEEPER!$H$5:$H$1048576))</f>
        <v>0</v>
      </c>
      <c r="AU500" s="22" t="str">
        <f>IFERROR(VLOOKUP(B500,TOOLSKEEPER!$B$5:$I$1048576,8,0),"")</f>
        <v/>
      </c>
    </row>
    <row r="501" spans="1:47">
      <c r="A501" s="22">
        <f t="shared" si="47"/>
        <v>496</v>
      </c>
      <c r="B501" s="21" t="str">
        <f t="shared" si="48"/>
        <v>80002544</v>
      </c>
      <c r="C501" s="21">
        <v>80002544</v>
      </c>
      <c r="D501" s="22"/>
      <c r="E501" s="22" t="s">
        <v>2707</v>
      </c>
      <c r="F501" s="22" t="s">
        <v>1255</v>
      </c>
      <c r="G501" s="22" t="s">
        <v>205</v>
      </c>
      <c r="H501" s="22" t="s">
        <v>405</v>
      </c>
      <c r="I501" s="22" t="s">
        <v>4028</v>
      </c>
      <c r="J501" s="22"/>
      <c r="K501" s="21" t="s">
        <v>4002</v>
      </c>
      <c r="L501" s="21" t="s">
        <v>2374</v>
      </c>
      <c r="M501" s="21" t="s">
        <v>4003</v>
      </c>
      <c r="N501" s="21"/>
      <c r="O501" s="17" t="str">
        <f>IFERROR(VLOOKUP(B501,POP!$B$5:$I$1048576,7,0),"")</f>
        <v/>
      </c>
      <c r="P501" s="17" t="str">
        <f>IFERROR(VLOOKUP(B501,POM!$B$5:$I$1048576,7,0),"")</f>
        <v/>
      </c>
      <c r="Q501" s="10" t="str">
        <f>IFERROR(VLOOKUP(B501,POU!$B$5:$I$1048576,7,0),"")</f>
        <v/>
      </c>
      <c r="R501" s="21" t="str">
        <f t="shared" si="36"/>
        <v/>
      </c>
      <c r="S501" s="17" t="str">
        <f>IFERROR(VLOOKUP(B501,'PEMBEKALAN POP'!$B$5:$I$1048576,7,0),"")</f>
        <v/>
      </c>
      <c r="T501" s="22" t="str">
        <f>IFERROR(VLOOKUP(B501,'PEMBEKALAN POP'!$B$5:$I$1048576,8,0),"")</f>
        <v/>
      </c>
      <c r="U501" s="21" t="s">
        <v>3994</v>
      </c>
      <c r="V501" s="17" t="e" cm="1">
        <f t="array" ref="V501">MAX(IF(INDUKSI!$B$5:$B$1048576='Data Training 2022'!B501,INDUKSI!$H$5:$H$1048576))</f>
        <v>#N/A</v>
      </c>
      <c r="W501" s="22" t="str">
        <f>IFERROR(VLOOKUP(B501,INDUKSI!$B$5:$I$1048576,8,0),"")</f>
        <v>LULUS</v>
      </c>
      <c r="X501" s="21" t="s">
        <v>3994</v>
      </c>
      <c r="Y501" s="17" cm="1">
        <f t="array" ref="Y501">MAX(IF(REINDUKSI!$B$5:$B$1048576='Data Training 2022'!B501,REINDUKSI!$H$5:$H$1048576))</f>
        <v>44762</v>
      </c>
      <c r="Z501" s="22" t="str">
        <f>IFERROR(VLOOKUP(B501,REINDUKSI!$B$5:$I$1048576,8,0),"")</f>
        <v>LULUS</v>
      </c>
      <c r="AA501" s="22" t="str">
        <f t="shared" si="37"/>
        <v>TARGET</v>
      </c>
      <c r="AB501" s="17" cm="1">
        <f t="array" ref="AB501">MAX(IF(BSA!$B$5:$B$1048576='Data Training 2022'!B501,BSA!$H$5:$H$1048576))</f>
        <v>44650</v>
      </c>
      <c r="AC501" s="22" t="str">
        <f>IFERROR(VLOOKUP(B501,BSA!$B$5:$I$1048576,8,0),"")</f>
        <v>LULUS</v>
      </c>
      <c r="AD501" s="22" t="s">
        <v>3994</v>
      </c>
      <c r="AE501" s="22"/>
      <c r="AF501" s="22"/>
      <c r="AG501" s="22" t="str">
        <f t="shared" si="38"/>
        <v/>
      </c>
      <c r="AH501" s="17" cm="1">
        <f t="array" ref="AH501">MAX(IF(ISOLASI!$B$5:$B$1048576='Data Training 2022'!B501,ISOLASI!$H$5:$H$1048576))</f>
        <v>0</v>
      </c>
      <c r="AI501" s="22" t="str">
        <f>IFERROR(VLOOKUP(B501,ISOLASI!$B$5:$I$1048576,8,0),"")</f>
        <v/>
      </c>
      <c r="AJ501" s="22"/>
      <c r="AK501" s="17" cm="1">
        <f t="array" ref="AK501">MAX(IF('DEKAT AIR'!$B$5:$B$1048576='Data Training 2022'!B501,'DEKAT AIR'!$H$5:$H$1048576))</f>
        <v>0</v>
      </c>
      <c r="AL501" s="22" t="str">
        <f>IFERROR(VLOOKUP(B501,'DEKAT AIR'!$B$5:$I$1048576,8,0),"")</f>
        <v/>
      </c>
      <c r="AM501" s="22"/>
      <c r="AN501" s="17" cm="1">
        <f t="array" ref="AN501">MAX(IF(KETINGGIAN!$B$5:$B$1048576='Data Training 2022'!B501,KETINGGIAN!$H$5:$H$1048576))</f>
        <v>0</v>
      </c>
      <c r="AO501" s="22" t="str">
        <f>IFERROR(VLOOKUP(B501,KETINGGIAN!$B$5:$I$1048576,8,0),"")</f>
        <v/>
      </c>
      <c r="AP501" s="22"/>
      <c r="AQ501" s="22"/>
      <c r="AR501" s="22"/>
      <c r="AS501" s="22"/>
      <c r="AT501" s="17" cm="1">
        <f t="array" ref="AT501">MAX(IF(TOOLSKEEPER!$B$5:$B$1048576='Data Training 2022'!B501,TOOLSKEEPER!$H$5:$H$1048576))</f>
        <v>0</v>
      </c>
      <c r="AU501" s="22" t="str">
        <f>IFERROR(VLOOKUP(B501,TOOLSKEEPER!$B$5:$I$1048576,8,0),"")</f>
        <v/>
      </c>
    </row>
    <row r="502" spans="1:47">
      <c r="A502" s="22">
        <f t="shared" si="47"/>
        <v>497</v>
      </c>
      <c r="B502" s="21" t="str">
        <f t="shared" si="48"/>
        <v>80002541</v>
      </c>
      <c r="C502" s="21">
        <v>80002541</v>
      </c>
      <c r="D502" s="22"/>
      <c r="E502" s="22" t="s">
        <v>1812</v>
      </c>
      <c r="F502" s="22" t="s">
        <v>1255</v>
      </c>
      <c r="G502" s="22" t="s">
        <v>205</v>
      </c>
      <c r="H502" s="22" t="s">
        <v>405</v>
      </c>
      <c r="I502" s="22" t="s">
        <v>4028</v>
      </c>
      <c r="J502" s="22"/>
      <c r="K502" s="21" t="s">
        <v>4002</v>
      </c>
      <c r="L502" s="21" t="s">
        <v>2374</v>
      </c>
      <c r="M502" s="21" t="s">
        <v>4003</v>
      </c>
      <c r="N502" s="21"/>
      <c r="O502" s="17" t="str">
        <f>IFERROR(VLOOKUP(B502,POP!$B$5:$I$1048576,7,0),"")</f>
        <v/>
      </c>
      <c r="P502" s="17" t="str">
        <f>IFERROR(VLOOKUP(B502,POM!$B$5:$I$1048576,7,0),"")</f>
        <v/>
      </c>
      <c r="Q502" s="10" t="str">
        <f>IFERROR(VLOOKUP(B502,POU!$B$5:$I$1048576,7,0),"")</f>
        <v/>
      </c>
      <c r="R502" s="21" t="str">
        <f t="shared" si="36"/>
        <v/>
      </c>
      <c r="S502" s="17" t="str">
        <f>IFERROR(VLOOKUP(B502,'PEMBEKALAN POP'!$B$5:$I$1048576,7,0),"")</f>
        <v/>
      </c>
      <c r="T502" s="22" t="str">
        <f>IFERROR(VLOOKUP(B502,'PEMBEKALAN POP'!$B$5:$I$1048576,8,0),"")</f>
        <v/>
      </c>
      <c r="U502" s="21" t="s">
        <v>3994</v>
      </c>
      <c r="V502" s="17" t="e" cm="1">
        <f t="array" ref="V502">MAX(IF(INDUKSI!$B$5:$B$1048576='Data Training 2022'!B502,INDUKSI!$H$5:$H$1048576))</f>
        <v>#N/A</v>
      </c>
      <c r="W502" s="22" t="str">
        <f>IFERROR(VLOOKUP(B502,INDUKSI!$B$5:$I$1048576,8,0),"")</f>
        <v>LULUS</v>
      </c>
      <c r="X502" s="21" t="s">
        <v>3994</v>
      </c>
      <c r="Y502" s="17" cm="1">
        <f t="array" ref="Y502">MAX(IF(REINDUKSI!$B$5:$B$1048576='Data Training 2022'!B502,REINDUKSI!$H$5:$H$1048576))</f>
        <v>0</v>
      </c>
      <c r="Z502" s="22" t="str">
        <f>IFERROR(VLOOKUP(B502,REINDUKSI!$B$5:$I$1048576,8,0),"")</f>
        <v/>
      </c>
      <c r="AA502" s="22" t="str">
        <f t="shared" si="37"/>
        <v>TARGET</v>
      </c>
      <c r="AB502" s="17" cm="1">
        <f t="array" ref="AB502">MAX(IF(BSA!$B$5:$B$1048576='Data Training 2022'!B502,BSA!$H$5:$H$1048576))</f>
        <v>0</v>
      </c>
      <c r="AC502" s="22" t="str">
        <f>IFERROR(VLOOKUP(B502,BSA!$B$5:$I$1048576,8,0),"")</f>
        <v/>
      </c>
      <c r="AD502" s="22" t="s">
        <v>3994</v>
      </c>
      <c r="AE502" s="22"/>
      <c r="AF502" s="22"/>
      <c r="AG502" s="22" t="str">
        <f t="shared" si="38"/>
        <v/>
      </c>
      <c r="AH502" s="17" cm="1">
        <f t="array" ref="AH502">MAX(IF(ISOLASI!$B$5:$B$1048576='Data Training 2022'!B502,ISOLASI!$H$5:$H$1048576))</f>
        <v>0</v>
      </c>
      <c r="AI502" s="22" t="str">
        <f>IFERROR(VLOOKUP(B502,ISOLASI!$B$5:$I$1048576,8,0),"")</f>
        <v/>
      </c>
      <c r="AJ502" s="22"/>
      <c r="AK502" s="17" cm="1">
        <f t="array" ref="AK502">MAX(IF('DEKAT AIR'!$B$5:$B$1048576='Data Training 2022'!B502,'DEKAT AIR'!$H$5:$H$1048576))</f>
        <v>0</v>
      </c>
      <c r="AL502" s="22" t="str">
        <f>IFERROR(VLOOKUP(B502,'DEKAT AIR'!$B$5:$I$1048576,8,0),"")</f>
        <v/>
      </c>
      <c r="AM502" s="22"/>
      <c r="AN502" s="17" cm="1">
        <f t="array" ref="AN502">MAX(IF(KETINGGIAN!$B$5:$B$1048576='Data Training 2022'!B502,KETINGGIAN!$H$5:$H$1048576))</f>
        <v>0</v>
      </c>
      <c r="AO502" s="22" t="str">
        <f>IFERROR(VLOOKUP(B502,KETINGGIAN!$B$5:$I$1048576,8,0),"")</f>
        <v/>
      </c>
      <c r="AP502" s="22"/>
      <c r="AQ502" s="22"/>
      <c r="AR502" s="22"/>
      <c r="AS502" s="22"/>
      <c r="AT502" s="17" cm="1">
        <f t="array" ref="AT502">MAX(IF(TOOLSKEEPER!$B$5:$B$1048576='Data Training 2022'!B502,TOOLSKEEPER!$H$5:$H$1048576))</f>
        <v>0</v>
      </c>
      <c r="AU502" s="22" t="str">
        <f>IFERROR(VLOOKUP(B502,TOOLSKEEPER!$B$5:$I$1048576,8,0),"")</f>
        <v/>
      </c>
    </row>
    <row r="503" spans="1:47">
      <c r="A503" s="22">
        <f t="shared" si="47"/>
        <v>498</v>
      </c>
      <c r="B503" s="21" t="str">
        <f t="shared" si="48"/>
        <v>80002597</v>
      </c>
      <c r="C503" s="21" t="s">
        <v>2364</v>
      </c>
      <c r="D503" s="22"/>
      <c r="E503" s="22" t="s">
        <v>2365</v>
      </c>
      <c r="F503" s="22" t="s">
        <v>1255</v>
      </c>
      <c r="G503" s="22" t="s">
        <v>205</v>
      </c>
      <c r="H503" s="22" t="s">
        <v>405</v>
      </c>
      <c r="I503" s="22" t="s">
        <v>4028</v>
      </c>
      <c r="J503" s="22"/>
      <c r="K503" s="21" t="s">
        <v>4002</v>
      </c>
      <c r="L503" s="21" t="s">
        <v>2374</v>
      </c>
      <c r="M503" s="21" t="s">
        <v>4003</v>
      </c>
      <c r="N503" s="21"/>
      <c r="O503" s="17" t="str">
        <f>IFERROR(VLOOKUP(B503,POP!$B$5:$I$1048576,7,0),"")</f>
        <v/>
      </c>
      <c r="P503" s="17" t="str">
        <f>IFERROR(VLOOKUP(B503,POM!$B$5:$I$1048576,7,0),"")</f>
        <v/>
      </c>
      <c r="Q503" s="10" t="str">
        <f>IFERROR(VLOOKUP(B503,POU!$B$5:$I$1048576,7,0),"")</f>
        <v/>
      </c>
      <c r="R503" s="21" t="str">
        <f t="shared" si="36"/>
        <v/>
      </c>
      <c r="S503" s="17" t="str">
        <f>IFERROR(VLOOKUP(B503,'PEMBEKALAN POP'!$B$5:$I$1048576,7,0),"")</f>
        <v/>
      </c>
      <c r="T503" s="22" t="str">
        <f>IFERROR(VLOOKUP(B503,'PEMBEKALAN POP'!$B$5:$I$1048576,8,0),"")</f>
        <v/>
      </c>
      <c r="U503" s="21" t="s">
        <v>3994</v>
      </c>
      <c r="V503" s="17" t="e" cm="1">
        <f t="array" ref="V503">MAX(IF(INDUKSI!$B$5:$B$1048576='Data Training 2022'!B503,INDUKSI!$H$5:$H$1048576))</f>
        <v>#N/A</v>
      </c>
      <c r="W503" s="22" t="str">
        <f>IFERROR(VLOOKUP(B503,INDUKSI!$B$5:$I$1048576,8,0),"")</f>
        <v>LULUS</v>
      </c>
      <c r="X503" s="21" t="s">
        <v>3994</v>
      </c>
      <c r="Y503" s="17" cm="1">
        <f t="array" ref="Y503">MAX(IF(REINDUKSI!$B$5:$B$1048576='Data Training 2022'!B503,REINDUKSI!$H$5:$H$1048576))</f>
        <v>44746</v>
      </c>
      <c r="Z503" s="22" t="str">
        <f>IFERROR(VLOOKUP(B503,REINDUKSI!$B$5:$I$1048576,8,0),"")</f>
        <v>LULUS</v>
      </c>
      <c r="AA503" s="22" t="str">
        <f t="shared" si="37"/>
        <v>TARGET</v>
      </c>
      <c r="AB503" s="17" cm="1">
        <f t="array" ref="AB503">MAX(IF(BSA!$B$5:$B$1048576='Data Training 2022'!B503,BSA!$H$5:$H$1048576))</f>
        <v>0</v>
      </c>
      <c r="AC503" s="22" t="str">
        <f>IFERROR(VLOOKUP(B503,BSA!$B$5:$I$1048576,8,0),"")</f>
        <v/>
      </c>
      <c r="AD503" s="22" t="s">
        <v>3994</v>
      </c>
      <c r="AE503" s="22"/>
      <c r="AF503" s="22"/>
      <c r="AG503" s="22" t="str">
        <f t="shared" si="38"/>
        <v/>
      </c>
      <c r="AH503" s="17" cm="1">
        <f t="array" ref="AH503">MAX(IF(ISOLASI!$B$5:$B$1048576='Data Training 2022'!B503,ISOLASI!$H$5:$H$1048576))</f>
        <v>0</v>
      </c>
      <c r="AI503" s="22" t="str">
        <f>IFERROR(VLOOKUP(B503,ISOLASI!$B$5:$I$1048576,8,0),"")</f>
        <v/>
      </c>
      <c r="AJ503" s="22"/>
      <c r="AK503" s="17" cm="1">
        <f t="array" ref="AK503">MAX(IF('DEKAT AIR'!$B$5:$B$1048576='Data Training 2022'!B503,'DEKAT AIR'!$H$5:$H$1048576))</f>
        <v>0</v>
      </c>
      <c r="AL503" s="22" t="str">
        <f>IFERROR(VLOOKUP(B503,'DEKAT AIR'!$B$5:$I$1048576,8,0),"")</f>
        <v/>
      </c>
      <c r="AM503" s="22"/>
      <c r="AN503" s="17" cm="1">
        <f t="array" ref="AN503">MAX(IF(KETINGGIAN!$B$5:$B$1048576='Data Training 2022'!B503,KETINGGIAN!$H$5:$H$1048576))</f>
        <v>0</v>
      </c>
      <c r="AO503" s="22" t="str">
        <f>IFERROR(VLOOKUP(B503,KETINGGIAN!$B$5:$I$1048576,8,0),"")</f>
        <v/>
      </c>
      <c r="AP503" s="22"/>
      <c r="AQ503" s="22"/>
      <c r="AR503" s="22"/>
      <c r="AS503" s="22"/>
      <c r="AT503" s="17" cm="1">
        <f t="array" ref="AT503">MAX(IF(TOOLSKEEPER!$B$5:$B$1048576='Data Training 2022'!B503,TOOLSKEEPER!$H$5:$H$1048576))</f>
        <v>0</v>
      </c>
      <c r="AU503" s="22" t="str">
        <f>IFERROR(VLOOKUP(B503,TOOLSKEEPER!$B$5:$I$1048576,8,0),"")</f>
        <v/>
      </c>
    </row>
    <row r="504" spans="1:47">
      <c r="A504" s="22">
        <f t="shared" si="47"/>
        <v>499</v>
      </c>
      <c r="B504" s="21" t="str">
        <f t="shared" si="48"/>
        <v>80001093</v>
      </c>
      <c r="C504" s="21">
        <v>80001093</v>
      </c>
      <c r="D504" s="22"/>
      <c r="E504" s="22" t="s">
        <v>2866</v>
      </c>
      <c r="F504" s="22" t="s">
        <v>1255</v>
      </c>
      <c r="G504" s="22" t="s">
        <v>4183</v>
      </c>
      <c r="H504" s="22" t="s">
        <v>405</v>
      </c>
      <c r="I504" s="22" t="s">
        <v>4028</v>
      </c>
      <c r="J504" s="22"/>
      <c r="K504" s="21" t="s">
        <v>4002</v>
      </c>
      <c r="L504" s="21" t="s">
        <v>2374</v>
      </c>
      <c r="M504" s="21" t="s">
        <v>4003</v>
      </c>
      <c r="N504" s="21"/>
      <c r="O504" s="17" t="str">
        <f>IFERROR(VLOOKUP(B504,POP!$B$5:$I$1048576,7,0),"")</f>
        <v/>
      </c>
      <c r="P504" s="17" t="str">
        <f>IFERROR(VLOOKUP(B504,POM!$B$5:$I$1048576,7,0),"")</f>
        <v/>
      </c>
      <c r="Q504" s="10" t="str">
        <f>IFERROR(VLOOKUP(B504,POU!$B$5:$I$1048576,7,0),"")</f>
        <v/>
      </c>
      <c r="R504" s="21" t="str">
        <f t="shared" si="36"/>
        <v/>
      </c>
      <c r="S504" s="17" t="str">
        <f>IFERROR(VLOOKUP(B504,'PEMBEKALAN POP'!$B$5:$I$1048576,7,0),"")</f>
        <v/>
      </c>
      <c r="T504" s="22" t="str">
        <f>IFERROR(VLOOKUP(B504,'PEMBEKALAN POP'!$B$5:$I$1048576,8,0),"")</f>
        <v/>
      </c>
      <c r="U504" s="21" t="s">
        <v>3994</v>
      </c>
      <c r="V504" s="17" t="e" cm="1">
        <f t="array" ref="V504">MAX(IF(INDUKSI!$B$5:$B$1048576='Data Training 2022'!B504,INDUKSI!$H$5:$H$1048576))</f>
        <v>#N/A</v>
      </c>
      <c r="W504" s="22" t="str">
        <f>IFERROR(VLOOKUP(B504,INDUKSI!$B$5:$I$1048576,8,0),"")</f>
        <v>LULUS</v>
      </c>
      <c r="X504" s="21" t="s">
        <v>3994</v>
      </c>
      <c r="Y504" s="17" cm="1">
        <f t="array" ref="Y504">MAX(IF(REINDUKSI!$B$5:$B$1048576='Data Training 2022'!B504,REINDUKSI!$H$5:$H$1048576))</f>
        <v>44544</v>
      </c>
      <c r="Z504" s="22" t="str">
        <f>IFERROR(VLOOKUP(B504,REINDUKSI!$B$5:$I$1048576,8,0),"")</f>
        <v>LULUS</v>
      </c>
      <c r="AA504" s="22" t="str">
        <f t="shared" si="37"/>
        <v>TARGET</v>
      </c>
      <c r="AB504" s="17" cm="1">
        <f t="array" ref="AB504">MAX(IF(BSA!$B$5:$B$1048576='Data Training 2022'!B504,BSA!$H$5:$H$1048576))</f>
        <v>0</v>
      </c>
      <c r="AC504" s="22" t="str">
        <f>IFERROR(VLOOKUP(B504,BSA!$B$5:$I$1048576,8,0),"")</f>
        <v/>
      </c>
      <c r="AD504" s="22" t="s">
        <v>3994</v>
      </c>
      <c r="AE504" s="22"/>
      <c r="AF504" s="22"/>
      <c r="AG504" s="22" t="str">
        <f t="shared" si="38"/>
        <v/>
      </c>
      <c r="AH504" s="17" cm="1">
        <f t="array" ref="AH504">MAX(IF(ISOLASI!$B$5:$B$1048576='Data Training 2022'!B504,ISOLASI!$H$5:$H$1048576))</f>
        <v>0</v>
      </c>
      <c r="AI504" s="22" t="str">
        <f>IFERROR(VLOOKUP(B504,ISOLASI!$B$5:$I$1048576,8,0),"")</f>
        <v/>
      </c>
      <c r="AJ504" s="22"/>
      <c r="AK504" s="17" cm="1">
        <f t="array" ref="AK504">MAX(IF('DEKAT AIR'!$B$5:$B$1048576='Data Training 2022'!B504,'DEKAT AIR'!$H$5:$H$1048576))</f>
        <v>0</v>
      </c>
      <c r="AL504" s="22" t="str">
        <f>IFERROR(VLOOKUP(B504,'DEKAT AIR'!$B$5:$I$1048576,8,0),"")</f>
        <v/>
      </c>
      <c r="AM504" s="22"/>
      <c r="AN504" s="17" cm="1">
        <f t="array" ref="AN504">MAX(IF(KETINGGIAN!$B$5:$B$1048576='Data Training 2022'!B504,KETINGGIAN!$H$5:$H$1048576))</f>
        <v>0</v>
      </c>
      <c r="AO504" s="22" t="str">
        <f>IFERROR(VLOOKUP(B504,KETINGGIAN!$B$5:$I$1048576,8,0),"")</f>
        <v/>
      </c>
      <c r="AP504" s="22"/>
      <c r="AQ504" s="22"/>
      <c r="AR504" s="22"/>
      <c r="AS504" s="22"/>
      <c r="AT504" s="17" cm="1">
        <f t="array" ref="AT504">MAX(IF(TOOLSKEEPER!$B$5:$B$1048576='Data Training 2022'!B504,TOOLSKEEPER!$H$5:$H$1048576))</f>
        <v>0</v>
      </c>
      <c r="AU504" s="22" t="str">
        <f>IFERROR(VLOOKUP(B504,TOOLSKEEPER!$B$5:$I$1048576,8,0),"")</f>
        <v/>
      </c>
    </row>
    <row r="505" spans="1:47">
      <c r="A505" s="22">
        <f t="shared" si="47"/>
        <v>500</v>
      </c>
      <c r="B505" s="21" t="str">
        <f t="shared" si="48"/>
        <v>80002684</v>
      </c>
      <c r="C505" s="21">
        <v>80002684</v>
      </c>
      <c r="D505" s="22"/>
      <c r="E505" s="22" t="s">
        <v>3287</v>
      </c>
      <c r="F505" s="22" t="s">
        <v>1255</v>
      </c>
      <c r="G505" s="22" t="s">
        <v>205</v>
      </c>
      <c r="H505" s="22" t="s">
        <v>405</v>
      </c>
      <c r="I505" s="22" t="s">
        <v>4028</v>
      </c>
      <c r="J505" s="22"/>
      <c r="K505" s="21" t="s">
        <v>4002</v>
      </c>
      <c r="L505" s="21" t="s">
        <v>2374</v>
      </c>
      <c r="M505" s="21" t="s">
        <v>4003</v>
      </c>
      <c r="N505" s="21"/>
      <c r="O505" s="17" t="str">
        <f>IFERROR(VLOOKUP(B505,POP!$B$5:$I$1048576,7,0),"")</f>
        <v/>
      </c>
      <c r="P505" s="17" t="str">
        <f>IFERROR(VLOOKUP(B505,POM!$B$5:$I$1048576,7,0),"")</f>
        <v/>
      </c>
      <c r="Q505" s="10" t="str">
        <f>IFERROR(VLOOKUP(B505,POU!$B$5:$I$1048576,7,0),"")</f>
        <v/>
      </c>
      <c r="R505" s="21" t="str">
        <f t="shared" si="36"/>
        <v/>
      </c>
      <c r="S505" s="17" t="str">
        <f>IFERROR(VLOOKUP(B505,'PEMBEKALAN POP'!$B$5:$I$1048576,7,0),"")</f>
        <v/>
      </c>
      <c r="T505" s="22" t="str">
        <f>IFERROR(VLOOKUP(B505,'PEMBEKALAN POP'!$B$5:$I$1048576,8,0),"")</f>
        <v/>
      </c>
      <c r="U505" s="21" t="s">
        <v>3994</v>
      </c>
      <c r="V505" s="17" t="e" cm="1">
        <f t="array" ref="V505">MAX(IF(INDUKSI!$B$5:$B$1048576='Data Training 2022'!B505,INDUKSI!$H$5:$H$1048576))</f>
        <v>#N/A</v>
      </c>
      <c r="W505" s="22" t="str">
        <f>IFERROR(VLOOKUP(B505,INDUKSI!$B$5:$I$1048576,8,0),"")</f>
        <v>LULUS</v>
      </c>
      <c r="X505" s="21" t="s">
        <v>3994</v>
      </c>
      <c r="Y505" s="17" cm="1">
        <f t="array" ref="Y505">MAX(IF(REINDUKSI!$B$5:$B$1048576='Data Training 2022'!B505,REINDUKSI!$H$5:$H$1048576))</f>
        <v>44650</v>
      </c>
      <c r="Z505" s="22" t="str">
        <f>IFERROR(VLOOKUP(B505,REINDUKSI!$B$5:$I$1048576,8,0),"")</f>
        <v>LULUS</v>
      </c>
      <c r="AA505" s="22" t="str">
        <f t="shared" si="37"/>
        <v>TARGET</v>
      </c>
      <c r="AB505" s="17" cm="1">
        <f t="array" ref="AB505">MAX(IF(BSA!$B$5:$B$1048576='Data Training 2022'!B505,BSA!$H$5:$H$1048576))</f>
        <v>0</v>
      </c>
      <c r="AC505" s="22" t="str">
        <f>IFERROR(VLOOKUP(B505,BSA!$B$5:$I$1048576,8,0),"")</f>
        <v/>
      </c>
      <c r="AD505" s="22" t="s">
        <v>3994</v>
      </c>
      <c r="AE505" s="22"/>
      <c r="AF505" s="22"/>
      <c r="AG505" s="22" t="str">
        <f t="shared" si="38"/>
        <v/>
      </c>
      <c r="AH505" s="17" cm="1">
        <f t="array" ref="AH505">MAX(IF(ISOLASI!$B$5:$B$1048576='Data Training 2022'!B505,ISOLASI!$H$5:$H$1048576))</f>
        <v>0</v>
      </c>
      <c r="AI505" s="22" t="str">
        <f>IFERROR(VLOOKUP(B505,ISOLASI!$B$5:$I$1048576,8,0),"")</f>
        <v/>
      </c>
      <c r="AJ505" s="22"/>
      <c r="AK505" s="17" cm="1">
        <f t="array" ref="AK505">MAX(IF('DEKAT AIR'!$B$5:$B$1048576='Data Training 2022'!B505,'DEKAT AIR'!$H$5:$H$1048576))</f>
        <v>0</v>
      </c>
      <c r="AL505" s="22" t="str">
        <f>IFERROR(VLOOKUP(B505,'DEKAT AIR'!$B$5:$I$1048576,8,0),"")</f>
        <v/>
      </c>
      <c r="AM505" s="22"/>
      <c r="AN505" s="17" cm="1">
        <f t="array" ref="AN505">MAX(IF(KETINGGIAN!$B$5:$B$1048576='Data Training 2022'!B505,KETINGGIAN!$H$5:$H$1048576))</f>
        <v>0</v>
      </c>
      <c r="AO505" s="22" t="str">
        <f>IFERROR(VLOOKUP(B505,KETINGGIAN!$B$5:$I$1048576,8,0),"")</f>
        <v/>
      </c>
      <c r="AP505" s="22"/>
      <c r="AQ505" s="22"/>
      <c r="AR505" s="22"/>
      <c r="AS505" s="22"/>
      <c r="AT505" s="17" cm="1">
        <f t="array" ref="AT505">MAX(IF(TOOLSKEEPER!$B$5:$B$1048576='Data Training 2022'!B505,TOOLSKEEPER!$H$5:$H$1048576))</f>
        <v>0</v>
      </c>
      <c r="AU505" s="22" t="str">
        <f>IFERROR(VLOOKUP(B505,TOOLSKEEPER!$B$5:$I$1048576,8,0),"")</f>
        <v/>
      </c>
    </row>
    <row r="506" spans="1:47">
      <c r="A506" s="22">
        <f t="shared" si="47"/>
        <v>501</v>
      </c>
      <c r="B506" s="21" t="str">
        <f t="shared" si="48"/>
        <v>80000695</v>
      </c>
      <c r="C506" s="21">
        <v>80000695</v>
      </c>
      <c r="D506" s="22"/>
      <c r="E506" s="22" t="s">
        <v>1598</v>
      </c>
      <c r="F506" s="22" t="s">
        <v>1255</v>
      </c>
      <c r="G506" s="22" t="s">
        <v>205</v>
      </c>
      <c r="H506" s="22" t="s">
        <v>405</v>
      </c>
      <c r="I506" s="22" t="s">
        <v>4028</v>
      </c>
      <c r="J506" s="22"/>
      <c r="K506" s="21" t="s">
        <v>4002</v>
      </c>
      <c r="L506" s="21" t="s">
        <v>2374</v>
      </c>
      <c r="M506" s="21" t="s">
        <v>4003</v>
      </c>
      <c r="N506" s="21"/>
      <c r="O506" s="17" t="str">
        <f>IFERROR(VLOOKUP(B506,POP!$B$5:$I$1048576,7,0),"")</f>
        <v/>
      </c>
      <c r="P506" s="17" t="str">
        <f>IFERROR(VLOOKUP(B506,POM!$B$5:$I$1048576,7,0),"")</f>
        <v/>
      </c>
      <c r="Q506" s="10" t="str">
        <f>IFERROR(VLOOKUP(B506,POU!$B$5:$I$1048576,7,0),"")</f>
        <v/>
      </c>
      <c r="R506" s="21" t="str">
        <f t="shared" si="36"/>
        <v/>
      </c>
      <c r="S506" s="17" t="str">
        <f>IFERROR(VLOOKUP(B506,'PEMBEKALAN POP'!$B$5:$I$1048576,7,0),"")</f>
        <v/>
      </c>
      <c r="T506" s="22" t="str">
        <f>IFERROR(VLOOKUP(B506,'PEMBEKALAN POP'!$B$5:$I$1048576,8,0),"")</f>
        <v/>
      </c>
      <c r="U506" s="21" t="s">
        <v>3994</v>
      </c>
      <c r="V506" s="17" t="e" cm="1">
        <f t="array" ref="V506">MAX(IF(INDUKSI!$B$5:$B$1048576='Data Training 2022'!B506,INDUKSI!$H$5:$H$1048576))</f>
        <v>#N/A</v>
      </c>
      <c r="W506" s="22" t="str">
        <f>IFERROR(VLOOKUP(B506,INDUKSI!$B$5:$I$1048576,8,0),"")</f>
        <v/>
      </c>
      <c r="X506" s="21" t="s">
        <v>3994</v>
      </c>
      <c r="Y506" s="17" cm="1">
        <f t="array" ref="Y506">MAX(IF(REINDUKSI!$B$5:$B$1048576='Data Training 2022'!B506,REINDUKSI!$H$5:$H$1048576))</f>
        <v>44545</v>
      </c>
      <c r="Z506" s="22" t="str">
        <f>IFERROR(VLOOKUP(B506,REINDUKSI!$B$5:$I$1048576,8,0),"")</f>
        <v>LULUS</v>
      </c>
      <c r="AA506" s="22" t="str">
        <f t="shared" si="37"/>
        <v>TARGET</v>
      </c>
      <c r="AB506" s="17" cm="1">
        <f t="array" ref="AB506">MAX(IF(BSA!$B$5:$B$1048576='Data Training 2022'!B506,BSA!$H$5:$H$1048576))</f>
        <v>44738</v>
      </c>
      <c r="AC506" s="22" t="str">
        <f>IFERROR(VLOOKUP(B506,BSA!$B$5:$I$1048576,8,0),"")</f>
        <v>LULUS</v>
      </c>
      <c r="AD506" s="22" t="s">
        <v>3994</v>
      </c>
      <c r="AE506" s="22"/>
      <c r="AF506" s="22"/>
      <c r="AG506" s="22" t="str">
        <f t="shared" si="38"/>
        <v/>
      </c>
      <c r="AH506" s="17" cm="1">
        <f t="array" ref="AH506">MAX(IF(ISOLASI!$B$5:$B$1048576='Data Training 2022'!B506,ISOLASI!$H$5:$H$1048576))</f>
        <v>0</v>
      </c>
      <c r="AI506" s="22" t="str">
        <f>IFERROR(VLOOKUP(B506,ISOLASI!$B$5:$I$1048576,8,0),"")</f>
        <v/>
      </c>
      <c r="AJ506" s="22"/>
      <c r="AK506" s="17" cm="1">
        <f t="array" ref="AK506">MAX(IF('DEKAT AIR'!$B$5:$B$1048576='Data Training 2022'!B506,'DEKAT AIR'!$H$5:$H$1048576))</f>
        <v>0</v>
      </c>
      <c r="AL506" s="22" t="str">
        <f>IFERROR(VLOOKUP(B506,'DEKAT AIR'!$B$5:$I$1048576,8,0),"")</f>
        <v/>
      </c>
      <c r="AM506" s="22"/>
      <c r="AN506" s="17" cm="1">
        <f t="array" ref="AN506">MAX(IF(KETINGGIAN!$B$5:$B$1048576='Data Training 2022'!B506,KETINGGIAN!$H$5:$H$1048576))</f>
        <v>0</v>
      </c>
      <c r="AO506" s="22" t="str">
        <f>IFERROR(VLOOKUP(B506,KETINGGIAN!$B$5:$I$1048576,8,0),"")</f>
        <v/>
      </c>
      <c r="AP506" s="22"/>
      <c r="AQ506" s="22"/>
      <c r="AR506" s="22"/>
      <c r="AS506" s="22"/>
      <c r="AT506" s="17" cm="1">
        <f t="array" ref="AT506">MAX(IF(TOOLSKEEPER!$B$5:$B$1048576='Data Training 2022'!B506,TOOLSKEEPER!$H$5:$H$1048576))</f>
        <v>0</v>
      </c>
      <c r="AU506" s="22" t="str">
        <f>IFERROR(VLOOKUP(B506,TOOLSKEEPER!$B$5:$I$1048576,8,0),"")</f>
        <v/>
      </c>
    </row>
    <row r="507" spans="1:47">
      <c r="A507" s="22">
        <f t="shared" si="47"/>
        <v>502</v>
      </c>
      <c r="B507" s="21" t="str">
        <f t="shared" si="48"/>
        <v>80002517</v>
      </c>
      <c r="C507" s="21">
        <v>80002517</v>
      </c>
      <c r="D507" s="22"/>
      <c r="E507" s="22" t="s">
        <v>3409</v>
      </c>
      <c r="F507" s="22" t="s">
        <v>1255</v>
      </c>
      <c r="G507" s="22" t="s">
        <v>205</v>
      </c>
      <c r="H507" s="22" t="s">
        <v>405</v>
      </c>
      <c r="I507" s="22" t="s">
        <v>4028</v>
      </c>
      <c r="J507" s="22"/>
      <c r="K507" s="21" t="s">
        <v>4002</v>
      </c>
      <c r="L507" s="21" t="s">
        <v>2374</v>
      </c>
      <c r="M507" s="21" t="s">
        <v>4003</v>
      </c>
      <c r="N507" s="21"/>
      <c r="O507" s="17" t="str">
        <f>IFERROR(VLOOKUP(B507,POP!$B$5:$I$1048576,7,0),"")</f>
        <v/>
      </c>
      <c r="P507" s="17" t="str">
        <f>IFERROR(VLOOKUP(B507,POM!$B$5:$I$1048576,7,0),"")</f>
        <v/>
      </c>
      <c r="Q507" s="10" t="str">
        <f>IFERROR(VLOOKUP(B507,POU!$B$5:$I$1048576,7,0),"")</f>
        <v/>
      </c>
      <c r="R507" s="21" t="str">
        <f t="shared" si="36"/>
        <v/>
      </c>
      <c r="S507" s="17" t="str">
        <f>IFERROR(VLOOKUP(B507,'PEMBEKALAN POP'!$B$5:$I$1048576,7,0),"")</f>
        <v/>
      </c>
      <c r="T507" s="22" t="str">
        <f>IFERROR(VLOOKUP(B507,'PEMBEKALAN POP'!$B$5:$I$1048576,8,0),"")</f>
        <v/>
      </c>
      <c r="U507" s="21" t="s">
        <v>3994</v>
      </c>
      <c r="V507" s="17" t="e" cm="1">
        <f t="array" ref="V507">MAX(IF(INDUKSI!$B$5:$B$1048576='Data Training 2022'!B507,INDUKSI!$H$5:$H$1048576))</f>
        <v>#N/A</v>
      </c>
      <c r="W507" s="22" t="str">
        <f>IFERROR(VLOOKUP(B507,INDUKSI!$B$5:$I$1048576,8,0),"")</f>
        <v>LULUS</v>
      </c>
      <c r="X507" s="21" t="s">
        <v>3994</v>
      </c>
      <c r="Y507" s="17" cm="1">
        <f t="array" ref="Y507">MAX(IF(REINDUKSI!$B$5:$B$1048576='Data Training 2022'!B507,REINDUKSI!$H$5:$H$1048576))</f>
        <v>44769</v>
      </c>
      <c r="Z507" s="22" t="str">
        <f>IFERROR(VLOOKUP(B507,REINDUKSI!$B$5:$I$1048576,8,0),"")</f>
        <v>LULUS</v>
      </c>
      <c r="AA507" s="22" t="str">
        <f t="shared" si="37"/>
        <v>TARGET</v>
      </c>
      <c r="AB507" s="17" cm="1">
        <f t="array" ref="AB507">MAX(IF(BSA!$B$5:$B$1048576='Data Training 2022'!B507,BSA!$H$5:$H$1048576))</f>
        <v>44769</v>
      </c>
      <c r="AC507" s="22" t="str">
        <f>IFERROR(VLOOKUP(B507,BSA!$B$5:$I$1048576,8,0),"")</f>
        <v>LULUS</v>
      </c>
      <c r="AD507" s="22" t="s">
        <v>3994</v>
      </c>
      <c r="AE507" s="22"/>
      <c r="AF507" s="22"/>
      <c r="AG507" s="22" t="str">
        <f t="shared" si="38"/>
        <v/>
      </c>
      <c r="AH507" s="17" cm="1">
        <f t="array" ref="AH507">MAX(IF(ISOLASI!$B$5:$B$1048576='Data Training 2022'!B507,ISOLASI!$H$5:$H$1048576))</f>
        <v>0</v>
      </c>
      <c r="AI507" s="22" t="str">
        <f>IFERROR(VLOOKUP(B507,ISOLASI!$B$5:$I$1048576,8,0),"")</f>
        <v/>
      </c>
      <c r="AJ507" s="22"/>
      <c r="AK507" s="17" cm="1">
        <f t="array" ref="AK507">MAX(IF('DEKAT AIR'!$B$5:$B$1048576='Data Training 2022'!B507,'DEKAT AIR'!$H$5:$H$1048576))</f>
        <v>0</v>
      </c>
      <c r="AL507" s="22" t="str">
        <f>IFERROR(VLOOKUP(B507,'DEKAT AIR'!$B$5:$I$1048576,8,0),"")</f>
        <v/>
      </c>
      <c r="AM507" s="22"/>
      <c r="AN507" s="17" cm="1">
        <f t="array" ref="AN507">MAX(IF(KETINGGIAN!$B$5:$B$1048576='Data Training 2022'!B507,KETINGGIAN!$H$5:$H$1048576))</f>
        <v>0</v>
      </c>
      <c r="AO507" s="22" t="str">
        <f>IFERROR(VLOOKUP(B507,KETINGGIAN!$B$5:$I$1048576,8,0),"")</f>
        <v/>
      </c>
      <c r="AP507" s="22"/>
      <c r="AQ507" s="22"/>
      <c r="AR507" s="22"/>
      <c r="AS507" s="22"/>
      <c r="AT507" s="17" cm="1">
        <f t="array" ref="AT507">MAX(IF(TOOLSKEEPER!$B$5:$B$1048576='Data Training 2022'!B507,TOOLSKEEPER!$H$5:$H$1048576))</f>
        <v>0</v>
      </c>
      <c r="AU507" s="22" t="str">
        <f>IFERROR(VLOOKUP(B507,TOOLSKEEPER!$B$5:$I$1048576,8,0),"")</f>
        <v/>
      </c>
    </row>
    <row r="508" spans="1:47">
      <c r="A508" s="22">
        <f t="shared" si="47"/>
        <v>503</v>
      </c>
      <c r="B508" s="21" t="str">
        <f t="shared" si="48"/>
        <v>80002686</v>
      </c>
      <c r="C508" s="21">
        <v>80002686</v>
      </c>
      <c r="D508" s="22"/>
      <c r="E508" s="22" t="s">
        <v>2123</v>
      </c>
      <c r="F508" s="22" t="s">
        <v>1255</v>
      </c>
      <c r="G508" s="22" t="s">
        <v>205</v>
      </c>
      <c r="H508" s="22" t="s">
        <v>405</v>
      </c>
      <c r="I508" s="22" t="s">
        <v>4028</v>
      </c>
      <c r="J508" s="22"/>
      <c r="K508" s="21" t="s">
        <v>4002</v>
      </c>
      <c r="L508" s="21" t="s">
        <v>2374</v>
      </c>
      <c r="M508" s="21" t="s">
        <v>4003</v>
      </c>
      <c r="N508" s="21"/>
      <c r="O508" s="17" t="str">
        <f>IFERROR(VLOOKUP(B508,POP!$B$5:$I$1048576,7,0),"")</f>
        <v/>
      </c>
      <c r="P508" s="17" t="str">
        <f>IFERROR(VLOOKUP(B508,POM!$B$5:$I$1048576,7,0),"")</f>
        <v/>
      </c>
      <c r="Q508" s="10" t="str">
        <f>IFERROR(VLOOKUP(B508,POU!$B$5:$I$1048576,7,0),"")</f>
        <v/>
      </c>
      <c r="R508" s="21" t="str">
        <f t="shared" si="36"/>
        <v/>
      </c>
      <c r="S508" s="17" t="str">
        <f>IFERROR(VLOOKUP(B508,'PEMBEKALAN POP'!$B$5:$I$1048576,7,0),"")</f>
        <v/>
      </c>
      <c r="T508" s="22" t="str">
        <f>IFERROR(VLOOKUP(B508,'PEMBEKALAN POP'!$B$5:$I$1048576,8,0),"")</f>
        <v/>
      </c>
      <c r="U508" s="21" t="s">
        <v>3994</v>
      </c>
      <c r="V508" s="17" t="e" cm="1">
        <f t="array" ref="V508">MAX(IF(INDUKSI!$B$5:$B$1048576='Data Training 2022'!B508,INDUKSI!$H$5:$H$1048576))</f>
        <v>#N/A</v>
      </c>
      <c r="W508" s="22" t="str">
        <f>IFERROR(VLOOKUP(B508,INDUKSI!$B$5:$I$1048576,8,0),"")</f>
        <v>LULUS</v>
      </c>
      <c r="X508" s="21" t="s">
        <v>3994</v>
      </c>
      <c r="Y508" s="17" cm="1">
        <f t="array" ref="Y508">MAX(IF(REINDUKSI!$B$5:$B$1048576='Data Training 2022'!B508,REINDUKSI!$H$5:$H$1048576))</f>
        <v>44755</v>
      </c>
      <c r="Z508" s="22" t="str">
        <f>IFERROR(VLOOKUP(B508,REINDUKSI!$B$5:$I$1048576,8,0),"")</f>
        <v>LULUS</v>
      </c>
      <c r="AA508" s="22" t="str">
        <f t="shared" si="37"/>
        <v>TARGET</v>
      </c>
      <c r="AB508" s="17" cm="1">
        <f t="array" ref="AB508">MAX(IF(BSA!$B$5:$B$1048576='Data Training 2022'!B508,BSA!$H$5:$H$1048576))</f>
        <v>44755</v>
      </c>
      <c r="AC508" s="22" t="str">
        <f>IFERROR(VLOOKUP(B508,BSA!$B$5:$I$1048576,8,0),"")</f>
        <v>LULUS</v>
      </c>
      <c r="AD508" s="22" t="s">
        <v>3994</v>
      </c>
      <c r="AE508" s="22"/>
      <c r="AF508" s="22"/>
      <c r="AG508" s="22" t="str">
        <f t="shared" si="38"/>
        <v/>
      </c>
      <c r="AH508" s="17" cm="1">
        <f t="array" ref="AH508">MAX(IF(ISOLASI!$B$5:$B$1048576='Data Training 2022'!B508,ISOLASI!$H$5:$H$1048576))</f>
        <v>0</v>
      </c>
      <c r="AI508" s="22" t="str">
        <f>IFERROR(VLOOKUP(B508,ISOLASI!$B$5:$I$1048576,8,0),"")</f>
        <v/>
      </c>
      <c r="AJ508" s="22"/>
      <c r="AK508" s="17" cm="1">
        <f t="array" ref="AK508">MAX(IF('DEKAT AIR'!$B$5:$B$1048576='Data Training 2022'!B508,'DEKAT AIR'!$H$5:$H$1048576))</f>
        <v>0</v>
      </c>
      <c r="AL508" s="22" t="str">
        <f>IFERROR(VLOOKUP(B508,'DEKAT AIR'!$B$5:$I$1048576,8,0),"")</f>
        <v/>
      </c>
      <c r="AM508" s="22"/>
      <c r="AN508" s="17" cm="1">
        <f t="array" ref="AN508">MAX(IF(KETINGGIAN!$B$5:$B$1048576='Data Training 2022'!B508,KETINGGIAN!$H$5:$H$1048576))</f>
        <v>0</v>
      </c>
      <c r="AO508" s="22" t="str">
        <f>IFERROR(VLOOKUP(B508,KETINGGIAN!$B$5:$I$1048576,8,0),"")</f>
        <v/>
      </c>
      <c r="AP508" s="22"/>
      <c r="AQ508" s="22"/>
      <c r="AR508" s="22"/>
      <c r="AS508" s="22"/>
      <c r="AT508" s="17" cm="1">
        <f t="array" ref="AT508">MAX(IF(TOOLSKEEPER!$B$5:$B$1048576='Data Training 2022'!B508,TOOLSKEEPER!$H$5:$H$1048576))</f>
        <v>0</v>
      </c>
      <c r="AU508" s="22" t="str">
        <f>IFERROR(VLOOKUP(B508,TOOLSKEEPER!$B$5:$I$1048576,8,0),"")</f>
        <v/>
      </c>
    </row>
    <row r="509" spans="1:47">
      <c r="A509" s="22">
        <f t="shared" si="47"/>
        <v>504</v>
      </c>
      <c r="B509" s="21" t="str">
        <f t="shared" si="48"/>
        <v>80002682</v>
      </c>
      <c r="C509" s="21">
        <v>80002682</v>
      </c>
      <c r="D509" s="22"/>
      <c r="E509" s="22" t="s">
        <v>3461</v>
      </c>
      <c r="F509" s="22" t="s">
        <v>1255</v>
      </c>
      <c r="G509" s="22" t="s">
        <v>205</v>
      </c>
      <c r="H509" s="22" t="s">
        <v>405</v>
      </c>
      <c r="I509" s="22" t="s">
        <v>4028</v>
      </c>
      <c r="J509" s="22"/>
      <c r="K509" s="21" t="s">
        <v>4002</v>
      </c>
      <c r="L509" s="21" t="s">
        <v>2374</v>
      </c>
      <c r="M509" s="21" t="s">
        <v>4003</v>
      </c>
      <c r="N509" s="21"/>
      <c r="O509" s="17" t="str">
        <f>IFERROR(VLOOKUP(B509,POP!$B$5:$I$1048576,7,0),"")</f>
        <v/>
      </c>
      <c r="P509" s="17" t="str">
        <f>IFERROR(VLOOKUP(B509,POM!$B$5:$I$1048576,7,0),"")</f>
        <v/>
      </c>
      <c r="Q509" s="10" t="str">
        <f>IFERROR(VLOOKUP(B509,POU!$B$5:$I$1048576,7,0),"")</f>
        <v/>
      </c>
      <c r="R509" s="21" t="str">
        <f t="shared" si="36"/>
        <v/>
      </c>
      <c r="S509" s="17" t="str">
        <f>IFERROR(VLOOKUP(B509,'PEMBEKALAN POP'!$B$5:$I$1048576,7,0),"")</f>
        <v/>
      </c>
      <c r="T509" s="22" t="str">
        <f>IFERROR(VLOOKUP(B509,'PEMBEKALAN POP'!$B$5:$I$1048576,8,0),"")</f>
        <v/>
      </c>
      <c r="U509" s="21" t="s">
        <v>3994</v>
      </c>
      <c r="V509" s="17" t="e" cm="1">
        <f t="array" ref="V509">MAX(IF(INDUKSI!$B$5:$B$1048576='Data Training 2022'!B509,INDUKSI!$H$5:$H$1048576))</f>
        <v>#N/A</v>
      </c>
      <c r="W509" s="22" t="str">
        <f>IFERROR(VLOOKUP(B509,INDUKSI!$B$5:$I$1048576,8,0),"")</f>
        <v>LULUS</v>
      </c>
      <c r="X509" s="21" t="s">
        <v>3994</v>
      </c>
      <c r="Y509" s="17" cm="1">
        <f t="array" ref="Y509">MAX(IF(REINDUKSI!$B$5:$B$1048576='Data Training 2022'!B509,REINDUKSI!$H$5:$H$1048576))</f>
        <v>44755</v>
      </c>
      <c r="Z509" s="22" t="str">
        <f>IFERROR(VLOOKUP(B509,REINDUKSI!$B$5:$I$1048576,8,0),"")</f>
        <v>LULUS</v>
      </c>
      <c r="AA509" s="22" t="str">
        <f t="shared" si="37"/>
        <v>TARGET</v>
      </c>
      <c r="AB509" s="17" cm="1">
        <f t="array" ref="AB509">MAX(IF(BSA!$B$5:$B$1048576='Data Training 2022'!B509,BSA!$H$5:$H$1048576))</f>
        <v>44755</v>
      </c>
      <c r="AC509" s="22" t="str">
        <f>IFERROR(VLOOKUP(B509,BSA!$B$5:$I$1048576,8,0),"")</f>
        <v>LULUS</v>
      </c>
      <c r="AD509" s="22" t="s">
        <v>3994</v>
      </c>
      <c r="AE509" s="22"/>
      <c r="AF509" s="22"/>
      <c r="AG509" s="22" t="str">
        <f t="shared" si="38"/>
        <v/>
      </c>
      <c r="AH509" s="17" cm="1">
        <f t="array" ref="AH509">MAX(IF(ISOLASI!$B$5:$B$1048576='Data Training 2022'!B509,ISOLASI!$H$5:$H$1048576))</f>
        <v>0</v>
      </c>
      <c r="AI509" s="22" t="str">
        <f>IFERROR(VLOOKUP(B509,ISOLASI!$B$5:$I$1048576,8,0),"")</f>
        <v/>
      </c>
      <c r="AJ509" s="22"/>
      <c r="AK509" s="17" cm="1">
        <f t="array" ref="AK509">MAX(IF('DEKAT AIR'!$B$5:$B$1048576='Data Training 2022'!B509,'DEKAT AIR'!$H$5:$H$1048576))</f>
        <v>0</v>
      </c>
      <c r="AL509" s="22" t="str">
        <f>IFERROR(VLOOKUP(B509,'DEKAT AIR'!$B$5:$I$1048576,8,0),"")</f>
        <v/>
      </c>
      <c r="AM509" s="22"/>
      <c r="AN509" s="17" cm="1">
        <f t="array" ref="AN509">MAX(IF(KETINGGIAN!$B$5:$B$1048576='Data Training 2022'!B509,KETINGGIAN!$H$5:$H$1048576))</f>
        <v>0</v>
      </c>
      <c r="AO509" s="22" t="str">
        <f>IFERROR(VLOOKUP(B509,KETINGGIAN!$B$5:$I$1048576,8,0),"")</f>
        <v/>
      </c>
      <c r="AP509" s="22"/>
      <c r="AQ509" s="22"/>
      <c r="AR509" s="22"/>
      <c r="AS509" s="22"/>
      <c r="AT509" s="17" cm="1">
        <f t="array" ref="AT509">MAX(IF(TOOLSKEEPER!$B$5:$B$1048576='Data Training 2022'!B509,TOOLSKEEPER!$H$5:$H$1048576))</f>
        <v>0</v>
      </c>
      <c r="AU509" s="22" t="str">
        <f>IFERROR(VLOOKUP(B509,TOOLSKEEPER!$B$5:$I$1048576,8,0),"")</f>
        <v/>
      </c>
    </row>
    <row r="510" spans="1:47">
      <c r="A510" s="22">
        <f t="shared" si="47"/>
        <v>505</v>
      </c>
      <c r="B510" s="21" t="str">
        <f t="shared" si="48"/>
        <v>80002592</v>
      </c>
      <c r="C510" s="21">
        <v>80002592</v>
      </c>
      <c r="D510" s="22"/>
      <c r="E510" s="22" t="s">
        <v>3333</v>
      </c>
      <c r="F510" s="22" t="s">
        <v>1255</v>
      </c>
      <c r="G510" s="22" t="s">
        <v>205</v>
      </c>
      <c r="H510" s="22" t="s">
        <v>405</v>
      </c>
      <c r="I510" s="22" t="s">
        <v>4028</v>
      </c>
      <c r="J510" s="22"/>
      <c r="K510" s="21" t="s">
        <v>4002</v>
      </c>
      <c r="L510" s="21" t="s">
        <v>2374</v>
      </c>
      <c r="M510" s="21" t="s">
        <v>4003</v>
      </c>
      <c r="N510" s="21"/>
      <c r="O510" s="17" t="str">
        <f>IFERROR(VLOOKUP(B510,POP!$B$5:$I$1048576,7,0),"")</f>
        <v/>
      </c>
      <c r="P510" s="17" t="str">
        <f>IFERROR(VLOOKUP(B510,POM!$B$5:$I$1048576,7,0),"")</f>
        <v/>
      </c>
      <c r="Q510" s="10" t="str">
        <f>IFERROR(VLOOKUP(B510,POU!$B$5:$I$1048576,7,0),"")</f>
        <v/>
      </c>
      <c r="R510" s="21" t="str">
        <f t="shared" si="36"/>
        <v/>
      </c>
      <c r="S510" s="17" t="str">
        <f>IFERROR(VLOOKUP(B510,'PEMBEKALAN POP'!$B$5:$I$1048576,7,0),"")</f>
        <v/>
      </c>
      <c r="T510" s="22" t="str">
        <f>IFERROR(VLOOKUP(B510,'PEMBEKALAN POP'!$B$5:$I$1048576,8,0),"")</f>
        <v/>
      </c>
      <c r="U510" s="21" t="s">
        <v>3994</v>
      </c>
      <c r="V510" s="17" t="e" cm="1">
        <f t="array" ref="V510">MAX(IF(INDUKSI!$B$5:$B$1048576='Data Training 2022'!B510,INDUKSI!$H$5:$H$1048576))</f>
        <v>#N/A</v>
      </c>
      <c r="W510" s="22" t="str">
        <f>IFERROR(VLOOKUP(B510,INDUKSI!$B$5:$I$1048576,8,0),"")</f>
        <v>LULUS</v>
      </c>
      <c r="X510" s="21" t="s">
        <v>3994</v>
      </c>
      <c r="Y510" s="17" cm="1">
        <f t="array" ref="Y510">MAX(IF(REINDUKSI!$B$5:$B$1048576='Data Training 2022'!B510,REINDUKSI!$H$5:$H$1048576))</f>
        <v>44753</v>
      </c>
      <c r="Z510" s="22" t="str">
        <f>IFERROR(VLOOKUP(B510,REINDUKSI!$B$5:$I$1048576,8,0),"")</f>
        <v>LULUS</v>
      </c>
      <c r="AA510" s="22" t="str">
        <f t="shared" si="37"/>
        <v>TARGET</v>
      </c>
      <c r="AB510" s="17" cm="1">
        <f t="array" ref="AB510">MAX(IF(BSA!$B$5:$B$1048576='Data Training 2022'!B510,BSA!$H$5:$H$1048576))</f>
        <v>0</v>
      </c>
      <c r="AC510" s="22" t="str">
        <f>IFERROR(VLOOKUP(B510,BSA!$B$5:$I$1048576,8,0),"")</f>
        <v/>
      </c>
      <c r="AD510" s="22" t="s">
        <v>3994</v>
      </c>
      <c r="AE510" s="22"/>
      <c r="AF510" s="22"/>
      <c r="AG510" s="22" t="str">
        <f t="shared" si="38"/>
        <v/>
      </c>
      <c r="AH510" s="17" cm="1">
        <f t="array" ref="AH510">MAX(IF(ISOLASI!$B$5:$B$1048576='Data Training 2022'!B510,ISOLASI!$H$5:$H$1048576))</f>
        <v>0</v>
      </c>
      <c r="AI510" s="22" t="str">
        <f>IFERROR(VLOOKUP(B510,ISOLASI!$B$5:$I$1048576,8,0),"")</f>
        <v/>
      </c>
      <c r="AJ510" s="22"/>
      <c r="AK510" s="17" cm="1">
        <f t="array" ref="AK510">MAX(IF('DEKAT AIR'!$B$5:$B$1048576='Data Training 2022'!B510,'DEKAT AIR'!$H$5:$H$1048576))</f>
        <v>0</v>
      </c>
      <c r="AL510" s="22" t="str">
        <f>IFERROR(VLOOKUP(B510,'DEKAT AIR'!$B$5:$I$1048576,8,0),"")</f>
        <v/>
      </c>
      <c r="AM510" s="22"/>
      <c r="AN510" s="17" cm="1">
        <f t="array" ref="AN510">MAX(IF(KETINGGIAN!$B$5:$B$1048576='Data Training 2022'!B510,KETINGGIAN!$H$5:$H$1048576))</f>
        <v>0</v>
      </c>
      <c r="AO510" s="22" t="str">
        <f>IFERROR(VLOOKUP(B510,KETINGGIAN!$B$5:$I$1048576,8,0),"")</f>
        <v/>
      </c>
      <c r="AP510" s="22"/>
      <c r="AQ510" s="22"/>
      <c r="AR510" s="22"/>
      <c r="AS510" s="22"/>
      <c r="AT510" s="17" cm="1">
        <f t="array" ref="AT510">MAX(IF(TOOLSKEEPER!$B$5:$B$1048576='Data Training 2022'!B510,TOOLSKEEPER!$H$5:$H$1048576))</f>
        <v>0</v>
      </c>
      <c r="AU510" s="22" t="str">
        <f>IFERROR(VLOOKUP(B510,TOOLSKEEPER!$B$5:$I$1048576,8,0),"")</f>
        <v/>
      </c>
    </row>
    <row r="511" spans="1:47">
      <c r="A511" s="22">
        <f t="shared" si="47"/>
        <v>506</v>
      </c>
      <c r="B511" s="21" t="str">
        <f t="shared" si="48"/>
        <v>80001265</v>
      </c>
      <c r="C511" s="21" t="s">
        <v>4184</v>
      </c>
      <c r="D511" s="22"/>
      <c r="E511" s="22" t="s">
        <v>3413</v>
      </c>
      <c r="F511" s="22" t="s">
        <v>1255</v>
      </c>
      <c r="G511" s="22" t="s">
        <v>205</v>
      </c>
      <c r="H511" s="22" t="s">
        <v>405</v>
      </c>
      <c r="I511" s="22" t="s">
        <v>4028</v>
      </c>
      <c r="J511" s="22"/>
      <c r="K511" s="21" t="s">
        <v>4002</v>
      </c>
      <c r="L511" s="21" t="s">
        <v>2374</v>
      </c>
      <c r="M511" s="21" t="s">
        <v>4003</v>
      </c>
      <c r="N511" s="21"/>
      <c r="O511" s="17" t="str">
        <f>IFERROR(VLOOKUP(B511,POP!$B$5:$I$1048576,7,0),"")</f>
        <v/>
      </c>
      <c r="P511" s="17" t="str">
        <f>IFERROR(VLOOKUP(B511,POM!$B$5:$I$1048576,7,0),"")</f>
        <v/>
      </c>
      <c r="Q511" s="10" t="str">
        <f>IFERROR(VLOOKUP(B511,POU!$B$5:$I$1048576,7,0),"")</f>
        <v/>
      </c>
      <c r="R511" s="21" t="str">
        <f t="shared" si="36"/>
        <v/>
      </c>
      <c r="S511" s="17" t="str">
        <f>IFERROR(VLOOKUP(B511,'PEMBEKALAN POP'!$B$5:$I$1048576,7,0),"")</f>
        <v/>
      </c>
      <c r="T511" s="22" t="str">
        <f>IFERROR(VLOOKUP(B511,'PEMBEKALAN POP'!$B$5:$I$1048576,8,0),"")</f>
        <v/>
      </c>
      <c r="U511" s="21" t="s">
        <v>3994</v>
      </c>
      <c r="V511" s="17" t="e" cm="1">
        <f t="array" ref="V511">MAX(IF(INDUKSI!$B$5:$B$1048576='Data Training 2022'!B511,INDUKSI!$H$5:$H$1048576))</f>
        <v>#N/A</v>
      </c>
      <c r="W511" s="22" t="str">
        <f>IFERROR(VLOOKUP(B511,INDUKSI!$B$5:$I$1048576,8,0),"")</f>
        <v>LULUS</v>
      </c>
      <c r="X511" s="21" t="s">
        <v>3994</v>
      </c>
      <c r="Y511" s="17" cm="1">
        <f t="array" ref="Y511">MAX(IF(REINDUKSI!$B$5:$B$1048576='Data Training 2022'!B511,REINDUKSI!$H$5:$H$1048576))</f>
        <v>44521</v>
      </c>
      <c r="Z511" s="22" t="str">
        <f>IFERROR(VLOOKUP(B511,REINDUKSI!$B$5:$I$1048576,8,0),"")</f>
        <v>LULUS</v>
      </c>
      <c r="AA511" s="22" t="str">
        <f t="shared" si="37"/>
        <v>TARGET</v>
      </c>
      <c r="AB511" s="17" cm="1">
        <f t="array" ref="AB511">MAX(IF(BSA!$B$5:$B$1048576='Data Training 2022'!B511,BSA!$H$5:$H$1048576))</f>
        <v>44650</v>
      </c>
      <c r="AC511" s="22" t="str">
        <f>IFERROR(VLOOKUP(B511,BSA!$B$5:$I$1048576,8,0),"")</f>
        <v>LULUS</v>
      </c>
      <c r="AD511" s="22" t="s">
        <v>3994</v>
      </c>
      <c r="AE511" s="22"/>
      <c r="AF511" s="22"/>
      <c r="AG511" s="22" t="str">
        <f t="shared" si="38"/>
        <v/>
      </c>
      <c r="AH511" s="17" cm="1">
        <f t="array" ref="AH511">MAX(IF(ISOLASI!$B$5:$B$1048576='Data Training 2022'!B511,ISOLASI!$H$5:$H$1048576))</f>
        <v>0</v>
      </c>
      <c r="AI511" s="22" t="str">
        <f>IFERROR(VLOOKUP(B511,ISOLASI!$B$5:$I$1048576,8,0),"")</f>
        <v/>
      </c>
      <c r="AJ511" s="22"/>
      <c r="AK511" s="17" cm="1">
        <f t="array" ref="AK511">MAX(IF('DEKAT AIR'!$B$5:$B$1048576='Data Training 2022'!B511,'DEKAT AIR'!$H$5:$H$1048576))</f>
        <v>0</v>
      </c>
      <c r="AL511" s="22" t="str">
        <f>IFERROR(VLOOKUP(B511,'DEKAT AIR'!$B$5:$I$1048576,8,0),"")</f>
        <v/>
      </c>
      <c r="AM511" s="22"/>
      <c r="AN511" s="17" cm="1">
        <f t="array" ref="AN511">MAX(IF(KETINGGIAN!$B$5:$B$1048576='Data Training 2022'!B511,KETINGGIAN!$H$5:$H$1048576))</f>
        <v>0</v>
      </c>
      <c r="AO511" s="22" t="str">
        <f>IFERROR(VLOOKUP(B511,KETINGGIAN!$B$5:$I$1048576,8,0),"")</f>
        <v/>
      </c>
      <c r="AP511" s="22"/>
      <c r="AQ511" s="22"/>
      <c r="AR511" s="22"/>
      <c r="AS511" s="22"/>
      <c r="AT511" s="17" cm="1">
        <f t="array" ref="AT511">MAX(IF(TOOLSKEEPER!$B$5:$B$1048576='Data Training 2022'!B511,TOOLSKEEPER!$H$5:$H$1048576))</f>
        <v>0</v>
      </c>
      <c r="AU511" s="22" t="str">
        <f>IFERROR(VLOOKUP(B511,TOOLSKEEPER!$B$5:$I$1048576,8,0),"")</f>
        <v/>
      </c>
    </row>
    <row r="512" spans="1:47">
      <c r="A512" s="22">
        <f t="shared" si="47"/>
        <v>507</v>
      </c>
      <c r="B512" s="21" t="str">
        <f t="shared" si="48"/>
        <v>80000687</v>
      </c>
      <c r="C512" s="21">
        <v>80000687</v>
      </c>
      <c r="D512" s="22"/>
      <c r="E512" s="22" t="s">
        <v>2265</v>
      </c>
      <c r="F512" s="22" t="s">
        <v>1255</v>
      </c>
      <c r="G512" s="22" t="s">
        <v>205</v>
      </c>
      <c r="H512" s="22" t="s">
        <v>405</v>
      </c>
      <c r="I512" s="22" t="s">
        <v>4028</v>
      </c>
      <c r="J512" s="22"/>
      <c r="K512" s="21" t="s">
        <v>4002</v>
      </c>
      <c r="L512" s="21" t="s">
        <v>2374</v>
      </c>
      <c r="M512" s="21" t="s">
        <v>4003</v>
      </c>
      <c r="N512" s="21"/>
      <c r="O512" s="17" t="str">
        <f>IFERROR(VLOOKUP(B512,POP!$B$5:$I$1048576,7,0),"")</f>
        <v/>
      </c>
      <c r="P512" s="17" t="str">
        <f>IFERROR(VLOOKUP(B512,POM!$B$5:$I$1048576,7,0),"")</f>
        <v/>
      </c>
      <c r="Q512" s="10" t="str">
        <f>IFERROR(VLOOKUP(B512,POU!$B$5:$I$1048576,7,0),"")</f>
        <v/>
      </c>
      <c r="R512" s="21" t="str">
        <f t="shared" si="36"/>
        <v/>
      </c>
      <c r="S512" s="17" t="str">
        <f>IFERROR(VLOOKUP(B512,'PEMBEKALAN POP'!$B$5:$I$1048576,7,0),"")</f>
        <v/>
      </c>
      <c r="T512" s="22" t="str">
        <f>IFERROR(VLOOKUP(B512,'PEMBEKALAN POP'!$B$5:$I$1048576,8,0),"")</f>
        <v/>
      </c>
      <c r="U512" s="21" t="s">
        <v>3994</v>
      </c>
      <c r="V512" s="17" t="e" cm="1">
        <f t="array" ref="V512">MAX(IF(INDUKSI!$B$5:$B$1048576='Data Training 2022'!B512,INDUKSI!$H$5:$H$1048576))</f>
        <v>#N/A</v>
      </c>
      <c r="W512" s="22" t="str">
        <f>IFERROR(VLOOKUP(B512,INDUKSI!$B$5:$I$1048576,8,0),"")</f>
        <v>LULUS</v>
      </c>
      <c r="X512" s="21" t="s">
        <v>3994</v>
      </c>
      <c r="Y512" s="17" cm="1">
        <f t="array" ref="Y512">MAX(IF(REINDUKSI!$B$5:$B$1048576='Data Training 2022'!B512,REINDUKSI!$H$5:$H$1048576))</f>
        <v>44748</v>
      </c>
      <c r="Z512" s="22" t="str">
        <f>IFERROR(VLOOKUP(B512,REINDUKSI!$B$5:$I$1048576,8,0),"")</f>
        <v>LULUS</v>
      </c>
      <c r="AA512" s="22" t="str">
        <f t="shared" si="37"/>
        <v>TARGET</v>
      </c>
      <c r="AB512" s="17" cm="1">
        <f t="array" ref="AB512">MAX(IF(BSA!$B$5:$B$1048576='Data Training 2022'!B512,BSA!$H$5:$H$1048576))</f>
        <v>44650</v>
      </c>
      <c r="AC512" s="22" t="str">
        <f>IFERROR(VLOOKUP(B512,BSA!$B$5:$I$1048576,8,0),"")</f>
        <v>LULUS</v>
      </c>
      <c r="AD512" s="22" t="s">
        <v>3994</v>
      </c>
      <c r="AE512" s="22"/>
      <c r="AF512" s="22"/>
      <c r="AG512" s="22" t="str">
        <f t="shared" si="38"/>
        <v/>
      </c>
      <c r="AH512" s="17" cm="1">
        <f t="array" ref="AH512">MAX(IF(ISOLASI!$B$5:$B$1048576='Data Training 2022'!B512,ISOLASI!$H$5:$H$1048576))</f>
        <v>0</v>
      </c>
      <c r="AI512" s="22" t="str">
        <f>IFERROR(VLOOKUP(B512,ISOLASI!$B$5:$I$1048576,8,0),"")</f>
        <v/>
      </c>
      <c r="AJ512" s="22"/>
      <c r="AK512" s="17" cm="1">
        <f t="array" ref="AK512">MAX(IF('DEKAT AIR'!$B$5:$B$1048576='Data Training 2022'!B512,'DEKAT AIR'!$H$5:$H$1048576))</f>
        <v>0</v>
      </c>
      <c r="AL512" s="22" t="str">
        <f>IFERROR(VLOOKUP(B512,'DEKAT AIR'!$B$5:$I$1048576,8,0),"")</f>
        <v/>
      </c>
      <c r="AM512" s="22"/>
      <c r="AN512" s="17" cm="1">
        <f t="array" ref="AN512">MAX(IF(KETINGGIAN!$B$5:$B$1048576='Data Training 2022'!B512,KETINGGIAN!$H$5:$H$1048576))</f>
        <v>0</v>
      </c>
      <c r="AO512" s="22" t="str">
        <f>IFERROR(VLOOKUP(B512,KETINGGIAN!$B$5:$I$1048576,8,0),"")</f>
        <v/>
      </c>
      <c r="AP512" s="22"/>
      <c r="AQ512" s="22"/>
      <c r="AR512" s="22"/>
      <c r="AS512" s="22"/>
      <c r="AT512" s="17" cm="1">
        <f t="array" ref="AT512">MAX(IF(TOOLSKEEPER!$B$5:$B$1048576='Data Training 2022'!B512,TOOLSKEEPER!$H$5:$H$1048576))</f>
        <v>0</v>
      </c>
      <c r="AU512" s="22" t="str">
        <f>IFERROR(VLOOKUP(B512,TOOLSKEEPER!$B$5:$I$1048576,8,0),"")</f>
        <v/>
      </c>
    </row>
    <row r="513" spans="1:47">
      <c r="A513" s="22">
        <f t="shared" si="47"/>
        <v>508</v>
      </c>
      <c r="B513" s="21" t="str">
        <f t="shared" si="48"/>
        <v>80001845</v>
      </c>
      <c r="C513" s="21" t="s">
        <v>2601</v>
      </c>
      <c r="D513" s="22"/>
      <c r="E513" s="22" t="s">
        <v>2602</v>
      </c>
      <c r="F513" s="22" t="s">
        <v>1255</v>
      </c>
      <c r="G513" s="22" t="s">
        <v>4185</v>
      </c>
      <c r="H513" s="22" t="s">
        <v>405</v>
      </c>
      <c r="I513" s="22" t="s">
        <v>4024</v>
      </c>
      <c r="J513" s="22"/>
      <c r="K513" s="21" t="s">
        <v>4002</v>
      </c>
      <c r="L513" s="21" t="s">
        <v>2374</v>
      </c>
      <c r="M513" s="21" t="s">
        <v>4003</v>
      </c>
      <c r="N513" s="21"/>
      <c r="O513" s="17" t="str">
        <f>IFERROR(VLOOKUP(B513,POP!$B$5:$I$1048576,7,0),"")</f>
        <v/>
      </c>
      <c r="P513" s="17" t="str">
        <f>IFERROR(VLOOKUP(B513,POM!$B$5:$I$1048576,7,0),"")</f>
        <v/>
      </c>
      <c r="Q513" s="10" t="str">
        <f>IFERROR(VLOOKUP(B513,POU!$B$5:$I$1048576,7,0),"")</f>
        <v/>
      </c>
      <c r="R513" s="21" t="str">
        <f t="shared" si="36"/>
        <v/>
      </c>
      <c r="S513" s="17" t="str">
        <f>IFERROR(VLOOKUP(B513,'PEMBEKALAN POP'!$B$5:$I$1048576,7,0),"")</f>
        <v/>
      </c>
      <c r="T513" s="22" t="str">
        <f>IFERROR(VLOOKUP(B513,'PEMBEKALAN POP'!$B$5:$I$1048576,8,0),"")</f>
        <v/>
      </c>
      <c r="U513" s="21" t="s">
        <v>3994</v>
      </c>
      <c r="V513" s="17" t="e" cm="1">
        <f t="array" ref="V513">MAX(IF(INDUKSI!$B$5:$B$1048576='Data Training 2022'!B513,INDUKSI!$H$5:$H$1048576))</f>
        <v>#N/A</v>
      </c>
      <c r="W513" s="22" t="str">
        <f>IFERROR(VLOOKUP(B513,INDUKSI!$B$5:$I$1048576,8,0),"")</f>
        <v>LULUS</v>
      </c>
      <c r="X513" s="21" t="s">
        <v>3994</v>
      </c>
      <c r="Y513" s="17" cm="1">
        <f t="array" ref="Y513">MAX(IF(REINDUKSI!$B$5:$B$1048576='Data Training 2022'!B513,REINDUKSI!$H$5:$H$1048576))</f>
        <v>44751</v>
      </c>
      <c r="Z513" s="22" t="str">
        <f>IFERROR(VLOOKUP(B513,REINDUKSI!$B$5:$I$1048576,8,0),"")</f>
        <v>LULUS</v>
      </c>
      <c r="AA513" s="22" t="str">
        <f t="shared" si="37"/>
        <v>TARGET</v>
      </c>
      <c r="AB513" s="17" cm="1">
        <f t="array" ref="AB513">MAX(IF(BSA!$B$5:$B$1048576='Data Training 2022'!B513,BSA!$H$5:$H$1048576))</f>
        <v>0</v>
      </c>
      <c r="AC513" s="22" t="str">
        <f>IFERROR(VLOOKUP(B513,BSA!$B$5:$I$1048576,8,0),"")</f>
        <v/>
      </c>
      <c r="AD513" s="22" t="s">
        <v>3994</v>
      </c>
      <c r="AE513" s="22"/>
      <c r="AF513" s="22"/>
      <c r="AG513" s="22" t="str">
        <f t="shared" si="38"/>
        <v/>
      </c>
      <c r="AH513" s="17" cm="1">
        <f t="array" ref="AH513">MAX(IF(ISOLASI!$B$5:$B$1048576='Data Training 2022'!B513,ISOLASI!$H$5:$H$1048576))</f>
        <v>0</v>
      </c>
      <c r="AI513" s="22" t="str">
        <f>IFERROR(VLOOKUP(B513,ISOLASI!$B$5:$I$1048576,8,0),"")</f>
        <v/>
      </c>
      <c r="AJ513" s="22"/>
      <c r="AK513" s="17" cm="1">
        <f t="array" ref="AK513">MAX(IF('DEKAT AIR'!$B$5:$B$1048576='Data Training 2022'!B513,'DEKAT AIR'!$H$5:$H$1048576))</f>
        <v>0</v>
      </c>
      <c r="AL513" s="22" t="str">
        <f>IFERROR(VLOOKUP(B513,'DEKAT AIR'!$B$5:$I$1048576,8,0),"")</f>
        <v/>
      </c>
      <c r="AM513" s="22"/>
      <c r="AN513" s="17" cm="1">
        <f t="array" ref="AN513">MAX(IF(KETINGGIAN!$B$5:$B$1048576='Data Training 2022'!B513,KETINGGIAN!$H$5:$H$1048576))</f>
        <v>0</v>
      </c>
      <c r="AO513" s="22" t="str">
        <f>IFERROR(VLOOKUP(B513,KETINGGIAN!$B$5:$I$1048576,8,0),"")</f>
        <v/>
      </c>
      <c r="AP513" s="22"/>
      <c r="AQ513" s="22"/>
      <c r="AR513" s="22"/>
      <c r="AS513" s="22"/>
      <c r="AT513" s="17" cm="1">
        <f t="array" ref="AT513">MAX(IF(TOOLSKEEPER!$B$5:$B$1048576='Data Training 2022'!B513,TOOLSKEEPER!$H$5:$H$1048576))</f>
        <v>0</v>
      </c>
      <c r="AU513" s="22" t="str">
        <f>IFERROR(VLOOKUP(B513,TOOLSKEEPER!$B$5:$I$1048576,8,0),"")</f>
        <v/>
      </c>
    </row>
    <row r="514" spans="1:47">
      <c r="A514" s="22">
        <f t="shared" si="47"/>
        <v>509</v>
      </c>
      <c r="B514" s="21" t="str">
        <f t="shared" si="48"/>
        <v>80002024</v>
      </c>
      <c r="C514" s="21" t="s">
        <v>1570</v>
      </c>
      <c r="D514" s="22"/>
      <c r="E514" s="22" t="s">
        <v>1571</v>
      </c>
      <c r="F514" s="22" t="s">
        <v>1255</v>
      </c>
      <c r="G514" s="22" t="s">
        <v>4185</v>
      </c>
      <c r="H514" s="22" t="s">
        <v>405</v>
      </c>
      <c r="I514" s="22" t="s">
        <v>4024</v>
      </c>
      <c r="J514" s="22"/>
      <c r="K514" s="21" t="s">
        <v>4002</v>
      </c>
      <c r="L514" s="21" t="s">
        <v>2374</v>
      </c>
      <c r="M514" s="21" t="s">
        <v>4003</v>
      </c>
      <c r="N514" s="21"/>
      <c r="O514" s="17" t="str">
        <f>IFERROR(VLOOKUP(B514,POP!$B$5:$I$1048576,7,0),"")</f>
        <v/>
      </c>
      <c r="P514" s="17" t="str">
        <f>IFERROR(VLOOKUP(B514,POM!$B$5:$I$1048576,7,0),"")</f>
        <v/>
      </c>
      <c r="Q514" s="10" t="str">
        <f>IFERROR(VLOOKUP(B514,POU!$B$5:$I$1048576,7,0),"")</f>
        <v/>
      </c>
      <c r="R514" s="21" t="str">
        <f t="shared" si="36"/>
        <v/>
      </c>
      <c r="S514" s="17" t="str">
        <f>IFERROR(VLOOKUP(B514,'PEMBEKALAN POP'!$B$5:$I$1048576,7,0),"")</f>
        <v/>
      </c>
      <c r="T514" s="22" t="str">
        <f>IFERROR(VLOOKUP(B514,'PEMBEKALAN POP'!$B$5:$I$1048576,8,0),"")</f>
        <v/>
      </c>
      <c r="U514" s="21" t="s">
        <v>3994</v>
      </c>
      <c r="V514" s="17" t="e" cm="1">
        <f t="array" ref="V514">MAX(IF(INDUKSI!$B$5:$B$1048576='Data Training 2022'!B514,INDUKSI!$H$5:$H$1048576))</f>
        <v>#N/A</v>
      </c>
      <c r="W514" s="22" t="str">
        <f>IFERROR(VLOOKUP(B514,INDUKSI!$B$5:$I$1048576,8,0),"")</f>
        <v>LULUS</v>
      </c>
      <c r="X514" s="21" t="s">
        <v>3994</v>
      </c>
      <c r="Y514" s="17" cm="1">
        <f t="array" ref="Y514">MAX(IF(REINDUKSI!$B$5:$B$1048576='Data Training 2022'!B514,REINDUKSI!$H$5:$H$1048576))</f>
        <v>44748</v>
      </c>
      <c r="Z514" s="22" t="str">
        <f>IFERROR(VLOOKUP(B514,REINDUKSI!$B$5:$I$1048576,8,0),"")</f>
        <v>LULUS</v>
      </c>
      <c r="AA514" s="22" t="str">
        <f t="shared" si="37"/>
        <v>TARGET</v>
      </c>
      <c r="AB514" s="17" cm="1">
        <f t="array" ref="AB514">MAX(IF(BSA!$B$5:$B$1048576='Data Training 2022'!B514,BSA!$H$5:$H$1048576))</f>
        <v>0</v>
      </c>
      <c r="AC514" s="22" t="str">
        <f>IFERROR(VLOOKUP(B514,BSA!$B$5:$I$1048576,8,0),"")</f>
        <v/>
      </c>
      <c r="AD514" s="22" t="s">
        <v>3994</v>
      </c>
      <c r="AE514" s="22"/>
      <c r="AF514" s="22"/>
      <c r="AG514" s="22" t="str">
        <f t="shared" si="38"/>
        <v/>
      </c>
      <c r="AH514" s="17" cm="1">
        <f t="array" ref="AH514">MAX(IF(ISOLASI!$B$5:$B$1048576='Data Training 2022'!B514,ISOLASI!$H$5:$H$1048576))</f>
        <v>0</v>
      </c>
      <c r="AI514" s="22" t="str">
        <f>IFERROR(VLOOKUP(B514,ISOLASI!$B$5:$I$1048576,8,0),"")</f>
        <v/>
      </c>
      <c r="AJ514" s="22"/>
      <c r="AK514" s="17" cm="1">
        <f t="array" ref="AK514">MAX(IF('DEKAT AIR'!$B$5:$B$1048576='Data Training 2022'!B514,'DEKAT AIR'!$H$5:$H$1048576))</f>
        <v>0</v>
      </c>
      <c r="AL514" s="22" t="str">
        <f>IFERROR(VLOOKUP(B514,'DEKAT AIR'!$B$5:$I$1048576,8,0),"")</f>
        <v/>
      </c>
      <c r="AM514" s="22"/>
      <c r="AN514" s="17" cm="1">
        <f t="array" ref="AN514">MAX(IF(KETINGGIAN!$B$5:$B$1048576='Data Training 2022'!B514,KETINGGIAN!$H$5:$H$1048576))</f>
        <v>0</v>
      </c>
      <c r="AO514" s="22" t="str">
        <f>IFERROR(VLOOKUP(B514,KETINGGIAN!$B$5:$I$1048576,8,0),"")</f>
        <v/>
      </c>
      <c r="AP514" s="22"/>
      <c r="AQ514" s="22"/>
      <c r="AR514" s="22"/>
      <c r="AS514" s="22"/>
      <c r="AT514" s="17" cm="1">
        <f t="array" ref="AT514">MAX(IF(TOOLSKEEPER!$B$5:$B$1048576='Data Training 2022'!B514,TOOLSKEEPER!$H$5:$H$1048576))</f>
        <v>0</v>
      </c>
      <c r="AU514" s="22" t="str">
        <f>IFERROR(VLOOKUP(B514,TOOLSKEEPER!$B$5:$I$1048576,8,0),"")</f>
        <v/>
      </c>
    </row>
    <row r="515" spans="1:47">
      <c r="A515" s="22">
        <f t="shared" si="47"/>
        <v>510</v>
      </c>
      <c r="B515" s="21" t="str">
        <f t="shared" si="48"/>
        <v>80002021</v>
      </c>
      <c r="C515" s="21" t="s">
        <v>1874</v>
      </c>
      <c r="D515" s="22"/>
      <c r="E515" s="22" t="s">
        <v>4186</v>
      </c>
      <c r="F515" s="22" t="s">
        <v>1255</v>
      </c>
      <c r="G515" s="22" t="s">
        <v>4185</v>
      </c>
      <c r="H515" s="22" t="s">
        <v>405</v>
      </c>
      <c r="I515" s="22" t="s">
        <v>4024</v>
      </c>
      <c r="J515" s="22"/>
      <c r="K515" s="21" t="s">
        <v>4002</v>
      </c>
      <c r="L515" s="21" t="s">
        <v>2374</v>
      </c>
      <c r="M515" s="21" t="s">
        <v>4003</v>
      </c>
      <c r="N515" s="21"/>
      <c r="O515" s="17" t="str">
        <f>IFERROR(VLOOKUP(B515,POP!$B$5:$I$1048576,7,0),"")</f>
        <v/>
      </c>
      <c r="P515" s="17" t="str">
        <f>IFERROR(VLOOKUP(B515,POM!$B$5:$I$1048576,7,0),"")</f>
        <v/>
      </c>
      <c r="Q515" s="10" t="str">
        <f>IFERROR(VLOOKUP(B515,POU!$B$5:$I$1048576,7,0),"")</f>
        <v/>
      </c>
      <c r="R515" s="21" t="str">
        <f t="shared" si="36"/>
        <v/>
      </c>
      <c r="S515" s="17" t="str">
        <f>IFERROR(VLOOKUP(B515,'PEMBEKALAN POP'!$B$5:$I$1048576,7,0),"")</f>
        <v/>
      </c>
      <c r="T515" s="22" t="str">
        <f>IFERROR(VLOOKUP(B515,'PEMBEKALAN POP'!$B$5:$I$1048576,8,0),"")</f>
        <v/>
      </c>
      <c r="U515" s="21" t="s">
        <v>3994</v>
      </c>
      <c r="V515" s="17" t="e" cm="1">
        <f t="array" ref="V515">MAX(IF(INDUKSI!$B$5:$B$1048576='Data Training 2022'!B515,INDUKSI!$H$5:$H$1048576))</f>
        <v>#N/A</v>
      </c>
      <c r="W515" s="22" t="str">
        <f>IFERROR(VLOOKUP(B515,INDUKSI!$B$5:$I$1048576,8,0),"")</f>
        <v/>
      </c>
      <c r="X515" s="21" t="s">
        <v>3994</v>
      </c>
      <c r="Y515" s="17" cm="1">
        <f t="array" ref="Y515">MAX(IF(REINDUKSI!$B$5:$B$1048576='Data Training 2022'!B515,REINDUKSI!$H$5:$H$1048576))</f>
        <v>44662</v>
      </c>
      <c r="Z515" s="22" t="str">
        <f>IFERROR(VLOOKUP(B515,REINDUKSI!$B$5:$I$1048576,8,0),"")</f>
        <v>LULUS</v>
      </c>
      <c r="AA515" s="22" t="str">
        <f t="shared" si="37"/>
        <v>TARGET</v>
      </c>
      <c r="AB515" s="17" cm="1">
        <f t="array" ref="AB515">MAX(IF(BSA!$B$5:$B$1048576='Data Training 2022'!B515,BSA!$H$5:$H$1048576))</f>
        <v>0</v>
      </c>
      <c r="AC515" s="22" t="str">
        <f>IFERROR(VLOOKUP(B515,BSA!$B$5:$I$1048576,8,0),"")</f>
        <v/>
      </c>
      <c r="AD515" s="22" t="s">
        <v>3994</v>
      </c>
      <c r="AE515" s="22"/>
      <c r="AF515" s="22"/>
      <c r="AG515" s="22" t="str">
        <f t="shared" si="38"/>
        <v/>
      </c>
      <c r="AH515" s="17" cm="1">
        <f t="array" ref="AH515">MAX(IF(ISOLASI!$B$5:$B$1048576='Data Training 2022'!B515,ISOLASI!$H$5:$H$1048576))</f>
        <v>0</v>
      </c>
      <c r="AI515" s="22" t="str">
        <f>IFERROR(VLOOKUP(B515,ISOLASI!$B$5:$I$1048576,8,0),"")</f>
        <v/>
      </c>
      <c r="AJ515" s="22"/>
      <c r="AK515" s="17" cm="1">
        <f t="array" ref="AK515">MAX(IF('DEKAT AIR'!$B$5:$B$1048576='Data Training 2022'!B515,'DEKAT AIR'!$H$5:$H$1048576))</f>
        <v>0</v>
      </c>
      <c r="AL515" s="22" t="str">
        <f>IFERROR(VLOOKUP(B515,'DEKAT AIR'!$B$5:$I$1048576,8,0),"")</f>
        <v/>
      </c>
      <c r="AM515" s="22"/>
      <c r="AN515" s="17" cm="1">
        <f t="array" ref="AN515">MAX(IF(KETINGGIAN!$B$5:$B$1048576='Data Training 2022'!B515,KETINGGIAN!$H$5:$H$1048576))</f>
        <v>0</v>
      </c>
      <c r="AO515" s="22" t="str">
        <f>IFERROR(VLOOKUP(B515,KETINGGIAN!$B$5:$I$1048576,8,0),"")</f>
        <v/>
      </c>
      <c r="AP515" s="22"/>
      <c r="AQ515" s="22"/>
      <c r="AR515" s="22"/>
      <c r="AS515" s="22"/>
      <c r="AT515" s="17" cm="1">
        <f t="array" ref="AT515">MAX(IF(TOOLSKEEPER!$B$5:$B$1048576='Data Training 2022'!B515,TOOLSKEEPER!$H$5:$H$1048576))</f>
        <v>0</v>
      </c>
      <c r="AU515" s="22" t="str">
        <f>IFERROR(VLOOKUP(B515,TOOLSKEEPER!$B$5:$I$1048576,8,0),"")</f>
        <v/>
      </c>
    </row>
    <row r="516" spans="1:47">
      <c r="A516" s="22">
        <f t="shared" si="47"/>
        <v>511</v>
      </c>
      <c r="B516" s="21" t="str">
        <f t="shared" si="48"/>
        <v>80002518</v>
      </c>
      <c r="C516" s="21" t="s">
        <v>3458</v>
      </c>
      <c r="D516" s="22"/>
      <c r="E516" s="22" t="s">
        <v>3459</v>
      </c>
      <c r="F516" s="22" t="s">
        <v>1255</v>
      </c>
      <c r="G516" s="22" t="s">
        <v>4175</v>
      </c>
      <c r="H516" s="22" t="s">
        <v>405</v>
      </c>
      <c r="I516" s="22" t="s">
        <v>4024</v>
      </c>
      <c r="J516" s="22"/>
      <c r="K516" s="21" t="s">
        <v>4002</v>
      </c>
      <c r="L516" s="21" t="s">
        <v>2374</v>
      </c>
      <c r="M516" s="21" t="s">
        <v>4003</v>
      </c>
      <c r="N516" s="21"/>
      <c r="O516" s="17" t="str">
        <f>IFERROR(VLOOKUP(B516,POP!$B$5:$I$1048576,7,0),"")</f>
        <v/>
      </c>
      <c r="P516" s="17" t="str">
        <f>IFERROR(VLOOKUP(B516,POM!$B$5:$I$1048576,7,0),"")</f>
        <v/>
      </c>
      <c r="Q516" s="10" t="str">
        <f>IFERROR(VLOOKUP(B516,POU!$B$5:$I$1048576,7,0),"")</f>
        <v/>
      </c>
      <c r="R516" s="21" t="str">
        <f t="shared" si="36"/>
        <v/>
      </c>
      <c r="S516" s="17" t="str">
        <f>IFERROR(VLOOKUP(B516,'PEMBEKALAN POP'!$B$5:$I$1048576,7,0),"")</f>
        <v/>
      </c>
      <c r="T516" s="22" t="str">
        <f>IFERROR(VLOOKUP(B516,'PEMBEKALAN POP'!$B$5:$I$1048576,8,0),"")</f>
        <v/>
      </c>
      <c r="U516" s="21" t="s">
        <v>3994</v>
      </c>
      <c r="V516" s="17" t="e" cm="1">
        <f t="array" ref="V516">MAX(IF(INDUKSI!$B$5:$B$1048576='Data Training 2022'!B516,INDUKSI!$H$5:$H$1048576))</f>
        <v>#N/A</v>
      </c>
      <c r="W516" s="22" t="str">
        <f>IFERROR(VLOOKUP(B516,INDUKSI!$B$5:$I$1048576,8,0),"")</f>
        <v>LULUS</v>
      </c>
      <c r="X516" s="21" t="s">
        <v>3994</v>
      </c>
      <c r="Y516" s="17" cm="1">
        <f t="array" ref="Y516">MAX(IF(REINDUKSI!$B$5:$B$1048576='Data Training 2022'!B516,REINDUKSI!$H$5:$H$1048576))</f>
        <v>44755</v>
      </c>
      <c r="Z516" s="22" t="str">
        <f>IFERROR(VLOOKUP(B516,REINDUKSI!$B$5:$I$1048576,8,0),"")</f>
        <v>LULUS</v>
      </c>
      <c r="AA516" s="22" t="str">
        <f t="shared" si="37"/>
        <v>TARGET</v>
      </c>
      <c r="AB516" s="17" cm="1">
        <f t="array" ref="AB516">MAX(IF(BSA!$B$5:$B$1048576='Data Training 2022'!B516,BSA!$H$5:$H$1048576))</f>
        <v>0</v>
      </c>
      <c r="AC516" s="22" t="str">
        <f>IFERROR(VLOOKUP(B516,BSA!$B$5:$I$1048576,8,0),"")</f>
        <v/>
      </c>
      <c r="AD516" s="22" t="s">
        <v>3994</v>
      </c>
      <c r="AE516" s="22"/>
      <c r="AF516" s="22"/>
      <c r="AG516" s="22" t="str">
        <f t="shared" si="38"/>
        <v/>
      </c>
      <c r="AH516" s="17" cm="1">
        <f t="array" ref="AH516">MAX(IF(ISOLASI!$B$5:$B$1048576='Data Training 2022'!B516,ISOLASI!$H$5:$H$1048576))</f>
        <v>0</v>
      </c>
      <c r="AI516" s="22" t="str">
        <f>IFERROR(VLOOKUP(B516,ISOLASI!$B$5:$I$1048576,8,0),"")</f>
        <v/>
      </c>
      <c r="AJ516" s="22"/>
      <c r="AK516" s="17" cm="1">
        <f t="array" ref="AK516">MAX(IF('DEKAT AIR'!$B$5:$B$1048576='Data Training 2022'!B516,'DEKAT AIR'!$H$5:$H$1048576))</f>
        <v>0</v>
      </c>
      <c r="AL516" s="22" t="str">
        <f>IFERROR(VLOOKUP(B516,'DEKAT AIR'!$B$5:$I$1048576,8,0),"")</f>
        <v/>
      </c>
      <c r="AM516" s="22"/>
      <c r="AN516" s="17" cm="1">
        <f t="array" ref="AN516">MAX(IF(KETINGGIAN!$B$5:$B$1048576='Data Training 2022'!B516,KETINGGIAN!$H$5:$H$1048576))</f>
        <v>0</v>
      </c>
      <c r="AO516" s="22" t="str">
        <f>IFERROR(VLOOKUP(B516,KETINGGIAN!$B$5:$I$1048576,8,0),"")</f>
        <v/>
      </c>
      <c r="AP516" s="22"/>
      <c r="AQ516" s="22"/>
      <c r="AR516" s="22"/>
      <c r="AS516" s="22"/>
      <c r="AT516" s="17" cm="1">
        <f t="array" ref="AT516">MAX(IF(TOOLSKEEPER!$B$5:$B$1048576='Data Training 2022'!B516,TOOLSKEEPER!$H$5:$H$1048576))</f>
        <v>0</v>
      </c>
      <c r="AU516" s="22" t="str">
        <f>IFERROR(VLOOKUP(B516,TOOLSKEEPER!$B$5:$I$1048576,8,0),"")</f>
        <v/>
      </c>
    </row>
    <row r="517" spans="1:47">
      <c r="A517" s="22">
        <f t="shared" si="47"/>
        <v>512</v>
      </c>
      <c r="B517" s="21" t="str">
        <f t="shared" si="48"/>
        <v>80002004</v>
      </c>
      <c r="C517" s="21">
        <v>80002004</v>
      </c>
      <c r="D517" s="22"/>
      <c r="E517" s="22" t="s">
        <v>1690</v>
      </c>
      <c r="F517" s="22" t="s">
        <v>1255</v>
      </c>
      <c r="G517" s="22" t="s">
        <v>205</v>
      </c>
      <c r="H517" s="22" t="s">
        <v>405</v>
      </c>
      <c r="I517" s="22" t="s">
        <v>4028</v>
      </c>
      <c r="J517" s="22"/>
      <c r="K517" s="21" t="s">
        <v>4002</v>
      </c>
      <c r="L517" s="21" t="s">
        <v>2374</v>
      </c>
      <c r="M517" s="21" t="s">
        <v>4003</v>
      </c>
      <c r="N517" s="21"/>
      <c r="O517" s="17" t="str">
        <f>IFERROR(VLOOKUP(B517,POP!$B$5:$I$1048576,7,0),"")</f>
        <v/>
      </c>
      <c r="P517" s="17" t="str">
        <f>IFERROR(VLOOKUP(B517,POM!$B$5:$I$1048576,7,0),"")</f>
        <v/>
      </c>
      <c r="Q517" s="10" t="str">
        <f>IFERROR(VLOOKUP(B517,POU!$B$5:$I$1048576,7,0),"")</f>
        <v/>
      </c>
      <c r="R517" s="21" t="str">
        <f t="shared" si="36"/>
        <v/>
      </c>
      <c r="S517" s="17" t="str">
        <f>IFERROR(VLOOKUP(B517,'PEMBEKALAN POP'!$B$5:$I$1048576,7,0),"")</f>
        <v/>
      </c>
      <c r="T517" s="22" t="str">
        <f>IFERROR(VLOOKUP(B517,'PEMBEKALAN POP'!$B$5:$I$1048576,8,0),"")</f>
        <v/>
      </c>
      <c r="U517" s="21" t="s">
        <v>3994</v>
      </c>
      <c r="V517" s="17" t="e" cm="1">
        <f t="array" ref="V517">MAX(IF(INDUKSI!$B$5:$B$1048576='Data Training 2022'!B517,INDUKSI!$H$5:$H$1048576))</f>
        <v>#N/A</v>
      </c>
      <c r="W517" s="22" t="str">
        <f>IFERROR(VLOOKUP(B517,INDUKSI!$B$5:$I$1048576,8,0),"")</f>
        <v>LULUS</v>
      </c>
      <c r="X517" s="21" t="s">
        <v>3994</v>
      </c>
      <c r="Y517" s="17" cm="1">
        <f t="array" ref="Y517">MAX(IF(REINDUKSI!$B$5:$B$1048576='Data Training 2022'!B517,REINDUKSI!$H$5:$H$1048576))</f>
        <v>0</v>
      </c>
      <c r="Z517" s="22" t="str">
        <f>IFERROR(VLOOKUP(B517,REINDUKSI!$B$5:$I$1048576,8,0),"")</f>
        <v/>
      </c>
      <c r="AA517" s="22" t="str">
        <f t="shared" si="37"/>
        <v>TARGET</v>
      </c>
      <c r="AB517" s="17" cm="1">
        <f t="array" ref="AB517">MAX(IF(BSA!$B$5:$B$1048576='Data Training 2022'!B517,BSA!$H$5:$H$1048576))</f>
        <v>44674</v>
      </c>
      <c r="AC517" s="22" t="str">
        <f>IFERROR(VLOOKUP(B517,BSA!$B$5:$I$1048576,8,0),"")</f>
        <v>LULUS</v>
      </c>
      <c r="AD517" s="22" t="s">
        <v>3994</v>
      </c>
      <c r="AE517" s="22"/>
      <c r="AF517" s="22"/>
      <c r="AG517" s="22" t="str">
        <f t="shared" si="38"/>
        <v/>
      </c>
      <c r="AH517" s="17" cm="1">
        <f t="array" ref="AH517">MAX(IF(ISOLASI!$B$5:$B$1048576='Data Training 2022'!B517,ISOLASI!$H$5:$H$1048576))</f>
        <v>0</v>
      </c>
      <c r="AI517" s="22" t="str">
        <f>IFERROR(VLOOKUP(B517,ISOLASI!$B$5:$I$1048576,8,0),"")</f>
        <v/>
      </c>
      <c r="AJ517" s="22"/>
      <c r="AK517" s="17" cm="1">
        <f t="array" ref="AK517">MAX(IF('DEKAT AIR'!$B$5:$B$1048576='Data Training 2022'!B517,'DEKAT AIR'!$H$5:$H$1048576))</f>
        <v>0</v>
      </c>
      <c r="AL517" s="22" t="str">
        <f>IFERROR(VLOOKUP(B517,'DEKAT AIR'!$B$5:$I$1048576,8,0),"")</f>
        <v/>
      </c>
      <c r="AM517" s="22"/>
      <c r="AN517" s="17" cm="1">
        <f t="array" ref="AN517">MAX(IF(KETINGGIAN!$B$5:$B$1048576='Data Training 2022'!B517,KETINGGIAN!$H$5:$H$1048576))</f>
        <v>0</v>
      </c>
      <c r="AO517" s="22" t="str">
        <f>IFERROR(VLOOKUP(B517,KETINGGIAN!$B$5:$I$1048576,8,0),"")</f>
        <v/>
      </c>
      <c r="AP517" s="22"/>
      <c r="AQ517" s="22"/>
      <c r="AR517" s="22"/>
      <c r="AS517" s="22"/>
      <c r="AT517" s="17" cm="1">
        <f t="array" ref="AT517">MAX(IF(TOOLSKEEPER!$B$5:$B$1048576='Data Training 2022'!B517,TOOLSKEEPER!$H$5:$H$1048576))</f>
        <v>0</v>
      </c>
      <c r="AU517" s="22" t="str">
        <f>IFERROR(VLOOKUP(B517,TOOLSKEEPER!$B$5:$I$1048576,8,0),"")</f>
        <v/>
      </c>
    </row>
    <row r="518" spans="1:47">
      <c r="A518" s="22">
        <f t="shared" si="47"/>
        <v>513</v>
      </c>
      <c r="B518" s="21" t="str">
        <f t="shared" si="48"/>
        <v>80002012</v>
      </c>
      <c r="C518" s="21" t="s">
        <v>1763</v>
      </c>
      <c r="D518" s="22"/>
      <c r="E518" s="22" t="s">
        <v>1764</v>
      </c>
      <c r="F518" s="22" t="s">
        <v>1255</v>
      </c>
      <c r="G518" s="22" t="s">
        <v>205</v>
      </c>
      <c r="H518" s="22" t="s">
        <v>405</v>
      </c>
      <c r="I518" s="22" t="s">
        <v>4028</v>
      </c>
      <c r="J518" s="22"/>
      <c r="K518" s="21" t="s">
        <v>4002</v>
      </c>
      <c r="L518" s="21" t="s">
        <v>2374</v>
      </c>
      <c r="M518" s="21" t="s">
        <v>4003</v>
      </c>
      <c r="N518" s="21"/>
      <c r="O518" s="17" t="str">
        <f>IFERROR(VLOOKUP(B518,POP!$B$5:$I$1048576,7,0),"")</f>
        <v/>
      </c>
      <c r="P518" s="17" t="str">
        <f>IFERROR(VLOOKUP(B518,POM!$B$5:$I$1048576,7,0),"")</f>
        <v/>
      </c>
      <c r="Q518" s="10" t="str">
        <f>IFERROR(VLOOKUP(B518,POU!$B$5:$I$1048576,7,0),"")</f>
        <v/>
      </c>
      <c r="R518" s="21" t="str">
        <f t="shared" si="36"/>
        <v/>
      </c>
      <c r="S518" s="17" t="str">
        <f>IFERROR(VLOOKUP(B518,'PEMBEKALAN POP'!$B$5:$I$1048576,7,0),"")</f>
        <v/>
      </c>
      <c r="T518" s="22" t="str">
        <f>IFERROR(VLOOKUP(B518,'PEMBEKALAN POP'!$B$5:$I$1048576,8,0),"")</f>
        <v/>
      </c>
      <c r="U518" s="21" t="s">
        <v>3994</v>
      </c>
      <c r="V518" s="17" t="e" cm="1">
        <f t="array" ref="V518">MAX(IF(INDUKSI!$B$5:$B$1048576='Data Training 2022'!B518,INDUKSI!$H$5:$H$1048576))</f>
        <v>#N/A</v>
      </c>
      <c r="W518" s="22" t="str">
        <f>IFERROR(VLOOKUP(B518,INDUKSI!$B$5:$I$1048576,8,0),"")</f>
        <v>LULUS</v>
      </c>
      <c r="X518" s="21" t="s">
        <v>3994</v>
      </c>
      <c r="Y518" s="17" cm="1">
        <f t="array" ref="Y518">MAX(IF(REINDUKSI!$B$5:$B$1048576='Data Training 2022'!B518,REINDUKSI!$H$5:$H$1048576))</f>
        <v>0</v>
      </c>
      <c r="Z518" s="22" t="str">
        <f>IFERROR(VLOOKUP(B518,REINDUKSI!$B$5:$I$1048576,8,0),"")</f>
        <v/>
      </c>
      <c r="AA518" s="22" t="str">
        <f t="shared" si="37"/>
        <v>TARGET</v>
      </c>
      <c r="AB518" s="17" cm="1">
        <f t="array" ref="AB518">MAX(IF(BSA!$B$5:$B$1048576='Data Training 2022'!B518,BSA!$H$5:$H$1048576))</f>
        <v>44727</v>
      </c>
      <c r="AC518" s="22" t="str">
        <f>IFERROR(VLOOKUP(B518,BSA!$B$5:$I$1048576,8,0),"")</f>
        <v>LULUS</v>
      </c>
      <c r="AD518" s="22" t="s">
        <v>3994</v>
      </c>
      <c r="AE518" s="22"/>
      <c r="AF518" s="22"/>
      <c r="AG518" s="22" t="str">
        <f t="shared" si="38"/>
        <v/>
      </c>
      <c r="AH518" s="17" cm="1">
        <f t="array" ref="AH518">MAX(IF(ISOLASI!$B$5:$B$1048576='Data Training 2022'!B518,ISOLASI!$H$5:$H$1048576))</f>
        <v>0</v>
      </c>
      <c r="AI518" s="22" t="str">
        <f>IFERROR(VLOOKUP(B518,ISOLASI!$B$5:$I$1048576,8,0),"")</f>
        <v/>
      </c>
      <c r="AJ518" s="22"/>
      <c r="AK518" s="17" cm="1">
        <f t="array" ref="AK518">MAX(IF('DEKAT AIR'!$B$5:$B$1048576='Data Training 2022'!B518,'DEKAT AIR'!$H$5:$H$1048576))</f>
        <v>0</v>
      </c>
      <c r="AL518" s="22" t="str">
        <f>IFERROR(VLOOKUP(B518,'DEKAT AIR'!$B$5:$I$1048576,8,0),"")</f>
        <v/>
      </c>
      <c r="AM518" s="22"/>
      <c r="AN518" s="17" cm="1">
        <f t="array" ref="AN518">MAX(IF(KETINGGIAN!$B$5:$B$1048576='Data Training 2022'!B518,KETINGGIAN!$H$5:$H$1048576))</f>
        <v>0</v>
      </c>
      <c r="AO518" s="22" t="str">
        <f>IFERROR(VLOOKUP(B518,KETINGGIAN!$B$5:$I$1048576,8,0),"")</f>
        <v/>
      </c>
      <c r="AP518" s="22"/>
      <c r="AQ518" s="22"/>
      <c r="AR518" s="22"/>
      <c r="AS518" s="22"/>
      <c r="AT518" s="17" cm="1">
        <f t="array" ref="AT518">MAX(IF(TOOLSKEEPER!$B$5:$B$1048576='Data Training 2022'!B518,TOOLSKEEPER!$H$5:$H$1048576))</f>
        <v>0</v>
      </c>
      <c r="AU518" s="22" t="str">
        <f>IFERROR(VLOOKUP(B518,TOOLSKEEPER!$B$5:$I$1048576,8,0),"")</f>
        <v/>
      </c>
    </row>
    <row r="519" spans="1:47">
      <c r="A519" s="22">
        <f t="shared" si="47"/>
        <v>514</v>
      </c>
      <c r="B519" s="21" t="str">
        <f t="shared" si="48"/>
        <v>80002135</v>
      </c>
      <c r="C519" s="21">
        <v>80002135</v>
      </c>
      <c r="D519" s="22"/>
      <c r="E519" s="22" t="s">
        <v>2770</v>
      </c>
      <c r="F519" s="22" t="s">
        <v>1255</v>
      </c>
      <c r="G519" s="22" t="s">
        <v>4187</v>
      </c>
      <c r="H519" s="22" t="s">
        <v>405</v>
      </c>
      <c r="I519" s="22" t="s">
        <v>4028</v>
      </c>
      <c r="J519" s="22"/>
      <c r="K519" s="21" t="s">
        <v>4002</v>
      </c>
      <c r="L519" s="21" t="s">
        <v>2374</v>
      </c>
      <c r="M519" s="21" t="s">
        <v>4003</v>
      </c>
      <c r="N519" s="21"/>
      <c r="O519" s="17" t="str">
        <f>IFERROR(VLOOKUP(B519,POP!$B$5:$I$1048576,7,0),"")</f>
        <v/>
      </c>
      <c r="P519" s="17" t="str">
        <f>IFERROR(VLOOKUP(B519,POM!$B$5:$I$1048576,7,0),"")</f>
        <v/>
      </c>
      <c r="Q519" s="10" t="str">
        <f>IFERROR(VLOOKUP(B519,POU!$B$5:$I$1048576,7,0),"")</f>
        <v/>
      </c>
      <c r="R519" s="21" t="str">
        <f t="shared" si="36"/>
        <v/>
      </c>
      <c r="S519" s="17" t="str">
        <f>IFERROR(VLOOKUP(B519,'PEMBEKALAN POP'!$B$5:$I$1048576,7,0),"")</f>
        <v/>
      </c>
      <c r="T519" s="22" t="str">
        <f>IFERROR(VLOOKUP(B519,'PEMBEKALAN POP'!$B$5:$I$1048576,8,0),"")</f>
        <v/>
      </c>
      <c r="U519" s="21" t="s">
        <v>3994</v>
      </c>
      <c r="V519" s="17" t="e" cm="1">
        <f t="array" ref="V519">MAX(IF(INDUKSI!$B$5:$B$1048576='Data Training 2022'!B519,INDUKSI!$H$5:$H$1048576))</f>
        <v>#N/A</v>
      </c>
      <c r="W519" s="22" t="str">
        <f>IFERROR(VLOOKUP(B519,INDUKSI!$B$5:$I$1048576,8,0),"")</f>
        <v>LULUS</v>
      </c>
      <c r="X519" s="21" t="s">
        <v>3994</v>
      </c>
      <c r="Y519" s="17" cm="1">
        <f t="array" ref="Y519">MAX(IF(REINDUKSI!$B$5:$B$1048576='Data Training 2022'!B519,REINDUKSI!$H$5:$H$1048576))</f>
        <v>44749</v>
      </c>
      <c r="Z519" s="22" t="str">
        <f>IFERROR(VLOOKUP(B519,REINDUKSI!$B$5:$I$1048576,8,0),"")</f>
        <v>LULUS</v>
      </c>
      <c r="AA519" s="22" t="str">
        <f t="shared" si="37"/>
        <v>TARGET</v>
      </c>
      <c r="AB519" s="17" cm="1">
        <f t="array" ref="AB519">MAX(IF(BSA!$B$5:$B$1048576='Data Training 2022'!B519,BSA!$H$5:$H$1048576))</f>
        <v>0</v>
      </c>
      <c r="AC519" s="22" t="str">
        <f>IFERROR(VLOOKUP(B519,BSA!$B$5:$I$1048576,8,0),"")</f>
        <v/>
      </c>
      <c r="AD519" s="22" t="s">
        <v>3994</v>
      </c>
      <c r="AE519" s="22"/>
      <c r="AF519" s="22"/>
      <c r="AG519" s="22" t="str">
        <f t="shared" si="38"/>
        <v/>
      </c>
      <c r="AH519" s="17" cm="1">
        <f t="array" ref="AH519">MAX(IF(ISOLASI!$B$5:$B$1048576='Data Training 2022'!B519,ISOLASI!$H$5:$H$1048576))</f>
        <v>0</v>
      </c>
      <c r="AI519" s="22" t="str">
        <f>IFERROR(VLOOKUP(B519,ISOLASI!$B$5:$I$1048576,8,0),"")</f>
        <v/>
      </c>
      <c r="AJ519" s="22"/>
      <c r="AK519" s="17" cm="1">
        <f t="array" ref="AK519">MAX(IF('DEKAT AIR'!$B$5:$B$1048576='Data Training 2022'!B519,'DEKAT AIR'!$H$5:$H$1048576))</f>
        <v>0</v>
      </c>
      <c r="AL519" s="22" t="str">
        <f>IFERROR(VLOOKUP(B519,'DEKAT AIR'!$B$5:$I$1048576,8,0),"")</f>
        <v/>
      </c>
      <c r="AM519" s="22"/>
      <c r="AN519" s="17" cm="1">
        <f t="array" ref="AN519">MAX(IF(KETINGGIAN!$B$5:$B$1048576='Data Training 2022'!B519,KETINGGIAN!$H$5:$H$1048576))</f>
        <v>0</v>
      </c>
      <c r="AO519" s="22" t="str">
        <f>IFERROR(VLOOKUP(B519,KETINGGIAN!$B$5:$I$1048576,8,0),"")</f>
        <v/>
      </c>
      <c r="AP519" s="22"/>
      <c r="AQ519" s="22"/>
      <c r="AR519" s="22"/>
      <c r="AS519" s="22"/>
      <c r="AT519" s="17" cm="1">
        <f t="array" ref="AT519">MAX(IF(TOOLSKEEPER!$B$5:$B$1048576='Data Training 2022'!B519,TOOLSKEEPER!$H$5:$H$1048576))</f>
        <v>0</v>
      </c>
      <c r="AU519" s="22" t="str">
        <f>IFERROR(VLOOKUP(B519,TOOLSKEEPER!$B$5:$I$1048576,8,0),"")</f>
        <v/>
      </c>
    </row>
    <row r="520" spans="1:47">
      <c r="A520" s="22">
        <f t="shared" si="47"/>
        <v>515</v>
      </c>
      <c r="B520" s="21" t="str">
        <f t="shared" si="48"/>
        <v>80002543</v>
      </c>
      <c r="C520" s="21">
        <v>80002543</v>
      </c>
      <c r="D520" s="22"/>
      <c r="E520" s="22" t="s">
        <v>2638</v>
      </c>
      <c r="F520" s="22" t="s">
        <v>1255</v>
      </c>
      <c r="G520" s="22" t="s">
        <v>205</v>
      </c>
      <c r="H520" s="22" t="s">
        <v>405</v>
      </c>
      <c r="I520" s="22" t="s">
        <v>4028</v>
      </c>
      <c r="J520" s="22"/>
      <c r="K520" s="21" t="s">
        <v>4002</v>
      </c>
      <c r="L520" s="21" t="s">
        <v>2374</v>
      </c>
      <c r="M520" s="21" t="s">
        <v>4003</v>
      </c>
      <c r="N520" s="21"/>
      <c r="O520" s="17" t="str">
        <f>IFERROR(VLOOKUP(B520,POP!$B$5:$I$1048576,7,0),"")</f>
        <v/>
      </c>
      <c r="P520" s="17" t="str">
        <f>IFERROR(VLOOKUP(B520,POM!$B$5:$I$1048576,7,0),"")</f>
        <v/>
      </c>
      <c r="Q520" s="10" t="str">
        <f>IFERROR(VLOOKUP(B520,POU!$B$5:$I$1048576,7,0),"")</f>
        <v/>
      </c>
      <c r="R520" s="21" t="str">
        <f t="shared" si="36"/>
        <v/>
      </c>
      <c r="S520" s="17" t="str">
        <f>IFERROR(VLOOKUP(B520,'PEMBEKALAN POP'!$B$5:$I$1048576,7,0),"")</f>
        <v/>
      </c>
      <c r="T520" s="22" t="str">
        <f>IFERROR(VLOOKUP(B520,'PEMBEKALAN POP'!$B$5:$I$1048576,8,0),"")</f>
        <v/>
      </c>
      <c r="U520" s="21" t="s">
        <v>3994</v>
      </c>
      <c r="V520" s="17" t="e" cm="1">
        <f t="array" ref="V520">MAX(IF(INDUKSI!$B$5:$B$1048576='Data Training 2022'!B520,INDUKSI!$H$5:$H$1048576))</f>
        <v>#N/A</v>
      </c>
      <c r="W520" s="22" t="str">
        <f>IFERROR(VLOOKUP(B520,INDUKSI!$B$5:$I$1048576,8,0),"")</f>
        <v>LULUS</v>
      </c>
      <c r="X520" s="21" t="s">
        <v>3994</v>
      </c>
      <c r="Y520" s="17" cm="1">
        <f t="array" ref="Y520">MAX(IF(REINDUKSI!$B$5:$B$1048576='Data Training 2022'!B520,REINDUKSI!$H$5:$H$1048576))</f>
        <v>0</v>
      </c>
      <c r="Z520" s="22" t="str">
        <f>IFERROR(VLOOKUP(B520,REINDUKSI!$B$5:$I$1048576,8,0),"")</f>
        <v/>
      </c>
      <c r="AA520" s="22" t="str">
        <f t="shared" si="37"/>
        <v>TARGET</v>
      </c>
      <c r="AB520" s="17" cm="1">
        <f t="array" ref="AB520">MAX(IF(BSA!$B$5:$B$1048576='Data Training 2022'!B520,BSA!$H$5:$H$1048576))</f>
        <v>0</v>
      </c>
      <c r="AC520" s="22" t="str">
        <f>IFERROR(VLOOKUP(B520,BSA!$B$5:$I$1048576,8,0),"")</f>
        <v/>
      </c>
      <c r="AD520" s="22" t="s">
        <v>3994</v>
      </c>
      <c r="AE520" s="22"/>
      <c r="AF520" s="22"/>
      <c r="AG520" s="22" t="str">
        <f t="shared" si="38"/>
        <v/>
      </c>
      <c r="AH520" s="17" cm="1">
        <f t="array" ref="AH520">MAX(IF(ISOLASI!$B$5:$B$1048576='Data Training 2022'!B520,ISOLASI!$H$5:$H$1048576))</f>
        <v>0</v>
      </c>
      <c r="AI520" s="22" t="str">
        <f>IFERROR(VLOOKUP(B520,ISOLASI!$B$5:$I$1048576,8,0),"")</f>
        <v/>
      </c>
      <c r="AJ520" s="22"/>
      <c r="AK520" s="17" cm="1">
        <f t="array" ref="AK520">MAX(IF('DEKAT AIR'!$B$5:$B$1048576='Data Training 2022'!B520,'DEKAT AIR'!$H$5:$H$1048576))</f>
        <v>0</v>
      </c>
      <c r="AL520" s="22" t="str">
        <f>IFERROR(VLOOKUP(B520,'DEKAT AIR'!$B$5:$I$1048576,8,0),"")</f>
        <v/>
      </c>
      <c r="AM520" s="22"/>
      <c r="AN520" s="17" cm="1">
        <f t="array" ref="AN520">MAX(IF(KETINGGIAN!$B$5:$B$1048576='Data Training 2022'!B520,KETINGGIAN!$H$5:$H$1048576))</f>
        <v>0</v>
      </c>
      <c r="AO520" s="22" t="str">
        <f>IFERROR(VLOOKUP(B520,KETINGGIAN!$B$5:$I$1048576,8,0),"")</f>
        <v/>
      </c>
      <c r="AP520" s="22"/>
      <c r="AQ520" s="22"/>
      <c r="AR520" s="22"/>
      <c r="AS520" s="22"/>
      <c r="AT520" s="17" cm="1">
        <f t="array" ref="AT520">MAX(IF(TOOLSKEEPER!$B$5:$B$1048576='Data Training 2022'!B520,TOOLSKEEPER!$H$5:$H$1048576))</f>
        <v>0</v>
      </c>
      <c r="AU520" s="22" t="str">
        <f>IFERROR(VLOOKUP(B520,TOOLSKEEPER!$B$5:$I$1048576,8,0),"")</f>
        <v/>
      </c>
    </row>
    <row r="521" spans="1:47">
      <c r="A521" s="22">
        <f t="shared" si="47"/>
        <v>516</v>
      </c>
      <c r="B521" s="21" t="str">
        <f t="shared" si="48"/>
        <v>80001844</v>
      </c>
      <c r="C521" s="21" t="s">
        <v>2625</v>
      </c>
      <c r="D521" s="22"/>
      <c r="E521" s="22" t="s">
        <v>2626</v>
      </c>
      <c r="F521" s="22" t="s">
        <v>1255</v>
      </c>
      <c r="G521" s="22" t="s">
        <v>4185</v>
      </c>
      <c r="H521" s="22" t="s">
        <v>405</v>
      </c>
      <c r="I521" s="22" t="s">
        <v>4024</v>
      </c>
      <c r="J521" s="22"/>
      <c r="K521" s="21" t="s">
        <v>4002</v>
      </c>
      <c r="L521" s="21" t="s">
        <v>2374</v>
      </c>
      <c r="M521" s="21" t="s">
        <v>4003</v>
      </c>
      <c r="N521" s="21"/>
      <c r="O521" s="17" t="str">
        <f>IFERROR(VLOOKUP(B521,POP!$B$5:$I$1048576,7,0),"")</f>
        <v/>
      </c>
      <c r="P521" s="17" t="str">
        <f>IFERROR(VLOOKUP(B521,POM!$B$5:$I$1048576,7,0),"")</f>
        <v/>
      </c>
      <c r="Q521" s="10" t="str">
        <f>IFERROR(VLOOKUP(B521,POU!$B$5:$I$1048576,7,0),"")</f>
        <v/>
      </c>
      <c r="R521" s="21" t="str">
        <f t="shared" ref="R521:R584" si="49">IF(AND(L521="PENGAWAS",M521="TARGET",N521=""),"TARGET","")</f>
        <v/>
      </c>
      <c r="S521" s="17" t="str">
        <f>IFERROR(VLOOKUP(B521,'PEMBEKALAN POP'!$B$5:$I$1048576,7,0),"")</f>
        <v/>
      </c>
      <c r="T521" s="22" t="str">
        <f>IFERROR(VLOOKUP(B521,'PEMBEKALAN POP'!$B$5:$I$1048576,8,0),"")</f>
        <v/>
      </c>
      <c r="U521" s="21" t="s">
        <v>3994</v>
      </c>
      <c r="V521" s="17" t="e" cm="1">
        <f t="array" ref="V521">MAX(IF(INDUKSI!$B$5:$B$1048576='Data Training 2022'!B521,INDUKSI!$H$5:$H$1048576))</f>
        <v>#N/A</v>
      </c>
      <c r="W521" s="22" t="str">
        <f>IFERROR(VLOOKUP(B521,INDUKSI!$B$5:$I$1048576,8,0),"")</f>
        <v>LULUS</v>
      </c>
      <c r="X521" s="21" t="s">
        <v>3994</v>
      </c>
      <c r="Y521" s="17" cm="1">
        <f t="array" ref="Y521">MAX(IF(REINDUKSI!$B$5:$B$1048576='Data Training 2022'!B521,REINDUKSI!$H$5:$H$1048576))</f>
        <v>44745</v>
      </c>
      <c r="Z521" s="22" t="str">
        <f>IFERROR(VLOOKUP(B521,REINDUKSI!$B$5:$I$1048576,8,0),"")</f>
        <v>LULUS</v>
      </c>
      <c r="AA521" s="22" t="str">
        <f t="shared" ref="AA521:AA584" si="50">IF(L521="OPERATOR","TARGET",IF(L521="MEKANIK","TARGET",""))</f>
        <v>TARGET</v>
      </c>
      <c r="AB521" s="17" cm="1">
        <f t="array" ref="AB521">MAX(IF(BSA!$B$5:$B$1048576='Data Training 2022'!B521,BSA!$H$5:$H$1048576))</f>
        <v>0</v>
      </c>
      <c r="AC521" s="22" t="str">
        <f>IFERROR(VLOOKUP(B521,BSA!$B$5:$I$1048576,8,0),"")</f>
        <v/>
      </c>
      <c r="AD521" s="22" t="s">
        <v>3994</v>
      </c>
      <c r="AE521" s="22"/>
      <c r="AF521" s="22"/>
      <c r="AG521" s="22" t="str">
        <f t="shared" ref="AG521:AG584" si="51">IF(L521="MEKANIK","TARGET","")</f>
        <v/>
      </c>
      <c r="AH521" s="17" cm="1">
        <f t="array" ref="AH521">MAX(IF(ISOLASI!$B$5:$B$1048576='Data Training 2022'!B521,ISOLASI!$H$5:$H$1048576))</f>
        <v>0</v>
      </c>
      <c r="AI521" s="22" t="str">
        <f>IFERROR(VLOOKUP(B521,ISOLASI!$B$5:$I$1048576,8,0),"")</f>
        <v/>
      </c>
      <c r="AJ521" s="22"/>
      <c r="AK521" s="17" cm="1">
        <f t="array" ref="AK521">MAX(IF('DEKAT AIR'!$B$5:$B$1048576='Data Training 2022'!B521,'DEKAT AIR'!$H$5:$H$1048576))</f>
        <v>0</v>
      </c>
      <c r="AL521" s="22" t="str">
        <f>IFERROR(VLOOKUP(B521,'DEKAT AIR'!$B$5:$I$1048576,8,0),"")</f>
        <v/>
      </c>
      <c r="AM521" s="22"/>
      <c r="AN521" s="17" cm="1">
        <f t="array" ref="AN521">MAX(IF(KETINGGIAN!$B$5:$B$1048576='Data Training 2022'!B521,KETINGGIAN!$H$5:$H$1048576))</f>
        <v>0</v>
      </c>
      <c r="AO521" s="22" t="str">
        <f>IFERROR(VLOOKUP(B521,KETINGGIAN!$B$5:$I$1048576,8,0),"")</f>
        <v/>
      </c>
      <c r="AP521" s="22"/>
      <c r="AQ521" s="22"/>
      <c r="AR521" s="22"/>
      <c r="AS521" s="22"/>
      <c r="AT521" s="17" cm="1">
        <f t="array" ref="AT521">MAX(IF(TOOLSKEEPER!$B$5:$B$1048576='Data Training 2022'!B521,TOOLSKEEPER!$H$5:$H$1048576))</f>
        <v>0</v>
      </c>
      <c r="AU521" s="22" t="str">
        <f>IFERROR(VLOOKUP(B521,TOOLSKEEPER!$B$5:$I$1048576,8,0),"")</f>
        <v/>
      </c>
    </row>
    <row r="522" spans="1:47">
      <c r="A522" s="22">
        <f t="shared" si="47"/>
        <v>517</v>
      </c>
      <c r="B522" s="21" t="str">
        <f t="shared" si="48"/>
        <v>80002138</v>
      </c>
      <c r="C522" s="21">
        <v>80002138</v>
      </c>
      <c r="D522" s="22"/>
      <c r="E522" s="22" t="s">
        <v>658</v>
      </c>
      <c r="F522" s="22" t="s">
        <v>1255</v>
      </c>
      <c r="G522" s="22" t="s">
        <v>4177</v>
      </c>
      <c r="H522" s="22" t="s">
        <v>405</v>
      </c>
      <c r="I522" s="22" t="s">
        <v>4028</v>
      </c>
      <c r="J522" s="22"/>
      <c r="K522" s="21" t="s">
        <v>4002</v>
      </c>
      <c r="L522" s="21" t="s">
        <v>2374</v>
      </c>
      <c r="M522" s="21" t="s">
        <v>4003</v>
      </c>
      <c r="N522" s="21"/>
      <c r="O522" s="17" t="str">
        <f>IFERROR(VLOOKUP(B522,POP!$B$5:$I$1048576,7,0),"")</f>
        <v/>
      </c>
      <c r="P522" s="17" t="str">
        <f>IFERROR(VLOOKUP(B522,POM!$B$5:$I$1048576,7,0),"")</f>
        <v/>
      </c>
      <c r="Q522" s="10" t="str">
        <f>IFERROR(VLOOKUP(B522,POU!$B$5:$I$1048576,7,0),"")</f>
        <v/>
      </c>
      <c r="R522" s="21" t="str">
        <f t="shared" si="49"/>
        <v/>
      </c>
      <c r="S522" s="17" t="str">
        <f>IFERROR(VLOOKUP(B522,'PEMBEKALAN POP'!$B$5:$I$1048576,7,0),"")</f>
        <v/>
      </c>
      <c r="T522" s="22" t="str">
        <f>IFERROR(VLOOKUP(B522,'PEMBEKALAN POP'!$B$5:$I$1048576,8,0),"")</f>
        <v/>
      </c>
      <c r="U522" s="21" t="s">
        <v>3994</v>
      </c>
      <c r="V522" s="17" t="e" cm="1">
        <f t="array" ref="V522">MAX(IF(INDUKSI!$B$5:$B$1048576='Data Training 2022'!B522,INDUKSI!$H$5:$H$1048576))</f>
        <v>#N/A</v>
      </c>
      <c r="W522" s="22" t="str">
        <f>IFERROR(VLOOKUP(B522,INDUKSI!$B$5:$I$1048576,8,0),"")</f>
        <v>LULUS</v>
      </c>
      <c r="X522" s="21" t="s">
        <v>3994</v>
      </c>
      <c r="Y522" s="17" cm="1">
        <f t="array" ref="Y522">MAX(IF(REINDUKSI!$B$5:$B$1048576='Data Training 2022'!B522,REINDUKSI!$H$5:$H$1048576))</f>
        <v>44772</v>
      </c>
      <c r="Z522" s="22" t="str">
        <f>IFERROR(VLOOKUP(B522,REINDUKSI!$B$5:$I$1048576,8,0),"")</f>
        <v>LULUS</v>
      </c>
      <c r="AA522" s="22" t="str">
        <f t="shared" si="50"/>
        <v>TARGET</v>
      </c>
      <c r="AB522" s="17" cm="1">
        <f t="array" ref="AB522">MAX(IF(BSA!$B$5:$B$1048576='Data Training 2022'!B522,BSA!$H$5:$H$1048576))</f>
        <v>0</v>
      </c>
      <c r="AC522" s="22" t="str">
        <f>IFERROR(VLOOKUP(B522,BSA!$B$5:$I$1048576,8,0),"")</f>
        <v/>
      </c>
      <c r="AD522" s="22" t="s">
        <v>3994</v>
      </c>
      <c r="AE522" s="22"/>
      <c r="AF522" s="22"/>
      <c r="AG522" s="22" t="str">
        <f t="shared" si="51"/>
        <v/>
      </c>
      <c r="AH522" s="17" cm="1">
        <f t="array" ref="AH522">MAX(IF(ISOLASI!$B$5:$B$1048576='Data Training 2022'!B522,ISOLASI!$H$5:$H$1048576))</f>
        <v>0</v>
      </c>
      <c r="AI522" s="22" t="str">
        <f>IFERROR(VLOOKUP(B522,ISOLASI!$B$5:$I$1048576,8,0),"")</f>
        <v/>
      </c>
      <c r="AJ522" s="22"/>
      <c r="AK522" s="17" cm="1">
        <f t="array" ref="AK522">MAX(IF('DEKAT AIR'!$B$5:$B$1048576='Data Training 2022'!B522,'DEKAT AIR'!$H$5:$H$1048576))</f>
        <v>0</v>
      </c>
      <c r="AL522" s="22" t="str">
        <f>IFERROR(VLOOKUP(B522,'DEKAT AIR'!$B$5:$I$1048576,8,0),"")</f>
        <v/>
      </c>
      <c r="AM522" s="22"/>
      <c r="AN522" s="17" cm="1">
        <f t="array" ref="AN522">MAX(IF(KETINGGIAN!$B$5:$B$1048576='Data Training 2022'!B522,KETINGGIAN!$H$5:$H$1048576))</f>
        <v>0</v>
      </c>
      <c r="AO522" s="22" t="str">
        <f>IFERROR(VLOOKUP(B522,KETINGGIAN!$B$5:$I$1048576,8,0),"")</f>
        <v/>
      </c>
      <c r="AP522" s="22"/>
      <c r="AQ522" s="22"/>
      <c r="AR522" s="22"/>
      <c r="AS522" s="22"/>
      <c r="AT522" s="17" cm="1">
        <f t="array" ref="AT522">MAX(IF(TOOLSKEEPER!$B$5:$B$1048576='Data Training 2022'!B522,TOOLSKEEPER!$H$5:$H$1048576))</f>
        <v>0</v>
      </c>
      <c r="AU522" s="22" t="str">
        <f>IFERROR(VLOOKUP(B522,TOOLSKEEPER!$B$5:$I$1048576,8,0),"")</f>
        <v/>
      </c>
    </row>
    <row r="523" spans="1:47">
      <c r="A523" s="22">
        <f t="shared" si="47"/>
        <v>518</v>
      </c>
      <c r="B523" s="21" t="str">
        <f t="shared" si="48"/>
        <v>80000533</v>
      </c>
      <c r="C523" s="21" t="s">
        <v>4188</v>
      </c>
      <c r="D523" s="22"/>
      <c r="E523" s="22" t="s">
        <v>3742</v>
      </c>
      <c r="F523" s="22" t="s">
        <v>1255</v>
      </c>
      <c r="G523" s="22" t="s">
        <v>4175</v>
      </c>
      <c r="H523" s="22" t="s">
        <v>405</v>
      </c>
      <c r="I523" s="22" t="s">
        <v>4024</v>
      </c>
      <c r="J523" s="22"/>
      <c r="K523" s="21" t="s">
        <v>4002</v>
      </c>
      <c r="L523" s="21" t="s">
        <v>2374</v>
      </c>
      <c r="M523" s="21" t="s">
        <v>4003</v>
      </c>
      <c r="N523" s="21"/>
      <c r="O523" s="17" t="str">
        <f>IFERROR(VLOOKUP(B523,POP!$B$5:$I$1048576,7,0),"")</f>
        <v/>
      </c>
      <c r="P523" s="17" t="str">
        <f>IFERROR(VLOOKUP(B523,POM!$B$5:$I$1048576,7,0),"")</f>
        <v/>
      </c>
      <c r="Q523" s="10" t="str">
        <f>IFERROR(VLOOKUP(B523,POU!$B$5:$I$1048576,7,0),"")</f>
        <v/>
      </c>
      <c r="R523" s="21" t="str">
        <f t="shared" si="49"/>
        <v/>
      </c>
      <c r="S523" s="17" t="str">
        <f>IFERROR(VLOOKUP(B523,'PEMBEKALAN POP'!$B$5:$I$1048576,7,0),"")</f>
        <v/>
      </c>
      <c r="T523" s="22" t="str">
        <f>IFERROR(VLOOKUP(B523,'PEMBEKALAN POP'!$B$5:$I$1048576,8,0),"")</f>
        <v/>
      </c>
      <c r="U523" s="21" t="s">
        <v>3994</v>
      </c>
      <c r="V523" s="17" t="e" cm="1">
        <f t="array" ref="V523">MAX(IF(INDUKSI!$B$5:$B$1048576='Data Training 2022'!B523,INDUKSI!$H$5:$H$1048576))</f>
        <v>#N/A</v>
      </c>
      <c r="W523" s="22" t="str">
        <f>IFERROR(VLOOKUP(B523,INDUKSI!$B$5:$I$1048576,8,0),"")</f>
        <v>LULUS</v>
      </c>
      <c r="X523" s="21" t="s">
        <v>3994</v>
      </c>
      <c r="Y523" s="17" cm="1">
        <f t="array" ref="Y523">MAX(IF(REINDUKSI!$B$5:$B$1048576='Data Training 2022'!B523,REINDUKSI!$H$5:$H$1048576))</f>
        <v>44549</v>
      </c>
      <c r="Z523" s="22" t="str">
        <f>IFERROR(VLOOKUP(B523,REINDUKSI!$B$5:$I$1048576,8,0),"")</f>
        <v>LULUS</v>
      </c>
      <c r="AA523" s="22" t="str">
        <f t="shared" si="50"/>
        <v>TARGET</v>
      </c>
      <c r="AB523" s="17" cm="1">
        <f t="array" ref="AB523">MAX(IF(BSA!$B$5:$B$1048576='Data Training 2022'!B523,BSA!$H$5:$H$1048576))</f>
        <v>0</v>
      </c>
      <c r="AC523" s="22" t="str">
        <f>IFERROR(VLOOKUP(B523,BSA!$B$5:$I$1048576,8,0),"")</f>
        <v/>
      </c>
      <c r="AD523" s="22" t="s">
        <v>3994</v>
      </c>
      <c r="AE523" s="22"/>
      <c r="AF523" s="22"/>
      <c r="AG523" s="22" t="str">
        <f t="shared" si="51"/>
        <v/>
      </c>
      <c r="AH523" s="17" cm="1">
        <f t="array" ref="AH523">MAX(IF(ISOLASI!$B$5:$B$1048576='Data Training 2022'!B523,ISOLASI!$H$5:$H$1048576))</f>
        <v>0</v>
      </c>
      <c r="AI523" s="22" t="str">
        <f>IFERROR(VLOOKUP(B523,ISOLASI!$B$5:$I$1048576,8,0),"")</f>
        <v/>
      </c>
      <c r="AJ523" s="22"/>
      <c r="AK523" s="17" cm="1">
        <f t="array" ref="AK523">MAX(IF('DEKAT AIR'!$B$5:$B$1048576='Data Training 2022'!B523,'DEKAT AIR'!$H$5:$H$1048576))</f>
        <v>0</v>
      </c>
      <c r="AL523" s="22" t="str">
        <f>IFERROR(VLOOKUP(B523,'DEKAT AIR'!$B$5:$I$1048576,8,0),"")</f>
        <v/>
      </c>
      <c r="AM523" s="22"/>
      <c r="AN523" s="17" cm="1">
        <f t="array" ref="AN523">MAX(IF(KETINGGIAN!$B$5:$B$1048576='Data Training 2022'!B523,KETINGGIAN!$H$5:$H$1048576))</f>
        <v>0</v>
      </c>
      <c r="AO523" s="22" t="str">
        <f>IFERROR(VLOOKUP(B523,KETINGGIAN!$B$5:$I$1048576,8,0),"")</f>
        <v/>
      </c>
      <c r="AP523" s="22"/>
      <c r="AQ523" s="22"/>
      <c r="AR523" s="22"/>
      <c r="AS523" s="22"/>
      <c r="AT523" s="17" cm="1">
        <f t="array" ref="AT523">MAX(IF(TOOLSKEEPER!$B$5:$B$1048576='Data Training 2022'!B523,TOOLSKEEPER!$H$5:$H$1048576))</f>
        <v>0</v>
      </c>
      <c r="AU523" s="22" t="str">
        <f>IFERROR(VLOOKUP(B523,TOOLSKEEPER!$B$5:$I$1048576,8,0),"")</f>
        <v/>
      </c>
    </row>
    <row r="524" spans="1:47">
      <c r="A524" s="22">
        <f t="shared" si="47"/>
        <v>519</v>
      </c>
      <c r="B524" s="21" t="str">
        <f t="shared" si="48"/>
        <v>80002137</v>
      </c>
      <c r="C524" s="21">
        <v>80002137</v>
      </c>
      <c r="D524" s="22"/>
      <c r="E524" s="22" t="s">
        <v>2798</v>
      </c>
      <c r="F524" s="22" t="s">
        <v>1255</v>
      </c>
      <c r="G524" s="22" t="s">
        <v>4187</v>
      </c>
      <c r="H524" s="22" t="s">
        <v>405</v>
      </c>
      <c r="I524" s="22" t="s">
        <v>4028</v>
      </c>
      <c r="J524" s="22"/>
      <c r="K524" s="21" t="s">
        <v>4002</v>
      </c>
      <c r="L524" s="21" t="s">
        <v>2374</v>
      </c>
      <c r="M524" s="21" t="s">
        <v>4003</v>
      </c>
      <c r="N524" s="21"/>
      <c r="O524" s="17" t="str">
        <f>IFERROR(VLOOKUP(B524,POP!$B$5:$I$1048576,7,0),"")</f>
        <v/>
      </c>
      <c r="P524" s="17" t="str">
        <f>IFERROR(VLOOKUP(B524,POM!$B$5:$I$1048576,7,0),"")</f>
        <v/>
      </c>
      <c r="Q524" s="10" t="str">
        <f>IFERROR(VLOOKUP(B524,POU!$B$5:$I$1048576,7,0),"")</f>
        <v/>
      </c>
      <c r="R524" s="21" t="str">
        <f t="shared" si="49"/>
        <v/>
      </c>
      <c r="S524" s="17" t="str">
        <f>IFERROR(VLOOKUP(B524,'PEMBEKALAN POP'!$B$5:$I$1048576,7,0),"")</f>
        <v/>
      </c>
      <c r="T524" s="22" t="str">
        <f>IFERROR(VLOOKUP(B524,'PEMBEKALAN POP'!$B$5:$I$1048576,8,0),"")</f>
        <v/>
      </c>
      <c r="U524" s="21" t="s">
        <v>3994</v>
      </c>
      <c r="V524" s="17" t="e" cm="1">
        <f t="array" ref="V524">MAX(IF(INDUKSI!$B$5:$B$1048576='Data Training 2022'!B524,INDUKSI!$H$5:$H$1048576))</f>
        <v>#N/A</v>
      </c>
      <c r="W524" s="22" t="str">
        <f>IFERROR(VLOOKUP(B524,INDUKSI!$B$5:$I$1048576,8,0),"")</f>
        <v>LULUS</v>
      </c>
      <c r="X524" s="21" t="s">
        <v>3994</v>
      </c>
      <c r="Y524" s="17" cm="1">
        <f t="array" ref="Y524">MAX(IF(REINDUKSI!$B$5:$B$1048576='Data Training 2022'!B524,REINDUKSI!$H$5:$H$1048576))</f>
        <v>44765</v>
      </c>
      <c r="Z524" s="22" t="str">
        <f>IFERROR(VLOOKUP(B524,REINDUKSI!$B$5:$I$1048576,8,0),"")</f>
        <v>LULUS</v>
      </c>
      <c r="AA524" s="22" t="str">
        <f t="shared" si="50"/>
        <v>TARGET</v>
      </c>
      <c r="AB524" s="17" cm="1">
        <f t="array" ref="AB524">MAX(IF(BSA!$B$5:$B$1048576='Data Training 2022'!B524,BSA!$H$5:$H$1048576))</f>
        <v>44654</v>
      </c>
      <c r="AC524" s="22" t="str">
        <f>IFERROR(VLOOKUP(B524,BSA!$B$5:$I$1048576,8,0),"")</f>
        <v>LULUS</v>
      </c>
      <c r="AD524" s="22" t="s">
        <v>3994</v>
      </c>
      <c r="AE524" s="22"/>
      <c r="AF524" s="22"/>
      <c r="AG524" s="22" t="str">
        <f t="shared" si="51"/>
        <v/>
      </c>
      <c r="AH524" s="17" cm="1">
        <f t="array" ref="AH524">MAX(IF(ISOLASI!$B$5:$B$1048576='Data Training 2022'!B524,ISOLASI!$H$5:$H$1048576))</f>
        <v>0</v>
      </c>
      <c r="AI524" s="22" t="str">
        <f>IFERROR(VLOOKUP(B524,ISOLASI!$B$5:$I$1048576,8,0),"")</f>
        <v/>
      </c>
      <c r="AJ524" s="22"/>
      <c r="AK524" s="17" cm="1">
        <f t="array" ref="AK524">MAX(IF('DEKAT AIR'!$B$5:$B$1048576='Data Training 2022'!B524,'DEKAT AIR'!$H$5:$H$1048576))</f>
        <v>0</v>
      </c>
      <c r="AL524" s="22" t="str">
        <f>IFERROR(VLOOKUP(B524,'DEKAT AIR'!$B$5:$I$1048576,8,0),"")</f>
        <v/>
      </c>
      <c r="AM524" s="22"/>
      <c r="AN524" s="17" cm="1">
        <f t="array" ref="AN524">MAX(IF(KETINGGIAN!$B$5:$B$1048576='Data Training 2022'!B524,KETINGGIAN!$H$5:$H$1048576))</f>
        <v>0</v>
      </c>
      <c r="AO524" s="22" t="str">
        <f>IFERROR(VLOOKUP(B524,KETINGGIAN!$B$5:$I$1048576,8,0),"")</f>
        <v/>
      </c>
      <c r="AP524" s="22"/>
      <c r="AQ524" s="22"/>
      <c r="AR524" s="22"/>
      <c r="AS524" s="22"/>
      <c r="AT524" s="17" cm="1">
        <f t="array" ref="AT524">MAX(IF(TOOLSKEEPER!$B$5:$B$1048576='Data Training 2022'!B524,TOOLSKEEPER!$H$5:$H$1048576))</f>
        <v>0</v>
      </c>
      <c r="AU524" s="22" t="str">
        <f>IFERROR(VLOOKUP(B524,TOOLSKEEPER!$B$5:$I$1048576,8,0),"")</f>
        <v/>
      </c>
    </row>
    <row r="525" spans="1:47">
      <c r="A525" s="22">
        <f t="shared" si="47"/>
        <v>520</v>
      </c>
      <c r="B525" s="21" t="str">
        <f t="shared" si="48"/>
        <v>80000951</v>
      </c>
      <c r="C525" s="21">
        <v>80000951</v>
      </c>
      <c r="D525" s="22"/>
      <c r="E525" s="22" t="s">
        <v>2859</v>
      </c>
      <c r="F525" s="22" t="s">
        <v>1255</v>
      </c>
      <c r="G525" s="22" t="s">
        <v>205</v>
      </c>
      <c r="H525" s="22" t="s">
        <v>405</v>
      </c>
      <c r="I525" s="22" t="s">
        <v>4028</v>
      </c>
      <c r="J525" s="22"/>
      <c r="K525" s="21" t="s">
        <v>4002</v>
      </c>
      <c r="L525" s="21" t="s">
        <v>2374</v>
      </c>
      <c r="M525" s="21" t="s">
        <v>4003</v>
      </c>
      <c r="N525" s="21"/>
      <c r="O525" s="17" t="str">
        <f>IFERROR(VLOOKUP(B525,POP!$B$5:$I$1048576,7,0),"")</f>
        <v/>
      </c>
      <c r="P525" s="17" t="str">
        <f>IFERROR(VLOOKUP(B525,POM!$B$5:$I$1048576,7,0),"")</f>
        <v/>
      </c>
      <c r="Q525" s="10" t="str">
        <f>IFERROR(VLOOKUP(B525,POU!$B$5:$I$1048576,7,0),"")</f>
        <v/>
      </c>
      <c r="R525" s="21" t="str">
        <f t="shared" si="49"/>
        <v/>
      </c>
      <c r="S525" s="17" t="str">
        <f>IFERROR(VLOOKUP(B525,'PEMBEKALAN POP'!$B$5:$I$1048576,7,0),"")</f>
        <v/>
      </c>
      <c r="T525" s="22" t="str">
        <f>IFERROR(VLOOKUP(B525,'PEMBEKALAN POP'!$B$5:$I$1048576,8,0),"")</f>
        <v/>
      </c>
      <c r="U525" s="21" t="s">
        <v>3994</v>
      </c>
      <c r="V525" s="17" t="e" cm="1">
        <f t="array" ref="V525">MAX(IF(INDUKSI!$B$5:$B$1048576='Data Training 2022'!B525,INDUKSI!$H$5:$H$1048576))</f>
        <v>#N/A</v>
      </c>
      <c r="W525" s="22" t="str">
        <f>IFERROR(VLOOKUP(B525,INDUKSI!$B$5:$I$1048576,8,0),"")</f>
        <v>LULUS</v>
      </c>
      <c r="X525" s="21" t="s">
        <v>3994</v>
      </c>
      <c r="Y525" s="17" cm="1">
        <f t="array" ref="Y525">MAX(IF(REINDUKSI!$B$5:$B$1048576='Data Training 2022'!B525,REINDUKSI!$H$5:$H$1048576))</f>
        <v>44531</v>
      </c>
      <c r="Z525" s="22" t="str">
        <f>IFERROR(VLOOKUP(B525,REINDUKSI!$B$5:$I$1048576,8,0),"")</f>
        <v>LULUS</v>
      </c>
      <c r="AA525" s="22" t="str">
        <f t="shared" si="50"/>
        <v>TARGET</v>
      </c>
      <c r="AB525" s="17" cm="1">
        <f t="array" ref="AB525">MAX(IF(BSA!$B$5:$B$1048576='Data Training 2022'!B525,BSA!$H$5:$H$1048576))</f>
        <v>0</v>
      </c>
      <c r="AC525" s="22" t="str">
        <f>IFERROR(VLOOKUP(B525,BSA!$B$5:$I$1048576,8,0),"")</f>
        <v/>
      </c>
      <c r="AD525" s="22" t="s">
        <v>3994</v>
      </c>
      <c r="AE525" s="22"/>
      <c r="AF525" s="22"/>
      <c r="AG525" s="22" t="str">
        <f t="shared" si="51"/>
        <v/>
      </c>
      <c r="AH525" s="17" cm="1">
        <f t="array" ref="AH525">MAX(IF(ISOLASI!$B$5:$B$1048576='Data Training 2022'!B525,ISOLASI!$H$5:$H$1048576))</f>
        <v>0</v>
      </c>
      <c r="AI525" s="22" t="str">
        <f>IFERROR(VLOOKUP(B525,ISOLASI!$B$5:$I$1048576,8,0),"")</f>
        <v/>
      </c>
      <c r="AJ525" s="22"/>
      <c r="AK525" s="17" cm="1">
        <f t="array" ref="AK525">MAX(IF('DEKAT AIR'!$B$5:$B$1048576='Data Training 2022'!B525,'DEKAT AIR'!$H$5:$H$1048576))</f>
        <v>0</v>
      </c>
      <c r="AL525" s="22" t="str">
        <f>IFERROR(VLOOKUP(B525,'DEKAT AIR'!$B$5:$I$1048576,8,0),"")</f>
        <v/>
      </c>
      <c r="AM525" s="22"/>
      <c r="AN525" s="17" cm="1">
        <f t="array" ref="AN525">MAX(IF(KETINGGIAN!$B$5:$B$1048576='Data Training 2022'!B525,KETINGGIAN!$H$5:$H$1048576))</f>
        <v>0</v>
      </c>
      <c r="AO525" s="22" t="str">
        <f>IFERROR(VLOOKUP(B525,KETINGGIAN!$B$5:$I$1048576,8,0),"")</f>
        <v/>
      </c>
      <c r="AP525" s="22"/>
      <c r="AQ525" s="22"/>
      <c r="AR525" s="22"/>
      <c r="AS525" s="22"/>
      <c r="AT525" s="17" cm="1">
        <f t="array" ref="AT525">MAX(IF(TOOLSKEEPER!$B$5:$B$1048576='Data Training 2022'!B525,TOOLSKEEPER!$H$5:$H$1048576))</f>
        <v>0</v>
      </c>
      <c r="AU525" s="22" t="str">
        <f>IFERROR(VLOOKUP(B525,TOOLSKEEPER!$B$5:$I$1048576,8,0),"")</f>
        <v/>
      </c>
    </row>
    <row r="526" spans="1:47">
      <c r="A526" s="22">
        <f t="shared" si="47"/>
        <v>521</v>
      </c>
      <c r="B526" s="21" t="str">
        <f t="shared" si="48"/>
        <v>80002687</v>
      </c>
      <c r="C526" s="21">
        <v>80002687</v>
      </c>
      <c r="D526" s="22"/>
      <c r="E526" s="22" t="s">
        <v>3351</v>
      </c>
      <c r="F526" s="22" t="s">
        <v>1255</v>
      </c>
      <c r="G526" s="22" t="s">
        <v>205</v>
      </c>
      <c r="H526" s="22" t="s">
        <v>405</v>
      </c>
      <c r="I526" s="22" t="s">
        <v>4028</v>
      </c>
      <c r="J526" s="22"/>
      <c r="K526" s="21" t="s">
        <v>4002</v>
      </c>
      <c r="L526" s="21" t="s">
        <v>2374</v>
      </c>
      <c r="M526" s="21" t="s">
        <v>4003</v>
      </c>
      <c r="N526" s="21"/>
      <c r="O526" s="17" t="str">
        <f>IFERROR(VLOOKUP(B526,POP!$B$5:$I$1048576,7,0),"")</f>
        <v/>
      </c>
      <c r="P526" s="17" t="str">
        <f>IFERROR(VLOOKUP(B526,POM!$B$5:$I$1048576,7,0),"")</f>
        <v/>
      </c>
      <c r="Q526" s="10" t="str">
        <f>IFERROR(VLOOKUP(B526,POU!$B$5:$I$1048576,7,0),"")</f>
        <v/>
      </c>
      <c r="R526" s="21" t="str">
        <f t="shared" si="49"/>
        <v/>
      </c>
      <c r="S526" s="17" t="str">
        <f>IFERROR(VLOOKUP(B526,'PEMBEKALAN POP'!$B$5:$I$1048576,7,0),"")</f>
        <v/>
      </c>
      <c r="T526" s="22" t="str">
        <f>IFERROR(VLOOKUP(B526,'PEMBEKALAN POP'!$B$5:$I$1048576,8,0),"")</f>
        <v/>
      </c>
      <c r="U526" s="21" t="s">
        <v>3994</v>
      </c>
      <c r="V526" s="17" t="e" cm="1">
        <f t="array" ref="V526">MAX(IF(INDUKSI!$B$5:$B$1048576='Data Training 2022'!B526,INDUKSI!$H$5:$H$1048576))</f>
        <v>#N/A</v>
      </c>
      <c r="W526" s="22" t="str">
        <f>IFERROR(VLOOKUP(B526,INDUKSI!$B$5:$I$1048576,8,0),"")</f>
        <v>LULUS</v>
      </c>
      <c r="X526" s="21" t="s">
        <v>3994</v>
      </c>
      <c r="Y526" s="17" cm="1">
        <f t="array" ref="Y526">MAX(IF(REINDUKSI!$B$5:$B$1048576='Data Training 2022'!B526,REINDUKSI!$H$5:$H$1048576))</f>
        <v>44654</v>
      </c>
      <c r="Z526" s="22" t="str">
        <f>IFERROR(VLOOKUP(B526,REINDUKSI!$B$5:$I$1048576,8,0),"")</f>
        <v>LULUS</v>
      </c>
      <c r="AA526" s="22" t="str">
        <f t="shared" si="50"/>
        <v>TARGET</v>
      </c>
      <c r="AB526" s="17" cm="1">
        <f t="array" ref="AB526">MAX(IF(BSA!$B$5:$B$1048576='Data Training 2022'!B526,BSA!$H$5:$H$1048576))</f>
        <v>0</v>
      </c>
      <c r="AC526" s="22" t="str">
        <f>IFERROR(VLOOKUP(B526,BSA!$B$5:$I$1048576,8,0),"")</f>
        <v/>
      </c>
      <c r="AD526" s="22" t="s">
        <v>3994</v>
      </c>
      <c r="AE526" s="22"/>
      <c r="AF526" s="22"/>
      <c r="AG526" s="22" t="str">
        <f t="shared" si="51"/>
        <v/>
      </c>
      <c r="AH526" s="17" cm="1">
        <f t="array" ref="AH526">MAX(IF(ISOLASI!$B$5:$B$1048576='Data Training 2022'!B526,ISOLASI!$H$5:$H$1048576))</f>
        <v>0</v>
      </c>
      <c r="AI526" s="22" t="str">
        <f>IFERROR(VLOOKUP(B526,ISOLASI!$B$5:$I$1048576,8,0),"")</f>
        <v/>
      </c>
      <c r="AJ526" s="22"/>
      <c r="AK526" s="17" cm="1">
        <f t="array" ref="AK526">MAX(IF('DEKAT AIR'!$B$5:$B$1048576='Data Training 2022'!B526,'DEKAT AIR'!$H$5:$H$1048576))</f>
        <v>0</v>
      </c>
      <c r="AL526" s="22" t="str">
        <f>IFERROR(VLOOKUP(B526,'DEKAT AIR'!$B$5:$I$1048576,8,0),"")</f>
        <v/>
      </c>
      <c r="AM526" s="22"/>
      <c r="AN526" s="17" cm="1">
        <f t="array" ref="AN526">MAX(IF(KETINGGIAN!$B$5:$B$1048576='Data Training 2022'!B526,KETINGGIAN!$H$5:$H$1048576))</f>
        <v>0</v>
      </c>
      <c r="AO526" s="22" t="str">
        <f>IFERROR(VLOOKUP(B526,KETINGGIAN!$B$5:$I$1048576,8,0),"")</f>
        <v/>
      </c>
      <c r="AP526" s="22"/>
      <c r="AQ526" s="22"/>
      <c r="AR526" s="22"/>
      <c r="AS526" s="22"/>
      <c r="AT526" s="17" cm="1">
        <f t="array" ref="AT526">MAX(IF(TOOLSKEEPER!$B$5:$B$1048576='Data Training 2022'!B526,TOOLSKEEPER!$H$5:$H$1048576))</f>
        <v>0</v>
      </c>
      <c r="AU526" s="22" t="str">
        <f>IFERROR(VLOOKUP(B526,TOOLSKEEPER!$B$5:$I$1048576,8,0),"")</f>
        <v/>
      </c>
    </row>
    <row r="527" spans="1:47">
      <c r="A527" s="22">
        <f t="shared" si="47"/>
        <v>522</v>
      </c>
      <c r="B527" s="21" t="str">
        <f t="shared" si="48"/>
        <v>80002022</v>
      </c>
      <c r="C527" s="21" t="s">
        <v>1672</v>
      </c>
      <c r="D527" s="22"/>
      <c r="E527" s="22" t="s">
        <v>1673</v>
      </c>
      <c r="F527" s="22" t="s">
        <v>1255</v>
      </c>
      <c r="G527" s="22" t="s">
        <v>4185</v>
      </c>
      <c r="H527" s="22" t="s">
        <v>405</v>
      </c>
      <c r="I527" s="22" t="s">
        <v>4024</v>
      </c>
      <c r="J527" s="22"/>
      <c r="K527" s="21" t="s">
        <v>4002</v>
      </c>
      <c r="L527" s="21" t="s">
        <v>2374</v>
      </c>
      <c r="M527" s="21" t="s">
        <v>4003</v>
      </c>
      <c r="N527" s="21"/>
      <c r="O527" s="17" t="str">
        <f>IFERROR(VLOOKUP(B527,POP!$B$5:$I$1048576,7,0),"")</f>
        <v/>
      </c>
      <c r="P527" s="17" t="str">
        <f>IFERROR(VLOOKUP(B527,POM!$B$5:$I$1048576,7,0),"")</f>
        <v/>
      </c>
      <c r="Q527" s="10" t="str">
        <f>IFERROR(VLOOKUP(B527,POU!$B$5:$I$1048576,7,0),"")</f>
        <v/>
      </c>
      <c r="R527" s="21" t="str">
        <f t="shared" si="49"/>
        <v/>
      </c>
      <c r="S527" s="17" t="str">
        <f>IFERROR(VLOOKUP(B527,'PEMBEKALAN POP'!$B$5:$I$1048576,7,0),"")</f>
        <v/>
      </c>
      <c r="T527" s="22" t="str">
        <f>IFERROR(VLOOKUP(B527,'PEMBEKALAN POP'!$B$5:$I$1048576,8,0),"")</f>
        <v/>
      </c>
      <c r="U527" s="21" t="s">
        <v>3994</v>
      </c>
      <c r="V527" s="17" t="e" cm="1">
        <f t="array" ref="V527">MAX(IF(INDUKSI!$B$5:$B$1048576='Data Training 2022'!B527,INDUKSI!$H$5:$H$1048576))</f>
        <v>#N/A</v>
      </c>
      <c r="W527" s="22" t="str">
        <f>IFERROR(VLOOKUP(B527,INDUKSI!$B$5:$I$1048576,8,0),"")</f>
        <v>LULUS</v>
      </c>
      <c r="X527" s="21" t="s">
        <v>3994</v>
      </c>
      <c r="Y527" s="17" cm="1">
        <f t="array" ref="Y527">MAX(IF(REINDUKSI!$B$5:$B$1048576='Data Training 2022'!B527,REINDUKSI!$H$5:$H$1048576))</f>
        <v>44734</v>
      </c>
      <c r="Z527" s="22" t="str">
        <f>IFERROR(VLOOKUP(B527,REINDUKSI!$B$5:$I$1048576,8,0),"")</f>
        <v>LULUS</v>
      </c>
      <c r="AA527" s="22" t="str">
        <f t="shared" si="50"/>
        <v>TARGET</v>
      </c>
      <c r="AB527" s="17" cm="1">
        <f t="array" ref="AB527">MAX(IF(BSA!$B$5:$B$1048576='Data Training 2022'!B527,BSA!$H$5:$H$1048576))</f>
        <v>0</v>
      </c>
      <c r="AC527" s="22" t="str">
        <f>IFERROR(VLOOKUP(B527,BSA!$B$5:$I$1048576,8,0),"")</f>
        <v/>
      </c>
      <c r="AD527" s="22" t="s">
        <v>3994</v>
      </c>
      <c r="AE527" s="22"/>
      <c r="AF527" s="22"/>
      <c r="AG527" s="22" t="str">
        <f t="shared" si="51"/>
        <v/>
      </c>
      <c r="AH527" s="17" cm="1">
        <f t="array" ref="AH527">MAX(IF(ISOLASI!$B$5:$B$1048576='Data Training 2022'!B527,ISOLASI!$H$5:$H$1048576))</f>
        <v>0</v>
      </c>
      <c r="AI527" s="22" t="str">
        <f>IFERROR(VLOOKUP(B527,ISOLASI!$B$5:$I$1048576,8,0),"")</f>
        <v/>
      </c>
      <c r="AJ527" s="22"/>
      <c r="AK527" s="17" cm="1">
        <f t="array" ref="AK527">MAX(IF('DEKAT AIR'!$B$5:$B$1048576='Data Training 2022'!B527,'DEKAT AIR'!$H$5:$H$1048576))</f>
        <v>0</v>
      </c>
      <c r="AL527" s="22" t="str">
        <f>IFERROR(VLOOKUP(B527,'DEKAT AIR'!$B$5:$I$1048576,8,0),"")</f>
        <v/>
      </c>
      <c r="AM527" s="22"/>
      <c r="AN527" s="17" cm="1">
        <f t="array" ref="AN527">MAX(IF(KETINGGIAN!$B$5:$B$1048576='Data Training 2022'!B527,KETINGGIAN!$H$5:$H$1048576))</f>
        <v>0</v>
      </c>
      <c r="AO527" s="22" t="str">
        <f>IFERROR(VLOOKUP(B527,KETINGGIAN!$B$5:$I$1048576,8,0),"")</f>
        <v/>
      </c>
      <c r="AP527" s="22"/>
      <c r="AQ527" s="22"/>
      <c r="AR527" s="22"/>
      <c r="AS527" s="22"/>
      <c r="AT527" s="17" cm="1">
        <f t="array" ref="AT527">MAX(IF(TOOLSKEEPER!$B$5:$B$1048576='Data Training 2022'!B527,TOOLSKEEPER!$H$5:$H$1048576))</f>
        <v>0</v>
      </c>
      <c r="AU527" s="22" t="str">
        <f>IFERROR(VLOOKUP(B527,TOOLSKEEPER!$B$5:$I$1048576,8,0),"")</f>
        <v/>
      </c>
    </row>
    <row r="528" spans="1:47">
      <c r="A528" s="22">
        <f t="shared" si="47"/>
        <v>523</v>
      </c>
      <c r="B528" s="21" t="str">
        <f t="shared" si="48"/>
        <v>80002026</v>
      </c>
      <c r="C528" s="21" t="s">
        <v>3591</v>
      </c>
      <c r="D528" s="22"/>
      <c r="E528" s="22" t="s">
        <v>3592</v>
      </c>
      <c r="F528" s="22" t="s">
        <v>1255</v>
      </c>
      <c r="G528" s="22" t="s">
        <v>4183</v>
      </c>
      <c r="H528" s="22" t="s">
        <v>405</v>
      </c>
      <c r="I528" s="22" t="s">
        <v>4024</v>
      </c>
      <c r="J528" s="22"/>
      <c r="K528" s="21" t="s">
        <v>4002</v>
      </c>
      <c r="L528" s="21" t="s">
        <v>2374</v>
      </c>
      <c r="M528" s="21" t="s">
        <v>4003</v>
      </c>
      <c r="N528" s="21"/>
      <c r="O528" s="17" t="str">
        <f>IFERROR(VLOOKUP(B528,POP!$B$5:$I$1048576,7,0),"")</f>
        <v/>
      </c>
      <c r="P528" s="17" t="str">
        <f>IFERROR(VLOOKUP(B528,POM!$B$5:$I$1048576,7,0),"")</f>
        <v/>
      </c>
      <c r="Q528" s="10" t="str">
        <f>IFERROR(VLOOKUP(B528,POU!$B$5:$I$1048576,7,0),"")</f>
        <v/>
      </c>
      <c r="R528" s="21" t="str">
        <f t="shared" si="49"/>
        <v/>
      </c>
      <c r="S528" s="17">
        <f>IFERROR(VLOOKUP(B528,'PEMBEKALAN POP'!$B$5:$I$1048576,7,0),"")</f>
        <v>44792</v>
      </c>
      <c r="T528" s="22" t="str">
        <f>IFERROR(VLOOKUP(B528,'PEMBEKALAN POP'!$B$5:$I$1048576,8,0),"")</f>
        <v>LULUS</v>
      </c>
      <c r="U528" s="21" t="s">
        <v>3994</v>
      </c>
      <c r="V528" s="17" t="e" cm="1">
        <f t="array" ref="V528">MAX(IF(INDUKSI!$B$5:$B$1048576='Data Training 2022'!B528,INDUKSI!$H$5:$H$1048576))</f>
        <v>#N/A</v>
      </c>
      <c r="W528" s="22" t="str">
        <f>IFERROR(VLOOKUP(B528,INDUKSI!$B$5:$I$1048576,8,0),"")</f>
        <v>LULUS</v>
      </c>
      <c r="X528" s="21" t="s">
        <v>3994</v>
      </c>
      <c r="Y528" s="17" cm="1">
        <f t="array" ref="Y528">MAX(IF(REINDUKSI!$B$5:$B$1048576='Data Training 2022'!B528,REINDUKSI!$H$5:$H$1048576))</f>
        <v>44734</v>
      </c>
      <c r="Z528" s="22" t="str">
        <f>IFERROR(VLOOKUP(B528,REINDUKSI!$B$5:$I$1048576,8,0),"")</f>
        <v>LULUS</v>
      </c>
      <c r="AA528" s="22" t="str">
        <f t="shared" si="50"/>
        <v>TARGET</v>
      </c>
      <c r="AB528" s="17" cm="1">
        <f t="array" ref="AB528">MAX(IF(BSA!$B$5:$B$1048576='Data Training 2022'!B528,BSA!$H$5:$H$1048576))</f>
        <v>0</v>
      </c>
      <c r="AC528" s="22" t="str">
        <f>IFERROR(VLOOKUP(B528,BSA!$B$5:$I$1048576,8,0),"")</f>
        <v/>
      </c>
      <c r="AD528" s="22" t="s">
        <v>3994</v>
      </c>
      <c r="AE528" s="22"/>
      <c r="AF528" s="22"/>
      <c r="AG528" s="22" t="str">
        <f t="shared" si="51"/>
        <v/>
      </c>
      <c r="AH528" s="17" cm="1">
        <f t="array" ref="AH528">MAX(IF(ISOLASI!$B$5:$B$1048576='Data Training 2022'!B528,ISOLASI!$H$5:$H$1048576))</f>
        <v>0</v>
      </c>
      <c r="AI528" s="22" t="str">
        <f>IFERROR(VLOOKUP(B528,ISOLASI!$B$5:$I$1048576,8,0),"")</f>
        <v/>
      </c>
      <c r="AJ528" s="22"/>
      <c r="AK528" s="17" cm="1">
        <f t="array" ref="AK528">MAX(IF('DEKAT AIR'!$B$5:$B$1048576='Data Training 2022'!B528,'DEKAT AIR'!$H$5:$H$1048576))</f>
        <v>0</v>
      </c>
      <c r="AL528" s="22" t="str">
        <f>IFERROR(VLOOKUP(B528,'DEKAT AIR'!$B$5:$I$1048576,8,0),"")</f>
        <v/>
      </c>
      <c r="AM528" s="22"/>
      <c r="AN528" s="17" cm="1">
        <f t="array" ref="AN528">MAX(IF(KETINGGIAN!$B$5:$B$1048576='Data Training 2022'!B528,KETINGGIAN!$H$5:$H$1048576))</f>
        <v>0</v>
      </c>
      <c r="AO528" s="22" t="str">
        <f>IFERROR(VLOOKUP(B528,KETINGGIAN!$B$5:$I$1048576,8,0),"")</f>
        <v/>
      </c>
      <c r="AP528" s="22"/>
      <c r="AQ528" s="22"/>
      <c r="AR528" s="22"/>
      <c r="AS528" s="22"/>
      <c r="AT528" s="17" cm="1">
        <f t="array" ref="AT528">MAX(IF(TOOLSKEEPER!$B$5:$B$1048576='Data Training 2022'!B528,TOOLSKEEPER!$H$5:$H$1048576))</f>
        <v>0</v>
      </c>
      <c r="AU528" s="22" t="str">
        <f>IFERROR(VLOOKUP(B528,TOOLSKEEPER!$B$5:$I$1048576,8,0),"")</f>
        <v/>
      </c>
    </row>
    <row r="529" spans="1:47">
      <c r="A529" s="22">
        <f t="shared" si="47"/>
        <v>524</v>
      </c>
      <c r="B529" s="21" t="str">
        <f t="shared" si="48"/>
        <v>80002132</v>
      </c>
      <c r="C529" s="21">
        <v>80002132</v>
      </c>
      <c r="D529" s="22"/>
      <c r="E529" s="22" t="s">
        <v>1720</v>
      </c>
      <c r="F529" s="22" t="s">
        <v>1255</v>
      </c>
      <c r="G529" s="22" t="s">
        <v>205</v>
      </c>
      <c r="H529" s="22" t="s">
        <v>405</v>
      </c>
      <c r="I529" s="22" t="s">
        <v>4028</v>
      </c>
      <c r="J529" s="22"/>
      <c r="K529" s="21" t="s">
        <v>4002</v>
      </c>
      <c r="L529" s="21" t="s">
        <v>2374</v>
      </c>
      <c r="M529" s="21" t="s">
        <v>4003</v>
      </c>
      <c r="N529" s="21"/>
      <c r="O529" s="17" t="str">
        <f>IFERROR(VLOOKUP(B529,POP!$B$5:$I$1048576,7,0),"")</f>
        <v/>
      </c>
      <c r="P529" s="17" t="str">
        <f>IFERROR(VLOOKUP(B529,POM!$B$5:$I$1048576,7,0),"")</f>
        <v/>
      </c>
      <c r="Q529" s="10" t="str">
        <f>IFERROR(VLOOKUP(B529,POU!$B$5:$I$1048576,7,0),"")</f>
        <v/>
      </c>
      <c r="R529" s="21" t="str">
        <f t="shared" si="49"/>
        <v/>
      </c>
      <c r="S529" s="17" t="str">
        <f>IFERROR(VLOOKUP(B529,'PEMBEKALAN POP'!$B$5:$I$1048576,7,0),"")</f>
        <v/>
      </c>
      <c r="T529" s="22" t="str">
        <f>IFERROR(VLOOKUP(B529,'PEMBEKALAN POP'!$B$5:$I$1048576,8,0),"")</f>
        <v/>
      </c>
      <c r="U529" s="21" t="s">
        <v>3994</v>
      </c>
      <c r="V529" s="17" t="e" cm="1">
        <f t="array" ref="V529">MAX(IF(INDUKSI!$B$5:$B$1048576='Data Training 2022'!B529,INDUKSI!$H$5:$H$1048576))</f>
        <v>#N/A</v>
      </c>
      <c r="W529" s="22" t="str">
        <f>IFERROR(VLOOKUP(B529,INDUKSI!$B$5:$I$1048576,8,0),"")</f>
        <v/>
      </c>
      <c r="X529" s="21" t="s">
        <v>3994</v>
      </c>
      <c r="Y529" s="17" cm="1">
        <f t="array" ref="Y529">MAX(IF(REINDUKSI!$B$5:$B$1048576='Data Training 2022'!B529,REINDUKSI!$H$5:$H$1048576))</f>
        <v>44746</v>
      </c>
      <c r="Z529" s="22" t="str">
        <f>IFERROR(VLOOKUP(B529,REINDUKSI!$B$5:$I$1048576,8,0),"")</f>
        <v>LULUS</v>
      </c>
      <c r="AA529" s="22" t="str">
        <f t="shared" si="50"/>
        <v>TARGET</v>
      </c>
      <c r="AB529" s="17" cm="1">
        <f t="array" ref="AB529">MAX(IF(BSA!$B$5:$B$1048576='Data Training 2022'!B529,BSA!$H$5:$H$1048576))</f>
        <v>0</v>
      </c>
      <c r="AC529" s="22" t="str">
        <f>IFERROR(VLOOKUP(B529,BSA!$B$5:$I$1048576,8,0),"")</f>
        <v/>
      </c>
      <c r="AD529" s="22" t="s">
        <v>3994</v>
      </c>
      <c r="AE529" s="22"/>
      <c r="AF529" s="22"/>
      <c r="AG529" s="22" t="str">
        <f t="shared" si="51"/>
        <v/>
      </c>
      <c r="AH529" s="17" cm="1">
        <f t="array" ref="AH529">MAX(IF(ISOLASI!$B$5:$B$1048576='Data Training 2022'!B529,ISOLASI!$H$5:$H$1048576))</f>
        <v>0</v>
      </c>
      <c r="AI529" s="22" t="str">
        <f>IFERROR(VLOOKUP(B529,ISOLASI!$B$5:$I$1048576,8,0),"")</f>
        <v/>
      </c>
      <c r="AJ529" s="22"/>
      <c r="AK529" s="17" cm="1">
        <f t="array" ref="AK529">MAX(IF('DEKAT AIR'!$B$5:$B$1048576='Data Training 2022'!B529,'DEKAT AIR'!$H$5:$H$1048576))</f>
        <v>0</v>
      </c>
      <c r="AL529" s="22" t="str">
        <f>IFERROR(VLOOKUP(B529,'DEKAT AIR'!$B$5:$I$1048576,8,0),"")</f>
        <v/>
      </c>
      <c r="AM529" s="22"/>
      <c r="AN529" s="17" cm="1">
        <f t="array" ref="AN529">MAX(IF(KETINGGIAN!$B$5:$B$1048576='Data Training 2022'!B529,KETINGGIAN!$H$5:$H$1048576))</f>
        <v>0</v>
      </c>
      <c r="AO529" s="22" t="str">
        <f>IFERROR(VLOOKUP(B529,KETINGGIAN!$B$5:$I$1048576,8,0),"")</f>
        <v/>
      </c>
      <c r="AP529" s="22"/>
      <c r="AQ529" s="22"/>
      <c r="AR529" s="22"/>
      <c r="AS529" s="22"/>
      <c r="AT529" s="17" cm="1">
        <f t="array" ref="AT529">MAX(IF(TOOLSKEEPER!$B$5:$B$1048576='Data Training 2022'!B529,TOOLSKEEPER!$H$5:$H$1048576))</f>
        <v>0</v>
      </c>
      <c r="AU529" s="22" t="str">
        <f>IFERROR(VLOOKUP(B529,TOOLSKEEPER!$B$5:$I$1048576,8,0),"")</f>
        <v/>
      </c>
    </row>
    <row r="530" spans="1:47">
      <c r="A530" s="22">
        <f t="shared" si="47"/>
        <v>525</v>
      </c>
      <c r="B530" s="21" t="str">
        <f t="shared" si="48"/>
        <v>80002212</v>
      </c>
      <c r="C530" s="21">
        <v>80002212</v>
      </c>
      <c r="D530" s="22"/>
      <c r="E530" s="22" t="s">
        <v>1496</v>
      </c>
      <c r="F530" s="22" t="s">
        <v>1255</v>
      </c>
      <c r="G530" s="22" t="s">
        <v>205</v>
      </c>
      <c r="H530" s="22" t="s">
        <v>405</v>
      </c>
      <c r="I530" s="22" t="s">
        <v>4028</v>
      </c>
      <c r="J530" s="22"/>
      <c r="K530" s="21" t="s">
        <v>4002</v>
      </c>
      <c r="L530" s="21" t="s">
        <v>2374</v>
      </c>
      <c r="M530" s="21" t="s">
        <v>4003</v>
      </c>
      <c r="N530" s="21"/>
      <c r="O530" s="17" t="str">
        <f>IFERROR(VLOOKUP(B530,POP!$B$5:$I$1048576,7,0),"")</f>
        <v/>
      </c>
      <c r="P530" s="17" t="str">
        <f>IFERROR(VLOOKUP(B530,POM!$B$5:$I$1048576,7,0),"")</f>
        <v/>
      </c>
      <c r="Q530" s="10" t="str">
        <f>IFERROR(VLOOKUP(B530,POU!$B$5:$I$1048576,7,0),"")</f>
        <v/>
      </c>
      <c r="R530" s="21" t="str">
        <f t="shared" si="49"/>
        <v/>
      </c>
      <c r="S530" s="17" t="str">
        <f>IFERROR(VLOOKUP(B530,'PEMBEKALAN POP'!$B$5:$I$1048576,7,0),"")</f>
        <v/>
      </c>
      <c r="T530" s="22" t="str">
        <f>IFERROR(VLOOKUP(B530,'PEMBEKALAN POP'!$B$5:$I$1048576,8,0),"")</f>
        <v/>
      </c>
      <c r="U530" s="21" t="s">
        <v>3994</v>
      </c>
      <c r="V530" s="17" t="e" cm="1">
        <f t="array" ref="V530">MAX(IF(INDUKSI!$B$5:$B$1048576='Data Training 2022'!B530,INDUKSI!$H$5:$H$1048576))</f>
        <v>#N/A</v>
      </c>
      <c r="W530" s="22" t="str">
        <f>IFERROR(VLOOKUP(B530,INDUKSI!$B$5:$I$1048576,8,0),"")</f>
        <v>LULUS</v>
      </c>
      <c r="X530" s="21" t="s">
        <v>3994</v>
      </c>
      <c r="Y530" s="17" cm="1">
        <f t="array" ref="Y530">MAX(IF(REINDUKSI!$B$5:$B$1048576='Data Training 2022'!B530,REINDUKSI!$H$5:$H$1048576))</f>
        <v>0</v>
      </c>
      <c r="Z530" s="22" t="str">
        <f>IFERROR(VLOOKUP(B530,REINDUKSI!$B$5:$I$1048576,8,0),"")</f>
        <v/>
      </c>
      <c r="AA530" s="22" t="str">
        <f t="shared" si="50"/>
        <v>TARGET</v>
      </c>
      <c r="AB530" s="17" cm="1">
        <f t="array" ref="AB530">MAX(IF(BSA!$B$5:$B$1048576='Data Training 2022'!B530,BSA!$H$5:$H$1048576))</f>
        <v>44773</v>
      </c>
      <c r="AC530" s="22" t="str">
        <f>IFERROR(VLOOKUP(B530,BSA!$B$5:$I$1048576,8,0),"")</f>
        <v>LULUS</v>
      </c>
      <c r="AD530" s="22" t="s">
        <v>3994</v>
      </c>
      <c r="AE530" s="22"/>
      <c r="AF530" s="22"/>
      <c r="AG530" s="22" t="str">
        <f t="shared" si="51"/>
        <v/>
      </c>
      <c r="AH530" s="17" cm="1">
        <f t="array" ref="AH530">MAX(IF(ISOLASI!$B$5:$B$1048576='Data Training 2022'!B530,ISOLASI!$H$5:$H$1048576))</f>
        <v>0</v>
      </c>
      <c r="AI530" s="22" t="str">
        <f>IFERROR(VLOOKUP(B530,ISOLASI!$B$5:$I$1048576,8,0),"")</f>
        <v/>
      </c>
      <c r="AJ530" s="22"/>
      <c r="AK530" s="17" cm="1">
        <f t="array" ref="AK530">MAX(IF('DEKAT AIR'!$B$5:$B$1048576='Data Training 2022'!B530,'DEKAT AIR'!$H$5:$H$1048576))</f>
        <v>0</v>
      </c>
      <c r="AL530" s="22" t="str">
        <f>IFERROR(VLOOKUP(B530,'DEKAT AIR'!$B$5:$I$1048576,8,0),"")</f>
        <v/>
      </c>
      <c r="AM530" s="22"/>
      <c r="AN530" s="17" cm="1">
        <f t="array" ref="AN530">MAX(IF(KETINGGIAN!$B$5:$B$1048576='Data Training 2022'!B530,KETINGGIAN!$H$5:$H$1048576))</f>
        <v>0</v>
      </c>
      <c r="AO530" s="22" t="str">
        <f>IFERROR(VLOOKUP(B530,KETINGGIAN!$B$5:$I$1048576,8,0),"")</f>
        <v/>
      </c>
      <c r="AP530" s="22"/>
      <c r="AQ530" s="22"/>
      <c r="AR530" s="22"/>
      <c r="AS530" s="22"/>
      <c r="AT530" s="17" cm="1">
        <f t="array" ref="AT530">MAX(IF(TOOLSKEEPER!$B$5:$B$1048576='Data Training 2022'!B530,TOOLSKEEPER!$H$5:$H$1048576))</f>
        <v>0</v>
      </c>
      <c r="AU530" s="22" t="str">
        <f>IFERROR(VLOOKUP(B530,TOOLSKEEPER!$B$5:$I$1048576,8,0),"")</f>
        <v/>
      </c>
    </row>
    <row r="531" spans="1:47">
      <c r="A531" s="22">
        <f t="shared" si="47"/>
        <v>526</v>
      </c>
      <c r="B531" s="21" t="str">
        <f t="shared" si="48"/>
        <v>80000658</v>
      </c>
      <c r="C531" s="21" t="s">
        <v>2116</v>
      </c>
      <c r="D531" s="22"/>
      <c r="E531" s="22" t="s">
        <v>2117</v>
      </c>
      <c r="F531" s="22" t="s">
        <v>1255</v>
      </c>
      <c r="G531" s="22" t="s">
        <v>4175</v>
      </c>
      <c r="H531" s="22" t="s">
        <v>405</v>
      </c>
      <c r="I531" s="22" t="s">
        <v>4024</v>
      </c>
      <c r="J531" s="22"/>
      <c r="K531" s="21" t="s">
        <v>4002</v>
      </c>
      <c r="L531" s="21" t="s">
        <v>2374</v>
      </c>
      <c r="M531" s="21" t="s">
        <v>4003</v>
      </c>
      <c r="N531" s="21"/>
      <c r="O531" s="17" t="str">
        <f>IFERROR(VLOOKUP(B531,POP!$B$5:$I$1048576,7,0),"")</f>
        <v/>
      </c>
      <c r="P531" s="17" t="str">
        <f>IFERROR(VLOOKUP(B531,POM!$B$5:$I$1048576,7,0),"")</f>
        <v/>
      </c>
      <c r="Q531" s="10" t="str">
        <f>IFERROR(VLOOKUP(B531,POU!$B$5:$I$1048576,7,0),"")</f>
        <v/>
      </c>
      <c r="R531" s="21" t="str">
        <f t="shared" si="49"/>
        <v/>
      </c>
      <c r="S531" s="17" t="str">
        <f>IFERROR(VLOOKUP(B531,'PEMBEKALAN POP'!$B$5:$I$1048576,7,0),"")</f>
        <v/>
      </c>
      <c r="T531" s="22" t="str">
        <f>IFERROR(VLOOKUP(B531,'PEMBEKALAN POP'!$B$5:$I$1048576,8,0),"")</f>
        <v/>
      </c>
      <c r="U531" s="21" t="s">
        <v>3994</v>
      </c>
      <c r="V531" s="17" t="e" cm="1">
        <f t="array" ref="V531">MAX(IF(INDUKSI!$B$5:$B$1048576='Data Training 2022'!B531,INDUKSI!$H$5:$H$1048576))</f>
        <v>#N/A</v>
      </c>
      <c r="W531" s="22" t="str">
        <f>IFERROR(VLOOKUP(B531,INDUKSI!$B$5:$I$1048576,8,0),"")</f>
        <v>LULUS</v>
      </c>
      <c r="X531" s="21" t="s">
        <v>3994</v>
      </c>
      <c r="Y531" s="17" cm="1">
        <f t="array" ref="Y531">MAX(IF(REINDUKSI!$B$5:$B$1048576='Data Training 2022'!B531,REINDUKSI!$H$5:$H$1048576))</f>
        <v>44738</v>
      </c>
      <c r="Z531" s="22" t="str">
        <f>IFERROR(VLOOKUP(B531,REINDUKSI!$B$5:$I$1048576,8,0),"")</f>
        <v>LULUS</v>
      </c>
      <c r="AA531" s="22" t="str">
        <f t="shared" si="50"/>
        <v>TARGET</v>
      </c>
      <c r="AB531" s="17" cm="1">
        <f t="array" ref="AB531">MAX(IF(BSA!$B$5:$B$1048576='Data Training 2022'!B531,BSA!$H$5:$H$1048576))</f>
        <v>0</v>
      </c>
      <c r="AC531" s="22" t="str">
        <f>IFERROR(VLOOKUP(B531,BSA!$B$5:$I$1048576,8,0),"")</f>
        <v/>
      </c>
      <c r="AD531" s="22" t="s">
        <v>3994</v>
      </c>
      <c r="AE531" s="22"/>
      <c r="AF531" s="22"/>
      <c r="AG531" s="22" t="str">
        <f t="shared" si="51"/>
        <v/>
      </c>
      <c r="AH531" s="17" cm="1">
        <f t="array" ref="AH531">MAX(IF(ISOLASI!$B$5:$B$1048576='Data Training 2022'!B531,ISOLASI!$H$5:$H$1048576))</f>
        <v>0</v>
      </c>
      <c r="AI531" s="22" t="str">
        <f>IFERROR(VLOOKUP(B531,ISOLASI!$B$5:$I$1048576,8,0),"")</f>
        <v/>
      </c>
      <c r="AJ531" s="22"/>
      <c r="AK531" s="17" cm="1">
        <f t="array" ref="AK531">MAX(IF('DEKAT AIR'!$B$5:$B$1048576='Data Training 2022'!B531,'DEKAT AIR'!$H$5:$H$1048576))</f>
        <v>0</v>
      </c>
      <c r="AL531" s="22" t="str">
        <f>IFERROR(VLOOKUP(B531,'DEKAT AIR'!$B$5:$I$1048576,8,0),"")</f>
        <v/>
      </c>
      <c r="AM531" s="22"/>
      <c r="AN531" s="17" cm="1">
        <f t="array" ref="AN531">MAX(IF(KETINGGIAN!$B$5:$B$1048576='Data Training 2022'!B531,KETINGGIAN!$H$5:$H$1048576))</f>
        <v>0</v>
      </c>
      <c r="AO531" s="22" t="str">
        <f>IFERROR(VLOOKUP(B531,KETINGGIAN!$B$5:$I$1048576,8,0),"")</f>
        <v/>
      </c>
      <c r="AP531" s="22"/>
      <c r="AQ531" s="22"/>
      <c r="AR531" s="22"/>
      <c r="AS531" s="22"/>
      <c r="AT531" s="17" cm="1">
        <f t="array" ref="AT531">MAX(IF(TOOLSKEEPER!$B$5:$B$1048576='Data Training 2022'!B531,TOOLSKEEPER!$H$5:$H$1048576))</f>
        <v>0</v>
      </c>
      <c r="AU531" s="22" t="str">
        <f>IFERROR(VLOOKUP(B531,TOOLSKEEPER!$B$5:$I$1048576,8,0),"")</f>
        <v/>
      </c>
    </row>
    <row r="532" spans="1:47">
      <c r="A532" s="22">
        <f t="shared" ref="A532:A595" si="52">A531+1</f>
        <v>527</v>
      </c>
      <c r="B532" s="21" t="str">
        <f t="shared" si="48"/>
        <v>80002250</v>
      </c>
      <c r="C532" s="21">
        <v>80002250</v>
      </c>
      <c r="D532" s="22"/>
      <c r="E532" s="22" t="s">
        <v>4189</v>
      </c>
      <c r="F532" s="22" t="s">
        <v>1255</v>
      </c>
      <c r="G532" s="22" t="s">
        <v>4180</v>
      </c>
      <c r="H532" s="22" t="s">
        <v>405</v>
      </c>
      <c r="I532" s="22" t="s">
        <v>4028</v>
      </c>
      <c r="J532" s="22"/>
      <c r="K532" s="21" t="s">
        <v>4002</v>
      </c>
      <c r="L532" s="21" t="s">
        <v>2374</v>
      </c>
      <c r="M532" s="21" t="s">
        <v>4003</v>
      </c>
      <c r="N532" s="21"/>
      <c r="O532" s="17" t="str">
        <f>IFERROR(VLOOKUP(B532,POP!$B$5:$I$1048576,7,0),"")</f>
        <v/>
      </c>
      <c r="P532" s="17" t="str">
        <f>IFERROR(VLOOKUP(B532,POM!$B$5:$I$1048576,7,0),"")</f>
        <v/>
      </c>
      <c r="Q532" s="10" t="str">
        <f>IFERROR(VLOOKUP(B532,POU!$B$5:$I$1048576,7,0),"")</f>
        <v/>
      </c>
      <c r="R532" s="21" t="str">
        <f t="shared" si="49"/>
        <v/>
      </c>
      <c r="S532" s="17" t="str">
        <f>IFERROR(VLOOKUP(B532,'PEMBEKALAN POP'!$B$5:$I$1048576,7,0),"")</f>
        <v/>
      </c>
      <c r="T532" s="22" t="str">
        <f>IFERROR(VLOOKUP(B532,'PEMBEKALAN POP'!$B$5:$I$1048576,8,0),"")</f>
        <v/>
      </c>
      <c r="U532" s="21" t="s">
        <v>3994</v>
      </c>
      <c r="V532" s="17" t="e" cm="1">
        <f t="array" ref="V532">MAX(IF(INDUKSI!$B$5:$B$1048576='Data Training 2022'!B532,INDUKSI!$H$5:$H$1048576))</f>
        <v>#N/A</v>
      </c>
      <c r="W532" s="22" t="str">
        <f>IFERROR(VLOOKUP(B532,INDUKSI!$B$5:$I$1048576,8,0),"")</f>
        <v>LULUS</v>
      </c>
      <c r="X532" s="21" t="s">
        <v>3994</v>
      </c>
      <c r="Y532" s="17" cm="1">
        <f t="array" ref="Y532">MAX(IF(REINDUKSI!$B$5:$B$1048576='Data Training 2022'!B532,REINDUKSI!$H$5:$H$1048576))</f>
        <v>0</v>
      </c>
      <c r="Z532" s="22" t="str">
        <f>IFERROR(VLOOKUP(B532,REINDUKSI!$B$5:$I$1048576,8,0),"")</f>
        <v/>
      </c>
      <c r="AA532" s="22" t="str">
        <f t="shared" si="50"/>
        <v>TARGET</v>
      </c>
      <c r="AB532" s="17" cm="1">
        <f t="array" ref="AB532">MAX(IF(BSA!$B$5:$B$1048576='Data Training 2022'!B532,BSA!$H$5:$H$1048576))</f>
        <v>0</v>
      </c>
      <c r="AC532" s="22" t="str">
        <f>IFERROR(VLOOKUP(B532,BSA!$B$5:$I$1048576,8,0),"")</f>
        <v/>
      </c>
      <c r="AD532" s="22" t="s">
        <v>3994</v>
      </c>
      <c r="AE532" s="22"/>
      <c r="AF532" s="22"/>
      <c r="AG532" s="22" t="str">
        <f t="shared" si="51"/>
        <v/>
      </c>
      <c r="AH532" s="17" cm="1">
        <f t="array" ref="AH532">MAX(IF(ISOLASI!$B$5:$B$1048576='Data Training 2022'!B532,ISOLASI!$H$5:$H$1048576))</f>
        <v>0</v>
      </c>
      <c r="AI532" s="22" t="str">
        <f>IFERROR(VLOOKUP(B532,ISOLASI!$B$5:$I$1048576,8,0),"")</f>
        <v/>
      </c>
      <c r="AJ532" s="22"/>
      <c r="AK532" s="17" cm="1">
        <f t="array" ref="AK532">MAX(IF('DEKAT AIR'!$B$5:$B$1048576='Data Training 2022'!B532,'DEKAT AIR'!$H$5:$H$1048576))</f>
        <v>0</v>
      </c>
      <c r="AL532" s="22" t="str">
        <f>IFERROR(VLOOKUP(B532,'DEKAT AIR'!$B$5:$I$1048576,8,0),"")</f>
        <v/>
      </c>
      <c r="AM532" s="22"/>
      <c r="AN532" s="17" cm="1">
        <f t="array" ref="AN532">MAX(IF(KETINGGIAN!$B$5:$B$1048576='Data Training 2022'!B532,KETINGGIAN!$H$5:$H$1048576))</f>
        <v>0</v>
      </c>
      <c r="AO532" s="22" t="str">
        <f>IFERROR(VLOOKUP(B532,KETINGGIAN!$B$5:$I$1048576,8,0),"")</f>
        <v/>
      </c>
      <c r="AP532" s="22"/>
      <c r="AQ532" s="22"/>
      <c r="AR532" s="22"/>
      <c r="AS532" s="22"/>
      <c r="AT532" s="17" cm="1">
        <f t="array" ref="AT532">MAX(IF(TOOLSKEEPER!$B$5:$B$1048576='Data Training 2022'!B532,TOOLSKEEPER!$H$5:$H$1048576))</f>
        <v>0</v>
      </c>
      <c r="AU532" s="22" t="str">
        <f>IFERROR(VLOOKUP(B532,TOOLSKEEPER!$B$5:$I$1048576,8,0),"")</f>
        <v/>
      </c>
    </row>
    <row r="533" spans="1:47">
      <c r="A533" s="22">
        <f t="shared" si="52"/>
        <v>528</v>
      </c>
      <c r="B533" s="21" t="str">
        <f t="shared" si="48"/>
        <v>80001817</v>
      </c>
      <c r="C533" s="21">
        <v>80001817</v>
      </c>
      <c r="D533" s="22"/>
      <c r="E533" s="22" t="s">
        <v>1457</v>
      </c>
      <c r="F533" s="22" t="s">
        <v>1255</v>
      </c>
      <c r="G533" s="22" t="s">
        <v>205</v>
      </c>
      <c r="H533" s="22" t="s">
        <v>405</v>
      </c>
      <c r="I533" s="22" t="s">
        <v>4028</v>
      </c>
      <c r="J533" s="22"/>
      <c r="K533" s="21" t="s">
        <v>4002</v>
      </c>
      <c r="L533" s="21" t="s">
        <v>2374</v>
      </c>
      <c r="M533" s="21" t="s">
        <v>4003</v>
      </c>
      <c r="N533" s="21"/>
      <c r="O533" s="17" t="str">
        <f>IFERROR(VLOOKUP(B533,POP!$B$5:$I$1048576,7,0),"")</f>
        <v/>
      </c>
      <c r="P533" s="17" t="str">
        <f>IFERROR(VLOOKUP(B533,POM!$B$5:$I$1048576,7,0),"")</f>
        <v/>
      </c>
      <c r="Q533" s="10" t="str">
        <f>IFERROR(VLOOKUP(B533,POU!$B$5:$I$1048576,7,0),"")</f>
        <v/>
      </c>
      <c r="R533" s="21" t="str">
        <f t="shared" si="49"/>
        <v/>
      </c>
      <c r="S533" s="17" t="str">
        <f>IFERROR(VLOOKUP(B533,'PEMBEKALAN POP'!$B$5:$I$1048576,7,0),"")</f>
        <v/>
      </c>
      <c r="T533" s="22" t="str">
        <f>IFERROR(VLOOKUP(B533,'PEMBEKALAN POP'!$B$5:$I$1048576,8,0),"")</f>
        <v/>
      </c>
      <c r="U533" s="21" t="s">
        <v>3994</v>
      </c>
      <c r="V533" s="17" t="e" cm="1">
        <f t="array" ref="V533">MAX(IF(INDUKSI!$B$5:$B$1048576='Data Training 2022'!B533,INDUKSI!$H$5:$H$1048576))</f>
        <v>#N/A</v>
      </c>
      <c r="W533" s="22" t="str">
        <f>IFERROR(VLOOKUP(B533,INDUKSI!$B$5:$I$1048576,8,0),"")</f>
        <v>LULUS</v>
      </c>
      <c r="X533" s="21" t="s">
        <v>3994</v>
      </c>
      <c r="Y533" s="17" cm="1">
        <f t="array" ref="Y533">MAX(IF(REINDUKSI!$B$5:$B$1048576='Data Training 2022'!B533,REINDUKSI!$H$5:$H$1048576))</f>
        <v>44549</v>
      </c>
      <c r="Z533" s="22" t="str">
        <f>IFERROR(VLOOKUP(B533,REINDUKSI!$B$5:$I$1048576,8,0),"")</f>
        <v>LULUS</v>
      </c>
      <c r="AA533" s="22" t="str">
        <f t="shared" si="50"/>
        <v>TARGET</v>
      </c>
      <c r="AB533" s="17" cm="1">
        <f t="array" ref="AB533">MAX(IF(BSA!$B$5:$B$1048576='Data Training 2022'!B533,BSA!$H$5:$H$1048576))</f>
        <v>44738</v>
      </c>
      <c r="AC533" s="22" t="str">
        <f>IFERROR(VLOOKUP(B533,BSA!$B$5:$I$1048576,8,0),"")</f>
        <v>LULUS</v>
      </c>
      <c r="AD533" s="22" t="s">
        <v>3994</v>
      </c>
      <c r="AE533" s="22"/>
      <c r="AF533" s="22"/>
      <c r="AG533" s="22" t="str">
        <f t="shared" si="51"/>
        <v/>
      </c>
      <c r="AH533" s="17" cm="1">
        <f t="array" ref="AH533">MAX(IF(ISOLASI!$B$5:$B$1048576='Data Training 2022'!B533,ISOLASI!$H$5:$H$1048576))</f>
        <v>0</v>
      </c>
      <c r="AI533" s="22" t="str">
        <f>IFERROR(VLOOKUP(B533,ISOLASI!$B$5:$I$1048576,8,0),"")</f>
        <v/>
      </c>
      <c r="AJ533" s="22"/>
      <c r="AK533" s="17" cm="1">
        <f t="array" ref="AK533">MAX(IF('DEKAT AIR'!$B$5:$B$1048576='Data Training 2022'!B533,'DEKAT AIR'!$H$5:$H$1048576))</f>
        <v>0</v>
      </c>
      <c r="AL533" s="22" t="str">
        <f>IFERROR(VLOOKUP(B533,'DEKAT AIR'!$B$5:$I$1048576,8,0),"")</f>
        <v/>
      </c>
      <c r="AM533" s="22"/>
      <c r="AN533" s="17" cm="1">
        <f t="array" ref="AN533">MAX(IF(KETINGGIAN!$B$5:$B$1048576='Data Training 2022'!B533,KETINGGIAN!$H$5:$H$1048576))</f>
        <v>0</v>
      </c>
      <c r="AO533" s="22" t="str">
        <f>IFERROR(VLOOKUP(B533,KETINGGIAN!$B$5:$I$1048576,8,0),"")</f>
        <v/>
      </c>
      <c r="AP533" s="22"/>
      <c r="AQ533" s="22"/>
      <c r="AR533" s="22"/>
      <c r="AS533" s="22"/>
      <c r="AT533" s="17" cm="1">
        <f t="array" ref="AT533">MAX(IF(TOOLSKEEPER!$B$5:$B$1048576='Data Training 2022'!B533,TOOLSKEEPER!$H$5:$H$1048576))</f>
        <v>0</v>
      </c>
      <c r="AU533" s="22" t="str">
        <f>IFERROR(VLOOKUP(B533,TOOLSKEEPER!$B$5:$I$1048576,8,0),"")</f>
        <v/>
      </c>
    </row>
    <row r="534" spans="1:47">
      <c r="A534" s="22">
        <f t="shared" si="52"/>
        <v>529</v>
      </c>
      <c r="B534" s="21" t="str">
        <f t="shared" si="48"/>
        <v>80002522</v>
      </c>
      <c r="C534" s="21">
        <v>80002522</v>
      </c>
      <c r="D534" s="22"/>
      <c r="E534" s="22" t="s">
        <v>3291</v>
      </c>
      <c r="F534" s="22" t="s">
        <v>1255</v>
      </c>
      <c r="G534" s="22" t="s">
        <v>205</v>
      </c>
      <c r="H534" s="22" t="s">
        <v>405</v>
      </c>
      <c r="I534" s="22" t="s">
        <v>4028</v>
      </c>
      <c r="J534" s="22"/>
      <c r="K534" s="21" t="s">
        <v>4002</v>
      </c>
      <c r="L534" s="21" t="s">
        <v>2374</v>
      </c>
      <c r="M534" s="21" t="s">
        <v>4003</v>
      </c>
      <c r="N534" s="21"/>
      <c r="O534" s="17" t="str">
        <f>IFERROR(VLOOKUP(B534,POP!$B$5:$I$1048576,7,0),"")</f>
        <v/>
      </c>
      <c r="P534" s="17" t="str">
        <f>IFERROR(VLOOKUP(B534,POM!$B$5:$I$1048576,7,0),"")</f>
        <v/>
      </c>
      <c r="Q534" s="10" t="str">
        <f>IFERROR(VLOOKUP(B534,POU!$B$5:$I$1048576,7,0),"")</f>
        <v/>
      </c>
      <c r="R534" s="21" t="str">
        <f t="shared" si="49"/>
        <v/>
      </c>
      <c r="S534" s="17" t="str">
        <f>IFERROR(VLOOKUP(B534,'PEMBEKALAN POP'!$B$5:$I$1048576,7,0),"")</f>
        <v/>
      </c>
      <c r="T534" s="22" t="str">
        <f>IFERROR(VLOOKUP(B534,'PEMBEKALAN POP'!$B$5:$I$1048576,8,0),"")</f>
        <v/>
      </c>
      <c r="U534" s="21" t="s">
        <v>3994</v>
      </c>
      <c r="V534" s="17" t="e" cm="1">
        <f t="array" ref="V534">MAX(IF(INDUKSI!$B$5:$B$1048576='Data Training 2022'!B534,INDUKSI!$H$5:$H$1048576))</f>
        <v>#N/A</v>
      </c>
      <c r="W534" s="22" t="str">
        <f>IFERROR(VLOOKUP(B534,INDUKSI!$B$5:$I$1048576,8,0),"")</f>
        <v>LULUS</v>
      </c>
      <c r="X534" s="21" t="s">
        <v>3994</v>
      </c>
      <c r="Y534" s="17" cm="1">
        <f t="array" ref="Y534">MAX(IF(REINDUKSI!$B$5:$B$1048576='Data Training 2022'!B534,REINDUKSI!$H$5:$H$1048576))</f>
        <v>0</v>
      </c>
      <c r="Z534" s="22" t="str">
        <f>IFERROR(VLOOKUP(B534,REINDUKSI!$B$5:$I$1048576,8,0),"")</f>
        <v/>
      </c>
      <c r="AA534" s="22" t="str">
        <f t="shared" si="50"/>
        <v>TARGET</v>
      </c>
      <c r="AB534" s="17" cm="1">
        <f t="array" ref="AB534">MAX(IF(BSA!$B$5:$B$1048576='Data Training 2022'!B534,BSA!$H$5:$H$1048576))</f>
        <v>0</v>
      </c>
      <c r="AC534" s="22" t="str">
        <f>IFERROR(VLOOKUP(B534,BSA!$B$5:$I$1048576,8,0),"")</f>
        <v/>
      </c>
      <c r="AD534" s="22" t="s">
        <v>3994</v>
      </c>
      <c r="AE534" s="22"/>
      <c r="AF534" s="22"/>
      <c r="AG534" s="22" t="str">
        <f t="shared" si="51"/>
        <v/>
      </c>
      <c r="AH534" s="17" cm="1">
        <f t="array" ref="AH534">MAX(IF(ISOLASI!$B$5:$B$1048576='Data Training 2022'!B534,ISOLASI!$H$5:$H$1048576))</f>
        <v>0</v>
      </c>
      <c r="AI534" s="22" t="str">
        <f>IFERROR(VLOOKUP(B534,ISOLASI!$B$5:$I$1048576,8,0),"")</f>
        <v/>
      </c>
      <c r="AJ534" s="22"/>
      <c r="AK534" s="17" cm="1">
        <f t="array" ref="AK534">MAX(IF('DEKAT AIR'!$B$5:$B$1048576='Data Training 2022'!B534,'DEKAT AIR'!$H$5:$H$1048576))</f>
        <v>0</v>
      </c>
      <c r="AL534" s="22" t="str">
        <f>IFERROR(VLOOKUP(B534,'DEKAT AIR'!$B$5:$I$1048576,8,0),"")</f>
        <v/>
      </c>
      <c r="AM534" s="22"/>
      <c r="AN534" s="17" cm="1">
        <f t="array" ref="AN534">MAX(IF(KETINGGIAN!$B$5:$B$1048576='Data Training 2022'!B534,KETINGGIAN!$H$5:$H$1048576))</f>
        <v>0</v>
      </c>
      <c r="AO534" s="22" t="str">
        <f>IFERROR(VLOOKUP(B534,KETINGGIAN!$B$5:$I$1048576,8,0),"")</f>
        <v/>
      </c>
      <c r="AP534" s="22"/>
      <c r="AQ534" s="22"/>
      <c r="AR534" s="22"/>
      <c r="AS534" s="22"/>
      <c r="AT534" s="17" cm="1">
        <f t="array" ref="AT534">MAX(IF(TOOLSKEEPER!$B$5:$B$1048576='Data Training 2022'!B534,TOOLSKEEPER!$H$5:$H$1048576))</f>
        <v>0</v>
      </c>
      <c r="AU534" s="22" t="str">
        <f>IFERROR(VLOOKUP(B534,TOOLSKEEPER!$B$5:$I$1048576,8,0),"")</f>
        <v/>
      </c>
    </row>
    <row r="535" spans="1:47">
      <c r="A535" s="22">
        <f t="shared" si="52"/>
        <v>530</v>
      </c>
      <c r="B535" s="21" t="str">
        <f t="shared" si="48"/>
        <v>80002528</v>
      </c>
      <c r="C535" s="21">
        <v>80002528</v>
      </c>
      <c r="D535" s="22"/>
      <c r="E535" s="22" t="s">
        <v>3313</v>
      </c>
      <c r="F535" s="22" t="s">
        <v>1255</v>
      </c>
      <c r="G535" s="22" t="s">
        <v>205</v>
      </c>
      <c r="H535" s="22" t="s">
        <v>405</v>
      </c>
      <c r="I535" s="22" t="s">
        <v>4028</v>
      </c>
      <c r="J535" s="22"/>
      <c r="K535" s="21" t="s">
        <v>4002</v>
      </c>
      <c r="L535" s="21" t="s">
        <v>2374</v>
      </c>
      <c r="M535" s="21" t="s">
        <v>4003</v>
      </c>
      <c r="N535" s="21"/>
      <c r="O535" s="17" t="str">
        <f>IFERROR(VLOOKUP(B535,POP!$B$5:$I$1048576,7,0),"")</f>
        <v/>
      </c>
      <c r="P535" s="17" t="str">
        <f>IFERROR(VLOOKUP(B535,POM!$B$5:$I$1048576,7,0),"")</f>
        <v/>
      </c>
      <c r="Q535" s="10" t="str">
        <f>IFERROR(VLOOKUP(B535,POU!$B$5:$I$1048576,7,0),"")</f>
        <v/>
      </c>
      <c r="R535" s="21" t="str">
        <f t="shared" si="49"/>
        <v/>
      </c>
      <c r="S535" s="17" t="str">
        <f>IFERROR(VLOOKUP(B535,'PEMBEKALAN POP'!$B$5:$I$1048576,7,0),"")</f>
        <v/>
      </c>
      <c r="T535" s="22" t="str">
        <f>IFERROR(VLOOKUP(B535,'PEMBEKALAN POP'!$B$5:$I$1048576,8,0),"")</f>
        <v/>
      </c>
      <c r="U535" s="21" t="s">
        <v>3994</v>
      </c>
      <c r="V535" s="17" t="e" cm="1">
        <f t="array" ref="V535">MAX(IF(INDUKSI!$B$5:$B$1048576='Data Training 2022'!B535,INDUKSI!$H$5:$H$1048576))</f>
        <v>#N/A</v>
      </c>
      <c r="W535" s="22" t="str">
        <f>IFERROR(VLOOKUP(B535,INDUKSI!$B$5:$I$1048576,8,0),"")</f>
        <v>LULUS</v>
      </c>
      <c r="X535" s="21" t="s">
        <v>3994</v>
      </c>
      <c r="Y535" s="17" cm="1">
        <f t="array" ref="Y535">MAX(IF(REINDUKSI!$B$5:$B$1048576='Data Training 2022'!B535,REINDUKSI!$H$5:$H$1048576))</f>
        <v>44755</v>
      </c>
      <c r="Z535" s="22" t="str">
        <f>IFERROR(VLOOKUP(B535,REINDUKSI!$B$5:$I$1048576,8,0),"")</f>
        <v>LULUS</v>
      </c>
      <c r="AA535" s="22" t="str">
        <f t="shared" si="50"/>
        <v>TARGET</v>
      </c>
      <c r="AB535" s="17" cm="1">
        <f t="array" ref="AB535">MAX(IF(BSA!$B$5:$B$1048576='Data Training 2022'!B535,BSA!$H$5:$H$1048576))</f>
        <v>0</v>
      </c>
      <c r="AC535" s="22" t="str">
        <f>IFERROR(VLOOKUP(B535,BSA!$B$5:$I$1048576,8,0),"")</f>
        <v/>
      </c>
      <c r="AD535" s="22" t="s">
        <v>3994</v>
      </c>
      <c r="AE535" s="22"/>
      <c r="AF535" s="22"/>
      <c r="AG535" s="22" t="str">
        <f t="shared" si="51"/>
        <v/>
      </c>
      <c r="AH535" s="17" cm="1">
        <f t="array" ref="AH535">MAX(IF(ISOLASI!$B$5:$B$1048576='Data Training 2022'!B535,ISOLASI!$H$5:$H$1048576))</f>
        <v>0</v>
      </c>
      <c r="AI535" s="22" t="str">
        <f>IFERROR(VLOOKUP(B535,ISOLASI!$B$5:$I$1048576,8,0),"")</f>
        <v/>
      </c>
      <c r="AJ535" s="22"/>
      <c r="AK535" s="17" cm="1">
        <f t="array" ref="AK535">MAX(IF('DEKAT AIR'!$B$5:$B$1048576='Data Training 2022'!B535,'DEKAT AIR'!$H$5:$H$1048576))</f>
        <v>0</v>
      </c>
      <c r="AL535" s="22" t="str">
        <f>IFERROR(VLOOKUP(B535,'DEKAT AIR'!$B$5:$I$1048576,8,0),"")</f>
        <v/>
      </c>
      <c r="AM535" s="22"/>
      <c r="AN535" s="17" cm="1">
        <f t="array" ref="AN535">MAX(IF(KETINGGIAN!$B$5:$B$1048576='Data Training 2022'!B535,KETINGGIAN!$H$5:$H$1048576))</f>
        <v>0</v>
      </c>
      <c r="AO535" s="22" t="str">
        <f>IFERROR(VLOOKUP(B535,KETINGGIAN!$B$5:$I$1048576,8,0),"")</f>
        <v/>
      </c>
      <c r="AP535" s="22"/>
      <c r="AQ535" s="22"/>
      <c r="AR535" s="22"/>
      <c r="AS535" s="22"/>
      <c r="AT535" s="17" cm="1">
        <f t="array" ref="AT535">MAX(IF(TOOLSKEEPER!$B$5:$B$1048576='Data Training 2022'!B535,TOOLSKEEPER!$H$5:$H$1048576))</f>
        <v>0</v>
      </c>
      <c r="AU535" s="22" t="str">
        <f>IFERROR(VLOOKUP(B535,TOOLSKEEPER!$B$5:$I$1048576,8,0),"")</f>
        <v/>
      </c>
    </row>
    <row r="536" spans="1:47">
      <c r="A536" s="22">
        <f t="shared" si="52"/>
        <v>531</v>
      </c>
      <c r="B536" s="21" t="str">
        <f t="shared" si="48"/>
        <v>80000498</v>
      </c>
      <c r="C536" s="21">
        <v>80000498</v>
      </c>
      <c r="D536" s="22"/>
      <c r="E536" s="22" t="s">
        <v>1438</v>
      </c>
      <c r="F536" s="22" t="s">
        <v>1255</v>
      </c>
      <c r="G536" s="22" t="s">
        <v>205</v>
      </c>
      <c r="H536" s="22" t="s">
        <v>405</v>
      </c>
      <c r="I536" s="22" t="s">
        <v>4028</v>
      </c>
      <c r="J536" s="22"/>
      <c r="K536" s="21" t="s">
        <v>4002</v>
      </c>
      <c r="L536" s="21" t="s">
        <v>2374</v>
      </c>
      <c r="M536" s="21" t="s">
        <v>4003</v>
      </c>
      <c r="N536" s="21"/>
      <c r="O536" s="17" t="str">
        <f>IFERROR(VLOOKUP(B536,POP!$B$5:$I$1048576,7,0),"")</f>
        <v/>
      </c>
      <c r="P536" s="17" t="str">
        <f>IFERROR(VLOOKUP(B536,POM!$B$5:$I$1048576,7,0),"")</f>
        <v/>
      </c>
      <c r="Q536" s="10" t="str">
        <f>IFERROR(VLOOKUP(B536,POU!$B$5:$I$1048576,7,0),"")</f>
        <v/>
      </c>
      <c r="R536" s="21" t="str">
        <f t="shared" si="49"/>
        <v/>
      </c>
      <c r="S536" s="17" t="str">
        <f>IFERROR(VLOOKUP(B536,'PEMBEKALAN POP'!$B$5:$I$1048576,7,0),"")</f>
        <v/>
      </c>
      <c r="T536" s="22" t="str">
        <f>IFERROR(VLOOKUP(B536,'PEMBEKALAN POP'!$B$5:$I$1048576,8,0),"")</f>
        <v/>
      </c>
      <c r="U536" s="21" t="s">
        <v>3994</v>
      </c>
      <c r="V536" s="17" t="e" cm="1">
        <f t="array" ref="V536">MAX(IF(INDUKSI!$B$5:$B$1048576='Data Training 2022'!B536,INDUKSI!$H$5:$H$1048576))</f>
        <v>#N/A</v>
      </c>
      <c r="W536" s="22" t="str">
        <f>IFERROR(VLOOKUP(B536,INDUKSI!$B$5:$I$1048576,8,0),"")</f>
        <v>LULUS</v>
      </c>
      <c r="X536" s="21" t="s">
        <v>3994</v>
      </c>
      <c r="Y536" s="17" cm="1">
        <f t="array" ref="Y536">MAX(IF(REINDUKSI!$B$5:$B$1048576='Data Training 2022'!B536,REINDUKSI!$H$5:$H$1048576))</f>
        <v>0</v>
      </c>
      <c r="Z536" s="22" t="str">
        <f>IFERROR(VLOOKUP(B536,REINDUKSI!$B$5:$I$1048576,8,0),"")</f>
        <v/>
      </c>
      <c r="AA536" s="22" t="str">
        <f t="shared" si="50"/>
        <v>TARGET</v>
      </c>
      <c r="AB536" s="17" cm="1">
        <f t="array" ref="AB536">MAX(IF(BSA!$B$5:$B$1048576='Data Training 2022'!B536,BSA!$H$5:$H$1048576))</f>
        <v>0</v>
      </c>
      <c r="AC536" s="22" t="str">
        <f>IFERROR(VLOOKUP(B536,BSA!$B$5:$I$1048576,8,0),"")</f>
        <v/>
      </c>
      <c r="AD536" s="22" t="s">
        <v>3994</v>
      </c>
      <c r="AE536" s="22"/>
      <c r="AF536" s="22"/>
      <c r="AG536" s="22" t="str">
        <f t="shared" si="51"/>
        <v/>
      </c>
      <c r="AH536" s="17" cm="1">
        <f t="array" ref="AH536">MAX(IF(ISOLASI!$B$5:$B$1048576='Data Training 2022'!B536,ISOLASI!$H$5:$H$1048576))</f>
        <v>0</v>
      </c>
      <c r="AI536" s="22" t="str">
        <f>IFERROR(VLOOKUP(B536,ISOLASI!$B$5:$I$1048576,8,0),"")</f>
        <v/>
      </c>
      <c r="AJ536" s="22"/>
      <c r="AK536" s="17" cm="1">
        <f t="array" ref="AK536">MAX(IF('DEKAT AIR'!$B$5:$B$1048576='Data Training 2022'!B536,'DEKAT AIR'!$H$5:$H$1048576))</f>
        <v>0</v>
      </c>
      <c r="AL536" s="22" t="str">
        <f>IFERROR(VLOOKUP(B536,'DEKAT AIR'!$B$5:$I$1048576,8,0),"")</f>
        <v/>
      </c>
      <c r="AM536" s="22"/>
      <c r="AN536" s="17" cm="1">
        <f t="array" ref="AN536">MAX(IF(KETINGGIAN!$B$5:$B$1048576='Data Training 2022'!B536,KETINGGIAN!$H$5:$H$1048576))</f>
        <v>0</v>
      </c>
      <c r="AO536" s="22" t="str">
        <f>IFERROR(VLOOKUP(B536,KETINGGIAN!$B$5:$I$1048576,8,0),"")</f>
        <v/>
      </c>
      <c r="AP536" s="22"/>
      <c r="AQ536" s="22"/>
      <c r="AR536" s="22"/>
      <c r="AS536" s="22"/>
      <c r="AT536" s="17" cm="1">
        <f t="array" ref="AT536">MAX(IF(TOOLSKEEPER!$B$5:$B$1048576='Data Training 2022'!B536,TOOLSKEEPER!$H$5:$H$1048576))</f>
        <v>0</v>
      </c>
      <c r="AU536" s="22" t="str">
        <f>IFERROR(VLOOKUP(B536,TOOLSKEEPER!$B$5:$I$1048576,8,0),"")</f>
        <v/>
      </c>
    </row>
    <row r="537" spans="1:47">
      <c r="A537" s="22">
        <f t="shared" si="52"/>
        <v>532</v>
      </c>
      <c r="B537" s="21" t="str">
        <f t="shared" si="48"/>
        <v>80000639</v>
      </c>
      <c r="C537" s="21" t="s">
        <v>1991</v>
      </c>
      <c r="D537" s="22"/>
      <c r="E537" s="22" t="s">
        <v>1992</v>
      </c>
      <c r="F537" s="22" t="s">
        <v>1255</v>
      </c>
      <c r="G537" s="22" t="s">
        <v>4185</v>
      </c>
      <c r="H537" s="22" t="s">
        <v>405</v>
      </c>
      <c r="I537" s="22" t="s">
        <v>4024</v>
      </c>
      <c r="J537" s="22"/>
      <c r="K537" s="21" t="s">
        <v>4002</v>
      </c>
      <c r="L537" s="21" t="s">
        <v>2374</v>
      </c>
      <c r="M537" s="21" t="s">
        <v>4003</v>
      </c>
      <c r="N537" s="21"/>
      <c r="O537" s="17" t="str">
        <f>IFERROR(VLOOKUP(B537,POP!$B$5:$I$1048576,7,0),"")</f>
        <v/>
      </c>
      <c r="P537" s="17" t="str">
        <f>IFERROR(VLOOKUP(B537,POM!$B$5:$I$1048576,7,0),"")</f>
        <v/>
      </c>
      <c r="Q537" s="10" t="str">
        <f>IFERROR(VLOOKUP(B537,POU!$B$5:$I$1048576,7,0),"")</f>
        <v/>
      </c>
      <c r="R537" s="21" t="str">
        <f t="shared" si="49"/>
        <v/>
      </c>
      <c r="S537" s="17" t="str">
        <f>IFERROR(VLOOKUP(B537,'PEMBEKALAN POP'!$B$5:$I$1048576,7,0),"")</f>
        <v/>
      </c>
      <c r="T537" s="22" t="str">
        <f>IFERROR(VLOOKUP(B537,'PEMBEKALAN POP'!$B$5:$I$1048576,8,0),"")</f>
        <v/>
      </c>
      <c r="U537" s="21" t="s">
        <v>3994</v>
      </c>
      <c r="V537" s="17" t="e" cm="1">
        <f t="array" ref="V537">MAX(IF(INDUKSI!$B$5:$B$1048576='Data Training 2022'!B537,INDUKSI!$H$5:$H$1048576))</f>
        <v>#N/A</v>
      </c>
      <c r="W537" s="22" t="str">
        <f>IFERROR(VLOOKUP(B537,INDUKSI!$B$5:$I$1048576,8,0),"")</f>
        <v>LULUS</v>
      </c>
      <c r="X537" s="21" t="s">
        <v>3994</v>
      </c>
      <c r="Y537" s="17" cm="1">
        <f t="array" ref="Y537">MAX(IF(REINDUKSI!$B$5:$B$1048576='Data Training 2022'!B537,REINDUKSI!$H$5:$H$1048576))</f>
        <v>44750</v>
      </c>
      <c r="Z537" s="22" t="str">
        <f>IFERROR(VLOOKUP(B537,REINDUKSI!$B$5:$I$1048576,8,0),"")</f>
        <v>LULUS</v>
      </c>
      <c r="AA537" s="22" t="str">
        <f t="shared" si="50"/>
        <v>TARGET</v>
      </c>
      <c r="AB537" s="17" cm="1">
        <f t="array" ref="AB537">MAX(IF(BSA!$B$5:$B$1048576='Data Training 2022'!B537,BSA!$H$5:$H$1048576))</f>
        <v>0</v>
      </c>
      <c r="AC537" s="22" t="str">
        <f>IFERROR(VLOOKUP(B537,BSA!$B$5:$I$1048576,8,0),"")</f>
        <v/>
      </c>
      <c r="AD537" s="22" t="s">
        <v>3994</v>
      </c>
      <c r="AE537" s="22"/>
      <c r="AF537" s="22"/>
      <c r="AG537" s="22" t="str">
        <f t="shared" si="51"/>
        <v/>
      </c>
      <c r="AH537" s="17" cm="1">
        <f t="array" ref="AH537">MAX(IF(ISOLASI!$B$5:$B$1048576='Data Training 2022'!B537,ISOLASI!$H$5:$H$1048576))</f>
        <v>0</v>
      </c>
      <c r="AI537" s="22" t="str">
        <f>IFERROR(VLOOKUP(B537,ISOLASI!$B$5:$I$1048576,8,0),"")</f>
        <v/>
      </c>
      <c r="AJ537" s="22"/>
      <c r="AK537" s="17" cm="1">
        <f t="array" ref="AK537">MAX(IF('DEKAT AIR'!$B$5:$B$1048576='Data Training 2022'!B537,'DEKAT AIR'!$H$5:$H$1048576))</f>
        <v>0</v>
      </c>
      <c r="AL537" s="22" t="str">
        <f>IFERROR(VLOOKUP(B537,'DEKAT AIR'!$B$5:$I$1048576,8,0),"")</f>
        <v/>
      </c>
      <c r="AM537" s="22"/>
      <c r="AN537" s="17" cm="1">
        <f t="array" ref="AN537">MAX(IF(KETINGGIAN!$B$5:$B$1048576='Data Training 2022'!B537,KETINGGIAN!$H$5:$H$1048576))</f>
        <v>0</v>
      </c>
      <c r="AO537" s="22" t="str">
        <f>IFERROR(VLOOKUP(B537,KETINGGIAN!$B$5:$I$1048576,8,0),"")</f>
        <v/>
      </c>
      <c r="AP537" s="22"/>
      <c r="AQ537" s="22"/>
      <c r="AR537" s="22"/>
      <c r="AS537" s="22"/>
      <c r="AT537" s="17" cm="1">
        <f t="array" ref="AT537">MAX(IF(TOOLSKEEPER!$B$5:$B$1048576='Data Training 2022'!B537,TOOLSKEEPER!$H$5:$H$1048576))</f>
        <v>0</v>
      </c>
      <c r="AU537" s="22" t="str">
        <f>IFERROR(VLOOKUP(B537,TOOLSKEEPER!$B$5:$I$1048576,8,0),"")</f>
        <v/>
      </c>
    </row>
    <row r="538" spans="1:47">
      <c r="A538" s="22">
        <f t="shared" si="52"/>
        <v>533</v>
      </c>
      <c r="B538" s="21" t="str">
        <f t="shared" si="48"/>
        <v>80000511</v>
      </c>
      <c r="C538" s="21">
        <v>80000511</v>
      </c>
      <c r="D538" s="22"/>
      <c r="E538" s="22" t="s">
        <v>368</v>
      </c>
      <c r="F538" s="22" t="s">
        <v>1255</v>
      </c>
      <c r="G538" s="22" t="s">
        <v>205</v>
      </c>
      <c r="H538" s="22" t="s">
        <v>405</v>
      </c>
      <c r="I538" s="22" t="s">
        <v>4028</v>
      </c>
      <c r="J538" s="22"/>
      <c r="K538" s="21" t="s">
        <v>4002</v>
      </c>
      <c r="L538" s="21" t="s">
        <v>2374</v>
      </c>
      <c r="M538" s="21" t="s">
        <v>4003</v>
      </c>
      <c r="N538" s="21"/>
      <c r="O538" s="17" t="str">
        <f>IFERROR(VLOOKUP(B538,POP!$B$5:$I$1048576,7,0),"")</f>
        <v/>
      </c>
      <c r="P538" s="17" t="str">
        <f>IFERROR(VLOOKUP(B538,POM!$B$5:$I$1048576,7,0),"")</f>
        <v/>
      </c>
      <c r="Q538" s="10" t="str">
        <f>IFERROR(VLOOKUP(B538,POU!$B$5:$I$1048576,7,0),"")</f>
        <v/>
      </c>
      <c r="R538" s="21" t="str">
        <f t="shared" si="49"/>
        <v/>
      </c>
      <c r="S538" s="17" t="str">
        <f>IFERROR(VLOOKUP(B538,'PEMBEKALAN POP'!$B$5:$I$1048576,7,0),"")</f>
        <v/>
      </c>
      <c r="T538" s="22" t="str">
        <f>IFERROR(VLOOKUP(B538,'PEMBEKALAN POP'!$B$5:$I$1048576,8,0),"")</f>
        <v/>
      </c>
      <c r="U538" s="21" t="s">
        <v>3994</v>
      </c>
      <c r="V538" s="17" t="e" cm="1">
        <f t="array" ref="V538">MAX(IF(INDUKSI!$B$5:$B$1048576='Data Training 2022'!B538,INDUKSI!$H$5:$H$1048576))</f>
        <v>#N/A</v>
      </c>
      <c r="W538" s="22" t="str">
        <f>IFERROR(VLOOKUP(B538,INDUKSI!$B$5:$I$1048576,8,0),"")</f>
        <v>LULUS</v>
      </c>
      <c r="X538" s="21" t="s">
        <v>3994</v>
      </c>
      <c r="Y538" s="17" cm="1">
        <f t="array" ref="Y538">MAX(IF(REINDUKSI!$B$5:$B$1048576='Data Training 2022'!B538,REINDUKSI!$H$5:$H$1048576))</f>
        <v>44559</v>
      </c>
      <c r="Z538" s="22" t="str">
        <f>IFERROR(VLOOKUP(B538,REINDUKSI!$B$5:$I$1048576,8,0),"")</f>
        <v>LULUS</v>
      </c>
      <c r="AA538" s="22" t="str">
        <f t="shared" si="50"/>
        <v>TARGET</v>
      </c>
      <c r="AB538" s="17" cm="1">
        <f t="array" ref="AB538">MAX(IF(BSA!$B$5:$B$1048576='Data Training 2022'!B538,BSA!$H$5:$H$1048576))</f>
        <v>0</v>
      </c>
      <c r="AC538" s="22" t="str">
        <f>IFERROR(VLOOKUP(B538,BSA!$B$5:$I$1048576,8,0),"")</f>
        <v/>
      </c>
      <c r="AD538" s="22" t="s">
        <v>3994</v>
      </c>
      <c r="AE538" s="22"/>
      <c r="AF538" s="22"/>
      <c r="AG538" s="22" t="str">
        <f t="shared" si="51"/>
        <v/>
      </c>
      <c r="AH538" s="17" cm="1">
        <f t="array" ref="AH538">MAX(IF(ISOLASI!$B$5:$B$1048576='Data Training 2022'!B538,ISOLASI!$H$5:$H$1048576))</f>
        <v>0</v>
      </c>
      <c r="AI538" s="22" t="str">
        <f>IFERROR(VLOOKUP(B538,ISOLASI!$B$5:$I$1048576,8,0),"")</f>
        <v/>
      </c>
      <c r="AJ538" s="22"/>
      <c r="AK538" s="17" cm="1">
        <f t="array" ref="AK538">MAX(IF('DEKAT AIR'!$B$5:$B$1048576='Data Training 2022'!B538,'DEKAT AIR'!$H$5:$H$1048576))</f>
        <v>0</v>
      </c>
      <c r="AL538" s="22" t="str">
        <f>IFERROR(VLOOKUP(B538,'DEKAT AIR'!$B$5:$I$1048576,8,0),"")</f>
        <v/>
      </c>
      <c r="AM538" s="22"/>
      <c r="AN538" s="17" cm="1">
        <f t="array" ref="AN538">MAX(IF(KETINGGIAN!$B$5:$B$1048576='Data Training 2022'!B538,KETINGGIAN!$H$5:$H$1048576))</f>
        <v>0</v>
      </c>
      <c r="AO538" s="22" t="str">
        <f>IFERROR(VLOOKUP(B538,KETINGGIAN!$B$5:$I$1048576,8,0),"")</f>
        <v/>
      </c>
      <c r="AP538" s="22"/>
      <c r="AQ538" s="22"/>
      <c r="AR538" s="22"/>
      <c r="AS538" s="22"/>
      <c r="AT538" s="17" cm="1">
        <f t="array" ref="AT538">MAX(IF(TOOLSKEEPER!$B$5:$B$1048576='Data Training 2022'!B538,TOOLSKEEPER!$H$5:$H$1048576))</f>
        <v>0</v>
      </c>
      <c r="AU538" s="22" t="str">
        <f>IFERROR(VLOOKUP(B538,TOOLSKEEPER!$B$5:$I$1048576,8,0),"")</f>
        <v/>
      </c>
    </row>
    <row r="539" spans="1:47">
      <c r="A539" s="22">
        <f t="shared" si="52"/>
        <v>534</v>
      </c>
      <c r="B539" s="21" t="str">
        <f t="shared" si="48"/>
        <v>80001109</v>
      </c>
      <c r="C539" s="21" t="s">
        <v>3269</v>
      </c>
      <c r="D539" s="22"/>
      <c r="E539" s="22" t="s">
        <v>3270</v>
      </c>
      <c r="F539" s="22" t="s">
        <v>1255</v>
      </c>
      <c r="G539" s="22" t="s">
        <v>4185</v>
      </c>
      <c r="H539" s="22" t="s">
        <v>405</v>
      </c>
      <c r="I539" s="22" t="s">
        <v>4024</v>
      </c>
      <c r="J539" s="22"/>
      <c r="K539" s="21" t="s">
        <v>4002</v>
      </c>
      <c r="L539" s="21" t="s">
        <v>2374</v>
      </c>
      <c r="M539" s="21" t="s">
        <v>4003</v>
      </c>
      <c r="N539" s="21"/>
      <c r="O539" s="17" t="str">
        <f>IFERROR(VLOOKUP(B539,POP!$B$5:$I$1048576,7,0),"")</f>
        <v/>
      </c>
      <c r="P539" s="17" t="str">
        <f>IFERROR(VLOOKUP(B539,POM!$B$5:$I$1048576,7,0),"")</f>
        <v/>
      </c>
      <c r="Q539" s="10" t="str">
        <f>IFERROR(VLOOKUP(B539,POU!$B$5:$I$1048576,7,0),"")</f>
        <v/>
      </c>
      <c r="R539" s="21" t="str">
        <f t="shared" si="49"/>
        <v/>
      </c>
      <c r="S539" s="17" t="str">
        <f>IFERROR(VLOOKUP(B539,'PEMBEKALAN POP'!$B$5:$I$1048576,7,0),"")</f>
        <v/>
      </c>
      <c r="T539" s="22" t="str">
        <f>IFERROR(VLOOKUP(B539,'PEMBEKALAN POP'!$B$5:$I$1048576,8,0),"")</f>
        <v/>
      </c>
      <c r="U539" s="21" t="s">
        <v>3994</v>
      </c>
      <c r="V539" s="17" t="e" cm="1">
        <f t="array" ref="V539">MAX(IF(INDUKSI!$B$5:$B$1048576='Data Training 2022'!B539,INDUKSI!$H$5:$H$1048576))</f>
        <v>#N/A</v>
      </c>
      <c r="W539" s="22" t="str">
        <f>IFERROR(VLOOKUP(B539,INDUKSI!$B$5:$I$1048576,8,0),"")</f>
        <v>LULUS</v>
      </c>
      <c r="X539" s="21" t="s">
        <v>3994</v>
      </c>
      <c r="Y539" s="17" cm="1">
        <f t="array" ref="Y539">MAX(IF(REINDUKSI!$B$5:$B$1048576='Data Training 2022'!B539,REINDUKSI!$H$5:$H$1048576))</f>
        <v>44736</v>
      </c>
      <c r="Z539" s="22" t="str">
        <f>IFERROR(VLOOKUP(B539,REINDUKSI!$B$5:$I$1048576,8,0),"")</f>
        <v>LULUS</v>
      </c>
      <c r="AA539" s="22" t="str">
        <f t="shared" si="50"/>
        <v>TARGET</v>
      </c>
      <c r="AB539" s="17" cm="1">
        <f t="array" ref="AB539">MAX(IF(BSA!$B$5:$B$1048576='Data Training 2022'!B539,BSA!$H$5:$H$1048576))</f>
        <v>0</v>
      </c>
      <c r="AC539" s="22" t="str">
        <f>IFERROR(VLOOKUP(B539,BSA!$B$5:$I$1048576,8,0),"")</f>
        <v/>
      </c>
      <c r="AD539" s="22" t="s">
        <v>3994</v>
      </c>
      <c r="AE539" s="22"/>
      <c r="AF539" s="22"/>
      <c r="AG539" s="22" t="str">
        <f t="shared" si="51"/>
        <v/>
      </c>
      <c r="AH539" s="17" cm="1">
        <f t="array" ref="AH539">MAX(IF(ISOLASI!$B$5:$B$1048576='Data Training 2022'!B539,ISOLASI!$H$5:$H$1048576))</f>
        <v>0</v>
      </c>
      <c r="AI539" s="22" t="str">
        <f>IFERROR(VLOOKUP(B539,ISOLASI!$B$5:$I$1048576,8,0),"")</f>
        <v/>
      </c>
      <c r="AJ539" s="22"/>
      <c r="AK539" s="17" cm="1">
        <f t="array" ref="AK539">MAX(IF('DEKAT AIR'!$B$5:$B$1048576='Data Training 2022'!B539,'DEKAT AIR'!$H$5:$H$1048576))</f>
        <v>0</v>
      </c>
      <c r="AL539" s="22" t="str">
        <f>IFERROR(VLOOKUP(B539,'DEKAT AIR'!$B$5:$I$1048576,8,0),"")</f>
        <v/>
      </c>
      <c r="AM539" s="22"/>
      <c r="AN539" s="17" cm="1">
        <f t="array" ref="AN539">MAX(IF(KETINGGIAN!$B$5:$B$1048576='Data Training 2022'!B539,KETINGGIAN!$H$5:$H$1048576))</f>
        <v>0</v>
      </c>
      <c r="AO539" s="22" t="str">
        <f>IFERROR(VLOOKUP(B539,KETINGGIAN!$B$5:$I$1048576,8,0),"")</f>
        <v/>
      </c>
      <c r="AP539" s="22"/>
      <c r="AQ539" s="22"/>
      <c r="AR539" s="22"/>
      <c r="AS539" s="22"/>
      <c r="AT539" s="17" cm="1">
        <f t="array" ref="AT539">MAX(IF(TOOLSKEEPER!$B$5:$B$1048576='Data Training 2022'!B539,TOOLSKEEPER!$H$5:$H$1048576))</f>
        <v>0</v>
      </c>
      <c r="AU539" s="22" t="str">
        <f>IFERROR(VLOOKUP(B539,TOOLSKEEPER!$B$5:$I$1048576,8,0),"")</f>
        <v/>
      </c>
    </row>
    <row r="540" spans="1:47">
      <c r="A540" s="22">
        <f t="shared" si="52"/>
        <v>535</v>
      </c>
      <c r="B540" s="21" t="str">
        <f t="shared" si="48"/>
        <v>80002468</v>
      </c>
      <c r="C540" s="21" t="s">
        <v>1934</v>
      </c>
      <c r="D540" s="22"/>
      <c r="E540" s="22" t="s">
        <v>1935</v>
      </c>
      <c r="F540" s="22" t="s">
        <v>1255</v>
      </c>
      <c r="G540" s="22" t="s">
        <v>212</v>
      </c>
      <c r="H540" s="22" t="s">
        <v>405</v>
      </c>
      <c r="I540" s="22" t="s">
        <v>4024</v>
      </c>
      <c r="J540" s="22"/>
      <c r="K540" s="21" t="s">
        <v>4002</v>
      </c>
      <c r="L540" s="21" t="s">
        <v>2374</v>
      </c>
      <c r="M540" s="21" t="s">
        <v>4003</v>
      </c>
      <c r="N540" s="21"/>
      <c r="O540" s="17" t="str">
        <f>IFERROR(VLOOKUP(B540,POP!$B$5:$I$1048576,7,0),"")</f>
        <v/>
      </c>
      <c r="P540" s="17" t="str">
        <f>IFERROR(VLOOKUP(B540,POM!$B$5:$I$1048576,7,0),"")</f>
        <v/>
      </c>
      <c r="Q540" s="10" t="str">
        <f>IFERROR(VLOOKUP(B540,POU!$B$5:$I$1048576,7,0),"")</f>
        <v/>
      </c>
      <c r="R540" s="21" t="str">
        <f t="shared" si="49"/>
        <v/>
      </c>
      <c r="S540" s="17" t="str">
        <f>IFERROR(VLOOKUP(B540,'PEMBEKALAN POP'!$B$5:$I$1048576,7,0),"")</f>
        <v/>
      </c>
      <c r="T540" s="22" t="str">
        <f>IFERROR(VLOOKUP(B540,'PEMBEKALAN POP'!$B$5:$I$1048576,8,0),"")</f>
        <v/>
      </c>
      <c r="U540" s="21" t="s">
        <v>3994</v>
      </c>
      <c r="V540" s="17" t="e" cm="1">
        <f t="array" ref="V540">MAX(IF(INDUKSI!$B$5:$B$1048576='Data Training 2022'!B540,INDUKSI!$H$5:$H$1048576))</f>
        <v>#N/A</v>
      </c>
      <c r="W540" s="22" t="str">
        <f>IFERROR(VLOOKUP(B540,INDUKSI!$B$5:$I$1048576,8,0),"")</f>
        <v>LULUS</v>
      </c>
      <c r="X540" s="21" t="s">
        <v>3994</v>
      </c>
      <c r="Y540" s="17" cm="1">
        <f t="array" ref="Y540">MAX(IF(REINDUKSI!$B$5:$B$1048576='Data Training 2022'!B540,REINDUKSI!$H$5:$H$1048576))</f>
        <v>44755</v>
      </c>
      <c r="Z540" s="22" t="str">
        <f>IFERROR(VLOOKUP(B540,REINDUKSI!$B$5:$I$1048576,8,0),"")</f>
        <v>LULUS</v>
      </c>
      <c r="AA540" s="22" t="str">
        <f t="shared" si="50"/>
        <v>TARGET</v>
      </c>
      <c r="AB540" s="17" cm="1">
        <f t="array" ref="AB540">MAX(IF(BSA!$B$5:$B$1048576='Data Training 2022'!B540,BSA!$H$5:$H$1048576))</f>
        <v>0</v>
      </c>
      <c r="AC540" s="22" t="str">
        <f>IFERROR(VLOOKUP(B540,BSA!$B$5:$I$1048576,8,0),"")</f>
        <v/>
      </c>
      <c r="AD540" s="22" t="s">
        <v>3994</v>
      </c>
      <c r="AE540" s="22"/>
      <c r="AF540" s="22"/>
      <c r="AG540" s="22" t="str">
        <f t="shared" si="51"/>
        <v/>
      </c>
      <c r="AH540" s="17" cm="1">
        <f t="array" ref="AH540">MAX(IF(ISOLASI!$B$5:$B$1048576='Data Training 2022'!B540,ISOLASI!$H$5:$H$1048576))</f>
        <v>0</v>
      </c>
      <c r="AI540" s="22" t="str">
        <f>IFERROR(VLOOKUP(B540,ISOLASI!$B$5:$I$1048576,8,0),"")</f>
        <v/>
      </c>
      <c r="AJ540" s="22"/>
      <c r="AK540" s="17" cm="1">
        <f t="array" ref="AK540">MAX(IF('DEKAT AIR'!$B$5:$B$1048576='Data Training 2022'!B540,'DEKAT AIR'!$H$5:$H$1048576))</f>
        <v>0</v>
      </c>
      <c r="AL540" s="22" t="str">
        <f>IFERROR(VLOOKUP(B540,'DEKAT AIR'!$B$5:$I$1048576,8,0),"")</f>
        <v/>
      </c>
      <c r="AM540" s="22"/>
      <c r="AN540" s="17" cm="1">
        <f t="array" ref="AN540">MAX(IF(KETINGGIAN!$B$5:$B$1048576='Data Training 2022'!B540,KETINGGIAN!$H$5:$H$1048576))</f>
        <v>0</v>
      </c>
      <c r="AO540" s="22" t="str">
        <f>IFERROR(VLOOKUP(B540,KETINGGIAN!$B$5:$I$1048576,8,0),"")</f>
        <v/>
      </c>
      <c r="AP540" s="22"/>
      <c r="AQ540" s="22"/>
      <c r="AR540" s="22"/>
      <c r="AS540" s="22"/>
      <c r="AT540" s="17" cm="1">
        <f t="array" ref="AT540">MAX(IF(TOOLSKEEPER!$B$5:$B$1048576='Data Training 2022'!B540,TOOLSKEEPER!$H$5:$H$1048576))</f>
        <v>0</v>
      </c>
      <c r="AU540" s="22" t="str">
        <f>IFERROR(VLOOKUP(B540,TOOLSKEEPER!$B$5:$I$1048576,8,0),"")</f>
        <v/>
      </c>
    </row>
    <row r="541" spans="1:47">
      <c r="A541" s="22">
        <f t="shared" si="52"/>
        <v>536</v>
      </c>
      <c r="B541" s="21" t="str">
        <f t="shared" ref="B541:B604" si="53">TEXT(C541,"00000000")</f>
        <v>80002486</v>
      </c>
      <c r="C541" s="21" t="s">
        <v>4190</v>
      </c>
      <c r="D541" s="22"/>
      <c r="E541" s="22" t="s">
        <v>4191</v>
      </c>
      <c r="F541" s="22" t="s">
        <v>1255</v>
      </c>
      <c r="G541" s="22" t="s">
        <v>212</v>
      </c>
      <c r="H541" s="22" t="s">
        <v>405</v>
      </c>
      <c r="I541" s="22" t="s">
        <v>4024</v>
      </c>
      <c r="J541" s="22"/>
      <c r="K541" s="21" t="s">
        <v>4002</v>
      </c>
      <c r="L541" s="21" t="s">
        <v>2374</v>
      </c>
      <c r="M541" s="21" t="s">
        <v>4003</v>
      </c>
      <c r="N541" s="21"/>
      <c r="O541" s="17" t="str">
        <f>IFERROR(VLOOKUP(B541,POP!$B$5:$I$1048576,7,0),"")</f>
        <v/>
      </c>
      <c r="P541" s="17" t="str">
        <f>IFERROR(VLOOKUP(B541,POM!$B$5:$I$1048576,7,0),"")</f>
        <v/>
      </c>
      <c r="Q541" s="10" t="str">
        <f>IFERROR(VLOOKUP(B541,POU!$B$5:$I$1048576,7,0),"")</f>
        <v/>
      </c>
      <c r="R541" s="21" t="str">
        <f t="shared" si="49"/>
        <v/>
      </c>
      <c r="S541" s="17" t="str">
        <f>IFERROR(VLOOKUP(B541,'PEMBEKALAN POP'!$B$5:$I$1048576,7,0),"")</f>
        <v/>
      </c>
      <c r="T541" s="22" t="str">
        <f>IFERROR(VLOOKUP(B541,'PEMBEKALAN POP'!$B$5:$I$1048576,8,0),"")</f>
        <v/>
      </c>
      <c r="U541" s="21" t="s">
        <v>3994</v>
      </c>
      <c r="V541" s="17" t="e" cm="1">
        <f t="array" ref="V541">MAX(IF(INDUKSI!$B$5:$B$1048576='Data Training 2022'!B541,INDUKSI!$H$5:$H$1048576))</f>
        <v>#N/A</v>
      </c>
      <c r="W541" s="22" t="str">
        <f>IFERROR(VLOOKUP(B541,INDUKSI!$B$5:$I$1048576,8,0),"")</f>
        <v>LULUS</v>
      </c>
      <c r="X541" s="21" t="s">
        <v>3994</v>
      </c>
      <c r="Y541" s="17" cm="1">
        <f t="array" ref="Y541">MAX(IF(REINDUKSI!$B$5:$B$1048576='Data Training 2022'!B541,REINDUKSI!$H$5:$H$1048576))</f>
        <v>44632</v>
      </c>
      <c r="Z541" s="22" t="str">
        <f>IFERROR(VLOOKUP(B541,REINDUKSI!$B$5:$I$1048576,8,0),"")</f>
        <v>LULUS</v>
      </c>
      <c r="AA541" s="22" t="str">
        <f t="shared" si="50"/>
        <v>TARGET</v>
      </c>
      <c r="AB541" s="17" cm="1">
        <f t="array" ref="AB541">MAX(IF(BSA!$B$5:$B$1048576='Data Training 2022'!B541,BSA!$H$5:$H$1048576))</f>
        <v>0</v>
      </c>
      <c r="AC541" s="22" t="str">
        <f>IFERROR(VLOOKUP(B541,BSA!$B$5:$I$1048576,8,0),"")</f>
        <v/>
      </c>
      <c r="AD541" s="22" t="s">
        <v>3994</v>
      </c>
      <c r="AE541" s="22"/>
      <c r="AF541" s="22"/>
      <c r="AG541" s="22" t="str">
        <f t="shared" si="51"/>
        <v/>
      </c>
      <c r="AH541" s="17" cm="1">
        <f t="array" ref="AH541">MAX(IF(ISOLASI!$B$5:$B$1048576='Data Training 2022'!B541,ISOLASI!$H$5:$H$1048576))</f>
        <v>0</v>
      </c>
      <c r="AI541" s="22" t="str">
        <f>IFERROR(VLOOKUP(B541,ISOLASI!$B$5:$I$1048576,8,0),"")</f>
        <v/>
      </c>
      <c r="AJ541" s="22"/>
      <c r="AK541" s="17" cm="1">
        <f t="array" ref="AK541">MAX(IF('DEKAT AIR'!$B$5:$B$1048576='Data Training 2022'!B541,'DEKAT AIR'!$H$5:$H$1048576))</f>
        <v>0</v>
      </c>
      <c r="AL541" s="22" t="str">
        <f>IFERROR(VLOOKUP(B541,'DEKAT AIR'!$B$5:$I$1048576,8,0),"")</f>
        <v/>
      </c>
      <c r="AM541" s="22"/>
      <c r="AN541" s="17" cm="1">
        <f t="array" ref="AN541">MAX(IF(KETINGGIAN!$B$5:$B$1048576='Data Training 2022'!B541,KETINGGIAN!$H$5:$H$1048576))</f>
        <v>0</v>
      </c>
      <c r="AO541" s="22" t="str">
        <f>IFERROR(VLOOKUP(B541,KETINGGIAN!$B$5:$I$1048576,8,0),"")</f>
        <v/>
      </c>
      <c r="AP541" s="22"/>
      <c r="AQ541" s="22"/>
      <c r="AR541" s="22"/>
      <c r="AS541" s="22"/>
      <c r="AT541" s="17" cm="1">
        <f t="array" ref="AT541">MAX(IF(TOOLSKEEPER!$B$5:$B$1048576='Data Training 2022'!B541,TOOLSKEEPER!$H$5:$H$1048576))</f>
        <v>0</v>
      </c>
      <c r="AU541" s="22" t="str">
        <f>IFERROR(VLOOKUP(B541,TOOLSKEEPER!$B$5:$I$1048576,8,0),"")</f>
        <v/>
      </c>
    </row>
    <row r="542" spans="1:47">
      <c r="A542" s="22">
        <f t="shared" si="52"/>
        <v>537</v>
      </c>
      <c r="B542" s="21" t="str">
        <f t="shared" si="53"/>
        <v>80000646</v>
      </c>
      <c r="C542" s="21">
        <v>80000646</v>
      </c>
      <c r="D542" s="22"/>
      <c r="E542" s="22" t="s">
        <v>2794</v>
      </c>
      <c r="F542" s="22" t="s">
        <v>1255</v>
      </c>
      <c r="G542" s="22" t="s">
        <v>205</v>
      </c>
      <c r="H542" s="22" t="s">
        <v>405</v>
      </c>
      <c r="I542" s="22" t="s">
        <v>4028</v>
      </c>
      <c r="J542" s="22"/>
      <c r="K542" s="21" t="s">
        <v>4002</v>
      </c>
      <c r="L542" s="21" t="s">
        <v>2374</v>
      </c>
      <c r="M542" s="21" t="s">
        <v>4003</v>
      </c>
      <c r="N542" s="21"/>
      <c r="O542" s="17" t="str">
        <f>IFERROR(VLOOKUP(B542,POP!$B$5:$I$1048576,7,0),"")</f>
        <v/>
      </c>
      <c r="P542" s="17" t="str">
        <f>IFERROR(VLOOKUP(B542,POM!$B$5:$I$1048576,7,0),"")</f>
        <v/>
      </c>
      <c r="Q542" s="10" t="str">
        <f>IFERROR(VLOOKUP(B542,POU!$B$5:$I$1048576,7,0),"")</f>
        <v/>
      </c>
      <c r="R542" s="21" t="str">
        <f t="shared" si="49"/>
        <v/>
      </c>
      <c r="S542" s="17" t="str">
        <f>IFERROR(VLOOKUP(B542,'PEMBEKALAN POP'!$B$5:$I$1048576,7,0),"")</f>
        <v/>
      </c>
      <c r="T542" s="22" t="str">
        <f>IFERROR(VLOOKUP(B542,'PEMBEKALAN POP'!$B$5:$I$1048576,8,0),"")</f>
        <v/>
      </c>
      <c r="U542" s="21" t="s">
        <v>3994</v>
      </c>
      <c r="V542" s="17" t="e" cm="1">
        <f t="array" ref="V542">MAX(IF(INDUKSI!$B$5:$B$1048576='Data Training 2022'!B542,INDUKSI!$H$5:$H$1048576))</f>
        <v>#N/A</v>
      </c>
      <c r="W542" s="22" t="str">
        <f>IFERROR(VLOOKUP(B542,INDUKSI!$B$5:$I$1048576,8,0),"")</f>
        <v>LULUS</v>
      </c>
      <c r="X542" s="21" t="s">
        <v>3994</v>
      </c>
      <c r="Y542" s="17" cm="1">
        <f t="array" ref="Y542">MAX(IF(REINDUKSI!$B$5:$B$1048576='Data Training 2022'!B542,REINDUKSI!$H$5:$H$1048576))</f>
        <v>44753</v>
      </c>
      <c r="Z542" s="22" t="str">
        <f>IFERROR(VLOOKUP(B542,REINDUKSI!$B$5:$I$1048576,8,0),"")</f>
        <v>LULUS</v>
      </c>
      <c r="AA542" s="22" t="str">
        <f t="shared" si="50"/>
        <v>TARGET</v>
      </c>
      <c r="AB542" s="17" cm="1">
        <f t="array" ref="AB542">MAX(IF(BSA!$B$5:$B$1048576='Data Training 2022'!B542,BSA!$H$5:$H$1048576))</f>
        <v>0</v>
      </c>
      <c r="AC542" s="22" t="str">
        <f>IFERROR(VLOOKUP(B542,BSA!$B$5:$I$1048576,8,0),"")</f>
        <v/>
      </c>
      <c r="AD542" s="22" t="s">
        <v>3994</v>
      </c>
      <c r="AE542" s="22"/>
      <c r="AF542" s="22"/>
      <c r="AG542" s="22" t="str">
        <f t="shared" si="51"/>
        <v/>
      </c>
      <c r="AH542" s="17" cm="1">
        <f t="array" ref="AH542">MAX(IF(ISOLASI!$B$5:$B$1048576='Data Training 2022'!B542,ISOLASI!$H$5:$H$1048576))</f>
        <v>0</v>
      </c>
      <c r="AI542" s="22" t="str">
        <f>IFERROR(VLOOKUP(B542,ISOLASI!$B$5:$I$1048576,8,0),"")</f>
        <v/>
      </c>
      <c r="AJ542" s="22"/>
      <c r="AK542" s="17" cm="1">
        <f t="array" ref="AK542">MAX(IF('DEKAT AIR'!$B$5:$B$1048576='Data Training 2022'!B542,'DEKAT AIR'!$H$5:$H$1048576))</f>
        <v>0</v>
      </c>
      <c r="AL542" s="22" t="str">
        <f>IFERROR(VLOOKUP(B542,'DEKAT AIR'!$B$5:$I$1048576,8,0),"")</f>
        <v/>
      </c>
      <c r="AM542" s="22"/>
      <c r="AN542" s="17" cm="1">
        <f t="array" ref="AN542">MAX(IF(KETINGGIAN!$B$5:$B$1048576='Data Training 2022'!B542,KETINGGIAN!$H$5:$H$1048576))</f>
        <v>0</v>
      </c>
      <c r="AO542" s="22" t="str">
        <f>IFERROR(VLOOKUP(B542,KETINGGIAN!$B$5:$I$1048576,8,0),"")</f>
        <v/>
      </c>
      <c r="AP542" s="22"/>
      <c r="AQ542" s="22"/>
      <c r="AR542" s="22"/>
      <c r="AS542" s="22"/>
      <c r="AT542" s="17" cm="1">
        <f t="array" ref="AT542">MAX(IF(TOOLSKEEPER!$B$5:$B$1048576='Data Training 2022'!B542,TOOLSKEEPER!$H$5:$H$1048576))</f>
        <v>0</v>
      </c>
      <c r="AU542" s="22" t="str">
        <f>IFERROR(VLOOKUP(B542,TOOLSKEEPER!$B$5:$I$1048576,8,0),"")</f>
        <v/>
      </c>
    </row>
    <row r="543" spans="1:47">
      <c r="A543" s="22">
        <f t="shared" si="52"/>
        <v>538</v>
      </c>
      <c r="B543" s="21" t="str">
        <f t="shared" si="53"/>
        <v>80002236</v>
      </c>
      <c r="C543" s="21" t="s">
        <v>1839</v>
      </c>
      <c r="D543" s="22"/>
      <c r="E543" s="22" t="s">
        <v>1840</v>
      </c>
      <c r="F543" s="22" t="s">
        <v>1255</v>
      </c>
      <c r="G543" s="22" t="s">
        <v>205</v>
      </c>
      <c r="H543" s="22" t="s">
        <v>405</v>
      </c>
      <c r="I543" s="22" t="s">
        <v>4028</v>
      </c>
      <c r="J543" s="22"/>
      <c r="K543" s="21" t="s">
        <v>4002</v>
      </c>
      <c r="L543" s="21" t="s">
        <v>2374</v>
      </c>
      <c r="M543" s="21" t="s">
        <v>4003</v>
      </c>
      <c r="N543" s="21"/>
      <c r="O543" s="17" t="str">
        <f>IFERROR(VLOOKUP(B543,POP!$B$5:$I$1048576,7,0),"")</f>
        <v/>
      </c>
      <c r="P543" s="17" t="str">
        <f>IFERROR(VLOOKUP(B543,POM!$B$5:$I$1048576,7,0),"")</f>
        <v/>
      </c>
      <c r="Q543" s="10" t="str">
        <f>IFERROR(VLOOKUP(B543,POU!$B$5:$I$1048576,7,0),"")</f>
        <v/>
      </c>
      <c r="R543" s="21" t="str">
        <f t="shared" si="49"/>
        <v/>
      </c>
      <c r="S543" s="17" t="str">
        <f>IFERROR(VLOOKUP(B543,'PEMBEKALAN POP'!$B$5:$I$1048576,7,0),"")</f>
        <v/>
      </c>
      <c r="T543" s="22" t="str">
        <f>IFERROR(VLOOKUP(B543,'PEMBEKALAN POP'!$B$5:$I$1048576,8,0),"")</f>
        <v/>
      </c>
      <c r="U543" s="21" t="s">
        <v>3994</v>
      </c>
      <c r="V543" s="17" t="e" cm="1">
        <f t="array" ref="V543">MAX(IF(INDUKSI!$B$5:$B$1048576='Data Training 2022'!B543,INDUKSI!$H$5:$H$1048576))</f>
        <v>#N/A</v>
      </c>
      <c r="W543" s="22" t="str">
        <f>IFERROR(VLOOKUP(B543,INDUKSI!$B$5:$I$1048576,8,0),"")</f>
        <v>LULUS</v>
      </c>
      <c r="X543" s="21" t="s">
        <v>3994</v>
      </c>
      <c r="Y543" s="17" cm="1">
        <f t="array" ref="Y543">MAX(IF(REINDUKSI!$B$5:$B$1048576='Data Training 2022'!B543,REINDUKSI!$H$5:$H$1048576))</f>
        <v>44776</v>
      </c>
      <c r="Z543" s="22" t="str">
        <f>IFERROR(VLOOKUP(B543,REINDUKSI!$B$5:$I$1048576,8,0),"")</f>
        <v>LULUS</v>
      </c>
      <c r="AA543" s="22" t="str">
        <f t="shared" si="50"/>
        <v>TARGET</v>
      </c>
      <c r="AB543" s="17" cm="1">
        <f t="array" ref="AB543">MAX(IF(BSA!$B$5:$B$1048576='Data Training 2022'!B543,BSA!$H$5:$H$1048576))</f>
        <v>44654</v>
      </c>
      <c r="AC543" s="22" t="str">
        <f>IFERROR(VLOOKUP(B543,BSA!$B$5:$I$1048576,8,0),"")</f>
        <v>LULUS</v>
      </c>
      <c r="AD543" s="22" t="s">
        <v>3994</v>
      </c>
      <c r="AE543" s="22"/>
      <c r="AF543" s="22"/>
      <c r="AG543" s="22" t="str">
        <f t="shared" si="51"/>
        <v/>
      </c>
      <c r="AH543" s="17" cm="1">
        <f t="array" ref="AH543">MAX(IF(ISOLASI!$B$5:$B$1048576='Data Training 2022'!B543,ISOLASI!$H$5:$H$1048576))</f>
        <v>0</v>
      </c>
      <c r="AI543" s="22" t="str">
        <f>IFERROR(VLOOKUP(B543,ISOLASI!$B$5:$I$1048576,8,0),"")</f>
        <v/>
      </c>
      <c r="AJ543" s="22"/>
      <c r="AK543" s="17" cm="1">
        <f t="array" ref="AK543">MAX(IF('DEKAT AIR'!$B$5:$B$1048576='Data Training 2022'!B543,'DEKAT AIR'!$H$5:$H$1048576))</f>
        <v>0</v>
      </c>
      <c r="AL543" s="22" t="str">
        <f>IFERROR(VLOOKUP(B543,'DEKAT AIR'!$B$5:$I$1048576,8,0),"")</f>
        <v/>
      </c>
      <c r="AM543" s="22"/>
      <c r="AN543" s="17" cm="1">
        <f t="array" ref="AN543">MAX(IF(KETINGGIAN!$B$5:$B$1048576='Data Training 2022'!B543,KETINGGIAN!$H$5:$H$1048576))</f>
        <v>0</v>
      </c>
      <c r="AO543" s="22" t="str">
        <f>IFERROR(VLOOKUP(B543,KETINGGIAN!$B$5:$I$1048576,8,0),"")</f>
        <v/>
      </c>
      <c r="AP543" s="22"/>
      <c r="AQ543" s="22"/>
      <c r="AR543" s="22"/>
      <c r="AS543" s="22"/>
      <c r="AT543" s="17" cm="1">
        <f t="array" ref="AT543">MAX(IF(TOOLSKEEPER!$B$5:$B$1048576='Data Training 2022'!B543,TOOLSKEEPER!$H$5:$H$1048576))</f>
        <v>0</v>
      </c>
      <c r="AU543" s="22" t="str">
        <f>IFERROR(VLOOKUP(B543,TOOLSKEEPER!$B$5:$I$1048576,8,0),"")</f>
        <v/>
      </c>
    </row>
    <row r="544" spans="1:47">
      <c r="A544" s="22">
        <f t="shared" si="52"/>
        <v>539</v>
      </c>
      <c r="B544" s="21" t="str">
        <f t="shared" si="53"/>
        <v>80001855</v>
      </c>
      <c r="C544" s="21">
        <v>80001855</v>
      </c>
      <c r="D544" s="22"/>
      <c r="E544" s="22" t="s">
        <v>2612</v>
      </c>
      <c r="F544" s="22" t="s">
        <v>1255</v>
      </c>
      <c r="G544" s="22" t="s">
        <v>205</v>
      </c>
      <c r="H544" s="22" t="s">
        <v>405</v>
      </c>
      <c r="I544" s="22" t="s">
        <v>4028</v>
      </c>
      <c r="J544" s="22"/>
      <c r="K544" s="21" t="s">
        <v>4002</v>
      </c>
      <c r="L544" s="21" t="s">
        <v>2374</v>
      </c>
      <c r="M544" s="21" t="s">
        <v>4003</v>
      </c>
      <c r="N544" s="21"/>
      <c r="O544" s="17" t="str">
        <f>IFERROR(VLOOKUP(B544,POP!$B$5:$I$1048576,7,0),"")</f>
        <v/>
      </c>
      <c r="P544" s="17" t="str">
        <f>IFERROR(VLOOKUP(B544,POM!$B$5:$I$1048576,7,0),"")</f>
        <v/>
      </c>
      <c r="Q544" s="10" t="str">
        <f>IFERROR(VLOOKUP(B544,POU!$B$5:$I$1048576,7,0),"")</f>
        <v/>
      </c>
      <c r="R544" s="21" t="str">
        <f t="shared" si="49"/>
        <v/>
      </c>
      <c r="S544" s="17" t="str">
        <f>IFERROR(VLOOKUP(B544,'PEMBEKALAN POP'!$B$5:$I$1048576,7,0),"")</f>
        <v/>
      </c>
      <c r="T544" s="22" t="str">
        <f>IFERROR(VLOOKUP(B544,'PEMBEKALAN POP'!$B$5:$I$1048576,8,0),"")</f>
        <v/>
      </c>
      <c r="U544" s="21" t="s">
        <v>3994</v>
      </c>
      <c r="V544" s="17" t="e" cm="1">
        <f t="array" ref="V544">MAX(IF(INDUKSI!$B$5:$B$1048576='Data Training 2022'!B544,INDUKSI!$H$5:$H$1048576))</f>
        <v>#N/A</v>
      </c>
      <c r="W544" s="22" t="str">
        <f>IFERROR(VLOOKUP(B544,INDUKSI!$B$5:$I$1048576,8,0),"")</f>
        <v>LULUS</v>
      </c>
      <c r="X544" s="21" t="s">
        <v>3994</v>
      </c>
      <c r="Y544" s="17" cm="1">
        <f t="array" ref="Y544">MAX(IF(REINDUKSI!$B$5:$B$1048576='Data Training 2022'!B544,REINDUKSI!$H$5:$H$1048576))</f>
        <v>0</v>
      </c>
      <c r="Z544" s="22" t="str">
        <f>IFERROR(VLOOKUP(B544,REINDUKSI!$B$5:$I$1048576,8,0),"")</f>
        <v/>
      </c>
      <c r="AA544" s="22" t="str">
        <f t="shared" si="50"/>
        <v>TARGET</v>
      </c>
      <c r="AB544" s="17" cm="1">
        <f t="array" ref="AB544">MAX(IF(BSA!$B$5:$B$1048576='Data Training 2022'!B544,BSA!$H$5:$H$1048576))</f>
        <v>0</v>
      </c>
      <c r="AC544" s="22" t="str">
        <f>IFERROR(VLOOKUP(B544,BSA!$B$5:$I$1048576,8,0),"")</f>
        <v/>
      </c>
      <c r="AD544" s="22" t="s">
        <v>3994</v>
      </c>
      <c r="AE544" s="22"/>
      <c r="AF544" s="22"/>
      <c r="AG544" s="22" t="str">
        <f t="shared" si="51"/>
        <v/>
      </c>
      <c r="AH544" s="17" cm="1">
        <f t="array" ref="AH544">MAX(IF(ISOLASI!$B$5:$B$1048576='Data Training 2022'!B544,ISOLASI!$H$5:$H$1048576))</f>
        <v>0</v>
      </c>
      <c r="AI544" s="22" t="str">
        <f>IFERROR(VLOOKUP(B544,ISOLASI!$B$5:$I$1048576,8,0),"")</f>
        <v/>
      </c>
      <c r="AJ544" s="22"/>
      <c r="AK544" s="17" cm="1">
        <f t="array" ref="AK544">MAX(IF('DEKAT AIR'!$B$5:$B$1048576='Data Training 2022'!B544,'DEKAT AIR'!$H$5:$H$1048576))</f>
        <v>0</v>
      </c>
      <c r="AL544" s="22" t="str">
        <f>IFERROR(VLOOKUP(B544,'DEKAT AIR'!$B$5:$I$1048576,8,0),"")</f>
        <v/>
      </c>
      <c r="AM544" s="22"/>
      <c r="AN544" s="17" cm="1">
        <f t="array" ref="AN544">MAX(IF(KETINGGIAN!$B$5:$B$1048576='Data Training 2022'!B544,KETINGGIAN!$H$5:$H$1048576))</f>
        <v>0</v>
      </c>
      <c r="AO544" s="22" t="str">
        <f>IFERROR(VLOOKUP(B544,KETINGGIAN!$B$5:$I$1048576,8,0),"")</f>
        <v/>
      </c>
      <c r="AP544" s="22"/>
      <c r="AQ544" s="22"/>
      <c r="AR544" s="22"/>
      <c r="AS544" s="22"/>
      <c r="AT544" s="17" cm="1">
        <f t="array" ref="AT544">MAX(IF(TOOLSKEEPER!$B$5:$B$1048576='Data Training 2022'!B544,TOOLSKEEPER!$H$5:$H$1048576))</f>
        <v>0</v>
      </c>
      <c r="AU544" s="22" t="str">
        <f>IFERROR(VLOOKUP(B544,TOOLSKEEPER!$B$5:$I$1048576,8,0),"")</f>
        <v/>
      </c>
    </row>
    <row r="545" spans="1:47">
      <c r="A545" s="22">
        <f t="shared" si="52"/>
        <v>540</v>
      </c>
      <c r="B545" s="21" t="str">
        <f t="shared" si="53"/>
        <v>80002621</v>
      </c>
      <c r="C545" s="21">
        <v>80002621</v>
      </c>
      <c r="D545" s="22"/>
      <c r="E545" s="22" t="s">
        <v>1381</v>
      </c>
      <c r="F545" s="22" t="s">
        <v>1255</v>
      </c>
      <c r="G545" s="22" t="s">
        <v>205</v>
      </c>
      <c r="H545" s="22" t="s">
        <v>405</v>
      </c>
      <c r="I545" s="22" t="s">
        <v>4028</v>
      </c>
      <c r="J545" s="22"/>
      <c r="K545" s="21" t="s">
        <v>4002</v>
      </c>
      <c r="L545" s="21" t="s">
        <v>2374</v>
      </c>
      <c r="M545" s="21" t="s">
        <v>4003</v>
      </c>
      <c r="N545" s="21"/>
      <c r="O545" s="17" t="str">
        <f>IFERROR(VLOOKUP(B545,POP!$B$5:$I$1048576,7,0),"")</f>
        <v/>
      </c>
      <c r="P545" s="17" t="str">
        <f>IFERROR(VLOOKUP(B545,POM!$B$5:$I$1048576,7,0),"")</f>
        <v/>
      </c>
      <c r="Q545" s="10" t="str">
        <f>IFERROR(VLOOKUP(B545,POU!$B$5:$I$1048576,7,0),"")</f>
        <v/>
      </c>
      <c r="R545" s="21" t="str">
        <f t="shared" si="49"/>
        <v/>
      </c>
      <c r="S545" s="17" t="str">
        <f>IFERROR(VLOOKUP(B545,'PEMBEKALAN POP'!$B$5:$I$1048576,7,0),"")</f>
        <v/>
      </c>
      <c r="T545" s="22" t="str">
        <f>IFERROR(VLOOKUP(B545,'PEMBEKALAN POP'!$B$5:$I$1048576,8,0),"")</f>
        <v/>
      </c>
      <c r="U545" s="21" t="s">
        <v>3994</v>
      </c>
      <c r="V545" s="17" t="e" cm="1">
        <f t="array" ref="V545">MAX(IF(INDUKSI!$B$5:$B$1048576='Data Training 2022'!B545,INDUKSI!$H$5:$H$1048576))</f>
        <v>#N/A</v>
      </c>
      <c r="W545" s="22" t="str">
        <f>IFERROR(VLOOKUP(B545,INDUKSI!$B$5:$I$1048576,8,0),"")</f>
        <v>LULUS</v>
      </c>
      <c r="X545" s="21" t="s">
        <v>3994</v>
      </c>
      <c r="Y545" s="17" cm="1">
        <f t="array" ref="Y545">MAX(IF(REINDUKSI!$B$5:$B$1048576='Data Training 2022'!B545,REINDUKSI!$H$5:$H$1048576))</f>
        <v>44657</v>
      </c>
      <c r="Z545" s="22" t="str">
        <f>IFERROR(VLOOKUP(B545,REINDUKSI!$B$5:$I$1048576,8,0),"")</f>
        <v>LULUS</v>
      </c>
      <c r="AA545" s="22" t="str">
        <f t="shared" si="50"/>
        <v>TARGET</v>
      </c>
      <c r="AB545" s="17" cm="1">
        <f t="array" ref="AB545">MAX(IF(BSA!$B$5:$B$1048576='Data Training 2022'!B545,BSA!$H$5:$H$1048576))</f>
        <v>44745</v>
      </c>
      <c r="AC545" s="22" t="str">
        <f>IFERROR(VLOOKUP(B545,BSA!$B$5:$I$1048576,8,0),"")</f>
        <v>LULUS</v>
      </c>
      <c r="AD545" s="22" t="s">
        <v>3994</v>
      </c>
      <c r="AE545" s="22"/>
      <c r="AF545" s="22"/>
      <c r="AG545" s="22" t="str">
        <f t="shared" si="51"/>
        <v/>
      </c>
      <c r="AH545" s="17" cm="1">
        <f t="array" ref="AH545">MAX(IF(ISOLASI!$B$5:$B$1048576='Data Training 2022'!B545,ISOLASI!$H$5:$H$1048576))</f>
        <v>0</v>
      </c>
      <c r="AI545" s="22" t="str">
        <f>IFERROR(VLOOKUP(B545,ISOLASI!$B$5:$I$1048576,8,0),"")</f>
        <v/>
      </c>
      <c r="AJ545" s="22"/>
      <c r="AK545" s="17" cm="1">
        <f t="array" ref="AK545">MAX(IF('DEKAT AIR'!$B$5:$B$1048576='Data Training 2022'!B545,'DEKAT AIR'!$H$5:$H$1048576))</f>
        <v>0</v>
      </c>
      <c r="AL545" s="22" t="str">
        <f>IFERROR(VLOOKUP(B545,'DEKAT AIR'!$B$5:$I$1048576,8,0),"")</f>
        <v/>
      </c>
      <c r="AM545" s="22"/>
      <c r="AN545" s="17" cm="1">
        <f t="array" ref="AN545">MAX(IF(KETINGGIAN!$B$5:$B$1048576='Data Training 2022'!B545,KETINGGIAN!$H$5:$H$1048576))</f>
        <v>0</v>
      </c>
      <c r="AO545" s="22" t="str">
        <f>IFERROR(VLOOKUP(B545,KETINGGIAN!$B$5:$I$1048576,8,0),"")</f>
        <v/>
      </c>
      <c r="AP545" s="22"/>
      <c r="AQ545" s="22"/>
      <c r="AR545" s="22"/>
      <c r="AS545" s="22"/>
      <c r="AT545" s="17" cm="1">
        <f t="array" ref="AT545">MAX(IF(TOOLSKEEPER!$B$5:$B$1048576='Data Training 2022'!B545,TOOLSKEEPER!$H$5:$H$1048576))</f>
        <v>0</v>
      </c>
      <c r="AU545" s="22" t="str">
        <f>IFERROR(VLOOKUP(B545,TOOLSKEEPER!$B$5:$I$1048576,8,0),"")</f>
        <v/>
      </c>
    </row>
    <row r="546" spans="1:47">
      <c r="A546" s="22">
        <f t="shared" si="52"/>
        <v>541</v>
      </c>
      <c r="B546" s="21" t="str">
        <f t="shared" si="53"/>
        <v>80002652</v>
      </c>
      <c r="C546" s="21">
        <v>80002652</v>
      </c>
      <c r="D546" s="22"/>
      <c r="E546" s="22" t="s">
        <v>3479</v>
      </c>
      <c r="F546" s="22" t="s">
        <v>1255</v>
      </c>
      <c r="G546" s="22" t="s">
        <v>205</v>
      </c>
      <c r="H546" s="22" t="s">
        <v>405</v>
      </c>
      <c r="I546" s="22" t="s">
        <v>4028</v>
      </c>
      <c r="J546" s="22"/>
      <c r="K546" s="21" t="s">
        <v>4002</v>
      </c>
      <c r="L546" s="21" t="s">
        <v>2374</v>
      </c>
      <c r="M546" s="21" t="s">
        <v>4003</v>
      </c>
      <c r="N546" s="21"/>
      <c r="O546" s="17" t="str">
        <f>IFERROR(VLOOKUP(B546,POP!$B$5:$I$1048576,7,0),"")</f>
        <v/>
      </c>
      <c r="P546" s="17" t="str">
        <f>IFERROR(VLOOKUP(B546,POM!$B$5:$I$1048576,7,0),"")</f>
        <v/>
      </c>
      <c r="Q546" s="10" t="str">
        <f>IFERROR(VLOOKUP(B546,POU!$B$5:$I$1048576,7,0),"")</f>
        <v/>
      </c>
      <c r="R546" s="21" t="str">
        <f t="shared" si="49"/>
        <v/>
      </c>
      <c r="S546" s="17" t="str">
        <f>IFERROR(VLOOKUP(B546,'PEMBEKALAN POP'!$B$5:$I$1048576,7,0),"")</f>
        <v/>
      </c>
      <c r="T546" s="22" t="str">
        <f>IFERROR(VLOOKUP(B546,'PEMBEKALAN POP'!$B$5:$I$1048576,8,0),"")</f>
        <v/>
      </c>
      <c r="U546" s="21" t="s">
        <v>3994</v>
      </c>
      <c r="V546" s="17" t="e" cm="1">
        <f t="array" ref="V546">MAX(IF(INDUKSI!$B$5:$B$1048576='Data Training 2022'!B546,INDUKSI!$H$5:$H$1048576))</f>
        <v>#N/A</v>
      </c>
      <c r="W546" s="22" t="str">
        <f>IFERROR(VLOOKUP(B546,INDUKSI!$B$5:$I$1048576,8,0),"")</f>
        <v>LULUS</v>
      </c>
      <c r="X546" s="21" t="s">
        <v>3994</v>
      </c>
      <c r="Y546" s="17" cm="1">
        <f t="array" ref="Y546">MAX(IF(REINDUKSI!$B$5:$B$1048576='Data Training 2022'!B546,REINDUKSI!$H$5:$H$1048576))</f>
        <v>44748</v>
      </c>
      <c r="Z546" s="22" t="str">
        <f>IFERROR(VLOOKUP(B546,REINDUKSI!$B$5:$I$1048576,8,0),"")</f>
        <v>LULUS</v>
      </c>
      <c r="AA546" s="22" t="str">
        <f t="shared" si="50"/>
        <v>TARGET</v>
      </c>
      <c r="AB546" s="17" cm="1">
        <f t="array" ref="AB546">MAX(IF(BSA!$B$5:$B$1048576='Data Training 2022'!B546,BSA!$H$5:$H$1048576))</f>
        <v>0</v>
      </c>
      <c r="AC546" s="22" t="str">
        <f>IFERROR(VLOOKUP(B546,BSA!$B$5:$I$1048576,8,0),"")</f>
        <v/>
      </c>
      <c r="AD546" s="22" t="s">
        <v>3994</v>
      </c>
      <c r="AE546" s="22"/>
      <c r="AF546" s="22"/>
      <c r="AG546" s="22" t="str">
        <f t="shared" si="51"/>
        <v/>
      </c>
      <c r="AH546" s="17" cm="1">
        <f t="array" ref="AH546">MAX(IF(ISOLASI!$B$5:$B$1048576='Data Training 2022'!B546,ISOLASI!$H$5:$H$1048576))</f>
        <v>0</v>
      </c>
      <c r="AI546" s="22" t="str">
        <f>IFERROR(VLOOKUP(B546,ISOLASI!$B$5:$I$1048576,8,0),"")</f>
        <v/>
      </c>
      <c r="AJ546" s="22"/>
      <c r="AK546" s="17" cm="1">
        <f t="array" ref="AK546">MAX(IF('DEKAT AIR'!$B$5:$B$1048576='Data Training 2022'!B546,'DEKAT AIR'!$H$5:$H$1048576))</f>
        <v>0</v>
      </c>
      <c r="AL546" s="22" t="str">
        <f>IFERROR(VLOOKUP(B546,'DEKAT AIR'!$B$5:$I$1048576,8,0),"")</f>
        <v/>
      </c>
      <c r="AM546" s="22"/>
      <c r="AN546" s="17" cm="1">
        <f t="array" ref="AN546">MAX(IF(KETINGGIAN!$B$5:$B$1048576='Data Training 2022'!B546,KETINGGIAN!$H$5:$H$1048576))</f>
        <v>0</v>
      </c>
      <c r="AO546" s="22" t="str">
        <f>IFERROR(VLOOKUP(B546,KETINGGIAN!$B$5:$I$1048576,8,0),"")</f>
        <v/>
      </c>
      <c r="AP546" s="22"/>
      <c r="AQ546" s="22"/>
      <c r="AR546" s="22"/>
      <c r="AS546" s="22"/>
      <c r="AT546" s="17" cm="1">
        <f t="array" ref="AT546">MAX(IF(TOOLSKEEPER!$B$5:$B$1048576='Data Training 2022'!B546,TOOLSKEEPER!$H$5:$H$1048576))</f>
        <v>0</v>
      </c>
      <c r="AU546" s="22" t="str">
        <f>IFERROR(VLOOKUP(B546,TOOLSKEEPER!$B$5:$I$1048576,8,0),"")</f>
        <v/>
      </c>
    </row>
    <row r="547" spans="1:47">
      <c r="A547" s="22">
        <f t="shared" si="52"/>
        <v>542</v>
      </c>
      <c r="B547" s="21" t="str">
        <f t="shared" si="53"/>
        <v>80003520</v>
      </c>
      <c r="C547" s="21">
        <v>80003520</v>
      </c>
      <c r="D547" s="22"/>
      <c r="E547" s="22" t="s">
        <v>3598</v>
      </c>
      <c r="F547" s="22" t="s">
        <v>1255</v>
      </c>
      <c r="G547" s="22" t="s">
        <v>205</v>
      </c>
      <c r="H547" s="22" t="s">
        <v>405</v>
      </c>
      <c r="I547" s="22" t="s">
        <v>4024</v>
      </c>
      <c r="J547" s="22"/>
      <c r="K547" s="21" t="s">
        <v>4002</v>
      </c>
      <c r="L547" s="21" t="s">
        <v>2374</v>
      </c>
      <c r="M547" s="21" t="s">
        <v>4003</v>
      </c>
      <c r="N547" s="21"/>
      <c r="O547" s="17" t="str">
        <f>IFERROR(VLOOKUP(B547,POP!$B$5:$I$1048576,7,0),"")</f>
        <v/>
      </c>
      <c r="P547" s="17" t="str">
        <f>IFERROR(VLOOKUP(B547,POM!$B$5:$I$1048576,7,0),"")</f>
        <v/>
      </c>
      <c r="Q547" s="10" t="str">
        <f>IFERROR(VLOOKUP(B547,POU!$B$5:$I$1048576,7,0),"")</f>
        <v/>
      </c>
      <c r="R547" s="21" t="str">
        <f t="shared" si="49"/>
        <v/>
      </c>
      <c r="S547" s="17" t="str">
        <f>IFERROR(VLOOKUP(B547,'PEMBEKALAN POP'!$B$5:$I$1048576,7,0),"")</f>
        <v/>
      </c>
      <c r="T547" s="22" t="str">
        <f>IFERROR(VLOOKUP(B547,'PEMBEKALAN POP'!$B$5:$I$1048576,8,0),"")</f>
        <v/>
      </c>
      <c r="U547" s="21" t="s">
        <v>3994</v>
      </c>
      <c r="V547" s="17" t="e" cm="1">
        <f t="array" ref="V547">MAX(IF(INDUKSI!$B$5:$B$1048576='Data Training 2022'!B547,INDUKSI!$H$5:$H$1048576))</f>
        <v>#N/A</v>
      </c>
      <c r="W547" s="22" t="str">
        <f>IFERROR(VLOOKUP(B547,INDUKSI!$B$5:$I$1048576,8,0),"")</f>
        <v>LULUS</v>
      </c>
      <c r="X547" s="21" t="s">
        <v>3994</v>
      </c>
      <c r="Y547" s="17" cm="1">
        <f t="array" ref="Y547">MAX(IF(REINDUKSI!$B$5:$B$1048576='Data Training 2022'!B547,REINDUKSI!$H$5:$H$1048576))</f>
        <v>44738</v>
      </c>
      <c r="Z547" s="22" t="str">
        <f>IFERROR(VLOOKUP(B547,REINDUKSI!$B$5:$I$1048576,8,0),"")</f>
        <v>LULUS</v>
      </c>
      <c r="AA547" s="22" t="str">
        <f t="shared" si="50"/>
        <v>TARGET</v>
      </c>
      <c r="AB547" s="17" cm="1">
        <f t="array" ref="AB547">MAX(IF(BSA!$B$5:$B$1048576='Data Training 2022'!B547,BSA!$H$5:$H$1048576))</f>
        <v>0</v>
      </c>
      <c r="AC547" s="22" t="str">
        <f>IFERROR(VLOOKUP(B547,BSA!$B$5:$I$1048576,8,0),"")</f>
        <v/>
      </c>
      <c r="AD547" s="22" t="s">
        <v>3994</v>
      </c>
      <c r="AE547" s="22"/>
      <c r="AF547" s="22"/>
      <c r="AG547" s="22" t="str">
        <f t="shared" si="51"/>
        <v/>
      </c>
      <c r="AH547" s="17" cm="1">
        <f t="array" ref="AH547">MAX(IF(ISOLASI!$B$5:$B$1048576='Data Training 2022'!B547,ISOLASI!$H$5:$H$1048576))</f>
        <v>0</v>
      </c>
      <c r="AI547" s="22" t="str">
        <f>IFERROR(VLOOKUP(B547,ISOLASI!$B$5:$I$1048576,8,0),"")</f>
        <v/>
      </c>
      <c r="AJ547" s="22"/>
      <c r="AK547" s="17" cm="1">
        <f t="array" ref="AK547">MAX(IF('DEKAT AIR'!$B$5:$B$1048576='Data Training 2022'!B547,'DEKAT AIR'!$H$5:$H$1048576))</f>
        <v>0</v>
      </c>
      <c r="AL547" s="22" t="str">
        <f>IFERROR(VLOOKUP(B547,'DEKAT AIR'!$B$5:$I$1048576,8,0),"")</f>
        <v/>
      </c>
      <c r="AM547" s="22"/>
      <c r="AN547" s="17" cm="1">
        <f t="array" ref="AN547">MAX(IF(KETINGGIAN!$B$5:$B$1048576='Data Training 2022'!B547,KETINGGIAN!$H$5:$H$1048576))</f>
        <v>0</v>
      </c>
      <c r="AO547" s="22" t="str">
        <f>IFERROR(VLOOKUP(B547,KETINGGIAN!$B$5:$I$1048576,8,0),"")</f>
        <v/>
      </c>
      <c r="AP547" s="22"/>
      <c r="AQ547" s="22"/>
      <c r="AR547" s="22"/>
      <c r="AS547" s="22"/>
      <c r="AT547" s="17" cm="1">
        <f t="array" ref="AT547">MAX(IF(TOOLSKEEPER!$B$5:$B$1048576='Data Training 2022'!B547,TOOLSKEEPER!$H$5:$H$1048576))</f>
        <v>0</v>
      </c>
      <c r="AU547" s="22" t="str">
        <f>IFERROR(VLOOKUP(B547,TOOLSKEEPER!$B$5:$I$1048576,8,0),"")</f>
        <v/>
      </c>
    </row>
    <row r="548" spans="1:47">
      <c r="A548" s="22">
        <f t="shared" si="52"/>
        <v>543</v>
      </c>
      <c r="B548" s="21" t="str">
        <f t="shared" si="53"/>
        <v>80002643</v>
      </c>
      <c r="C548" s="21">
        <v>80002643</v>
      </c>
      <c r="D548" s="22"/>
      <c r="E548" s="22" t="s">
        <v>4192</v>
      </c>
      <c r="F548" s="22" t="s">
        <v>1255</v>
      </c>
      <c r="G548" s="22" t="s">
        <v>205</v>
      </c>
      <c r="H548" s="22" t="s">
        <v>405</v>
      </c>
      <c r="I548" s="22" t="s">
        <v>4028</v>
      </c>
      <c r="J548" s="22"/>
      <c r="K548" s="21" t="s">
        <v>4002</v>
      </c>
      <c r="L548" s="21" t="s">
        <v>2374</v>
      </c>
      <c r="M548" s="21" t="s">
        <v>4003</v>
      </c>
      <c r="N548" s="21"/>
      <c r="O548" s="17" t="str">
        <f>IFERROR(VLOOKUP(B548,POP!$B$5:$I$1048576,7,0),"")</f>
        <v/>
      </c>
      <c r="P548" s="17" t="str">
        <f>IFERROR(VLOOKUP(B548,POM!$B$5:$I$1048576,7,0),"")</f>
        <v/>
      </c>
      <c r="Q548" s="10" t="str">
        <f>IFERROR(VLOOKUP(B548,POU!$B$5:$I$1048576,7,0),"")</f>
        <v/>
      </c>
      <c r="R548" s="21" t="str">
        <f t="shared" si="49"/>
        <v/>
      </c>
      <c r="S548" s="17" t="str">
        <f>IFERROR(VLOOKUP(B548,'PEMBEKALAN POP'!$B$5:$I$1048576,7,0),"")</f>
        <v/>
      </c>
      <c r="T548" s="22" t="str">
        <f>IFERROR(VLOOKUP(B548,'PEMBEKALAN POP'!$B$5:$I$1048576,8,0),"")</f>
        <v/>
      </c>
      <c r="U548" s="21" t="s">
        <v>3994</v>
      </c>
      <c r="V548" s="17" t="e" cm="1">
        <f t="array" ref="V548">MAX(IF(INDUKSI!$B$5:$B$1048576='Data Training 2022'!B548,INDUKSI!$H$5:$H$1048576))</f>
        <v>#N/A</v>
      </c>
      <c r="W548" s="22" t="str">
        <f>IFERROR(VLOOKUP(B548,INDUKSI!$B$5:$I$1048576,8,0),"")</f>
        <v>LULUS</v>
      </c>
      <c r="X548" s="21" t="s">
        <v>3994</v>
      </c>
      <c r="Y548" s="17" cm="1">
        <f t="array" ref="Y548">MAX(IF(REINDUKSI!$B$5:$B$1048576='Data Training 2022'!B548,REINDUKSI!$H$5:$H$1048576))</f>
        <v>44748</v>
      </c>
      <c r="Z548" s="22" t="str">
        <f>IFERROR(VLOOKUP(B548,REINDUKSI!$B$5:$I$1048576,8,0),"")</f>
        <v>LULUS</v>
      </c>
      <c r="AA548" s="22" t="str">
        <f t="shared" si="50"/>
        <v>TARGET</v>
      </c>
      <c r="AB548" s="17" cm="1">
        <f t="array" ref="AB548">MAX(IF(BSA!$B$5:$B$1048576='Data Training 2022'!B548,BSA!$H$5:$H$1048576))</f>
        <v>0</v>
      </c>
      <c r="AC548" s="22" t="str">
        <f>IFERROR(VLOOKUP(B548,BSA!$B$5:$I$1048576,8,0),"")</f>
        <v/>
      </c>
      <c r="AD548" s="22" t="s">
        <v>3994</v>
      </c>
      <c r="AE548" s="22"/>
      <c r="AF548" s="22"/>
      <c r="AG548" s="22" t="str">
        <f t="shared" si="51"/>
        <v/>
      </c>
      <c r="AH548" s="17" cm="1">
        <f t="array" ref="AH548">MAX(IF(ISOLASI!$B$5:$B$1048576='Data Training 2022'!B548,ISOLASI!$H$5:$H$1048576))</f>
        <v>0</v>
      </c>
      <c r="AI548" s="22" t="str">
        <f>IFERROR(VLOOKUP(B548,ISOLASI!$B$5:$I$1048576,8,0),"")</f>
        <v/>
      </c>
      <c r="AJ548" s="22"/>
      <c r="AK548" s="17" cm="1">
        <f t="array" ref="AK548">MAX(IF('DEKAT AIR'!$B$5:$B$1048576='Data Training 2022'!B548,'DEKAT AIR'!$H$5:$H$1048576))</f>
        <v>0</v>
      </c>
      <c r="AL548" s="22" t="str">
        <f>IFERROR(VLOOKUP(B548,'DEKAT AIR'!$B$5:$I$1048576,8,0),"")</f>
        <v/>
      </c>
      <c r="AM548" s="22"/>
      <c r="AN548" s="17" cm="1">
        <f t="array" ref="AN548">MAX(IF(KETINGGIAN!$B$5:$B$1048576='Data Training 2022'!B548,KETINGGIAN!$H$5:$H$1048576))</f>
        <v>0</v>
      </c>
      <c r="AO548" s="22" t="str">
        <f>IFERROR(VLOOKUP(B548,KETINGGIAN!$B$5:$I$1048576,8,0),"")</f>
        <v/>
      </c>
      <c r="AP548" s="22"/>
      <c r="AQ548" s="22"/>
      <c r="AR548" s="22"/>
      <c r="AS548" s="22"/>
      <c r="AT548" s="17" cm="1">
        <f t="array" ref="AT548">MAX(IF(TOOLSKEEPER!$B$5:$B$1048576='Data Training 2022'!B548,TOOLSKEEPER!$H$5:$H$1048576))</f>
        <v>0</v>
      </c>
      <c r="AU548" s="22" t="str">
        <f>IFERROR(VLOOKUP(B548,TOOLSKEEPER!$B$5:$I$1048576,8,0),"")</f>
        <v/>
      </c>
    </row>
    <row r="549" spans="1:47">
      <c r="A549" s="22">
        <f t="shared" si="52"/>
        <v>544</v>
      </c>
      <c r="B549" s="21" t="str">
        <f t="shared" si="53"/>
        <v>80003518</v>
      </c>
      <c r="C549" s="21">
        <v>80003518</v>
      </c>
      <c r="D549" s="22"/>
      <c r="E549" s="22" t="s">
        <v>3188</v>
      </c>
      <c r="F549" s="22" t="s">
        <v>1255</v>
      </c>
      <c r="G549" s="22" t="s">
        <v>205</v>
      </c>
      <c r="H549" s="22" t="s">
        <v>405</v>
      </c>
      <c r="I549" s="22" t="s">
        <v>4024</v>
      </c>
      <c r="J549" s="22"/>
      <c r="K549" s="21" t="s">
        <v>4002</v>
      </c>
      <c r="L549" s="21" t="s">
        <v>2374</v>
      </c>
      <c r="M549" s="21" t="s">
        <v>4003</v>
      </c>
      <c r="N549" s="21"/>
      <c r="O549" s="17" t="str">
        <f>IFERROR(VLOOKUP(B549,POP!$B$5:$I$1048576,7,0),"")</f>
        <v/>
      </c>
      <c r="P549" s="17" t="str">
        <f>IFERROR(VLOOKUP(B549,POM!$B$5:$I$1048576,7,0),"")</f>
        <v/>
      </c>
      <c r="Q549" s="10" t="str">
        <f>IFERROR(VLOOKUP(B549,POU!$B$5:$I$1048576,7,0),"")</f>
        <v/>
      </c>
      <c r="R549" s="21" t="str">
        <f t="shared" si="49"/>
        <v/>
      </c>
      <c r="S549" s="17" t="str">
        <f>IFERROR(VLOOKUP(B549,'PEMBEKALAN POP'!$B$5:$I$1048576,7,0),"")</f>
        <v/>
      </c>
      <c r="T549" s="22" t="str">
        <f>IFERROR(VLOOKUP(B549,'PEMBEKALAN POP'!$B$5:$I$1048576,8,0),"")</f>
        <v/>
      </c>
      <c r="U549" s="21" t="s">
        <v>3994</v>
      </c>
      <c r="V549" s="17" t="e" cm="1">
        <f t="array" ref="V549">MAX(IF(INDUKSI!$B$5:$B$1048576='Data Training 2022'!B549,INDUKSI!$H$5:$H$1048576))</f>
        <v>#N/A</v>
      </c>
      <c r="W549" s="22" t="str">
        <f>IFERROR(VLOOKUP(B549,INDUKSI!$B$5:$I$1048576,8,0),"")</f>
        <v>LULUS</v>
      </c>
      <c r="X549" s="21" t="s">
        <v>3994</v>
      </c>
      <c r="Y549" s="17" cm="1">
        <f t="array" ref="Y549">MAX(IF(REINDUKSI!$B$5:$B$1048576='Data Training 2022'!B549,REINDUKSI!$H$5:$H$1048576))</f>
        <v>0</v>
      </c>
      <c r="Z549" s="22" t="str">
        <f>IFERROR(VLOOKUP(B549,REINDUKSI!$B$5:$I$1048576,8,0),"")</f>
        <v/>
      </c>
      <c r="AA549" s="22" t="str">
        <f t="shared" si="50"/>
        <v>TARGET</v>
      </c>
      <c r="AB549" s="17" cm="1">
        <f t="array" ref="AB549">MAX(IF(BSA!$B$5:$B$1048576='Data Training 2022'!B549,BSA!$H$5:$H$1048576))</f>
        <v>0</v>
      </c>
      <c r="AC549" s="22" t="str">
        <f>IFERROR(VLOOKUP(B549,BSA!$B$5:$I$1048576,8,0),"")</f>
        <v/>
      </c>
      <c r="AD549" s="22" t="s">
        <v>3994</v>
      </c>
      <c r="AE549" s="22"/>
      <c r="AF549" s="22"/>
      <c r="AG549" s="22" t="str">
        <f t="shared" si="51"/>
        <v/>
      </c>
      <c r="AH549" s="17" cm="1">
        <f t="array" ref="AH549">MAX(IF(ISOLASI!$B$5:$B$1048576='Data Training 2022'!B549,ISOLASI!$H$5:$H$1048576))</f>
        <v>0</v>
      </c>
      <c r="AI549" s="22" t="str">
        <f>IFERROR(VLOOKUP(B549,ISOLASI!$B$5:$I$1048576,8,0),"")</f>
        <v/>
      </c>
      <c r="AJ549" s="22"/>
      <c r="AK549" s="17" cm="1">
        <f t="array" ref="AK549">MAX(IF('DEKAT AIR'!$B$5:$B$1048576='Data Training 2022'!B549,'DEKAT AIR'!$H$5:$H$1048576))</f>
        <v>0</v>
      </c>
      <c r="AL549" s="22" t="str">
        <f>IFERROR(VLOOKUP(B549,'DEKAT AIR'!$B$5:$I$1048576,8,0),"")</f>
        <v/>
      </c>
      <c r="AM549" s="22"/>
      <c r="AN549" s="17" cm="1">
        <f t="array" ref="AN549">MAX(IF(KETINGGIAN!$B$5:$B$1048576='Data Training 2022'!B549,KETINGGIAN!$H$5:$H$1048576))</f>
        <v>0</v>
      </c>
      <c r="AO549" s="22" t="str">
        <f>IFERROR(VLOOKUP(B549,KETINGGIAN!$B$5:$I$1048576,8,0),"")</f>
        <v/>
      </c>
      <c r="AP549" s="22"/>
      <c r="AQ549" s="22"/>
      <c r="AR549" s="22"/>
      <c r="AS549" s="22"/>
      <c r="AT549" s="17" cm="1">
        <f t="array" ref="AT549">MAX(IF(TOOLSKEEPER!$B$5:$B$1048576='Data Training 2022'!B549,TOOLSKEEPER!$H$5:$H$1048576))</f>
        <v>0</v>
      </c>
      <c r="AU549" s="22" t="str">
        <f>IFERROR(VLOOKUP(B549,TOOLSKEEPER!$B$5:$I$1048576,8,0),"")</f>
        <v/>
      </c>
    </row>
    <row r="550" spans="1:47">
      <c r="A550" s="22">
        <f t="shared" si="52"/>
        <v>545</v>
      </c>
      <c r="B550" s="21" t="str">
        <f t="shared" si="53"/>
        <v>80002614</v>
      </c>
      <c r="C550" s="21" t="s">
        <v>2254</v>
      </c>
      <c r="D550" s="22"/>
      <c r="E550" s="22" t="s">
        <v>2255</v>
      </c>
      <c r="F550" s="22" t="s">
        <v>1255</v>
      </c>
      <c r="G550" s="22" t="s">
        <v>205</v>
      </c>
      <c r="H550" s="22" t="s">
        <v>405</v>
      </c>
      <c r="I550" s="22" t="s">
        <v>4024</v>
      </c>
      <c r="J550" s="22"/>
      <c r="K550" s="21" t="s">
        <v>4002</v>
      </c>
      <c r="L550" s="21" t="s">
        <v>2374</v>
      </c>
      <c r="M550" s="21" t="s">
        <v>4003</v>
      </c>
      <c r="N550" s="21"/>
      <c r="O550" s="17" t="str">
        <f>IFERROR(VLOOKUP(B550,POP!$B$5:$I$1048576,7,0),"")</f>
        <v/>
      </c>
      <c r="P550" s="17" t="str">
        <f>IFERROR(VLOOKUP(B550,POM!$B$5:$I$1048576,7,0),"")</f>
        <v/>
      </c>
      <c r="Q550" s="10" t="str">
        <f>IFERROR(VLOOKUP(B550,POU!$B$5:$I$1048576,7,0),"")</f>
        <v/>
      </c>
      <c r="R550" s="21" t="str">
        <f t="shared" si="49"/>
        <v/>
      </c>
      <c r="S550" s="17" t="str">
        <f>IFERROR(VLOOKUP(B550,'PEMBEKALAN POP'!$B$5:$I$1048576,7,0),"")</f>
        <v/>
      </c>
      <c r="T550" s="22" t="str">
        <f>IFERROR(VLOOKUP(B550,'PEMBEKALAN POP'!$B$5:$I$1048576,8,0),"")</f>
        <v/>
      </c>
      <c r="U550" s="21" t="s">
        <v>3994</v>
      </c>
      <c r="V550" s="17" t="e" cm="1">
        <f t="array" ref="V550">MAX(IF(INDUKSI!$B$5:$B$1048576='Data Training 2022'!B550,INDUKSI!$H$5:$H$1048576))</f>
        <v>#N/A</v>
      </c>
      <c r="W550" s="22" t="str">
        <f>IFERROR(VLOOKUP(B550,INDUKSI!$B$5:$I$1048576,8,0),"")</f>
        <v>LULUS</v>
      </c>
      <c r="X550" s="21" t="s">
        <v>3994</v>
      </c>
      <c r="Y550" s="17" cm="1">
        <f t="array" ref="Y550">MAX(IF(REINDUKSI!$B$5:$B$1048576='Data Training 2022'!B550,REINDUKSI!$H$5:$H$1048576))</f>
        <v>44748</v>
      </c>
      <c r="Z550" s="22" t="str">
        <f>IFERROR(VLOOKUP(B550,REINDUKSI!$B$5:$I$1048576,8,0),"")</f>
        <v>LULUS</v>
      </c>
      <c r="AA550" s="22" t="str">
        <f t="shared" si="50"/>
        <v>TARGET</v>
      </c>
      <c r="AB550" s="17" cm="1">
        <f t="array" ref="AB550">MAX(IF(BSA!$B$5:$B$1048576='Data Training 2022'!B550,BSA!$H$5:$H$1048576))</f>
        <v>44773</v>
      </c>
      <c r="AC550" s="22" t="str">
        <f>IFERROR(VLOOKUP(B550,BSA!$B$5:$I$1048576,8,0),"")</f>
        <v>LULUS</v>
      </c>
      <c r="AD550" s="22" t="s">
        <v>3994</v>
      </c>
      <c r="AE550" s="22"/>
      <c r="AF550" s="22"/>
      <c r="AG550" s="22" t="str">
        <f t="shared" si="51"/>
        <v/>
      </c>
      <c r="AH550" s="17" cm="1">
        <f t="array" ref="AH550">MAX(IF(ISOLASI!$B$5:$B$1048576='Data Training 2022'!B550,ISOLASI!$H$5:$H$1048576))</f>
        <v>0</v>
      </c>
      <c r="AI550" s="22" t="str">
        <f>IFERROR(VLOOKUP(B550,ISOLASI!$B$5:$I$1048576,8,0),"")</f>
        <v/>
      </c>
      <c r="AJ550" s="22"/>
      <c r="AK550" s="17" cm="1">
        <f t="array" ref="AK550">MAX(IF('DEKAT AIR'!$B$5:$B$1048576='Data Training 2022'!B550,'DEKAT AIR'!$H$5:$H$1048576))</f>
        <v>0</v>
      </c>
      <c r="AL550" s="22" t="str">
        <f>IFERROR(VLOOKUP(B550,'DEKAT AIR'!$B$5:$I$1048576,8,0),"")</f>
        <v/>
      </c>
      <c r="AM550" s="22"/>
      <c r="AN550" s="17" cm="1">
        <f t="array" ref="AN550">MAX(IF(KETINGGIAN!$B$5:$B$1048576='Data Training 2022'!B550,KETINGGIAN!$H$5:$H$1048576))</f>
        <v>0</v>
      </c>
      <c r="AO550" s="22" t="str">
        <f>IFERROR(VLOOKUP(B550,KETINGGIAN!$B$5:$I$1048576,8,0),"")</f>
        <v/>
      </c>
      <c r="AP550" s="22"/>
      <c r="AQ550" s="22"/>
      <c r="AR550" s="22"/>
      <c r="AS550" s="22"/>
      <c r="AT550" s="17" cm="1">
        <f t="array" ref="AT550">MAX(IF(TOOLSKEEPER!$B$5:$B$1048576='Data Training 2022'!B550,TOOLSKEEPER!$H$5:$H$1048576))</f>
        <v>0</v>
      </c>
      <c r="AU550" s="22" t="str">
        <f>IFERROR(VLOOKUP(B550,TOOLSKEEPER!$B$5:$I$1048576,8,0),"")</f>
        <v/>
      </c>
    </row>
    <row r="551" spans="1:47">
      <c r="A551" s="22">
        <f t="shared" si="52"/>
        <v>546</v>
      </c>
      <c r="B551" s="21" t="str">
        <f t="shared" si="53"/>
        <v>80002534</v>
      </c>
      <c r="C551" s="21">
        <v>80002534</v>
      </c>
      <c r="D551" s="22"/>
      <c r="E551" s="22" t="s">
        <v>2571</v>
      </c>
      <c r="F551" s="22" t="s">
        <v>1255</v>
      </c>
      <c r="G551" s="22" t="s">
        <v>4175</v>
      </c>
      <c r="H551" s="22" t="s">
        <v>405</v>
      </c>
      <c r="I551" s="22" t="s">
        <v>4028</v>
      </c>
      <c r="J551" s="22"/>
      <c r="K551" s="21" t="s">
        <v>4002</v>
      </c>
      <c r="L551" s="21" t="s">
        <v>2374</v>
      </c>
      <c r="M551" s="21" t="s">
        <v>4003</v>
      </c>
      <c r="N551" s="21"/>
      <c r="O551" s="17" t="str">
        <f>IFERROR(VLOOKUP(B551,POP!$B$5:$I$1048576,7,0),"")</f>
        <v/>
      </c>
      <c r="P551" s="17" t="str">
        <f>IFERROR(VLOOKUP(B551,POM!$B$5:$I$1048576,7,0),"")</f>
        <v/>
      </c>
      <c r="Q551" s="10" t="str">
        <f>IFERROR(VLOOKUP(B551,POU!$B$5:$I$1048576,7,0),"")</f>
        <v/>
      </c>
      <c r="R551" s="21" t="str">
        <f t="shared" si="49"/>
        <v/>
      </c>
      <c r="S551" s="17" t="str">
        <f>IFERROR(VLOOKUP(B551,'PEMBEKALAN POP'!$B$5:$I$1048576,7,0),"")</f>
        <v/>
      </c>
      <c r="T551" s="22" t="str">
        <f>IFERROR(VLOOKUP(B551,'PEMBEKALAN POP'!$B$5:$I$1048576,8,0),"")</f>
        <v/>
      </c>
      <c r="U551" s="21" t="s">
        <v>3994</v>
      </c>
      <c r="V551" s="17" t="e" cm="1">
        <f t="array" ref="V551">MAX(IF(INDUKSI!$B$5:$B$1048576='Data Training 2022'!B551,INDUKSI!$H$5:$H$1048576))</f>
        <v>#N/A</v>
      </c>
      <c r="W551" s="22" t="str">
        <f>IFERROR(VLOOKUP(B551,INDUKSI!$B$5:$I$1048576,8,0),"")</f>
        <v>LULUS</v>
      </c>
      <c r="X551" s="21" t="s">
        <v>3994</v>
      </c>
      <c r="Y551" s="17" cm="1">
        <f t="array" ref="Y551">MAX(IF(REINDUKSI!$B$5:$B$1048576='Data Training 2022'!B551,REINDUKSI!$H$5:$H$1048576))</f>
        <v>44764</v>
      </c>
      <c r="Z551" s="22" t="str">
        <f>IFERROR(VLOOKUP(B551,REINDUKSI!$B$5:$I$1048576,8,0),"")</f>
        <v>LULUS</v>
      </c>
      <c r="AA551" s="22" t="str">
        <f t="shared" si="50"/>
        <v>TARGET</v>
      </c>
      <c r="AB551" s="17" cm="1">
        <f t="array" ref="AB551">MAX(IF(BSA!$B$5:$B$1048576='Data Training 2022'!B551,BSA!$H$5:$H$1048576))</f>
        <v>0</v>
      </c>
      <c r="AC551" s="22" t="str">
        <f>IFERROR(VLOOKUP(B551,BSA!$B$5:$I$1048576,8,0),"")</f>
        <v/>
      </c>
      <c r="AD551" s="22" t="s">
        <v>3994</v>
      </c>
      <c r="AE551" s="22"/>
      <c r="AF551" s="22"/>
      <c r="AG551" s="22" t="str">
        <f t="shared" si="51"/>
        <v/>
      </c>
      <c r="AH551" s="17" cm="1">
        <f t="array" ref="AH551">MAX(IF(ISOLASI!$B$5:$B$1048576='Data Training 2022'!B551,ISOLASI!$H$5:$H$1048576))</f>
        <v>0</v>
      </c>
      <c r="AI551" s="22" t="str">
        <f>IFERROR(VLOOKUP(B551,ISOLASI!$B$5:$I$1048576,8,0),"")</f>
        <v/>
      </c>
      <c r="AJ551" s="22"/>
      <c r="AK551" s="17" cm="1">
        <f t="array" ref="AK551">MAX(IF('DEKAT AIR'!$B$5:$B$1048576='Data Training 2022'!B551,'DEKAT AIR'!$H$5:$H$1048576))</f>
        <v>0</v>
      </c>
      <c r="AL551" s="22" t="str">
        <f>IFERROR(VLOOKUP(B551,'DEKAT AIR'!$B$5:$I$1048576,8,0),"")</f>
        <v/>
      </c>
      <c r="AM551" s="22"/>
      <c r="AN551" s="17" cm="1">
        <f t="array" ref="AN551">MAX(IF(KETINGGIAN!$B$5:$B$1048576='Data Training 2022'!B551,KETINGGIAN!$H$5:$H$1048576))</f>
        <v>0</v>
      </c>
      <c r="AO551" s="22" t="str">
        <f>IFERROR(VLOOKUP(B551,KETINGGIAN!$B$5:$I$1048576,8,0),"")</f>
        <v/>
      </c>
      <c r="AP551" s="22"/>
      <c r="AQ551" s="22"/>
      <c r="AR551" s="22"/>
      <c r="AS551" s="22"/>
      <c r="AT551" s="17" cm="1">
        <f t="array" ref="AT551">MAX(IF(TOOLSKEEPER!$B$5:$B$1048576='Data Training 2022'!B551,TOOLSKEEPER!$H$5:$H$1048576))</f>
        <v>0</v>
      </c>
      <c r="AU551" s="22" t="str">
        <f>IFERROR(VLOOKUP(B551,TOOLSKEEPER!$B$5:$I$1048576,8,0),"")</f>
        <v/>
      </c>
    </row>
    <row r="552" spans="1:47">
      <c r="A552" s="22">
        <f t="shared" si="52"/>
        <v>547</v>
      </c>
      <c r="B552" s="21" t="str">
        <f t="shared" si="53"/>
        <v>80001825</v>
      </c>
      <c r="C552" s="21">
        <v>80001825</v>
      </c>
      <c r="D552" s="22"/>
      <c r="E552" s="22" t="s">
        <v>1492</v>
      </c>
      <c r="F552" s="22" t="s">
        <v>1255</v>
      </c>
      <c r="G552" s="22" t="s">
        <v>205</v>
      </c>
      <c r="H552" s="22" t="s">
        <v>405</v>
      </c>
      <c r="I552" s="22" t="s">
        <v>4028</v>
      </c>
      <c r="J552" s="22"/>
      <c r="K552" s="21" t="s">
        <v>4002</v>
      </c>
      <c r="L552" s="21" t="s">
        <v>2374</v>
      </c>
      <c r="M552" s="21" t="s">
        <v>4003</v>
      </c>
      <c r="N552" s="21"/>
      <c r="O552" s="17" t="str">
        <f>IFERROR(VLOOKUP(B552,POP!$B$5:$I$1048576,7,0),"")</f>
        <v/>
      </c>
      <c r="P552" s="17" t="str">
        <f>IFERROR(VLOOKUP(B552,POM!$B$5:$I$1048576,7,0),"")</f>
        <v/>
      </c>
      <c r="Q552" s="10" t="str">
        <f>IFERROR(VLOOKUP(B552,POU!$B$5:$I$1048576,7,0),"")</f>
        <v/>
      </c>
      <c r="R552" s="21" t="str">
        <f t="shared" si="49"/>
        <v/>
      </c>
      <c r="S552" s="17" t="str">
        <f>IFERROR(VLOOKUP(B552,'PEMBEKALAN POP'!$B$5:$I$1048576,7,0),"")</f>
        <v/>
      </c>
      <c r="T552" s="22" t="str">
        <f>IFERROR(VLOOKUP(B552,'PEMBEKALAN POP'!$B$5:$I$1048576,8,0),"")</f>
        <v/>
      </c>
      <c r="U552" s="21" t="s">
        <v>3994</v>
      </c>
      <c r="V552" s="17" t="e" cm="1">
        <f t="array" ref="V552">MAX(IF(INDUKSI!$B$5:$B$1048576='Data Training 2022'!B552,INDUKSI!$H$5:$H$1048576))</f>
        <v>#N/A</v>
      </c>
      <c r="W552" s="22" t="str">
        <f>IFERROR(VLOOKUP(B552,INDUKSI!$B$5:$I$1048576,8,0),"")</f>
        <v>LULUS</v>
      </c>
      <c r="X552" s="21" t="s">
        <v>3994</v>
      </c>
      <c r="Y552" s="17" cm="1">
        <f t="array" ref="Y552">MAX(IF(REINDUKSI!$B$5:$B$1048576='Data Training 2022'!B552,REINDUKSI!$H$5:$H$1048576))</f>
        <v>44748</v>
      </c>
      <c r="Z552" s="22" t="str">
        <f>IFERROR(VLOOKUP(B552,REINDUKSI!$B$5:$I$1048576,8,0),"")</f>
        <v>LULUS</v>
      </c>
      <c r="AA552" s="22" t="str">
        <f t="shared" si="50"/>
        <v>TARGET</v>
      </c>
      <c r="AB552" s="17" cm="1">
        <f t="array" ref="AB552">MAX(IF(BSA!$B$5:$B$1048576='Data Training 2022'!B552,BSA!$H$5:$H$1048576))</f>
        <v>0</v>
      </c>
      <c r="AC552" s="22" t="str">
        <f>IFERROR(VLOOKUP(B552,BSA!$B$5:$I$1048576,8,0),"")</f>
        <v/>
      </c>
      <c r="AD552" s="22" t="s">
        <v>3994</v>
      </c>
      <c r="AE552" s="22"/>
      <c r="AF552" s="22"/>
      <c r="AG552" s="22" t="str">
        <f t="shared" si="51"/>
        <v/>
      </c>
      <c r="AH552" s="17" cm="1">
        <f t="array" ref="AH552">MAX(IF(ISOLASI!$B$5:$B$1048576='Data Training 2022'!B552,ISOLASI!$H$5:$H$1048576))</f>
        <v>0</v>
      </c>
      <c r="AI552" s="22" t="str">
        <f>IFERROR(VLOOKUP(B552,ISOLASI!$B$5:$I$1048576,8,0),"")</f>
        <v/>
      </c>
      <c r="AJ552" s="22"/>
      <c r="AK552" s="17" cm="1">
        <f t="array" ref="AK552">MAX(IF('DEKAT AIR'!$B$5:$B$1048576='Data Training 2022'!B552,'DEKAT AIR'!$H$5:$H$1048576))</f>
        <v>0</v>
      </c>
      <c r="AL552" s="22" t="str">
        <f>IFERROR(VLOOKUP(B552,'DEKAT AIR'!$B$5:$I$1048576,8,0),"")</f>
        <v/>
      </c>
      <c r="AM552" s="22"/>
      <c r="AN552" s="17" cm="1">
        <f t="array" ref="AN552">MAX(IF(KETINGGIAN!$B$5:$B$1048576='Data Training 2022'!B552,KETINGGIAN!$H$5:$H$1048576))</f>
        <v>0</v>
      </c>
      <c r="AO552" s="22" t="str">
        <f>IFERROR(VLOOKUP(B552,KETINGGIAN!$B$5:$I$1048576,8,0),"")</f>
        <v/>
      </c>
      <c r="AP552" s="22"/>
      <c r="AQ552" s="22"/>
      <c r="AR552" s="22"/>
      <c r="AS552" s="22"/>
      <c r="AT552" s="17" cm="1">
        <f t="array" ref="AT552">MAX(IF(TOOLSKEEPER!$B$5:$B$1048576='Data Training 2022'!B552,TOOLSKEEPER!$H$5:$H$1048576))</f>
        <v>0</v>
      </c>
      <c r="AU552" s="22" t="str">
        <f>IFERROR(VLOOKUP(B552,TOOLSKEEPER!$B$5:$I$1048576,8,0),"")</f>
        <v/>
      </c>
    </row>
    <row r="553" spans="1:47">
      <c r="A553" s="22">
        <f t="shared" si="52"/>
        <v>548</v>
      </c>
      <c r="B553" s="21" t="str">
        <f t="shared" si="53"/>
        <v>80001278</v>
      </c>
      <c r="C553" s="21">
        <v>80001278</v>
      </c>
      <c r="D553" s="22"/>
      <c r="E553" s="22" t="s">
        <v>3618</v>
      </c>
      <c r="F553" s="22" t="s">
        <v>1255</v>
      </c>
      <c r="G553" s="22" t="s">
        <v>205</v>
      </c>
      <c r="H553" s="22" t="s">
        <v>405</v>
      </c>
      <c r="I553" s="22" t="s">
        <v>4028</v>
      </c>
      <c r="J553" s="22"/>
      <c r="K553" s="21" t="s">
        <v>4002</v>
      </c>
      <c r="L553" s="21" t="s">
        <v>2374</v>
      </c>
      <c r="M553" s="21" t="s">
        <v>4003</v>
      </c>
      <c r="N553" s="21"/>
      <c r="O553" s="17" t="str">
        <f>IFERROR(VLOOKUP(B553,POP!$B$5:$I$1048576,7,0),"")</f>
        <v/>
      </c>
      <c r="P553" s="17" t="str">
        <f>IFERROR(VLOOKUP(B553,POM!$B$5:$I$1048576,7,0),"")</f>
        <v/>
      </c>
      <c r="Q553" s="10" t="str">
        <f>IFERROR(VLOOKUP(B553,POU!$B$5:$I$1048576,7,0),"")</f>
        <v/>
      </c>
      <c r="R553" s="21" t="str">
        <f t="shared" si="49"/>
        <v/>
      </c>
      <c r="S553" s="17" t="str">
        <f>IFERROR(VLOOKUP(B553,'PEMBEKALAN POP'!$B$5:$I$1048576,7,0),"")</f>
        <v/>
      </c>
      <c r="T553" s="22" t="str">
        <f>IFERROR(VLOOKUP(B553,'PEMBEKALAN POP'!$B$5:$I$1048576,8,0),"")</f>
        <v/>
      </c>
      <c r="U553" s="21" t="s">
        <v>3994</v>
      </c>
      <c r="V553" s="17" t="e" cm="1">
        <f t="array" ref="V553">MAX(IF(INDUKSI!$B$5:$B$1048576='Data Training 2022'!B553,INDUKSI!$H$5:$H$1048576))</f>
        <v>#N/A</v>
      </c>
      <c r="W553" s="22" t="str">
        <f>IFERROR(VLOOKUP(B553,INDUKSI!$B$5:$I$1048576,8,0),"")</f>
        <v>LULUS</v>
      </c>
      <c r="X553" s="21" t="s">
        <v>3994</v>
      </c>
      <c r="Y553" s="17" cm="1">
        <f t="array" ref="Y553">MAX(IF(REINDUKSI!$B$5:$B$1048576='Data Training 2022'!B553,REINDUKSI!$H$5:$H$1048576))</f>
        <v>0</v>
      </c>
      <c r="Z553" s="22" t="str">
        <f>IFERROR(VLOOKUP(B553,REINDUKSI!$B$5:$I$1048576,8,0),"")</f>
        <v/>
      </c>
      <c r="AA553" s="22" t="str">
        <f t="shared" si="50"/>
        <v>TARGET</v>
      </c>
      <c r="AB553" s="17" cm="1">
        <f t="array" ref="AB553">MAX(IF(BSA!$B$5:$B$1048576='Data Training 2022'!B553,BSA!$H$5:$H$1048576))</f>
        <v>0</v>
      </c>
      <c r="AC553" s="22" t="str">
        <f>IFERROR(VLOOKUP(B553,BSA!$B$5:$I$1048576,8,0),"")</f>
        <v/>
      </c>
      <c r="AD553" s="22" t="s">
        <v>3994</v>
      </c>
      <c r="AE553" s="22"/>
      <c r="AF553" s="22"/>
      <c r="AG553" s="22" t="str">
        <f t="shared" si="51"/>
        <v/>
      </c>
      <c r="AH553" s="17" cm="1">
        <f t="array" ref="AH553">MAX(IF(ISOLASI!$B$5:$B$1048576='Data Training 2022'!B553,ISOLASI!$H$5:$H$1048576))</f>
        <v>0</v>
      </c>
      <c r="AI553" s="22" t="str">
        <f>IFERROR(VLOOKUP(B553,ISOLASI!$B$5:$I$1048576,8,0),"")</f>
        <v/>
      </c>
      <c r="AJ553" s="22"/>
      <c r="AK553" s="17" cm="1">
        <f t="array" ref="AK553">MAX(IF('DEKAT AIR'!$B$5:$B$1048576='Data Training 2022'!B553,'DEKAT AIR'!$H$5:$H$1048576))</f>
        <v>0</v>
      </c>
      <c r="AL553" s="22" t="str">
        <f>IFERROR(VLOOKUP(B553,'DEKAT AIR'!$B$5:$I$1048576,8,0),"")</f>
        <v/>
      </c>
      <c r="AM553" s="22"/>
      <c r="AN553" s="17" cm="1">
        <f t="array" ref="AN553">MAX(IF(KETINGGIAN!$B$5:$B$1048576='Data Training 2022'!B553,KETINGGIAN!$H$5:$H$1048576))</f>
        <v>0</v>
      </c>
      <c r="AO553" s="22" t="str">
        <f>IFERROR(VLOOKUP(B553,KETINGGIAN!$B$5:$I$1048576,8,0),"")</f>
        <v/>
      </c>
      <c r="AP553" s="22"/>
      <c r="AQ553" s="22"/>
      <c r="AR553" s="22"/>
      <c r="AS553" s="22"/>
      <c r="AT553" s="17" cm="1">
        <f t="array" ref="AT553">MAX(IF(TOOLSKEEPER!$B$5:$B$1048576='Data Training 2022'!B553,TOOLSKEEPER!$H$5:$H$1048576))</f>
        <v>0</v>
      </c>
      <c r="AU553" s="22" t="str">
        <f>IFERROR(VLOOKUP(B553,TOOLSKEEPER!$B$5:$I$1048576,8,0),"")</f>
        <v/>
      </c>
    </row>
    <row r="554" spans="1:47">
      <c r="A554" s="22">
        <f t="shared" si="52"/>
        <v>549</v>
      </c>
      <c r="B554" s="21" t="str">
        <f t="shared" si="53"/>
        <v>80002377</v>
      </c>
      <c r="C554" s="21">
        <v>80002377</v>
      </c>
      <c r="D554" s="22"/>
      <c r="E554" s="22" t="s">
        <v>4193</v>
      </c>
      <c r="F554" s="22" t="s">
        <v>1255</v>
      </c>
      <c r="G554" s="22" t="s">
        <v>4180</v>
      </c>
      <c r="H554" s="22" t="s">
        <v>405</v>
      </c>
      <c r="I554" s="22" t="s">
        <v>4028</v>
      </c>
      <c r="J554" s="22"/>
      <c r="K554" s="21" t="s">
        <v>4002</v>
      </c>
      <c r="L554" s="21" t="s">
        <v>2374</v>
      </c>
      <c r="M554" s="21" t="s">
        <v>4003</v>
      </c>
      <c r="N554" s="21"/>
      <c r="O554" s="17" t="str">
        <f>IFERROR(VLOOKUP(B554,POP!$B$5:$I$1048576,7,0),"")</f>
        <v/>
      </c>
      <c r="P554" s="17" t="str">
        <f>IFERROR(VLOOKUP(B554,POM!$B$5:$I$1048576,7,0),"")</f>
        <v/>
      </c>
      <c r="Q554" s="10" t="str">
        <f>IFERROR(VLOOKUP(B554,POU!$B$5:$I$1048576,7,0),"")</f>
        <v/>
      </c>
      <c r="R554" s="21" t="str">
        <f t="shared" si="49"/>
        <v/>
      </c>
      <c r="S554" s="17" t="str">
        <f>IFERROR(VLOOKUP(B554,'PEMBEKALAN POP'!$B$5:$I$1048576,7,0),"")</f>
        <v/>
      </c>
      <c r="T554" s="22" t="str">
        <f>IFERROR(VLOOKUP(B554,'PEMBEKALAN POP'!$B$5:$I$1048576,8,0),"")</f>
        <v/>
      </c>
      <c r="U554" s="21" t="s">
        <v>3994</v>
      </c>
      <c r="V554" s="17" t="e" cm="1">
        <f t="array" ref="V554">MAX(IF(INDUKSI!$B$5:$B$1048576='Data Training 2022'!B554,INDUKSI!$H$5:$H$1048576))</f>
        <v>#N/A</v>
      </c>
      <c r="W554" s="22" t="str">
        <f>IFERROR(VLOOKUP(B554,INDUKSI!$B$5:$I$1048576,8,0),"")</f>
        <v>LULUS</v>
      </c>
      <c r="X554" s="21" t="s">
        <v>3994</v>
      </c>
      <c r="Y554" s="17" cm="1">
        <f t="array" ref="Y554">MAX(IF(REINDUKSI!$B$5:$B$1048576='Data Training 2022'!B554,REINDUKSI!$H$5:$H$1048576))</f>
        <v>44687</v>
      </c>
      <c r="Z554" s="22" t="str">
        <f>IFERROR(VLOOKUP(B554,REINDUKSI!$B$5:$I$1048576,8,0),"")</f>
        <v>LULUS</v>
      </c>
      <c r="AA554" s="22" t="str">
        <f t="shared" si="50"/>
        <v>TARGET</v>
      </c>
      <c r="AB554" s="17" cm="1">
        <f t="array" ref="AB554">MAX(IF(BSA!$B$5:$B$1048576='Data Training 2022'!B554,BSA!$H$5:$H$1048576))</f>
        <v>44773</v>
      </c>
      <c r="AC554" s="22" t="str">
        <f>IFERROR(VLOOKUP(B554,BSA!$B$5:$I$1048576,8,0),"")</f>
        <v>LULUS</v>
      </c>
      <c r="AD554" s="22" t="s">
        <v>3994</v>
      </c>
      <c r="AE554" s="22"/>
      <c r="AF554" s="22"/>
      <c r="AG554" s="22" t="str">
        <f t="shared" si="51"/>
        <v/>
      </c>
      <c r="AH554" s="17" cm="1">
        <f t="array" ref="AH554">MAX(IF(ISOLASI!$B$5:$B$1048576='Data Training 2022'!B554,ISOLASI!$H$5:$H$1048576))</f>
        <v>0</v>
      </c>
      <c r="AI554" s="22" t="str">
        <f>IFERROR(VLOOKUP(B554,ISOLASI!$B$5:$I$1048576,8,0),"")</f>
        <v/>
      </c>
      <c r="AJ554" s="22"/>
      <c r="AK554" s="17" cm="1">
        <f t="array" ref="AK554">MAX(IF('DEKAT AIR'!$B$5:$B$1048576='Data Training 2022'!B554,'DEKAT AIR'!$H$5:$H$1048576))</f>
        <v>0</v>
      </c>
      <c r="AL554" s="22" t="str">
        <f>IFERROR(VLOOKUP(B554,'DEKAT AIR'!$B$5:$I$1048576,8,0),"")</f>
        <v/>
      </c>
      <c r="AM554" s="22"/>
      <c r="AN554" s="17" cm="1">
        <f t="array" ref="AN554">MAX(IF(KETINGGIAN!$B$5:$B$1048576='Data Training 2022'!B554,KETINGGIAN!$H$5:$H$1048576))</f>
        <v>0</v>
      </c>
      <c r="AO554" s="22" t="str">
        <f>IFERROR(VLOOKUP(B554,KETINGGIAN!$B$5:$I$1048576,8,0),"")</f>
        <v/>
      </c>
      <c r="AP554" s="22"/>
      <c r="AQ554" s="22"/>
      <c r="AR554" s="22"/>
      <c r="AS554" s="22"/>
      <c r="AT554" s="17" cm="1">
        <f t="array" ref="AT554">MAX(IF(TOOLSKEEPER!$B$5:$B$1048576='Data Training 2022'!B554,TOOLSKEEPER!$H$5:$H$1048576))</f>
        <v>0</v>
      </c>
      <c r="AU554" s="22" t="str">
        <f>IFERROR(VLOOKUP(B554,TOOLSKEEPER!$B$5:$I$1048576,8,0),"")</f>
        <v/>
      </c>
    </row>
    <row r="555" spans="1:47">
      <c r="A555" s="22">
        <f t="shared" si="52"/>
        <v>550</v>
      </c>
      <c r="B555" s="21" t="str">
        <f t="shared" si="53"/>
        <v>80002048</v>
      </c>
      <c r="C555" s="21">
        <v>80002048</v>
      </c>
      <c r="D555" s="22"/>
      <c r="E555" s="22" t="s">
        <v>1842</v>
      </c>
      <c r="F555" s="22" t="s">
        <v>1255</v>
      </c>
      <c r="G555" s="22" t="s">
        <v>205</v>
      </c>
      <c r="H555" s="22" t="s">
        <v>405</v>
      </c>
      <c r="I555" s="22" t="s">
        <v>4028</v>
      </c>
      <c r="J555" s="22"/>
      <c r="K555" s="21" t="s">
        <v>4002</v>
      </c>
      <c r="L555" s="21" t="s">
        <v>2374</v>
      </c>
      <c r="M555" s="21" t="s">
        <v>4003</v>
      </c>
      <c r="N555" s="21"/>
      <c r="O555" s="17" t="str">
        <f>IFERROR(VLOOKUP(B555,POP!$B$5:$I$1048576,7,0),"")</f>
        <v/>
      </c>
      <c r="P555" s="17" t="str">
        <f>IFERROR(VLOOKUP(B555,POM!$B$5:$I$1048576,7,0),"")</f>
        <v/>
      </c>
      <c r="Q555" s="10" t="str">
        <f>IFERROR(VLOOKUP(B555,POU!$B$5:$I$1048576,7,0),"")</f>
        <v/>
      </c>
      <c r="R555" s="21" t="str">
        <f t="shared" si="49"/>
        <v/>
      </c>
      <c r="S555" s="17" t="str">
        <f>IFERROR(VLOOKUP(B555,'PEMBEKALAN POP'!$B$5:$I$1048576,7,0),"")</f>
        <v/>
      </c>
      <c r="T555" s="22" t="str">
        <f>IFERROR(VLOOKUP(B555,'PEMBEKALAN POP'!$B$5:$I$1048576,8,0),"")</f>
        <v/>
      </c>
      <c r="U555" s="21" t="s">
        <v>3994</v>
      </c>
      <c r="V555" s="17" t="e" cm="1">
        <f t="array" ref="V555">MAX(IF(INDUKSI!$B$5:$B$1048576='Data Training 2022'!B555,INDUKSI!$H$5:$H$1048576))</f>
        <v>#N/A</v>
      </c>
      <c r="W555" s="22" t="str">
        <f>IFERROR(VLOOKUP(B555,INDUKSI!$B$5:$I$1048576,8,0),"")</f>
        <v>LULUS</v>
      </c>
      <c r="X555" s="21" t="s">
        <v>3994</v>
      </c>
      <c r="Y555" s="17" cm="1">
        <f t="array" ref="Y555">MAX(IF(REINDUKSI!$B$5:$B$1048576='Data Training 2022'!B555,REINDUKSI!$H$5:$H$1048576))</f>
        <v>44758</v>
      </c>
      <c r="Z555" s="22" t="str">
        <f>IFERROR(VLOOKUP(B555,REINDUKSI!$B$5:$I$1048576,8,0),"")</f>
        <v>LULUS</v>
      </c>
      <c r="AA555" s="22" t="str">
        <f t="shared" si="50"/>
        <v>TARGET</v>
      </c>
      <c r="AB555" s="17" cm="1">
        <f t="array" ref="AB555">MAX(IF(BSA!$B$5:$B$1048576='Data Training 2022'!B555,BSA!$H$5:$H$1048576))</f>
        <v>44640</v>
      </c>
      <c r="AC555" s="22" t="str">
        <f>IFERROR(VLOOKUP(B555,BSA!$B$5:$I$1048576,8,0),"")</f>
        <v>LULUS</v>
      </c>
      <c r="AD555" s="22" t="s">
        <v>3994</v>
      </c>
      <c r="AE555" s="22"/>
      <c r="AF555" s="22"/>
      <c r="AG555" s="22" t="str">
        <f t="shared" si="51"/>
        <v/>
      </c>
      <c r="AH555" s="17" cm="1">
        <f t="array" ref="AH555">MAX(IF(ISOLASI!$B$5:$B$1048576='Data Training 2022'!B555,ISOLASI!$H$5:$H$1048576))</f>
        <v>0</v>
      </c>
      <c r="AI555" s="22" t="str">
        <f>IFERROR(VLOOKUP(B555,ISOLASI!$B$5:$I$1048576,8,0),"")</f>
        <v/>
      </c>
      <c r="AJ555" s="22"/>
      <c r="AK555" s="17" cm="1">
        <f t="array" ref="AK555">MAX(IF('DEKAT AIR'!$B$5:$B$1048576='Data Training 2022'!B555,'DEKAT AIR'!$H$5:$H$1048576))</f>
        <v>0</v>
      </c>
      <c r="AL555" s="22" t="str">
        <f>IFERROR(VLOOKUP(B555,'DEKAT AIR'!$B$5:$I$1048576,8,0),"")</f>
        <v/>
      </c>
      <c r="AM555" s="22"/>
      <c r="AN555" s="17" cm="1">
        <f t="array" ref="AN555">MAX(IF(KETINGGIAN!$B$5:$B$1048576='Data Training 2022'!B555,KETINGGIAN!$H$5:$H$1048576))</f>
        <v>0</v>
      </c>
      <c r="AO555" s="22" t="str">
        <f>IFERROR(VLOOKUP(B555,KETINGGIAN!$B$5:$I$1048576,8,0),"")</f>
        <v/>
      </c>
      <c r="AP555" s="22"/>
      <c r="AQ555" s="22"/>
      <c r="AR555" s="22"/>
      <c r="AS555" s="22"/>
      <c r="AT555" s="17" cm="1">
        <f t="array" ref="AT555">MAX(IF(TOOLSKEEPER!$B$5:$B$1048576='Data Training 2022'!B555,TOOLSKEEPER!$H$5:$H$1048576))</f>
        <v>0</v>
      </c>
      <c r="AU555" s="22" t="str">
        <f>IFERROR(VLOOKUP(B555,TOOLSKEEPER!$B$5:$I$1048576,8,0),"")</f>
        <v/>
      </c>
    </row>
    <row r="556" spans="1:47">
      <c r="A556" s="22">
        <f t="shared" si="52"/>
        <v>551</v>
      </c>
      <c r="B556" s="21" t="str">
        <f t="shared" si="53"/>
        <v>80002047</v>
      </c>
      <c r="C556" s="21">
        <v>80002047</v>
      </c>
      <c r="D556" s="22"/>
      <c r="E556" s="22" t="s">
        <v>2852</v>
      </c>
      <c r="F556" s="22" t="s">
        <v>1255</v>
      </c>
      <c r="G556" s="22" t="s">
        <v>205</v>
      </c>
      <c r="H556" s="22" t="s">
        <v>405</v>
      </c>
      <c r="I556" s="22" t="s">
        <v>4028</v>
      </c>
      <c r="J556" s="22"/>
      <c r="K556" s="21" t="s">
        <v>4002</v>
      </c>
      <c r="L556" s="21" t="s">
        <v>2374</v>
      </c>
      <c r="M556" s="21" t="s">
        <v>4003</v>
      </c>
      <c r="N556" s="21"/>
      <c r="O556" s="17" t="str">
        <f>IFERROR(VLOOKUP(B556,POP!$B$5:$I$1048576,7,0),"")</f>
        <v/>
      </c>
      <c r="P556" s="17" t="str">
        <f>IFERROR(VLOOKUP(B556,POM!$B$5:$I$1048576,7,0),"")</f>
        <v/>
      </c>
      <c r="Q556" s="10" t="str">
        <f>IFERROR(VLOOKUP(B556,POU!$B$5:$I$1048576,7,0),"")</f>
        <v/>
      </c>
      <c r="R556" s="21" t="str">
        <f t="shared" si="49"/>
        <v/>
      </c>
      <c r="S556" s="17" t="str">
        <f>IFERROR(VLOOKUP(B556,'PEMBEKALAN POP'!$B$5:$I$1048576,7,0),"")</f>
        <v/>
      </c>
      <c r="T556" s="22" t="str">
        <f>IFERROR(VLOOKUP(B556,'PEMBEKALAN POP'!$B$5:$I$1048576,8,0),"")</f>
        <v/>
      </c>
      <c r="U556" s="21" t="s">
        <v>3994</v>
      </c>
      <c r="V556" s="17" t="e" cm="1">
        <f t="array" ref="V556">MAX(IF(INDUKSI!$B$5:$B$1048576='Data Training 2022'!B556,INDUKSI!$H$5:$H$1048576))</f>
        <v>#N/A</v>
      </c>
      <c r="W556" s="22" t="str">
        <f>IFERROR(VLOOKUP(B556,INDUKSI!$B$5:$I$1048576,8,0),"")</f>
        <v>LULUS</v>
      </c>
      <c r="X556" s="21" t="s">
        <v>3994</v>
      </c>
      <c r="Y556" s="17" cm="1">
        <f t="array" ref="Y556">MAX(IF(REINDUKSI!$B$5:$B$1048576='Data Training 2022'!B556,REINDUKSI!$H$5:$H$1048576))</f>
        <v>44755</v>
      </c>
      <c r="Z556" s="22" t="str">
        <f>IFERROR(VLOOKUP(B556,REINDUKSI!$B$5:$I$1048576,8,0),"")</f>
        <v>LULUS</v>
      </c>
      <c r="AA556" s="22" t="str">
        <f t="shared" si="50"/>
        <v>TARGET</v>
      </c>
      <c r="AB556" s="17" cm="1">
        <f t="array" ref="AB556">MAX(IF(BSA!$B$5:$B$1048576='Data Training 2022'!B556,BSA!$H$5:$H$1048576))</f>
        <v>0</v>
      </c>
      <c r="AC556" s="22" t="str">
        <f>IFERROR(VLOOKUP(B556,BSA!$B$5:$I$1048576,8,0),"")</f>
        <v/>
      </c>
      <c r="AD556" s="22" t="s">
        <v>3994</v>
      </c>
      <c r="AE556" s="22"/>
      <c r="AF556" s="22"/>
      <c r="AG556" s="22" t="str">
        <f t="shared" si="51"/>
        <v/>
      </c>
      <c r="AH556" s="17" cm="1">
        <f t="array" ref="AH556">MAX(IF(ISOLASI!$B$5:$B$1048576='Data Training 2022'!B556,ISOLASI!$H$5:$H$1048576))</f>
        <v>0</v>
      </c>
      <c r="AI556" s="22" t="str">
        <f>IFERROR(VLOOKUP(B556,ISOLASI!$B$5:$I$1048576,8,0),"")</f>
        <v/>
      </c>
      <c r="AJ556" s="22"/>
      <c r="AK556" s="17" cm="1">
        <f t="array" ref="AK556">MAX(IF('DEKAT AIR'!$B$5:$B$1048576='Data Training 2022'!B556,'DEKAT AIR'!$H$5:$H$1048576))</f>
        <v>0</v>
      </c>
      <c r="AL556" s="22" t="str">
        <f>IFERROR(VLOOKUP(B556,'DEKAT AIR'!$B$5:$I$1048576,8,0),"")</f>
        <v/>
      </c>
      <c r="AM556" s="22"/>
      <c r="AN556" s="17" cm="1">
        <f t="array" ref="AN556">MAX(IF(KETINGGIAN!$B$5:$B$1048576='Data Training 2022'!B556,KETINGGIAN!$H$5:$H$1048576))</f>
        <v>0</v>
      </c>
      <c r="AO556" s="22" t="str">
        <f>IFERROR(VLOOKUP(B556,KETINGGIAN!$B$5:$I$1048576,8,0),"")</f>
        <v/>
      </c>
      <c r="AP556" s="22"/>
      <c r="AQ556" s="22"/>
      <c r="AR556" s="22"/>
      <c r="AS556" s="22"/>
      <c r="AT556" s="17" cm="1">
        <f t="array" ref="AT556">MAX(IF(TOOLSKEEPER!$B$5:$B$1048576='Data Training 2022'!B556,TOOLSKEEPER!$H$5:$H$1048576))</f>
        <v>0</v>
      </c>
      <c r="AU556" s="22" t="str">
        <f>IFERROR(VLOOKUP(B556,TOOLSKEEPER!$B$5:$I$1048576,8,0),"")</f>
        <v/>
      </c>
    </row>
    <row r="557" spans="1:47">
      <c r="A557" s="22">
        <f t="shared" si="52"/>
        <v>552</v>
      </c>
      <c r="B557" s="21" t="str">
        <f t="shared" si="53"/>
        <v>80002363</v>
      </c>
      <c r="C557" s="21">
        <v>80002363</v>
      </c>
      <c r="D557" s="22"/>
      <c r="E557" s="22" t="s">
        <v>4194</v>
      </c>
      <c r="F557" s="22" t="s">
        <v>1255</v>
      </c>
      <c r="G557" s="22" t="s">
        <v>4180</v>
      </c>
      <c r="H557" s="22" t="s">
        <v>405</v>
      </c>
      <c r="I557" s="22" t="s">
        <v>4028</v>
      </c>
      <c r="J557" s="22"/>
      <c r="K557" s="21" t="s">
        <v>4002</v>
      </c>
      <c r="L557" s="21" t="s">
        <v>2374</v>
      </c>
      <c r="M557" s="21" t="s">
        <v>4003</v>
      </c>
      <c r="N557" s="21"/>
      <c r="O557" s="17" t="str">
        <f>IFERROR(VLOOKUP(B557,POP!$B$5:$I$1048576,7,0),"")</f>
        <v/>
      </c>
      <c r="P557" s="17" t="str">
        <f>IFERROR(VLOOKUP(B557,POM!$B$5:$I$1048576,7,0),"")</f>
        <v/>
      </c>
      <c r="Q557" s="10" t="str">
        <f>IFERROR(VLOOKUP(B557,POU!$B$5:$I$1048576,7,0),"")</f>
        <v/>
      </c>
      <c r="R557" s="21" t="str">
        <f t="shared" si="49"/>
        <v/>
      </c>
      <c r="S557" s="17" t="str">
        <f>IFERROR(VLOOKUP(B557,'PEMBEKALAN POP'!$B$5:$I$1048576,7,0),"")</f>
        <v/>
      </c>
      <c r="T557" s="22" t="str">
        <f>IFERROR(VLOOKUP(B557,'PEMBEKALAN POP'!$B$5:$I$1048576,8,0),"")</f>
        <v/>
      </c>
      <c r="U557" s="21" t="s">
        <v>3994</v>
      </c>
      <c r="V557" s="17" t="e" cm="1">
        <f t="array" ref="V557">MAX(IF(INDUKSI!$B$5:$B$1048576='Data Training 2022'!B557,INDUKSI!$H$5:$H$1048576))</f>
        <v>#N/A</v>
      </c>
      <c r="W557" s="22" t="str">
        <f>IFERROR(VLOOKUP(B557,INDUKSI!$B$5:$I$1048576,8,0),"")</f>
        <v>LULUS</v>
      </c>
      <c r="X557" s="21" t="s">
        <v>3994</v>
      </c>
      <c r="Y557" s="17" cm="1">
        <f t="array" ref="Y557">MAX(IF(REINDUKSI!$B$5:$B$1048576='Data Training 2022'!B557,REINDUKSI!$H$5:$H$1048576))</f>
        <v>44757</v>
      </c>
      <c r="Z557" s="22" t="str">
        <f>IFERROR(VLOOKUP(B557,REINDUKSI!$B$5:$I$1048576,8,0),"")</f>
        <v>LULUS</v>
      </c>
      <c r="AA557" s="22" t="str">
        <f t="shared" si="50"/>
        <v>TARGET</v>
      </c>
      <c r="AB557" s="17" cm="1">
        <f t="array" ref="AB557">MAX(IF(BSA!$B$5:$B$1048576='Data Training 2022'!B557,BSA!$H$5:$H$1048576))</f>
        <v>0</v>
      </c>
      <c r="AC557" s="22" t="str">
        <f>IFERROR(VLOOKUP(B557,BSA!$B$5:$I$1048576,8,0),"")</f>
        <v/>
      </c>
      <c r="AD557" s="22" t="s">
        <v>3994</v>
      </c>
      <c r="AE557" s="22"/>
      <c r="AF557" s="22"/>
      <c r="AG557" s="22" t="str">
        <f t="shared" si="51"/>
        <v/>
      </c>
      <c r="AH557" s="17" cm="1">
        <f t="array" ref="AH557">MAX(IF(ISOLASI!$B$5:$B$1048576='Data Training 2022'!B557,ISOLASI!$H$5:$H$1048576))</f>
        <v>0</v>
      </c>
      <c r="AI557" s="22" t="str">
        <f>IFERROR(VLOOKUP(B557,ISOLASI!$B$5:$I$1048576,8,0),"")</f>
        <v/>
      </c>
      <c r="AJ557" s="22"/>
      <c r="AK557" s="17" cm="1">
        <f t="array" ref="AK557">MAX(IF('DEKAT AIR'!$B$5:$B$1048576='Data Training 2022'!B557,'DEKAT AIR'!$H$5:$H$1048576))</f>
        <v>0</v>
      </c>
      <c r="AL557" s="22" t="str">
        <f>IFERROR(VLOOKUP(B557,'DEKAT AIR'!$B$5:$I$1048576,8,0),"")</f>
        <v/>
      </c>
      <c r="AM557" s="22"/>
      <c r="AN557" s="17" cm="1">
        <f t="array" ref="AN557">MAX(IF(KETINGGIAN!$B$5:$B$1048576='Data Training 2022'!B557,KETINGGIAN!$H$5:$H$1048576))</f>
        <v>0</v>
      </c>
      <c r="AO557" s="22" t="str">
        <f>IFERROR(VLOOKUP(B557,KETINGGIAN!$B$5:$I$1048576,8,0),"")</f>
        <v/>
      </c>
      <c r="AP557" s="22"/>
      <c r="AQ557" s="22"/>
      <c r="AR557" s="22"/>
      <c r="AS557" s="22"/>
      <c r="AT557" s="17" cm="1">
        <f t="array" ref="AT557">MAX(IF(TOOLSKEEPER!$B$5:$B$1048576='Data Training 2022'!B557,TOOLSKEEPER!$H$5:$H$1048576))</f>
        <v>0</v>
      </c>
      <c r="AU557" s="22" t="str">
        <f>IFERROR(VLOOKUP(B557,TOOLSKEEPER!$B$5:$I$1048576,8,0),"")</f>
        <v/>
      </c>
    </row>
    <row r="558" spans="1:47">
      <c r="A558" s="22">
        <f t="shared" si="52"/>
        <v>553</v>
      </c>
      <c r="B558" s="21" t="str">
        <f t="shared" si="53"/>
        <v>80002521</v>
      </c>
      <c r="C558" s="21">
        <v>80002521</v>
      </c>
      <c r="D558" s="22"/>
      <c r="E558" s="22" t="s">
        <v>1482</v>
      </c>
      <c r="F558" s="22" t="s">
        <v>1255</v>
      </c>
      <c r="G558" s="22" t="s">
        <v>205</v>
      </c>
      <c r="H558" s="22" t="s">
        <v>405</v>
      </c>
      <c r="I558" s="22" t="s">
        <v>4028</v>
      </c>
      <c r="J558" s="22"/>
      <c r="K558" s="21" t="s">
        <v>4002</v>
      </c>
      <c r="L558" s="21" t="s">
        <v>2374</v>
      </c>
      <c r="M558" s="21" t="s">
        <v>4003</v>
      </c>
      <c r="N558" s="21"/>
      <c r="O558" s="17" t="str">
        <f>IFERROR(VLOOKUP(B558,POP!$B$5:$I$1048576,7,0),"")</f>
        <v/>
      </c>
      <c r="P558" s="17" t="str">
        <f>IFERROR(VLOOKUP(B558,POM!$B$5:$I$1048576,7,0),"")</f>
        <v/>
      </c>
      <c r="Q558" s="10" t="str">
        <f>IFERROR(VLOOKUP(B558,POU!$B$5:$I$1048576,7,0),"")</f>
        <v/>
      </c>
      <c r="R558" s="21" t="str">
        <f t="shared" si="49"/>
        <v/>
      </c>
      <c r="S558" s="17" t="str">
        <f>IFERROR(VLOOKUP(B558,'PEMBEKALAN POP'!$B$5:$I$1048576,7,0),"")</f>
        <v/>
      </c>
      <c r="T558" s="22" t="str">
        <f>IFERROR(VLOOKUP(B558,'PEMBEKALAN POP'!$B$5:$I$1048576,8,0),"")</f>
        <v/>
      </c>
      <c r="U558" s="21" t="s">
        <v>3994</v>
      </c>
      <c r="V558" s="17" t="e" cm="1">
        <f t="array" ref="V558">MAX(IF(INDUKSI!$B$5:$B$1048576='Data Training 2022'!B558,INDUKSI!$H$5:$H$1048576))</f>
        <v>#N/A</v>
      </c>
      <c r="W558" s="22" t="str">
        <f>IFERROR(VLOOKUP(B558,INDUKSI!$B$5:$I$1048576,8,0),"")</f>
        <v>LULUS</v>
      </c>
      <c r="X558" s="21" t="s">
        <v>3994</v>
      </c>
      <c r="Y558" s="17" cm="1">
        <f t="array" ref="Y558">MAX(IF(REINDUKSI!$B$5:$B$1048576='Data Training 2022'!B558,REINDUKSI!$H$5:$H$1048576))</f>
        <v>44415</v>
      </c>
      <c r="Z558" s="22" t="str">
        <f>IFERROR(VLOOKUP(B558,REINDUKSI!$B$5:$I$1048576,8,0),"")</f>
        <v>LULUS</v>
      </c>
      <c r="AA558" s="22" t="str">
        <f t="shared" si="50"/>
        <v>TARGET</v>
      </c>
      <c r="AB558" s="17" cm="1">
        <f t="array" ref="AB558">MAX(IF(BSA!$B$5:$B$1048576='Data Training 2022'!B558,BSA!$H$5:$H$1048576))</f>
        <v>0</v>
      </c>
      <c r="AC558" s="22" t="str">
        <f>IFERROR(VLOOKUP(B558,BSA!$B$5:$I$1048576,8,0),"")</f>
        <v/>
      </c>
      <c r="AD558" s="22" t="s">
        <v>3994</v>
      </c>
      <c r="AE558" s="22"/>
      <c r="AF558" s="22"/>
      <c r="AG558" s="22" t="str">
        <f t="shared" si="51"/>
        <v/>
      </c>
      <c r="AH558" s="17" cm="1">
        <f t="array" ref="AH558">MAX(IF(ISOLASI!$B$5:$B$1048576='Data Training 2022'!B558,ISOLASI!$H$5:$H$1048576))</f>
        <v>0</v>
      </c>
      <c r="AI558" s="22" t="str">
        <f>IFERROR(VLOOKUP(B558,ISOLASI!$B$5:$I$1048576,8,0),"")</f>
        <v/>
      </c>
      <c r="AJ558" s="22"/>
      <c r="AK558" s="17" cm="1">
        <f t="array" ref="AK558">MAX(IF('DEKAT AIR'!$B$5:$B$1048576='Data Training 2022'!B558,'DEKAT AIR'!$H$5:$H$1048576))</f>
        <v>0</v>
      </c>
      <c r="AL558" s="22" t="str">
        <f>IFERROR(VLOOKUP(B558,'DEKAT AIR'!$B$5:$I$1048576,8,0),"")</f>
        <v/>
      </c>
      <c r="AM558" s="22"/>
      <c r="AN558" s="17" cm="1">
        <f t="array" ref="AN558">MAX(IF(KETINGGIAN!$B$5:$B$1048576='Data Training 2022'!B558,KETINGGIAN!$H$5:$H$1048576))</f>
        <v>0</v>
      </c>
      <c r="AO558" s="22" t="str">
        <f>IFERROR(VLOOKUP(B558,KETINGGIAN!$B$5:$I$1048576,8,0),"")</f>
        <v/>
      </c>
      <c r="AP558" s="22"/>
      <c r="AQ558" s="22"/>
      <c r="AR558" s="22"/>
      <c r="AS558" s="22"/>
      <c r="AT558" s="17" cm="1">
        <f t="array" ref="AT558">MAX(IF(TOOLSKEEPER!$B$5:$B$1048576='Data Training 2022'!B558,TOOLSKEEPER!$H$5:$H$1048576))</f>
        <v>0</v>
      </c>
      <c r="AU558" s="22" t="str">
        <f>IFERROR(VLOOKUP(B558,TOOLSKEEPER!$B$5:$I$1048576,8,0),"")</f>
        <v/>
      </c>
    </row>
    <row r="559" spans="1:47">
      <c r="A559" s="22">
        <f t="shared" si="52"/>
        <v>554</v>
      </c>
      <c r="B559" s="21" t="str">
        <f t="shared" si="53"/>
        <v>80002871</v>
      </c>
      <c r="C559" s="21">
        <v>80002871</v>
      </c>
      <c r="D559" s="22"/>
      <c r="E559" s="22" t="s">
        <v>4195</v>
      </c>
      <c r="F559" s="22" t="s">
        <v>1255</v>
      </c>
      <c r="G559" s="22" t="s">
        <v>205</v>
      </c>
      <c r="H559" s="22" t="s">
        <v>405</v>
      </c>
      <c r="I559" s="22" t="s">
        <v>4024</v>
      </c>
      <c r="J559" s="22"/>
      <c r="K559" s="21" t="s">
        <v>4002</v>
      </c>
      <c r="L559" s="21" t="s">
        <v>2374</v>
      </c>
      <c r="M559" s="21" t="s">
        <v>4003</v>
      </c>
      <c r="N559" s="21"/>
      <c r="O559" s="17" t="str">
        <f>IFERROR(VLOOKUP(B559,POP!$B$5:$I$1048576,7,0),"")</f>
        <v/>
      </c>
      <c r="P559" s="17" t="str">
        <f>IFERROR(VLOOKUP(B559,POM!$B$5:$I$1048576,7,0),"")</f>
        <v/>
      </c>
      <c r="Q559" s="10" t="str">
        <f>IFERROR(VLOOKUP(B559,POU!$B$5:$I$1048576,7,0),"")</f>
        <v/>
      </c>
      <c r="R559" s="21" t="str">
        <f t="shared" si="49"/>
        <v/>
      </c>
      <c r="S559" s="17" t="str">
        <f>IFERROR(VLOOKUP(B559,'PEMBEKALAN POP'!$B$5:$I$1048576,7,0),"")</f>
        <v/>
      </c>
      <c r="T559" s="22" t="str">
        <f>IFERROR(VLOOKUP(B559,'PEMBEKALAN POP'!$B$5:$I$1048576,8,0),"")</f>
        <v/>
      </c>
      <c r="U559" s="21" t="s">
        <v>3994</v>
      </c>
      <c r="V559" s="17" t="e" cm="1">
        <f t="array" ref="V559">MAX(IF(INDUKSI!$B$5:$B$1048576='Data Training 2022'!B559,INDUKSI!$H$5:$H$1048576))</f>
        <v>#N/A</v>
      </c>
      <c r="W559" s="22" t="str">
        <f>IFERROR(VLOOKUP(B559,INDUKSI!$B$5:$I$1048576,8,0),"")</f>
        <v>LULUS</v>
      </c>
      <c r="X559" s="21" t="s">
        <v>3994</v>
      </c>
      <c r="Y559" s="17" cm="1">
        <f t="array" ref="Y559">MAX(IF(REINDUKSI!$B$5:$B$1048576='Data Training 2022'!B559,REINDUKSI!$H$5:$H$1048576))</f>
        <v>44750</v>
      </c>
      <c r="Z559" s="22" t="str">
        <f>IFERROR(VLOOKUP(B559,REINDUKSI!$B$5:$I$1048576,8,0),"")</f>
        <v>LULUS</v>
      </c>
      <c r="AA559" s="22" t="str">
        <f t="shared" si="50"/>
        <v>TARGET</v>
      </c>
      <c r="AB559" s="17" cm="1">
        <f t="array" ref="AB559">MAX(IF(BSA!$B$5:$B$1048576='Data Training 2022'!B559,BSA!$H$5:$H$1048576))</f>
        <v>0</v>
      </c>
      <c r="AC559" s="22" t="str">
        <f>IFERROR(VLOOKUP(B559,BSA!$B$5:$I$1048576,8,0),"")</f>
        <v/>
      </c>
      <c r="AD559" s="22" t="s">
        <v>3994</v>
      </c>
      <c r="AE559" s="22"/>
      <c r="AF559" s="22"/>
      <c r="AG559" s="22" t="str">
        <f t="shared" si="51"/>
        <v/>
      </c>
      <c r="AH559" s="17" cm="1">
        <f t="array" ref="AH559">MAX(IF(ISOLASI!$B$5:$B$1048576='Data Training 2022'!B559,ISOLASI!$H$5:$H$1048576))</f>
        <v>0</v>
      </c>
      <c r="AI559" s="22" t="str">
        <f>IFERROR(VLOOKUP(B559,ISOLASI!$B$5:$I$1048576,8,0),"")</f>
        <v/>
      </c>
      <c r="AJ559" s="22"/>
      <c r="AK559" s="17" cm="1">
        <f t="array" ref="AK559">MAX(IF('DEKAT AIR'!$B$5:$B$1048576='Data Training 2022'!B559,'DEKAT AIR'!$H$5:$H$1048576))</f>
        <v>0</v>
      </c>
      <c r="AL559" s="22" t="str">
        <f>IFERROR(VLOOKUP(B559,'DEKAT AIR'!$B$5:$I$1048576,8,0),"")</f>
        <v/>
      </c>
      <c r="AM559" s="22"/>
      <c r="AN559" s="17" cm="1">
        <f t="array" ref="AN559">MAX(IF(KETINGGIAN!$B$5:$B$1048576='Data Training 2022'!B559,KETINGGIAN!$H$5:$H$1048576))</f>
        <v>0</v>
      </c>
      <c r="AO559" s="22" t="str">
        <f>IFERROR(VLOOKUP(B559,KETINGGIAN!$B$5:$I$1048576,8,0),"")</f>
        <v/>
      </c>
      <c r="AP559" s="22"/>
      <c r="AQ559" s="22"/>
      <c r="AR559" s="22"/>
      <c r="AS559" s="22"/>
      <c r="AT559" s="17" cm="1">
        <f t="array" ref="AT559">MAX(IF(TOOLSKEEPER!$B$5:$B$1048576='Data Training 2022'!B559,TOOLSKEEPER!$H$5:$H$1048576))</f>
        <v>0</v>
      </c>
      <c r="AU559" s="22" t="str">
        <f>IFERROR(VLOOKUP(B559,TOOLSKEEPER!$B$5:$I$1048576,8,0),"")</f>
        <v/>
      </c>
    </row>
    <row r="560" spans="1:47">
      <c r="A560" s="22">
        <f t="shared" si="52"/>
        <v>555</v>
      </c>
      <c r="B560" s="21" t="str">
        <f t="shared" si="53"/>
        <v>80002671</v>
      </c>
      <c r="C560" s="21">
        <v>80002671</v>
      </c>
      <c r="D560" s="22"/>
      <c r="E560" s="22" t="s">
        <v>3319</v>
      </c>
      <c r="F560" s="22" t="s">
        <v>1255</v>
      </c>
      <c r="G560" s="22" t="s">
        <v>205</v>
      </c>
      <c r="H560" s="22" t="s">
        <v>405</v>
      </c>
      <c r="I560" s="22" t="s">
        <v>4028</v>
      </c>
      <c r="J560" s="22"/>
      <c r="K560" s="21" t="s">
        <v>4002</v>
      </c>
      <c r="L560" s="21" t="s">
        <v>2374</v>
      </c>
      <c r="M560" s="21" t="s">
        <v>4003</v>
      </c>
      <c r="N560" s="21"/>
      <c r="O560" s="17" t="str">
        <f>IFERROR(VLOOKUP(B560,POP!$B$5:$I$1048576,7,0),"")</f>
        <v/>
      </c>
      <c r="P560" s="17" t="str">
        <f>IFERROR(VLOOKUP(B560,POM!$B$5:$I$1048576,7,0),"")</f>
        <v/>
      </c>
      <c r="Q560" s="10" t="str">
        <f>IFERROR(VLOOKUP(B560,POU!$B$5:$I$1048576,7,0),"")</f>
        <v/>
      </c>
      <c r="R560" s="21" t="str">
        <f t="shared" si="49"/>
        <v/>
      </c>
      <c r="S560" s="17" t="str">
        <f>IFERROR(VLOOKUP(B560,'PEMBEKALAN POP'!$B$5:$I$1048576,7,0),"")</f>
        <v/>
      </c>
      <c r="T560" s="22" t="str">
        <f>IFERROR(VLOOKUP(B560,'PEMBEKALAN POP'!$B$5:$I$1048576,8,0),"")</f>
        <v/>
      </c>
      <c r="U560" s="21" t="s">
        <v>3994</v>
      </c>
      <c r="V560" s="17" t="e" cm="1">
        <f t="array" ref="V560">MAX(IF(INDUKSI!$B$5:$B$1048576='Data Training 2022'!B560,INDUKSI!$H$5:$H$1048576))</f>
        <v>#N/A</v>
      </c>
      <c r="W560" s="22" t="str">
        <f>IFERROR(VLOOKUP(B560,INDUKSI!$B$5:$I$1048576,8,0),"")</f>
        <v>LULUS</v>
      </c>
      <c r="X560" s="21" t="s">
        <v>3994</v>
      </c>
      <c r="Y560" s="17" cm="1">
        <f t="array" ref="Y560">MAX(IF(REINDUKSI!$B$5:$B$1048576='Data Training 2022'!B560,REINDUKSI!$H$5:$H$1048576))</f>
        <v>44746</v>
      </c>
      <c r="Z560" s="22" t="str">
        <f>IFERROR(VLOOKUP(B560,REINDUKSI!$B$5:$I$1048576,8,0),"")</f>
        <v>LULUS</v>
      </c>
      <c r="AA560" s="22" t="str">
        <f t="shared" si="50"/>
        <v>TARGET</v>
      </c>
      <c r="AB560" s="17" cm="1">
        <f t="array" ref="AB560">MAX(IF(BSA!$B$5:$B$1048576='Data Training 2022'!B560,BSA!$H$5:$H$1048576))</f>
        <v>44727</v>
      </c>
      <c r="AC560" s="22" t="str">
        <f>IFERROR(VLOOKUP(B560,BSA!$B$5:$I$1048576,8,0),"")</f>
        <v>LULUS</v>
      </c>
      <c r="AD560" s="22" t="s">
        <v>3994</v>
      </c>
      <c r="AE560" s="22"/>
      <c r="AF560" s="22"/>
      <c r="AG560" s="22" t="str">
        <f t="shared" si="51"/>
        <v/>
      </c>
      <c r="AH560" s="17" cm="1">
        <f t="array" ref="AH560">MAX(IF(ISOLASI!$B$5:$B$1048576='Data Training 2022'!B560,ISOLASI!$H$5:$H$1048576))</f>
        <v>44632</v>
      </c>
      <c r="AI560" s="22" t="str">
        <f>IFERROR(VLOOKUP(B560,ISOLASI!$B$5:$I$1048576,8,0),"")</f>
        <v>LULUS</v>
      </c>
      <c r="AJ560" s="22"/>
      <c r="AK560" s="17" cm="1">
        <f t="array" ref="AK560">MAX(IF('DEKAT AIR'!$B$5:$B$1048576='Data Training 2022'!B560,'DEKAT AIR'!$H$5:$H$1048576))</f>
        <v>0</v>
      </c>
      <c r="AL560" s="22" t="str">
        <f>IFERROR(VLOOKUP(B560,'DEKAT AIR'!$B$5:$I$1048576,8,0),"")</f>
        <v/>
      </c>
      <c r="AM560" s="22"/>
      <c r="AN560" s="17" cm="1">
        <f t="array" ref="AN560">MAX(IF(KETINGGIAN!$B$5:$B$1048576='Data Training 2022'!B560,KETINGGIAN!$H$5:$H$1048576))</f>
        <v>0</v>
      </c>
      <c r="AO560" s="22" t="str">
        <f>IFERROR(VLOOKUP(B560,KETINGGIAN!$B$5:$I$1048576,8,0),"")</f>
        <v/>
      </c>
      <c r="AP560" s="22"/>
      <c r="AQ560" s="22"/>
      <c r="AR560" s="22"/>
      <c r="AS560" s="22"/>
      <c r="AT560" s="17" cm="1">
        <f t="array" ref="AT560">MAX(IF(TOOLSKEEPER!$B$5:$B$1048576='Data Training 2022'!B560,TOOLSKEEPER!$H$5:$H$1048576))</f>
        <v>0</v>
      </c>
      <c r="AU560" s="22" t="str">
        <f>IFERROR(VLOOKUP(B560,TOOLSKEEPER!$B$5:$I$1048576,8,0),"")</f>
        <v/>
      </c>
    </row>
    <row r="561" spans="1:47">
      <c r="A561" s="22">
        <f t="shared" si="52"/>
        <v>556</v>
      </c>
      <c r="B561" s="21" t="str">
        <f t="shared" si="53"/>
        <v>80003519</v>
      </c>
      <c r="C561" s="21">
        <v>80003519</v>
      </c>
      <c r="D561" s="22"/>
      <c r="E561" s="22" t="s">
        <v>1356</v>
      </c>
      <c r="F561" s="22" t="s">
        <v>1255</v>
      </c>
      <c r="G561" s="22" t="s">
        <v>205</v>
      </c>
      <c r="H561" s="22" t="s">
        <v>405</v>
      </c>
      <c r="I561" s="22" t="s">
        <v>4024</v>
      </c>
      <c r="J561" s="22"/>
      <c r="K561" s="21" t="s">
        <v>4002</v>
      </c>
      <c r="L561" s="21" t="s">
        <v>2374</v>
      </c>
      <c r="M561" s="21" t="s">
        <v>4003</v>
      </c>
      <c r="N561" s="21"/>
      <c r="O561" s="17" t="str">
        <f>IFERROR(VLOOKUP(B561,POP!$B$5:$I$1048576,7,0),"")</f>
        <v/>
      </c>
      <c r="P561" s="17" t="str">
        <f>IFERROR(VLOOKUP(B561,POM!$B$5:$I$1048576,7,0),"")</f>
        <v/>
      </c>
      <c r="Q561" s="10" t="str">
        <f>IFERROR(VLOOKUP(B561,POU!$B$5:$I$1048576,7,0),"")</f>
        <v/>
      </c>
      <c r="R561" s="21" t="str">
        <f t="shared" si="49"/>
        <v/>
      </c>
      <c r="S561" s="17" t="str">
        <f>IFERROR(VLOOKUP(B561,'PEMBEKALAN POP'!$B$5:$I$1048576,7,0),"")</f>
        <v/>
      </c>
      <c r="T561" s="22" t="str">
        <f>IFERROR(VLOOKUP(B561,'PEMBEKALAN POP'!$B$5:$I$1048576,8,0),"")</f>
        <v/>
      </c>
      <c r="U561" s="21" t="s">
        <v>3994</v>
      </c>
      <c r="V561" s="17" t="e" cm="1">
        <f t="array" ref="V561">MAX(IF(INDUKSI!$B$5:$B$1048576='Data Training 2022'!B561,INDUKSI!$H$5:$H$1048576))</f>
        <v>#N/A</v>
      </c>
      <c r="W561" s="22" t="str">
        <f>IFERROR(VLOOKUP(B561,INDUKSI!$B$5:$I$1048576,8,0),"")</f>
        <v>LULUS</v>
      </c>
      <c r="X561" s="21" t="s">
        <v>3994</v>
      </c>
      <c r="Y561" s="17" cm="1">
        <f t="array" ref="Y561">MAX(IF(REINDUKSI!$B$5:$B$1048576='Data Training 2022'!B561,REINDUKSI!$H$5:$H$1048576))</f>
        <v>44738</v>
      </c>
      <c r="Z561" s="22" t="str">
        <f>IFERROR(VLOOKUP(B561,REINDUKSI!$B$5:$I$1048576,8,0),"")</f>
        <v>LULUS</v>
      </c>
      <c r="AA561" s="22" t="str">
        <f t="shared" si="50"/>
        <v>TARGET</v>
      </c>
      <c r="AB561" s="17" cm="1">
        <f t="array" ref="AB561">MAX(IF(BSA!$B$5:$B$1048576='Data Training 2022'!B561,BSA!$H$5:$H$1048576))</f>
        <v>0</v>
      </c>
      <c r="AC561" s="22" t="str">
        <f>IFERROR(VLOOKUP(B561,BSA!$B$5:$I$1048576,8,0),"")</f>
        <v/>
      </c>
      <c r="AD561" s="22" t="s">
        <v>3994</v>
      </c>
      <c r="AE561" s="22"/>
      <c r="AF561" s="22"/>
      <c r="AG561" s="22" t="str">
        <f t="shared" si="51"/>
        <v/>
      </c>
      <c r="AH561" s="17" cm="1">
        <f t="array" ref="AH561">MAX(IF(ISOLASI!$B$5:$B$1048576='Data Training 2022'!B561,ISOLASI!$H$5:$H$1048576))</f>
        <v>0</v>
      </c>
      <c r="AI561" s="22" t="str">
        <f>IFERROR(VLOOKUP(B561,ISOLASI!$B$5:$I$1048576,8,0),"")</f>
        <v/>
      </c>
      <c r="AJ561" s="22"/>
      <c r="AK561" s="17" cm="1">
        <f t="array" ref="AK561">MAX(IF('DEKAT AIR'!$B$5:$B$1048576='Data Training 2022'!B561,'DEKAT AIR'!$H$5:$H$1048576))</f>
        <v>0</v>
      </c>
      <c r="AL561" s="22" t="str">
        <f>IFERROR(VLOOKUP(B561,'DEKAT AIR'!$B$5:$I$1048576,8,0),"")</f>
        <v/>
      </c>
      <c r="AM561" s="22"/>
      <c r="AN561" s="17" cm="1">
        <f t="array" ref="AN561">MAX(IF(KETINGGIAN!$B$5:$B$1048576='Data Training 2022'!B561,KETINGGIAN!$H$5:$H$1048576))</f>
        <v>0</v>
      </c>
      <c r="AO561" s="22" t="str">
        <f>IFERROR(VLOOKUP(B561,KETINGGIAN!$B$5:$I$1048576,8,0),"")</f>
        <v/>
      </c>
      <c r="AP561" s="22"/>
      <c r="AQ561" s="22"/>
      <c r="AR561" s="22"/>
      <c r="AS561" s="22"/>
      <c r="AT561" s="17" cm="1">
        <f t="array" ref="AT561">MAX(IF(TOOLSKEEPER!$B$5:$B$1048576='Data Training 2022'!B561,TOOLSKEEPER!$H$5:$H$1048576))</f>
        <v>0</v>
      </c>
      <c r="AU561" s="22" t="str">
        <f>IFERROR(VLOOKUP(B561,TOOLSKEEPER!$B$5:$I$1048576,8,0),"")</f>
        <v/>
      </c>
    </row>
    <row r="562" spans="1:47">
      <c r="A562" s="22">
        <f t="shared" si="52"/>
        <v>557</v>
      </c>
      <c r="B562" s="21" t="str">
        <f t="shared" si="53"/>
        <v>80002356</v>
      </c>
      <c r="C562" s="21" t="s">
        <v>2369</v>
      </c>
      <c r="D562" s="22"/>
      <c r="E562" s="22" t="s">
        <v>2370</v>
      </c>
      <c r="F562" s="22" t="s">
        <v>1255</v>
      </c>
      <c r="G562" s="22" t="s">
        <v>4180</v>
      </c>
      <c r="H562" s="22" t="s">
        <v>405</v>
      </c>
      <c r="I562" s="22" t="s">
        <v>4028</v>
      </c>
      <c r="J562" s="22"/>
      <c r="K562" s="21" t="s">
        <v>4002</v>
      </c>
      <c r="L562" s="21" t="s">
        <v>2374</v>
      </c>
      <c r="M562" s="21" t="s">
        <v>4003</v>
      </c>
      <c r="N562" s="21"/>
      <c r="O562" s="17" t="str">
        <f>IFERROR(VLOOKUP(B562,POP!$B$5:$I$1048576,7,0),"")</f>
        <v/>
      </c>
      <c r="P562" s="17" t="str">
        <f>IFERROR(VLOOKUP(B562,POM!$B$5:$I$1048576,7,0),"")</f>
        <v/>
      </c>
      <c r="Q562" s="10" t="str">
        <f>IFERROR(VLOOKUP(B562,POU!$B$5:$I$1048576,7,0),"")</f>
        <v/>
      </c>
      <c r="R562" s="21" t="str">
        <f t="shared" si="49"/>
        <v/>
      </c>
      <c r="S562" s="17" t="str">
        <f>IFERROR(VLOOKUP(B562,'PEMBEKALAN POP'!$B$5:$I$1048576,7,0),"")</f>
        <v/>
      </c>
      <c r="T562" s="22" t="str">
        <f>IFERROR(VLOOKUP(B562,'PEMBEKALAN POP'!$B$5:$I$1048576,8,0),"")</f>
        <v/>
      </c>
      <c r="U562" s="21" t="s">
        <v>3994</v>
      </c>
      <c r="V562" s="17" t="e" cm="1">
        <f t="array" ref="V562">MAX(IF(INDUKSI!$B$5:$B$1048576='Data Training 2022'!B562,INDUKSI!$H$5:$H$1048576))</f>
        <v>#N/A</v>
      </c>
      <c r="W562" s="22" t="str">
        <f>IFERROR(VLOOKUP(B562,INDUKSI!$B$5:$I$1048576,8,0),"")</f>
        <v>LULUS</v>
      </c>
      <c r="X562" s="21" t="s">
        <v>3994</v>
      </c>
      <c r="Y562" s="17" cm="1">
        <f t="array" ref="Y562">MAX(IF(REINDUKSI!$B$5:$B$1048576='Data Training 2022'!B562,REINDUKSI!$H$5:$H$1048576))</f>
        <v>0</v>
      </c>
      <c r="Z562" s="22" t="str">
        <f>IFERROR(VLOOKUP(B562,REINDUKSI!$B$5:$I$1048576,8,0),"")</f>
        <v/>
      </c>
      <c r="AA562" s="22" t="str">
        <f t="shared" si="50"/>
        <v>TARGET</v>
      </c>
      <c r="AB562" s="17" cm="1">
        <f t="array" ref="AB562">MAX(IF(BSA!$B$5:$B$1048576='Data Training 2022'!B562,BSA!$H$5:$H$1048576))</f>
        <v>0</v>
      </c>
      <c r="AC562" s="22" t="str">
        <f>IFERROR(VLOOKUP(B562,BSA!$B$5:$I$1048576,8,0),"")</f>
        <v/>
      </c>
      <c r="AD562" s="22" t="s">
        <v>3994</v>
      </c>
      <c r="AE562" s="22"/>
      <c r="AF562" s="22"/>
      <c r="AG562" s="22" t="str">
        <f t="shared" si="51"/>
        <v/>
      </c>
      <c r="AH562" s="17" cm="1">
        <f t="array" ref="AH562">MAX(IF(ISOLASI!$B$5:$B$1048576='Data Training 2022'!B562,ISOLASI!$H$5:$H$1048576))</f>
        <v>0</v>
      </c>
      <c r="AI562" s="22" t="str">
        <f>IFERROR(VLOOKUP(B562,ISOLASI!$B$5:$I$1048576,8,0),"")</f>
        <v/>
      </c>
      <c r="AJ562" s="22"/>
      <c r="AK562" s="17" cm="1">
        <f t="array" ref="AK562">MAX(IF('DEKAT AIR'!$B$5:$B$1048576='Data Training 2022'!B562,'DEKAT AIR'!$H$5:$H$1048576))</f>
        <v>0</v>
      </c>
      <c r="AL562" s="22" t="str">
        <f>IFERROR(VLOOKUP(B562,'DEKAT AIR'!$B$5:$I$1048576,8,0),"")</f>
        <v/>
      </c>
      <c r="AM562" s="22"/>
      <c r="AN562" s="17" cm="1">
        <f t="array" ref="AN562">MAX(IF(KETINGGIAN!$B$5:$B$1048576='Data Training 2022'!B562,KETINGGIAN!$H$5:$H$1048576))</f>
        <v>0</v>
      </c>
      <c r="AO562" s="22" t="str">
        <f>IFERROR(VLOOKUP(B562,KETINGGIAN!$B$5:$I$1048576,8,0),"")</f>
        <v/>
      </c>
      <c r="AP562" s="22"/>
      <c r="AQ562" s="22"/>
      <c r="AR562" s="22"/>
      <c r="AS562" s="22"/>
      <c r="AT562" s="17" cm="1">
        <f t="array" ref="AT562">MAX(IF(TOOLSKEEPER!$B$5:$B$1048576='Data Training 2022'!B562,TOOLSKEEPER!$H$5:$H$1048576))</f>
        <v>0</v>
      </c>
      <c r="AU562" s="22" t="str">
        <f>IFERROR(VLOOKUP(B562,TOOLSKEEPER!$B$5:$I$1048576,8,0),"")</f>
        <v/>
      </c>
    </row>
    <row r="563" spans="1:47">
      <c r="A563" s="22">
        <f t="shared" si="52"/>
        <v>558</v>
      </c>
      <c r="B563" s="21" t="str">
        <f t="shared" si="53"/>
        <v>80002734</v>
      </c>
      <c r="C563" s="21">
        <v>80002734</v>
      </c>
      <c r="D563" s="22"/>
      <c r="E563" s="22" t="s">
        <v>3063</v>
      </c>
      <c r="F563" s="22" t="s">
        <v>1255</v>
      </c>
      <c r="G563" s="22" t="s">
        <v>205</v>
      </c>
      <c r="H563" s="22" t="s">
        <v>405</v>
      </c>
      <c r="I563" s="22" t="s">
        <v>4028</v>
      </c>
      <c r="J563" s="22"/>
      <c r="K563" s="21" t="s">
        <v>4002</v>
      </c>
      <c r="L563" s="21" t="s">
        <v>2374</v>
      </c>
      <c r="M563" s="21" t="s">
        <v>4003</v>
      </c>
      <c r="N563" s="21"/>
      <c r="O563" s="17" t="str">
        <f>IFERROR(VLOOKUP(B563,POP!$B$5:$I$1048576,7,0),"")</f>
        <v/>
      </c>
      <c r="P563" s="17" t="str">
        <f>IFERROR(VLOOKUP(B563,POM!$B$5:$I$1048576,7,0),"")</f>
        <v/>
      </c>
      <c r="Q563" s="10" t="str">
        <f>IFERROR(VLOOKUP(B563,POU!$B$5:$I$1048576,7,0),"")</f>
        <v/>
      </c>
      <c r="R563" s="21" t="str">
        <f t="shared" si="49"/>
        <v/>
      </c>
      <c r="S563" s="17" t="str">
        <f>IFERROR(VLOOKUP(B563,'PEMBEKALAN POP'!$B$5:$I$1048576,7,0),"")</f>
        <v/>
      </c>
      <c r="T563" s="22" t="str">
        <f>IFERROR(VLOOKUP(B563,'PEMBEKALAN POP'!$B$5:$I$1048576,8,0),"")</f>
        <v/>
      </c>
      <c r="U563" s="21" t="s">
        <v>3994</v>
      </c>
      <c r="V563" s="17" t="e" cm="1">
        <f t="array" ref="V563">MAX(IF(INDUKSI!$B$5:$B$1048576='Data Training 2022'!B563,INDUKSI!$H$5:$H$1048576))</f>
        <v>#N/A</v>
      </c>
      <c r="W563" s="22" t="str">
        <f>IFERROR(VLOOKUP(B563,INDUKSI!$B$5:$I$1048576,8,0),"")</f>
        <v>LULUS</v>
      </c>
      <c r="X563" s="21" t="s">
        <v>3994</v>
      </c>
      <c r="Y563" s="17" cm="1">
        <f t="array" ref="Y563">MAX(IF(REINDUKSI!$B$5:$B$1048576='Data Training 2022'!B563,REINDUKSI!$H$5:$H$1048576))</f>
        <v>0</v>
      </c>
      <c r="Z563" s="22" t="str">
        <f>IFERROR(VLOOKUP(B563,REINDUKSI!$B$5:$I$1048576,8,0),"")</f>
        <v/>
      </c>
      <c r="AA563" s="22" t="str">
        <f t="shared" si="50"/>
        <v>TARGET</v>
      </c>
      <c r="AB563" s="17" cm="1">
        <f t="array" ref="AB563">MAX(IF(BSA!$B$5:$B$1048576='Data Training 2022'!B563,BSA!$H$5:$H$1048576))</f>
        <v>0</v>
      </c>
      <c r="AC563" s="22" t="str">
        <f>IFERROR(VLOOKUP(B563,BSA!$B$5:$I$1048576,8,0),"")</f>
        <v/>
      </c>
      <c r="AD563" s="22" t="s">
        <v>3994</v>
      </c>
      <c r="AE563" s="22"/>
      <c r="AF563" s="22"/>
      <c r="AG563" s="22" t="str">
        <f t="shared" si="51"/>
        <v/>
      </c>
      <c r="AH563" s="17" cm="1">
        <f t="array" ref="AH563">MAX(IF(ISOLASI!$B$5:$B$1048576='Data Training 2022'!B563,ISOLASI!$H$5:$H$1048576))</f>
        <v>0</v>
      </c>
      <c r="AI563" s="22" t="str">
        <f>IFERROR(VLOOKUP(B563,ISOLASI!$B$5:$I$1048576,8,0),"")</f>
        <v/>
      </c>
      <c r="AJ563" s="22"/>
      <c r="AK563" s="17" cm="1">
        <f t="array" ref="AK563">MAX(IF('DEKAT AIR'!$B$5:$B$1048576='Data Training 2022'!B563,'DEKAT AIR'!$H$5:$H$1048576))</f>
        <v>0</v>
      </c>
      <c r="AL563" s="22" t="str">
        <f>IFERROR(VLOOKUP(B563,'DEKAT AIR'!$B$5:$I$1048576,8,0),"")</f>
        <v/>
      </c>
      <c r="AM563" s="22"/>
      <c r="AN563" s="17" cm="1">
        <f t="array" ref="AN563">MAX(IF(KETINGGIAN!$B$5:$B$1048576='Data Training 2022'!B563,KETINGGIAN!$H$5:$H$1048576))</f>
        <v>0</v>
      </c>
      <c r="AO563" s="22" t="str">
        <f>IFERROR(VLOOKUP(B563,KETINGGIAN!$B$5:$I$1048576,8,0),"")</f>
        <v/>
      </c>
      <c r="AP563" s="22"/>
      <c r="AQ563" s="22"/>
      <c r="AR563" s="22"/>
      <c r="AS563" s="22"/>
      <c r="AT563" s="17" cm="1">
        <f t="array" ref="AT563">MAX(IF(TOOLSKEEPER!$B$5:$B$1048576='Data Training 2022'!B563,TOOLSKEEPER!$H$5:$H$1048576))</f>
        <v>0</v>
      </c>
      <c r="AU563" s="22" t="str">
        <f>IFERROR(VLOOKUP(B563,TOOLSKEEPER!$B$5:$I$1048576,8,0),"")</f>
        <v/>
      </c>
    </row>
    <row r="564" spans="1:47">
      <c r="A564" s="22">
        <f t="shared" si="52"/>
        <v>559</v>
      </c>
      <c r="B564" s="21" t="str">
        <f t="shared" si="53"/>
        <v>80002669</v>
      </c>
      <c r="C564" s="21">
        <v>80002669</v>
      </c>
      <c r="D564" s="22"/>
      <c r="E564" s="22" t="s">
        <v>1653</v>
      </c>
      <c r="F564" s="22" t="s">
        <v>1255</v>
      </c>
      <c r="G564" s="22" t="s">
        <v>205</v>
      </c>
      <c r="H564" s="22" t="s">
        <v>405</v>
      </c>
      <c r="I564" s="22" t="s">
        <v>4028</v>
      </c>
      <c r="J564" s="22"/>
      <c r="K564" s="21" t="s">
        <v>4002</v>
      </c>
      <c r="L564" s="21" t="s">
        <v>2374</v>
      </c>
      <c r="M564" s="21" t="s">
        <v>4003</v>
      </c>
      <c r="N564" s="21"/>
      <c r="O564" s="17" t="str">
        <f>IFERROR(VLOOKUP(B564,POP!$B$5:$I$1048576,7,0),"")</f>
        <v/>
      </c>
      <c r="P564" s="17" t="str">
        <f>IFERROR(VLOOKUP(B564,POM!$B$5:$I$1048576,7,0),"")</f>
        <v/>
      </c>
      <c r="Q564" s="10" t="str">
        <f>IFERROR(VLOOKUP(B564,POU!$B$5:$I$1048576,7,0),"")</f>
        <v/>
      </c>
      <c r="R564" s="21" t="str">
        <f t="shared" si="49"/>
        <v/>
      </c>
      <c r="S564" s="17" t="str">
        <f>IFERROR(VLOOKUP(B564,'PEMBEKALAN POP'!$B$5:$I$1048576,7,0),"")</f>
        <v/>
      </c>
      <c r="T564" s="22" t="str">
        <f>IFERROR(VLOOKUP(B564,'PEMBEKALAN POP'!$B$5:$I$1048576,8,0),"")</f>
        <v/>
      </c>
      <c r="U564" s="21" t="s">
        <v>3994</v>
      </c>
      <c r="V564" s="17" t="e" cm="1">
        <f t="array" ref="V564">MAX(IF(INDUKSI!$B$5:$B$1048576='Data Training 2022'!B564,INDUKSI!$H$5:$H$1048576))</f>
        <v>#N/A</v>
      </c>
      <c r="W564" s="22" t="str">
        <f>IFERROR(VLOOKUP(B564,INDUKSI!$B$5:$I$1048576,8,0),"")</f>
        <v>LULUS</v>
      </c>
      <c r="X564" s="21" t="s">
        <v>3994</v>
      </c>
      <c r="Y564" s="17" cm="1">
        <f t="array" ref="Y564">MAX(IF(REINDUKSI!$B$5:$B$1048576='Data Training 2022'!B564,REINDUKSI!$H$5:$H$1048576))</f>
        <v>44748</v>
      </c>
      <c r="Z564" s="22" t="str">
        <f>IFERROR(VLOOKUP(B564,REINDUKSI!$B$5:$I$1048576,8,0),"")</f>
        <v>LULUS</v>
      </c>
      <c r="AA564" s="22" t="str">
        <f t="shared" si="50"/>
        <v>TARGET</v>
      </c>
      <c r="AB564" s="17" cm="1">
        <f t="array" ref="AB564">MAX(IF(BSA!$B$5:$B$1048576='Data Training 2022'!B564,BSA!$H$5:$H$1048576))</f>
        <v>0</v>
      </c>
      <c r="AC564" s="22" t="str">
        <f>IFERROR(VLOOKUP(B564,BSA!$B$5:$I$1048576,8,0),"")</f>
        <v/>
      </c>
      <c r="AD564" s="22" t="s">
        <v>3994</v>
      </c>
      <c r="AE564" s="22"/>
      <c r="AF564" s="22"/>
      <c r="AG564" s="22" t="str">
        <f t="shared" si="51"/>
        <v/>
      </c>
      <c r="AH564" s="17" cm="1">
        <f t="array" ref="AH564">MAX(IF(ISOLASI!$B$5:$B$1048576='Data Training 2022'!B564,ISOLASI!$H$5:$H$1048576))</f>
        <v>0</v>
      </c>
      <c r="AI564" s="22" t="str">
        <f>IFERROR(VLOOKUP(B564,ISOLASI!$B$5:$I$1048576,8,0),"")</f>
        <v/>
      </c>
      <c r="AJ564" s="22"/>
      <c r="AK564" s="17" cm="1">
        <f t="array" ref="AK564">MAX(IF('DEKAT AIR'!$B$5:$B$1048576='Data Training 2022'!B564,'DEKAT AIR'!$H$5:$H$1048576))</f>
        <v>0</v>
      </c>
      <c r="AL564" s="22" t="str">
        <f>IFERROR(VLOOKUP(B564,'DEKAT AIR'!$B$5:$I$1048576,8,0),"")</f>
        <v/>
      </c>
      <c r="AM564" s="22"/>
      <c r="AN564" s="17" cm="1">
        <f t="array" ref="AN564">MAX(IF(KETINGGIAN!$B$5:$B$1048576='Data Training 2022'!B564,KETINGGIAN!$H$5:$H$1048576))</f>
        <v>0</v>
      </c>
      <c r="AO564" s="22" t="str">
        <f>IFERROR(VLOOKUP(B564,KETINGGIAN!$B$5:$I$1048576,8,0),"")</f>
        <v/>
      </c>
      <c r="AP564" s="22"/>
      <c r="AQ564" s="22"/>
      <c r="AR564" s="22"/>
      <c r="AS564" s="22"/>
      <c r="AT564" s="17" cm="1">
        <f t="array" ref="AT564">MAX(IF(TOOLSKEEPER!$B$5:$B$1048576='Data Training 2022'!B564,TOOLSKEEPER!$H$5:$H$1048576))</f>
        <v>0</v>
      </c>
      <c r="AU564" s="22" t="str">
        <f>IFERROR(VLOOKUP(B564,TOOLSKEEPER!$B$5:$I$1048576,8,0),"")</f>
        <v/>
      </c>
    </row>
    <row r="565" spans="1:47">
      <c r="A565" s="22">
        <f t="shared" si="52"/>
        <v>560</v>
      </c>
      <c r="B565" s="21" t="str">
        <f t="shared" si="53"/>
        <v>80002650</v>
      </c>
      <c r="C565" s="21" t="s">
        <v>3420</v>
      </c>
      <c r="D565" s="22"/>
      <c r="E565" s="22" t="s">
        <v>3421</v>
      </c>
      <c r="F565" s="22" t="s">
        <v>1255</v>
      </c>
      <c r="G565" s="22" t="s">
        <v>212</v>
      </c>
      <c r="H565" s="22" t="s">
        <v>405</v>
      </c>
      <c r="I565" s="22" t="s">
        <v>4024</v>
      </c>
      <c r="J565" s="22"/>
      <c r="K565" s="21" t="s">
        <v>4002</v>
      </c>
      <c r="L565" s="21" t="s">
        <v>2374</v>
      </c>
      <c r="M565" s="21" t="s">
        <v>4003</v>
      </c>
      <c r="N565" s="21"/>
      <c r="O565" s="17" t="str">
        <f>IFERROR(VLOOKUP(B565,POP!$B$5:$I$1048576,7,0),"")</f>
        <v/>
      </c>
      <c r="P565" s="17" t="str">
        <f>IFERROR(VLOOKUP(B565,POM!$B$5:$I$1048576,7,0),"")</f>
        <v/>
      </c>
      <c r="Q565" s="10" t="str">
        <f>IFERROR(VLOOKUP(B565,POU!$B$5:$I$1048576,7,0),"")</f>
        <v/>
      </c>
      <c r="R565" s="21" t="str">
        <f t="shared" si="49"/>
        <v/>
      </c>
      <c r="S565" s="17" t="str">
        <f>IFERROR(VLOOKUP(B565,'PEMBEKALAN POP'!$B$5:$I$1048576,7,0),"")</f>
        <v/>
      </c>
      <c r="T565" s="22" t="str">
        <f>IFERROR(VLOOKUP(B565,'PEMBEKALAN POP'!$B$5:$I$1048576,8,0),"")</f>
        <v/>
      </c>
      <c r="U565" s="21" t="s">
        <v>3994</v>
      </c>
      <c r="V565" s="17" t="e" cm="1">
        <f t="array" ref="V565">MAX(IF(INDUKSI!$B$5:$B$1048576='Data Training 2022'!B565,INDUKSI!$H$5:$H$1048576))</f>
        <v>#N/A</v>
      </c>
      <c r="W565" s="22" t="str">
        <f>IFERROR(VLOOKUP(B565,INDUKSI!$B$5:$I$1048576,8,0),"")</f>
        <v>LULUS</v>
      </c>
      <c r="X565" s="21" t="s">
        <v>3994</v>
      </c>
      <c r="Y565" s="17" cm="1">
        <f t="array" ref="Y565">MAX(IF(REINDUKSI!$B$5:$B$1048576='Data Training 2022'!B565,REINDUKSI!$H$5:$H$1048576))</f>
        <v>44741</v>
      </c>
      <c r="Z565" s="22" t="str">
        <f>IFERROR(VLOOKUP(B565,REINDUKSI!$B$5:$I$1048576,8,0),"")</f>
        <v>LULUS</v>
      </c>
      <c r="AA565" s="22" t="str">
        <f t="shared" si="50"/>
        <v>TARGET</v>
      </c>
      <c r="AB565" s="17" cm="1">
        <f t="array" ref="AB565">MAX(IF(BSA!$B$5:$B$1048576='Data Training 2022'!B565,BSA!$H$5:$H$1048576))</f>
        <v>0</v>
      </c>
      <c r="AC565" s="22" t="str">
        <f>IFERROR(VLOOKUP(B565,BSA!$B$5:$I$1048576,8,0),"")</f>
        <v/>
      </c>
      <c r="AD565" s="22" t="s">
        <v>3994</v>
      </c>
      <c r="AE565" s="22"/>
      <c r="AF565" s="22"/>
      <c r="AG565" s="22" t="str">
        <f t="shared" si="51"/>
        <v/>
      </c>
      <c r="AH565" s="17" cm="1">
        <f t="array" ref="AH565">MAX(IF(ISOLASI!$B$5:$B$1048576='Data Training 2022'!B565,ISOLASI!$H$5:$H$1048576))</f>
        <v>0</v>
      </c>
      <c r="AI565" s="22" t="str">
        <f>IFERROR(VLOOKUP(B565,ISOLASI!$B$5:$I$1048576,8,0),"")</f>
        <v/>
      </c>
      <c r="AJ565" s="22"/>
      <c r="AK565" s="17" cm="1">
        <f t="array" ref="AK565">MAX(IF('DEKAT AIR'!$B$5:$B$1048576='Data Training 2022'!B565,'DEKAT AIR'!$H$5:$H$1048576))</f>
        <v>0</v>
      </c>
      <c r="AL565" s="22" t="str">
        <f>IFERROR(VLOOKUP(B565,'DEKAT AIR'!$B$5:$I$1048576,8,0),"")</f>
        <v/>
      </c>
      <c r="AM565" s="22"/>
      <c r="AN565" s="17" cm="1">
        <f t="array" ref="AN565">MAX(IF(KETINGGIAN!$B$5:$B$1048576='Data Training 2022'!B565,KETINGGIAN!$H$5:$H$1048576))</f>
        <v>0</v>
      </c>
      <c r="AO565" s="22" t="str">
        <f>IFERROR(VLOOKUP(B565,KETINGGIAN!$B$5:$I$1048576,8,0),"")</f>
        <v/>
      </c>
      <c r="AP565" s="22"/>
      <c r="AQ565" s="22"/>
      <c r="AR565" s="22"/>
      <c r="AS565" s="22"/>
      <c r="AT565" s="17" cm="1">
        <f t="array" ref="AT565">MAX(IF(TOOLSKEEPER!$B$5:$B$1048576='Data Training 2022'!B565,TOOLSKEEPER!$H$5:$H$1048576))</f>
        <v>0</v>
      </c>
      <c r="AU565" s="22" t="str">
        <f>IFERROR(VLOOKUP(B565,TOOLSKEEPER!$B$5:$I$1048576,8,0),"")</f>
        <v/>
      </c>
    </row>
    <row r="566" spans="1:47">
      <c r="A566" s="22">
        <f t="shared" si="52"/>
        <v>561</v>
      </c>
      <c r="B566" s="21" t="str">
        <f t="shared" si="53"/>
        <v>80000504</v>
      </c>
      <c r="C566" s="21">
        <v>80000504</v>
      </c>
      <c r="D566" s="22"/>
      <c r="E566" s="22" t="s">
        <v>3721</v>
      </c>
      <c r="F566" s="22" t="s">
        <v>1255</v>
      </c>
      <c r="G566" s="22" t="s">
        <v>205</v>
      </c>
      <c r="H566" s="22" t="s">
        <v>405</v>
      </c>
      <c r="I566" s="22" t="s">
        <v>4028</v>
      </c>
      <c r="J566" s="22"/>
      <c r="K566" s="21" t="s">
        <v>4002</v>
      </c>
      <c r="L566" s="21" t="s">
        <v>2374</v>
      </c>
      <c r="M566" s="21" t="s">
        <v>4003</v>
      </c>
      <c r="N566" s="21"/>
      <c r="O566" s="17" t="str">
        <f>IFERROR(VLOOKUP(B566,POP!$B$5:$I$1048576,7,0),"")</f>
        <v/>
      </c>
      <c r="P566" s="17" t="str">
        <f>IFERROR(VLOOKUP(B566,POM!$B$5:$I$1048576,7,0),"")</f>
        <v/>
      </c>
      <c r="Q566" s="10" t="str">
        <f>IFERROR(VLOOKUP(B566,POU!$B$5:$I$1048576,7,0),"")</f>
        <v/>
      </c>
      <c r="R566" s="21" t="str">
        <f t="shared" si="49"/>
        <v/>
      </c>
      <c r="S566" s="17" t="str">
        <f>IFERROR(VLOOKUP(B566,'PEMBEKALAN POP'!$B$5:$I$1048576,7,0),"")</f>
        <v/>
      </c>
      <c r="T566" s="22" t="str">
        <f>IFERROR(VLOOKUP(B566,'PEMBEKALAN POP'!$B$5:$I$1048576,8,0),"")</f>
        <v/>
      </c>
      <c r="U566" s="21" t="s">
        <v>3994</v>
      </c>
      <c r="V566" s="17" t="e" cm="1">
        <f t="array" ref="V566">MAX(IF(INDUKSI!$B$5:$B$1048576='Data Training 2022'!B566,INDUKSI!$H$5:$H$1048576))</f>
        <v>#N/A</v>
      </c>
      <c r="W566" s="22" t="str">
        <f>IFERROR(VLOOKUP(B566,INDUKSI!$B$5:$I$1048576,8,0),"")</f>
        <v>LULUS</v>
      </c>
      <c r="X566" s="21" t="s">
        <v>3994</v>
      </c>
      <c r="Y566" s="17" cm="1">
        <f t="array" ref="Y566">MAX(IF(REINDUKSI!$B$5:$B$1048576='Data Training 2022'!B566,REINDUKSI!$H$5:$H$1048576))</f>
        <v>44452</v>
      </c>
      <c r="Z566" s="22" t="str">
        <f>IFERROR(VLOOKUP(B566,REINDUKSI!$B$5:$I$1048576,8,0),"")</f>
        <v>LULUS</v>
      </c>
      <c r="AA566" s="22" t="str">
        <f t="shared" si="50"/>
        <v>TARGET</v>
      </c>
      <c r="AB566" s="17" cm="1">
        <f t="array" ref="AB566">MAX(IF(BSA!$B$5:$B$1048576='Data Training 2022'!B566,BSA!$H$5:$H$1048576))</f>
        <v>0</v>
      </c>
      <c r="AC566" s="22" t="str">
        <f>IFERROR(VLOOKUP(B566,BSA!$B$5:$I$1048576,8,0),"")</f>
        <v/>
      </c>
      <c r="AD566" s="22" t="s">
        <v>3994</v>
      </c>
      <c r="AE566" s="22"/>
      <c r="AF566" s="22"/>
      <c r="AG566" s="22" t="str">
        <f t="shared" si="51"/>
        <v/>
      </c>
      <c r="AH566" s="17" cm="1">
        <f t="array" ref="AH566">MAX(IF(ISOLASI!$B$5:$B$1048576='Data Training 2022'!B566,ISOLASI!$H$5:$H$1048576))</f>
        <v>0</v>
      </c>
      <c r="AI566" s="22" t="str">
        <f>IFERROR(VLOOKUP(B566,ISOLASI!$B$5:$I$1048576,8,0),"")</f>
        <v/>
      </c>
      <c r="AJ566" s="22"/>
      <c r="AK566" s="17" cm="1">
        <f t="array" ref="AK566">MAX(IF('DEKAT AIR'!$B$5:$B$1048576='Data Training 2022'!B566,'DEKAT AIR'!$H$5:$H$1048576))</f>
        <v>0</v>
      </c>
      <c r="AL566" s="22" t="str">
        <f>IFERROR(VLOOKUP(B566,'DEKAT AIR'!$B$5:$I$1048576,8,0),"")</f>
        <v/>
      </c>
      <c r="AM566" s="22"/>
      <c r="AN566" s="17" cm="1">
        <f t="array" ref="AN566">MAX(IF(KETINGGIAN!$B$5:$B$1048576='Data Training 2022'!B566,KETINGGIAN!$H$5:$H$1048576))</f>
        <v>0</v>
      </c>
      <c r="AO566" s="22" t="str">
        <f>IFERROR(VLOOKUP(B566,KETINGGIAN!$B$5:$I$1048576,8,0),"")</f>
        <v/>
      </c>
      <c r="AP566" s="22"/>
      <c r="AQ566" s="22"/>
      <c r="AR566" s="22"/>
      <c r="AS566" s="22"/>
      <c r="AT566" s="17" cm="1">
        <f t="array" ref="AT566">MAX(IF(TOOLSKEEPER!$B$5:$B$1048576='Data Training 2022'!B566,TOOLSKEEPER!$H$5:$H$1048576))</f>
        <v>0</v>
      </c>
      <c r="AU566" s="22" t="str">
        <f>IFERROR(VLOOKUP(B566,TOOLSKEEPER!$B$5:$I$1048576,8,0),"")</f>
        <v/>
      </c>
    </row>
    <row r="567" spans="1:47">
      <c r="A567" s="22">
        <f t="shared" si="52"/>
        <v>562</v>
      </c>
      <c r="B567" s="21" t="str">
        <f t="shared" si="53"/>
        <v>80002615</v>
      </c>
      <c r="C567" s="21" t="s">
        <v>3589</v>
      </c>
      <c r="D567" s="22"/>
      <c r="E567" s="22" t="s">
        <v>3590</v>
      </c>
      <c r="F567" s="22" t="s">
        <v>1255</v>
      </c>
      <c r="G567" s="22" t="s">
        <v>205</v>
      </c>
      <c r="H567" s="22" t="s">
        <v>405</v>
      </c>
      <c r="I567" s="22" t="s">
        <v>4024</v>
      </c>
      <c r="J567" s="22"/>
      <c r="K567" s="21" t="s">
        <v>4002</v>
      </c>
      <c r="L567" s="21" t="s">
        <v>2374</v>
      </c>
      <c r="M567" s="21" t="s">
        <v>4003</v>
      </c>
      <c r="N567" s="21"/>
      <c r="O567" s="17" t="str">
        <f>IFERROR(VLOOKUP(B567,POP!$B$5:$I$1048576,7,0),"")</f>
        <v/>
      </c>
      <c r="P567" s="17" t="str">
        <f>IFERROR(VLOOKUP(B567,POM!$B$5:$I$1048576,7,0),"")</f>
        <v/>
      </c>
      <c r="Q567" s="10" t="str">
        <f>IFERROR(VLOOKUP(B567,POU!$B$5:$I$1048576,7,0),"")</f>
        <v/>
      </c>
      <c r="R567" s="21" t="str">
        <f t="shared" si="49"/>
        <v/>
      </c>
      <c r="S567" s="17" t="str">
        <f>IFERROR(VLOOKUP(B567,'PEMBEKALAN POP'!$B$5:$I$1048576,7,0),"")</f>
        <v/>
      </c>
      <c r="T567" s="22" t="str">
        <f>IFERROR(VLOOKUP(B567,'PEMBEKALAN POP'!$B$5:$I$1048576,8,0),"")</f>
        <v/>
      </c>
      <c r="U567" s="21" t="s">
        <v>3994</v>
      </c>
      <c r="V567" s="17" t="e" cm="1">
        <f t="array" ref="V567">MAX(IF(INDUKSI!$B$5:$B$1048576='Data Training 2022'!B567,INDUKSI!$H$5:$H$1048576))</f>
        <v>#N/A</v>
      </c>
      <c r="W567" s="22" t="str">
        <f>IFERROR(VLOOKUP(B567,INDUKSI!$B$5:$I$1048576,8,0),"")</f>
        <v>LULUS</v>
      </c>
      <c r="X567" s="21" t="s">
        <v>3994</v>
      </c>
      <c r="Y567" s="17" cm="1">
        <f t="array" ref="Y567">MAX(IF(REINDUKSI!$B$5:$B$1048576='Data Training 2022'!B567,REINDUKSI!$H$5:$H$1048576))</f>
        <v>44745</v>
      </c>
      <c r="Z567" s="22" t="str">
        <f>IFERROR(VLOOKUP(B567,REINDUKSI!$B$5:$I$1048576,8,0),"")</f>
        <v>LULUS</v>
      </c>
      <c r="AA567" s="22" t="str">
        <f t="shared" si="50"/>
        <v>TARGET</v>
      </c>
      <c r="AB567" s="17" cm="1">
        <f t="array" ref="AB567">MAX(IF(BSA!$B$5:$B$1048576='Data Training 2022'!B567,BSA!$H$5:$H$1048576))</f>
        <v>0</v>
      </c>
      <c r="AC567" s="22" t="str">
        <f>IFERROR(VLOOKUP(B567,BSA!$B$5:$I$1048576,8,0),"")</f>
        <v/>
      </c>
      <c r="AD567" s="22" t="s">
        <v>3994</v>
      </c>
      <c r="AE567" s="22"/>
      <c r="AF567" s="22"/>
      <c r="AG567" s="22" t="str">
        <f t="shared" si="51"/>
        <v/>
      </c>
      <c r="AH567" s="17" cm="1">
        <f t="array" ref="AH567">MAX(IF(ISOLASI!$B$5:$B$1048576='Data Training 2022'!B567,ISOLASI!$H$5:$H$1048576))</f>
        <v>0</v>
      </c>
      <c r="AI567" s="22" t="str">
        <f>IFERROR(VLOOKUP(B567,ISOLASI!$B$5:$I$1048576,8,0),"")</f>
        <v/>
      </c>
      <c r="AJ567" s="22"/>
      <c r="AK567" s="17" cm="1">
        <f t="array" ref="AK567">MAX(IF('DEKAT AIR'!$B$5:$B$1048576='Data Training 2022'!B567,'DEKAT AIR'!$H$5:$H$1048576))</f>
        <v>0</v>
      </c>
      <c r="AL567" s="22" t="str">
        <f>IFERROR(VLOOKUP(B567,'DEKAT AIR'!$B$5:$I$1048576,8,0),"")</f>
        <v/>
      </c>
      <c r="AM567" s="22"/>
      <c r="AN567" s="17" cm="1">
        <f t="array" ref="AN567">MAX(IF(KETINGGIAN!$B$5:$B$1048576='Data Training 2022'!B567,KETINGGIAN!$H$5:$H$1048576))</f>
        <v>0</v>
      </c>
      <c r="AO567" s="22" t="str">
        <f>IFERROR(VLOOKUP(B567,KETINGGIAN!$B$5:$I$1048576,8,0),"")</f>
        <v/>
      </c>
      <c r="AP567" s="22"/>
      <c r="AQ567" s="22"/>
      <c r="AR567" s="22"/>
      <c r="AS567" s="22"/>
      <c r="AT567" s="17" cm="1">
        <f t="array" ref="AT567">MAX(IF(TOOLSKEEPER!$B$5:$B$1048576='Data Training 2022'!B567,TOOLSKEEPER!$H$5:$H$1048576))</f>
        <v>0</v>
      </c>
      <c r="AU567" s="22" t="str">
        <f>IFERROR(VLOOKUP(B567,TOOLSKEEPER!$B$5:$I$1048576,8,0),"")</f>
        <v/>
      </c>
    </row>
    <row r="568" spans="1:47">
      <c r="A568" s="22">
        <f t="shared" si="52"/>
        <v>563</v>
      </c>
      <c r="B568" s="21" t="str">
        <f t="shared" si="53"/>
        <v>80001288</v>
      </c>
      <c r="C568" s="21" t="s">
        <v>4196</v>
      </c>
      <c r="D568" s="22"/>
      <c r="E568" s="22" t="s">
        <v>4197</v>
      </c>
      <c r="F568" s="22" t="s">
        <v>1255</v>
      </c>
      <c r="G568" s="22" t="s">
        <v>4183</v>
      </c>
      <c r="H568" s="22" t="s">
        <v>405</v>
      </c>
      <c r="I568" s="22" t="s">
        <v>4024</v>
      </c>
      <c r="J568" s="22"/>
      <c r="K568" s="21" t="s">
        <v>4002</v>
      </c>
      <c r="L568" s="21" t="s">
        <v>2374</v>
      </c>
      <c r="M568" s="21" t="s">
        <v>4003</v>
      </c>
      <c r="N568" s="21"/>
      <c r="O568" s="17" t="str">
        <f>IFERROR(VLOOKUP(B568,POP!$B$5:$I$1048576,7,0),"")</f>
        <v/>
      </c>
      <c r="P568" s="17" t="str">
        <f>IFERROR(VLOOKUP(B568,POM!$B$5:$I$1048576,7,0),"")</f>
        <v/>
      </c>
      <c r="Q568" s="10" t="str">
        <f>IFERROR(VLOOKUP(B568,POU!$B$5:$I$1048576,7,0),"")</f>
        <v/>
      </c>
      <c r="R568" s="21" t="str">
        <f t="shared" si="49"/>
        <v/>
      </c>
      <c r="S568" s="17" t="str">
        <f>IFERROR(VLOOKUP(B568,'PEMBEKALAN POP'!$B$5:$I$1048576,7,0),"")</f>
        <v/>
      </c>
      <c r="T568" s="22" t="str">
        <f>IFERROR(VLOOKUP(B568,'PEMBEKALAN POP'!$B$5:$I$1048576,8,0),"")</f>
        <v/>
      </c>
      <c r="U568" s="21" t="s">
        <v>3994</v>
      </c>
      <c r="V568" s="17" t="e" cm="1">
        <f t="array" ref="V568">MAX(IF(INDUKSI!$B$5:$B$1048576='Data Training 2022'!B568,INDUKSI!$H$5:$H$1048576))</f>
        <v>#N/A</v>
      </c>
      <c r="W568" s="22" t="str">
        <f>IFERROR(VLOOKUP(B568,INDUKSI!$B$5:$I$1048576,8,0),"")</f>
        <v>LULUS</v>
      </c>
      <c r="X568" s="21" t="s">
        <v>3994</v>
      </c>
      <c r="Y568" s="17" cm="1">
        <f t="array" ref="Y568">MAX(IF(REINDUKSI!$B$5:$B$1048576='Data Training 2022'!B568,REINDUKSI!$H$5:$H$1048576))</f>
        <v>44475</v>
      </c>
      <c r="Z568" s="22" t="str">
        <f>IFERROR(VLOOKUP(B568,REINDUKSI!$B$5:$I$1048576,8,0),"")</f>
        <v>LULUS</v>
      </c>
      <c r="AA568" s="22" t="str">
        <f t="shared" si="50"/>
        <v>TARGET</v>
      </c>
      <c r="AB568" s="17" cm="1">
        <f t="array" ref="AB568">MAX(IF(BSA!$B$5:$B$1048576='Data Training 2022'!B568,BSA!$H$5:$H$1048576))</f>
        <v>44647</v>
      </c>
      <c r="AC568" s="22" t="str">
        <f>IFERROR(VLOOKUP(B568,BSA!$B$5:$I$1048576,8,0),"")</f>
        <v>LULUS</v>
      </c>
      <c r="AD568" s="22" t="s">
        <v>3994</v>
      </c>
      <c r="AE568" s="22"/>
      <c r="AF568" s="22"/>
      <c r="AG568" s="22" t="str">
        <f t="shared" si="51"/>
        <v/>
      </c>
      <c r="AH568" s="17" cm="1">
        <f t="array" ref="AH568">MAX(IF(ISOLASI!$B$5:$B$1048576='Data Training 2022'!B568,ISOLASI!$H$5:$H$1048576))</f>
        <v>0</v>
      </c>
      <c r="AI568" s="22" t="str">
        <f>IFERROR(VLOOKUP(B568,ISOLASI!$B$5:$I$1048576,8,0),"")</f>
        <v/>
      </c>
      <c r="AJ568" s="22"/>
      <c r="AK568" s="17" cm="1">
        <f t="array" ref="AK568">MAX(IF('DEKAT AIR'!$B$5:$B$1048576='Data Training 2022'!B568,'DEKAT AIR'!$H$5:$H$1048576))</f>
        <v>0</v>
      </c>
      <c r="AL568" s="22" t="str">
        <f>IFERROR(VLOOKUP(B568,'DEKAT AIR'!$B$5:$I$1048576,8,0),"")</f>
        <v/>
      </c>
      <c r="AM568" s="22"/>
      <c r="AN568" s="17" cm="1">
        <f t="array" ref="AN568">MAX(IF(KETINGGIAN!$B$5:$B$1048576='Data Training 2022'!B568,KETINGGIAN!$H$5:$H$1048576))</f>
        <v>0</v>
      </c>
      <c r="AO568" s="22" t="str">
        <f>IFERROR(VLOOKUP(B568,KETINGGIAN!$B$5:$I$1048576,8,0),"")</f>
        <v/>
      </c>
      <c r="AP568" s="22"/>
      <c r="AQ568" s="22"/>
      <c r="AR568" s="22"/>
      <c r="AS568" s="22"/>
      <c r="AT568" s="17" cm="1">
        <f t="array" ref="AT568">MAX(IF(TOOLSKEEPER!$B$5:$B$1048576='Data Training 2022'!B568,TOOLSKEEPER!$H$5:$H$1048576))</f>
        <v>0</v>
      </c>
      <c r="AU568" s="22" t="str">
        <f>IFERROR(VLOOKUP(B568,TOOLSKEEPER!$B$5:$I$1048576,8,0),"")</f>
        <v/>
      </c>
    </row>
    <row r="569" spans="1:47">
      <c r="A569" s="22">
        <f t="shared" si="52"/>
        <v>564</v>
      </c>
      <c r="B569" s="21" t="str">
        <f t="shared" si="53"/>
        <v>80001815</v>
      </c>
      <c r="C569" s="21">
        <v>80001815</v>
      </c>
      <c r="D569" s="22"/>
      <c r="E569" s="22" t="s">
        <v>1453</v>
      </c>
      <c r="F569" s="22" t="s">
        <v>1255</v>
      </c>
      <c r="G569" s="22" t="s">
        <v>205</v>
      </c>
      <c r="H569" s="22" t="s">
        <v>405</v>
      </c>
      <c r="I569" s="22" t="s">
        <v>4028</v>
      </c>
      <c r="J569" s="22"/>
      <c r="K569" s="21" t="s">
        <v>4002</v>
      </c>
      <c r="L569" s="21" t="s">
        <v>2374</v>
      </c>
      <c r="M569" s="21" t="s">
        <v>4003</v>
      </c>
      <c r="N569" s="21"/>
      <c r="O569" s="17" t="str">
        <f>IFERROR(VLOOKUP(B569,POP!$B$5:$I$1048576,7,0),"")</f>
        <v/>
      </c>
      <c r="P569" s="17" t="str">
        <f>IFERROR(VLOOKUP(B569,POM!$B$5:$I$1048576,7,0),"")</f>
        <v/>
      </c>
      <c r="Q569" s="10" t="str">
        <f>IFERROR(VLOOKUP(B569,POU!$B$5:$I$1048576,7,0),"")</f>
        <v/>
      </c>
      <c r="R569" s="21" t="str">
        <f t="shared" si="49"/>
        <v/>
      </c>
      <c r="S569" s="17" t="str">
        <f>IFERROR(VLOOKUP(B569,'PEMBEKALAN POP'!$B$5:$I$1048576,7,0),"")</f>
        <v/>
      </c>
      <c r="T569" s="22" t="str">
        <f>IFERROR(VLOOKUP(B569,'PEMBEKALAN POP'!$B$5:$I$1048576,8,0),"")</f>
        <v/>
      </c>
      <c r="U569" s="21" t="s">
        <v>3994</v>
      </c>
      <c r="V569" s="17" t="e" cm="1">
        <f t="array" ref="V569">MAX(IF(INDUKSI!$B$5:$B$1048576='Data Training 2022'!B569,INDUKSI!$H$5:$H$1048576))</f>
        <v>#N/A</v>
      </c>
      <c r="W569" s="22" t="str">
        <f>IFERROR(VLOOKUP(B569,INDUKSI!$B$5:$I$1048576,8,0),"")</f>
        <v>LULUS</v>
      </c>
      <c r="X569" s="21" t="s">
        <v>3994</v>
      </c>
      <c r="Y569" s="17" cm="1">
        <f t="array" ref="Y569">MAX(IF(REINDUKSI!$B$5:$B$1048576='Data Training 2022'!B569,REINDUKSI!$H$5:$H$1048576))</f>
        <v>44746</v>
      </c>
      <c r="Z569" s="22" t="str">
        <f>IFERROR(VLOOKUP(B569,REINDUKSI!$B$5:$I$1048576,8,0),"")</f>
        <v>LULUS</v>
      </c>
      <c r="AA569" s="22" t="str">
        <f t="shared" si="50"/>
        <v>TARGET</v>
      </c>
      <c r="AB569" s="17" cm="1">
        <f t="array" ref="AB569">MAX(IF(BSA!$B$5:$B$1048576='Data Training 2022'!B569,BSA!$H$5:$H$1048576))</f>
        <v>0</v>
      </c>
      <c r="AC569" s="22" t="str">
        <f>IFERROR(VLOOKUP(B569,BSA!$B$5:$I$1048576,8,0),"")</f>
        <v/>
      </c>
      <c r="AD569" s="22" t="s">
        <v>3994</v>
      </c>
      <c r="AE569" s="22"/>
      <c r="AF569" s="22"/>
      <c r="AG569" s="22" t="str">
        <f t="shared" si="51"/>
        <v/>
      </c>
      <c r="AH569" s="17" cm="1">
        <f t="array" ref="AH569">MAX(IF(ISOLASI!$B$5:$B$1048576='Data Training 2022'!B569,ISOLASI!$H$5:$H$1048576))</f>
        <v>0</v>
      </c>
      <c r="AI569" s="22" t="str">
        <f>IFERROR(VLOOKUP(B569,ISOLASI!$B$5:$I$1048576,8,0),"")</f>
        <v/>
      </c>
      <c r="AJ569" s="22"/>
      <c r="AK569" s="17" cm="1">
        <f t="array" ref="AK569">MAX(IF('DEKAT AIR'!$B$5:$B$1048576='Data Training 2022'!B569,'DEKAT AIR'!$H$5:$H$1048576))</f>
        <v>0</v>
      </c>
      <c r="AL569" s="22" t="str">
        <f>IFERROR(VLOOKUP(B569,'DEKAT AIR'!$B$5:$I$1048576,8,0),"")</f>
        <v/>
      </c>
      <c r="AM569" s="22"/>
      <c r="AN569" s="17" cm="1">
        <f t="array" ref="AN569">MAX(IF(KETINGGIAN!$B$5:$B$1048576='Data Training 2022'!B569,KETINGGIAN!$H$5:$H$1048576))</f>
        <v>0</v>
      </c>
      <c r="AO569" s="22" t="str">
        <f>IFERROR(VLOOKUP(B569,KETINGGIAN!$B$5:$I$1048576,8,0),"")</f>
        <v/>
      </c>
      <c r="AP569" s="22"/>
      <c r="AQ569" s="22"/>
      <c r="AR569" s="22"/>
      <c r="AS569" s="22"/>
      <c r="AT569" s="17" cm="1">
        <f t="array" ref="AT569">MAX(IF(TOOLSKEEPER!$B$5:$B$1048576='Data Training 2022'!B569,TOOLSKEEPER!$H$5:$H$1048576))</f>
        <v>0</v>
      </c>
      <c r="AU569" s="22" t="str">
        <f>IFERROR(VLOOKUP(B569,TOOLSKEEPER!$B$5:$I$1048576,8,0),"")</f>
        <v/>
      </c>
    </row>
    <row r="570" spans="1:47">
      <c r="A570" s="22">
        <f t="shared" si="52"/>
        <v>565</v>
      </c>
      <c r="B570" s="21" t="str">
        <f t="shared" si="53"/>
        <v>80000662</v>
      </c>
      <c r="C570" s="21">
        <v>80000662</v>
      </c>
      <c r="D570" s="22"/>
      <c r="E570" s="22" t="s">
        <v>2868</v>
      </c>
      <c r="F570" s="22" t="s">
        <v>1255</v>
      </c>
      <c r="G570" s="22" t="s">
        <v>205</v>
      </c>
      <c r="H570" s="22" t="s">
        <v>405</v>
      </c>
      <c r="I570" s="22" t="s">
        <v>4028</v>
      </c>
      <c r="J570" s="22"/>
      <c r="K570" s="21" t="s">
        <v>4002</v>
      </c>
      <c r="L570" s="21" t="s">
        <v>2374</v>
      </c>
      <c r="M570" s="21" t="s">
        <v>4003</v>
      </c>
      <c r="N570" s="21"/>
      <c r="O570" s="17" t="str">
        <f>IFERROR(VLOOKUP(B570,POP!$B$5:$I$1048576,7,0),"")</f>
        <v/>
      </c>
      <c r="P570" s="17" t="str">
        <f>IFERROR(VLOOKUP(B570,POM!$B$5:$I$1048576,7,0),"")</f>
        <v/>
      </c>
      <c r="Q570" s="10" t="str">
        <f>IFERROR(VLOOKUP(B570,POU!$B$5:$I$1048576,7,0),"")</f>
        <v/>
      </c>
      <c r="R570" s="21" t="str">
        <f t="shared" si="49"/>
        <v/>
      </c>
      <c r="S570" s="17" t="str">
        <f>IFERROR(VLOOKUP(B570,'PEMBEKALAN POP'!$B$5:$I$1048576,7,0),"")</f>
        <v/>
      </c>
      <c r="T570" s="22" t="str">
        <f>IFERROR(VLOOKUP(B570,'PEMBEKALAN POP'!$B$5:$I$1048576,8,0),"")</f>
        <v/>
      </c>
      <c r="U570" s="21" t="s">
        <v>3994</v>
      </c>
      <c r="V570" s="17" t="e" cm="1">
        <f t="array" ref="V570">MAX(IF(INDUKSI!$B$5:$B$1048576='Data Training 2022'!B570,INDUKSI!$H$5:$H$1048576))</f>
        <v>#N/A</v>
      </c>
      <c r="W570" s="22" t="str">
        <f>IFERROR(VLOOKUP(B570,INDUKSI!$B$5:$I$1048576,8,0),"")</f>
        <v/>
      </c>
      <c r="X570" s="21" t="s">
        <v>3994</v>
      </c>
      <c r="Y570" s="17" cm="1">
        <f t="array" ref="Y570">MAX(IF(REINDUKSI!$B$5:$B$1048576='Data Training 2022'!B570,REINDUKSI!$H$5:$H$1048576))</f>
        <v>44766</v>
      </c>
      <c r="Z570" s="22" t="str">
        <f>IFERROR(VLOOKUP(B570,REINDUKSI!$B$5:$I$1048576,8,0),"")</f>
        <v>LULUS</v>
      </c>
      <c r="AA570" s="22" t="str">
        <f t="shared" si="50"/>
        <v>TARGET</v>
      </c>
      <c r="AB570" s="17" cm="1">
        <f t="array" ref="AB570">MAX(IF(BSA!$B$5:$B$1048576='Data Training 2022'!B570,BSA!$H$5:$H$1048576))</f>
        <v>44766</v>
      </c>
      <c r="AC570" s="22" t="str">
        <f>IFERROR(VLOOKUP(B570,BSA!$B$5:$I$1048576,8,0),"")</f>
        <v>LULUS</v>
      </c>
      <c r="AD570" s="22" t="s">
        <v>3994</v>
      </c>
      <c r="AE570" s="22"/>
      <c r="AF570" s="22"/>
      <c r="AG570" s="22" t="str">
        <f t="shared" si="51"/>
        <v/>
      </c>
      <c r="AH570" s="17" cm="1">
        <f t="array" ref="AH570">MAX(IF(ISOLASI!$B$5:$B$1048576='Data Training 2022'!B570,ISOLASI!$H$5:$H$1048576))</f>
        <v>0</v>
      </c>
      <c r="AI570" s="22" t="str">
        <f>IFERROR(VLOOKUP(B570,ISOLASI!$B$5:$I$1048576,8,0),"")</f>
        <v/>
      </c>
      <c r="AJ570" s="22"/>
      <c r="AK570" s="17" cm="1">
        <f t="array" ref="AK570">MAX(IF('DEKAT AIR'!$B$5:$B$1048576='Data Training 2022'!B570,'DEKAT AIR'!$H$5:$H$1048576))</f>
        <v>0</v>
      </c>
      <c r="AL570" s="22" t="str">
        <f>IFERROR(VLOOKUP(B570,'DEKAT AIR'!$B$5:$I$1048576,8,0),"")</f>
        <v/>
      </c>
      <c r="AM570" s="22"/>
      <c r="AN570" s="17" cm="1">
        <f t="array" ref="AN570">MAX(IF(KETINGGIAN!$B$5:$B$1048576='Data Training 2022'!B570,KETINGGIAN!$H$5:$H$1048576))</f>
        <v>0</v>
      </c>
      <c r="AO570" s="22" t="str">
        <f>IFERROR(VLOOKUP(B570,KETINGGIAN!$B$5:$I$1048576,8,0),"")</f>
        <v/>
      </c>
      <c r="AP570" s="22"/>
      <c r="AQ570" s="22"/>
      <c r="AR570" s="22"/>
      <c r="AS570" s="22"/>
      <c r="AT570" s="17" cm="1">
        <f t="array" ref="AT570">MAX(IF(TOOLSKEEPER!$B$5:$B$1048576='Data Training 2022'!B570,TOOLSKEEPER!$H$5:$H$1048576))</f>
        <v>0</v>
      </c>
      <c r="AU570" s="22" t="str">
        <f>IFERROR(VLOOKUP(B570,TOOLSKEEPER!$B$5:$I$1048576,8,0),"")</f>
        <v/>
      </c>
    </row>
    <row r="571" spans="1:47">
      <c r="A571" s="22">
        <f t="shared" si="52"/>
        <v>566</v>
      </c>
      <c r="B571" s="21" t="str">
        <f t="shared" si="53"/>
        <v>80002593</v>
      </c>
      <c r="C571" s="21" t="s">
        <v>2403</v>
      </c>
      <c r="D571" s="22"/>
      <c r="E571" s="22" t="s">
        <v>2404</v>
      </c>
      <c r="F571" s="22" t="s">
        <v>1255</v>
      </c>
      <c r="G571" s="22" t="s">
        <v>212</v>
      </c>
      <c r="H571" s="22" t="s">
        <v>405</v>
      </c>
      <c r="I571" s="22" t="s">
        <v>4024</v>
      </c>
      <c r="J571" s="22"/>
      <c r="K571" s="21" t="s">
        <v>4002</v>
      </c>
      <c r="L571" s="21" t="s">
        <v>2374</v>
      </c>
      <c r="M571" s="21" t="s">
        <v>4003</v>
      </c>
      <c r="N571" s="21"/>
      <c r="O571" s="17" t="str">
        <f>IFERROR(VLOOKUP(B571,POP!$B$5:$I$1048576,7,0),"")</f>
        <v/>
      </c>
      <c r="P571" s="17" t="str">
        <f>IFERROR(VLOOKUP(B571,POM!$B$5:$I$1048576,7,0),"")</f>
        <v/>
      </c>
      <c r="Q571" s="10" t="str">
        <f>IFERROR(VLOOKUP(B571,POU!$B$5:$I$1048576,7,0),"")</f>
        <v/>
      </c>
      <c r="R571" s="21" t="str">
        <f t="shared" si="49"/>
        <v/>
      </c>
      <c r="S571" s="17" t="str">
        <f>IFERROR(VLOOKUP(B571,'PEMBEKALAN POP'!$B$5:$I$1048576,7,0),"")</f>
        <v/>
      </c>
      <c r="T571" s="22" t="str">
        <f>IFERROR(VLOOKUP(B571,'PEMBEKALAN POP'!$B$5:$I$1048576,8,0),"")</f>
        <v/>
      </c>
      <c r="U571" s="21" t="s">
        <v>3994</v>
      </c>
      <c r="V571" s="17" t="e" cm="1">
        <f t="array" ref="V571">MAX(IF(INDUKSI!$B$5:$B$1048576='Data Training 2022'!B571,INDUKSI!$H$5:$H$1048576))</f>
        <v>#N/A</v>
      </c>
      <c r="W571" s="22" t="str">
        <f>IFERROR(VLOOKUP(B571,INDUKSI!$B$5:$I$1048576,8,0),"")</f>
        <v>LULUS</v>
      </c>
      <c r="X571" s="21" t="s">
        <v>3994</v>
      </c>
      <c r="Y571" s="17" cm="1">
        <f t="array" ref="Y571">MAX(IF(REINDUKSI!$B$5:$B$1048576='Data Training 2022'!B571,REINDUKSI!$H$5:$H$1048576))</f>
        <v>44741</v>
      </c>
      <c r="Z571" s="22" t="str">
        <f>IFERROR(VLOOKUP(B571,REINDUKSI!$B$5:$I$1048576,8,0),"")</f>
        <v>LULUS</v>
      </c>
      <c r="AA571" s="22" t="str">
        <f t="shared" si="50"/>
        <v>TARGET</v>
      </c>
      <c r="AB571" s="17" cm="1">
        <f t="array" ref="AB571">MAX(IF(BSA!$B$5:$B$1048576='Data Training 2022'!B571,BSA!$H$5:$H$1048576))</f>
        <v>0</v>
      </c>
      <c r="AC571" s="22" t="str">
        <f>IFERROR(VLOOKUP(B571,BSA!$B$5:$I$1048576,8,0),"")</f>
        <v/>
      </c>
      <c r="AD571" s="22" t="s">
        <v>3994</v>
      </c>
      <c r="AE571" s="22"/>
      <c r="AF571" s="22"/>
      <c r="AG571" s="22" t="str">
        <f t="shared" si="51"/>
        <v/>
      </c>
      <c r="AH571" s="17" cm="1">
        <f t="array" ref="AH571">MAX(IF(ISOLASI!$B$5:$B$1048576='Data Training 2022'!B571,ISOLASI!$H$5:$H$1048576))</f>
        <v>0</v>
      </c>
      <c r="AI571" s="22" t="str">
        <f>IFERROR(VLOOKUP(B571,ISOLASI!$B$5:$I$1048576,8,0),"")</f>
        <v/>
      </c>
      <c r="AJ571" s="22"/>
      <c r="AK571" s="17" cm="1">
        <f t="array" ref="AK571">MAX(IF('DEKAT AIR'!$B$5:$B$1048576='Data Training 2022'!B571,'DEKAT AIR'!$H$5:$H$1048576))</f>
        <v>0</v>
      </c>
      <c r="AL571" s="22" t="str">
        <f>IFERROR(VLOOKUP(B571,'DEKAT AIR'!$B$5:$I$1048576,8,0),"")</f>
        <v/>
      </c>
      <c r="AM571" s="22"/>
      <c r="AN571" s="17" cm="1">
        <f t="array" ref="AN571">MAX(IF(KETINGGIAN!$B$5:$B$1048576='Data Training 2022'!B571,KETINGGIAN!$H$5:$H$1048576))</f>
        <v>0</v>
      </c>
      <c r="AO571" s="22" t="str">
        <f>IFERROR(VLOOKUP(B571,KETINGGIAN!$B$5:$I$1048576,8,0),"")</f>
        <v/>
      </c>
      <c r="AP571" s="22"/>
      <c r="AQ571" s="22"/>
      <c r="AR571" s="22"/>
      <c r="AS571" s="22"/>
      <c r="AT571" s="17" cm="1">
        <f t="array" ref="AT571">MAX(IF(TOOLSKEEPER!$B$5:$B$1048576='Data Training 2022'!B571,TOOLSKEEPER!$H$5:$H$1048576))</f>
        <v>0</v>
      </c>
      <c r="AU571" s="22" t="str">
        <f>IFERROR(VLOOKUP(B571,TOOLSKEEPER!$B$5:$I$1048576,8,0),"")</f>
        <v/>
      </c>
    </row>
    <row r="572" spans="1:47">
      <c r="A572" s="22">
        <f t="shared" si="52"/>
        <v>567</v>
      </c>
      <c r="B572" s="21" t="str">
        <f t="shared" si="53"/>
        <v>80002653</v>
      </c>
      <c r="C572" s="21" t="s">
        <v>2488</v>
      </c>
      <c r="D572" s="22"/>
      <c r="E572" s="22" t="s">
        <v>2489</v>
      </c>
      <c r="F572" s="22" t="s">
        <v>1255</v>
      </c>
      <c r="G572" s="22" t="s">
        <v>212</v>
      </c>
      <c r="H572" s="22" t="s">
        <v>405</v>
      </c>
      <c r="I572" s="22" t="s">
        <v>4024</v>
      </c>
      <c r="J572" s="22"/>
      <c r="K572" s="21" t="s">
        <v>4002</v>
      </c>
      <c r="L572" s="21" t="s">
        <v>2374</v>
      </c>
      <c r="M572" s="21" t="s">
        <v>4003</v>
      </c>
      <c r="N572" s="21"/>
      <c r="O572" s="17" t="str">
        <f>IFERROR(VLOOKUP(B572,POP!$B$5:$I$1048576,7,0),"")</f>
        <v/>
      </c>
      <c r="P572" s="17" t="str">
        <f>IFERROR(VLOOKUP(B572,POM!$B$5:$I$1048576,7,0),"")</f>
        <v/>
      </c>
      <c r="Q572" s="10" t="str">
        <f>IFERROR(VLOOKUP(B572,POU!$B$5:$I$1048576,7,0),"")</f>
        <v/>
      </c>
      <c r="R572" s="21" t="str">
        <f t="shared" si="49"/>
        <v/>
      </c>
      <c r="S572" s="17" t="str">
        <f>IFERROR(VLOOKUP(B572,'PEMBEKALAN POP'!$B$5:$I$1048576,7,0),"")</f>
        <v/>
      </c>
      <c r="T572" s="22" t="str">
        <f>IFERROR(VLOOKUP(B572,'PEMBEKALAN POP'!$B$5:$I$1048576,8,0),"")</f>
        <v/>
      </c>
      <c r="U572" s="21" t="s">
        <v>3994</v>
      </c>
      <c r="V572" s="17" t="e" cm="1">
        <f t="array" ref="V572">MAX(IF(INDUKSI!$B$5:$B$1048576='Data Training 2022'!B572,INDUKSI!$H$5:$H$1048576))</f>
        <v>#N/A</v>
      </c>
      <c r="W572" s="22" t="str">
        <f>IFERROR(VLOOKUP(B572,INDUKSI!$B$5:$I$1048576,8,0),"")</f>
        <v>LULUS</v>
      </c>
      <c r="X572" s="21" t="s">
        <v>3994</v>
      </c>
      <c r="Y572" s="17" cm="1">
        <f t="array" ref="Y572">MAX(IF(REINDUKSI!$B$5:$B$1048576='Data Training 2022'!B572,REINDUKSI!$H$5:$H$1048576))</f>
        <v>44748</v>
      </c>
      <c r="Z572" s="22" t="str">
        <f>IFERROR(VLOOKUP(B572,REINDUKSI!$B$5:$I$1048576,8,0),"")</f>
        <v>LULUS</v>
      </c>
      <c r="AA572" s="22" t="str">
        <f t="shared" si="50"/>
        <v>TARGET</v>
      </c>
      <c r="AB572" s="17" cm="1">
        <f t="array" ref="AB572">MAX(IF(BSA!$B$5:$B$1048576='Data Training 2022'!B572,BSA!$H$5:$H$1048576))</f>
        <v>0</v>
      </c>
      <c r="AC572" s="22" t="str">
        <f>IFERROR(VLOOKUP(B572,BSA!$B$5:$I$1048576,8,0),"")</f>
        <v/>
      </c>
      <c r="AD572" s="22" t="s">
        <v>3994</v>
      </c>
      <c r="AE572" s="22"/>
      <c r="AF572" s="22"/>
      <c r="AG572" s="22" t="str">
        <f t="shared" si="51"/>
        <v/>
      </c>
      <c r="AH572" s="17" cm="1">
        <f t="array" ref="AH572">MAX(IF(ISOLASI!$B$5:$B$1048576='Data Training 2022'!B572,ISOLASI!$H$5:$H$1048576))</f>
        <v>0</v>
      </c>
      <c r="AI572" s="22" t="str">
        <f>IFERROR(VLOOKUP(B572,ISOLASI!$B$5:$I$1048576,8,0),"")</f>
        <v/>
      </c>
      <c r="AJ572" s="22"/>
      <c r="AK572" s="17" cm="1">
        <f t="array" ref="AK572">MAX(IF('DEKAT AIR'!$B$5:$B$1048576='Data Training 2022'!B572,'DEKAT AIR'!$H$5:$H$1048576))</f>
        <v>0</v>
      </c>
      <c r="AL572" s="22" t="str">
        <f>IFERROR(VLOOKUP(B572,'DEKAT AIR'!$B$5:$I$1048576,8,0),"")</f>
        <v/>
      </c>
      <c r="AM572" s="22"/>
      <c r="AN572" s="17" cm="1">
        <f t="array" ref="AN572">MAX(IF(KETINGGIAN!$B$5:$B$1048576='Data Training 2022'!B572,KETINGGIAN!$H$5:$H$1048576))</f>
        <v>0</v>
      </c>
      <c r="AO572" s="22" t="str">
        <f>IFERROR(VLOOKUP(B572,KETINGGIAN!$B$5:$I$1048576,8,0),"")</f>
        <v/>
      </c>
      <c r="AP572" s="22"/>
      <c r="AQ572" s="22"/>
      <c r="AR572" s="22"/>
      <c r="AS572" s="22"/>
      <c r="AT572" s="17" cm="1">
        <f t="array" ref="AT572">MAX(IF(TOOLSKEEPER!$B$5:$B$1048576='Data Training 2022'!B572,TOOLSKEEPER!$H$5:$H$1048576))</f>
        <v>0</v>
      </c>
      <c r="AU572" s="22" t="str">
        <f>IFERROR(VLOOKUP(B572,TOOLSKEEPER!$B$5:$I$1048576,8,0),"")</f>
        <v/>
      </c>
    </row>
    <row r="573" spans="1:47">
      <c r="A573" s="22">
        <f t="shared" si="52"/>
        <v>568</v>
      </c>
      <c r="B573" s="21" t="str">
        <f t="shared" si="53"/>
        <v>80002649</v>
      </c>
      <c r="C573" s="21" t="s">
        <v>3386</v>
      </c>
      <c r="D573" s="22"/>
      <c r="E573" s="22" t="s">
        <v>3387</v>
      </c>
      <c r="F573" s="22" t="s">
        <v>1255</v>
      </c>
      <c r="G573" s="22" t="s">
        <v>205</v>
      </c>
      <c r="H573" s="22" t="s">
        <v>405</v>
      </c>
      <c r="I573" s="22" t="s">
        <v>4024</v>
      </c>
      <c r="J573" s="22"/>
      <c r="K573" s="21" t="s">
        <v>4002</v>
      </c>
      <c r="L573" s="21" t="s">
        <v>2374</v>
      </c>
      <c r="M573" s="21" t="s">
        <v>4003</v>
      </c>
      <c r="N573" s="21"/>
      <c r="O573" s="17" t="str">
        <f>IFERROR(VLOOKUP(B573,POP!$B$5:$I$1048576,7,0),"")</f>
        <v/>
      </c>
      <c r="P573" s="17" t="str">
        <f>IFERROR(VLOOKUP(B573,POM!$B$5:$I$1048576,7,0),"")</f>
        <v/>
      </c>
      <c r="Q573" s="10" t="str">
        <f>IFERROR(VLOOKUP(B573,POU!$B$5:$I$1048576,7,0),"")</f>
        <v/>
      </c>
      <c r="R573" s="21" t="str">
        <f t="shared" si="49"/>
        <v/>
      </c>
      <c r="S573" s="17" t="str">
        <f>IFERROR(VLOOKUP(B573,'PEMBEKALAN POP'!$B$5:$I$1048576,7,0),"")</f>
        <v/>
      </c>
      <c r="T573" s="22" t="str">
        <f>IFERROR(VLOOKUP(B573,'PEMBEKALAN POP'!$B$5:$I$1048576,8,0),"")</f>
        <v/>
      </c>
      <c r="U573" s="21" t="s">
        <v>3994</v>
      </c>
      <c r="V573" s="17" t="e" cm="1">
        <f t="array" ref="V573">MAX(IF(INDUKSI!$B$5:$B$1048576='Data Training 2022'!B573,INDUKSI!$H$5:$H$1048576))</f>
        <v>#N/A</v>
      </c>
      <c r="W573" s="22" t="str">
        <f>IFERROR(VLOOKUP(B573,INDUKSI!$B$5:$I$1048576,8,0),"")</f>
        <v>LULUS</v>
      </c>
      <c r="X573" s="21" t="s">
        <v>3994</v>
      </c>
      <c r="Y573" s="17" cm="1">
        <f t="array" ref="Y573">MAX(IF(REINDUKSI!$B$5:$B$1048576='Data Training 2022'!B573,REINDUKSI!$H$5:$H$1048576))</f>
        <v>44752</v>
      </c>
      <c r="Z573" s="22" t="str">
        <f>IFERROR(VLOOKUP(B573,REINDUKSI!$B$5:$I$1048576,8,0),"")</f>
        <v>LULUS</v>
      </c>
      <c r="AA573" s="22" t="str">
        <f t="shared" si="50"/>
        <v>TARGET</v>
      </c>
      <c r="AB573" s="17" cm="1">
        <f t="array" ref="AB573">MAX(IF(BSA!$B$5:$B$1048576='Data Training 2022'!B573,BSA!$H$5:$H$1048576))</f>
        <v>0</v>
      </c>
      <c r="AC573" s="22" t="str">
        <f>IFERROR(VLOOKUP(B573,BSA!$B$5:$I$1048576,8,0),"")</f>
        <v/>
      </c>
      <c r="AD573" s="22" t="s">
        <v>3994</v>
      </c>
      <c r="AE573" s="22"/>
      <c r="AF573" s="22"/>
      <c r="AG573" s="22" t="str">
        <f t="shared" si="51"/>
        <v/>
      </c>
      <c r="AH573" s="17" cm="1">
        <f t="array" ref="AH573">MAX(IF(ISOLASI!$B$5:$B$1048576='Data Training 2022'!B573,ISOLASI!$H$5:$H$1048576))</f>
        <v>0</v>
      </c>
      <c r="AI573" s="22" t="str">
        <f>IFERROR(VLOOKUP(B573,ISOLASI!$B$5:$I$1048576,8,0),"")</f>
        <v/>
      </c>
      <c r="AJ573" s="22"/>
      <c r="AK573" s="17" cm="1">
        <f t="array" ref="AK573">MAX(IF('DEKAT AIR'!$B$5:$B$1048576='Data Training 2022'!B573,'DEKAT AIR'!$H$5:$H$1048576))</f>
        <v>0</v>
      </c>
      <c r="AL573" s="22" t="str">
        <f>IFERROR(VLOOKUP(B573,'DEKAT AIR'!$B$5:$I$1048576,8,0),"")</f>
        <v/>
      </c>
      <c r="AM573" s="22"/>
      <c r="AN573" s="17" cm="1">
        <f t="array" ref="AN573">MAX(IF(KETINGGIAN!$B$5:$B$1048576='Data Training 2022'!B573,KETINGGIAN!$H$5:$H$1048576))</f>
        <v>0</v>
      </c>
      <c r="AO573" s="22" t="str">
        <f>IFERROR(VLOOKUP(B573,KETINGGIAN!$B$5:$I$1048576,8,0),"")</f>
        <v/>
      </c>
      <c r="AP573" s="22"/>
      <c r="AQ573" s="22"/>
      <c r="AR573" s="22"/>
      <c r="AS573" s="22"/>
      <c r="AT573" s="17" cm="1">
        <f t="array" ref="AT573">MAX(IF(TOOLSKEEPER!$B$5:$B$1048576='Data Training 2022'!B573,TOOLSKEEPER!$H$5:$H$1048576))</f>
        <v>0</v>
      </c>
      <c r="AU573" s="22" t="str">
        <f>IFERROR(VLOOKUP(B573,TOOLSKEEPER!$B$5:$I$1048576,8,0),"")</f>
        <v/>
      </c>
    </row>
    <row r="574" spans="1:47">
      <c r="A574" s="22">
        <f t="shared" si="52"/>
        <v>569</v>
      </c>
      <c r="B574" s="21" t="str">
        <f t="shared" si="53"/>
        <v>80002645</v>
      </c>
      <c r="C574" s="21" t="s">
        <v>2988</v>
      </c>
      <c r="D574" s="22"/>
      <c r="E574" s="22" t="s">
        <v>2989</v>
      </c>
      <c r="F574" s="22" t="s">
        <v>1255</v>
      </c>
      <c r="G574" s="22" t="s">
        <v>212</v>
      </c>
      <c r="H574" s="22" t="s">
        <v>405</v>
      </c>
      <c r="I574" s="22" t="s">
        <v>4024</v>
      </c>
      <c r="J574" s="22"/>
      <c r="K574" s="21" t="s">
        <v>4002</v>
      </c>
      <c r="L574" s="21" t="s">
        <v>2374</v>
      </c>
      <c r="M574" s="21" t="s">
        <v>4003</v>
      </c>
      <c r="N574" s="21"/>
      <c r="O574" s="17" t="str">
        <f>IFERROR(VLOOKUP(B574,POP!$B$5:$I$1048576,7,0),"")</f>
        <v/>
      </c>
      <c r="P574" s="17" t="str">
        <f>IFERROR(VLOOKUP(B574,POM!$B$5:$I$1048576,7,0),"")</f>
        <v/>
      </c>
      <c r="Q574" s="10" t="str">
        <f>IFERROR(VLOOKUP(B574,POU!$B$5:$I$1048576,7,0),"")</f>
        <v/>
      </c>
      <c r="R574" s="21" t="str">
        <f t="shared" si="49"/>
        <v/>
      </c>
      <c r="S574" s="17" t="str">
        <f>IFERROR(VLOOKUP(B574,'PEMBEKALAN POP'!$B$5:$I$1048576,7,0),"")</f>
        <v/>
      </c>
      <c r="T574" s="22" t="str">
        <f>IFERROR(VLOOKUP(B574,'PEMBEKALAN POP'!$B$5:$I$1048576,8,0),"")</f>
        <v/>
      </c>
      <c r="U574" s="21" t="s">
        <v>3994</v>
      </c>
      <c r="V574" s="17" t="e" cm="1">
        <f t="array" ref="V574">MAX(IF(INDUKSI!$B$5:$B$1048576='Data Training 2022'!B574,INDUKSI!$H$5:$H$1048576))</f>
        <v>#N/A</v>
      </c>
      <c r="W574" s="22" t="str">
        <f>IFERROR(VLOOKUP(B574,INDUKSI!$B$5:$I$1048576,8,0),"")</f>
        <v>LULUS</v>
      </c>
      <c r="X574" s="21" t="s">
        <v>3994</v>
      </c>
      <c r="Y574" s="17" cm="1">
        <f t="array" ref="Y574">MAX(IF(REINDUKSI!$B$5:$B$1048576='Data Training 2022'!B574,REINDUKSI!$H$5:$H$1048576))</f>
        <v>44750</v>
      </c>
      <c r="Z574" s="22" t="str">
        <f>IFERROR(VLOOKUP(B574,REINDUKSI!$B$5:$I$1048576,8,0),"")</f>
        <v>LULUS</v>
      </c>
      <c r="AA574" s="22" t="str">
        <f t="shared" si="50"/>
        <v>TARGET</v>
      </c>
      <c r="AB574" s="17" cm="1">
        <f t="array" ref="AB574">MAX(IF(BSA!$B$5:$B$1048576='Data Training 2022'!B574,BSA!$H$5:$H$1048576))</f>
        <v>0</v>
      </c>
      <c r="AC574" s="22" t="str">
        <f>IFERROR(VLOOKUP(B574,BSA!$B$5:$I$1048576,8,0),"")</f>
        <v/>
      </c>
      <c r="AD574" s="22" t="s">
        <v>3994</v>
      </c>
      <c r="AE574" s="22"/>
      <c r="AF574" s="22"/>
      <c r="AG574" s="22" t="str">
        <f t="shared" si="51"/>
        <v/>
      </c>
      <c r="AH574" s="17" cm="1">
        <f t="array" ref="AH574">MAX(IF(ISOLASI!$B$5:$B$1048576='Data Training 2022'!B574,ISOLASI!$H$5:$H$1048576))</f>
        <v>0</v>
      </c>
      <c r="AI574" s="22" t="str">
        <f>IFERROR(VLOOKUP(B574,ISOLASI!$B$5:$I$1048576,8,0),"")</f>
        <v/>
      </c>
      <c r="AJ574" s="22"/>
      <c r="AK574" s="17" cm="1">
        <f t="array" ref="AK574">MAX(IF('DEKAT AIR'!$B$5:$B$1048576='Data Training 2022'!B574,'DEKAT AIR'!$H$5:$H$1048576))</f>
        <v>0</v>
      </c>
      <c r="AL574" s="22" t="str">
        <f>IFERROR(VLOOKUP(B574,'DEKAT AIR'!$B$5:$I$1048576,8,0),"")</f>
        <v/>
      </c>
      <c r="AM574" s="22"/>
      <c r="AN574" s="17" cm="1">
        <f t="array" ref="AN574">MAX(IF(KETINGGIAN!$B$5:$B$1048576='Data Training 2022'!B574,KETINGGIAN!$H$5:$H$1048576))</f>
        <v>0</v>
      </c>
      <c r="AO574" s="22" t="str">
        <f>IFERROR(VLOOKUP(B574,KETINGGIAN!$B$5:$I$1048576,8,0),"")</f>
        <v/>
      </c>
      <c r="AP574" s="22"/>
      <c r="AQ574" s="22"/>
      <c r="AR574" s="22"/>
      <c r="AS574" s="22"/>
      <c r="AT574" s="17" cm="1">
        <f t="array" ref="AT574">MAX(IF(TOOLSKEEPER!$B$5:$B$1048576='Data Training 2022'!B574,TOOLSKEEPER!$H$5:$H$1048576))</f>
        <v>0</v>
      </c>
      <c r="AU574" s="22" t="str">
        <f>IFERROR(VLOOKUP(B574,TOOLSKEEPER!$B$5:$I$1048576,8,0),"")</f>
        <v/>
      </c>
    </row>
    <row r="575" spans="1:47">
      <c r="A575" s="22">
        <f t="shared" si="52"/>
        <v>570</v>
      </c>
      <c r="B575" s="21" t="str">
        <f t="shared" si="53"/>
        <v>80002207</v>
      </c>
      <c r="C575" s="21">
        <v>80002207</v>
      </c>
      <c r="D575" s="22"/>
      <c r="E575" s="22" t="s">
        <v>1794</v>
      </c>
      <c r="F575" s="22" t="s">
        <v>1255</v>
      </c>
      <c r="G575" s="22" t="s">
        <v>205</v>
      </c>
      <c r="H575" s="22" t="s">
        <v>405</v>
      </c>
      <c r="I575" s="22" t="s">
        <v>4028</v>
      </c>
      <c r="J575" s="22"/>
      <c r="K575" s="21" t="s">
        <v>4002</v>
      </c>
      <c r="L575" s="21" t="s">
        <v>2374</v>
      </c>
      <c r="M575" s="21" t="s">
        <v>4003</v>
      </c>
      <c r="N575" s="21"/>
      <c r="O575" s="17" t="str">
        <f>IFERROR(VLOOKUP(B575,POP!$B$5:$I$1048576,7,0),"")</f>
        <v/>
      </c>
      <c r="P575" s="17" t="str">
        <f>IFERROR(VLOOKUP(B575,POM!$B$5:$I$1048576,7,0),"")</f>
        <v/>
      </c>
      <c r="Q575" s="10" t="str">
        <f>IFERROR(VLOOKUP(B575,POU!$B$5:$I$1048576,7,0),"")</f>
        <v/>
      </c>
      <c r="R575" s="21" t="str">
        <f t="shared" si="49"/>
        <v/>
      </c>
      <c r="S575" s="17" t="str">
        <f>IFERROR(VLOOKUP(B575,'PEMBEKALAN POP'!$B$5:$I$1048576,7,0),"")</f>
        <v/>
      </c>
      <c r="T575" s="22" t="str">
        <f>IFERROR(VLOOKUP(B575,'PEMBEKALAN POP'!$B$5:$I$1048576,8,0),"")</f>
        <v/>
      </c>
      <c r="U575" s="21" t="s">
        <v>3994</v>
      </c>
      <c r="V575" s="17" t="e" cm="1">
        <f t="array" ref="V575">MAX(IF(INDUKSI!$B$5:$B$1048576='Data Training 2022'!B575,INDUKSI!$H$5:$H$1048576))</f>
        <v>#N/A</v>
      </c>
      <c r="W575" s="22" t="str">
        <f>IFERROR(VLOOKUP(B575,INDUKSI!$B$5:$I$1048576,8,0),"")</f>
        <v>LULUS</v>
      </c>
      <c r="X575" s="21" t="s">
        <v>3994</v>
      </c>
      <c r="Y575" s="17" cm="1">
        <f t="array" ref="Y575">MAX(IF(REINDUKSI!$B$5:$B$1048576='Data Training 2022'!B575,REINDUKSI!$H$5:$H$1048576))</f>
        <v>44769</v>
      </c>
      <c r="Z575" s="22" t="str">
        <f>IFERROR(VLOOKUP(B575,REINDUKSI!$B$5:$I$1048576,8,0),"")</f>
        <v>LULUS</v>
      </c>
      <c r="AA575" s="22" t="str">
        <f t="shared" si="50"/>
        <v>TARGET</v>
      </c>
      <c r="AB575" s="17" cm="1">
        <f t="array" ref="AB575">MAX(IF(BSA!$B$5:$B$1048576='Data Training 2022'!B575,BSA!$H$5:$H$1048576))</f>
        <v>44769</v>
      </c>
      <c r="AC575" s="22" t="str">
        <f>IFERROR(VLOOKUP(B575,BSA!$B$5:$I$1048576,8,0),"")</f>
        <v>LULUS</v>
      </c>
      <c r="AD575" s="22" t="s">
        <v>3994</v>
      </c>
      <c r="AE575" s="22"/>
      <c r="AF575" s="22"/>
      <c r="AG575" s="22" t="str">
        <f t="shared" si="51"/>
        <v/>
      </c>
      <c r="AH575" s="17" cm="1">
        <f t="array" ref="AH575">MAX(IF(ISOLASI!$B$5:$B$1048576='Data Training 2022'!B575,ISOLASI!$H$5:$H$1048576))</f>
        <v>0</v>
      </c>
      <c r="AI575" s="22" t="str">
        <f>IFERROR(VLOOKUP(B575,ISOLASI!$B$5:$I$1048576,8,0),"")</f>
        <v/>
      </c>
      <c r="AJ575" s="22"/>
      <c r="AK575" s="17" cm="1">
        <f t="array" ref="AK575">MAX(IF('DEKAT AIR'!$B$5:$B$1048576='Data Training 2022'!B575,'DEKAT AIR'!$H$5:$H$1048576))</f>
        <v>0</v>
      </c>
      <c r="AL575" s="22" t="str">
        <f>IFERROR(VLOOKUP(B575,'DEKAT AIR'!$B$5:$I$1048576,8,0),"")</f>
        <v/>
      </c>
      <c r="AM575" s="22"/>
      <c r="AN575" s="17" cm="1">
        <f t="array" ref="AN575">MAX(IF(KETINGGIAN!$B$5:$B$1048576='Data Training 2022'!B575,KETINGGIAN!$H$5:$H$1048576))</f>
        <v>0</v>
      </c>
      <c r="AO575" s="22" t="str">
        <f>IFERROR(VLOOKUP(B575,KETINGGIAN!$B$5:$I$1048576,8,0),"")</f>
        <v/>
      </c>
      <c r="AP575" s="22"/>
      <c r="AQ575" s="22"/>
      <c r="AR575" s="22"/>
      <c r="AS575" s="22"/>
      <c r="AT575" s="17" cm="1">
        <f t="array" ref="AT575">MAX(IF(TOOLSKEEPER!$B$5:$B$1048576='Data Training 2022'!B575,TOOLSKEEPER!$H$5:$H$1048576))</f>
        <v>0</v>
      </c>
      <c r="AU575" s="22" t="str">
        <f>IFERROR(VLOOKUP(B575,TOOLSKEEPER!$B$5:$I$1048576,8,0),"")</f>
        <v/>
      </c>
    </row>
    <row r="576" spans="1:47">
      <c r="A576" s="22">
        <f t="shared" si="52"/>
        <v>571</v>
      </c>
      <c r="B576" s="21" t="str">
        <f t="shared" si="53"/>
        <v>80002596</v>
      </c>
      <c r="C576" s="21" t="s">
        <v>2322</v>
      </c>
      <c r="D576" s="22"/>
      <c r="E576" s="22" t="s">
        <v>2323</v>
      </c>
      <c r="F576" s="22" t="s">
        <v>1255</v>
      </c>
      <c r="G576" s="22" t="s">
        <v>205</v>
      </c>
      <c r="H576" s="22" t="s">
        <v>405</v>
      </c>
      <c r="I576" s="22" t="s">
        <v>4024</v>
      </c>
      <c r="J576" s="22"/>
      <c r="K576" s="21" t="s">
        <v>4002</v>
      </c>
      <c r="L576" s="21" t="s">
        <v>2374</v>
      </c>
      <c r="M576" s="21" t="s">
        <v>4003</v>
      </c>
      <c r="N576" s="21"/>
      <c r="O576" s="17" t="str">
        <f>IFERROR(VLOOKUP(B576,POP!$B$5:$I$1048576,7,0),"")</f>
        <v/>
      </c>
      <c r="P576" s="17" t="str">
        <f>IFERROR(VLOOKUP(B576,POM!$B$5:$I$1048576,7,0),"")</f>
        <v/>
      </c>
      <c r="Q576" s="10" t="str">
        <f>IFERROR(VLOOKUP(B576,POU!$B$5:$I$1048576,7,0),"")</f>
        <v/>
      </c>
      <c r="R576" s="21" t="str">
        <f t="shared" si="49"/>
        <v/>
      </c>
      <c r="S576" s="17" t="str">
        <f>IFERROR(VLOOKUP(B576,'PEMBEKALAN POP'!$B$5:$I$1048576,7,0),"")</f>
        <v/>
      </c>
      <c r="T576" s="22" t="str">
        <f>IFERROR(VLOOKUP(B576,'PEMBEKALAN POP'!$B$5:$I$1048576,8,0),"")</f>
        <v/>
      </c>
      <c r="U576" s="21" t="s">
        <v>3994</v>
      </c>
      <c r="V576" s="17" t="e" cm="1">
        <f t="array" ref="V576">MAX(IF(INDUKSI!$B$5:$B$1048576='Data Training 2022'!B576,INDUKSI!$H$5:$H$1048576))</f>
        <v>#N/A</v>
      </c>
      <c r="W576" s="22" t="str">
        <f>IFERROR(VLOOKUP(B576,INDUKSI!$B$5:$I$1048576,8,0),"")</f>
        <v>LULUS</v>
      </c>
      <c r="X576" s="21" t="s">
        <v>3994</v>
      </c>
      <c r="Y576" s="17" cm="1">
        <f t="array" ref="Y576">MAX(IF(REINDUKSI!$B$5:$B$1048576='Data Training 2022'!B576,REINDUKSI!$H$5:$H$1048576))</f>
        <v>44736</v>
      </c>
      <c r="Z576" s="22" t="str">
        <f>IFERROR(VLOOKUP(B576,REINDUKSI!$B$5:$I$1048576,8,0),"")</f>
        <v>LULUS</v>
      </c>
      <c r="AA576" s="22" t="str">
        <f t="shared" si="50"/>
        <v>TARGET</v>
      </c>
      <c r="AB576" s="17" cm="1">
        <f t="array" ref="AB576">MAX(IF(BSA!$B$5:$B$1048576='Data Training 2022'!B576,BSA!$H$5:$H$1048576))</f>
        <v>0</v>
      </c>
      <c r="AC576" s="22" t="str">
        <f>IFERROR(VLOOKUP(B576,BSA!$B$5:$I$1048576,8,0),"")</f>
        <v/>
      </c>
      <c r="AD576" s="22" t="s">
        <v>3994</v>
      </c>
      <c r="AE576" s="22"/>
      <c r="AF576" s="22"/>
      <c r="AG576" s="22" t="str">
        <f t="shared" si="51"/>
        <v/>
      </c>
      <c r="AH576" s="17" cm="1">
        <f t="array" ref="AH576">MAX(IF(ISOLASI!$B$5:$B$1048576='Data Training 2022'!B576,ISOLASI!$H$5:$H$1048576))</f>
        <v>0</v>
      </c>
      <c r="AI576" s="22" t="str">
        <f>IFERROR(VLOOKUP(B576,ISOLASI!$B$5:$I$1048576,8,0),"")</f>
        <v/>
      </c>
      <c r="AJ576" s="22"/>
      <c r="AK576" s="17" cm="1">
        <f t="array" ref="AK576">MAX(IF('DEKAT AIR'!$B$5:$B$1048576='Data Training 2022'!B576,'DEKAT AIR'!$H$5:$H$1048576))</f>
        <v>0</v>
      </c>
      <c r="AL576" s="22" t="str">
        <f>IFERROR(VLOOKUP(B576,'DEKAT AIR'!$B$5:$I$1048576,8,0),"")</f>
        <v/>
      </c>
      <c r="AM576" s="22"/>
      <c r="AN576" s="17" cm="1">
        <f t="array" ref="AN576">MAX(IF(KETINGGIAN!$B$5:$B$1048576='Data Training 2022'!B576,KETINGGIAN!$H$5:$H$1048576))</f>
        <v>0</v>
      </c>
      <c r="AO576" s="22" t="str">
        <f>IFERROR(VLOOKUP(B576,KETINGGIAN!$B$5:$I$1048576,8,0),"")</f>
        <v/>
      </c>
      <c r="AP576" s="22"/>
      <c r="AQ576" s="22"/>
      <c r="AR576" s="22"/>
      <c r="AS576" s="22"/>
      <c r="AT576" s="17" cm="1">
        <f t="array" ref="AT576">MAX(IF(TOOLSKEEPER!$B$5:$B$1048576='Data Training 2022'!B576,TOOLSKEEPER!$H$5:$H$1048576))</f>
        <v>0</v>
      </c>
      <c r="AU576" s="22" t="str">
        <f>IFERROR(VLOOKUP(B576,TOOLSKEEPER!$B$5:$I$1048576,8,0),"")</f>
        <v/>
      </c>
    </row>
    <row r="577" spans="1:47">
      <c r="A577" s="22">
        <f t="shared" si="52"/>
        <v>572</v>
      </c>
      <c r="B577" s="21" t="str">
        <f t="shared" si="53"/>
        <v>80002245</v>
      </c>
      <c r="C577" s="21">
        <v>80002245</v>
      </c>
      <c r="D577" s="22"/>
      <c r="E577" s="22" t="s">
        <v>1644</v>
      </c>
      <c r="F577" s="22" t="s">
        <v>1255</v>
      </c>
      <c r="G577" s="22" t="s">
        <v>205</v>
      </c>
      <c r="H577" s="22" t="s">
        <v>405</v>
      </c>
      <c r="I577" s="22" t="s">
        <v>4028</v>
      </c>
      <c r="J577" s="22"/>
      <c r="K577" s="21" t="s">
        <v>4002</v>
      </c>
      <c r="L577" s="21" t="s">
        <v>2374</v>
      </c>
      <c r="M577" s="21" t="s">
        <v>4003</v>
      </c>
      <c r="N577" s="21"/>
      <c r="O577" s="17" t="str">
        <f>IFERROR(VLOOKUP(B577,POP!$B$5:$I$1048576,7,0),"")</f>
        <v/>
      </c>
      <c r="P577" s="17" t="str">
        <f>IFERROR(VLOOKUP(B577,POM!$B$5:$I$1048576,7,0),"")</f>
        <v/>
      </c>
      <c r="Q577" s="10" t="str">
        <f>IFERROR(VLOOKUP(B577,POU!$B$5:$I$1048576,7,0),"")</f>
        <v/>
      </c>
      <c r="R577" s="21" t="str">
        <f t="shared" si="49"/>
        <v/>
      </c>
      <c r="S577" s="17" t="str">
        <f>IFERROR(VLOOKUP(B577,'PEMBEKALAN POP'!$B$5:$I$1048576,7,0),"")</f>
        <v/>
      </c>
      <c r="T577" s="22" t="str">
        <f>IFERROR(VLOOKUP(B577,'PEMBEKALAN POP'!$B$5:$I$1048576,8,0),"")</f>
        <v/>
      </c>
      <c r="U577" s="21" t="s">
        <v>3994</v>
      </c>
      <c r="V577" s="17" t="e" cm="1">
        <f t="array" ref="V577">MAX(IF(INDUKSI!$B$5:$B$1048576='Data Training 2022'!B577,INDUKSI!$H$5:$H$1048576))</f>
        <v>#N/A</v>
      </c>
      <c r="W577" s="22" t="str">
        <f>IFERROR(VLOOKUP(B577,INDUKSI!$B$5:$I$1048576,8,0),"")</f>
        <v>LULUS</v>
      </c>
      <c r="X577" s="21" t="s">
        <v>3994</v>
      </c>
      <c r="Y577" s="17" cm="1">
        <f t="array" ref="Y577">MAX(IF(REINDUKSI!$B$5:$B$1048576='Data Training 2022'!B577,REINDUKSI!$H$5:$H$1048576))</f>
        <v>44582</v>
      </c>
      <c r="Z577" s="22" t="str">
        <f>IFERROR(VLOOKUP(B577,REINDUKSI!$B$5:$I$1048576,8,0),"")</f>
        <v>LULUS</v>
      </c>
      <c r="AA577" s="22" t="str">
        <f t="shared" si="50"/>
        <v>TARGET</v>
      </c>
      <c r="AB577" s="17" cm="1">
        <f t="array" ref="AB577">MAX(IF(BSA!$B$5:$B$1048576='Data Training 2022'!B577,BSA!$H$5:$H$1048576))</f>
        <v>44674</v>
      </c>
      <c r="AC577" s="22" t="str">
        <f>IFERROR(VLOOKUP(B577,BSA!$B$5:$I$1048576,8,0),"")</f>
        <v>LULUS</v>
      </c>
      <c r="AD577" s="22" t="s">
        <v>3994</v>
      </c>
      <c r="AE577" s="22"/>
      <c r="AF577" s="22"/>
      <c r="AG577" s="22" t="str">
        <f t="shared" si="51"/>
        <v/>
      </c>
      <c r="AH577" s="17" cm="1">
        <f t="array" ref="AH577">MAX(IF(ISOLASI!$B$5:$B$1048576='Data Training 2022'!B577,ISOLASI!$H$5:$H$1048576))</f>
        <v>0</v>
      </c>
      <c r="AI577" s="22" t="str">
        <f>IFERROR(VLOOKUP(B577,ISOLASI!$B$5:$I$1048576,8,0),"")</f>
        <v/>
      </c>
      <c r="AJ577" s="22"/>
      <c r="AK577" s="17" cm="1">
        <f t="array" ref="AK577">MAX(IF('DEKAT AIR'!$B$5:$B$1048576='Data Training 2022'!B577,'DEKAT AIR'!$H$5:$H$1048576))</f>
        <v>0</v>
      </c>
      <c r="AL577" s="22" t="str">
        <f>IFERROR(VLOOKUP(B577,'DEKAT AIR'!$B$5:$I$1048576,8,0),"")</f>
        <v/>
      </c>
      <c r="AM577" s="22"/>
      <c r="AN577" s="17" cm="1">
        <f t="array" ref="AN577">MAX(IF(KETINGGIAN!$B$5:$B$1048576='Data Training 2022'!B577,KETINGGIAN!$H$5:$H$1048576))</f>
        <v>0</v>
      </c>
      <c r="AO577" s="22" t="str">
        <f>IFERROR(VLOOKUP(B577,KETINGGIAN!$B$5:$I$1048576,8,0),"")</f>
        <v/>
      </c>
      <c r="AP577" s="22"/>
      <c r="AQ577" s="22"/>
      <c r="AR577" s="22"/>
      <c r="AS577" s="22"/>
      <c r="AT577" s="17" cm="1">
        <f t="array" ref="AT577">MAX(IF(TOOLSKEEPER!$B$5:$B$1048576='Data Training 2022'!B577,TOOLSKEEPER!$H$5:$H$1048576))</f>
        <v>0</v>
      </c>
      <c r="AU577" s="22" t="str">
        <f>IFERROR(VLOOKUP(B577,TOOLSKEEPER!$B$5:$I$1048576,8,0),"")</f>
        <v/>
      </c>
    </row>
    <row r="578" spans="1:47">
      <c r="A578" s="22">
        <f t="shared" si="52"/>
        <v>573</v>
      </c>
      <c r="B578" s="21" t="str">
        <f t="shared" si="53"/>
        <v>80002610</v>
      </c>
      <c r="C578" s="21" t="s">
        <v>3726</v>
      </c>
      <c r="D578" s="22"/>
      <c r="E578" s="22" t="s">
        <v>3727</v>
      </c>
      <c r="F578" s="22" t="s">
        <v>1255</v>
      </c>
      <c r="G578" s="22" t="s">
        <v>205</v>
      </c>
      <c r="H578" s="22" t="s">
        <v>405</v>
      </c>
      <c r="I578" s="22" t="s">
        <v>4024</v>
      </c>
      <c r="J578" s="22"/>
      <c r="K578" s="21" t="s">
        <v>4002</v>
      </c>
      <c r="L578" s="21" t="s">
        <v>2374</v>
      </c>
      <c r="M578" s="21" t="s">
        <v>4003</v>
      </c>
      <c r="N578" s="21"/>
      <c r="O578" s="17" t="str">
        <f>IFERROR(VLOOKUP(B578,POP!$B$5:$I$1048576,7,0),"")</f>
        <v/>
      </c>
      <c r="P578" s="17" t="str">
        <f>IFERROR(VLOOKUP(B578,POM!$B$5:$I$1048576,7,0),"")</f>
        <v/>
      </c>
      <c r="Q578" s="10" t="str">
        <f>IFERROR(VLOOKUP(B578,POU!$B$5:$I$1048576,7,0),"")</f>
        <v/>
      </c>
      <c r="R578" s="21" t="str">
        <f t="shared" si="49"/>
        <v/>
      </c>
      <c r="S578" s="17" t="str">
        <f>IFERROR(VLOOKUP(B578,'PEMBEKALAN POP'!$B$5:$I$1048576,7,0),"")</f>
        <v/>
      </c>
      <c r="T578" s="22" t="str">
        <f>IFERROR(VLOOKUP(B578,'PEMBEKALAN POP'!$B$5:$I$1048576,8,0),"")</f>
        <v/>
      </c>
      <c r="U578" s="21" t="s">
        <v>3994</v>
      </c>
      <c r="V578" s="17" t="e" cm="1">
        <f t="array" ref="V578">MAX(IF(INDUKSI!$B$5:$B$1048576='Data Training 2022'!B578,INDUKSI!$H$5:$H$1048576))</f>
        <v>#N/A</v>
      </c>
      <c r="W578" s="22" t="str">
        <f>IFERROR(VLOOKUP(B578,INDUKSI!$B$5:$I$1048576,8,0),"")</f>
        <v>LULUS</v>
      </c>
      <c r="X578" s="21" t="s">
        <v>3994</v>
      </c>
      <c r="Y578" s="17" cm="1">
        <f t="array" ref="Y578">MAX(IF(REINDUKSI!$B$5:$B$1048576='Data Training 2022'!B578,REINDUKSI!$H$5:$H$1048576))</f>
        <v>44757</v>
      </c>
      <c r="Z578" s="22" t="str">
        <f>IFERROR(VLOOKUP(B578,REINDUKSI!$B$5:$I$1048576,8,0),"")</f>
        <v>LULUS</v>
      </c>
      <c r="AA578" s="22" t="str">
        <f t="shared" si="50"/>
        <v>TARGET</v>
      </c>
      <c r="AB578" s="17" cm="1">
        <f t="array" ref="AB578">MAX(IF(BSA!$B$5:$B$1048576='Data Training 2022'!B578,BSA!$H$5:$H$1048576))</f>
        <v>0</v>
      </c>
      <c r="AC578" s="22" t="str">
        <f>IFERROR(VLOOKUP(B578,BSA!$B$5:$I$1048576,8,0),"")</f>
        <v/>
      </c>
      <c r="AD578" s="22" t="s">
        <v>3994</v>
      </c>
      <c r="AE578" s="22"/>
      <c r="AF578" s="22"/>
      <c r="AG578" s="22" t="str">
        <f t="shared" si="51"/>
        <v/>
      </c>
      <c r="AH578" s="17" cm="1">
        <f t="array" ref="AH578">MAX(IF(ISOLASI!$B$5:$B$1048576='Data Training 2022'!B578,ISOLASI!$H$5:$H$1048576))</f>
        <v>0</v>
      </c>
      <c r="AI578" s="22" t="str">
        <f>IFERROR(VLOOKUP(B578,ISOLASI!$B$5:$I$1048576,8,0),"")</f>
        <v/>
      </c>
      <c r="AJ578" s="22"/>
      <c r="AK578" s="17" cm="1">
        <f t="array" ref="AK578">MAX(IF('DEKAT AIR'!$B$5:$B$1048576='Data Training 2022'!B578,'DEKAT AIR'!$H$5:$H$1048576))</f>
        <v>0</v>
      </c>
      <c r="AL578" s="22" t="str">
        <f>IFERROR(VLOOKUP(B578,'DEKAT AIR'!$B$5:$I$1048576,8,0),"")</f>
        <v/>
      </c>
      <c r="AM578" s="22"/>
      <c r="AN578" s="17" cm="1">
        <f t="array" ref="AN578">MAX(IF(KETINGGIAN!$B$5:$B$1048576='Data Training 2022'!B578,KETINGGIAN!$H$5:$H$1048576))</f>
        <v>0</v>
      </c>
      <c r="AO578" s="22" t="str">
        <f>IFERROR(VLOOKUP(B578,KETINGGIAN!$B$5:$I$1048576,8,0),"")</f>
        <v/>
      </c>
      <c r="AP578" s="22"/>
      <c r="AQ578" s="22"/>
      <c r="AR578" s="22"/>
      <c r="AS578" s="22"/>
      <c r="AT578" s="17" cm="1">
        <f t="array" ref="AT578">MAX(IF(TOOLSKEEPER!$B$5:$B$1048576='Data Training 2022'!B578,TOOLSKEEPER!$H$5:$H$1048576))</f>
        <v>0</v>
      </c>
      <c r="AU578" s="22" t="str">
        <f>IFERROR(VLOOKUP(B578,TOOLSKEEPER!$B$5:$I$1048576,8,0),"")</f>
        <v/>
      </c>
    </row>
    <row r="579" spans="1:47">
      <c r="A579" s="22">
        <f t="shared" si="52"/>
        <v>574</v>
      </c>
      <c r="B579" s="21" t="str">
        <f t="shared" si="53"/>
        <v>80002675</v>
      </c>
      <c r="C579" s="21" t="s">
        <v>4198</v>
      </c>
      <c r="D579" s="22"/>
      <c r="E579" s="22" t="s">
        <v>4199</v>
      </c>
      <c r="F579" s="22" t="s">
        <v>1255</v>
      </c>
      <c r="G579" s="22" t="s">
        <v>205</v>
      </c>
      <c r="H579" s="22" t="s">
        <v>405</v>
      </c>
      <c r="I579" s="22" t="s">
        <v>4024</v>
      </c>
      <c r="J579" s="22"/>
      <c r="K579" s="21" t="s">
        <v>4002</v>
      </c>
      <c r="L579" s="21" t="s">
        <v>2374</v>
      </c>
      <c r="M579" s="21" t="s">
        <v>4003</v>
      </c>
      <c r="N579" s="21"/>
      <c r="O579" s="17" t="str">
        <f>IFERROR(VLOOKUP(B579,POP!$B$5:$I$1048576,7,0),"")</f>
        <v/>
      </c>
      <c r="P579" s="17" t="str">
        <f>IFERROR(VLOOKUP(B579,POM!$B$5:$I$1048576,7,0),"")</f>
        <v/>
      </c>
      <c r="Q579" s="10" t="str">
        <f>IFERROR(VLOOKUP(B579,POU!$B$5:$I$1048576,7,0),"")</f>
        <v/>
      </c>
      <c r="R579" s="21" t="str">
        <f t="shared" si="49"/>
        <v/>
      </c>
      <c r="S579" s="17" t="str">
        <f>IFERROR(VLOOKUP(B579,'PEMBEKALAN POP'!$B$5:$I$1048576,7,0),"")</f>
        <v/>
      </c>
      <c r="T579" s="22" t="str">
        <f>IFERROR(VLOOKUP(B579,'PEMBEKALAN POP'!$B$5:$I$1048576,8,0),"")</f>
        <v/>
      </c>
      <c r="U579" s="21" t="s">
        <v>3994</v>
      </c>
      <c r="V579" s="17" t="e" cm="1">
        <f t="array" ref="V579">MAX(IF(INDUKSI!$B$5:$B$1048576='Data Training 2022'!B579,INDUKSI!$H$5:$H$1048576))</f>
        <v>#N/A</v>
      </c>
      <c r="W579" s="22" t="str">
        <f>IFERROR(VLOOKUP(B579,INDUKSI!$B$5:$I$1048576,8,0),"")</f>
        <v>LULUS</v>
      </c>
      <c r="X579" s="21" t="s">
        <v>3994</v>
      </c>
      <c r="Y579" s="17" cm="1">
        <f t="array" ref="Y579">MAX(IF(REINDUKSI!$B$5:$B$1048576='Data Training 2022'!B579,REINDUKSI!$H$5:$H$1048576))</f>
        <v>44668</v>
      </c>
      <c r="Z579" s="22" t="str">
        <f>IFERROR(VLOOKUP(B579,REINDUKSI!$B$5:$I$1048576,8,0),"")</f>
        <v>LULUS</v>
      </c>
      <c r="AA579" s="22" t="str">
        <f t="shared" si="50"/>
        <v>TARGET</v>
      </c>
      <c r="AB579" s="17" cm="1">
        <f t="array" ref="AB579">MAX(IF(BSA!$B$5:$B$1048576='Data Training 2022'!B579,BSA!$H$5:$H$1048576))</f>
        <v>0</v>
      </c>
      <c r="AC579" s="22" t="str">
        <f>IFERROR(VLOOKUP(B579,BSA!$B$5:$I$1048576,8,0),"")</f>
        <v/>
      </c>
      <c r="AD579" s="22" t="s">
        <v>3994</v>
      </c>
      <c r="AE579" s="22"/>
      <c r="AF579" s="22"/>
      <c r="AG579" s="22" t="str">
        <f t="shared" si="51"/>
        <v/>
      </c>
      <c r="AH579" s="17" cm="1">
        <f t="array" ref="AH579">MAX(IF(ISOLASI!$B$5:$B$1048576='Data Training 2022'!B579,ISOLASI!$H$5:$H$1048576))</f>
        <v>0</v>
      </c>
      <c r="AI579" s="22" t="str">
        <f>IFERROR(VLOOKUP(B579,ISOLASI!$B$5:$I$1048576,8,0),"")</f>
        <v/>
      </c>
      <c r="AJ579" s="22"/>
      <c r="AK579" s="17" cm="1">
        <f t="array" ref="AK579">MAX(IF('DEKAT AIR'!$B$5:$B$1048576='Data Training 2022'!B579,'DEKAT AIR'!$H$5:$H$1048576))</f>
        <v>0</v>
      </c>
      <c r="AL579" s="22" t="str">
        <f>IFERROR(VLOOKUP(B579,'DEKAT AIR'!$B$5:$I$1048576,8,0),"")</f>
        <v/>
      </c>
      <c r="AM579" s="22"/>
      <c r="AN579" s="17" cm="1">
        <f t="array" ref="AN579">MAX(IF(KETINGGIAN!$B$5:$B$1048576='Data Training 2022'!B579,KETINGGIAN!$H$5:$H$1048576))</f>
        <v>0</v>
      </c>
      <c r="AO579" s="22" t="str">
        <f>IFERROR(VLOOKUP(B579,KETINGGIAN!$B$5:$I$1048576,8,0),"")</f>
        <v/>
      </c>
      <c r="AP579" s="22"/>
      <c r="AQ579" s="22"/>
      <c r="AR579" s="22"/>
      <c r="AS579" s="22"/>
      <c r="AT579" s="17" cm="1">
        <f t="array" ref="AT579">MAX(IF(TOOLSKEEPER!$B$5:$B$1048576='Data Training 2022'!B579,TOOLSKEEPER!$H$5:$H$1048576))</f>
        <v>0</v>
      </c>
      <c r="AU579" s="22" t="str">
        <f>IFERROR(VLOOKUP(B579,TOOLSKEEPER!$B$5:$I$1048576,8,0),"")</f>
        <v/>
      </c>
    </row>
    <row r="580" spans="1:47">
      <c r="A580" s="22">
        <f t="shared" si="52"/>
        <v>575</v>
      </c>
      <c r="B580" s="21" t="str">
        <f t="shared" si="53"/>
        <v>80001823</v>
      </c>
      <c r="C580" s="21">
        <v>80001823</v>
      </c>
      <c r="D580" s="22"/>
      <c r="E580" s="22" t="s">
        <v>3746</v>
      </c>
      <c r="F580" s="22" t="s">
        <v>1255</v>
      </c>
      <c r="G580" s="22" t="s">
        <v>205</v>
      </c>
      <c r="H580" s="22" t="s">
        <v>405</v>
      </c>
      <c r="I580" s="22" t="s">
        <v>4028</v>
      </c>
      <c r="J580" s="22"/>
      <c r="K580" s="21" t="s">
        <v>4002</v>
      </c>
      <c r="L580" s="21" t="s">
        <v>2374</v>
      </c>
      <c r="M580" s="21" t="s">
        <v>4003</v>
      </c>
      <c r="N580" s="21"/>
      <c r="O580" s="17" t="str">
        <f>IFERROR(VLOOKUP(B580,POP!$B$5:$I$1048576,7,0),"")</f>
        <v/>
      </c>
      <c r="P580" s="17" t="str">
        <f>IFERROR(VLOOKUP(B580,POM!$B$5:$I$1048576,7,0),"")</f>
        <v/>
      </c>
      <c r="Q580" s="10" t="str">
        <f>IFERROR(VLOOKUP(B580,POU!$B$5:$I$1048576,7,0),"")</f>
        <v/>
      </c>
      <c r="R580" s="21" t="str">
        <f t="shared" si="49"/>
        <v/>
      </c>
      <c r="S580" s="17" t="str">
        <f>IFERROR(VLOOKUP(B580,'PEMBEKALAN POP'!$B$5:$I$1048576,7,0),"")</f>
        <v/>
      </c>
      <c r="T580" s="22" t="str">
        <f>IFERROR(VLOOKUP(B580,'PEMBEKALAN POP'!$B$5:$I$1048576,8,0),"")</f>
        <v/>
      </c>
      <c r="U580" s="21" t="s">
        <v>3994</v>
      </c>
      <c r="V580" s="17" t="e" cm="1">
        <f t="array" ref="V580">MAX(IF(INDUKSI!$B$5:$B$1048576='Data Training 2022'!B580,INDUKSI!$H$5:$H$1048576))</f>
        <v>#N/A</v>
      </c>
      <c r="W580" s="22" t="str">
        <f>IFERROR(VLOOKUP(B580,INDUKSI!$B$5:$I$1048576,8,0),"")</f>
        <v>LULUS</v>
      </c>
      <c r="X580" s="21" t="s">
        <v>3994</v>
      </c>
      <c r="Y580" s="17" cm="1">
        <f t="array" ref="Y580">MAX(IF(REINDUKSI!$B$5:$B$1048576='Data Training 2022'!B580,REINDUKSI!$H$5:$H$1048576))</f>
        <v>44769</v>
      </c>
      <c r="Z580" s="22" t="str">
        <f>IFERROR(VLOOKUP(B580,REINDUKSI!$B$5:$I$1048576,8,0),"")</f>
        <v>LULUS</v>
      </c>
      <c r="AA580" s="22" t="str">
        <f t="shared" si="50"/>
        <v>TARGET</v>
      </c>
      <c r="AB580" s="17" cm="1">
        <f t="array" ref="AB580">MAX(IF(BSA!$B$5:$B$1048576='Data Training 2022'!B580,BSA!$H$5:$H$1048576))</f>
        <v>44769</v>
      </c>
      <c r="AC580" s="22" t="str">
        <f>IFERROR(VLOOKUP(B580,BSA!$B$5:$I$1048576,8,0),"")</f>
        <v>LULUS</v>
      </c>
      <c r="AD580" s="22" t="s">
        <v>3994</v>
      </c>
      <c r="AE580" s="22"/>
      <c r="AF580" s="22"/>
      <c r="AG580" s="22" t="str">
        <f t="shared" si="51"/>
        <v/>
      </c>
      <c r="AH580" s="17" cm="1">
        <f t="array" ref="AH580">MAX(IF(ISOLASI!$B$5:$B$1048576='Data Training 2022'!B580,ISOLASI!$H$5:$H$1048576))</f>
        <v>0</v>
      </c>
      <c r="AI580" s="22" t="str">
        <f>IFERROR(VLOOKUP(B580,ISOLASI!$B$5:$I$1048576,8,0),"")</f>
        <v/>
      </c>
      <c r="AJ580" s="22"/>
      <c r="AK580" s="17" cm="1">
        <f t="array" ref="AK580">MAX(IF('DEKAT AIR'!$B$5:$B$1048576='Data Training 2022'!B580,'DEKAT AIR'!$H$5:$H$1048576))</f>
        <v>0</v>
      </c>
      <c r="AL580" s="22" t="str">
        <f>IFERROR(VLOOKUP(B580,'DEKAT AIR'!$B$5:$I$1048576,8,0),"")</f>
        <v/>
      </c>
      <c r="AM580" s="22"/>
      <c r="AN580" s="17" cm="1">
        <f t="array" ref="AN580">MAX(IF(KETINGGIAN!$B$5:$B$1048576='Data Training 2022'!B580,KETINGGIAN!$H$5:$H$1048576))</f>
        <v>0</v>
      </c>
      <c r="AO580" s="22" t="str">
        <f>IFERROR(VLOOKUP(B580,KETINGGIAN!$B$5:$I$1048576,8,0),"")</f>
        <v/>
      </c>
      <c r="AP580" s="22"/>
      <c r="AQ580" s="22"/>
      <c r="AR580" s="22"/>
      <c r="AS580" s="22"/>
      <c r="AT580" s="17" cm="1">
        <f t="array" ref="AT580">MAX(IF(TOOLSKEEPER!$B$5:$B$1048576='Data Training 2022'!B580,TOOLSKEEPER!$H$5:$H$1048576))</f>
        <v>0</v>
      </c>
      <c r="AU580" s="22" t="str">
        <f>IFERROR(VLOOKUP(B580,TOOLSKEEPER!$B$5:$I$1048576,8,0),"")</f>
        <v/>
      </c>
    </row>
    <row r="581" spans="1:47">
      <c r="A581" s="22">
        <f t="shared" si="52"/>
        <v>576</v>
      </c>
      <c r="B581" s="21" t="str">
        <f t="shared" si="53"/>
        <v>80001345</v>
      </c>
      <c r="C581" s="21">
        <v>80001345</v>
      </c>
      <c r="D581" s="22"/>
      <c r="E581" s="22" t="s">
        <v>2840</v>
      </c>
      <c r="F581" s="22" t="s">
        <v>1255</v>
      </c>
      <c r="G581" s="22" t="s">
        <v>205</v>
      </c>
      <c r="H581" s="22" t="s">
        <v>405</v>
      </c>
      <c r="I581" s="22" t="s">
        <v>4028</v>
      </c>
      <c r="J581" s="22"/>
      <c r="K581" s="21" t="s">
        <v>4002</v>
      </c>
      <c r="L581" s="21" t="s">
        <v>2374</v>
      </c>
      <c r="M581" s="21" t="s">
        <v>4003</v>
      </c>
      <c r="N581" s="21"/>
      <c r="O581" s="17" t="str">
        <f>IFERROR(VLOOKUP(B581,POP!$B$5:$I$1048576,7,0),"")</f>
        <v/>
      </c>
      <c r="P581" s="17" t="str">
        <f>IFERROR(VLOOKUP(B581,POM!$B$5:$I$1048576,7,0),"")</f>
        <v/>
      </c>
      <c r="Q581" s="10" t="str">
        <f>IFERROR(VLOOKUP(B581,POU!$B$5:$I$1048576,7,0),"")</f>
        <v/>
      </c>
      <c r="R581" s="21" t="str">
        <f t="shared" si="49"/>
        <v/>
      </c>
      <c r="S581" s="17" t="str">
        <f>IFERROR(VLOOKUP(B581,'PEMBEKALAN POP'!$B$5:$I$1048576,7,0),"")</f>
        <v/>
      </c>
      <c r="T581" s="22" t="str">
        <f>IFERROR(VLOOKUP(B581,'PEMBEKALAN POP'!$B$5:$I$1048576,8,0),"")</f>
        <v/>
      </c>
      <c r="U581" s="21" t="s">
        <v>3994</v>
      </c>
      <c r="V581" s="17" t="e" cm="1">
        <f t="array" ref="V581">MAX(IF(INDUKSI!$B$5:$B$1048576='Data Training 2022'!B581,INDUKSI!$H$5:$H$1048576))</f>
        <v>#N/A</v>
      </c>
      <c r="W581" s="22" t="str">
        <f>IFERROR(VLOOKUP(B581,INDUKSI!$B$5:$I$1048576,8,0),"")</f>
        <v>LULUS</v>
      </c>
      <c r="X581" s="21" t="s">
        <v>3994</v>
      </c>
      <c r="Y581" s="17" cm="1">
        <f t="array" ref="Y581">MAX(IF(REINDUKSI!$B$5:$B$1048576='Data Training 2022'!B581,REINDUKSI!$H$5:$H$1048576))</f>
        <v>0</v>
      </c>
      <c r="Z581" s="22" t="str">
        <f>IFERROR(VLOOKUP(B581,REINDUKSI!$B$5:$I$1048576,8,0),"")</f>
        <v/>
      </c>
      <c r="AA581" s="22" t="str">
        <f t="shared" si="50"/>
        <v>TARGET</v>
      </c>
      <c r="AB581" s="17" cm="1">
        <f t="array" ref="AB581">MAX(IF(BSA!$B$5:$B$1048576='Data Training 2022'!B581,BSA!$H$5:$H$1048576))</f>
        <v>44674</v>
      </c>
      <c r="AC581" s="22" t="str">
        <f>IFERROR(VLOOKUP(B581,BSA!$B$5:$I$1048576,8,0),"")</f>
        <v>LULUS</v>
      </c>
      <c r="AD581" s="22" t="s">
        <v>3994</v>
      </c>
      <c r="AE581" s="22"/>
      <c r="AF581" s="22"/>
      <c r="AG581" s="22" t="str">
        <f t="shared" si="51"/>
        <v/>
      </c>
      <c r="AH581" s="17" cm="1">
        <f t="array" ref="AH581">MAX(IF(ISOLASI!$B$5:$B$1048576='Data Training 2022'!B581,ISOLASI!$H$5:$H$1048576))</f>
        <v>0</v>
      </c>
      <c r="AI581" s="22" t="str">
        <f>IFERROR(VLOOKUP(B581,ISOLASI!$B$5:$I$1048576,8,0),"")</f>
        <v/>
      </c>
      <c r="AJ581" s="22"/>
      <c r="AK581" s="17" cm="1">
        <f t="array" ref="AK581">MAX(IF('DEKAT AIR'!$B$5:$B$1048576='Data Training 2022'!B581,'DEKAT AIR'!$H$5:$H$1048576))</f>
        <v>0</v>
      </c>
      <c r="AL581" s="22" t="str">
        <f>IFERROR(VLOOKUP(B581,'DEKAT AIR'!$B$5:$I$1048576,8,0),"")</f>
        <v/>
      </c>
      <c r="AM581" s="22"/>
      <c r="AN581" s="17" cm="1">
        <f t="array" ref="AN581">MAX(IF(KETINGGIAN!$B$5:$B$1048576='Data Training 2022'!B581,KETINGGIAN!$H$5:$H$1048576))</f>
        <v>0</v>
      </c>
      <c r="AO581" s="22" t="str">
        <f>IFERROR(VLOOKUP(B581,KETINGGIAN!$B$5:$I$1048576,8,0),"")</f>
        <v/>
      </c>
      <c r="AP581" s="22"/>
      <c r="AQ581" s="22"/>
      <c r="AR581" s="22"/>
      <c r="AS581" s="22"/>
      <c r="AT581" s="17" cm="1">
        <f t="array" ref="AT581">MAX(IF(TOOLSKEEPER!$B$5:$B$1048576='Data Training 2022'!B581,TOOLSKEEPER!$H$5:$H$1048576))</f>
        <v>0</v>
      </c>
      <c r="AU581" s="22" t="str">
        <f>IFERROR(VLOOKUP(B581,TOOLSKEEPER!$B$5:$I$1048576,8,0),"")</f>
        <v/>
      </c>
    </row>
    <row r="582" spans="1:47">
      <c r="A582" s="22">
        <f t="shared" si="52"/>
        <v>577</v>
      </c>
      <c r="B582" s="21" t="str">
        <f t="shared" si="53"/>
        <v>80002695</v>
      </c>
      <c r="C582" s="21" t="s">
        <v>3506</v>
      </c>
      <c r="D582" s="22"/>
      <c r="E582" s="22" t="s">
        <v>3507</v>
      </c>
      <c r="F582" s="22" t="s">
        <v>1255</v>
      </c>
      <c r="G582" s="22" t="s">
        <v>4183</v>
      </c>
      <c r="H582" s="22" t="s">
        <v>405</v>
      </c>
      <c r="I582" s="22" t="s">
        <v>4024</v>
      </c>
      <c r="J582" s="22"/>
      <c r="K582" s="21" t="s">
        <v>4002</v>
      </c>
      <c r="L582" s="21" t="s">
        <v>2374</v>
      </c>
      <c r="M582" s="21" t="s">
        <v>4003</v>
      </c>
      <c r="N582" s="21"/>
      <c r="O582" s="17" t="str">
        <f>IFERROR(VLOOKUP(B582,POP!$B$5:$I$1048576,7,0),"")</f>
        <v/>
      </c>
      <c r="P582" s="17" t="str">
        <f>IFERROR(VLOOKUP(B582,POM!$B$5:$I$1048576,7,0),"")</f>
        <v/>
      </c>
      <c r="Q582" s="10" t="str">
        <f>IFERROR(VLOOKUP(B582,POU!$B$5:$I$1048576,7,0),"")</f>
        <v/>
      </c>
      <c r="R582" s="21" t="str">
        <f t="shared" si="49"/>
        <v/>
      </c>
      <c r="S582" s="17" t="str">
        <f>IFERROR(VLOOKUP(B582,'PEMBEKALAN POP'!$B$5:$I$1048576,7,0),"")</f>
        <v/>
      </c>
      <c r="T582" s="22" t="str">
        <f>IFERROR(VLOOKUP(B582,'PEMBEKALAN POP'!$B$5:$I$1048576,8,0),"")</f>
        <v/>
      </c>
      <c r="U582" s="21" t="s">
        <v>3994</v>
      </c>
      <c r="V582" s="17" t="e" cm="1">
        <f t="array" ref="V582">MAX(IF(INDUKSI!$B$5:$B$1048576='Data Training 2022'!B582,INDUKSI!$H$5:$H$1048576))</f>
        <v>#N/A</v>
      </c>
      <c r="W582" s="22" t="str">
        <f>IFERROR(VLOOKUP(B582,INDUKSI!$B$5:$I$1048576,8,0),"")</f>
        <v>LULUS</v>
      </c>
      <c r="X582" s="21" t="s">
        <v>3994</v>
      </c>
      <c r="Y582" s="17" cm="1">
        <f t="array" ref="Y582">MAX(IF(REINDUKSI!$B$5:$B$1048576='Data Training 2022'!B582,REINDUKSI!$H$5:$H$1048576))</f>
        <v>44745</v>
      </c>
      <c r="Z582" s="22" t="str">
        <f>IFERROR(VLOOKUP(B582,REINDUKSI!$B$5:$I$1048576,8,0),"")</f>
        <v>LULUS</v>
      </c>
      <c r="AA582" s="22" t="str">
        <f t="shared" si="50"/>
        <v>TARGET</v>
      </c>
      <c r="AB582" s="17" cm="1">
        <f t="array" ref="AB582">MAX(IF(BSA!$B$5:$B$1048576='Data Training 2022'!B582,BSA!$H$5:$H$1048576))</f>
        <v>0</v>
      </c>
      <c r="AC582" s="22" t="str">
        <f>IFERROR(VLOOKUP(B582,BSA!$B$5:$I$1048576,8,0),"")</f>
        <v/>
      </c>
      <c r="AD582" s="22" t="s">
        <v>3994</v>
      </c>
      <c r="AE582" s="22"/>
      <c r="AF582" s="22"/>
      <c r="AG582" s="22" t="str">
        <f t="shared" si="51"/>
        <v/>
      </c>
      <c r="AH582" s="17" cm="1">
        <f t="array" ref="AH582">MAX(IF(ISOLASI!$B$5:$B$1048576='Data Training 2022'!B582,ISOLASI!$H$5:$H$1048576))</f>
        <v>0</v>
      </c>
      <c r="AI582" s="22" t="str">
        <f>IFERROR(VLOOKUP(B582,ISOLASI!$B$5:$I$1048576,8,0),"")</f>
        <v/>
      </c>
      <c r="AJ582" s="22"/>
      <c r="AK582" s="17" cm="1">
        <f t="array" ref="AK582">MAX(IF('DEKAT AIR'!$B$5:$B$1048576='Data Training 2022'!B582,'DEKAT AIR'!$H$5:$H$1048576))</f>
        <v>0</v>
      </c>
      <c r="AL582" s="22" t="str">
        <f>IFERROR(VLOOKUP(B582,'DEKAT AIR'!$B$5:$I$1048576,8,0),"")</f>
        <v/>
      </c>
      <c r="AM582" s="22"/>
      <c r="AN582" s="17" cm="1">
        <f t="array" ref="AN582">MAX(IF(KETINGGIAN!$B$5:$B$1048576='Data Training 2022'!B582,KETINGGIAN!$H$5:$H$1048576))</f>
        <v>0</v>
      </c>
      <c r="AO582" s="22" t="str">
        <f>IFERROR(VLOOKUP(B582,KETINGGIAN!$B$5:$I$1048576,8,0),"")</f>
        <v/>
      </c>
      <c r="AP582" s="22"/>
      <c r="AQ582" s="22"/>
      <c r="AR582" s="22"/>
      <c r="AS582" s="22"/>
      <c r="AT582" s="17" cm="1">
        <f t="array" ref="AT582">MAX(IF(TOOLSKEEPER!$B$5:$B$1048576='Data Training 2022'!B582,TOOLSKEEPER!$H$5:$H$1048576))</f>
        <v>0</v>
      </c>
      <c r="AU582" s="22" t="str">
        <f>IFERROR(VLOOKUP(B582,TOOLSKEEPER!$B$5:$I$1048576,8,0),"")</f>
        <v/>
      </c>
    </row>
    <row r="583" spans="1:47">
      <c r="A583" s="22">
        <f t="shared" si="52"/>
        <v>578</v>
      </c>
      <c r="B583" s="21" t="str">
        <f t="shared" si="53"/>
        <v>80003522</v>
      </c>
      <c r="C583" s="21">
        <v>80003522</v>
      </c>
      <c r="D583" s="22"/>
      <c r="E583" s="22" t="s">
        <v>2646</v>
      </c>
      <c r="F583" s="22" t="s">
        <v>1255</v>
      </c>
      <c r="G583" s="22" t="s">
        <v>205</v>
      </c>
      <c r="H583" s="22" t="s">
        <v>405</v>
      </c>
      <c r="I583" s="22" t="s">
        <v>4024</v>
      </c>
      <c r="J583" s="22"/>
      <c r="K583" s="21" t="s">
        <v>4002</v>
      </c>
      <c r="L583" s="21" t="s">
        <v>2374</v>
      </c>
      <c r="M583" s="21" t="s">
        <v>4003</v>
      </c>
      <c r="N583" s="21"/>
      <c r="O583" s="17" t="str">
        <f>IFERROR(VLOOKUP(B583,POP!$B$5:$I$1048576,7,0),"")</f>
        <v/>
      </c>
      <c r="P583" s="17" t="str">
        <f>IFERROR(VLOOKUP(B583,POM!$B$5:$I$1048576,7,0),"")</f>
        <v/>
      </c>
      <c r="Q583" s="10" t="str">
        <f>IFERROR(VLOOKUP(B583,POU!$B$5:$I$1048576,7,0),"")</f>
        <v/>
      </c>
      <c r="R583" s="21" t="str">
        <f t="shared" si="49"/>
        <v/>
      </c>
      <c r="S583" s="17" t="str">
        <f>IFERROR(VLOOKUP(B583,'PEMBEKALAN POP'!$B$5:$I$1048576,7,0),"")</f>
        <v/>
      </c>
      <c r="T583" s="22" t="str">
        <f>IFERROR(VLOOKUP(B583,'PEMBEKALAN POP'!$B$5:$I$1048576,8,0),"")</f>
        <v/>
      </c>
      <c r="U583" s="21" t="s">
        <v>3994</v>
      </c>
      <c r="V583" s="17" t="e" cm="1">
        <f t="array" ref="V583">MAX(IF(INDUKSI!$B$5:$B$1048576='Data Training 2022'!B583,INDUKSI!$H$5:$H$1048576))</f>
        <v>#N/A</v>
      </c>
      <c r="W583" s="22" t="str">
        <f>IFERROR(VLOOKUP(B583,INDUKSI!$B$5:$I$1048576,8,0),"")</f>
        <v>LULUS</v>
      </c>
      <c r="X583" s="21" t="s">
        <v>3994</v>
      </c>
      <c r="Y583" s="17" cm="1">
        <f t="array" ref="Y583">MAX(IF(REINDUKSI!$B$5:$B$1048576='Data Training 2022'!B583,REINDUKSI!$H$5:$H$1048576))</f>
        <v>44743</v>
      </c>
      <c r="Z583" s="22" t="str">
        <f>IFERROR(VLOOKUP(B583,REINDUKSI!$B$5:$I$1048576,8,0),"")</f>
        <v>LULUS</v>
      </c>
      <c r="AA583" s="22" t="str">
        <f t="shared" si="50"/>
        <v>TARGET</v>
      </c>
      <c r="AB583" s="17" cm="1">
        <f t="array" ref="AB583">MAX(IF(BSA!$B$5:$B$1048576='Data Training 2022'!B583,BSA!$H$5:$H$1048576))</f>
        <v>0</v>
      </c>
      <c r="AC583" s="22" t="str">
        <f>IFERROR(VLOOKUP(B583,BSA!$B$5:$I$1048576,8,0),"")</f>
        <v/>
      </c>
      <c r="AD583" s="22" t="s">
        <v>3994</v>
      </c>
      <c r="AE583" s="22"/>
      <c r="AF583" s="22"/>
      <c r="AG583" s="22" t="str">
        <f t="shared" si="51"/>
        <v/>
      </c>
      <c r="AH583" s="17" cm="1">
        <f t="array" ref="AH583">MAX(IF(ISOLASI!$B$5:$B$1048576='Data Training 2022'!B583,ISOLASI!$H$5:$H$1048576))</f>
        <v>0</v>
      </c>
      <c r="AI583" s="22" t="str">
        <f>IFERROR(VLOOKUP(B583,ISOLASI!$B$5:$I$1048576,8,0),"")</f>
        <v/>
      </c>
      <c r="AJ583" s="22"/>
      <c r="AK583" s="17" cm="1">
        <f t="array" ref="AK583">MAX(IF('DEKAT AIR'!$B$5:$B$1048576='Data Training 2022'!B583,'DEKAT AIR'!$H$5:$H$1048576))</f>
        <v>0</v>
      </c>
      <c r="AL583" s="22" t="str">
        <f>IFERROR(VLOOKUP(B583,'DEKAT AIR'!$B$5:$I$1048576,8,0),"")</f>
        <v/>
      </c>
      <c r="AM583" s="22"/>
      <c r="AN583" s="17" cm="1">
        <f t="array" ref="AN583">MAX(IF(KETINGGIAN!$B$5:$B$1048576='Data Training 2022'!B583,KETINGGIAN!$H$5:$H$1048576))</f>
        <v>0</v>
      </c>
      <c r="AO583" s="22" t="str">
        <f>IFERROR(VLOOKUP(B583,KETINGGIAN!$B$5:$I$1048576,8,0),"")</f>
        <v/>
      </c>
      <c r="AP583" s="22"/>
      <c r="AQ583" s="22"/>
      <c r="AR583" s="22"/>
      <c r="AS583" s="22"/>
      <c r="AT583" s="17" cm="1">
        <f t="array" ref="AT583">MAX(IF(TOOLSKEEPER!$B$5:$B$1048576='Data Training 2022'!B583,TOOLSKEEPER!$H$5:$H$1048576))</f>
        <v>0</v>
      </c>
      <c r="AU583" s="22" t="str">
        <f>IFERROR(VLOOKUP(B583,TOOLSKEEPER!$B$5:$I$1048576,8,0),"")</f>
        <v/>
      </c>
    </row>
    <row r="584" spans="1:47">
      <c r="A584" s="22">
        <f t="shared" si="52"/>
        <v>579</v>
      </c>
      <c r="B584" s="21" t="str">
        <f t="shared" si="53"/>
        <v>80002335</v>
      </c>
      <c r="C584" s="21">
        <v>80002335</v>
      </c>
      <c r="D584" s="22"/>
      <c r="E584" s="22" t="s">
        <v>2483</v>
      </c>
      <c r="F584" s="22" t="s">
        <v>1255</v>
      </c>
      <c r="G584" s="22" t="s">
        <v>205</v>
      </c>
      <c r="H584" s="22" t="s">
        <v>405</v>
      </c>
      <c r="I584" s="22" t="s">
        <v>4028</v>
      </c>
      <c r="J584" s="22"/>
      <c r="K584" s="21" t="s">
        <v>4002</v>
      </c>
      <c r="L584" s="21" t="s">
        <v>2374</v>
      </c>
      <c r="M584" s="21" t="s">
        <v>4003</v>
      </c>
      <c r="N584" s="21"/>
      <c r="O584" s="17" t="str">
        <f>IFERROR(VLOOKUP(B584,POP!$B$5:$I$1048576,7,0),"")</f>
        <v/>
      </c>
      <c r="P584" s="17" t="str">
        <f>IFERROR(VLOOKUP(B584,POM!$B$5:$I$1048576,7,0),"")</f>
        <v/>
      </c>
      <c r="Q584" s="10" t="str">
        <f>IFERROR(VLOOKUP(B584,POU!$B$5:$I$1048576,7,0),"")</f>
        <v/>
      </c>
      <c r="R584" s="21" t="str">
        <f t="shared" si="49"/>
        <v/>
      </c>
      <c r="S584" s="17" t="str">
        <f>IFERROR(VLOOKUP(B584,'PEMBEKALAN POP'!$B$5:$I$1048576,7,0),"")</f>
        <v/>
      </c>
      <c r="T584" s="22" t="str">
        <f>IFERROR(VLOOKUP(B584,'PEMBEKALAN POP'!$B$5:$I$1048576,8,0),"")</f>
        <v/>
      </c>
      <c r="U584" s="21" t="s">
        <v>3994</v>
      </c>
      <c r="V584" s="17" t="e" cm="1">
        <f t="array" ref="V584">MAX(IF(INDUKSI!$B$5:$B$1048576='Data Training 2022'!B584,INDUKSI!$H$5:$H$1048576))</f>
        <v>#N/A</v>
      </c>
      <c r="W584" s="22" t="str">
        <f>IFERROR(VLOOKUP(B584,INDUKSI!$B$5:$I$1048576,8,0),"")</f>
        <v>LULUS</v>
      </c>
      <c r="X584" s="21" t="s">
        <v>3994</v>
      </c>
      <c r="Y584" s="17" cm="1">
        <f t="array" ref="Y584">MAX(IF(REINDUKSI!$B$5:$B$1048576='Data Training 2022'!B584,REINDUKSI!$H$5:$H$1048576))</f>
        <v>0</v>
      </c>
      <c r="Z584" s="22" t="str">
        <f>IFERROR(VLOOKUP(B584,REINDUKSI!$B$5:$I$1048576,8,0),"")</f>
        <v/>
      </c>
      <c r="AA584" s="22" t="str">
        <f t="shared" si="50"/>
        <v>TARGET</v>
      </c>
      <c r="AB584" s="17" cm="1">
        <f t="array" ref="AB584">MAX(IF(BSA!$B$5:$B$1048576='Data Training 2022'!B584,BSA!$H$5:$H$1048576))</f>
        <v>44661</v>
      </c>
      <c r="AC584" s="22" t="str">
        <f>IFERROR(VLOOKUP(B584,BSA!$B$5:$I$1048576,8,0),"")</f>
        <v>LULUS</v>
      </c>
      <c r="AD584" s="22" t="s">
        <v>3994</v>
      </c>
      <c r="AE584" s="22"/>
      <c r="AF584" s="22"/>
      <c r="AG584" s="22" t="str">
        <f t="shared" si="51"/>
        <v/>
      </c>
      <c r="AH584" s="17" cm="1">
        <f t="array" ref="AH584">MAX(IF(ISOLASI!$B$5:$B$1048576='Data Training 2022'!B584,ISOLASI!$H$5:$H$1048576))</f>
        <v>0</v>
      </c>
      <c r="AI584" s="22" t="str">
        <f>IFERROR(VLOOKUP(B584,ISOLASI!$B$5:$I$1048576,8,0),"")</f>
        <v/>
      </c>
      <c r="AJ584" s="22"/>
      <c r="AK584" s="17" cm="1">
        <f t="array" ref="AK584">MAX(IF('DEKAT AIR'!$B$5:$B$1048576='Data Training 2022'!B584,'DEKAT AIR'!$H$5:$H$1048576))</f>
        <v>0</v>
      </c>
      <c r="AL584" s="22" t="str">
        <f>IFERROR(VLOOKUP(B584,'DEKAT AIR'!$B$5:$I$1048576,8,0),"")</f>
        <v/>
      </c>
      <c r="AM584" s="22"/>
      <c r="AN584" s="17" cm="1">
        <f t="array" ref="AN584">MAX(IF(KETINGGIAN!$B$5:$B$1048576='Data Training 2022'!B584,KETINGGIAN!$H$5:$H$1048576))</f>
        <v>0</v>
      </c>
      <c r="AO584" s="22" t="str">
        <f>IFERROR(VLOOKUP(B584,KETINGGIAN!$B$5:$I$1048576,8,0),"")</f>
        <v/>
      </c>
      <c r="AP584" s="22"/>
      <c r="AQ584" s="22"/>
      <c r="AR584" s="22"/>
      <c r="AS584" s="22"/>
      <c r="AT584" s="17" cm="1">
        <f t="array" ref="AT584">MAX(IF(TOOLSKEEPER!$B$5:$B$1048576='Data Training 2022'!B584,TOOLSKEEPER!$H$5:$H$1048576))</f>
        <v>0</v>
      </c>
      <c r="AU584" s="22" t="str">
        <f>IFERROR(VLOOKUP(B584,TOOLSKEEPER!$B$5:$I$1048576,8,0),"")</f>
        <v/>
      </c>
    </row>
    <row r="585" spans="1:47">
      <c r="A585" s="22">
        <f t="shared" si="52"/>
        <v>580</v>
      </c>
      <c r="B585" s="21" t="str">
        <f t="shared" si="53"/>
        <v>80003521</v>
      </c>
      <c r="C585" s="21">
        <v>80003521</v>
      </c>
      <c r="D585" s="22"/>
      <c r="E585" s="22" t="s">
        <v>1704</v>
      </c>
      <c r="F585" s="22" t="s">
        <v>1255</v>
      </c>
      <c r="G585" s="22" t="s">
        <v>205</v>
      </c>
      <c r="H585" s="22" t="s">
        <v>405</v>
      </c>
      <c r="I585" s="22" t="s">
        <v>4024</v>
      </c>
      <c r="J585" s="22"/>
      <c r="K585" s="21" t="s">
        <v>4002</v>
      </c>
      <c r="L585" s="21" t="s">
        <v>2374</v>
      </c>
      <c r="M585" s="21" t="s">
        <v>4003</v>
      </c>
      <c r="N585" s="21"/>
      <c r="O585" s="17" t="str">
        <f>IFERROR(VLOOKUP(B585,POP!$B$5:$I$1048576,7,0),"")</f>
        <v/>
      </c>
      <c r="P585" s="17" t="str">
        <f>IFERROR(VLOOKUP(B585,POM!$B$5:$I$1048576,7,0),"")</f>
        <v/>
      </c>
      <c r="Q585" s="10" t="str">
        <f>IFERROR(VLOOKUP(B585,POU!$B$5:$I$1048576,7,0),"")</f>
        <v/>
      </c>
      <c r="R585" s="21" t="str">
        <f t="shared" ref="R585:R648" si="54">IF(AND(L585="PENGAWAS",M585="TARGET",N585=""),"TARGET","")</f>
        <v/>
      </c>
      <c r="S585" s="17" t="str">
        <f>IFERROR(VLOOKUP(B585,'PEMBEKALAN POP'!$B$5:$I$1048576,7,0),"")</f>
        <v/>
      </c>
      <c r="T585" s="22" t="str">
        <f>IFERROR(VLOOKUP(B585,'PEMBEKALAN POP'!$B$5:$I$1048576,8,0),"")</f>
        <v/>
      </c>
      <c r="U585" s="21" t="s">
        <v>3994</v>
      </c>
      <c r="V585" s="17" t="e" cm="1">
        <f t="array" ref="V585">MAX(IF(INDUKSI!$B$5:$B$1048576='Data Training 2022'!B585,INDUKSI!$H$5:$H$1048576))</f>
        <v>#N/A</v>
      </c>
      <c r="W585" s="22" t="str">
        <f>IFERROR(VLOOKUP(B585,INDUKSI!$B$5:$I$1048576,8,0),"")</f>
        <v>LULUS</v>
      </c>
      <c r="X585" s="21" t="s">
        <v>3994</v>
      </c>
      <c r="Y585" s="17" cm="1">
        <f t="array" ref="Y585">MAX(IF(REINDUKSI!$B$5:$B$1048576='Data Training 2022'!B585,REINDUKSI!$H$5:$H$1048576))</f>
        <v>44743</v>
      </c>
      <c r="Z585" s="22" t="str">
        <f>IFERROR(VLOOKUP(B585,REINDUKSI!$B$5:$I$1048576,8,0),"")</f>
        <v>LULUS</v>
      </c>
      <c r="AA585" s="22" t="str">
        <f t="shared" ref="AA585:AA648" si="55">IF(L585="OPERATOR","TARGET",IF(L585="MEKANIK","TARGET",""))</f>
        <v>TARGET</v>
      </c>
      <c r="AB585" s="17" cm="1">
        <f t="array" ref="AB585">MAX(IF(BSA!$B$5:$B$1048576='Data Training 2022'!B585,BSA!$H$5:$H$1048576))</f>
        <v>44776</v>
      </c>
      <c r="AC585" s="22" t="str">
        <f>IFERROR(VLOOKUP(B585,BSA!$B$5:$I$1048576,8,0),"")</f>
        <v>LULUS</v>
      </c>
      <c r="AD585" s="22" t="s">
        <v>3994</v>
      </c>
      <c r="AE585" s="22"/>
      <c r="AF585" s="22"/>
      <c r="AG585" s="22" t="str">
        <f t="shared" ref="AG585:AG648" si="56">IF(L585="MEKANIK","TARGET","")</f>
        <v/>
      </c>
      <c r="AH585" s="17" cm="1">
        <f t="array" ref="AH585">MAX(IF(ISOLASI!$B$5:$B$1048576='Data Training 2022'!B585,ISOLASI!$H$5:$H$1048576))</f>
        <v>0</v>
      </c>
      <c r="AI585" s="22" t="str">
        <f>IFERROR(VLOOKUP(B585,ISOLASI!$B$5:$I$1048576,8,0),"")</f>
        <v/>
      </c>
      <c r="AJ585" s="22"/>
      <c r="AK585" s="17" cm="1">
        <f t="array" ref="AK585">MAX(IF('DEKAT AIR'!$B$5:$B$1048576='Data Training 2022'!B585,'DEKAT AIR'!$H$5:$H$1048576))</f>
        <v>0</v>
      </c>
      <c r="AL585" s="22" t="str">
        <f>IFERROR(VLOOKUP(B585,'DEKAT AIR'!$B$5:$I$1048576,8,0),"")</f>
        <v/>
      </c>
      <c r="AM585" s="22"/>
      <c r="AN585" s="17" cm="1">
        <f t="array" ref="AN585">MAX(IF(KETINGGIAN!$B$5:$B$1048576='Data Training 2022'!B585,KETINGGIAN!$H$5:$H$1048576))</f>
        <v>0</v>
      </c>
      <c r="AO585" s="22" t="str">
        <f>IFERROR(VLOOKUP(B585,KETINGGIAN!$B$5:$I$1048576,8,0),"")</f>
        <v/>
      </c>
      <c r="AP585" s="22"/>
      <c r="AQ585" s="22"/>
      <c r="AR585" s="22"/>
      <c r="AS585" s="22"/>
      <c r="AT585" s="17" cm="1">
        <f t="array" ref="AT585">MAX(IF(TOOLSKEEPER!$B$5:$B$1048576='Data Training 2022'!B585,TOOLSKEEPER!$H$5:$H$1048576))</f>
        <v>0</v>
      </c>
      <c r="AU585" s="22" t="str">
        <f>IFERROR(VLOOKUP(B585,TOOLSKEEPER!$B$5:$I$1048576,8,0),"")</f>
        <v/>
      </c>
    </row>
    <row r="586" spans="1:47">
      <c r="A586" s="22">
        <f t="shared" si="52"/>
        <v>581</v>
      </c>
      <c r="B586" s="21" t="str">
        <f t="shared" si="53"/>
        <v>80003523</v>
      </c>
      <c r="C586" s="21">
        <v>80003523</v>
      </c>
      <c r="D586" s="22"/>
      <c r="E586" s="22" t="s">
        <v>1754</v>
      </c>
      <c r="F586" s="22" t="s">
        <v>1255</v>
      </c>
      <c r="G586" s="22" t="s">
        <v>205</v>
      </c>
      <c r="H586" s="22" t="s">
        <v>405</v>
      </c>
      <c r="I586" s="22" t="s">
        <v>4024</v>
      </c>
      <c r="J586" s="22"/>
      <c r="K586" s="21" t="s">
        <v>4002</v>
      </c>
      <c r="L586" s="21" t="s">
        <v>2374</v>
      </c>
      <c r="M586" s="21" t="s">
        <v>4003</v>
      </c>
      <c r="N586" s="21"/>
      <c r="O586" s="17" t="str">
        <f>IFERROR(VLOOKUP(B586,POP!$B$5:$I$1048576,7,0),"")</f>
        <v/>
      </c>
      <c r="P586" s="17" t="str">
        <f>IFERROR(VLOOKUP(B586,POM!$B$5:$I$1048576,7,0),"")</f>
        <v/>
      </c>
      <c r="Q586" s="10" t="str">
        <f>IFERROR(VLOOKUP(B586,POU!$B$5:$I$1048576,7,0),"")</f>
        <v/>
      </c>
      <c r="R586" s="21" t="str">
        <f t="shared" si="54"/>
        <v/>
      </c>
      <c r="S586" s="17" t="str">
        <f>IFERROR(VLOOKUP(B586,'PEMBEKALAN POP'!$B$5:$I$1048576,7,0),"")</f>
        <v/>
      </c>
      <c r="T586" s="22" t="str">
        <f>IFERROR(VLOOKUP(B586,'PEMBEKALAN POP'!$B$5:$I$1048576,8,0),"")</f>
        <v/>
      </c>
      <c r="U586" s="21" t="s">
        <v>3994</v>
      </c>
      <c r="V586" s="17" t="e" cm="1">
        <f t="array" ref="V586">MAX(IF(INDUKSI!$B$5:$B$1048576='Data Training 2022'!B586,INDUKSI!$H$5:$H$1048576))</f>
        <v>#N/A</v>
      </c>
      <c r="W586" s="22" t="str">
        <f>IFERROR(VLOOKUP(B586,INDUKSI!$B$5:$I$1048576,8,0),"")</f>
        <v>LULUS</v>
      </c>
      <c r="X586" s="21" t="s">
        <v>3994</v>
      </c>
      <c r="Y586" s="17" cm="1">
        <f t="array" ref="Y586">MAX(IF(REINDUKSI!$B$5:$B$1048576='Data Training 2022'!B586,REINDUKSI!$H$5:$H$1048576))</f>
        <v>44752</v>
      </c>
      <c r="Z586" s="22" t="str">
        <f>IFERROR(VLOOKUP(B586,REINDUKSI!$B$5:$I$1048576,8,0),"")</f>
        <v>LULUS</v>
      </c>
      <c r="AA586" s="22" t="str">
        <f t="shared" si="55"/>
        <v>TARGET</v>
      </c>
      <c r="AB586" s="17" cm="1">
        <f t="array" ref="AB586">MAX(IF(BSA!$B$5:$B$1048576='Data Training 2022'!B586,BSA!$H$5:$H$1048576))</f>
        <v>0</v>
      </c>
      <c r="AC586" s="22" t="str">
        <f>IFERROR(VLOOKUP(B586,BSA!$B$5:$I$1048576,8,0),"")</f>
        <v/>
      </c>
      <c r="AD586" s="22" t="s">
        <v>3994</v>
      </c>
      <c r="AE586" s="22"/>
      <c r="AF586" s="22"/>
      <c r="AG586" s="22" t="str">
        <f t="shared" si="56"/>
        <v/>
      </c>
      <c r="AH586" s="17" cm="1">
        <f t="array" ref="AH586">MAX(IF(ISOLASI!$B$5:$B$1048576='Data Training 2022'!B586,ISOLASI!$H$5:$H$1048576))</f>
        <v>0</v>
      </c>
      <c r="AI586" s="22" t="str">
        <f>IFERROR(VLOOKUP(B586,ISOLASI!$B$5:$I$1048576,8,0),"")</f>
        <v/>
      </c>
      <c r="AJ586" s="22"/>
      <c r="AK586" s="17" cm="1">
        <f t="array" ref="AK586">MAX(IF('DEKAT AIR'!$B$5:$B$1048576='Data Training 2022'!B586,'DEKAT AIR'!$H$5:$H$1048576))</f>
        <v>0</v>
      </c>
      <c r="AL586" s="22" t="str">
        <f>IFERROR(VLOOKUP(B586,'DEKAT AIR'!$B$5:$I$1048576,8,0),"")</f>
        <v/>
      </c>
      <c r="AM586" s="22"/>
      <c r="AN586" s="17" cm="1">
        <f t="array" ref="AN586">MAX(IF(KETINGGIAN!$B$5:$B$1048576='Data Training 2022'!B586,KETINGGIAN!$H$5:$H$1048576))</f>
        <v>0</v>
      </c>
      <c r="AO586" s="22" t="str">
        <f>IFERROR(VLOOKUP(B586,KETINGGIAN!$B$5:$I$1048576,8,0),"")</f>
        <v/>
      </c>
      <c r="AP586" s="22"/>
      <c r="AQ586" s="22"/>
      <c r="AR586" s="22"/>
      <c r="AS586" s="22"/>
      <c r="AT586" s="17" cm="1">
        <f t="array" ref="AT586">MAX(IF(TOOLSKEEPER!$B$5:$B$1048576='Data Training 2022'!B586,TOOLSKEEPER!$H$5:$H$1048576))</f>
        <v>0</v>
      </c>
      <c r="AU586" s="22" t="str">
        <f>IFERROR(VLOOKUP(B586,TOOLSKEEPER!$B$5:$I$1048576,8,0),"")</f>
        <v/>
      </c>
    </row>
    <row r="587" spans="1:47">
      <c r="A587" s="22">
        <f t="shared" si="52"/>
        <v>582</v>
      </c>
      <c r="B587" s="21" t="str">
        <f t="shared" si="53"/>
        <v>80003524</v>
      </c>
      <c r="C587" s="21">
        <v>80003524</v>
      </c>
      <c r="D587" s="22"/>
      <c r="E587" s="22" t="s">
        <v>1774</v>
      </c>
      <c r="F587" s="22" t="s">
        <v>1255</v>
      </c>
      <c r="G587" s="22" t="s">
        <v>205</v>
      </c>
      <c r="H587" s="22" t="s">
        <v>405</v>
      </c>
      <c r="I587" s="22" t="s">
        <v>4024</v>
      </c>
      <c r="J587" s="22"/>
      <c r="K587" s="21" t="s">
        <v>4002</v>
      </c>
      <c r="L587" s="21" t="s">
        <v>2374</v>
      </c>
      <c r="M587" s="21" t="s">
        <v>4003</v>
      </c>
      <c r="N587" s="21"/>
      <c r="O587" s="17" t="str">
        <f>IFERROR(VLOOKUP(B587,POP!$B$5:$I$1048576,7,0),"")</f>
        <v/>
      </c>
      <c r="P587" s="17" t="str">
        <f>IFERROR(VLOOKUP(B587,POM!$B$5:$I$1048576,7,0),"")</f>
        <v/>
      </c>
      <c r="Q587" s="10" t="str">
        <f>IFERROR(VLOOKUP(B587,POU!$B$5:$I$1048576,7,0),"")</f>
        <v/>
      </c>
      <c r="R587" s="21" t="str">
        <f t="shared" si="54"/>
        <v/>
      </c>
      <c r="S587" s="17" t="str">
        <f>IFERROR(VLOOKUP(B587,'PEMBEKALAN POP'!$B$5:$I$1048576,7,0),"")</f>
        <v/>
      </c>
      <c r="T587" s="22" t="str">
        <f>IFERROR(VLOOKUP(B587,'PEMBEKALAN POP'!$B$5:$I$1048576,8,0),"")</f>
        <v/>
      </c>
      <c r="U587" s="21" t="s">
        <v>3994</v>
      </c>
      <c r="V587" s="17" t="e" cm="1">
        <f t="array" ref="V587">MAX(IF(INDUKSI!$B$5:$B$1048576='Data Training 2022'!B587,INDUKSI!$H$5:$H$1048576))</f>
        <v>#N/A</v>
      </c>
      <c r="W587" s="22" t="str">
        <f>IFERROR(VLOOKUP(B587,INDUKSI!$B$5:$I$1048576,8,0),"")</f>
        <v>LULUS</v>
      </c>
      <c r="X587" s="21" t="s">
        <v>3994</v>
      </c>
      <c r="Y587" s="17" cm="1">
        <f t="array" ref="Y587">MAX(IF(REINDUKSI!$B$5:$B$1048576='Data Training 2022'!B587,REINDUKSI!$H$5:$H$1048576))</f>
        <v>44745</v>
      </c>
      <c r="Z587" s="22" t="str">
        <f>IFERROR(VLOOKUP(B587,REINDUKSI!$B$5:$I$1048576,8,0),"")</f>
        <v>LULUS</v>
      </c>
      <c r="AA587" s="22" t="str">
        <f t="shared" si="55"/>
        <v>TARGET</v>
      </c>
      <c r="AB587" s="17" cm="1">
        <f t="array" ref="AB587">MAX(IF(BSA!$B$5:$B$1048576='Data Training 2022'!B587,BSA!$H$5:$H$1048576))</f>
        <v>0</v>
      </c>
      <c r="AC587" s="22" t="str">
        <f>IFERROR(VLOOKUP(B587,BSA!$B$5:$I$1048576,8,0),"")</f>
        <v/>
      </c>
      <c r="AD587" s="22" t="s">
        <v>3994</v>
      </c>
      <c r="AE587" s="22"/>
      <c r="AF587" s="22"/>
      <c r="AG587" s="22" t="str">
        <f t="shared" si="56"/>
        <v/>
      </c>
      <c r="AH587" s="17" cm="1">
        <f t="array" ref="AH587">MAX(IF(ISOLASI!$B$5:$B$1048576='Data Training 2022'!B587,ISOLASI!$H$5:$H$1048576))</f>
        <v>0</v>
      </c>
      <c r="AI587" s="22" t="str">
        <f>IFERROR(VLOOKUP(B587,ISOLASI!$B$5:$I$1048576,8,0),"")</f>
        <v/>
      </c>
      <c r="AJ587" s="22"/>
      <c r="AK587" s="17" cm="1">
        <f t="array" ref="AK587">MAX(IF('DEKAT AIR'!$B$5:$B$1048576='Data Training 2022'!B587,'DEKAT AIR'!$H$5:$H$1048576))</f>
        <v>0</v>
      </c>
      <c r="AL587" s="22" t="str">
        <f>IFERROR(VLOOKUP(B587,'DEKAT AIR'!$B$5:$I$1048576,8,0),"")</f>
        <v/>
      </c>
      <c r="AM587" s="22"/>
      <c r="AN587" s="17" cm="1">
        <f t="array" ref="AN587">MAX(IF(KETINGGIAN!$B$5:$B$1048576='Data Training 2022'!B587,KETINGGIAN!$H$5:$H$1048576))</f>
        <v>0</v>
      </c>
      <c r="AO587" s="22" t="str">
        <f>IFERROR(VLOOKUP(B587,KETINGGIAN!$B$5:$I$1048576,8,0),"")</f>
        <v/>
      </c>
      <c r="AP587" s="22"/>
      <c r="AQ587" s="22"/>
      <c r="AR587" s="22"/>
      <c r="AS587" s="22"/>
      <c r="AT587" s="17" cm="1">
        <f t="array" ref="AT587">MAX(IF(TOOLSKEEPER!$B$5:$B$1048576='Data Training 2022'!B587,TOOLSKEEPER!$H$5:$H$1048576))</f>
        <v>0</v>
      </c>
      <c r="AU587" s="22" t="str">
        <f>IFERROR(VLOOKUP(B587,TOOLSKEEPER!$B$5:$I$1048576,8,0),"")</f>
        <v/>
      </c>
    </row>
    <row r="588" spans="1:47">
      <c r="A588" s="22">
        <f t="shared" si="52"/>
        <v>583</v>
      </c>
      <c r="B588" s="21" t="str">
        <f t="shared" si="53"/>
        <v>80002718</v>
      </c>
      <c r="C588" s="21">
        <v>80002718</v>
      </c>
      <c r="D588" s="22"/>
      <c r="E588" s="22" t="s">
        <v>4200</v>
      </c>
      <c r="F588" s="22" t="s">
        <v>1255</v>
      </c>
      <c r="G588" s="22" t="s">
        <v>205</v>
      </c>
      <c r="H588" s="22" t="s">
        <v>405</v>
      </c>
      <c r="I588" s="22" t="s">
        <v>4028</v>
      </c>
      <c r="J588" s="22"/>
      <c r="K588" s="21" t="s">
        <v>4002</v>
      </c>
      <c r="L588" s="21" t="s">
        <v>2374</v>
      </c>
      <c r="M588" s="21" t="s">
        <v>4003</v>
      </c>
      <c r="N588" s="21"/>
      <c r="O588" s="17" t="str">
        <f>IFERROR(VLOOKUP(B588,POP!$B$5:$I$1048576,7,0),"")</f>
        <v/>
      </c>
      <c r="P588" s="17" t="str">
        <f>IFERROR(VLOOKUP(B588,POM!$B$5:$I$1048576,7,0),"")</f>
        <v/>
      </c>
      <c r="Q588" s="10" t="str">
        <f>IFERROR(VLOOKUP(B588,POU!$B$5:$I$1048576,7,0),"")</f>
        <v/>
      </c>
      <c r="R588" s="21" t="str">
        <f t="shared" si="54"/>
        <v/>
      </c>
      <c r="S588" s="17" t="str">
        <f>IFERROR(VLOOKUP(B588,'PEMBEKALAN POP'!$B$5:$I$1048576,7,0),"")</f>
        <v/>
      </c>
      <c r="T588" s="22" t="str">
        <f>IFERROR(VLOOKUP(B588,'PEMBEKALAN POP'!$B$5:$I$1048576,8,0),"")</f>
        <v/>
      </c>
      <c r="U588" s="21" t="s">
        <v>3994</v>
      </c>
      <c r="V588" s="17" t="e" cm="1">
        <f t="array" ref="V588">MAX(IF(INDUKSI!$B$5:$B$1048576='Data Training 2022'!B588,INDUKSI!$H$5:$H$1048576))</f>
        <v>#N/A</v>
      </c>
      <c r="W588" s="22" t="str">
        <f>IFERROR(VLOOKUP(B588,INDUKSI!$B$5:$I$1048576,8,0),"")</f>
        <v/>
      </c>
      <c r="X588" s="21" t="s">
        <v>3994</v>
      </c>
      <c r="Y588" s="17" cm="1">
        <f t="array" ref="Y588">MAX(IF(REINDUKSI!$B$5:$B$1048576='Data Training 2022'!B588,REINDUKSI!$H$5:$H$1048576))</f>
        <v>0</v>
      </c>
      <c r="Z588" s="22" t="str">
        <f>IFERROR(VLOOKUP(B588,REINDUKSI!$B$5:$I$1048576,8,0),"")</f>
        <v/>
      </c>
      <c r="AA588" s="22" t="str">
        <f t="shared" si="55"/>
        <v>TARGET</v>
      </c>
      <c r="AB588" s="17" cm="1">
        <f t="array" ref="AB588">MAX(IF(BSA!$B$5:$B$1048576='Data Training 2022'!B588,BSA!$H$5:$H$1048576))</f>
        <v>44661</v>
      </c>
      <c r="AC588" s="22" t="str">
        <f>IFERROR(VLOOKUP(B588,BSA!$B$5:$I$1048576,8,0),"")</f>
        <v>LULUS</v>
      </c>
      <c r="AD588" s="22" t="s">
        <v>3994</v>
      </c>
      <c r="AE588" s="22"/>
      <c r="AF588" s="22"/>
      <c r="AG588" s="22" t="str">
        <f t="shared" si="56"/>
        <v/>
      </c>
      <c r="AH588" s="17" cm="1">
        <f t="array" ref="AH588">MAX(IF(ISOLASI!$B$5:$B$1048576='Data Training 2022'!B588,ISOLASI!$H$5:$H$1048576))</f>
        <v>0</v>
      </c>
      <c r="AI588" s="22" t="str">
        <f>IFERROR(VLOOKUP(B588,ISOLASI!$B$5:$I$1048576,8,0),"")</f>
        <v/>
      </c>
      <c r="AJ588" s="22"/>
      <c r="AK588" s="17" cm="1">
        <f t="array" ref="AK588">MAX(IF('DEKAT AIR'!$B$5:$B$1048576='Data Training 2022'!B588,'DEKAT AIR'!$H$5:$H$1048576))</f>
        <v>0</v>
      </c>
      <c r="AL588" s="22" t="str">
        <f>IFERROR(VLOOKUP(B588,'DEKAT AIR'!$B$5:$I$1048576,8,0),"")</f>
        <v/>
      </c>
      <c r="AM588" s="22"/>
      <c r="AN588" s="17" cm="1">
        <f t="array" ref="AN588">MAX(IF(KETINGGIAN!$B$5:$B$1048576='Data Training 2022'!B588,KETINGGIAN!$H$5:$H$1048576))</f>
        <v>0</v>
      </c>
      <c r="AO588" s="22" t="str">
        <f>IFERROR(VLOOKUP(B588,KETINGGIAN!$B$5:$I$1048576,8,0),"")</f>
        <v/>
      </c>
      <c r="AP588" s="22"/>
      <c r="AQ588" s="22"/>
      <c r="AR588" s="22"/>
      <c r="AS588" s="22"/>
      <c r="AT588" s="17" cm="1">
        <f t="array" ref="AT588">MAX(IF(TOOLSKEEPER!$B$5:$B$1048576='Data Training 2022'!B588,TOOLSKEEPER!$H$5:$H$1048576))</f>
        <v>0</v>
      </c>
      <c r="AU588" s="22" t="str">
        <f>IFERROR(VLOOKUP(B588,TOOLSKEEPER!$B$5:$I$1048576,8,0),"")</f>
        <v/>
      </c>
    </row>
    <row r="589" spans="1:47">
      <c r="A589" s="22">
        <f t="shared" si="52"/>
        <v>584</v>
      </c>
      <c r="B589" s="21" t="str">
        <f t="shared" si="53"/>
        <v>80000867</v>
      </c>
      <c r="C589" s="21">
        <v>80000867</v>
      </c>
      <c r="D589" s="22"/>
      <c r="E589" s="22" t="s">
        <v>1612</v>
      </c>
      <c r="F589" s="22" t="s">
        <v>1255</v>
      </c>
      <c r="G589" s="22" t="s">
        <v>205</v>
      </c>
      <c r="H589" s="22" t="s">
        <v>405</v>
      </c>
      <c r="I589" s="22" t="s">
        <v>4028</v>
      </c>
      <c r="J589" s="22"/>
      <c r="K589" s="21" t="s">
        <v>4002</v>
      </c>
      <c r="L589" s="21" t="s">
        <v>2374</v>
      </c>
      <c r="M589" s="21" t="s">
        <v>4003</v>
      </c>
      <c r="N589" s="21"/>
      <c r="O589" s="17" t="str">
        <f>IFERROR(VLOOKUP(B589,POP!$B$5:$I$1048576,7,0),"")</f>
        <v/>
      </c>
      <c r="P589" s="17" t="str">
        <f>IFERROR(VLOOKUP(B589,POM!$B$5:$I$1048576,7,0),"")</f>
        <v/>
      </c>
      <c r="Q589" s="10" t="str">
        <f>IFERROR(VLOOKUP(B589,POU!$B$5:$I$1048576,7,0),"")</f>
        <v/>
      </c>
      <c r="R589" s="21" t="str">
        <f t="shared" si="54"/>
        <v/>
      </c>
      <c r="S589" s="17" t="str">
        <f>IFERROR(VLOOKUP(B589,'PEMBEKALAN POP'!$B$5:$I$1048576,7,0),"")</f>
        <v/>
      </c>
      <c r="T589" s="22" t="str">
        <f>IFERROR(VLOOKUP(B589,'PEMBEKALAN POP'!$B$5:$I$1048576,8,0),"")</f>
        <v/>
      </c>
      <c r="U589" s="21" t="s">
        <v>3994</v>
      </c>
      <c r="V589" s="17" t="e" cm="1">
        <f t="array" ref="V589">MAX(IF(INDUKSI!$B$5:$B$1048576='Data Training 2022'!B589,INDUKSI!$H$5:$H$1048576))</f>
        <v>#N/A</v>
      </c>
      <c r="W589" s="22" t="str">
        <f>IFERROR(VLOOKUP(B589,INDUKSI!$B$5:$I$1048576,8,0),"")</f>
        <v>LULUS</v>
      </c>
      <c r="X589" s="21" t="s">
        <v>3994</v>
      </c>
      <c r="Y589" s="17" cm="1">
        <f t="array" ref="Y589">MAX(IF(REINDUKSI!$B$5:$B$1048576='Data Training 2022'!B589,REINDUKSI!$H$5:$H$1048576))</f>
        <v>44458</v>
      </c>
      <c r="Z589" s="22" t="str">
        <f>IFERROR(VLOOKUP(B589,REINDUKSI!$B$5:$I$1048576,8,0),"")</f>
        <v>LULUS</v>
      </c>
      <c r="AA589" s="22" t="str">
        <f t="shared" si="55"/>
        <v>TARGET</v>
      </c>
      <c r="AB589" s="17" cm="1">
        <f t="array" ref="AB589">MAX(IF(BSA!$B$5:$B$1048576='Data Training 2022'!B589,BSA!$H$5:$H$1048576))</f>
        <v>44661</v>
      </c>
      <c r="AC589" s="22" t="str">
        <f>IFERROR(VLOOKUP(B589,BSA!$B$5:$I$1048576,8,0),"")</f>
        <v>LULUS</v>
      </c>
      <c r="AD589" s="22" t="s">
        <v>3994</v>
      </c>
      <c r="AE589" s="22"/>
      <c r="AF589" s="22"/>
      <c r="AG589" s="22" t="str">
        <f t="shared" si="56"/>
        <v/>
      </c>
      <c r="AH589" s="17" cm="1">
        <f t="array" ref="AH589">MAX(IF(ISOLASI!$B$5:$B$1048576='Data Training 2022'!B589,ISOLASI!$H$5:$H$1048576))</f>
        <v>0</v>
      </c>
      <c r="AI589" s="22" t="str">
        <f>IFERROR(VLOOKUP(B589,ISOLASI!$B$5:$I$1048576,8,0),"")</f>
        <v/>
      </c>
      <c r="AJ589" s="22"/>
      <c r="AK589" s="17" cm="1">
        <f t="array" ref="AK589">MAX(IF('DEKAT AIR'!$B$5:$B$1048576='Data Training 2022'!B589,'DEKAT AIR'!$H$5:$H$1048576))</f>
        <v>0</v>
      </c>
      <c r="AL589" s="22" t="str">
        <f>IFERROR(VLOOKUP(B589,'DEKAT AIR'!$B$5:$I$1048576,8,0),"")</f>
        <v/>
      </c>
      <c r="AM589" s="22"/>
      <c r="AN589" s="17" cm="1">
        <f t="array" ref="AN589">MAX(IF(KETINGGIAN!$B$5:$B$1048576='Data Training 2022'!B589,KETINGGIAN!$H$5:$H$1048576))</f>
        <v>0</v>
      </c>
      <c r="AO589" s="22" t="str">
        <f>IFERROR(VLOOKUP(B589,KETINGGIAN!$B$5:$I$1048576,8,0),"")</f>
        <v/>
      </c>
      <c r="AP589" s="22"/>
      <c r="AQ589" s="22"/>
      <c r="AR589" s="22"/>
      <c r="AS589" s="22"/>
      <c r="AT589" s="17" cm="1">
        <f t="array" ref="AT589">MAX(IF(TOOLSKEEPER!$B$5:$B$1048576='Data Training 2022'!B589,TOOLSKEEPER!$H$5:$H$1048576))</f>
        <v>0</v>
      </c>
      <c r="AU589" s="22" t="str">
        <f>IFERROR(VLOOKUP(B589,TOOLSKEEPER!$B$5:$I$1048576,8,0),"")</f>
        <v/>
      </c>
    </row>
    <row r="590" spans="1:47">
      <c r="A590" s="22">
        <f t="shared" si="52"/>
        <v>585</v>
      </c>
      <c r="B590" s="21" t="str">
        <f t="shared" si="53"/>
        <v>80000663</v>
      </c>
      <c r="C590" s="21">
        <v>80000663</v>
      </c>
      <c r="D590" s="22"/>
      <c r="E590" s="22" t="s">
        <v>2848</v>
      </c>
      <c r="F590" s="22" t="s">
        <v>1255</v>
      </c>
      <c r="G590" s="22" t="s">
        <v>205</v>
      </c>
      <c r="H590" s="22" t="s">
        <v>405</v>
      </c>
      <c r="I590" s="22" t="s">
        <v>4028</v>
      </c>
      <c r="J590" s="22"/>
      <c r="K590" s="21" t="s">
        <v>4002</v>
      </c>
      <c r="L590" s="21" t="s">
        <v>2374</v>
      </c>
      <c r="M590" s="21" t="s">
        <v>4003</v>
      </c>
      <c r="N590" s="21"/>
      <c r="O590" s="17" t="str">
        <f>IFERROR(VLOOKUP(B590,POP!$B$5:$I$1048576,7,0),"")</f>
        <v/>
      </c>
      <c r="P590" s="17" t="str">
        <f>IFERROR(VLOOKUP(B590,POM!$B$5:$I$1048576,7,0),"")</f>
        <v/>
      </c>
      <c r="Q590" s="10" t="str">
        <f>IFERROR(VLOOKUP(B590,POU!$B$5:$I$1048576,7,0),"")</f>
        <v/>
      </c>
      <c r="R590" s="21" t="str">
        <f t="shared" si="54"/>
        <v/>
      </c>
      <c r="S590" s="17" t="str">
        <f>IFERROR(VLOOKUP(B590,'PEMBEKALAN POP'!$B$5:$I$1048576,7,0),"")</f>
        <v/>
      </c>
      <c r="T590" s="22" t="str">
        <f>IFERROR(VLOOKUP(B590,'PEMBEKALAN POP'!$B$5:$I$1048576,8,0),"")</f>
        <v/>
      </c>
      <c r="U590" s="21" t="s">
        <v>3994</v>
      </c>
      <c r="V590" s="17" t="e" cm="1">
        <f t="array" ref="V590">MAX(IF(INDUKSI!$B$5:$B$1048576='Data Training 2022'!B590,INDUKSI!$H$5:$H$1048576))</f>
        <v>#N/A</v>
      </c>
      <c r="W590" s="22" t="str">
        <f>IFERROR(VLOOKUP(B590,INDUKSI!$B$5:$I$1048576,8,0),"")</f>
        <v>LULUS</v>
      </c>
      <c r="X590" s="21" t="s">
        <v>3994</v>
      </c>
      <c r="Y590" s="17" cm="1">
        <f t="array" ref="Y590">MAX(IF(REINDUKSI!$B$5:$B$1048576='Data Training 2022'!B590,REINDUKSI!$H$5:$H$1048576))</f>
        <v>44557</v>
      </c>
      <c r="Z590" s="22" t="str">
        <f>IFERROR(VLOOKUP(B590,REINDUKSI!$B$5:$I$1048576,8,0),"")</f>
        <v>LULUS</v>
      </c>
      <c r="AA590" s="22" t="str">
        <f t="shared" si="55"/>
        <v>TARGET</v>
      </c>
      <c r="AB590" s="17" cm="1">
        <f t="array" ref="AB590">MAX(IF(BSA!$B$5:$B$1048576='Data Training 2022'!B590,BSA!$H$5:$H$1048576))</f>
        <v>0</v>
      </c>
      <c r="AC590" s="22" t="str">
        <f>IFERROR(VLOOKUP(B590,BSA!$B$5:$I$1048576,8,0),"")</f>
        <v/>
      </c>
      <c r="AD590" s="22" t="s">
        <v>3994</v>
      </c>
      <c r="AE590" s="22"/>
      <c r="AF590" s="22"/>
      <c r="AG590" s="22" t="str">
        <f t="shared" si="56"/>
        <v/>
      </c>
      <c r="AH590" s="17" cm="1">
        <f t="array" ref="AH590">MAX(IF(ISOLASI!$B$5:$B$1048576='Data Training 2022'!B590,ISOLASI!$H$5:$H$1048576))</f>
        <v>0</v>
      </c>
      <c r="AI590" s="22" t="str">
        <f>IFERROR(VLOOKUP(B590,ISOLASI!$B$5:$I$1048576,8,0),"")</f>
        <v/>
      </c>
      <c r="AJ590" s="22"/>
      <c r="AK590" s="17" cm="1">
        <f t="array" ref="AK590">MAX(IF('DEKAT AIR'!$B$5:$B$1048576='Data Training 2022'!B590,'DEKAT AIR'!$H$5:$H$1048576))</f>
        <v>0</v>
      </c>
      <c r="AL590" s="22" t="str">
        <f>IFERROR(VLOOKUP(B590,'DEKAT AIR'!$B$5:$I$1048576,8,0),"")</f>
        <v/>
      </c>
      <c r="AM590" s="22"/>
      <c r="AN590" s="17" cm="1">
        <f t="array" ref="AN590">MAX(IF(KETINGGIAN!$B$5:$B$1048576='Data Training 2022'!B590,KETINGGIAN!$H$5:$H$1048576))</f>
        <v>0</v>
      </c>
      <c r="AO590" s="22" t="str">
        <f>IFERROR(VLOOKUP(B590,KETINGGIAN!$B$5:$I$1048576,8,0),"")</f>
        <v/>
      </c>
      <c r="AP590" s="22"/>
      <c r="AQ590" s="22"/>
      <c r="AR590" s="22"/>
      <c r="AS590" s="22"/>
      <c r="AT590" s="17" cm="1">
        <f t="array" ref="AT590">MAX(IF(TOOLSKEEPER!$B$5:$B$1048576='Data Training 2022'!B590,TOOLSKEEPER!$H$5:$H$1048576))</f>
        <v>0</v>
      </c>
      <c r="AU590" s="22" t="str">
        <f>IFERROR(VLOOKUP(B590,TOOLSKEEPER!$B$5:$I$1048576,8,0),"")</f>
        <v/>
      </c>
    </row>
    <row r="591" spans="1:47">
      <c r="A591" s="22">
        <f t="shared" si="52"/>
        <v>586</v>
      </c>
      <c r="B591" s="21" t="str">
        <f t="shared" si="53"/>
        <v>80003531</v>
      </c>
      <c r="C591" s="21">
        <v>80003531</v>
      </c>
      <c r="D591" s="22"/>
      <c r="E591" s="22" t="s">
        <v>4201</v>
      </c>
      <c r="F591" s="22" t="s">
        <v>1255</v>
      </c>
      <c r="G591" s="22" t="s">
        <v>205</v>
      </c>
      <c r="H591" s="22" t="s">
        <v>405</v>
      </c>
      <c r="I591" s="22" t="s">
        <v>4024</v>
      </c>
      <c r="J591" s="22"/>
      <c r="K591" s="21" t="s">
        <v>4002</v>
      </c>
      <c r="L591" s="21" t="s">
        <v>2374</v>
      </c>
      <c r="M591" s="21" t="s">
        <v>4003</v>
      </c>
      <c r="N591" s="21"/>
      <c r="O591" s="17" t="str">
        <f>IFERROR(VLOOKUP(B591,POP!$B$5:$I$1048576,7,0),"")</f>
        <v/>
      </c>
      <c r="P591" s="17" t="str">
        <f>IFERROR(VLOOKUP(B591,POM!$B$5:$I$1048576,7,0),"")</f>
        <v/>
      </c>
      <c r="Q591" s="10" t="str">
        <f>IFERROR(VLOOKUP(B591,POU!$B$5:$I$1048576,7,0),"")</f>
        <v/>
      </c>
      <c r="R591" s="21" t="str">
        <f t="shared" si="54"/>
        <v/>
      </c>
      <c r="S591" s="17" t="str">
        <f>IFERROR(VLOOKUP(B591,'PEMBEKALAN POP'!$B$5:$I$1048576,7,0),"")</f>
        <v/>
      </c>
      <c r="T591" s="22" t="str">
        <f>IFERROR(VLOOKUP(B591,'PEMBEKALAN POP'!$B$5:$I$1048576,8,0),"")</f>
        <v/>
      </c>
      <c r="U591" s="21" t="s">
        <v>3994</v>
      </c>
      <c r="V591" s="17" t="e" cm="1">
        <f t="array" ref="V591">MAX(IF(INDUKSI!$B$5:$B$1048576='Data Training 2022'!B591,INDUKSI!$H$5:$H$1048576))</f>
        <v>#N/A</v>
      </c>
      <c r="W591" s="22" t="str">
        <f>IFERROR(VLOOKUP(B591,INDUKSI!$B$5:$I$1048576,8,0),"")</f>
        <v/>
      </c>
      <c r="X591" s="21" t="s">
        <v>3994</v>
      </c>
      <c r="Y591" s="17" cm="1">
        <f t="array" ref="Y591">MAX(IF(REINDUKSI!$B$5:$B$1048576='Data Training 2022'!B591,REINDUKSI!$H$5:$H$1048576))</f>
        <v>44745</v>
      </c>
      <c r="Z591" s="22" t="str">
        <f>IFERROR(VLOOKUP(B591,REINDUKSI!$B$5:$I$1048576,8,0),"")</f>
        <v>LULUS</v>
      </c>
      <c r="AA591" s="22" t="str">
        <f t="shared" si="55"/>
        <v>TARGET</v>
      </c>
      <c r="AB591" s="17" cm="1">
        <f t="array" ref="AB591">MAX(IF(BSA!$B$5:$B$1048576='Data Training 2022'!B591,BSA!$H$5:$H$1048576))</f>
        <v>0</v>
      </c>
      <c r="AC591" s="22" t="str">
        <f>IFERROR(VLOOKUP(B591,BSA!$B$5:$I$1048576,8,0),"")</f>
        <v/>
      </c>
      <c r="AD591" s="22" t="s">
        <v>3994</v>
      </c>
      <c r="AE591" s="22"/>
      <c r="AF591" s="22"/>
      <c r="AG591" s="22" t="str">
        <f t="shared" si="56"/>
        <v/>
      </c>
      <c r="AH591" s="17" cm="1">
        <f t="array" ref="AH591">MAX(IF(ISOLASI!$B$5:$B$1048576='Data Training 2022'!B591,ISOLASI!$H$5:$H$1048576))</f>
        <v>0</v>
      </c>
      <c r="AI591" s="22" t="str">
        <f>IFERROR(VLOOKUP(B591,ISOLASI!$B$5:$I$1048576,8,0),"")</f>
        <v/>
      </c>
      <c r="AJ591" s="22"/>
      <c r="AK591" s="17" cm="1">
        <f t="array" ref="AK591">MAX(IF('DEKAT AIR'!$B$5:$B$1048576='Data Training 2022'!B591,'DEKAT AIR'!$H$5:$H$1048576))</f>
        <v>0</v>
      </c>
      <c r="AL591" s="22" t="str">
        <f>IFERROR(VLOOKUP(B591,'DEKAT AIR'!$B$5:$I$1048576,8,0),"")</f>
        <v/>
      </c>
      <c r="AM591" s="22"/>
      <c r="AN591" s="17" cm="1">
        <f t="array" ref="AN591">MAX(IF(KETINGGIAN!$B$5:$B$1048576='Data Training 2022'!B591,KETINGGIAN!$H$5:$H$1048576))</f>
        <v>0</v>
      </c>
      <c r="AO591" s="22" t="str">
        <f>IFERROR(VLOOKUP(B591,KETINGGIAN!$B$5:$I$1048576,8,0),"")</f>
        <v/>
      </c>
      <c r="AP591" s="22"/>
      <c r="AQ591" s="22"/>
      <c r="AR591" s="22"/>
      <c r="AS591" s="22"/>
      <c r="AT591" s="17" cm="1">
        <f t="array" ref="AT591">MAX(IF(TOOLSKEEPER!$B$5:$B$1048576='Data Training 2022'!B591,TOOLSKEEPER!$H$5:$H$1048576))</f>
        <v>0</v>
      </c>
      <c r="AU591" s="22" t="str">
        <f>IFERROR(VLOOKUP(B591,TOOLSKEEPER!$B$5:$I$1048576,8,0),"")</f>
        <v/>
      </c>
    </row>
    <row r="592" spans="1:47">
      <c r="A592" s="22">
        <f t="shared" si="52"/>
        <v>587</v>
      </c>
      <c r="B592" s="21" t="str">
        <f t="shared" si="53"/>
        <v>80002043</v>
      </c>
      <c r="C592" s="21">
        <v>80002043</v>
      </c>
      <c r="D592" s="22"/>
      <c r="E592" s="22" t="s">
        <v>2931</v>
      </c>
      <c r="F592" s="22" t="s">
        <v>1255</v>
      </c>
      <c r="G592" s="22" t="s">
        <v>205</v>
      </c>
      <c r="H592" s="22" t="s">
        <v>405</v>
      </c>
      <c r="I592" s="22" t="s">
        <v>4028</v>
      </c>
      <c r="J592" s="22"/>
      <c r="K592" s="21" t="s">
        <v>4002</v>
      </c>
      <c r="L592" s="21" t="s">
        <v>2374</v>
      </c>
      <c r="M592" s="21" t="s">
        <v>4003</v>
      </c>
      <c r="N592" s="21"/>
      <c r="O592" s="17" t="str">
        <f>IFERROR(VLOOKUP(B592,POP!$B$5:$I$1048576,7,0),"")</f>
        <v/>
      </c>
      <c r="P592" s="17" t="str">
        <f>IFERROR(VLOOKUP(B592,POM!$B$5:$I$1048576,7,0),"")</f>
        <v/>
      </c>
      <c r="Q592" s="10" t="str">
        <f>IFERROR(VLOOKUP(B592,POU!$B$5:$I$1048576,7,0),"")</f>
        <v/>
      </c>
      <c r="R592" s="21" t="str">
        <f t="shared" si="54"/>
        <v/>
      </c>
      <c r="S592" s="17" t="str">
        <f>IFERROR(VLOOKUP(B592,'PEMBEKALAN POP'!$B$5:$I$1048576,7,0),"")</f>
        <v/>
      </c>
      <c r="T592" s="22" t="str">
        <f>IFERROR(VLOOKUP(B592,'PEMBEKALAN POP'!$B$5:$I$1048576,8,0),"")</f>
        <v/>
      </c>
      <c r="U592" s="21" t="s">
        <v>3994</v>
      </c>
      <c r="V592" s="17" t="e" cm="1">
        <f t="array" ref="V592">MAX(IF(INDUKSI!$B$5:$B$1048576='Data Training 2022'!B592,INDUKSI!$H$5:$H$1048576))</f>
        <v>#N/A</v>
      </c>
      <c r="W592" s="22" t="str">
        <f>IFERROR(VLOOKUP(B592,INDUKSI!$B$5:$I$1048576,8,0),"")</f>
        <v>LULUS</v>
      </c>
      <c r="X592" s="21" t="s">
        <v>3994</v>
      </c>
      <c r="Y592" s="17" cm="1">
        <f t="array" ref="Y592">MAX(IF(REINDUKSI!$B$5:$B$1048576='Data Training 2022'!B592,REINDUKSI!$H$5:$H$1048576))</f>
        <v>44577</v>
      </c>
      <c r="Z592" s="22" t="str">
        <f>IFERROR(VLOOKUP(B592,REINDUKSI!$B$5:$I$1048576,8,0),"")</f>
        <v>LULUS</v>
      </c>
      <c r="AA592" s="22" t="str">
        <f t="shared" si="55"/>
        <v>TARGET</v>
      </c>
      <c r="AB592" s="17" cm="1">
        <f t="array" ref="AB592">MAX(IF(BSA!$B$5:$B$1048576='Data Training 2022'!B592,BSA!$H$5:$H$1048576))</f>
        <v>0</v>
      </c>
      <c r="AC592" s="22" t="str">
        <f>IFERROR(VLOOKUP(B592,BSA!$B$5:$I$1048576,8,0),"")</f>
        <v/>
      </c>
      <c r="AD592" s="22" t="s">
        <v>3994</v>
      </c>
      <c r="AE592" s="22"/>
      <c r="AF592" s="22"/>
      <c r="AG592" s="22" t="str">
        <f t="shared" si="56"/>
        <v/>
      </c>
      <c r="AH592" s="17" cm="1">
        <f t="array" ref="AH592">MAX(IF(ISOLASI!$B$5:$B$1048576='Data Training 2022'!B592,ISOLASI!$H$5:$H$1048576))</f>
        <v>0</v>
      </c>
      <c r="AI592" s="22" t="str">
        <f>IFERROR(VLOOKUP(B592,ISOLASI!$B$5:$I$1048576,8,0),"")</f>
        <v/>
      </c>
      <c r="AJ592" s="22"/>
      <c r="AK592" s="17" cm="1">
        <f t="array" ref="AK592">MAX(IF('DEKAT AIR'!$B$5:$B$1048576='Data Training 2022'!B592,'DEKAT AIR'!$H$5:$H$1048576))</f>
        <v>0</v>
      </c>
      <c r="AL592" s="22" t="str">
        <f>IFERROR(VLOOKUP(B592,'DEKAT AIR'!$B$5:$I$1048576,8,0),"")</f>
        <v/>
      </c>
      <c r="AM592" s="22"/>
      <c r="AN592" s="17" cm="1">
        <f t="array" ref="AN592">MAX(IF(KETINGGIAN!$B$5:$B$1048576='Data Training 2022'!B592,KETINGGIAN!$H$5:$H$1048576))</f>
        <v>0</v>
      </c>
      <c r="AO592" s="22" t="str">
        <f>IFERROR(VLOOKUP(B592,KETINGGIAN!$B$5:$I$1048576,8,0),"")</f>
        <v/>
      </c>
      <c r="AP592" s="22"/>
      <c r="AQ592" s="22"/>
      <c r="AR592" s="22"/>
      <c r="AS592" s="22"/>
      <c r="AT592" s="17" cm="1">
        <f t="array" ref="AT592">MAX(IF(TOOLSKEEPER!$B$5:$B$1048576='Data Training 2022'!B592,TOOLSKEEPER!$H$5:$H$1048576))</f>
        <v>0</v>
      </c>
      <c r="AU592" s="22" t="str">
        <f>IFERROR(VLOOKUP(B592,TOOLSKEEPER!$B$5:$I$1048576,8,0),"")</f>
        <v/>
      </c>
    </row>
    <row r="593" spans="1:47">
      <c r="A593" s="22">
        <f t="shared" si="52"/>
        <v>588</v>
      </c>
      <c r="B593" s="21" t="str">
        <f t="shared" si="53"/>
        <v>80003526</v>
      </c>
      <c r="C593" s="21">
        <v>80003526</v>
      </c>
      <c r="D593" s="22"/>
      <c r="E593" s="22" t="s">
        <v>4202</v>
      </c>
      <c r="F593" s="22" t="s">
        <v>1255</v>
      </c>
      <c r="G593" s="22" t="s">
        <v>205</v>
      </c>
      <c r="H593" s="22" t="s">
        <v>405</v>
      </c>
      <c r="I593" s="22" t="s">
        <v>4024</v>
      </c>
      <c r="J593" s="22"/>
      <c r="K593" s="21" t="s">
        <v>4002</v>
      </c>
      <c r="L593" s="21" t="s">
        <v>2374</v>
      </c>
      <c r="M593" s="21" t="s">
        <v>4003</v>
      </c>
      <c r="N593" s="21"/>
      <c r="O593" s="17" t="str">
        <f>IFERROR(VLOOKUP(B593,POP!$B$5:$I$1048576,7,0),"")</f>
        <v/>
      </c>
      <c r="P593" s="17" t="str">
        <f>IFERROR(VLOOKUP(B593,POM!$B$5:$I$1048576,7,0),"")</f>
        <v/>
      </c>
      <c r="Q593" s="10" t="str">
        <f>IFERROR(VLOOKUP(B593,POU!$B$5:$I$1048576,7,0),"")</f>
        <v/>
      </c>
      <c r="R593" s="21" t="str">
        <f t="shared" si="54"/>
        <v/>
      </c>
      <c r="S593" s="17" t="str">
        <f>IFERROR(VLOOKUP(B593,'PEMBEKALAN POP'!$B$5:$I$1048576,7,0),"")</f>
        <v/>
      </c>
      <c r="T593" s="22" t="str">
        <f>IFERROR(VLOOKUP(B593,'PEMBEKALAN POP'!$B$5:$I$1048576,8,0),"")</f>
        <v/>
      </c>
      <c r="U593" s="21" t="s">
        <v>3994</v>
      </c>
      <c r="V593" s="17" t="e" cm="1">
        <f t="array" ref="V593">MAX(IF(INDUKSI!$B$5:$B$1048576='Data Training 2022'!B593,INDUKSI!$H$5:$H$1048576))</f>
        <v>#N/A</v>
      </c>
      <c r="W593" s="22" t="str">
        <f>IFERROR(VLOOKUP(B593,INDUKSI!$B$5:$I$1048576,8,0),"")</f>
        <v/>
      </c>
      <c r="X593" s="21" t="s">
        <v>3994</v>
      </c>
      <c r="Y593" s="17" cm="1">
        <f t="array" ref="Y593">MAX(IF(REINDUKSI!$B$5:$B$1048576='Data Training 2022'!B593,REINDUKSI!$H$5:$H$1048576))</f>
        <v>44746</v>
      </c>
      <c r="Z593" s="22" t="str">
        <f>IFERROR(VLOOKUP(B593,REINDUKSI!$B$5:$I$1048576,8,0),"")</f>
        <v>LULUS</v>
      </c>
      <c r="AA593" s="22" t="str">
        <f t="shared" si="55"/>
        <v>TARGET</v>
      </c>
      <c r="AB593" s="17" cm="1">
        <f t="array" ref="AB593">MAX(IF(BSA!$B$5:$B$1048576='Data Training 2022'!B593,BSA!$H$5:$H$1048576))</f>
        <v>0</v>
      </c>
      <c r="AC593" s="22" t="str">
        <f>IFERROR(VLOOKUP(B593,BSA!$B$5:$I$1048576,8,0),"")</f>
        <v/>
      </c>
      <c r="AD593" s="22" t="s">
        <v>3994</v>
      </c>
      <c r="AE593" s="22"/>
      <c r="AF593" s="22"/>
      <c r="AG593" s="22" t="str">
        <f t="shared" si="56"/>
        <v/>
      </c>
      <c r="AH593" s="17" cm="1">
        <f t="array" ref="AH593">MAX(IF(ISOLASI!$B$5:$B$1048576='Data Training 2022'!B593,ISOLASI!$H$5:$H$1048576))</f>
        <v>0</v>
      </c>
      <c r="AI593" s="22" t="str">
        <f>IFERROR(VLOOKUP(B593,ISOLASI!$B$5:$I$1048576,8,0),"")</f>
        <v/>
      </c>
      <c r="AJ593" s="22"/>
      <c r="AK593" s="17" cm="1">
        <f t="array" ref="AK593">MAX(IF('DEKAT AIR'!$B$5:$B$1048576='Data Training 2022'!B593,'DEKAT AIR'!$H$5:$H$1048576))</f>
        <v>0</v>
      </c>
      <c r="AL593" s="22" t="str">
        <f>IFERROR(VLOOKUP(B593,'DEKAT AIR'!$B$5:$I$1048576,8,0),"")</f>
        <v/>
      </c>
      <c r="AM593" s="22"/>
      <c r="AN593" s="17" cm="1">
        <f t="array" ref="AN593">MAX(IF(KETINGGIAN!$B$5:$B$1048576='Data Training 2022'!B593,KETINGGIAN!$H$5:$H$1048576))</f>
        <v>0</v>
      </c>
      <c r="AO593" s="22" t="str">
        <f>IFERROR(VLOOKUP(B593,KETINGGIAN!$B$5:$I$1048576,8,0),"")</f>
        <v/>
      </c>
      <c r="AP593" s="22"/>
      <c r="AQ593" s="22"/>
      <c r="AR593" s="22"/>
      <c r="AS593" s="22"/>
      <c r="AT593" s="17" cm="1">
        <f t="array" ref="AT593">MAX(IF(TOOLSKEEPER!$B$5:$B$1048576='Data Training 2022'!B593,TOOLSKEEPER!$H$5:$H$1048576))</f>
        <v>0</v>
      </c>
      <c r="AU593" s="22" t="str">
        <f>IFERROR(VLOOKUP(B593,TOOLSKEEPER!$B$5:$I$1048576,8,0),"")</f>
        <v/>
      </c>
    </row>
    <row r="594" spans="1:47">
      <c r="A594" s="22">
        <f t="shared" si="52"/>
        <v>589</v>
      </c>
      <c r="B594" s="21" t="str">
        <f t="shared" si="53"/>
        <v>80000038</v>
      </c>
      <c r="C594" s="21">
        <v>80000038</v>
      </c>
      <c r="D594" s="22"/>
      <c r="E594" s="22" t="s">
        <v>1450</v>
      </c>
      <c r="F594" s="22" t="s">
        <v>1255</v>
      </c>
      <c r="G594" s="22" t="s">
        <v>205</v>
      </c>
      <c r="H594" s="22" t="s">
        <v>405</v>
      </c>
      <c r="I594" s="22" t="s">
        <v>4028</v>
      </c>
      <c r="J594" s="22"/>
      <c r="K594" s="21" t="s">
        <v>4002</v>
      </c>
      <c r="L594" s="21" t="s">
        <v>2374</v>
      </c>
      <c r="M594" s="21" t="s">
        <v>4003</v>
      </c>
      <c r="N594" s="21"/>
      <c r="O594" s="17" t="str">
        <f>IFERROR(VLOOKUP(B594,POP!$B$5:$I$1048576,7,0),"")</f>
        <v/>
      </c>
      <c r="P594" s="17" t="str">
        <f>IFERROR(VLOOKUP(B594,POM!$B$5:$I$1048576,7,0),"")</f>
        <v/>
      </c>
      <c r="Q594" s="10" t="str">
        <f>IFERROR(VLOOKUP(B594,POU!$B$5:$I$1048576,7,0),"")</f>
        <v/>
      </c>
      <c r="R594" s="21" t="str">
        <f t="shared" si="54"/>
        <v/>
      </c>
      <c r="S594" s="17" t="str">
        <f>IFERROR(VLOOKUP(B594,'PEMBEKALAN POP'!$B$5:$I$1048576,7,0),"")</f>
        <v/>
      </c>
      <c r="T594" s="22" t="str">
        <f>IFERROR(VLOOKUP(B594,'PEMBEKALAN POP'!$B$5:$I$1048576,8,0),"")</f>
        <v/>
      </c>
      <c r="U594" s="21" t="s">
        <v>3994</v>
      </c>
      <c r="V594" s="17" t="e" cm="1">
        <f t="array" ref="V594">MAX(IF(INDUKSI!$B$5:$B$1048576='Data Training 2022'!B594,INDUKSI!$H$5:$H$1048576))</f>
        <v>#N/A</v>
      </c>
      <c r="W594" s="22" t="str">
        <f>IFERROR(VLOOKUP(B594,INDUKSI!$B$5:$I$1048576,8,0),"")</f>
        <v>LULUS</v>
      </c>
      <c r="X594" s="21" t="s">
        <v>3994</v>
      </c>
      <c r="Y594" s="17" cm="1">
        <f t="array" ref="Y594">MAX(IF(REINDUKSI!$B$5:$B$1048576='Data Training 2022'!B594,REINDUKSI!$H$5:$H$1048576))</f>
        <v>0</v>
      </c>
      <c r="Z594" s="22" t="str">
        <f>IFERROR(VLOOKUP(B594,REINDUKSI!$B$5:$I$1048576,8,0),"")</f>
        <v/>
      </c>
      <c r="AA594" s="22" t="str">
        <f t="shared" si="55"/>
        <v>TARGET</v>
      </c>
      <c r="AB594" s="17" cm="1">
        <f t="array" ref="AB594">MAX(IF(BSA!$B$5:$B$1048576='Data Training 2022'!B594,BSA!$H$5:$H$1048576))</f>
        <v>0</v>
      </c>
      <c r="AC594" s="22" t="str">
        <f>IFERROR(VLOOKUP(B594,BSA!$B$5:$I$1048576,8,0),"")</f>
        <v/>
      </c>
      <c r="AD594" s="22" t="s">
        <v>3994</v>
      </c>
      <c r="AE594" s="22"/>
      <c r="AF594" s="22"/>
      <c r="AG594" s="22" t="str">
        <f t="shared" si="56"/>
        <v/>
      </c>
      <c r="AH594" s="17" cm="1">
        <f t="array" ref="AH594">MAX(IF(ISOLASI!$B$5:$B$1048576='Data Training 2022'!B594,ISOLASI!$H$5:$H$1048576))</f>
        <v>0</v>
      </c>
      <c r="AI594" s="22" t="str">
        <f>IFERROR(VLOOKUP(B594,ISOLASI!$B$5:$I$1048576,8,0),"")</f>
        <v/>
      </c>
      <c r="AJ594" s="22"/>
      <c r="AK594" s="17" cm="1">
        <f t="array" ref="AK594">MAX(IF('DEKAT AIR'!$B$5:$B$1048576='Data Training 2022'!B594,'DEKAT AIR'!$H$5:$H$1048576))</f>
        <v>0</v>
      </c>
      <c r="AL594" s="22" t="str">
        <f>IFERROR(VLOOKUP(B594,'DEKAT AIR'!$B$5:$I$1048576,8,0),"")</f>
        <v/>
      </c>
      <c r="AM594" s="22"/>
      <c r="AN594" s="17" cm="1">
        <f t="array" ref="AN594">MAX(IF(KETINGGIAN!$B$5:$B$1048576='Data Training 2022'!B594,KETINGGIAN!$H$5:$H$1048576))</f>
        <v>0</v>
      </c>
      <c r="AO594" s="22" t="str">
        <f>IFERROR(VLOOKUP(B594,KETINGGIAN!$B$5:$I$1048576,8,0),"")</f>
        <v/>
      </c>
      <c r="AP594" s="22"/>
      <c r="AQ594" s="22"/>
      <c r="AR594" s="22"/>
      <c r="AS594" s="22"/>
      <c r="AT594" s="17" cm="1">
        <f t="array" ref="AT594">MAX(IF(TOOLSKEEPER!$B$5:$B$1048576='Data Training 2022'!B594,TOOLSKEEPER!$H$5:$H$1048576))</f>
        <v>0</v>
      </c>
      <c r="AU594" s="22" t="str">
        <f>IFERROR(VLOOKUP(B594,TOOLSKEEPER!$B$5:$I$1048576,8,0),"")</f>
        <v/>
      </c>
    </row>
    <row r="595" spans="1:47">
      <c r="A595" s="22">
        <f t="shared" si="52"/>
        <v>590</v>
      </c>
      <c r="B595" s="21" t="str">
        <f t="shared" si="53"/>
        <v>80003532</v>
      </c>
      <c r="C595" s="21">
        <v>80003532</v>
      </c>
      <c r="D595" s="22"/>
      <c r="E595" s="22" t="s">
        <v>1600</v>
      </c>
      <c r="F595" s="22" t="s">
        <v>1255</v>
      </c>
      <c r="G595" s="22" t="s">
        <v>205</v>
      </c>
      <c r="H595" s="22" t="s">
        <v>405</v>
      </c>
      <c r="I595" s="22" t="s">
        <v>4024</v>
      </c>
      <c r="J595" s="22"/>
      <c r="K595" s="21" t="s">
        <v>4002</v>
      </c>
      <c r="L595" s="21" t="s">
        <v>2374</v>
      </c>
      <c r="M595" s="21" t="s">
        <v>4003</v>
      </c>
      <c r="N595" s="21"/>
      <c r="O595" s="17" t="str">
        <f>IFERROR(VLOOKUP(B595,POP!$B$5:$I$1048576,7,0),"")</f>
        <v/>
      </c>
      <c r="P595" s="17" t="str">
        <f>IFERROR(VLOOKUP(B595,POM!$B$5:$I$1048576,7,0),"")</f>
        <v/>
      </c>
      <c r="Q595" s="10" t="str">
        <f>IFERROR(VLOOKUP(B595,POU!$B$5:$I$1048576,7,0),"")</f>
        <v/>
      </c>
      <c r="R595" s="21" t="str">
        <f t="shared" si="54"/>
        <v/>
      </c>
      <c r="S595" s="17" t="str">
        <f>IFERROR(VLOOKUP(B595,'PEMBEKALAN POP'!$B$5:$I$1048576,7,0),"")</f>
        <v/>
      </c>
      <c r="T595" s="22" t="str">
        <f>IFERROR(VLOOKUP(B595,'PEMBEKALAN POP'!$B$5:$I$1048576,8,0),"")</f>
        <v/>
      </c>
      <c r="U595" s="21" t="s">
        <v>3994</v>
      </c>
      <c r="V595" s="17" t="e" cm="1">
        <f t="array" ref="V595">MAX(IF(INDUKSI!$B$5:$B$1048576='Data Training 2022'!B595,INDUKSI!$H$5:$H$1048576))</f>
        <v>#N/A</v>
      </c>
      <c r="W595" s="22" t="str">
        <f>IFERROR(VLOOKUP(B595,INDUKSI!$B$5:$I$1048576,8,0),"")</f>
        <v>LULUS</v>
      </c>
      <c r="X595" s="21" t="s">
        <v>3994</v>
      </c>
      <c r="Y595" s="17" cm="1">
        <f t="array" ref="Y595">MAX(IF(REINDUKSI!$B$5:$B$1048576='Data Training 2022'!B595,REINDUKSI!$H$5:$H$1048576))</f>
        <v>44746</v>
      </c>
      <c r="Z595" s="22" t="str">
        <f>IFERROR(VLOOKUP(B595,REINDUKSI!$B$5:$I$1048576,8,0),"")</f>
        <v>LULUS</v>
      </c>
      <c r="AA595" s="22" t="str">
        <f t="shared" si="55"/>
        <v>TARGET</v>
      </c>
      <c r="AB595" s="17" cm="1">
        <f t="array" ref="AB595">MAX(IF(BSA!$B$5:$B$1048576='Data Training 2022'!B595,BSA!$H$5:$H$1048576))</f>
        <v>0</v>
      </c>
      <c r="AC595" s="22" t="str">
        <f>IFERROR(VLOOKUP(B595,BSA!$B$5:$I$1048576,8,0),"")</f>
        <v/>
      </c>
      <c r="AD595" s="22" t="s">
        <v>3994</v>
      </c>
      <c r="AE595" s="22"/>
      <c r="AF595" s="22"/>
      <c r="AG595" s="22" t="str">
        <f t="shared" si="56"/>
        <v/>
      </c>
      <c r="AH595" s="17" cm="1">
        <f t="array" ref="AH595">MAX(IF(ISOLASI!$B$5:$B$1048576='Data Training 2022'!B595,ISOLASI!$H$5:$H$1048576))</f>
        <v>0</v>
      </c>
      <c r="AI595" s="22" t="str">
        <f>IFERROR(VLOOKUP(B595,ISOLASI!$B$5:$I$1048576,8,0),"")</f>
        <v/>
      </c>
      <c r="AJ595" s="22"/>
      <c r="AK595" s="17" cm="1">
        <f t="array" ref="AK595">MAX(IF('DEKAT AIR'!$B$5:$B$1048576='Data Training 2022'!B595,'DEKAT AIR'!$H$5:$H$1048576))</f>
        <v>0</v>
      </c>
      <c r="AL595" s="22" t="str">
        <f>IFERROR(VLOOKUP(B595,'DEKAT AIR'!$B$5:$I$1048576,8,0),"")</f>
        <v/>
      </c>
      <c r="AM595" s="22"/>
      <c r="AN595" s="17" cm="1">
        <f t="array" ref="AN595">MAX(IF(KETINGGIAN!$B$5:$B$1048576='Data Training 2022'!B595,KETINGGIAN!$H$5:$H$1048576))</f>
        <v>0</v>
      </c>
      <c r="AO595" s="22" t="str">
        <f>IFERROR(VLOOKUP(B595,KETINGGIAN!$B$5:$I$1048576,8,0),"")</f>
        <v/>
      </c>
      <c r="AP595" s="22"/>
      <c r="AQ595" s="22"/>
      <c r="AR595" s="22"/>
      <c r="AS595" s="22"/>
      <c r="AT595" s="17" cm="1">
        <f t="array" ref="AT595">MAX(IF(TOOLSKEEPER!$B$5:$B$1048576='Data Training 2022'!B595,TOOLSKEEPER!$H$5:$H$1048576))</f>
        <v>0</v>
      </c>
      <c r="AU595" s="22" t="str">
        <f>IFERROR(VLOOKUP(B595,TOOLSKEEPER!$B$5:$I$1048576,8,0),"")</f>
        <v/>
      </c>
    </row>
    <row r="596" spans="1:47">
      <c r="A596" s="22">
        <f t="shared" ref="A596:A659" si="57">A595+1</f>
        <v>591</v>
      </c>
      <c r="B596" s="21" t="str">
        <f t="shared" si="53"/>
        <v>80003533</v>
      </c>
      <c r="C596" s="21">
        <v>80003533</v>
      </c>
      <c r="D596" s="22"/>
      <c r="E596" s="22" t="s">
        <v>1602</v>
      </c>
      <c r="F596" s="22" t="s">
        <v>1255</v>
      </c>
      <c r="G596" s="22" t="s">
        <v>205</v>
      </c>
      <c r="H596" s="22" t="s">
        <v>405</v>
      </c>
      <c r="I596" s="22" t="s">
        <v>4024</v>
      </c>
      <c r="J596" s="22"/>
      <c r="K596" s="21" t="s">
        <v>4002</v>
      </c>
      <c r="L596" s="21" t="s">
        <v>2374</v>
      </c>
      <c r="M596" s="21" t="s">
        <v>4003</v>
      </c>
      <c r="N596" s="21"/>
      <c r="O596" s="17" t="str">
        <f>IFERROR(VLOOKUP(B596,POP!$B$5:$I$1048576,7,0),"")</f>
        <v/>
      </c>
      <c r="P596" s="17" t="str">
        <f>IFERROR(VLOOKUP(B596,POM!$B$5:$I$1048576,7,0),"")</f>
        <v/>
      </c>
      <c r="Q596" s="10" t="str">
        <f>IFERROR(VLOOKUP(B596,POU!$B$5:$I$1048576,7,0),"")</f>
        <v/>
      </c>
      <c r="R596" s="21" t="str">
        <f t="shared" si="54"/>
        <v/>
      </c>
      <c r="S596" s="17" t="str">
        <f>IFERROR(VLOOKUP(B596,'PEMBEKALAN POP'!$B$5:$I$1048576,7,0),"")</f>
        <v/>
      </c>
      <c r="T596" s="22" t="str">
        <f>IFERROR(VLOOKUP(B596,'PEMBEKALAN POP'!$B$5:$I$1048576,8,0),"")</f>
        <v/>
      </c>
      <c r="U596" s="21" t="s">
        <v>3994</v>
      </c>
      <c r="V596" s="17" t="e" cm="1">
        <f t="array" ref="V596">MAX(IF(INDUKSI!$B$5:$B$1048576='Data Training 2022'!B596,INDUKSI!$H$5:$H$1048576))</f>
        <v>#N/A</v>
      </c>
      <c r="W596" s="22" t="str">
        <f>IFERROR(VLOOKUP(B596,INDUKSI!$B$5:$I$1048576,8,0),"")</f>
        <v>LULUS</v>
      </c>
      <c r="X596" s="21" t="s">
        <v>3994</v>
      </c>
      <c r="Y596" s="17" cm="1">
        <f t="array" ref="Y596">MAX(IF(REINDUKSI!$B$5:$B$1048576='Data Training 2022'!B596,REINDUKSI!$H$5:$H$1048576))</f>
        <v>44834</v>
      </c>
      <c r="Z596" s="22" t="str">
        <f>IFERROR(VLOOKUP(B596,REINDUKSI!$B$5:$I$1048576,8,0),"")</f>
        <v>LULUS</v>
      </c>
      <c r="AA596" s="22" t="str">
        <f t="shared" si="55"/>
        <v>TARGET</v>
      </c>
      <c r="AB596" s="17" cm="1">
        <f t="array" ref="AB596">MAX(IF(BSA!$B$5:$B$1048576='Data Training 2022'!B596,BSA!$H$5:$H$1048576))</f>
        <v>0</v>
      </c>
      <c r="AC596" s="22" t="str">
        <f>IFERROR(VLOOKUP(B596,BSA!$B$5:$I$1048576,8,0),"")</f>
        <v/>
      </c>
      <c r="AD596" s="22" t="s">
        <v>3994</v>
      </c>
      <c r="AE596" s="22"/>
      <c r="AF596" s="22"/>
      <c r="AG596" s="22" t="str">
        <f t="shared" si="56"/>
        <v/>
      </c>
      <c r="AH596" s="17" cm="1">
        <f t="array" ref="AH596">MAX(IF(ISOLASI!$B$5:$B$1048576='Data Training 2022'!B596,ISOLASI!$H$5:$H$1048576))</f>
        <v>0</v>
      </c>
      <c r="AI596" s="22" t="str">
        <f>IFERROR(VLOOKUP(B596,ISOLASI!$B$5:$I$1048576,8,0),"")</f>
        <v/>
      </c>
      <c r="AJ596" s="22"/>
      <c r="AK596" s="17" cm="1">
        <f t="array" ref="AK596">MAX(IF('DEKAT AIR'!$B$5:$B$1048576='Data Training 2022'!B596,'DEKAT AIR'!$H$5:$H$1048576))</f>
        <v>0</v>
      </c>
      <c r="AL596" s="22" t="str">
        <f>IFERROR(VLOOKUP(B596,'DEKAT AIR'!$B$5:$I$1048576,8,0),"")</f>
        <v/>
      </c>
      <c r="AM596" s="22"/>
      <c r="AN596" s="17" cm="1">
        <f t="array" ref="AN596">MAX(IF(KETINGGIAN!$B$5:$B$1048576='Data Training 2022'!B596,KETINGGIAN!$H$5:$H$1048576))</f>
        <v>0</v>
      </c>
      <c r="AO596" s="22" t="str">
        <f>IFERROR(VLOOKUP(B596,KETINGGIAN!$B$5:$I$1048576,8,0),"")</f>
        <v/>
      </c>
      <c r="AP596" s="22"/>
      <c r="AQ596" s="22"/>
      <c r="AR596" s="22"/>
      <c r="AS596" s="22"/>
      <c r="AT596" s="17" cm="1">
        <f t="array" ref="AT596">MAX(IF(TOOLSKEEPER!$B$5:$B$1048576='Data Training 2022'!B596,TOOLSKEEPER!$H$5:$H$1048576))</f>
        <v>0</v>
      </c>
      <c r="AU596" s="22" t="str">
        <f>IFERROR(VLOOKUP(B596,TOOLSKEEPER!$B$5:$I$1048576,8,0),"")</f>
        <v/>
      </c>
    </row>
    <row r="597" spans="1:47">
      <c r="A597" s="22">
        <f t="shared" si="57"/>
        <v>592</v>
      </c>
      <c r="B597" s="21" t="str">
        <f t="shared" si="53"/>
        <v>80002011</v>
      </c>
      <c r="C597" s="21">
        <v>80002011</v>
      </c>
      <c r="D597" s="22"/>
      <c r="E597" s="22" t="s">
        <v>1694</v>
      </c>
      <c r="F597" s="22" t="s">
        <v>1255</v>
      </c>
      <c r="G597" s="22" t="s">
        <v>205</v>
      </c>
      <c r="H597" s="22" t="s">
        <v>405</v>
      </c>
      <c r="I597" s="22" t="s">
        <v>4028</v>
      </c>
      <c r="J597" s="22"/>
      <c r="K597" s="21" t="s">
        <v>4002</v>
      </c>
      <c r="L597" s="21" t="s">
        <v>2374</v>
      </c>
      <c r="M597" s="21" t="s">
        <v>4003</v>
      </c>
      <c r="N597" s="21"/>
      <c r="O597" s="17" t="str">
        <f>IFERROR(VLOOKUP(B597,POP!$B$5:$I$1048576,7,0),"")</f>
        <v/>
      </c>
      <c r="P597" s="17" t="str">
        <f>IFERROR(VLOOKUP(B597,POM!$B$5:$I$1048576,7,0),"")</f>
        <v/>
      </c>
      <c r="Q597" s="10" t="str">
        <f>IFERROR(VLOOKUP(B597,POU!$B$5:$I$1048576,7,0),"")</f>
        <v/>
      </c>
      <c r="R597" s="21" t="str">
        <f t="shared" si="54"/>
        <v/>
      </c>
      <c r="S597" s="17" t="str">
        <f>IFERROR(VLOOKUP(B597,'PEMBEKALAN POP'!$B$5:$I$1048576,7,0),"")</f>
        <v/>
      </c>
      <c r="T597" s="22" t="str">
        <f>IFERROR(VLOOKUP(B597,'PEMBEKALAN POP'!$B$5:$I$1048576,8,0),"")</f>
        <v/>
      </c>
      <c r="U597" s="21" t="s">
        <v>3994</v>
      </c>
      <c r="V597" s="17" t="e" cm="1">
        <f t="array" ref="V597">MAX(IF(INDUKSI!$B$5:$B$1048576='Data Training 2022'!B597,INDUKSI!$H$5:$H$1048576))</f>
        <v>#N/A</v>
      </c>
      <c r="W597" s="22" t="str">
        <f>IFERROR(VLOOKUP(B597,INDUKSI!$B$5:$I$1048576,8,0),"")</f>
        <v>LULUS</v>
      </c>
      <c r="X597" s="21" t="s">
        <v>3994</v>
      </c>
      <c r="Y597" s="17" cm="1">
        <f t="array" ref="Y597">MAX(IF(REINDUKSI!$B$5:$B$1048576='Data Training 2022'!B597,REINDUKSI!$H$5:$H$1048576))</f>
        <v>44763</v>
      </c>
      <c r="Z597" s="22" t="str">
        <f>IFERROR(VLOOKUP(B597,REINDUKSI!$B$5:$I$1048576,8,0),"")</f>
        <v>LULUS</v>
      </c>
      <c r="AA597" s="22" t="str">
        <f t="shared" si="55"/>
        <v>TARGET</v>
      </c>
      <c r="AB597" s="17" cm="1">
        <f t="array" ref="AB597">MAX(IF(BSA!$B$5:$B$1048576='Data Training 2022'!B597,BSA!$H$5:$H$1048576))</f>
        <v>44664</v>
      </c>
      <c r="AC597" s="22" t="str">
        <f>IFERROR(VLOOKUP(B597,BSA!$B$5:$I$1048576,8,0),"")</f>
        <v>LULUS</v>
      </c>
      <c r="AD597" s="22" t="s">
        <v>3994</v>
      </c>
      <c r="AE597" s="22"/>
      <c r="AF597" s="22"/>
      <c r="AG597" s="22" t="str">
        <f t="shared" si="56"/>
        <v/>
      </c>
      <c r="AH597" s="17" cm="1">
        <f t="array" ref="AH597">MAX(IF(ISOLASI!$B$5:$B$1048576='Data Training 2022'!B597,ISOLASI!$H$5:$H$1048576))</f>
        <v>0</v>
      </c>
      <c r="AI597" s="22" t="str">
        <f>IFERROR(VLOOKUP(B597,ISOLASI!$B$5:$I$1048576,8,0),"")</f>
        <v/>
      </c>
      <c r="AJ597" s="22"/>
      <c r="AK597" s="17" cm="1">
        <f t="array" ref="AK597">MAX(IF('DEKAT AIR'!$B$5:$B$1048576='Data Training 2022'!B597,'DEKAT AIR'!$H$5:$H$1048576))</f>
        <v>0</v>
      </c>
      <c r="AL597" s="22" t="str">
        <f>IFERROR(VLOOKUP(B597,'DEKAT AIR'!$B$5:$I$1048576,8,0),"")</f>
        <v/>
      </c>
      <c r="AM597" s="22"/>
      <c r="AN597" s="17" cm="1">
        <f t="array" ref="AN597">MAX(IF(KETINGGIAN!$B$5:$B$1048576='Data Training 2022'!B597,KETINGGIAN!$H$5:$H$1048576))</f>
        <v>0</v>
      </c>
      <c r="AO597" s="22" t="str">
        <f>IFERROR(VLOOKUP(B597,KETINGGIAN!$B$5:$I$1048576,8,0),"")</f>
        <v/>
      </c>
      <c r="AP597" s="22"/>
      <c r="AQ597" s="22"/>
      <c r="AR597" s="22"/>
      <c r="AS597" s="22"/>
      <c r="AT597" s="17" cm="1">
        <f t="array" ref="AT597">MAX(IF(TOOLSKEEPER!$B$5:$B$1048576='Data Training 2022'!B597,TOOLSKEEPER!$H$5:$H$1048576))</f>
        <v>0</v>
      </c>
      <c r="AU597" s="22" t="str">
        <f>IFERROR(VLOOKUP(B597,TOOLSKEEPER!$B$5:$I$1048576,8,0),"")</f>
        <v/>
      </c>
    </row>
    <row r="598" spans="1:47">
      <c r="A598" s="22">
        <f t="shared" si="57"/>
        <v>593</v>
      </c>
      <c r="B598" s="21" t="str">
        <f t="shared" si="53"/>
        <v>80002739</v>
      </c>
      <c r="C598" s="21">
        <v>80002739</v>
      </c>
      <c r="D598" s="22"/>
      <c r="E598" s="22" t="s">
        <v>1717</v>
      </c>
      <c r="F598" s="22" t="s">
        <v>1255</v>
      </c>
      <c r="G598" s="22" t="s">
        <v>205</v>
      </c>
      <c r="H598" s="22" t="s">
        <v>405</v>
      </c>
      <c r="I598" s="22" t="s">
        <v>4028</v>
      </c>
      <c r="J598" s="22"/>
      <c r="K598" s="21" t="s">
        <v>4002</v>
      </c>
      <c r="L598" s="21" t="s">
        <v>2374</v>
      </c>
      <c r="M598" s="21" t="s">
        <v>4003</v>
      </c>
      <c r="N598" s="21"/>
      <c r="O598" s="17" t="str">
        <f>IFERROR(VLOOKUP(B598,POP!$B$5:$I$1048576,7,0),"")</f>
        <v/>
      </c>
      <c r="P598" s="17" t="str">
        <f>IFERROR(VLOOKUP(B598,POM!$B$5:$I$1048576,7,0),"")</f>
        <v/>
      </c>
      <c r="Q598" s="10" t="str">
        <f>IFERROR(VLOOKUP(B598,POU!$B$5:$I$1048576,7,0),"")</f>
        <v/>
      </c>
      <c r="R598" s="21" t="str">
        <f t="shared" si="54"/>
        <v/>
      </c>
      <c r="S598" s="17" t="str">
        <f>IFERROR(VLOOKUP(B598,'PEMBEKALAN POP'!$B$5:$I$1048576,7,0),"")</f>
        <v/>
      </c>
      <c r="T598" s="22" t="str">
        <f>IFERROR(VLOOKUP(B598,'PEMBEKALAN POP'!$B$5:$I$1048576,8,0),"")</f>
        <v/>
      </c>
      <c r="U598" s="21" t="s">
        <v>3994</v>
      </c>
      <c r="V598" s="17" t="e" cm="1">
        <f t="array" ref="V598">MAX(IF(INDUKSI!$B$5:$B$1048576='Data Training 2022'!B598,INDUKSI!$H$5:$H$1048576))</f>
        <v>#N/A</v>
      </c>
      <c r="W598" s="22" t="str">
        <f>IFERROR(VLOOKUP(B598,INDUKSI!$B$5:$I$1048576,8,0),"")</f>
        <v>LULUS</v>
      </c>
      <c r="X598" s="21" t="s">
        <v>3994</v>
      </c>
      <c r="Y598" s="17" cm="1">
        <f t="array" ref="Y598">MAX(IF(REINDUKSI!$B$5:$B$1048576='Data Training 2022'!B598,REINDUKSI!$H$5:$H$1048576))</f>
        <v>44764</v>
      </c>
      <c r="Z598" s="22" t="str">
        <f>IFERROR(VLOOKUP(B598,REINDUKSI!$B$5:$I$1048576,8,0),"")</f>
        <v>LULUS</v>
      </c>
      <c r="AA598" s="22" t="str">
        <f t="shared" si="55"/>
        <v>TARGET</v>
      </c>
      <c r="AB598" s="17" cm="1">
        <f t="array" ref="AB598">MAX(IF(BSA!$B$5:$B$1048576='Data Training 2022'!B598,BSA!$H$5:$H$1048576))</f>
        <v>44664</v>
      </c>
      <c r="AC598" s="22" t="str">
        <f>IFERROR(VLOOKUP(B598,BSA!$B$5:$I$1048576,8,0),"")</f>
        <v>LULUS</v>
      </c>
      <c r="AD598" s="22" t="s">
        <v>3994</v>
      </c>
      <c r="AE598" s="22"/>
      <c r="AF598" s="22"/>
      <c r="AG598" s="22" t="str">
        <f t="shared" si="56"/>
        <v/>
      </c>
      <c r="AH598" s="17" cm="1">
        <f t="array" ref="AH598">MAX(IF(ISOLASI!$B$5:$B$1048576='Data Training 2022'!B598,ISOLASI!$H$5:$H$1048576))</f>
        <v>0</v>
      </c>
      <c r="AI598" s="22" t="str">
        <f>IFERROR(VLOOKUP(B598,ISOLASI!$B$5:$I$1048576,8,0),"")</f>
        <v/>
      </c>
      <c r="AJ598" s="22"/>
      <c r="AK598" s="17" cm="1">
        <f t="array" ref="AK598">MAX(IF('DEKAT AIR'!$B$5:$B$1048576='Data Training 2022'!B598,'DEKAT AIR'!$H$5:$H$1048576))</f>
        <v>0</v>
      </c>
      <c r="AL598" s="22" t="str">
        <f>IFERROR(VLOOKUP(B598,'DEKAT AIR'!$B$5:$I$1048576,8,0),"")</f>
        <v/>
      </c>
      <c r="AM598" s="22"/>
      <c r="AN598" s="17" cm="1">
        <f t="array" ref="AN598">MAX(IF(KETINGGIAN!$B$5:$B$1048576='Data Training 2022'!B598,KETINGGIAN!$H$5:$H$1048576))</f>
        <v>0</v>
      </c>
      <c r="AO598" s="22" t="str">
        <f>IFERROR(VLOOKUP(B598,KETINGGIAN!$B$5:$I$1048576,8,0),"")</f>
        <v/>
      </c>
      <c r="AP598" s="22"/>
      <c r="AQ598" s="22"/>
      <c r="AR598" s="22"/>
      <c r="AS598" s="22"/>
      <c r="AT598" s="17" cm="1">
        <f t="array" ref="AT598">MAX(IF(TOOLSKEEPER!$B$5:$B$1048576='Data Training 2022'!B598,TOOLSKEEPER!$H$5:$H$1048576))</f>
        <v>0</v>
      </c>
      <c r="AU598" s="22" t="str">
        <f>IFERROR(VLOOKUP(B598,TOOLSKEEPER!$B$5:$I$1048576,8,0),"")</f>
        <v/>
      </c>
    </row>
    <row r="599" spans="1:47">
      <c r="A599" s="22">
        <f t="shared" si="57"/>
        <v>594</v>
      </c>
      <c r="B599" s="21" t="str">
        <f t="shared" si="53"/>
        <v>80000034</v>
      </c>
      <c r="C599" s="21">
        <v>80000034</v>
      </c>
      <c r="D599" s="22"/>
      <c r="E599" s="22" t="s">
        <v>1749</v>
      </c>
      <c r="F599" s="22" t="s">
        <v>1255</v>
      </c>
      <c r="G599" s="22" t="s">
        <v>205</v>
      </c>
      <c r="H599" s="22" t="s">
        <v>405</v>
      </c>
      <c r="I599" s="22" t="s">
        <v>4028</v>
      </c>
      <c r="J599" s="22"/>
      <c r="K599" s="21" t="s">
        <v>4002</v>
      </c>
      <c r="L599" s="21" t="s">
        <v>2374</v>
      </c>
      <c r="M599" s="21" t="s">
        <v>4003</v>
      </c>
      <c r="N599" s="21"/>
      <c r="O599" s="17" t="str">
        <f>IFERROR(VLOOKUP(B599,POP!$B$5:$I$1048576,7,0),"")</f>
        <v/>
      </c>
      <c r="P599" s="17" t="str">
        <f>IFERROR(VLOOKUP(B599,POM!$B$5:$I$1048576,7,0),"")</f>
        <v/>
      </c>
      <c r="Q599" s="10" t="str">
        <f>IFERROR(VLOOKUP(B599,POU!$B$5:$I$1048576,7,0),"")</f>
        <v/>
      </c>
      <c r="R599" s="21" t="str">
        <f t="shared" si="54"/>
        <v/>
      </c>
      <c r="S599" s="17" t="str">
        <f>IFERROR(VLOOKUP(B599,'PEMBEKALAN POP'!$B$5:$I$1048576,7,0),"")</f>
        <v/>
      </c>
      <c r="T599" s="22" t="str">
        <f>IFERROR(VLOOKUP(B599,'PEMBEKALAN POP'!$B$5:$I$1048576,8,0),"")</f>
        <v/>
      </c>
      <c r="U599" s="21" t="s">
        <v>3994</v>
      </c>
      <c r="V599" s="17" t="e" cm="1">
        <f t="array" ref="V599">MAX(IF(INDUKSI!$B$5:$B$1048576='Data Training 2022'!B599,INDUKSI!$H$5:$H$1048576))</f>
        <v>#N/A</v>
      </c>
      <c r="W599" s="22" t="str">
        <f>IFERROR(VLOOKUP(B599,INDUKSI!$B$5:$I$1048576,8,0),"")</f>
        <v>LULUS</v>
      </c>
      <c r="X599" s="21" t="s">
        <v>3994</v>
      </c>
      <c r="Y599" s="17" cm="1">
        <f t="array" ref="Y599">MAX(IF(REINDUKSI!$B$5:$B$1048576='Data Training 2022'!B599,REINDUKSI!$H$5:$H$1048576))</f>
        <v>44554</v>
      </c>
      <c r="Z599" s="22" t="str">
        <f>IFERROR(VLOOKUP(B599,REINDUKSI!$B$5:$I$1048576,8,0),"")</f>
        <v>LULUS</v>
      </c>
      <c r="AA599" s="22" t="str">
        <f t="shared" si="55"/>
        <v>TARGET</v>
      </c>
      <c r="AB599" s="17" cm="1">
        <f t="array" ref="AB599">MAX(IF(BSA!$B$5:$B$1048576='Data Training 2022'!B599,BSA!$H$5:$H$1048576))</f>
        <v>44699</v>
      </c>
      <c r="AC599" s="22" t="str">
        <f>IFERROR(VLOOKUP(B599,BSA!$B$5:$I$1048576,8,0),"")</f>
        <v>LULUS</v>
      </c>
      <c r="AD599" s="22" t="s">
        <v>3994</v>
      </c>
      <c r="AE599" s="22"/>
      <c r="AF599" s="22"/>
      <c r="AG599" s="22" t="str">
        <f t="shared" si="56"/>
        <v/>
      </c>
      <c r="AH599" s="17" cm="1">
        <f t="array" ref="AH599">MAX(IF(ISOLASI!$B$5:$B$1048576='Data Training 2022'!B599,ISOLASI!$H$5:$H$1048576))</f>
        <v>0</v>
      </c>
      <c r="AI599" s="22" t="str">
        <f>IFERROR(VLOOKUP(B599,ISOLASI!$B$5:$I$1048576,8,0),"")</f>
        <v/>
      </c>
      <c r="AJ599" s="22"/>
      <c r="AK599" s="17" cm="1">
        <f t="array" ref="AK599">MAX(IF('DEKAT AIR'!$B$5:$B$1048576='Data Training 2022'!B599,'DEKAT AIR'!$H$5:$H$1048576))</f>
        <v>0</v>
      </c>
      <c r="AL599" s="22" t="str">
        <f>IFERROR(VLOOKUP(B599,'DEKAT AIR'!$B$5:$I$1048576,8,0),"")</f>
        <v/>
      </c>
      <c r="AM599" s="22"/>
      <c r="AN599" s="17" cm="1">
        <f t="array" ref="AN599">MAX(IF(KETINGGIAN!$B$5:$B$1048576='Data Training 2022'!B599,KETINGGIAN!$H$5:$H$1048576))</f>
        <v>0</v>
      </c>
      <c r="AO599" s="22" t="str">
        <f>IFERROR(VLOOKUP(B599,KETINGGIAN!$B$5:$I$1048576,8,0),"")</f>
        <v/>
      </c>
      <c r="AP599" s="22"/>
      <c r="AQ599" s="22"/>
      <c r="AR599" s="22"/>
      <c r="AS599" s="22"/>
      <c r="AT599" s="17" cm="1">
        <f t="array" ref="AT599">MAX(IF(TOOLSKEEPER!$B$5:$B$1048576='Data Training 2022'!B599,TOOLSKEEPER!$H$5:$H$1048576))</f>
        <v>0</v>
      </c>
      <c r="AU599" s="22" t="str">
        <f>IFERROR(VLOOKUP(B599,TOOLSKEEPER!$B$5:$I$1048576,8,0),"")</f>
        <v/>
      </c>
    </row>
    <row r="600" spans="1:47">
      <c r="A600" s="22">
        <f t="shared" si="57"/>
        <v>595</v>
      </c>
      <c r="B600" s="21" t="str">
        <f t="shared" si="53"/>
        <v>80000873</v>
      </c>
      <c r="C600" s="21">
        <v>80000873</v>
      </c>
      <c r="D600" s="22"/>
      <c r="E600" s="22" t="s">
        <v>1502</v>
      </c>
      <c r="F600" s="22" t="s">
        <v>1255</v>
      </c>
      <c r="G600" s="22" t="s">
        <v>205</v>
      </c>
      <c r="H600" s="22" t="s">
        <v>405</v>
      </c>
      <c r="I600" s="22" t="s">
        <v>4028</v>
      </c>
      <c r="J600" s="22"/>
      <c r="K600" s="21" t="s">
        <v>4002</v>
      </c>
      <c r="L600" s="21" t="s">
        <v>2374</v>
      </c>
      <c r="M600" s="21" t="s">
        <v>4003</v>
      </c>
      <c r="N600" s="21"/>
      <c r="O600" s="17" t="str">
        <f>IFERROR(VLOOKUP(B600,POP!$B$5:$I$1048576,7,0),"")</f>
        <v/>
      </c>
      <c r="P600" s="17" t="str">
        <f>IFERROR(VLOOKUP(B600,POM!$B$5:$I$1048576,7,0),"")</f>
        <v/>
      </c>
      <c r="Q600" s="10" t="str">
        <f>IFERROR(VLOOKUP(B600,POU!$B$5:$I$1048576,7,0),"")</f>
        <v/>
      </c>
      <c r="R600" s="21" t="str">
        <f t="shared" si="54"/>
        <v/>
      </c>
      <c r="S600" s="17" t="str">
        <f>IFERROR(VLOOKUP(B600,'PEMBEKALAN POP'!$B$5:$I$1048576,7,0),"")</f>
        <v/>
      </c>
      <c r="T600" s="22" t="str">
        <f>IFERROR(VLOOKUP(B600,'PEMBEKALAN POP'!$B$5:$I$1048576,8,0),"")</f>
        <v/>
      </c>
      <c r="U600" s="21" t="s">
        <v>3994</v>
      </c>
      <c r="V600" s="17" t="e" cm="1">
        <f t="array" ref="V600">MAX(IF(INDUKSI!$B$5:$B$1048576='Data Training 2022'!B600,INDUKSI!$H$5:$H$1048576))</f>
        <v>#N/A</v>
      </c>
      <c r="W600" s="22" t="str">
        <f>IFERROR(VLOOKUP(B600,INDUKSI!$B$5:$I$1048576,8,0),"")</f>
        <v>LULUS</v>
      </c>
      <c r="X600" s="21" t="s">
        <v>3994</v>
      </c>
      <c r="Y600" s="17" cm="1">
        <f t="array" ref="Y600">MAX(IF(REINDUKSI!$B$5:$B$1048576='Data Training 2022'!B600,REINDUKSI!$H$5:$H$1048576))</f>
        <v>44589</v>
      </c>
      <c r="Z600" s="22" t="str">
        <f>IFERROR(VLOOKUP(B600,REINDUKSI!$B$5:$I$1048576,8,0),"")</f>
        <v>LULUS</v>
      </c>
      <c r="AA600" s="22" t="str">
        <f t="shared" si="55"/>
        <v>TARGET</v>
      </c>
      <c r="AB600" s="17" cm="1">
        <f t="array" ref="AB600">MAX(IF(BSA!$B$5:$B$1048576='Data Training 2022'!B600,BSA!$H$5:$H$1048576))</f>
        <v>44664</v>
      </c>
      <c r="AC600" s="22" t="str">
        <f>IFERROR(VLOOKUP(B600,BSA!$B$5:$I$1048576,8,0),"")</f>
        <v>LULUS</v>
      </c>
      <c r="AD600" s="22" t="s">
        <v>3994</v>
      </c>
      <c r="AE600" s="22"/>
      <c r="AF600" s="22"/>
      <c r="AG600" s="22" t="str">
        <f t="shared" si="56"/>
        <v/>
      </c>
      <c r="AH600" s="17" cm="1">
        <f t="array" ref="AH600">MAX(IF(ISOLASI!$B$5:$B$1048576='Data Training 2022'!B600,ISOLASI!$H$5:$H$1048576))</f>
        <v>0</v>
      </c>
      <c r="AI600" s="22" t="str">
        <f>IFERROR(VLOOKUP(B600,ISOLASI!$B$5:$I$1048576,8,0),"")</f>
        <v/>
      </c>
      <c r="AJ600" s="22"/>
      <c r="AK600" s="17" cm="1">
        <f t="array" ref="AK600">MAX(IF('DEKAT AIR'!$B$5:$B$1048576='Data Training 2022'!B600,'DEKAT AIR'!$H$5:$H$1048576))</f>
        <v>0</v>
      </c>
      <c r="AL600" s="22" t="str">
        <f>IFERROR(VLOOKUP(B600,'DEKAT AIR'!$B$5:$I$1048576,8,0),"")</f>
        <v/>
      </c>
      <c r="AM600" s="22"/>
      <c r="AN600" s="17" cm="1">
        <f t="array" ref="AN600">MAX(IF(KETINGGIAN!$B$5:$B$1048576='Data Training 2022'!B600,KETINGGIAN!$H$5:$H$1048576))</f>
        <v>0</v>
      </c>
      <c r="AO600" s="22" t="str">
        <f>IFERROR(VLOOKUP(B600,KETINGGIAN!$B$5:$I$1048576,8,0),"")</f>
        <v/>
      </c>
      <c r="AP600" s="22"/>
      <c r="AQ600" s="22"/>
      <c r="AR600" s="22"/>
      <c r="AS600" s="22"/>
      <c r="AT600" s="17" cm="1">
        <f t="array" ref="AT600">MAX(IF(TOOLSKEEPER!$B$5:$B$1048576='Data Training 2022'!B600,TOOLSKEEPER!$H$5:$H$1048576))</f>
        <v>0</v>
      </c>
      <c r="AU600" s="22" t="str">
        <f>IFERROR(VLOOKUP(B600,TOOLSKEEPER!$B$5:$I$1048576,8,0),"")</f>
        <v/>
      </c>
    </row>
    <row r="601" spans="1:47">
      <c r="A601" s="22">
        <f t="shared" si="57"/>
        <v>596</v>
      </c>
      <c r="B601" s="21" t="str">
        <f t="shared" si="53"/>
        <v>80000876</v>
      </c>
      <c r="C601" s="21">
        <v>80000876</v>
      </c>
      <c r="D601" s="22"/>
      <c r="E601" s="22" t="s">
        <v>1277</v>
      </c>
      <c r="F601" s="22" t="s">
        <v>1255</v>
      </c>
      <c r="G601" s="22" t="s">
        <v>205</v>
      </c>
      <c r="H601" s="22" t="s">
        <v>405</v>
      </c>
      <c r="I601" s="22" t="s">
        <v>4028</v>
      </c>
      <c r="J601" s="22"/>
      <c r="K601" s="21" t="s">
        <v>4002</v>
      </c>
      <c r="L601" s="21" t="s">
        <v>2374</v>
      </c>
      <c r="M601" s="21" t="s">
        <v>4003</v>
      </c>
      <c r="N601" s="21"/>
      <c r="O601" s="17" t="str">
        <f>IFERROR(VLOOKUP(B601,POP!$B$5:$I$1048576,7,0),"")</f>
        <v/>
      </c>
      <c r="P601" s="17" t="str">
        <f>IFERROR(VLOOKUP(B601,POM!$B$5:$I$1048576,7,0),"")</f>
        <v/>
      </c>
      <c r="Q601" s="10" t="str">
        <f>IFERROR(VLOOKUP(B601,POU!$B$5:$I$1048576,7,0),"")</f>
        <v/>
      </c>
      <c r="R601" s="21" t="str">
        <f t="shared" si="54"/>
        <v/>
      </c>
      <c r="S601" s="17" t="str">
        <f>IFERROR(VLOOKUP(B601,'PEMBEKALAN POP'!$B$5:$I$1048576,7,0),"")</f>
        <v/>
      </c>
      <c r="T601" s="22" t="str">
        <f>IFERROR(VLOOKUP(B601,'PEMBEKALAN POP'!$B$5:$I$1048576,8,0),"")</f>
        <v/>
      </c>
      <c r="U601" s="21" t="s">
        <v>3994</v>
      </c>
      <c r="V601" s="17" t="e" cm="1">
        <f t="array" ref="V601">MAX(IF(INDUKSI!$B$5:$B$1048576='Data Training 2022'!B601,INDUKSI!$H$5:$H$1048576))</f>
        <v>#N/A</v>
      </c>
      <c r="W601" s="22" t="str">
        <f>IFERROR(VLOOKUP(B601,INDUKSI!$B$5:$I$1048576,8,0),"")</f>
        <v>LULUS</v>
      </c>
      <c r="X601" s="21" t="s">
        <v>3994</v>
      </c>
      <c r="Y601" s="17" cm="1">
        <f t="array" ref="Y601">MAX(IF(REINDUKSI!$B$5:$B$1048576='Data Training 2022'!B601,REINDUKSI!$H$5:$H$1048576))</f>
        <v>44550</v>
      </c>
      <c r="Z601" s="22" t="str">
        <f>IFERROR(VLOOKUP(B601,REINDUKSI!$B$5:$I$1048576,8,0),"")</f>
        <v>LULUS</v>
      </c>
      <c r="AA601" s="22" t="str">
        <f t="shared" si="55"/>
        <v>TARGET</v>
      </c>
      <c r="AB601" s="17" cm="1">
        <f t="array" ref="AB601">MAX(IF(BSA!$B$5:$B$1048576='Data Training 2022'!B601,BSA!$H$5:$H$1048576))</f>
        <v>0</v>
      </c>
      <c r="AC601" s="22" t="str">
        <f>IFERROR(VLOOKUP(B601,BSA!$B$5:$I$1048576,8,0),"")</f>
        <v/>
      </c>
      <c r="AD601" s="22" t="s">
        <v>3994</v>
      </c>
      <c r="AE601" s="22"/>
      <c r="AF601" s="22"/>
      <c r="AG601" s="22" t="str">
        <f t="shared" si="56"/>
        <v/>
      </c>
      <c r="AH601" s="17" cm="1">
        <f t="array" ref="AH601">MAX(IF(ISOLASI!$B$5:$B$1048576='Data Training 2022'!B601,ISOLASI!$H$5:$H$1048576))</f>
        <v>0</v>
      </c>
      <c r="AI601" s="22" t="str">
        <f>IFERROR(VLOOKUP(B601,ISOLASI!$B$5:$I$1048576,8,0),"")</f>
        <v/>
      </c>
      <c r="AJ601" s="22"/>
      <c r="AK601" s="17" cm="1">
        <f t="array" ref="AK601">MAX(IF('DEKAT AIR'!$B$5:$B$1048576='Data Training 2022'!B601,'DEKAT AIR'!$H$5:$H$1048576))</f>
        <v>0</v>
      </c>
      <c r="AL601" s="22" t="str">
        <f>IFERROR(VLOOKUP(B601,'DEKAT AIR'!$B$5:$I$1048576,8,0),"")</f>
        <v/>
      </c>
      <c r="AM601" s="22"/>
      <c r="AN601" s="17" cm="1">
        <f t="array" ref="AN601">MAX(IF(KETINGGIAN!$B$5:$B$1048576='Data Training 2022'!B601,KETINGGIAN!$H$5:$H$1048576))</f>
        <v>0</v>
      </c>
      <c r="AO601" s="22" t="str">
        <f>IFERROR(VLOOKUP(B601,KETINGGIAN!$B$5:$I$1048576,8,0),"")</f>
        <v/>
      </c>
      <c r="AP601" s="22"/>
      <c r="AQ601" s="22"/>
      <c r="AR601" s="22"/>
      <c r="AS601" s="22"/>
      <c r="AT601" s="17" cm="1">
        <f t="array" ref="AT601">MAX(IF(TOOLSKEEPER!$B$5:$B$1048576='Data Training 2022'!B601,TOOLSKEEPER!$H$5:$H$1048576))</f>
        <v>0</v>
      </c>
      <c r="AU601" s="22" t="str">
        <f>IFERROR(VLOOKUP(B601,TOOLSKEEPER!$B$5:$I$1048576,8,0),"")</f>
        <v/>
      </c>
    </row>
    <row r="602" spans="1:47">
      <c r="A602" s="22">
        <f t="shared" si="57"/>
        <v>597</v>
      </c>
      <c r="B602" s="21" t="str">
        <f t="shared" si="53"/>
        <v>80003559</v>
      </c>
      <c r="C602" s="21">
        <v>80003559</v>
      </c>
      <c r="D602" s="22"/>
      <c r="E602" s="22" t="s">
        <v>1486</v>
      </c>
      <c r="F602" s="22" t="s">
        <v>1255</v>
      </c>
      <c r="G602" s="22" t="s">
        <v>205</v>
      </c>
      <c r="H602" s="22" t="s">
        <v>405</v>
      </c>
      <c r="I602" s="22" t="s">
        <v>4024</v>
      </c>
      <c r="J602" s="22"/>
      <c r="K602" s="21" t="s">
        <v>4002</v>
      </c>
      <c r="L602" s="21" t="s">
        <v>2374</v>
      </c>
      <c r="M602" s="21" t="s">
        <v>4003</v>
      </c>
      <c r="N602" s="21"/>
      <c r="O602" s="17" t="str">
        <f>IFERROR(VLOOKUP(B602,POP!$B$5:$I$1048576,7,0),"")</f>
        <v/>
      </c>
      <c r="P602" s="17" t="str">
        <f>IFERROR(VLOOKUP(B602,POM!$B$5:$I$1048576,7,0),"")</f>
        <v/>
      </c>
      <c r="Q602" s="10" t="str">
        <f>IFERROR(VLOOKUP(B602,POU!$B$5:$I$1048576,7,0),"")</f>
        <v/>
      </c>
      <c r="R602" s="21" t="str">
        <f t="shared" si="54"/>
        <v/>
      </c>
      <c r="S602" s="17" t="str">
        <f>IFERROR(VLOOKUP(B602,'PEMBEKALAN POP'!$B$5:$I$1048576,7,0),"")</f>
        <v/>
      </c>
      <c r="T602" s="22" t="str">
        <f>IFERROR(VLOOKUP(B602,'PEMBEKALAN POP'!$B$5:$I$1048576,8,0),"")</f>
        <v/>
      </c>
      <c r="U602" s="21" t="s">
        <v>3994</v>
      </c>
      <c r="V602" s="17" t="e" cm="1">
        <f t="array" ref="V602">MAX(IF(INDUKSI!$B$5:$B$1048576='Data Training 2022'!B602,INDUKSI!$H$5:$H$1048576))</f>
        <v>#N/A</v>
      </c>
      <c r="W602" s="22" t="str">
        <f>IFERROR(VLOOKUP(B602,INDUKSI!$B$5:$I$1048576,8,0),"")</f>
        <v/>
      </c>
      <c r="X602" s="21" t="s">
        <v>3994</v>
      </c>
      <c r="Y602" s="17" cm="1">
        <f t="array" ref="Y602">MAX(IF(REINDUKSI!$B$5:$B$1048576='Data Training 2022'!B602,REINDUKSI!$H$5:$H$1048576))</f>
        <v>44746</v>
      </c>
      <c r="Z602" s="22" t="str">
        <f>IFERROR(VLOOKUP(B602,REINDUKSI!$B$5:$I$1048576,8,0),"")</f>
        <v>LULUS</v>
      </c>
      <c r="AA602" s="22" t="str">
        <f t="shared" si="55"/>
        <v>TARGET</v>
      </c>
      <c r="AB602" s="17" cm="1">
        <f t="array" ref="AB602">MAX(IF(BSA!$B$5:$B$1048576='Data Training 2022'!B602,BSA!$H$5:$H$1048576))</f>
        <v>0</v>
      </c>
      <c r="AC602" s="22" t="str">
        <f>IFERROR(VLOOKUP(B602,BSA!$B$5:$I$1048576,8,0),"")</f>
        <v/>
      </c>
      <c r="AD602" s="22" t="s">
        <v>3994</v>
      </c>
      <c r="AE602" s="22"/>
      <c r="AF602" s="22"/>
      <c r="AG602" s="22" t="str">
        <f t="shared" si="56"/>
        <v/>
      </c>
      <c r="AH602" s="17" cm="1">
        <f t="array" ref="AH602">MAX(IF(ISOLASI!$B$5:$B$1048576='Data Training 2022'!B602,ISOLASI!$H$5:$H$1048576))</f>
        <v>0</v>
      </c>
      <c r="AI602" s="22" t="str">
        <f>IFERROR(VLOOKUP(B602,ISOLASI!$B$5:$I$1048576,8,0),"")</f>
        <v/>
      </c>
      <c r="AJ602" s="22"/>
      <c r="AK602" s="17" cm="1">
        <f t="array" ref="AK602">MAX(IF('DEKAT AIR'!$B$5:$B$1048576='Data Training 2022'!B602,'DEKAT AIR'!$H$5:$H$1048576))</f>
        <v>0</v>
      </c>
      <c r="AL602" s="22" t="str">
        <f>IFERROR(VLOOKUP(B602,'DEKAT AIR'!$B$5:$I$1048576,8,0),"")</f>
        <v/>
      </c>
      <c r="AM602" s="22"/>
      <c r="AN602" s="17" cm="1">
        <f t="array" ref="AN602">MAX(IF(KETINGGIAN!$B$5:$B$1048576='Data Training 2022'!B602,KETINGGIAN!$H$5:$H$1048576))</f>
        <v>0</v>
      </c>
      <c r="AO602" s="22" t="str">
        <f>IFERROR(VLOOKUP(B602,KETINGGIAN!$B$5:$I$1048576,8,0),"")</f>
        <v/>
      </c>
      <c r="AP602" s="22"/>
      <c r="AQ602" s="22"/>
      <c r="AR602" s="22"/>
      <c r="AS602" s="22"/>
      <c r="AT602" s="17" cm="1">
        <f t="array" ref="AT602">MAX(IF(TOOLSKEEPER!$B$5:$B$1048576='Data Training 2022'!B602,TOOLSKEEPER!$H$5:$H$1048576))</f>
        <v>0</v>
      </c>
      <c r="AU602" s="22" t="str">
        <f>IFERROR(VLOOKUP(B602,TOOLSKEEPER!$B$5:$I$1048576,8,0),"")</f>
        <v/>
      </c>
    </row>
    <row r="603" spans="1:47">
      <c r="A603" s="22">
        <f t="shared" si="57"/>
        <v>598</v>
      </c>
      <c r="B603" s="21" t="str">
        <f t="shared" si="53"/>
        <v>80002638</v>
      </c>
      <c r="C603" s="21">
        <v>80002638</v>
      </c>
      <c r="D603" s="22"/>
      <c r="E603" s="22" t="s">
        <v>1362</v>
      </c>
      <c r="F603" s="22" t="s">
        <v>1255</v>
      </c>
      <c r="G603" s="22" t="s">
        <v>205</v>
      </c>
      <c r="H603" s="22" t="s">
        <v>405</v>
      </c>
      <c r="I603" s="22" t="s">
        <v>4028</v>
      </c>
      <c r="J603" s="22"/>
      <c r="K603" s="21" t="s">
        <v>4002</v>
      </c>
      <c r="L603" s="21" t="s">
        <v>2374</v>
      </c>
      <c r="M603" s="21" t="s">
        <v>4003</v>
      </c>
      <c r="N603" s="21"/>
      <c r="O603" s="17" t="str">
        <f>IFERROR(VLOOKUP(B603,POP!$B$5:$I$1048576,7,0),"")</f>
        <v/>
      </c>
      <c r="P603" s="17" t="str">
        <f>IFERROR(VLOOKUP(B603,POM!$B$5:$I$1048576,7,0),"")</f>
        <v/>
      </c>
      <c r="Q603" s="10" t="str">
        <f>IFERROR(VLOOKUP(B603,POU!$B$5:$I$1048576,7,0),"")</f>
        <v/>
      </c>
      <c r="R603" s="21" t="str">
        <f t="shared" si="54"/>
        <v/>
      </c>
      <c r="S603" s="17" t="str">
        <f>IFERROR(VLOOKUP(B603,'PEMBEKALAN POP'!$B$5:$I$1048576,7,0),"")</f>
        <v/>
      </c>
      <c r="T603" s="22" t="str">
        <f>IFERROR(VLOOKUP(B603,'PEMBEKALAN POP'!$B$5:$I$1048576,8,0),"")</f>
        <v/>
      </c>
      <c r="U603" s="21" t="s">
        <v>3994</v>
      </c>
      <c r="V603" s="17" t="e" cm="1">
        <f t="array" ref="V603">MAX(IF(INDUKSI!$B$5:$B$1048576='Data Training 2022'!B603,INDUKSI!$H$5:$H$1048576))</f>
        <v>#N/A</v>
      </c>
      <c r="W603" s="22" t="str">
        <f>IFERROR(VLOOKUP(B603,INDUKSI!$B$5:$I$1048576,8,0),"")</f>
        <v>LULUS</v>
      </c>
      <c r="X603" s="21" t="s">
        <v>3994</v>
      </c>
      <c r="Y603" s="17" cm="1">
        <f t="array" ref="Y603">MAX(IF(REINDUKSI!$B$5:$B$1048576='Data Training 2022'!B603,REINDUKSI!$H$5:$H$1048576))</f>
        <v>44762</v>
      </c>
      <c r="Z603" s="22" t="str">
        <f>IFERROR(VLOOKUP(B603,REINDUKSI!$B$5:$I$1048576,8,0),"")</f>
        <v>LULUS</v>
      </c>
      <c r="AA603" s="22" t="str">
        <f t="shared" si="55"/>
        <v>TARGET</v>
      </c>
      <c r="AB603" s="17" cm="1">
        <f t="array" ref="AB603">MAX(IF(BSA!$B$5:$B$1048576='Data Training 2022'!B603,BSA!$H$5:$H$1048576))</f>
        <v>44727</v>
      </c>
      <c r="AC603" s="22" t="str">
        <f>IFERROR(VLOOKUP(B603,BSA!$B$5:$I$1048576,8,0),"")</f>
        <v>LULUS</v>
      </c>
      <c r="AD603" s="22" t="s">
        <v>3994</v>
      </c>
      <c r="AE603" s="22"/>
      <c r="AF603" s="22"/>
      <c r="AG603" s="22" t="str">
        <f t="shared" si="56"/>
        <v/>
      </c>
      <c r="AH603" s="17" cm="1">
        <f t="array" ref="AH603">MAX(IF(ISOLASI!$B$5:$B$1048576='Data Training 2022'!B603,ISOLASI!$H$5:$H$1048576))</f>
        <v>0</v>
      </c>
      <c r="AI603" s="22" t="str">
        <f>IFERROR(VLOOKUP(B603,ISOLASI!$B$5:$I$1048576,8,0),"")</f>
        <v/>
      </c>
      <c r="AJ603" s="22"/>
      <c r="AK603" s="17" cm="1">
        <f t="array" ref="AK603">MAX(IF('DEKAT AIR'!$B$5:$B$1048576='Data Training 2022'!B603,'DEKAT AIR'!$H$5:$H$1048576))</f>
        <v>0</v>
      </c>
      <c r="AL603" s="22" t="str">
        <f>IFERROR(VLOOKUP(B603,'DEKAT AIR'!$B$5:$I$1048576,8,0),"")</f>
        <v/>
      </c>
      <c r="AM603" s="22"/>
      <c r="AN603" s="17" cm="1">
        <f t="array" ref="AN603">MAX(IF(KETINGGIAN!$B$5:$B$1048576='Data Training 2022'!B603,KETINGGIAN!$H$5:$H$1048576))</f>
        <v>0</v>
      </c>
      <c r="AO603" s="22" t="str">
        <f>IFERROR(VLOOKUP(B603,KETINGGIAN!$B$5:$I$1048576,8,0),"")</f>
        <v/>
      </c>
      <c r="AP603" s="22"/>
      <c r="AQ603" s="22"/>
      <c r="AR603" s="22"/>
      <c r="AS603" s="22"/>
      <c r="AT603" s="17" cm="1">
        <f t="array" ref="AT603">MAX(IF(TOOLSKEEPER!$B$5:$B$1048576='Data Training 2022'!B603,TOOLSKEEPER!$H$5:$H$1048576))</f>
        <v>0</v>
      </c>
      <c r="AU603" s="22" t="str">
        <f>IFERROR(VLOOKUP(B603,TOOLSKEEPER!$B$5:$I$1048576,8,0),"")</f>
        <v/>
      </c>
    </row>
    <row r="604" spans="1:47">
      <c r="A604" s="22">
        <f t="shared" si="57"/>
        <v>599</v>
      </c>
      <c r="B604" s="21" t="str">
        <f t="shared" si="53"/>
        <v>80003558</v>
      </c>
      <c r="C604" s="21">
        <v>80003558</v>
      </c>
      <c r="D604" s="22"/>
      <c r="E604" s="22" t="s">
        <v>3411</v>
      </c>
      <c r="F604" s="22" t="s">
        <v>1255</v>
      </c>
      <c r="G604" s="22" t="s">
        <v>205</v>
      </c>
      <c r="H604" s="22" t="s">
        <v>405</v>
      </c>
      <c r="I604" s="22" t="s">
        <v>4024</v>
      </c>
      <c r="J604" s="22"/>
      <c r="K604" s="21" t="s">
        <v>4002</v>
      </c>
      <c r="L604" s="21" t="s">
        <v>2374</v>
      </c>
      <c r="M604" s="21" t="s">
        <v>4003</v>
      </c>
      <c r="N604" s="21"/>
      <c r="O604" s="17" t="str">
        <f>IFERROR(VLOOKUP(B604,POP!$B$5:$I$1048576,7,0),"")</f>
        <v/>
      </c>
      <c r="P604" s="17" t="str">
        <f>IFERROR(VLOOKUP(B604,POM!$B$5:$I$1048576,7,0),"")</f>
        <v/>
      </c>
      <c r="Q604" s="10" t="str">
        <f>IFERROR(VLOOKUP(B604,POU!$B$5:$I$1048576,7,0),"")</f>
        <v/>
      </c>
      <c r="R604" s="21" t="str">
        <f t="shared" si="54"/>
        <v/>
      </c>
      <c r="S604" s="17" t="str">
        <f>IFERROR(VLOOKUP(B604,'PEMBEKALAN POP'!$B$5:$I$1048576,7,0),"")</f>
        <v/>
      </c>
      <c r="T604" s="22" t="str">
        <f>IFERROR(VLOOKUP(B604,'PEMBEKALAN POP'!$B$5:$I$1048576,8,0),"")</f>
        <v/>
      </c>
      <c r="U604" s="21" t="s">
        <v>3994</v>
      </c>
      <c r="V604" s="17" t="e" cm="1">
        <f t="array" ref="V604">MAX(IF(INDUKSI!$B$5:$B$1048576='Data Training 2022'!B604,INDUKSI!$H$5:$H$1048576))</f>
        <v>#N/A</v>
      </c>
      <c r="W604" s="22" t="str">
        <f>IFERROR(VLOOKUP(B604,INDUKSI!$B$5:$I$1048576,8,0),"")</f>
        <v/>
      </c>
      <c r="X604" s="21" t="s">
        <v>3994</v>
      </c>
      <c r="Y604" s="17" cm="1">
        <f t="array" ref="Y604">MAX(IF(REINDUKSI!$B$5:$B$1048576='Data Training 2022'!B604,REINDUKSI!$H$5:$H$1048576))</f>
        <v>44748</v>
      </c>
      <c r="Z604" s="22" t="str">
        <f>IFERROR(VLOOKUP(B604,REINDUKSI!$B$5:$I$1048576,8,0),"")</f>
        <v>LULUS</v>
      </c>
      <c r="AA604" s="22" t="str">
        <f t="shared" si="55"/>
        <v>TARGET</v>
      </c>
      <c r="AB604" s="17" cm="1">
        <f t="array" ref="AB604">MAX(IF(BSA!$B$5:$B$1048576='Data Training 2022'!B604,BSA!$H$5:$H$1048576))</f>
        <v>0</v>
      </c>
      <c r="AC604" s="22" t="str">
        <f>IFERROR(VLOOKUP(B604,BSA!$B$5:$I$1048576,8,0),"")</f>
        <v/>
      </c>
      <c r="AD604" s="22" t="s">
        <v>3994</v>
      </c>
      <c r="AE604" s="22"/>
      <c r="AF604" s="22"/>
      <c r="AG604" s="22" t="str">
        <f t="shared" si="56"/>
        <v/>
      </c>
      <c r="AH604" s="17" cm="1">
        <f t="array" ref="AH604">MAX(IF(ISOLASI!$B$5:$B$1048576='Data Training 2022'!B604,ISOLASI!$H$5:$H$1048576))</f>
        <v>0</v>
      </c>
      <c r="AI604" s="22" t="str">
        <f>IFERROR(VLOOKUP(B604,ISOLASI!$B$5:$I$1048576,8,0),"")</f>
        <v/>
      </c>
      <c r="AJ604" s="22"/>
      <c r="AK604" s="17" cm="1">
        <f t="array" ref="AK604">MAX(IF('DEKAT AIR'!$B$5:$B$1048576='Data Training 2022'!B604,'DEKAT AIR'!$H$5:$H$1048576))</f>
        <v>0</v>
      </c>
      <c r="AL604" s="22" t="str">
        <f>IFERROR(VLOOKUP(B604,'DEKAT AIR'!$B$5:$I$1048576,8,0),"")</f>
        <v/>
      </c>
      <c r="AM604" s="22"/>
      <c r="AN604" s="17" cm="1">
        <f t="array" ref="AN604">MAX(IF(KETINGGIAN!$B$5:$B$1048576='Data Training 2022'!B604,KETINGGIAN!$H$5:$H$1048576))</f>
        <v>0</v>
      </c>
      <c r="AO604" s="22" t="str">
        <f>IFERROR(VLOOKUP(B604,KETINGGIAN!$B$5:$I$1048576,8,0),"")</f>
        <v/>
      </c>
      <c r="AP604" s="22"/>
      <c r="AQ604" s="22"/>
      <c r="AR604" s="22"/>
      <c r="AS604" s="22"/>
      <c r="AT604" s="17" cm="1">
        <f t="array" ref="AT604">MAX(IF(TOOLSKEEPER!$B$5:$B$1048576='Data Training 2022'!B604,TOOLSKEEPER!$H$5:$H$1048576))</f>
        <v>0</v>
      </c>
      <c r="AU604" s="22" t="str">
        <f>IFERROR(VLOOKUP(B604,TOOLSKEEPER!$B$5:$I$1048576,8,0),"")</f>
        <v/>
      </c>
    </row>
    <row r="605" spans="1:47">
      <c r="A605" s="22">
        <f t="shared" si="57"/>
        <v>600</v>
      </c>
      <c r="B605" s="21" t="str">
        <f t="shared" ref="B605:B668" si="58">TEXT(C605,"00000000")</f>
        <v>80003560</v>
      </c>
      <c r="C605" s="21">
        <v>80003560</v>
      </c>
      <c r="D605" s="22"/>
      <c r="E605" s="22" t="s">
        <v>4203</v>
      </c>
      <c r="F605" s="22" t="s">
        <v>1255</v>
      </c>
      <c r="G605" s="22" t="s">
        <v>205</v>
      </c>
      <c r="H605" s="22" t="s">
        <v>405</v>
      </c>
      <c r="I605" s="22" t="s">
        <v>4024</v>
      </c>
      <c r="J605" s="22"/>
      <c r="K605" s="21" t="s">
        <v>4002</v>
      </c>
      <c r="L605" s="21" t="s">
        <v>2374</v>
      </c>
      <c r="M605" s="21" t="s">
        <v>4003</v>
      </c>
      <c r="N605" s="21"/>
      <c r="O605" s="17" t="str">
        <f>IFERROR(VLOOKUP(B605,POP!$B$5:$I$1048576,7,0),"")</f>
        <v/>
      </c>
      <c r="P605" s="17" t="str">
        <f>IFERROR(VLOOKUP(B605,POM!$B$5:$I$1048576,7,0),"")</f>
        <v/>
      </c>
      <c r="Q605" s="10" t="str">
        <f>IFERROR(VLOOKUP(B605,POU!$B$5:$I$1048576,7,0),"")</f>
        <v/>
      </c>
      <c r="R605" s="21" t="str">
        <f t="shared" si="54"/>
        <v/>
      </c>
      <c r="S605" s="17" t="str">
        <f>IFERROR(VLOOKUP(B605,'PEMBEKALAN POP'!$B$5:$I$1048576,7,0),"")</f>
        <v/>
      </c>
      <c r="T605" s="22" t="str">
        <f>IFERROR(VLOOKUP(B605,'PEMBEKALAN POP'!$B$5:$I$1048576,8,0),"")</f>
        <v/>
      </c>
      <c r="U605" s="21" t="s">
        <v>3994</v>
      </c>
      <c r="V605" s="17" t="e" cm="1">
        <f t="array" ref="V605">MAX(IF(INDUKSI!$B$5:$B$1048576='Data Training 2022'!B605,INDUKSI!$H$5:$H$1048576))</f>
        <v>#N/A</v>
      </c>
      <c r="W605" s="22" t="str">
        <f>IFERROR(VLOOKUP(B605,INDUKSI!$B$5:$I$1048576,8,0),"")</f>
        <v/>
      </c>
      <c r="X605" s="21" t="s">
        <v>3994</v>
      </c>
      <c r="Y605" s="17" cm="1">
        <f t="array" ref="Y605">MAX(IF(REINDUKSI!$B$5:$B$1048576='Data Training 2022'!B605,REINDUKSI!$H$5:$H$1048576))</f>
        <v>44748</v>
      </c>
      <c r="Z605" s="22" t="str">
        <f>IFERROR(VLOOKUP(B605,REINDUKSI!$B$5:$I$1048576,8,0),"")</f>
        <v>LULUS</v>
      </c>
      <c r="AA605" s="22" t="str">
        <f t="shared" si="55"/>
        <v>TARGET</v>
      </c>
      <c r="AB605" s="17" cm="1">
        <f t="array" ref="AB605">MAX(IF(BSA!$B$5:$B$1048576='Data Training 2022'!B605,BSA!$H$5:$H$1048576))</f>
        <v>0</v>
      </c>
      <c r="AC605" s="22" t="str">
        <f>IFERROR(VLOOKUP(B605,BSA!$B$5:$I$1048576,8,0),"")</f>
        <v/>
      </c>
      <c r="AD605" s="22" t="s">
        <v>3994</v>
      </c>
      <c r="AE605" s="22"/>
      <c r="AF605" s="22"/>
      <c r="AG605" s="22" t="str">
        <f t="shared" si="56"/>
        <v/>
      </c>
      <c r="AH605" s="17" cm="1">
        <f t="array" ref="AH605">MAX(IF(ISOLASI!$B$5:$B$1048576='Data Training 2022'!B605,ISOLASI!$H$5:$H$1048576))</f>
        <v>0</v>
      </c>
      <c r="AI605" s="22" t="str">
        <f>IFERROR(VLOOKUP(B605,ISOLASI!$B$5:$I$1048576,8,0),"")</f>
        <v/>
      </c>
      <c r="AJ605" s="22"/>
      <c r="AK605" s="17" cm="1">
        <f t="array" ref="AK605">MAX(IF('DEKAT AIR'!$B$5:$B$1048576='Data Training 2022'!B605,'DEKAT AIR'!$H$5:$H$1048576))</f>
        <v>0</v>
      </c>
      <c r="AL605" s="22" t="str">
        <f>IFERROR(VLOOKUP(B605,'DEKAT AIR'!$B$5:$I$1048576,8,0),"")</f>
        <v/>
      </c>
      <c r="AM605" s="22"/>
      <c r="AN605" s="17" cm="1">
        <f t="array" ref="AN605">MAX(IF(KETINGGIAN!$B$5:$B$1048576='Data Training 2022'!B605,KETINGGIAN!$H$5:$H$1048576))</f>
        <v>0</v>
      </c>
      <c r="AO605" s="22" t="str">
        <f>IFERROR(VLOOKUP(B605,KETINGGIAN!$B$5:$I$1048576,8,0),"")</f>
        <v/>
      </c>
      <c r="AP605" s="22"/>
      <c r="AQ605" s="22"/>
      <c r="AR605" s="22"/>
      <c r="AS605" s="22"/>
      <c r="AT605" s="17" cm="1">
        <f t="array" ref="AT605">MAX(IF(TOOLSKEEPER!$B$5:$B$1048576='Data Training 2022'!B605,TOOLSKEEPER!$H$5:$H$1048576))</f>
        <v>0</v>
      </c>
      <c r="AU605" s="22" t="str">
        <f>IFERROR(VLOOKUP(B605,TOOLSKEEPER!$B$5:$I$1048576,8,0),"")</f>
        <v/>
      </c>
    </row>
    <row r="606" spans="1:47">
      <c r="A606" s="22">
        <f t="shared" si="57"/>
        <v>601</v>
      </c>
      <c r="B606" s="21" t="str">
        <f t="shared" si="58"/>
        <v>80001360</v>
      </c>
      <c r="C606" s="21" t="s">
        <v>3396</v>
      </c>
      <c r="D606" s="22"/>
      <c r="E606" s="22" t="s">
        <v>3397</v>
      </c>
      <c r="F606" s="22" t="s">
        <v>1255</v>
      </c>
      <c r="G606" s="22" t="s">
        <v>212</v>
      </c>
      <c r="H606" s="22" t="s">
        <v>405</v>
      </c>
      <c r="I606" s="22" t="s">
        <v>4024</v>
      </c>
      <c r="J606" s="22"/>
      <c r="K606" s="21" t="s">
        <v>4002</v>
      </c>
      <c r="L606" s="21" t="s">
        <v>2374</v>
      </c>
      <c r="M606" s="21" t="s">
        <v>4003</v>
      </c>
      <c r="N606" s="21"/>
      <c r="O606" s="17" t="str">
        <f>IFERROR(VLOOKUP(B606,POP!$B$5:$I$1048576,7,0),"")</f>
        <v/>
      </c>
      <c r="P606" s="17" t="str">
        <f>IFERROR(VLOOKUP(B606,POM!$B$5:$I$1048576,7,0),"")</f>
        <v/>
      </c>
      <c r="Q606" s="10" t="str">
        <f>IFERROR(VLOOKUP(B606,POU!$B$5:$I$1048576,7,0),"")</f>
        <v/>
      </c>
      <c r="R606" s="21" t="str">
        <f t="shared" si="54"/>
        <v/>
      </c>
      <c r="S606" s="17" t="str">
        <f>IFERROR(VLOOKUP(B606,'PEMBEKALAN POP'!$B$5:$I$1048576,7,0),"")</f>
        <v/>
      </c>
      <c r="T606" s="22" t="str">
        <f>IFERROR(VLOOKUP(B606,'PEMBEKALAN POP'!$B$5:$I$1048576,8,0),"")</f>
        <v/>
      </c>
      <c r="U606" s="21" t="s">
        <v>3994</v>
      </c>
      <c r="V606" s="17" t="e" cm="1">
        <f t="array" ref="V606">MAX(IF(INDUKSI!$B$5:$B$1048576='Data Training 2022'!B606,INDUKSI!$H$5:$H$1048576))</f>
        <v>#N/A</v>
      </c>
      <c r="W606" s="22" t="str">
        <f>IFERROR(VLOOKUP(B606,INDUKSI!$B$5:$I$1048576,8,0),"")</f>
        <v>LULUS</v>
      </c>
      <c r="X606" s="21" t="s">
        <v>3994</v>
      </c>
      <c r="Y606" s="17" cm="1">
        <f t="array" ref="Y606">MAX(IF(REINDUKSI!$B$5:$B$1048576='Data Training 2022'!B606,REINDUKSI!$H$5:$H$1048576))</f>
        <v>44748</v>
      </c>
      <c r="Z606" s="22" t="str">
        <f>IFERROR(VLOOKUP(B606,REINDUKSI!$B$5:$I$1048576,8,0),"")</f>
        <v>LULUS</v>
      </c>
      <c r="AA606" s="22" t="str">
        <f t="shared" si="55"/>
        <v>TARGET</v>
      </c>
      <c r="AB606" s="17" cm="1">
        <f t="array" ref="AB606">MAX(IF(BSA!$B$5:$B$1048576='Data Training 2022'!B606,BSA!$H$5:$H$1048576))</f>
        <v>0</v>
      </c>
      <c r="AC606" s="22" t="str">
        <f>IFERROR(VLOOKUP(B606,BSA!$B$5:$I$1048576,8,0),"")</f>
        <v/>
      </c>
      <c r="AD606" s="22" t="s">
        <v>3994</v>
      </c>
      <c r="AE606" s="22"/>
      <c r="AF606" s="22"/>
      <c r="AG606" s="22" t="str">
        <f t="shared" si="56"/>
        <v/>
      </c>
      <c r="AH606" s="17" cm="1">
        <f t="array" ref="AH606">MAX(IF(ISOLASI!$B$5:$B$1048576='Data Training 2022'!B606,ISOLASI!$H$5:$H$1048576))</f>
        <v>0</v>
      </c>
      <c r="AI606" s="22" t="str">
        <f>IFERROR(VLOOKUP(B606,ISOLASI!$B$5:$I$1048576,8,0),"")</f>
        <v/>
      </c>
      <c r="AJ606" s="22"/>
      <c r="AK606" s="17" cm="1">
        <f t="array" ref="AK606">MAX(IF('DEKAT AIR'!$B$5:$B$1048576='Data Training 2022'!B606,'DEKAT AIR'!$H$5:$H$1048576))</f>
        <v>0</v>
      </c>
      <c r="AL606" s="22" t="str">
        <f>IFERROR(VLOOKUP(B606,'DEKAT AIR'!$B$5:$I$1048576,8,0),"")</f>
        <v/>
      </c>
      <c r="AM606" s="22"/>
      <c r="AN606" s="17" cm="1">
        <f t="array" ref="AN606">MAX(IF(KETINGGIAN!$B$5:$B$1048576='Data Training 2022'!B606,KETINGGIAN!$H$5:$H$1048576))</f>
        <v>0</v>
      </c>
      <c r="AO606" s="22" t="str">
        <f>IFERROR(VLOOKUP(B606,KETINGGIAN!$B$5:$I$1048576,8,0),"")</f>
        <v/>
      </c>
      <c r="AP606" s="22"/>
      <c r="AQ606" s="22"/>
      <c r="AR606" s="22"/>
      <c r="AS606" s="22"/>
      <c r="AT606" s="17" cm="1">
        <f t="array" ref="AT606">MAX(IF(TOOLSKEEPER!$B$5:$B$1048576='Data Training 2022'!B606,TOOLSKEEPER!$H$5:$H$1048576))</f>
        <v>0</v>
      </c>
      <c r="AU606" s="22" t="str">
        <f>IFERROR(VLOOKUP(B606,TOOLSKEEPER!$B$5:$I$1048576,8,0),"")</f>
        <v/>
      </c>
    </row>
    <row r="607" spans="1:47">
      <c r="A607" s="22">
        <f t="shared" si="57"/>
        <v>602</v>
      </c>
      <c r="B607" s="21" t="str">
        <f t="shared" si="58"/>
        <v>80002617</v>
      </c>
      <c r="C607" s="21">
        <v>80002617</v>
      </c>
      <c r="D607" s="22"/>
      <c r="E607" s="22" t="s">
        <v>1954</v>
      </c>
      <c r="F607" s="22" t="s">
        <v>1255</v>
      </c>
      <c r="G607" s="22" t="s">
        <v>205</v>
      </c>
      <c r="H607" s="22" t="s">
        <v>405</v>
      </c>
      <c r="I607" s="22" t="s">
        <v>4028</v>
      </c>
      <c r="J607" s="22"/>
      <c r="K607" s="21" t="s">
        <v>4002</v>
      </c>
      <c r="L607" s="21" t="s">
        <v>2374</v>
      </c>
      <c r="M607" s="21" t="s">
        <v>4003</v>
      </c>
      <c r="N607" s="21"/>
      <c r="O607" s="17" t="str">
        <f>IFERROR(VLOOKUP(B607,POP!$B$5:$I$1048576,7,0),"")</f>
        <v/>
      </c>
      <c r="P607" s="17" t="str">
        <f>IFERROR(VLOOKUP(B607,POM!$B$5:$I$1048576,7,0),"")</f>
        <v/>
      </c>
      <c r="Q607" s="10" t="str">
        <f>IFERROR(VLOOKUP(B607,POU!$B$5:$I$1048576,7,0),"")</f>
        <v/>
      </c>
      <c r="R607" s="21" t="str">
        <f t="shared" si="54"/>
        <v/>
      </c>
      <c r="S607" s="17" t="str">
        <f>IFERROR(VLOOKUP(B607,'PEMBEKALAN POP'!$B$5:$I$1048576,7,0),"")</f>
        <v/>
      </c>
      <c r="T607" s="22" t="str">
        <f>IFERROR(VLOOKUP(B607,'PEMBEKALAN POP'!$B$5:$I$1048576,8,0),"")</f>
        <v/>
      </c>
      <c r="U607" s="21" t="s">
        <v>3994</v>
      </c>
      <c r="V607" s="17" t="e" cm="1">
        <f t="array" ref="V607">MAX(IF(INDUKSI!$B$5:$B$1048576='Data Training 2022'!B607,INDUKSI!$H$5:$H$1048576))</f>
        <v>#N/A</v>
      </c>
      <c r="W607" s="22" t="str">
        <f>IFERROR(VLOOKUP(B607,INDUKSI!$B$5:$I$1048576,8,0),"")</f>
        <v>LULUS</v>
      </c>
      <c r="X607" s="21" t="s">
        <v>3994</v>
      </c>
      <c r="Y607" s="17" cm="1">
        <f t="array" ref="Y607">MAX(IF(REINDUKSI!$B$5:$B$1048576='Data Training 2022'!B607,REINDUKSI!$H$5:$H$1048576))</f>
        <v>44762</v>
      </c>
      <c r="Z607" s="22" t="str">
        <f>IFERROR(VLOOKUP(B607,REINDUKSI!$B$5:$I$1048576,8,0),"")</f>
        <v>LULUS</v>
      </c>
      <c r="AA607" s="22" t="str">
        <f t="shared" si="55"/>
        <v>TARGET</v>
      </c>
      <c r="AB607" s="17" cm="1">
        <f t="array" ref="AB607">MAX(IF(BSA!$B$5:$B$1048576='Data Training 2022'!B607,BSA!$H$5:$H$1048576))</f>
        <v>0</v>
      </c>
      <c r="AC607" s="22" t="str">
        <f>IFERROR(VLOOKUP(B607,BSA!$B$5:$I$1048576,8,0),"")</f>
        <v/>
      </c>
      <c r="AD607" s="22" t="s">
        <v>3994</v>
      </c>
      <c r="AE607" s="22"/>
      <c r="AF607" s="22"/>
      <c r="AG607" s="22" t="str">
        <f t="shared" si="56"/>
        <v/>
      </c>
      <c r="AH607" s="17" cm="1">
        <f t="array" ref="AH607">MAX(IF(ISOLASI!$B$5:$B$1048576='Data Training 2022'!B607,ISOLASI!$H$5:$H$1048576))</f>
        <v>0</v>
      </c>
      <c r="AI607" s="22" t="str">
        <f>IFERROR(VLOOKUP(B607,ISOLASI!$B$5:$I$1048576,8,0),"")</f>
        <v/>
      </c>
      <c r="AJ607" s="22"/>
      <c r="AK607" s="17" cm="1">
        <f t="array" ref="AK607">MAX(IF('DEKAT AIR'!$B$5:$B$1048576='Data Training 2022'!B607,'DEKAT AIR'!$H$5:$H$1048576))</f>
        <v>0</v>
      </c>
      <c r="AL607" s="22" t="str">
        <f>IFERROR(VLOOKUP(B607,'DEKAT AIR'!$B$5:$I$1048576,8,0),"")</f>
        <v/>
      </c>
      <c r="AM607" s="22"/>
      <c r="AN607" s="17" cm="1">
        <f t="array" ref="AN607">MAX(IF(KETINGGIAN!$B$5:$B$1048576='Data Training 2022'!B607,KETINGGIAN!$H$5:$H$1048576))</f>
        <v>0</v>
      </c>
      <c r="AO607" s="22" t="str">
        <f>IFERROR(VLOOKUP(B607,KETINGGIAN!$B$5:$I$1048576,8,0),"")</f>
        <v/>
      </c>
      <c r="AP607" s="22"/>
      <c r="AQ607" s="22"/>
      <c r="AR607" s="22"/>
      <c r="AS607" s="22"/>
      <c r="AT607" s="17" cm="1">
        <f t="array" ref="AT607">MAX(IF(TOOLSKEEPER!$B$5:$B$1048576='Data Training 2022'!B607,TOOLSKEEPER!$H$5:$H$1048576))</f>
        <v>0</v>
      </c>
      <c r="AU607" s="22" t="str">
        <f>IFERROR(VLOOKUP(B607,TOOLSKEEPER!$B$5:$I$1048576,8,0),"")</f>
        <v/>
      </c>
    </row>
    <row r="608" spans="1:47">
      <c r="A608" s="22">
        <f t="shared" si="57"/>
        <v>603</v>
      </c>
      <c r="B608" s="21" t="str">
        <f t="shared" si="58"/>
        <v>80000671</v>
      </c>
      <c r="C608" s="21" t="s">
        <v>3263</v>
      </c>
      <c r="D608" s="22"/>
      <c r="E608" s="22" t="s">
        <v>3264</v>
      </c>
      <c r="F608" s="22" t="s">
        <v>1255</v>
      </c>
      <c r="G608" s="22" t="s">
        <v>4175</v>
      </c>
      <c r="H608" s="22" t="s">
        <v>405</v>
      </c>
      <c r="I608" s="22" t="s">
        <v>4024</v>
      </c>
      <c r="J608" s="22"/>
      <c r="K608" s="21" t="s">
        <v>4002</v>
      </c>
      <c r="L608" s="21" t="s">
        <v>2374</v>
      </c>
      <c r="M608" s="21" t="s">
        <v>4003</v>
      </c>
      <c r="N608" s="21"/>
      <c r="O608" s="17" t="str">
        <f>IFERROR(VLOOKUP(B608,POP!$B$5:$I$1048576,7,0),"")</f>
        <v/>
      </c>
      <c r="P608" s="17" t="str">
        <f>IFERROR(VLOOKUP(B608,POM!$B$5:$I$1048576,7,0),"")</f>
        <v/>
      </c>
      <c r="Q608" s="10" t="str">
        <f>IFERROR(VLOOKUP(B608,POU!$B$5:$I$1048576,7,0),"")</f>
        <v/>
      </c>
      <c r="R608" s="21" t="str">
        <f t="shared" si="54"/>
        <v/>
      </c>
      <c r="S608" s="17" t="str">
        <f>IFERROR(VLOOKUP(B608,'PEMBEKALAN POP'!$B$5:$I$1048576,7,0),"")</f>
        <v/>
      </c>
      <c r="T608" s="22" t="str">
        <f>IFERROR(VLOOKUP(B608,'PEMBEKALAN POP'!$B$5:$I$1048576,8,0),"")</f>
        <v/>
      </c>
      <c r="U608" s="21" t="s">
        <v>3994</v>
      </c>
      <c r="V608" s="17" t="e" cm="1">
        <f t="array" ref="V608">MAX(IF(INDUKSI!$B$5:$B$1048576='Data Training 2022'!B608,INDUKSI!$H$5:$H$1048576))</f>
        <v>#N/A</v>
      </c>
      <c r="W608" s="22" t="str">
        <f>IFERROR(VLOOKUP(B608,INDUKSI!$B$5:$I$1048576,8,0),"")</f>
        <v>LULUS</v>
      </c>
      <c r="X608" s="21" t="s">
        <v>3994</v>
      </c>
      <c r="Y608" s="17" cm="1">
        <f t="array" ref="Y608">MAX(IF(REINDUKSI!$B$5:$B$1048576='Data Training 2022'!B608,REINDUKSI!$H$5:$H$1048576))</f>
        <v>44736</v>
      </c>
      <c r="Z608" s="22" t="str">
        <f>IFERROR(VLOOKUP(B608,REINDUKSI!$B$5:$I$1048576,8,0),"")</f>
        <v>LULUS</v>
      </c>
      <c r="AA608" s="22" t="str">
        <f t="shared" si="55"/>
        <v>TARGET</v>
      </c>
      <c r="AB608" s="17" cm="1">
        <f t="array" ref="AB608">MAX(IF(BSA!$B$5:$B$1048576='Data Training 2022'!B608,BSA!$H$5:$H$1048576))</f>
        <v>0</v>
      </c>
      <c r="AC608" s="22" t="str">
        <f>IFERROR(VLOOKUP(B608,BSA!$B$5:$I$1048576,8,0),"")</f>
        <v/>
      </c>
      <c r="AD608" s="22" t="s">
        <v>3994</v>
      </c>
      <c r="AE608" s="22"/>
      <c r="AF608" s="22"/>
      <c r="AG608" s="22" t="str">
        <f t="shared" si="56"/>
        <v/>
      </c>
      <c r="AH608" s="17" cm="1">
        <f t="array" ref="AH608">MAX(IF(ISOLASI!$B$5:$B$1048576='Data Training 2022'!B608,ISOLASI!$H$5:$H$1048576))</f>
        <v>0</v>
      </c>
      <c r="AI608" s="22" t="str">
        <f>IFERROR(VLOOKUP(B608,ISOLASI!$B$5:$I$1048576,8,0),"")</f>
        <v/>
      </c>
      <c r="AJ608" s="22"/>
      <c r="AK608" s="17" cm="1">
        <f t="array" ref="AK608">MAX(IF('DEKAT AIR'!$B$5:$B$1048576='Data Training 2022'!B608,'DEKAT AIR'!$H$5:$H$1048576))</f>
        <v>0</v>
      </c>
      <c r="AL608" s="22" t="str">
        <f>IFERROR(VLOOKUP(B608,'DEKAT AIR'!$B$5:$I$1048576,8,0),"")</f>
        <v/>
      </c>
      <c r="AM608" s="22"/>
      <c r="AN608" s="17" cm="1">
        <f t="array" ref="AN608">MAX(IF(KETINGGIAN!$B$5:$B$1048576='Data Training 2022'!B608,KETINGGIAN!$H$5:$H$1048576))</f>
        <v>0</v>
      </c>
      <c r="AO608" s="22" t="str">
        <f>IFERROR(VLOOKUP(B608,KETINGGIAN!$B$5:$I$1048576,8,0),"")</f>
        <v/>
      </c>
      <c r="AP608" s="22"/>
      <c r="AQ608" s="22"/>
      <c r="AR608" s="22"/>
      <c r="AS608" s="22"/>
      <c r="AT608" s="17" cm="1">
        <f t="array" ref="AT608">MAX(IF(TOOLSKEEPER!$B$5:$B$1048576='Data Training 2022'!B608,TOOLSKEEPER!$H$5:$H$1048576))</f>
        <v>0</v>
      </c>
      <c r="AU608" s="22" t="str">
        <f>IFERROR(VLOOKUP(B608,TOOLSKEEPER!$B$5:$I$1048576,8,0),"")</f>
        <v/>
      </c>
    </row>
    <row r="609" spans="1:47">
      <c r="A609" s="22">
        <f t="shared" si="57"/>
        <v>604</v>
      </c>
      <c r="B609" s="21" t="str">
        <f t="shared" si="58"/>
        <v>80002219</v>
      </c>
      <c r="C609" s="21">
        <v>80002219</v>
      </c>
      <c r="D609" s="22"/>
      <c r="E609" s="22" t="s">
        <v>2730</v>
      </c>
      <c r="F609" s="22" t="s">
        <v>1255</v>
      </c>
      <c r="G609" s="22" t="s">
        <v>4180</v>
      </c>
      <c r="H609" s="22" t="s">
        <v>405</v>
      </c>
      <c r="I609" s="22" t="s">
        <v>4028</v>
      </c>
      <c r="J609" s="22"/>
      <c r="K609" s="21" t="s">
        <v>4002</v>
      </c>
      <c r="L609" s="21" t="s">
        <v>2374</v>
      </c>
      <c r="M609" s="21" t="s">
        <v>4003</v>
      </c>
      <c r="N609" s="21"/>
      <c r="O609" s="17" t="str">
        <f>IFERROR(VLOOKUP(B609,POP!$B$5:$I$1048576,7,0),"")</f>
        <v/>
      </c>
      <c r="P609" s="17" t="str">
        <f>IFERROR(VLOOKUP(B609,POM!$B$5:$I$1048576,7,0),"")</f>
        <v/>
      </c>
      <c r="Q609" s="10" t="str">
        <f>IFERROR(VLOOKUP(B609,POU!$B$5:$I$1048576,7,0),"")</f>
        <v/>
      </c>
      <c r="R609" s="21" t="str">
        <f t="shared" si="54"/>
        <v/>
      </c>
      <c r="S609" s="17" t="str">
        <f>IFERROR(VLOOKUP(B609,'PEMBEKALAN POP'!$B$5:$I$1048576,7,0),"")</f>
        <v/>
      </c>
      <c r="T609" s="22" t="str">
        <f>IFERROR(VLOOKUP(B609,'PEMBEKALAN POP'!$B$5:$I$1048576,8,0),"")</f>
        <v/>
      </c>
      <c r="U609" s="21" t="s">
        <v>3994</v>
      </c>
      <c r="V609" s="17" t="e" cm="1">
        <f t="array" ref="V609">MAX(IF(INDUKSI!$B$5:$B$1048576='Data Training 2022'!B609,INDUKSI!$H$5:$H$1048576))</f>
        <v>#N/A</v>
      </c>
      <c r="W609" s="22" t="str">
        <f>IFERROR(VLOOKUP(B609,INDUKSI!$B$5:$I$1048576,8,0),"")</f>
        <v>LULUS</v>
      </c>
      <c r="X609" s="21" t="s">
        <v>3994</v>
      </c>
      <c r="Y609" s="17" cm="1">
        <f t="array" ref="Y609">MAX(IF(REINDUKSI!$B$5:$B$1048576='Data Training 2022'!B609,REINDUKSI!$H$5:$H$1048576))</f>
        <v>0</v>
      </c>
      <c r="Z609" s="22" t="str">
        <f>IFERROR(VLOOKUP(B609,REINDUKSI!$B$5:$I$1048576,8,0),"")</f>
        <v/>
      </c>
      <c r="AA609" s="22" t="str">
        <f t="shared" si="55"/>
        <v>TARGET</v>
      </c>
      <c r="AB609" s="17" cm="1">
        <f t="array" ref="AB609">MAX(IF(BSA!$B$5:$B$1048576='Data Training 2022'!B609,BSA!$H$5:$H$1048576))</f>
        <v>0</v>
      </c>
      <c r="AC609" s="22" t="str">
        <f>IFERROR(VLOOKUP(B609,BSA!$B$5:$I$1048576,8,0),"")</f>
        <v/>
      </c>
      <c r="AD609" s="22" t="s">
        <v>3994</v>
      </c>
      <c r="AE609" s="22"/>
      <c r="AF609" s="22"/>
      <c r="AG609" s="22" t="str">
        <f t="shared" si="56"/>
        <v/>
      </c>
      <c r="AH609" s="17" cm="1">
        <f t="array" ref="AH609">MAX(IF(ISOLASI!$B$5:$B$1048576='Data Training 2022'!B609,ISOLASI!$H$5:$H$1048576))</f>
        <v>0</v>
      </c>
      <c r="AI609" s="22" t="str">
        <f>IFERROR(VLOOKUP(B609,ISOLASI!$B$5:$I$1048576,8,0),"")</f>
        <v/>
      </c>
      <c r="AJ609" s="22"/>
      <c r="AK609" s="17" cm="1">
        <f t="array" ref="AK609">MAX(IF('DEKAT AIR'!$B$5:$B$1048576='Data Training 2022'!B609,'DEKAT AIR'!$H$5:$H$1048576))</f>
        <v>0</v>
      </c>
      <c r="AL609" s="22" t="str">
        <f>IFERROR(VLOOKUP(B609,'DEKAT AIR'!$B$5:$I$1048576,8,0),"")</f>
        <v/>
      </c>
      <c r="AM609" s="22"/>
      <c r="AN609" s="17" cm="1">
        <f t="array" ref="AN609">MAX(IF(KETINGGIAN!$B$5:$B$1048576='Data Training 2022'!B609,KETINGGIAN!$H$5:$H$1048576))</f>
        <v>0</v>
      </c>
      <c r="AO609" s="22" t="str">
        <f>IFERROR(VLOOKUP(B609,KETINGGIAN!$B$5:$I$1048576,8,0),"")</f>
        <v/>
      </c>
      <c r="AP609" s="22"/>
      <c r="AQ609" s="22"/>
      <c r="AR609" s="22"/>
      <c r="AS609" s="22"/>
      <c r="AT609" s="17" cm="1">
        <f t="array" ref="AT609">MAX(IF(TOOLSKEEPER!$B$5:$B$1048576='Data Training 2022'!B609,TOOLSKEEPER!$H$5:$H$1048576))</f>
        <v>0</v>
      </c>
      <c r="AU609" s="22" t="str">
        <f>IFERROR(VLOOKUP(B609,TOOLSKEEPER!$B$5:$I$1048576,8,0),"")</f>
        <v/>
      </c>
    </row>
    <row r="610" spans="1:47">
      <c r="A610" s="22">
        <f t="shared" si="57"/>
        <v>605</v>
      </c>
      <c r="B610" s="21" t="str">
        <f t="shared" si="58"/>
        <v>80000678</v>
      </c>
      <c r="C610" s="21">
        <v>80000678</v>
      </c>
      <c r="D610" s="22"/>
      <c r="E610" s="22" t="s">
        <v>1261</v>
      </c>
      <c r="F610" s="22" t="s">
        <v>1255</v>
      </c>
      <c r="G610" s="22" t="s">
        <v>205</v>
      </c>
      <c r="H610" s="22" t="s">
        <v>405</v>
      </c>
      <c r="I610" s="22" t="s">
        <v>4028</v>
      </c>
      <c r="J610" s="22"/>
      <c r="K610" s="21" t="s">
        <v>4002</v>
      </c>
      <c r="L610" s="21" t="s">
        <v>2374</v>
      </c>
      <c r="M610" s="21" t="s">
        <v>4003</v>
      </c>
      <c r="N610" s="21"/>
      <c r="O610" s="17" t="str">
        <f>IFERROR(VLOOKUP(B610,POP!$B$5:$I$1048576,7,0),"")</f>
        <v/>
      </c>
      <c r="P610" s="17" t="str">
        <f>IFERROR(VLOOKUP(B610,POM!$B$5:$I$1048576,7,0),"")</f>
        <v/>
      </c>
      <c r="Q610" s="10" t="str">
        <f>IFERROR(VLOOKUP(B610,POU!$B$5:$I$1048576,7,0),"")</f>
        <v/>
      </c>
      <c r="R610" s="21" t="str">
        <f t="shared" si="54"/>
        <v/>
      </c>
      <c r="S610" s="17" t="str">
        <f>IFERROR(VLOOKUP(B610,'PEMBEKALAN POP'!$B$5:$I$1048576,7,0),"")</f>
        <v/>
      </c>
      <c r="T610" s="22" t="str">
        <f>IFERROR(VLOOKUP(B610,'PEMBEKALAN POP'!$B$5:$I$1048576,8,0),"")</f>
        <v/>
      </c>
      <c r="U610" s="21" t="s">
        <v>3994</v>
      </c>
      <c r="V610" s="17" t="e" cm="1">
        <f t="array" ref="V610">MAX(IF(INDUKSI!$B$5:$B$1048576='Data Training 2022'!B610,INDUKSI!$H$5:$H$1048576))</f>
        <v>#N/A</v>
      </c>
      <c r="W610" s="22" t="str">
        <f>IFERROR(VLOOKUP(B610,INDUKSI!$B$5:$I$1048576,8,0),"")</f>
        <v>LULUS</v>
      </c>
      <c r="X610" s="21" t="s">
        <v>3994</v>
      </c>
      <c r="Y610" s="17" cm="1">
        <f t="array" ref="Y610">MAX(IF(REINDUKSI!$B$5:$B$1048576='Data Training 2022'!B610,REINDUKSI!$H$5:$H$1048576))</f>
        <v>44766</v>
      </c>
      <c r="Z610" s="22" t="str">
        <f>IFERROR(VLOOKUP(B610,REINDUKSI!$B$5:$I$1048576,8,0),"")</f>
        <v>LULUS</v>
      </c>
      <c r="AA610" s="22" t="str">
        <f t="shared" si="55"/>
        <v>TARGET</v>
      </c>
      <c r="AB610" s="17" cm="1">
        <f t="array" ref="AB610">MAX(IF(BSA!$B$5:$B$1048576='Data Training 2022'!B610,BSA!$H$5:$H$1048576))</f>
        <v>44766</v>
      </c>
      <c r="AC610" s="22" t="str">
        <f>IFERROR(VLOOKUP(B610,BSA!$B$5:$I$1048576,8,0),"")</f>
        <v>LULUS</v>
      </c>
      <c r="AD610" s="22" t="s">
        <v>3994</v>
      </c>
      <c r="AE610" s="22"/>
      <c r="AF610" s="22"/>
      <c r="AG610" s="22" t="str">
        <f t="shared" si="56"/>
        <v/>
      </c>
      <c r="AH610" s="17" cm="1">
        <f t="array" ref="AH610">MAX(IF(ISOLASI!$B$5:$B$1048576='Data Training 2022'!B610,ISOLASI!$H$5:$H$1048576))</f>
        <v>0</v>
      </c>
      <c r="AI610" s="22" t="str">
        <f>IFERROR(VLOOKUP(B610,ISOLASI!$B$5:$I$1048576,8,0),"")</f>
        <v/>
      </c>
      <c r="AJ610" s="22"/>
      <c r="AK610" s="17" cm="1">
        <f t="array" ref="AK610">MAX(IF('DEKAT AIR'!$B$5:$B$1048576='Data Training 2022'!B610,'DEKAT AIR'!$H$5:$H$1048576))</f>
        <v>0</v>
      </c>
      <c r="AL610" s="22" t="str">
        <f>IFERROR(VLOOKUP(B610,'DEKAT AIR'!$B$5:$I$1048576,8,0),"")</f>
        <v/>
      </c>
      <c r="AM610" s="22"/>
      <c r="AN610" s="17" cm="1">
        <f t="array" ref="AN610">MAX(IF(KETINGGIAN!$B$5:$B$1048576='Data Training 2022'!B610,KETINGGIAN!$H$5:$H$1048576))</f>
        <v>0</v>
      </c>
      <c r="AO610" s="22" t="str">
        <f>IFERROR(VLOOKUP(B610,KETINGGIAN!$B$5:$I$1048576,8,0),"")</f>
        <v/>
      </c>
      <c r="AP610" s="22"/>
      <c r="AQ610" s="22"/>
      <c r="AR610" s="22"/>
      <c r="AS610" s="22"/>
      <c r="AT610" s="17" cm="1">
        <f t="array" ref="AT610">MAX(IF(TOOLSKEEPER!$B$5:$B$1048576='Data Training 2022'!B610,TOOLSKEEPER!$H$5:$H$1048576))</f>
        <v>0</v>
      </c>
      <c r="AU610" s="22" t="str">
        <f>IFERROR(VLOOKUP(B610,TOOLSKEEPER!$B$5:$I$1048576,8,0),"")</f>
        <v/>
      </c>
    </row>
    <row r="611" spans="1:47">
      <c r="A611" s="22">
        <f t="shared" si="57"/>
        <v>606</v>
      </c>
      <c r="B611" s="21" t="str">
        <f t="shared" si="58"/>
        <v>80002237</v>
      </c>
      <c r="C611" s="21">
        <v>80002237</v>
      </c>
      <c r="D611" s="22"/>
      <c r="E611" s="22" t="s">
        <v>3695</v>
      </c>
      <c r="F611" s="22" t="s">
        <v>1255</v>
      </c>
      <c r="G611" s="22" t="s">
        <v>205</v>
      </c>
      <c r="H611" s="22" t="s">
        <v>405</v>
      </c>
      <c r="I611" s="22" t="s">
        <v>4028</v>
      </c>
      <c r="J611" s="22"/>
      <c r="K611" s="21" t="s">
        <v>4002</v>
      </c>
      <c r="L611" s="21" t="s">
        <v>2374</v>
      </c>
      <c r="M611" s="21" t="s">
        <v>4003</v>
      </c>
      <c r="N611" s="21"/>
      <c r="O611" s="17" t="str">
        <f>IFERROR(VLOOKUP(B611,POP!$B$5:$I$1048576,7,0),"")</f>
        <v/>
      </c>
      <c r="P611" s="17" t="str">
        <f>IFERROR(VLOOKUP(B611,POM!$B$5:$I$1048576,7,0),"")</f>
        <v/>
      </c>
      <c r="Q611" s="10" t="str">
        <f>IFERROR(VLOOKUP(B611,POU!$B$5:$I$1048576,7,0),"")</f>
        <v/>
      </c>
      <c r="R611" s="21" t="str">
        <f t="shared" si="54"/>
        <v/>
      </c>
      <c r="S611" s="17" t="str">
        <f>IFERROR(VLOOKUP(B611,'PEMBEKALAN POP'!$B$5:$I$1048576,7,0),"")</f>
        <v/>
      </c>
      <c r="T611" s="22" t="str">
        <f>IFERROR(VLOOKUP(B611,'PEMBEKALAN POP'!$B$5:$I$1048576,8,0),"")</f>
        <v/>
      </c>
      <c r="U611" s="21" t="s">
        <v>3994</v>
      </c>
      <c r="V611" s="17" t="e" cm="1">
        <f t="array" ref="V611">MAX(IF(INDUKSI!$B$5:$B$1048576='Data Training 2022'!B611,INDUKSI!$H$5:$H$1048576))</f>
        <v>#N/A</v>
      </c>
      <c r="W611" s="22" t="str">
        <f>IFERROR(VLOOKUP(B611,INDUKSI!$B$5:$I$1048576,8,0),"")</f>
        <v>LULUS</v>
      </c>
      <c r="X611" s="21" t="s">
        <v>3994</v>
      </c>
      <c r="Y611" s="17" cm="1">
        <f t="array" ref="Y611">MAX(IF(REINDUKSI!$B$5:$B$1048576='Data Training 2022'!B611,REINDUKSI!$H$5:$H$1048576))</f>
        <v>44587</v>
      </c>
      <c r="Z611" s="22" t="str">
        <f>IFERROR(VLOOKUP(B611,REINDUKSI!$B$5:$I$1048576,8,0),"")</f>
        <v>LULUS</v>
      </c>
      <c r="AA611" s="22" t="str">
        <f t="shared" si="55"/>
        <v>TARGET</v>
      </c>
      <c r="AB611" s="17" cm="1">
        <f t="array" ref="AB611">MAX(IF(BSA!$B$5:$B$1048576='Data Training 2022'!B611,BSA!$H$5:$H$1048576))</f>
        <v>0</v>
      </c>
      <c r="AC611" s="22" t="str">
        <f>IFERROR(VLOOKUP(B611,BSA!$B$5:$I$1048576,8,0),"")</f>
        <v/>
      </c>
      <c r="AD611" s="22" t="s">
        <v>3994</v>
      </c>
      <c r="AE611" s="22"/>
      <c r="AF611" s="22"/>
      <c r="AG611" s="22" t="str">
        <f t="shared" si="56"/>
        <v/>
      </c>
      <c r="AH611" s="17" cm="1">
        <f t="array" ref="AH611">MAX(IF(ISOLASI!$B$5:$B$1048576='Data Training 2022'!B611,ISOLASI!$H$5:$H$1048576))</f>
        <v>0</v>
      </c>
      <c r="AI611" s="22" t="str">
        <f>IFERROR(VLOOKUP(B611,ISOLASI!$B$5:$I$1048576,8,0),"")</f>
        <v/>
      </c>
      <c r="AJ611" s="22"/>
      <c r="AK611" s="17" cm="1">
        <f t="array" ref="AK611">MAX(IF('DEKAT AIR'!$B$5:$B$1048576='Data Training 2022'!B611,'DEKAT AIR'!$H$5:$H$1048576))</f>
        <v>0</v>
      </c>
      <c r="AL611" s="22" t="str">
        <f>IFERROR(VLOOKUP(B611,'DEKAT AIR'!$B$5:$I$1048576,8,0),"")</f>
        <v/>
      </c>
      <c r="AM611" s="22"/>
      <c r="AN611" s="17" cm="1">
        <f t="array" ref="AN611">MAX(IF(KETINGGIAN!$B$5:$B$1048576='Data Training 2022'!B611,KETINGGIAN!$H$5:$H$1048576))</f>
        <v>0</v>
      </c>
      <c r="AO611" s="22" t="str">
        <f>IFERROR(VLOOKUP(B611,KETINGGIAN!$B$5:$I$1048576,8,0),"")</f>
        <v/>
      </c>
      <c r="AP611" s="22"/>
      <c r="AQ611" s="22"/>
      <c r="AR611" s="22"/>
      <c r="AS611" s="22"/>
      <c r="AT611" s="17" cm="1">
        <f t="array" ref="AT611">MAX(IF(TOOLSKEEPER!$B$5:$B$1048576='Data Training 2022'!B611,TOOLSKEEPER!$H$5:$H$1048576))</f>
        <v>0</v>
      </c>
      <c r="AU611" s="22" t="str">
        <f>IFERROR(VLOOKUP(B611,TOOLSKEEPER!$B$5:$I$1048576,8,0),"")</f>
        <v/>
      </c>
    </row>
    <row r="612" spans="1:47">
      <c r="A612" s="22">
        <f t="shared" si="57"/>
        <v>607</v>
      </c>
      <c r="B612" s="21" t="str">
        <f t="shared" si="58"/>
        <v>80000554</v>
      </c>
      <c r="C612" s="21">
        <v>80000554</v>
      </c>
      <c r="D612" s="22"/>
      <c r="E612" s="22" t="s">
        <v>4204</v>
      </c>
      <c r="F612" s="22" t="s">
        <v>1255</v>
      </c>
      <c r="G612" s="22" t="s">
        <v>205</v>
      </c>
      <c r="H612" s="22" t="s">
        <v>405</v>
      </c>
      <c r="I612" s="22" t="s">
        <v>4028</v>
      </c>
      <c r="J612" s="22"/>
      <c r="K612" s="21" t="s">
        <v>4002</v>
      </c>
      <c r="L612" s="21" t="s">
        <v>2374</v>
      </c>
      <c r="M612" s="21" t="s">
        <v>4003</v>
      </c>
      <c r="N612" s="21"/>
      <c r="O612" s="17" t="str">
        <f>IFERROR(VLOOKUP(B612,POP!$B$5:$I$1048576,7,0),"")</f>
        <v/>
      </c>
      <c r="P612" s="17" t="str">
        <f>IFERROR(VLOOKUP(B612,POM!$B$5:$I$1048576,7,0),"")</f>
        <v/>
      </c>
      <c r="Q612" s="10" t="str">
        <f>IFERROR(VLOOKUP(B612,POU!$B$5:$I$1048576,7,0),"")</f>
        <v/>
      </c>
      <c r="R612" s="21" t="str">
        <f t="shared" si="54"/>
        <v/>
      </c>
      <c r="S612" s="17" t="str">
        <f>IFERROR(VLOOKUP(B612,'PEMBEKALAN POP'!$B$5:$I$1048576,7,0),"")</f>
        <v/>
      </c>
      <c r="T612" s="22" t="str">
        <f>IFERROR(VLOOKUP(B612,'PEMBEKALAN POP'!$B$5:$I$1048576,8,0),"")</f>
        <v/>
      </c>
      <c r="U612" s="21" t="s">
        <v>3994</v>
      </c>
      <c r="V612" s="17" t="e" cm="1">
        <f t="array" ref="V612">MAX(IF(INDUKSI!$B$5:$B$1048576='Data Training 2022'!B612,INDUKSI!$H$5:$H$1048576))</f>
        <v>#N/A</v>
      </c>
      <c r="W612" s="22" t="str">
        <f>IFERROR(VLOOKUP(B612,INDUKSI!$B$5:$I$1048576,8,0),"")</f>
        <v/>
      </c>
      <c r="X612" s="21" t="s">
        <v>3994</v>
      </c>
      <c r="Y612" s="17" cm="1">
        <f t="array" ref="Y612">MAX(IF(REINDUKSI!$B$5:$B$1048576='Data Training 2022'!B612,REINDUKSI!$H$5:$H$1048576))</f>
        <v>44521</v>
      </c>
      <c r="Z612" s="22" t="str">
        <f>IFERROR(VLOOKUP(B612,REINDUKSI!$B$5:$I$1048576,8,0),"")</f>
        <v>LULUS</v>
      </c>
      <c r="AA612" s="22" t="str">
        <f t="shared" si="55"/>
        <v>TARGET</v>
      </c>
      <c r="AB612" s="17" cm="1">
        <f t="array" ref="AB612">MAX(IF(BSA!$B$5:$B$1048576='Data Training 2022'!B612,BSA!$H$5:$H$1048576))</f>
        <v>0</v>
      </c>
      <c r="AC612" s="22" t="str">
        <f>IFERROR(VLOOKUP(B612,BSA!$B$5:$I$1048576,8,0),"")</f>
        <v/>
      </c>
      <c r="AD612" s="22" t="s">
        <v>3994</v>
      </c>
      <c r="AE612" s="22"/>
      <c r="AF612" s="22"/>
      <c r="AG612" s="22" t="str">
        <f t="shared" si="56"/>
        <v/>
      </c>
      <c r="AH612" s="17" cm="1">
        <f t="array" ref="AH612">MAX(IF(ISOLASI!$B$5:$B$1048576='Data Training 2022'!B612,ISOLASI!$H$5:$H$1048576))</f>
        <v>0</v>
      </c>
      <c r="AI612" s="22" t="str">
        <f>IFERROR(VLOOKUP(B612,ISOLASI!$B$5:$I$1048576,8,0),"")</f>
        <v/>
      </c>
      <c r="AJ612" s="22"/>
      <c r="AK612" s="17" cm="1">
        <f t="array" ref="AK612">MAX(IF('DEKAT AIR'!$B$5:$B$1048576='Data Training 2022'!B612,'DEKAT AIR'!$H$5:$H$1048576))</f>
        <v>0</v>
      </c>
      <c r="AL612" s="22" t="str">
        <f>IFERROR(VLOOKUP(B612,'DEKAT AIR'!$B$5:$I$1048576,8,0),"")</f>
        <v/>
      </c>
      <c r="AM612" s="22"/>
      <c r="AN612" s="17" cm="1">
        <f t="array" ref="AN612">MAX(IF(KETINGGIAN!$B$5:$B$1048576='Data Training 2022'!B612,KETINGGIAN!$H$5:$H$1048576))</f>
        <v>0</v>
      </c>
      <c r="AO612" s="22" t="str">
        <f>IFERROR(VLOOKUP(B612,KETINGGIAN!$B$5:$I$1048576,8,0),"")</f>
        <v/>
      </c>
      <c r="AP612" s="22"/>
      <c r="AQ612" s="22"/>
      <c r="AR612" s="22"/>
      <c r="AS612" s="22"/>
      <c r="AT612" s="17" cm="1">
        <f t="array" ref="AT612">MAX(IF(TOOLSKEEPER!$B$5:$B$1048576='Data Training 2022'!B612,TOOLSKEEPER!$H$5:$H$1048576))</f>
        <v>0</v>
      </c>
      <c r="AU612" s="22" t="str">
        <f>IFERROR(VLOOKUP(B612,TOOLSKEEPER!$B$5:$I$1048576,8,0),"")</f>
        <v/>
      </c>
    </row>
    <row r="613" spans="1:47">
      <c r="A613" s="22">
        <f t="shared" si="57"/>
        <v>608</v>
      </c>
      <c r="B613" s="21" t="str">
        <f t="shared" si="58"/>
        <v>80000686</v>
      </c>
      <c r="C613" s="21">
        <v>80000686</v>
      </c>
      <c r="D613" s="22"/>
      <c r="E613" s="22" t="s">
        <v>1540</v>
      </c>
      <c r="F613" s="22" t="s">
        <v>1255</v>
      </c>
      <c r="G613" s="22" t="s">
        <v>205</v>
      </c>
      <c r="H613" s="22" t="s">
        <v>405</v>
      </c>
      <c r="I613" s="22" t="s">
        <v>4028</v>
      </c>
      <c r="J613" s="22"/>
      <c r="K613" s="21" t="s">
        <v>4002</v>
      </c>
      <c r="L613" s="21" t="s">
        <v>2374</v>
      </c>
      <c r="M613" s="21" t="s">
        <v>4003</v>
      </c>
      <c r="N613" s="21"/>
      <c r="O613" s="17" t="str">
        <f>IFERROR(VLOOKUP(B613,POP!$B$5:$I$1048576,7,0),"")</f>
        <v/>
      </c>
      <c r="P613" s="17" t="str">
        <f>IFERROR(VLOOKUP(B613,POM!$B$5:$I$1048576,7,0),"")</f>
        <v/>
      </c>
      <c r="Q613" s="10" t="str">
        <f>IFERROR(VLOOKUP(B613,POU!$B$5:$I$1048576,7,0),"")</f>
        <v/>
      </c>
      <c r="R613" s="21" t="str">
        <f t="shared" si="54"/>
        <v/>
      </c>
      <c r="S613" s="17" t="str">
        <f>IFERROR(VLOOKUP(B613,'PEMBEKALAN POP'!$B$5:$I$1048576,7,0),"")</f>
        <v/>
      </c>
      <c r="T613" s="22" t="str">
        <f>IFERROR(VLOOKUP(B613,'PEMBEKALAN POP'!$B$5:$I$1048576,8,0),"")</f>
        <v/>
      </c>
      <c r="U613" s="21" t="s">
        <v>3994</v>
      </c>
      <c r="V613" s="17" t="e" cm="1">
        <f t="array" ref="V613">MAX(IF(INDUKSI!$B$5:$B$1048576='Data Training 2022'!B613,INDUKSI!$H$5:$H$1048576))</f>
        <v>#N/A</v>
      </c>
      <c r="W613" s="22" t="str">
        <f>IFERROR(VLOOKUP(B613,INDUKSI!$B$5:$I$1048576,8,0),"")</f>
        <v>LULUS</v>
      </c>
      <c r="X613" s="21" t="s">
        <v>3994</v>
      </c>
      <c r="Y613" s="17" cm="1">
        <f t="array" ref="Y613">MAX(IF(REINDUKSI!$B$5:$B$1048576='Data Training 2022'!B613,REINDUKSI!$H$5:$H$1048576))</f>
        <v>0</v>
      </c>
      <c r="Z613" s="22" t="str">
        <f>IFERROR(VLOOKUP(B613,REINDUKSI!$B$5:$I$1048576,8,0),"")</f>
        <v/>
      </c>
      <c r="AA613" s="22" t="str">
        <f t="shared" si="55"/>
        <v>TARGET</v>
      </c>
      <c r="AB613" s="17" cm="1">
        <f t="array" ref="AB613">MAX(IF(BSA!$B$5:$B$1048576='Data Training 2022'!B613,BSA!$H$5:$H$1048576))</f>
        <v>0</v>
      </c>
      <c r="AC613" s="22" t="str">
        <f>IFERROR(VLOOKUP(B613,BSA!$B$5:$I$1048576,8,0),"")</f>
        <v/>
      </c>
      <c r="AD613" s="22" t="s">
        <v>3994</v>
      </c>
      <c r="AE613" s="22"/>
      <c r="AF613" s="22"/>
      <c r="AG613" s="22" t="str">
        <f t="shared" si="56"/>
        <v/>
      </c>
      <c r="AH613" s="17" cm="1">
        <f t="array" ref="AH613">MAX(IF(ISOLASI!$B$5:$B$1048576='Data Training 2022'!B613,ISOLASI!$H$5:$H$1048576))</f>
        <v>0</v>
      </c>
      <c r="AI613" s="22" t="str">
        <f>IFERROR(VLOOKUP(B613,ISOLASI!$B$5:$I$1048576,8,0),"")</f>
        <v/>
      </c>
      <c r="AJ613" s="22"/>
      <c r="AK613" s="17" cm="1">
        <f t="array" ref="AK613">MAX(IF('DEKAT AIR'!$B$5:$B$1048576='Data Training 2022'!B613,'DEKAT AIR'!$H$5:$H$1048576))</f>
        <v>0</v>
      </c>
      <c r="AL613" s="22" t="str">
        <f>IFERROR(VLOOKUP(B613,'DEKAT AIR'!$B$5:$I$1048576,8,0),"")</f>
        <v/>
      </c>
      <c r="AM613" s="22"/>
      <c r="AN613" s="17" cm="1">
        <f t="array" ref="AN613">MAX(IF(KETINGGIAN!$B$5:$B$1048576='Data Training 2022'!B613,KETINGGIAN!$H$5:$H$1048576))</f>
        <v>0</v>
      </c>
      <c r="AO613" s="22" t="str">
        <f>IFERROR(VLOOKUP(B613,KETINGGIAN!$B$5:$I$1048576,8,0),"")</f>
        <v/>
      </c>
      <c r="AP613" s="22"/>
      <c r="AQ613" s="22"/>
      <c r="AR613" s="22"/>
      <c r="AS613" s="22"/>
      <c r="AT613" s="17" cm="1">
        <f t="array" ref="AT613">MAX(IF(TOOLSKEEPER!$B$5:$B$1048576='Data Training 2022'!B613,TOOLSKEEPER!$H$5:$H$1048576))</f>
        <v>0</v>
      </c>
      <c r="AU613" s="22" t="str">
        <f>IFERROR(VLOOKUP(B613,TOOLSKEEPER!$B$5:$I$1048576,8,0),"")</f>
        <v/>
      </c>
    </row>
    <row r="614" spans="1:47">
      <c r="A614" s="22">
        <f t="shared" si="57"/>
        <v>609</v>
      </c>
      <c r="B614" s="21" t="str">
        <f t="shared" si="58"/>
        <v>80002124</v>
      </c>
      <c r="C614" s="21" t="s">
        <v>3334</v>
      </c>
      <c r="D614" s="22"/>
      <c r="E614" s="22" t="s">
        <v>3335</v>
      </c>
      <c r="F614" s="22" t="s">
        <v>1255</v>
      </c>
      <c r="G614" s="22" t="s">
        <v>4180</v>
      </c>
      <c r="H614" s="22" t="s">
        <v>405</v>
      </c>
      <c r="I614" s="22" t="s">
        <v>4024</v>
      </c>
      <c r="J614" s="22"/>
      <c r="K614" s="21" t="s">
        <v>4002</v>
      </c>
      <c r="L614" s="21" t="s">
        <v>2374</v>
      </c>
      <c r="M614" s="21" t="s">
        <v>4003</v>
      </c>
      <c r="N614" s="21"/>
      <c r="O614" s="17" t="str">
        <f>IFERROR(VLOOKUP(B614,POP!$B$5:$I$1048576,7,0),"")</f>
        <v/>
      </c>
      <c r="P614" s="17" t="str">
        <f>IFERROR(VLOOKUP(B614,POM!$B$5:$I$1048576,7,0),"")</f>
        <v/>
      </c>
      <c r="Q614" s="10" t="str">
        <f>IFERROR(VLOOKUP(B614,POU!$B$5:$I$1048576,7,0),"")</f>
        <v/>
      </c>
      <c r="R614" s="21" t="str">
        <f t="shared" si="54"/>
        <v/>
      </c>
      <c r="S614" s="17" t="str">
        <f>IFERROR(VLOOKUP(B614,'PEMBEKALAN POP'!$B$5:$I$1048576,7,0),"")</f>
        <v/>
      </c>
      <c r="T614" s="22" t="str">
        <f>IFERROR(VLOOKUP(B614,'PEMBEKALAN POP'!$B$5:$I$1048576,8,0),"")</f>
        <v/>
      </c>
      <c r="U614" s="21" t="s">
        <v>3994</v>
      </c>
      <c r="V614" s="17" t="e" cm="1">
        <f t="array" ref="V614">MAX(IF(INDUKSI!$B$5:$B$1048576='Data Training 2022'!B614,INDUKSI!$H$5:$H$1048576))</f>
        <v>#N/A</v>
      </c>
      <c r="W614" s="22" t="str">
        <f>IFERROR(VLOOKUP(B614,INDUKSI!$B$5:$I$1048576,8,0),"")</f>
        <v>LULUS</v>
      </c>
      <c r="X614" s="21" t="s">
        <v>3994</v>
      </c>
      <c r="Y614" s="17" cm="1">
        <f t="array" ref="Y614">MAX(IF(REINDUKSI!$B$5:$B$1048576='Data Training 2022'!B614,REINDUKSI!$H$5:$H$1048576))</f>
        <v>44637</v>
      </c>
      <c r="Z614" s="22" t="str">
        <f>IFERROR(VLOOKUP(B614,REINDUKSI!$B$5:$I$1048576,8,0),"")</f>
        <v>LULUS</v>
      </c>
      <c r="AA614" s="22" t="str">
        <f t="shared" si="55"/>
        <v>TARGET</v>
      </c>
      <c r="AB614" s="17" cm="1">
        <f t="array" ref="AB614">MAX(IF(BSA!$B$5:$B$1048576='Data Training 2022'!B614,BSA!$H$5:$H$1048576))</f>
        <v>0</v>
      </c>
      <c r="AC614" s="22" t="str">
        <f>IFERROR(VLOOKUP(B614,BSA!$B$5:$I$1048576,8,0),"")</f>
        <v/>
      </c>
      <c r="AD614" s="22" t="s">
        <v>3994</v>
      </c>
      <c r="AE614" s="22"/>
      <c r="AF614" s="22"/>
      <c r="AG614" s="22" t="str">
        <f t="shared" si="56"/>
        <v/>
      </c>
      <c r="AH614" s="17" cm="1">
        <f t="array" ref="AH614">MAX(IF(ISOLASI!$B$5:$B$1048576='Data Training 2022'!B614,ISOLASI!$H$5:$H$1048576))</f>
        <v>0</v>
      </c>
      <c r="AI614" s="22" t="str">
        <f>IFERROR(VLOOKUP(B614,ISOLASI!$B$5:$I$1048576,8,0),"")</f>
        <v/>
      </c>
      <c r="AJ614" s="22"/>
      <c r="AK614" s="17" cm="1">
        <f t="array" ref="AK614">MAX(IF('DEKAT AIR'!$B$5:$B$1048576='Data Training 2022'!B614,'DEKAT AIR'!$H$5:$H$1048576))</f>
        <v>0</v>
      </c>
      <c r="AL614" s="22" t="str">
        <f>IFERROR(VLOOKUP(B614,'DEKAT AIR'!$B$5:$I$1048576,8,0),"")</f>
        <v/>
      </c>
      <c r="AM614" s="22"/>
      <c r="AN614" s="17" cm="1">
        <f t="array" ref="AN614">MAX(IF(KETINGGIAN!$B$5:$B$1048576='Data Training 2022'!B614,KETINGGIAN!$H$5:$H$1048576))</f>
        <v>0</v>
      </c>
      <c r="AO614" s="22" t="str">
        <f>IFERROR(VLOOKUP(B614,KETINGGIAN!$B$5:$I$1048576,8,0),"")</f>
        <v/>
      </c>
      <c r="AP614" s="22"/>
      <c r="AQ614" s="22"/>
      <c r="AR614" s="22"/>
      <c r="AS614" s="22"/>
      <c r="AT614" s="17" cm="1">
        <f t="array" ref="AT614">MAX(IF(TOOLSKEEPER!$B$5:$B$1048576='Data Training 2022'!B614,TOOLSKEEPER!$H$5:$H$1048576))</f>
        <v>0</v>
      </c>
      <c r="AU614" s="22" t="str">
        <f>IFERROR(VLOOKUP(B614,TOOLSKEEPER!$B$5:$I$1048576,8,0),"")</f>
        <v/>
      </c>
    </row>
    <row r="615" spans="1:47">
      <c r="A615" s="22">
        <f t="shared" si="57"/>
        <v>610</v>
      </c>
      <c r="B615" s="21" t="str">
        <f t="shared" si="58"/>
        <v>80000955</v>
      </c>
      <c r="C615" s="21">
        <v>80000955</v>
      </c>
      <c r="D615" s="22"/>
      <c r="E615" s="22" t="s">
        <v>2850</v>
      </c>
      <c r="F615" s="22" t="s">
        <v>1255</v>
      </c>
      <c r="G615" s="22" t="s">
        <v>205</v>
      </c>
      <c r="H615" s="22" t="s">
        <v>405</v>
      </c>
      <c r="I615" s="22" t="s">
        <v>4028</v>
      </c>
      <c r="J615" s="22"/>
      <c r="K615" s="21" t="s">
        <v>4002</v>
      </c>
      <c r="L615" s="21" t="s">
        <v>2374</v>
      </c>
      <c r="M615" s="21" t="s">
        <v>4003</v>
      </c>
      <c r="N615" s="21"/>
      <c r="O615" s="17" t="str">
        <f>IFERROR(VLOOKUP(B615,POP!$B$5:$I$1048576,7,0),"")</f>
        <v/>
      </c>
      <c r="P615" s="17" t="str">
        <f>IFERROR(VLOOKUP(B615,POM!$B$5:$I$1048576,7,0),"")</f>
        <v/>
      </c>
      <c r="Q615" s="10" t="str">
        <f>IFERROR(VLOOKUP(B615,POU!$B$5:$I$1048576,7,0),"")</f>
        <v/>
      </c>
      <c r="R615" s="21" t="str">
        <f t="shared" si="54"/>
        <v/>
      </c>
      <c r="S615" s="17" t="str">
        <f>IFERROR(VLOOKUP(B615,'PEMBEKALAN POP'!$B$5:$I$1048576,7,0),"")</f>
        <v/>
      </c>
      <c r="T615" s="22" t="str">
        <f>IFERROR(VLOOKUP(B615,'PEMBEKALAN POP'!$B$5:$I$1048576,8,0),"")</f>
        <v/>
      </c>
      <c r="U615" s="21" t="s">
        <v>3994</v>
      </c>
      <c r="V615" s="17" t="e" cm="1">
        <f t="array" ref="V615">MAX(IF(INDUKSI!$B$5:$B$1048576='Data Training 2022'!B615,INDUKSI!$H$5:$H$1048576))</f>
        <v>#N/A</v>
      </c>
      <c r="W615" s="22" t="str">
        <f>IFERROR(VLOOKUP(B615,INDUKSI!$B$5:$I$1048576,8,0),"")</f>
        <v>LULUS</v>
      </c>
      <c r="X615" s="21" t="s">
        <v>3994</v>
      </c>
      <c r="Y615" s="17" cm="1">
        <f t="array" ref="Y615">MAX(IF(REINDUKSI!$B$5:$B$1048576='Data Training 2022'!B615,REINDUKSI!$H$5:$H$1048576))</f>
        <v>0</v>
      </c>
      <c r="Z615" s="22" t="str">
        <f>IFERROR(VLOOKUP(B615,REINDUKSI!$B$5:$I$1048576,8,0),"")</f>
        <v/>
      </c>
      <c r="AA615" s="22" t="str">
        <f t="shared" si="55"/>
        <v>TARGET</v>
      </c>
      <c r="AB615" s="17" cm="1">
        <f t="array" ref="AB615">MAX(IF(BSA!$B$5:$B$1048576='Data Training 2022'!B615,BSA!$H$5:$H$1048576))</f>
        <v>0</v>
      </c>
      <c r="AC615" s="22" t="str">
        <f>IFERROR(VLOOKUP(B615,BSA!$B$5:$I$1048576,8,0),"")</f>
        <v/>
      </c>
      <c r="AD615" s="22" t="s">
        <v>3994</v>
      </c>
      <c r="AE615" s="22"/>
      <c r="AF615" s="22"/>
      <c r="AG615" s="22" t="str">
        <f t="shared" si="56"/>
        <v/>
      </c>
      <c r="AH615" s="17" cm="1">
        <f t="array" ref="AH615">MAX(IF(ISOLASI!$B$5:$B$1048576='Data Training 2022'!B615,ISOLASI!$H$5:$H$1048576))</f>
        <v>0</v>
      </c>
      <c r="AI615" s="22" t="str">
        <f>IFERROR(VLOOKUP(B615,ISOLASI!$B$5:$I$1048576,8,0),"")</f>
        <v/>
      </c>
      <c r="AJ615" s="22"/>
      <c r="AK615" s="17" cm="1">
        <f t="array" ref="AK615">MAX(IF('DEKAT AIR'!$B$5:$B$1048576='Data Training 2022'!B615,'DEKAT AIR'!$H$5:$H$1048576))</f>
        <v>0</v>
      </c>
      <c r="AL615" s="22" t="str">
        <f>IFERROR(VLOOKUP(B615,'DEKAT AIR'!$B$5:$I$1048576,8,0),"")</f>
        <v/>
      </c>
      <c r="AM615" s="22"/>
      <c r="AN615" s="17" cm="1">
        <f t="array" ref="AN615">MAX(IF(KETINGGIAN!$B$5:$B$1048576='Data Training 2022'!B615,KETINGGIAN!$H$5:$H$1048576))</f>
        <v>0</v>
      </c>
      <c r="AO615" s="22" t="str">
        <f>IFERROR(VLOOKUP(B615,KETINGGIAN!$B$5:$I$1048576,8,0),"")</f>
        <v/>
      </c>
      <c r="AP615" s="22"/>
      <c r="AQ615" s="22"/>
      <c r="AR615" s="22"/>
      <c r="AS615" s="22"/>
      <c r="AT615" s="17" cm="1">
        <f t="array" ref="AT615">MAX(IF(TOOLSKEEPER!$B$5:$B$1048576='Data Training 2022'!B615,TOOLSKEEPER!$H$5:$H$1048576))</f>
        <v>0</v>
      </c>
      <c r="AU615" s="22" t="str">
        <f>IFERROR(VLOOKUP(B615,TOOLSKEEPER!$B$5:$I$1048576,8,0),"")</f>
        <v/>
      </c>
    </row>
    <row r="616" spans="1:47">
      <c r="A616" s="22">
        <f t="shared" si="57"/>
        <v>611</v>
      </c>
      <c r="B616" s="21" t="str">
        <f t="shared" si="58"/>
        <v>80002252</v>
      </c>
      <c r="C616" s="21">
        <v>80002252</v>
      </c>
      <c r="D616" s="22"/>
      <c r="E616" s="22" t="s">
        <v>2929</v>
      </c>
      <c r="F616" s="22" t="s">
        <v>1255</v>
      </c>
      <c r="G616" s="22" t="s">
        <v>205</v>
      </c>
      <c r="H616" s="22" t="s">
        <v>405</v>
      </c>
      <c r="I616" s="22" t="s">
        <v>4028</v>
      </c>
      <c r="J616" s="22"/>
      <c r="K616" s="21" t="s">
        <v>4002</v>
      </c>
      <c r="L616" s="21" t="s">
        <v>2374</v>
      </c>
      <c r="M616" s="21" t="s">
        <v>4003</v>
      </c>
      <c r="N616" s="21"/>
      <c r="O616" s="17" t="str">
        <f>IFERROR(VLOOKUP(B616,POP!$B$5:$I$1048576,7,0),"")</f>
        <v/>
      </c>
      <c r="P616" s="17" t="str">
        <f>IFERROR(VLOOKUP(B616,POM!$B$5:$I$1048576,7,0),"")</f>
        <v/>
      </c>
      <c r="Q616" s="10" t="str">
        <f>IFERROR(VLOOKUP(B616,POU!$B$5:$I$1048576,7,0),"")</f>
        <v/>
      </c>
      <c r="R616" s="21" t="str">
        <f t="shared" si="54"/>
        <v/>
      </c>
      <c r="S616" s="17" t="str">
        <f>IFERROR(VLOOKUP(B616,'PEMBEKALAN POP'!$B$5:$I$1048576,7,0),"")</f>
        <v/>
      </c>
      <c r="T616" s="22" t="str">
        <f>IFERROR(VLOOKUP(B616,'PEMBEKALAN POP'!$B$5:$I$1048576,8,0),"")</f>
        <v/>
      </c>
      <c r="U616" s="21" t="s">
        <v>3994</v>
      </c>
      <c r="V616" s="17" t="e" cm="1">
        <f t="array" ref="V616">MAX(IF(INDUKSI!$B$5:$B$1048576='Data Training 2022'!B616,INDUKSI!$H$5:$H$1048576))</f>
        <v>#N/A</v>
      </c>
      <c r="W616" s="22" t="str">
        <f>IFERROR(VLOOKUP(B616,INDUKSI!$B$5:$I$1048576,8,0),"")</f>
        <v>LULUS</v>
      </c>
      <c r="X616" s="21" t="s">
        <v>3994</v>
      </c>
      <c r="Y616" s="17" cm="1">
        <f t="array" ref="Y616">MAX(IF(REINDUKSI!$B$5:$B$1048576='Data Training 2022'!B616,REINDUKSI!$H$5:$H$1048576))</f>
        <v>44763</v>
      </c>
      <c r="Z616" s="22" t="str">
        <f>IFERROR(VLOOKUP(B616,REINDUKSI!$B$5:$I$1048576,8,0),"")</f>
        <v>LULUS</v>
      </c>
      <c r="AA616" s="22" t="str">
        <f t="shared" si="55"/>
        <v>TARGET</v>
      </c>
      <c r="AB616" s="17" cm="1">
        <f t="array" ref="AB616">MAX(IF(BSA!$B$5:$B$1048576='Data Training 2022'!B616,BSA!$H$5:$H$1048576))</f>
        <v>0</v>
      </c>
      <c r="AC616" s="22" t="str">
        <f>IFERROR(VLOOKUP(B616,BSA!$B$5:$I$1048576,8,0),"")</f>
        <v/>
      </c>
      <c r="AD616" s="22" t="s">
        <v>3994</v>
      </c>
      <c r="AE616" s="22"/>
      <c r="AF616" s="22"/>
      <c r="AG616" s="22" t="str">
        <f t="shared" si="56"/>
        <v/>
      </c>
      <c r="AH616" s="17" cm="1">
        <f t="array" ref="AH616">MAX(IF(ISOLASI!$B$5:$B$1048576='Data Training 2022'!B616,ISOLASI!$H$5:$H$1048576))</f>
        <v>0</v>
      </c>
      <c r="AI616" s="22" t="str">
        <f>IFERROR(VLOOKUP(B616,ISOLASI!$B$5:$I$1048576,8,0),"")</f>
        <v/>
      </c>
      <c r="AJ616" s="22"/>
      <c r="AK616" s="17" cm="1">
        <f t="array" ref="AK616">MAX(IF('DEKAT AIR'!$B$5:$B$1048576='Data Training 2022'!B616,'DEKAT AIR'!$H$5:$H$1048576))</f>
        <v>0</v>
      </c>
      <c r="AL616" s="22" t="str">
        <f>IFERROR(VLOOKUP(B616,'DEKAT AIR'!$B$5:$I$1048576,8,0),"")</f>
        <v/>
      </c>
      <c r="AM616" s="22"/>
      <c r="AN616" s="17" cm="1">
        <f t="array" ref="AN616">MAX(IF(KETINGGIAN!$B$5:$B$1048576='Data Training 2022'!B616,KETINGGIAN!$H$5:$H$1048576))</f>
        <v>0</v>
      </c>
      <c r="AO616" s="22" t="str">
        <f>IFERROR(VLOOKUP(B616,KETINGGIAN!$B$5:$I$1048576,8,0),"")</f>
        <v/>
      </c>
      <c r="AP616" s="22"/>
      <c r="AQ616" s="22"/>
      <c r="AR616" s="22"/>
      <c r="AS616" s="22"/>
      <c r="AT616" s="17" cm="1">
        <f t="array" ref="AT616">MAX(IF(TOOLSKEEPER!$B$5:$B$1048576='Data Training 2022'!B616,TOOLSKEEPER!$H$5:$H$1048576))</f>
        <v>0</v>
      </c>
      <c r="AU616" s="22" t="str">
        <f>IFERROR(VLOOKUP(B616,TOOLSKEEPER!$B$5:$I$1048576,8,0),"")</f>
        <v/>
      </c>
    </row>
    <row r="617" spans="1:47">
      <c r="A617" s="22">
        <f t="shared" si="57"/>
        <v>612</v>
      </c>
      <c r="B617" s="21" t="str">
        <f t="shared" si="58"/>
        <v>80000648</v>
      </c>
      <c r="C617" s="21" t="s">
        <v>2943</v>
      </c>
      <c r="D617" s="22"/>
      <c r="E617" s="22" t="s">
        <v>2944</v>
      </c>
      <c r="F617" s="22" t="s">
        <v>1255</v>
      </c>
      <c r="G617" s="22" t="s">
        <v>4205</v>
      </c>
      <c r="H617" s="22" t="s">
        <v>3973</v>
      </c>
      <c r="I617" s="22" t="s">
        <v>4024</v>
      </c>
      <c r="J617" s="22"/>
      <c r="K617" s="21" t="s">
        <v>4002</v>
      </c>
      <c r="L617" s="21" t="s">
        <v>2374</v>
      </c>
      <c r="M617" s="21" t="s">
        <v>4003</v>
      </c>
      <c r="N617" s="21"/>
      <c r="O617" s="17" t="str">
        <f>IFERROR(VLOOKUP(B617,POP!$B$5:$I$1048576,7,0),"")</f>
        <v/>
      </c>
      <c r="P617" s="17" t="str">
        <f>IFERROR(VLOOKUP(B617,POM!$B$5:$I$1048576,7,0),"")</f>
        <v/>
      </c>
      <c r="Q617" s="10" t="str">
        <f>IFERROR(VLOOKUP(B617,POU!$B$5:$I$1048576,7,0),"")</f>
        <v/>
      </c>
      <c r="R617" s="21" t="str">
        <f t="shared" si="54"/>
        <v/>
      </c>
      <c r="S617" s="17" t="str">
        <f>IFERROR(VLOOKUP(B617,'PEMBEKALAN POP'!$B$5:$I$1048576,7,0),"")</f>
        <v/>
      </c>
      <c r="T617" s="22" t="str">
        <f>IFERROR(VLOOKUP(B617,'PEMBEKALAN POP'!$B$5:$I$1048576,8,0),"")</f>
        <v/>
      </c>
      <c r="U617" s="21" t="s">
        <v>3994</v>
      </c>
      <c r="V617" s="17" t="e" cm="1">
        <f t="array" ref="V617">MAX(IF(INDUKSI!$B$5:$B$1048576='Data Training 2022'!B617,INDUKSI!$H$5:$H$1048576))</f>
        <v>#N/A</v>
      </c>
      <c r="W617" s="22" t="str">
        <f>IFERROR(VLOOKUP(B617,INDUKSI!$B$5:$I$1048576,8,0),"")</f>
        <v>LULUS</v>
      </c>
      <c r="X617" s="21" t="s">
        <v>3994</v>
      </c>
      <c r="Y617" s="17" cm="1">
        <f t="array" ref="Y617">MAX(IF(REINDUKSI!$B$5:$B$1048576='Data Training 2022'!B617,REINDUKSI!$H$5:$H$1048576))</f>
        <v>44737</v>
      </c>
      <c r="Z617" s="22" t="str">
        <f>IFERROR(VLOOKUP(B617,REINDUKSI!$B$5:$I$1048576,8,0),"")</f>
        <v>LULUS</v>
      </c>
      <c r="AA617" s="22" t="str">
        <f t="shared" si="55"/>
        <v>TARGET</v>
      </c>
      <c r="AB617" s="17" cm="1">
        <f t="array" ref="AB617">MAX(IF(BSA!$B$5:$B$1048576='Data Training 2022'!B617,BSA!$H$5:$H$1048576))</f>
        <v>0</v>
      </c>
      <c r="AC617" s="22" t="str">
        <f>IFERROR(VLOOKUP(B617,BSA!$B$5:$I$1048576,8,0),"")</f>
        <v/>
      </c>
      <c r="AD617" s="22" t="s">
        <v>3994</v>
      </c>
      <c r="AE617" s="22"/>
      <c r="AF617" s="22"/>
      <c r="AG617" s="22" t="str">
        <f t="shared" si="56"/>
        <v/>
      </c>
      <c r="AH617" s="17" cm="1">
        <f t="array" ref="AH617">MAX(IF(ISOLASI!$B$5:$B$1048576='Data Training 2022'!B617,ISOLASI!$H$5:$H$1048576))</f>
        <v>0</v>
      </c>
      <c r="AI617" s="22" t="str">
        <f>IFERROR(VLOOKUP(B617,ISOLASI!$B$5:$I$1048576,8,0),"")</f>
        <v/>
      </c>
      <c r="AJ617" s="22"/>
      <c r="AK617" s="17" cm="1">
        <f t="array" ref="AK617">MAX(IF('DEKAT AIR'!$B$5:$B$1048576='Data Training 2022'!B617,'DEKAT AIR'!$H$5:$H$1048576))</f>
        <v>0</v>
      </c>
      <c r="AL617" s="22" t="str">
        <f>IFERROR(VLOOKUP(B617,'DEKAT AIR'!$B$5:$I$1048576,8,0),"")</f>
        <v/>
      </c>
      <c r="AM617" s="22"/>
      <c r="AN617" s="17" cm="1">
        <f t="array" ref="AN617">MAX(IF(KETINGGIAN!$B$5:$B$1048576='Data Training 2022'!B617,KETINGGIAN!$H$5:$H$1048576))</f>
        <v>0</v>
      </c>
      <c r="AO617" s="22" t="str">
        <f>IFERROR(VLOOKUP(B617,KETINGGIAN!$B$5:$I$1048576,8,0),"")</f>
        <v/>
      </c>
      <c r="AP617" s="22"/>
      <c r="AQ617" s="22"/>
      <c r="AR617" s="22"/>
      <c r="AS617" s="22"/>
      <c r="AT617" s="17" cm="1">
        <f t="array" ref="AT617">MAX(IF(TOOLSKEEPER!$B$5:$B$1048576='Data Training 2022'!B617,TOOLSKEEPER!$H$5:$H$1048576))</f>
        <v>0</v>
      </c>
      <c r="AU617" s="22" t="str">
        <f>IFERROR(VLOOKUP(B617,TOOLSKEEPER!$B$5:$I$1048576,8,0),"")</f>
        <v/>
      </c>
    </row>
    <row r="618" spans="1:47">
      <c r="A618" s="22">
        <f t="shared" si="57"/>
        <v>613</v>
      </c>
      <c r="B618" s="21" t="str">
        <f t="shared" si="58"/>
        <v>80002530</v>
      </c>
      <c r="C618" s="21">
        <v>80002530</v>
      </c>
      <c r="D618" s="22"/>
      <c r="E618" s="22" t="s">
        <v>1498</v>
      </c>
      <c r="F618" s="22" t="s">
        <v>1255</v>
      </c>
      <c r="G618" s="22" t="s">
        <v>205</v>
      </c>
      <c r="H618" s="22" t="s">
        <v>405</v>
      </c>
      <c r="I618" s="22" t="s">
        <v>4028</v>
      </c>
      <c r="J618" s="22"/>
      <c r="K618" s="21" t="s">
        <v>4002</v>
      </c>
      <c r="L618" s="21" t="s">
        <v>2374</v>
      </c>
      <c r="M618" s="21" t="s">
        <v>4003</v>
      </c>
      <c r="N618" s="21"/>
      <c r="O618" s="17" t="str">
        <f>IFERROR(VLOOKUP(B618,POP!$B$5:$I$1048576,7,0),"")</f>
        <v/>
      </c>
      <c r="P618" s="17" t="str">
        <f>IFERROR(VLOOKUP(B618,POM!$B$5:$I$1048576,7,0),"")</f>
        <v/>
      </c>
      <c r="Q618" s="10" t="str">
        <f>IFERROR(VLOOKUP(B618,POU!$B$5:$I$1048576,7,0),"")</f>
        <v/>
      </c>
      <c r="R618" s="21" t="str">
        <f t="shared" si="54"/>
        <v/>
      </c>
      <c r="S618" s="17" t="str">
        <f>IFERROR(VLOOKUP(B618,'PEMBEKALAN POP'!$B$5:$I$1048576,7,0),"")</f>
        <v/>
      </c>
      <c r="T618" s="22" t="str">
        <f>IFERROR(VLOOKUP(B618,'PEMBEKALAN POP'!$B$5:$I$1048576,8,0),"")</f>
        <v/>
      </c>
      <c r="U618" s="21" t="s">
        <v>3994</v>
      </c>
      <c r="V618" s="17" t="e" cm="1">
        <f t="array" ref="V618">MAX(IF(INDUKSI!$B$5:$B$1048576='Data Training 2022'!B618,INDUKSI!$H$5:$H$1048576))</f>
        <v>#N/A</v>
      </c>
      <c r="W618" s="22" t="str">
        <f>IFERROR(VLOOKUP(B618,INDUKSI!$B$5:$I$1048576,8,0),"")</f>
        <v/>
      </c>
      <c r="X618" s="21" t="s">
        <v>3994</v>
      </c>
      <c r="Y618" s="17" cm="1">
        <f t="array" ref="Y618">MAX(IF(REINDUKSI!$B$5:$B$1048576='Data Training 2022'!B618,REINDUKSI!$H$5:$H$1048576))</f>
        <v>44666</v>
      </c>
      <c r="Z618" s="22" t="str">
        <f>IFERROR(VLOOKUP(B618,REINDUKSI!$B$5:$I$1048576,8,0),"")</f>
        <v>LULUS</v>
      </c>
      <c r="AA618" s="22" t="str">
        <f t="shared" si="55"/>
        <v>TARGET</v>
      </c>
      <c r="AB618" s="17" cm="1">
        <f t="array" ref="AB618">MAX(IF(BSA!$B$5:$B$1048576='Data Training 2022'!B618,BSA!$H$5:$H$1048576))</f>
        <v>0</v>
      </c>
      <c r="AC618" s="22" t="str">
        <f>IFERROR(VLOOKUP(B618,BSA!$B$5:$I$1048576,8,0),"")</f>
        <v/>
      </c>
      <c r="AD618" s="22" t="s">
        <v>3994</v>
      </c>
      <c r="AE618" s="22"/>
      <c r="AF618" s="22"/>
      <c r="AG618" s="22" t="str">
        <f t="shared" si="56"/>
        <v/>
      </c>
      <c r="AH618" s="17" cm="1">
        <f t="array" ref="AH618">MAX(IF(ISOLASI!$B$5:$B$1048576='Data Training 2022'!B618,ISOLASI!$H$5:$H$1048576))</f>
        <v>0</v>
      </c>
      <c r="AI618" s="22" t="str">
        <f>IFERROR(VLOOKUP(B618,ISOLASI!$B$5:$I$1048576,8,0),"")</f>
        <v/>
      </c>
      <c r="AJ618" s="22"/>
      <c r="AK618" s="17" cm="1">
        <f t="array" ref="AK618">MAX(IF('DEKAT AIR'!$B$5:$B$1048576='Data Training 2022'!B618,'DEKAT AIR'!$H$5:$H$1048576))</f>
        <v>0</v>
      </c>
      <c r="AL618" s="22" t="str">
        <f>IFERROR(VLOOKUP(B618,'DEKAT AIR'!$B$5:$I$1048576,8,0),"")</f>
        <v/>
      </c>
      <c r="AM618" s="22"/>
      <c r="AN618" s="17" cm="1">
        <f t="array" ref="AN618">MAX(IF(KETINGGIAN!$B$5:$B$1048576='Data Training 2022'!B618,KETINGGIAN!$H$5:$H$1048576))</f>
        <v>0</v>
      </c>
      <c r="AO618" s="22" t="str">
        <f>IFERROR(VLOOKUP(B618,KETINGGIAN!$B$5:$I$1048576,8,0),"")</f>
        <v/>
      </c>
      <c r="AP618" s="22"/>
      <c r="AQ618" s="22"/>
      <c r="AR618" s="22"/>
      <c r="AS618" s="22"/>
      <c r="AT618" s="17" cm="1">
        <f t="array" ref="AT618">MAX(IF(TOOLSKEEPER!$B$5:$B$1048576='Data Training 2022'!B618,TOOLSKEEPER!$H$5:$H$1048576))</f>
        <v>0</v>
      </c>
      <c r="AU618" s="22" t="str">
        <f>IFERROR(VLOOKUP(B618,TOOLSKEEPER!$B$5:$I$1048576,8,0),"")</f>
        <v/>
      </c>
    </row>
    <row r="619" spans="1:47">
      <c r="A619" s="22">
        <f t="shared" si="57"/>
        <v>614</v>
      </c>
      <c r="B619" s="21" t="str">
        <f t="shared" si="58"/>
        <v>80001106</v>
      </c>
      <c r="C619" s="21">
        <v>80001106</v>
      </c>
      <c r="D619" s="22"/>
      <c r="E619" s="22" t="s">
        <v>1859</v>
      </c>
      <c r="F619" s="22" t="s">
        <v>1255</v>
      </c>
      <c r="G619" s="22" t="s">
        <v>4183</v>
      </c>
      <c r="H619" s="22" t="s">
        <v>405</v>
      </c>
      <c r="I619" s="22" t="s">
        <v>4028</v>
      </c>
      <c r="J619" s="22"/>
      <c r="K619" s="21" t="s">
        <v>4002</v>
      </c>
      <c r="L619" s="21" t="s">
        <v>2374</v>
      </c>
      <c r="M619" s="21" t="s">
        <v>4003</v>
      </c>
      <c r="N619" s="21"/>
      <c r="O619" s="17" t="str">
        <f>IFERROR(VLOOKUP(B619,POP!$B$5:$I$1048576,7,0),"")</f>
        <v/>
      </c>
      <c r="P619" s="17" t="str">
        <f>IFERROR(VLOOKUP(B619,POM!$B$5:$I$1048576,7,0),"")</f>
        <v/>
      </c>
      <c r="Q619" s="10" t="str">
        <f>IFERROR(VLOOKUP(B619,POU!$B$5:$I$1048576,7,0),"")</f>
        <v/>
      </c>
      <c r="R619" s="21" t="str">
        <f t="shared" si="54"/>
        <v/>
      </c>
      <c r="S619" s="17" t="str">
        <f>IFERROR(VLOOKUP(B619,'PEMBEKALAN POP'!$B$5:$I$1048576,7,0),"")</f>
        <v/>
      </c>
      <c r="T619" s="22" t="str">
        <f>IFERROR(VLOOKUP(B619,'PEMBEKALAN POP'!$B$5:$I$1048576,8,0),"")</f>
        <v/>
      </c>
      <c r="U619" s="21" t="s">
        <v>3994</v>
      </c>
      <c r="V619" s="17" t="e" cm="1">
        <f t="array" ref="V619">MAX(IF(INDUKSI!$B$5:$B$1048576='Data Training 2022'!B619,INDUKSI!$H$5:$H$1048576))</f>
        <v>#N/A</v>
      </c>
      <c r="W619" s="22" t="str">
        <f>IFERROR(VLOOKUP(B619,INDUKSI!$B$5:$I$1048576,8,0),"")</f>
        <v>LULUS</v>
      </c>
      <c r="X619" s="21" t="s">
        <v>3994</v>
      </c>
      <c r="Y619" s="17" cm="1">
        <f t="array" ref="Y619">MAX(IF(REINDUKSI!$B$5:$B$1048576='Data Training 2022'!B619,REINDUKSI!$H$5:$H$1048576))</f>
        <v>0</v>
      </c>
      <c r="Z619" s="22" t="str">
        <f>IFERROR(VLOOKUP(B619,REINDUKSI!$B$5:$I$1048576,8,0),"")</f>
        <v/>
      </c>
      <c r="AA619" s="22" t="str">
        <f t="shared" si="55"/>
        <v>TARGET</v>
      </c>
      <c r="AB619" s="17" cm="1">
        <f t="array" ref="AB619">MAX(IF(BSA!$B$5:$B$1048576='Data Training 2022'!B619,BSA!$H$5:$H$1048576))</f>
        <v>0</v>
      </c>
      <c r="AC619" s="22" t="str">
        <f>IFERROR(VLOOKUP(B619,BSA!$B$5:$I$1048576,8,0),"")</f>
        <v/>
      </c>
      <c r="AD619" s="22" t="s">
        <v>3994</v>
      </c>
      <c r="AE619" s="22"/>
      <c r="AF619" s="22"/>
      <c r="AG619" s="22" t="str">
        <f t="shared" si="56"/>
        <v/>
      </c>
      <c r="AH619" s="17" cm="1">
        <f t="array" ref="AH619">MAX(IF(ISOLASI!$B$5:$B$1048576='Data Training 2022'!B619,ISOLASI!$H$5:$H$1048576))</f>
        <v>0</v>
      </c>
      <c r="AI619" s="22" t="str">
        <f>IFERROR(VLOOKUP(B619,ISOLASI!$B$5:$I$1048576,8,0),"")</f>
        <v/>
      </c>
      <c r="AJ619" s="22"/>
      <c r="AK619" s="17" cm="1">
        <f t="array" ref="AK619">MAX(IF('DEKAT AIR'!$B$5:$B$1048576='Data Training 2022'!B619,'DEKAT AIR'!$H$5:$H$1048576))</f>
        <v>0</v>
      </c>
      <c r="AL619" s="22" t="str">
        <f>IFERROR(VLOOKUP(B619,'DEKAT AIR'!$B$5:$I$1048576,8,0),"")</f>
        <v/>
      </c>
      <c r="AM619" s="22"/>
      <c r="AN619" s="17" cm="1">
        <f t="array" ref="AN619">MAX(IF(KETINGGIAN!$B$5:$B$1048576='Data Training 2022'!B619,KETINGGIAN!$H$5:$H$1048576))</f>
        <v>0</v>
      </c>
      <c r="AO619" s="22" t="str">
        <f>IFERROR(VLOOKUP(B619,KETINGGIAN!$B$5:$I$1048576,8,0),"")</f>
        <v/>
      </c>
      <c r="AP619" s="22"/>
      <c r="AQ619" s="22"/>
      <c r="AR619" s="22"/>
      <c r="AS619" s="22"/>
      <c r="AT619" s="17" cm="1">
        <f t="array" ref="AT619">MAX(IF(TOOLSKEEPER!$B$5:$B$1048576='Data Training 2022'!B619,TOOLSKEEPER!$H$5:$H$1048576))</f>
        <v>0</v>
      </c>
      <c r="AU619" s="22" t="str">
        <f>IFERROR(VLOOKUP(B619,TOOLSKEEPER!$B$5:$I$1048576,8,0),"")</f>
        <v/>
      </c>
    </row>
    <row r="620" spans="1:47">
      <c r="A620" s="22">
        <f t="shared" si="57"/>
        <v>615</v>
      </c>
      <c r="B620" s="21" t="str">
        <f t="shared" si="58"/>
        <v>80001259</v>
      </c>
      <c r="C620" s="21" t="s">
        <v>4206</v>
      </c>
      <c r="D620" s="22"/>
      <c r="E620" s="22" t="s">
        <v>4207</v>
      </c>
      <c r="F620" s="22" t="s">
        <v>1255</v>
      </c>
      <c r="G620" s="22" t="s">
        <v>4205</v>
      </c>
      <c r="H620" s="22" t="s">
        <v>3973</v>
      </c>
      <c r="I620" s="22" t="s">
        <v>4024</v>
      </c>
      <c r="J620" s="22"/>
      <c r="K620" s="21" t="s">
        <v>4002</v>
      </c>
      <c r="L620" s="21" t="s">
        <v>2374</v>
      </c>
      <c r="M620" s="21" t="s">
        <v>4003</v>
      </c>
      <c r="N620" s="21"/>
      <c r="O620" s="17" t="str">
        <f>IFERROR(VLOOKUP(B620,POP!$B$5:$I$1048576,7,0),"")</f>
        <v/>
      </c>
      <c r="P620" s="17" t="str">
        <f>IFERROR(VLOOKUP(B620,POM!$B$5:$I$1048576,7,0),"")</f>
        <v/>
      </c>
      <c r="Q620" s="10" t="str">
        <f>IFERROR(VLOOKUP(B620,POU!$B$5:$I$1048576,7,0),"")</f>
        <v/>
      </c>
      <c r="R620" s="21" t="str">
        <f t="shared" si="54"/>
        <v/>
      </c>
      <c r="S620" s="17" t="str">
        <f>IFERROR(VLOOKUP(B620,'PEMBEKALAN POP'!$B$5:$I$1048576,7,0),"")</f>
        <v/>
      </c>
      <c r="T620" s="22" t="str">
        <f>IFERROR(VLOOKUP(B620,'PEMBEKALAN POP'!$B$5:$I$1048576,8,0),"")</f>
        <v/>
      </c>
      <c r="U620" s="21" t="s">
        <v>3994</v>
      </c>
      <c r="V620" s="17" t="e" cm="1">
        <f t="array" ref="V620">MAX(IF(INDUKSI!$B$5:$B$1048576='Data Training 2022'!B620,INDUKSI!$H$5:$H$1048576))</f>
        <v>#N/A</v>
      </c>
      <c r="W620" s="22" t="str">
        <f>IFERROR(VLOOKUP(B620,INDUKSI!$B$5:$I$1048576,8,0),"")</f>
        <v>LULUS</v>
      </c>
      <c r="X620" s="21" t="s">
        <v>3994</v>
      </c>
      <c r="Y620" s="17" cm="1">
        <f t="array" ref="Y620">MAX(IF(REINDUKSI!$B$5:$B$1048576='Data Training 2022'!B620,REINDUKSI!$H$5:$H$1048576))</f>
        <v>44646</v>
      </c>
      <c r="Z620" s="22" t="str">
        <f>IFERROR(VLOOKUP(B620,REINDUKSI!$B$5:$I$1048576,8,0),"")</f>
        <v>LULUS</v>
      </c>
      <c r="AA620" s="22" t="str">
        <f t="shared" si="55"/>
        <v>TARGET</v>
      </c>
      <c r="AB620" s="17" cm="1">
        <f t="array" ref="AB620">MAX(IF(BSA!$B$5:$B$1048576='Data Training 2022'!B620,BSA!$H$5:$H$1048576))</f>
        <v>0</v>
      </c>
      <c r="AC620" s="22" t="str">
        <f>IFERROR(VLOOKUP(B620,BSA!$B$5:$I$1048576,8,0),"")</f>
        <v/>
      </c>
      <c r="AD620" s="22" t="s">
        <v>3994</v>
      </c>
      <c r="AE620" s="22"/>
      <c r="AF620" s="22"/>
      <c r="AG620" s="22" t="str">
        <f t="shared" si="56"/>
        <v/>
      </c>
      <c r="AH620" s="17" cm="1">
        <f t="array" ref="AH620">MAX(IF(ISOLASI!$B$5:$B$1048576='Data Training 2022'!B620,ISOLASI!$H$5:$H$1048576))</f>
        <v>0</v>
      </c>
      <c r="AI620" s="22" t="str">
        <f>IFERROR(VLOOKUP(B620,ISOLASI!$B$5:$I$1048576,8,0),"")</f>
        <v/>
      </c>
      <c r="AJ620" s="22"/>
      <c r="AK620" s="17" cm="1">
        <f t="array" ref="AK620">MAX(IF('DEKAT AIR'!$B$5:$B$1048576='Data Training 2022'!B620,'DEKAT AIR'!$H$5:$H$1048576))</f>
        <v>0</v>
      </c>
      <c r="AL620" s="22" t="str">
        <f>IFERROR(VLOOKUP(B620,'DEKAT AIR'!$B$5:$I$1048576,8,0),"")</f>
        <v/>
      </c>
      <c r="AM620" s="22"/>
      <c r="AN620" s="17" cm="1">
        <f t="array" ref="AN620">MAX(IF(KETINGGIAN!$B$5:$B$1048576='Data Training 2022'!B620,KETINGGIAN!$H$5:$H$1048576))</f>
        <v>0</v>
      </c>
      <c r="AO620" s="22" t="str">
        <f>IFERROR(VLOOKUP(B620,KETINGGIAN!$B$5:$I$1048576,8,0),"")</f>
        <v/>
      </c>
      <c r="AP620" s="22"/>
      <c r="AQ620" s="22"/>
      <c r="AR620" s="22"/>
      <c r="AS620" s="22"/>
      <c r="AT620" s="17" cm="1">
        <f t="array" ref="AT620">MAX(IF(TOOLSKEEPER!$B$5:$B$1048576='Data Training 2022'!B620,TOOLSKEEPER!$H$5:$H$1048576))</f>
        <v>0</v>
      </c>
      <c r="AU620" s="22" t="str">
        <f>IFERROR(VLOOKUP(B620,TOOLSKEEPER!$B$5:$I$1048576,8,0),"")</f>
        <v/>
      </c>
    </row>
    <row r="621" spans="1:47">
      <c r="A621" s="22">
        <f t="shared" si="57"/>
        <v>616</v>
      </c>
      <c r="B621" s="21" t="str">
        <f t="shared" si="58"/>
        <v>80001094</v>
      </c>
      <c r="C621" s="21">
        <v>80001094</v>
      </c>
      <c r="D621" s="22"/>
      <c r="E621" s="22" t="s">
        <v>2610</v>
      </c>
      <c r="F621" s="22" t="s">
        <v>1255</v>
      </c>
      <c r="G621" s="22" t="s">
        <v>4183</v>
      </c>
      <c r="H621" s="22" t="s">
        <v>405</v>
      </c>
      <c r="I621" s="22" t="s">
        <v>4028</v>
      </c>
      <c r="J621" s="22"/>
      <c r="K621" s="21" t="s">
        <v>4002</v>
      </c>
      <c r="L621" s="21" t="s">
        <v>2374</v>
      </c>
      <c r="M621" s="21" t="s">
        <v>4003</v>
      </c>
      <c r="N621" s="21"/>
      <c r="O621" s="17" t="str">
        <f>IFERROR(VLOOKUP(B621,POP!$B$5:$I$1048576,7,0),"")</f>
        <v/>
      </c>
      <c r="P621" s="17" t="str">
        <f>IFERROR(VLOOKUP(B621,POM!$B$5:$I$1048576,7,0),"")</f>
        <v/>
      </c>
      <c r="Q621" s="10" t="str">
        <f>IFERROR(VLOOKUP(B621,POU!$B$5:$I$1048576,7,0),"")</f>
        <v/>
      </c>
      <c r="R621" s="21" t="str">
        <f t="shared" si="54"/>
        <v/>
      </c>
      <c r="S621" s="17" t="str">
        <f>IFERROR(VLOOKUP(B621,'PEMBEKALAN POP'!$B$5:$I$1048576,7,0),"")</f>
        <v/>
      </c>
      <c r="T621" s="22" t="str">
        <f>IFERROR(VLOOKUP(B621,'PEMBEKALAN POP'!$B$5:$I$1048576,8,0),"")</f>
        <v/>
      </c>
      <c r="U621" s="21" t="s">
        <v>3994</v>
      </c>
      <c r="V621" s="17" t="e" cm="1">
        <f t="array" ref="V621">MAX(IF(INDUKSI!$B$5:$B$1048576='Data Training 2022'!B621,INDUKSI!$H$5:$H$1048576))</f>
        <v>#N/A</v>
      </c>
      <c r="W621" s="22" t="str">
        <f>IFERROR(VLOOKUP(B621,INDUKSI!$B$5:$I$1048576,8,0),"")</f>
        <v>LULUS</v>
      </c>
      <c r="X621" s="21" t="s">
        <v>3994</v>
      </c>
      <c r="Y621" s="17" cm="1">
        <f t="array" ref="Y621">MAX(IF(REINDUKSI!$B$5:$B$1048576='Data Training 2022'!B621,REINDUKSI!$H$5:$H$1048576))</f>
        <v>44603</v>
      </c>
      <c r="Z621" s="22" t="str">
        <f>IFERROR(VLOOKUP(B621,REINDUKSI!$B$5:$I$1048576,8,0),"")</f>
        <v>LULUS</v>
      </c>
      <c r="AA621" s="22" t="str">
        <f t="shared" si="55"/>
        <v>TARGET</v>
      </c>
      <c r="AB621" s="17" cm="1">
        <f t="array" ref="AB621">MAX(IF(BSA!$B$5:$B$1048576='Data Training 2022'!B621,BSA!$H$5:$H$1048576))</f>
        <v>0</v>
      </c>
      <c r="AC621" s="22" t="str">
        <f>IFERROR(VLOOKUP(B621,BSA!$B$5:$I$1048576,8,0),"")</f>
        <v/>
      </c>
      <c r="AD621" s="22" t="s">
        <v>3994</v>
      </c>
      <c r="AE621" s="22"/>
      <c r="AF621" s="22"/>
      <c r="AG621" s="22" t="str">
        <f t="shared" si="56"/>
        <v/>
      </c>
      <c r="AH621" s="17" cm="1">
        <f t="array" ref="AH621">MAX(IF(ISOLASI!$B$5:$B$1048576='Data Training 2022'!B621,ISOLASI!$H$5:$H$1048576))</f>
        <v>0</v>
      </c>
      <c r="AI621" s="22" t="str">
        <f>IFERROR(VLOOKUP(B621,ISOLASI!$B$5:$I$1048576,8,0),"")</f>
        <v/>
      </c>
      <c r="AJ621" s="22"/>
      <c r="AK621" s="17" cm="1">
        <f t="array" ref="AK621">MAX(IF('DEKAT AIR'!$B$5:$B$1048576='Data Training 2022'!B621,'DEKAT AIR'!$H$5:$H$1048576))</f>
        <v>0</v>
      </c>
      <c r="AL621" s="22" t="str">
        <f>IFERROR(VLOOKUP(B621,'DEKAT AIR'!$B$5:$I$1048576,8,0),"")</f>
        <v/>
      </c>
      <c r="AM621" s="22"/>
      <c r="AN621" s="17" cm="1">
        <f t="array" ref="AN621">MAX(IF(KETINGGIAN!$B$5:$B$1048576='Data Training 2022'!B621,KETINGGIAN!$H$5:$H$1048576))</f>
        <v>0</v>
      </c>
      <c r="AO621" s="22" t="str">
        <f>IFERROR(VLOOKUP(B621,KETINGGIAN!$B$5:$I$1048576,8,0),"")</f>
        <v/>
      </c>
      <c r="AP621" s="22"/>
      <c r="AQ621" s="22"/>
      <c r="AR621" s="22"/>
      <c r="AS621" s="22"/>
      <c r="AT621" s="17" cm="1">
        <f t="array" ref="AT621">MAX(IF(TOOLSKEEPER!$B$5:$B$1048576='Data Training 2022'!B621,TOOLSKEEPER!$H$5:$H$1048576))</f>
        <v>0</v>
      </c>
      <c r="AU621" s="22" t="str">
        <f>IFERROR(VLOOKUP(B621,TOOLSKEEPER!$B$5:$I$1048576,8,0),"")</f>
        <v/>
      </c>
    </row>
    <row r="622" spans="1:47">
      <c r="A622" s="22">
        <f t="shared" si="57"/>
        <v>617</v>
      </c>
      <c r="B622" s="21" t="str">
        <f t="shared" si="58"/>
        <v>80001275</v>
      </c>
      <c r="C622" s="21" t="s">
        <v>4208</v>
      </c>
      <c r="D622" s="22"/>
      <c r="E622" s="22" t="s">
        <v>1931</v>
      </c>
      <c r="F622" s="22" t="s">
        <v>1255</v>
      </c>
      <c r="G622" s="22" t="s">
        <v>4205</v>
      </c>
      <c r="H622" s="22" t="s">
        <v>3973</v>
      </c>
      <c r="I622" s="22" t="s">
        <v>4024</v>
      </c>
      <c r="J622" s="22"/>
      <c r="K622" s="21" t="s">
        <v>4002</v>
      </c>
      <c r="L622" s="21" t="s">
        <v>2374</v>
      </c>
      <c r="M622" s="21" t="s">
        <v>4003</v>
      </c>
      <c r="N622" s="21"/>
      <c r="O622" s="17" t="str">
        <f>IFERROR(VLOOKUP(B622,POP!$B$5:$I$1048576,7,0),"")</f>
        <v/>
      </c>
      <c r="P622" s="17" t="str">
        <f>IFERROR(VLOOKUP(B622,POM!$B$5:$I$1048576,7,0),"")</f>
        <v/>
      </c>
      <c r="Q622" s="10" t="str">
        <f>IFERROR(VLOOKUP(B622,POU!$B$5:$I$1048576,7,0),"")</f>
        <v/>
      </c>
      <c r="R622" s="21" t="str">
        <f t="shared" si="54"/>
        <v/>
      </c>
      <c r="S622" s="17" t="str">
        <f>IFERROR(VLOOKUP(B622,'PEMBEKALAN POP'!$B$5:$I$1048576,7,0),"")</f>
        <v/>
      </c>
      <c r="T622" s="22" t="str">
        <f>IFERROR(VLOOKUP(B622,'PEMBEKALAN POP'!$B$5:$I$1048576,8,0),"")</f>
        <v/>
      </c>
      <c r="U622" s="21" t="s">
        <v>3994</v>
      </c>
      <c r="V622" s="17" t="e" cm="1">
        <f t="array" ref="V622">MAX(IF(INDUKSI!$B$5:$B$1048576='Data Training 2022'!B622,INDUKSI!$H$5:$H$1048576))</f>
        <v>#N/A</v>
      </c>
      <c r="W622" s="22" t="str">
        <f>IFERROR(VLOOKUP(B622,INDUKSI!$B$5:$I$1048576,8,0),"")</f>
        <v>LULUS</v>
      </c>
      <c r="X622" s="21" t="s">
        <v>3994</v>
      </c>
      <c r="Y622" s="17" cm="1">
        <f t="array" ref="Y622">MAX(IF(REINDUKSI!$B$5:$B$1048576='Data Training 2022'!B622,REINDUKSI!$H$5:$H$1048576))</f>
        <v>44648</v>
      </c>
      <c r="Z622" s="22" t="str">
        <f>IFERROR(VLOOKUP(B622,REINDUKSI!$B$5:$I$1048576,8,0),"")</f>
        <v>LULUS</v>
      </c>
      <c r="AA622" s="22" t="str">
        <f t="shared" si="55"/>
        <v>TARGET</v>
      </c>
      <c r="AB622" s="17" cm="1">
        <f t="array" ref="AB622">MAX(IF(BSA!$B$5:$B$1048576='Data Training 2022'!B622,BSA!$H$5:$H$1048576))</f>
        <v>0</v>
      </c>
      <c r="AC622" s="22" t="str">
        <f>IFERROR(VLOOKUP(B622,BSA!$B$5:$I$1048576,8,0),"")</f>
        <v/>
      </c>
      <c r="AD622" s="22" t="s">
        <v>3994</v>
      </c>
      <c r="AE622" s="22"/>
      <c r="AF622" s="22"/>
      <c r="AG622" s="22" t="str">
        <f t="shared" si="56"/>
        <v/>
      </c>
      <c r="AH622" s="17" cm="1">
        <f t="array" ref="AH622">MAX(IF(ISOLASI!$B$5:$B$1048576='Data Training 2022'!B622,ISOLASI!$H$5:$H$1048576))</f>
        <v>0</v>
      </c>
      <c r="AI622" s="22" t="str">
        <f>IFERROR(VLOOKUP(B622,ISOLASI!$B$5:$I$1048576,8,0),"")</f>
        <v/>
      </c>
      <c r="AJ622" s="22"/>
      <c r="AK622" s="17" cm="1">
        <f t="array" ref="AK622">MAX(IF('DEKAT AIR'!$B$5:$B$1048576='Data Training 2022'!B622,'DEKAT AIR'!$H$5:$H$1048576))</f>
        <v>0</v>
      </c>
      <c r="AL622" s="22" t="str">
        <f>IFERROR(VLOOKUP(B622,'DEKAT AIR'!$B$5:$I$1048576,8,0),"")</f>
        <v/>
      </c>
      <c r="AM622" s="22"/>
      <c r="AN622" s="17" cm="1">
        <f t="array" ref="AN622">MAX(IF(KETINGGIAN!$B$5:$B$1048576='Data Training 2022'!B622,KETINGGIAN!$H$5:$H$1048576))</f>
        <v>0</v>
      </c>
      <c r="AO622" s="22" t="str">
        <f>IFERROR(VLOOKUP(B622,KETINGGIAN!$B$5:$I$1048576,8,0),"")</f>
        <v/>
      </c>
      <c r="AP622" s="22"/>
      <c r="AQ622" s="22"/>
      <c r="AR622" s="22"/>
      <c r="AS622" s="22"/>
      <c r="AT622" s="17" cm="1">
        <f t="array" ref="AT622">MAX(IF(TOOLSKEEPER!$B$5:$B$1048576='Data Training 2022'!B622,TOOLSKEEPER!$H$5:$H$1048576))</f>
        <v>0</v>
      </c>
      <c r="AU622" s="22" t="str">
        <f>IFERROR(VLOOKUP(B622,TOOLSKEEPER!$B$5:$I$1048576,8,0),"")</f>
        <v/>
      </c>
    </row>
    <row r="623" spans="1:47">
      <c r="A623" s="22">
        <f t="shared" si="57"/>
        <v>618</v>
      </c>
      <c r="B623" s="21" t="str">
        <f t="shared" si="58"/>
        <v>80002620</v>
      </c>
      <c r="C623" s="21">
        <v>80002620</v>
      </c>
      <c r="D623" s="22"/>
      <c r="E623" s="22" t="s">
        <v>2447</v>
      </c>
      <c r="F623" s="22" t="s">
        <v>1255</v>
      </c>
      <c r="G623" s="22" t="s">
        <v>4175</v>
      </c>
      <c r="H623" s="22" t="s">
        <v>405</v>
      </c>
      <c r="I623" s="22" t="s">
        <v>4028</v>
      </c>
      <c r="J623" s="22"/>
      <c r="K623" s="21" t="s">
        <v>4002</v>
      </c>
      <c r="L623" s="21" t="s">
        <v>2374</v>
      </c>
      <c r="M623" s="21" t="s">
        <v>4003</v>
      </c>
      <c r="N623" s="21"/>
      <c r="O623" s="17" t="str">
        <f>IFERROR(VLOOKUP(B623,POP!$B$5:$I$1048576,7,0),"")</f>
        <v/>
      </c>
      <c r="P623" s="17" t="str">
        <f>IFERROR(VLOOKUP(B623,POM!$B$5:$I$1048576,7,0),"")</f>
        <v/>
      </c>
      <c r="Q623" s="10" t="str">
        <f>IFERROR(VLOOKUP(B623,POU!$B$5:$I$1048576,7,0),"")</f>
        <v/>
      </c>
      <c r="R623" s="21" t="str">
        <f t="shared" si="54"/>
        <v/>
      </c>
      <c r="S623" s="17" t="str">
        <f>IFERROR(VLOOKUP(B623,'PEMBEKALAN POP'!$B$5:$I$1048576,7,0),"")</f>
        <v/>
      </c>
      <c r="T623" s="22" t="str">
        <f>IFERROR(VLOOKUP(B623,'PEMBEKALAN POP'!$B$5:$I$1048576,8,0),"")</f>
        <v/>
      </c>
      <c r="U623" s="21" t="s">
        <v>3994</v>
      </c>
      <c r="V623" s="17" t="e" cm="1">
        <f t="array" ref="V623">MAX(IF(INDUKSI!$B$5:$B$1048576='Data Training 2022'!B623,INDUKSI!$H$5:$H$1048576))</f>
        <v>#N/A</v>
      </c>
      <c r="W623" s="22" t="str">
        <f>IFERROR(VLOOKUP(B623,INDUKSI!$B$5:$I$1048576,8,0),"")</f>
        <v>LULUS</v>
      </c>
      <c r="X623" s="21" t="s">
        <v>3994</v>
      </c>
      <c r="Y623" s="17" cm="1">
        <f t="array" ref="Y623">MAX(IF(REINDUKSI!$B$5:$B$1048576='Data Training 2022'!B623,REINDUKSI!$H$5:$H$1048576))</f>
        <v>44748</v>
      </c>
      <c r="Z623" s="22" t="str">
        <f>IFERROR(VLOOKUP(B623,REINDUKSI!$B$5:$I$1048576,8,0),"")</f>
        <v>LULUS</v>
      </c>
      <c r="AA623" s="22" t="str">
        <f t="shared" si="55"/>
        <v>TARGET</v>
      </c>
      <c r="AB623" s="17" cm="1">
        <f t="array" ref="AB623">MAX(IF(BSA!$B$5:$B$1048576='Data Training 2022'!B623,BSA!$H$5:$H$1048576))</f>
        <v>0</v>
      </c>
      <c r="AC623" s="22" t="str">
        <f>IFERROR(VLOOKUP(B623,BSA!$B$5:$I$1048576,8,0),"")</f>
        <v/>
      </c>
      <c r="AD623" s="22" t="s">
        <v>3994</v>
      </c>
      <c r="AE623" s="22"/>
      <c r="AF623" s="22"/>
      <c r="AG623" s="22" t="str">
        <f t="shared" si="56"/>
        <v/>
      </c>
      <c r="AH623" s="17" cm="1">
        <f t="array" ref="AH623">MAX(IF(ISOLASI!$B$5:$B$1048576='Data Training 2022'!B623,ISOLASI!$H$5:$H$1048576))</f>
        <v>0</v>
      </c>
      <c r="AI623" s="22" t="str">
        <f>IFERROR(VLOOKUP(B623,ISOLASI!$B$5:$I$1048576,8,0),"")</f>
        <v/>
      </c>
      <c r="AJ623" s="22"/>
      <c r="AK623" s="17" cm="1">
        <f t="array" ref="AK623">MAX(IF('DEKAT AIR'!$B$5:$B$1048576='Data Training 2022'!B623,'DEKAT AIR'!$H$5:$H$1048576))</f>
        <v>0</v>
      </c>
      <c r="AL623" s="22" t="str">
        <f>IFERROR(VLOOKUP(B623,'DEKAT AIR'!$B$5:$I$1048576,8,0),"")</f>
        <v/>
      </c>
      <c r="AM623" s="22"/>
      <c r="AN623" s="17" cm="1">
        <f t="array" ref="AN623">MAX(IF(KETINGGIAN!$B$5:$B$1048576='Data Training 2022'!B623,KETINGGIAN!$H$5:$H$1048576))</f>
        <v>0</v>
      </c>
      <c r="AO623" s="22" t="str">
        <f>IFERROR(VLOOKUP(B623,KETINGGIAN!$B$5:$I$1048576,8,0),"")</f>
        <v/>
      </c>
      <c r="AP623" s="22"/>
      <c r="AQ623" s="22"/>
      <c r="AR623" s="22"/>
      <c r="AS623" s="22"/>
      <c r="AT623" s="17" cm="1">
        <f t="array" ref="AT623">MAX(IF(TOOLSKEEPER!$B$5:$B$1048576='Data Training 2022'!B623,TOOLSKEEPER!$H$5:$H$1048576))</f>
        <v>0</v>
      </c>
      <c r="AU623" s="22" t="str">
        <f>IFERROR(VLOOKUP(B623,TOOLSKEEPER!$B$5:$I$1048576,8,0),"")</f>
        <v/>
      </c>
    </row>
    <row r="624" spans="1:47">
      <c r="A624" s="22">
        <f t="shared" si="57"/>
        <v>619</v>
      </c>
      <c r="B624" s="21" t="str">
        <f t="shared" si="58"/>
        <v>80000486</v>
      </c>
      <c r="C624" s="21">
        <v>80000486</v>
      </c>
      <c r="D624" s="22"/>
      <c r="E624" s="22" t="s">
        <v>1731</v>
      </c>
      <c r="F624" s="22" t="s">
        <v>1255</v>
      </c>
      <c r="G624" s="22" t="s">
        <v>205</v>
      </c>
      <c r="H624" s="22" t="s">
        <v>405</v>
      </c>
      <c r="I624" s="22" t="s">
        <v>4028</v>
      </c>
      <c r="J624" s="22"/>
      <c r="K624" s="21" t="s">
        <v>4002</v>
      </c>
      <c r="L624" s="21" t="s">
        <v>2374</v>
      </c>
      <c r="M624" s="21" t="s">
        <v>4003</v>
      </c>
      <c r="N624" s="21"/>
      <c r="O624" s="17" t="str">
        <f>IFERROR(VLOOKUP(B624,POP!$B$5:$I$1048576,7,0),"")</f>
        <v/>
      </c>
      <c r="P624" s="17" t="str">
        <f>IFERROR(VLOOKUP(B624,POM!$B$5:$I$1048576,7,0),"")</f>
        <v/>
      </c>
      <c r="Q624" s="10" t="str">
        <f>IFERROR(VLOOKUP(B624,POU!$B$5:$I$1048576,7,0),"")</f>
        <v/>
      </c>
      <c r="R624" s="21" t="str">
        <f t="shared" si="54"/>
        <v/>
      </c>
      <c r="S624" s="17" t="str">
        <f>IFERROR(VLOOKUP(B624,'PEMBEKALAN POP'!$B$5:$I$1048576,7,0),"")</f>
        <v/>
      </c>
      <c r="T624" s="22" t="str">
        <f>IFERROR(VLOOKUP(B624,'PEMBEKALAN POP'!$B$5:$I$1048576,8,0),"")</f>
        <v/>
      </c>
      <c r="U624" s="21" t="s">
        <v>3994</v>
      </c>
      <c r="V624" s="17" t="e" cm="1">
        <f t="array" ref="V624">MAX(IF(INDUKSI!$B$5:$B$1048576='Data Training 2022'!B624,INDUKSI!$H$5:$H$1048576))</f>
        <v>#N/A</v>
      </c>
      <c r="W624" s="22" t="str">
        <f>IFERROR(VLOOKUP(B624,INDUKSI!$B$5:$I$1048576,8,0),"")</f>
        <v>LULUS</v>
      </c>
      <c r="X624" s="21" t="s">
        <v>3994</v>
      </c>
      <c r="Y624" s="17" cm="1">
        <f t="array" ref="Y624">MAX(IF(REINDUKSI!$B$5:$B$1048576='Data Training 2022'!B624,REINDUKSI!$H$5:$H$1048576))</f>
        <v>44563</v>
      </c>
      <c r="Z624" s="22" t="str">
        <f>IFERROR(VLOOKUP(B624,REINDUKSI!$B$5:$I$1048576,8,0),"")</f>
        <v>LULUS</v>
      </c>
      <c r="AA624" s="22" t="str">
        <f t="shared" si="55"/>
        <v>TARGET</v>
      </c>
      <c r="AB624" s="17" cm="1">
        <f t="array" ref="AB624">MAX(IF(BSA!$B$5:$B$1048576='Data Training 2022'!B624,BSA!$H$5:$H$1048576))</f>
        <v>0</v>
      </c>
      <c r="AC624" s="22" t="str">
        <f>IFERROR(VLOOKUP(B624,BSA!$B$5:$I$1048576,8,0),"")</f>
        <v/>
      </c>
      <c r="AD624" s="22" t="s">
        <v>3994</v>
      </c>
      <c r="AE624" s="22"/>
      <c r="AF624" s="22"/>
      <c r="AG624" s="22" t="str">
        <f t="shared" si="56"/>
        <v/>
      </c>
      <c r="AH624" s="17" cm="1">
        <f t="array" ref="AH624">MAX(IF(ISOLASI!$B$5:$B$1048576='Data Training 2022'!B624,ISOLASI!$H$5:$H$1048576))</f>
        <v>0</v>
      </c>
      <c r="AI624" s="22" t="str">
        <f>IFERROR(VLOOKUP(B624,ISOLASI!$B$5:$I$1048576,8,0),"")</f>
        <v/>
      </c>
      <c r="AJ624" s="22"/>
      <c r="AK624" s="17" cm="1">
        <f t="array" ref="AK624">MAX(IF('DEKAT AIR'!$B$5:$B$1048576='Data Training 2022'!B624,'DEKAT AIR'!$H$5:$H$1048576))</f>
        <v>0</v>
      </c>
      <c r="AL624" s="22" t="str">
        <f>IFERROR(VLOOKUP(B624,'DEKAT AIR'!$B$5:$I$1048576,8,0),"")</f>
        <v/>
      </c>
      <c r="AM624" s="22"/>
      <c r="AN624" s="17" cm="1">
        <f t="array" ref="AN624">MAX(IF(KETINGGIAN!$B$5:$B$1048576='Data Training 2022'!B624,KETINGGIAN!$H$5:$H$1048576))</f>
        <v>0</v>
      </c>
      <c r="AO624" s="22" t="str">
        <f>IFERROR(VLOOKUP(B624,KETINGGIAN!$B$5:$I$1048576,8,0),"")</f>
        <v/>
      </c>
      <c r="AP624" s="22"/>
      <c r="AQ624" s="22"/>
      <c r="AR624" s="22"/>
      <c r="AS624" s="22"/>
      <c r="AT624" s="17" cm="1">
        <f t="array" ref="AT624">MAX(IF(TOOLSKEEPER!$B$5:$B$1048576='Data Training 2022'!B624,TOOLSKEEPER!$H$5:$H$1048576))</f>
        <v>0</v>
      </c>
      <c r="AU624" s="22" t="str">
        <f>IFERROR(VLOOKUP(B624,TOOLSKEEPER!$B$5:$I$1048576,8,0),"")</f>
        <v/>
      </c>
    </row>
    <row r="625" spans="1:47">
      <c r="A625" s="22">
        <f t="shared" si="57"/>
        <v>620</v>
      </c>
      <c r="B625" s="21" t="str">
        <f t="shared" si="58"/>
        <v>80002839</v>
      </c>
      <c r="C625" s="21">
        <v>80002839</v>
      </c>
      <c r="D625" s="22"/>
      <c r="E625" s="22" t="s">
        <v>1341</v>
      </c>
      <c r="F625" s="22" t="s">
        <v>1255</v>
      </c>
      <c r="G625" s="22" t="s">
        <v>4177</v>
      </c>
      <c r="H625" s="22" t="s">
        <v>405</v>
      </c>
      <c r="I625" s="22" t="s">
        <v>4028</v>
      </c>
      <c r="J625" s="22"/>
      <c r="K625" s="21" t="s">
        <v>4002</v>
      </c>
      <c r="L625" s="21" t="s">
        <v>2374</v>
      </c>
      <c r="M625" s="21" t="s">
        <v>4003</v>
      </c>
      <c r="N625" s="21"/>
      <c r="O625" s="17" t="str">
        <f>IFERROR(VLOOKUP(B625,POP!$B$5:$I$1048576,7,0),"")</f>
        <v/>
      </c>
      <c r="P625" s="17" t="str">
        <f>IFERROR(VLOOKUP(B625,POM!$B$5:$I$1048576,7,0),"")</f>
        <v/>
      </c>
      <c r="Q625" s="10" t="str">
        <f>IFERROR(VLOOKUP(B625,POU!$B$5:$I$1048576,7,0),"")</f>
        <v/>
      </c>
      <c r="R625" s="21" t="str">
        <f t="shared" si="54"/>
        <v/>
      </c>
      <c r="S625" s="17" t="str">
        <f>IFERROR(VLOOKUP(B625,'PEMBEKALAN POP'!$B$5:$I$1048576,7,0),"")</f>
        <v/>
      </c>
      <c r="T625" s="22" t="str">
        <f>IFERROR(VLOOKUP(B625,'PEMBEKALAN POP'!$B$5:$I$1048576,8,0),"")</f>
        <v/>
      </c>
      <c r="U625" s="21" t="s">
        <v>3994</v>
      </c>
      <c r="V625" s="17" t="e" cm="1">
        <f t="array" ref="V625">MAX(IF(INDUKSI!$B$5:$B$1048576='Data Training 2022'!B625,INDUKSI!$H$5:$H$1048576))</f>
        <v>#N/A</v>
      </c>
      <c r="W625" s="22" t="str">
        <f>IFERROR(VLOOKUP(B625,INDUKSI!$B$5:$I$1048576,8,0),"")</f>
        <v>LULUS</v>
      </c>
      <c r="X625" s="21" t="s">
        <v>3994</v>
      </c>
      <c r="Y625" s="17" cm="1">
        <f t="array" ref="Y625">MAX(IF(REINDUKSI!$B$5:$B$1048576='Data Training 2022'!B625,REINDUKSI!$H$5:$H$1048576))</f>
        <v>44780</v>
      </c>
      <c r="Z625" s="22" t="str">
        <f>IFERROR(VLOOKUP(B625,REINDUKSI!$B$5:$I$1048576,8,0),"")</f>
        <v>LULUS</v>
      </c>
      <c r="AA625" s="22" t="str">
        <f t="shared" si="55"/>
        <v>TARGET</v>
      </c>
      <c r="AB625" s="17" cm="1">
        <f t="array" ref="AB625">MAX(IF(BSA!$B$5:$B$1048576='Data Training 2022'!B625,BSA!$H$5:$H$1048576))</f>
        <v>0</v>
      </c>
      <c r="AC625" s="22" t="str">
        <f>IFERROR(VLOOKUP(B625,BSA!$B$5:$I$1048576,8,0),"")</f>
        <v/>
      </c>
      <c r="AD625" s="22" t="s">
        <v>3994</v>
      </c>
      <c r="AE625" s="22"/>
      <c r="AF625" s="22"/>
      <c r="AG625" s="22" t="str">
        <f t="shared" si="56"/>
        <v/>
      </c>
      <c r="AH625" s="17" cm="1">
        <f t="array" ref="AH625">MAX(IF(ISOLASI!$B$5:$B$1048576='Data Training 2022'!B625,ISOLASI!$H$5:$H$1048576))</f>
        <v>0</v>
      </c>
      <c r="AI625" s="22" t="str">
        <f>IFERROR(VLOOKUP(B625,ISOLASI!$B$5:$I$1048576,8,0),"")</f>
        <v/>
      </c>
      <c r="AJ625" s="22"/>
      <c r="AK625" s="17" cm="1">
        <f t="array" ref="AK625">MAX(IF('DEKAT AIR'!$B$5:$B$1048576='Data Training 2022'!B625,'DEKAT AIR'!$H$5:$H$1048576))</f>
        <v>0</v>
      </c>
      <c r="AL625" s="22" t="str">
        <f>IFERROR(VLOOKUP(B625,'DEKAT AIR'!$B$5:$I$1048576,8,0),"")</f>
        <v/>
      </c>
      <c r="AM625" s="22"/>
      <c r="AN625" s="17" cm="1">
        <f t="array" ref="AN625">MAX(IF(KETINGGIAN!$B$5:$B$1048576='Data Training 2022'!B625,KETINGGIAN!$H$5:$H$1048576))</f>
        <v>0</v>
      </c>
      <c r="AO625" s="22" t="str">
        <f>IFERROR(VLOOKUP(B625,KETINGGIAN!$B$5:$I$1048576,8,0),"")</f>
        <v/>
      </c>
      <c r="AP625" s="22"/>
      <c r="AQ625" s="22"/>
      <c r="AR625" s="22"/>
      <c r="AS625" s="22"/>
      <c r="AT625" s="17" cm="1">
        <f t="array" ref="AT625">MAX(IF(TOOLSKEEPER!$B$5:$B$1048576='Data Training 2022'!B625,TOOLSKEEPER!$H$5:$H$1048576))</f>
        <v>0</v>
      </c>
      <c r="AU625" s="22" t="str">
        <f>IFERROR(VLOOKUP(B625,TOOLSKEEPER!$B$5:$I$1048576,8,0),"")</f>
        <v/>
      </c>
    </row>
    <row r="626" spans="1:47">
      <c r="A626" s="22">
        <f t="shared" si="57"/>
        <v>621</v>
      </c>
      <c r="B626" s="21" t="str">
        <f t="shared" si="58"/>
        <v>80000673</v>
      </c>
      <c r="C626" s="21" t="s">
        <v>4209</v>
      </c>
      <c r="D626" s="22"/>
      <c r="E626" s="22" t="s">
        <v>3324</v>
      </c>
      <c r="F626" s="22" t="s">
        <v>1255</v>
      </c>
      <c r="G626" s="22" t="s">
        <v>4175</v>
      </c>
      <c r="H626" s="22" t="s">
        <v>405</v>
      </c>
      <c r="I626" s="22" t="s">
        <v>4024</v>
      </c>
      <c r="J626" s="22"/>
      <c r="K626" s="21" t="s">
        <v>4002</v>
      </c>
      <c r="L626" s="21" t="s">
        <v>2374</v>
      </c>
      <c r="M626" s="21" t="s">
        <v>4003</v>
      </c>
      <c r="N626" s="21"/>
      <c r="O626" s="17" t="str">
        <f>IFERROR(VLOOKUP(B626,POP!$B$5:$I$1048576,7,0),"")</f>
        <v/>
      </c>
      <c r="P626" s="17" t="str">
        <f>IFERROR(VLOOKUP(B626,POM!$B$5:$I$1048576,7,0),"")</f>
        <v/>
      </c>
      <c r="Q626" s="10" t="str">
        <f>IFERROR(VLOOKUP(B626,POU!$B$5:$I$1048576,7,0),"")</f>
        <v/>
      </c>
      <c r="R626" s="21" t="str">
        <f t="shared" si="54"/>
        <v/>
      </c>
      <c r="S626" s="17" t="str">
        <f>IFERROR(VLOOKUP(B626,'PEMBEKALAN POP'!$B$5:$I$1048576,7,0),"")</f>
        <v/>
      </c>
      <c r="T626" s="22" t="str">
        <f>IFERROR(VLOOKUP(B626,'PEMBEKALAN POP'!$B$5:$I$1048576,8,0),"")</f>
        <v/>
      </c>
      <c r="U626" s="21" t="s">
        <v>3994</v>
      </c>
      <c r="V626" s="17" t="e" cm="1">
        <f t="array" ref="V626">MAX(IF(INDUKSI!$B$5:$B$1048576='Data Training 2022'!B626,INDUKSI!$H$5:$H$1048576))</f>
        <v>#N/A</v>
      </c>
      <c r="W626" s="22" t="str">
        <f>IFERROR(VLOOKUP(B626,INDUKSI!$B$5:$I$1048576,8,0),"")</f>
        <v>LULUS</v>
      </c>
      <c r="X626" s="21" t="s">
        <v>3994</v>
      </c>
      <c r="Y626" s="17" cm="1">
        <f t="array" ref="Y626">MAX(IF(REINDUKSI!$B$5:$B$1048576='Data Training 2022'!B626,REINDUKSI!$H$5:$H$1048576))</f>
        <v>44650</v>
      </c>
      <c r="Z626" s="22" t="str">
        <f>IFERROR(VLOOKUP(B626,REINDUKSI!$B$5:$I$1048576,8,0),"")</f>
        <v>LULUS</v>
      </c>
      <c r="AA626" s="22" t="str">
        <f t="shared" si="55"/>
        <v>TARGET</v>
      </c>
      <c r="AB626" s="17" cm="1">
        <f t="array" ref="AB626">MAX(IF(BSA!$B$5:$B$1048576='Data Training 2022'!B626,BSA!$H$5:$H$1048576))</f>
        <v>0</v>
      </c>
      <c r="AC626" s="22" t="str">
        <f>IFERROR(VLOOKUP(B626,BSA!$B$5:$I$1048576,8,0),"")</f>
        <v/>
      </c>
      <c r="AD626" s="22" t="s">
        <v>3994</v>
      </c>
      <c r="AE626" s="22"/>
      <c r="AF626" s="22"/>
      <c r="AG626" s="22" t="str">
        <f t="shared" si="56"/>
        <v/>
      </c>
      <c r="AH626" s="17" cm="1">
        <f t="array" ref="AH626">MAX(IF(ISOLASI!$B$5:$B$1048576='Data Training 2022'!B626,ISOLASI!$H$5:$H$1048576))</f>
        <v>0</v>
      </c>
      <c r="AI626" s="22" t="str">
        <f>IFERROR(VLOOKUP(B626,ISOLASI!$B$5:$I$1048576,8,0),"")</f>
        <v/>
      </c>
      <c r="AJ626" s="22"/>
      <c r="AK626" s="17" cm="1">
        <f t="array" ref="AK626">MAX(IF('DEKAT AIR'!$B$5:$B$1048576='Data Training 2022'!B626,'DEKAT AIR'!$H$5:$H$1048576))</f>
        <v>0</v>
      </c>
      <c r="AL626" s="22" t="str">
        <f>IFERROR(VLOOKUP(B626,'DEKAT AIR'!$B$5:$I$1048576,8,0),"")</f>
        <v/>
      </c>
      <c r="AM626" s="22"/>
      <c r="AN626" s="17" cm="1">
        <f t="array" ref="AN626">MAX(IF(KETINGGIAN!$B$5:$B$1048576='Data Training 2022'!B626,KETINGGIAN!$H$5:$H$1048576))</f>
        <v>0</v>
      </c>
      <c r="AO626" s="22" t="str">
        <f>IFERROR(VLOOKUP(B626,KETINGGIAN!$B$5:$I$1048576,8,0),"")</f>
        <v/>
      </c>
      <c r="AP626" s="22"/>
      <c r="AQ626" s="22"/>
      <c r="AR626" s="22"/>
      <c r="AS626" s="22"/>
      <c r="AT626" s="17" cm="1">
        <f t="array" ref="AT626">MAX(IF(TOOLSKEEPER!$B$5:$B$1048576='Data Training 2022'!B626,TOOLSKEEPER!$H$5:$H$1048576))</f>
        <v>0</v>
      </c>
      <c r="AU626" s="22" t="str">
        <f>IFERROR(VLOOKUP(B626,TOOLSKEEPER!$B$5:$I$1048576,8,0),"")</f>
        <v/>
      </c>
    </row>
    <row r="627" spans="1:47">
      <c r="A627" s="22">
        <f t="shared" si="57"/>
        <v>622</v>
      </c>
      <c r="B627" s="21" t="str">
        <f t="shared" si="58"/>
        <v>80000949</v>
      </c>
      <c r="C627" s="21" t="s">
        <v>4210</v>
      </c>
      <c r="D627" s="22"/>
      <c r="E627" s="22" t="s">
        <v>1679</v>
      </c>
      <c r="F627" s="22" t="s">
        <v>1255</v>
      </c>
      <c r="G627" s="22" t="s">
        <v>212</v>
      </c>
      <c r="H627" s="22" t="s">
        <v>405</v>
      </c>
      <c r="I627" s="22" t="s">
        <v>4024</v>
      </c>
      <c r="J627" s="22"/>
      <c r="K627" s="21" t="s">
        <v>4002</v>
      </c>
      <c r="L627" s="21" t="s">
        <v>2374</v>
      </c>
      <c r="M627" s="21" t="s">
        <v>4003</v>
      </c>
      <c r="N627" s="21"/>
      <c r="O627" s="17" t="str">
        <f>IFERROR(VLOOKUP(B627,POP!$B$5:$I$1048576,7,0),"")</f>
        <v/>
      </c>
      <c r="P627" s="17" t="str">
        <f>IFERROR(VLOOKUP(B627,POM!$B$5:$I$1048576,7,0),"")</f>
        <v/>
      </c>
      <c r="Q627" s="10" t="str">
        <f>IFERROR(VLOOKUP(B627,POU!$B$5:$I$1048576,7,0),"")</f>
        <v/>
      </c>
      <c r="R627" s="21" t="str">
        <f t="shared" si="54"/>
        <v/>
      </c>
      <c r="S627" s="17" t="str">
        <f>IFERROR(VLOOKUP(B627,'PEMBEKALAN POP'!$B$5:$I$1048576,7,0),"")</f>
        <v/>
      </c>
      <c r="T627" s="22" t="str">
        <f>IFERROR(VLOOKUP(B627,'PEMBEKALAN POP'!$B$5:$I$1048576,8,0),"")</f>
        <v/>
      </c>
      <c r="U627" s="21" t="s">
        <v>3994</v>
      </c>
      <c r="V627" s="17" t="e" cm="1">
        <f t="array" ref="V627">MAX(IF(INDUKSI!$B$5:$B$1048576='Data Training 2022'!B627,INDUKSI!$H$5:$H$1048576))</f>
        <v>#N/A</v>
      </c>
      <c r="W627" s="22" t="str">
        <f>IFERROR(VLOOKUP(B627,INDUKSI!$B$5:$I$1048576,8,0),"")</f>
        <v>LULUS</v>
      </c>
      <c r="X627" s="21" t="s">
        <v>3994</v>
      </c>
      <c r="Y627" s="17" cm="1">
        <f t="array" ref="Y627">MAX(IF(REINDUKSI!$B$5:$B$1048576='Data Training 2022'!B627,REINDUKSI!$H$5:$H$1048576))</f>
        <v>44650</v>
      </c>
      <c r="Z627" s="22" t="str">
        <f>IFERROR(VLOOKUP(B627,REINDUKSI!$B$5:$I$1048576,8,0),"")</f>
        <v>LULUS</v>
      </c>
      <c r="AA627" s="22" t="str">
        <f t="shared" si="55"/>
        <v>TARGET</v>
      </c>
      <c r="AB627" s="17" cm="1">
        <f t="array" ref="AB627">MAX(IF(BSA!$B$5:$B$1048576='Data Training 2022'!B627,BSA!$H$5:$H$1048576))</f>
        <v>0</v>
      </c>
      <c r="AC627" s="22" t="str">
        <f>IFERROR(VLOOKUP(B627,BSA!$B$5:$I$1048576,8,0),"")</f>
        <v/>
      </c>
      <c r="AD627" s="22" t="s">
        <v>3994</v>
      </c>
      <c r="AE627" s="22"/>
      <c r="AF627" s="22"/>
      <c r="AG627" s="22" t="str">
        <f t="shared" si="56"/>
        <v/>
      </c>
      <c r="AH627" s="17" cm="1">
        <f t="array" ref="AH627">MAX(IF(ISOLASI!$B$5:$B$1048576='Data Training 2022'!B627,ISOLASI!$H$5:$H$1048576))</f>
        <v>0</v>
      </c>
      <c r="AI627" s="22" t="str">
        <f>IFERROR(VLOOKUP(B627,ISOLASI!$B$5:$I$1048576,8,0),"")</f>
        <v/>
      </c>
      <c r="AJ627" s="22"/>
      <c r="AK627" s="17" cm="1">
        <f t="array" ref="AK627">MAX(IF('DEKAT AIR'!$B$5:$B$1048576='Data Training 2022'!B627,'DEKAT AIR'!$H$5:$H$1048576))</f>
        <v>0</v>
      </c>
      <c r="AL627" s="22" t="str">
        <f>IFERROR(VLOOKUP(B627,'DEKAT AIR'!$B$5:$I$1048576,8,0),"")</f>
        <v/>
      </c>
      <c r="AM627" s="22"/>
      <c r="AN627" s="17" cm="1">
        <f t="array" ref="AN627">MAX(IF(KETINGGIAN!$B$5:$B$1048576='Data Training 2022'!B627,KETINGGIAN!$H$5:$H$1048576))</f>
        <v>0</v>
      </c>
      <c r="AO627" s="22" t="str">
        <f>IFERROR(VLOOKUP(B627,KETINGGIAN!$B$5:$I$1048576,8,0),"")</f>
        <v/>
      </c>
      <c r="AP627" s="22"/>
      <c r="AQ627" s="22"/>
      <c r="AR627" s="22"/>
      <c r="AS627" s="22"/>
      <c r="AT627" s="17" cm="1">
        <f t="array" ref="AT627">MAX(IF(TOOLSKEEPER!$B$5:$B$1048576='Data Training 2022'!B627,TOOLSKEEPER!$H$5:$H$1048576))</f>
        <v>0</v>
      </c>
      <c r="AU627" s="22" t="str">
        <f>IFERROR(VLOOKUP(B627,TOOLSKEEPER!$B$5:$I$1048576,8,0),"")</f>
        <v/>
      </c>
    </row>
    <row r="628" spans="1:47">
      <c r="A628" s="22">
        <f t="shared" si="57"/>
        <v>623</v>
      </c>
      <c r="B628" s="21" t="str">
        <f t="shared" si="58"/>
        <v>80000041</v>
      </c>
      <c r="C628" s="21" t="s">
        <v>4211</v>
      </c>
      <c r="D628" s="22"/>
      <c r="E628" s="22" t="s">
        <v>1779</v>
      </c>
      <c r="F628" s="22" t="s">
        <v>1255</v>
      </c>
      <c r="G628" s="22" t="s">
        <v>212</v>
      </c>
      <c r="H628" s="22" t="s">
        <v>405</v>
      </c>
      <c r="I628" s="22" t="s">
        <v>4024</v>
      </c>
      <c r="J628" s="22"/>
      <c r="K628" s="21" t="s">
        <v>4002</v>
      </c>
      <c r="L628" s="21" t="s">
        <v>2374</v>
      </c>
      <c r="M628" s="21" t="s">
        <v>4003</v>
      </c>
      <c r="N628" s="21"/>
      <c r="O628" s="17" t="str">
        <f>IFERROR(VLOOKUP(B628,POP!$B$5:$I$1048576,7,0),"")</f>
        <v/>
      </c>
      <c r="P628" s="17" t="str">
        <f>IFERROR(VLOOKUP(B628,POM!$B$5:$I$1048576,7,0),"")</f>
        <v/>
      </c>
      <c r="Q628" s="10" t="str">
        <f>IFERROR(VLOOKUP(B628,POU!$B$5:$I$1048576,7,0),"")</f>
        <v/>
      </c>
      <c r="R628" s="21" t="str">
        <f t="shared" si="54"/>
        <v/>
      </c>
      <c r="S628" s="17" t="str">
        <f>IFERROR(VLOOKUP(B628,'PEMBEKALAN POP'!$B$5:$I$1048576,7,0),"")</f>
        <v/>
      </c>
      <c r="T628" s="22" t="str">
        <f>IFERROR(VLOOKUP(B628,'PEMBEKALAN POP'!$B$5:$I$1048576,8,0),"")</f>
        <v/>
      </c>
      <c r="U628" s="21" t="s">
        <v>3994</v>
      </c>
      <c r="V628" s="17" t="e" cm="1">
        <f t="array" ref="V628">MAX(IF(INDUKSI!$B$5:$B$1048576='Data Training 2022'!B628,INDUKSI!$H$5:$H$1048576))</f>
        <v>#N/A</v>
      </c>
      <c r="W628" s="22" t="str">
        <f>IFERROR(VLOOKUP(B628,INDUKSI!$B$5:$I$1048576,8,0),"")</f>
        <v>LULUS</v>
      </c>
      <c r="X628" s="21" t="s">
        <v>3994</v>
      </c>
      <c r="Y628" s="17" cm="1">
        <f t="array" ref="Y628">MAX(IF(REINDUKSI!$B$5:$B$1048576='Data Training 2022'!B628,REINDUKSI!$H$5:$H$1048576))</f>
        <v>44536</v>
      </c>
      <c r="Z628" s="22" t="str">
        <f>IFERROR(VLOOKUP(B628,REINDUKSI!$B$5:$I$1048576,8,0),"")</f>
        <v>LULUS</v>
      </c>
      <c r="AA628" s="22" t="str">
        <f t="shared" si="55"/>
        <v>TARGET</v>
      </c>
      <c r="AB628" s="17" cm="1">
        <f t="array" ref="AB628">MAX(IF(BSA!$B$5:$B$1048576='Data Training 2022'!B628,BSA!$H$5:$H$1048576))</f>
        <v>0</v>
      </c>
      <c r="AC628" s="22" t="str">
        <f>IFERROR(VLOOKUP(B628,BSA!$B$5:$I$1048576,8,0),"")</f>
        <v/>
      </c>
      <c r="AD628" s="22" t="s">
        <v>3994</v>
      </c>
      <c r="AE628" s="22"/>
      <c r="AF628" s="22"/>
      <c r="AG628" s="22" t="str">
        <f t="shared" si="56"/>
        <v/>
      </c>
      <c r="AH628" s="17" cm="1">
        <f t="array" ref="AH628">MAX(IF(ISOLASI!$B$5:$B$1048576='Data Training 2022'!B628,ISOLASI!$H$5:$H$1048576))</f>
        <v>0</v>
      </c>
      <c r="AI628" s="22" t="str">
        <f>IFERROR(VLOOKUP(B628,ISOLASI!$B$5:$I$1048576,8,0),"")</f>
        <v/>
      </c>
      <c r="AJ628" s="22"/>
      <c r="AK628" s="17" cm="1">
        <f t="array" ref="AK628">MAX(IF('DEKAT AIR'!$B$5:$B$1048576='Data Training 2022'!B628,'DEKAT AIR'!$H$5:$H$1048576))</f>
        <v>0</v>
      </c>
      <c r="AL628" s="22" t="str">
        <f>IFERROR(VLOOKUP(B628,'DEKAT AIR'!$B$5:$I$1048576,8,0),"")</f>
        <v/>
      </c>
      <c r="AM628" s="22"/>
      <c r="AN628" s="17" cm="1">
        <f t="array" ref="AN628">MAX(IF(KETINGGIAN!$B$5:$B$1048576='Data Training 2022'!B628,KETINGGIAN!$H$5:$H$1048576))</f>
        <v>0</v>
      </c>
      <c r="AO628" s="22" t="str">
        <f>IFERROR(VLOOKUP(B628,KETINGGIAN!$B$5:$I$1048576,8,0),"")</f>
        <v/>
      </c>
      <c r="AP628" s="22"/>
      <c r="AQ628" s="22"/>
      <c r="AR628" s="22"/>
      <c r="AS628" s="22"/>
      <c r="AT628" s="17" cm="1">
        <f t="array" ref="AT628">MAX(IF(TOOLSKEEPER!$B$5:$B$1048576='Data Training 2022'!B628,TOOLSKEEPER!$H$5:$H$1048576))</f>
        <v>0</v>
      </c>
      <c r="AU628" s="22" t="str">
        <f>IFERROR(VLOOKUP(B628,TOOLSKEEPER!$B$5:$I$1048576,8,0),"")</f>
        <v/>
      </c>
    </row>
    <row r="629" spans="1:47">
      <c r="A629" s="22">
        <f t="shared" si="57"/>
        <v>624</v>
      </c>
      <c r="B629" s="21" t="str">
        <f t="shared" si="58"/>
        <v>80000651</v>
      </c>
      <c r="C629" s="21" t="s">
        <v>1431</v>
      </c>
      <c r="D629" s="22"/>
      <c r="E629" s="22" t="s">
        <v>1432</v>
      </c>
      <c r="F629" s="22" t="s">
        <v>1255</v>
      </c>
      <c r="G629" s="22" t="s">
        <v>4187</v>
      </c>
      <c r="H629" s="22" t="s">
        <v>405</v>
      </c>
      <c r="I629" s="22" t="s">
        <v>4028</v>
      </c>
      <c r="J629" s="22"/>
      <c r="K629" s="21" t="s">
        <v>4002</v>
      </c>
      <c r="L629" s="21" t="s">
        <v>2374</v>
      </c>
      <c r="M629" s="21" t="s">
        <v>4003</v>
      </c>
      <c r="N629" s="21"/>
      <c r="O629" s="17" t="str">
        <f>IFERROR(VLOOKUP(B629,POP!$B$5:$I$1048576,7,0),"")</f>
        <v/>
      </c>
      <c r="P629" s="17" t="str">
        <f>IFERROR(VLOOKUP(B629,POM!$B$5:$I$1048576,7,0),"")</f>
        <v/>
      </c>
      <c r="Q629" s="10" t="str">
        <f>IFERROR(VLOOKUP(B629,POU!$B$5:$I$1048576,7,0),"")</f>
        <v/>
      </c>
      <c r="R629" s="21" t="str">
        <f t="shared" si="54"/>
        <v/>
      </c>
      <c r="S629" s="17" t="str">
        <f>IFERROR(VLOOKUP(B629,'PEMBEKALAN POP'!$B$5:$I$1048576,7,0),"")</f>
        <v/>
      </c>
      <c r="T629" s="22" t="str">
        <f>IFERROR(VLOOKUP(B629,'PEMBEKALAN POP'!$B$5:$I$1048576,8,0),"")</f>
        <v/>
      </c>
      <c r="U629" s="21" t="s">
        <v>3994</v>
      </c>
      <c r="V629" s="17" t="e" cm="1">
        <f t="array" ref="V629">MAX(IF(INDUKSI!$B$5:$B$1048576='Data Training 2022'!B629,INDUKSI!$H$5:$H$1048576))</f>
        <v>#N/A</v>
      </c>
      <c r="W629" s="22" t="str">
        <f>IFERROR(VLOOKUP(B629,INDUKSI!$B$5:$I$1048576,8,0),"")</f>
        <v>LULUS</v>
      </c>
      <c r="X629" s="21" t="s">
        <v>3994</v>
      </c>
      <c r="Y629" s="17" cm="1">
        <f t="array" ref="Y629">MAX(IF(REINDUKSI!$B$5:$B$1048576='Data Training 2022'!B629,REINDUKSI!$H$5:$H$1048576))</f>
        <v>44631</v>
      </c>
      <c r="Z629" s="22" t="str">
        <f>IFERROR(VLOOKUP(B629,REINDUKSI!$B$5:$I$1048576,8,0),"")</f>
        <v>LULUS</v>
      </c>
      <c r="AA629" s="22" t="str">
        <f t="shared" si="55"/>
        <v>TARGET</v>
      </c>
      <c r="AB629" s="17" cm="1">
        <f t="array" ref="AB629">MAX(IF(BSA!$B$5:$B$1048576='Data Training 2022'!B629,BSA!$H$5:$H$1048576))</f>
        <v>44724</v>
      </c>
      <c r="AC629" s="22" t="str">
        <f>IFERROR(VLOOKUP(B629,BSA!$B$5:$I$1048576,8,0),"")</f>
        <v>LULUS</v>
      </c>
      <c r="AD629" s="22" t="s">
        <v>3994</v>
      </c>
      <c r="AE629" s="22"/>
      <c r="AF629" s="22"/>
      <c r="AG629" s="22" t="str">
        <f t="shared" si="56"/>
        <v/>
      </c>
      <c r="AH629" s="17" cm="1">
        <f t="array" ref="AH629">MAX(IF(ISOLASI!$B$5:$B$1048576='Data Training 2022'!B629,ISOLASI!$H$5:$H$1048576))</f>
        <v>0</v>
      </c>
      <c r="AI629" s="22" t="str">
        <f>IFERROR(VLOOKUP(B629,ISOLASI!$B$5:$I$1048576,8,0),"")</f>
        <v/>
      </c>
      <c r="AJ629" s="22"/>
      <c r="AK629" s="17" cm="1">
        <f t="array" ref="AK629">MAX(IF('DEKAT AIR'!$B$5:$B$1048576='Data Training 2022'!B629,'DEKAT AIR'!$H$5:$H$1048576))</f>
        <v>0</v>
      </c>
      <c r="AL629" s="22" t="str">
        <f>IFERROR(VLOOKUP(B629,'DEKAT AIR'!$B$5:$I$1048576,8,0),"")</f>
        <v/>
      </c>
      <c r="AM629" s="22"/>
      <c r="AN629" s="17" cm="1">
        <f t="array" ref="AN629">MAX(IF(KETINGGIAN!$B$5:$B$1048576='Data Training 2022'!B629,KETINGGIAN!$H$5:$H$1048576))</f>
        <v>0</v>
      </c>
      <c r="AO629" s="22" t="str">
        <f>IFERROR(VLOOKUP(B629,KETINGGIAN!$B$5:$I$1048576,8,0),"")</f>
        <v/>
      </c>
      <c r="AP629" s="22"/>
      <c r="AQ629" s="22"/>
      <c r="AR629" s="22"/>
      <c r="AS629" s="22"/>
      <c r="AT629" s="17" cm="1">
        <f t="array" ref="AT629">MAX(IF(TOOLSKEEPER!$B$5:$B$1048576='Data Training 2022'!B629,TOOLSKEEPER!$H$5:$H$1048576))</f>
        <v>0</v>
      </c>
      <c r="AU629" s="22" t="str">
        <f>IFERROR(VLOOKUP(B629,TOOLSKEEPER!$B$5:$I$1048576,8,0),"")</f>
        <v/>
      </c>
    </row>
    <row r="630" spans="1:47">
      <c r="A630" s="22">
        <f t="shared" si="57"/>
        <v>625</v>
      </c>
      <c r="B630" s="21" t="str">
        <f t="shared" si="58"/>
        <v>80002661</v>
      </c>
      <c r="C630" s="21" t="s">
        <v>1547</v>
      </c>
      <c r="D630" s="22"/>
      <c r="E630" s="22" t="s">
        <v>1548</v>
      </c>
      <c r="F630" s="22" t="s">
        <v>1255</v>
      </c>
      <c r="G630" s="22" t="s">
        <v>212</v>
      </c>
      <c r="H630" s="22" t="s">
        <v>405</v>
      </c>
      <c r="I630" s="22" t="s">
        <v>4024</v>
      </c>
      <c r="J630" s="22"/>
      <c r="K630" s="21" t="s">
        <v>4002</v>
      </c>
      <c r="L630" s="21" t="s">
        <v>2374</v>
      </c>
      <c r="M630" s="21" t="s">
        <v>4003</v>
      </c>
      <c r="N630" s="21"/>
      <c r="O630" s="17" t="str">
        <f>IFERROR(VLOOKUP(B630,POP!$B$5:$I$1048576,7,0),"")</f>
        <v/>
      </c>
      <c r="P630" s="17" t="str">
        <f>IFERROR(VLOOKUP(B630,POM!$B$5:$I$1048576,7,0),"")</f>
        <v/>
      </c>
      <c r="Q630" s="10" t="str">
        <f>IFERROR(VLOOKUP(B630,POU!$B$5:$I$1048576,7,0),"")</f>
        <v/>
      </c>
      <c r="R630" s="21" t="str">
        <f t="shared" si="54"/>
        <v/>
      </c>
      <c r="S630" s="17" t="str">
        <f>IFERROR(VLOOKUP(B630,'PEMBEKALAN POP'!$B$5:$I$1048576,7,0),"")</f>
        <v/>
      </c>
      <c r="T630" s="22" t="str">
        <f>IFERROR(VLOOKUP(B630,'PEMBEKALAN POP'!$B$5:$I$1048576,8,0),"")</f>
        <v/>
      </c>
      <c r="U630" s="21" t="s">
        <v>3994</v>
      </c>
      <c r="V630" s="17" t="e" cm="1">
        <f t="array" ref="V630">MAX(IF(INDUKSI!$B$5:$B$1048576='Data Training 2022'!B630,INDUKSI!$H$5:$H$1048576))</f>
        <v>#N/A</v>
      </c>
      <c r="W630" s="22" t="str">
        <f>IFERROR(VLOOKUP(B630,INDUKSI!$B$5:$I$1048576,8,0),"")</f>
        <v>LULUS</v>
      </c>
      <c r="X630" s="21" t="s">
        <v>3994</v>
      </c>
      <c r="Y630" s="17" cm="1">
        <f t="array" ref="Y630">MAX(IF(REINDUKSI!$B$5:$B$1048576='Data Training 2022'!B630,REINDUKSI!$H$5:$H$1048576))</f>
        <v>44760</v>
      </c>
      <c r="Z630" s="22" t="str">
        <f>IFERROR(VLOOKUP(B630,REINDUKSI!$B$5:$I$1048576,8,0),"")</f>
        <v>LULUS</v>
      </c>
      <c r="AA630" s="22" t="str">
        <f t="shared" si="55"/>
        <v>TARGET</v>
      </c>
      <c r="AB630" s="17" cm="1">
        <f t="array" ref="AB630">MAX(IF(BSA!$B$5:$B$1048576='Data Training 2022'!B630,BSA!$H$5:$H$1048576))</f>
        <v>0</v>
      </c>
      <c r="AC630" s="22" t="str">
        <f>IFERROR(VLOOKUP(B630,BSA!$B$5:$I$1048576,8,0),"")</f>
        <v/>
      </c>
      <c r="AD630" s="22" t="s">
        <v>3994</v>
      </c>
      <c r="AE630" s="22"/>
      <c r="AF630" s="22"/>
      <c r="AG630" s="22" t="str">
        <f t="shared" si="56"/>
        <v/>
      </c>
      <c r="AH630" s="17" cm="1">
        <f t="array" ref="AH630">MAX(IF(ISOLASI!$B$5:$B$1048576='Data Training 2022'!B630,ISOLASI!$H$5:$H$1048576))</f>
        <v>0</v>
      </c>
      <c r="AI630" s="22" t="str">
        <f>IFERROR(VLOOKUP(B630,ISOLASI!$B$5:$I$1048576,8,0),"")</f>
        <v/>
      </c>
      <c r="AJ630" s="22"/>
      <c r="AK630" s="17" cm="1">
        <f t="array" ref="AK630">MAX(IF('DEKAT AIR'!$B$5:$B$1048576='Data Training 2022'!B630,'DEKAT AIR'!$H$5:$H$1048576))</f>
        <v>0</v>
      </c>
      <c r="AL630" s="22" t="str">
        <f>IFERROR(VLOOKUP(B630,'DEKAT AIR'!$B$5:$I$1048576,8,0),"")</f>
        <v/>
      </c>
      <c r="AM630" s="22"/>
      <c r="AN630" s="17" cm="1">
        <f t="array" ref="AN630">MAX(IF(KETINGGIAN!$B$5:$B$1048576='Data Training 2022'!B630,KETINGGIAN!$H$5:$H$1048576))</f>
        <v>0</v>
      </c>
      <c r="AO630" s="22" t="str">
        <f>IFERROR(VLOOKUP(B630,KETINGGIAN!$B$5:$I$1048576,8,0),"")</f>
        <v/>
      </c>
      <c r="AP630" s="22"/>
      <c r="AQ630" s="22"/>
      <c r="AR630" s="22"/>
      <c r="AS630" s="22"/>
      <c r="AT630" s="17" cm="1">
        <f t="array" ref="AT630">MAX(IF(TOOLSKEEPER!$B$5:$B$1048576='Data Training 2022'!B630,TOOLSKEEPER!$H$5:$H$1048576))</f>
        <v>0</v>
      </c>
      <c r="AU630" s="22" t="str">
        <f>IFERROR(VLOOKUP(B630,TOOLSKEEPER!$B$5:$I$1048576,8,0),"")</f>
        <v/>
      </c>
    </row>
    <row r="631" spans="1:47">
      <c r="A631" s="22">
        <f t="shared" si="57"/>
        <v>626</v>
      </c>
      <c r="B631" s="21" t="str">
        <f t="shared" si="58"/>
        <v>80001283</v>
      </c>
      <c r="C631" s="21" t="s">
        <v>4212</v>
      </c>
      <c r="D631" s="22"/>
      <c r="E631" s="22" t="s">
        <v>2942</v>
      </c>
      <c r="F631" s="22" t="s">
        <v>1255</v>
      </c>
      <c r="G631" s="22" t="s">
        <v>4177</v>
      </c>
      <c r="H631" s="22" t="s">
        <v>405</v>
      </c>
      <c r="I631" s="22" t="s">
        <v>4028</v>
      </c>
      <c r="J631" s="22"/>
      <c r="K631" s="21" t="s">
        <v>4002</v>
      </c>
      <c r="L631" s="21" t="s">
        <v>2374</v>
      </c>
      <c r="M631" s="21" t="s">
        <v>4003</v>
      </c>
      <c r="N631" s="21"/>
      <c r="O631" s="17" t="str">
        <f>IFERROR(VLOOKUP(B631,POP!$B$5:$I$1048576,7,0),"")</f>
        <v/>
      </c>
      <c r="P631" s="17" t="str">
        <f>IFERROR(VLOOKUP(B631,POM!$B$5:$I$1048576,7,0),"")</f>
        <v/>
      </c>
      <c r="Q631" s="10" t="str">
        <f>IFERROR(VLOOKUP(B631,POU!$B$5:$I$1048576,7,0),"")</f>
        <v/>
      </c>
      <c r="R631" s="21" t="str">
        <f t="shared" si="54"/>
        <v/>
      </c>
      <c r="S631" s="17" t="str">
        <f>IFERROR(VLOOKUP(B631,'PEMBEKALAN POP'!$B$5:$I$1048576,7,0),"")</f>
        <v/>
      </c>
      <c r="T631" s="22" t="str">
        <f>IFERROR(VLOOKUP(B631,'PEMBEKALAN POP'!$B$5:$I$1048576,8,0),"")</f>
        <v/>
      </c>
      <c r="U631" s="21" t="s">
        <v>3994</v>
      </c>
      <c r="V631" s="17" t="e" cm="1">
        <f t="array" ref="V631">MAX(IF(INDUKSI!$B$5:$B$1048576='Data Training 2022'!B631,INDUKSI!$H$5:$H$1048576))</f>
        <v>#N/A</v>
      </c>
      <c r="W631" s="22" t="str">
        <f>IFERROR(VLOOKUP(B631,INDUKSI!$B$5:$I$1048576,8,0),"")</f>
        <v>LULUS</v>
      </c>
      <c r="X631" s="21" t="s">
        <v>3994</v>
      </c>
      <c r="Y631" s="17" cm="1">
        <f t="array" ref="Y631">MAX(IF(REINDUKSI!$B$5:$B$1048576='Data Training 2022'!B631,REINDUKSI!$H$5:$H$1048576))</f>
        <v>44729</v>
      </c>
      <c r="Z631" s="22" t="str">
        <f>IFERROR(VLOOKUP(B631,REINDUKSI!$B$5:$I$1048576,8,0),"")</f>
        <v>LULUS</v>
      </c>
      <c r="AA631" s="22" t="str">
        <f t="shared" si="55"/>
        <v>TARGET</v>
      </c>
      <c r="AB631" s="17" cm="1">
        <f t="array" ref="AB631">MAX(IF(BSA!$B$5:$B$1048576='Data Training 2022'!B631,BSA!$H$5:$H$1048576))</f>
        <v>0</v>
      </c>
      <c r="AC631" s="22" t="str">
        <f>IFERROR(VLOOKUP(B631,BSA!$B$5:$I$1048576,8,0),"")</f>
        <v/>
      </c>
      <c r="AD631" s="22" t="s">
        <v>3994</v>
      </c>
      <c r="AE631" s="22"/>
      <c r="AF631" s="22"/>
      <c r="AG631" s="22" t="str">
        <f t="shared" si="56"/>
        <v/>
      </c>
      <c r="AH631" s="17" cm="1">
        <f t="array" ref="AH631">MAX(IF(ISOLASI!$B$5:$B$1048576='Data Training 2022'!B631,ISOLASI!$H$5:$H$1048576))</f>
        <v>0</v>
      </c>
      <c r="AI631" s="22" t="str">
        <f>IFERROR(VLOOKUP(B631,ISOLASI!$B$5:$I$1048576,8,0),"")</f>
        <v/>
      </c>
      <c r="AJ631" s="22"/>
      <c r="AK631" s="17" cm="1">
        <f t="array" ref="AK631">MAX(IF('DEKAT AIR'!$B$5:$B$1048576='Data Training 2022'!B631,'DEKAT AIR'!$H$5:$H$1048576))</f>
        <v>0</v>
      </c>
      <c r="AL631" s="22" t="str">
        <f>IFERROR(VLOOKUP(B631,'DEKAT AIR'!$B$5:$I$1048576,8,0),"")</f>
        <v/>
      </c>
      <c r="AM631" s="22"/>
      <c r="AN631" s="17" cm="1">
        <f t="array" ref="AN631">MAX(IF(KETINGGIAN!$B$5:$B$1048576='Data Training 2022'!B631,KETINGGIAN!$H$5:$H$1048576))</f>
        <v>0</v>
      </c>
      <c r="AO631" s="22" t="str">
        <f>IFERROR(VLOOKUP(B631,KETINGGIAN!$B$5:$I$1048576,8,0),"")</f>
        <v/>
      </c>
      <c r="AP631" s="22"/>
      <c r="AQ631" s="22"/>
      <c r="AR631" s="22"/>
      <c r="AS631" s="22"/>
      <c r="AT631" s="17" cm="1">
        <f t="array" ref="AT631">MAX(IF(TOOLSKEEPER!$B$5:$B$1048576='Data Training 2022'!B631,TOOLSKEEPER!$H$5:$H$1048576))</f>
        <v>0</v>
      </c>
      <c r="AU631" s="22" t="str">
        <f>IFERROR(VLOOKUP(B631,TOOLSKEEPER!$B$5:$I$1048576,8,0),"")</f>
        <v/>
      </c>
    </row>
    <row r="632" spans="1:47">
      <c r="A632" s="22">
        <f t="shared" si="57"/>
        <v>627</v>
      </c>
      <c r="B632" s="21" t="str">
        <f t="shared" si="58"/>
        <v>80002037</v>
      </c>
      <c r="C632" s="21" t="s">
        <v>1733</v>
      </c>
      <c r="D632" s="22"/>
      <c r="E632" s="22" t="s">
        <v>1734</v>
      </c>
      <c r="F632" s="22" t="s">
        <v>1255</v>
      </c>
      <c r="G632" s="22" t="s">
        <v>212</v>
      </c>
      <c r="H632" s="22" t="s">
        <v>405</v>
      </c>
      <c r="I632" s="22" t="s">
        <v>4024</v>
      </c>
      <c r="J632" s="22"/>
      <c r="K632" s="21" t="s">
        <v>4002</v>
      </c>
      <c r="L632" s="21" t="s">
        <v>2374</v>
      </c>
      <c r="M632" s="21" t="s">
        <v>4003</v>
      </c>
      <c r="N632" s="21"/>
      <c r="O632" s="17" t="str">
        <f>IFERROR(VLOOKUP(B632,POP!$B$5:$I$1048576,7,0),"")</f>
        <v/>
      </c>
      <c r="P632" s="17" t="str">
        <f>IFERROR(VLOOKUP(B632,POM!$B$5:$I$1048576,7,0),"")</f>
        <v/>
      </c>
      <c r="Q632" s="10" t="str">
        <f>IFERROR(VLOOKUP(B632,POU!$B$5:$I$1048576,7,0),"")</f>
        <v/>
      </c>
      <c r="R632" s="21" t="str">
        <f t="shared" si="54"/>
        <v/>
      </c>
      <c r="S632" s="17" t="str">
        <f>IFERROR(VLOOKUP(B632,'PEMBEKALAN POP'!$B$5:$I$1048576,7,0),"")</f>
        <v/>
      </c>
      <c r="T632" s="22" t="str">
        <f>IFERROR(VLOOKUP(B632,'PEMBEKALAN POP'!$B$5:$I$1048576,8,0),"")</f>
        <v/>
      </c>
      <c r="U632" s="21" t="s">
        <v>3994</v>
      </c>
      <c r="V632" s="17" t="e" cm="1">
        <f t="array" ref="V632">MAX(IF(INDUKSI!$B$5:$B$1048576='Data Training 2022'!B632,INDUKSI!$H$5:$H$1048576))</f>
        <v>#N/A</v>
      </c>
      <c r="W632" s="22" t="str">
        <f>IFERROR(VLOOKUP(B632,INDUKSI!$B$5:$I$1048576,8,0),"")</f>
        <v>LULUS</v>
      </c>
      <c r="X632" s="21" t="s">
        <v>3994</v>
      </c>
      <c r="Y632" s="17" cm="1">
        <f t="array" ref="Y632">MAX(IF(REINDUKSI!$B$5:$B$1048576='Data Training 2022'!B632,REINDUKSI!$H$5:$H$1048576))</f>
        <v>44652</v>
      </c>
      <c r="Z632" s="22" t="str">
        <f>IFERROR(VLOOKUP(B632,REINDUKSI!$B$5:$I$1048576,8,0),"")</f>
        <v>LULUS</v>
      </c>
      <c r="AA632" s="22" t="str">
        <f t="shared" si="55"/>
        <v>TARGET</v>
      </c>
      <c r="AB632" s="17" cm="1">
        <f t="array" ref="AB632">MAX(IF(BSA!$B$5:$B$1048576='Data Training 2022'!B632,BSA!$H$5:$H$1048576))</f>
        <v>0</v>
      </c>
      <c r="AC632" s="22" t="str">
        <f>IFERROR(VLOOKUP(B632,BSA!$B$5:$I$1048576,8,0),"")</f>
        <v/>
      </c>
      <c r="AD632" s="22" t="s">
        <v>3994</v>
      </c>
      <c r="AE632" s="22"/>
      <c r="AF632" s="22"/>
      <c r="AG632" s="22" t="str">
        <f t="shared" si="56"/>
        <v/>
      </c>
      <c r="AH632" s="17" cm="1">
        <f t="array" ref="AH632">MAX(IF(ISOLASI!$B$5:$B$1048576='Data Training 2022'!B632,ISOLASI!$H$5:$H$1048576))</f>
        <v>0</v>
      </c>
      <c r="AI632" s="22" t="str">
        <f>IFERROR(VLOOKUP(B632,ISOLASI!$B$5:$I$1048576,8,0),"")</f>
        <v/>
      </c>
      <c r="AJ632" s="22"/>
      <c r="AK632" s="17" cm="1">
        <f t="array" ref="AK632">MAX(IF('DEKAT AIR'!$B$5:$B$1048576='Data Training 2022'!B632,'DEKAT AIR'!$H$5:$H$1048576))</f>
        <v>0</v>
      </c>
      <c r="AL632" s="22" t="str">
        <f>IFERROR(VLOOKUP(B632,'DEKAT AIR'!$B$5:$I$1048576,8,0),"")</f>
        <v/>
      </c>
      <c r="AM632" s="22"/>
      <c r="AN632" s="17" cm="1">
        <f t="array" ref="AN632">MAX(IF(KETINGGIAN!$B$5:$B$1048576='Data Training 2022'!B632,KETINGGIAN!$H$5:$H$1048576))</f>
        <v>0</v>
      </c>
      <c r="AO632" s="22" t="str">
        <f>IFERROR(VLOOKUP(B632,KETINGGIAN!$B$5:$I$1048576,8,0),"")</f>
        <v/>
      </c>
      <c r="AP632" s="22"/>
      <c r="AQ632" s="22"/>
      <c r="AR632" s="22"/>
      <c r="AS632" s="22"/>
      <c r="AT632" s="17" cm="1">
        <f t="array" ref="AT632">MAX(IF(TOOLSKEEPER!$B$5:$B$1048576='Data Training 2022'!B632,TOOLSKEEPER!$H$5:$H$1048576))</f>
        <v>0</v>
      </c>
      <c r="AU632" s="22" t="str">
        <f>IFERROR(VLOOKUP(B632,TOOLSKEEPER!$B$5:$I$1048576,8,0),"")</f>
        <v/>
      </c>
    </row>
    <row r="633" spans="1:47">
      <c r="A633" s="22">
        <f t="shared" si="57"/>
        <v>628</v>
      </c>
      <c r="B633" s="21" t="str">
        <f t="shared" si="58"/>
        <v>80000864</v>
      </c>
      <c r="C633" s="21" t="s">
        <v>4213</v>
      </c>
      <c r="D633" s="22"/>
      <c r="E633" s="22" t="s">
        <v>1563</v>
      </c>
      <c r="F633" s="22" t="s">
        <v>1255</v>
      </c>
      <c r="G633" s="22" t="s">
        <v>212</v>
      </c>
      <c r="H633" s="22" t="s">
        <v>405</v>
      </c>
      <c r="I633" s="22" t="s">
        <v>4028</v>
      </c>
      <c r="J633" s="22"/>
      <c r="K633" s="21" t="s">
        <v>4002</v>
      </c>
      <c r="L633" s="21" t="s">
        <v>2374</v>
      </c>
      <c r="M633" s="21" t="s">
        <v>4003</v>
      </c>
      <c r="N633" s="21"/>
      <c r="O633" s="17" t="str">
        <f>IFERROR(VLOOKUP(B633,POP!$B$5:$I$1048576,7,0),"")</f>
        <v/>
      </c>
      <c r="P633" s="17" t="str">
        <f>IFERROR(VLOOKUP(B633,POM!$B$5:$I$1048576,7,0),"")</f>
        <v/>
      </c>
      <c r="Q633" s="10" t="str">
        <f>IFERROR(VLOOKUP(B633,POU!$B$5:$I$1048576,7,0),"")</f>
        <v/>
      </c>
      <c r="R633" s="21" t="str">
        <f t="shared" si="54"/>
        <v/>
      </c>
      <c r="S633" s="17" t="str">
        <f>IFERROR(VLOOKUP(B633,'PEMBEKALAN POP'!$B$5:$I$1048576,7,0),"")</f>
        <v/>
      </c>
      <c r="T633" s="22" t="str">
        <f>IFERROR(VLOOKUP(B633,'PEMBEKALAN POP'!$B$5:$I$1048576,8,0),"")</f>
        <v/>
      </c>
      <c r="U633" s="21" t="s">
        <v>3994</v>
      </c>
      <c r="V633" s="17" t="e" cm="1">
        <f t="array" ref="V633">MAX(IF(INDUKSI!$B$5:$B$1048576='Data Training 2022'!B633,INDUKSI!$H$5:$H$1048576))</f>
        <v>#N/A</v>
      </c>
      <c r="W633" s="22" t="str">
        <f>IFERROR(VLOOKUP(B633,INDUKSI!$B$5:$I$1048576,8,0),"")</f>
        <v>LULUS</v>
      </c>
      <c r="X633" s="21" t="s">
        <v>3994</v>
      </c>
      <c r="Y633" s="17" cm="1">
        <f t="array" ref="Y633">MAX(IF(REINDUKSI!$B$5:$B$1048576='Data Training 2022'!B633,REINDUKSI!$H$5:$H$1048576))</f>
        <v>44669</v>
      </c>
      <c r="Z633" s="22" t="str">
        <f>IFERROR(VLOOKUP(B633,REINDUKSI!$B$5:$I$1048576,8,0),"")</f>
        <v>LULUS</v>
      </c>
      <c r="AA633" s="22" t="str">
        <f t="shared" si="55"/>
        <v>TARGET</v>
      </c>
      <c r="AB633" s="17" cm="1">
        <f t="array" ref="AB633">MAX(IF(BSA!$B$5:$B$1048576='Data Training 2022'!B633,BSA!$H$5:$H$1048576))</f>
        <v>0</v>
      </c>
      <c r="AC633" s="22" t="str">
        <f>IFERROR(VLOOKUP(B633,BSA!$B$5:$I$1048576,8,0),"")</f>
        <v/>
      </c>
      <c r="AD633" s="22" t="s">
        <v>3994</v>
      </c>
      <c r="AE633" s="22"/>
      <c r="AF633" s="22"/>
      <c r="AG633" s="22" t="str">
        <f t="shared" si="56"/>
        <v/>
      </c>
      <c r="AH633" s="17" cm="1">
        <f t="array" ref="AH633">MAX(IF(ISOLASI!$B$5:$B$1048576='Data Training 2022'!B633,ISOLASI!$H$5:$H$1048576))</f>
        <v>0</v>
      </c>
      <c r="AI633" s="22" t="str">
        <f>IFERROR(VLOOKUP(B633,ISOLASI!$B$5:$I$1048576,8,0),"")</f>
        <v/>
      </c>
      <c r="AJ633" s="22"/>
      <c r="AK633" s="17" cm="1">
        <f t="array" ref="AK633">MAX(IF('DEKAT AIR'!$B$5:$B$1048576='Data Training 2022'!B633,'DEKAT AIR'!$H$5:$H$1048576))</f>
        <v>0</v>
      </c>
      <c r="AL633" s="22" t="str">
        <f>IFERROR(VLOOKUP(B633,'DEKAT AIR'!$B$5:$I$1048576,8,0),"")</f>
        <v/>
      </c>
      <c r="AM633" s="22"/>
      <c r="AN633" s="17" cm="1">
        <f t="array" ref="AN633">MAX(IF(KETINGGIAN!$B$5:$B$1048576='Data Training 2022'!B633,KETINGGIAN!$H$5:$H$1048576))</f>
        <v>0</v>
      </c>
      <c r="AO633" s="22" t="str">
        <f>IFERROR(VLOOKUP(B633,KETINGGIAN!$B$5:$I$1048576,8,0),"")</f>
        <v/>
      </c>
      <c r="AP633" s="22"/>
      <c r="AQ633" s="22"/>
      <c r="AR633" s="22"/>
      <c r="AS633" s="22"/>
      <c r="AT633" s="17" cm="1">
        <f t="array" ref="AT633">MAX(IF(TOOLSKEEPER!$B$5:$B$1048576='Data Training 2022'!B633,TOOLSKEEPER!$H$5:$H$1048576))</f>
        <v>0</v>
      </c>
      <c r="AU633" s="22" t="str">
        <f>IFERROR(VLOOKUP(B633,TOOLSKEEPER!$B$5:$I$1048576,8,0),"")</f>
        <v/>
      </c>
    </row>
    <row r="634" spans="1:47">
      <c r="A634" s="22">
        <f t="shared" si="57"/>
        <v>629</v>
      </c>
      <c r="B634" s="21" t="str">
        <f t="shared" si="58"/>
        <v>80002654</v>
      </c>
      <c r="C634" s="21" t="s">
        <v>3652</v>
      </c>
      <c r="D634" s="22"/>
      <c r="E634" s="22" t="s">
        <v>3653</v>
      </c>
      <c r="F634" s="22" t="s">
        <v>1255</v>
      </c>
      <c r="G634" s="22" t="s">
        <v>205</v>
      </c>
      <c r="H634" s="22" t="s">
        <v>405</v>
      </c>
      <c r="I634" s="22" t="s">
        <v>4024</v>
      </c>
      <c r="J634" s="22"/>
      <c r="K634" s="21" t="s">
        <v>4002</v>
      </c>
      <c r="L634" s="21" t="s">
        <v>2374</v>
      </c>
      <c r="M634" s="21" t="s">
        <v>4003</v>
      </c>
      <c r="N634" s="21"/>
      <c r="O634" s="17" t="str">
        <f>IFERROR(VLOOKUP(B634,POP!$B$5:$I$1048576,7,0),"")</f>
        <v/>
      </c>
      <c r="P634" s="17" t="str">
        <f>IFERROR(VLOOKUP(B634,POM!$B$5:$I$1048576,7,0),"")</f>
        <v/>
      </c>
      <c r="Q634" s="10" t="str">
        <f>IFERROR(VLOOKUP(B634,POU!$B$5:$I$1048576,7,0),"")</f>
        <v/>
      </c>
      <c r="R634" s="21" t="str">
        <f t="shared" si="54"/>
        <v/>
      </c>
      <c r="S634" s="17" t="str">
        <f>IFERROR(VLOOKUP(B634,'PEMBEKALAN POP'!$B$5:$I$1048576,7,0),"")</f>
        <v/>
      </c>
      <c r="T634" s="22" t="str">
        <f>IFERROR(VLOOKUP(B634,'PEMBEKALAN POP'!$B$5:$I$1048576,8,0),"")</f>
        <v/>
      </c>
      <c r="U634" s="21" t="s">
        <v>3994</v>
      </c>
      <c r="V634" s="17" t="e" cm="1">
        <f t="array" ref="V634">MAX(IF(INDUKSI!$B$5:$B$1048576='Data Training 2022'!B634,INDUKSI!$H$5:$H$1048576))</f>
        <v>#N/A</v>
      </c>
      <c r="W634" s="22" t="str">
        <f>IFERROR(VLOOKUP(B634,INDUKSI!$B$5:$I$1048576,8,0),"")</f>
        <v>LULUS</v>
      </c>
      <c r="X634" s="21" t="s">
        <v>3994</v>
      </c>
      <c r="Y634" s="17" cm="1">
        <f t="array" ref="Y634">MAX(IF(REINDUKSI!$B$5:$B$1048576='Data Training 2022'!B634,REINDUKSI!$H$5:$H$1048576))</f>
        <v>44750</v>
      </c>
      <c r="Z634" s="22" t="str">
        <f>IFERROR(VLOOKUP(B634,REINDUKSI!$B$5:$I$1048576,8,0),"")</f>
        <v>LULUS</v>
      </c>
      <c r="AA634" s="22" t="str">
        <f t="shared" si="55"/>
        <v>TARGET</v>
      </c>
      <c r="AB634" s="17" cm="1">
        <f t="array" ref="AB634">MAX(IF(BSA!$B$5:$B$1048576='Data Training 2022'!B634,BSA!$H$5:$H$1048576))</f>
        <v>0</v>
      </c>
      <c r="AC634" s="22" t="str">
        <f>IFERROR(VLOOKUP(B634,BSA!$B$5:$I$1048576,8,0),"")</f>
        <v/>
      </c>
      <c r="AD634" s="22" t="s">
        <v>3994</v>
      </c>
      <c r="AE634" s="22"/>
      <c r="AF634" s="22"/>
      <c r="AG634" s="22" t="str">
        <f t="shared" si="56"/>
        <v/>
      </c>
      <c r="AH634" s="17" cm="1">
        <f t="array" ref="AH634">MAX(IF(ISOLASI!$B$5:$B$1048576='Data Training 2022'!B634,ISOLASI!$H$5:$H$1048576))</f>
        <v>0</v>
      </c>
      <c r="AI634" s="22" t="str">
        <f>IFERROR(VLOOKUP(B634,ISOLASI!$B$5:$I$1048576,8,0),"")</f>
        <v/>
      </c>
      <c r="AJ634" s="22"/>
      <c r="AK634" s="17" cm="1">
        <f t="array" ref="AK634">MAX(IF('DEKAT AIR'!$B$5:$B$1048576='Data Training 2022'!B634,'DEKAT AIR'!$H$5:$H$1048576))</f>
        <v>0</v>
      </c>
      <c r="AL634" s="22" t="str">
        <f>IFERROR(VLOOKUP(B634,'DEKAT AIR'!$B$5:$I$1048576,8,0),"")</f>
        <v/>
      </c>
      <c r="AM634" s="22"/>
      <c r="AN634" s="17" cm="1">
        <f t="array" ref="AN634">MAX(IF(KETINGGIAN!$B$5:$B$1048576='Data Training 2022'!B634,KETINGGIAN!$H$5:$H$1048576))</f>
        <v>0</v>
      </c>
      <c r="AO634" s="22" t="str">
        <f>IFERROR(VLOOKUP(B634,KETINGGIAN!$B$5:$I$1048576,8,0),"")</f>
        <v/>
      </c>
      <c r="AP634" s="22"/>
      <c r="AQ634" s="22"/>
      <c r="AR634" s="22"/>
      <c r="AS634" s="22"/>
      <c r="AT634" s="17" cm="1">
        <f t="array" ref="AT634">MAX(IF(TOOLSKEEPER!$B$5:$B$1048576='Data Training 2022'!B634,TOOLSKEEPER!$H$5:$H$1048576))</f>
        <v>0</v>
      </c>
      <c r="AU634" s="22" t="str">
        <f>IFERROR(VLOOKUP(B634,TOOLSKEEPER!$B$5:$I$1048576,8,0),"")</f>
        <v/>
      </c>
    </row>
    <row r="635" spans="1:47">
      <c r="A635" s="22">
        <f t="shared" si="57"/>
        <v>630</v>
      </c>
      <c r="B635" s="21" t="str">
        <f t="shared" si="58"/>
        <v>80002672</v>
      </c>
      <c r="C635" s="21" t="s">
        <v>3573</v>
      </c>
      <c r="D635" s="22"/>
      <c r="E635" s="22" t="s">
        <v>3574</v>
      </c>
      <c r="F635" s="22" t="s">
        <v>1255</v>
      </c>
      <c r="G635" s="22" t="s">
        <v>212</v>
      </c>
      <c r="H635" s="22" t="s">
        <v>405</v>
      </c>
      <c r="I635" s="22" t="s">
        <v>4024</v>
      </c>
      <c r="J635" s="22"/>
      <c r="K635" s="21" t="s">
        <v>4002</v>
      </c>
      <c r="L635" s="21" t="s">
        <v>2374</v>
      </c>
      <c r="M635" s="21" t="s">
        <v>4003</v>
      </c>
      <c r="N635" s="21"/>
      <c r="O635" s="17" t="str">
        <f>IFERROR(VLOOKUP(B635,POP!$B$5:$I$1048576,7,0),"")</f>
        <v/>
      </c>
      <c r="P635" s="17" t="str">
        <f>IFERROR(VLOOKUP(B635,POM!$B$5:$I$1048576,7,0),"")</f>
        <v/>
      </c>
      <c r="Q635" s="10" t="str">
        <f>IFERROR(VLOOKUP(B635,POU!$B$5:$I$1048576,7,0),"")</f>
        <v/>
      </c>
      <c r="R635" s="21" t="str">
        <f t="shared" si="54"/>
        <v/>
      </c>
      <c r="S635" s="17" t="str">
        <f>IFERROR(VLOOKUP(B635,'PEMBEKALAN POP'!$B$5:$I$1048576,7,0),"")</f>
        <v/>
      </c>
      <c r="T635" s="22" t="str">
        <f>IFERROR(VLOOKUP(B635,'PEMBEKALAN POP'!$B$5:$I$1048576,8,0),"")</f>
        <v/>
      </c>
      <c r="U635" s="21" t="s">
        <v>3994</v>
      </c>
      <c r="V635" s="17" t="e" cm="1">
        <f t="array" ref="V635">MAX(IF(INDUKSI!$B$5:$B$1048576='Data Training 2022'!B635,INDUKSI!$H$5:$H$1048576))</f>
        <v>#N/A</v>
      </c>
      <c r="W635" s="22" t="str">
        <f>IFERROR(VLOOKUP(B635,INDUKSI!$B$5:$I$1048576,8,0),"")</f>
        <v>LULUS</v>
      </c>
      <c r="X635" s="21" t="s">
        <v>3994</v>
      </c>
      <c r="Y635" s="17" cm="1">
        <f t="array" ref="Y635">MAX(IF(REINDUKSI!$B$5:$B$1048576='Data Training 2022'!B635,REINDUKSI!$H$5:$H$1048576))</f>
        <v>44757</v>
      </c>
      <c r="Z635" s="22" t="str">
        <f>IFERROR(VLOOKUP(B635,REINDUKSI!$B$5:$I$1048576,8,0),"")</f>
        <v>LULUS</v>
      </c>
      <c r="AA635" s="22" t="str">
        <f t="shared" si="55"/>
        <v>TARGET</v>
      </c>
      <c r="AB635" s="17" cm="1">
        <f t="array" ref="AB635">MAX(IF(BSA!$B$5:$B$1048576='Data Training 2022'!B635,BSA!$H$5:$H$1048576))</f>
        <v>0</v>
      </c>
      <c r="AC635" s="22" t="str">
        <f>IFERROR(VLOOKUP(B635,BSA!$B$5:$I$1048576,8,0),"")</f>
        <v/>
      </c>
      <c r="AD635" s="22" t="s">
        <v>3994</v>
      </c>
      <c r="AE635" s="22"/>
      <c r="AF635" s="22"/>
      <c r="AG635" s="22" t="str">
        <f t="shared" si="56"/>
        <v/>
      </c>
      <c r="AH635" s="17" cm="1">
        <f t="array" ref="AH635">MAX(IF(ISOLASI!$B$5:$B$1048576='Data Training 2022'!B635,ISOLASI!$H$5:$H$1048576))</f>
        <v>0</v>
      </c>
      <c r="AI635" s="22" t="str">
        <f>IFERROR(VLOOKUP(B635,ISOLASI!$B$5:$I$1048576,8,0),"")</f>
        <v/>
      </c>
      <c r="AJ635" s="22"/>
      <c r="AK635" s="17" cm="1">
        <f t="array" ref="AK635">MAX(IF('DEKAT AIR'!$B$5:$B$1048576='Data Training 2022'!B635,'DEKAT AIR'!$H$5:$H$1048576))</f>
        <v>0</v>
      </c>
      <c r="AL635" s="22" t="str">
        <f>IFERROR(VLOOKUP(B635,'DEKAT AIR'!$B$5:$I$1048576,8,0),"")</f>
        <v/>
      </c>
      <c r="AM635" s="22"/>
      <c r="AN635" s="17" cm="1">
        <f t="array" ref="AN635">MAX(IF(KETINGGIAN!$B$5:$B$1048576='Data Training 2022'!B635,KETINGGIAN!$H$5:$H$1048576))</f>
        <v>0</v>
      </c>
      <c r="AO635" s="22" t="str">
        <f>IFERROR(VLOOKUP(B635,KETINGGIAN!$B$5:$I$1048576,8,0),"")</f>
        <v/>
      </c>
      <c r="AP635" s="22"/>
      <c r="AQ635" s="22"/>
      <c r="AR635" s="22"/>
      <c r="AS635" s="22"/>
      <c r="AT635" s="17" cm="1">
        <f t="array" ref="AT635">MAX(IF(TOOLSKEEPER!$B$5:$B$1048576='Data Training 2022'!B635,TOOLSKEEPER!$H$5:$H$1048576))</f>
        <v>0</v>
      </c>
      <c r="AU635" s="22" t="str">
        <f>IFERROR(VLOOKUP(B635,TOOLSKEEPER!$B$5:$I$1048576,8,0),"")</f>
        <v/>
      </c>
    </row>
    <row r="636" spans="1:47">
      <c r="A636" s="22">
        <f t="shared" si="57"/>
        <v>631</v>
      </c>
      <c r="B636" s="21" t="str">
        <f t="shared" si="58"/>
        <v>80000661</v>
      </c>
      <c r="C636" s="21" t="s">
        <v>3278</v>
      </c>
      <c r="D636" s="22"/>
      <c r="E636" s="22" t="s">
        <v>3279</v>
      </c>
      <c r="F636" s="22" t="s">
        <v>1255</v>
      </c>
      <c r="G636" s="22" t="s">
        <v>4175</v>
      </c>
      <c r="H636" s="22" t="s">
        <v>405</v>
      </c>
      <c r="I636" s="22" t="s">
        <v>4024</v>
      </c>
      <c r="J636" s="22"/>
      <c r="K636" s="21" t="s">
        <v>4002</v>
      </c>
      <c r="L636" s="21" t="s">
        <v>2374</v>
      </c>
      <c r="M636" s="21" t="s">
        <v>4003</v>
      </c>
      <c r="N636" s="21"/>
      <c r="O636" s="17" t="str">
        <f>IFERROR(VLOOKUP(B636,POP!$B$5:$I$1048576,7,0),"")</f>
        <v/>
      </c>
      <c r="P636" s="17" t="str">
        <f>IFERROR(VLOOKUP(B636,POM!$B$5:$I$1048576,7,0),"")</f>
        <v/>
      </c>
      <c r="Q636" s="10" t="str">
        <f>IFERROR(VLOOKUP(B636,POU!$B$5:$I$1048576,7,0),"")</f>
        <v/>
      </c>
      <c r="R636" s="21" t="str">
        <f t="shared" si="54"/>
        <v/>
      </c>
      <c r="S636" s="17" t="str">
        <f>IFERROR(VLOOKUP(B636,'PEMBEKALAN POP'!$B$5:$I$1048576,7,0),"")</f>
        <v/>
      </c>
      <c r="T636" s="22" t="str">
        <f>IFERROR(VLOOKUP(B636,'PEMBEKALAN POP'!$B$5:$I$1048576,8,0),"")</f>
        <v/>
      </c>
      <c r="U636" s="21" t="s">
        <v>3994</v>
      </c>
      <c r="V636" s="17" t="e" cm="1">
        <f t="array" ref="V636">MAX(IF(INDUKSI!$B$5:$B$1048576='Data Training 2022'!B636,INDUKSI!$H$5:$H$1048576))</f>
        <v>#N/A</v>
      </c>
      <c r="W636" s="22" t="str">
        <f>IFERROR(VLOOKUP(B636,INDUKSI!$B$5:$I$1048576,8,0),"")</f>
        <v/>
      </c>
      <c r="X636" s="21" t="s">
        <v>3994</v>
      </c>
      <c r="Y636" s="17" cm="1">
        <f t="array" ref="Y636">MAX(IF(REINDUKSI!$B$5:$B$1048576='Data Training 2022'!B636,REINDUKSI!$H$5:$H$1048576))</f>
        <v>44764</v>
      </c>
      <c r="Z636" s="22" t="str">
        <f>IFERROR(VLOOKUP(B636,REINDUKSI!$B$5:$I$1048576,8,0),"")</f>
        <v>LULUS</v>
      </c>
      <c r="AA636" s="22" t="str">
        <f t="shared" si="55"/>
        <v>TARGET</v>
      </c>
      <c r="AB636" s="17" cm="1">
        <f t="array" ref="AB636">MAX(IF(BSA!$B$5:$B$1048576='Data Training 2022'!B636,BSA!$H$5:$H$1048576))</f>
        <v>0</v>
      </c>
      <c r="AC636" s="22" t="str">
        <f>IFERROR(VLOOKUP(B636,BSA!$B$5:$I$1048576,8,0),"")</f>
        <v/>
      </c>
      <c r="AD636" s="22" t="s">
        <v>3994</v>
      </c>
      <c r="AE636" s="22"/>
      <c r="AF636" s="22"/>
      <c r="AG636" s="22" t="str">
        <f t="shared" si="56"/>
        <v/>
      </c>
      <c r="AH636" s="17" cm="1">
        <f t="array" ref="AH636">MAX(IF(ISOLASI!$B$5:$B$1048576='Data Training 2022'!B636,ISOLASI!$H$5:$H$1048576))</f>
        <v>0</v>
      </c>
      <c r="AI636" s="22" t="str">
        <f>IFERROR(VLOOKUP(B636,ISOLASI!$B$5:$I$1048576,8,0),"")</f>
        <v/>
      </c>
      <c r="AJ636" s="22"/>
      <c r="AK636" s="17" cm="1">
        <f t="array" ref="AK636">MAX(IF('DEKAT AIR'!$B$5:$B$1048576='Data Training 2022'!B636,'DEKAT AIR'!$H$5:$H$1048576))</f>
        <v>0</v>
      </c>
      <c r="AL636" s="22" t="str">
        <f>IFERROR(VLOOKUP(B636,'DEKAT AIR'!$B$5:$I$1048576,8,0),"")</f>
        <v/>
      </c>
      <c r="AM636" s="22"/>
      <c r="AN636" s="17" cm="1">
        <f t="array" ref="AN636">MAX(IF(KETINGGIAN!$B$5:$B$1048576='Data Training 2022'!B636,KETINGGIAN!$H$5:$H$1048576))</f>
        <v>0</v>
      </c>
      <c r="AO636" s="22" t="str">
        <f>IFERROR(VLOOKUP(B636,KETINGGIAN!$B$5:$I$1048576,8,0),"")</f>
        <v/>
      </c>
      <c r="AP636" s="22"/>
      <c r="AQ636" s="22"/>
      <c r="AR636" s="22"/>
      <c r="AS636" s="22"/>
      <c r="AT636" s="17" cm="1">
        <f t="array" ref="AT636">MAX(IF(TOOLSKEEPER!$B$5:$B$1048576='Data Training 2022'!B636,TOOLSKEEPER!$H$5:$H$1048576))</f>
        <v>0</v>
      </c>
      <c r="AU636" s="22" t="str">
        <f>IFERROR(VLOOKUP(B636,TOOLSKEEPER!$B$5:$I$1048576,8,0),"")</f>
        <v/>
      </c>
    </row>
    <row r="637" spans="1:47">
      <c r="A637" s="22">
        <f t="shared" si="57"/>
        <v>632</v>
      </c>
      <c r="B637" s="21" t="str">
        <f t="shared" si="58"/>
        <v>80002646</v>
      </c>
      <c r="C637" s="21">
        <v>80002646</v>
      </c>
      <c r="D637" s="22"/>
      <c r="E637" s="22" t="s">
        <v>4214</v>
      </c>
      <c r="F637" s="22" t="s">
        <v>1255</v>
      </c>
      <c r="G637" s="22" t="s">
        <v>212</v>
      </c>
      <c r="H637" s="22" t="s">
        <v>405</v>
      </c>
      <c r="I637" s="22" t="s">
        <v>4024</v>
      </c>
      <c r="J637" s="22"/>
      <c r="K637" s="21" t="s">
        <v>4002</v>
      </c>
      <c r="L637" s="21" t="s">
        <v>2374</v>
      </c>
      <c r="M637" s="21" t="s">
        <v>4003</v>
      </c>
      <c r="N637" s="21"/>
      <c r="O637" s="17" t="str">
        <f>IFERROR(VLOOKUP(B637,POP!$B$5:$I$1048576,7,0),"")</f>
        <v/>
      </c>
      <c r="P637" s="17" t="str">
        <f>IFERROR(VLOOKUP(B637,POM!$B$5:$I$1048576,7,0),"")</f>
        <v/>
      </c>
      <c r="Q637" s="10" t="str">
        <f>IFERROR(VLOOKUP(B637,POU!$B$5:$I$1048576,7,0),"")</f>
        <v/>
      </c>
      <c r="R637" s="21" t="str">
        <f t="shared" si="54"/>
        <v/>
      </c>
      <c r="S637" s="17" t="str">
        <f>IFERROR(VLOOKUP(B637,'PEMBEKALAN POP'!$B$5:$I$1048576,7,0),"")</f>
        <v/>
      </c>
      <c r="T637" s="22" t="str">
        <f>IFERROR(VLOOKUP(B637,'PEMBEKALAN POP'!$B$5:$I$1048576,8,0),"")</f>
        <v/>
      </c>
      <c r="U637" s="21" t="s">
        <v>3994</v>
      </c>
      <c r="V637" s="17" t="e" cm="1">
        <f t="array" ref="V637">MAX(IF(INDUKSI!$B$5:$B$1048576='Data Training 2022'!B637,INDUKSI!$H$5:$H$1048576))</f>
        <v>#N/A</v>
      </c>
      <c r="W637" s="22" t="str">
        <f>IFERROR(VLOOKUP(B637,INDUKSI!$B$5:$I$1048576,8,0),"")</f>
        <v>LULUS</v>
      </c>
      <c r="X637" s="21" t="s">
        <v>3994</v>
      </c>
      <c r="Y637" s="17" cm="1">
        <f t="array" ref="Y637">MAX(IF(REINDUKSI!$B$5:$B$1048576='Data Training 2022'!B637,REINDUKSI!$H$5:$H$1048576))</f>
        <v>44759</v>
      </c>
      <c r="Z637" s="22" t="str">
        <f>IFERROR(VLOOKUP(B637,REINDUKSI!$B$5:$I$1048576,8,0),"")</f>
        <v>LULUS</v>
      </c>
      <c r="AA637" s="22" t="str">
        <f t="shared" si="55"/>
        <v>TARGET</v>
      </c>
      <c r="AB637" s="17" cm="1">
        <f t="array" ref="AB637">MAX(IF(BSA!$B$5:$B$1048576='Data Training 2022'!B637,BSA!$H$5:$H$1048576))</f>
        <v>0</v>
      </c>
      <c r="AC637" s="22" t="str">
        <f>IFERROR(VLOOKUP(B637,BSA!$B$5:$I$1048576,8,0),"")</f>
        <v/>
      </c>
      <c r="AD637" s="22" t="s">
        <v>3994</v>
      </c>
      <c r="AE637" s="22"/>
      <c r="AF637" s="22"/>
      <c r="AG637" s="22" t="str">
        <f t="shared" si="56"/>
        <v/>
      </c>
      <c r="AH637" s="17" cm="1">
        <f t="array" ref="AH637">MAX(IF(ISOLASI!$B$5:$B$1048576='Data Training 2022'!B637,ISOLASI!$H$5:$H$1048576))</f>
        <v>0</v>
      </c>
      <c r="AI637" s="22" t="str">
        <f>IFERROR(VLOOKUP(B637,ISOLASI!$B$5:$I$1048576,8,0),"")</f>
        <v/>
      </c>
      <c r="AJ637" s="22"/>
      <c r="AK637" s="17" cm="1">
        <f t="array" ref="AK637">MAX(IF('DEKAT AIR'!$B$5:$B$1048576='Data Training 2022'!B637,'DEKAT AIR'!$H$5:$H$1048576))</f>
        <v>0</v>
      </c>
      <c r="AL637" s="22" t="str">
        <f>IFERROR(VLOOKUP(B637,'DEKAT AIR'!$B$5:$I$1048576,8,0),"")</f>
        <v/>
      </c>
      <c r="AM637" s="22"/>
      <c r="AN637" s="17" cm="1">
        <f t="array" ref="AN637">MAX(IF(KETINGGIAN!$B$5:$B$1048576='Data Training 2022'!B637,KETINGGIAN!$H$5:$H$1048576))</f>
        <v>0</v>
      </c>
      <c r="AO637" s="22" t="str">
        <f>IFERROR(VLOOKUP(B637,KETINGGIAN!$B$5:$I$1048576,8,0),"")</f>
        <v/>
      </c>
      <c r="AP637" s="22"/>
      <c r="AQ637" s="22"/>
      <c r="AR637" s="22"/>
      <c r="AS637" s="22"/>
      <c r="AT637" s="17" cm="1">
        <f t="array" ref="AT637">MAX(IF(TOOLSKEEPER!$B$5:$B$1048576='Data Training 2022'!B637,TOOLSKEEPER!$H$5:$H$1048576))</f>
        <v>0</v>
      </c>
      <c r="AU637" s="22" t="str">
        <f>IFERROR(VLOOKUP(B637,TOOLSKEEPER!$B$5:$I$1048576,8,0),"")</f>
        <v/>
      </c>
    </row>
    <row r="638" spans="1:47">
      <c r="A638" s="22">
        <f t="shared" si="57"/>
        <v>633</v>
      </c>
      <c r="B638" s="21" t="str">
        <f t="shared" si="58"/>
        <v>80002029</v>
      </c>
      <c r="C638" s="21">
        <v>80002029</v>
      </c>
      <c r="D638" s="22"/>
      <c r="E638" s="22" t="s">
        <v>1740</v>
      </c>
      <c r="F638" s="22" t="s">
        <v>1255</v>
      </c>
      <c r="G638" s="22" t="s">
        <v>4177</v>
      </c>
      <c r="H638" s="22" t="s">
        <v>405</v>
      </c>
      <c r="I638" s="22" t="s">
        <v>4028</v>
      </c>
      <c r="J638" s="22"/>
      <c r="K638" s="21" t="s">
        <v>4002</v>
      </c>
      <c r="L638" s="21" t="s">
        <v>2374</v>
      </c>
      <c r="M638" s="21" t="s">
        <v>4003</v>
      </c>
      <c r="N638" s="21"/>
      <c r="O638" s="17" t="str">
        <f>IFERROR(VLOOKUP(B638,POP!$B$5:$I$1048576,7,0),"")</f>
        <v/>
      </c>
      <c r="P638" s="17" t="str">
        <f>IFERROR(VLOOKUP(B638,POM!$B$5:$I$1048576,7,0),"")</f>
        <v/>
      </c>
      <c r="Q638" s="10" t="str">
        <f>IFERROR(VLOOKUP(B638,POU!$B$5:$I$1048576,7,0),"")</f>
        <v/>
      </c>
      <c r="R638" s="21" t="str">
        <f t="shared" si="54"/>
        <v/>
      </c>
      <c r="S638" s="17" t="str">
        <f>IFERROR(VLOOKUP(B638,'PEMBEKALAN POP'!$B$5:$I$1048576,7,0),"")</f>
        <v/>
      </c>
      <c r="T638" s="22" t="str">
        <f>IFERROR(VLOOKUP(B638,'PEMBEKALAN POP'!$B$5:$I$1048576,8,0),"")</f>
        <v/>
      </c>
      <c r="U638" s="21" t="s">
        <v>3994</v>
      </c>
      <c r="V638" s="17" t="e" cm="1">
        <f t="array" ref="V638">MAX(IF(INDUKSI!$B$5:$B$1048576='Data Training 2022'!B638,INDUKSI!$H$5:$H$1048576))</f>
        <v>#N/A</v>
      </c>
      <c r="W638" s="22" t="str">
        <f>IFERROR(VLOOKUP(B638,INDUKSI!$B$5:$I$1048576,8,0),"")</f>
        <v>LULUS</v>
      </c>
      <c r="X638" s="21" t="s">
        <v>3994</v>
      </c>
      <c r="Y638" s="17" cm="1">
        <f t="array" ref="Y638">MAX(IF(REINDUKSI!$B$5:$B$1048576='Data Training 2022'!B638,REINDUKSI!$H$5:$H$1048576))</f>
        <v>44745</v>
      </c>
      <c r="Z638" s="22" t="str">
        <f>IFERROR(VLOOKUP(B638,REINDUKSI!$B$5:$I$1048576,8,0),"")</f>
        <v>LULUS</v>
      </c>
      <c r="AA638" s="22" t="str">
        <f t="shared" si="55"/>
        <v>TARGET</v>
      </c>
      <c r="AB638" s="17" cm="1">
        <f t="array" ref="AB638">MAX(IF(BSA!$B$5:$B$1048576='Data Training 2022'!B638,BSA!$H$5:$H$1048576))</f>
        <v>0</v>
      </c>
      <c r="AC638" s="22" t="str">
        <f>IFERROR(VLOOKUP(B638,BSA!$B$5:$I$1048576,8,0),"")</f>
        <v/>
      </c>
      <c r="AD638" s="22" t="s">
        <v>3994</v>
      </c>
      <c r="AE638" s="22"/>
      <c r="AF638" s="22"/>
      <c r="AG638" s="22" t="str">
        <f t="shared" si="56"/>
        <v/>
      </c>
      <c r="AH638" s="17" cm="1">
        <f t="array" ref="AH638">MAX(IF(ISOLASI!$B$5:$B$1048576='Data Training 2022'!B638,ISOLASI!$H$5:$H$1048576))</f>
        <v>0</v>
      </c>
      <c r="AI638" s="22" t="str">
        <f>IFERROR(VLOOKUP(B638,ISOLASI!$B$5:$I$1048576,8,0),"")</f>
        <v/>
      </c>
      <c r="AJ638" s="22"/>
      <c r="AK638" s="17" cm="1">
        <f t="array" ref="AK638">MAX(IF('DEKAT AIR'!$B$5:$B$1048576='Data Training 2022'!B638,'DEKAT AIR'!$H$5:$H$1048576))</f>
        <v>0</v>
      </c>
      <c r="AL638" s="22" t="str">
        <f>IFERROR(VLOOKUP(B638,'DEKAT AIR'!$B$5:$I$1048576,8,0),"")</f>
        <v/>
      </c>
      <c r="AM638" s="22"/>
      <c r="AN638" s="17" cm="1">
        <f t="array" ref="AN638">MAX(IF(KETINGGIAN!$B$5:$B$1048576='Data Training 2022'!B638,KETINGGIAN!$H$5:$H$1048576))</f>
        <v>0</v>
      </c>
      <c r="AO638" s="22" t="str">
        <f>IFERROR(VLOOKUP(B638,KETINGGIAN!$B$5:$I$1048576,8,0),"")</f>
        <v/>
      </c>
      <c r="AP638" s="22"/>
      <c r="AQ638" s="22"/>
      <c r="AR638" s="22"/>
      <c r="AS638" s="22"/>
      <c r="AT638" s="17" cm="1">
        <f t="array" ref="AT638">MAX(IF(TOOLSKEEPER!$B$5:$B$1048576='Data Training 2022'!B638,TOOLSKEEPER!$H$5:$H$1048576))</f>
        <v>0</v>
      </c>
      <c r="AU638" s="22" t="str">
        <f>IFERROR(VLOOKUP(B638,TOOLSKEEPER!$B$5:$I$1048576,8,0),"")</f>
        <v/>
      </c>
    </row>
    <row r="639" spans="1:47">
      <c r="A639" s="22">
        <f t="shared" si="57"/>
        <v>634</v>
      </c>
      <c r="B639" s="21" t="str">
        <f t="shared" si="58"/>
        <v>80002667</v>
      </c>
      <c r="C639" s="21" t="s">
        <v>1399</v>
      </c>
      <c r="D639" s="22"/>
      <c r="E639" s="22" t="s">
        <v>1400</v>
      </c>
      <c r="F639" s="22" t="s">
        <v>1255</v>
      </c>
      <c r="G639" s="22" t="s">
        <v>205</v>
      </c>
      <c r="H639" s="22" t="s">
        <v>405</v>
      </c>
      <c r="I639" s="22" t="s">
        <v>4024</v>
      </c>
      <c r="J639" s="22"/>
      <c r="K639" s="21" t="s">
        <v>4002</v>
      </c>
      <c r="L639" s="21" t="s">
        <v>2374</v>
      </c>
      <c r="M639" s="21" t="s">
        <v>4003</v>
      </c>
      <c r="N639" s="21"/>
      <c r="O639" s="17" t="str">
        <f>IFERROR(VLOOKUP(B639,POP!$B$5:$I$1048576,7,0),"")</f>
        <v/>
      </c>
      <c r="P639" s="17" t="str">
        <f>IFERROR(VLOOKUP(B639,POM!$B$5:$I$1048576,7,0),"")</f>
        <v/>
      </c>
      <c r="Q639" s="10" t="str">
        <f>IFERROR(VLOOKUP(B639,POU!$B$5:$I$1048576,7,0),"")</f>
        <v/>
      </c>
      <c r="R639" s="21" t="str">
        <f t="shared" si="54"/>
        <v/>
      </c>
      <c r="S639" s="17" t="str">
        <f>IFERROR(VLOOKUP(B639,'PEMBEKALAN POP'!$B$5:$I$1048576,7,0),"")</f>
        <v/>
      </c>
      <c r="T639" s="22" t="str">
        <f>IFERROR(VLOOKUP(B639,'PEMBEKALAN POP'!$B$5:$I$1048576,8,0),"")</f>
        <v/>
      </c>
      <c r="U639" s="21" t="s">
        <v>3994</v>
      </c>
      <c r="V639" s="17" t="e" cm="1">
        <f t="array" ref="V639">MAX(IF(INDUKSI!$B$5:$B$1048576='Data Training 2022'!B639,INDUKSI!$H$5:$H$1048576))</f>
        <v>#N/A</v>
      </c>
      <c r="W639" s="22" t="str">
        <f>IFERROR(VLOOKUP(B639,INDUKSI!$B$5:$I$1048576,8,0),"")</f>
        <v>LULUS</v>
      </c>
      <c r="X639" s="21" t="s">
        <v>3994</v>
      </c>
      <c r="Y639" s="17" cm="1">
        <f t="array" ref="Y639">MAX(IF(REINDUKSI!$B$5:$B$1048576='Data Training 2022'!B639,REINDUKSI!$H$5:$H$1048576))</f>
        <v>44755</v>
      </c>
      <c r="Z639" s="22" t="str">
        <f>IFERROR(VLOOKUP(B639,REINDUKSI!$B$5:$I$1048576,8,0),"")</f>
        <v>LULUS</v>
      </c>
      <c r="AA639" s="22" t="str">
        <f t="shared" si="55"/>
        <v>TARGET</v>
      </c>
      <c r="AB639" s="17" cm="1">
        <f t="array" ref="AB639">MAX(IF(BSA!$B$5:$B$1048576='Data Training 2022'!B639,BSA!$H$5:$H$1048576))</f>
        <v>0</v>
      </c>
      <c r="AC639" s="22" t="str">
        <f>IFERROR(VLOOKUP(B639,BSA!$B$5:$I$1048576,8,0),"")</f>
        <v/>
      </c>
      <c r="AD639" s="22" t="s">
        <v>3994</v>
      </c>
      <c r="AE639" s="22"/>
      <c r="AF639" s="22"/>
      <c r="AG639" s="22" t="str">
        <f t="shared" si="56"/>
        <v/>
      </c>
      <c r="AH639" s="17" cm="1">
        <f t="array" ref="AH639">MAX(IF(ISOLASI!$B$5:$B$1048576='Data Training 2022'!B639,ISOLASI!$H$5:$H$1048576))</f>
        <v>0</v>
      </c>
      <c r="AI639" s="22" t="str">
        <f>IFERROR(VLOOKUP(B639,ISOLASI!$B$5:$I$1048576,8,0),"")</f>
        <v/>
      </c>
      <c r="AJ639" s="22"/>
      <c r="AK639" s="17" cm="1">
        <f t="array" ref="AK639">MAX(IF('DEKAT AIR'!$B$5:$B$1048576='Data Training 2022'!B639,'DEKAT AIR'!$H$5:$H$1048576))</f>
        <v>0</v>
      </c>
      <c r="AL639" s="22" t="str">
        <f>IFERROR(VLOOKUP(B639,'DEKAT AIR'!$B$5:$I$1048576,8,0),"")</f>
        <v/>
      </c>
      <c r="AM639" s="22"/>
      <c r="AN639" s="17" cm="1">
        <f t="array" ref="AN639">MAX(IF(KETINGGIAN!$B$5:$B$1048576='Data Training 2022'!B639,KETINGGIAN!$H$5:$H$1048576))</f>
        <v>0</v>
      </c>
      <c r="AO639" s="22" t="str">
        <f>IFERROR(VLOOKUP(B639,KETINGGIAN!$B$5:$I$1048576,8,0),"")</f>
        <v/>
      </c>
      <c r="AP639" s="22"/>
      <c r="AQ639" s="22"/>
      <c r="AR639" s="22"/>
      <c r="AS639" s="22"/>
      <c r="AT639" s="17" cm="1">
        <f t="array" ref="AT639">MAX(IF(TOOLSKEEPER!$B$5:$B$1048576='Data Training 2022'!B639,TOOLSKEEPER!$H$5:$H$1048576))</f>
        <v>0</v>
      </c>
      <c r="AU639" s="22" t="str">
        <f>IFERROR(VLOOKUP(B639,TOOLSKEEPER!$B$5:$I$1048576,8,0),"")</f>
        <v/>
      </c>
    </row>
    <row r="640" spans="1:47">
      <c r="A640" s="22">
        <f t="shared" si="57"/>
        <v>635</v>
      </c>
      <c r="B640" s="21" t="str">
        <f t="shared" si="58"/>
        <v>80002334</v>
      </c>
      <c r="C640" s="21" t="s">
        <v>1537</v>
      </c>
      <c r="D640" s="22"/>
      <c r="E640" s="22" t="s">
        <v>1538</v>
      </c>
      <c r="F640" s="22" t="s">
        <v>1255</v>
      </c>
      <c r="G640" s="22" t="s">
        <v>4175</v>
      </c>
      <c r="H640" s="22" t="s">
        <v>405</v>
      </c>
      <c r="I640" s="22" t="s">
        <v>4024</v>
      </c>
      <c r="J640" s="22"/>
      <c r="K640" s="21" t="s">
        <v>4002</v>
      </c>
      <c r="L640" s="21" t="s">
        <v>2374</v>
      </c>
      <c r="M640" s="21" t="s">
        <v>4003</v>
      </c>
      <c r="N640" s="21"/>
      <c r="O640" s="17" t="str">
        <f>IFERROR(VLOOKUP(B640,POP!$B$5:$I$1048576,7,0),"")</f>
        <v/>
      </c>
      <c r="P640" s="17" t="str">
        <f>IFERROR(VLOOKUP(B640,POM!$B$5:$I$1048576,7,0),"")</f>
        <v/>
      </c>
      <c r="Q640" s="10" t="str">
        <f>IFERROR(VLOOKUP(B640,POU!$B$5:$I$1048576,7,0),"")</f>
        <v/>
      </c>
      <c r="R640" s="21" t="str">
        <f t="shared" si="54"/>
        <v/>
      </c>
      <c r="S640" s="17" t="str">
        <f>IFERROR(VLOOKUP(B640,'PEMBEKALAN POP'!$B$5:$I$1048576,7,0),"")</f>
        <v/>
      </c>
      <c r="T640" s="22" t="str">
        <f>IFERROR(VLOOKUP(B640,'PEMBEKALAN POP'!$B$5:$I$1048576,8,0),"")</f>
        <v/>
      </c>
      <c r="U640" s="21" t="s">
        <v>3994</v>
      </c>
      <c r="V640" s="17" t="e" cm="1">
        <f t="array" ref="V640">MAX(IF(INDUKSI!$B$5:$B$1048576='Data Training 2022'!B640,INDUKSI!$H$5:$H$1048576))</f>
        <v>#N/A</v>
      </c>
      <c r="W640" s="22" t="str">
        <f>IFERROR(VLOOKUP(B640,INDUKSI!$B$5:$I$1048576,8,0),"")</f>
        <v>LULUS</v>
      </c>
      <c r="X640" s="21" t="s">
        <v>3994</v>
      </c>
      <c r="Y640" s="17" cm="1">
        <f t="array" ref="Y640">MAX(IF(REINDUKSI!$B$5:$B$1048576='Data Training 2022'!B640,REINDUKSI!$H$5:$H$1048576))</f>
        <v>44757</v>
      </c>
      <c r="Z640" s="22" t="str">
        <f>IFERROR(VLOOKUP(B640,REINDUKSI!$B$5:$I$1048576,8,0),"")</f>
        <v>LULUS</v>
      </c>
      <c r="AA640" s="22" t="str">
        <f t="shared" si="55"/>
        <v>TARGET</v>
      </c>
      <c r="AB640" s="17" cm="1">
        <f t="array" ref="AB640">MAX(IF(BSA!$B$5:$B$1048576='Data Training 2022'!B640,BSA!$H$5:$H$1048576))</f>
        <v>0</v>
      </c>
      <c r="AC640" s="22" t="str">
        <f>IFERROR(VLOOKUP(B640,BSA!$B$5:$I$1048576,8,0),"")</f>
        <v/>
      </c>
      <c r="AD640" s="22" t="s">
        <v>3994</v>
      </c>
      <c r="AE640" s="22"/>
      <c r="AF640" s="22"/>
      <c r="AG640" s="22" t="str">
        <f t="shared" si="56"/>
        <v/>
      </c>
      <c r="AH640" s="17" cm="1">
        <f t="array" ref="AH640">MAX(IF(ISOLASI!$B$5:$B$1048576='Data Training 2022'!B640,ISOLASI!$H$5:$H$1048576))</f>
        <v>0</v>
      </c>
      <c r="AI640" s="22" t="str">
        <f>IFERROR(VLOOKUP(B640,ISOLASI!$B$5:$I$1048576,8,0),"")</f>
        <v/>
      </c>
      <c r="AJ640" s="22"/>
      <c r="AK640" s="17" cm="1">
        <f t="array" ref="AK640">MAX(IF('DEKAT AIR'!$B$5:$B$1048576='Data Training 2022'!B640,'DEKAT AIR'!$H$5:$H$1048576))</f>
        <v>0</v>
      </c>
      <c r="AL640" s="22" t="str">
        <f>IFERROR(VLOOKUP(B640,'DEKAT AIR'!$B$5:$I$1048576,8,0),"")</f>
        <v/>
      </c>
      <c r="AM640" s="22"/>
      <c r="AN640" s="17" cm="1">
        <f t="array" ref="AN640">MAX(IF(KETINGGIAN!$B$5:$B$1048576='Data Training 2022'!B640,KETINGGIAN!$H$5:$H$1048576))</f>
        <v>0</v>
      </c>
      <c r="AO640" s="22" t="str">
        <f>IFERROR(VLOOKUP(B640,KETINGGIAN!$B$5:$I$1048576,8,0),"")</f>
        <v/>
      </c>
      <c r="AP640" s="22"/>
      <c r="AQ640" s="22"/>
      <c r="AR640" s="22"/>
      <c r="AS640" s="22"/>
      <c r="AT640" s="17" cm="1">
        <f t="array" ref="AT640">MAX(IF(TOOLSKEEPER!$B$5:$B$1048576='Data Training 2022'!B640,TOOLSKEEPER!$H$5:$H$1048576))</f>
        <v>0</v>
      </c>
      <c r="AU640" s="22" t="str">
        <f>IFERROR(VLOOKUP(B640,TOOLSKEEPER!$B$5:$I$1048576,8,0),"")</f>
        <v/>
      </c>
    </row>
    <row r="641" spans="1:47">
      <c r="A641" s="22">
        <f t="shared" si="57"/>
        <v>636</v>
      </c>
      <c r="B641" s="21" t="str">
        <f t="shared" si="58"/>
        <v>80000492</v>
      </c>
      <c r="C641" s="21">
        <v>80000492</v>
      </c>
      <c r="D641" s="22"/>
      <c r="E641" s="22" t="s">
        <v>2783</v>
      </c>
      <c r="F641" s="22" t="s">
        <v>1255</v>
      </c>
      <c r="G641" s="22" t="s">
        <v>4187</v>
      </c>
      <c r="H641" s="22" t="s">
        <v>405</v>
      </c>
      <c r="I641" s="22" t="s">
        <v>4028</v>
      </c>
      <c r="J641" s="22"/>
      <c r="K641" s="21" t="s">
        <v>4002</v>
      </c>
      <c r="L641" s="21" t="s">
        <v>2374</v>
      </c>
      <c r="M641" s="21" t="s">
        <v>4003</v>
      </c>
      <c r="N641" s="21"/>
      <c r="O641" s="17" t="str">
        <f>IFERROR(VLOOKUP(B641,POP!$B$5:$I$1048576,7,0),"")</f>
        <v/>
      </c>
      <c r="P641" s="17" t="str">
        <f>IFERROR(VLOOKUP(B641,POM!$B$5:$I$1048576,7,0),"")</f>
        <v/>
      </c>
      <c r="Q641" s="10" t="str">
        <f>IFERROR(VLOOKUP(B641,POU!$B$5:$I$1048576,7,0),"")</f>
        <v/>
      </c>
      <c r="R641" s="21" t="str">
        <f t="shared" si="54"/>
        <v/>
      </c>
      <c r="S641" s="17" t="str">
        <f>IFERROR(VLOOKUP(B641,'PEMBEKALAN POP'!$B$5:$I$1048576,7,0),"")</f>
        <v/>
      </c>
      <c r="T641" s="22" t="str">
        <f>IFERROR(VLOOKUP(B641,'PEMBEKALAN POP'!$B$5:$I$1048576,8,0),"")</f>
        <v/>
      </c>
      <c r="U641" s="21" t="s">
        <v>3994</v>
      </c>
      <c r="V641" s="17" t="e" cm="1">
        <f t="array" ref="V641">MAX(IF(INDUKSI!$B$5:$B$1048576='Data Training 2022'!B641,INDUKSI!$H$5:$H$1048576))</f>
        <v>#N/A</v>
      </c>
      <c r="W641" s="22" t="str">
        <f>IFERROR(VLOOKUP(B641,INDUKSI!$B$5:$I$1048576,8,0),"")</f>
        <v>LULUS</v>
      </c>
      <c r="X641" s="21" t="s">
        <v>3994</v>
      </c>
      <c r="Y641" s="17" cm="1">
        <f t="array" ref="Y641">MAX(IF(REINDUKSI!$B$5:$B$1048576='Data Training 2022'!B641,REINDUKSI!$H$5:$H$1048576))</f>
        <v>44576</v>
      </c>
      <c r="Z641" s="22" t="str">
        <f>IFERROR(VLOOKUP(B641,REINDUKSI!$B$5:$I$1048576,8,0),"")</f>
        <v>LULUS</v>
      </c>
      <c r="AA641" s="22" t="str">
        <f t="shared" si="55"/>
        <v>TARGET</v>
      </c>
      <c r="AB641" s="17" cm="1">
        <f t="array" ref="AB641">MAX(IF(BSA!$B$5:$B$1048576='Data Training 2022'!B641,BSA!$H$5:$H$1048576))</f>
        <v>0</v>
      </c>
      <c r="AC641" s="22" t="str">
        <f>IFERROR(VLOOKUP(B641,BSA!$B$5:$I$1048576,8,0),"")</f>
        <v/>
      </c>
      <c r="AD641" s="22" t="s">
        <v>3994</v>
      </c>
      <c r="AE641" s="22"/>
      <c r="AF641" s="22"/>
      <c r="AG641" s="22" t="str">
        <f t="shared" si="56"/>
        <v/>
      </c>
      <c r="AH641" s="17" cm="1">
        <f t="array" ref="AH641">MAX(IF(ISOLASI!$B$5:$B$1048576='Data Training 2022'!B641,ISOLASI!$H$5:$H$1048576))</f>
        <v>0</v>
      </c>
      <c r="AI641" s="22" t="str">
        <f>IFERROR(VLOOKUP(B641,ISOLASI!$B$5:$I$1048576,8,0),"")</f>
        <v/>
      </c>
      <c r="AJ641" s="22"/>
      <c r="AK641" s="17" cm="1">
        <f t="array" ref="AK641">MAX(IF('DEKAT AIR'!$B$5:$B$1048576='Data Training 2022'!B641,'DEKAT AIR'!$H$5:$H$1048576))</f>
        <v>0</v>
      </c>
      <c r="AL641" s="22" t="str">
        <f>IFERROR(VLOOKUP(B641,'DEKAT AIR'!$B$5:$I$1048576,8,0),"")</f>
        <v/>
      </c>
      <c r="AM641" s="22"/>
      <c r="AN641" s="17" cm="1">
        <f t="array" ref="AN641">MAX(IF(KETINGGIAN!$B$5:$B$1048576='Data Training 2022'!B641,KETINGGIAN!$H$5:$H$1048576))</f>
        <v>0</v>
      </c>
      <c r="AO641" s="22" t="str">
        <f>IFERROR(VLOOKUP(B641,KETINGGIAN!$B$5:$I$1048576,8,0),"")</f>
        <v/>
      </c>
      <c r="AP641" s="22"/>
      <c r="AQ641" s="22"/>
      <c r="AR641" s="22"/>
      <c r="AS641" s="22"/>
      <c r="AT641" s="17" cm="1">
        <f t="array" ref="AT641">MAX(IF(TOOLSKEEPER!$B$5:$B$1048576='Data Training 2022'!B641,TOOLSKEEPER!$H$5:$H$1048576))</f>
        <v>0</v>
      </c>
      <c r="AU641" s="22" t="str">
        <f>IFERROR(VLOOKUP(B641,TOOLSKEEPER!$B$5:$I$1048576,8,0),"")</f>
        <v/>
      </c>
    </row>
    <row r="642" spans="1:47">
      <c r="A642" s="22">
        <f t="shared" si="57"/>
        <v>637</v>
      </c>
      <c r="B642" s="21" t="str">
        <f t="shared" si="58"/>
        <v>80002326</v>
      </c>
      <c r="C642" s="21" t="s">
        <v>2560</v>
      </c>
      <c r="D642" s="22"/>
      <c r="E642" s="22" t="s">
        <v>2561</v>
      </c>
      <c r="F642" s="22" t="s">
        <v>1255</v>
      </c>
      <c r="G642" s="22" t="s">
        <v>212</v>
      </c>
      <c r="H642" s="22" t="s">
        <v>405</v>
      </c>
      <c r="I642" s="22" t="s">
        <v>4024</v>
      </c>
      <c r="J642" s="22"/>
      <c r="K642" s="21" t="s">
        <v>4002</v>
      </c>
      <c r="L642" s="21" t="s">
        <v>2374</v>
      </c>
      <c r="M642" s="21" t="s">
        <v>4003</v>
      </c>
      <c r="N642" s="21"/>
      <c r="O642" s="17" t="str">
        <f>IFERROR(VLOOKUP(B642,POP!$B$5:$I$1048576,7,0),"")</f>
        <v/>
      </c>
      <c r="P642" s="17" t="str">
        <f>IFERROR(VLOOKUP(B642,POM!$B$5:$I$1048576,7,0),"")</f>
        <v/>
      </c>
      <c r="Q642" s="10" t="str">
        <f>IFERROR(VLOOKUP(B642,POU!$B$5:$I$1048576,7,0),"")</f>
        <v/>
      </c>
      <c r="R642" s="21" t="str">
        <f t="shared" si="54"/>
        <v/>
      </c>
      <c r="S642" s="17" t="str">
        <f>IFERROR(VLOOKUP(B642,'PEMBEKALAN POP'!$B$5:$I$1048576,7,0),"")</f>
        <v/>
      </c>
      <c r="T642" s="22" t="str">
        <f>IFERROR(VLOOKUP(B642,'PEMBEKALAN POP'!$B$5:$I$1048576,8,0),"")</f>
        <v/>
      </c>
      <c r="U642" s="21" t="s">
        <v>3994</v>
      </c>
      <c r="V642" s="17" t="e" cm="1">
        <f t="array" ref="V642">MAX(IF(INDUKSI!$B$5:$B$1048576='Data Training 2022'!B642,INDUKSI!$H$5:$H$1048576))</f>
        <v>#N/A</v>
      </c>
      <c r="W642" s="22" t="str">
        <f>IFERROR(VLOOKUP(B642,INDUKSI!$B$5:$I$1048576,8,0),"")</f>
        <v>LULUS</v>
      </c>
      <c r="X642" s="21" t="s">
        <v>3994</v>
      </c>
      <c r="Y642" s="17" cm="1">
        <f t="array" ref="Y642">MAX(IF(REINDUKSI!$B$5:$B$1048576='Data Training 2022'!B642,REINDUKSI!$H$5:$H$1048576))</f>
        <v>44755</v>
      </c>
      <c r="Z642" s="22" t="str">
        <f>IFERROR(VLOOKUP(B642,REINDUKSI!$B$5:$I$1048576,8,0),"")</f>
        <v>LULUS</v>
      </c>
      <c r="AA642" s="22" t="str">
        <f t="shared" si="55"/>
        <v>TARGET</v>
      </c>
      <c r="AB642" s="17" cm="1">
        <f t="array" ref="AB642">MAX(IF(BSA!$B$5:$B$1048576='Data Training 2022'!B642,BSA!$H$5:$H$1048576))</f>
        <v>0</v>
      </c>
      <c r="AC642" s="22" t="str">
        <f>IFERROR(VLOOKUP(B642,BSA!$B$5:$I$1048576,8,0),"")</f>
        <v/>
      </c>
      <c r="AD642" s="22" t="s">
        <v>3994</v>
      </c>
      <c r="AE642" s="22"/>
      <c r="AF642" s="22"/>
      <c r="AG642" s="22" t="str">
        <f t="shared" si="56"/>
        <v/>
      </c>
      <c r="AH642" s="17" cm="1">
        <f t="array" ref="AH642">MAX(IF(ISOLASI!$B$5:$B$1048576='Data Training 2022'!B642,ISOLASI!$H$5:$H$1048576))</f>
        <v>0</v>
      </c>
      <c r="AI642" s="22" t="str">
        <f>IFERROR(VLOOKUP(B642,ISOLASI!$B$5:$I$1048576,8,0),"")</f>
        <v/>
      </c>
      <c r="AJ642" s="22"/>
      <c r="AK642" s="17" cm="1">
        <f t="array" ref="AK642">MAX(IF('DEKAT AIR'!$B$5:$B$1048576='Data Training 2022'!B642,'DEKAT AIR'!$H$5:$H$1048576))</f>
        <v>0</v>
      </c>
      <c r="AL642" s="22" t="str">
        <f>IFERROR(VLOOKUP(B642,'DEKAT AIR'!$B$5:$I$1048576,8,0),"")</f>
        <v/>
      </c>
      <c r="AM642" s="22"/>
      <c r="AN642" s="17" cm="1">
        <f t="array" ref="AN642">MAX(IF(KETINGGIAN!$B$5:$B$1048576='Data Training 2022'!B642,KETINGGIAN!$H$5:$H$1048576))</f>
        <v>0</v>
      </c>
      <c r="AO642" s="22" t="str">
        <f>IFERROR(VLOOKUP(B642,KETINGGIAN!$B$5:$I$1048576,8,0),"")</f>
        <v/>
      </c>
      <c r="AP642" s="22"/>
      <c r="AQ642" s="22"/>
      <c r="AR642" s="22"/>
      <c r="AS642" s="22"/>
      <c r="AT642" s="17" cm="1">
        <f t="array" ref="AT642">MAX(IF(TOOLSKEEPER!$B$5:$B$1048576='Data Training 2022'!B642,TOOLSKEEPER!$H$5:$H$1048576))</f>
        <v>0</v>
      </c>
      <c r="AU642" s="22" t="str">
        <f>IFERROR(VLOOKUP(B642,TOOLSKEEPER!$B$5:$I$1048576,8,0),"")</f>
        <v/>
      </c>
    </row>
    <row r="643" spans="1:47">
      <c r="A643" s="22">
        <f t="shared" si="57"/>
        <v>638</v>
      </c>
      <c r="B643" s="21" t="str">
        <f t="shared" si="58"/>
        <v>80002535</v>
      </c>
      <c r="C643" s="21" t="s">
        <v>1363</v>
      </c>
      <c r="D643" s="22"/>
      <c r="E643" s="22" t="s">
        <v>1364</v>
      </c>
      <c r="F643" s="22" t="s">
        <v>1255</v>
      </c>
      <c r="G643" s="22" t="s">
        <v>212</v>
      </c>
      <c r="H643" s="22" t="s">
        <v>405</v>
      </c>
      <c r="I643" s="22" t="s">
        <v>4024</v>
      </c>
      <c r="J643" s="22"/>
      <c r="K643" s="21" t="s">
        <v>4002</v>
      </c>
      <c r="L643" s="21" t="s">
        <v>2374</v>
      </c>
      <c r="M643" s="21" t="s">
        <v>4003</v>
      </c>
      <c r="N643" s="21"/>
      <c r="O643" s="17" t="str">
        <f>IFERROR(VLOOKUP(B643,POP!$B$5:$I$1048576,7,0),"")</f>
        <v/>
      </c>
      <c r="P643" s="17" t="str">
        <f>IFERROR(VLOOKUP(B643,POM!$B$5:$I$1048576,7,0),"")</f>
        <v/>
      </c>
      <c r="Q643" s="10" t="str">
        <f>IFERROR(VLOOKUP(B643,POU!$B$5:$I$1048576,7,0),"")</f>
        <v/>
      </c>
      <c r="R643" s="21" t="str">
        <f t="shared" si="54"/>
        <v/>
      </c>
      <c r="S643" s="17" t="str">
        <f>IFERROR(VLOOKUP(B643,'PEMBEKALAN POP'!$B$5:$I$1048576,7,0),"")</f>
        <v/>
      </c>
      <c r="T643" s="22" t="str">
        <f>IFERROR(VLOOKUP(B643,'PEMBEKALAN POP'!$B$5:$I$1048576,8,0),"")</f>
        <v/>
      </c>
      <c r="U643" s="21" t="s">
        <v>3994</v>
      </c>
      <c r="V643" s="17" t="e" cm="1">
        <f t="array" ref="V643">MAX(IF(INDUKSI!$B$5:$B$1048576='Data Training 2022'!B643,INDUKSI!$H$5:$H$1048576))</f>
        <v>#N/A</v>
      </c>
      <c r="W643" s="22" t="str">
        <f>IFERROR(VLOOKUP(B643,INDUKSI!$B$5:$I$1048576,8,0),"")</f>
        <v>LULUS</v>
      </c>
      <c r="X643" s="21" t="s">
        <v>3994</v>
      </c>
      <c r="Y643" s="17" cm="1">
        <f t="array" ref="Y643">MAX(IF(REINDUKSI!$B$5:$B$1048576='Data Training 2022'!B643,REINDUKSI!$H$5:$H$1048576))</f>
        <v>44766</v>
      </c>
      <c r="Z643" s="22" t="str">
        <f>IFERROR(VLOOKUP(B643,REINDUKSI!$B$5:$I$1048576,8,0),"")</f>
        <v>LULUS</v>
      </c>
      <c r="AA643" s="22" t="str">
        <f t="shared" si="55"/>
        <v>TARGET</v>
      </c>
      <c r="AB643" s="17" cm="1">
        <f t="array" ref="AB643">MAX(IF(BSA!$B$5:$B$1048576='Data Training 2022'!B643,BSA!$H$5:$H$1048576))</f>
        <v>0</v>
      </c>
      <c r="AC643" s="22" t="str">
        <f>IFERROR(VLOOKUP(B643,BSA!$B$5:$I$1048576,8,0),"")</f>
        <v/>
      </c>
      <c r="AD643" s="22" t="s">
        <v>3994</v>
      </c>
      <c r="AE643" s="22"/>
      <c r="AF643" s="22"/>
      <c r="AG643" s="22" t="str">
        <f t="shared" si="56"/>
        <v/>
      </c>
      <c r="AH643" s="17" cm="1">
        <f t="array" ref="AH643">MAX(IF(ISOLASI!$B$5:$B$1048576='Data Training 2022'!B643,ISOLASI!$H$5:$H$1048576))</f>
        <v>0</v>
      </c>
      <c r="AI643" s="22" t="str">
        <f>IFERROR(VLOOKUP(B643,ISOLASI!$B$5:$I$1048576,8,0),"")</f>
        <v/>
      </c>
      <c r="AJ643" s="22"/>
      <c r="AK643" s="17" cm="1">
        <f t="array" ref="AK643">MAX(IF('DEKAT AIR'!$B$5:$B$1048576='Data Training 2022'!B643,'DEKAT AIR'!$H$5:$H$1048576))</f>
        <v>0</v>
      </c>
      <c r="AL643" s="22" t="str">
        <f>IFERROR(VLOOKUP(B643,'DEKAT AIR'!$B$5:$I$1048576,8,0),"")</f>
        <v/>
      </c>
      <c r="AM643" s="22"/>
      <c r="AN643" s="17" cm="1">
        <f t="array" ref="AN643">MAX(IF(KETINGGIAN!$B$5:$B$1048576='Data Training 2022'!B643,KETINGGIAN!$H$5:$H$1048576))</f>
        <v>0</v>
      </c>
      <c r="AO643" s="22" t="str">
        <f>IFERROR(VLOOKUP(B643,KETINGGIAN!$B$5:$I$1048576,8,0),"")</f>
        <v/>
      </c>
      <c r="AP643" s="22"/>
      <c r="AQ643" s="22"/>
      <c r="AR643" s="22"/>
      <c r="AS643" s="22"/>
      <c r="AT643" s="17" cm="1">
        <f t="array" ref="AT643">MAX(IF(TOOLSKEEPER!$B$5:$B$1048576='Data Training 2022'!B643,TOOLSKEEPER!$H$5:$H$1048576))</f>
        <v>0</v>
      </c>
      <c r="AU643" s="22" t="str">
        <f>IFERROR(VLOOKUP(B643,TOOLSKEEPER!$B$5:$I$1048576,8,0),"")</f>
        <v/>
      </c>
    </row>
    <row r="644" spans="1:47">
      <c r="A644" s="22">
        <f t="shared" si="57"/>
        <v>639</v>
      </c>
      <c r="B644" s="21" t="str">
        <f t="shared" si="58"/>
        <v>80002570</v>
      </c>
      <c r="C644" s="21" t="s">
        <v>1278</v>
      </c>
      <c r="D644" s="22"/>
      <c r="E644" s="22" t="s">
        <v>1279</v>
      </c>
      <c r="F644" s="22" t="s">
        <v>1255</v>
      </c>
      <c r="G644" s="22" t="s">
        <v>4205</v>
      </c>
      <c r="H644" s="22" t="s">
        <v>3973</v>
      </c>
      <c r="I644" s="22" t="s">
        <v>4024</v>
      </c>
      <c r="J644" s="22"/>
      <c r="K644" s="21" t="s">
        <v>4002</v>
      </c>
      <c r="L644" s="21" t="s">
        <v>2374</v>
      </c>
      <c r="M644" s="21" t="s">
        <v>4003</v>
      </c>
      <c r="N644" s="21"/>
      <c r="O644" s="17" t="str">
        <f>IFERROR(VLOOKUP(B644,POP!$B$5:$I$1048576,7,0),"")</f>
        <v/>
      </c>
      <c r="P644" s="17" t="str">
        <f>IFERROR(VLOOKUP(B644,POM!$B$5:$I$1048576,7,0),"")</f>
        <v/>
      </c>
      <c r="Q644" s="10" t="str">
        <f>IFERROR(VLOOKUP(B644,POU!$B$5:$I$1048576,7,0),"")</f>
        <v/>
      </c>
      <c r="R644" s="21" t="str">
        <f t="shared" si="54"/>
        <v/>
      </c>
      <c r="S644" s="17" t="str">
        <f>IFERROR(VLOOKUP(B644,'PEMBEKALAN POP'!$B$5:$I$1048576,7,0),"")</f>
        <v/>
      </c>
      <c r="T644" s="22" t="str">
        <f>IFERROR(VLOOKUP(B644,'PEMBEKALAN POP'!$B$5:$I$1048576,8,0),"")</f>
        <v/>
      </c>
      <c r="U644" s="21" t="s">
        <v>3994</v>
      </c>
      <c r="V644" s="17" t="e" cm="1">
        <f t="array" ref="V644">MAX(IF(INDUKSI!$B$5:$B$1048576='Data Training 2022'!B644,INDUKSI!$H$5:$H$1048576))</f>
        <v>#N/A</v>
      </c>
      <c r="W644" s="22" t="str">
        <f>IFERROR(VLOOKUP(B644,INDUKSI!$B$5:$I$1048576,8,0),"")</f>
        <v>LULUS</v>
      </c>
      <c r="X644" s="21" t="s">
        <v>3994</v>
      </c>
      <c r="Y644" s="17" cm="1">
        <f t="array" ref="Y644">MAX(IF(REINDUKSI!$B$5:$B$1048576='Data Training 2022'!B644,REINDUKSI!$H$5:$H$1048576))</f>
        <v>44765</v>
      </c>
      <c r="Z644" s="22" t="str">
        <f>IFERROR(VLOOKUP(B644,REINDUKSI!$B$5:$I$1048576,8,0),"")</f>
        <v>LULUS</v>
      </c>
      <c r="AA644" s="22" t="str">
        <f t="shared" si="55"/>
        <v>TARGET</v>
      </c>
      <c r="AB644" s="17" cm="1">
        <f t="array" ref="AB644">MAX(IF(BSA!$B$5:$B$1048576='Data Training 2022'!B644,BSA!$H$5:$H$1048576))</f>
        <v>0</v>
      </c>
      <c r="AC644" s="22" t="str">
        <f>IFERROR(VLOOKUP(B644,BSA!$B$5:$I$1048576,8,0),"")</f>
        <v/>
      </c>
      <c r="AD644" s="22" t="s">
        <v>3994</v>
      </c>
      <c r="AE644" s="22"/>
      <c r="AF644" s="22"/>
      <c r="AG644" s="22" t="str">
        <f t="shared" si="56"/>
        <v/>
      </c>
      <c r="AH644" s="17" cm="1">
        <f t="array" ref="AH644">MAX(IF(ISOLASI!$B$5:$B$1048576='Data Training 2022'!B644,ISOLASI!$H$5:$H$1048576))</f>
        <v>0</v>
      </c>
      <c r="AI644" s="22" t="str">
        <f>IFERROR(VLOOKUP(B644,ISOLASI!$B$5:$I$1048576,8,0),"")</f>
        <v/>
      </c>
      <c r="AJ644" s="22"/>
      <c r="AK644" s="17" cm="1">
        <f t="array" ref="AK644">MAX(IF('DEKAT AIR'!$B$5:$B$1048576='Data Training 2022'!B644,'DEKAT AIR'!$H$5:$H$1048576))</f>
        <v>0</v>
      </c>
      <c r="AL644" s="22" t="str">
        <f>IFERROR(VLOOKUP(B644,'DEKAT AIR'!$B$5:$I$1048576,8,0),"")</f>
        <v/>
      </c>
      <c r="AM644" s="22"/>
      <c r="AN644" s="17" cm="1">
        <f t="array" ref="AN644">MAX(IF(KETINGGIAN!$B$5:$B$1048576='Data Training 2022'!B644,KETINGGIAN!$H$5:$H$1048576))</f>
        <v>0</v>
      </c>
      <c r="AO644" s="22" t="str">
        <f>IFERROR(VLOOKUP(B644,KETINGGIAN!$B$5:$I$1048576,8,0),"")</f>
        <v/>
      </c>
      <c r="AP644" s="22"/>
      <c r="AQ644" s="22"/>
      <c r="AR644" s="22"/>
      <c r="AS644" s="22"/>
      <c r="AT644" s="17" cm="1">
        <f t="array" ref="AT644">MAX(IF(TOOLSKEEPER!$B$5:$B$1048576='Data Training 2022'!B644,TOOLSKEEPER!$H$5:$H$1048576))</f>
        <v>0</v>
      </c>
      <c r="AU644" s="22" t="str">
        <f>IFERROR(VLOOKUP(B644,TOOLSKEEPER!$B$5:$I$1048576,8,0),"")</f>
        <v/>
      </c>
    </row>
    <row r="645" spans="1:47">
      <c r="A645" s="22">
        <f t="shared" si="57"/>
        <v>640</v>
      </c>
      <c r="B645" s="21" t="str">
        <f t="shared" si="58"/>
        <v>80002040</v>
      </c>
      <c r="C645" s="21" t="s">
        <v>1777</v>
      </c>
      <c r="D645" s="22"/>
      <c r="E645" s="22" t="s">
        <v>1778</v>
      </c>
      <c r="F645" s="22" t="s">
        <v>1255</v>
      </c>
      <c r="G645" s="22" t="s">
        <v>212</v>
      </c>
      <c r="H645" s="22" t="s">
        <v>405</v>
      </c>
      <c r="I645" s="22" t="s">
        <v>4028</v>
      </c>
      <c r="J645" s="22"/>
      <c r="K645" s="21" t="s">
        <v>4002</v>
      </c>
      <c r="L645" s="21" t="s">
        <v>2374</v>
      </c>
      <c r="M645" s="21" t="s">
        <v>4003</v>
      </c>
      <c r="N645" s="21"/>
      <c r="O645" s="17" t="str">
        <f>IFERROR(VLOOKUP(B645,POP!$B$5:$I$1048576,7,0),"")</f>
        <v/>
      </c>
      <c r="P645" s="17" t="str">
        <f>IFERROR(VLOOKUP(B645,POM!$B$5:$I$1048576,7,0),"")</f>
        <v/>
      </c>
      <c r="Q645" s="10" t="str">
        <f>IFERROR(VLOOKUP(B645,POU!$B$5:$I$1048576,7,0),"")</f>
        <v/>
      </c>
      <c r="R645" s="21" t="str">
        <f t="shared" si="54"/>
        <v/>
      </c>
      <c r="S645" s="17" t="str">
        <f>IFERROR(VLOOKUP(B645,'PEMBEKALAN POP'!$B$5:$I$1048576,7,0),"")</f>
        <v/>
      </c>
      <c r="T645" s="22" t="str">
        <f>IFERROR(VLOOKUP(B645,'PEMBEKALAN POP'!$B$5:$I$1048576,8,0),"")</f>
        <v/>
      </c>
      <c r="U645" s="21" t="s">
        <v>3994</v>
      </c>
      <c r="V645" s="17" t="e" cm="1">
        <f t="array" ref="V645">MAX(IF(INDUKSI!$B$5:$B$1048576='Data Training 2022'!B645,INDUKSI!$H$5:$H$1048576))</f>
        <v>#N/A</v>
      </c>
      <c r="W645" s="22" t="str">
        <f>IFERROR(VLOOKUP(B645,INDUKSI!$B$5:$I$1048576,8,0),"")</f>
        <v>LULUS</v>
      </c>
      <c r="X645" s="21" t="s">
        <v>3994</v>
      </c>
      <c r="Y645" s="17" cm="1">
        <f t="array" ref="Y645">MAX(IF(REINDUKSI!$B$5:$B$1048576='Data Training 2022'!B645,REINDUKSI!$H$5:$H$1048576))</f>
        <v>44769</v>
      </c>
      <c r="Z645" s="22" t="str">
        <f>IFERROR(VLOOKUP(B645,REINDUKSI!$B$5:$I$1048576,8,0),"")</f>
        <v>LULUS</v>
      </c>
      <c r="AA645" s="22" t="str">
        <f t="shared" si="55"/>
        <v>TARGET</v>
      </c>
      <c r="AB645" s="17" cm="1">
        <f t="array" ref="AB645">MAX(IF(BSA!$B$5:$B$1048576='Data Training 2022'!B645,BSA!$H$5:$H$1048576))</f>
        <v>0</v>
      </c>
      <c r="AC645" s="22" t="str">
        <f>IFERROR(VLOOKUP(B645,BSA!$B$5:$I$1048576,8,0),"")</f>
        <v/>
      </c>
      <c r="AD645" s="22" t="s">
        <v>3994</v>
      </c>
      <c r="AE645" s="22"/>
      <c r="AF645" s="22"/>
      <c r="AG645" s="22" t="str">
        <f t="shared" si="56"/>
        <v/>
      </c>
      <c r="AH645" s="17" cm="1">
        <f t="array" ref="AH645">MAX(IF(ISOLASI!$B$5:$B$1048576='Data Training 2022'!B645,ISOLASI!$H$5:$H$1048576))</f>
        <v>0</v>
      </c>
      <c r="AI645" s="22" t="str">
        <f>IFERROR(VLOOKUP(B645,ISOLASI!$B$5:$I$1048576,8,0),"")</f>
        <v/>
      </c>
      <c r="AJ645" s="22"/>
      <c r="AK645" s="17" cm="1">
        <f t="array" ref="AK645">MAX(IF('DEKAT AIR'!$B$5:$B$1048576='Data Training 2022'!B645,'DEKAT AIR'!$H$5:$H$1048576))</f>
        <v>0</v>
      </c>
      <c r="AL645" s="22" t="str">
        <f>IFERROR(VLOOKUP(B645,'DEKAT AIR'!$B$5:$I$1048576,8,0),"")</f>
        <v/>
      </c>
      <c r="AM645" s="22"/>
      <c r="AN645" s="17" cm="1">
        <f t="array" ref="AN645">MAX(IF(KETINGGIAN!$B$5:$B$1048576='Data Training 2022'!B645,KETINGGIAN!$H$5:$H$1048576))</f>
        <v>0</v>
      </c>
      <c r="AO645" s="22" t="str">
        <f>IFERROR(VLOOKUP(B645,KETINGGIAN!$B$5:$I$1048576,8,0),"")</f>
        <v/>
      </c>
      <c r="AP645" s="22"/>
      <c r="AQ645" s="22"/>
      <c r="AR645" s="22"/>
      <c r="AS645" s="22"/>
      <c r="AT645" s="17" cm="1">
        <f t="array" ref="AT645">MAX(IF(TOOLSKEEPER!$B$5:$B$1048576='Data Training 2022'!B645,TOOLSKEEPER!$H$5:$H$1048576))</f>
        <v>0</v>
      </c>
      <c r="AU645" s="22" t="str">
        <f>IFERROR(VLOOKUP(B645,TOOLSKEEPER!$B$5:$I$1048576,8,0),"")</f>
        <v/>
      </c>
    </row>
    <row r="646" spans="1:47">
      <c r="A646" s="22">
        <f t="shared" si="57"/>
        <v>641</v>
      </c>
      <c r="B646" s="21" t="str">
        <f t="shared" si="58"/>
        <v>80001847</v>
      </c>
      <c r="C646" s="21">
        <v>80001847</v>
      </c>
      <c r="D646" s="22"/>
      <c r="E646" s="22" t="s">
        <v>2808</v>
      </c>
      <c r="F646" s="22" t="s">
        <v>1255</v>
      </c>
      <c r="G646" s="22" t="s">
        <v>205</v>
      </c>
      <c r="H646" s="22" t="s">
        <v>405</v>
      </c>
      <c r="I646" s="22" t="s">
        <v>4028</v>
      </c>
      <c r="J646" s="22"/>
      <c r="K646" s="21" t="s">
        <v>4002</v>
      </c>
      <c r="L646" s="21" t="s">
        <v>2374</v>
      </c>
      <c r="M646" s="21" t="s">
        <v>4003</v>
      </c>
      <c r="N646" s="21"/>
      <c r="O646" s="17" t="str">
        <f>IFERROR(VLOOKUP(B646,POP!$B$5:$I$1048576,7,0),"")</f>
        <v/>
      </c>
      <c r="P646" s="17" t="str">
        <f>IFERROR(VLOOKUP(B646,POM!$B$5:$I$1048576,7,0),"")</f>
        <v/>
      </c>
      <c r="Q646" s="10" t="str">
        <f>IFERROR(VLOOKUP(B646,POU!$B$5:$I$1048576,7,0),"")</f>
        <v/>
      </c>
      <c r="R646" s="21" t="str">
        <f t="shared" si="54"/>
        <v/>
      </c>
      <c r="S646" s="17" t="str">
        <f>IFERROR(VLOOKUP(B646,'PEMBEKALAN POP'!$B$5:$I$1048576,7,0),"")</f>
        <v/>
      </c>
      <c r="T646" s="22" t="str">
        <f>IFERROR(VLOOKUP(B646,'PEMBEKALAN POP'!$B$5:$I$1048576,8,0),"")</f>
        <v/>
      </c>
      <c r="U646" s="21" t="s">
        <v>3994</v>
      </c>
      <c r="V646" s="17" t="e" cm="1">
        <f t="array" ref="V646">MAX(IF(INDUKSI!$B$5:$B$1048576='Data Training 2022'!B646,INDUKSI!$H$5:$H$1048576))</f>
        <v>#N/A</v>
      </c>
      <c r="W646" s="22" t="str">
        <f>IFERROR(VLOOKUP(B646,INDUKSI!$B$5:$I$1048576,8,0),"")</f>
        <v>LULUS</v>
      </c>
      <c r="X646" s="21" t="s">
        <v>3994</v>
      </c>
      <c r="Y646" s="17" cm="1">
        <f t="array" ref="Y646">MAX(IF(REINDUKSI!$B$5:$B$1048576='Data Training 2022'!B646,REINDUKSI!$H$5:$H$1048576))</f>
        <v>44618</v>
      </c>
      <c r="Z646" s="22" t="str">
        <f>IFERROR(VLOOKUP(B646,REINDUKSI!$B$5:$I$1048576,8,0),"")</f>
        <v>LULUS</v>
      </c>
      <c r="AA646" s="22" t="str">
        <f t="shared" si="55"/>
        <v>TARGET</v>
      </c>
      <c r="AB646" s="17" cm="1">
        <f t="array" ref="AB646">MAX(IF(BSA!$B$5:$B$1048576='Data Training 2022'!B646,BSA!$H$5:$H$1048576))</f>
        <v>44647</v>
      </c>
      <c r="AC646" s="22" t="str">
        <f>IFERROR(VLOOKUP(B646,BSA!$B$5:$I$1048576,8,0),"")</f>
        <v>LULUS</v>
      </c>
      <c r="AD646" s="22" t="s">
        <v>3994</v>
      </c>
      <c r="AE646" s="22"/>
      <c r="AF646" s="22"/>
      <c r="AG646" s="22" t="str">
        <f t="shared" si="56"/>
        <v/>
      </c>
      <c r="AH646" s="17" cm="1">
        <f t="array" ref="AH646">MAX(IF(ISOLASI!$B$5:$B$1048576='Data Training 2022'!B646,ISOLASI!$H$5:$H$1048576))</f>
        <v>0</v>
      </c>
      <c r="AI646" s="22" t="str">
        <f>IFERROR(VLOOKUP(B646,ISOLASI!$B$5:$I$1048576,8,0),"")</f>
        <v/>
      </c>
      <c r="AJ646" s="22"/>
      <c r="AK646" s="17" cm="1">
        <f t="array" ref="AK646">MAX(IF('DEKAT AIR'!$B$5:$B$1048576='Data Training 2022'!B646,'DEKAT AIR'!$H$5:$H$1048576))</f>
        <v>0</v>
      </c>
      <c r="AL646" s="22" t="str">
        <f>IFERROR(VLOOKUP(B646,'DEKAT AIR'!$B$5:$I$1048576,8,0),"")</f>
        <v/>
      </c>
      <c r="AM646" s="22"/>
      <c r="AN646" s="17" cm="1">
        <f t="array" ref="AN646">MAX(IF(KETINGGIAN!$B$5:$B$1048576='Data Training 2022'!B646,KETINGGIAN!$H$5:$H$1048576))</f>
        <v>0</v>
      </c>
      <c r="AO646" s="22" t="str">
        <f>IFERROR(VLOOKUP(B646,KETINGGIAN!$B$5:$I$1048576,8,0),"")</f>
        <v/>
      </c>
      <c r="AP646" s="22"/>
      <c r="AQ646" s="22"/>
      <c r="AR646" s="22"/>
      <c r="AS646" s="22"/>
      <c r="AT646" s="17" cm="1">
        <f t="array" ref="AT646">MAX(IF(TOOLSKEEPER!$B$5:$B$1048576='Data Training 2022'!B646,TOOLSKEEPER!$H$5:$H$1048576))</f>
        <v>0</v>
      </c>
      <c r="AU646" s="22" t="str">
        <f>IFERROR(VLOOKUP(B646,TOOLSKEEPER!$B$5:$I$1048576,8,0),"")</f>
        <v/>
      </c>
    </row>
    <row r="647" spans="1:47">
      <c r="A647" s="22">
        <f t="shared" si="57"/>
        <v>642</v>
      </c>
      <c r="B647" s="21" t="str">
        <f t="shared" si="58"/>
        <v>80002553</v>
      </c>
      <c r="C647" s="21" t="s">
        <v>3217</v>
      </c>
      <c r="D647" s="22"/>
      <c r="E647" s="22" t="s">
        <v>3218</v>
      </c>
      <c r="F647" s="22" t="s">
        <v>1255</v>
      </c>
      <c r="G647" s="22" t="s">
        <v>4175</v>
      </c>
      <c r="H647" s="22" t="s">
        <v>405</v>
      </c>
      <c r="I647" s="22" t="s">
        <v>4024</v>
      </c>
      <c r="J647" s="22"/>
      <c r="K647" s="21" t="s">
        <v>4002</v>
      </c>
      <c r="L647" s="21" t="s">
        <v>2374</v>
      </c>
      <c r="M647" s="21" t="s">
        <v>4003</v>
      </c>
      <c r="N647" s="21"/>
      <c r="O647" s="17" t="str">
        <f>IFERROR(VLOOKUP(B647,POP!$B$5:$I$1048576,7,0),"")</f>
        <v/>
      </c>
      <c r="P647" s="17" t="str">
        <f>IFERROR(VLOOKUP(B647,POM!$B$5:$I$1048576,7,0),"")</f>
        <v/>
      </c>
      <c r="Q647" s="10" t="str">
        <f>IFERROR(VLOOKUP(B647,POU!$B$5:$I$1048576,7,0),"")</f>
        <v/>
      </c>
      <c r="R647" s="21" t="str">
        <f t="shared" si="54"/>
        <v/>
      </c>
      <c r="S647" s="17" t="str">
        <f>IFERROR(VLOOKUP(B647,'PEMBEKALAN POP'!$B$5:$I$1048576,7,0),"")</f>
        <v/>
      </c>
      <c r="T647" s="22" t="str">
        <f>IFERROR(VLOOKUP(B647,'PEMBEKALAN POP'!$B$5:$I$1048576,8,0),"")</f>
        <v/>
      </c>
      <c r="U647" s="21" t="s">
        <v>3994</v>
      </c>
      <c r="V647" s="17" t="e" cm="1">
        <f t="array" ref="V647">MAX(IF(INDUKSI!$B$5:$B$1048576='Data Training 2022'!B647,INDUKSI!$H$5:$H$1048576))</f>
        <v>#N/A</v>
      </c>
      <c r="W647" s="22" t="str">
        <f>IFERROR(VLOOKUP(B647,INDUKSI!$B$5:$I$1048576,8,0),"")</f>
        <v>LULUS</v>
      </c>
      <c r="X647" s="21" t="s">
        <v>3994</v>
      </c>
      <c r="Y647" s="17" cm="1">
        <f t="array" ref="Y647">MAX(IF(REINDUKSI!$B$5:$B$1048576='Data Training 2022'!B647,REINDUKSI!$H$5:$H$1048576))</f>
        <v>44760</v>
      </c>
      <c r="Z647" s="22" t="str">
        <f>IFERROR(VLOOKUP(B647,REINDUKSI!$B$5:$I$1048576,8,0),"")</f>
        <v>LULUS</v>
      </c>
      <c r="AA647" s="22" t="str">
        <f t="shared" si="55"/>
        <v>TARGET</v>
      </c>
      <c r="AB647" s="17" cm="1">
        <f t="array" ref="AB647">MAX(IF(BSA!$B$5:$B$1048576='Data Training 2022'!B647,BSA!$H$5:$H$1048576))</f>
        <v>0</v>
      </c>
      <c r="AC647" s="22" t="str">
        <f>IFERROR(VLOOKUP(B647,BSA!$B$5:$I$1048576,8,0),"")</f>
        <v/>
      </c>
      <c r="AD647" s="22" t="s">
        <v>3994</v>
      </c>
      <c r="AE647" s="22"/>
      <c r="AF647" s="22"/>
      <c r="AG647" s="22" t="str">
        <f t="shared" si="56"/>
        <v/>
      </c>
      <c r="AH647" s="17" cm="1">
        <f t="array" ref="AH647">MAX(IF(ISOLASI!$B$5:$B$1048576='Data Training 2022'!B647,ISOLASI!$H$5:$H$1048576))</f>
        <v>0</v>
      </c>
      <c r="AI647" s="22" t="str">
        <f>IFERROR(VLOOKUP(B647,ISOLASI!$B$5:$I$1048576,8,0),"")</f>
        <v/>
      </c>
      <c r="AJ647" s="22"/>
      <c r="AK647" s="17" cm="1">
        <f t="array" ref="AK647">MAX(IF('DEKAT AIR'!$B$5:$B$1048576='Data Training 2022'!B647,'DEKAT AIR'!$H$5:$H$1048576))</f>
        <v>0</v>
      </c>
      <c r="AL647" s="22" t="str">
        <f>IFERROR(VLOOKUP(B647,'DEKAT AIR'!$B$5:$I$1048576,8,0),"")</f>
        <v/>
      </c>
      <c r="AM647" s="22"/>
      <c r="AN647" s="17" cm="1">
        <f t="array" ref="AN647">MAX(IF(KETINGGIAN!$B$5:$B$1048576='Data Training 2022'!B647,KETINGGIAN!$H$5:$H$1048576))</f>
        <v>0</v>
      </c>
      <c r="AO647" s="22" t="str">
        <f>IFERROR(VLOOKUP(B647,KETINGGIAN!$B$5:$I$1048576,8,0),"")</f>
        <v/>
      </c>
      <c r="AP647" s="22"/>
      <c r="AQ647" s="22"/>
      <c r="AR647" s="22"/>
      <c r="AS647" s="22"/>
      <c r="AT647" s="17" cm="1">
        <f t="array" ref="AT647">MAX(IF(TOOLSKEEPER!$B$5:$B$1048576='Data Training 2022'!B647,TOOLSKEEPER!$H$5:$H$1048576))</f>
        <v>0</v>
      </c>
      <c r="AU647" s="22" t="str">
        <f>IFERROR(VLOOKUP(B647,TOOLSKEEPER!$B$5:$I$1048576,8,0),"")</f>
        <v/>
      </c>
    </row>
    <row r="648" spans="1:47">
      <c r="A648" s="22">
        <f t="shared" si="57"/>
        <v>643</v>
      </c>
      <c r="B648" s="21" t="str">
        <f t="shared" si="58"/>
        <v>80001840</v>
      </c>
      <c r="C648" s="21">
        <v>80001840</v>
      </c>
      <c r="D648" s="22"/>
      <c r="E648" s="22" t="s">
        <v>2594</v>
      </c>
      <c r="F648" s="22" t="s">
        <v>1255</v>
      </c>
      <c r="G648" s="22" t="s">
        <v>4177</v>
      </c>
      <c r="H648" s="22" t="s">
        <v>405</v>
      </c>
      <c r="I648" s="22" t="s">
        <v>4028</v>
      </c>
      <c r="J648" s="22"/>
      <c r="K648" s="21" t="s">
        <v>4002</v>
      </c>
      <c r="L648" s="21" t="s">
        <v>2374</v>
      </c>
      <c r="M648" s="21" t="s">
        <v>4003</v>
      </c>
      <c r="N648" s="21"/>
      <c r="O648" s="17" t="str">
        <f>IFERROR(VLOOKUP(B648,POP!$B$5:$I$1048576,7,0),"")</f>
        <v/>
      </c>
      <c r="P648" s="17" t="str">
        <f>IFERROR(VLOOKUP(B648,POM!$B$5:$I$1048576,7,0),"")</f>
        <v/>
      </c>
      <c r="Q648" s="10" t="str">
        <f>IFERROR(VLOOKUP(B648,POU!$B$5:$I$1048576,7,0),"")</f>
        <v/>
      </c>
      <c r="R648" s="21" t="str">
        <f t="shared" si="54"/>
        <v/>
      </c>
      <c r="S648" s="17" t="str">
        <f>IFERROR(VLOOKUP(B648,'PEMBEKALAN POP'!$B$5:$I$1048576,7,0),"")</f>
        <v/>
      </c>
      <c r="T648" s="22" t="str">
        <f>IFERROR(VLOOKUP(B648,'PEMBEKALAN POP'!$B$5:$I$1048576,8,0),"")</f>
        <v/>
      </c>
      <c r="U648" s="21" t="s">
        <v>3994</v>
      </c>
      <c r="V648" s="17" t="e" cm="1">
        <f t="array" ref="V648">MAX(IF(INDUKSI!$B$5:$B$1048576='Data Training 2022'!B648,INDUKSI!$H$5:$H$1048576))</f>
        <v>#N/A</v>
      </c>
      <c r="W648" s="22" t="str">
        <f>IFERROR(VLOOKUP(B648,INDUKSI!$B$5:$I$1048576,8,0),"")</f>
        <v>LULUS</v>
      </c>
      <c r="X648" s="21" t="s">
        <v>3994</v>
      </c>
      <c r="Y648" s="17" cm="1">
        <f t="array" ref="Y648">MAX(IF(REINDUKSI!$B$5:$B$1048576='Data Training 2022'!B648,REINDUKSI!$H$5:$H$1048576))</f>
        <v>44750</v>
      </c>
      <c r="Z648" s="22" t="str">
        <f>IFERROR(VLOOKUP(B648,REINDUKSI!$B$5:$I$1048576,8,0),"")</f>
        <v>LULUS</v>
      </c>
      <c r="AA648" s="22" t="str">
        <f t="shared" si="55"/>
        <v>TARGET</v>
      </c>
      <c r="AB648" s="17" cm="1">
        <f t="array" ref="AB648">MAX(IF(BSA!$B$5:$B$1048576='Data Training 2022'!B648,BSA!$H$5:$H$1048576))</f>
        <v>0</v>
      </c>
      <c r="AC648" s="22" t="str">
        <f>IFERROR(VLOOKUP(B648,BSA!$B$5:$I$1048576,8,0),"")</f>
        <v/>
      </c>
      <c r="AD648" s="22" t="s">
        <v>3994</v>
      </c>
      <c r="AE648" s="22"/>
      <c r="AF648" s="22"/>
      <c r="AG648" s="22" t="str">
        <f t="shared" si="56"/>
        <v/>
      </c>
      <c r="AH648" s="17" cm="1">
        <f t="array" ref="AH648">MAX(IF(ISOLASI!$B$5:$B$1048576='Data Training 2022'!B648,ISOLASI!$H$5:$H$1048576))</f>
        <v>0</v>
      </c>
      <c r="AI648" s="22" t="str">
        <f>IFERROR(VLOOKUP(B648,ISOLASI!$B$5:$I$1048576,8,0),"")</f>
        <v/>
      </c>
      <c r="AJ648" s="22"/>
      <c r="AK648" s="17" cm="1">
        <f t="array" ref="AK648">MAX(IF('DEKAT AIR'!$B$5:$B$1048576='Data Training 2022'!B648,'DEKAT AIR'!$H$5:$H$1048576))</f>
        <v>0</v>
      </c>
      <c r="AL648" s="22" t="str">
        <f>IFERROR(VLOOKUP(B648,'DEKAT AIR'!$B$5:$I$1048576,8,0),"")</f>
        <v/>
      </c>
      <c r="AM648" s="22"/>
      <c r="AN648" s="17" cm="1">
        <f t="array" ref="AN648">MAX(IF(KETINGGIAN!$B$5:$B$1048576='Data Training 2022'!B648,KETINGGIAN!$H$5:$H$1048576))</f>
        <v>0</v>
      </c>
      <c r="AO648" s="22" t="str">
        <f>IFERROR(VLOOKUP(B648,KETINGGIAN!$B$5:$I$1048576,8,0),"")</f>
        <v/>
      </c>
      <c r="AP648" s="22"/>
      <c r="AQ648" s="22"/>
      <c r="AR648" s="22"/>
      <c r="AS648" s="22"/>
      <c r="AT648" s="17" cm="1">
        <f t="array" ref="AT648">MAX(IF(TOOLSKEEPER!$B$5:$B$1048576='Data Training 2022'!B648,TOOLSKEEPER!$H$5:$H$1048576))</f>
        <v>0</v>
      </c>
      <c r="AU648" s="22" t="str">
        <f>IFERROR(VLOOKUP(B648,TOOLSKEEPER!$B$5:$I$1048576,8,0),"")</f>
        <v/>
      </c>
    </row>
    <row r="649" spans="1:47">
      <c r="A649" s="22">
        <f t="shared" si="57"/>
        <v>644</v>
      </c>
      <c r="B649" s="21" t="str">
        <f t="shared" si="58"/>
        <v>80001842</v>
      </c>
      <c r="C649" s="21">
        <v>80001842</v>
      </c>
      <c r="D649" s="22"/>
      <c r="E649" s="22" t="s">
        <v>2952</v>
      </c>
      <c r="F649" s="22" t="s">
        <v>1255</v>
      </c>
      <c r="G649" s="22" t="s">
        <v>4185</v>
      </c>
      <c r="H649" s="22" t="s">
        <v>405</v>
      </c>
      <c r="I649" s="22" t="s">
        <v>4024</v>
      </c>
      <c r="J649" s="22"/>
      <c r="K649" s="21" t="s">
        <v>4002</v>
      </c>
      <c r="L649" s="21" t="s">
        <v>2374</v>
      </c>
      <c r="M649" s="21" t="s">
        <v>4003</v>
      </c>
      <c r="N649" s="21"/>
      <c r="O649" s="17" t="str">
        <f>IFERROR(VLOOKUP(B649,POP!$B$5:$I$1048576,7,0),"")</f>
        <v/>
      </c>
      <c r="P649" s="17" t="str">
        <f>IFERROR(VLOOKUP(B649,POM!$B$5:$I$1048576,7,0),"")</f>
        <v/>
      </c>
      <c r="Q649" s="10" t="str">
        <f>IFERROR(VLOOKUP(B649,POU!$B$5:$I$1048576,7,0),"")</f>
        <v/>
      </c>
      <c r="R649" s="21" t="str">
        <f t="shared" ref="R649:R712" si="59">IF(AND(L649="PENGAWAS",M649="TARGET",N649=""),"TARGET","")</f>
        <v/>
      </c>
      <c r="S649" s="17" t="str">
        <f>IFERROR(VLOOKUP(B649,'PEMBEKALAN POP'!$B$5:$I$1048576,7,0),"")</f>
        <v/>
      </c>
      <c r="T649" s="22" t="str">
        <f>IFERROR(VLOOKUP(B649,'PEMBEKALAN POP'!$B$5:$I$1048576,8,0),"")</f>
        <v/>
      </c>
      <c r="U649" s="21" t="s">
        <v>3994</v>
      </c>
      <c r="V649" s="17" t="e" cm="1">
        <f t="array" ref="V649">MAX(IF(INDUKSI!$B$5:$B$1048576='Data Training 2022'!B649,INDUKSI!$H$5:$H$1048576))</f>
        <v>#N/A</v>
      </c>
      <c r="W649" s="22" t="str">
        <f>IFERROR(VLOOKUP(B649,INDUKSI!$B$5:$I$1048576,8,0),"")</f>
        <v>LULUS</v>
      </c>
      <c r="X649" s="21" t="s">
        <v>3994</v>
      </c>
      <c r="Y649" s="17" cm="1">
        <f t="array" ref="Y649">MAX(IF(REINDUKSI!$B$5:$B$1048576='Data Training 2022'!B649,REINDUKSI!$H$5:$H$1048576))</f>
        <v>44764</v>
      </c>
      <c r="Z649" s="22" t="str">
        <f>IFERROR(VLOOKUP(B649,REINDUKSI!$B$5:$I$1048576,8,0),"")</f>
        <v>LULUS</v>
      </c>
      <c r="AA649" s="22" t="str">
        <f t="shared" ref="AA649:AA712" si="60">IF(L649="OPERATOR","TARGET",IF(L649="MEKANIK","TARGET",""))</f>
        <v>TARGET</v>
      </c>
      <c r="AB649" s="17" cm="1">
        <f t="array" ref="AB649">MAX(IF(BSA!$B$5:$B$1048576='Data Training 2022'!B649,BSA!$H$5:$H$1048576))</f>
        <v>0</v>
      </c>
      <c r="AC649" s="22" t="str">
        <f>IFERROR(VLOOKUP(B649,BSA!$B$5:$I$1048576,8,0),"")</f>
        <v/>
      </c>
      <c r="AD649" s="22" t="s">
        <v>3994</v>
      </c>
      <c r="AE649" s="22"/>
      <c r="AF649" s="22"/>
      <c r="AG649" s="22" t="str">
        <f t="shared" ref="AG649:AG712" si="61">IF(L649="MEKANIK","TARGET","")</f>
        <v/>
      </c>
      <c r="AH649" s="17" cm="1">
        <f t="array" ref="AH649">MAX(IF(ISOLASI!$B$5:$B$1048576='Data Training 2022'!B649,ISOLASI!$H$5:$H$1048576))</f>
        <v>0</v>
      </c>
      <c r="AI649" s="22" t="str">
        <f>IFERROR(VLOOKUP(B649,ISOLASI!$B$5:$I$1048576,8,0),"")</f>
        <v/>
      </c>
      <c r="AJ649" s="22"/>
      <c r="AK649" s="17" cm="1">
        <f t="array" ref="AK649">MAX(IF('DEKAT AIR'!$B$5:$B$1048576='Data Training 2022'!B649,'DEKAT AIR'!$H$5:$H$1048576))</f>
        <v>0</v>
      </c>
      <c r="AL649" s="22" t="str">
        <f>IFERROR(VLOOKUP(B649,'DEKAT AIR'!$B$5:$I$1048576,8,0),"")</f>
        <v/>
      </c>
      <c r="AM649" s="22"/>
      <c r="AN649" s="17" cm="1">
        <f t="array" ref="AN649">MAX(IF(KETINGGIAN!$B$5:$B$1048576='Data Training 2022'!B649,KETINGGIAN!$H$5:$H$1048576))</f>
        <v>0</v>
      </c>
      <c r="AO649" s="22" t="str">
        <f>IFERROR(VLOOKUP(B649,KETINGGIAN!$B$5:$I$1048576,8,0),"")</f>
        <v/>
      </c>
      <c r="AP649" s="22"/>
      <c r="AQ649" s="22"/>
      <c r="AR649" s="22"/>
      <c r="AS649" s="22"/>
      <c r="AT649" s="17" cm="1">
        <f t="array" ref="AT649">MAX(IF(TOOLSKEEPER!$B$5:$B$1048576='Data Training 2022'!B649,TOOLSKEEPER!$H$5:$H$1048576))</f>
        <v>0</v>
      </c>
      <c r="AU649" s="22" t="str">
        <f>IFERROR(VLOOKUP(B649,TOOLSKEEPER!$B$5:$I$1048576,8,0),"")</f>
        <v/>
      </c>
    </row>
    <row r="650" spans="1:47">
      <c r="A650" s="22">
        <f t="shared" si="57"/>
        <v>645</v>
      </c>
      <c r="B650" s="21" t="str">
        <f t="shared" si="58"/>
        <v>80000557</v>
      </c>
      <c r="C650" s="21">
        <v>80000557</v>
      </c>
      <c r="D650" s="22"/>
      <c r="E650" s="22" t="s">
        <v>4215</v>
      </c>
      <c r="F650" s="22" t="s">
        <v>1255</v>
      </c>
      <c r="G650" s="22" t="s">
        <v>4185</v>
      </c>
      <c r="H650" s="22" t="s">
        <v>405</v>
      </c>
      <c r="I650" s="22" t="s">
        <v>4024</v>
      </c>
      <c r="J650" s="22"/>
      <c r="K650" s="21" t="s">
        <v>4002</v>
      </c>
      <c r="L650" s="21" t="s">
        <v>2374</v>
      </c>
      <c r="M650" s="21" t="s">
        <v>4003</v>
      </c>
      <c r="N650" s="21"/>
      <c r="O650" s="17" t="str">
        <f>IFERROR(VLOOKUP(B650,POP!$B$5:$I$1048576,7,0),"")</f>
        <v/>
      </c>
      <c r="P650" s="17" t="str">
        <f>IFERROR(VLOOKUP(B650,POM!$B$5:$I$1048576,7,0),"")</f>
        <v/>
      </c>
      <c r="Q650" s="10" t="str">
        <f>IFERROR(VLOOKUP(B650,POU!$B$5:$I$1048576,7,0),"")</f>
        <v/>
      </c>
      <c r="R650" s="21" t="str">
        <f t="shared" si="59"/>
        <v/>
      </c>
      <c r="S650" s="17" t="str">
        <f>IFERROR(VLOOKUP(B650,'PEMBEKALAN POP'!$B$5:$I$1048576,7,0),"")</f>
        <v/>
      </c>
      <c r="T650" s="22" t="str">
        <f>IFERROR(VLOOKUP(B650,'PEMBEKALAN POP'!$B$5:$I$1048576,8,0),"")</f>
        <v/>
      </c>
      <c r="U650" s="21" t="s">
        <v>3994</v>
      </c>
      <c r="V650" s="17" t="e" cm="1">
        <f t="array" ref="V650">MAX(IF(INDUKSI!$B$5:$B$1048576='Data Training 2022'!B650,INDUKSI!$H$5:$H$1048576))</f>
        <v>#N/A</v>
      </c>
      <c r="W650" s="22" t="str">
        <f>IFERROR(VLOOKUP(B650,INDUKSI!$B$5:$I$1048576,8,0),"")</f>
        <v>LULUS</v>
      </c>
      <c r="X650" s="21" t="s">
        <v>3994</v>
      </c>
      <c r="Y650" s="17" cm="1">
        <f t="array" ref="Y650">MAX(IF(REINDUKSI!$B$5:$B$1048576='Data Training 2022'!B650,REINDUKSI!$H$5:$H$1048576))</f>
        <v>44570</v>
      </c>
      <c r="Z650" s="22" t="str">
        <f>IFERROR(VLOOKUP(B650,REINDUKSI!$B$5:$I$1048576,8,0),"")</f>
        <v>LULUS</v>
      </c>
      <c r="AA650" s="22" t="str">
        <f t="shared" si="60"/>
        <v>TARGET</v>
      </c>
      <c r="AB650" s="17" cm="1">
        <f t="array" ref="AB650">MAX(IF(BSA!$B$5:$B$1048576='Data Training 2022'!B650,BSA!$H$5:$H$1048576))</f>
        <v>0</v>
      </c>
      <c r="AC650" s="22" t="str">
        <f>IFERROR(VLOOKUP(B650,BSA!$B$5:$I$1048576,8,0),"")</f>
        <v/>
      </c>
      <c r="AD650" s="22" t="s">
        <v>3994</v>
      </c>
      <c r="AE650" s="22"/>
      <c r="AF650" s="22"/>
      <c r="AG650" s="22" t="str">
        <f t="shared" si="61"/>
        <v/>
      </c>
      <c r="AH650" s="17" cm="1">
        <f t="array" ref="AH650">MAX(IF(ISOLASI!$B$5:$B$1048576='Data Training 2022'!B650,ISOLASI!$H$5:$H$1048576))</f>
        <v>0</v>
      </c>
      <c r="AI650" s="22" t="str">
        <f>IFERROR(VLOOKUP(B650,ISOLASI!$B$5:$I$1048576,8,0),"")</f>
        <v/>
      </c>
      <c r="AJ650" s="22"/>
      <c r="AK650" s="17" cm="1">
        <f t="array" ref="AK650">MAX(IF('DEKAT AIR'!$B$5:$B$1048576='Data Training 2022'!B650,'DEKAT AIR'!$H$5:$H$1048576))</f>
        <v>0</v>
      </c>
      <c r="AL650" s="22" t="str">
        <f>IFERROR(VLOOKUP(B650,'DEKAT AIR'!$B$5:$I$1048576,8,0),"")</f>
        <v/>
      </c>
      <c r="AM650" s="22"/>
      <c r="AN650" s="17" cm="1">
        <f t="array" ref="AN650">MAX(IF(KETINGGIAN!$B$5:$B$1048576='Data Training 2022'!B650,KETINGGIAN!$H$5:$H$1048576))</f>
        <v>0</v>
      </c>
      <c r="AO650" s="22" t="str">
        <f>IFERROR(VLOOKUP(B650,KETINGGIAN!$B$5:$I$1048576,8,0),"")</f>
        <v/>
      </c>
      <c r="AP650" s="22"/>
      <c r="AQ650" s="22"/>
      <c r="AR650" s="22"/>
      <c r="AS650" s="22"/>
      <c r="AT650" s="17" cm="1">
        <f t="array" ref="AT650">MAX(IF(TOOLSKEEPER!$B$5:$B$1048576='Data Training 2022'!B650,TOOLSKEEPER!$H$5:$H$1048576))</f>
        <v>0</v>
      </c>
      <c r="AU650" s="22" t="str">
        <f>IFERROR(VLOOKUP(B650,TOOLSKEEPER!$B$5:$I$1048576,8,0),"")</f>
        <v/>
      </c>
    </row>
    <row r="651" spans="1:47">
      <c r="A651" s="22">
        <f t="shared" si="57"/>
        <v>646</v>
      </c>
      <c r="B651" s="21" t="str">
        <f t="shared" si="58"/>
        <v>80002703</v>
      </c>
      <c r="C651" s="21">
        <v>80002703</v>
      </c>
      <c r="D651" s="22"/>
      <c r="E651" s="22" t="s">
        <v>4216</v>
      </c>
      <c r="F651" s="22" t="s">
        <v>1255</v>
      </c>
      <c r="G651" s="22" t="s">
        <v>212</v>
      </c>
      <c r="H651" s="22" t="s">
        <v>405</v>
      </c>
      <c r="I651" s="22" t="s">
        <v>4024</v>
      </c>
      <c r="J651" s="22"/>
      <c r="K651" s="21" t="s">
        <v>4002</v>
      </c>
      <c r="L651" s="21" t="s">
        <v>2374</v>
      </c>
      <c r="M651" s="21" t="s">
        <v>4003</v>
      </c>
      <c r="N651" s="21"/>
      <c r="O651" s="17" t="str">
        <f>IFERROR(VLOOKUP(B651,POP!$B$5:$I$1048576,7,0),"")</f>
        <v/>
      </c>
      <c r="P651" s="17" t="str">
        <f>IFERROR(VLOOKUP(B651,POM!$B$5:$I$1048576,7,0),"")</f>
        <v/>
      </c>
      <c r="Q651" s="10" t="str">
        <f>IFERROR(VLOOKUP(B651,POU!$B$5:$I$1048576,7,0),"")</f>
        <v/>
      </c>
      <c r="R651" s="21" t="str">
        <f t="shared" si="59"/>
        <v/>
      </c>
      <c r="S651" s="17" t="str">
        <f>IFERROR(VLOOKUP(B651,'PEMBEKALAN POP'!$B$5:$I$1048576,7,0),"")</f>
        <v/>
      </c>
      <c r="T651" s="22" t="str">
        <f>IFERROR(VLOOKUP(B651,'PEMBEKALAN POP'!$B$5:$I$1048576,8,0),"")</f>
        <v/>
      </c>
      <c r="U651" s="21" t="s">
        <v>3994</v>
      </c>
      <c r="V651" s="17" t="e" cm="1">
        <f t="array" ref="V651">MAX(IF(INDUKSI!$B$5:$B$1048576='Data Training 2022'!B651,INDUKSI!$H$5:$H$1048576))</f>
        <v>#N/A</v>
      </c>
      <c r="W651" s="22" t="str">
        <f>IFERROR(VLOOKUP(B651,INDUKSI!$B$5:$I$1048576,8,0),"")</f>
        <v/>
      </c>
      <c r="X651" s="21" t="s">
        <v>3994</v>
      </c>
      <c r="Y651" s="17" cm="1">
        <f t="array" ref="Y651">MAX(IF(REINDUKSI!$B$5:$B$1048576='Data Training 2022'!B651,REINDUKSI!$H$5:$H$1048576))</f>
        <v>44662</v>
      </c>
      <c r="Z651" s="22" t="str">
        <f>IFERROR(VLOOKUP(B651,REINDUKSI!$B$5:$I$1048576,8,0),"")</f>
        <v>LULUS</v>
      </c>
      <c r="AA651" s="22" t="str">
        <f t="shared" si="60"/>
        <v>TARGET</v>
      </c>
      <c r="AB651" s="17" cm="1">
        <f t="array" ref="AB651">MAX(IF(BSA!$B$5:$B$1048576='Data Training 2022'!B651,BSA!$H$5:$H$1048576))</f>
        <v>0</v>
      </c>
      <c r="AC651" s="22" t="str">
        <f>IFERROR(VLOOKUP(B651,BSA!$B$5:$I$1048576,8,0),"")</f>
        <v/>
      </c>
      <c r="AD651" s="22" t="s">
        <v>3994</v>
      </c>
      <c r="AE651" s="22"/>
      <c r="AF651" s="22"/>
      <c r="AG651" s="22" t="str">
        <f t="shared" si="61"/>
        <v/>
      </c>
      <c r="AH651" s="17" cm="1">
        <f t="array" ref="AH651">MAX(IF(ISOLASI!$B$5:$B$1048576='Data Training 2022'!B651,ISOLASI!$H$5:$H$1048576))</f>
        <v>0</v>
      </c>
      <c r="AI651" s="22" t="str">
        <f>IFERROR(VLOOKUP(B651,ISOLASI!$B$5:$I$1048576,8,0),"")</f>
        <v/>
      </c>
      <c r="AJ651" s="22"/>
      <c r="AK651" s="17" cm="1">
        <f t="array" ref="AK651">MAX(IF('DEKAT AIR'!$B$5:$B$1048576='Data Training 2022'!B651,'DEKAT AIR'!$H$5:$H$1048576))</f>
        <v>0</v>
      </c>
      <c r="AL651" s="22" t="str">
        <f>IFERROR(VLOOKUP(B651,'DEKAT AIR'!$B$5:$I$1048576,8,0),"")</f>
        <v/>
      </c>
      <c r="AM651" s="22"/>
      <c r="AN651" s="17" cm="1">
        <f t="array" ref="AN651">MAX(IF(KETINGGIAN!$B$5:$B$1048576='Data Training 2022'!B651,KETINGGIAN!$H$5:$H$1048576))</f>
        <v>0</v>
      </c>
      <c r="AO651" s="22" t="str">
        <f>IFERROR(VLOOKUP(B651,KETINGGIAN!$B$5:$I$1048576,8,0),"")</f>
        <v/>
      </c>
      <c r="AP651" s="22"/>
      <c r="AQ651" s="22"/>
      <c r="AR651" s="22"/>
      <c r="AS651" s="22"/>
      <c r="AT651" s="17" cm="1">
        <f t="array" ref="AT651">MAX(IF(TOOLSKEEPER!$B$5:$B$1048576='Data Training 2022'!B651,TOOLSKEEPER!$H$5:$H$1048576))</f>
        <v>0</v>
      </c>
      <c r="AU651" s="22" t="str">
        <f>IFERROR(VLOOKUP(B651,TOOLSKEEPER!$B$5:$I$1048576,8,0),"")</f>
        <v/>
      </c>
    </row>
    <row r="652" spans="1:47">
      <c r="A652" s="22">
        <f t="shared" si="57"/>
        <v>647</v>
      </c>
      <c r="B652" s="21" t="str">
        <f t="shared" si="58"/>
        <v>80002732</v>
      </c>
      <c r="C652" s="21" t="s">
        <v>4217</v>
      </c>
      <c r="D652" s="22"/>
      <c r="E652" s="22" t="s">
        <v>4218</v>
      </c>
      <c r="F652" s="22" t="s">
        <v>1255</v>
      </c>
      <c r="G652" s="22" t="s">
        <v>212</v>
      </c>
      <c r="H652" s="22" t="s">
        <v>405</v>
      </c>
      <c r="I652" s="22" t="s">
        <v>4024</v>
      </c>
      <c r="J652" s="22"/>
      <c r="K652" s="21" t="s">
        <v>4002</v>
      </c>
      <c r="L652" s="21" t="s">
        <v>2374</v>
      </c>
      <c r="M652" s="21" t="s">
        <v>4003</v>
      </c>
      <c r="N652" s="21"/>
      <c r="O652" s="17" t="str">
        <f>IFERROR(VLOOKUP(B652,POP!$B$5:$I$1048576,7,0),"")</f>
        <v/>
      </c>
      <c r="P652" s="17" t="str">
        <f>IFERROR(VLOOKUP(B652,POM!$B$5:$I$1048576,7,0),"")</f>
        <v/>
      </c>
      <c r="Q652" s="10" t="str">
        <f>IFERROR(VLOOKUP(B652,POU!$B$5:$I$1048576,7,0),"")</f>
        <v/>
      </c>
      <c r="R652" s="21" t="str">
        <f t="shared" si="59"/>
        <v/>
      </c>
      <c r="S652" s="17" t="str">
        <f>IFERROR(VLOOKUP(B652,'PEMBEKALAN POP'!$B$5:$I$1048576,7,0),"")</f>
        <v/>
      </c>
      <c r="T652" s="22" t="str">
        <f>IFERROR(VLOOKUP(B652,'PEMBEKALAN POP'!$B$5:$I$1048576,8,0),"")</f>
        <v/>
      </c>
      <c r="U652" s="21" t="s">
        <v>3994</v>
      </c>
      <c r="V652" s="17" t="e" cm="1">
        <f t="array" ref="V652">MAX(IF(INDUKSI!$B$5:$B$1048576='Data Training 2022'!B652,INDUKSI!$H$5:$H$1048576))</f>
        <v>#N/A</v>
      </c>
      <c r="W652" s="22" t="str">
        <f>IFERROR(VLOOKUP(B652,INDUKSI!$B$5:$I$1048576,8,0),"")</f>
        <v>LULUS</v>
      </c>
      <c r="X652" s="21" t="s">
        <v>3994</v>
      </c>
      <c r="Y652" s="17" cm="1">
        <f t="array" ref="Y652">MAX(IF(REINDUKSI!$B$5:$B$1048576='Data Training 2022'!B652,REINDUKSI!$H$5:$H$1048576))</f>
        <v>44662</v>
      </c>
      <c r="Z652" s="22" t="str">
        <f>IFERROR(VLOOKUP(B652,REINDUKSI!$B$5:$I$1048576,8,0),"")</f>
        <v>LULUS</v>
      </c>
      <c r="AA652" s="22" t="str">
        <f t="shared" si="60"/>
        <v>TARGET</v>
      </c>
      <c r="AB652" s="17" cm="1">
        <f t="array" ref="AB652">MAX(IF(BSA!$B$5:$B$1048576='Data Training 2022'!B652,BSA!$H$5:$H$1048576))</f>
        <v>0</v>
      </c>
      <c r="AC652" s="22" t="str">
        <f>IFERROR(VLOOKUP(B652,BSA!$B$5:$I$1048576,8,0),"")</f>
        <v/>
      </c>
      <c r="AD652" s="22" t="s">
        <v>3994</v>
      </c>
      <c r="AE652" s="22"/>
      <c r="AF652" s="22"/>
      <c r="AG652" s="22" t="str">
        <f t="shared" si="61"/>
        <v/>
      </c>
      <c r="AH652" s="17" cm="1">
        <f t="array" ref="AH652">MAX(IF(ISOLASI!$B$5:$B$1048576='Data Training 2022'!B652,ISOLASI!$H$5:$H$1048576))</f>
        <v>0</v>
      </c>
      <c r="AI652" s="22" t="str">
        <f>IFERROR(VLOOKUP(B652,ISOLASI!$B$5:$I$1048576,8,0),"")</f>
        <v/>
      </c>
      <c r="AJ652" s="22"/>
      <c r="AK652" s="17" cm="1">
        <f t="array" ref="AK652">MAX(IF('DEKAT AIR'!$B$5:$B$1048576='Data Training 2022'!B652,'DEKAT AIR'!$H$5:$H$1048576))</f>
        <v>0</v>
      </c>
      <c r="AL652" s="22" t="str">
        <f>IFERROR(VLOOKUP(B652,'DEKAT AIR'!$B$5:$I$1048576,8,0),"")</f>
        <v/>
      </c>
      <c r="AM652" s="22"/>
      <c r="AN652" s="17" cm="1">
        <f t="array" ref="AN652">MAX(IF(KETINGGIAN!$B$5:$B$1048576='Data Training 2022'!B652,KETINGGIAN!$H$5:$H$1048576))</f>
        <v>0</v>
      </c>
      <c r="AO652" s="22" t="str">
        <f>IFERROR(VLOOKUP(B652,KETINGGIAN!$B$5:$I$1048576,8,0),"")</f>
        <v/>
      </c>
      <c r="AP652" s="22"/>
      <c r="AQ652" s="22"/>
      <c r="AR652" s="22"/>
      <c r="AS652" s="22"/>
      <c r="AT652" s="17" cm="1">
        <f t="array" ref="AT652">MAX(IF(TOOLSKEEPER!$B$5:$B$1048576='Data Training 2022'!B652,TOOLSKEEPER!$H$5:$H$1048576))</f>
        <v>0</v>
      </c>
      <c r="AU652" s="22" t="str">
        <f>IFERROR(VLOOKUP(B652,TOOLSKEEPER!$B$5:$I$1048576,8,0),"")</f>
        <v/>
      </c>
    </row>
    <row r="653" spans="1:47">
      <c r="A653" s="22">
        <f t="shared" si="57"/>
        <v>648</v>
      </c>
      <c r="B653" s="21" t="str">
        <f t="shared" si="58"/>
        <v>80002644</v>
      </c>
      <c r="C653" s="21" t="s">
        <v>2216</v>
      </c>
      <c r="D653" s="22"/>
      <c r="E653" s="22" t="s">
        <v>2217</v>
      </c>
      <c r="F653" s="22" t="s">
        <v>1255</v>
      </c>
      <c r="G653" s="22" t="s">
        <v>205</v>
      </c>
      <c r="H653" s="22" t="s">
        <v>405</v>
      </c>
      <c r="I653" s="22" t="s">
        <v>4024</v>
      </c>
      <c r="J653" s="22"/>
      <c r="K653" s="21" t="s">
        <v>4002</v>
      </c>
      <c r="L653" s="21" t="s">
        <v>2374</v>
      </c>
      <c r="M653" s="21" t="s">
        <v>4003</v>
      </c>
      <c r="N653" s="21"/>
      <c r="O653" s="17" t="str">
        <f>IFERROR(VLOOKUP(B653,POP!$B$5:$I$1048576,7,0),"")</f>
        <v/>
      </c>
      <c r="P653" s="17" t="str">
        <f>IFERROR(VLOOKUP(B653,POM!$B$5:$I$1048576,7,0),"")</f>
        <v/>
      </c>
      <c r="Q653" s="10" t="str">
        <f>IFERROR(VLOOKUP(B653,POU!$B$5:$I$1048576,7,0),"")</f>
        <v/>
      </c>
      <c r="R653" s="21" t="str">
        <f t="shared" si="59"/>
        <v/>
      </c>
      <c r="S653" s="17" t="str">
        <f>IFERROR(VLOOKUP(B653,'PEMBEKALAN POP'!$B$5:$I$1048576,7,0),"")</f>
        <v/>
      </c>
      <c r="T653" s="22" t="str">
        <f>IFERROR(VLOOKUP(B653,'PEMBEKALAN POP'!$B$5:$I$1048576,8,0),"")</f>
        <v/>
      </c>
      <c r="U653" s="21" t="s">
        <v>3994</v>
      </c>
      <c r="V653" s="17" t="e" cm="1">
        <f t="array" ref="V653">MAX(IF(INDUKSI!$B$5:$B$1048576='Data Training 2022'!B653,INDUKSI!$H$5:$H$1048576))</f>
        <v>#N/A</v>
      </c>
      <c r="W653" s="22" t="str">
        <f>IFERROR(VLOOKUP(B653,INDUKSI!$B$5:$I$1048576,8,0),"")</f>
        <v>LULUS</v>
      </c>
      <c r="X653" s="21" t="s">
        <v>3994</v>
      </c>
      <c r="Y653" s="17" cm="1">
        <f t="array" ref="Y653">MAX(IF(REINDUKSI!$B$5:$B$1048576='Data Training 2022'!B653,REINDUKSI!$H$5:$H$1048576))</f>
        <v>44752</v>
      </c>
      <c r="Z653" s="22" t="str">
        <f>IFERROR(VLOOKUP(B653,REINDUKSI!$B$5:$I$1048576,8,0),"")</f>
        <v>LULUS</v>
      </c>
      <c r="AA653" s="22" t="str">
        <f t="shared" si="60"/>
        <v>TARGET</v>
      </c>
      <c r="AB653" s="17" cm="1">
        <f t="array" ref="AB653">MAX(IF(BSA!$B$5:$B$1048576='Data Training 2022'!B653,BSA!$H$5:$H$1048576))</f>
        <v>0</v>
      </c>
      <c r="AC653" s="22" t="str">
        <f>IFERROR(VLOOKUP(B653,BSA!$B$5:$I$1048576,8,0),"")</f>
        <v/>
      </c>
      <c r="AD653" s="22" t="s">
        <v>3994</v>
      </c>
      <c r="AE653" s="22"/>
      <c r="AF653" s="22"/>
      <c r="AG653" s="22" t="str">
        <f t="shared" si="61"/>
        <v/>
      </c>
      <c r="AH653" s="17" cm="1">
        <f t="array" ref="AH653">MAX(IF(ISOLASI!$B$5:$B$1048576='Data Training 2022'!B653,ISOLASI!$H$5:$H$1048576))</f>
        <v>0</v>
      </c>
      <c r="AI653" s="22" t="str">
        <f>IFERROR(VLOOKUP(B653,ISOLASI!$B$5:$I$1048576,8,0),"")</f>
        <v/>
      </c>
      <c r="AJ653" s="22"/>
      <c r="AK653" s="17" cm="1">
        <f t="array" ref="AK653">MAX(IF('DEKAT AIR'!$B$5:$B$1048576='Data Training 2022'!B653,'DEKAT AIR'!$H$5:$H$1048576))</f>
        <v>0</v>
      </c>
      <c r="AL653" s="22" t="str">
        <f>IFERROR(VLOOKUP(B653,'DEKAT AIR'!$B$5:$I$1048576,8,0),"")</f>
        <v/>
      </c>
      <c r="AM653" s="22"/>
      <c r="AN653" s="17" cm="1">
        <f t="array" ref="AN653">MAX(IF(KETINGGIAN!$B$5:$B$1048576='Data Training 2022'!B653,KETINGGIAN!$H$5:$H$1048576))</f>
        <v>0</v>
      </c>
      <c r="AO653" s="22" t="str">
        <f>IFERROR(VLOOKUP(B653,KETINGGIAN!$B$5:$I$1048576,8,0),"")</f>
        <v/>
      </c>
      <c r="AP653" s="22"/>
      <c r="AQ653" s="22"/>
      <c r="AR653" s="22"/>
      <c r="AS653" s="22"/>
      <c r="AT653" s="17" cm="1">
        <f t="array" ref="AT653">MAX(IF(TOOLSKEEPER!$B$5:$B$1048576='Data Training 2022'!B653,TOOLSKEEPER!$H$5:$H$1048576))</f>
        <v>0</v>
      </c>
      <c r="AU653" s="22" t="str">
        <f>IFERROR(VLOOKUP(B653,TOOLSKEEPER!$B$5:$I$1048576,8,0),"")</f>
        <v/>
      </c>
    </row>
    <row r="654" spans="1:47">
      <c r="A654" s="22">
        <f t="shared" si="57"/>
        <v>649</v>
      </c>
      <c r="B654" s="21" t="str">
        <f t="shared" si="58"/>
        <v>80002651</v>
      </c>
      <c r="C654" s="21" t="s">
        <v>2234</v>
      </c>
      <c r="D654" s="22"/>
      <c r="E654" s="22" t="s">
        <v>2235</v>
      </c>
      <c r="F654" s="22" t="s">
        <v>1255</v>
      </c>
      <c r="G654" s="22" t="s">
        <v>205</v>
      </c>
      <c r="H654" s="22" t="s">
        <v>405</v>
      </c>
      <c r="I654" s="22" t="s">
        <v>4024</v>
      </c>
      <c r="J654" s="22"/>
      <c r="K654" s="21" t="s">
        <v>4002</v>
      </c>
      <c r="L654" s="21" t="s">
        <v>2374</v>
      </c>
      <c r="M654" s="21" t="s">
        <v>4003</v>
      </c>
      <c r="N654" s="21"/>
      <c r="O654" s="17" t="str">
        <f>IFERROR(VLOOKUP(B654,POP!$B$5:$I$1048576,7,0),"")</f>
        <v/>
      </c>
      <c r="P654" s="17" t="str">
        <f>IFERROR(VLOOKUP(B654,POM!$B$5:$I$1048576,7,0),"")</f>
        <v/>
      </c>
      <c r="Q654" s="10" t="str">
        <f>IFERROR(VLOOKUP(B654,POU!$B$5:$I$1048576,7,0),"")</f>
        <v/>
      </c>
      <c r="R654" s="21" t="str">
        <f t="shared" si="59"/>
        <v/>
      </c>
      <c r="S654" s="17" t="str">
        <f>IFERROR(VLOOKUP(B654,'PEMBEKALAN POP'!$B$5:$I$1048576,7,0),"")</f>
        <v/>
      </c>
      <c r="T654" s="22" t="str">
        <f>IFERROR(VLOOKUP(B654,'PEMBEKALAN POP'!$B$5:$I$1048576,8,0),"")</f>
        <v/>
      </c>
      <c r="U654" s="21" t="s">
        <v>3994</v>
      </c>
      <c r="V654" s="17" t="e" cm="1">
        <f t="array" ref="V654">MAX(IF(INDUKSI!$B$5:$B$1048576='Data Training 2022'!B654,INDUKSI!$H$5:$H$1048576))</f>
        <v>#N/A</v>
      </c>
      <c r="W654" s="22" t="str">
        <f>IFERROR(VLOOKUP(B654,INDUKSI!$B$5:$I$1048576,8,0),"")</f>
        <v>LULUS</v>
      </c>
      <c r="X654" s="21" t="s">
        <v>3994</v>
      </c>
      <c r="Y654" s="17" cm="1">
        <f t="array" ref="Y654">MAX(IF(REINDUKSI!$B$5:$B$1048576='Data Training 2022'!B654,REINDUKSI!$H$5:$H$1048576))</f>
        <v>44752</v>
      </c>
      <c r="Z654" s="22" t="str">
        <f>IFERROR(VLOOKUP(B654,REINDUKSI!$B$5:$I$1048576,8,0),"")</f>
        <v>LULUS</v>
      </c>
      <c r="AA654" s="22" t="str">
        <f t="shared" si="60"/>
        <v>TARGET</v>
      </c>
      <c r="AB654" s="17" cm="1">
        <f t="array" ref="AB654">MAX(IF(BSA!$B$5:$B$1048576='Data Training 2022'!B654,BSA!$H$5:$H$1048576))</f>
        <v>0</v>
      </c>
      <c r="AC654" s="22" t="str">
        <f>IFERROR(VLOOKUP(B654,BSA!$B$5:$I$1048576,8,0),"")</f>
        <v/>
      </c>
      <c r="AD654" s="22" t="s">
        <v>3994</v>
      </c>
      <c r="AE654" s="22"/>
      <c r="AF654" s="22"/>
      <c r="AG654" s="22" t="str">
        <f t="shared" si="61"/>
        <v/>
      </c>
      <c r="AH654" s="17" cm="1">
        <f t="array" ref="AH654">MAX(IF(ISOLASI!$B$5:$B$1048576='Data Training 2022'!B654,ISOLASI!$H$5:$H$1048576))</f>
        <v>0</v>
      </c>
      <c r="AI654" s="22" t="str">
        <f>IFERROR(VLOOKUP(B654,ISOLASI!$B$5:$I$1048576,8,0),"")</f>
        <v/>
      </c>
      <c r="AJ654" s="22"/>
      <c r="AK654" s="17" cm="1">
        <f t="array" ref="AK654">MAX(IF('DEKAT AIR'!$B$5:$B$1048576='Data Training 2022'!B654,'DEKAT AIR'!$H$5:$H$1048576))</f>
        <v>0</v>
      </c>
      <c r="AL654" s="22" t="str">
        <f>IFERROR(VLOOKUP(B654,'DEKAT AIR'!$B$5:$I$1048576,8,0),"")</f>
        <v/>
      </c>
      <c r="AM654" s="22"/>
      <c r="AN654" s="17" cm="1">
        <f t="array" ref="AN654">MAX(IF(KETINGGIAN!$B$5:$B$1048576='Data Training 2022'!B654,KETINGGIAN!$H$5:$H$1048576))</f>
        <v>0</v>
      </c>
      <c r="AO654" s="22" t="str">
        <f>IFERROR(VLOOKUP(B654,KETINGGIAN!$B$5:$I$1048576,8,0),"")</f>
        <v/>
      </c>
      <c r="AP654" s="22"/>
      <c r="AQ654" s="22"/>
      <c r="AR654" s="22"/>
      <c r="AS654" s="22"/>
      <c r="AT654" s="17" cm="1">
        <f t="array" ref="AT654">MAX(IF(TOOLSKEEPER!$B$5:$B$1048576='Data Training 2022'!B654,TOOLSKEEPER!$H$5:$H$1048576))</f>
        <v>0</v>
      </c>
      <c r="AU654" s="22" t="str">
        <f>IFERROR(VLOOKUP(B654,TOOLSKEEPER!$B$5:$I$1048576,8,0),"")</f>
        <v/>
      </c>
    </row>
    <row r="655" spans="1:47">
      <c r="A655" s="22">
        <f t="shared" si="57"/>
        <v>650</v>
      </c>
      <c r="B655" s="21" t="str">
        <f t="shared" si="58"/>
        <v>80001839</v>
      </c>
      <c r="C655" s="21">
        <v>80001839</v>
      </c>
      <c r="D655" s="22"/>
      <c r="E655" s="22" t="s">
        <v>2569</v>
      </c>
      <c r="F655" s="22" t="s">
        <v>1255</v>
      </c>
      <c r="G655" s="22" t="s">
        <v>4177</v>
      </c>
      <c r="H655" s="22" t="s">
        <v>405</v>
      </c>
      <c r="I655" s="22" t="s">
        <v>4028</v>
      </c>
      <c r="J655" s="22"/>
      <c r="K655" s="21" t="s">
        <v>4002</v>
      </c>
      <c r="L655" s="21" t="s">
        <v>2374</v>
      </c>
      <c r="M655" s="21" t="s">
        <v>4003</v>
      </c>
      <c r="N655" s="21"/>
      <c r="O655" s="17" t="str">
        <f>IFERROR(VLOOKUP(B655,POP!$B$5:$I$1048576,7,0),"")</f>
        <v/>
      </c>
      <c r="P655" s="17" t="str">
        <f>IFERROR(VLOOKUP(B655,POM!$B$5:$I$1048576,7,0),"")</f>
        <v/>
      </c>
      <c r="Q655" s="10" t="str">
        <f>IFERROR(VLOOKUP(B655,POU!$B$5:$I$1048576,7,0),"")</f>
        <v/>
      </c>
      <c r="R655" s="21" t="str">
        <f t="shared" si="59"/>
        <v/>
      </c>
      <c r="S655" s="17" t="str">
        <f>IFERROR(VLOOKUP(B655,'PEMBEKALAN POP'!$B$5:$I$1048576,7,0),"")</f>
        <v/>
      </c>
      <c r="T655" s="22" t="str">
        <f>IFERROR(VLOOKUP(B655,'PEMBEKALAN POP'!$B$5:$I$1048576,8,0),"")</f>
        <v/>
      </c>
      <c r="U655" s="21" t="s">
        <v>3994</v>
      </c>
      <c r="V655" s="17" t="e" cm="1">
        <f t="array" ref="V655">MAX(IF(INDUKSI!$B$5:$B$1048576='Data Training 2022'!B655,INDUKSI!$H$5:$H$1048576))</f>
        <v>#N/A</v>
      </c>
      <c r="W655" s="22" t="str">
        <f>IFERROR(VLOOKUP(B655,INDUKSI!$B$5:$I$1048576,8,0),"")</f>
        <v>LULUS</v>
      </c>
      <c r="X655" s="21" t="s">
        <v>3994</v>
      </c>
      <c r="Y655" s="17" cm="1">
        <f t="array" ref="Y655">MAX(IF(REINDUKSI!$B$5:$B$1048576='Data Training 2022'!B655,REINDUKSI!$H$5:$H$1048576))</f>
        <v>44784</v>
      </c>
      <c r="Z655" s="22" t="str">
        <f>IFERROR(VLOOKUP(B655,REINDUKSI!$B$5:$I$1048576,8,0),"")</f>
        <v>LULUS</v>
      </c>
      <c r="AA655" s="22" t="str">
        <f t="shared" si="60"/>
        <v>TARGET</v>
      </c>
      <c r="AB655" s="17" cm="1">
        <f t="array" ref="AB655">MAX(IF(BSA!$B$5:$B$1048576='Data Training 2022'!B655,BSA!$H$5:$H$1048576))</f>
        <v>0</v>
      </c>
      <c r="AC655" s="22" t="str">
        <f>IFERROR(VLOOKUP(B655,BSA!$B$5:$I$1048576,8,0),"")</f>
        <v/>
      </c>
      <c r="AD655" s="22" t="s">
        <v>3994</v>
      </c>
      <c r="AE655" s="22"/>
      <c r="AF655" s="22"/>
      <c r="AG655" s="22" t="str">
        <f t="shared" si="61"/>
        <v/>
      </c>
      <c r="AH655" s="17" cm="1">
        <f t="array" ref="AH655">MAX(IF(ISOLASI!$B$5:$B$1048576='Data Training 2022'!B655,ISOLASI!$H$5:$H$1048576))</f>
        <v>0</v>
      </c>
      <c r="AI655" s="22" t="str">
        <f>IFERROR(VLOOKUP(B655,ISOLASI!$B$5:$I$1048576,8,0),"")</f>
        <v/>
      </c>
      <c r="AJ655" s="22"/>
      <c r="AK655" s="17" cm="1">
        <f t="array" ref="AK655">MAX(IF('DEKAT AIR'!$B$5:$B$1048576='Data Training 2022'!B655,'DEKAT AIR'!$H$5:$H$1048576))</f>
        <v>0</v>
      </c>
      <c r="AL655" s="22" t="str">
        <f>IFERROR(VLOOKUP(B655,'DEKAT AIR'!$B$5:$I$1048576,8,0),"")</f>
        <v/>
      </c>
      <c r="AM655" s="22"/>
      <c r="AN655" s="17" cm="1">
        <f t="array" ref="AN655">MAX(IF(KETINGGIAN!$B$5:$B$1048576='Data Training 2022'!B655,KETINGGIAN!$H$5:$H$1048576))</f>
        <v>0</v>
      </c>
      <c r="AO655" s="22" t="str">
        <f>IFERROR(VLOOKUP(B655,KETINGGIAN!$B$5:$I$1048576,8,0),"")</f>
        <v/>
      </c>
      <c r="AP655" s="22"/>
      <c r="AQ655" s="22"/>
      <c r="AR655" s="22"/>
      <c r="AS655" s="22"/>
      <c r="AT655" s="17" cm="1">
        <f t="array" ref="AT655">MAX(IF(TOOLSKEEPER!$B$5:$B$1048576='Data Training 2022'!B655,TOOLSKEEPER!$H$5:$H$1048576))</f>
        <v>0</v>
      </c>
      <c r="AU655" s="22" t="str">
        <f>IFERROR(VLOOKUP(B655,TOOLSKEEPER!$B$5:$I$1048576,8,0),"")</f>
        <v/>
      </c>
    </row>
    <row r="656" spans="1:47">
      <c r="A656" s="22">
        <f t="shared" si="57"/>
        <v>651</v>
      </c>
      <c r="B656" s="21" t="str">
        <f t="shared" si="58"/>
        <v>80001863</v>
      </c>
      <c r="C656" s="21" t="s">
        <v>2051</v>
      </c>
      <c r="D656" s="22"/>
      <c r="E656" s="22" t="s">
        <v>2052</v>
      </c>
      <c r="F656" s="22" t="s">
        <v>1255</v>
      </c>
      <c r="G656" s="22" t="s">
        <v>212</v>
      </c>
      <c r="H656" s="22" t="s">
        <v>405</v>
      </c>
      <c r="I656" s="22" t="s">
        <v>4024</v>
      </c>
      <c r="J656" s="22"/>
      <c r="K656" s="21" t="s">
        <v>4002</v>
      </c>
      <c r="L656" s="21" t="s">
        <v>2374</v>
      </c>
      <c r="M656" s="21" t="s">
        <v>4003</v>
      </c>
      <c r="N656" s="21"/>
      <c r="O656" s="17" t="str">
        <f>IFERROR(VLOOKUP(B656,POP!$B$5:$I$1048576,7,0),"")</f>
        <v/>
      </c>
      <c r="P656" s="17" t="str">
        <f>IFERROR(VLOOKUP(B656,POM!$B$5:$I$1048576,7,0),"")</f>
        <v/>
      </c>
      <c r="Q656" s="10" t="str">
        <f>IFERROR(VLOOKUP(B656,POU!$B$5:$I$1048576,7,0),"")</f>
        <v/>
      </c>
      <c r="R656" s="21" t="str">
        <f t="shared" si="59"/>
        <v/>
      </c>
      <c r="S656" s="17" t="str">
        <f>IFERROR(VLOOKUP(B656,'PEMBEKALAN POP'!$B$5:$I$1048576,7,0),"")</f>
        <v/>
      </c>
      <c r="T656" s="22" t="str">
        <f>IFERROR(VLOOKUP(B656,'PEMBEKALAN POP'!$B$5:$I$1048576,8,0),"")</f>
        <v/>
      </c>
      <c r="U656" s="21" t="s">
        <v>3994</v>
      </c>
      <c r="V656" s="17" t="e" cm="1">
        <f t="array" ref="V656">MAX(IF(INDUKSI!$B$5:$B$1048576='Data Training 2022'!B656,INDUKSI!$H$5:$H$1048576))</f>
        <v>#N/A</v>
      </c>
      <c r="W656" s="22" t="str">
        <f>IFERROR(VLOOKUP(B656,INDUKSI!$B$5:$I$1048576,8,0),"")</f>
        <v>LULUS</v>
      </c>
      <c r="X656" s="21" t="s">
        <v>3994</v>
      </c>
      <c r="Y656" s="17" cm="1">
        <f t="array" ref="Y656">MAX(IF(REINDUKSI!$B$5:$B$1048576='Data Training 2022'!B656,REINDUKSI!$H$5:$H$1048576))</f>
        <v>44766</v>
      </c>
      <c r="Z656" s="22" t="str">
        <f>IFERROR(VLOOKUP(B656,REINDUKSI!$B$5:$I$1048576,8,0),"")</f>
        <v>LULUS</v>
      </c>
      <c r="AA656" s="22" t="str">
        <f t="shared" si="60"/>
        <v>TARGET</v>
      </c>
      <c r="AB656" s="17" cm="1">
        <f t="array" ref="AB656">MAX(IF(BSA!$B$5:$B$1048576='Data Training 2022'!B656,BSA!$H$5:$H$1048576))</f>
        <v>0</v>
      </c>
      <c r="AC656" s="22" t="str">
        <f>IFERROR(VLOOKUP(B656,BSA!$B$5:$I$1048576,8,0),"")</f>
        <v/>
      </c>
      <c r="AD656" s="22" t="s">
        <v>3994</v>
      </c>
      <c r="AE656" s="22"/>
      <c r="AF656" s="22"/>
      <c r="AG656" s="22" t="str">
        <f t="shared" si="61"/>
        <v/>
      </c>
      <c r="AH656" s="17" cm="1">
        <f t="array" ref="AH656">MAX(IF(ISOLASI!$B$5:$B$1048576='Data Training 2022'!B656,ISOLASI!$H$5:$H$1048576))</f>
        <v>0</v>
      </c>
      <c r="AI656" s="22" t="str">
        <f>IFERROR(VLOOKUP(B656,ISOLASI!$B$5:$I$1048576,8,0),"")</f>
        <v/>
      </c>
      <c r="AJ656" s="22"/>
      <c r="AK656" s="17" cm="1">
        <f t="array" ref="AK656">MAX(IF('DEKAT AIR'!$B$5:$B$1048576='Data Training 2022'!B656,'DEKAT AIR'!$H$5:$H$1048576))</f>
        <v>0</v>
      </c>
      <c r="AL656" s="22" t="str">
        <f>IFERROR(VLOOKUP(B656,'DEKAT AIR'!$B$5:$I$1048576,8,0),"")</f>
        <v/>
      </c>
      <c r="AM656" s="22"/>
      <c r="AN656" s="17" cm="1">
        <f t="array" ref="AN656">MAX(IF(KETINGGIAN!$B$5:$B$1048576='Data Training 2022'!B656,KETINGGIAN!$H$5:$H$1048576))</f>
        <v>0</v>
      </c>
      <c r="AO656" s="22" t="str">
        <f>IFERROR(VLOOKUP(B656,KETINGGIAN!$B$5:$I$1048576,8,0),"")</f>
        <v/>
      </c>
      <c r="AP656" s="22"/>
      <c r="AQ656" s="22"/>
      <c r="AR656" s="22"/>
      <c r="AS656" s="22"/>
      <c r="AT656" s="17" cm="1">
        <f t="array" ref="AT656">MAX(IF(TOOLSKEEPER!$B$5:$B$1048576='Data Training 2022'!B656,TOOLSKEEPER!$H$5:$H$1048576))</f>
        <v>0</v>
      </c>
      <c r="AU656" s="22" t="str">
        <f>IFERROR(VLOOKUP(B656,TOOLSKEEPER!$B$5:$I$1048576,8,0),"")</f>
        <v/>
      </c>
    </row>
    <row r="657" spans="1:47">
      <c r="A657" s="22">
        <f t="shared" si="57"/>
        <v>652</v>
      </c>
      <c r="B657" s="21" t="str">
        <f t="shared" si="58"/>
        <v>80002639</v>
      </c>
      <c r="C657" s="21" t="s">
        <v>2352</v>
      </c>
      <c r="D657" s="22"/>
      <c r="E657" s="22" t="s">
        <v>2353</v>
      </c>
      <c r="F657" s="22" t="s">
        <v>1255</v>
      </c>
      <c r="G657" s="22" t="s">
        <v>4175</v>
      </c>
      <c r="H657" s="22" t="s">
        <v>405</v>
      </c>
      <c r="I657" s="22" t="s">
        <v>4024</v>
      </c>
      <c r="J657" s="22"/>
      <c r="K657" s="21" t="s">
        <v>4002</v>
      </c>
      <c r="L657" s="21" t="s">
        <v>2374</v>
      </c>
      <c r="M657" s="21" t="s">
        <v>4003</v>
      </c>
      <c r="N657" s="21"/>
      <c r="O657" s="17" t="str">
        <f>IFERROR(VLOOKUP(B657,POP!$B$5:$I$1048576,7,0),"")</f>
        <v/>
      </c>
      <c r="P657" s="17" t="str">
        <f>IFERROR(VLOOKUP(B657,POM!$B$5:$I$1048576,7,0),"")</f>
        <v/>
      </c>
      <c r="Q657" s="10" t="str">
        <f>IFERROR(VLOOKUP(B657,POU!$B$5:$I$1048576,7,0),"")</f>
        <v/>
      </c>
      <c r="R657" s="21" t="str">
        <f t="shared" si="59"/>
        <v/>
      </c>
      <c r="S657" s="17" t="str">
        <f>IFERROR(VLOOKUP(B657,'PEMBEKALAN POP'!$B$5:$I$1048576,7,0),"")</f>
        <v/>
      </c>
      <c r="T657" s="22" t="str">
        <f>IFERROR(VLOOKUP(B657,'PEMBEKALAN POP'!$B$5:$I$1048576,8,0),"")</f>
        <v/>
      </c>
      <c r="U657" s="21" t="s">
        <v>3994</v>
      </c>
      <c r="V657" s="17" t="e" cm="1">
        <f t="array" ref="V657">MAX(IF(INDUKSI!$B$5:$B$1048576='Data Training 2022'!B657,INDUKSI!$H$5:$H$1048576))</f>
        <v>#N/A</v>
      </c>
      <c r="W657" s="22" t="str">
        <f>IFERROR(VLOOKUP(B657,INDUKSI!$B$5:$I$1048576,8,0),"")</f>
        <v>LULUS</v>
      </c>
      <c r="X657" s="21" t="s">
        <v>3994</v>
      </c>
      <c r="Y657" s="17" cm="1">
        <f t="array" ref="Y657">MAX(IF(REINDUKSI!$B$5:$B$1048576='Data Training 2022'!B657,REINDUKSI!$H$5:$H$1048576))</f>
        <v>44774</v>
      </c>
      <c r="Z657" s="22" t="str">
        <f>IFERROR(VLOOKUP(B657,REINDUKSI!$B$5:$I$1048576,8,0),"")</f>
        <v>LULUS</v>
      </c>
      <c r="AA657" s="22" t="str">
        <f t="shared" si="60"/>
        <v>TARGET</v>
      </c>
      <c r="AB657" s="17" cm="1">
        <f t="array" ref="AB657">MAX(IF(BSA!$B$5:$B$1048576='Data Training 2022'!B657,BSA!$H$5:$H$1048576))</f>
        <v>0</v>
      </c>
      <c r="AC657" s="22" t="str">
        <f>IFERROR(VLOOKUP(B657,BSA!$B$5:$I$1048576,8,0),"")</f>
        <v/>
      </c>
      <c r="AD657" s="22" t="s">
        <v>3994</v>
      </c>
      <c r="AE657" s="22"/>
      <c r="AF657" s="22"/>
      <c r="AG657" s="22" t="str">
        <f t="shared" si="61"/>
        <v/>
      </c>
      <c r="AH657" s="17" cm="1">
        <f t="array" ref="AH657">MAX(IF(ISOLASI!$B$5:$B$1048576='Data Training 2022'!B657,ISOLASI!$H$5:$H$1048576))</f>
        <v>0</v>
      </c>
      <c r="AI657" s="22" t="str">
        <f>IFERROR(VLOOKUP(B657,ISOLASI!$B$5:$I$1048576,8,0),"")</f>
        <v/>
      </c>
      <c r="AJ657" s="22"/>
      <c r="AK657" s="17" cm="1">
        <f t="array" ref="AK657">MAX(IF('DEKAT AIR'!$B$5:$B$1048576='Data Training 2022'!B657,'DEKAT AIR'!$H$5:$H$1048576))</f>
        <v>0</v>
      </c>
      <c r="AL657" s="22" t="str">
        <f>IFERROR(VLOOKUP(B657,'DEKAT AIR'!$B$5:$I$1048576,8,0),"")</f>
        <v/>
      </c>
      <c r="AM657" s="22"/>
      <c r="AN657" s="17" cm="1">
        <f t="array" ref="AN657">MAX(IF(KETINGGIAN!$B$5:$B$1048576='Data Training 2022'!B657,KETINGGIAN!$H$5:$H$1048576))</f>
        <v>0</v>
      </c>
      <c r="AO657" s="22" t="str">
        <f>IFERROR(VLOOKUP(B657,KETINGGIAN!$B$5:$I$1048576,8,0),"")</f>
        <v/>
      </c>
      <c r="AP657" s="22"/>
      <c r="AQ657" s="22"/>
      <c r="AR657" s="22"/>
      <c r="AS657" s="22"/>
      <c r="AT657" s="17" cm="1">
        <f t="array" ref="AT657">MAX(IF(TOOLSKEEPER!$B$5:$B$1048576='Data Training 2022'!B657,TOOLSKEEPER!$H$5:$H$1048576))</f>
        <v>0</v>
      </c>
      <c r="AU657" s="22" t="str">
        <f>IFERROR(VLOOKUP(B657,TOOLSKEEPER!$B$5:$I$1048576,8,0),"")</f>
        <v/>
      </c>
    </row>
    <row r="658" spans="1:47">
      <c r="A658" s="22">
        <f t="shared" si="57"/>
        <v>653</v>
      </c>
      <c r="B658" s="21" t="str">
        <f t="shared" si="58"/>
        <v>80002693</v>
      </c>
      <c r="C658" s="21" t="s">
        <v>1581</v>
      </c>
      <c r="D658" s="22"/>
      <c r="E658" s="22" t="s">
        <v>1582</v>
      </c>
      <c r="F658" s="22" t="s">
        <v>1255</v>
      </c>
      <c r="G658" s="22" t="s">
        <v>205</v>
      </c>
      <c r="H658" s="22" t="s">
        <v>405</v>
      </c>
      <c r="I658" s="22" t="s">
        <v>4024</v>
      </c>
      <c r="J658" s="22"/>
      <c r="K658" s="21" t="s">
        <v>4002</v>
      </c>
      <c r="L658" s="21" t="s">
        <v>2374</v>
      </c>
      <c r="M658" s="21" t="s">
        <v>4003</v>
      </c>
      <c r="N658" s="21"/>
      <c r="O658" s="17" t="str">
        <f>IFERROR(VLOOKUP(B658,POP!$B$5:$I$1048576,7,0),"")</f>
        <v/>
      </c>
      <c r="P658" s="17" t="str">
        <f>IFERROR(VLOOKUP(B658,POM!$B$5:$I$1048576,7,0),"")</f>
        <v/>
      </c>
      <c r="Q658" s="10" t="str">
        <f>IFERROR(VLOOKUP(B658,POU!$B$5:$I$1048576,7,0),"")</f>
        <v/>
      </c>
      <c r="R658" s="21" t="str">
        <f t="shared" si="59"/>
        <v/>
      </c>
      <c r="S658" s="17" t="str">
        <f>IFERROR(VLOOKUP(B658,'PEMBEKALAN POP'!$B$5:$I$1048576,7,0),"")</f>
        <v/>
      </c>
      <c r="T658" s="22" t="str">
        <f>IFERROR(VLOOKUP(B658,'PEMBEKALAN POP'!$B$5:$I$1048576,8,0),"")</f>
        <v/>
      </c>
      <c r="U658" s="21" t="s">
        <v>3994</v>
      </c>
      <c r="V658" s="17" t="e" cm="1">
        <f t="array" ref="V658">MAX(IF(INDUKSI!$B$5:$B$1048576='Data Training 2022'!B658,INDUKSI!$H$5:$H$1048576))</f>
        <v>#N/A</v>
      </c>
      <c r="W658" s="22" t="str">
        <f>IFERROR(VLOOKUP(B658,INDUKSI!$B$5:$I$1048576,8,0),"")</f>
        <v>LULUS</v>
      </c>
      <c r="X658" s="21" t="s">
        <v>3994</v>
      </c>
      <c r="Y658" s="17" cm="1">
        <f t="array" ref="Y658">MAX(IF(REINDUKSI!$B$5:$B$1048576='Data Training 2022'!B658,REINDUKSI!$H$5:$H$1048576))</f>
        <v>44666</v>
      </c>
      <c r="Z658" s="22" t="str">
        <f>IFERROR(VLOOKUP(B658,REINDUKSI!$B$5:$I$1048576,8,0),"")</f>
        <v>LULUS</v>
      </c>
      <c r="AA658" s="22" t="str">
        <f t="shared" si="60"/>
        <v>TARGET</v>
      </c>
      <c r="AB658" s="17" cm="1">
        <f t="array" ref="AB658">MAX(IF(BSA!$B$5:$B$1048576='Data Training 2022'!B658,BSA!$H$5:$H$1048576))</f>
        <v>0</v>
      </c>
      <c r="AC658" s="22" t="str">
        <f>IFERROR(VLOOKUP(B658,BSA!$B$5:$I$1048576,8,0),"")</f>
        <v/>
      </c>
      <c r="AD658" s="22" t="s">
        <v>3994</v>
      </c>
      <c r="AE658" s="22"/>
      <c r="AF658" s="22"/>
      <c r="AG658" s="22" t="str">
        <f t="shared" si="61"/>
        <v/>
      </c>
      <c r="AH658" s="17" cm="1">
        <f t="array" ref="AH658">MAX(IF(ISOLASI!$B$5:$B$1048576='Data Training 2022'!B658,ISOLASI!$H$5:$H$1048576))</f>
        <v>0</v>
      </c>
      <c r="AI658" s="22" t="str">
        <f>IFERROR(VLOOKUP(B658,ISOLASI!$B$5:$I$1048576,8,0),"")</f>
        <v/>
      </c>
      <c r="AJ658" s="22"/>
      <c r="AK658" s="17" cm="1">
        <f t="array" ref="AK658">MAX(IF('DEKAT AIR'!$B$5:$B$1048576='Data Training 2022'!B658,'DEKAT AIR'!$H$5:$H$1048576))</f>
        <v>0</v>
      </c>
      <c r="AL658" s="22" t="str">
        <f>IFERROR(VLOOKUP(B658,'DEKAT AIR'!$B$5:$I$1048576,8,0),"")</f>
        <v/>
      </c>
      <c r="AM658" s="22"/>
      <c r="AN658" s="17" cm="1">
        <f t="array" ref="AN658">MAX(IF(KETINGGIAN!$B$5:$B$1048576='Data Training 2022'!B658,KETINGGIAN!$H$5:$H$1048576))</f>
        <v>0</v>
      </c>
      <c r="AO658" s="22" t="str">
        <f>IFERROR(VLOOKUP(B658,KETINGGIAN!$B$5:$I$1048576,8,0),"")</f>
        <v/>
      </c>
      <c r="AP658" s="22"/>
      <c r="AQ658" s="22"/>
      <c r="AR658" s="22"/>
      <c r="AS658" s="22"/>
      <c r="AT658" s="17" cm="1">
        <f t="array" ref="AT658">MAX(IF(TOOLSKEEPER!$B$5:$B$1048576='Data Training 2022'!B658,TOOLSKEEPER!$H$5:$H$1048576))</f>
        <v>0</v>
      </c>
      <c r="AU658" s="22" t="str">
        <f>IFERROR(VLOOKUP(B658,TOOLSKEEPER!$B$5:$I$1048576,8,0),"")</f>
        <v/>
      </c>
    </row>
    <row r="659" spans="1:47">
      <c r="A659" s="22">
        <f t="shared" si="57"/>
        <v>654</v>
      </c>
      <c r="B659" s="21" t="str">
        <f t="shared" si="58"/>
        <v>80002126</v>
      </c>
      <c r="C659" s="21" t="s">
        <v>2955</v>
      </c>
      <c r="D659" s="22"/>
      <c r="E659" s="22" t="s">
        <v>2956</v>
      </c>
      <c r="F659" s="22" t="s">
        <v>1255</v>
      </c>
      <c r="G659" s="22" t="s">
        <v>4180</v>
      </c>
      <c r="H659" s="22" t="s">
        <v>405</v>
      </c>
      <c r="I659" s="22" t="s">
        <v>4028</v>
      </c>
      <c r="J659" s="22"/>
      <c r="K659" s="21" t="s">
        <v>4002</v>
      </c>
      <c r="L659" s="21" t="s">
        <v>2374</v>
      </c>
      <c r="M659" s="21" t="s">
        <v>4003</v>
      </c>
      <c r="N659" s="21"/>
      <c r="O659" s="17" t="str">
        <f>IFERROR(VLOOKUP(B659,POP!$B$5:$I$1048576,7,0),"")</f>
        <v/>
      </c>
      <c r="P659" s="17" t="str">
        <f>IFERROR(VLOOKUP(B659,POM!$B$5:$I$1048576,7,0),"")</f>
        <v/>
      </c>
      <c r="Q659" s="10" t="str">
        <f>IFERROR(VLOOKUP(B659,POU!$B$5:$I$1048576,7,0),"")</f>
        <v/>
      </c>
      <c r="R659" s="21" t="str">
        <f t="shared" si="59"/>
        <v/>
      </c>
      <c r="S659" s="17" t="str">
        <f>IFERROR(VLOOKUP(B659,'PEMBEKALAN POP'!$B$5:$I$1048576,7,0),"")</f>
        <v/>
      </c>
      <c r="T659" s="22" t="str">
        <f>IFERROR(VLOOKUP(B659,'PEMBEKALAN POP'!$B$5:$I$1048576,8,0),"")</f>
        <v/>
      </c>
      <c r="U659" s="21" t="s">
        <v>3994</v>
      </c>
      <c r="V659" s="17" t="e" cm="1">
        <f t="array" ref="V659">MAX(IF(INDUKSI!$B$5:$B$1048576='Data Training 2022'!B659,INDUKSI!$H$5:$H$1048576))</f>
        <v>#N/A</v>
      </c>
      <c r="W659" s="22" t="str">
        <f>IFERROR(VLOOKUP(B659,INDUKSI!$B$5:$I$1048576,8,0),"")</f>
        <v>LULUS</v>
      </c>
      <c r="X659" s="21" t="s">
        <v>3994</v>
      </c>
      <c r="Y659" s="17" cm="1">
        <f t="array" ref="Y659">MAX(IF(REINDUKSI!$B$5:$B$1048576='Data Training 2022'!B659,REINDUKSI!$H$5:$H$1048576))</f>
        <v>44729</v>
      </c>
      <c r="Z659" s="22" t="str">
        <f>IFERROR(VLOOKUP(B659,REINDUKSI!$B$5:$I$1048576,8,0),"")</f>
        <v>LULUS</v>
      </c>
      <c r="AA659" s="22" t="str">
        <f t="shared" si="60"/>
        <v>TARGET</v>
      </c>
      <c r="AB659" s="17" cm="1">
        <f t="array" ref="AB659">MAX(IF(BSA!$B$5:$B$1048576='Data Training 2022'!B659,BSA!$H$5:$H$1048576))</f>
        <v>0</v>
      </c>
      <c r="AC659" s="22" t="str">
        <f>IFERROR(VLOOKUP(B659,BSA!$B$5:$I$1048576,8,0),"")</f>
        <v/>
      </c>
      <c r="AD659" s="22" t="s">
        <v>3994</v>
      </c>
      <c r="AE659" s="22"/>
      <c r="AF659" s="22"/>
      <c r="AG659" s="22" t="str">
        <f t="shared" si="61"/>
        <v/>
      </c>
      <c r="AH659" s="17" cm="1">
        <f t="array" ref="AH659">MAX(IF(ISOLASI!$B$5:$B$1048576='Data Training 2022'!B659,ISOLASI!$H$5:$H$1048576))</f>
        <v>0</v>
      </c>
      <c r="AI659" s="22" t="str">
        <f>IFERROR(VLOOKUP(B659,ISOLASI!$B$5:$I$1048576,8,0),"")</f>
        <v/>
      </c>
      <c r="AJ659" s="22"/>
      <c r="AK659" s="17" cm="1">
        <f t="array" ref="AK659">MAX(IF('DEKAT AIR'!$B$5:$B$1048576='Data Training 2022'!B659,'DEKAT AIR'!$H$5:$H$1048576))</f>
        <v>0</v>
      </c>
      <c r="AL659" s="22" t="str">
        <f>IFERROR(VLOOKUP(B659,'DEKAT AIR'!$B$5:$I$1048576,8,0),"")</f>
        <v/>
      </c>
      <c r="AM659" s="22"/>
      <c r="AN659" s="17" cm="1">
        <f t="array" ref="AN659">MAX(IF(KETINGGIAN!$B$5:$B$1048576='Data Training 2022'!B659,KETINGGIAN!$H$5:$H$1048576))</f>
        <v>0</v>
      </c>
      <c r="AO659" s="22" t="str">
        <f>IFERROR(VLOOKUP(B659,KETINGGIAN!$B$5:$I$1048576,8,0),"")</f>
        <v/>
      </c>
      <c r="AP659" s="22"/>
      <c r="AQ659" s="22"/>
      <c r="AR659" s="22"/>
      <c r="AS659" s="22"/>
      <c r="AT659" s="17" cm="1">
        <f t="array" ref="AT659">MAX(IF(TOOLSKEEPER!$B$5:$B$1048576='Data Training 2022'!B659,TOOLSKEEPER!$H$5:$H$1048576))</f>
        <v>0</v>
      </c>
      <c r="AU659" s="22" t="str">
        <f>IFERROR(VLOOKUP(B659,TOOLSKEEPER!$B$5:$I$1048576,8,0),"")</f>
        <v/>
      </c>
    </row>
    <row r="660" spans="1:47">
      <c r="A660" s="22">
        <f t="shared" ref="A660:A723" si="62">A659+1</f>
        <v>655</v>
      </c>
      <c r="B660" s="21" t="str">
        <f t="shared" si="58"/>
        <v>80002705</v>
      </c>
      <c r="C660" s="21" t="s">
        <v>3732</v>
      </c>
      <c r="D660" s="22"/>
      <c r="E660" s="22" t="s">
        <v>3733</v>
      </c>
      <c r="F660" s="22" t="s">
        <v>1255</v>
      </c>
      <c r="G660" s="22" t="s">
        <v>212</v>
      </c>
      <c r="H660" s="22" t="s">
        <v>405</v>
      </c>
      <c r="I660" s="22" t="s">
        <v>4024</v>
      </c>
      <c r="J660" s="22"/>
      <c r="K660" s="21" t="s">
        <v>4002</v>
      </c>
      <c r="L660" s="21" t="s">
        <v>2374</v>
      </c>
      <c r="M660" s="21" t="s">
        <v>4003</v>
      </c>
      <c r="N660" s="21"/>
      <c r="O660" s="17" t="str">
        <f>IFERROR(VLOOKUP(B660,POP!$B$5:$I$1048576,7,0),"")</f>
        <v/>
      </c>
      <c r="P660" s="17" t="str">
        <f>IFERROR(VLOOKUP(B660,POM!$B$5:$I$1048576,7,0),"")</f>
        <v/>
      </c>
      <c r="Q660" s="10" t="str">
        <f>IFERROR(VLOOKUP(B660,POU!$B$5:$I$1048576,7,0),"")</f>
        <v/>
      </c>
      <c r="R660" s="21" t="str">
        <f t="shared" si="59"/>
        <v/>
      </c>
      <c r="S660" s="17" t="str">
        <f>IFERROR(VLOOKUP(B660,'PEMBEKALAN POP'!$B$5:$I$1048576,7,0),"")</f>
        <v/>
      </c>
      <c r="T660" s="22" t="str">
        <f>IFERROR(VLOOKUP(B660,'PEMBEKALAN POP'!$B$5:$I$1048576,8,0),"")</f>
        <v/>
      </c>
      <c r="U660" s="21" t="s">
        <v>3994</v>
      </c>
      <c r="V660" s="17" t="e" cm="1">
        <f t="array" ref="V660">MAX(IF(INDUKSI!$B$5:$B$1048576='Data Training 2022'!B660,INDUKSI!$H$5:$H$1048576))</f>
        <v>#N/A</v>
      </c>
      <c r="W660" s="22" t="str">
        <f>IFERROR(VLOOKUP(B660,INDUKSI!$B$5:$I$1048576,8,0),"")</f>
        <v>LULUS</v>
      </c>
      <c r="X660" s="21" t="s">
        <v>3994</v>
      </c>
      <c r="Y660" s="17" cm="1">
        <f t="array" ref="Y660">MAX(IF(REINDUKSI!$B$5:$B$1048576='Data Training 2022'!B660,REINDUKSI!$H$5:$H$1048576))</f>
        <v>44764</v>
      </c>
      <c r="Z660" s="22" t="str">
        <f>IFERROR(VLOOKUP(B660,REINDUKSI!$B$5:$I$1048576,8,0),"")</f>
        <v>LULUS</v>
      </c>
      <c r="AA660" s="22" t="str">
        <f t="shared" si="60"/>
        <v>TARGET</v>
      </c>
      <c r="AB660" s="17" cm="1">
        <f t="array" ref="AB660">MAX(IF(BSA!$B$5:$B$1048576='Data Training 2022'!B660,BSA!$H$5:$H$1048576))</f>
        <v>0</v>
      </c>
      <c r="AC660" s="22" t="str">
        <f>IFERROR(VLOOKUP(B660,BSA!$B$5:$I$1048576,8,0),"")</f>
        <v/>
      </c>
      <c r="AD660" s="22" t="s">
        <v>3994</v>
      </c>
      <c r="AE660" s="22"/>
      <c r="AF660" s="22"/>
      <c r="AG660" s="22" t="str">
        <f t="shared" si="61"/>
        <v/>
      </c>
      <c r="AH660" s="17" cm="1">
        <f t="array" ref="AH660">MAX(IF(ISOLASI!$B$5:$B$1048576='Data Training 2022'!B660,ISOLASI!$H$5:$H$1048576))</f>
        <v>0</v>
      </c>
      <c r="AI660" s="22" t="str">
        <f>IFERROR(VLOOKUP(B660,ISOLASI!$B$5:$I$1048576,8,0),"")</f>
        <v/>
      </c>
      <c r="AJ660" s="22"/>
      <c r="AK660" s="17" cm="1">
        <f t="array" ref="AK660">MAX(IF('DEKAT AIR'!$B$5:$B$1048576='Data Training 2022'!B660,'DEKAT AIR'!$H$5:$H$1048576))</f>
        <v>0</v>
      </c>
      <c r="AL660" s="22" t="str">
        <f>IFERROR(VLOOKUP(B660,'DEKAT AIR'!$B$5:$I$1048576,8,0),"")</f>
        <v/>
      </c>
      <c r="AM660" s="22"/>
      <c r="AN660" s="17" cm="1">
        <f t="array" ref="AN660">MAX(IF(KETINGGIAN!$B$5:$B$1048576='Data Training 2022'!B660,KETINGGIAN!$H$5:$H$1048576))</f>
        <v>0</v>
      </c>
      <c r="AO660" s="22" t="str">
        <f>IFERROR(VLOOKUP(B660,KETINGGIAN!$B$5:$I$1048576,8,0),"")</f>
        <v/>
      </c>
      <c r="AP660" s="22"/>
      <c r="AQ660" s="22"/>
      <c r="AR660" s="22"/>
      <c r="AS660" s="22"/>
      <c r="AT660" s="17" cm="1">
        <f t="array" ref="AT660">MAX(IF(TOOLSKEEPER!$B$5:$B$1048576='Data Training 2022'!B660,TOOLSKEEPER!$H$5:$H$1048576))</f>
        <v>0</v>
      </c>
      <c r="AU660" s="22" t="str">
        <f>IFERROR(VLOOKUP(B660,TOOLSKEEPER!$B$5:$I$1048576,8,0),"")</f>
        <v/>
      </c>
    </row>
    <row r="661" spans="1:47">
      <c r="A661" s="22">
        <f t="shared" si="62"/>
        <v>656</v>
      </c>
      <c r="B661" s="21" t="str">
        <f t="shared" si="58"/>
        <v>80001854</v>
      </c>
      <c r="C661" s="21" t="s">
        <v>2708</v>
      </c>
      <c r="D661" s="22"/>
      <c r="E661" s="22" t="s">
        <v>2709</v>
      </c>
      <c r="F661" s="22" t="s">
        <v>1255</v>
      </c>
      <c r="G661" s="22" t="s">
        <v>4177</v>
      </c>
      <c r="H661" s="22" t="s">
        <v>405</v>
      </c>
      <c r="I661" s="22" t="s">
        <v>4028</v>
      </c>
      <c r="J661" s="22"/>
      <c r="K661" s="21" t="s">
        <v>4002</v>
      </c>
      <c r="L661" s="21" t="s">
        <v>2374</v>
      </c>
      <c r="M661" s="21" t="s">
        <v>4003</v>
      </c>
      <c r="N661" s="21"/>
      <c r="O661" s="17" t="str">
        <f>IFERROR(VLOOKUP(B661,POP!$B$5:$I$1048576,7,0),"")</f>
        <v/>
      </c>
      <c r="P661" s="17" t="str">
        <f>IFERROR(VLOOKUP(B661,POM!$B$5:$I$1048576,7,0),"")</f>
        <v/>
      </c>
      <c r="Q661" s="10" t="str">
        <f>IFERROR(VLOOKUP(B661,POU!$B$5:$I$1048576,7,0),"")</f>
        <v/>
      </c>
      <c r="R661" s="21" t="str">
        <f t="shared" si="59"/>
        <v/>
      </c>
      <c r="S661" s="17" t="str">
        <f>IFERROR(VLOOKUP(B661,'PEMBEKALAN POP'!$B$5:$I$1048576,7,0),"")</f>
        <v/>
      </c>
      <c r="T661" s="22" t="str">
        <f>IFERROR(VLOOKUP(B661,'PEMBEKALAN POP'!$B$5:$I$1048576,8,0),"")</f>
        <v/>
      </c>
      <c r="U661" s="21" t="s">
        <v>3994</v>
      </c>
      <c r="V661" s="17" t="e" cm="1">
        <f t="array" ref="V661">MAX(IF(INDUKSI!$B$5:$B$1048576='Data Training 2022'!B661,INDUKSI!$H$5:$H$1048576))</f>
        <v>#N/A</v>
      </c>
      <c r="W661" s="22" t="str">
        <f>IFERROR(VLOOKUP(B661,INDUKSI!$B$5:$I$1048576,8,0),"")</f>
        <v>LULUS</v>
      </c>
      <c r="X661" s="21" t="s">
        <v>3994</v>
      </c>
      <c r="Y661" s="17" cm="1">
        <f t="array" ref="Y661">MAX(IF(REINDUKSI!$B$5:$B$1048576='Data Training 2022'!B661,REINDUKSI!$H$5:$H$1048576))</f>
        <v>44635</v>
      </c>
      <c r="Z661" s="22" t="str">
        <f>IFERROR(VLOOKUP(B661,REINDUKSI!$B$5:$I$1048576,8,0),"")</f>
        <v>LULUS</v>
      </c>
      <c r="AA661" s="22" t="str">
        <f t="shared" si="60"/>
        <v>TARGET</v>
      </c>
      <c r="AB661" s="17" cm="1">
        <f t="array" ref="AB661">MAX(IF(BSA!$B$5:$B$1048576='Data Training 2022'!B661,BSA!$H$5:$H$1048576))</f>
        <v>0</v>
      </c>
      <c r="AC661" s="22" t="str">
        <f>IFERROR(VLOOKUP(B661,BSA!$B$5:$I$1048576,8,0),"")</f>
        <v/>
      </c>
      <c r="AD661" s="22" t="s">
        <v>3994</v>
      </c>
      <c r="AE661" s="22"/>
      <c r="AF661" s="22"/>
      <c r="AG661" s="22" t="str">
        <f t="shared" si="61"/>
        <v/>
      </c>
      <c r="AH661" s="17" cm="1">
        <f t="array" ref="AH661">MAX(IF(ISOLASI!$B$5:$B$1048576='Data Training 2022'!B661,ISOLASI!$H$5:$H$1048576))</f>
        <v>0</v>
      </c>
      <c r="AI661" s="22" t="str">
        <f>IFERROR(VLOOKUP(B661,ISOLASI!$B$5:$I$1048576,8,0),"")</f>
        <v/>
      </c>
      <c r="AJ661" s="22"/>
      <c r="AK661" s="17" cm="1">
        <f t="array" ref="AK661">MAX(IF('DEKAT AIR'!$B$5:$B$1048576='Data Training 2022'!B661,'DEKAT AIR'!$H$5:$H$1048576))</f>
        <v>0</v>
      </c>
      <c r="AL661" s="22" t="str">
        <f>IFERROR(VLOOKUP(B661,'DEKAT AIR'!$B$5:$I$1048576,8,0),"")</f>
        <v/>
      </c>
      <c r="AM661" s="22"/>
      <c r="AN661" s="17" cm="1">
        <f t="array" ref="AN661">MAX(IF(KETINGGIAN!$B$5:$B$1048576='Data Training 2022'!B661,KETINGGIAN!$H$5:$H$1048576))</f>
        <v>0</v>
      </c>
      <c r="AO661" s="22" t="str">
        <f>IFERROR(VLOOKUP(B661,KETINGGIAN!$B$5:$I$1048576,8,0),"")</f>
        <v/>
      </c>
      <c r="AP661" s="22"/>
      <c r="AQ661" s="22"/>
      <c r="AR661" s="22"/>
      <c r="AS661" s="22"/>
      <c r="AT661" s="17" cm="1">
        <f t="array" ref="AT661">MAX(IF(TOOLSKEEPER!$B$5:$B$1048576='Data Training 2022'!B661,TOOLSKEEPER!$H$5:$H$1048576))</f>
        <v>0</v>
      </c>
      <c r="AU661" s="22" t="str">
        <f>IFERROR(VLOOKUP(B661,TOOLSKEEPER!$B$5:$I$1048576,8,0),"")</f>
        <v/>
      </c>
    </row>
    <row r="662" spans="1:47">
      <c r="A662" s="22">
        <f t="shared" si="62"/>
        <v>657</v>
      </c>
      <c r="B662" s="21" t="str">
        <f t="shared" si="58"/>
        <v>80002696</v>
      </c>
      <c r="C662" s="21" t="s">
        <v>1525</v>
      </c>
      <c r="D662" s="22"/>
      <c r="E662" s="22" t="s">
        <v>1526</v>
      </c>
      <c r="F662" s="22" t="s">
        <v>1255</v>
      </c>
      <c r="G662" s="22" t="s">
        <v>205</v>
      </c>
      <c r="H662" s="22" t="s">
        <v>405</v>
      </c>
      <c r="I662" s="22" t="s">
        <v>4024</v>
      </c>
      <c r="J662" s="22"/>
      <c r="K662" s="21" t="s">
        <v>4002</v>
      </c>
      <c r="L662" s="21" t="s">
        <v>2374</v>
      </c>
      <c r="M662" s="21" t="s">
        <v>4003</v>
      </c>
      <c r="N662" s="21"/>
      <c r="O662" s="17" t="str">
        <f>IFERROR(VLOOKUP(B662,POP!$B$5:$I$1048576,7,0),"")</f>
        <v/>
      </c>
      <c r="P662" s="17" t="str">
        <f>IFERROR(VLOOKUP(B662,POM!$B$5:$I$1048576,7,0),"")</f>
        <v/>
      </c>
      <c r="Q662" s="10" t="str">
        <f>IFERROR(VLOOKUP(B662,POU!$B$5:$I$1048576,7,0),"")</f>
        <v/>
      </c>
      <c r="R662" s="21" t="str">
        <f t="shared" si="59"/>
        <v/>
      </c>
      <c r="S662" s="17" t="str">
        <f>IFERROR(VLOOKUP(B662,'PEMBEKALAN POP'!$B$5:$I$1048576,7,0),"")</f>
        <v/>
      </c>
      <c r="T662" s="22" t="str">
        <f>IFERROR(VLOOKUP(B662,'PEMBEKALAN POP'!$B$5:$I$1048576,8,0),"")</f>
        <v/>
      </c>
      <c r="U662" s="21" t="s">
        <v>3994</v>
      </c>
      <c r="V662" s="17" t="e" cm="1">
        <f t="array" ref="V662">MAX(IF(INDUKSI!$B$5:$B$1048576='Data Training 2022'!B662,INDUKSI!$H$5:$H$1048576))</f>
        <v>#N/A</v>
      </c>
      <c r="W662" s="22" t="str">
        <f>IFERROR(VLOOKUP(B662,INDUKSI!$B$5:$I$1048576,8,0),"")</f>
        <v>LULUS</v>
      </c>
      <c r="X662" s="21" t="s">
        <v>3994</v>
      </c>
      <c r="Y662" s="17" cm="1">
        <f t="array" ref="Y662">MAX(IF(REINDUKSI!$B$5:$B$1048576='Data Training 2022'!B662,REINDUKSI!$H$5:$H$1048576))</f>
        <v>44755</v>
      </c>
      <c r="Z662" s="22" t="str">
        <f>IFERROR(VLOOKUP(B662,REINDUKSI!$B$5:$I$1048576,8,0),"")</f>
        <v>LULUS</v>
      </c>
      <c r="AA662" s="22" t="str">
        <f t="shared" si="60"/>
        <v>TARGET</v>
      </c>
      <c r="AB662" s="17" cm="1">
        <f t="array" ref="AB662">MAX(IF(BSA!$B$5:$B$1048576='Data Training 2022'!B662,BSA!$H$5:$H$1048576))</f>
        <v>0</v>
      </c>
      <c r="AC662" s="22" t="str">
        <f>IFERROR(VLOOKUP(B662,BSA!$B$5:$I$1048576,8,0),"")</f>
        <v/>
      </c>
      <c r="AD662" s="22" t="s">
        <v>3994</v>
      </c>
      <c r="AE662" s="22"/>
      <c r="AF662" s="22"/>
      <c r="AG662" s="22" t="str">
        <f t="shared" si="61"/>
        <v/>
      </c>
      <c r="AH662" s="17" cm="1">
        <f t="array" ref="AH662">MAX(IF(ISOLASI!$B$5:$B$1048576='Data Training 2022'!B662,ISOLASI!$H$5:$H$1048576))</f>
        <v>0</v>
      </c>
      <c r="AI662" s="22" t="str">
        <f>IFERROR(VLOOKUP(B662,ISOLASI!$B$5:$I$1048576,8,0),"")</f>
        <v/>
      </c>
      <c r="AJ662" s="22"/>
      <c r="AK662" s="17" cm="1">
        <f t="array" ref="AK662">MAX(IF('DEKAT AIR'!$B$5:$B$1048576='Data Training 2022'!B662,'DEKAT AIR'!$H$5:$H$1048576))</f>
        <v>0</v>
      </c>
      <c r="AL662" s="22" t="str">
        <f>IFERROR(VLOOKUP(B662,'DEKAT AIR'!$B$5:$I$1048576,8,0),"")</f>
        <v/>
      </c>
      <c r="AM662" s="22"/>
      <c r="AN662" s="17" cm="1">
        <f t="array" ref="AN662">MAX(IF(KETINGGIAN!$B$5:$B$1048576='Data Training 2022'!B662,KETINGGIAN!$H$5:$H$1048576))</f>
        <v>0</v>
      </c>
      <c r="AO662" s="22" t="str">
        <f>IFERROR(VLOOKUP(B662,KETINGGIAN!$B$5:$I$1048576,8,0),"")</f>
        <v/>
      </c>
      <c r="AP662" s="22"/>
      <c r="AQ662" s="22"/>
      <c r="AR662" s="22"/>
      <c r="AS662" s="22"/>
      <c r="AT662" s="17" cm="1">
        <f t="array" ref="AT662">MAX(IF(TOOLSKEEPER!$B$5:$B$1048576='Data Training 2022'!B662,TOOLSKEEPER!$H$5:$H$1048576))</f>
        <v>0</v>
      </c>
      <c r="AU662" s="22" t="str">
        <f>IFERROR(VLOOKUP(B662,TOOLSKEEPER!$B$5:$I$1048576,8,0),"")</f>
        <v/>
      </c>
    </row>
    <row r="663" spans="1:47">
      <c r="A663" s="22">
        <f t="shared" si="62"/>
        <v>658</v>
      </c>
      <c r="B663" s="21" t="str">
        <f t="shared" si="58"/>
        <v>80002698</v>
      </c>
      <c r="C663" s="21" t="s">
        <v>1613</v>
      </c>
      <c r="D663" s="22"/>
      <c r="E663" s="22" t="s">
        <v>1614</v>
      </c>
      <c r="F663" s="22" t="s">
        <v>1255</v>
      </c>
      <c r="G663" s="22" t="s">
        <v>205</v>
      </c>
      <c r="H663" s="22" t="s">
        <v>405</v>
      </c>
      <c r="I663" s="22" t="s">
        <v>4024</v>
      </c>
      <c r="J663" s="22"/>
      <c r="K663" s="21" t="s">
        <v>4002</v>
      </c>
      <c r="L663" s="21" t="s">
        <v>2374</v>
      </c>
      <c r="M663" s="21" t="s">
        <v>4003</v>
      </c>
      <c r="N663" s="21"/>
      <c r="O663" s="17" t="str">
        <f>IFERROR(VLOOKUP(B663,POP!$B$5:$I$1048576,7,0),"")</f>
        <v/>
      </c>
      <c r="P663" s="17" t="str">
        <f>IFERROR(VLOOKUP(B663,POM!$B$5:$I$1048576,7,0),"")</f>
        <v/>
      </c>
      <c r="Q663" s="10" t="str">
        <f>IFERROR(VLOOKUP(B663,POU!$B$5:$I$1048576,7,0),"")</f>
        <v/>
      </c>
      <c r="R663" s="21" t="str">
        <f t="shared" si="59"/>
        <v/>
      </c>
      <c r="S663" s="17" t="str">
        <f>IFERROR(VLOOKUP(B663,'PEMBEKALAN POP'!$B$5:$I$1048576,7,0),"")</f>
        <v/>
      </c>
      <c r="T663" s="22" t="str">
        <f>IFERROR(VLOOKUP(B663,'PEMBEKALAN POP'!$B$5:$I$1048576,8,0),"")</f>
        <v/>
      </c>
      <c r="U663" s="21" t="s">
        <v>3994</v>
      </c>
      <c r="V663" s="17" t="e" cm="1">
        <f t="array" ref="V663">MAX(IF(INDUKSI!$B$5:$B$1048576='Data Training 2022'!B663,INDUKSI!$H$5:$H$1048576))</f>
        <v>#N/A</v>
      </c>
      <c r="W663" s="22" t="str">
        <f>IFERROR(VLOOKUP(B663,INDUKSI!$B$5:$I$1048576,8,0),"")</f>
        <v>LULUS</v>
      </c>
      <c r="X663" s="21" t="s">
        <v>3994</v>
      </c>
      <c r="Y663" s="17" cm="1">
        <f t="array" ref="Y663">MAX(IF(REINDUKSI!$B$5:$B$1048576='Data Training 2022'!B663,REINDUKSI!$H$5:$H$1048576))</f>
        <v>44757</v>
      </c>
      <c r="Z663" s="22" t="str">
        <f>IFERROR(VLOOKUP(B663,REINDUKSI!$B$5:$I$1048576,8,0),"")</f>
        <v>LULUS</v>
      </c>
      <c r="AA663" s="22" t="str">
        <f t="shared" si="60"/>
        <v>TARGET</v>
      </c>
      <c r="AB663" s="17" cm="1">
        <f t="array" ref="AB663">MAX(IF(BSA!$B$5:$B$1048576='Data Training 2022'!B663,BSA!$H$5:$H$1048576))</f>
        <v>0</v>
      </c>
      <c r="AC663" s="22" t="str">
        <f>IFERROR(VLOOKUP(B663,BSA!$B$5:$I$1048576,8,0),"")</f>
        <v/>
      </c>
      <c r="AD663" s="22" t="s">
        <v>3994</v>
      </c>
      <c r="AE663" s="22"/>
      <c r="AF663" s="22"/>
      <c r="AG663" s="22" t="str">
        <f t="shared" si="61"/>
        <v/>
      </c>
      <c r="AH663" s="17" cm="1">
        <f t="array" ref="AH663">MAX(IF(ISOLASI!$B$5:$B$1048576='Data Training 2022'!B663,ISOLASI!$H$5:$H$1048576))</f>
        <v>0</v>
      </c>
      <c r="AI663" s="22" t="str">
        <f>IFERROR(VLOOKUP(B663,ISOLASI!$B$5:$I$1048576,8,0),"")</f>
        <v/>
      </c>
      <c r="AJ663" s="22"/>
      <c r="AK663" s="17" cm="1">
        <f t="array" ref="AK663">MAX(IF('DEKAT AIR'!$B$5:$B$1048576='Data Training 2022'!B663,'DEKAT AIR'!$H$5:$H$1048576))</f>
        <v>0</v>
      </c>
      <c r="AL663" s="22" t="str">
        <f>IFERROR(VLOOKUP(B663,'DEKAT AIR'!$B$5:$I$1048576,8,0),"")</f>
        <v/>
      </c>
      <c r="AM663" s="22"/>
      <c r="AN663" s="17" cm="1">
        <f t="array" ref="AN663">MAX(IF(KETINGGIAN!$B$5:$B$1048576='Data Training 2022'!B663,KETINGGIAN!$H$5:$H$1048576))</f>
        <v>0</v>
      </c>
      <c r="AO663" s="22" t="str">
        <f>IFERROR(VLOOKUP(B663,KETINGGIAN!$B$5:$I$1048576,8,0),"")</f>
        <v/>
      </c>
      <c r="AP663" s="22"/>
      <c r="AQ663" s="22"/>
      <c r="AR663" s="22"/>
      <c r="AS663" s="22"/>
      <c r="AT663" s="17" cm="1">
        <f t="array" ref="AT663">MAX(IF(TOOLSKEEPER!$B$5:$B$1048576='Data Training 2022'!B663,TOOLSKEEPER!$H$5:$H$1048576))</f>
        <v>0</v>
      </c>
      <c r="AU663" s="22" t="str">
        <f>IFERROR(VLOOKUP(B663,TOOLSKEEPER!$B$5:$I$1048576,8,0),"")</f>
        <v/>
      </c>
    </row>
    <row r="664" spans="1:47">
      <c r="A664" s="22">
        <f t="shared" si="62"/>
        <v>659</v>
      </c>
      <c r="B664" s="21" t="str">
        <f t="shared" si="58"/>
        <v>80002046</v>
      </c>
      <c r="C664" s="21" t="s">
        <v>1568</v>
      </c>
      <c r="D664" s="22"/>
      <c r="E664" s="22" t="s">
        <v>1569</v>
      </c>
      <c r="F664" s="22" t="s">
        <v>1255</v>
      </c>
      <c r="G664" s="22" t="s">
        <v>212</v>
      </c>
      <c r="H664" s="22" t="s">
        <v>405</v>
      </c>
      <c r="I664" s="22" t="s">
        <v>4024</v>
      </c>
      <c r="J664" s="22"/>
      <c r="K664" s="21" t="s">
        <v>4002</v>
      </c>
      <c r="L664" s="21" t="s">
        <v>2374</v>
      </c>
      <c r="M664" s="21" t="s">
        <v>4003</v>
      </c>
      <c r="N664" s="21"/>
      <c r="O664" s="17" t="str">
        <f>IFERROR(VLOOKUP(B664,POP!$B$5:$I$1048576,7,0),"")</f>
        <v/>
      </c>
      <c r="P664" s="17" t="str">
        <f>IFERROR(VLOOKUP(B664,POM!$B$5:$I$1048576,7,0),"")</f>
        <v/>
      </c>
      <c r="Q664" s="10" t="str">
        <f>IFERROR(VLOOKUP(B664,POU!$B$5:$I$1048576,7,0),"")</f>
        <v/>
      </c>
      <c r="R664" s="21" t="str">
        <f t="shared" si="59"/>
        <v/>
      </c>
      <c r="S664" s="17" t="str">
        <f>IFERROR(VLOOKUP(B664,'PEMBEKALAN POP'!$B$5:$I$1048576,7,0),"")</f>
        <v/>
      </c>
      <c r="T664" s="22" t="str">
        <f>IFERROR(VLOOKUP(B664,'PEMBEKALAN POP'!$B$5:$I$1048576,8,0),"")</f>
        <v/>
      </c>
      <c r="U664" s="21" t="s">
        <v>3994</v>
      </c>
      <c r="V664" s="17" t="e" cm="1">
        <f t="array" ref="V664">MAX(IF(INDUKSI!$B$5:$B$1048576='Data Training 2022'!B664,INDUKSI!$H$5:$H$1048576))</f>
        <v>#N/A</v>
      </c>
      <c r="W664" s="22" t="str">
        <f>IFERROR(VLOOKUP(B664,INDUKSI!$B$5:$I$1048576,8,0),"")</f>
        <v/>
      </c>
      <c r="X664" s="21" t="s">
        <v>3994</v>
      </c>
      <c r="Y664" s="17" cm="1">
        <f t="array" ref="Y664">MAX(IF(REINDUKSI!$B$5:$B$1048576='Data Training 2022'!B664,REINDUKSI!$H$5:$H$1048576))</f>
        <v>44764</v>
      </c>
      <c r="Z664" s="22" t="str">
        <f>IFERROR(VLOOKUP(B664,REINDUKSI!$B$5:$I$1048576,8,0),"")</f>
        <v>LULUS</v>
      </c>
      <c r="AA664" s="22" t="str">
        <f t="shared" si="60"/>
        <v>TARGET</v>
      </c>
      <c r="AB664" s="17" cm="1">
        <f t="array" ref="AB664">MAX(IF(BSA!$B$5:$B$1048576='Data Training 2022'!B664,BSA!$H$5:$H$1048576))</f>
        <v>0</v>
      </c>
      <c r="AC664" s="22" t="str">
        <f>IFERROR(VLOOKUP(B664,BSA!$B$5:$I$1048576,8,0),"")</f>
        <v/>
      </c>
      <c r="AD664" s="22" t="s">
        <v>3994</v>
      </c>
      <c r="AE664" s="22"/>
      <c r="AF664" s="22"/>
      <c r="AG664" s="22" t="str">
        <f t="shared" si="61"/>
        <v/>
      </c>
      <c r="AH664" s="17" cm="1">
        <f t="array" ref="AH664">MAX(IF(ISOLASI!$B$5:$B$1048576='Data Training 2022'!B664,ISOLASI!$H$5:$H$1048576))</f>
        <v>0</v>
      </c>
      <c r="AI664" s="22" t="str">
        <f>IFERROR(VLOOKUP(B664,ISOLASI!$B$5:$I$1048576,8,0),"")</f>
        <v/>
      </c>
      <c r="AJ664" s="22"/>
      <c r="AK664" s="17" cm="1">
        <f t="array" ref="AK664">MAX(IF('DEKAT AIR'!$B$5:$B$1048576='Data Training 2022'!B664,'DEKAT AIR'!$H$5:$H$1048576))</f>
        <v>0</v>
      </c>
      <c r="AL664" s="22" t="str">
        <f>IFERROR(VLOOKUP(B664,'DEKAT AIR'!$B$5:$I$1048576,8,0),"")</f>
        <v/>
      </c>
      <c r="AM664" s="22"/>
      <c r="AN664" s="17" cm="1">
        <f t="array" ref="AN664">MAX(IF(KETINGGIAN!$B$5:$B$1048576='Data Training 2022'!B664,KETINGGIAN!$H$5:$H$1048576))</f>
        <v>0</v>
      </c>
      <c r="AO664" s="22" t="str">
        <f>IFERROR(VLOOKUP(B664,KETINGGIAN!$B$5:$I$1048576,8,0),"")</f>
        <v/>
      </c>
      <c r="AP664" s="22"/>
      <c r="AQ664" s="22"/>
      <c r="AR664" s="22"/>
      <c r="AS664" s="22"/>
      <c r="AT664" s="17" cm="1">
        <f t="array" ref="AT664">MAX(IF(TOOLSKEEPER!$B$5:$B$1048576='Data Training 2022'!B664,TOOLSKEEPER!$H$5:$H$1048576))</f>
        <v>0</v>
      </c>
      <c r="AU664" s="22" t="str">
        <f>IFERROR(VLOOKUP(B664,TOOLSKEEPER!$B$5:$I$1048576,8,0),"")</f>
        <v/>
      </c>
    </row>
    <row r="665" spans="1:47">
      <c r="A665" s="22">
        <f t="shared" si="62"/>
        <v>660</v>
      </c>
      <c r="B665" s="21" t="str">
        <f t="shared" si="58"/>
        <v>80002740</v>
      </c>
      <c r="C665" s="21">
        <v>80002740</v>
      </c>
      <c r="D665" s="22"/>
      <c r="E665" s="22" t="s">
        <v>2566</v>
      </c>
      <c r="F665" s="22" t="s">
        <v>1255</v>
      </c>
      <c r="G665" s="22" t="s">
        <v>205</v>
      </c>
      <c r="H665" s="22" t="s">
        <v>405</v>
      </c>
      <c r="I665" s="22" t="s">
        <v>4028</v>
      </c>
      <c r="J665" s="22"/>
      <c r="K665" s="21" t="s">
        <v>4002</v>
      </c>
      <c r="L665" s="21" t="s">
        <v>2374</v>
      </c>
      <c r="M665" s="21" t="s">
        <v>4003</v>
      </c>
      <c r="N665" s="21"/>
      <c r="O665" s="17" t="str">
        <f>IFERROR(VLOOKUP(B665,POP!$B$5:$I$1048576,7,0),"")</f>
        <v/>
      </c>
      <c r="P665" s="17" t="str">
        <f>IFERROR(VLOOKUP(B665,POM!$B$5:$I$1048576,7,0),"")</f>
        <v/>
      </c>
      <c r="Q665" s="10" t="str">
        <f>IFERROR(VLOOKUP(B665,POU!$B$5:$I$1048576,7,0),"")</f>
        <v/>
      </c>
      <c r="R665" s="21" t="str">
        <f t="shared" si="59"/>
        <v/>
      </c>
      <c r="S665" s="17" t="str">
        <f>IFERROR(VLOOKUP(B665,'PEMBEKALAN POP'!$B$5:$I$1048576,7,0),"")</f>
        <v/>
      </c>
      <c r="T665" s="22" t="str">
        <f>IFERROR(VLOOKUP(B665,'PEMBEKALAN POP'!$B$5:$I$1048576,8,0),"")</f>
        <v/>
      </c>
      <c r="U665" s="21" t="s">
        <v>3994</v>
      </c>
      <c r="V665" s="17" t="e" cm="1">
        <f t="array" ref="V665">MAX(IF(INDUKSI!$B$5:$B$1048576='Data Training 2022'!B665,INDUKSI!$H$5:$H$1048576))</f>
        <v>#N/A</v>
      </c>
      <c r="W665" s="22" t="str">
        <f>IFERROR(VLOOKUP(B665,INDUKSI!$B$5:$I$1048576,8,0),"")</f>
        <v>LULUS</v>
      </c>
      <c r="X665" s="21" t="s">
        <v>3994</v>
      </c>
      <c r="Y665" s="17" cm="1">
        <f t="array" ref="Y665">MAX(IF(REINDUKSI!$B$5:$B$1048576='Data Training 2022'!B665,REINDUKSI!$H$5:$H$1048576))</f>
        <v>44769</v>
      </c>
      <c r="Z665" s="22" t="str">
        <f>IFERROR(VLOOKUP(B665,REINDUKSI!$B$5:$I$1048576,8,0),"")</f>
        <v>LULUS</v>
      </c>
      <c r="AA665" s="22" t="str">
        <f t="shared" si="60"/>
        <v>TARGET</v>
      </c>
      <c r="AB665" s="17" cm="1">
        <f t="array" ref="AB665">MAX(IF(BSA!$B$5:$B$1048576='Data Training 2022'!B665,BSA!$H$5:$H$1048576))</f>
        <v>44769</v>
      </c>
      <c r="AC665" s="22" t="str">
        <f>IFERROR(VLOOKUP(B665,BSA!$B$5:$I$1048576,8,0),"")</f>
        <v>LULUS</v>
      </c>
      <c r="AD665" s="22" t="s">
        <v>3994</v>
      </c>
      <c r="AE665" s="22"/>
      <c r="AF665" s="22"/>
      <c r="AG665" s="22" t="str">
        <f t="shared" si="61"/>
        <v/>
      </c>
      <c r="AH665" s="17" cm="1">
        <f t="array" ref="AH665">MAX(IF(ISOLASI!$B$5:$B$1048576='Data Training 2022'!B665,ISOLASI!$H$5:$H$1048576))</f>
        <v>0</v>
      </c>
      <c r="AI665" s="22" t="str">
        <f>IFERROR(VLOOKUP(B665,ISOLASI!$B$5:$I$1048576,8,0),"")</f>
        <v/>
      </c>
      <c r="AJ665" s="22"/>
      <c r="AK665" s="17" cm="1">
        <f t="array" ref="AK665">MAX(IF('DEKAT AIR'!$B$5:$B$1048576='Data Training 2022'!B665,'DEKAT AIR'!$H$5:$H$1048576))</f>
        <v>0</v>
      </c>
      <c r="AL665" s="22" t="str">
        <f>IFERROR(VLOOKUP(B665,'DEKAT AIR'!$B$5:$I$1048576,8,0),"")</f>
        <v/>
      </c>
      <c r="AM665" s="22"/>
      <c r="AN665" s="17" cm="1">
        <f t="array" ref="AN665">MAX(IF(KETINGGIAN!$B$5:$B$1048576='Data Training 2022'!B665,KETINGGIAN!$H$5:$H$1048576))</f>
        <v>0</v>
      </c>
      <c r="AO665" s="22" t="str">
        <f>IFERROR(VLOOKUP(B665,KETINGGIAN!$B$5:$I$1048576,8,0),"")</f>
        <v/>
      </c>
      <c r="AP665" s="22"/>
      <c r="AQ665" s="22"/>
      <c r="AR665" s="22"/>
      <c r="AS665" s="22"/>
      <c r="AT665" s="17" cm="1">
        <f t="array" ref="AT665">MAX(IF(TOOLSKEEPER!$B$5:$B$1048576='Data Training 2022'!B665,TOOLSKEEPER!$H$5:$H$1048576))</f>
        <v>0</v>
      </c>
      <c r="AU665" s="22" t="str">
        <f>IFERROR(VLOOKUP(B665,TOOLSKEEPER!$B$5:$I$1048576,8,0),"")</f>
        <v/>
      </c>
    </row>
    <row r="666" spans="1:47">
      <c r="A666" s="22">
        <f t="shared" si="62"/>
        <v>661</v>
      </c>
      <c r="B666" s="21" t="str">
        <f t="shared" si="58"/>
        <v>80002558</v>
      </c>
      <c r="C666" s="21" t="s">
        <v>2286</v>
      </c>
      <c r="D666" s="22"/>
      <c r="E666" s="22" t="s">
        <v>2287</v>
      </c>
      <c r="F666" s="22" t="s">
        <v>1255</v>
      </c>
      <c r="G666" s="22" t="s">
        <v>4175</v>
      </c>
      <c r="H666" s="22" t="s">
        <v>405</v>
      </c>
      <c r="I666" s="22" t="s">
        <v>4028</v>
      </c>
      <c r="J666" s="22"/>
      <c r="K666" s="21" t="s">
        <v>4002</v>
      </c>
      <c r="L666" s="21" t="s">
        <v>2374</v>
      </c>
      <c r="M666" s="21" t="s">
        <v>4003</v>
      </c>
      <c r="N666" s="21"/>
      <c r="O666" s="17" t="str">
        <f>IFERROR(VLOOKUP(B666,POP!$B$5:$I$1048576,7,0),"")</f>
        <v/>
      </c>
      <c r="P666" s="17" t="str">
        <f>IFERROR(VLOOKUP(B666,POM!$B$5:$I$1048576,7,0),"")</f>
        <v/>
      </c>
      <c r="Q666" s="10" t="str">
        <f>IFERROR(VLOOKUP(B666,POU!$B$5:$I$1048576,7,0),"")</f>
        <v/>
      </c>
      <c r="R666" s="21" t="str">
        <f t="shared" si="59"/>
        <v/>
      </c>
      <c r="S666" s="17" t="str">
        <f>IFERROR(VLOOKUP(B666,'PEMBEKALAN POP'!$B$5:$I$1048576,7,0),"")</f>
        <v/>
      </c>
      <c r="T666" s="22" t="str">
        <f>IFERROR(VLOOKUP(B666,'PEMBEKALAN POP'!$B$5:$I$1048576,8,0),"")</f>
        <v/>
      </c>
      <c r="U666" s="21" t="s">
        <v>3994</v>
      </c>
      <c r="V666" s="17" t="e" cm="1">
        <f t="array" ref="V666">MAX(IF(INDUKSI!$B$5:$B$1048576='Data Training 2022'!B666,INDUKSI!$H$5:$H$1048576))</f>
        <v>#N/A</v>
      </c>
      <c r="W666" s="22" t="str">
        <f>IFERROR(VLOOKUP(B666,INDUKSI!$B$5:$I$1048576,8,0),"")</f>
        <v>LULUS</v>
      </c>
      <c r="X666" s="21" t="s">
        <v>3994</v>
      </c>
      <c r="Y666" s="17" cm="1">
        <f t="array" ref="Y666">MAX(IF(REINDUKSI!$B$5:$B$1048576='Data Training 2022'!B666,REINDUKSI!$H$5:$H$1048576))</f>
        <v>44769</v>
      </c>
      <c r="Z666" s="22" t="str">
        <f>IFERROR(VLOOKUP(B666,REINDUKSI!$B$5:$I$1048576,8,0),"")</f>
        <v>LULUS</v>
      </c>
      <c r="AA666" s="22" t="str">
        <f t="shared" si="60"/>
        <v>TARGET</v>
      </c>
      <c r="AB666" s="17" cm="1">
        <f t="array" ref="AB666">MAX(IF(BSA!$B$5:$B$1048576='Data Training 2022'!B666,BSA!$H$5:$H$1048576))</f>
        <v>0</v>
      </c>
      <c r="AC666" s="22" t="str">
        <f>IFERROR(VLOOKUP(B666,BSA!$B$5:$I$1048576,8,0),"")</f>
        <v/>
      </c>
      <c r="AD666" s="22" t="s">
        <v>3994</v>
      </c>
      <c r="AE666" s="22"/>
      <c r="AF666" s="22"/>
      <c r="AG666" s="22" t="str">
        <f t="shared" si="61"/>
        <v/>
      </c>
      <c r="AH666" s="17" cm="1">
        <f t="array" ref="AH666">MAX(IF(ISOLASI!$B$5:$B$1048576='Data Training 2022'!B666,ISOLASI!$H$5:$H$1048576))</f>
        <v>0</v>
      </c>
      <c r="AI666" s="22" t="str">
        <f>IFERROR(VLOOKUP(B666,ISOLASI!$B$5:$I$1048576,8,0),"")</f>
        <v/>
      </c>
      <c r="AJ666" s="22"/>
      <c r="AK666" s="17" cm="1">
        <f t="array" ref="AK666">MAX(IF('DEKAT AIR'!$B$5:$B$1048576='Data Training 2022'!B666,'DEKAT AIR'!$H$5:$H$1048576))</f>
        <v>0</v>
      </c>
      <c r="AL666" s="22" t="str">
        <f>IFERROR(VLOOKUP(B666,'DEKAT AIR'!$B$5:$I$1048576,8,0),"")</f>
        <v/>
      </c>
      <c r="AM666" s="22"/>
      <c r="AN666" s="17" cm="1">
        <f t="array" ref="AN666">MAX(IF(KETINGGIAN!$B$5:$B$1048576='Data Training 2022'!B666,KETINGGIAN!$H$5:$H$1048576))</f>
        <v>0</v>
      </c>
      <c r="AO666" s="22" t="str">
        <f>IFERROR(VLOOKUP(B666,KETINGGIAN!$B$5:$I$1048576,8,0),"")</f>
        <v/>
      </c>
      <c r="AP666" s="22"/>
      <c r="AQ666" s="22"/>
      <c r="AR666" s="22"/>
      <c r="AS666" s="22"/>
      <c r="AT666" s="17" cm="1">
        <f t="array" ref="AT666">MAX(IF(TOOLSKEEPER!$B$5:$B$1048576='Data Training 2022'!B666,TOOLSKEEPER!$H$5:$H$1048576))</f>
        <v>0</v>
      </c>
      <c r="AU666" s="22" t="str">
        <f>IFERROR(VLOOKUP(B666,TOOLSKEEPER!$B$5:$I$1048576,8,0),"")</f>
        <v/>
      </c>
    </row>
    <row r="667" spans="1:47">
      <c r="A667" s="22">
        <f t="shared" si="62"/>
        <v>662</v>
      </c>
      <c r="B667" s="21" t="str">
        <f t="shared" si="58"/>
        <v>01220009</v>
      </c>
      <c r="C667" s="21">
        <v>1220009</v>
      </c>
      <c r="D667" s="22"/>
      <c r="E667" s="22" t="s">
        <v>2726</v>
      </c>
      <c r="F667" s="22" t="s">
        <v>1255</v>
      </c>
      <c r="G667" s="22" t="s">
        <v>4185</v>
      </c>
      <c r="H667" s="22" t="s">
        <v>405</v>
      </c>
      <c r="I667" s="22" t="s">
        <v>4024</v>
      </c>
      <c r="J667" s="22"/>
      <c r="K667" s="21" t="s">
        <v>4002</v>
      </c>
      <c r="L667" s="21" t="s">
        <v>2374</v>
      </c>
      <c r="M667" s="21" t="s">
        <v>4003</v>
      </c>
      <c r="N667" s="21"/>
      <c r="O667" s="17" t="str">
        <f>IFERROR(VLOOKUP(B667,POP!$B$5:$I$1048576,7,0),"")</f>
        <v/>
      </c>
      <c r="P667" s="17" t="str">
        <f>IFERROR(VLOOKUP(B667,POM!$B$5:$I$1048576,7,0),"")</f>
        <v/>
      </c>
      <c r="Q667" s="10" t="str">
        <f>IFERROR(VLOOKUP(B667,POU!$B$5:$I$1048576,7,0),"")</f>
        <v/>
      </c>
      <c r="R667" s="21" t="str">
        <f t="shared" si="59"/>
        <v/>
      </c>
      <c r="S667" s="17" t="str">
        <f>IFERROR(VLOOKUP(B667,'PEMBEKALAN POP'!$B$5:$I$1048576,7,0),"")</f>
        <v/>
      </c>
      <c r="T667" s="22" t="str">
        <f>IFERROR(VLOOKUP(B667,'PEMBEKALAN POP'!$B$5:$I$1048576,8,0),"")</f>
        <v/>
      </c>
      <c r="U667" s="21" t="s">
        <v>3994</v>
      </c>
      <c r="V667" s="17" t="e" cm="1">
        <f t="array" ref="V667">MAX(IF(INDUKSI!$B$5:$B$1048576='Data Training 2022'!B667,INDUKSI!$H$5:$H$1048576))</f>
        <v>#N/A</v>
      </c>
      <c r="W667" s="22" t="str">
        <f>IFERROR(VLOOKUP(B667,INDUKSI!$B$5:$I$1048576,8,0),"")</f>
        <v/>
      </c>
      <c r="X667" s="21" t="s">
        <v>3994</v>
      </c>
      <c r="Y667" s="17" cm="1">
        <f t="array" ref="Y667">MAX(IF(REINDUKSI!$B$5:$B$1048576='Data Training 2022'!B667,REINDUKSI!$H$5:$H$1048576))</f>
        <v>44769</v>
      </c>
      <c r="Z667" s="22" t="str">
        <f>IFERROR(VLOOKUP(B667,REINDUKSI!$B$5:$I$1048576,8,0),"")</f>
        <v>LULUS</v>
      </c>
      <c r="AA667" s="22" t="str">
        <f t="shared" si="60"/>
        <v>TARGET</v>
      </c>
      <c r="AB667" s="17" cm="1">
        <f t="array" ref="AB667">MAX(IF(BSA!$B$5:$B$1048576='Data Training 2022'!B667,BSA!$H$5:$H$1048576))</f>
        <v>0</v>
      </c>
      <c r="AC667" s="22" t="str">
        <f>IFERROR(VLOOKUP(B667,BSA!$B$5:$I$1048576,8,0),"")</f>
        <v/>
      </c>
      <c r="AD667" s="22" t="s">
        <v>3994</v>
      </c>
      <c r="AE667" s="22"/>
      <c r="AF667" s="22"/>
      <c r="AG667" s="22" t="str">
        <f t="shared" si="61"/>
        <v/>
      </c>
      <c r="AH667" s="17" cm="1">
        <f t="array" ref="AH667">MAX(IF(ISOLASI!$B$5:$B$1048576='Data Training 2022'!B667,ISOLASI!$H$5:$H$1048576))</f>
        <v>0</v>
      </c>
      <c r="AI667" s="22" t="str">
        <f>IFERROR(VLOOKUP(B667,ISOLASI!$B$5:$I$1048576,8,0),"")</f>
        <v/>
      </c>
      <c r="AJ667" s="22"/>
      <c r="AK667" s="17" cm="1">
        <f t="array" ref="AK667">MAX(IF('DEKAT AIR'!$B$5:$B$1048576='Data Training 2022'!B667,'DEKAT AIR'!$H$5:$H$1048576))</f>
        <v>0</v>
      </c>
      <c r="AL667" s="22" t="str">
        <f>IFERROR(VLOOKUP(B667,'DEKAT AIR'!$B$5:$I$1048576,8,0),"")</f>
        <v/>
      </c>
      <c r="AM667" s="22"/>
      <c r="AN667" s="17" cm="1">
        <f t="array" ref="AN667">MAX(IF(KETINGGIAN!$B$5:$B$1048576='Data Training 2022'!B667,KETINGGIAN!$H$5:$H$1048576))</f>
        <v>0</v>
      </c>
      <c r="AO667" s="22" t="str">
        <f>IFERROR(VLOOKUP(B667,KETINGGIAN!$B$5:$I$1048576,8,0),"")</f>
        <v/>
      </c>
      <c r="AP667" s="22"/>
      <c r="AQ667" s="22"/>
      <c r="AR667" s="22"/>
      <c r="AS667" s="22"/>
      <c r="AT667" s="17" cm="1">
        <f t="array" ref="AT667">MAX(IF(TOOLSKEEPER!$B$5:$B$1048576='Data Training 2022'!B667,TOOLSKEEPER!$H$5:$H$1048576))</f>
        <v>0</v>
      </c>
      <c r="AU667" s="22" t="str">
        <f>IFERROR(VLOOKUP(B667,TOOLSKEEPER!$B$5:$I$1048576,8,0),"")</f>
        <v/>
      </c>
    </row>
    <row r="668" spans="1:47">
      <c r="A668" s="22">
        <f t="shared" si="62"/>
        <v>663</v>
      </c>
      <c r="B668" s="21" t="str">
        <f t="shared" si="58"/>
        <v>80002731</v>
      </c>
      <c r="C668" s="21">
        <v>80002731</v>
      </c>
      <c r="D668" s="22"/>
      <c r="E668" s="22" t="s">
        <v>3686</v>
      </c>
      <c r="F668" s="22" t="s">
        <v>1255</v>
      </c>
      <c r="G668" s="22" t="s">
        <v>205</v>
      </c>
      <c r="H668" s="22" t="s">
        <v>405</v>
      </c>
      <c r="I668" s="22" t="s">
        <v>4028</v>
      </c>
      <c r="J668" s="22"/>
      <c r="K668" s="21" t="s">
        <v>4002</v>
      </c>
      <c r="L668" s="21" t="s">
        <v>2374</v>
      </c>
      <c r="M668" s="21" t="s">
        <v>4003</v>
      </c>
      <c r="N668" s="21"/>
      <c r="O668" s="17" t="str">
        <f>IFERROR(VLOOKUP(B668,POP!$B$5:$I$1048576,7,0),"")</f>
        <v/>
      </c>
      <c r="P668" s="17" t="str">
        <f>IFERROR(VLOOKUP(B668,POM!$B$5:$I$1048576,7,0),"")</f>
        <v/>
      </c>
      <c r="Q668" s="10" t="str">
        <f>IFERROR(VLOOKUP(B668,POU!$B$5:$I$1048576,7,0),"")</f>
        <v/>
      </c>
      <c r="R668" s="21" t="str">
        <f t="shared" si="59"/>
        <v/>
      </c>
      <c r="S668" s="17" t="str">
        <f>IFERROR(VLOOKUP(B668,'PEMBEKALAN POP'!$B$5:$I$1048576,7,0),"")</f>
        <v/>
      </c>
      <c r="T668" s="22" t="str">
        <f>IFERROR(VLOOKUP(B668,'PEMBEKALAN POP'!$B$5:$I$1048576,8,0),"")</f>
        <v/>
      </c>
      <c r="U668" s="21" t="s">
        <v>3994</v>
      </c>
      <c r="V668" s="17" t="e" cm="1">
        <f t="array" ref="V668">MAX(IF(INDUKSI!$B$5:$B$1048576='Data Training 2022'!B668,INDUKSI!$H$5:$H$1048576))</f>
        <v>#N/A</v>
      </c>
      <c r="W668" s="22" t="str">
        <f>IFERROR(VLOOKUP(B668,INDUKSI!$B$5:$I$1048576,8,0),"")</f>
        <v>LULUS</v>
      </c>
      <c r="X668" s="21" t="s">
        <v>3994</v>
      </c>
      <c r="Y668" s="17" cm="1">
        <f t="array" ref="Y668">MAX(IF(REINDUKSI!$B$5:$B$1048576='Data Training 2022'!B668,REINDUKSI!$H$5:$H$1048576))</f>
        <v>44757</v>
      </c>
      <c r="Z668" s="22" t="str">
        <f>IFERROR(VLOOKUP(B668,REINDUKSI!$B$5:$I$1048576,8,0),"")</f>
        <v>LULUS</v>
      </c>
      <c r="AA668" s="22" t="str">
        <f t="shared" si="60"/>
        <v>TARGET</v>
      </c>
      <c r="AB668" s="17" cm="1">
        <f t="array" ref="AB668">MAX(IF(BSA!$B$5:$B$1048576='Data Training 2022'!B668,BSA!$H$5:$H$1048576))</f>
        <v>0</v>
      </c>
      <c r="AC668" s="22" t="str">
        <f>IFERROR(VLOOKUP(B668,BSA!$B$5:$I$1048576,8,0),"")</f>
        <v/>
      </c>
      <c r="AD668" s="22" t="s">
        <v>3994</v>
      </c>
      <c r="AE668" s="22"/>
      <c r="AF668" s="22"/>
      <c r="AG668" s="22" t="str">
        <f t="shared" si="61"/>
        <v/>
      </c>
      <c r="AH668" s="17" cm="1">
        <f t="array" ref="AH668">MAX(IF(ISOLASI!$B$5:$B$1048576='Data Training 2022'!B668,ISOLASI!$H$5:$H$1048576))</f>
        <v>0</v>
      </c>
      <c r="AI668" s="22" t="str">
        <f>IFERROR(VLOOKUP(B668,ISOLASI!$B$5:$I$1048576,8,0),"")</f>
        <v/>
      </c>
      <c r="AJ668" s="22"/>
      <c r="AK668" s="17" cm="1">
        <f t="array" ref="AK668">MAX(IF('DEKAT AIR'!$B$5:$B$1048576='Data Training 2022'!B668,'DEKAT AIR'!$H$5:$H$1048576))</f>
        <v>0</v>
      </c>
      <c r="AL668" s="22" t="str">
        <f>IFERROR(VLOOKUP(B668,'DEKAT AIR'!$B$5:$I$1048576,8,0),"")</f>
        <v/>
      </c>
      <c r="AM668" s="22"/>
      <c r="AN668" s="17" cm="1">
        <f t="array" ref="AN668">MAX(IF(KETINGGIAN!$B$5:$B$1048576='Data Training 2022'!B668,KETINGGIAN!$H$5:$H$1048576))</f>
        <v>0</v>
      </c>
      <c r="AO668" s="22" t="str">
        <f>IFERROR(VLOOKUP(B668,KETINGGIAN!$B$5:$I$1048576,8,0),"")</f>
        <v/>
      </c>
      <c r="AP668" s="22"/>
      <c r="AQ668" s="22"/>
      <c r="AR668" s="22"/>
      <c r="AS668" s="22"/>
      <c r="AT668" s="17" cm="1">
        <f t="array" ref="AT668">MAX(IF(TOOLSKEEPER!$B$5:$B$1048576='Data Training 2022'!B668,TOOLSKEEPER!$H$5:$H$1048576))</f>
        <v>0</v>
      </c>
      <c r="AU668" s="22" t="str">
        <f>IFERROR(VLOOKUP(B668,TOOLSKEEPER!$B$5:$I$1048576,8,0),"")</f>
        <v/>
      </c>
    </row>
    <row r="669" spans="1:47">
      <c r="A669" s="22">
        <f t="shared" si="62"/>
        <v>664</v>
      </c>
      <c r="B669" s="21" t="str">
        <f t="shared" ref="B669:B732" si="63">TEXT(C669,"00000000")</f>
        <v>80002700</v>
      </c>
      <c r="C669" s="21" t="s">
        <v>1372</v>
      </c>
      <c r="D669" s="22"/>
      <c r="E669" s="22" t="s">
        <v>1373</v>
      </c>
      <c r="F669" s="22" t="s">
        <v>1255</v>
      </c>
      <c r="G669" s="22" t="s">
        <v>205</v>
      </c>
      <c r="H669" s="22" t="s">
        <v>405</v>
      </c>
      <c r="I669" s="22" t="s">
        <v>4024</v>
      </c>
      <c r="J669" s="22"/>
      <c r="K669" s="21" t="s">
        <v>4002</v>
      </c>
      <c r="L669" s="21" t="s">
        <v>2374</v>
      </c>
      <c r="M669" s="21" t="s">
        <v>4003</v>
      </c>
      <c r="N669" s="21"/>
      <c r="O669" s="17" t="str">
        <f>IFERROR(VLOOKUP(B669,POP!$B$5:$I$1048576,7,0),"")</f>
        <v/>
      </c>
      <c r="P669" s="17" t="str">
        <f>IFERROR(VLOOKUP(B669,POM!$B$5:$I$1048576,7,0),"")</f>
        <v/>
      </c>
      <c r="Q669" s="10" t="str">
        <f>IFERROR(VLOOKUP(B669,POU!$B$5:$I$1048576,7,0),"")</f>
        <v/>
      </c>
      <c r="R669" s="21" t="str">
        <f t="shared" si="59"/>
        <v/>
      </c>
      <c r="S669" s="17" t="str">
        <f>IFERROR(VLOOKUP(B669,'PEMBEKALAN POP'!$B$5:$I$1048576,7,0),"")</f>
        <v/>
      </c>
      <c r="T669" s="22" t="str">
        <f>IFERROR(VLOOKUP(B669,'PEMBEKALAN POP'!$B$5:$I$1048576,8,0),"")</f>
        <v/>
      </c>
      <c r="U669" s="21" t="s">
        <v>3994</v>
      </c>
      <c r="V669" s="17" t="e" cm="1">
        <f t="array" ref="V669">MAX(IF(INDUKSI!$B$5:$B$1048576='Data Training 2022'!B669,INDUKSI!$H$5:$H$1048576))</f>
        <v>#N/A</v>
      </c>
      <c r="W669" s="22" t="str">
        <f>IFERROR(VLOOKUP(B669,INDUKSI!$B$5:$I$1048576,8,0),"")</f>
        <v>LULUS</v>
      </c>
      <c r="X669" s="21" t="s">
        <v>3994</v>
      </c>
      <c r="Y669" s="17" cm="1">
        <f t="array" ref="Y669">MAX(IF(REINDUKSI!$B$5:$B$1048576='Data Training 2022'!B669,REINDUKSI!$H$5:$H$1048576))</f>
        <v>44755</v>
      </c>
      <c r="Z669" s="22" t="str">
        <f>IFERROR(VLOOKUP(B669,REINDUKSI!$B$5:$I$1048576,8,0),"")</f>
        <v>LULUS</v>
      </c>
      <c r="AA669" s="22" t="str">
        <f t="shared" si="60"/>
        <v>TARGET</v>
      </c>
      <c r="AB669" s="17" cm="1">
        <f t="array" ref="AB669">MAX(IF(BSA!$B$5:$B$1048576='Data Training 2022'!B669,BSA!$H$5:$H$1048576))</f>
        <v>0</v>
      </c>
      <c r="AC669" s="22" t="str">
        <f>IFERROR(VLOOKUP(B669,BSA!$B$5:$I$1048576,8,0),"")</f>
        <v/>
      </c>
      <c r="AD669" s="22" t="s">
        <v>3994</v>
      </c>
      <c r="AE669" s="22"/>
      <c r="AF669" s="22"/>
      <c r="AG669" s="22" t="str">
        <f t="shared" si="61"/>
        <v/>
      </c>
      <c r="AH669" s="17" cm="1">
        <f t="array" ref="AH669">MAX(IF(ISOLASI!$B$5:$B$1048576='Data Training 2022'!B669,ISOLASI!$H$5:$H$1048576))</f>
        <v>0</v>
      </c>
      <c r="AI669" s="22" t="str">
        <f>IFERROR(VLOOKUP(B669,ISOLASI!$B$5:$I$1048576,8,0),"")</f>
        <v/>
      </c>
      <c r="AJ669" s="22"/>
      <c r="AK669" s="17" cm="1">
        <f t="array" ref="AK669">MAX(IF('DEKAT AIR'!$B$5:$B$1048576='Data Training 2022'!B669,'DEKAT AIR'!$H$5:$H$1048576))</f>
        <v>0</v>
      </c>
      <c r="AL669" s="22" t="str">
        <f>IFERROR(VLOOKUP(B669,'DEKAT AIR'!$B$5:$I$1048576,8,0),"")</f>
        <v/>
      </c>
      <c r="AM669" s="22"/>
      <c r="AN669" s="17" cm="1">
        <f t="array" ref="AN669">MAX(IF(KETINGGIAN!$B$5:$B$1048576='Data Training 2022'!B669,KETINGGIAN!$H$5:$H$1048576))</f>
        <v>0</v>
      </c>
      <c r="AO669" s="22" t="str">
        <f>IFERROR(VLOOKUP(B669,KETINGGIAN!$B$5:$I$1048576,8,0),"")</f>
        <v/>
      </c>
      <c r="AP669" s="22"/>
      <c r="AQ669" s="22"/>
      <c r="AR669" s="22"/>
      <c r="AS669" s="22"/>
      <c r="AT669" s="17" cm="1">
        <f t="array" ref="AT669">MAX(IF(TOOLSKEEPER!$B$5:$B$1048576='Data Training 2022'!B669,TOOLSKEEPER!$H$5:$H$1048576))</f>
        <v>0</v>
      </c>
      <c r="AU669" s="22" t="str">
        <f>IFERROR(VLOOKUP(B669,TOOLSKEEPER!$B$5:$I$1048576,8,0),"")</f>
        <v/>
      </c>
    </row>
    <row r="670" spans="1:47">
      <c r="A670" s="22">
        <f t="shared" si="62"/>
        <v>665</v>
      </c>
      <c r="B670" s="21" t="str">
        <f t="shared" si="63"/>
        <v>80002694</v>
      </c>
      <c r="C670" s="21" t="s">
        <v>3344</v>
      </c>
      <c r="D670" s="22"/>
      <c r="E670" s="22" t="s">
        <v>3345</v>
      </c>
      <c r="F670" s="22" t="s">
        <v>1255</v>
      </c>
      <c r="G670" s="22" t="s">
        <v>205</v>
      </c>
      <c r="H670" s="22" t="s">
        <v>405</v>
      </c>
      <c r="I670" s="22" t="s">
        <v>4024</v>
      </c>
      <c r="J670" s="22"/>
      <c r="K670" s="21" t="s">
        <v>4002</v>
      </c>
      <c r="L670" s="21" t="s">
        <v>2374</v>
      </c>
      <c r="M670" s="21" t="s">
        <v>4003</v>
      </c>
      <c r="N670" s="21"/>
      <c r="O670" s="17" t="str">
        <f>IFERROR(VLOOKUP(B670,POP!$B$5:$I$1048576,7,0),"")</f>
        <v/>
      </c>
      <c r="P670" s="17" t="str">
        <f>IFERROR(VLOOKUP(B670,POM!$B$5:$I$1048576,7,0),"")</f>
        <v/>
      </c>
      <c r="Q670" s="10" t="str">
        <f>IFERROR(VLOOKUP(B670,POU!$B$5:$I$1048576,7,0),"")</f>
        <v/>
      </c>
      <c r="R670" s="21" t="str">
        <f t="shared" si="59"/>
        <v/>
      </c>
      <c r="S670" s="17" t="str">
        <f>IFERROR(VLOOKUP(B670,'PEMBEKALAN POP'!$B$5:$I$1048576,7,0),"")</f>
        <v/>
      </c>
      <c r="T670" s="22" t="str">
        <f>IFERROR(VLOOKUP(B670,'PEMBEKALAN POP'!$B$5:$I$1048576,8,0),"")</f>
        <v/>
      </c>
      <c r="U670" s="21" t="s">
        <v>3994</v>
      </c>
      <c r="V670" s="17" t="e" cm="1">
        <f t="array" ref="V670">MAX(IF(INDUKSI!$B$5:$B$1048576='Data Training 2022'!B670,INDUKSI!$H$5:$H$1048576))</f>
        <v>#N/A</v>
      </c>
      <c r="W670" s="22" t="str">
        <f>IFERROR(VLOOKUP(B670,INDUKSI!$B$5:$I$1048576,8,0),"")</f>
        <v>LULUS</v>
      </c>
      <c r="X670" s="21" t="s">
        <v>3994</v>
      </c>
      <c r="Y670" s="17" cm="1">
        <f t="array" ref="Y670">MAX(IF(REINDUKSI!$B$5:$B$1048576='Data Training 2022'!B670,REINDUKSI!$H$5:$H$1048576))</f>
        <v>44759</v>
      </c>
      <c r="Z670" s="22" t="str">
        <f>IFERROR(VLOOKUP(B670,REINDUKSI!$B$5:$I$1048576,8,0),"")</f>
        <v>LULUS</v>
      </c>
      <c r="AA670" s="22" t="str">
        <f t="shared" si="60"/>
        <v>TARGET</v>
      </c>
      <c r="AB670" s="17" cm="1">
        <f t="array" ref="AB670">MAX(IF(BSA!$B$5:$B$1048576='Data Training 2022'!B670,BSA!$H$5:$H$1048576))</f>
        <v>0</v>
      </c>
      <c r="AC670" s="22" t="str">
        <f>IFERROR(VLOOKUP(B670,BSA!$B$5:$I$1048576,8,0),"")</f>
        <v/>
      </c>
      <c r="AD670" s="22" t="s">
        <v>3994</v>
      </c>
      <c r="AE670" s="22"/>
      <c r="AF670" s="22"/>
      <c r="AG670" s="22" t="str">
        <f t="shared" si="61"/>
        <v/>
      </c>
      <c r="AH670" s="17" cm="1">
        <f t="array" ref="AH670">MAX(IF(ISOLASI!$B$5:$B$1048576='Data Training 2022'!B670,ISOLASI!$H$5:$H$1048576))</f>
        <v>0</v>
      </c>
      <c r="AI670" s="22" t="str">
        <f>IFERROR(VLOOKUP(B670,ISOLASI!$B$5:$I$1048576,8,0),"")</f>
        <v/>
      </c>
      <c r="AJ670" s="22"/>
      <c r="AK670" s="17" cm="1">
        <f t="array" ref="AK670">MAX(IF('DEKAT AIR'!$B$5:$B$1048576='Data Training 2022'!B670,'DEKAT AIR'!$H$5:$H$1048576))</f>
        <v>0</v>
      </c>
      <c r="AL670" s="22" t="str">
        <f>IFERROR(VLOOKUP(B670,'DEKAT AIR'!$B$5:$I$1048576,8,0),"")</f>
        <v/>
      </c>
      <c r="AM670" s="22"/>
      <c r="AN670" s="17" cm="1">
        <f t="array" ref="AN670">MAX(IF(KETINGGIAN!$B$5:$B$1048576='Data Training 2022'!B670,KETINGGIAN!$H$5:$H$1048576))</f>
        <v>0</v>
      </c>
      <c r="AO670" s="22" t="str">
        <f>IFERROR(VLOOKUP(B670,KETINGGIAN!$B$5:$I$1048576,8,0),"")</f>
        <v/>
      </c>
      <c r="AP670" s="22"/>
      <c r="AQ670" s="22"/>
      <c r="AR670" s="22"/>
      <c r="AS670" s="22"/>
      <c r="AT670" s="17" cm="1">
        <f t="array" ref="AT670">MAX(IF(TOOLSKEEPER!$B$5:$B$1048576='Data Training 2022'!B670,TOOLSKEEPER!$H$5:$H$1048576))</f>
        <v>0</v>
      </c>
      <c r="AU670" s="22" t="str">
        <f>IFERROR(VLOOKUP(B670,TOOLSKEEPER!$B$5:$I$1048576,8,0),"")</f>
        <v/>
      </c>
    </row>
    <row r="671" spans="1:47">
      <c r="A671" s="22">
        <f t="shared" si="62"/>
        <v>666</v>
      </c>
      <c r="B671" s="21" t="str">
        <f t="shared" si="63"/>
        <v>80000478</v>
      </c>
      <c r="C671" s="21">
        <v>80000478</v>
      </c>
      <c r="D671" s="22"/>
      <c r="E671" s="22" t="s">
        <v>2781</v>
      </c>
      <c r="F671" s="22" t="s">
        <v>1255</v>
      </c>
      <c r="G671" s="22" t="s">
        <v>205</v>
      </c>
      <c r="H671" s="22" t="s">
        <v>405</v>
      </c>
      <c r="I671" s="22" t="s">
        <v>4028</v>
      </c>
      <c r="J671" s="22"/>
      <c r="K671" s="21" t="s">
        <v>4002</v>
      </c>
      <c r="L671" s="21" t="s">
        <v>2374</v>
      </c>
      <c r="M671" s="21" t="s">
        <v>4003</v>
      </c>
      <c r="N671" s="21"/>
      <c r="O671" s="17" t="str">
        <f>IFERROR(VLOOKUP(B671,POP!$B$5:$I$1048576,7,0),"")</f>
        <v/>
      </c>
      <c r="P671" s="17" t="str">
        <f>IFERROR(VLOOKUP(B671,POM!$B$5:$I$1048576,7,0),"")</f>
        <v/>
      </c>
      <c r="Q671" s="10" t="str">
        <f>IFERROR(VLOOKUP(B671,POU!$B$5:$I$1048576,7,0),"")</f>
        <v/>
      </c>
      <c r="R671" s="21" t="str">
        <f t="shared" si="59"/>
        <v/>
      </c>
      <c r="S671" s="17" t="str">
        <f>IFERROR(VLOOKUP(B671,'PEMBEKALAN POP'!$B$5:$I$1048576,7,0),"")</f>
        <v/>
      </c>
      <c r="T671" s="22" t="str">
        <f>IFERROR(VLOOKUP(B671,'PEMBEKALAN POP'!$B$5:$I$1048576,8,0),"")</f>
        <v/>
      </c>
      <c r="U671" s="21" t="s">
        <v>3994</v>
      </c>
      <c r="V671" s="17" t="e" cm="1">
        <f t="array" ref="V671">MAX(IF(INDUKSI!$B$5:$B$1048576='Data Training 2022'!B671,INDUKSI!$H$5:$H$1048576))</f>
        <v>#N/A</v>
      </c>
      <c r="W671" s="22" t="str">
        <f>IFERROR(VLOOKUP(B671,INDUKSI!$B$5:$I$1048576,8,0),"")</f>
        <v>LULUS</v>
      </c>
      <c r="X671" s="21" t="s">
        <v>3994</v>
      </c>
      <c r="Y671" s="17" cm="1">
        <f t="array" ref="Y671">MAX(IF(REINDUKSI!$B$5:$B$1048576='Data Training 2022'!B671,REINDUKSI!$H$5:$H$1048576))</f>
        <v>44570</v>
      </c>
      <c r="Z671" s="22" t="str">
        <f>IFERROR(VLOOKUP(B671,REINDUKSI!$B$5:$I$1048576,8,0),"")</f>
        <v>LULUS</v>
      </c>
      <c r="AA671" s="22" t="str">
        <f t="shared" si="60"/>
        <v>TARGET</v>
      </c>
      <c r="AB671" s="17" cm="1">
        <f t="array" ref="AB671">MAX(IF(BSA!$B$5:$B$1048576='Data Training 2022'!B671,BSA!$H$5:$H$1048576))</f>
        <v>0</v>
      </c>
      <c r="AC671" s="22" t="str">
        <f>IFERROR(VLOOKUP(B671,BSA!$B$5:$I$1048576,8,0),"")</f>
        <v/>
      </c>
      <c r="AD671" s="22" t="s">
        <v>3994</v>
      </c>
      <c r="AE671" s="22"/>
      <c r="AF671" s="22"/>
      <c r="AG671" s="22" t="str">
        <f t="shared" si="61"/>
        <v/>
      </c>
      <c r="AH671" s="17" cm="1">
        <f t="array" ref="AH671">MAX(IF(ISOLASI!$B$5:$B$1048576='Data Training 2022'!B671,ISOLASI!$H$5:$H$1048576))</f>
        <v>0</v>
      </c>
      <c r="AI671" s="22" t="str">
        <f>IFERROR(VLOOKUP(B671,ISOLASI!$B$5:$I$1048576,8,0),"")</f>
        <v/>
      </c>
      <c r="AJ671" s="22"/>
      <c r="AK671" s="17" cm="1">
        <f t="array" ref="AK671">MAX(IF('DEKAT AIR'!$B$5:$B$1048576='Data Training 2022'!B671,'DEKAT AIR'!$H$5:$H$1048576))</f>
        <v>0</v>
      </c>
      <c r="AL671" s="22" t="str">
        <f>IFERROR(VLOOKUP(B671,'DEKAT AIR'!$B$5:$I$1048576,8,0),"")</f>
        <v/>
      </c>
      <c r="AM671" s="22"/>
      <c r="AN671" s="17" cm="1">
        <f t="array" ref="AN671">MAX(IF(KETINGGIAN!$B$5:$B$1048576='Data Training 2022'!B671,KETINGGIAN!$H$5:$H$1048576))</f>
        <v>0</v>
      </c>
      <c r="AO671" s="22" t="str">
        <f>IFERROR(VLOOKUP(B671,KETINGGIAN!$B$5:$I$1048576,8,0),"")</f>
        <v/>
      </c>
      <c r="AP671" s="22"/>
      <c r="AQ671" s="22"/>
      <c r="AR671" s="22"/>
      <c r="AS671" s="22"/>
      <c r="AT671" s="17" cm="1">
        <f t="array" ref="AT671">MAX(IF(TOOLSKEEPER!$B$5:$B$1048576='Data Training 2022'!B671,TOOLSKEEPER!$H$5:$H$1048576))</f>
        <v>0</v>
      </c>
      <c r="AU671" s="22" t="str">
        <f>IFERROR(VLOOKUP(B671,TOOLSKEEPER!$B$5:$I$1048576,8,0),"")</f>
        <v/>
      </c>
    </row>
    <row r="672" spans="1:47">
      <c r="A672" s="22">
        <f t="shared" si="62"/>
        <v>667</v>
      </c>
      <c r="B672" s="21" t="str">
        <f t="shared" si="63"/>
        <v>80000935</v>
      </c>
      <c r="C672" s="21">
        <v>80000935</v>
      </c>
      <c r="D672" s="22"/>
      <c r="E672" s="22" t="s">
        <v>2311</v>
      </c>
      <c r="F672" s="22" t="s">
        <v>1255</v>
      </c>
      <c r="G672" s="22" t="s">
        <v>205</v>
      </c>
      <c r="H672" s="22" t="s">
        <v>405</v>
      </c>
      <c r="I672" s="22" t="s">
        <v>4028</v>
      </c>
      <c r="J672" s="22"/>
      <c r="K672" s="21" t="s">
        <v>4002</v>
      </c>
      <c r="L672" s="21" t="s">
        <v>2374</v>
      </c>
      <c r="M672" s="21" t="s">
        <v>4003</v>
      </c>
      <c r="N672" s="21"/>
      <c r="O672" s="17" t="str">
        <f>IFERROR(VLOOKUP(B672,POP!$B$5:$I$1048576,7,0),"")</f>
        <v/>
      </c>
      <c r="P672" s="17" t="str">
        <f>IFERROR(VLOOKUP(B672,POM!$B$5:$I$1048576,7,0),"")</f>
        <v/>
      </c>
      <c r="Q672" s="10" t="str">
        <f>IFERROR(VLOOKUP(B672,POU!$B$5:$I$1048576,7,0),"")</f>
        <v/>
      </c>
      <c r="R672" s="21" t="str">
        <f t="shared" si="59"/>
        <v/>
      </c>
      <c r="S672" s="17" t="str">
        <f>IFERROR(VLOOKUP(B672,'PEMBEKALAN POP'!$B$5:$I$1048576,7,0),"")</f>
        <v/>
      </c>
      <c r="T672" s="22" t="str">
        <f>IFERROR(VLOOKUP(B672,'PEMBEKALAN POP'!$B$5:$I$1048576,8,0),"")</f>
        <v/>
      </c>
      <c r="U672" s="21" t="s">
        <v>3994</v>
      </c>
      <c r="V672" s="17" t="e" cm="1">
        <f t="array" ref="V672">MAX(IF(INDUKSI!$B$5:$B$1048576='Data Training 2022'!B672,INDUKSI!$H$5:$H$1048576))</f>
        <v>#N/A</v>
      </c>
      <c r="W672" s="22" t="str">
        <f>IFERROR(VLOOKUP(B672,INDUKSI!$B$5:$I$1048576,8,0),"")</f>
        <v/>
      </c>
      <c r="X672" s="21" t="s">
        <v>3994</v>
      </c>
      <c r="Y672" s="17" cm="1">
        <f t="array" ref="Y672">MAX(IF(REINDUKSI!$B$5:$B$1048576='Data Training 2022'!B672,REINDUKSI!$H$5:$H$1048576))</f>
        <v>0</v>
      </c>
      <c r="Z672" s="22" t="str">
        <f>IFERROR(VLOOKUP(B672,REINDUKSI!$B$5:$I$1048576,8,0),"")</f>
        <v/>
      </c>
      <c r="AA672" s="22" t="str">
        <f t="shared" si="60"/>
        <v>TARGET</v>
      </c>
      <c r="AB672" s="17" cm="1">
        <f t="array" ref="AB672">MAX(IF(BSA!$B$5:$B$1048576='Data Training 2022'!B672,BSA!$H$5:$H$1048576))</f>
        <v>0</v>
      </c>
      <c r="AC672" s="22" t="str">
        <f>IFERROR(VLOOKUP(B672,BSA!$B$5:$I$1048576,8,0),"")</f>
        <v/>
      </c>
      <c r="AD672" s="22" t="s">
        <v>3994</v>
      </c>
      <c r="AE672" s="22"/>
      <c r="AF672" s="22"/>
      <c r="AG672" s="22" t="str">
        <f t="shared" si="61"/>
        <v/>
      </c>
      <c r="AH672" s="17" cm="1">
        <f t="array" ref="AH672">MAX(IF(ISOLASI!$B$5:$B$1048576='Data Training 2022'!B672,ISOLASI!$H$5:$H$1048576))</f>
        <v>0</v>
      </c>
      <c r="AI672" s="22" t="str">
        <f>IFERROR(VLOOKUP(B672,ISOLASI!$B$5:$I$1048576,8,0),"")</f>
        <v/>
      </c>
      <c r="AJ672" s="22"/>
      <c r="AK672" s="17" cm="1">
        <f t="array" ref="AK672">MAX(IF('DEKAT AIR'!$B$5:$B$1048576='Data Training 2022'!B672,'DEKAT AIR'!$H$5:$H$1048576))</f>
        <v>0</v>
      </c>
      <c r="AL672" s="22" t="str">
        <f>IFERROR(VLOOKUP(B672,'DEKAT AIR'!$B$5:$I$1048576,8,0),"")</f>
        <v/>
      </c>
      <c r="AM672" s="22"/>
      <c r="AN672" s="17" cm="1">
        <f t="array" ref="AN672">MAX(IF(KETINGGIAN!$B$5:$B$1048576='Data Training 2022'!B672,KETINGGIAN!$H$5:$H$1048576))</f>
        <v>0</v>
      </c>
      <c r="AO672" s="22" t="str">
        <f>IFERROR(VLOOKUP(B672,KETINGGIAN!$B$5:$I$1048576,8,0),"")</f>
        <v/>
      </c>
      <c r="AP672" s="22"/>
      <c r="AQ672" s="22"/>
      <c r="AR672" s="22"/>
      <c r="AS672" s="22"/>
      <c r="AT672" s="17" cm="1">
        <f t="array" ref="AT672">MAX(IF(TOOLSKEEPER!$B$5:$B$1048576='Data Training 2022'!B672,TOOLSKEEPER!$H$5:$H$1048576))</f>
        <v>0</v>
      </c>
      <c r="AU672" s="22" t="str">
        <f>IFERROR(VLOOKUP(B672,TOOLSKEEPER!$B$5:$I$1048576,8,0),"")</f>
        <v/>
      </c>
    </row>
    <row r="673" spans="1:47">
      <c r="A673" s="22">
        <f t="shared" si="62"/>
        <v>668</v>
      </c>
      <c r="B673" s="21" t="str">
        <f t="shared" si="63"/>
        <v>80000986</v>
      </c>
      <c r="C673" s="21">
        <v>80000986</v>
      </c>
      <c r="D673" s="22"/>
      <c r="E673" s="22" t="s">
        <v>2339</v>
      </c>
      <c r="F673" s="22" t="s">
        <v>1255</v>
      </c>
      <c r="G673" s="22" t="s">
        <v>205</v>
      </c>
      <c r="H673" s="22" t="s">
        <v>405</v>
      </c>
      <c r="I673" s="22" t="s">
        <v>4028</v>
      </c>
      <c r="J673" s="22"/>
      <c r="K673" s="21" t="s">
        <v>4002</v>
      </c>
      <c r="L673" s="21" t="s">
        <v>2374</v>
      </c>
      <c r="M673" s="21" t="s">
        <v>4003</v>
      </c>
      <c r="N673" s="21"/>
      <c r="O673" s="17" t="str">
        <f>IFERROR(VLOOKUP(B673,POP!$B$5:$I$1048576,7,0),"")</f>
        <v/>
      </c>
      <c r="P673" s="17" t="str">
        <f>IFERROR(VLOOKUP(B673,POM!$B$5:$I$1048576,7,0),"")</f>
        <v/>
      </c>
      <c r="Q673" s="10" t="str">
        <f>IFERROR(VLOOKUP(B673,POU!$B$5:$I$1048576,7,0),"")</f>
        <v/>
      </c>
      <c r="R673" s="21" t="str">
        <f t="shared" si="59"/>
        <v/>
      </c>
      <c r="S673" s="17" t="str">
        <f>IFERROR(VLOOKUP(B673,'PEMBEKALAN POP'!$B$5:$I$1048576,7,0),"")</f>
        <v/>
      </c>
      <c r="T673" s="22" t="str">
        <f>IFERROR(VLOOKUP(B673,'PEMBEKALAN POP'!$B$5:$I$1048576,8,0),"")</f>
        <v/>
      </c>
      <c r="U673" s="21" t="s">
        <v>3994</v>
      </c>
      <c r="V673" s="17" t="e" cm="1">
        <f t="array" ref="V673">MAX(IF(INDUKSI!$B$5:$B$1048576='Data Training 2022'!B673,INDUKSI!$H$5:$H$1048576))</f>
        <v>#N/A</v>
      </c>
      <c r="W673" s="22" t="str">
        <f>IFERROR(VLOOKUP(B673,INDUKSI!$B$5:$I$1048576,8,0),"")</f>
        <v/>
      </c>
      <c r="X673" s="21" t="s">
        <v>3994</v>
      </c>
      <c r="Y673" s="17" cm="1">
        <f t="array" ref="Y673">MAX(IF(REINDUKSI!$B$5:$B$1048576='Data Training 2022'!B673,REINDUKSI!$H$5:$H$1048576))</f>
        <v>44512</v>
      </c>
      <c r="Z673" s="22" t="str">
        <f>IFERROR(VLOOKUP(B673,REINDUKSI!$B$5:$I$1048576,8,0),"")</f>
        <v>LULUS</v>
      </c>
      <c r="AA673" s="22" t="str">
        <f t="shared" si="60"/>
        <v>TARGET</v>
      </c>
      <c r="AB673" s="17" cm="1">
        <f t="array" ref="AB673">MAX(IF(BSA!$B$5:$B$1048576='Data Training 2022'!B673,BSA!$H$5:$H$1048576))</f>
        <v>0</v>
      </c>
      <c r="AC673" s="22" t="str">
        <f>IFERROR(VLOOKUP(B673,BSA!$B$5:$I$1048576,8,0),"")</f>
        <v/>
      </c>
      <c r="AD673" s="22" t="s">
        <v>3994</v>
      </c>
      <c r="AE673" s="22"/>
      <c r="AF673" s="22"/>
      <c r="AG673" s="22" t="str">
        <f t="shared" si="61"/>
        <v/>
      </c>
      <c r="AH673" s="17" cm="1">
        <f t="array" ref="AH673">MAX(IF(ISOLASI!$B$5:$B$1048576='Data Training 2022'!B673,ISOLASI!$H$5:$H$1048576))</f>
        <v>0</v>
      </c>
      <c r="AI673" s="22" t="str">
        <f>IFERROR(VLOOKUP(B673,ISOLASI!$B$5:$I$1048576,8,0),"")</f>
        <v/>
      </c>
      <c r="AJ673" s="22"/>
      <c r="AK673" s="17" cm="1">
        <f t="array" ref="AK673">MAX(IF('DEKAT AIR'!$B$5:$B$1048576='Data Training 2022'!B673,'DEKAT AIR'!$H$5:$H$1048576))</f>
        <v>0</v>
      </c>
      <c r="AL673" s="22" t="str">
        <f>IFERROR(VLOOKUP(B673,'DEKAT AIR'!$B$5:$I$1048576,8,0),"")</f>
        <v/>
      </c>
      <c r="AM673" s="22"/>
      <c r="AN673" s="17" cm="1">
        <f t="array" ref="AN673">MAX(IF(KETINGGIAN!$B$5:$B$1048576='Data Training 2022'!B673,KETINGGIAN!$H$5:$H$1048576))</f>
        <v>0</v>
      </c>
      <c r="AO673" s="22" t="str">
        <f>IFERROR(VLOOKUP(B673,KETINGGIAN!$B$5:$I$1048576,8,0),"")</f>
        <v/>
      </c>
      <c r="AP673" s="22"/>
      <c r="AQ673" s="22"/>
      <c r="AR673" s="22"/>
      <c r="AS673" s="22"/>
      <c r="AT673" s="17" cm="1">
        <f t="array" ref="AT673">MAX(IF(TOOLSKEEPER!$B$5:$B$1048576='Data Training 2022'!B673,TOOLSKEEPER!$H$5:$H$1048576))</f>
        <v>0</v>
      </c>
      <c r="AU673" s="22" t="str">
        <f>IFERROR(VLOOKUP(B673,TOOLSKEEPER!$B$5:$I$1048576,8,0),"")</f>
        <v/>
      </c>
    </row>
    <row r="674" spans="1:47">
      <c r="A674" s="22">
        <f t="shared" si="62"/>
        <v>669</v>
      </c>
      <c r="B674" s="21" t="str">
        <f t="shared" si="63"/>
        <v>80002619</v>
      </c>
      <c r="C674" s="21" t="s">
        <v>2150</v>
      </c>
      <c r="D674" s="22"/>
      <c r="E674" s="22" t="s">
        <v>2151</v>
      </c>
      <c r="F674" s="22" t="s">
        <v>1255</v>
      </c>
      <c r="G674" s="22" t="s">
        <v>212</v>
      </c>
      <c r="H674" s="22" t="s">
        <v>405</v>
      </c>
      <c r="I674" s="22" t="s">
        <v>4024</v>
      </c>
      <c r="J674" s="22"/>
      <c r="K674" s="21" t="s">
        <v>4002</v>
      </c>
      <c r="L674" s="21" t="s">
        <v>2374</v>
      </c>
      <c r="M674" s="21" t="s">
        <v>4003</v>
      </c>
      <c r="N674" s="21"/>
      <c r="O674" s="17" t="str">
        <f>IFERROR(VLOOKUP(B674,POP!$B$5:$I$1048576,7,0),"")</f>
        <v/>
      </c>
      <c r="P674" s="17" t="str">
        <f>IFERROR(VLOOKUP(B674,POM!$B$5:$I$1048576,7,0),"")</f>
        <v/>
      </c>
      <c r="Q674" s="10" t="str">
        <f>IFERROR(VLOOKUP(B674,POU!$B$5:$I$1048576,7,0),"")</f>
        <v/>
      </c>
      <c r="R674" s="21" t="str">
        <f t="shared" si="59"/>
        <v/>
      </c>
      <c r="S674" s="17" t="str">
        <f>IFERROR(VLOOKUP(B674,'PEMBEKALAN POP'!$B$5:$I$1048576,7,0),"")</f>
        <v/>
      </c>
      <c r="T674" s="22" t="str">
        <f>IFERROR(VLOOKUP(B674,'PEMBEKALAN POP'!$B$5:$I$1048576,8,0),"")</f>
        <v/>
      </c>
      <c r="U674" s="21" t="s">
        <v>3994</v>
      </c>
      <c r="V674" s="17" t="e" cm="1">
        <f t="array" ref="V674">MAX(IF(INDUKSI!$B$5:$B$1048576='Data Training 2022'!B674,INDUKSI!$H$5:$H$1048576))</f>
        <v>#N/A</v>
      </c>
      <c r="W674" s="22" t="str">
        <f>IFERROR(VLOOKUP(B674,INDUKSI!$B$5:$I$1048576,8,0),"")</f>
        <v>LULUS</v>
      </c>
      <c r="X674" s="21" t="s">
        <v>3994</v>
      </c>
      <c r="Y674" s="17" cm="1">
        <f t="array" ref="Y674">MAX(IF(REINDUKSI!$B$5:$B$1048576='Data Training 2022'!B674,REINDUKSI!$H$5:$H$1048576))</f>
        <v>44755</v>
      </c>
      <c r="Z674" s="22" t="str">
        <f>IFERROR(VLOOKUP(B674,REINDUKSI!$B$5:$I$1048576,8,0),"")</f>
        <v>LULUS</v>
      </c>
      <c r="AA674" s="22" t="str">
        <f t="shared" si="60"/>
        <v>TARGET</v>
      </c>
      <c r="AB674" s="17" cm="1">
        <f t="array" ref="AB674">MAX(IF(BSA!$B$5:$B$1048576='Data Training 2022'!B674,BSA!$H$5:$H$1048576))</f>
        <v>44755</v>
      </c>
      <c r="AC674" s="22" t="str">
        <f>IFERROR(VLOOKUP(B674,BSA!$B$5:$I$1048576,8,0),"")</f>
        <v>LULUS</v>
      </c>
      <c r="AD674" s="22" t="s">
        <v>3994</v>
      </c>
      <c r="AE674" s="22"/>
      <c r="AF674" s="22"/>
      <c r="AG674" s="22" t="str">
        <f t="shared" si="61"/>
        <v/>
      </c>
      <c r="AH674" s="17" cm="1">
        <f t="array" ref="AH674">MAX(IF(ISOLASI!$B$5:$B$1048576='Data Training 2022'!B674,ISOLASI!$H$5:$H$1048576))</f>
        <v>0</v>
      </c>
      <c r="AI674" s="22" t="str">
        <f>IFERROR(VLOOKUP(B674,ISOLASI!$B$5:$I$1048576,8,0),"")</f>
        <v/>
      </c>
      <c r="AJ674" s="22"/>
      <c r="AK674" s="17" cm="1">
        <f t="array" ref="AK674">MAX(IF('DEKAT AIR'!$B$5:$B$1048576='Data Training 2022'!B674,'DEKAT AIR'!$H$5:$H$1048576))</f>
        <v>0</v>
      </c>
      <c r="AL674" s="22" t="str">
        <f>IFERROR(VLOOKUP(B674,'DEKAT AIR'!$B$5:$I$1048576,8,0),"")</f>
        <v/>
      </c>
      <c r="AM674" s="22"/>
      <c r="AN674" s="17" cm="1">
        <f t="array" ref="AN674">MAX(IF(KETINGGIAN!$B$5:$B$1048576='Data Training 2022'!B674,KETINGGIAN!$H$5:$H$1048576))</f>
        <v>0</v>
      </c>
      <c r="AO674" s="22" t="str">
        <f>IFERROR(VLOOKUP(B674,KETINGGIAN!$B$5:$I$1048576,8,0),"")</f>
        <v/>
      </c>
      <c r="AP674" s="22"/>
      <c r="AQ674" s="22"/>
      <c r="AR674" s="22"/>
      <c r="AS674" s="22"/>
      <c r="AT674" s="17" cm="1">
        <f t="array" ref="AT674">MAX(IF(TOOLSKEEPER!$B$5:$B$1048576='Data Training 2022'!B674,TOOLSKEEPER!$H$5:$H$1048576))</f>
        <v>0</v>
      </c>
      <c r="AU674" s="22" t="str">
        <f>IFERROR(VLOOKUP(B674,TOOLSKEEPER!$B$5:$I$1048576,8,0),"")</f>
        <v/>
      </c>
    </row>
    <row r="675" spans="1:47">
      <c r="A675" s="22">
        <f t="shared" si="62"/>
        <v>670</v>
      </c>
      <c r="B675" s="21" t="str">
        <f t="shared" si="63"/>
        <v>80002677</v>
      </c>
      <c r="C675" s="21" t="s">
        <v>3444</v>
      </c>
      <c r="D675" s="22"/>
      <c r="E675" s="22" t="s">
        <v>3445</v>
      </c>
      <c r="F675" s="22" t="s">
        <v>1255</v>
      </c>
      <c r="G675" s="22" t="s">
        <v>205</v>
      </c>
      <c r="H675" s="22" t="s">
        <v>405</v>
      </c>
      <c r="I675" s="22" t="s">
        <v>4024</v>
      </c>
      <c r="J675" s="22"/>
      <c r="K675" s="21" t="s">
        <v>4002</v>
      </c>
      <c r="L675" s="21" t="s">
        <v>2374</v>
      </c>
      <c r="M675" s="21" t="s">
        <v>4003</v>
      </c>
      <c r="N675" s="21"/>
      <c r="O675" s="17" t="str">
        <f>IFERROR(VLOOKUP(B675,POP!$B$5:$I$1048576,7,0),"")</f>
        <v/>
      </c>
      <c r="P675" s="17" t="str">
        <f>IFERROR(VLOOKUP(B675,POM!$B$5:$I$1048576,7,0),"")</f>
        <v/>
      </c>
      <c r="Q675" s="10" t="str">
        <f>IFERROR(VLOOKUP(B675,POU!$B$5:$I$1048576,7,0),"")</f>
        <v/>
      </c>
      <c r="R675" s="21" t="str">
        <f t="shared" si="59"/>
        <v/>
      </c>
      <c r="S675" s="17" t="str">
        <f>IFERROR(VLOOKUP(B675,'PEMBEKALAN POP'!$B$5:$I$1048576,7,0),"")</f>
        <v/>
      </c>
      <c r="T675" s="22" t="str">
        <f>IFERROR(VLOOKUP(B675,'PEMBEKALAN POP'!$B$5:$I$1048576,8,0),"")</f>
        <v/>
      </c>
      <c r="U675" s="21" t="s">
        <v>3994</v>
      </c>
      <c r="V675" s="17" t="e" cm="1">
        <f t="array" ref="V675">MAX(IF(INDUKSI!$B$5:$B$1048576='Data Training 2022'!B675,INDUKSI!$H$5:$H$1048576))</f>
        <v>#N/A</v>
      </c>
      <c r="W675" s="22" t="str">
        <f>IFERROR(VLOOKUP(B675,INDUKSI!$B$5:$I$1048576,8,0),"")</f>
        <v>LULUS</v>
      </c>
      <c r="X675" s="21" t="s">
        <v>3994</v>
      </c>
      <c r="Y675" s="17" cm="1">
        <f t="array" ref="Y675">MAX(IF(REINDUKSI!$B$5:$B$1048576='Data Training 2022'!B675,REINDUKSI!$H$5:$H$1048576))</f>
        <v>44766</v>
      </c>
      <c r="Z675" s="22" t="str">
        <f>IFERROR(VLOOKUP(B675,REINDUKSI!$B$5:$I$1048576,8,0),"")</f>
        <v>LULUS</v>
      </c>
      <c r="AA675" s="22" t="str">
        <f t="shared" si="60"/>
        <v>TARGET</v>
      </c>
      <c r="AB675" s="17" cm="1">
        <f t="array" ref="AB675">MAX(IF(BSA!$B$5:$B$1048576='Data Training 2022'!B675,BSA!$H$5:$H$1048576))</f>
        <v>0</v>
      </c>
      <c r="AC675" s="22" t="str">
        <f>IFERROR(VLOOKUP(B675,BSA!$B$5:$I$1048576,8,0),"")</f>
        <v/>
      </c>
      <c r="AD675" s="22" t="s">
        <v>3994</v>
      </c>
      <c r="AE675" s="22"/>
      <c r="AF675" s="22"/>
      <c r="AG675" s="22" t="str">
        <f t="shared" si="61"/>
        <v/>
      </c>
      <c r="AH675" s="17" cm="1">
        <f t="array" ref="AH675">MAX(IF(ISOLASI!$B$5:$B$1048576='Data Training 2022'!B675,ISOLASI!$H$5:$H$1048576))</f>
        <v>0</v>
      </c>
      <c r="AI675" s="22" t="str">
        <f>IFERROR(VLOOKUP(B675,ISOLASI!$B$5:$I$1048576,8,0),"")</f>
        <v/>
      </c>
      <c r="AJ675" s="22"/>
      <c r="AK675" s="17" cm="1">
        <f t="array" ref="AK675">MAX(IF('DEKAT AIR'!$B$5:$B$1048576='Data Training 2022'!B675,'DEKAT AIR'!$H$5:$H$1048576))</f>
        <v>0</v>
      </c>
      <c r="AL675" s="22" t="str">
        <f>IFERROR(VLOOKUP(B675,'DEKAT AIR'!$B$5:$I$1048576,8,0),"")</f>
        <v/>
      </c>
      <c r="AM675" s="22"/>
      <c r="AN675" s="17" cm="1">
        <f t="array" ref="AN675">MAX(IF(KETINGGIAN!$B$5:$B$1048576='Data Training 2022'!B675,KETINGGIAN!$H$5:$H$1048576))</f>
        <v>0</v>
      </c>
      <c r="AO675" s="22" t="str">
        <f>IFERROR(VLOOKUP(B675,KETINGGIAN!$B$5:$I$1048576,8,0),"")</f>
        <v/>
      </c>
      <c r="AP675" s="22"/>
      <c r="AQ675" s="22"/>
      <c r="AR675" s="22"/>
      <c r="AS675" s="22"/>
      <c r="AT675" s="17" cm="1">
        <f t="array" ref="AT675">MAX(IF(TOOLSKEEPER!$B$5:$B$1048576='Data Training 2022'!B675,TOOLSKEEPER!$H$5:$H$1048576))</f>
        <v>0</v>
      </c>
      <c r="AU675" s="22" t="str">
        <f>IFERROR(VLOOKUP(B675,TOOLSKEEPER!$B$5:$I$1048576,8,0),"")</f>
        <v/>
      </c>
    </row>
    <row r="676" spans="1:47">
      <c r="A676" s="22">
        <f t="shared" si="62"/>
        <v>671</v>
      </c>
      <c r="B676" s="21" t="str">
        <f t="shared" si="63"/>
        <v>80001829</v>
      </c>
      <c r="C676" s="21">
        <v>80001829</v>
      </c>
      <c r="D676" s="22"/>
      <c r="E676" s="22" t="s">
        <v>1681</v>
      </c>
      <c r="F676" s="22" t="s">
        <v>1255</v>
      </c>
      <c r="G676" s="22" t="s">
        <v>205</v>
      </c>
      <c r="H676" s="22" t="s">
        <v>405</v>
      </c>
      <c r="I676" s="22" t="s">
        <v>4028</v>
      </c>
      <c r="J676" s="22"/>
      <c r="K676" s="21" t="s">
        <v>4002</v>
      </c>
      <c r="L676" s="21" t="s">
        <v>2374</v>
      </c>
      <c r="M676" s="21" t="s">
        <v>4003</v>
      </c>
      <c r="N676" s="21"/>
      <c r="O676" s="17" t="str">
        <f>IFERROR(VLOOKUP(B676,POP!$B$5:$I$1048576,7,0),"")</f>
        <v/>
      </c>
      <c r="P676" s="17" t="str">
        <f>IFERROR(VLOOKUP(B676,POM!$B$5:$I$1048576,7,0),"")</f>
        <v/>
      </c>
      <c r="Q676" s="10" t="str">
        <f>IFERROR(VLOOKUP(B676,POU!$B$5:$I$1048576,7,0),"")</f>
        <v/>
      </c>
      <c r="R676" s="21" t="str">
        <f t="shared" si="59"/>
        <v/>
      </c>
      <c r="S676" s="17" t="str">
        <f>IFERROR(VLOOKUP(B676,'PEMBEKALAN POP'!$B$5:$I$1048576,7,0),"")</f>
        <v/>
      </c>
      <c r="T676" s="22" t="str">
        <f>IFERROR(VLOOKUP(B676,'PEMBEKALAN POP'!$B$5:$I$1048576,8,0),"")</f>
        <v/>
      </c>
      <c r="U676" s="21" t="s">
        <v>3994</v>
      </c>
      <c r="V676" s="17" t="e" cm="1">
        <f t="array" ref="V676">MAX(IF(INDUKSI!$B$5:$B$1048576='Data Training 2022'!B676,INDUKSI!$H$5:$H$1048576))</f>
        <v>#N/A</v>
      </c>
      <c r="W676" s="22" t="str">
        <f>IFERROR(VLOOKUP(B676,INDUKSI!$B$5:$I$1048576,8,0),"")</f>
        <v>LULUS</v>
      </c>
      <c r="X676" s="21" t="s">
        <v>3994</v>
      </c>
      <c r="Y676" s="17" cm="1">
        <f t="array" ref="Y676">MAX(IF(REINDUKSI!$B$5:$B$1048576='Data Training 2022'!B676,REINDUKSI!$H$5:$H$1048576))</f>
        <v>44748</v>
      </c>
      <c r="Z676" s="22" t="str">
        <f>IFERROR(VLOOKUP(B676,REINDUKSI!$B$5:$I$1048576,8,0),"")</f>
        <v>LULUS</v>
      </c>
      <c r="AA676" s="22" t="str">
        <f t="shared" si="60"/>
        <v>TARGET</v>
      </c>
      <c r="AB676" s="17" cm="1">
        <f t="array" ref="AB676">MAX(IF(BSA!$B$5:$B$1048576='Data Training 2022'!B676,BSA!$H$5:$H$1048576))</f>
        <v>0</v>
      </c>
      <c r="AC676" s="22" t="str">
        <f>IFERROR(VLOOKUP(B676,BSA!$B$5:$I$1048576,8,0),"")</f>
        <v/>
      </c>
      <c r="AD676" s="22" t="s">
        <v>3994</v>
      </c>
      <c r="AE676" s="22"/>
      <c r="AF676" s="22"/>
      <c r="AG676" s="22" t="str">
        <f t="shared" si="61"/>
        <v/>
      </c>
      <c r="AH676" s="17" cm="1">
        <f t="array" ref="AH676">MAX(IF(ISOLASI!$B$5:$B$1048576='Data Training 2022'!B676,ISOLASI!$H$5:$H$1048576))</f>
        <v>0</v>
      </c>
      <c r="AI676" s="22" t="str">
        <f>IFERROR(VLOOKUP(B676,ISOLASI!$B$5:$I$1048576,8,0),"")</f>
        <v/>
      </c>
      <c r="AJ676" s="22"/>
      <c r="AK676" s="17" cm="1">
        <f t="array" ref="AK676">MAX(IF('DEKAT AIR'!$B$5:$B$1048576='Data Training 2022'!B676,'DEKAT AIR'!$H$5:$H$1048576))</f>
        <v>0</v>
      </c>
      <c r="AL676" s="22" t="str">
        <f>IFERROR(VLOOKUP(B676,'DEKAT AIR'!$B$5:$I$1048576,8,0),"")</f>
        <v/>
      </c>
      <c r="AM676" s="22"/>
      <c r="AN676" s="17" cm="1">
        <f t="array" ref="AN676">MAX(IF(KETINGGIAN!$B$5:$B$1048576='Data Training 2022'!B676,KETINGGIAN!$H$5:$H$1048576))</f>
        <v>0</v>
      </c>
      <c r="AO676" s="22" t="str">
        <f>IFERROR(VLOOKUP(B676,KETINGGIAN!$B$5:$I$1048576,8,0),"")</f>
        <v/>
      </c>
      <c r="AP676" s="22"/>
      <c r="AQ676" s="22"/>
      <c r="AR676" s="22"/>
      <c r="AS676" s="22"/>
      <c r="AT676" s="17" cm="1">
        <f t="array" ref="AT676">MAX(IF(TOOLSKEEPER!$B$5:$B$1048576='Data Training 2022'!B676,TOOLSKEEPER!$H$5:$H$1048576))</f>
        <v>0</v>
      </c>
      <c r="AU676" s="22" t="str">
        <f>IFERROR(VLOOKUP(B676,TOOLSKEEPER!$B$5:$I$1048576,8,0),"")</f>
        <v/>
      </c>
    </row>
    <row r="677" spans="1:47">
      <c r="A677" s="22">
        <f t="shared" si="62"/>
        <v>672</v>
      </c>
      <c r="B677" s="21" t="str">
        <f t="shared" si="63"/>
        <v>80001258</v>
      </c>
      <c r="C677" s="21">
        <v>80001258</v>
      </c>
      <c r="D677" s="22"/>
      <c r="E677" s="22" t="s">
        <v>3596</v>
      </c>
      <c r="F677" s="22" t="s">
        <v>1255</v>
      </c>
      <c r="G677" s="22" t="s">
        <v>212</v>
      </c>
      <c r="H677" s="22" t="s">
        <v>405</v>
      </c>
      <c r="I677" s="22" t="s">
        <v>4028</v>
      </c>
      <c r="J677" s="22"/>
      <c r="K677" s="21" t="s">
        <v>4002</v>
      </c>
      <c r="L677" s="21" t="s">
        <v>2374</v>
      </c>
      <c r="M677" s="21" t="s">
        <v>4003</v>
      </c>
      <c r="N677" s="21"/>
      <c r="O677" s="17" t="str">
        <f>IFERROR(VLOOKUP(B677,POP!$B$5:$I$1048576,7,0),"")</f>
        <v/>
      </c>
      <c r="P677" s="17" t="str">
        <f>IFERROR(VLOOKUP(B677,POM!$B$5:$I$1048576,7,0),"")</f>
        <v/>
      </c>
      <c r="Q677" s="10" t="str">
        <f>IFERROR(VLOOKUP(B677,POU!$B$5:$I$1048576,7,0),"")</f>
        <v/>
      </c>
      <c r="R677" s="21" t="str">
        <f t="shared" si="59"/>
        <v/>
      </c>
      <c r="S677" s="17" t="str">
        <f>IFERROR(VLOOKUP(B677,'PEMBEKALAN POP'!$B$5:$I$1048576,7,0),"")</f>
        <v/>
      </c>
      <c r="T677" s="22" t="str">
        <f>IFERROR(VLOOKUP(B677,'PEMBEKALAN POP'!$B$5:$I$1048576,8,0),"")</f>
        <v/>
      </c>
      <c r="U677" s="21" t="s">
        <v>3994</v>
      </c>
      <c r="V677" s="17" t="e" cm="1">
        <f t="array" ref="V677">MAX(IF(INDUKSI!$B$5:$B$1048576='Data Training 2022'!B677,INDUKSI!$H$5:$H$1048576))</f>
        <v>#N/A</v>
      </c>
      <c r="W677" s="22" t="str">
        <f>IFERROR(VLOOKUP(B677,INDUKSI!$B$5:$I$1048576,8,0),"")</f>
        <v>LULUS</v>
      </c>
      <c r="X677" s="21" t="s">
        <v>3994</v>
      </c>
      <c r="Y677" s="17" cm="1">
        <f t="array" ref="Y677">MAX(IF(REINDUKSI!$B$5:$B$1048576='Data Training 2022'!B677,REINDUKSI!$H$5:$H$1048576))</f>
        <v>0</v>
      </c>
      <c r="Z677" s="22" t="str">
        <f>IFERROR(VLOOKUP(B677,REINDUKSI!$B$5:$I$1048576,8,0),"")</f>
        <v/>
      </c>
      <c r="AA677" s="22" t="str">
        <f t="shared" si="60"/>
        <v>TARGET</v>
      </c>
      <c r="AB677" s="17" cm="1">
        <f t="array" ref="AB677">MAX(IF(BSA!$B$5:$B$1048576='Data Training 2022'!B677,BSA!$H$5:$H$1048576))</f>
        <v>44674</v>
      </c>
      <c r="AC677" s="22" t="str">
        <f>IFERROR(VLOOKUP(B677,BSA!$B$5:$I$1048576,8,0),"")</f>
        <v>LULUS</v>
      </c>
      <c r="AD677" s="22" t="s">
        <v>3994</v>
      </c>
      <c r="AE677" s="22"/>
      <c r="AF677" s="22"/>
      <c r="AG677" s="22" t="str">
        <f t="shared" si="61"/>
        <v/>
      </c>
      <c r="AH677" s="17" cm="1">
        <f t="array" ref="AH677">MAX(IF(ISOLASI!$B$5:$B$1048576='Data Training 2022'!B677,ISOLASI!$H$5:$H$1048576))</f>
        <v>0</v>
      </c>
      <c r="AI677" s="22" t="str">
        <f>IFERROR(VLOOKUP(B677,ISOLASI!$B$5:$I$1048576,8,0),"")</f>
        <v/>
      </c>
      <c r="AJ677" s="22"/>
      <c r="AK677" s="17" cm="1">
        <f t="array" ref="AK677">MAX(IF('DEKAT AIR'!$B$5:$B$1048576='Data Training 2022'!B677,'DEKAT AIR'!$H$5:$H$1048576))</f>
        <v>0</v>
      </c>
      <c r="AL677" s="22" t="str">
        <f>IFERROR(VLOOKUP(B677,'DEKAT AIR'!$B$5:$I$1048576,8,0),"")</f>
        <v/>
      </c>
      <c r="AM677" s="22"/>
      <c r="AN677" s="17" cm="1">
        <f t="array" ref="AN677">MAX(IF(KETINGGIAN!$B$5:$B$1048576='Data Training 2022'!B677,KETINGGIAN!$H$5:$H$1048576))</f>
        <v>0</v>
      </c>
      <c r="AO677" s="22" t="str">
        <f>IFERROR(VLOOKUP(B677,KETINGGIAN!$B$5:$I$1048576,8,0),"")</f>
        <v/>
      </c>
      <c r="AP677" s="22"/>
      <c r="AQ677" s="22"/>
      <c r="AR677" s="22"/>
      <c r="AS677" s="22"/>
      <c r="AT677" s="17" cm="1">
        <f t="array" ref="AT677">MAX(IF(TOOLSKEEPER!$B$5:$B$1048576='Data Training 2022'!B677,TOOLSKEEPER!$H$5:$H$1048576))</f>
        <v>0</v>
      </c>
      <c r="AU677" s="22" t="str">
        <f>IFERROR(VLOOKUP(B677,TOOLSKEEPER!$B$5:$I$1048576,8,0),"")</f>
        <v/>
      </c>
    </row>
    <row r="678" spans="1:47">
      <c r="A678" s="22">
        <f t="shared" si="62"/>
        <v>673</v>
      </c>
      <c r="B678" s="21" t="str">
        <f t="shared" si="63"/>
        <v>80002736</v>
      </c>
      <c r="C678" s="21" t="s">
        <v>3442</v>
      </c>
      <c r="D678" s="22"/>
      <c r="E678" s="22" t="s">
        <v>3443</v>
      </c>
      <c r="F678" s="22" t="s">
        <v>1255</v>
      </c>
      <c r="G678" s="22" t="s">
        <v>212</v>
      </c>
      <c r="H678" s="22" t="s">
        <v>405</v>
      </c>
      <c r="I678" s="22" t="s">
        <v>4024</v>
      </c>
      <c r="J678" s="22"/>
      <c r="K678" s="21" t="s">
        <v>4002</v>
      </c>
      <c r="L678" s="21" t="s">
        <v>2374</v>
      </c>
      <c r="M678" s="21" t="s">
        <v>4003</v>
      </c>
      <c r="N678" s="21"/>
      <c r="O678" s="17" t="str">
        <f>IFERROR(VLOOKUP(B678,POP!$B$5:$I$1048576,7,0),"")</f>
        <v/>
      </c>
      <c r="P678" s="17" t="str">
        <f>IFERROR(VLOOKUP(B678,POM!$B$5:$I$1048576,7,0),"")</f>
        <v/>
      </c>
      <c r="Q678" s="10" t="str">
        <f>IFERROR(VLOOKUP(B678,POU!$B$5:$I$1048576,7,0),"")</f>
        <v/>
      </c>
      <c r="R678" s="21" t="str">
        <f t="shared" si="59"/>
        <v/>
      </c>
      <c r="S678" s="17" t="str">
        <f>IFERROR(VLOOKUP(B678,'PEMBEKALAN POP'!$B$5:$I$1048576,7,0),"")</f>
        <v/>
      </c>
      <c r="T678" s="22" t="str">
        <f>IFERROR(VLOOKUP(B678,'PEMBEKALAN POP'!$B$5:$I$1048576,8,0),"")</f>
        <v/>
      </c>
      <c r="U678" s="21" t="s">
        <v>3994</v>
      </c>
      <c r="V678" s="17" t="e" cm="1">
        <f t="array" ref="V678">MAX(IF(INDUKSI!$B$5:$B$1048576='Data Training 2022'!B678,INDUKSI!$H$5:$H$1048576))</f>
        <v>#N/A</v>
      </c>
      <c r="W678" s="22" t="str">
        <f>IFERROR(VLOOKUP(B678,INDUKSI!$B$5:$I$1048576,8,0),"")</f>
        <v>LULUS</v>
      </c>
      <c r="X678" s="21" t="s">
        <v>3994</v>
      </c>
      <c r="Y678" s="17" cm="1">
        <f t="array" ref="Y678">MAX(IF(REINDUKSI!$B$5:$B$1048576='Data Training 2022'!B678,REINDUKSI!$H$5:$H$1048576))</f>
        <v>44769</v>
      </c>
      <c r="Z678" s="22" t="str">
        <f>IFERROR(VLOOKUP(B678,REINDUKSI!$B$5:$I$1048576,8,0),"")</f>
        <v>LULUS</v>
      </c>
      <c r="AA678" s="22" t="str">
        <f t="shared" si="60"/>
        <v>TARGET</v>
      </c>
      <c r="AB678" s="17" cm="1">
        <f t="array" ref="AB678">MAX(IF(BSA!$B$5:$B$1048576='Data Training 2022'!B678,BSA!$H$5:$H$1048576))</f>
        <v>0</v>
      </c>
      <c r="AC678" s="22" t="str">
        <f>IFERROR(VLOOKUP(B678,BSA!$B$5:$I$1048576,8,0),"")</f>
        <v/>
      </c>
      <c r="AD678" s="22" t="s">
        <v>3994</v>
      </c>
      <c r="AE678" s="22"/>
      <c r="AF678" s="22"/>
      <c r="AG678" s="22" t="str">
        <f t="shared" si="61"/>
        <v/>
      </c>
      <c r="AH678" s="17" cm="1">
        <f t="array" ref="AH678">MAX(IF(ISOLASI!$B$5:$B$1048576='Data Training 2022'!B678,ISOLASI!$H$5:$H$1048576))</f>
        <v>0</v>
      </c>
      <c r="AI678" s="22" t="str">
        <f>IFERROR(VLOOKUP(B678,ISOLASI!$B$5:$I$1048576,8,0),"")</f>
        <v/>
      </c>
      <c r="AJ678" s="22"/>
      <c r="AK678" s="17" cm="1">
        <f t="array" ref="AK678">MAX(IF('DEKAT AIR'!$B$5:$B$1048576='Data Training 2022'!B678,'DEKAT AIR'!$H$5:$H$1048576))</f>
        <v>0</v>
      </c>
      <c r="AL678" s="22" t="str">
        <f>IFERROR(VLOOKUP(B678,'DEKAT AIR'!$B$5:$I$1048576,8,0),"")</f>
        <v/>
      </c>
      <c r="AM678" s="22"/>
      <c r="AN678" s="17" cm="1">
        <f t="array" ref="AN678">MAX(IF(KETINGGIAN!$B$5:$B$1048576='Data Training 2022'!B678,KETINGGIAN!$H$5:$H$1048576))</f>
        <v>0</v>
      </c>
      <c r="AO678" s="22" t="str">
        <f>IFERROR(VLOOKUP(B678,KETINGGIAN!$B$5:$I$1048576,8,0),"")</f>
        <v/>
      </c>
      <c r="AP678" s="22"/>
      <c r="AQ678" s="22"/>
      <c r="AR678" s="22"/>
      <c r="AS678" s="22"/>
      <c r="AT678" s="17" cm="1">
        <f t="array" ref="AT678">MAX(IF(TOOLSKEEPER!$B$5:$B$1048576='Data Training 2022'!B678,TOOLSKEEPER!$H$5:$H$1048576))</f>
        <v>0</v>
      </c>
      <c r="AU678" s="22" t="str">
        <f>IFERROR(VLOOKUP(B678,TOOLSKEEPER!$B$5:$I$1048576,8,0),"")</f>
        <v/>
      </c>
    </row>
    <row r="679" spans="1:47">
      <c r="A679" s="22">
        <f t="shared" si="62"/>
        <v>674</v>
      </c>
      <c r="B679" s="21" t="str">
        <f t="shared" si="63"/>
        <v>80002674</v>
      </c>
      <c r="C679" s="21" t="s">
        <v>4219</v>
      </c>
      <c r="D679" s="22"/>
      <c r="E679" s="22" t="s">
        <v>4220</v>
      </c>
      <c r="F679" s="22" t="s">
        <v>1255</v>
      </c>
      <c r="G679" s="22" t="s">
        <v>205</v>
      </c>
      <c r="H679" s="22" t="s">
        <v>405</v>
      </c>
      <c r="I679" s="22" t="s">
        <v>4024</v>
      </c>
      <c r="J679" s="22"/>
      <c r="K679" s="21" t="s">
        <v>4002</v>
      </c>
      <c r="L679" s="21" t="s">
        <v>2374</v>
      </c>
      <c r="M679" s="21" t="s">
        <v>4003</v>
      </c>
      <c r="N679" s="21"/>
      <c r="O679" s="17" t="str">
        <f>IFERROR(VLOOKUP(B679,POP!$B$5:$I$1048576,7,0),"")</f>
        <v/>
      </c>
      <c r="P679" s="17" t="str">
        <f>IFERROR(VLOOKUP(B679,POM!$B$5:$I$1048576,7,0),"")</f>
        <v/>
      </c>
      <c r="Q679" s="10" t="str">
        <f>IFERROR(VLOOKUP(B679,POU!$B$5:$I$1048576,7,0),"")</f>
        <v/>
      </c>
      <c r="R679" s="21" t="str">
        <f t="shared" si="59"/>
        <v/>
      </c>
      <c r="S679" s="17" t="str">
        <f>IFERROR(VLOOKUP(B679,'PEMBEKALAN POP'!$B$5:$I$1048576,7,0),"")</f>
        <v/>
      </c>
      <c r="T679" s="22" t="str">
        <f>IFERROR(VLOOKUP(B679,'PEMBEKALAN POP'!$B$5:$I$1048576,8,0),"")</f>
        <v/>
      </c>
      <c r="U679" s="21" t="s">
        <v>3994</v>
      </c>
      <c r="V679" s="17" t="e" cm="1">
        <f t="array" ref="V679">MAX(IF(INDUKSI!$B$5:$B$1048576='Data Training 2022'!B679,INDUKSI!$H$5:$H$1048576))</f>
        <v>#N/A</v>
      </c>
      <c r="W679" s="22" t="str">
        <f>IFERROR(VLOOKUP(B679,INDUKSI!$B$5:$I$1048576,8,0),"")</f>
        <v>LULUS</v>
      </c>
      <c r="X679" s="21" t="s">
        <v>3994</v>
      </c>
      <c r="Y679" s="17" cm="1">
        <f t="array" ref="Y679">MAX(IF(REINDUKSI!$B$5:$B$1048576='Data Training 2022'!B679,REINDUKSI!$H$5:$H$1048576))</f>
        <v>44668</v>
      </c>
      <c r="Z679" s="22" t="str">
        <f>IFERROR(VLOOKUP(B679,REINDUKSI!$B$5:$I$1048576,8,0),"")</f>
        <v>LULUS</v>
      </c>
      <c r="AA679" s="22" t="str">
        <f t="shared" si="60"/>
        <v>TARGET</v>
      </c>
      <c r="AB679" s="17" cm="1">
        <f t="array" ref="AB679">MAX(IF(BSA!$B$5:$B$1048576='Data Training 2022'!B679,BSA!$H$5:$H$1048576))</f>
        <v>0</v>
      </c>
      <c r="AC679" s="22" t="str">
        <f>IFERROR(VLOOKUP(B679,BSA!$B$5:$I$1048576,8,0),"")</f>
        <v/>
      </c>
      <c r="AD679" s="22" t="s">
        <v>3994</v>
      </c>
      <c r="AE679" s="22"/>
      <c r="AF679" s="22"/>
      <c r="AG679" s="22" t="str">
        <f t="shared" si="61"/>
        <v/>
      </c>
      <c r="AH679" s="17" cm="1">
        <f t="array" ref="AH679">MAX(IF(ISOLASI!$B$5:$B$1048576='Data Training 2022'!B679,ISOLASI!$H$5:$H$1048576))</f>
        <v>0</v>
      </c>
      <c r="AI679" s="22" t="str">
        <f>IFERROR(VLOOKUP(B679,ISOLASI!$B$5:$I$1048576,8,0),"")</f>
        <v/>
      </c>
      <c r="AJ679" s="22"/>
      <c r="AK679" s="17" cm="1">
        <f t="array" ref="AK679">MAX(IF('DEKAT AIR'!$B$5:$B$1048576='Data Training 2022'!B679,'DEKAT AIR'!$H$5:$H$1048576))</f>
        <v>0</v>
      </c>
      <c r="AL679" s="22" t="str">
        <f>IFERROR(VLOOKUP(B679,'DEKAT AIR'!$B$5:$I$1048576,8,0),"")</f>
        <v/>
      </c>
      <c r="AM679" s="22"/>
      <c r="AN679" s="17" cm="1">
        <f t="array" ref="AN679">MAX(IF(KETINGGIAN!$B$5:$B$1048576='Data Training 2022'!B679,KETINGGIAN!$H$5:$H$1048576))</f>
        <v>0</v>
      </c>
      <c r="AO679" s="22" t="str">
        <f>IFERROR(VLOOKUP(B679,KETINGGIAN!$B$5:$I$1048576,8,0),"")</f>
        <v/>
      </c>
      <c r="AP679" s="22"/>
      <c r="AQ679" s="22"/>
      <c r="AR679" s="22"/>
      <c r="AS679" s="22"/>
      <c r="AT679" s="17" cm="1">
        <f t="array" ref="AT679">MAX(IF(TOOLSKEEPER!$B$5:$B$1048576='Data Training 2022'!B679,TOOLSKEEPER!$H$5:$H$1048576))</f>
        <v>0</v>
      </c>
      <c r="AU679" s="22" t="str">
        <f>IFERROR(VLOOKUP(B679,TOOLSKEEPER!$B$5:$I$1048576,8,0),"")</f>
        <v/>
      </c>
    </row>
    <row r="680" spans="1:47">
      <c r="A680" s="22">
        <f t="shared" si="62"/>
        <v>675</v>
      </c>
      <c r="B680" s="21" t="str">
        <f t="shared" si="63"/>
        <v>80002774</v>
      </c>
      <c r="C680" s="21">
        <v>80002774</v>
      </c>
      <c r="D680" s="22"/>
      <c r="E680" s="22" t="s">
        <v>2648</v>
      </c>
      <c r="F680" s="22" t="s">
        <v>1255</v>
      </c>
      <c r="G680" s="22" t="s">
        <v>205</v>
      </c>
      <c r="H680" s="22" t="s">
        <v>405</v>
      </c>
      <c r="I680" s="22" t="s">
        <v>4028</v>
      </c>
      <c r="J680" s="22"/>
      <c r="K680" s="21" t="s">
        <v>4002</v>
      </c>
      <c r="L680" s="21" t="s">
        <v>2374</v>
      </c>
      <c r="M680" s="21" t="s">
        <v>4003</v>
      </c>
      <c r="N680" s="21"/>
      <c r="O680" s="17" t="str">
        <f>IFERROR(VLOOKUP(B680,POP!$B$5:$I$1048576,7,0),"")</f>
        <v/>
      </c>
      <c r="P680" s="17" t="str">
        <f>IFERROR(VLOOKUP(B680,POM!$B$5:$I$1048576,7,0),"")</f>
        <v/>
      </c>
      <c r="Q680" s="10" t="str">
        <f>IFERROR(VLOOKUP(B680,POU!$B$5:$I$1048576,7,0),"")</f>
        <v/>
      </c>
      <c r="R680" s="21" t="str">
        <f t="shared" si="59"/>
        <v/>
      </c>
      <c r="S680" s="17" t="str">
        <f>IFERROR(VLOOKUP(B680,'PEMBEKALAN POP'!$B$5:$I$1048576,7,0),"")</f>
        <v/>
      </c>
      <c r="T680" s="22" t="str">
        <f>IFERROR(VLOOKUP(B680,'PEMBEKALAN POP'!$B$5:$I$1048576,8,0),"")</f>
        <v/>
      </c>
      <c r="U680" s="21" t="s">
        <v>3994</v>
      </c>
      <c r="V680" s="17" t="e" cm="1">
        <f t="array" ref="V680">MAX(IF(INDUKSI!$B$5:$B$1048576='Data Training 2022'!B680,INDUKSI!$H$5:$H$1048576))</f>
        <v>#N/A</v>
      </c>
      <c r="W680" s="22" t="str">
        <f>IFERROR(VLOOKUP(B680,INDUKSI!$B$5:$I$1048576,8,0),"")</f>
        <v>LULUS</v>
      </c>
      <c r="X680" s="21" t="s">
        <v>3994</v>
      </c>
      <c r="Y680" s="17" cm="1">
        <f t="array" ref="Y680">MAX(IF(REINDUKSI!$B$5:$B$1048576='Data Training 2022'!B680,REINDUKSI!$H$5:$H$1048576))</f>
        <v>0</v>
      </c>
      <c r="Z680" s="22" t="str">
        <f>IFERROR(VLOOKUP(B680,REINDUKSI!$B$5:$I$1048576,8,0),"")</f>
        <v/>
      </c>
      <c r="AA680" s="22" t="str">
        <f t="shared" si="60"/>
        <v>TARGET</v>
      </c>
      <c r="AB680" s="17" cm="1">
        <f t="array" ref="AB680">MAX(IF(BSA!$B$5:$B$1048576='Data Training 2022'!B680,BSA!$H$5:$H$1048576))</f>
        <v>0</v>
      </c>
      <c r="AC680" s="22" t="str">
        <f>IFERROR(VLOOKUP(B680,BSA!$B$5:$I$1048576,8,0),"")</f>
        <v/>
      </c>
      <c r="AD680" s="22" t="s">
        <v>3994</v>
      </c>
      <c r="AE680" s="22"/>
      <c r="AF680" s="22"/>
      <c r="AG680" s="22" t="str">
        <f t="shared" si="61"/>
        <v/>
      </c>
      <c r="AH680" s="17" cm="1">
        <f t="array" ref="AH680">MAX(IF(ISOLASI!$B$5:$B$1048576='Data Training 2022'!B680,ISOLASI!$H$5:$H$1048576))</f>
        <v>0</v>
      </c>
      <c r="AI680" s="22" t="str">
        <f>IFERROR(VLOOKUP(B680,ISOLASI!$B$5:$I$1048576,8,0),"")</f>
        <v/>
      </c>
      <c r="AJ680" s="22"/>
      <c r="AK680" s="17" cm="1">
        <f t="array" ref="AK680">MAX(IF('DEKAT AIR'!$B$5:$B$1048576='Data Training 2022'!B680,'DEKAT AIR'!$H$5:$H$1048576))</f>
        <v>0</v>
      </c>
      <c r="AL680" s="22" t="str">
        <f>IFERROR(VLOOKUP(B680,'DEKAT AIR'!$B$5:$I$1048576,8,0),"")</f>
        <v/>
      </c>
      <c r="AM680" s="22"/>
      <c r="AN680" s="17" cm="1">
        <f t="array" ref="AN680">MAX(IF(KETINGGIAN!$B$5:$B$1048576='Data Training 2022'!B680,KETINGGIAN!$H$5:$H$1048576))</f>
        <v>0</v>
      </c>
      <c r="AO680" s="22" t="str">
        <f>IFERROR(VLOOKUP(B680,KETINGGIAN!$B$5:$I$1048576,8,0),"")</f>
        <v/>
      </c>
      <c r="AP680" s="22"/>
      <c r="AQ680" s="22"/>
      <c r="AR680" s="22"/>
      <c r="AS680" s="22"/>
      <c r="AT680" s="17" cm="1">
        <f t="array" ref="AT680">MAX(IF(TOOLSKEEPER!$B$5:$B$1048576='Data Training 2022'!B680,TOOLSKEEPER!$H$5:$H$1048576))</f>
        <v>0</v>
      </c>
      <c r="AU680" s="22" t="str">
        <f>IFERROR(VLOOKUP(B680,TOOLSKEEPER!$B$5:$I$1048576,8,0),"")</f>
        <v/>
      </c>
    </row>
    <row r="681" spans="1:47">
      <c r="A681" s="22">
        <f t="shared" si="62"/>
        <v>676</v>
      </c>
      <c r="B681" s="21" t="str">
        <f t="shared" si="63"/>
        <v>80002549</v>
      </c>
      <c r="C681" s="21">
        <v>80002549</v>
      </c>
      <c r="D681" s="22"/>
      <c r="E681" s="22" t="s">
        <v>3600</v>
      </c>
      <c r="F681" s="22" t="s">
        <v>1255</v>
      </c>
      <c r="G681" s="22" t="s">
        <v>205</v>
      </c>
      <c r="H681" s="22" t="s">
        <v>405</v>
      </c>
      <c r="I681" s="22" t="s">
        <v>4028</v>
      </c>
      <c r="J681" s="22"/>
      <c r="K681" s="21" t="s">
        <v>4002</v>
      </c>
      <c r="L681" s="21" t="s">
        <v>2374</v>
      </c>
      <c r="M681" s="21" t="s">
        <v>4003</v>
      </c>
      <c r="N681" s="21"/>
      <c r="O681" s="17" t="str">
        <f>IFERROR(VLOOKUP(B681,POP!$B$5:$I$1048576,7,0),"")</f>
        <v/>
      </c>
      <c r="P681" s="17" t="str">
        <f>IFERROR(VLOOKUP(B681,POM!$B$5:$I$1048576,7,0),"")</f>
        <v/>
      </c>
      <c r="Q681" s="10" t="str">
        <f>IFERROR(VLOOKUP(B681,POU!$B$5:$I$1048576,7,0),"")</f>
        <v/>
      </c>
      <c r="R681" s="21" t="str">
        <f t="shared" si="59"/>
        <v/>
      </c>
      <c r="S681" s="17" t="str">
        <f>IFERROR(VLOOKUP(B681,'PEMBEKALAN POP'!$B$5:$I$1048576,7,0),"")</f>
        <v/>
      </c>
      <c r="T681" s="22" t="str">
        <f>IFERROR(VLOOKUP(B681,'PEMBEKALAN POP'!$B$5:$I$1048576,8,0),"")</f>
        <v/>
      </c>
      <c r="U681" s="21" t="s">
        <v>3994</v>
      </c>
      <c r="V681" s="17" t="e" cm="1">
        <f t="array" ref="V681">MAX(IF(INDUKSI!$B$5:$B$1048576='Data Training 2022'!B681,INDUKSI!$H$5:$H$1048576))</f>
        <v>#N/A</v>
      </c>
      <c r="W681" s="22" t="str">
        <f>IFERROR(VLOOKUP(B681,INDUKSI!$B$5:$I$1048576,8,0),"")</f>
        <v>LULUS</v>
      </c>
      <c r="X681" s="21" t="s">
        <v>3994</v>
      </c>
      <c r="Y681" s="17" cm="1">
        <f t="array" ref="Y681">MAX(IF(REINDUKSI!$B$5:$B$1048576='Data Training 2022'!B681,REINDUKSI!$H$5:$H$1048576))</f>
        <v>44769</v>
      </c>
      <c r="Z681" s="22" t="str">
        <f>IFERROR(VLOOKUP(B681,REINDUKSI!$B$5:$I$1048576,8,0),"")</f>
        <v>LULUS</v>
      </c>
      <c r="AA681" s="22" t="str">
        <f t="shared" si="60"/>
        <v>TARGET</v>
      </c>
      <c r="AB681" s="17" cm="1">
        <f t="array" ref="AB681">MAX(IF(BSA!$B$5:$B$1048576='Data Training 2022'!B681,BSA!$H$5:$H$1048576))</f>
        <v>44769</v>
      </c>
      <c r="AC681" s="22" t="str">
        <f>IFERROR(VLOOKUP(B681,BSA!$B$5:$I$1048576,8,0),"")</f>
        <v>LULUS</v>
      </c>
      <c r="AD681" s="22" t="s">
        <v>3994</v>
      </c>
      <c r="AE681" s="22"/>
      <c r="AF681" s="22"/>
      <c r="AG681" s="22" t="str">
        <f t="shared" si="61"/>
        <v/>
      </c>
      <c r="AH681" s="17" cm="1">
        <f t="array" ref="AH681">MAX(IF(ISOLASI!$B$5:$B$1048576='Data Training 2022'!B681,ISOLASI!$H$5:$H$1048576))</f>
        <v>0</v>
      </c>
      <c r="AI681" s="22" t="str">
        <f>IFERROR(VLOOKUP(B681,ISOLASI!$B$5:$I$1048576,8,0),"")</f>
        <v/>
      </c>
      <c r="AJ681" s="22"/>
      <c r="AK681" s="17" cm="1">
        <f t="array" ref="AK681">MAX(IF('DEKAT AIR'!$B$5:$B$1048576='Data Training 2022'!B681,'DEKAT AIR'!$H$5:$H$1048576))</f>
        <v>0</v>
      </c>
      <c r="AL681" s="22" t="str">
        <f>IFERROR(VLOOKUP(B681,'DEKAT AIR'!$B$5:$I$1048576,8,0),"")</f>
        <v/>
      </c>
      <c r="AM681" s="22"/>
      <c r="AN681" s="17" cm="1">
        <f t="array" ref="AN681">MAX(IF(KETINGGIAN!$B$5:$B$1048576='Data Training 2022'!B681,KETINGGIAN!$H$5:$H$1048576))</f>
        <v>0</v>
      </c>
      <c r="AO681" s="22" t="str">
        <f>IFERROR(VLOOKUP(B681,KETINGGIAN!$B$5:$I$1048576,8,0),"")</f>
        <v/>
      </c>
      <c r="AP681" s="22"/>
      <c r="AQ681" s="22"/>
      <c r="AR681" s="22"/>
      <c r="AS681" s="22"/>
      <c r="AT681" s="17" cm="1">
        <f t="array" ref="AT681">MAX(IF(TOOLSKEEPER!$B$5:$B$1048576='Data Training 2022'!B681,TOOLSKEEPER!$H$5:$H$1048576))</f>
        <v>0</v>
      </c>
      <c r="AU681" s="22" t="str">
        <f>IFERROR(VLOOKUP(B681,TOOLSKEEPER!$B$5:$I$1048576,8,0),"")</f>
        <v/>
      </c>
    </row>
    <row r="682" spans="1:47">
      <c r="A682" s="22">
        <f t="shared" si="62"/>
        <v>677</v>
      </c>
      <c r="B682" s="21" t="str">
        <f t="shared" si="63"/>
        <v>80002697</v>
      </c>
      <c r="C682" s="21" t="s">
        <v>1460</v>
      </c>
      <c r="D682" s="22"/>
      <c r="E682" s="22" t="s">
        <v>1461</v>
      </c>
      <c r="F682" s="22" t="s">
        <v>1255</v>
      </c>
      <c r="G682" s="22" t="s">
        <v>205</v>
      </c>
      <c r="H682" s="22" t="s">
        <v>405</v>
      </c>
      <c r="I682" s="22" t="s">
        <v>4024</v>
      </c>
      <c r="J682" s="22"/>
      <c r="K682" s="21" t="s">
        <v>4002</v>
      </c>
      <c r="L682" s="21" t="s">
        <v>2374</v>
      </c>
      <c r="M682" s="21" t="s">
        <v>4003</v>
      </c>
      <c r="N682" s="21"/>
      <c r="O682" s="17" t="str">
        <f>IFERROR(VLOOKUP(B682,POP!$B$5:$I$1048576,7,0),"")</f>
        <v/>
      </c>
      <c r="P682" s="17" t="str">
        <f>IFERROR(VLOOKUP(B682,POM!$B$5:$I$1048576,7,0),"")</f>
        <v/>
      </c>
      <c r="Q682" s="10" t="str">
        <f>IFERROR(VLOOKUP(B682,POU!$B$5:$I$1048576,7,0),"")</f>
        <v/>
      </c>
      <c r="R682" s="21" t="str">
        <f t="shared" si="59"/>
        <v/>
      </c>
      <c r="S682" s="17" t="str">
        <f>IFERROR(VLOOKUP(B682,'PEMBEKALAN POP'!$B$5:$I$1048576,7,0),"")</f>
        <v/>
      </c>
      <c r="T682" s="22" t="str">
        <f>IFERROR(VLOOKUP(B682,'PEMBEKALAN POP'!$B$5:$I$1048576,8,0),"")</f>
        <v/>
      </c>
      <c r="U682" s="21" t="s">
        <v>3994</v>
      </c>
      <c r="V682" s="17" t="e" cm="1">
        <f t="array" ref="V682">MAX(IF(INDUKSI!$B$5:$B$1048576='Data Training 2022'!B682,INDUKSI!$H$5:$H$1048576))</f>
        <v>#N/A</v>
      </c>
      <c r="W682" s="22" t="str">
        <f>IFERROR(VLOOKUP(B682,INDUKSI!$B$5:$I$1048576,8,0),"")</f>
        <v>LULUS</v>
      </c>
      <c r="X682" s="21" t="s">
        <v>3994</v>
      </c>
      <c r="Y682" s="17" cm="1">
        <f t="array" ref="Y682">MAX(IF(REINDUKSI!$B$5:$B$1048576='Data Training 2022'!B682,REINDUKSI!$H$5:$H$1048576))</f>
        <v>44762</v>
      </c>
      <c r="Z682" s="22" t="str">
        <f>IFERROR(VLOOKUP(B682,REINDUKSI!$B$5:$I$1048576,8,0),"")</f>
        <v>LULUS</v>
      </c>
      <c r="AA682" s="22" t="str">
        <f t="shared" si="60"/>
        <v>TARGET</v>
      </c>
      <c r="AB682" s="17" cm="1">
        <f t="array" ref="AB682">MAX(IF(BSA!$B$5:$B$1048576='Data Training 2022'!B682,BSA!$H$5:$H$1048576))</f>
        <v>0</v>
      </c>
      <c r="AC682" s="22" t="str">
        <f>IFERROR(VLOOKUP(B682,BSA!$B$5:$I$1048576,8,0),"")</f>
        <v/>
      </c>
      <c r="AD682" s="22" t="s">
        <v>3994</v>
      </c>
      <c r="AE682" s="22"/>
      <c r="AF682" s="22"/>
      <c r="AG682" s="22" t="str">
        <f t="shared" si="61"/>
        <v/>
      </c>
      <c r="AH682" s="17" cm="1">
        <f t="array" ref="AH682">MAX(IF(ISOLASI!$B$5:$B$1048576='Data Training 2022'!B682,ISOLASI!$H$5:$H$1048576))</f>
        <v>0</v>
      </c>
      <c r="AI682" s="22" t="str">
        <f>IFERROR(VLOOKUP(B682,ISOLASI!$B$5:$I$1048576,8,0),"")</f>
        <v/>
      </c>
      <c r="AJ682" s="22"/>
      <c r="AK682" s="17" cm="1">
        <f t="array" ref="AK682">MAX(IF('DEKAT AIR'!$B$5:$B$1048576='Data Training 2022'!B682,'DEKAT AIR'!$H$5:$H$1048576))</f>
        <v>0</v>
      </c>
      <c r="AL682" s="22" t="str">
        <f>IFERROR(VLOOKUP(B682,'DEKAT AIR'!$B$5:$I$1048576,8,0),"")</f>
        <v/>
      </c>
      <c r="AM682" s="22"/>
      <c r="AN682" s="17" cm="1">
        <f t="array" ref="AN682">MAX(IF(KETINGGIAN!$B$5:$B$1048576='Data Training 2022'!B682,KETINGGIAN!$H$5:$H$1048576))</f>
        <v>0</v>
      </c>
      <c r="AO682" s="22" t="str">
        <f>IFERROR(VLOOKUP(B682,KETINGGIAN!$B$5:$I$1048576,8,0),"")</f>
        <v/>
      </c>
      <c r="AP682" s="22"/>
      <c r="AQ682" s="22"/>
      <c r="AR682" s="22"/>
      <c r="AS682" s="22"/>
      <c r="AT682" s="17" cm="1">
        <f t="array" ref="AT682">MAX(IF(TOOLSKEEPER!$B$5:$B$1048576='Data Training 2022'!B682,TOOLSKEEPER!$H$5:$H$1048576))</f>
        <v>0</v>
      </c>
      <c r="AU682" s="22" t="str">
        <f>IFERROR(VLOOKUP(B682,TOOLSKEEPER!$B$5:$I$1048576,8,0),"")</f>
        <v/>
      </c>
    </row>
    <row r="683" spans="1:47">
      <c r="A683" s="22">
        <f t="shared" si="62"/>
        <v>678</v>
      </c>
      <c r="B683" s="21" t="str">
        <f t="shared" si="63"/>
        <v>80002666</v>
      </c>
      <c r="C683" s="21" t="s">
        <v>1639</v>
      </c>
      <c r="D683" s="22"/>
      <c r="E683" s="22" t="s">
        <v>1640</v>
      </c>
      <c r="F683" s="22" t="s">
        <v>1255</v>
      </c>
      <c r="G683" s="22" t="s">
        <v>205</v>
      </c>
      <c r="H683" s="22" t="s">
        <v>405</v>
      </c>
      <c r="I683" s="22" t="s">
        <v>4024</v>
      </c>
      <c r="J683" s="22"/>
      <c r="K683" s="21" t="s">
        <v>4002</v>
      </c>
      <c r="L683" s="21" t="s">
        <v>2374</v>
      </c>
      <c r="M683" s="21" t="s">
        <v>4003</v>
      </c>
      <c r="N683" s="21"/>
      <c r="O683" s="17" t="str">
        <f>IFERROR(VLOOKUP(B683,POP!$B$5:$I$1048576,7,0),"")</f>
        <v/>
      </c>
      <c r="P683" s="17" t="str">
        <f>IFERROR(VLOOKUP(B683,POM!$B$5:$I$1048576,7,0),"")</f>
        <v/>
      </c>
      <c r="Q683" s="10" t="str">
        <f>IFERROR(VLOOKUP(B683,POU!$B$5:$I$1048576,7,0),"")</f>
        <v/>
      </c>
      <c r="R683" s="21" t="str">
        <f t="shared" si="59"/>
        <v/>
      </c>
      <c r="S683" s="17" t="str">
        <f>IFERROR(VLOOKUP(B683,'PEMBEKALAN POP'!$B$5:$I$1048576,7,0),"")</f>
        <v/>
      </c>
      <c r="T683" s="22" t="str">
        <f>IFERROR(VLOOKUP(B683,'PEMBEKALAN POP'!$B$5:$I$1048576,8,0),"")</f>
        <v/>
      </c>
      <c r="U683" s="21" t="s">
        <v>3994</v>
      </c>
      <c r="V683" s="17" t="e" cm="1">
        <f t="array" ref="V683">MAX(IF(INDUKSI!$B$5:$B$1048576='Data Training 2022'!B683,INDUKSI!$H$5:$H$1048576))</f>
        <v>#N/A</v>
      </c>
      <c r="W683" s="22" t="str">
        <f>IFERROR(VLOOKUP(B683,INDUKSI!$B$5:$I$1048576,8,0),"")</f>
        <v>LULUS</v>
      </c>
      <c r="X683" s="21" t="s">
        <v>3994</v>
      </c>
      <c r="Y683" s="17" cm="1">
        <f t="array" ref="Y683">MAX(IF(REINDUKSI!$B$5:$B$1048576='Data Training 2022'!B683,REINDUKSI!$H$5:$H$1048576))</f>
        <v>44760</v>
      </c>
      <c r="Z683" s="22" t="str">
        <f>IFERROR(VLOOKUP(B683,REINDUKSI!$B$5:$I$1048576,8,0),"")</f>
        <v>LULUS</v>
      </c>
      <c r="AA683" s="22" t="str">
        <f t="shared" si="60"/>
        <v>TARGET</v>
      </c>
      <c r="AB683" s="17" cm="1">
        <f t="array" ref="AB683">MAX(IF(BSA!$B$5:$B$1048576='Data Training 2022'!B683,BSA!$H$5:$H$1048576))</f>
        <v>0</v>
      </c>
      <c r="AC683" s="22" t="str">
        <f>IFERROR(VLOOKUP(B683,BSA!$B$5:$I$1048576,8,0),"")</f>
        <v/>
      </c>
      <c r="AD683" s="22" t="s">
        <v>3994</v>
      </c>
      <c r="AE683" s="22"/>
      <c r="AF683" s="22"/>
      <c r="AG683" s="22" t="str">
        <f t="shared" si="61"/>
        <v/>
      </c>
      <c r="AH683" s="17" cm="1">
        <f t="array" ref="AH683">MAX(IF(ISOLASI!$B$5:$B$1048576='Data Training 2022'!B683,ISOLASI!$H$5:$H$1048576))</f>
        <v>0</v>
      </c>
      <c r="AI683" s="22" t="str">
        <f>IFERROR(VLOOKUP(B683,ISOLASI!$B$5:$I$1048576,8,0),"")</f>
        <v/>
      </c>
      <c r="AJ683" s="22"/>
      <c r="AK683" s="17" cm="1">
        <f t="array" ref="AK683">MAX(IF('DEKAT AIR'!$B$5:$B$1048576='Data Training 2022'!B683,'DEKAT AIR'!$H$5:$H$1048576))</f>
        <v>0</v>
      </c>
      <c r="AL683" s="22" t="str">
        <f>IFERROR(VLOOKUP(B683,'DEKAT AIR'!$B$5:$I$1048576,8,0),"")</f>
        <v/>
      </c>
      <c r="AM683" s="22"/>
      <c r="AN683" s="17" cm="1">
        <f t="array" ref="AN683">MAX(IF(KETINGGIAN!$B$5:$B$1048576='Data Training 2022'!B683,KETINGGIAN!$H$5:$H$1048576))</f>
        <v>0</v>
      </c>
      <c r="AO683" s="22" t="str">
        <f>IFERROR(VLOOKUP(B683,KETINGGIAN!$B$5:$I$1048576,8,0),"")</f>
        <v/>
      </c>
      <c r="AP683" s="22"/>
      <c r="AQ683" s="22"/>
      <c r="AR683" s="22"/>
      <c r="AS683" s="22"/>
      <c r="AT683" s="17" cm="1">
        <f t="array" ref="AT683">MAX(IF(TOOLSKEEPER!$B$5:$B$1048576='Data Training 2022'!B683,TOOLSKEEPER!$H$5:$H$1048576))</f>
        <v>0</v>
      </c>
      <c r="AU683" s="22" t="str">
        <f>IFERROR(VLOOKUP(B683,TOOLSKEEPER!$B$5:$I$1048576,8,0),"")</f>
        <v/>
      </c>
    </row>
    <row r="684" spans="1:47">
      <c r="A684" s="22">
        <f t="shared" si="62"/>
        <v>679</v>
      </c>
      <c r="B684" s="21" t="str">
        <f t="shared" si="63"/>
        <v>80002676</v>
      </c>
      <c r="C684" s="21" t="s">
        <v>3646</v>
      </c>
      <c r="D684" s="22"/>
      <c r="E684" s="22" t="s">
        <v>3647</v>
      </c>
      <c r="F684" s="22" t="s">
        <v>1255</v>
      </c>
      <c r="G684" s="22" t="s">
        <v>212</v>
      </c>
      <c r="H684" s="22" t="s">
        <v>405</v>
      </c>
      <c r="I684" s="22" t="s">
        <v>4024</v>
      </c>
      <c r="J684" s="22"/>
      <c r="K684" s="21" t="s">
        <v>4002</v>
      </c>
      <c r="L684" s="21" t="s">
        <v>2374</v>
      </c>
      <c r="M684" s="21" t="s">
        <v>4003</v>
      </c>
      <c r="N684" s="21"/>
      <c r="O684" s="17" t="str">
        <f>IFERROR(VLOOKUP(B684,POP!$B$5:$I$1048576,7,0),"")</f>
        <v/>
      </c>
      <c r="P684" s="17" t="str">
        <f>IFERROR(VLOOKUP(B684,POM!$B$5:$I$1048576,7,0),"")</f>
        <v/>
      </c>
      <c r="Q684" s="10" t="str">
        <f>IFERROR(VLOOKUP(B684,POU!$B$5:$I$1048576,7,0),"")</f>
        <v/>
      </c>
      <c r="R684" s="21" t="str">
        <f t="shared" si="59"/>
        <v/>
      </c>
      <c r="S684" s="17" t="str">
        <f>IFERROR(VLOOKUP(B684,'PEMBEKALAN POP'!$B$5:$I$1048576,7,0),"")</f>
        <v/>
      </c>
      <c r="T684" s="22" t="str">
        <f>IFERROR(VLOOKUP(B684,'PEMBEKALAN POP'!$B$5:$I$1048576,8,0),"")</f>
        <v/>
      </c>
      <c r="U684" s="21" t="s">
        <v>3994</v>
      </c>
      <c r="V684" s="17" t="e" cm="1">
        <f t="array" ref="V684">MAX(IF(INDUKSI!$B$5:$B$1048576='Data Training 2022'!B684,INDUKSI!$H$5:$H$1048576))</f>
        <v>#N/A</v>
      </c>
      <c r="W684" s="22" t="str">
        <f>IFERROR(VLOOKUP(B684,INDUKSI!$B$5:$I$1048576,8,0),"")</f>
        <v>LULUS</v>
      </c>
      <c r="X684" s="21" t="s">
        <v>3994</v>
      </c>
      <c r="Y684" s="17" cm="1">
        <f t="array" ref="Y684">MAX(IF(REINDUKSI!$B$5:$B$1048576='Data Training 2022'!B684,REINDUKSI!$H$5:$H$1048576))</f>
        <v>44771</v>
      </c>
      <c r="Z684" s="22" t="str">
        <f>IFERROR(VLOOKUP(B684,REINDUKSI!$B$5:$I$1048576,8,0),"")</f>
        <v>LULUS</v>
      </c>
      <c r="AA684" s="22" t="str">
        <f t="shared" si="60"/>
        <v>TARGET</v>
      </c>
      <c r="AB684" s="17" cm="1">
        <f t="array" ref="AB684">MAX(IF(BSA!$B$5:$B$1048576='Data Training 2022'!B684,BSA!$H$5:$H$1048576))</f>
        <v>0</v>
      </c>
      <c r="AC684" s="22" t="str">
        <f>IFERROR(VLOOKUP(B684,BSA!$B$5:$I$1048576,8,0),"")</f>
        <v/>
      </c>
      <c r="AD684" s="22" t="s">
        <v>3994</v>
      </c>
      <c r="AE684" s="22"/>
      <c r="AF684" s="22"/>
      <c r="AG684" s="22" t="str">
        <f t="shared" si="61"/>
        <v/>
      </c>
      <c r="AH684" s="17" cm="1">
        <f t="array" ref="AH684">MAX(IF(ISOLASI!$B$5:$B$1048576='Data Training 2022'!B684,ISOLASI!$H$5:$H$1048576))</f>
        <v>0</v>
      </c>
      <c r="AI684" s="22" t="str">
        <f>IFERROR(VLOOKUP(B684,ISOLASI!$B$5:$I$1048576,8,0),"")</f>
        <v/>
      </c>
      <c r="AJ684" s="22"/>
      <c r="AK684" s="17" cm="1">
        <f t="array" ref="AK684">MAX(IF('DEKAT AIR'!$B$5:$B$1048576='Data Training 2022'!B684,'DEKAT AIR'!$H$5:$H$1048576))</f>
        <v>0</v>
      </c>
      <c r="AL684" s="22" t="str">
        <f>IFERROR(VLOOKUP(B684,'DEKAT AIR'!$B$5:$I$1048576,8,0),"")</f>
        <v/>
      </c>
      <c r="AM684" s="22"/>
      <c r="AN684" s="17" cm="1">
        <f t="array" ref="AN684">MAX(IF(KETINGGIAN!$B$5:$B$1048576='Data Training 2022'!B684,KETINGGIAN!$H$5:$H$1048576))</f>
        <v>0</v>
      </c>
      <c r="AO684" s="22" t="str">
        <f>IFERROR(VLOOKUP(B684,KETINGGIAN!$B$5:$I$1048576,8,0),"")</f>
        <v/>
      </c>
      <c r="AP684" s="22"/>
      <c r="AQ684" s="22"/>
      <c r="AR684" s="22"/>
      <c r="AS684" s="22"/>
      <c r="AT684" s="17" cm="1">
        <f t="array" ref="AT684">MAX(IF(TOOLSKEEPER!$B$5:$B$1048576='Data Training 2022'!B684,TOOLSKEEPER!$H$5:$H$1048576))</f>
        <v>0</v>
      </c>
      <c r="AU684" s="22" t="str">
        <f>IFERROR(VLOOKUP(B684,TOOLSKEEPER!$B$5:$I$1048576,8,0),"")</f>
        <v/>
      </c>
    </row>
    <row r="685" spans="1:47">
      <c r="A685" s="22">
        <f t="shared" si="62"/>
        <v>680</v>
      </c>
      <c r="B685" s="21" t="str">
        <f t="shared" si="63"/>
        <v>80002702</v>
      </c>
      <c r="C685" s="21" t="s">
        <v>2340</v>
      </c>
      <c r="D685" s="22"/>
      <c r="E685" s="22" t="s">
        <v>2341</v>
      </c>
      <c r="F685" s="22" t="s">
        <v>1255</v>
      </c>
      <c r="G685" s="22" t="s">
        <v>205</v>
      </c>
      <c r="H685" s="22" t="s">
        <v>405</v>
      </c>
      <c r="I685" s="22" t="s">
        <v>4024</v>
      </c>
      <c r="J685" s="22"/>
      <c r="K685" s="21" t="s">
        <v>4002</v>
      </c>
      <c r="L685" s="21" t="s">
        <v>2374</v>
      </c>
      <c r="M685" s="21" t="s">
        <v>4003</v>
      </c>
      <c r="N685" s="21"/>
      <c r="O685" s="17" t="str">
        <f>IFERROR(VLOOKUP(B685,POP!$B$5:$I$1048576,7,0),"")</f>
        <v/>
      </c>
      <c r="P685" s="17" t="str">
        <f>IFERROR(VLOOKUP(B685,POM!$B$5:$I$1048576,7,0),"")</f>
        <v/>
      </c>
      <c r="Q685" s="10" t="str">
        <f>IFERROR(VLOOKUP(B685,POU!$B$5:$I$1048576,7,0),"")</f>
        <v/>
      </c>
      <c r="R685" s="21" t="str">
        <f t="shared" si="59"/>
        <v/>
      </c>
      <c r="S685" s="17" t="str">
        <f>IFERROR(VLOOKUP(B685,'PEMBEKALAN POP'!$B$5:$I$1048576,7,0),"")</f>
        <v/>
      </c>
      <c r="T685" s="22" t="str">
        <f>IFERROR(VLOOKUP(B685,'PEMBEKALAN POP'!$B$5:$I$1048576,8,0),"")</f>
        <v/>
      </c>
      <c r="U685" s="21" t="s">
        <v>3994</v>
      </c>
      <c r="V685" s="17" t="e" cm="1">
        <f t="array" ref="V685">MAX(IF(INDUKSI!$B$5:$B$1048576='Data Training 2022'!B685,INDUKSI!$H$5:$H$1048576))</f>
        <v>#N/A</v>
      </c>
      <c r="W685" s="22" t="str">
        <f>IFERROR(VLOOKUP(B685,INDUKSI!$B$5:$I$1048576,8,0),"")</f>
        <v>LULUS</v>
      </c>
      <c r="X685" s="21" t="s">
        <v>3994</v>
      </c>
      <c r="Y685" s="17" cm="1">
        <f t="array" ref="Y685">MAX(IF(REINDUKSI!$B$5:$B$1048576='Data Training 2022'!B685,REINDUKSI!$H$5:$H$1048576))</f>
        <v>44760</v>
      </c>
      <c r="Z685" s="22" t="str">
        <f>IFERROR(VLOOKUP(B685,REINDUKSI!$B$5:$I$1048576,8,0),"")</f>
        <v>LULUS</v>
      </c>
      <c r="AA685" s="22" t="str">
        <f t="shared" si="60"/>
        <v>TARGET</v>
      </c>
      <c r="AB685" s="17" cm="1">
        <f t="array" ref="AB685">MAX(IF(BSA!$B$5:$B$1048576='Data Training 2022'!B685,BSA!$H$5:$H$1048576))</f>
        <v>0</v>
      </c>
      <c r="AC685" s="22" t="str">
        <f>IFERROR(VLOOKUP(B685,BSA!$B$5:$I$1048576,8,0),"")</f>
        <v/>
      </c>
      <c r="AD685" s="22" t="s">
        <v>3994</v>
      </c>
      <c r="AE685" s="22"/>
      <c r="AF685" s="22"/>
      <c r="AG685" s="22" t="str">
        <f t="shared" si="61"/>
        <v/>
      </c>
      <c r="AH685" s="17" cm="1">
        <f t="array" ref="AH685">MAX(IF(ISOLASI!$B$5:$B$1048576='Data Training 2022'!B685,ISOLASI!$H$5:$H$1048576))</f>
        <v>0</v>
      </c>
      <c r="AI685" s="22" t="str">
        <f>IFERROR(VLOOKUP(B685,ISOLASI!$B$5:$I$1048576,8,0),"")</f>
        <v/>
      </c>
      <c r="AJ685" s="22"/>
      <c r="AK685" s="17" cm="1">
        <f t="array" ref="AK685">MAX(IF('DEKAT AIR'!$B$5:$B$1048576='Data Training 2022'!B685,'DEKAT AIR'!$H$5:$H$1048576))</f>
        <v>0</v>
      </c>
      <c r="AL685" s="22" t="str">
        <f>IFERROR(VLOOKUP(B685,'DEKAT AIR'!$B$5:$I$1048576,8,0),"")</f>
        <v/>
      </c>
      <c r="AM685" s="22"/>
      <c r="AN685" s="17" cm="1">
        <f t="array" ref="AN685">MAX(IF(KETINGGIAN!$B$5:$B$1048576='Data Training 2022'!B685,KETINGGIAN!$H$5:$H$1048576))</f>
        <v>0</v>
      </c>
      <c r="AO685" s="22" t="str">
        <f>IFERROR(VLOOKUP(B685,KETINGGIAN!$B$5:$I$1048576,8,0),"")</f>
        <v/>
      </c>
      <c r="AP685" s="22"/>
      <c r="AQ685" s="22"/>
      <c r="AR685" s="22"/>
      <c r="AS685" s="22"/>
      <c r="AT685" s="17" cm="1">
        <f t="array" ref="AT685">MAX(IF(TOOLSKEEPER!$B$5:$B$1048576='Data Training 2022'!B685,TOOLSKEEPER!$H$5:$H$1048576))</f>
        <v>0</v>
      </c>
      <c r="AU685" s="22" t="str">
        <f>IFERROR(VLOOKUP(B685,TOOLSKEEPER!$B$5:$I$1048576,8,0),"")</f>
        <v/>
      </c>
    </row>
    <row r="686" spans="1:47">
      <c r="A686" s="22">
        <f t="shared" si="62"/>
        <v>681</v>
      </c>
      <c r="B686" s="21" t="str">
        <f t="shared" si="63"/>
        <v>80001361</v>
      </c>
      <c r="C686" s="21" t="s">
        <v>1513</v>
      </c>
      <c r="D686" s="22"/>
      <c r="E686" s="22" t="s">
        <v>1514</v>
      </c>
      <c r="F686" s="22" t="s">
        <v>1255</v>
      </c>
      <c r="G686" s="22" t="s">
        <v>212</v>
      </c>
      <c r="H686" s="22" t="s">
        <v>405</v>
      </c>
      <c r="I686" s="22" t="s">
        <v>4024</v>
      </c>
      <c r="J686" s="22"/>
      <c r="K686" s="21" t="s">
        <v>4002</v>
      </c>
      <c r="L686" s="21" t="s">
        <v>2374</v>
      </c>
      <c r="M686" s="21" t="s">
        <v>4003</v>
      </c>
      <c r="N686" s="21"/>
      <c r="O686" s="17" t="str">
        <f>IFERROR(VLOOKUP(B686,POP!$B$5:$I$1048576,7,0),"")</f>
        <v/>
      </c>
      <c r="P686" s="17" t="str">
        <f>IFERROR(VLOOKUP(B686,POM!$B$5:$I$1048576,7,0),"")</f>
        <v/>
      </c>
      <c r="Q686" s="10" t="str">
        <f>IFERROR(VLOOKUP(B686,POU!$B$5:$I$1048576,7,0),"")</f>
        <v/>
      </c>
      <c r="R686" s="21" t="str">
        <f t="shared" si="59"/>
        <v/>
      </c>
      <c r="S686" s="17" t="str">
        <f>IFERROR(VLOOKUP(B686,'PEMBEKALAN POP'!$B$5:$I$1048576,7,0),"")</f>
        <v/>
      </c>
      <c r="T686" s="22" t="str">
        <f>IFERROR(VLOOKUP(B686,'PEMBEKALAN POP'!$B$5:$I$1048576,8,0),"")</f>
        <v/>
      </c>
      <c r="U686" s="21" t="s">
        <v>3994</v>
      </c>
      <c r="V686" s="17" t="e" cm="1">
        <f t="array" ref="V686">MAX(IF(INDUKSI!$B$5:$B$1048576='Data Training 2022'!B686,INDUKSI!$H$5:$H$1048576))</f>
        <v>#N/A</v>
      </c>
      <c r="W686" s="22" t="str">
        <f>IFERROR(VLOOKUP(B686,INDUKSI!$B$5:$I$1048576,8,0),"")</f>
        <v>LULUS</v>
      </c>
      <c r="X686" s="21" t="s">
        <v>3994</v>
      </c>
      <c r="Y686" s="17" cm="1">
        <f t="array" ref="Y686">MAX(IF(REINDUKSI!$B$5:$B$1048576='Data Training 2022'!B686,REINDUKSI!$H$5:$H$1048576))</f>
        <v>44773</v>
      </c>
      <c r="Z686" s="22" t="str">
        <f>IFERROR(VLOOKUP(B686,REINDUKSI!$B$5:$I$1048576,8,0),"")</f>
        <v>LULUS</v>
      </c>
      <c r="AA686" s="22" t="str">
        <f t="shared" si="60"/>
        <v>TARGET</v>
      </c>
      <c r="AB686" s="17" cm="1">
        <f t="array" ref="AB686">MAX(IF(BSA!$B$5:$B$1048576='Data Training 2022'!B686,BSA!$H$5:$H$1048576))</f>
        <v>0</v>
      </c>
      <c r="AC686" s="22" t="str">
        <f>IFERROR(VLOOKUP(B686,BSA!$B$5:$I$1048576,8,0),"")</f>
        <v/>
      </c>
      <c r="AD686" s="22" t="s">
        <v>3994</v>
      </c>
      <c r="AE686" s="22"/>
      <c r="AF686" s="22"/>
      <c r="AG686" s="22" t="str">
        <f t="shared" si="61"/>
        <v/>
      </c>
      <c r="AH686" s="17" cm="1">
        <f t="array" ref="AH686">MAX(IF(ISOLASI!$B$5:$B$1048576='Data Training 2022'!B686,ISOLASI!$H$5:$H$1048576))</f>
        <v>0</v>
      </c>
      <c r="AI686" s="22" t="str">
        <f>IFERROR(VLOOKUP(B686,ISOLASI!$B$5:$I$1048576,8,0),"")</f>
        <v/>
      </c>
      <c r="AJ686" s="22"/>
      <c r="AK686" s="17" cm="1">
        <f t="array" ref="AK686">MAX(IF('DEKAT AIR'!$B$5:$B$1048576='Data Training 2022'!B686,'DEKAT AIR'!$H$5:$H$1048576))</f>
        <v>0</v>
      </c>
      <c r="AL686" s="22" t="str">
        <f>IFERROR(VLOOKUP(B686,'DEKAT AIR'!$B$5:$I$1048576,8,0),"")</f>
        <v/>
      </c>
      <c r="AM686" s="22"/>
      <c r="AN686" s="17" cm="1">
        <f t="array" ref="AN686">MAX(IF(KETINGGIAN!$B$5:$B$1048576='Data Training 2022'!B686,KETINGGIAN!$H$5:$H$1048576))</f>
        <v>0</v>
      </c>
      <c r="AO686" s="22" t="str">
        <f>IFERROR(VLOOKUP(B686,KETINGGIAN!$B$5:$I$1048576,8,0),"")</f>
        <v/>
      </c>
      <c r="AP686" s="22"/>
      <c r="AQ686" s="22"/>
      <c r="AR686" s="22"/>
      <c r="AS686" s="22"/>
      <c r="AT686" s="17" cm="1">
        <f t="array" ref="AT686">MAX(IF(TOOLSKEEPER!$B$5:$B$1048576='Data Training 2022'!B686,TOOLSKEEPER!$H$5:$H$1048576))</f>
        <v>0</v>
      </c>
      <c r="AU686" s="22" t="str">
        <f>IFERROR(VLOOKUP(B686,TOOLSKEEPER!$B$5:$I$1048576,8,0),"")</f>
        <v/>
      </c>
    </row>
    <row r="687" spans="1:47">
      <c r="A687" s="22">
        <f t="shared" si="62"/>
        <v>682</v>
      </c>
      <c r="B687" s="21" t="str">
        <f t="shared" si="63"/>
        <v>80002050</v>
      </c>
      <c r="C687" s="21">
        <v>80002050</v>
      </c>
      <c r="D687" s="22"/>
      <c r="E687" s="22" t="s">
        <v>1626</v>
      </c>
      <c r="F687" s="22" t="s">
        <v>1255</v>
      </c>
      <c r="G687" s="22" t="s">
        <v>4185</v>
      </c>
      <c r="H687" s="22" t="s">
        <v>405</v>
      </c>
      <c r="I687" s="22" t="s">
        <v>4024</v>
      </c>
      <c r="J687" s="22"/>
      <c r="K687" s="21" t="s">
        <v>4002</v>
      </c>
      <c r="L687" s="21" t="s">
        <v>2374</v>
      </c>
      <c r="M687" s="21" t="s">
        <v>4003</v>
      </c>
      <c r="N687" s="21"/>
      <c r="O687" s="17" t="str">
        <f>IFERROR(VLOOKUP(B687,POP!$B$5:$I$1048576,7,0),"")</f>
        <v/>
      </c>
      <c r="P687" s="17" t="str">
        <f>IFERROR(VLOOKUP(B687,POM!$B$5:$I$1048576,7,0),"")</f>
        <v/>
      </c>
      <c r="Q687" s="10" t="str">
        <f>IFERROR(VLOOKUP(B687,POU!$B$5:$I$1048576,7,0),"")</f>
        <v/>
      </c>
      <c r="R687" s="21" t="str">
        <f t="shared" si="59"/>
        <v/>
      </c>
      <c r="S687" s="17" t="str">
        <f>IFERROR(VLOOKUP(B687,'PEMBEKALAN POP'!$B$5:$I$1048576,7,0),"")</f>
        <v/>
      </c>
      <c r="T687" s="22" t="str">
        <f>IFERROR(VLOOKUP(B687,'PEMBEKALAN POP'!$B$5:$I$1048576,8,0),"")</f>
        <v/>
      </c>
      <c r="U687" s="21" t="s">
        <v>3994</v>
      </c>
      <c r="V687" s="17" t="e" cm="1">
        <f t="array" ref="V687">MAX(IF(INDUKSI!$B$5:$B$1048576='Data Training 2022'!B687,INDUKSI!$H$5:$H$1048576))</f>
        <v>#N/A</v>
      </c>
      <c r="W687" s="22" t="str">
        <f>IFERROR(VLOOKUP(B687,INDUKSI!$B$5:$I$1048576,8,0),"")</f>
        <v>LULUS</v>
      </c>
      <c r="X687" s="21" t="s">
        <v>3994</v>
      </c>
      <c r="Y687" s="17" cm="1">
        <f t="array" ref="Y687">MAX(IF(REINDUKSI!$B$5:$B$1048576='Data Training 2022'!B687,REINDUKSI!$H$5:$H$1048576))</f>
        <v>44769</v>
      </c>
      <c r="Z687" s="22" t="str">
        <f>IFERROR(VLOOKUP(B687,REINDUKSI!$B$5:$I$1048576,8,0),"")</f>
        <v>LULUS</v>
      </c>
      <c r="AA687" s="22" t="str">
        <f t="shared" si="60"/>
        <v>TARGET</v>
      </c>
      <c r="AB687" s="17" cm="1">
        <f t="array" ref="AB687">MAX(IF(BSA!$B$5:$B$1048576='Data Training 2022'!B687,BSA!$H$5:$H$1048576))</f>
        <v>0</v>
      </c>
      <c r="AC687" s="22" t="str">
        <f>IFERROR(VLOOKUP(B687,BSA!$B$5:$I$1048576,8,0),"")</f>
        <v/>
      </c>
      <c r="AD687" s="22" t="s">
        <v>3994</v>
      </c>
      <c r="AE687" s="22"/>
      <c r="AF687" s="22"/>
      <c r="AG687" s="22" t="str">
        <f t="shared" si="61"/>
        <v/>
      </c>
      <c r="AH687" s="17" cm="1">
        <f t="array" ref="AH687">MAX(IF(ISOLASI!$B$5:$B$1048576='Data Training 2022'!B687,ISOLASI!$H$5:$H$1048576))</f>
        <v>0</v>
      </c>
      <c r="AI687" s="22" t="str">
        <f>IFERROR(VLOOKUP(B687,ISOLASI!$B$5:$I$1048576,8,0),"")</f>
        <v/>
      </c>
      <c r="AJ687" s="22"/>
      <c r="AK687" s="17" cm="1">
        <f t="array" ref="AK687">MAX(IF('DEKAT AIR'!$B$5:$B$1048576='Data Training 2022'!B687,'DEKAT AIR'!$H$5:$H$1048576))</f>
        <v>0</v>
      </c>
      <c r="AL687" s="22" t="str">
        <f>IFERROR(VLOOKUP(B687,'DEKAT AIR'!$B$5:$I$1048576,8,0),"")</f>
        <v/>
      </c>
      <c r="AM687" s="22"/>
      <c r="AN687" s="17" cm="1">
        <f t="array" ref="AN687">MAX(IF(KETINGGIAN!$B$5:$B$1048576='Data Training 2022'!B687,KETINGGIAN!$H$5:$H$1048576))</f>
        <v>0</v>
      </c>
      <c r="AO687" s="22" t="str">
        <f>IFERROR(VLOOKUP(B687,KETINGGIAN!$B$5:$I$1048576,8,0),"")</f>
        <v/>
      </c>
      <c r="AP687" s="22"/>
      <c r="AQ687" s="22"/>
      <c r="AR687" s="22"/>
      <c r="AS687" s="22"/>
      <c r="AT687" s="17" cm="1">
        <f t="array" ref="AT687">MAX(IF(TOOLSKEEPER!$B$5:$B$1048576='Data Training 2022'!B687,TOOLSKEEPER!$H$5:$H$1048576))</f>
        <v>0</v>
      </c>
      <c r="AU687" s="22" t="str">
        <f>IFERROR(VLOOKUP(B687,TOOLSKEEPER!$B$5:$I$1048576,8,0),"")</f>
        <v/>
      </c>
    </row>
    <row r="688" spans="1:47">
      <c r="A688" s="22">
        <f t="shared" si="62"/>
        <v>683</v>
      </c>
      <c r="B688" s="21" t="str">
        <f t="shared" si="63"/>
        <v>80000506</v>
      </c>
      <c r="C688" s="21">
        <v>80000506</v>
      </c>
      <c r="D688" s="22"/>
      <c r="E688" s="22" t="s">
        <v>4221</v>
      </c>
      <c r="F688" s="22" t="s">
        <v>1255</v>
      </c>
      <c r="G688" s="22" t="s">
        <v>205</v>
      </c>
      <c r="H688" s="22" t="s">
        <v>405</v>
      </c>
      <c r="I688" s="22" t="s">
        <v>4028</v>
      </c>
      <c r="J688" s="22"/>
      <c r="K688" s="21" t="s">
        <v>4002</v>
      </c>
      <c r="L688" s="21" t="s">
        <v>2374</v>
      </c>
      <c r="M688" s="21" t="s">
        <v>4003</v>
      </c>
      <c r="N688" s="21"/>
      <c r="O688" s="17" t="str">
        <f>IFERROR(VLOOKUP(B688,POP!$B$5:$I$1048576,7,0),"")</f>
        <v/>
      </c>
      <c r="P688" s="17" t="str">
        <f>IFERROR(VLOOKUP(B688,POM!$B$5:$I$1048576,7,0),"")</f>
        <v/>
      </c>
      <c r="Q688" s="10" t="str">
        <f>IFERROR(VLOOKUP(B688,POU!$B$5:$I$1048576,7,0),"")</f>
        <v/>
      </c>
      <c r="R688" s="21" t="str">
        <f t="shared" si="59"/>
        <v/>
      </c>
      <c r="S688" s="17" t="str">
        <f>IFERROR(VLOOKUP(B688,'PEMBEKALAN POP'!$B$5:$I$1048576,7,0),"")</f>
        <v/>
      </c>
      <c r="T688" s="22" t="str">
        <f>IFERROR(VLOOKUP(B688,'PEMBEKALAN POP'!$B$5:$I$1048576,8,0),"")</f>
        <v/>
      </c>
      <c r="U688" s="21" t="s">
        <v>3994</v>
      </c>
      <c r="V688" s="17" t="e" cm="1">
        <f t="array" ref="V688">MAX(IF(INDUKSI!$B$5:$B$1048576='Data Training 2022'!B688,INDUKSI!$H$5:$H$1048576))</f>
        <v>#N/A</v>
      </c>
      <c r="W688" s="22" t="str">
        <f>IFERROR(VLOOKUP(B688,INDUKSI!$B$5:$I$1048576,8,0),"")</f>
        <v/>
      </c>
      <c r="X688" s="21" t="s">
        <v>3994</v>
      </c>
      <c r="Y688" s="17" cm="1">
        <f t="array" ref="Y688">MAX(IF(REINDUKSI!$B$5:$B$1048576='Data Training 2022'!B688,REINDUKSI!$H$5:$H$1048576))</f>
        <v>44576</v>
      </c>
      <c r="Z688" s="22" t="str">
        <f>IFERROR(VLOOKUP(B688,REINDUKSI!$B$5:$I$1048576,8,0),"")</f>
        <v>LULUS</v>
      </c>
      <c r="AA688" s="22" t="str">
        <f t="shared" si="60"/>
        <v>TARGET</v>
      </c>
      <c r="AB688" s="17" cm="1">
        <f t="array" ref="AB688">MAX(IF(BSA!$B$5:$B$1048576='Data Training 2022'!B688,BSA!$H$5:$H$1048576))</f>
        <v>0</v>
      </c>
      <c r="AC688" s="22" t="str">
        <f>IFERROR(VLOOKUP(B688,BSA!$B$5:$I$1048576,8,0),"")</f>
        <v/>
      </c>
      <c r="AD688" s="22" t="s">
        <v>3994</v>
      </c>
      <c r="AE688" s="22"/>
      <c r="AF688" s="22"/>
      <c r="AG688" s="22" t="str">
        <f t="shared" si="61"/>
        <v/>
      </c>
      <c r="AH688" s="17" cm="1">
        <f t="array" ref="AH688">MAX(IF(ISOLASI!$B$5:$B$1048576='Data Training 2022'!B688,ISOLASI!$H$5:$H$1048576))</f>
        <v>0</v>
      </c>
      <c r="AI688" s="22" t="str">
        <f>IFERROR(VLOOKUP(B688,ISOLASI!$B$5:$I$1048576,8,0),"")</f>
        <v/>
      </c>
      <c r="AJ688" s="22"/>
      <c r="AK688" s="17" cm="1">
        <f t="array" ref="AK688">MAX(IF('DEKAT AIR'!$B$5:$B$1048576='Data Training 2022'!B688,'DEKAT AIR'!$H$5:$H$1048576))</f>
        <v>0</v>
      </c>
      <c r="AL688" s="22" t="str">
        <f>IFERROR(VLOOKUP(B688,'DEKAT AIR'!$B$5:$I$1048576,8,0),"")</f>
        <v/>
      </c>
      <c r="AM688" s="22"/>
      <c r="AN688" s="17" cm="1">
        <f t="array" ref="AN688">MAX(IF(KETINGGIAN!$B$5:$B$1048576='Data Training 2022'!B688,KETINGGIAN!$H$5:$H$1048576))</f>
        <v>0</v>
      </c>
      <c r="AO688" s="22" t="str">
        <f>IFERROR(VLOOKUP(B688,KETINGGIAN!$B$5:$I$1048576,8,0),"")</f>
        <v/>
      </c>
      <c r="AP688" s="22"/>
      <c r="AQ688" s="22"/>
      <c r="AR688" s="22"/>
      <c r="AS688" s="22"/>
      <c r="AT688" s="17" cm="1">
        <f t="array" ref="AT688">MAX(IF(TOOLSKEEPER!$B$5:$B$1048576='Data Training 2022'!B688,TOOLSKEEPER!$H$5:$H$1048576))</f>
        <v>0</v>
      </c>
      <c r="AU688" s="22" t="str">
        <f>IFERROR(VLOOKUP(B688,TOOLSKEEPER!$B$5:$I$1048576,8,0),"")</f>
        <v/>
      </c>
    </row>
    <row r="689" spans="1:47">
      <c r="A689" s="22">
        <f t="shared" si="62"/>
        <v>684</v>
      </c>
      <c r="B689" s="21" t="str">
        <f t="shared" si="63"/>
        <v>80002015</v>
      </c>
      <c r="C689" s="21" t="s">
        <v>2055</v>
      </c>
      <c r="D689" s="22"/>
      <c r="E689" s="22" t="s">
        <v>2056</v>
      </c>
      <c r="F689" s="22" t="s">
        <v>1255</v>
      </c>
      <c r="G689" s="22" t="s">
        <v>4185</v>
      </c>
      <c r="H689" s="22" t="s">
        <v>405</v>
      </c>
      <c r="I689" s="22" t="s">
        <v>4024</v>
      </c>
      <c r="J689" s="22"/>
      <c r="K689" s="21" t="s">
        <v>4002</v>
      </c>
      <c r="L689" s="21" t="s">
        <v>2374</v>
      </c>
      <c r="M689" s="21" t="s">
        <v>4003</v>
      </c>
      <c r="N689" s="21"/>
      <c r="O689" s="17" t="str">
        <f>IFERROR(VLOOKUP(B689,POP!$B$5:$I$1048576,7,0),"")</f>
        <v/>
      </c>
      <c r="P689" s="17" t="str">
        <f>IFERROR(VLOOKUP(B689,POM!$B$5:$I$1048576,7,0),"")</f>
        <v/>
      </c>
      <c r="Q689" s="10" t="str">
        <f>IFERROR(VLOOKUP(B689,POU!$B$5:$I$1048576,7,0),"")</f>
        <v/>
      </c>
      <c r="R689" s="21" t="str">
        <f t="shared" si="59"/>
        <v/>
      </c>
      <c r="S689" s="17" t="str">
        <f>IFERROR(VLOOKUP(B689,'PEMBEKALAN POP'!$B$5:$I$1048576,7,0),"")</f>
        <v/>
      </c>
      <c r="T689" s="22" t="str">
        <f>IFERROR(VLOOKUP(B689,'PEMBEKALAN POP'!$B$5:$I$1048576,8,0),"")</f>
        <v/>
      </c>
      <c r="U689" s="21" t="s">
        <v>3994</v>
      </c>
      <c r="V689" s="17" t="e" cm="1">
        <f t="array" ref="V689">MAX(IF(INDUKSI!$B$5:$B$1048576='Data Training 2022'!B689,INDUKSI!$H$5:$H$1048576))</f>
        <v>#N/A</v>
      </c>
      <c r="W689" s="22" t="str">
        <f>IFERROR(VLOOKUP(B689,INDUKSI!$B$5:$I$1048576,8,0),"")</f>
        <v>LULUS</v>
      </c>
      <c r="X689" s="21" t="s">
        <v>3994</v>
      </c>
      <c r="Y689" s="17" cm="1">
        <f t="array" ref="Y689">MAX(IF(REINDUKSI!$B$5:$B$1048576='Data Training 2022'!B689,REINDUKSI!$H$5:$H$1048576))</f>
        <v>44759</v>
      </c>
      <c r="Z689" s="22" t="str">
        <f>IFERROR(VLOOKUP(B689,REINDUKSI!$B$5:$I$1048576,8,0),"")</f>
        <v>LULUS</v>
      </c>
      <c r="AA689" s="22" t="str">
        <f t="shared" si="60"/>
        <v>TARGET</v>
      </c>
      <c r="AB689" s="17" cm="1">
        <f t="array" ref="AB689">MAX(IF(BSA!$B$5:$B$1048576='Data Training 2022'!B689,BSA!$H$5:$H$1048576))</f>
        <v>0</v>
      </c>
      <c r="AC689" s="22" t="str">
        <f>IFERROR(VLOOKUP(B689,BSA!$B$5:$I$1048576,8,0),"")</f>
        <v/>
      </c>
      <c r="AD689" s="22" t="s">
        <v>3994</v>
      </c>
      <c r="AE689" s="22"/>
      <c r="AF689" s="22"/>
      <c r="AG689" s="22" t="str">
        <f t="shared" si="61"/>
        <v/>
      </c>
      <c r="AH689" s="17" cm="1">
        <f t="array" ref="AH689">MAX(IF(ISOLASI!$B$5:$B$1048576='Data Training 2022'!B689,ISOLASI!$H$5:$H$1048576))</f>
        <v>0</v>
      </c>
      <c r="AI689" s="22" t="str">
        <f>IFERROR(VLOOKUP(B689,ISOLASI!$B$5:$I$1048576,8,0),"")</f>
        <v/>
      </c>
      <c r="AJ689" s="22"/>
      <c r="AK689" s="17" cm="1">
        <f t="array" ref="AK689">MAX(IF('DEKAT AIR'!$B$5:$B$1048576='Data Training 2022'!B689,'DEKAT AIR'!$H$5:$H$1048576))</f>
        <v>0</v>
      </c>
      <c r="AL689" s="22" t="str">
        <f>IFERROR(VLOOKUP(B689,'DEKAT AIR'!$B$5:$I$1048576,8,0),"")</f>
        <v/>
      </c>
      <c r="AM689" s="22"/>
      <c r="AN689" s="17" cm="1">
        <f t="array" ref="AN689">MAX(IF(KETINGGIAN!$B$5:$B$1048576='Data Training 2022'!B689,KETINGGIAN!$H$5:$H$1048576))</f>
        <v>0</v>
      </c>
      <c r="AO689" s="22" t="str">
        <f>IFERROR(VLOOKUP(B689,KETINGGIAN!$B$5:$I$1048576,8,0),"")</f>
        <v/>
      </c>
      <c r="AP689" s="22"/>
      <c r="AQ689" s="22"/>
      <c r="AR689" s="22"/>
      <c r="AS689" s="22"/>
      <c r="AT689" s="17" cm="1">
        <f t="array" ref="AT689">MAX(IF(TOOLSKEEPER!$B$5:$B$1048576='Data Training 2022'!B689,TOOLSKEEPER!$H$5:$H$1048576))</f>
        <v>0</v>
      </c>
      <c r="AU689" s="22" t="str">
        <f>IFERROR(VLOOKUP(B689,TOOLSKEEPER!$B$5:$I$1048576,8,0),"")</f>
        <v/>
      </c>
    </row>
    <row r="690" spans="1:47">
      <c r="A690" s="22">
        <f t="shared" si="62"/>
        <v>685</v>
      </c>
      <c r="B690" s="21" t="str">
        <f t="shared" si="63"/>
        <v>80000927</v>
      </c>
      <c r="C690" s="21" t="s">
        <v>4222</v>
      </c>
      <c r="D690" s="22"/>
      <c r="E690" s="22" t="s">
        <v>3163</v>
      </c>
      <c r="F690" s="22" t="s">
        <v>1255</v>
      </c>
      <c r="G690" s="22" t="s">
        <v>212</v>
      </c>
      <c r="H690" s="22" t="s">
        <v>405</v>
      </c>
      <c r="I690" s="22" t="s">
        <v>4024</v>
      </c>
      <c r="J690" s="22"/>
      <c r="K690" s="21" t="s">
        <v>4002</v>
      </c>
      <c r="L690" s="21" t="s">
        <v>2374</v>
      </c>
      <c r="M690" s="21" t="s">
        <v>4003</v>
      </c>
      <c r="N690" s="21"/>
      <c r="O690" s="17" t="str">
        <f>IFERROR(VLOOKUP(B690,POP!$B$5:$I$1048576,7,0),"")</f>
        <v/>
      </c>
      <c r="P690" s="17" t="str">
        <f>IFERROR(VLOOKUP(B690,POM!$B$5:$I$1048576,7,0),"")</f>
        <v/>
      </c>
      <c r="Q690" s="10" t="str">
        <f>IFERROR(VLOOKUP(B690,POU!$B$5:$I$1048576,7,0),"")</f>
        <v/>
      </c>
      <c r="R690" s="21" t="str">
        <f t="shared" si="59"/>
        <v/>
      </c>
      <c r="S690" s="17" t="str">
        <f>IFERROR(VLOOKUP(B690,'PEMBEKALAN POP'!$B$5:$I$1048576,7,0),"")</f>
        <v/>
      </c>
      <c r="T690" s="22" t="str">
        <f>IFERROR(VLOOKUP(B690,'PEMBEKALAN POP'!$B$5:$I$1048576,8,0),"")</f>
        <v/>
      </c>
      <c r="U690" s="21" t="s">
        <v>3994</v>
      </c>
      <c r="V690" s="17" t="e" cm="1">
        <f t="array" ref="V690">MAX(IF(INDUKSI!$B$5:$B$1048576='Data Training 2022'!B690,INDUKSI!$H$5:$H$1048576))</f>
        <v>#N/A</v>
      </c>
      <c r="W690" s="22" t="str">
        <f>IFERROR(VLOOKUP(B690,INDUKSI!$B$5:$I$1048576,8,0),"")</f>
        <v>LULUS</v>
      </c>
      <c r="X690" s="21" t="s">
        <v>3994</v>
      </c>
      <c r="Y690" s="17" cm="1">
        <f t="array" ref="Y690">MAX(IF(REINDUKSI!$B$5:$B$1048576='Data Training 2022'!B690,REINDUKSI!$H$5:$H$1048576))</f>
        <v>44671</v>
      </c>
      <c r="Z690" s="22" t="str">
        <f>IFERROR(VLOOKUP(B690,REINDUKSI!$B$5:$I$1048576,8,0),"")</f>
        <v>LULUS</v>
      </c>
      <c r="AA690" s="22" t="str">
        <f t="shared" si="60"/>
        <v>TARGET</v>
      </c>
      <c r="AB690" s="17" cm="1">
        <f t="array" ref="AB690">MAX(IF(BSA!$B$5:$B$1048576='Data Training 2022'!B690,BSA!$H$5:$H$1048576))</f>
        <v>0</v>
      </c>
      <c r="AC690" s="22" t="str">
        <f>IFERROR(VLOOKUP(B690,BSA!$B$5:$I$1048576,8,0),"")</f>
        <v/>
      </c>
      <c r="AD690" s="22" t="s">
        <v>3994</v>
      </c>
      <c r="AE690" s="22"/>
      <c r="AF690" s="22"/>
      <c r="AG690" s="22" t="str">
        <f t="shared" si="61"/>
        <v/>
      </c>
      <c r="AH690" s="17" cm="1">
        <f t="array" ref="AH690">MAX(IF(ISOLASI!$B$5:$B$1048576='Data Training 2022'!B690,ISOLASI!$H$5:$H$1048576))</f>
        <v>0</v>
      </c>
      <c r="AI690" s="22" t="str">
        <f>IFERROR(VLOOKUP(B690,ISOLASI!$B$5:$I$1048576,8,0),"")</f>
        <v/>
      </c>
      <c r="AJ690" s="22"/>
      <c r="AK690" s="17" cm="1">
        <f t="array" ref="AK690">MAX(IF('DEKAT AIR'!$B$5:$B$1048576='Data Training 2022'!B690,'DEKAT AIR'!$H$5:$H$1048576))</f>
        <v>0</v>
      </c>
      <c r="AL690" s="22" t="str">
        <f>IFERROR(VLOOKUP(B690,'DEKAT AIR'!$B$5:$I$1048576,8,0),"")</f>
        <v/>
      </c>
      <c r="AM690" s="22"/>
      <c r="AN690" s="17" cm="1">
        <f t="array" ref="AN690">MAX(IF(KETINGGIAN!$B$5:$B$1048576='Data Training 2022'!B690,KETINGGIAN!$H$5:$H$1048576))</f>
        <v>0</v>
      </c>
      <c r="AO690" s="22" t="str">
        <f>IFERROR(VLOOKUP(B690,KETINGGIAN!$B$5:$I$1048576,8,0),"")</f>
        <v/>
      </c>
      <c r="AP690" s="22"/>
      <c r="AQ690" s="22"/>
      <c r="AR690" s="22"/>
      <c r="AS690" s="22"/>
      <c r="AT690" s="17" cm="1">
        <f t="array" ref="AT690">MAX(IF(TOOLSKEEPER!$B$5:$B$1048576='Data Training 2022'!B690,TOOLSKEEPER!$H$5:$H$1048576))</f>
        <v>0</v>
      </c>
      <c r="AU690" s="22" t="str">
        <f>IFERROR(VLOOKUP(B690,TOOLSKEEPER!$B$5:$I$1048576,8,0),"")</f>
        <v/>
      </c>
    </row>
    <row r="691" spans="1:47">
      <c r="A691" s="22">
        <f t="shared" si="62"/>
        <v>686</v>
      </c>
      <c r="B691" s="21" t="str">
        <f t="shared" si="63"/>
        <v>80000527</v>
      </c>
      <c r="C691" s="21" t="s">
        <v>4223</v>
      </c>
      <c r="D691" s="22"/>
      <c r="E691" s="22" t="s">
        <v>1504</v>
      </c>
      <c r="F691" s="22" t="s">
        <v>1255</v>
      </c>
      <c r="G691" s="22" t="s">
        <v>4175</v>
      </c>
      <c r="H691" s="22" t="s">
        <v>405</v>
      </c>
      <c r="I691" s="22" t="s">
        <v>4024</v>
      </c>
      <c r="J691" s="22"/>
      <c r="K691" s="21" t="s">
        <v>4002</v>
      </c>
      <c r="L691" s="21" t="s">
        <v>2374</v>
      </c>
      <c r="M691" s="21" t="s">
        <v>4003</v>
      </c>
      <c r="N691" s="21"/>
      <c r="O691" s="17" t="str">
        <f>IFERROR(VLOOKUP(B691,POP!$B$5:$I$1048576,7,0),"")</f>
        <v/>
      </c>
      <c r="P691" s="17" t="str">
        <f>IFERROR(VLOOKUP(B691,POM!$B$5:$I$1048576,7,0),"")</f>
        <v/>
      </c>
      <c r="Q691" s="10" t="str">
        <f>IFERROR(VLOOKUP(B691,POU!$B$5:$I$1048576,7,0),"")</f>
        <v/>
      </c>
      <c r="R691" s="21" t="str">
        <f t="shared" si="59"/>
        <v/>
      </c>
      <c r="S691" s="17" t="str">
        <f>IFERROR(VLOOKUP(B691,'PEMBEKALAN POP'!$B$5:$I$1048576,7,0),"")</f>
        <v/>
      </c>
      <c r="T691" s="22" t="str">
        <f>IFERROR(VLOOKUP(B691,'PEMBEKALAN POP'!$B$5:$I$1048576,8,0),"")</f>
        <v/>
      </c>
      <c r="U691" s="21" t="s">
        <v>3994</v>
      </c>
      <c r="V691" s="17" t="e" cm="1">
        <f t="array" ref="V691">MAX(IF(INDUKSI!$B$5:$B$1048576='Data Training 2022'!B691,INDUKSI!$H$5:$H$1048576))</f>
        <v>#N/A</v>
      </c>
      <c r="W691" s="22" t="str">
        <f>IFERROR(VLOOKUP(B691,INDUKSI!$B$5:$I$1048576,8,0),"")</f>
        <v>LULUS</v>
      </c>
      <c r="X691" s="21" t="s">
        <v>3994</v>
      </c>
      <c r="Y691" s="17" cm="1">
        <f t="array" ref="Y691">MAX(IF(REINDUKSI!$B$5:$B$1048576='Data Training 2022'!B691,REINDUKSI!$H$5:$H$1048576))</f>
        <v>44570</v>
      </c>
      <c r="Z691" s="22" t="str">
        <f>IFERROR(VLOOKUP(B691,REINDUKSI!$B$5:$I$1048576,8,0),"")</f>
        <v>LULUS</v>
      </c>
      <c r="AA691" s="22" t="str">
        <f t="shared" si="60"/>
        <v>TARGET</v>
      </c>
      <c r="AB691" s="17" cm="1">
        <f t="array" ref="AB691">MAX(IF(BSA!$B$5:$B$1048576='Data Training 2022'!B691,BSA!$H$5:$H$1048576))</f>
        <v>0</v>
      </c>
      <c r="AC691" s="22" t="str">
        <f>IFERROR(VLOOKUP(B691,BSA!$B$5:$I$1048576,8,0),"")</f>
        <v/>
      </c>
      <c r="AD691" s="22" t="s">
        <v>3994</v>
      </c>
      <c r="AE691" s="22"/>
      <c r="AF691" s="22"/>
      <c r="AG691" s="22" t="str">
        <f t="shared" si="61"/>
        <v/>
      </c>
      <c r="AH691" s="17" cm="1">
        <f t="array" ref="AH691">MAX(IF(ISOLASI!$B$5:$B$1048576='Data Training 2022'!B691,ISOLASI!$H$5:$H$1048576))</f>
        <v>0</v>
      </c>
      <c r="AI691" s="22" t="str">
        <f>IFERROR(VLOOKUP(B691,ISOLASI!$B$5:$I$1048576,8,0),"")</f>
        <v/>
      </c>
      <c r="AJ691" s="22"/>
      <c r="AK691" s="17" cm="1">
        <f t="array" ref="AK691">MAX(IF('DEKAT AIR'!$B$5:$B$1048576='Data Training 2022'!B691,'DEKAT AIR'!$H$5:$H$1048576))</f>
        <v>0</v>
      </c>
      <c r="AL691" s="22" t="str">
        <f>IFERROR(VLOOKUP(B691,'DEKAT AIR'!$B$5:$I$1048576,8,0),"")</f>
        <v/>
      </c>
      <c r="AM691" s="22"/>
      <c r="AN691" s="17" cm="1">
        <f t="array" ref="AN691">MAX(IF(KETINGGIAN!$B$5:$B$1048576='Data Training 2022'!B691,KETINGGIAN!$H$5:$H$1048576))</f>
        <v>0</v>
      </c>
      <c r="AO691" s="22" t="str">
        <f>IFERROR(VLOOKUP(B691,KETINGGIAN!$B$5:$I$1048576,8,0),"")</f>
        <v/>
      </c>
      <c r="AP691" s="22"/>
      <c r="AQ691" s="22"/>
      <c r="AR691" s="22"/>
      <c r="AS691" s="22"/>
      <c r="AT691" s="17" cm="1">
        <f t="array" ref="AT691">MAX(IF(TOOLSKEEPER!$B$5:$B$1048576='Data Training 2022'!B691,TOOLSKEEPER!$H$5:$H$1048576))</f>
        <v>0</v>
      </c>
      <c r="AU691" s="22" t="str">
        <f>IFERROR(VLOOKUP(B691,TOOLSKEEPER!$B$5:$I$1048576,8,0),"")</f>
        <v/>
      </c>
    </row>
    <row r="692" spans="1:47">
      <c r="A692" s="22">
        <f t="shared" si="62"/>
        <v>687</v>
      </c>
      <c r="B692" s="21" t="str">
        <f t="shared" si="63"/>
        <v>80002717</v>
      </c>
      <c r="C692" s="21" t="s">
        <v>2494</v>
      </c>
      <c r="D692" s="22"/>
      <c r="E692" s="22" t="s">
        <v>2495</v>
      </c>
      <c r="F692" s="22" t="s">
        <v>1255</v>
      </c>
      <c r="G692" s="22" t="s">
        <v>205</v>
      </c>
      <c r="H692" s="22" t="s">
        <v>405</v>
      </c>
      <c r="I692" s="22" t="s">
        <v>4024</v>
      </c>
      <c r="J692" s="22"/>
      <c r="K692" s="21" t="s">
        <v>4002</v>
      </c>
      <c r="L692" s="21" t="s">
        <v>2374</v>
      </c>
      <c r="M692" s="21" t="s">
        <v>4003</v>
      </c>
      <c r="N692" s="21"/>
      <c r="O692" s="17" t="str">
        <f>IFERROR(VLOOKUP(B692,POP!$B$5:$I$1048576,7,0),"")</f>
        <v/>
      </c>
      <c r="P692" s="17" t="str">
        <f>IFERROR(VLOOKUP(B692,POM!$B$5:$I$1048576,7,0),"")</f>
        <v/>
      </c>
      <c r="Q692" s="10" t="str">
        <f>IFERROR(VLOOKUP(B692,POU!$B$5:$I$1048576,7,0),"")</f>
        <v/>
      </c>
      <c r="R692" s="21" t="str">
        <f t="shared" si="59"/>
        <v/>
      </c>
      <c r="S692" s="17" t="str">
        <f>IFERROR(VLOOKUP(B692,'PEMBEKALAN POP'!$B$5:$I$1048576,7,0),"")</f>
        <v/>
      </c>
      <c r="T692" s="22" t="str">
        <f>IFERROR(VLOOKUP(B692,'PEMBEKALAN POP'!$B$5:$I$1048576,8,0),"")</f>
        <v/>
      </c>
      <c r="U692" s="21" t="s">
        <v>3994</v>
      </c>
      <c r="V692" s="17" t="e" cm="1">
        <f t="array" ref="V692">MAX(IF(INDUKSI!$B$5:$B$1048576='Data Training 2022'!B692,INDUKSI!$H$5:$H$1048576))</f>
        <v>#N/A</v>
      </c>
      <c r="W692" s="22" t="str">
        <f>IFERROR(VLOOKUP(B692,INDUKSI!$B$5:$I$1048576,8,0),"")</f>
        <v>LULUS</v>
      </c>
      <c r="X692" s="21" t="s">
        <v>3994</v>
      </c>
      <c r="Y692" s="17" cm="1">
        <f t="array" ref="Y692">MAX(IF(REINDUKSI!$B$5:$B$1048576='Data Training 2022'!B692,REINDUKSI!$H$5:$H$1048576))</f>
        <v>44764</v>
      </c>
      <c r="Z692" s="22" t="str">
        <f>IFERROR(VLOOKUP(B692,REINDUKSI!$B$5:$I$1048576,8,0),"")</f>
        <v>LULUS</v>
      </c>
      <c r="AA692" s="22" t="str">
        <f t="shared" si="60"/>
        <v>TARGET</v>
      </c>
      <c r="AB692" s="17" cm="1">
        <f t="array" ref="AB692">MAX(IF(BSA!$B$5:$B$1048576='Data Training 2022'!B692,BSA!$H$5:$H$1048576))</f>
        <v>0</v>
      </c>
      <c r="AC692" s="22" t="str">
        <f>IFERROR(VLOOKUP(B692,BSA!$B$5:$I$1048576,8,0),"")</f>
        <v/>
      </c>
      <c r="AD692" s="22" t="s">
        <v>3994</v>
      </c>
      <c r="AE692" s="22"/>
      <c r="AF692" s="22"/>
      <c r="AG692" s="22" t="str">
        <f t="shared" si="61"/>
        <v/>
      </c>
      <c r="AH692" s="17" cm="1">
        <f t="array" ref="AH692">MAX(IF(ISOLASI!$B$5:$B$1048576='Data Training 2022'!B692,ISOLASI!$H$5:$H$1048576))</f>
        <v>0</v>
      </c>
      <c r="AI692" s="22" t="str">
        <f>IFERROR(VLOOKUP(B692,ISOLASI!$B$5:$I$1048576,8,0),"")</f>
        <v/>
      </c>
      <c r="AJ692" s="22"/>
      <c r="AK692" s="17" cm="1">
        <f t="array" ref="AK692">MAX(IF('DEKAT AIR'!$B$5:$B$1048576='Data Training 2022'!B692,'DEKAT AIR'!$H$5:$H$1048576))</f>
        <v>0</v>
      </c>
      <c r="AL692" s="22" t="str">
        <f>IFERROR(VLOOKUP(B692,'DEKAT AIR'!$B$5:$I$1048576,8,0),"")</f>
        <v/>
      </c>
      <c r="AM692" s="22"/>
      <c r="AN692" s="17" cm="1">
        <f t="array" ref="AN692">MAX(IF(KETINGGIAN!$B$5:$B$1048576='Data Training 2022'!B692,KETINGGIAN!$H$5:$H$1048576))</f>
        <v>0</v>
      </c>
      <c r="AO692" s="22" t="str">
        <f>IFERROR(VLOOKUP(B692,KETINGGIAN!$B$5:$I$1048576,8,0),"")</f>
        <v/>
      </c>
      <c r="AP692" s="22"/>
      <c r="AQ692" s="22"/>
      <c r="AR692" s="22"/>
      <c r="AS692" s="22"/>
      <c r="AT692" s="17" cm="1">
        <f t="array" ref="AT692">MAX(IF(TOOLSKEEPER!$B$5:$B$1048576='Data Training 2022'!B692,TOOLSKEEPER!$H$5:$H$1048576))</f>
        <v>0</v>
      </c>
      <c r="AU692" s="22" t="str">
        <f>IFERROR(VLOOKUP(B692,TOOLSKEEPER!$B$5:$I$1048576,8,0),"")</f>
        <v/>
      </c>
    </row>
    <row r="693" spans="1:47">
      <c r="A693" s="22">
        <f t="shared" si="62"/>
        <v>688</v>
      </c>
      <c r="B693" s="21" t="str">
        <f t="shared" si="63"/>
        <v>80002600</v>
      </c>
      <c r="C693" s="21" t="s">
        <v>3648</v>
      </c>
      <c r="D693" s="22"/>
      <c r="E693" s="22" t="s">
        <v>3649</v>
      </c>
      <c r="F693" s="22" t="s">
        <v>1255</v>
      </c>
      <c r="G693" s="22" t="s">
        <v>4175</v>
      </c>
      <c r="H693" s="22" t="s">
        <v>405</v>
      </c>
      <c r="I693" s="22" t="s">
        <v>4024</v>
      </c>
      <c r="J693" s="22"/>
      <c r="K693" s="21" t="s">
        <v>4002</v>
      </c>
      <c r="L693" s="21" t="s">
        <v>2374</v>
      </c>
      <c r="M693" s="21" t="s">
        <v>4003</v>
      </c>
      <c r="N693" s="21"/>
      <c r="O693" s="17" t="str">
        <f>IFERROR(VLOOKUP(B693,POP!$B$5:$I$1048576,7,0),"")</f>
        <v/>
      </c>
      <c r="P693" s="17" t="str">
        <f>IFERROR(VLOOKUP(B693,POM!$B$5:$I$1048576,7,0),"")</f>
        <v/>
      </c>
      <c r="Q693" s="10" t="str">
        <f>IFERROR(VLOOKUP(B693,POU!$B$5:$I$1048576,7,0),"")</f>
        <v/>
      </c>
      <c r="R693" s="21" t="str">
        <f t="shared" si="59"/>
        <v/>
      </c>
      <c r="S693" s="17" t="str">
        <f>IFERROR(VLOOKUP(B693,'PEMBEKALAN POP'!$B$5:$I$1048576,7,0),"")</f>
        <v/>
      </c>
      <c r="T693" s="22" t="str">
        <f>IFERROR(VLOOKUP(B693,'PEMBEKALAN POP'!$B$5:$I$1048576,8,0),"")</f>
        <v/>
      </c>
      <c r="U693" s="21" t="s">
        <v>3994</v>
      </c>
      <c r="V693" s="17" t="e" cm="1">
        <f t="array" ref="V693">MAX(IF(INDUKSI!$B$5:$B$1048576='Data Training 2022'!B693,INDUKSI!$H$5:$H$1048576))</f>
        <v>#N/A</v>
      </c>
      <c r="W693" s="22" t="str">
        <f>IFERROR(VLOOKUP(B693,INDUKSI!$B$5:$I$1048576,8,0),"")</f>
        <v>LULUS</v>
      </c>
      <c r="X693" s="21" t="s">
        <v>3994</v>
      </c>
      <c r="Y693" s="17" cm="1">
        <f t="array" ref="Y693">MAX(IF(REINDUKSI!$B$5:$B$1048576='Data Training 2022'!B693,REINDUKSI!$H$5:$H$1048576))</f>
        <v>44771</v>
      </c>
      <c r="Z693" s="22" t="str">
        <f>IFERROR(VLOOKUP(B693,REINDUKSI!$B$5:$I$1048576,8,0),"")</f>
        <v>LULUS</v>
      </c>
      <c r="AA693" s="22" t="str">
        <f t="shared" si="60"/>
        <v>TARGET</v>
      </c>
      <c r="AB693" s="17" cm="1">
        <f t="array" ref="AB693">MAX(IF(BSA!$B$5:$B$1048576='Data Training 2022'!B693,BSA!$H$5:$H$1048576))</f>
        <v>0</v>
      </c>
      <c r="AC693" s="22" t="str">
        <f>IFERROR(VLOOKUP(B693,BSA!$B$5:$I$1048576,8,0),"")</f>
        <v/>
      </c>
      <c r="AD693" s="22" t="s">
        <v>3994</v>
      </c>
      <c r="AE693" s="22"/>
      <c r="AF693" s="22"/>
      <c r="AG693" s="22" t="str">
        <f t="shared" si="61"/>
        <v/>
      </c>
      <c r="AH693" s="17" cm="1">
        <f t="array" ref="AH693">MAX(IF(ISOLASI!$B$5:$B$1048576='Data Training 2022'!B693,ISOLASI!$H$5:$H$1048576))</f>
        <v>0</v>
      </c>
      <c r="AI693" s="22" t="str">
        <f>IFERROR(VLOOKUP(B693,ISOLASI!$B$5:$I$1048576,8,0),"")</f>
        <v/>
      </c>
      <c r="AJ693" s="22"/>
      <c r="AK693" s="17" cm="1">
        <f t="array" ref="AK693">MAX(IF('DEKAT AIR'!$B$5:$B$1048576='Data Training 2022'!B693,'DEKAT AIR'!$H$5:$H$1048576))</f>
        <v>0</v>
      </c>
      <c r="AL693" s="22" t="str">
        <f>IFERROR(VLOOKUP(B693,'DEKAT AIR'!$B$5:$I$1048576,8,0),"")</f>
        <v/>
      </c>
      <c r="AM693" s="22"/>
      <c r="AN693" s="17" cm="1">
        <f t="array" ref="AN693">MAX(IF(KETINGGIAN!$B$5:$B$1048576='Data Training 2022'!B693,KETINGGIAN!$H$5:$H$1048576))</f>
        <v>0</v>
      </c>
      <c r="AO693" s="22" t="str">
        <f>IFERROR(VLOOKUP(B693,KETINGGIAN!$B$5:$I$1048576,8,0),"")</f>
        <v/>
      </c>
      <c r="AP693" s="22"/>
      <c r="AQ693" s="22"/>
      <c r="AR693" s="22"/>
      <c r="AS693" s="22"/>
      <c r="AT693" s="17" cm="1">
        <f t="array" ref="AT693">MAX(IF(TOOLSKEEPER!$B$5:$B$1048576='Data Training 2022'!B693,TOOLSKEEPER!$H$5:$H$1048576))</f>
        <v>0</v>
      </c>
      <c r="AU693" s="22" t="str">
        <f>IFERROR(VLOOKUP(B693,TOOLSKEEPER!$B$5:$I$1048576,8,0),"")</f>
        <v/>
      </c>
    </row>
    <row r="694" spans="1:47">
      <c r="A694" s="22">
        <f t="shared" si="62"/>
        <v>689</v>
      </c>
      <c r="B694" s="21" t="str">
        <f t="shared" si="63"/>
        <v>80002896</v>
      </c>
      <c r="C694" s="21">
        <v>80002896</v>
      </c>
      <c r="D694" s="22"/>
      <c r="E694" s="22" t="s">
        <v>2345</v>
      </c>
      <c r="F694" s="22" t="s">
        <v>1255</v>
      </c>
      <c r="G694" s="22" t="s">
        <v>205</v>
      </c>
      <c r="H694" s="22" t="s">
        <v>405</v>
      </c>
      <c r="I694" s="22" t="s">
        <v>4024</v>
      </c>
      <c r="J694" s="22"/>
      <c r="K694" s="21" t="s">
        <v>4002</v>
      </c>
      <c r="L694" s="21" t="s">
        <v>2374</v>
      </c>
      <c r="M694" s="21" t="s">
        <v>4003</v>
      </c>
      <c r="N694" s="21"/>
      <c r="O694" s="17" t="str">
        <f>IFERROR(VLOOKUP(B694,POP!$B$5:$I$1048576,7,0),"")</f>
        <v/>
      </c>
      <c r="P694" s="17" t="str">
        <f>IFERROR(VLOOKUP(B694,POM!$B$5:$I$1048576,7,0),"")</f>
        <v/>
      </c>
      <c r="Q694" s="10" t="str">
        <f>IFERROR(VLOOKUP(B694,POU!$B$5:$I$1048576,7,0),"")</f>
        <v/>
      </c>
      <c r="R694" s="21" t="str">
        <f t="shared" si="59"/>
        <v/>
      </c>
      <c r="S694" s="17" t="str">
        <f>IFERROR(VLOOKUP(B694,'PEMBEKALAN POP'!$B$5:$I$1048576,7,0),"")</f>
        <v/>
      </c>
      <c r="T694" s="22" t="str">
        <f>IFERROR(VLOOKUP(B694,'PEMBEKALAN POP'!$B$5:$I$1048576,8,0),"")</f>
        <v/>
      </c>
      <c r="U694" s="21" t="s">
        <v>3994</v>
      </c>
      <c r="V694" s="17" t="e" cm="1">
        <f t="array" ref="V694">MAX(IF(INDUKSI!$B$5:$B$1048576='Data Training 2022'!B694,INDUKSI!$H$5:$H$1048576))</f>
        <v>#N/A</v>
      </c>
      <c r="W694" s="22" t="str">
        <f>IFERROR(VLOOKUP(B694,INDUKSI!$B$5:$I$1048576,8,0),"")</f>
        <v>LULUS</v>
      </c>
      <c r="X694" s="21" t="s">
        <v>3994</v>
      </c>
      <c r="Y694" s="17" cm="1">
        <f t="array" ref="Y694">MAX(IF(REINDUKSI!$B$5:$B$1048576='Data Training 2022'!B694,REINDUKSI!$H$5:$H$1048576))</f>
        <v>44764</v>
      </c>
      <c r="Z694" s="22" t="str">
        <f>IFERROR(VLOOKUP(B694,REINDUKSI!$B$5:$I$1048576,8,0),"")</f>
        <v>LULUS</v>
      </c>
      <c r="AA694" s="22" t="str">
        <f t="shared" si="60"/>
        <v>TARGET</v>
      </c>
      <c r="AB694" s="17" cm="1">
        <f t="array" ref="AB694">MAX(IF(BSA!$B$5:$B$1048576='Data Training 2022'!B694,BSA!$H$5:$H$1048576))</f>
        <v>0</v>
      </c>
      <c r="AC694" s="22" t="str">
        <f>IFERROR(VLOOKUP(B694,BSA!$B$5:$I$1048576,8,0),"")</f>
        <v/>
      </c>
      <c r="AD694" s="22" t="s">
        <v>3994</v>
      </c>
      <c r="AE694" s="22"/>
      <c r="AF694" s="22"/>
      <c r="AG694" s="22" t="str">
        <f t="shared" si="61"/>
        <v/>
      </c>
      <c r="AH694" s="17" cm="1">
        <f t="array" ref="AH694">MAX(IF(ISOLASI!$B$5:$B$1048576='Data Training 2022'!B694,ISOLASI!$H$5:$H$1048576))</f>
        <v>0</v>
      </c>
      <c r="AI694" s="22" t="str">
        <f>IFERROR(VLOOKUP(B694,ISOLASI!$B$5:$I$1048576,8,0),"")</f>
        <v/>
      </c>
      <c r="AJ694" s="22"/>
      <c r="AK694" s="17" cm="1">
        <f t="array" ref="AK694">MAX(IF('DEKAT AIR'!$B$5:$B$1048576='Data Training 2022'!B694,'DEKAT AIR'!$H$5:$H$1048576))</f>
        <v>0</v>
      </c>
      <c r="AL694" s="22" t="str">
        <f>IFERROR(VLOOKUP(B694,'DEKAT AIR'!$B$5:$I$1048576,8,0),"")</f>
        <v/>
      </c>
      <c r="AM694" s="22"/>
      <c r="AN694" s="17" cm="1">
        <f t="array" ref="AN694">MAX(IF(KETINGGIAN!$B$5:$B$1048576='Data Training 2022'!B694,KETINGGIAN!$H$5:$H$1048576))</f>
        <v>0</v>
      </c>
      <c r="AO694" s="22" t="str">
        <f>IFERROR(VLOOKUP(B694,KETINGGIAN!$B$5:$I$1048576,8,0),"")</f>
        <v/>
      </c>
      <c r="AP694" s="22"/>
      <c r="AQ694" s="22"/>
      <c r="AR694" s="22"/>
      <c r="AS694" s="22"/>
      <c r="AT694" s="17" cm="1">
        <f t="array" ref="AT694">MAX(IF(TOOLSKEEPER!$B$5:$B$1048576='Data Training 2022'!B694,TOOLSKEEPER!$H$5:$H$1048576))</f>
        <v>0</v>
      </c>
      <c r="AU694" s="22" t="str">
        <f>IFERROR(VLOOKUP(B694,TOOLSKEEPER!$B$5:$I$1048576,8,0),"")</f>
        <v/>
      </c>
    </row>
    <row r="695" spans="1:47">
      <c r="A695" s="22">
        <f t="shared" si="62"/>
        <v>690</v>
      </c>
      <c r="B695" s="21" t="str">
        <f t="shared" si="63"/>
        <v>80000666</v>
      </c>
      <c r="C695" s="21">
        <v>80000666</v>
      </c>
      <c r="D695" s="22"/>
      <c r="E695" s="22" t="s">
        <v>2920</v>
      </c>
      <c r="F695" s="22" t="s">
        <v>1255</v>
      </c>
      <c r="G695" s="22" t="s">
        <v>205</v>
      </c>
      <c r="H695" s="22" t="s">
        <v>405</v>
      </c>
      <c r="I695" s="22" t="s">
        <v>4028</v>
      </c>
      <c r="J695" s="22"/>
      <c r="K695" s="21" t="s">
        <v>4002</v>
      </c>
      <c r="L695" s="21" t="s">
        <v>2374</v>
      </c>
      <c r="M695" s="21" t="s">
        <v>4003</v>
      </c>
      <c r="N695" s="21"/>
      <c r="O695" s="17" t="str">
        <f>IFERROR(VLOOKUP(B695,POP!$B$5:$I$1048576,7,0),"")</f>
        <v/>
      </c>
      <c r="P695" s="17" t="str">
        <f>IFERROR(VLOOKUP(B695,POM!$B$5:$I$1048576,7,0),"")</f>
        <v/>
      </c>
      <c r="Q695" s="10" t="str">
        <f>IFERROR(VLOOKUP(B695,POU!$B$5:$I$1048576,7,0),"")</f>
        <v/>
      </c>
      <c r="R695" s="21" t="str">
        <f t="shared" si="59"/>
        <v/>
      </c>
      <c r="S695" s="17" t="str">
        <f>IFERROR(VLOOKUP(B695,'PEMBEKALAN POP'!$B$5:$I$1048576,7,0),"")</f>
        <v/>
      </c>
      <c r="T695" s="22" t="str">
        <f>IFERROR(VLOOKUP(B695,'PEMBEKALAN POP'!$B$5:$I$1048576,8,0),"")</f>
        <v/>
      </c>
      <c r="U695" s="21" t="s">
        <v>3994</v>
      </c>
      <c r="V695" s="17" t="e" cm="1">
        <f t="array" ref="V695">MAX(IF(INDUKSI!$B$5:$B$1048576='Data Training 2022'!B695,INDUKSI!$H$5:$H$1048576))</f>
        <v>#N/A</v>
      </c>
      <c r="W695" s="22" t="str">
        <f>IFERROR(VLOOKUP(B695,INDUKSI!$B$5:$I$1048576,8,0),"")</f>
        <v>LULUS</v>
      </c>
      <c r="X695" s="21" t="s">
        <v>3994</v>
      </c>
      <c r="Y695" s="17" cm="1">
        <f t="array" ref="Y695">MAX(IF(REINDUKSI!$B$5:$B$1048576='Data Training 2022'!B695,REINDUKSI!$H$5:$H$1048576))</f>
        <v>44575</v>
      </c>
      <c r="Z695" s="22" t="str">
        <f>IFERROR(VLOOKUP(B695,REINDUKSI!$B$5:$I$1048576,8,0),"")</f>
        <v>LULUS</v>
      </c>
      <c r="AA695" s="22" t="str">
        <f t="shared" si="60"/>
        <v>TARGET</v>
      </c>
      <c r="AB695" s="17" cm="1">
        <f t="array" ref="AB695">MAX(IF(BSA!$B$5:$B$1048576='Data Training 2022'!B695,BSA!$H$5:$H$1048576))</f>
        <v>0</v>
      </c>
      <c r="AC695" s="22" t="str">
        <f>IFERROR(VLOOKUP(B695,BSA!$B$5:$I$1048576,8,0),"")</f>
        <v/>
      </c>
      <c r="AD695" s="22" t="s">
        <v>3994</v>
      </c>
      <c r="AE695" s="22"/>
      <c r="AF695" s="22"/>
      <c r="AG695" s="22" t="str">
        <f t="shared" si="61"/>
        <v/>
      </c>
      <c r="AH695" s="17" cm="1">
        <f t="array" ref="AH695">MAX(IF(ISOLASI!$B$5:$B$1048576='Data Training 2022'!B695,ISOLASI!$H$5:$H$1048576))</f>
        <v>0</v>
      </c>
      <c r="AI695" s="22" t="str">
        <f>IFERROR(VLOOKUP(B695,ISOLASI!$B$5:$I$1048576,8,0),"")</f>
        <v/>
      </c>
      <c r="AJ695" s="22"/>
      <c r="AK695" s="17" cm="1">
        <f t="array" ref="AK695">MAX(IF('DEKAT AIR'!$B$5:$B$1048576='Data Training 2022'!B695,'DEKAT AIR'!$H$5:$H$1048576))</f>
        <v>0</v>
      </c>
      <c r="AL695" s="22" t="str">
        <f>IFERROR(VLOOKUP(B695,'DEKAT AIR'!$B$5:$I$1048576,8,0),"")</f>
        <v/>
      </c>
      <c r="AM695" s="22"/>
      <c r="AN695" s="17" cm="1">
        <f t="array" ref="AN695">MAX(IF(KETINGGIAN!$B$5:$B$1048576='Data Training 2022'!B695,KETINGGIAN!$H$5:$H$1048576))</f>
        <v>0</v>
      </c>
      <c r="AO695" s="22" t="str">
        <f>IFERROR(VLOOKUP(B695,KETINGGIAN!$B$5:$I$1048576,8,0),"")</f>
        <v/>
      </c>
      <c r="AP695" s="22"/>
      <c r="AQ695" s="22"/>
      <c r="AR695" s="22"/>
      <c r="AS695" s="22"/>
      <c r="AT695" s="17" cm="1">
        <f t="array" ref="AT695">MAX(IF(TOOLSKEEPER!$B$5:$B$1048576='Data Training 2022'!B695,TOOLSKEEPER!$H$5:$H$1048576))</f>
        <v>0</v>
      </c>
      <c r="AU695" s="22" t="str">
        <f>IFERROR(VLOOKUP(B695,TOOLSKEEPER!$B$5:$I$1048576,8,0),"")</f>
        <v/>
      </c>
    </row>
    <row r="696" spans="1:47">
      <c r="A696" s="22">
        <f t="shared" si="62"/>
        <v>691</v>
      </c>
      <c r="B696" s="21" t="str">
        <f t="shared" si="63"/>
        <v>80001137</v>
      </c>
      <c r="C696" s="21" t="s">
        <v>4224</v>
      </c>
      <c r="D696" s="22"/>
      <c r="E696" s="22" t="s">
        <v>2325</v>
      </c>
      <c r="F696" s="22" t="s">
        <v>1255</v>
      </c>
      <c r="G696" s="22" t="s">
        <v>4183</v>
      </c>
      <c r="H696" s="22" t="s">
        <v>405</v>
      </c>
      <c r="I696" s="22" t="s">
        <v>4024</v>
      </c>
      <c r="J696" s="22"/>
      <c r="K696" s="21" t="s">
        <v>4002</v>
      </c>
      <c r="L696" s="21" t="s">
        <v>2374</v>
      </c>
      <c r="M696" s="21" t="s">
        <v>4003</v>
      </c>
      <c r="N696" s="21"/>
      <c r="O696" s="17" t="str">
        <f>IFERROR(VLOOKUP(B696,POP!$B$5:$I$1048576,7,0),"")</f>
        <v/>
      </c>
      <c r="P696" s="17" t="str">
        <f>IFERROR(VLOOKUP(B696,POM!$B$5:$I$1048576,7,0),"")</f>
        <v/>
      </c>
      <c r="Q696" s="10" t="str">
        <f>IFERROR(VLOOKUP(B696,POU!$B$5:$I$1048576,7,0),"")</f>
        <v/>
      </c>
      <c r="R696" s="21" t="str">
        <f t="shared" si="59"/>
        <v/>
      </c>
      <c r="S696" s="17" t="str">
        <f>IFERROR(VLOOKUP(B696,'PEMBEKALAN POP'!$B$5:$I$1048576,7,0),"")</f>
        <v/>
      </c>
      <c r="T696" s="22" t="str">
        <f>IFERROR(VLOOKUP(B696,'PEMBEKALAN POP'!$B$5:$I$1048576,8,0),"")</f>
        <v/>
      </c>
      <c r="U696" s="21" t="s">
        <v>3994</v>
      </c>
      <c r="V696" s="17" t="e" cm="1">
        <f t="array" ref="V696">MAX(IF(INDUKSI!$B$5:$B$1048576='Data Training 2022'!B696,INDUKSI!$H$5:$H$1048576))</f>
        <v>#N/A</v>
      </c>
      <c r="W696" s="22" t="str">
        <f>IFERROR(VLOOKUP(B696,INDUKSI!$B$5:$I$1048576,8,0),"")</f>
        <v>LULUS</v>
      </c>
      <c r="X696" s="21" t="s">
        <v>3994</v>
      </c>
      <c r="Y696" s="17" cm="1">
        <f t="array" ref="Y696">MAX(IF(REINDUKSI!$B$5:$B$1048576='Data Training 2022'!B696,REINDUKSI!$H$5:$H$1048576))</f>
        <v>44673</v>
      </c>
      <c r="Z696" s="22" t="str">
        <f>IFERROR(VLOOKUP(B696,REINDUKSI!$B$5:$I$1048576,8,0),"")</f>
        <v>LULUS</v>
      </c>
      <c r="AA696" s="22" t="str">
        <f t="shared" si="60"/>
        <v>TARGET</v>
      </c>
      <c r="AB696" s="17" cm="1">
        <f t="array" ref="AB696">MAX(IF(BSA!$B$5:$B$1048576='Data Training 2022'!B696,BSA!$H$5:$H$1048576))</f>
        <v>0</v>
      </c>
      <c r="AC696" s="22" t="str">
        <f>IFERROR(VLOOKUP(B696,BSA!$B$5:$I$1048576,8,0),"")</f>
        <v/>
      </c>
      <c r="AD696" s="22" t="s">
        <v>3994</v>
      </c>
      <c r="AE696" s="22"/>
      <c r="AF696" s="22"/>
      <c r="AG696" s="22" t="str">
        <f t="shared" si="61"/>
        <v/>
      </c>
      <c r="AH696" s="17" cm="1">
        <f t="array" ref="AH696">MAX(IF(ISOLASI!$B$5:$B$1048576='Data Training 2022'!B696,ISOLASI!$H$5:$H$1048576))</f>
        <v>0</v>
      </c>
      <c r="AI696" s="22" t="str">
        <f>IFERROR(VLOOKUP(B696,ISOLASI!$B$5:$I$1048576,8,0),"")</f>
        <v/>
      </c>
      <c r="AJ696" s="22"/>
      <c r="AK696" s="17" cm="1">
        <f t="array" ref="AK696">MAX(IF('DEKAT AIR'!$B$5:$B$1048576='Data Training 2022'!B696,'DEKAT AIR'!$H$5:$H$1048576))</f>
        <v>0</v>
      </c>
      <c r="AL696" s="22" t="str">
        <f>IFERROR(VLOOKUP(B696,'DEKAT AIR'!$B$5:$I$1048576,8,0),"")</f>
        <v/>
      </c>
      <c r="AM696" s="22"/>
      <c r="AN696" s="17" cm="1">
        <f t="array" ref="AN696">MAX(IF(KETINGGIAN!$B$5:$B$1048576='Data Training 2022'!B696,KETINGGIAN!$H$5:$H$1048576))</f>
        <v>0</v>
      </c>
      <c r="AO696" s="22" t="str">
        <f>IFERROR(VLOOKUP(B696,KETINGGIAN!$B$5:$I$1048576,8,0),"")</f>
        <v/>
      </c>
      <c r="AP696" s="22"/>
      <c r="AQ696" s="22"/>
      <c r="AR696" s="22"/>
      <c r="AS696" s="22"/>
      <c r="AT696" s="17" cm="1">
        <f t="array" ref="AT696">MAX(IF(TOOLSKEEPER!$B$5:$B$1048576='Data Training 2022'!B696,TOOLSKEEPER!$H$5:$H$1048576))</f>
        <v>0</v>
      </c>
      <c r="AU696" s="22" t="str">
        <f>IFERROR(VLOOKUP(B696,TOOLSKEEPER!$B$5:$I$1048576,8,0),"")</f>
        <v/>
      </c>
    </row>
    <row r="697" spans="1:47">
      <c r="A697" s="22">
        <f t="shared" si="62"/>
        <v>692</v>
      </c>
      <c r="B697" s="21" t="str">
        <f t="shared" si="63"/>
        <v>80001862</v>
      </c>
      <c r="C697" s="21" t="s">
        <v>2429</v>
      </c>
      <c r="D697" s="22"/>
      <c r="E697" s="22" t="s">
        <v>2430</v>
      </c>
      <c r="F697" s="22" t="s">
        <v>1255</v>
      </c>
      <c r="G697" s="22" t="s">
        <v>212</v>
      </c>
      <c r="H697" s="22" t="s">
        <v>405</v>
      </c>
      <c r="I697" s="22" t="s">
        <v>4024</v>
      </c>
      <c r="J697" s="22"/>
      <c r="K697" s="21" t="s">
        <v>4002</v>
      </c>
      <c r="L697" s="21" t="s">
        <v>2374</v>
      </c>
      <c r="M697" s="21" t="s">
        <v>4003</v>
      </c>
      <c r="N697" s="21"/>
      <c r="O697" s="17" t="str">
        <f>IFERROR(VLOOKUP(B697,POP!$B$5:$I$1048576,7,0),"")</f>
        <v/>
      </c>
      <c r="P697" s="17" t="str">
        <f>IFERROR(VLOOKUP(B697,POM!$B$5:$I$1048576,7,0),"")</f>
        <v/>
      </c>
      <c r="Q697" s="10" t="str">
        <f>IFERROR(VLOOKUP(B697,POU!$B$5:$I$1048576,7,0),"")</f>
        <v/>
      </c>
      <c r="R697" s="21" t="str">
        <f t="shared" si="59"/>
        <v/>
      </c>
      <c r="S697" s="17">
        <f>IFERROR(VLOOKUP(B697,'PEMBEKALAN POP'!$B$5:$I$1048576,7,0),"")</f>
        <v>44792</v>
      </c>
      <c r="T697" s="22" t="str">
        <f>IFERROR(VLOOKUP(B697,'PEMBEKALAN POP'!$B$5:$I$1048576,8,0),"")</f>
        <v>LULUS</v>
      </c>
      <c r="U697" s="21" t="s">
        <v>3994</v>
      </c>
      <c r="V697" s="17" t="e" cm="1">
        <f t="array" ref="V697">MAX(IF(INDUKSI!$B$5:$B$1048576='Data Training 2022'!B697,INDUKSI!$H$5:$H$1048576))</f>
        <v>#N/A</v>
      </c>
      <c r="W697" s="22" t="str">
        <f>IFERROR(VLOOKUP(B697,INDUKSI!$B$5:$I$1048576,8,0),"")</f>
        <v>LULUS</v>
      </c>
      <c r="X697" s="21" t="s">
        <v>3994</v>
      </c>
      <c r="Y697" s="17" cm="1">
        <f t="array" ref="Y697">MAX(IF(REINDUKSI!$B$5:$B$1048576='Data Training 2022'!B697,REINDUKSI!$H$5:$H$1048576))</f>
        <v>44783</v>
      </c>
      <c r="Z697" s="22" t="str">
        <f>IFERROR(VLOOKUP(B697,REINDUKSI!$B$5:$I$1048576,8,0),"")</f>
        <v>LULUS</v>
      </c>
      <c r="AA697" s="22" t="str">
        <f t="shared" si="60"/>
        <v>TARGET</v>
      </c>
      <c r="AB697" s="17" cm="1">
        <f t="array" ref="AB697">MAX(IF(BSA!$B$5:$B$1048576='Data Training 2022'!B697,BSA!$H$5:$H$1048576))</f>
        <v>0</v>
      </c>
      <c r="AC697" s="22" t="str">
        <f>IFERROR(VLOOKUP(B697,BSA!$B$5:$I$1048576,8,0),"")</f>
        <v/>
      </c>
      <c r="AD697" s="22" t="s">
        <v>3994</v>
      </c>
      <c r="AE697" s="22"/>
      <c r="AF697" s="22"/>
      <c r="AG697" s="22" t="str">
        <f t="shared" si="61"/>
        <v/>
      </c>
      <c r="AH697" s="17" cm="1">
        <f t="array" ref="AH697">MAX(IF(ISOLASI!$B$5:$B$1048576='Data Training 2022'!B697,ISOLASI!$H$5:$H$1048576))</f>
        <v>0</v>
      </c>
      <c r="AI697" s="22" t="str">
        <f>IFERROR(VLOOKUP(B697,ISOLASI!$B$5:$I$1048576,8,0),"")</f>
        <v/>
      </c>
      <c r="AJ697" s="22"/>
      <c r="AK697" s="17" cm="1">
        <f t="array" ref="AK697">MAX(IF('DEKAT AIR'!$B$5:$B$1048576='Data Training 2022'!B697,'DEKAT AIR'!$H$5:$H$1048576))</f>
        <v>0</v>
      </c>
      <c r="AL697" s="22" t="str">
        <f>IFERROR(VLOOKUP(B697,'DEKAT AIR'!$B$5:$I$1048576,8,0),"")</f>
        <v/>
      </c>
      <c r="AM697" s="22"/>
      <c r="AN697" s="17" cm="1">
        <f t="array" ref="AN697">MAX(IF(KETINGGIAN!$B$5:$B$1048576='Data Training 2022'!B697,KETINGGIAN!$H$5:$H$1048576))</f>
        <v>0</v>
      </c>
      <c r="AO697" s="22" t="str">
        <f>IFERROR(VLOOKUP(B697,KETINGGIAN!$B$5:$I$1048576,8,0),"")</f>
        <v/>
      </c>
      <c r="AP697" s="22"/>
      <c r="AQ697" s="22"/>
      <c r="AR697" s="22"/>
      <c r="AS697" s="22"/>
      <c r="AT697" s="17" cm="1">
        <f t="array" ref="AT697">MAX(IF(TOOLSKEEPER!$B$5:$B$1048576='Data Training 2022'!B697,TOOLSKEEPER!$H$5:$H$1048576))</f>
        <v>0</v>
      </c>
      <c r="AU697" s="22" t="str">
        <f>IFERROR(VLOOKUP(B697,TOOLSKEEPER!$B$5:$I$1048576,8,0),"")</f>
        <v/>
      </c>
    </row>
    <row r="698" spans="1:47">
      <c r="A698" s="22">
        <f t="shared" si="62"/>
        <v>693</v>
      </c>
      <c r="B698" s="21" t="str">
        <f t="shared" si="63"/>
        <v>80002251</v>
      </c>
      <c r="C698" s="21">
        <v>80002251</v>
      </c>
      <c r="D698" s="22"/>
      <c r="E698" s="22" t="s">
        <v>2995</v>
      </c>
      <c r="F698" s="22" t="s">
        <v>1255</v>
      </c>
      <c r="G698" s="22" t="s">
        <v>205</v>
      </c>
      <c r="H698" s="22" t="s">
        <v>405</v>
      </c>
      <c r="I698" s="22" t="s">
        <v>4028</v>
      </c>
      <c r="J698" s="22"/>
      <c r="K698" s="21" t="s">
        <v>4002</v>
      </c>
      <c r="L698" s="21" t="s">
        <v>2374</v>
      </c>
      <c r="M698" s="21" t="s">
        <v>4003</v>
      </c>
      <c r="N698" s="21"/>
      <c r="O698" s="17" t="str">
        <f>IFERROR(VLOOKUP(B698,POP!$B$5:$I$1048576,7,0),"")</f>
        <v/>
      </c>
      <c r="P698" s="17" t="str">
        <f>IFERROR(VLOOKUP(B698,POM!$B$5:$I$1048576,7,0),"")</f>
        <v/>
      </c>
      <c r="Q698" s="10" t="str">
        <f>IFERROR(VLOOKUP(B698,POU!$B$5:$I$1048576,7,0),"")</f>
        <v/>
      </c>
      <c r="R698" s="21" t="str">
        <f t="shared" si="59"/>
        <v/>
      </c>
      <c r="S698" s="17" t="str">
        <f>IFERROR(VLOOKUP(B698,'PEMBEKALAN POP'!$B$5:$I$1048576,7,0),"")</f>
        <v/>
      </c>
      <c r="T698" s="22" t="str">
        <f>IFERROR(VLOOKUP(B698,'PEMBEKALAN POP'!$B$5:$I$1048576,8,0),"")</f>
        <v/>
      </c>
      <c r="U698" s="21" t="s">
        <v>3994</v>
      </c>
      <c r="V698" s="17" t="e" cm="1">
        <f t="array" ref="V698">MAX(IF(INDUKSI!$B$5:$B$1048576='Data Training 2022'!B698,INDUKSI!$H$5:$H$1048576))</f>
        <v>#N/A</v>
      </c>
      <c r="W698" s="22" t="str">
        <f>IFERROR(VLOOKUP(B698,INDUKSI!$B$5:$I$1048576,8,0),"")</f>
        <v>LULUS</v>
      </c>
      <c r="X698" s="21" t="s">
        <v>3994</v>
      </c>
      <c r="Y698" s="17" cm="1">
        <f t="array" ref="Y698">MAX(IF(REINDUKSI!$B$5:$B$1048576='Data Training 2022'!B698,REINDUKSI!$H$5:$H$1048576))</f>
        <v>44771</v>
      </c>
      <c r="Z698" s="22" t="str">
        <f>IFERROR(VLOOKUP(B698,REINDUKSI!$B$5:$I$1048576,8,0),"")</f>
        <v>LULUS</v>
      </c>
      <c r="AA698" s="22" t="str">
        <f t="shared" si="60"/>
        <v>TARGET</v>
      </c>
      <c r="AB698" s="17" cm="1">
        <f t="array" ref="AB698">MAX(IF(BSA!$B$5:$B$1048576='Data Training 2022'!B698,BSA!$H$5:$H$1048576))</f>
        <v>0</v>
      </c>
      <c r="AC698" s="22" t="str">
        <f>IFERROR(VLOOKUP(B698,BSA!$B$5:$I$1048576,8,0),"")</f>
        <v/>
      </c>
      <c r="AD698" s="22" t="s">
        <v>3994</v>
      </c>
      <c r="AE698" s="22"/>
      <c r="AF698" s="22"/>
      <c r="AG698" s="22" t="str">
        <f t="shared" si="61"/>
        <v/>
      </c>
      <c r="AH698" s="17" cm="1">
        <f t="array" ref="AH698">MAX(IF(ISOLASI!$B$5:$B$1048576='Data Training 2022'!B698,ISOLASI!$H$5:$H$1048576))</f>
        <v>0</v>
      </c>
      <c r="AI698" s="22" t="str">
        <f>IFERROR(VLOOKUP(B698,ISOLASI!$B$5:$I$1048576,8,0),"")</f>
        <v/>
      </c>
      <c r="AJ698" s="22"/>
      <c r="AK698" s="17" cm="1">
        <f t="array" ref="AK698">MAX(IF('DEKAT AIR'!$B$5:$B$1048576='Data Training 2022'!B698,'DEKAT AIR'!$H$5:$H$1048576))</f>
        <v>0</v>
      </c>
      <c r="AL698" s="22" t="str">
        <f>IFERROR(VLOOKUP(B698,'DEKAT AIR'!$B$5:$I$1048576,8,0),"")</f>
        <v/>
      </c>
      <c r="AM698" s="22"/>
      <c r="AN698" s="17" cm="1">
        <f t="array" ref="AN698">MAX(IF(KETINGGIAN!$B$5:$B$1048576='Data Training 2022'!B698,KETINGGIAN!$H$5:$H$1048576))</f>
        <v>0</v>
      </c>
      <c r="AO698" s="22" t="str">
        <f>IFERROR(VLOOKUP(B698,KETINGGIAN!$B$5:$I$1048576,8,0),"")</f>
        <v/>
      </c>
      <c r="AP698" s="22"/>
      <c r="AQ698" s="22"/>
      <c r="AR698" s="22"/>
      <c r="AS698" s="22"/>
      <c r="AT698" s="17" cm="1">
        <f t="array" ref="AT698">MAX(IF(TOOLSKEEPER!$B$5:$B$1048576='Data Training 2022'!B698,TOOLSKEEPER!$H$5:$H$1048576))</f>
        <v>0</v>
      </c>
      <c r="AU698" s="22" t="str">
        <f>IFERROR(VLOOKUP(B698,TOOLSKEEPER!$B$5:$I$1048576,8,0),"")</f>
        <v/>
      </c>
    </row>
    <row r="699" spans="1:47">
      <c r="A699" s="22">
        <f t="shared" si="62"/>
        <v>694</v>
      </c>
      <c r="B699" s="21" t="str">
        <f t="shared" si="63"/>
        <v>80002210</v>
      </c>
      <c r="C699" s="21" t="s">
        <v>1641</v>
      </c>
      <c r="D699" s="22"/>
      <c r="E699" s="22" t="s">
        <v>1642</v>
      </c>
      <c r="F699" s="22" t="s">
        <v>1255</v>
      </c>
      <c r="G699" s="22" t="s">
        <v>205</v>
      </c>
      <c r="H699" s="22" t="s">
        <v>405</v>
      </c>
      <c r="I699" s="22" t="s">
        <v>4028</v>
      </c>
      <c r="J699" s="22"/>
      <c r="K699" s="21" t="s">
        <v>4002</v>
      </c>
      <c r="L699" s="21" t="s">
        <v>2374</v>
      </c>
      <c r="M699" s="21" t="s">
        <v>4003</v>
      </c>
      <c r="N699" s="21"/>
      <c r="O699" s="17" t="str">
        <f>IFERROR(VLOOKUP(B699,POP!$B$5:$I$1048576,7,0),"")</f>
        <v/>
      </c>
      <c r="P699" s="17" t="str">
        <f>IFERROR(VLOOKUP(B699,POM!$B$5:$I$1048576,7,0),"")</f>
        <v/>
      </c>
      <c r="Q699" s="10" t="str">
        <f>IFERROR(VLOOKUP(B699,POU!$B$5:$I$1048576,7,0),"")</f>
        <v/>
      </c>
      <c r="R699" s="21" t="str">
        <f t="shared" si="59"/>
        <v/>
      </c>
      <c r="S699" s="17" t="str">
        <f>IFERROR(VLOOKUP(B699,'PEMBEKALAN POP'!$B$5:$I$1048576,7,0),"")</f>
        <v/>
      </c>
      <c r="T699" s="22" t="str">
        <f>IFERROR(VLOOKUP(B699,'PEMBEKALAN POP'!$B$5:$I$1048576,8,0),"")</f>
        <v/>
      </c>
      <c r="U699" s="21" t="s">
        <v>3994</v>
      </c>
      <c r="V699" s="17" t="e" cm="1">
        <f t="array" ref="V699">MAX(IF(INDUKSI!$B$5:$B$1048576='Data Training 2022'!B699,INDUKSI!$H$5:$H$1048576))</f>
        <v>#N/A</v>
      </c>
      <c r="W699" s="22" t="str">
        <f>IFERROR(VLOOKUP(B699,INDUKSI!$B$5:$I$1048576,8,0),"")</f>
        <v>LULUS</v>
      </c>
      <c r="X699" s="21" t="s">
        <v>3994</v>
      </c>
      <c r="Y699" s="17" cm="1">
        <f t="array" ref="Y699">MAX(IF(REINDUKSI!$B$5:$B$1048576='Data Training 2022'!B699,REINDUKSI!$H$5:$H$1048576))</f>
        <v>44594</v>
      </c>
      <c r="Z699" s="22" t="str">
        <f>IFERROR(VLOOKUP(B699,REINDUKSI!$B$5:$I$1048576,8,0),"")</f>
        <v>LULUS</v>
      </c>
      <c r="AA699" s="22" t="str">
        <f t="shared" si="60"/>
        <v>TARGET</v>
      </c>
      <c r="AB699" s="17" cm="1">
        <f t="array" ref="AB699">MAX(IF(BSA!$B$5:$B$1048576='Data Training 2022'!B699,BSA!$H$5:$H$1048576))</f>
        <v>0</v>
      </c>
      <c r="AC699" s="22" t="str">
        <f>IFERROR(VLOOKUP(B699,BSA!$B$5:$I$1048576,8,0),"")</f>
        <v/>
      </c>
      <c r="AD699" s="22" t="s">
        <v>3994</v>
      </c>
      <c r="AE699" s="22"/>
      <c r="AF699" s="22"/>
      <c r="AG699" s="22" t="str">
        <f t="shared" si="61"/>
        <v/>
      </c>
      <c r="AH699" s="17" cm="1">
        <f t="array" ref="AH699">MAX(IF(ISOLASI!$B$5:$B$1048576='Data Training 2022'!B699,ISOLASI!$H$5:$H$1048576))</f>
        <v>0</v>
      </c>
      <c r="AI699" s="22" t="str">
        <f>IFERROR(VLOOKUP(B699,ISOLASI!$B$5:$I$1048576,8,0),"")</f>
        <v/>
      </c>
      <c r="AJ699" s="22"/>
      <c r="AK699" s="17" cm="1">
        <f t="array" ref="AK699">MAX(IF('DEKAT AIR'!$B$5:$B$1048576='Data Training 2022'!B699,'DEKAT AIR'!$H$5:$H$1048576))</f>
        <v>0</v>
      </c>
      <c r="AL699" s="22" t="str">
        <f>IFERROR(VLOOKUP(B699,'DEKAT AIR'!$B$5:$I$1048576,8,0),"")</f>
        <v/>
      </c>
      <c r="AM699" s="22"/>
      <c r="AN699" s="17" cm="1">
        <f t="array" ref="AN699">MAX(IF(KETINGGIAN!$B$5:$B$1048576='Data Training 2022'!B699,KETINGGIAN!$H$5:$H$1048576))</f>
        <v>0</v>
      </c>
      <c r="AO699" s="22" t="str">
        <f>IFERROR(VLOOKUP(B699,KETINGGIAN!$B$5:$I$1048576,8,0),"")</f>
        <v/>
      </c>
      <c r="AP699" s="22"/>
      <c r="AQ699" s="22"/>
      <c r="AR699" s="22"/>
      <c r="AS699" s="22"/>
      <c r="AT699" s="17" cm="1">
        <f t="array" ref="AT699">MAX(IF(TOOLSKEEPER!$B$5:$B$1048576='Data Training 2022'!B699,TOOLSKEEPER!$H$5:$H$1048576))</f>
        <v>0</v>
      </c>
      <c r="AU699" s="22" t="str">
        <f>IFERROR(VLOOKUP(B699,TOOLSKEEPER!$B$5:$I$1048576,8,0),"")</f>
        <v/>
      </c>
    </row>
    <row r="700" spans="1:47">
      <c r="A700" s="22">
        <f t="shared" si="62"/>
        <v>695</v>
      </c>
      <c r="B700" s="21" t="str">
        <f t="shared" si="63"/>
        <v>80001111</v>
      </c>
      <c r="C700" s="21" t="s">
        <v>2104</v>
      </c>
      <c r="D700" s="22"/>
      <c r="E700" s="22" t="s">
        <v>2105</v>
      </c>
      <c r="F700" s="22" t="s">
        <v>1255</v>
      </c>
      <c r="G700" s="22" t="s">
        <v>4185</v>
      </c>
      <c r="H700" s="22" t="s">
        <v>405</v>
      </c>
      <c r="I700" s="22" t="s">
        <v>4024</v>
      </c>
      <c r="J700" s="22"/>
      <c r="K700" s="21" t="s">
        <v>4002</v>
      </c>
      <c r="L700" s="21" t="s">
        <v>2374</v>
      </c>
      <c r="M700" s="21" t="s">
        <v>4003</v>
      </c>
      <c r="N700" s="21"/>
      <c r="O700" s="17" t="str">
        <f>IFERROR(VLOOKUP(B700,POP!$B$5:$I$1048576,7,0),"")</f>
        <v/>
      </c>
      <c r="P700" s="17" t="str">
        <f>IFERROR(VLOOKUP(B700,POM!$B$5:$I$1048576,7,0),"")</f>
        <v/>
      </c>
      <c r="Q700" s="10" t="str">
        <f>IFERROR(VLOOKUP(B700,POU!$B$5:$I$1048576,7,0),"")</f>
        <v/>
      </c>
      <c r="R700" s="21" t="str">
        <f t="shared" si="59"/>
        <v/>
      </c>
      <c r="S700" s="17" t="str">
        <f>IFERROR(VLOOKUP(B700,'PEMBEKALAN POP'!$B$5:$I$1048576,7,0),"")</f>
        <v/>
      </c>
      <c r="T700" s="22" t="str">
        <f>IFERROR(VLOOKUP(B700,'PEMBEKALAN POP'!$B$5:$I$1048576,8,0),"")</f>
        <v/>
      </c>
      <c r="U700" s="21" t="s">
        <v>3994</v>
      </c>
      <c r="V700" s="17" t="e" cm="1">
        <f t="array" ref="V700">MAX(IF(INDUKSI!$B$5:$B$1048576='Data Training 2022'!B700,INDUKSI!$H$5:$H$1048576))</f>
        <v>#N/A</v>
      </c>
      <c r="W700" s="22" t="str">
        <f>IFERROR(VLOOKUP(B700,INDUKSI!$B$5:$I$1048576,8,0),"")</f>
        <v>LULUS</v>
      </c>
      <c r="X700" s="21" t="s">
        <v>3994</v>
      </c>
      <c r="Y700" s="17" cm="1">
        <f t="array" ref="Y700">MAX(IF(REINDUKSI!$B$5:$B$1048576='Data Training 2022'!B700,REINDUKSI!$H$5:$H$1048576))</f>
        <v>44773</v>
      </c>
      <c r="Z700" s="22" t="str">
        <f>IFERROR(VLOOKUP(B700,REINDUKSI!$B$5:$I$1048576,8,0),"")</f>
        <v>LULUS</v>
      </c>
      <c r="AA700" s="22" t="str">
        <f t="shared" si="60"/>
        <v>TARGET</v>
      </c>
      <c r="AB700" s="17" cm="1">
        <f t="array" ref="AB700">MAX(IF(BSA!$B$5:$B$1048576='Data Training 2022'!B700,BSA!$H$5:$H$1048576))</f>
        <v>0</v>
      </c>
      <c r="AC700" s="22" t="str">
        <f>IFERROR(VLOOKUP(B700,BSA!$B$5:$I$1048576,8,0),"")</f>
        <v/>
      </c>
      <c r="AD700" s="22" t="s">
        <v>3994</v>
      </c>
      <c r="AE700" s="22"/>
      <c r="AF700" s="22"/>
      <c r="AG700" s="22" t="str">
        <f t="shared" si="61"/>
        <v/>
      </c>
      <c r="AH700" s="17" cm="1">
        <f t="array" ref="AH700">MAX(IF(ISOLASI!$B$5:$B$1048576='Data Training 2022'!B700,ISOLASI!$H$5:$H$1048576))</f>
        <v>0</v>
      </c>
      <c r="AI700" s="22" t="str">
        <f>IFERROR(VLOOKUP(B700,ISOLASI!$B$5:$I$1048576,8,0),"")</f>
        <v/>
      </c>
      <c r="AJ700" s="22"/>
      <c r="AK700" s="17" cm="1">
        <f t="array" ref="AK700">MAX(IF('DEKAT AIR'!$B$5:$B$1048576='Data Training 2022'!B700,'DEKAT AIR'!$H$5:$H$1048576))</f>
        <v>0</v>
      </c>
      <c r="AL700" s="22" t="str">
        <f>IFERROR(VLOOKUP(B700,'DEKAT AIR'!$B$5:$I$1048576,8,0),"")</f>
        <v/>
      </c>
      <c r="AM700" s="22"/>
      <c r="AN700" s="17" cm="1">
        <f t="array" ref="AN700">MAX(IF(KETINGGIAN!$B$5:$B$1048576='Data Training 2022'!B700,KETINGGIAN!$H$5:$H$1048576))</f>
        <v>0</v>
      </c>
      <c r="AO700" s="22" t="str">
        <f>IFERROR(VLOOKUP(B700,KETINGGIAN!$B$5:$I$1048576,8,0),"")</f>
        <v/>
      </c>
      <c r="AP700" s="22"/>
      <c r="AQ700" s="22"/>
      <c r="AR700" s="22"/>
      <c r="AS700" s="22"/>
      <c r="AT700" s="17" cm="1">
        <f t="array" ref="AT700">MAX(IF(TOOLSKEEPER!$B$5:$B$1048576='Data Training 2022'!B700,TOOLSKEEPER!$H$5:$H$1048576))</f>
        <v>0</v>
      </c>
      <c r="AU700" s="22" t="str">
        <f>IFERROR(VLOOKUP(B700,TOOLSKEEPER!$B$5:$I$1048576,8,0),"")</f>
        <v/>
      </c>
    </row>
    <row r="701" spans="1:47">
      <c r="A701" s="22">
        <f t="shared" si="62"/>
        <v>696</v>
      </c>
      <c r="B701" s="21" t="str">
        <f t="shared" si="63"/>
        <v>80002484</v>
      </c>
      <c r="C701" s="21" t="s">
        <v>3316</v>
      </c>
      <c r="D701" s="22"/>
      <c r="E701" s="22" t="s">
        <v>3317</v>
      </c>
      <c r="F701" s="22" t="s">
        <v>1255</v>
      </c>
      <c r="G701" s="22" t="s">
        <v>4180</v>
      </c>
      <c r="H701" s="22" t="s">
        <v>405</v>
      </c>
      <c r="I701" s="22" t="s">
        <v>4028</v>
      </c>
      <c r="J701" s="22"/>
      <c r="K701" s="21" t="s">
        <v>4002</v>
      </c>
      <c r="L701" s="21" t="s">
        <v>2374</v>
      </c>
      <c r="M701" s="21" t="s">
        <v>4003</v>
      </c>
      <c r="N701" s="21"/>
      <c r="O701" s="17" t="str">
        <f>IFERROR(VLOOKUP(B701,POP!$B$5:$I$1048576,7,0),"")</f>
        <v/>
      </c>
      <c r="P701" s="17" t="str">
        <f>IFERROR(VLOOKUP(B701,POM!$B$5:$I$1048576,7,0),"")</f>
        <v/>
      </c>
      <c r="Q701" s="10" t="str">
        <f>IFERROR(VLOOKUP(B701,POU!$B$5:$I$1048576,7,0),"")</f>
        <v/>
      </c>
      <c r="R701" s="21" t="str">
        <f t="shared" si="59"/>
        <v/>
      </c>
      <c r="S701" s="17" t="str">
        <f>IFERROR(VLOOKUP(B701,'PEMBEKALAN POP'!$B$5:$I$1048576,7,0),"")</f>
        <v/>
      </c>
      <c r="T701" s="22" t="str">
        <f>IFERROR(VLOOKUP(B701,'PEMBEKALAN POP'!$B$5:$I$1048576,8,0),"")</f>
        <v/>
      </c>
      <c r="U701" s="21" t="s">
        <v>3994</v>
      </c>
      <c r="V701" s="17" t="e" cm="1">
        <f t="array" ref="V701">MAX(IF(INDUKSI!$B$5:$B$1048576='Data Training 2022'!B701,INDUKSI!$H$5:$H$1048576))</f>
        <v>#N/A</v>
      </c>
      <c r="W701" s="22" t="str">
        <f>IFERROR(VLOOKUP(B701,INDUKSI!$B$5:$I$1048576,8,0),"")</f>
        <v>LULUS</v>
      </c>
      <c r="X701" s="21" t="s">
        <v>3994</v>
      </c>
      <c r="Y701" s="17" cm="1">
        <f t="array" ref="Y701">MAX(IF(REINDUKSI!$B$5:$B$1048576='Data Training 2022'!B701,REINDUKSI!$H$5:$H$1048576))</f>
        <v>44757</v>
      </c>
      <c r="Z701" s="22" t="str">
        <f>IFERROR(VLOOKUP(B701,REINDUKSI!$B$5:$I$1048576,8,0),"")</f>
        <v>LULUS</v>
      </c>
      <c r="AA701" s="22" t="str">
        <f t="shared" si="60"/>
        <v>TARGET</v>
      </c>
      <c r="AB701" s="17" cm="1">
        <f t="array" ref="AB701">MAX(IF(BSA!$B$5:$B$1048576='Data Training 2022'!B701,BSA!$H$5:$H$1048576))</f>
        <v>0</v>
      </c>
      <c r="AC701" s="22" t="str">
        <f>IFERROR(VLOOKUP(B701,BSA!$B$5:$I$1048576,8,0),"")</f>
        <v/>
      </c>
      <c r="AD701" s="22" t="s">
        <v>3994</v>
      </c>
      <c r="AE701" s="22"/>
      <c r="AF701" s="22"/>
      <c r="AG701" s="22" t="str">
        <f t="shared" si="61"/>
        <v/>
      </c>
      <c r="AH701" s="17" cm="1">
        <f t="array" ref="AH701">MAX(IF(ISOLASI!$B$5:$B$1048576='Data Training 2022'!B701,ISOLASI!$H$5:$H$1048576))</f>
        <v>0</v>
      </c>
      <c r="AI701" s="22" t="str">
        <f>IFERROR(VLOOKUP(B701,ISOLASI!$B$5:$I$1048576,8,0),"")</f>
        <v/>
      </c>
      <c r="AJ701" s="22"/>
      <c r="AK701" s="17" cm="1">
        <f t="array" ref="AK701">MAX(IF('DEKAT AIR'!$B$5:$B$1048576='Data Training 2022'!B701,'DEKAT AIR'!$H$5:$H$1048576))</f>
        <v>0</v>
      </c>
      <c r="AL701" s="22" t="str">
        <f>IFERROR(VLOOKUP(B701,'DEKAT AIR'!$B$5:$I$1048576,8,0),"")</f>
        <v/>
      </c>
      <c r="AM701" s="22"/>
      <c r="AN701" s="17" cm="1">
        <f t="array" ref="AN701">MAX(IF(KETINGGIAN!$B$5:$B$1048576='Data Training 2022'!B701,KETINGGIAN!$H$5:$H$1048576))</f>
        <v>0</v>
      </c>
      <c r="AO701" s="22" t="str">
        <f>IFERROR(VLOOKUP(B701,KETINGGIAN!$B$5:$I$1048576,8,0),"")</f>
        <v/>
      </c>
      <c r="AP701" s="22"/>
      <c r="AQ701" s="22"/>
      <c r="AR701" s="22"/>
      <c r="AS701" s="22"/>
      <c r="AT701" s="17" cm="1">
        <f t="array" ref="AT701">MAX(IF(TOOLSKEEPER!$B$5:$B$1048576='Data Training 2022'!B701,TOOLSKEEPER!$H$5:$H$1048576))</f>
        <v>0</v>
      </c>
      <c r="AU701" s="22" t="str">
        <f>IFERROR(VLOOKUP(B701,TOOLSKEEPER!$B$5:$I$1048576,8,0),"")</f>
        <v/>
      </c>
    </row>
    <row r="702" spans="1:47">
      <c r="A702" s="22">
        <f t="shared" si="62"/>
        <v>697</v>
      </c>
      <c r="B702" s="21" t="str">
        <f t="shared" si="63"/>
        <v>80002524</v>
      </c>
      <c r="C702" s="21">
        <v>80002524</v>
      </c>
      <c r="D702" s="22"/>
      <c r="E702" s="22" t="s">
        <v>3703</v>
      </c>
      <c r="F702" s="22" t="s">
        <v>1255</v>
      </c>
      <c r="G702" s="22" t="s">
        <v>205</v>
      </c>
      <c r="H702" s="22" t="s">
        <v>405</v>
      </c>
      <c r="I702" s="22" t="s">
        <v>4028</v>
      </c>
      <c r="J702" s="22"/>
      <c r="K702" s="21" t="s">
        <v>4002</v>
      </c>
      <c r="L702" s="21" t="s">
        <v>2374</v>
      </c>
      <c r="M702" s="21" t="s">
        <v>4003</v>
      </c>
      <c r="N702" s="21"/>
      <c r="O702" s="17" t="str">
        <f>IFERROR(VLOOKUP(B702,POP!$B$5:$I$1048576,7,0),"")</f>
        <v/>
      </c>
      <c r="P702" s="17" t="str">
        <f>IFERROR(VLOOKUP(B702,POM!$B$5:$I$1048576,7,0),"")</f>
        <v/>
      </c>
      <c r="Q702" s="10" t="str">
        <f>IFERROR(VLOOKUP(B702,POU!$B$5:$I$1048576,7,0),"")</f>
        <v/>
      </c>
      <c r="R702" s="21" t="str">
        <f t="shared" si="59"/>
        <v/>
      </c>
      <c r="S702" s="17" t="str">
        <f>IFERROR(VLOOKUP(B702,'PEMBEKALAN POP'!$B$5:$I$1048576,7,0),"")</f>
        <v/>
      </c>
      <c r="T702" s="22" t="str">
        <f>IFERROR(VLOOKUP(B702,'PEMBEKALAN POP'!$B$5:$I$1048576,8,0),"")</f>
        <v/>
      </c>
      <c r="U702" s="21" t="s">
        <v>3994</v>
      </c>
      <c r="V702" s="17" t="e" cm="1">
        <f t="array" ref="V702">MAX(IF(INDUKSI!$B$5:$B$1048576='Data Training 2022'!B702,INDUKSI!$H$5:$H$1048576))</f>
        <v>#N/A</v>
      </c>
      <c r="W702" s="22" t="str">
        <f>IFERROR(VLOOKUP(B702,INDUKSI!$B$5:$I$1048576,8,0),"")</f>
        <v>LULUS</v>
      </c>
      <c r="X702" s="21" t="s">
        <v>3994</v>
      </c>
      <c r="Y702" s="17" cm="1">
        <f t="array" ref="Y702">MAX(IF(REINDUKSI!$B$5:$B$1048576='Data Training 2022'!B702,REINDUKSI!$H$5:$H$1048576))</f>
        <v>44776</v>
      </c>
      <c r="Z702" s="22" t="str">
        <f>IFERROR(VLOOKUP(B702,REINDUKSI!$B$5:$I$1048576,8,0),"")</f>
        <v>LULUS</v>
      </c>
      <c r="AA702" s="22" t="str">
        <f t="shared" si="60"/>
        <v>TARGET</v>
      </c>
      <c r="AB702" s="17" cm="1">
        <f t="array" ref="AB702">MAX(IF(BSA!$B$5:$B$1048576='Data Training 2022'!B702,BSA!$H$5:$H$1048576))</f>
        <v>0</v>
      </c>
      <c r="AC702" s="22" t="str">
        <f>IFERROR(VLOOKUP(B702,BSA!$B$5:$I$1048576,8,0),"")</f>
        <v/>
      </c>
      <c r="AD702" s="22" t="s">
        <v>3994</v>
      </c>
      <c r="AE702" s="22"/>
      <c r="AF702" s="22"/>
      <c r="AG702" s="22" t="str">
        <f t="shared" si="61"/>
        <v/>
      </c>
      <c r="AH702" s="17" cm="1">
        <f t="array" ref="AH702">MAX(IF(ISOLASI!$B$5:$B$1048576='Data Training 2022'!B702,ISOLASI!$H$5:$H$1048576))</f>
        <v>0</v>
      </c>
      <c r="AI702" s="22" t="str">
        <f>IFERROR(VLOOKUP(B702,ISOLASI!$B$5:$I$1048576,8,0),"")</f>
        <v/>
      </c>
      <c r="AJ702" s="22"/>
      <c r="AK702" s="17" cm="1">
        <f t="array" ref="AK702">MAX(IF('DEKAT AIR'!$B$5:$B$1048576='Data Training 2022'!B702,'DEKAT AIR'!$H$5:$H$1048576))</f>
        <v>0</v>
      </c>
      <c r="AL702" s="22" t="str">
        <f>IFERROR(VLOOKUP(B702,'DEKAT AIR'!$B$5:$I$1048576,8,0),"")</f>
        <v/>
      </c>
      <c r="AM702" s="22"/>
      <c r="AN702" s="17" cm="1">
        <f t="array" ref="AN702">MAX(IF(KETINGGIAN!$B$5:$B$1048576='Data Training 2022'!B702,KETINGGIAN!$H$5:$H$1048576))</f>
        <v>0</v>
      </c>
      <c r="AO702" s="22" t="str">
        <f>IFERROR(VLOOKUP(B702,KETINGGIAN!$B$5:$I$1048576,8,0),"")</f>
        <v/>
      </c>
      <c r="AP702" s="22"/>
      <c r="AQ702" s="22"/>
      <c r="AR702" s="22"/>
      <c r="AS702" s="22"/>
      <c r="AT702" s="17" cm="1">
        <f t="array" ref="AT702">MAX(IF(TOOLSKEEPER!$B$5:$B$1048576='Data Training 2022'!B702,TOOLSKEEPER!$H$5:$H$1048576))</f>
        <v>0</v>
      </c>
      <c r="AU702" s="22" t="str">
        <f>IFERROR(VLOOKUP(B702,TOOLSKEEPER!$B$5:$I$1048576,8,0),"")</f>
        <v/>
      </c>
    </row>
    <row r="703" spans="1:47">
      <c r="A703" s="22">
        <f t="shared" si="62"/>
        <v>698</v>
      </c>
      <c r="B703" s="21" t="str">
        <f t="shared" si="63"/>
        <v>80000540</v>
      </c>
      <c r="C703" s="21" t="s">
        <v>4225</v>
      </c>
      <c r="D703" s="22"/>
      <c r="E703" s="22" t="s">
        <v>3407</v>
      </c>
      <c r="F703" s="22" t="s">
        <v>1255</v>
      </c>
      <c r="G703" s="22" t="s">
        <v>212</v>
      </c>
      <c r="H703" s="22" t="s">
        <v>405</v>
      </c>
      <c r="I703" s="22" t="s">
        <v>4024</v>
      </c>
      <c r="J703" s="22"/>
      <c r="K703" s="21" t="s">
        <v>4002</v>
      </c>
      <c r="L703" s="21" t="s">
        <v>2374</v>
      </c>
      <c r="M703" s="21" t="s">
        <v>4003</v>
      </c>
      <c r="N703" s="21"/>
      <c r="O703" s="17" t="str">
        <f>IFERROR(VLOOKUP(B703,POP!$B$5:$I$1048576,7,0),"")</f>
        <v/>
      </c>
      <c r="P703" s="17" t="str">
        <f>IFERROR(VLOOKUP(B703,POM!$B$5:$I$1048576,7,0),"")</f>
        <v/>
      </c>
      <c r="Q703" s="10" t="str">
        <f>IFERROR(VLOOKUP(B703,POU!$B$5:$I$1048576,7,0),"")</f>
        <v/>
      </c>
      <c r="R703" s="21" t="str">
        <f t="shared" si="59"/>
        <v/>
      </c>
      <c r="S703" s="17" t="str">
        <f>IFERROR(VLOOKUP(B703,'PEMBEKALAN POP'!$B$5:$I$1048576,7,0),"")</f>
        <v/>
      </c>
      <c r="T703" s="22" t="str">
        <f>IFERROR(VLOOKUP(B703,'PEMBEKALAN POP'!$B$5:$I$1048576,8,0),"")</f>
        <v/>
      </c>
      <c r="U703" s="21" t="s">
        <v>3994</v>
      </c>
      <c r="V703" s="17" t="e" cm="1">
        <f t="array" ref="V703">MAX(IF(INDUKSI!$B$5:$B$1048576='Data Training 2022'!B703,INDUKSI!$H$5:$H$1048576))</f>
        <v>#N/A</v>
      </c>
      <c r="W703" s="22" t="str">
        <f>IFERROR(VLOOKUP(B703,INDUKSI!$B$5:$I$1048576,8,0),"")</f>
        <v>LULUS</v>
      </c>
      <c r="X703" s="21" t="s">
        <v>3994</v>
      </c>
      <c r="Y703" s="17" cm="1">
        <f t="array" ref="Y703">MAX(IF(REINDUKSI!$B$5:$B$1048576='Data Training 2022'!B703,REINDUKSI!$H$5:$H$1048576))</f>
        <v>44573</v>
      </c>
      <c r="Z703" s="22" t="str">
        <f>IFERROR(VLOOKUP(B703,REINDUKSI!$B$5:$I$1048576,8,0),"")</f>
        <v>LULUS</v>
      </c>
      <c r="AA703" s="22" t="str">
        <f t="shared" si="60"/>
        <v>TARGET</v>
      </c>
      <c r="AB703" s="17" cm="1">
        <f t="array" ref="AB703">MAX(IF(BSA!$B$5:$B$1048576='Data Training 2022'!B703,BSA!$H$5:$H$1048576))</f>
        <v>0</v>
      </c>
      <c r="AC703" s="22" t="str">
        <f>IFERROR(VLOOKUP(B703,BSA!$B$5:$I$1048576,8,0),"")</f>
        <v/>
      </c>
      <c r="AD703" s="22" t="s">
        <v>3994</v>
      </c>
      <c r="AE703" s="22"/>
      <c r="AF703" s="22"/>
      <c r="AG703" s="22" t="str">
        <f t="shared" si="61"/>
        <v/>
      </c>
      <c r="AH703" s="17" cm="1">
        <f t="array" ref="AH703">MAX(IF(ISOLASI!$B$5:$B$1048576='Data Training 2022'!B703,ISOLASI!$H$5:$H$1048576))</f>
        <v>0</v>
      </c>
      <c r="AI703" s="22" t="str">
        <f>IFERROR(VLOOKUP(B703,ISOLASI!$B$5:$I$1048576,8,0),"")</f>
        <v/>
      </c>
      <c r="AJ703" s="22"/>
      <c r="AK703" s="17" cm="1">
        <f t="array" ref="AK703">MAX(IF('DEKAT AIR'!$B$5:$B$1048576='Data Training 2022'!B703,'DEKAT AIR'!$H$5:$H$1048576))</f>
        <v>0</v>
      </c>
      <c r="AL703" s="22" t="str">
        <f>IFERROR(VLOOKUP(B703,'DEKAT AIR'!$B$5:$I$1048576,8,0),"")</f>
        <v/>
      </c>
      <c r="AM703" s="22"/>
      <c r="AN703" s="17" cm="1">
        <f t="array" ref="AN703">MAX(IF(KETINGGIAN!$B$5:$B$1048576='Data Training 2022'!B703,KETINGGIAN!$H$5:$H$1048576))</f>
        <v>0</v>
      </c>
      <c r="AO703" s="22" t="str">
        <f>IFERROR(VLOOKUP(B703,KETINGGIAN!$B$5:$I$1048576,8,0),"")</f>
        <v/>
      </c>
      <c r="AP703" s="22"/>
      <c r="AQ703" s="22"/>
      <c r="AR703" s="22"/>
      <c r="AS703" s="22"/>
      <c r="AT703" s="17" cm="1">
        <f t="array" ref="AT703">MAX(IF(TOOLSKEEPER!$B$5:$B$1048576='Data Training 2022'!B703,TOOLSKEEPER!$H$5:$H$1048576))</f>
        <v>0</v>
      </c>
      <c r="AU703" s="22" t="str">
        <f>IFERROR(VLOOKUP(B703,TOOLSKEEPER!$B$5:$I$1048576,8,0),"")</f>
        <v/>
      </c>
    </row>
    <row r="704" spans="1:47">
      <c r="A704" s="22">
        <f t="shared" si="62"/>
        <v>699</v>
      </c>
      <c r="B704" s="21" t="str">
        <f t="shared" si="63"/>
        <v>80000567</v>
      </c>
      <c r="C704" s="21">
        <v>80000567</v>
      </c>
      <c r="D704" s="22"/>
      <c r="E704" s="22" t="s">
        <v>1573</v>
      </c>
      <c r="F704" s="22" t="s">
        <v>1255</v>
      </c>
      <c r="G704" s="22" t="s">
        <v>205</v>
      </c>
      <c r="H704" s="22" t="s">
        <v>405</v>
      </c>
      <c r="I704" s="22" t="s">
        <v>4028</v>
      </c>
      <c r="J704" s="22"/>
      <c r="K704" s="21" t="s">
        <v>4002</v>
      </c>
      <c r="L704" s="21" t="s">
        <v>2374</v>
      </c>
      <c r="M704" s="21" t="s">
        <v>4003</v>
      </c>
      <c r="N704" s="21"/>
      <c r="O704" s="17" t="str">
        <f>IFERROR(VLOOKUP(B704,POP!$B$5:$I$1048576,7,0),"")</f>
        <v/>
      </c>
      <c r="P704" s="17" t="str">
        <f>IFERROR(VLOOKUP(B704,POM!$B$5:$I$1048576,7,0),"")</f>
        <v/>
      </c>
      <c r="Q704" s="10" t="str">
        <f>IFERROR(VLOOKUP(B704,POU!$B$5:$I$1048576,7,0),"")</f>
        <v/>
      </c>
      <c r="R704" s="21" t="str">
        <f t="shared" si="59"/>
        <v/>
      </c>
      <c r="S704" s="17" t="str">
        <f>IFERROR(VLOOKUP(B704,'PEMBEKALAN POP'!$B$5:$I$1048576,7,0),"")</f>
        <v/>
      </c>
      <c r="T704" s="22" t="str">
        <f>IFERROR(VLOOKUP(B704,'PEMBEKALAN POP'!$B$5:$I$1048576,8,0),"")</f>
        <v/>
      </c>
      <c r="U704" s="21" t="s">
        <v>3994</v>
      </c>
      <c r="V704" s="17" t="e" cm="1">
        <f t="array" ref="V704">MAX(IF(INDUKSI!$B$5:$B$1048576='Data Training 2022'!B704,INDUKSI!$H$5:$H$1048576))</f>
        <v>#N/A</v>
      </c>
      <c r="W704" s="22" t="str">
        <f>IFERROR(VLOOKUP(B704,INDUKSI!$B$5:$I$1048576,8,0),"")</f>
        <v>LULUS</v>
      </c>
      <c r="X704" s="21" t="s">
        <v>3994</v>
      </c>
      <c r="Y704" s="17" cm="1">
        <f t="array" ref="Y704">MAX(IF(REINDUKSI!$B$5:$B$1048576='Data Training 2022'!B704,REINDUKSI!$H$5:$H$1048576))</f>
        <v>44461</v>
      </c>
      <c r="Z704" s="22" t="str">
        <f>IFERROR(VLOOKUP(B704,REINDUKSI!$B$5:$I$1048576,8,0),"")</f>
        <v>LULUS</v>
      </c>
      <c r="AA704" s="22" t="str">
        <f t="shared" si="60"/>
        <v>TARGET</v>
      </c>
      <c r="AB704" s="17" cm="1">
        <f t="array" ref="AB704">MAX(IF(BSA!$B$5:$B$1048576='Data Training 2022'!B704,BSA!$H$5:$H$1048576))</f>
        <v>0</v>
      </c>
      <c r="AC704" s="22" t="str">
        <f>IFERROR(VLOOKUP(B704,BSA!$B$5:$I$1048576,8,0),"")</f>
        <v/>
      </c>
      <c r="AD704" s="22" t="s">
        <v>3994</v>
      </c>
      <c r="AE704" s="22"/>
      <c r="AF704" s="22"/>
      <c r="AG704" s="22" t="str">
        <f t="shared" si="61"/>
        <v/>
      </c>
      <c r="AH704" s="17" cm="1">
        <f t="array" ref="AH704">MAX(IF(ISOLASI!$B$5:$B$1048576='Data Training 2022'!B704,ISOLASI!$H$5:$H$1048576))</f>
        <v>0</v>
      </c>
      <c r="AI704" s="22" t="str">
        <f>IFERROR(VLOOKUP(B704,ISOLASI!$B$5:$I$1048576,8,0),"")</f>
        <v/>
      </c>
      <c r="AJ704" s="22"/>
      <c r="AK704" s="17" cm="1">
        <f t="array" ref="AK704">MAX(IF('DEKAT AIR'!$B$5:$B$1048576='Data Training 2022'!B704,'DEKAT AIR'!$H$5:$H$1048576))</f>
        <v>0</v>
      </c>
      <c r="AL704" s="22" t="str">
        <f>IFERROR(VLOOKUP(B704,'DEKAT AIR'!$B$5:$I$1048576,8,0),"")</f>
        <v/>
      </c>
      <c r="AM704" s="22"/>
      <c r="AN704" s="17" cm="1">
        <f t="array" ref="AN704">MAX(IF(KETINGGIAN!$B$5:$B$1048576='Data Training 2022'!B704,KETINGGIAN!$H$5:$H$1048576))</f>
        <v>0</v>
      </c>
      <c r="AO704" s="22" t="str">
        <f>IFERROR(VLOOKUP(B704,KETINGGIAN!$B$5:$I$1048576,8,0),"")</f>
        <v/>
      </c>
      <c r="AP704" s="22"/>
      <c r="AQ704" s="22"/>
      <c r="AR704" s="22"/>
      <c r="AS704" s="22"/>
      <c r="AT704" s="17" cm="1">
        <f t="array" ref="AT704">MAX(IF(TOOLSKEEPER!$B$5:$B$1048576='Data Training 2022'!B704,TOOLSKEEPER!$H$5:$H$1048576))</f>
        <v>0</v>
      </c>
      <c r="AU704" s="22" t="str">
        <f>IFERROR(VLOOKUP(B704,TOOLSKEEPER!$B$5:$I$1048576,8,0),"")</f>
        <v/>
      </c>
    </row>
    <row r="705" spans="1:47">
      <c r="A705" s="22">
        <f t="shared" si="62"/>
        <v>700</v>
      </c>
      <c r="B705" s="21" t="str">
        <f t="shared" si="63"/>
        <v>80002715</v>
      </c>
      <c r="C705" s="21" t="s">
        <v>3434</v>
      </c>
      <c r="D705" s="22"/>
      <c r="E705" s="22" t="s">
        <v>3435</v>
      </c>
      <c r="F705" s="22" t="s">
        <v>1255</v>
      </c>
      <c r="G705" s="22" t="s">
        <v>205</v>
      </c>
      <c r="H705" s="22" t="s">
        <v>405</v>
      </c>
      <c r="I705" s="22" t="s">
        <v>4024</v>
      </c>
      <c r="J705" s="22"/>
      <c r="K705" s="21" t="s">
        <v>4002</v>
      </c>
      <c r="L705" s="21" t="s">
        <v>2374</v>
      </c>
      <c r="M705" s="21" t="s">
        <v>4003</v>
      </c>
      <c r="N705" s="21"/>
      <c r="O705" s="17" t="str">
        <f>IFERROR(VLOOKUP(B705,POP!$B$5:$I$1048576,7,0),"")</f>
        <v/>
      </c>
      <c r="P705" s="17" t="str">
        <f>IFERROR(VLOOKUP(B705,POM!$B$5:$I$1048576,7,0),"")</f>
        <v/>
      </c>
      <c r="Q705" s="10" t="str">
        <f>IFERROR(VLOOKUP(B705,POU!$B$5:$I$1048576,7,0),"")</f>
        <v/>
      </c>
      <c r="R705" s="21" t="str">
        <f t="shared" si="59"/>
        <v/>
      </c>
      <c r="S705" s="17" t="str">
        <f>IFERROR(VLOOKUP(B705,'PEMBEKALAN POP'!$B$5:$I$1048576,7,0),"")</f>
        <v/>
      </c>
      <c r="T705" s="22" t="str">
        <f>IFERROR(VLOOKUP(B705,'PEMBEKALAN POP'!$B$5:$I$1048576,8,0),"")</f>
        <v/>
      </c>
      <c r="U705" s="21" t="s">
        <v>3994</v>
      </c>
      <c r="V705" s="17" t="e" cm="1">
        <f t="array" ref="V705">MAX(IF(INDUKSI!$B$5:$B$1048576='Data Training 2022'!B705,INDUKSI!$H$5:$H$1048576))</f>
        <v>#N/A</v>
      </c>
      <c r="W705" s="22" t="str">
        <f>IFERROR(VLOOKUP(B705,INDUKSI!$B$5:$I$1048576,8,0),"")</f>
        <v>LULUS</v>
      </c>
      <c r="X705" s="21" t="s">
        <v>3994</v>
      </c>
      <c r="Y705" s="17" cm="1">
        <f t="array" ref="Y705">MAX(IF(REINDUKSI!$B$5:$B$1048576='Data Training 2022'!B705,REINDUKSI!$H$5:$H$1048576))</f>
        <v>44780</v>
      </c>
      <c r="Z705" s="22" t="str">
        <f>IFERROR(VLOOKUP(B705,REINDUKSI!$B$5:$I$1048576,8,0),"")</f>
        <v>LULUS</v>
      </c>
      <c r="AA705" s="22" t="str">
        <f t="shared" si="60"/>
        <v>TARGET</v>
      </c>
      <c r="AB705" s="17" cm="1">
        <f t="array" ref="AB705">MAX(IF(BSA!$B$5:$B$1048576='Data Training 2022'!B705,BSA!$H$5:$H$1048576))</f>
        <v>44780</v>
      </c>
      <c r="AC705" s="22" t="str">
        <f>IFERROR(VLOOKUP(B705,BSA!$B$5:$I$1048576,8,0),"")</f>
        <v>LULUS</v>
      </c>
      <c r="AD705" s="22" t="s">
        <v>3994</v>
      </c>
      <c r="AE705" s="22"/>
      <c r="AF705" s="22"/>
      <c r="AG705" s="22" t="str">
        <f t="shared" si="61"/>
        <v/>
      </c>
      <c r="AH705" s="17" cm="1">
        <f t="array" ref="AH705">MAX(IF(ISOLASI!$B$5:$B$1048576='Data Training 2022'!B705,ISOLASI!$H$5:$H$1048576))</f>
        <v>0</v>
      </c>
      <c r="AI705" s="22" t="str">
        <f>IFERROR(VLOOKUP(B705,ISOLASI!$B$5:$I$1048576,8,0),"")</f>
        <v/>
      </c>
      <c r="AJ705" s="22"/>
      <c r="AK705" s="17" cm="1">
        <f t="array" ref="AK705">MAX(IF('DEKAT AIR'!$B$5:$B$1048576='Data Training 2022'!B705,'DEKAT AIR'!$H$5:$H$1048576))</f>
        <v>0</v>
      </c>
      <c r="AL705" s="22" t="str">
        <f>IFERROR(VLOOKUP(B705,'DEKAT AIR'!$B$5:$I$1048576,8,0),"")</f>
        <v/>
      </c>
      <c r="AM705" s="22"/>
      <c r="AN705" s="17" cm="1">
        <f t="array" ref="AN705">MAX(IF(KETINGGIAN!$B$5:$B$1048576='Data Training 2022'!B705,KETINGGIAN!$H$5:$H$1048576))</f>
        <v>0</v>
      </c>
      <c r="AO705" s="22" t="str">
        <f>IFERROR(VLOOKUP(B705,KETINGGIAN!$B$5:$I$1048576,8,0),"")</f>
        <v/>
      </c>
      <c r="AP705" s="22"/>
      <c r="AQ705" s="22"/>
      <c r="AR705" s="22"/>
      <c r="AS705" s="22"/>
      <c r="AT705" s="17" cm="1">
        <f t="array" ref="AT705">MAX(IF(TOOLSKEEPER!$B$5:$B$1048576='Data Training 2022'!B705,TOOLSKEEPER!$H$5:$H$1048576))</f>
        <v>0</v>
      </c>
      <c r="AU705" s="22" t="str">
        <f>IFERROR(VLOOKUP(B705,TOOLSKEEPER!$B$5:$I$1048576,8,0),"")</f>
        <v/>
      </c>
    </row>
    <row r="706" spans="1:47">
      <c r="A706" s="22">
        <f t="shared" si="62"/>
        <v>701</v>
      </c>
      <c r="B706" s="21" t="str">
        <f t="shared" si="63"/>
        <v>80002374</v>
      </c>
      <c r="C706" s="21" t="s">
        <v>2332</v>
      </c>
      <c r="D706" s="22"/>
      <c r="E706" s="22" t="s">
        <v>2333</v>
      </c>
      <c r="F706" s="22" t="s">
        <v>1255</v>
      </c>
      <c r="G706" s="22" t="s">
        <v>212</v>
      </c>
      <c r="H706" s="22" t="s">
        <v>405</v>
      </c>
      <c r="I706" s="22" t="s">
        <v>4024</v>
      </c>
      <c r="J706" s="22"/>
      <c r="K706" s="21" t="s">
        <v>4002</v>
      </c>
      <c r="L706" s="21" t="s">
        <v>2374</v>
      </c>
      <c r="M706" s="21" t="s">
        <v>4003</v>
      </c>
      <c r="N706" s="21"/>
      <c r="O706" s="17" t="str">
        <f>IFERROR(VLOOKUP(B706,POP!$B$5:$I$1048576,7,0),"")</f>
        <v/>
      </c>
      <c r="P706" s="17" t="str">
        <f>IFERROR(VLOOKUP(B706,POM!$B$5:$I$1048576,7,0),"")</f>
        <v/>
      </c>
      <c r="Q706" s="10" t="str">
        <f>IFERROR(VLOOKUP(B706,POU!$B$5:$I$1048576,7,0),"")</f>
        <v/>
      </c>
      <c r="R706" s="21" t="str">
        <f t="shared" si="59"/>
        <v/>
      </c>
      <c r="S706" s="17" t="str">
        <f>IFERROR(VLOOKUP(B706,'PEMBEKALAN POP'!$B$5:$I$1048576,7,0),"")</f>
        <v/>
      </c>
      <c r="T706" s="22" t="str">
        <f>IFERROR(VLOOKUP(B706,'PEMBEKALAN POP'!$B$5:$I$1048576,8,0),"")</f>
        <v/>
      </c>
      <c r="U706" s="21" t="s">
        <v>3994</v>
      </c>
      <c r="V706" s="17" t="e" cm="1">
        <f t="array" ref="V706">MAX(IF(INDUKSI!$B$5:$B$1048576='Data Training 2022'!B706,INDUKSI!$H$5:$H$1048576))</f>
        <v>#N/A</v>
      </c>
      <c r="W706" s="22" t="str">
        <f>IFERROR(VLOOKUP(B706,INDUKSI!$B$5:$I$1048576,8,0),"")</f>
        <v>LULUS</v>
      </c>
      <c r="X706" s="21" t="s">
        <v>3994</v>
      </c>
      <c r="Y706" s="17" cm="1">
        <f t="array" ref="Y706">MAX(IF(REINDUKSI!$B$5:$B$1048576='Data Training 2022'!B706,REINDUKSI!$H$5:$H$1048576))</f>
        <v>0</v>
      </c>
      <c r="Z706" s="22" t="str">
        <f>IFERROR(VLOOKUP(B706,REINDUKSI!$B$5:$I$1048576,8,0),"")</f>
        <v/>
      </c>
      <c r="AA706" s="22" t="str">
        <f t="shared" si="60"/>
        <v>TARGET</v>
      </c>
      <c r="AB706" s="17" cm="1">
        <f t="array" ref="AB706">MAX(IF(BSA!$B$5:$B$1048576='Data Training 2022'!B706,BSA!$H$5:$H$1048576))</f>
        <v>0</v>
      </c>
      <c r="AC706" s="22" t="str">
        <f>IFERROR(VLOOKUP(B706,BSA!$B$5:$I$1048576,8,0),"")</f>
        <v/>
      </c>
      <c r="AD706" s="22" t="s">
        <v>3994</v>
      </c>
      <c r="AE706" s="22"/>
      <c r="AF706" s="22"/>
      <c r="AG706" s="22" t="str">
        <f t="shared" si="61"/>
        <v/>
      </c>
      <c r="AH706" s="17" cm="1">
        <f t="array" ref="AH706">MAX(IF(ISOLASI!$B$5:$B$1048576='Data Training 2022'!B706,ISOLASI!$H$5:$H$1048576))</f>
        <v>0</v>
      </c>
      <c r="AI706" s="22" t="str">
        <f>IFERROR(VLOOKUP(B706,ISOLASI!$B$5:$I$1048576,8,0),"")</f>
        <v/>
      </c>
      <c r="AJ706" s="22"/>
      <c r="AK706" s="17" cm="1">
        <f t="array" ref="AK706">MAX(IF('DEKAT AIR'!$B$5:$B$1048576='Data Training 2022'!B706,'DEKAT AIR'!$H$5:$H$1048576))</f>
        <v>0</v>
      </c>
      <c r="AL706" s="22" t="str">
        <f>IFERROR(VLOOKUP(B706,'DEKAT AIR'!$B$5:$I$1048576,8,0),"")</f>
        <v/>
      </c>
      <c r="AM706" s="22"/>
      <c r="AN706" s="17" cm="1">
        <f t="array" ref="AN706">MAX(IF(KETINGGIAN!$B$5:$B$1048576='Data Training 2022'!B706,KETINGGIAN!$H$5:$H$1048576))</f>
        <v>0</v>
      </c>
      <c r="AO706" s="22" t="str">
        <f>IFERROR(VLOOKUP(B706,KETINGGIAN!$B$5:$I$1048576,8,0),"")</f>
        <v/>
      </c>
      <c r="AP706" s="22"/>
      <c r="AQ706" s="22"/>
      <c r="AR706" s="22"/>
      <c r="AS706" s="22"/>
      <c r="AT706" s="17" cm="1">
        <f t="array" ref="AT706">MAX(IF(TOOLSKEEPER!$B$5:$B$1048576='Data Training 2022'!B706,TOOLSKEEPER!$H$5:$H$1048576))</f>
        <v>0</v>
      </c>
      <c r="AU706" s="22" t="str">
        <f>IFERROR(VLOOKUP(B706,TOOLSKEEPER!$B$5:$I$1048576,8,0),"")</f>
        <v/>
      </c>
    </row>
    <row r="707" spans="1:47">
      <c r="A707" s="22">
        <f t="shared" si="62"/>
        <v>702</v>
      </c>
      <c r="B707" s="21" t="str">
        <f t="shared" si="63"/>
        <v>80002743</v>
      </c>
      <c r="C707" s="21">
        <v>80002743</v>
      </c>
      <c r="D707" s="22"/>
      <c r="E707" s="22" t="s">
        <v>2293</v>
      </c>
      <c r="F707" s="22" t="s">
        <v>1255</v>
      </c>
      <c r="G707" s="22" t="s">
        <v>205</v>
      </c>
      <c r="H707" s="22" t="s">
        <v>405</v>
      </c>
      <c r="I707" s="22" t="s">
        <v>4024</v>
      </c>
      <c r="J707" s="22"/>
      <c r="K707" s="21" t="s">
        <v>4002</v>
      </c>
      <c r="L707" s="21" t="s">
        <v>2374</v>
      </c>
      <c r="M707" s="21" t="s">
        <v>4003</v>
      </c>
      <c r="N707" s="21"/>
      <c r="O707" s="17" t="str">
        <f>IFERROR(VLOOKUP(B707,POP!$B$5:$I$1048576,7,0),"")</f>
        <v/>
      </c>
      <c r="P707" s="17" t="str">
        <f>IFERROR(VLOOKUP(B707,POM!$B$5:$I$1048576,7,0),"")</f>
        <v/>
      </c>
      <c r="Q707" s="10" t="str">
        <f>IFERROR(VLOOKUP(B707,POU!$B$5:$I$1048576,7,0),"")</f>
        <v/>
      </c>
      <c r="R707" s="21" t="str">
        <f t="shared" si="59"/>
        <v/>
      </c>
      <c r="S707" s="17" t="str">
        <f>IFERROR(VLOOKUP(B707,'PEMBEKALAN POP'!$B$5:$I$1048576,7,0),"")</f>
        <v/>
      </c>
      <c r="T707" s="22" t="str">
        <f>IFERROR(VLOOKUP(B707,'PEMBEKALAN POP'!$B$5:$I$1048576,8,0),"")</f>
        <v/>
      </c>
      <c r="U707" s="21" t="s">
        <v>3994</v>
      </c>
      <c r="V707" s="17" t="e" cm="1">
        <f t="array" ref="V707">MAX(IF(INDUKSI!$B$5:$B$1048576='Data Training 2022'!B707,INDUKSI!$H$5:$H$1048576))</f>
        <v>#N/A</v>
      </c>
      <c r="W707" s="22" t="str">
        <f>IFERROR(VLOOKUP(B707,INDUKSI!$B$5:$I$1048576,8,0),"")</f>
        <v>LULUS</v>
      </c>
      <c r="X707" s="21" t="s">
        <v>3994</v>
      </c>
      <c r="Y707" s="17" cm="1">
        <f t="array" ref="Y707">MAX(IF(REINDUKSI!$B$5:$B$1048576='Data Training 2022'!B707,REINDUKSI!$H$5:$H$1048576))</f>
        <v>0</v>
      </c>
      <c r="Z707" s="22" t="str">
        <f>IFERROR(VLOOKUP(B707,REINDUKSI!$B$5:$I$1048576,8,0),"")</f>
        <v/>
      </c>
      <c r="AA707" s="22" t="str">
        <f t="shared" si="60"/>
        <v>TARGET</v>
      </c>
      <c r="AB707" s="17" cm="1">
        <f t="array" ref="AB707">MAX(IF(BSA!$B$5:$B$1048576='Data Training 2022'!B707,BSA!$H$5:$H$1048576))</f>
        <v>0</v>
      </c>
      <c r="AC707" s="22" t="str">
        <f>IFERROR(VLOOKUP(B707,BSA!$B$5:$I$1048576,8,0),"")</f>
        <v/>
      </c>
      <c r="AD707" s="22" t="s">
        <v>3994</v>
      </c>
      <c r="AE707" s="22"/>
      <c r="AF707" s="22"/>
      <c r="AG707" s="22" t="str">
        <f t="shared" si="61"/>
        <v/>
      </c>
      <c r="AH707" s="17" cm="1">
        <f t="array" ref="AH707">MAX(IF(ISOLASI!$B$5:$B$1048576='Data Training 2022'!B707,ISOLASI!$H$5:$H$1048576))</f>
        <v>0</v>
      </c>
      <c r="AI707" s="22" t="str">
        <f>IFERROR(VLOOKUP(B707,ISOLASI!$B$5:$I$1048576,8,0),"")</f>
        <v/>
      </c>
      <c r="AJ707" s="22"/>
      <c r="AK707" s="17" cm="1">
        <f t="array" ref="AK707">MAX(IF('DEKAT AIR'!$B$5:$B$1048576='Data Training 2022'!B707,'DEKAT AIR'!$H$5:$H$1048576))</f>
        <v>0</v>
      </c>
      <c r="AL707" s="22" t="str">
        <f>IFERROR(VLOOKUP(B707,'DEKAT AIR'!$B$5:$I$1048576,8,0),"")</f>
        <v/>
      </c>
      <c r="AM707" s="22"/>
      <c r="AN707" s="17" cm="1">
        <f t="array" ref="AN707">MAX(IF(KETINGGIAN!$B$5:$B$1048576='Data Training 2022'!B707,KETINGGIAN!$H$5:$H$1048576))</f>
        <v>0</v>
      </c>
      <c r="AO707" s="22" t="str">
        <f>IFERROR(VLOOKUP(B707,KETINGGIAN!$B$5:$I$1048576,8,0),"")</f>
        <v/>
      </c>
      <c r="AP707" s="22"/>
      <c r="AQ707" s="22"/>
      <c r="AR707" s="22"/>
      <c r="AS707" s="22"/>
      <c r="AT707" s="17" cm="1">
        <f t="array" ref="AT707">MAX(IF(TOOLSKEEPER!$B$5:$B$1048576='Data Training 2022'!B707,TOOLSKEEPER!$H$5:$H$1048576))</f>
        <v>0</v>
      </c>
      <c r="AU707" s="22" t="str">
        <f>IFERROR(VLOOKUP(B707,TOOLSKEEPER!$B$5:$I$1048576,8,0),"")</f>
        <v/>
      </c>
    </row>
    <row r="708" spans="1:47">
      <c r="A708" s="22">
        <f t="shared" si="62"/>
        <v>703</v>
      </c>
      <c r="B708" s="21" t="str">
        <f t="shared" si="63"/>
        <v>80000508</v>
      </c>
      <c r="C708" s="21">
        <v>80000508</v>
      </c>
      <c r="D708" s="22"/>
      <c r="E708" s="22" t="s">
        <v>1561</v>
      </c>
      <c r="F708" s="22" t="s">
        <v>1255</v>
      </c>
      <c r="G708" s="22" t="s">
        <v>205</v>
      </c>
      <c r="H708" s="22" t="s">
        <v>405</v>
      </c>
      <c r="I708" s="22" t="s">
        <v>4028</v>
      </c>
      <c r="J708" s="22"/>
      <c r="K708" s="21" t="s">
        <v>4002</v>
      </c>
      <c r="L708" s="21" t="s">
        <v>2374</v>
      </c>
      <c r="M708" s="21" t="s">
        <v>4003</v>
      </c>
      <c r="N708" s="21"/>
      <c r="O708" s="17" t="str">
        <f>IFERROR(VLOOKUP(B708,POP!$B$5:$I$1048576,7,0),"")</f>
        <v/>
      </c>
      <c r="P708" s="17" t="str">
        <f>IFERROR(VLOOKUP(B708,POM!$B$5:$I$1048576,7,0),"")</f>
        <v/>
      </c>
      <c r="Q708" s="10" t="str">
        <f>IFERROR(VLOOKUP(B708,POU!$B$5:$I$1048576,7,0),"")</f>
        <v/>
      </c>
      <c r="R708" s="21" t="str">
        <f t="shared" si="59"/>
        <v/>
      </c>
      <c r="S708" s="17" t="str">
        <f>IFERROR(VLOOKUP(B708,'PEMBEKALAN POP'!$B$5:$I$1048576,7,0),"")</f>
        <v/>
      </c>
      <c r="T708" s="22" t="str">
        <f>IFERROR(VLOOKUP(B708,'PEMBEKALAN POP'!$B$5:$I$1048576,8,0),"")</f>
        <v/>
      </c>
      <c r="U708" s="21" t="s">
        <v>3994</v>
      </c>
      <c r="V708" s="17" t="e" cm="1">
        <f t="array" ref="V708">MAX(IF(INDUKSI!$B$5:$B$1048576='Data Training 2022'!B708,INDUKSI!$H$5:$H$1048576))</f>
        <v>#N/A</v>
      </c>
      <c r="W708" s="22" t="str">
        <f>IFERROR(VLOOKUP(B708,INDUKSI!$B$5:$I$1048576,8,0),"")</f>
        <v>LULUS</v>
      </c>
      <c r="X708" s="21" t="s">
        <v>3994</v>
      </c>
      <c r="Y708" s="17" cm="1">
        <f t="array" ref="Y708">MAX(IF(REINDUKSI!$B$5:$B$1048576='Data Training 2022'!B708,REINDUKSI!$H$5:$H$1048576))</f>
        <v>44452</v>
      </c>
      <c r="Z708" s="22" t="str">
        <f>IFERROR(VLOOKUP(B708,REINDUKSI!$B$5:$I$1048576,8,0),"")</f>
        <v>LULUS</v>
      </c>
      <c r="AA708" s="22" t="str">
        <f t="shared" si="60"/>
        <v>TARGET</v>
      </c>
      <c r="AB708" s="17" cm="1">
        <f t="array" ref="AB708">MAX(IF(BSA!$B$5:$B$1048576='Data Training 2022'!B708,BSA!$H$5:$H$1048576))</f>
        <v>0</v>
      </c>
      <c r="AC708" s="22" t="str">
        <f>IFERROR(VLOOKUP(B708,BSA!$B$5:$I$1048576,8,0),"")</f>
        <v/>
      </c>
      <c r="AD708" s="22" t="s">
        <v>3994</v>
      </c>
      <c r="AE708" s="22"/>
      <c r="AF708" s="22"/>
      <c r="AG708" s="22" t="str">
        <f t="shared" si="61"/>
        <v/>
      </c>
      <c r="AH708" s="17" cm="1">
        <f t="array" ref="AH708">MAX(IF(ISOLASI!$B$5:$B$1048576='Data Training 2022'!B708,ISOLASI!$H$5:$H$1048576))</f>
        <v>0</v>
      </c>
      <c r="AI708" s="22" t="str">
        <f>IFERROR(VLOOKUP(B708,ISOLASI!$B$5:$I$1048576,8,0),"")</f>
        <v/>
      </c>
      <c r="AJ708" s="22"/>
      <c r="AK708" s="17" cm="1">
        <f t="array" ref="AK708">MAX(IF('DEKAT AIR'!$B$5:$B$1048576='Data Training 2022'!B708,'DEKAT AIR'!$H$5:$H$1048576))</f>
        <v>0</v>
      </c>
      <c r="AL708" s="22" t="str">
        <f>IFERROR(VLOOKUP(B708,'DEKAT AIR'!$B$5:$I$1048576,8,0),"")</f>
        <v/>
      </c>
      <c r="AM708" s="22"/>
      <c r="AN708" s="17" cm="1">
        <f t="array" ref="AN708">MAX(IF(KETINGGIAN!$B$5:$B$1048576='Data Training 2022'!B708,KETINGGIAN!$H$5:$H$1048576))</f>
        <v>0</v>
      </c>
      <c r="AO708" s="22" t="str">
        <f>IFERROR(VLOOKUP(B708,KETINGGIAN!$B$5:$I$1048576,8,0),"")</f>
        <v/>
      </c>
      <c r="AP708" s="22"/>
      <c r="AQ708" s="22"/>
      <c r="AR708" s="22"/>
      <c r="AS708" s="22"/>
      <c r="AT708" s="17" cm="1">
        <f t="array" ref="AT708">MAX(IF(TOOLSKEEPER!$B$5:$B$1048576='Data Training 2022'!B708,TOOLSKEEPER!$H$5:$H$1048576))</f>
        <v>0</v>
      </c>
      <c r="AU708" s="22" t="str">
        <f>IFERROR(VLOOKUP(B708,TOOLSKEEPER!$B$5:$I$1048576,8,0),"")</f>
        <v/>
      </c>
    </row>
    <row r="709" spans="1:47">
      <c r="A709" s="22">
        <f t="shared" si="62"/>
        <v>704</v>
      </c>
      <c r="B709" s="21" t="str">
        <f t="shared" si="63"/>
        <v>80000865</v>
      </c>
      <c r="C709" s="21">
        <v>80000865</v>
      </c>
      <c r="D709" s="22"/>
      <c r="E709" s="22" t="s">
        <v>1766</v>
      </c>
      <c r="F709" s="22" t="s">
        <v>1255</v>
      </c>
      <c r="G709" s="22" t="s">
        <v>205</v>
      </c>
      <c r="H709" s="22" t="s">
        <v>405</v>
      </c>
      <c r="I709" s="22" t="s">
        <v>4028</v>
      </c>
      <c r="J709" s="22"/>
      <c r="K709" s="21" t="s">
        <v>4002</v>
      </c>
      <c r="L709" s="21" t="s">
        <v>2374</v>
      </c>
      <c r="M709" s="21" t="s">
        <v>4003</v>
      </c>
      <c r="N709" s="21"/>
      <c r="O709" s="17" t="str">
        <f>IFERROR(VLOOKUP(B709,POP!$B$5:$I$1048576,7,0),"")</f>
        <v/>
      </c>
      <c r="P709" s="17" t="str">
        <f>IFERROR(VLOOKUP(B709,POM!$B$5:$I$1048576,7,0),"")</f>
        <v/>
      </c>
      <c r="Q709" s="10" t="str">
        <f>IFERROR(VLOOKUP(B709,POU!$B$5:$I$1048576,7,0),"")</f>
        <v/>
      </c>
      <c r="R709" s="21" t="str">
        <f t="shared" si="59"/>
        <v/>
      </c>
      <c r="S709" s="17" t="str">
        <f>IFERROR(VLOOKUP(B709,'PEMBEKALAN POP'!$B$5:$I$1048576,7,0),"")</f>
        <v/>
      </c>
      <c r="T709" s="22" t="str">
        <f>IFERROR(VLOOKUP(B709,'PEMBEKALAN POP'!$B$5:$I$1048576,8,0),"")</f>
        <v/>
      </c>
      <c r="U709" s="21" t="s">
        <v>3994</v>
      </c>
      <c r="V709" s="17" t="e" cm="1">
        <f t="array" ref="V709">MAX(IF(INDUKSI!$B$5:$B$1048576='Data Training 2022'!B709,INDUKSI!$H$5:$H$1048576))</f>
        <v>#N/A</v>
      </c>
      <c r="W709" s="22" t="str">
        <f>IFERROR(VLOOKUP(B709,INDUKSI!$B$5:$I$1048576,8,0),"")</f>
        <v>LULUS</v>
      </c>
      <c r="X709" s="21" t="s">
        <v>3994</v>
      </c>
      <c r="Y709" s="17" cm="1">
        <f t="array" ref="Y709">MAX(IF(REINDUKSI!$B$5:$B$1048576='Data Training 2022'!B709,REINDUKSI!$H$5:$H$1048576))</f>
        <v>44578</v>
      </c>
      <c r="Z709" s="22" t="str">
        <f>IFERROR(VLOOKUP(B709,REINDUKSI!$B$5:$I$1048576,8,0),"")</f>
        <v>LULUS</v>
      </c>
      <c r="AA709" s="22" t="str">
        <f t="shared" si="60"/>
        <v>TARGET</v>
      </c>
      <c r="AB709" s="17" cm="1">
        <f t="array" ref="AB709">MAX(IF(BSA!$B$5:$B$1048576='Data Training 2022'!B709,BSA!$H$5:$H$1048576))</f>
        <v>0</v>
      </c>
      <c r="AC709" s="22" t="str">
        <f>IFERROR(VLOOKUP(B709,BSA!$B$5:$I$1048576,8,0),"")</f>
        <v/>
      </c>
      <c r="AD709" s="22" t="s">
        <v>3994</v>
      </c>
      <c r="AE709" s="22"/>
      <c r="AF709" s="22"/>
      <c r="AG709" s="22" t="str">
        <f t="shared" si="61"/>
        <v/>
      </c>
      <c r="AH709" s="17" cm="1">
        <f t="array" ref="AH709">MAX(IF(ISOLASI!$B$5:$B$1048576='Data Training 2022'!B709,ISOLASI!$H$5:$H$1048576))</f>
        <v>0</v>
      </c>
      <c r="AI709" s="22" t="str">
        <f>IFERROR(VLOOKUP(B709,ISOLASI!$B$5:$I$1048576,8,0),"")</f>
        <v/>
      </c>
      <c r="AJ709" s="22"/>
      <c r="AK709" s="17" cm="1">
        <f t="array" ref="AK709">MAX(IF('DEKAT AIR'!$B$5:$B$1048576='Data Training 2022'!B709,'DEKAT AIR'!$H$5:$H$1048576))</f>
        <v>0</v>
      </c>
      <c r="AL709" s="22" t="str">
        <f>IFERROR(VLOOKUP(B709,'DEKAT AIR'!$B$5:$I$1048576,8,0),"")</f>
        <v/>
      </c>
      <c r="AM709" s="22"/>
      <c r="AN709" s="17" cm="1">
        <f t="array" ref="AN709">MAX(IF(KETINGGIAN!$B$5:$B$1048576='Data Training 2022'!B709,KETINGGIAN!$H$5:$H$1048576))</f>
        <v>0</v>
      </c>
      <c r="AO709" s="22" t="str">
        <f>IFERROR(VLOOKUP(B709,KETINGGIAN!$B$5:$I$1048576,8,0),"")</f>
        <v/>
      </c>
      <c r="AP709" s="22"/>
      <c r="AQ709" s="22"/>
      <c r="AR709" s="22"/>
      <c r="AS709" s="22"/>
      <c r="AT709" s="17" cm="1">
        <f t="array" ref="AT709">MAX(IF(TOOLSKEEPER!$B$5:$B$1048576='Data Training 2022'!B709,TOOLSKEEPER!$H$5:$H$1048576))</f>
        <v>0</v>
      </c>
      <c r="AU709" s="22" t="str">
        <f>IFERROR(VLOOKUP(B709,TOOLSKEEPER!$B$5:$I$1048576,8,0),"")</f>
        <v/>
      </c>
    </row>
    <row r="710" spans="1:47">
      <c r="A710" s="22">
        <f t="shared" si="62"/>
        <v>705</v>
      </c>
      <c r="B710" s="21" t="str">
        <f t="shared" si="63"/>
        <v>80002733</v>
      </c>
      <c r="C710" s="21" t="s">
        <v>3728</v>
      </c>
      <c r="D710" s="22"/>
      <c r="E710" s="22" t="s">
        <v>4226</v>
      </c>
      <c r="F710" s="22" t="s">
        <v>1255</v>
      </c>
      <c r="G710" s="22" t="s">
        <v>205</v>
      </c>
      <c r="H710" s="22" t="s">
        <v>405</v>
      </c>
      <c r="I710" s="22" t="s">
        <v>4024</v>
      </c>
      <c r="J710" s="22"/>
      <c r="K710" s="21" t="s">
        <v>4002</v>
      </c>
      <c r="L710" s="21" t="s">
        <v>2374</v>
      </c>
      <c r="M710" s="21" t="s">
        <v>4003</v>
      </c>
      <c r="N710" s="21"/>
      <c r="O710" s="17" t="str">
        <f>IFERROR(VLOOKUP(B710,POP!$B$5:$I$1048576,7,0),"")</f>
        <v/>
      </c>
      <c r="P710" s="17" t="str">
        <f>IFERROR(VLOOKUP(B710,POM!$B$5:$I$1048576,7,0),"")</f>
        <v/>
      </c>
      <c r="Q710" s="10" t="str">
        <f>IFERROR(VLOOKUP(B710,POU!$B$5:$I$1048576,7,0),"")</f>
        <v/>
      </c>
      <c r="R710" s="21" t="str">
        <f t="shared" si="59"/>
        <v/>
      </c>
      <c r="S710" s="17" t="str">
        <f>IFERROR(VLOOKUP(B710,'PEMBEKALAN POP'!$B$5:$I$1048576,7,0),"")</f>
        <v/>
      </c>
      <c r="T710" s="22" t="str">
        <f>IFERROR(VLOOKUP(B710,'PEMBEKALAN POP'!$B$5:$I$1048576,8,0),"")</f>
        <v/>
      </c>
      <c r="U710" s="21" t="s">
        <v>3994</v>
      </c>
      <c r="V710" s="17" t="e" cm="1">
        <f t="array" ref="V710">MAX(IF(INDUKSI!$B$5:$B$1048576='Data Training 2022'!B710,INDUKSI!$H$5:$H$1048576))</f>
        <v>#N/A</v>
      </c>
      <c r="W710" s="22" t="str">
        <f>IFERROR(VLOOKUP(B710,INDUKSI!$B$5:$I$1048576,8,0),"")</f>
        <v>LULUS</v>
      </c>
      <c r="X710" s="21" t="s">
        <v>3994</v>
      </c>
      <c r="Y710" s="17" cm="1">
        <f t="array" ref="Y710">MAX(IF(REINDUKSI!$B$5:$B$1048576='Data Training 2022'!B710,REINDUKSI!$H$5:$H$1048576))</f>
        <v>44762</v>
      </c>
      <c r="Z710" s="22" t="str">
        <f>IFERROR(VLOOKUP(B710,REINDUKSI!$B$5:$I$1048576,8,0),"")</f>
        <v>LULUS</v>
      </c>
      <c r="AA710" s="22" t="str">
        <f t="shared" si="60"/>
        <v>TARGET</v>
      </c>
      <c r="AB710" s="17" cm="1">
        <f t="array" ref="AB710">MAX(IF(BSA!$B$5:$B$1048576='Data Training 2022'!B710,BSA!$H$5:$H$1048576))</f>
        <v>0</v>
      </c>
      <c r="AC710" s="22" t="str">
        <f>IFERROR(VLOOKUP(B710,BSA!$B$5:$I$1048576,8,0),"")</f>
        <v/>
      </c>
      <c r="AD710" s="22" t="s">
        <v>3994</v>
      </c>
      <c r="AE710" s="22"/>
      <c r="AF710" s="22"/>
      <c r="AG710" s="22" t="str">
        <f t="shared" si="61"/>
        <v/>
      </c>
      <c r="AH710" s="17" cm="1">
        <f t="array" ref="AH710">MAX(IF(ISOLASI!$B$5:$B$1048576='Data Training 2022'!B710,ISOLASI!$H$5:$H$1048576))</f>
        <v>0</v>
      </c>
      <c r="AI710" s="22" t="str">
        <f>IFERROR(VLOOKUP(B710,ISOLASI!$B$5:$I$1048576,8,0),"")</f>
        <v/>
      </c>
      <c r="AJ710" s="22"/>
      <c r="AK710" s="17" cm="1">
        <f t="array" ref="AK710">MAX(IF('DEKAT AIR'!$B$5:$B$1048576='Data Training 2022'!B710,'DEKAT AIR'!$H$5:$H$1048576))</f>
        <v>0</v>
      </c>
      <c r="AL710" s="22" t="str">
        <f>IFERROR(VLOOKUP(B710,'DEKAT AIR'!$B$5:$I$1048576,8,0),"")</f>
        <v/>
      </c>
      <c r="AM710" s="22"/>
      <c r="AN710" s="17" cm="1">
        <f t="array" ref="AN710">MAX(IF(KETINGGIAN!$B$5:$B$1048576='Data Training 2022'!B710,KETINGGIAN!$H$5:$H$1048576))</f>
        <v>0</v>
      </c>
      <c r="AO710" s="22" t="str">
        <f>IFERROR(VLOOKUP(B710,KETINGGIAN!$B$5:$I$1048576,8,0),"")</f>
        <v/>
      </c>
      <c r="AP710" s="22"/>
      <c r="AQ710" s="22"/>
      <c r="AR710" s="22"/>
      <c r="AS710" s="22"/>
      <c r="AT710" s="17" cm="1">
        <f t="array" ref="AT710">MAX(IF(TOOLSKEEPER!$B$5:$B$1048576='Data Training 2022'!B710,TOOLSKEEPER!$H$5:$H$1048576))</f>
        <v>0</v>
      </c>
      <c r="AU710" s="22" t="str">
        <f>IFERROR(VLOOKUP(B710,TOOLSKEEPER!$B$5:$I$1048576,8,0),"")</f>
        <v/>
      </c>
    </row>
    <row r="711" spans="1:47">
      <c r="A711" s="22">
        <f t="shared" si="62"/>
        <v>706</v>
      </c>
      <c r="B711" s="21" t="str">
        <f t="shared" si="63"/>
        <v>80003563</v>
      </c>
      <c r="C711" s="21">
        <v>80003563</v>
      </c>
      <c r="D711" s="22"/>
      <c r="E711" s="22" t="s">
        <v>2768</v>
      </c>
      <c r="F711" s="22" t="s">
        <v>1255</v>
      </c>
      <c r="G711" s="22" t="s">
        <v>4180</v>
      </c>
      <c r="H711" s="22" t="s">
        <v>405</v>
      </c>
      <c r="I711" s="22" t="s">
        <v>4028</v>
      </c>
      <c r="J711" s="22"/>
      <c r="K711" s="21" t="s">
        <v>4002</v>
      </c>
      <c r="L711" s="21" t="s">
        <v>2374</v>
      </c>
      <c r="M711" s="21" t="s">
        <v>4003</v>
      </c>
      <c r="N711" s="21"/>
      <c r="O711" s="17" t="str">
        <f>IFERROR(VLOOKUP(B711,POP!$B$5:$I$1048576,7,0),"")</f>
        <v/>
      </c>
      <c r="P711" s="17" t="str">
        <f>IFERROR(VLOOKUP(B711,POM!$B$5:$I$1048576,7,0),"")</f>
        <v/>
      </c>
      <c r="Q711" s="10" t="str">
        <f>IFERROR(VLOOKUP(B711,POU!$B$5:$I$1048576,7,0),"")</f>
        <v/>
      </c>
      <c r="R711" s="21" t="str">
        <f t="shared" si="59"/>
        <v/>
      </c>
      <c r="S711" s="17" t="str">
        <f>IFERROR(VLOOKUP(B711,'PEMBEKALAN POP'!$B$5:$I$1048576,7,0),"")</f>
        <v/>
      </c>
      <c r="T711" s="22" t="str">
        <f>IFERROR(VLOOKUP(B711,'PEMBEKALAN POP'!$B$5:$I$1048576,8,0),"")</f>
        <v/>
      </c>
      <c r="U711" s="21" t="s">
        <v>3994</v>
      </c>
      <c r="V711" s="17" t="e" cm="1">
        <f t="array" ref="V711">MAX(IF(INDUKSI!$B$5:$B$1048576='Data Training 2022'!B711,INDUKSI!$H$5:$H$1048576))</f>
        <v>#N/A</v>
      </c>
      <c r="W711" s="22" t="str">
        <f>IFERROR(VLOOKUP(B711,INDUKSI!$B$5:$I$1048576,8,0),"")</f>
        <v>LULUS</v>
      </c>
      <c r="X711" s="21" t="s">
        <v>3994</v>
      </c>
      <c r="Y711" s="17" cm="1">
        <f t="array" ref="Y711">MAX(IF(REINDUKSI!$B$5:$B$1048576='Data Training 2022'!B711,REINDUKSI!$H$5:$H$1048576))</f>
        <v>44744</v>
      </c>
      <c r="Z711" s="22" t="str">
        <f>IFERROR(VLOOKUP(B711,REINDUKSI!$B$5:$I$1048576,8,0),"")</f>
        <v>LULUS</v>
      </c>
      <c r="AA711" s="22" t="str">
        <f t="shared" si="60"/>
        <v>TARGET</v>
      </c>
      <c r="AB711" s="17" cm="1">
        <f t="array" ref="AB711">MAX(IF(BSA!$B$5:$B$1048576='Data Training 2022'!B711,BSA!$H$5:$H$1048576))</f>
        <v>0</v>
      </c>
      <c r="AC711" s="22" t="str">
        <f>IFERROR(VLOOKUP(B711,BSA!$B$5:$I$1048576,8,0),"")</f>
        <v/>
      </c>
      <c r="AD711" s="22" t="s">
        <v>3994</v>
      </c>
      <c r="AE711" s="22"/>
      <c r="AF711" s="22"/>
      <c r="AG711" s="22" t="str">
        <f t="shared" si="61"/>
        <v/>
      </c>
      <c r="AH711" s="17" cm="1">
        <f t="array" ref="AH711">MAX(IF(ISOLASI!$B$5:$B$1048576='Data Training 2022'!B711,ISOLASI!$H$5:$H$1048576))</f>
        <v>0</v>
      </c>
      <c r="AI711" s="22" t="str">
        <f>IFERROR(VLOOKUP(B711,ISOLASI!$B$5:$I$1048576,8,0),"")</f>
        <v/>
      </c>
      <c r="AJ711" s="22"/>
      <c r="AK711" s="17" cm="1">
        <f t="array" ref="AK711">MAX(IF('DEKAT AIR'!$B$5:$B$1048576='Data Training 2022'!B711,'DEKAT AIR'!$H$5:$H$1048576))</f>
        <v>0</v>
      </c>
      <c r="AL711" s="22" t="str">
        <f>IFERROR(VLOOKUP(B711,'DEKAT AIR'!$B$5:$I$1048576,8,0),"")</f>
        <v/>
      </c>
      <c r="AM711" s="22"/>
      <c r="AN711" s="17" cm="1">
        <f t="array" ref="AN711">MAX(IF(KETINGGIAN!$B$5:$B$1048576='Data Training 2022'!B711,KETINGGIAN!$H$5:$H$1048576))</f>
        <v>0</v>
      </c>
      <c r="AO711" s="22" t="str">
        <f>IFERROR(VLOOKUP(B711,KETINGGIAN!$B$5:$I$1048576,8,0),"")</f>
        <v/>
      </c>
      <c r="AP711" s="22"/>
      <c r="AQ711" s="22"/>
      <c r="AR711" s="22"/>
      <c r="AS711" s="22"/>
      <c r="AT711" s="17" cm="1">
        <f t="array" ref="AT711">MAX(IF(TOOLSKEEPER!$B$5:$B$1048576='Data Training 2022'!B711,TOOLSKEEPER!$H$5:$H$1048576))</f>
        <v>0</v>
      </c>
      <c r="AU711" s="22" t="str">
        <f>IFERROR(VLOOKUP(B711,TOOLSKEEPER!$B$5:$I$1048576,8,0),"")</f>
        <v/>
      </c>
    </row>
    <row r="712" spans="1:47">
      <c r="A712" s="22">
        <f t="shared" si="62"/>
        <v>707</v>
      </c>
      <c r="B712" s="21" t="str">
        <f t="shared" si="63"/>
        <v>80000548</v>
      </c>
      <c r="C712" s="21" t="s">
        <v>4227</v>
      </c>
      <c r="D712" s="22"/>
      <c r="E712" s="22" t="s">
        <v>2477</v>
      </c>
      <c r="F712" s="22" t="s">
        <v>1255</v>
      </c>
      <c r="G712" s="22" t="s">
        <v>4175</v>
      </c>
      <c r="H712" s="22" t="s">
        <v>405</v>
      </c>
      <c r="I712" s="22" t="s">
        <v>4024</v>
      </c>
      <c r="J712" s="22"/>
      <c r="K712" s="21" t="s">
        <v>4002</v>
      </c>
      <c r="L712" s="21" t="s">
        <v>2374</v>
      </c>
      <c r="M712" s="21" t="s">
        <v>4003</v>
      </c>
      <c r="N712" s="21"/>
      <c r="O712" s="17" t="str">
        <f>IFERROR(VLOOKUP(B712,POP!$B$5:$I$1048576,7,0),"")</f>
        <v/>
      </c>
      <c r="P712" s="17" t="str">
        <f>IFERROR(VLOOKUP(B712,POM!$B$5:$I$1048576,7,0),"")</f>
        <v/>
      </c>
      <c r="Q712" s="10" t="str">
        <f>IFERROR(VLOOKUP(B712,POU!$B$5:$I$1048576,7,0),"")</f>
        <v/>
      </c>
      <c r="R712" s="21" t="str">
        <f t="shared" si="59"/>
        <v/>
      </c>
      <c r="S712" s="17" t="str">
        <f>IFERROR(VLOOKUP(B712,'PEMBEKALAN POP'!$B$5:$I$1048576,7,0),"")</f>
        <v/>
      </c>
      <c r="T712" s="22" t="str">
        <f>IFERROR(VLOOKUP(B712,'PEMBEKALAN POP'!$B$5:$I$1048576,8,0),"")</f>
        <v/>
      </c>
      <c r="U712" s="21" t="s">
        <v>3994</v>
      </c>
      <c r="V712" s="17" t="e" cm="1">
        <f t="array" ref="V712">MAX(IF(INDUKSI!$B$5:$B$1048576='Data Training 2022'!B712,INDUKSI!$H$5:$H$1048576))</f>
        <v>#N/A</v>
      </c>
      <c r="W712" s="22" t="str">
        <f>IFERROR(VLOOKUP(B712,INDUKSI!$B$5:$I$1048576,8,0),"")</f>
        <v>LULUS</v>
      </c>
      <c r="X712" s="21" t="s">
        <v>3994</v>
      </c>
      <c r="Y712" s="17" cm="1">
        <f t="array" ref="Y712">MAX(IF(REINDUKSI!$B$5:$B$1048576='Data Training 2022'!B712,REINDUKSI!$H$5:$H$1048576))</f>
        <v>44568</v>
      </c>
      <c r="Z712" s="22" t="str">
        <f>IFERROR(VLOOKUP(B712,REINDUKSI!$B$5:$I$1048576,8,0),"")</f>
        <v>LULUS</v>
      </c>
      <c r="AA712" s="22" t="str">
        <f t="shared" si="60"/>
        <v>TARGET</v>
      </c>
      <c r="AB712" s="17" cm="1">
        <f t="array" ref="AB712">MAX(IF(BSA!$B$5:$B$1048576='Data Training 2022'!B712,BSA!$H$5:$H$1048576))</f>
        <v>0</v>
      </c>
      <c r="AC712" s="22" t="str">
        <f>IFERROR(VLOOKUP(B712,BSA!$B$5:$I$1048576,8,0),"")</f>
        <v/>
      </c>
      <c r="AD712" s="22" t="s">
        <v>3994</v>
      </c>
      <c r="AE712" s="22"/>
      <c r="AF712" s="22"/>
      <c r="AG712" s="22" t="str">
        <f t="shared" si="61"/>
        <v/>
      </c>
      <c r="AH712" s="17" cm="1">
        <f t="array" ref="AH712">MAX(IF(ISOLASI!$B$5:$B$1048576='Data Training 2022'!B712,ISOLASI!$H$5:$H$1048576))</f>
        <v>0</v>
      </c>
      <c r="AI712" s="22" t="str">
        <f>IFERROR(VLOOKUP(B712,ISOLASI!$B$5:$I$1048576,8,0),"")</f>
        <v/>
      </c>
      <c r="AJ712" s="22"/>
      <c r="AK712" s="17" cm="1">
        <f t="array" ref="AK712">MAX(IF('DEKAT AIR'!$B$5:$B$1048576='Data Training 2022'!B712,'DEKAT AIR'!$H$5:$H$1048576))</f>
        <v>0</v>
      </c>
      <c r="AL712" s="22" t="str">
        <f>IFERROR(VLOOKUP(B712,'DEKAT AIR'!$B$5:$I$1048576,8,0),"")</f>
        <v/>
      </c>
      <c r="AM712" s="22"/>
      <c r="AN712" s="17" cm="1">
        <f t="array" ref="AN712">MAX(IF(KETINGGIAN!$B$5:$B$1048576='Data Training 2022'!B712,KETINGGIAN!$H$5:$H$1048576))</f>
        <v>0</v>
      </c>
      <c r="AO712" s="22" t="str">
        <f>IFERROR(VLOOKUP(B712,KETINGGIAN!$B$5:$I$1048576,8,0),"")</f>
        <v/>
      </c>
      <c r="AP712" s="22"/>
      <c r="AQ712" s="22"/>
      <c r="AR712" s="22"/>
      <c r="AS712" s="22"/>
      <c r="AT712" s="17" cm="1">
        <f t="array" ref="AT712">MAX(IF(TOOLSKEEPER!$B$5:$B$1048576='Data Training 2022'!B712,TOOLSKEEPER!$H$5:$H$1048576))</f>
        <v>0</v>
      </c>
      <c r="AU712" s="22" t="str">
        <f>IFERROR(VLOOKUP(B712,TOOLSKEEPER!$B$5:$I$1048576,8,0),"")</f>
        <v/>
      </c>
    </row>
    <row r="713" spans="1:47">
      <c r="A713" s="22">
        <f t="shared" si="62"/>
        <v>708</v>
      </c>
      <c r="B713" s="21" t="str">
        <f t="shared" si="63"/>
        <v>80002714</v>
      </c>
      <c r="C713" s="21" t="s">
        <v>1564</v>
      </c>
      <c r="D713" s="22"/>
      <c r="E713" s="22" t="s">
        <v>1565</v>
      </c>
      <c r="F713" s="22" t="s">
        <v>1255</v>
      </c>
      <c r="G713" s="22" t="s">
        <v>4180</v>
      </c>
      <c r="H713" s="22" t="s">
        <v>405</v>
      </c>
      <c r="I713" s="22" t="s">
        <v>4028</v>
      </c>
      <c r="J713" s="22"/>
      <c r="K713" s="21" t="s">
        <v>4002</v>
      </c>
      <c r="L713" s="21" t="s">
        <v>2374</v>
      </c>
      <c r="M713" s="21" t="s">
        <v>4003</v>
      </c>
      <c r="N713" s="21"/>
      <c r="O713" s="17" t="str">
        <f>IFERROR(VLOOKUP(B713,POP!$B$5:$I$1048576,7,0),"")</f>
        <v/>
      </c>
      <c r="P713" s="17" t="str">
        <f>IFERROR(VLOOKUP(B713,POM!$B$5:$I$1048576,7,0),"")</f>
        <v/>
      </c>
      <c r="Q713" s="10" t="str">
        <f>IFERROR(VLOOKUP(B713,POU!$B$5:$I$1048576,7,0),"")</f>
        <v/>
      </c>
      <c r="R713" s="21" t="str">
        <f t="shared" ref="R713:R776" si="64">IF(AND(L713="PENGAWAS",M713="TARGET",N713=""),"TARGET","")</f>
        <v/>
      </c>
      <c r="S713" s="17" t="str">
        <f>IFERROR(VLOOKUP(B713,'PEMBEKALAN POP'!$B$5:$I$1048576,7,0),"")</f>
        <v/>
      </c>
      <c r="T713" s="22" t="str">
        <f>IFERROR(VLOOKUP(B713,'PEMBEKALAN POP'!$B$5:$I$1048576,8,0),"")</f>
        <v/>
      </c>
      <c r="U713" s="21" t="s">
        <v>3994</v>
      </c>
      <c r="V713" s="17" t="e" cm="1">
        <f t="array" ref="V713">MAX(IF(INDUKSI!$B$5:$B$1048576='Data Training 2022'!B713,INDUKSI!$H$5:$H$1048576))</f>
        <v>#N/A</v>
      </c>
      <c r="W713" s="22" t="str">
        <f>IFERROR(VLOOKUP(B713,INDUKSI!$B$5:$I$1048576,8,0),"")</f>
        <v>LULUS</v>
      </c>
      <c r="X713" s="21" t="s">
        <v>3994</v>
      </c>
      <c r="Y713" s="17" cm="1">
        <f t="array" ref="Y713">MAX(IF(REINDUKSI!$B$5:$B$1048576='Data Training 2022'!B713,REINDUKSI!$H$5:$H$1048576))</f>
        <v>44757</v>
      </c>
      <c r="Z713" s="22" t="str">
        <f>IFERROR(VLOOKUP(B713,REINDUKSI!$B$5:$I$1048576,8,0),"")</f>
        <v>LULUS</v>
      </c>
      <c r="AA713" s="22" t="str">
        <f t="shared" ref="AA713:AA776" si="65">IF(L713="OPERATOR","TARGET",IF(L713="MEKANIK","TARGET",""))</f>
        <v>TARGET</v>
      </c>
      <c r="AB713" s="17" cm="1">
        <f t="array" ref="AB713">MAX(IF(BSA!$B$5:$B$1048576='Data Training 2022'!B713,BSA!$H$5:$H$1048576))</f>
        <v>0</v>
      </c>
      <c r="AC713" s="22" t="str">
        <f>IFERROR(VLOOKUP(B713,BSA!$B$5:$I$1048576,8,0),"")</f>
        <v/>
      </c>
      <c r="AD713" s="22" t="s">
        <v>3994</v>
      </c>
      <c r="AE713" s="22"/>
      <c r="AF713" s="22"/>
      <c r="AG713" s="22" t="str">
        <f t="shared" ref="AG713:AG776" si="66">IF(L713="MEKANIK","TARGET","")</f>
        <v/>
      </c>
      <c r="AH713" s="17" cm="1">
        <f t="array" ref="AH713">MAX(IF(ISOLASI!$B$5:$B$1048576='Data Training 2022'!B713,ISOLASI!$H$5:$H$1048576))</f>
        <v>0</v>
      </c>
      <c r="AI713" s="22" t="str">
        <f>IFERROR(VLOOKUP(B713,ISOLASI!$B$5:$I$1048576,8,0),"")</f>
        <v/>
      </c>
      <c r="AJ713" s="22"/>
      <c r="AK713" s="17" cm="1">
        <f t="array" ref="AK713">MAX(IF('DEKAT AIR'!$B$5:$B$1048576='Data Training 2022'!B713,'DEKAT AIR'!$H$5:$H$1048576))</f>
        <v>0</v>
      </c>
      <c r="AL713" s="22" t="str">
        <f>IFERROR(VLOOKUP(B713,'DEKAT AIR'!$B$5:$I$1048576,8,0),"")</f>
        <v/>
      </c>
      <c r="AM713" s="22"/>
      <c r="AN713" s="17" cm="1">
        <f t="array" ref="AN713">MAX(IF(KETINGGIAN!$B$5:$B$1048576='Data Training 2022'!B713,KETINGGIAN!$H$5:$H$1048576))</f>
        <v>0</v>
      </c>
      <c r="AO713" s="22" t="str">
        <f>IFERROR(VLOOKUP(B713,KETINGGIAN!$B$5:$I$1048576,8,0),"")</f>
        <v/>
      </c>
      <c r="AP713" s="22"/>
      <c r="AQ713" s="22"/>
      <c r="AR713" s="22"/>
      <c r="AS713" s="22"/>
      <c r="AT713" s="17" cm="1">
        <f t="array" ref="AT713">MAX(IF(TOOLSKEEPER!$B$5:$B$1048576='Data Training 2022'!B713,TOOLSKEEPER!$H$5:$H$1048576))</f>
        <v>0</v>
      </c>
      <c r="AU713" s="22" t="str">
        <f>IFERROR(VLOOKUP(B713,TOOLSKEEPER!$B$5:$I$1048576,8,0),"")</f>
        <v/>
      </c>
    </row>
    <row r="714" spans="1:47">
      <c r="A714" s="22">
        <f t="shared" si="62"/>
        <v>709</v>
      </c>
      <c r="B714" s="21" t="str">
        <f t="shared" si="63"/>
        <v>80002745</v>
      </c>
      <c r="C714" s="21">
        <v>80002745</v>
      </c>
      <c r="D714" s="22"/>
      <c r="E714" s="22" t="s">
        <v>2090</v>
      </c>
      <c r="F714" s="22" t="s">
        <v>1255</v>
      </c>
      <c r="G714" s="22" t="s">
        <v>205</v>
      </c>
      <c r="H714" s="22" t="s">
        <v>405</v>
      </c>
      <c r="I714" s="22" t="s">
        <v>4024</v>
      </c>
      <c r="J714" s="22"/>
      <c r="K714" s="21" t="s">
        <v>4002</v>
      </c>
      <c r="L714" s="21" t="s">
        <v>2374</v>
      </c>
      <c r="M714" s="21" t="s">
        <v>4003</v>
      </c>
      <c r="N714" s="21"/>
      <c r="O714" s="17" t="str">
        <f>IFERROR(VLOOKUP(B714,POP!$B$5:$I$1048576,7,0),"")</f>
        <v/>
      </c>
      <c r="P714" s="17" t="str">
        <f>IFERROR(VLOOKUP(B714,POM!$B$5:$I$1048576,7,0),"")</f>
        <v/>
      </c>
      <c r="Q714" s="10" t="str">
        <f>IFERROR(VLOOKUP(B714,POU!$B$5:$I$1048576,7,0),"")</f>
        <v/>
      </c>
      <c r="R714" s="21" t="str">
        <f t="shared" si="64"/>
        <v/>
      </c>
      <c r="S714" s="17" t="str">
        <f>IFERROR(VLOOKUP(B714,'PEMBEKALAN POP'!$B$5:$I$1048576,7,0),"")</f>
        <v/>
      </c>
      <c r="T714" s="22" t="str">
        <f>IFERROR(VLOOKUP(B714,'PEMBEKALAN POP'!$B$5:$I$1048576,8,0),"")</f>
        <v/>
      </c>
      <c r="U714" s="21" t="s">
        <v>3994</v>
      </c>
      <c r="V714" s="17" t="e" cm="1">
        <f t="array" ref="V714">MAX(IF(INDUKSI!$B$5:$B$1048576='Data Training 2022'!B714,INDUKSI!$H$5:$H$1048576))</f>
        <v>#N/A</v>
      </c>
      <c r="W714" s="22" t="str">
        <f>IFERROR(VLOOKUP(B714,INDUKSI!$B$5:$I$1048576,8,0),"")</f>
        <v>LULUS</v>
      </c>
      <c r="X714" s="21" t="s">
        <v>3994</v>
      </c>
      <c r="Y714" s="17" cm="1">
        <f t="array" ref="Y714">MAX(IF(REINDUKSI!$B$5:$B$1048576='Data Training 2022'!B714,REINDUKSI!$H$5:$H$1048576))</f>
        <v>0</v>
      </c>
      <c r="Z714" s="22" t="str">
        <f>IFERROR(VLOOKUP(B714,REINDUKSI!$B$5:$I$1048576,8,0),"")</f>
        <v/>
      </c>
      <c r="AA714" s="22" t="str">
        <f t="shared" si="65"/>
        <v>TARGET</v>
      </c>
      <c r="AB714" s="17" cm="1">
        <f t="array" ref="AB714">MAX(IF(BSA!$B$5:$B$1048576='Data Training 2022'!B714,BSA!$H$5:$H$1048576))</f>
        <v>0</v>
      </c>
      <c r="AC714" s="22" t="str">
        <f>IFERROR(VLOOKUP(B714,BSA!$B$5:$I$1048576,8,0),"")</f>
        <v/>
      </c>
      <c r="AD714" s="22" t="s">
        <v>3994</v>
      </c>
      <c r="AE714" s="22"/>
      <c r="AF714" s="22"/>
      <c r="AG714" s="22" t="str">
        <f t="shared" si="66"/>
        <v/>
      </c>
      <c r="AH714" s="17" cm="1">
        <f t="array" ref="AH714">MAX(IF(ISOLASI!$B$5:$B$1048576='Data Training 2022'!B714,ISOLASI!$H$5:$H$1048576))</f>
        <v>0</v>
      </c>
      <c r="AI714" s="22" t="str">
        <f>IFERROR(VLOOKUP(B714,ISOLASI!$B$5:$I$1048576,8,0),"")</f>
        <v/>
      </c>
      <c r="AJ714" s="22"/>
      <c r="AK714" s="17" cm="1">
        <f t="array" ref="AK714">MAX(IF('DEKAT AIR'!$B$5:$B$1048576='Data Training 2022'!B714,'DEKAT AIR'!$H$5:$H$1048576))</f>
        <v>0</v>
      </c>
      <c r="AL714" s="22" t="str">
        <f>IFERROR(VLOOKUP(B714,'DEKAT AIR'!$B$5:$I$1048576,8,0),"")</f>
        <v/>
      </c>
      <c r="AM714" s="22"/>
      <c r="AN714" s="17" cm="1">
        <f t="array" ref="AN714">MAX(IF(KETINGGIAN!$B$5:$B$1048576='Data Training 2022'!B714,KETINGGIAN!$H$5:$H$1048576))</f>
        <v>0</v>
      </c>
      <c r="AO714" s="22" t="str">
        <f>IFERROR(VLOOKUP(B714,KETINGGIAN!$B$5:$I$1048576,8,0),"")</f>
        <v/>
      </c>
      <c r="AP714" s="22"/>
      <c r="AQ714" s="22"/>
      <c r="AR714" s="22"/>
      <c r="AS714" s="22"/>
      <c r="AT714" s="17" cm="1">
        <f t="array" ref="AT714">MAX(IF(TOOLSKEEPER!$B$5:$B$1048576='Data Training 2022'!B714,TOOLSKEEPER!$H$5:$H$1048576))</f>
        <v>0</v>
      </c>
      <c r="AU714" s="22" t="str">
        <f>IFERROR(VLOOKUP(B714,TOOLSKEEPER!$B$5:$I$1048576,8,0),"")</f>
        <v/>
      </c>
    </row>
    <row r="715" spans="1:47">
      <c r="A715" s="22">
        <f t="shared" si="62"/>
        <v>710</v>
      </c>
      <c r="B715" s="21" t="str">
        <f t="shared" si="63"/>
        <v>80002747</v>
      </c>
      <c r="C715" s="21">
        <v>80002747</v>
      </c>
      <c r="D715" s="22"/>
      <c r="E715" s="22" t="s">
        <v>2508</v>
      </c>
      <c r="F715" s="22" t="s">
        <v>1255</v>
      </c>
      <c r="G715" s="22" t="s">
        <v>205</v>
      </c>
      <c r="H715" s="22" t="s">
        <v>405</v>
      </c>
      <c r="I715" s="22" t="s">
        <v>4024</v>
      </c>
      <c r="J715" s="22"/>
      <c r="K715" s="21" t="s">
        <v>4002</v>
      </c>
      <c r="L715" s="21" t="s">
        <v>2374</v>
      </c>
      <c r="M715" s="21" t="s">
        <v>4003</v>
      </c>
      <c r="N715" s="21"/>
      <c r="O715" s="17" t="str">
        <f>IFERROR(VLOOKUP(B715,POP!$B$5:$I$1048576,7,0),"")</f>
        <v/>
      </c>
      <c r="P715" s="17" t="str">
        <f>IFERROR(VLOOKUP(B715,POM!$B$5:$I$1048576,7,0),"")</f>
        <v/>
      </c>
      <c r="Q715" s="10" t="str">
        <f>IFERROR(VLOOKUP(B715,POU!$B$5:$I$1048576,7,0),"")</f>
        <v/>
      </c>
      <c r="R715" s="21" t="str">
        <f t="shared" si="64"/>
        <v/>
      </c>
      <c r="S715" s="17" t="str">
        <f>IFERROR(VLOOKUP(B715,'PEMBEKALAN POP'!$B$5:$I$1048576,7,0),"")</f>
        <v/>
      </c>
      <c r="T715" s="22" t="str">
        <f>IFERROR(VLOOKUP(B715,'PEMBEKALAN POP'!$B$5:$I$1048576,8,0),"")</f>
        <v/>
      </c>
      <c r="U715" s="21" t="s">
        <v>3994</v>
      </c>
      <c r="V715" s="17" t="e" cm="1">
        <f t="array" ref="V715">MAX(IF(INDUKSI!$B$5:$B$1048576='Data Training 2022'!B715,INDUKSI!$H$5:$H$1048576))</f>
        <v>#N/A</v>
      </c>
      <c r="W715" s="22" t="str">
        <f>IFERROR(VLOOKUP(B715,INDUKSI!$B$5:$I$1048576,8,0),"")</f>
        <v>LULUS</v>
      </c>
      <c r="X715" s="21" t="s">
        <v>3994</v>
      </c>
      <c r="Y715" s="17" cm="1">
        <f t="array" ref="Y715">MAX(IF(REINDUKSI!$B$5:$B$1048576='Data Training 2022'!B715,REINDUKSI!$H$5:$H$1048576))</f>
        <v>44780</v>
      </c>
      <c r="Z715" s="22" t="str">
        <f>IFERROR(VLOOKUP(B715,REINDUKSI!$B$5:$I$1048576,8,0),"")</f>
        <v>LULUS</v>
      </c>
      <c r="AA715" s="22" t="str">
        <f t="shared" si="65"/>
        <v>TARGET</v>
      </c>
      <c r="AB715" s="17" cm="1">
        <f t="array" ref="AB715">MAX(IF(BSA!$B$5:$B$1048576='Data Training 2022'!B715,BSA!$H$5:$H$1048576))</f>
        <v>44780</v>
      </c>
      <c r="AC715" s="22" t="str">
        <f>IFERROR(VLOOKUP(B715,BSA!$B$5:$I$1048576,8,0),"")</f>
        <v>LULUS</v>
      </c>
      <c r="AD715" s="22" t="s">
        <v>3994</v>
      </c>
      <c r="AE715" s="22"/>
      <c r="AF715" s="22"/>
      <c r="AG715" s="22" t="str">
        <f t="shared" si="66"/>
        <v/>
      </c>
      <c r="AH715" s="17" cm="1">
        <f t="array" ref="AH715">MAX(IF(ISOLASI!$B$5:$B$1048576='Data Training 2022'!B715,ISOLASI!$H$5:$H$1048576))</f>
        <v>0</v>
      </c>
      <c r="AI715" s="22" t="str">
        <f>IFERROR(VLOOKUP(B715,ISOLASI!$B$5:$I$1048576,8,0),"")</f>
        <v/>
      </c>
      <c r="AJ715" s="22"/>
      <c r="AK715" s="17" cm="1">
        <f t="array" ref="AK715">MAX(IF('DEKAT AIR'!$B$5:$B$1048576='Data Training 2022'!B715,'DEKAT AIR'!$H$5:$H$1048576))</f>
        <v>0</v>
      </c>
      <c r="AL715" s="22" t="str">
        <f>IFERROR(VLOOKUP(B715,'DEKAT AIR'!$B$5:$I$1048576,8,0),"")</f>
        <v/>
      </c>
      <c r="AM715" s="22"/>
      <c r="AN715" s="17" cm="1">
        <f t="array" ref="AN715">MAX(IF(KETINGGIAN!$B$5:$B$1048576='Data Training 2022'!B715,KETINGGIAN!$H$5:$H$1048576))</f>
        <v>0</v>
      </c>
      <c r="AO715" s="22" t="str">
        <f>IFERROR(VLOOKUP(B715,KETINGGIAN!$B$5:$I$1048576,8,0),"")</f>
        <v/>
      </c>
      <c r="AP715" s="22"/>
      <c r="AQ715" s="22"/>
      <c r="AR715" s="22"/>
      <c r="AS715" s="22"/>
      <c r="AT715" s="17" cm="1">
        <f t="array" ref="AT715">MAX(IF(TOOLSKEEPER!$B$5:$B$1048576='Data Training 2022'!B715,TOOLSKEEPER!$H$5:$H$1048576))</f>
        <v>0</v>
      </c>
      <c r="AU715" s="22" t="str">
        <f>IFERROR(VLOOKUP(B715,TOOLSKEEPER!$B$5:$I$1048576,8,0),"")</f>
        <v/>
      </c>
    </row>
    <row r="716" spans="1:47">
      <c r="A716" s="22">
        <f t="shared" si="62"/>
        <v>711</v>
      </c>
      <c r="B716" s="21" t="str">
        <f t="shared" si="63"/>
        <v>80002520</v>
      </c>
      <c r="C716" s="21">
        <v>80002520</v>
      </c>
      <c r="D716" s="22"/>
      <c r="E716" s="22" t="s">
        <v>910</v>
      </c>
      <c r="F716" s="22" t="s">
        <v>1255</v>
      </c>
      <c r="G716" s="22" t="s">
        <v>205</v>
      </c>
      <c r="H716" s="22" t="s">
        <v>405</v>
      </c>
      <c r="I716" s="22" t="s">
        <v>4028</v>
      </c>
      <c r="J716" s="22"/>
      <c r="K716" s="21" t="s">
        <v>4002</v>
      </c>
      <c r="L716" s="21" t="s">
        <v>2374</v>
      </c>
      <c r="M716" s="21" t="s">
        <v>4003</v>
      </c>
      <c r="N716" s="21"/>
      <c r="O716" s="17" t="str">
        <f>IFERROR(VLOOKUP(B716,POP!$B$5:$I$1048576,7,0),"")</f>
        <v/>
      </c>
      <c r="P716" s="17" t="str">
        <f>IFERROR(VLOOKUP(B716,POM!$B$5:$I$1048576,7,0),"")</f>
        <v/>
      </c>
      <c r="Q716" s="10" t="str">
        <f>IFERROR(VLOOKUP(B716,POU!$B$5:$I$1048576,7,0),"")</f>
        <v/>
      </c>
      <c r="R716" s="21" t="str">
        <f t="shared" si="64"/>
        <v/>
      </c>
      <c r="S716" s="17" t="str">
        <f>IFERROR(VLOOKUP(B716,'PEMBEKALAN POP'!$B$5:$I$1048576,7,0),"")</f>
        <v/>
      </c>
      <c r="T716" s="22" t="str">
        <f>IFERROR(VLOOKUP(B716,'PEMBEKALAN POP'!$B$5:$I$1048576,8,0),"")</f>
        <v/>
      </c>
      <c r="U716" s="21" t="s">
        <v>3994</v>
      </c>
      <c r="V716" s="17" t="e" cm="1">
        <f t="array" ref="V716">MAX(IF(INDUKSI!$B$5:$B$1048576='Data Training 2022'!B716,INDUKSI!$H$5:$H$1048576))</f>
        <v>#N/A</v>
      </c>
      <c r="W716" s="22" t="str">
        <f>IFERROR(VLOOKUP(B716,INDUKSI!$B$5:$I$1048576,8,0),"")</f>
        <v>LULUS</v>
      </c>
      <c r="X716" s="21" t="s">
        <v>3994</v>
      </c>
      <c r="Y716" s="17" cm="1">
        <f t="array" ref="Y716">MAX(IF(REINDUKSI!$B$5:$B$1048576='Data Training 2022'!B716,REINDUKSI!$H$5:$H$1048576))</f>
        <v>44600</v>
      </c>
      <c r="Z716" s="22" t="str">
        <f>IFERROR(VLOOKUP(B716,REINDUKSI!$B$5:$I$1048576,8,0),"")</f>
        <v>LULUS</v>
      </c>
      <c r="AA716" s="22" t="str">
        <f t="shared" si="65"/>
        <v>TARGET</v>
      </c>
      <c r="AB716" s="17" cm="1">
        <f t="array" ref="AB716">MAX(IF(BSA!$B$5:$B$1048576='Data Training 2022'!B716,BSA!$H$5:$H$1048576))</f>
        <v>0</v>
      </c>
      <c r="AC716" s="22" t="str">
        <f>IFERROR(VLOOKUP(B716,BSA!$B$5:$I$1048576,8,0),"")</f>
        <v/>
      </c>
      <c r="AD716" s="22" t="s">
        <v>3994</v>
      </c>
      <c r="AE716" s="22"/>
      <c r="AF716" s="22"/>
      <c r="AG716" s="22" t="str">
        <f t="shared" si="66"/>
        <v/>
      </c>
      <c r="AH716" s="17" cm="1">
        <f t="array" ref="AH716">MAX(IF(ISOLASI!$B$5:$B$1048576='Data Training 2022'!B716,ISOLASI!$H$5:$H$1048576))</f>
        <v>0</v>
      </c>
      <c r="AI716" s="22" t="str">
        <f>IFERROR(VLOOKUP(B716,ISOLASI!$B$5:$I$1048576,8,0),"")</f>
        <v/>
      </c>
      <c r="AJ716" s="22"/>
      <c r="AK716" s="17" cm="1">
        <f t="array" ref="AK716">MAX(IF('DEKAT AIR'!$B$5:$B$1048576='Data Training 2022'!B716,'DEKAT AIR'!$H$5:$H$1048576))</f>
        <v>0</v>
      </c>
      <c r="AL716" s="22" t="str">
        <f>IFERROR(VLOOKUP(B716,'DEKAT AIR'!$B$5:$I$1048576,8,0),"")</f>
        <v/>
      </c>
      <c r="AM716" s="22"/>
      <c r="AN716" s="17" cm="1">
        <f t="array" ref="AN716">MAX(IF(KETINGGIAN!$B$5:$B$1048576='Data Training 2022'!B716,KETINGGIAN!$H$5:$H$1048576))</f>
        <v>0</v>
      </c>
      <c r="AO716" s="22" t="str">
        <f>IFERROR(VLOOKUP(B716,KETINGGIAN!$B$5:$I$1048576,8,0),"")</f>
        <v/>
      </c>
      <c r="AP716" s="22"/>
      <c r="AQ716" s="22"/>
      <c r="AR716" s="22"/>
      <c r="AS716" s="22"/>
      <c r="AT716" s="17" cm="1">
        <f t="array" ref="AT716">MAX(IF(TOOLSKEEPER!$B$5:$B$1048576='Data Training 2022'!B716,TOOLSKEEPER!$H$5:$H$1048576))</f>
        <v>0</v>
      </c>
      <c r="AU716" s="22" t="str">
        <f>IFERROR(VLOOKUP(B716,TOOLSKEEPER!$B$5:$I$1048576,8,0),"")</f>
        <v/>
      </c>
    </row>
    <row r="717" spans="1:47">
      <c r="A717" s="22">
        <f t="shared" si="62"/>
        <v>712</v>
      </c>
      <c r="B717" s="21" t="str">
        <f t="shared" si="63"/>
        <v>80001346</v>
      </c>
      <c r="C717" s="21">
        <v>80001346</v>
      </c>
      <c r="D717" s="22"/>
      <c r="E717" s="22" t="s">
        <v>1550</v>
      </c>
      <c r="F717" s="22" t="s">
        <v>1255</v>
      </c>
      <c r="G717" s="22" t="s">
        <v>205</v>
      </c>
      <c r="H717" s="22" t="s">
        <v>405</v>
      </c>
      <c r="I717" s="22" t="s">
        <v>4028</v>
      </c>
      <c r="J717" s="22"/>
      <c r="K717" s="21" t="s">
        <v>4002</v>
      </c>
      <c r="L717" s="21" t="s">
        <v>2374</v>
      </c>
      <c r="M717" s="21" t="s">
        <v>4003</v>
      </c>
      <c r="N717" s="21"/>
      <c r="O717" s="17" t="str">
        <f>IFERROR(VLOOKUP(B717,POP!$B$5:$I$1048576,7,0),"")</f>
        <v/>
      </c>
      <c r="P717" s="17" t="str">
        <f>IFERROR(VLOOKUP(B717,POM!$B$5:$I$1048576,7,0),"")</f>
        <v/>
      </c>
      <c r="Q717" s="10" t="str">
        <f>IFERROR(VLOOKUP(B717,POU!$B$5:$I$1048576,7,0),"")</f>
        <v/>
      </c>
      <c r="R717" s="21" t="str">
        <f t="shared" si="64"/>
        <v/>
      </c>
      <c r="S717" s="17" t="str">
        <f>IFERROR(VLOOKUP(B717,'PEMBEKALAN POP'!$B$5:$I$1048576,7,0),"")</f>
        <v/>
      </c>
      <c r="T717" s="22" t="str">
        <f>IFERROR(VLOOKUP(B717,'PEMBEKALAN POP'!$B$5:$I$1048576,8,0),"")</f>
        <v/>
      </c>
      <c r="U717" s="21" t="s">
        <v>3994</v>
      </c>
      <c r="V717" s="17" t="e" cm="1">
        <f t="array" ref="V717">MAX(IF(INDUKSI!$B$5:$B$1048576='Data Training 2022'!B717,INDUKSI!$H$5:$H$1048576))</f>
        <v>#N/A</v>
      </c>
      <c r="W717" s="22" t="str">
        <f>IFERROR(VLOOKUP(B717,INDUKSI!$B$5:$I$1048576,8,0),"")</f>
        <v>LULUS</v>
      </c>
      <c r="X717" s="21" t="s">
        <v>3994</v>
      </c>
      <c r="Y717" s="17" cm="1">
        <f t="array" ref="Y717">MAX(IF(REINDUKSI!$B$5:$B$1048576='Data Training 2022'!B717,REINDUKSI!$H$5:$H$1048576))</f>
        <v>44750</v>
      </c>
      <c r="Z717" s="22" t="str">
        <f>IFERROR(VLOOKUP(B717,REINDUKSI!$B$5:$I$1048576,8,0),"")</f>
        <v>LULUS</v>
      </c>
      <c r="AA717" s="22" t="str">
        <f t="shared" si="65"/>
        <v>TARGET</v>
      </c>
      <c r="AB717" s="17" cm="1">
        <f t="array" ref="AB717">MAX(IF(BSA!$B$5:$B$1048576='Data Training 2022'!B717,BSA!$H$5:$H$1048576))</f>
        <v>0</v>
      </c>
      <c r="AC717" s="22" t="str">
        <f>IFERROR(VLOOKUP(B717,BSA!$B$5:$I$1048576,8,0),"")</f>
        <v/>
      </c>
      <c r="AD717" s="22" t="s">
        <v>3994</v>
      </c>
      <c r="AE717" s="22"/>
      <c r="AF717" s="22"/>
      <c r="AG717" s="22" t="str">
        <f t="shared" si="66"/>
        <v/>
      </c>
      <c r="AH717" s="17" cm="1">
        <f t="array" ref="AH717">MAX(IF(ISOLASI!$B$5:$B$1048576='Data Training 2022'!B717,ISOLASI!$H$5:$H$1048576))</f>
        <v>0</v>
      </c>
      <c r="AI717" s="22" t="str">
        <f>IFERROR(VLOOKUP(B717,ISOLASI!$B$5:$I$1048576,8,0),"")</f>
        <v/>
      </c>
      <c r="AJ717" s="22"/>
      <c r="AK717" s="17" cm="1">
        <f t="array" ref="AK717">MAX(IF('DEKAT AIR'!$B$5:$B$1048576='Data Training 2022'!B717,'DEKAT AIR'!$H$5:$H$1048576))</f>
        <v>0</v>
      </c>
      <c r="AL717" s="22" t="str">
        <f>IFERROR(VLOOKUP(B717,'DEKAT AIR'!$B$5:$I$1048576,8,0),"")</f>
        <v/>
      </c>
      <c r="AM717" s="22"/>
      <c r="AN717" s="17" cm="1">
        <f t="array" ref="AN717">MAX(IF(KETINGGIAN!$B$5:$B$1048576='Data Training 2022'!B717,KETINGGIAN!$H$5:$H$1048576))</f>
        <v>0</v>
      </c>
      <c r="AO717" s="22" t="str">
        <f>IFERROR(VLOOKUP(B717,KETINGGIAN!$B$5:$I$1048576,8,0),"")</f>
        <v/>
      </c>
      <c r="AP717" s="22"/>
      <c r="AQ717" s="22"/>
      <c r="AR717" s="22"/>
      <c r="AS717" s="22"/>
      <c r="AT717" s="17" cm="1">
        <f t="array" ref="AT717">MAX(IF(TOOLSKEEPER!$B$5:$B$1048576='Data Training 2022'!B717,TOOLSKEEPER!$H$5:$H$1048576))</f>
        <v>0</v>
      </c>
      <c r="AU717" s="22" t="str">
        <f>IFERROR(VLOOKUP(B717,TOOLSKEEPER!$B$5:$I$1048576,8,0),"")</f>
        <v/>
      </c>
    </row>
    <row r="718" spans="1:47">
      <c r="A718" s="22">
        <f t="shared" si="62"/>
        <v>713</v>
      </c>
      <c r="B718" s="21" t="str">
        <f t="shared" si="63"/>
        <v>80002018</v>
      </c>
      <c r="C718" s="21" t="s">
        <v>1591</v>
      </c>
      <c r="D718" s="22"/>
      <c r="E718" s="22" t="s">
        <v>1592</v>
      </c>
      <c r="F718" s="22" t="s">
        <v>1255</v>
      </c>
      <c r="G718" s="22" t="s">
        <v>4185</v>
      </c>
      <c r="H718" s="22" t="s">
        <v>405</v>
      </c>
      <c r="I718" s="22" t="s">
        <v>4024</v>
      </c>
      <c r="J718" s="22"/>
      <c r="K718" s="21" t="s">
        <v>4002</v>
      </c>
      <c r="L718" s="21" t="s">
        <v>2374</v>
      </c>
      <c r="M718" s="21" t="s">
        <v>4003</v>
      </c>
      <c r="N718" s="21"/>
      <c r="O718" s="17" t="str">
        <f>IFERROR(VLOOKUP(B718,POP!$B$5:$I$1048576,7,0),"")</f>
        <v/>
      </c>
      <c r="P718" s="17" t="str">
        <f>IFERROR(VLOOKUP(B718,POM!$B$5:$I$1048576,7,0),"")</f>
        <v/>
      </c>
      <c r="Q718" s="10" t="str">
        <f>IFERROR(VLOOKUP(B718,POU!$B$5:$I$1048576,7,0),"")</f>
        <v/>
      </c>
      <c r="R718" s="21" t="str">
        <f t="shared" si="64"/>
        <v/>
      </c>
      <c r="S718" s="17" t="str">
        <f>IFERROR(VLOOKUP(B718,'PEMBEKALAN POP'!$B$5:$I$1048576,7,0),"")</f>
        <v/>
      </c>
      <c r="T718" s="22" t="str">
        <f>IFERROR(VLOOKUP(B718,'PEMBEKALAN POP'!$B$5:$I$1048576,8,0),"")</f>
        <v/>
      </c>
      <c r="U718" s="21" t="s">
        <v>3994</v>
      </c>
      <c r="V718" s="17" t="e" cm="1">
        <f t="array" ref="V718">MAX(IF(INDUKSI!$B$5:$B$1048576='Data Training 2022'!B718,INDUKSI!$H$5:$H$1048576))</f>
        <v>#N/A</v>
      </c>
      <c r="W718" s="22" t="str">
        <f>IFERROR(VLOOKUP(B718,INDUKSI!$B$5:$I$1048576,8,0),"")</f>
        <v>LULUS</v>
      </c>
      <c r="X718" s="21" t="s">
        <v>3994</v>
      </c>
      <c r="Y718" s="17" cm="1">
        <f t="array" ref="Y718">MAX(IF(REINDUKSI!$B$5:$B$1048576='Data Training 2022'!B718,REINDUKSI!$H$5:$H$1048576))</f>
        <v>44778</v>
      </c>
      <c r="Z718" s="22" t="str">
        <f>IFERROR(VLOOKUP(B718,REINDUKSI!$B$5:$I$1048576,8,0),"")</f>
        <v>LULUS</v>
      </c>
      <c r="AA718" s="22" t="str">
        <f t="shared" si="65"/>
        <v>TARGET</v>
      </c>
      <c r="AB718" s="17" cm="1">
        <f t="array" ref="AB718">MAX(IF(BSA!$B$5:$B$1048576='Data Training 2022'!B718,BSA!$H$5:$H$1048576))</f>
        <v>0</v>
      </c>
      <c r="AC718" s="22" t="str">
        <f>IFERROR(VLOOKUP(B718,BSA!$B$5:$I$1048576,8,0),"")</f>
        <v/>
      </c>
      <c r="AD718" s="22" t="s">
        <v>3994</v>
      </c>
      <c r="AE718" s="22"/>
      <c r="AF718" s="22"/>
      <c r="AG718" s="22" t="str">
        <f t="shared" si="66"/>
        <v/>
      </c>
      <c r="AH718" s="17" cm="1">
        <f t="array" ref="AH718">MAX(IF(ISOLASI!$B$5:$B$1048576='Data Training 2022'!B718,ISOLASI!$H$5:$H$1048576))</f>
        <v>0</v>
      </c>
      <c r="AI718" s="22" t="str">
        <f>IFERROR(VLOOKUP(B718,ISOLASI!$B$5:$I$1048576,8,0),"")</f>
        <v/>
      </c>
      <c r="AJ718" s="22"/>
      <c r="AK718" s="17" cm="1">
        <f t="array" ref="AK718">MAX(IF('DEKAT AIR'!$B$5:$B$1048576='Data Training 2022'!B718,'DEKAT AIR'!$H$5:$H$1048576))</f>
        <v>0</v>
      </c>
      <c r="AL718" s="22" t="str">
        <f>IFERROR(VLOOKUP(B718,'DEKAT AIR'!$B$5:$I$1048576,8,0),"")</f>
        <v/>
      </c>
      <c r="AM718" s="22"/>
      <c r="AN718" s="17" cm="1">
        <f t="array" ref="AN718">MAX(IF(KETINGGIAN!$B$5:$B$1048576='Data Training 2022'!B718,KETINGGIAN!$H$5:$H$1048576))</f>
        <v>0</v>
      </c>
      <c r="AO718" s="22" t="str">
        <f>IFERROR(VLOOKUP(B718,KETINGGIAN!$B$5:$I$1048576,8,0),"")</f>
        <v/>
      </c>
      <c r="AP718" s="22"/>
      <c r="AQ718" s="22"/>
      <c r="AR718" s="22"/>
      <c r="AS718" s="22"/>
      <c r="AT718" s="17" cm="1">
        <f t="array" ref="AT718">MAX(IF(TOOLSKEEPER!$B$5:$B$1048576='Data Training 2022'!B718,TOOLSKEEPER!$H$5:$H$1048576))</f>
        <v>0</v>
      </c>
      <c r="AU718" s="22" t="str">
        <f>IFERROR(VLOOKUP(B718,TOOLSKEEPER!$B$5:$I$1048576,8,0),"")</f>
        <v/>
      </c>
    </row>
    <row r="719" spans="1:47">
      <c r="A719" s="22">
        <f t="shared" si="62"/>
        <v>714</v>
      </c>
      <c r="B719" s="21" t="str">
        <f t="shared" si="63"/>
        <v>80002511</v>
      </c>
      <c r="C719" s="21">
        <v>80002511</v>
      </c>
      <c r="D719" s="22"/>
      <c r="E719" s="22" t="s">
        <v>202</v>
      </c>
      <c r="F719" s="22" t="s">
        <v>1255</v>
      </c>
      <c r="G719" s="22" t="s">
        <v>205</v>
      </c>
      <c r="H719" s="22" t="s">
        <v>405</v>
      </c>
      <c r="I719" s="22" t="s">
        <v>4028</v>
      </c>
      <c r="J719" s="22"/>
      <c r="K719" s="21" t="s">
        <v>4002</v>
      </c>
      <c r="L719" s="21" t="s">
        <v>2374</v>
      </c>
      <c r="M719" s="21" t="s">
        <v>4003</v>
      </c>
      <c r="N719" s="21"/>
      <c r="O719" s="17" t="str">
        <f>IFERROR(VLOOKUP(B719,POP!$B$5:$I$1048576,7,0),"")</f>
        <v/>
      </c>
      <c r="P719" s="17" t="str">
        <f>IFERROR(VLOOKUP(B719,POM!$B$5:$I$1048576,7,0),"")</f>
        <v/>
      </c>
      <c r="Q719" s="10" t="str">
        <f>IFERROR(VLOOKUP(B719,POU!$B$5:$I$1048576,7,0),"")</f>
        <v/>
      </c>
      <c r="R719" s="21" t="str">
        <f t="shared" si="64"/>
        <v/>
      </c>
      <c r="S719" s="17" t="str">
        <f>IFERROR(VLOOKUP(B719,'PEMBEKALAN POP'!$B$5:$I$1048576,7,0),"")</f>
        <v/>
      </c>
      <c r="T719" s="22" t="str">
        <f>IFERROR(VLOOKUP(B719,'PEMBEKALAN POP'!$B$5:$I$1048576,8,0),"")</f>
        <v/>
      </c>
      <c r="U719" s="21" t="s">
        <v>3994</v>
      </c>
      <c r="V719" s="17" t="e" cm="1">
        <f t="array" ref="V719">MAX(IF(INDUKSI!$B$5:$B$1048576='Data Training 2022'!B719,INDUKSI!$H$5:$H$1048576))</f>
        <v>#N/A</v>
      </c>
      <c r="W719" s="22" t="str">
        <f>IFERROR(VLOOKUP(B719,INDUKSI!$B$5:$I$1048576,8,0),"")</f>
        <v>LULUS</v>
      </c>
      <c r="X719" s="21" t="s">
        <v>3994</v>
      </c>
      <c r="Y719" s="17" cm="1">
        <f t="array" ref="Y719">MAX(IF(REINDUKSI!$B$5:$B$1048576='Data Training 2022'!B719,REINDUKSI!$H$5:$H$1048576))</f>
        <v>44556</v>
      </c>
      <c r="Z719" s="22" t="str">
        <f>IFERROR(VLOOKUP(B719,REINDUKSI!$B$5:$I$1048576,8,0),"")</f>
        <v>LULUS</v>
      </c>
      <c r="AA719" s="22" t="str">
        <f t="shared" si="65"/>
        <v>TARGET</v>
      </c>
      <c r="AB719" s="17" cm="1">
        <f t="array" ref="AB719">MAX(IF(BSA!$B$5:$B$1048576='Data Training 2022'!B719,BSA!$H$5:$H$1048576))</f>
        <v>44674</v>
      </c>
      <c r="AC719" s="22" t="str">
        <f>IFERROR(VLOOKUP(B719,BSA!$B$5:$I$1048576,8,0),"")</f>
        <v>LULUS</v>
      </c>
      <c r="AD719" s="22" t="s">
        <v>3994</v>
      </c>
      <c r="AE719" s="22"/>
      <c r="AF719" s="22"/>
      <c r="AG719" s="22" t="str">
        <f t="shared" si="66"/>
        <v/>
      </c>
      <c r="AH719" s="17" cm="1">
        <f t="array" ref="AH719">MAX(IF(ISOLASI!$B$5:$B$1048576='Data Training 2022'!B719,ISOLASI!$H$5:$H$1048576))</f>
        <v>0</v>
      </c>
      <c r="AI719" s="22" t="str">
        <f>IFERROR(VLOOKUP(B719,ISOLASI!$B$5:$I$1048576,8,0),"")</f>
        <v/>
      </c>
      <c r="AJ719" s="22"/>
      <c r="AK719" s="17" cm="1">
        <f t="array" ref="AK719">MAX(IF('DEKAT AIR'!$B$5:$B$1048576='Data Training 2022'!B719,'DEKAT AIR'!$H$5:$H$1048576))</f>
        <v>0</v>
      </c>
      <c r="AL719" s="22" t="str">
        <f>IFERROR(VLOOKUP(B719,'DEKAT AIR'!$B$5:$I$1048576,8,0),"")</f>
        <v/>
      </c>
      <c r="AM719" s="22"/>
      <c r="AN719" s="17" cm="1">
        <f t="array" ref="AN719">MAX(IF(KETINGGIAN!$B$5:$B$1048576='Data Training 2022'!B719,KETINGGIAN!$H$5:$H$1048576))</f>
        <v>0</v>
      </c>
      <c r="AO719" s="22" t="str">
        <f>IFERROR(VLOOKUP(B719,KETINGGIAN!$B$5:$I$1048576,8,0),"")</f>
        <v/>
      </c>
      <c r="AP719" s="22"/>
      <c r="AQ719" s="22"/>
      <c r="AR719" s="22"/>
      <c r="AS719" s="22"/>
      <c r="AT719" s="17" cm="1">
        <f t="array" ref="AT719">MAX(IF(TOOLSKEEPER!$B$5:$B$1048576='Data Training 2022'!B719,TOOLSKEEPER!$H$5:$H$1048576))</f>
        <v>0</v>
      </c>
      <c r="AU719" s="22" t="str">
        <f>IFERROR(VLOOKUP(B719,TOOLSKEEPER!$B$5:$I$1048576,8,0),"")</f>
        <v/>
      </c>
    </row>
    <row r="720" spans="1:47">
      <c r="A720" s="22">
        <f t="shared" si="62"/>
        <v>715</v>
      </c>
      <c r="B720" s="21" t="str">
        <f t="shared" si="63"/>
        <v>80002959</v>
      </c>
      <c r="C720" s="21">
        <v>80002959</v>
      </c>
      <c r="D720" s="22"/>
      <c r="E720" s="22" t="s">
        <v>1655</v>
      </c>
      <c r="F720" s="22" t="s">
        <v>1255</v>
      </c>
      <c r="G720" s="22" t="s">
        <v>4175</v>
      </c>
      <c r="H720" s="22" t="s">
        <v>405</v>
      </c>
      <c r="I720" s="22" t="s">
        <v>4028</v>
      </c>
      <c r="J720" s="22"/>
      <c r="K720" s="21" t="s">
        <v>4002</v>
      </c>
      <c r="L720" s="21" t="s">
        <v>2374</v>
      </c>
      <c r="M720" s="21" t="s">
        <v>4003</v>
      </c>
      <c r="N720" s="21"/>
      <c r="O720" s="17" t="str">
        <f>IFERROR(VLOOKUP(B720,POP!$B$5:$I$1048576,7,0),"")</f>
        <v/>
      </c>
      <c r="P720" s="17" t="str">
        <f>IFERROR(VLOOKUP(B720,POM!$B$5:$I$1048576,7,0),"")</f>
        <v/>
      </c>
      <c r="Q720" s="10" t="str">
        <f>IFERROR(VLOOKUP(B720,POU!$B$5:$I$1048576,7,0),"")</f>
        <v/>
      </c>
      <c r="R720" s="21" t="str">
        <f t="shared" si="64"/>
        <v/>
      </c>
      <c r="S720" s="17" t="str">
        <f>IFERROR(VLOOKUP(B720,'PEMBEKALAN POP'!$B$5:$I$1048576,7,0),"")</f>
        <v/>
      </c>
      <c r="T720" s="22" t="str">
        <f>IFERROR(VLOOKUP(B720,'PEMBEKALAN POP'!$B$5:$I$1048576,8,0),"")</f>
        <v/>
      </c>
      <c r="U720" s="21" t="s">
        <v>3994</v>
      </c>
      <c r="V720" s="17" t="e" cm="1">
        <f t="array" ref="V720">MAX(IF(INDUKSI!$B$5:$B$1048576='Data Training 2022'!B720,INDUKSI!$H$5:$H$1048576))</f>
        <v>#N/A</v>
      </c>
      <c r="W720" s="22" t="str">
        <f>IFERROR(VLOOKUP(B720,INDUKSI!$B$5:$I$1048576,8,0),"")</f>
        <v>LULUS</v>
      </c>
      <c r="X720" s="21" t="s">
        <v>3994</v>
      </c>
      <c r="Y720" s="17" cm="1">
        <f t="array" ref="Y720">MAX(IF(REINDUKSI!$B$5:$B$1048576='Data Training 2022'!B720,REINDUKSI!$H$5:$H$1048576))</f>
        <v>0</v>
      </c>
      <c r="Z720" s="22" t="str">
        <f>IFERROR(VLOOKUP(B720,REINDUKSI!$B$5:$I$1048576,8,0),"")</f>
        <v/>
      </c>
      <c r="AA720" s="22" t="str">
        <f t="shared" si="65"/>
        <v>TARGET</v>
      </c>
      <c r="AB720" s="17" cm="1">
        <f t="array" ref="AB720">MAX(IF(BSA!$B$5:$B$1048576='Data Training 2022'!B720,BSA!$H$5:$H$1048576))</f>
        <v>0</v>
      </c>
      <c r="AC720" s="22" t="str">
        <f>IFERROR(VLOOKUP(B720,BSA!$B$5:$I$1048576,8,0),"")</f>
        <v/>
      </c>
      <c r="AD720" s="22" t="s">
        <v>3994</v>
      </c>
      <c r="AE720" s="22"/>
      <c r="AF720" s="22"/>
      <c r="AG720" s="22" t="str">
        <f t="shared" si="66"/>
        <v/>
      </c>
      <c r="AH720" s="17" cm="1">
        <f t="array" ref="AH720">MAX(IF(ISOLASI!$B$5:$B$1048576='Data Training 2022'!B720,ISOLASI!$H$5:$H$1048576))</f>
        <v>0</v>
      </c>
      <c r="AI720" s="22" t="str">
        <f>IFERROR(VLOOKUP(B720,ISOLASI!$B$5:$I$1048576,8,0),"")</f>
        <v/>
      </c>
      <c r="AJ720" s="22"/>
      <c r="AK720" s="17" cm="1">
        <f t="array" ref="AK720">MAX(IF('DEKAT AIR'!$B$5:$B$1048576='Data Training 2022'!B720,'DEKAT AIR'!$H$5:$H$1048576))</f>
        <v>0</v>
      </c>
      <c r="AL720" s="22" t="str">
        <f>IFERROR(VLOOKUP(B720,'DEKAT AIR'!$B$5:$I$1048576,8,0),"")</f>
        <v/>
      </c>
      <c r="AM720" s="22"/>
      <c r="AN720" s="17" cm="1">
        <f t="array" ref="AN720">MAX(IF(KETINGGIAN!$B$5:$B$1048576='Data Training 2022'!B720,KETINGGIAN!$H$5:$H$1048576))</f>
        <v>0</v>
      </c>
      <c r="AO720" s="22" t="str">
        <f>IFERROR(VLOOKUP(B720,KETINGGIAN!$B$5:$I$1048576,8,0),"")</f>
        <v/>
      </c>
      <c r="AP720" s="22"/>
      <c r="AQ720" s="22"/>
      <c r="AR720" s="22"/>
      <c r="AS720" s="22"/>
      <c r="AT720" s="17" cm="1">
        <f t="array" ref="AT720">MAX(IF(TOOLSKEEPER!$B$5:$B$1048576='Data Training 2022'!B720,TOOLSKEEPER!$H$5:$H$1048576))</f>
        <v>0</v>
      </c>
      <c r="AU720" s="22" t="str">
        <f>IFERROR(VLOOKUP(B720,TOOLSKEEPER!$B$5:$I$1048576,8,0),"")</f>
        <v/>
      </c>
    </row>
    <row r="721" spans="1:47">
      <c r="A721" s="22">
        <f t="shared" si="62"/>
        <v>716</v>
      </c>
      <c r="B721" s="21" t="str">
        <f t="shared" si="63"/>
        <v>80002467</v>
      </c>
      <c r="C721" s="21" t="s">
        <v>3402</v>
      </c>
      <c r="D721" s="22"/>
      <c r="E721" s="22" t="s">
        <v>3403</v>
      </c>
      <c r="F721" s="22" t="s">
        <v>1255</v>
      </c>
      <c r="G721" s="22" t="s">
        <v>4187</v>
      </c>
      <c r="H721" s="22" t="s">
        <v>405</v>
      </c>
      <c r="I721" s="22" t="s">
        <v>4028</v>
      </c>
      <c r="J721" s="22"/>
      <c r="K721" s="21" t="s">
        <v>4002</v>
      </c>
      <c r="L721" s="21" t="s">
        <v>2374</v>
      </c>
      <c r="M721" s="21" t="s">
        <v>4003</v>
      </c>
      <c r="N721" s="21"/>
      <c r="O721" s="17" t="str">
        <f>IFERROR(VLOOKUP(B721,POP!$B$5:$I$1048576,7,0),"")</f>
        <v/>
      </c>
      <c r="P721" s="17" t="str">
        <f>IFERROR(VLOOKUP(B721,POM!$B$5:$I$1048576,7,0),"")</f>
        <v/>
      </c>
      <c r="Q721" s="10" t="str">
        <f>IFERROR(VLOOKUP(B721,POU!$B$5:$I$1048576,7,0),"")</f>
        <v/>
      </c>
      <c r="R721" s="21" t="str">
        <f t="shared" si="64"/>
        <v/>
      </c>
      <c r="S721" s="17" t="str">
        <f>IFERROR(VLOOKUP(B721,'PEMBEKALAN POP'!$B$5:$I$1048576,7,0),"")</f>
        <v/>
      </c>
      <c r="T721" s="22" t="str">
        <f>IFERROR(VLOOKUP(B721,'PEMBEKALAN POP'!$B$5:$I$1048576,8,0),"")</f>
        <v/>
      </c>
      <c r="U721" s="21" t="s">
        <v>3994</v>
      </c>
      <c r="V721" s="17" t="e" cm="1">
        <f t="array" ref="V721">MAX(IF(INDUKSI!$B$5:$B$1048576='Data Training 2022'!B721,INDUKSI!$H$5:$H$1048576))</f>
        <v>#N/A</v>
      </c>
      <c r="W721" s="22" t="str">
        <f>IFERROR(VLOOKUP(B721,INDUKSI!$B$5:$I$1048576,8,0),"")</f>
        <v>LULUS</v>
      </c>
      <c r="X721" s="21" t="s">
        <v>3994</v>
      </c>
      <c r="Y721" s="17" cm="1">
        <f t="array" ref="Y721">MAX(IF(REINDUKSI!$B$5:$B$1048576='Data Training 2022'!B721,REINDUKSI!$H$5:$H$1048576))</f>
        <v>44631</v>
      </c>
      <c r="Z721" s="22" t="str">
        <f>IFERROR(VLOOKUP(B721,REINDUKSI!$B$5:$I$1048576,8,0),"")</f>
        <v>LULUS</v>
      </c>
      <c r="AA721" s="22" t="str">
        <f t="shared" si="65"/>
        <v>TARGET</v>
      </c>
      <c r="AB721" s="17" cm="1">
        <f t="array" ref="AB721">MAX(IF(BSA!$B$5:$B$1048576='Data Training 2022'!B721,BSA!$H$5:$H$1048576))</f>
        <v>44724</v>
      </c>
      <c r="AC721" s="22" t="str">
        <f>IFERROR(VLOOKUP(B721,BSA!$B$5:$I$1048576,8,0),"")</f>
        <v>LULUS</v>
      </c>
      <c r="AD721" s="22" t="s">
        <v>3994</v>
      </c>
      <c r="AE721" s="22"/>
      <c r="AF721" s="22"/>
      <c r="AG721" s="22" t="str">
        <f t="shared" si="66"/>
        <v/>
      </c>
      <c r="AH721" s="17" cm="1">
        <f t="array" ref="AH721">MAX(IF(ISOLASI!$B$5:$B$1048576='Data Training 2022'!B721,ISOLASI!$H$5:$H$1048576))</f>
        <v>0</v>
      </c>
      <c r="AI721" s="22" t="str">
        <f>IFERROR(VLOOKUP(B721,ISOLASI!$B$5:$I$1048576,8,0),"")</f>
        <v/>
      </c>
      <c r="AJ721" s="22"/>
      <c r="AK721" s="17" cm="1">
        <f t="array" ref="AK721">MAX(IF('DEKAT AIR'!$B$5:$B$1048576='Data Training 2022'!B721,'DEKAT AIR'!$H$5:$H$1048576))</f>
        <v>0</v>
      </c>
      <c r="AL721" s="22" t="str">
        <f>IFERROR(VLOOKUP(B721,'DEKAT AIR'!$B$5:$I$1048576,8,0),"")</f>
        <v/>
      </c>
      <c r="AM721" s="22"/>
      <c r="AN721" s="17" cm="1">
        <f t="array" ref="AN721">MAX(IF(KETINGGIAN!$B$5:$B$1048576='Data Training 2022'!B721,KETINGGIAN!$H$5:$H$1048576))</f>
        <v>0</v>
      </c>
      <c r="AO721" s="22" t="str">
        <f>IFERROR(VLOOKUP(B721,KETINGGIAN!$B$5:$I$1048576,8,0),"")</f>
        <v/>
      </c>
      <c r="AP721" s="22"/>
      <c r="AQ721" s="22"/>
      <c r="AR721" s="22"/>
      <c r="AS721" s="22"/>
      <c r="AT721" s="17" cm="1">
        <f t="array" ref="AT721">MAX(IF(TOOLSKEEPER!$B$5:$B$1048576='Data Training 2022'!B721,TOOLSKEEPER!$H$5:$H$1048576))</f>
        <v>0</v>
      </c>
      <c r="AU721" s="22" t="str">
        <f>IFERROR(VLOOKUP(B721,TOOLSKEEPER!$B$5:$I$1048576,8,0),"")</f>
        <v/>
      </c>
    </row>
    <row r="722" spans="1:47">
      <c r="A722" s="22">
        <f t="shared" si="62"/>
        <v>717</v>
      </c>
      <c r="B722" s="21" t="str">
        <f t="shared" si="63"/>
        <v>80000531</v>
      </c>
      <c r="C722" s="21" t="s">
        <v>4228</v>
      </c>
      <c r="D722" s="22"/>
      <c r="E722" s="22" t="s">
        <v>2327</v>
      </c>
      <c r="F722" s="22" t="s">
        <v>1255</v>
      </c>
      <c r="G722" s="22" t="s">
        <v>212</v>
      </c>
      <c r="H722" s="22" t="s">
        <v>405</v>
      </c>
      <c r="I722" s="22" t="s">
        <v>4028</v>
      </c>
      <c r="J722" s="22"/>
      <c r="K722" s="21" t="s">
        <v>4002</v>
      </c>
      <c r="L722" s="21" t="s">
        <v>2374</v>
      </c>
      <c r="M722" s="21" t="s">
        <v>4003</v>
      </c>
      <c r="N722" s="21"/>
      <c r="O722" s="17" t="str">
        <f>IFERROR(VLOOKUP(B722,POP!$B$5:$I$1048576,7,0),"")</f>
        <v/>
      </c>
      <c r="P722" s="17" t="str">
        <f>IFERROR(VLOOKUP(B722,POM!$B$5:$I$1048576,7,0),"")</f>
        <v/>
      </c>
      <c r="Q722" s="10" t="str">
        <f>IFERROR(VLOOKUP(B722,POU!$B$5:$I$1048576,7,0),"")</f>
        <v/>
      </c>
      <c r="R722" s="21" t="str">
        <f t="shared" si="64"/>
        <v/>
      </c>
      <c r="S722" s="17" t="str">
        <f>IFERROR(VLOOKUP(B722,'PEMBEKALAN POP'!$B$5:$I$1048576,7,0),"")</f>
        <v/>
      </c>
      <c r="T722" s="22" t="str">
        <f>IFERROR(VLOOKUP(B722,'PEMBEKALAN POP'!$B$5:$I$1048576,8,0),"")</f>
        <v/>
      </c>
      <c r="U722" s="21" t="s">
        <v>3994</v>
      </c>
      <c r="V722" s="17" t="e" cm="1">
        <f t="array" ref="V722">MAX(IF(INDUKSI!$B$5:$B$1048576='Data Training 2022'!B722,INDUKSI!$H$5:$H$1048576))</f>
        <v>#N/A</v>
      </c>
      <c r="W722" s="22" t="str">
        <f>IFERROR(VLOOKUP(B722,INDUKSI!$B$5:$I$1048576,8,0),"")</f>
        <v>LULUS</v>
      </c>
      <c r="X722" s="21" t="s">
        <v>3994</v>
      </c>
      <c r="Y722" s="17" cm="1">
        <f t="array" ref="Y722">MAX(IF(REINDUKSI!$B$5:$B$1048576='Data Training 2022'!B722,REINDUKSI!$H$5:$H$1048576))</f>
        <v>44596</v>
      </c>
      <c r="Z722" s="22" t="str">
        <f>IFERROR(VLOOKUP(B722,REINDUKSI!$B$5:$I$1048576,8,0),"")</f>
        <v>LULUS</v>
      </c>
      <c r="AA722" s="22" t="str">
        <f t="shared" si="65"/>
        <v>TARGET</v>
      </c>
      <c r="AB722" s="17" cm="1">
        <f t="array" ref="AB722">MAX(IF(BSA!$B$5:$B$1048576='Data Training 2022'!B722,BSA!$H$5:$H$1048576))</f>
        <v>0</v>
      </c>
      <c r="AC722" s="22" t="str">
        <f>IFERROR(VLOOKUP(B722,BSA!$B$5:$I$1048576,8,0),"")</f>
        <v/>
      </c>
      <c r="AD722" s="22" t="s">
        <v>3994</v>
      </c>
      <c r="AE722" s="22"/>
      <c r="AF722" s="22"/>
      <c r="AG722" s="22" t="str">
        <f t="shared" si="66"/>
        <v/>
      </c>
      <c r="AH722" s="17" cm="1">
        <f t="array" ref="AH722">MAX(IF(ISOLASI!$B$5:$B$1048576='Data Training 2022'!B722,ISOLASI!$H$5:$H$1048576))</f>
        <v>0</v>
      </c>
      <c r="AI722" s="22" t="str">
        <f>IFERROR(VLOOKUP(B722,ISOLASI!$B$5:$I$1048576,8,0),"")</f>
        <v/>
      </c>
      <c r="AJ722" s="22"/>
      <c r="AK722" s="17" cm="1">
        <f t="array" ref="AK722">MAX(IF('DEKAT AIR'!$B$5:$B$1048576='Data Training 2022'!B722,'DEKAT AIR'!$H$5:$H$1048576))</f>
        <v>0</v>
      </c>
      <c r="AL722" s="22" t="str">
        <f>IFERROR(VLOOKUP(B722,'DEKAT AIR'!$B$5:$I$1048576,8,0),"")</f>
        <v/>
      </c>
      <c r="AM722" s="22"/>
      <c r="AN722" s="17" cm="1">
        <f t="array" ref="AN722">MAX(IF(KETINGGIAN!$B$5:$B$1048576='Data Training 2022'!B722,KETINGGIAN!$H$5:$H$1048576))</f>
        <v>0</v>
      </c>
      <c r="AO722" s="22" t="str">
        <f>IFERROR(VLOOKUP(B722,KETINGGIAN!$B$5:$I$1048576,8,0),"")</f>
        <v/>
      </c>
      <c r="AP722" s="22"/>
      <c r="AQ722" s="22"/>
      <c r="AR722" s="22"/>
      <c r="AS722" s="22"/>
      <c r="AT722" s="17" cm="1">
        <f t="array" ref="AT722">MAX(IF(TOOLSKEEPER!$B$5:$B$1048576='Data Training 2022'!B722,TOOLSKEEPER!$H$5:$H$1048576))</f>
        <v>0</v>
      </c>
      <c r="AU722" s="22" t="str">
        <f>IFERROR(VLOOKUP(B722,TOOLSKEEPER!$B$5:$I$1048576,8,0),"")</f>
        <v/>
      </c>
    </row>
    <row r="723" spans="1:47">
      <c r="A723" s="22">
        <f t="shared" si="62"/>
        <v>718</v>
      </c>
      <c r="B723" s="21" t="str">
        <f t="shared" si="63"/>
        <v>80002338</v>
      </c>
      <c r="C723" s="21">
        <v>80002338</v>
      </c>
      <c r="D723" s="22"/>
      <c r="E723" s="22" t="s">
        <v>2758</v>
      </c>
      <c r="F723" s="22" t="s">
        <v>1255</v>
      </c>
      <c r="G723" s="22" t="s">
        <v>4180</v>
      </c>
      <c r="H723" s="22" t="s">
        <v>405</v>
      </c>
      <c r="I723" s="22" t="s">
        <v>4028</v>
      </c>
      <c r="J723" s="22"/>
      <c r="K723" s="21" t="s">
        <v>4002</v>
      </c>
      <c r="L723" s="21" t="s">
        <v>2374</v>
      </c>
      <c r="M723" s="21" t="s">
        <v>4003</v>
      </c>
      <c r="N723" s="21"/>
      <c r="O723" s="17" t="str">
        <f>IFERROR(VLOOKUP(B723,POP!$B$5:$I$1048576,7,0),"")</f>
        <v/>
      </c>
      <c r="P723" s="17" t="str">
        <f>IFERROR(VLOOKUP(B723,POM!$B$5:$I$1048576,7,0),"")</f>
        <v/>
      </c>
      <c r="Q723" s="10" t="str">
        <f>IFERROR(VLOOKUP(B723,POU!$B$5:$I$1048576,7,0),"")</f>
        <v/>
      </c>
      <c r="R723" s="21" t="str">
        <f t="shared" si="64"/>
        <v/>
      </c>
      <c r="S723" s="17" t="str">
        <f>IFERROR(VLOOKUP(B723,'PEMBEKALAN POP'!$B$5:$I$1048576,7,0),"")</f>
        <v/>
      </c>
      <c r="T723" s="22" t="str">
        <f>IFERROR(VLOOKUP(B723,'PEMBEKALAN POP'!$B$5:$I$1048576,8,0),"")</f>
        <v/>
      </c>
      <c r="U723" s="21" t="s">
        <v>3994</v>
      </c>
      <c r="V723" s="17" t="e" cm="1">
        <f t="array" ref="V723">MAX(IF(INDUKSI!$B$5:$B$1048576='Data Training 2022'!B723,INDUKSI!$H$5:$H$1048576))</f>
        <v>#N/A</v>
      </c>
      <c r="W723" s="22" t="str">
        <f>IFERROR(VLOOKUP(B723,INDUKSI!$B$5:$I$1048576,8,0),"")</f>
        <v>LULUS</v>
      </c>
      <c r="X723" s="21" t="s">
        <v>3994</v>
      </c>
      <c r="Y723" s="17" cm="1">
        <f t="array" ref="Y723">MAX(IF(REINDUKSI!$B$5:$B$1048576='Data Training 2022'!B723,REINDUKSI!$H$5:$H$1048576))</f>
        <v>44762</v>
      </c>
      <c r="Z723" s="22" t="str">
        <f>IFERROR(VLOOKUP(B723,REINDUKSI!$B$5:$I$1048576,8,0),"")</f>
        <v>LULUS</v>
      </c>
      <c r="AA723" s="22" t="str">
        <f t="shared" si="65"/>
        <v>TARGET</v>
      </c>
      <c r="AB723" s="17" cm="1">
        <f t="array" ref="AB723">MAX(IF(BSA!$B$5:$B$1048576='Data Training 2022'!B723,BSA!$H$5:$H$1048576))</f>
        <v>0</v>
      </c>
      <c r="AC723" s="22" t="str">
        <f>IFERROR(VLOOKUP(B723,BSA!$B$5:$I$1048576,8,0),"")</f>
        <v/>
      </c>
      <c r="AD723" s="22" t="s">
        <v>3994</v>
      </c>
      <c r="AE723" s="22"/>
      <c r="AF723" s="22"/>
      <c r="AG723" s="22" t="str">
        <f t="shared" si="66"/>
        <v/>
      </c>
      <c r="AH723" s="17" cm="1">
        <f t="array" ref="AH723">MAX(IF(ISOLASI!$B$5:$B$1048576='Data Training 2022'!B723,ISOLASI!$H$5:$H$1048576))</f>
        <v>0</v>
      </c>
      <c r="AI723" s="22" t="str">
        <f>IFERROR(VLOOKUP(B723,ISOLASI!$B$5:$I$1048576,8,0),"")</f>
        <v/>
      </c>
      <c r="AJ723" s="22"/>
      <c r="AK723" s="17" cm="1">
        <f t="array" ref="AK723">MAX(IF('DEKAT AIR'!$B$5:$B$1048576='Data Training 2022'!B723,'DEKAT AIR'!$H$5:$H$1048576))</f>
        <v>0</v>
      </c>
      <c r="AL723" s="22" t="str">
        <f>IFERROR(VLOOKUP(B723,'DEKAT AIR'!$B$5:$I$1048576,8,0),"")</f>
        <v/>
      </c>
      <c r="AM723" s="22"/>
      <c r="AN723" s="17" cm="1">
        <f t="array" ref="AN723">MAX(IF(KETINGGIAN!$B$5:$B$1048576='Data Training 2022'!B723,KETINGGIAN!$H$5:$H$1048576))</f>
        <v>0</v>
      </c>
      <c r="AO723" s="22" t="str">
        <f>IFERROR(VLOOKUP(B723,KETINGGIAN!$B$5:$I$1048576,8,0),"")</f>
        <v/>
      </c>
      <c r="AP723" s="22"/>
      <c r="AQ723" s="22"/>
      <c r="AR723" s="22"/>
      <c r="AS723" s="22"/>
      <c r="AT723" s="17" cm="1">
        <f t="array" ref="AT723">MAX(IF(TOOLSKEEPER!$B$5:$B$1048576='Data Training 2022'!B723,TOOLSKEEPER!$H$5:$H$1048576))</f>
        <v>0</v>
      </c>
      <c r="AU723" s="22" t="str">
        <f>IFERROR(VLOOKUP(B723,TOOLSKEEPER!$B$5:$I$1048576,8,0),"")</f>
        <v/>
      </c>
    </row>
    <row r="724" spans="1:47">
      <c r="A724" s="22">
        <f t="shared" ref="A724:A787" si="67">A723+1</f>
        <v>719</v>
      </c>
      <c r="B724" s="21" t="str">
        <f t="shared" si="63"/>
        <v>80002897</v>
      </c>
      <c r="C724" s="21">
        <v>80002897</v>
      </c>
      <c r="D724" s="22"/>
      <c r="E724" s="22" t="s">
        <v>1782</v>
      </c>
      <c r="F724" s="22" t="s">
        <v>1255</v>
      </c>
      <c r="G724" s="22" t="s">
        <v>212</v>
      </c>
      <c r="H724" s="22" t="s">
        <v>405</v>
      </c>
      <c r="I724" s="22" t="s">
        <v>4028</v>
      </c>
      <c r="J724" s="22"/>
      <c r="K724" s="21" t="s">
        <v>4002</v>
      </c>
      <c r="L724" s="21" t="s">
        <v>2374</v>
      </c>
      <c r="M724" s="21" t="s">
        <v>4003</v>
      </c>
      <c r="N724" s="21"/>
      <c r="O724" s="17" t="str">
        <f>IFERROR(VLOOKUP(B724,POP!$B$5:$I$1048576,7,0),"")</f>
        <v/>
      </c>
      <c r="P724" s="17" t="str">
        <f>IFERROR(VLOOKUP(B724,POM!$B$5:$I$1048576,7,0),"")</f>
        <v/>
      </c>
      <c r="Q724" s="10" t="str">
        <f>IFERROR(VLOOKUP(B724,POU!$B$5:$I$1048576,7,0),"")</f>
        <v/>
      </c>
      <c r="R724" s="21" t="str">
        <f t="shared" si="64"/>
        <v/>
      </c>
      <c r="S724" s="17" t="str">
        <f>IFERROR(VLOOKUP(B724,'PEMBEKALAN POP'!$B$5:$I$1048576,7,0),"")</f>
        <v/>
      </c>
      <c r="T724" s="22" t="str">
        <f>IFERROR(VLOOKUP(B724,'PEMBEKALAN POP'!$B$5:$I$1048576,8,0),"")</f>
        <v/>
      </c>
      <c r="U724" s="21" t="s">
        <v>3994</v>
      </c>
      <c r="V724" s="17" t="e" cm="1">
        <f t="array" ref="V724">MAX(IF(INDUKSI!$B$5:$B$1048576='Data Training 2022'!B724,INDUKSI!$H$5:$H$1048576))</f>
        <v>#N/A</v>
      </c>
      <c r="W724" s="22" t="str">
        <f>IFERROR(VLOOKUP(B724,INDUKSI!$B$5:$I$1048576,8,0),"")</f>
        <v>LULUS</v>
      </c>
      <c r="X724" s="21" t="s">
        <v>3994</v>
      </c>
      <c r="Y724" s="17" cm="1">
        <f t="array" ref="Y724">MAX(IF(REINDUKSI!$B$5:$B$1048576='Data Training 2022'!B724,REINDUKSI!$H$5:$H$1048576))</f>
        <v>44783</v>
      </c>
      <c r="Z724" s="22" t="str">
        <f>IFERROR(VLOOKUP(B724,REINDUKSI!$B$5:$I$1048576,8,0),"")</f>
        <v>LULUS</v>
      </c>
      <c r="AA724" s="22" t="str">
        <f t="shared" si="65"/>
        <v>TARGET</v>
      </c>
      <c r="AB724" s="17" cm="1">
        <f t="array" ref="AB724">MAX(IF(BSA!$B$5:$B$1048576='Data Training 2022'!B724,BSA!$H$5:$H$1048576))</f>
        <v>44692</v>
      </c>
      <c r="AC724" s="22" t="str">
        <f>IFERROR(VLOOKUP(B724,BSA!$B$5:$I$1048576,8,0),"")</f>
        <v>LULUS</v>
      </c>
      <c r="AD724" s="22" t="s">
        <v>3994</v>
      </c>
      <c r="AE724" s="22"/>
      <c r="AF724" s="22"/>
      <c r="AG724" s="22" t="str">
        <f t="shared" si="66"/>
        <v/>
      </c>
      <c r="AH724" s="17" cm="1">
        <f t="array" ref="AH724">MAX(IF(ISOLASI!$B$5:$B$1048576='Data Training 2022'!B724,ISOLASI!$H$5:$H$1048576))</f>
        <v>0</v>
      </c>
      <c r="AI724" s="22" t="str">
        <f>IFERROR(VLOOKUP(B724,ISOLASI!$B$5:$I$1048576,8,0),"")</f>
        <v/>
      </c>
      <c r="AJ724" s="22"/>
      <c r="AK724" s="17" cm="1">
        <f t="array" ref="AK724">MAX(IF('DEKAT AIR'!$B$5:$B$1048576='Data Training 2022'!B724,'DEKAT AIR'!$H$5:$H$1048576))</f>
        <v>0</v>
      </c>
      <c r="AL724" s="22" t="str">
        <f>IFERROR(VLOOKUP(B724,'DEKAT AIR'!$B$5:$I$1048576,8,0),"")</f>
        <v/>
      </c>
      <c r="AM724" s="22"/>
      <c r="AN724" s="17" cm="1">
        <f t="array" ref="AN724">MAX(IF(KETINGGIAN!$B$5:$B$1048576='Data Training 2022'!B724,KETINGGIAN!$H$5:$H$1048576))</f>
        <v>0</v>
      </c>
      <c r="AO724" s="22" t="str">
        <f>IFERROR(VLOOKUP(B724,KETINGGIAN!$B$5:$I$1048576,8,0),"")</f>
        <v/>
      </c>
      <c r="AP724" s="22"/>
      <c r="AQ724" s="22"/>
      <c r="AR724" s="22"/>
      <c r="AS724" s="22"/>
      <c r="AT724" s="17" cm="1">
        <f t="array" ref="AT724">MAX(IF(TOOLSKEEPER!$B$5:$B$1048576='Data Training 2022'!B724,TOOLSKEEPER!$H$5:$H$1048576))</f>
        <v>0</v>
      </c>
      <c r="AU724" s="22" t="str">
        <f>IFERROR(VLOOKUP(B724,TOOLSKEEPER!$B$5:$I$1048576,8,0),"")</f>
        <v/>
      </c>
    </row>
    <row r="725" spans="1:47">
      <c r="A725" s="22">
        <f t="shared" si="67"/>
        <v>720</v>
      </c>
      <c r="B725" s="21" t="str">
        <f t="shared" si="63"/>
        <v>80002947</v>
      </c>
      <c r="C725" s="21">
        <v>80002947</v>
      </c>
      <c r="D725" s="22"/>
      <c r="E725" s="22" t="s">
        <v>2577</v>
      </c>
      <c r="F725" s="22" t="s">
        <v>1255</v>
      </c>
      <c r="G725" s="22" t="s">
        <v>212</v>
      </c>
      <c r="H725" s="22" t="s">
        <v>405</v>
      </c>
      <c r="I725" s="22" t="s">
        <v>4028</v>
      </c>
      <c r="J725" s="22"/>
      <c r="K725" s="21" t="s">
        <v>4002</v>
      </c>
      <c r="L725" s="21" t="s">
        <v>2374</v>
      </c>
      <c r="M725" s="21" t="s">
        <v>4003</v>
      </c>
      <c r="N725" s="21"/>
      <c r="O725" s="17" t="str">
        <f>IFERROR(VLOOKUP(B725,POP!$B$5:$I$1048576,7,0),"")</f>
        <v/>
      </c>
      <c r="P725" s="17" t="str">
        <f>IFERROR(VLOOKUP(B725,POM!$B$5:$I$1048576,7,0),"")</f>
        <v/>
      </c>
      <c r="Q725" s="10" t="str">
        <f>IFERROR(VLOOKUP(B725,POU!$B$5:$I$1048576,7,0),"")</f>
        <v/>
      </c>
      <c r="R725" s="21" t="str">
        <f t="shared" si="64"/>
        <v/>
      </c>
      <c r="S725" s="17" t="str">
        <f>IFERROR(VLOOKUP(B725,'PEMBEKALAN POP'!$B$5:$I$1048576,7,0),"")</f>
        <v/>
      </c>
      <c r="T725" s="22" t="str">
        <f>IFERROR(VLOOKUP(B725,'PEMBEKALAN POP'!$B$5:$I$1048576,8,0),"")</f>
        <v/>
      </c>
      <c r="U725" s="21" t="s">
        <v>3994</v>
      </c>
      <c r="V725" s="17" t="e" cm="1">
        <f t="array" ref="V725">MAX(IF(INDUKSI!$B$5:$B$1048576='Data Training 2022'!B725,INDUKSI!$H$5:$H$1048576))</f>
        <v>#N/A</v>
      </c>
      <c r="W725" s="22" t="str">
        <f>IFERROR(VLOOKUP(B725,INDUKSI!$B$5:$I$1048576,8,0),"")</f>
        <v>LULUS</v>
      </c>
      <c r="X725" s="21" t="s">
        <v>3994</v>
      </c>
      <c r="Y725" s="17" cm="1">
        <f t="array" ref="Y725">MAX(IF(REINDUKSI!$B$5:$B$1048576='Data Training 2022'!B725,REINDUKSI!$H$5:$H$1048576))</f>
        <v>0</v>
      </c>
      <c r="Z725" s="22" t="str">
        <f>IFERROR(VLOOKUP(B725,REINDUKSI!$B$5:$I$1048576,8,0),"")</f>
        <v/>
      </c>
      <c r="AA725" s="22" t="str">
        <f t="shared" si="65"/>
        <v>TARGET</v>
      </c>
      <c r="AB725" s="17" cm="1">
        <f t="array" ref="AB725">MAX(IF(BSA!$B$5:$B$1048576='Data Training 2022'!B725,BSA!$H$5:$H$1048576))</f>
        <v>0</v>
      </c>
      <c r="AC725" s="22" t="str">
        <f>IFERROR(VLOOKUP(B725,BSA!$B$5:$I$1048576,8,0),"")</f>
        <v/>
      </c>
      <c r="AD725" s="22" t="s">
        <v>3994</v>
      </c>
      <c r="AE725" s="22"/>
      <c r="AF725" s="22"/>
      <c r="AG725" s="22" t="str">
        <f t="shared" si="66"/>
        <v/>
      </c>
      <c r="AH725" s="17" cm="1">
        <f t="array" ref="AH725">MAX(IF(ISOLASI!$B$5:$B$1048576='Data Training 2022'!B725,ISOLASI!$H$5:$H$1048576))</f>
        <v>0</v>
      </c>
      <c r="AI725" s="22" t="str">
        <f>IFERROR(VLOOKUP(B725,ISOLASI!$B$5:$I$1048576,8,0),"")</f>
        <v/>
      </c>
      <c r="AJ725" s="22"/>
      <c r="AK725" s="17" cm="1">
        <f t="array" ref="AK725">MAX(IF('DEKAT AIR'!$B$5:$B$1048576='Data Training 2022'!B725,'DEKAT AIR'!$H$5:$H$1048576))</f>
        <v>0</v>
      </c>
      <c r="AL725" s="22" t="str">
        <f>IFERROR(VLOOKUP(B725,'DEKAT AIR'!$B$5:$I$1048576,8,0),"")</f>
        <v/>
      </c>
      <c r="AM725" s="22"/>
      <c r="AN725" s="17" cm="1">
        <f t="array" ref="AN725">MAX(IF(KETINGGIAN!$B$5:$B$1048576='Data Training 2022'!B725,KETINGGIAN!$H$5:$H$1048576))</f>
        <v>0</v>
      </c>
      <c r="AO725" s="22" t="str">
        <f>IFERROR(VLOOKUP(B725,KETINGGIAN!$B$5:$I$1048576,8,0),"")</f>
        <v/>
      </c>
      <c r="AP725" s="22"/>
      <c r="AQ725" s="22"/>
      <c r="AR725" s="22"/>
      <c r="AS725" s="22"/>
      <c r="AT725" s="17" cm="1">
        <f t="array" ref="AT725">MAX(IF(TOOLSKEEPER!$B$5:$B$1048576='Data Training 2022'!B725,TOOLSKEEPER!$H$5:$H$1048576))</f>
        <v>0</v>
      </c>
      <c r="AU725" s="22" t="str">
        <f>IFERROR(VLOOKUP(B725,TOOLSKEEPER!$B$5:$I$1048576,8,0),"")</f>
        <v/>
      </c>
    </row>
    <row r="726" spans="1:47">
      <c r="A726" s="22">
        <f t="shared" si="67"/>
        <v>721</v>
      </c>
      <c r="B726" s="21" t="str">
        <f t="shared" si="63"/>
        <v>80000476</v>
      </c>
      <c r="C726" s="21">
        <v>80000476</v>
      </c>
      <c r="D726" s="22"/>
      <c r="E726" s="22" t="s">
        <v>2817</v>
      </c>
      <c r="F726" s="22" t="s">
        <v>1255</v>
      </c>
      <c r="G726" s="22" t="s">
        <v>205</v>
      </c>
      <c r="H726" s="22" t="s">
        <v>405</v>
      </c>
      <c r="I726" s="22" t="s">
        <v>4028</v>
      </c>
      <c r="J726" s="22"/>
      <c r="K726" s="21" t="s">
        <v>4002</v>
      </c>
      <c r="L726" s="21" t="s">
        <v>2374</v>
      </c>
      <c r="M726" s="21" t="s">
        <v>4003</v>
      </c>
      <c r="N726" s="21"/>
      <c r="O726" s="17" t="str">
        <f>IFERROR(VLOOKUP(B726,POP!$B$5:$I$1048576,7,0),"")</f>
        <v/>
      </c>
      <c r="P726" s="17" t="str">
        <f>IFERROR(VLOOKUP(B726,POM!$B$5:$I$1048576,7,0),"")</f>
        <v/>
      </c>
      <c r="Q726" s="10" t="str">
        <f>IFERROR(VLOOKUP(B726,POU!$B$5:$I$1048576,7,0),"")</f>
        <v/>
      </c>
      <c r="R726" s="21" t="str">
        <f t="shared" si="64"/>
        <v/>
      </c>
      <c r="S726" s="17" t="str">
        <f>IFERROR(VLOOKUP(B726,'PEMBEKALAN POP'!$B$5:$I$1048576,7,0),"")</f>
        <v/>
      </c>
      <c r="T726" s="22" t="str">
        <f>IFERROR(VLOOKUP(B726,'PEMBEKALAN POP'!$B$5:$I$1048576,8,0),"")</f>
        <v/>
      </c>
      <c r="U726" s="21" t="s">
        <v>3994</v>
      </c>
      <c r="V726" s="17" t="e" cm="1">
        <f t="array" ref="V726">MAX(IF(INDUKSI!$B$5:$B$1048576='Data Training 2022'!B726,INDUKSI!$H$5:$H$1048576))</f>
        <v>#N/A</v>
      </c>
      <c r="W726" s="22" t="str">
        <f>IFERROR(VLOOKUP(B726,INDUKSI!$B$5:$I$1048576,8,0),"")</f>
        <v>LULUS</v>
      </c>
      <c r="X726" s="21" t="s">
        <v>3994</v>
      </c>
      <c r="Y726" s="17" cm="1">
        <f t="array" ref="Y726">MAX(IF(REINDUKSI!$B$5:$B$1048576='Data Training 2022'!B726,REINDUKSI!$H$5:$H$1048576))</f>
        <v>44458</v>
      </c>
      <c r="Z726" s="22" t="str">
        <f>IFERROR(VLOOKUP(B726,REINDUKSI!$B$5:$I$1048576,8,0),"")</f>
        <v>LULUS</v>
      </c>
      <c r="AA726" s="22" t="str">
        <f t="shared" si="65"/>
        <v>TARGET</v>
      </c>
      <c r="AB726" s="17" cm="1">
        <f t="array" ref="AB726">MAX(IF(BSA!$B$5:$B$1048576='Data Training 2022'!B726,BSA!$H$5:$H$1048576))</f>
        <v>0</v>
      </c>
      <c r="AC726" s="22" t="str">
        <f>IFERROR(VLOOKUP(B726,BSA!$B$5:$I$1048576,8,0),"")</f>
        <v/>
      </c>
      <c r="AD726" s="22" t="s">
        <v>3994</v>
      </c>
      <c r="AE726" s="22"/>
      <c r="AF726" s="22"/>
      <c r="AG726" s="22" t="str">
        <f t="shared" si="66"/>
        <v/>
      </c>
      <c r="AH726" s="17" cm="1">
        <f t="array" ref="AH726">MAX(IF(ISOLASI!$B$5:$B$1048576='Data Training 2022'!B726,ISOLASI!$H$5:$H$1048576))</f>
        <v>0</v>
      </c>
      <c r="AI726" s="22" t="str">
        <f>IFERROR(VLOOKUP(B726,ISOLASI!$B$5:$I$1048576,8,0),"")</f>
        <v/>
      </c>
      <c r="AJ726" s="22"/>
      <c r="AK726" s="17" cm="1">
        <f t="array" ref="AK726">MAX(IF('DEKAT AIR'!$B$5:$B$1048576='Data Training 2022'!B726,'DEKAT AIR'!$H$5:$H$1048576))</f>
        <v>0</v>
      </c>
      <c r="AL726" s="22" t="str">
        <f>IFERROR(VLOOKUP(B726,'DEKAT AIR'!$B$5:$I$1048576,8,0),"")</f>
        <v/>
      </c>
      <c r="AM726" s="22"/>
      <c r="AN726" s="17" cm="1">
        <f t="array" ref="AN726">MAX(IF(KETINGGIAN!$B$5:$B$1048576='Data Training 2022'!B726,KETINGGIAN!$H$5:$H$1048576))</f>
        <v>0</v>
      </c>
      <c r="AO726" s="22" t="str">
        <f>IFERROR(VLOOKUP(B726,KETINGGIAN!$B$5:$I$1048576,8,0),"")</f>
        <v/>
      </c>
      <c r="AP726" s="22"/>
      <c r="AQ726" s="22"/>
      <c r="AR726" s="22"/>
      <c r="AS726" s="22"/>
      <c r="AT726" s="17" cm="1">
        <f t="array" ref="AT726">MAX(IF(TOOLSKEEPER!$B$5:$B$1048576='Data Training 2022'!B726,TOOLSKEEPER!$H$5:$H$1048576))</f>
        <v>0</v>
      </c>
      <c r="AU726" s="22" t="str">
        <f>IFERROR(VLOOKUP(B726,TOOLSKEEPER!$B$5:$I$1048576,8,0),"")</f>
        <v/>
      </c>
    </row>
    <row r="727" spans="1:47">
      <c r="A727" s="22">
        <f t="shared" si="67"/>
        <v>722</v>
      </c>
      <c r="B727" s="21" t="str">
        <f t="shared" si="63"/>
        <v>80000635</v>
      </c>
      <c r="C727" s="21" t="s">
        <v>4229</v>
      </c>
      <c r="D727" s="22"/>
      <c r="E727" s="22" t="s">
        <v>3643</v>
      </c>
      <c r="F727" s="22" t="s">
        <v>1255</v>
      </c>
      <c r="G727" s="22" t="s">
        <v>212</v>
      </c>
      <c r="H727" s="22" t="s">
        <v>405</v>
      </c>
      <c r="I727" s="22" t="s">
        <v>4024</v>
      </c>
      <c r="J727" s="22"/>
      <c r="K727" s="21" t="s">
        <v>4002</v>
      </c>
      <c r="L727" s="21" t="s">
        <v>2374</v>
      </c>
      <c r="M727" s="21" t="s">
        <v>4003</v>
      </c>
      <c r="N727" s="21"/>
      <c r="O727" s="17" t="str">
        <f>IFERROR(VLOOKUP(B727,POP!$B$5:$I$1048576,7,0),"")</f>
        <v/>
      </c>
      <c r="P727" s="17" t="str">
        <f>IFERROR(VLOOKUP(B727,POM!$B$5:$I$1048576,7,0),"")</f>
        <v/>
      </c>
      <c r="Q727" s="10" t="str">
        <f>IFERROR(VLOOKUP(B727,POU!$B$5:$I$1048576,7,0),"")</f>
        <v/>
      </c>
      <c r="R727" s="21" t="str">
        <f t="shared" si="64"/>
        <v/>
      </c>
      <c r="S727" s="17" t="str">
        <f>IFERROR(VLOOKUP(B727,'PEMBEKALAN POP'!$B$5:$I$1048576,7,0),"")</f>
        <v/>
      </c>
      <c r="T727" s="22" t="str">
        <f>IFERROR(VLOOKUP(B727,'PEMBEKALAN POP'!$B$5:$I$1048576,8,0),"")</f>
        <v/>
      </c>
      <c r="U727" s="21" t="s">
        <v>3994</v>
      </c>
      <c r="V727" s="17" t="e" cm="1">
        <f t="array" ref="V727">MAX(IF(INDUKSI!$B$5:$B$1048576='Data Training 2022'!B727,INDUKSI!$H$5:$H$1048576))</f>
        <v>#N/A</v>
      </c>
      <c r="W727" s="22" t="str">
        <f>IFERROR(VLOOKUP(B727,INDUKSI!$B$5:$I$1048576,8,0),"")</f>
        <v>LULUS</v>
      </c>
      <c r="X727" s="21" t="s">
        <v>3994</v>
      </c>
      <c r="Y727" s="17" cm="1">
        <f t="array" ref="Y727">MAX(IF(REINDUKSI!$B$5:$B$1048576='Data Training 2022'!B727,REINDUKSI!$H$5:$H$1048576))</f>
        <v>44587</v>
      </c>
      <c r="Z727" s="22" t="str">
        <f>IFERROR(VLOOKUP(B727,REINDUKSI!$B$5:$I$1048576,8,0),"")</f>
        <v>LULUS</v>
      </c>
      <c r="AA727" s="22" t="str">
        <f t="shared" si="65"/>
        <v>TARGET</v>
      </c>
      <c r="AB727" s="17" cm="1">
        <f t="array" ref="AB727">MAX(IF(BSA!$B$5:$B$1048576='Data Training 2022'!B727,BSA!$H$5:$H$1048576))</f>
        <v>0</v>
      </c>
      <c r="AC727" s="22" t="str">
        <f>IFERROR(VLOOKUP(B727,BSA!$B$5:$I$1048576,8,0),"")</f>
        <v/>
      </c>
      <c r="AD727" s="22" t="s">
        <v>3994</v>
      </c>
      <c r="AE727" s="22"/>
      <c r="AF727" s="22"/>
      <c r="AG727" s="22" t="str">
        <f t="shared" si="66"/>
        <v/>
      </c>
      <c r="AH727" s="17" cm="1">
        <f t="array" ref="AH727">MAX(IF(ISOLASI!$B$5:$B$1048576='Data Training 2022'!B727,ISOLASI!$H$5:$H$1048576))</f>
        <v>0</v>
      </c>
      <c r="AI727" s="22" t="str">
        <f>IFERROR(VLOOKUP(B727,ISOLASI!$B$5:$I$1048576,8,0),"")</f>
        <v/>
      </c>
      <c r="AJ727" s="22"/>
      <c r="AK727" s="17" cm="1">
        <f t="array" ref="AK727">MAX(IF('DEKAT AIR'!$B$5:$B$1048576='Data Training 2022'!B727,'DEKAT AIR'!$H$5:$H$1048576))</f>
        <v>0</v>
      </c>
      <c r="AL727" s="22" t="str">
        <f>IFERROR(VLOOKUP(B727,'DEKAT AIR'!$B$5:$I$1048576,8,0),"")</f>
        <v/>
      </c>
      <c r="AM727" s="22"/>
      <c r="AN727" s="17" cm="1">
        <f t="array" ref="AN727">MAX(IF(KETINGGIAN!$B$5:$B$1048576='Data Training 2022'!B727,KETINGGIAN!$H$5:$H$1048576))</f>
        <v>0</v>
      </c>
      <c r="AO727" s="22" t="str">
        <f>IFERROR(VLOOKUP(B727,KETINGGIAN!$B$5:$I$1048576,8,0),"")</f>
        <v/>
      </c>
      <c r="AP727" s="22"/>
      <c r="AQ727" s="22"/>
      <c r="AR727" s="22"/>
      <c r="AS727" s="22"/>
      <c r="AT727" s="17" cm="1">
        <f t="array" ref="AT727">MAX(IF(TOOLSKEEPER!$B$5:$B$1048576='Data Training 2022'!B727,TOOLSKEEPER!$H$5:$H$1048576))</f>
        <v>0</v>
      </c>
      <c r="AU727" s="22" t="str">
        <f>IFERROR(VLOOKUP(B727,TOOLSKEEPER!$B$5:$I$1048576,8,0),"")</f>
        <v/>
      </c>
    </row>
    <row r="728" spans="1:47">
      <c r="A728" s="22">
        <f t="shared" si="67"/>
        <v>723</v>
      </c>
      <c r="B728" s="21" t="str">
        <f t="shared" si="63"/>
        <v>80003773</v>
      </c>
      <c r="C728" s="21">
        <v>80003773</v>
      </c>
      <c r="D728" s="22"/>
      <c r="E728" s="22" t="s">
        <v>4230</v>
      </c>
      <c r="F728" s="22" t="s">
        <v>1255</v>
      </c>
      <c r="G728" s="22" t="s">
        <v>4183</v>
      </c>
      <c r="H728" s="22" t="s">
        <v>405</v>
      </c>
      <c r="I728" s="22" t="s">
        <v>4024</v>
      </c>
      <c r="J728" s="22"/>
      <c r="K728" s="21" t="s">
        <v>4002</v>
      </c>
      <c r="L728" s="21" t="s">
        <v>2374</v>
      </c>
      <c r="M728" s="21" t="s">
        <v>4003</v>
      </c>
      <c r="N728" s="21"/>
      <c r="O728" s="17" t="str">
        <f>IFERROR(VLOOKUP(B728,POP!$B$5:$I$1048576,7,0),"")</f>
        <v/>
      </c>
      <c r="P728" s="17" t="str">
        <f>IFERROR(VLOOKUP(B728,POM!$B$5:$I$1048576,7,0),"")</f>
        <v/>
      </c>
      <c r="Q728" s="10" t="str">
        <f>IFERROR(VLOOKUP(B728,POU!$B$5:$I$1048576,7,0),"")</f>
        <v/>
      </c>
      <c r="R728" s="21" t="str">
        <f t="shared" si="64"/>
        <v/>
      </c>
      <c r="S728" s="17" t="str">
        <f>IFERROR(VLOOKUP(B728,'PEMBEKALAN POP'!$B$5:$I$1048576,7,0),"")</f>
        <v/>
      </c>
      <c r="T728" s="22" t="str">
        <f>IFERROR(VLOOKUP(B728,'PEMBEKALAN POP'!$B$5:$I$1048576,8,0),"")</f>
        <v/>
      </c>
      <c r="U728" s="21" t="s">
        <v>3994</v>
      </c>
      <c r="V728" s="17" t="e" cm="1">
        <f t="array" ref="V728">MAX(IF(INDUKSI!$B$5:$B$1048576='Data Training 2022'!B728,INDUKSI!$H$5:$H$1048576))</f>
        <v>#N/A</v>
      </c>
      <c r="W728" s="22" t="str">
        <f>IFERROR(VLOOKUP(B728,INDUKSI!$B$5:$I$1048576,8,0),"")</f>
        <v>LULUS</v>
      </c>
      <c r="X728" s="21" t="s">
        <v>3994</v>
      </c>
      <c r="Y728" s="17" cm="1">
        <f t="array" ref="Y728">MAX(IF(REINDUKSI!$B$5:$B$1048576='Data Training 2022'!B728,REINDUKSI!$H$5:$H$1048576))</f>
        <v>44771</v>
      </c>
      <c r="Z728" s="22" t="str">
        <f>IFERROR(VLOOKUP(B728,REINDUKSI!$B$5:$I$1048576,8,0),"")</f>
        <v>LULUS</v>
      </c>
      <c r="AA728" s="22" t="str">
        <f t="shared" si="65"/>
        <v>TARGET</v>
      </c>
      <c r="AB728" s="17" cm="1">
        <f t="array" ref="AB728">MAX(IF(BSA!$B$5:$B$1048576='Data Training 2022'!B728,BSA!$H$5:$H$1048576))</f>
        <v>0</v>
      </c>
      <c r="AC728" s="22" t="str">
        <f>IFERROR(VLOOKUP(B728,BSA!$B$5:$I$1048576,8,0),"")</f>
        <v/>
      </c>
      <c r="AD728" s="22" t="s">
        <v>3994</v>
      </c>
      <c r="AE728" s="22"/>
      <c r="AF728" s="22"/>
      <c r="AG728" s="22" t="str">
        <f t="shared" si="66"/>
        <v/>
      </c>
      <c r="AH728" s="17" cm="1">
        <f t="array" ref="AH728">MAX(IF(ISOLASI!$B$5:$B$1048576='Data Training 2022'!B728,ISOLASI!$H$5:$H$1048576))</f>
        <v>0</v>
      </c>
      <c r="AI728" s="22" t="str">
        <f>IFERROR(VLOOKUP(B728,ISOLASI!$B$5:$I$1048576,8,0),"")</f>
        <v/>
      </c>
      <c r="AJ728" s="22"/>
      <c r="AK728" s="17" cm="1">
        <f t="array" ref="AK728">MAX(IF('DEKAT AIR'!$B$5:$B$1048576='Data Training 2022'!B728,'DEKAT AIR'!$H$5:$H$1048576))</f>
        <v>0</v>
      </c>
      <c r="AL728" s="22" t="str">
        <f>IFERROR(VLOOKUP(B728,'DEKAT AIR'!$B$5:$I$1048576,8,0),"")</f>
        <v/>
      </c>
      <c r="AM728" s="22"/>
      <c r="AN728" s="17" cm="1">
        <f t="array" ref="AN728">MAX(IF(KETINGGIAN!$B$5:$B$1048576='Data Training 2022'!B728,KETINGGIAN!$H$5:$H$1048576))</f>
        <v>0</v>
      </c>
      <c r="AO728" s="22" t="str">
        <f>IFERROR(VLOOKUP(B728,KETINGGIAN!$B$5:$I$1048576,8,0),"")</f>
        <v/>
      </c>
      <c r="AP728" s="22"/>
      <c r="AQ728" s="22"/>
      <c r="AR728" s="22"/>
      <c r="AS728" s="22"/>
      <c r="AT728" s="17" cm="1">
        <f t="array" ref="AT728">MAX(IF(TOOLSKEEPER!$B$5:$B$1048576='Data Training 2022'!B728,TOOLSKEEPER!$H$5:$H$1048576))</f>
        <v>0</v>
      </c>
      <c r="AU728" s="22" t="str">
        <f>IFERROR(VLOOKUP(B728,TOOLSKEEPER!$B$5:$I$1048576,8,0),"")</f>
        <v/>
      </c>
    </row>
    <row r="729" spans="1:47">
      <c r="A729" s="22">
        <f t="shared" si="67"/>
        <v>724</v>
      </c>
      <c r="B729" s="21" t="str">
        <f t="shared" si="63"/>
        <v>80000645</v>
      </c>
      <c r="C729" s="21" t="s">
        <v>2643</v>
      </c>
      <c r="D729" s="22"/>
      <c r="E729" s="22" t="s">
        <v>2644</v>
      </c>
      <c r="F729" s="22" t="s">
        <v>1255</v>
      </c>
      <c r="G729" s="22" t="s">
        <v>4185</v>
      </c>
      <c r="H729" s="22" t="s">
        <v>405</v>
      </c>
      <c r="I729" s="22" t="s">
        <v>4024</v>
      </c>
      <c r="J729" s="22"/>
      <c r="K729" s="21" t="s">
        <v>4002</v>
      </c>
      <c r="L729" s="21" t="s">
        <v>2374</v>
      </c>
      <c r="M729" s="21" t="s">
        <v>4003</v>
      </c>
      <c r="N729" s="21"/>
      <c r="O729" s="17" t="str">
        <f>IFERROR(VLOOKUP(B729,POP!$B$5:$I$1048576,7,0),"")</f>
        <v/>
      </c>
      <c r="P729" s="17" t="str">
        <f>IFERROR(VLOOKUP(B729,POM!$B$5:$I$1048576,7,0),"")</f>
        <v/>
      </c>
      <c r="Q729" s="10" t="str">
        <f>IFERROR(VLOOKUP(B729,POU!$B$5:$I$1048576,7,0),"")</f>
        <v/>
      </c>
      <c r="R729" s="21" t="str">
        <f t="shared" si="64"/>
        <v/>
      </c>
      <c r="S729" s="17" t="str">
        <f>IFERROR(VLOOKUP(B729,'PEMBEKALAN POP'!$B$5:$I$1048576,7,0),"")</f>
        <v/>
      </c>
      <c r="T729" s="22" t="str">
        <f>IFERROR(VLOOKUP(B729,'PEMBEKALAN POP'!$B$5:$I$1048576,8,0),"")</f>
        <v/>
      </c>
      <c r="U729" s="21" t="s">
        <v>3994</v>
      </c>
      <c r="V729" s="17" t="e" cm="1">
        <f t="array" ref="V729">MAX(IF(INDUKSI!$B$5:$B$1048576='Data Training 2022'!B729,INDUKSI!$H$5:$H$1048576))</f>
        <v>#N/A</v>
      </c>
      <c r="W729" s="22" t="str">
        <f>IFERROR(VLOOKUP(B729,INDUKSI!$B$5:$I$1048576,8,0),"")</f>
        <v>LULUS</v>
      </c>
      <c r="X729" s="21" t="s">
        <v>3994</v>
      </c>
      <c r="Y729" s="17" cm="1">
        <f t="array" ref="Y729">MAX(IF(REINDUKSI!$B$5:$B$1048576='Data Training 2022'!B729,REINDUKSI!$H$5:$H$1048576))</f>
        <v>44780</v>
      </c>
      <c r="Z729" s="22" t="str">
        <f>IFERROR(VLOOKUP(B729,REINDUKSI!$B$5:$I$1048576,8,0),"")</f>
        <v>LULUS</v>
      </c>
      <c r="AA729" s="22" t="str">
        <f t="shared" si="65"/>
        <v>TARGET</v>
      </c>
      <c r="AB729" s="17" cm="1">
        <f t="array" ref="AB729">MAX(IF(BSA!$B$5:$B$1048576='Data Training 2022'!B729,BSA!$H$5:$H$1048576))</f>
        <v>0</v>
      </c>
      <c r="AC729" s="22" t="str">
        <f>IFERROR(VLOOKUP(B729,BSA!$B$5:$I$1048576,8,0),"")</f>
        <v/>
      </c>
      <c r="AD729" s="22" t="s">
        <v>3994</v>
      </c>
      <c r="AE729" s="22"/>
      <c r="AF729" s="22"/>
      <c r="AG729" s="22" t="str">
        <f t="shared" si="66"/>
        <v/>
      </c>
      <c r="AH729" s="17" cm="1">
        <f t="array" ref="AH729">MAX(IF(ISOLASI!$B$5:$B$1048576='Data Training 2022'!B729,ISOLASI!$H$5:$H$1048576))</f>
        <v>0</v>
      </c>
      <c r="AI729" s="22" t="str">
        <f>IFERROR(VLOOKUP(B729,ISOLASI!$B$5:$I$1048576,8,0),"")</f>
        <v/>
      </c>
      <c r="AJ729" s="22"/>
      <c r="AK729" s="17" cm="1">
        <f t="array" ref="AK729">MAX(IF('DEKAT AIR'!$B$5:$B$1048576='Data Training 2022'!B729,'DEKAT AIR'!$H$5:$H$1048576))</f>
        <v>0</v>
      </c>
      <c r="AL729" s="22" t="str">
        <f>IFERROR(VLOOKUP(B729,'DEKAT AIR'!$B$5:$I$1048576,8,0),"")</f>
        <v/>
      </c>
      <c r="AM729" s="22"/>
      <c r="AN729" s="17" cm="1">
        <f t="array" ref="AN729">MAX(IF(KETINGGIAN!$B$5:$B$1048576='Data Training 2022'!B729,KETINGGIAN!$H$5:$H$1048576))</f>
        <v>0</v>
      </c>
      <c r="AO729" s="22" t="str">
        <f>IFERROR(VLOOKUP(B729,KETINGGIAN!$B$5:$I$1048576,8,0),"")</f>
        <v/>
      </c>
      <c r="AP729" s="22"/>
      <c r="AQ729" s="22"/>
      <c r="AR729" s="22"/>
      <c r="AS729" s="22"/>
      <c r="AT729" s="17" cm="1">
        <f t="array" ref="AT729">MAX(IF(TOOLSKEEPER!$B$5:$B$1048576='Data Training 2022'!B729,TOOLSKEEPER!$H$5:$H$1048576))</f>
        <v>0</v>
      </c>
      <c r="AU729" s="22" t="str">
        <f>IFERROR(VLOOKUP(B729,TOOLSKEEPER!$B$5:$I$1048576,8,0),"")</f>
        <v/>
      </c>
    </row>
    <row r="730" spans="1:47">
      <c r="A730" s="22">
        <f t="shared" si="67"/>
        <v>725</v>
      </c>
      <c r="B730" s="21" t="str">
        <f t="shared" si="63"/>
        <v>80001350</v>
      </c>
      <c r="C730" s="21">
        <v>80001350</v>
      </c>
      <c r="D730" s="22"/>
      <c r="E730" s="22" t="s">
        <v>4231</v>
      </c>
      <c r="F730" s="22" t="s">
        <v>1255</v>
      </c>
      <c r="G730" s="22" t="s">
        <v>205</v>
      </c>
      <c r="H730" s="22" t="s">
        <v>405</v>
      </c>
      <c r="I730" s="22" t="s">
        <v>4028</v>
      </c>
      <c r="J730" s="22"/>
      <c r="K730" s="21" t="s">
        <v>4002</v>
      </c>
      <c r="L730" s="21" t="s">
        <v>2374</v>
      </c>
      <c r="M730" s="21" t="s">
        <v>4003</v>
      </c>
      <c r="N730" s="21"/>
      <c r="O730" s="17" t="str">
        <f>IFERROR(VLOOKUP(B730,POP!$B$5:$I$1048576,7,0),"")</f>
        <v/>
      </c>
      <c r="P730" s="17" t="str">
        <f>IFERROR(VLOOKUP(B730,POM!$B$5:$I$1048576,7,0),"")</f>
        <v/>
      </c>
      <c r="Q730" s="10" t="str">
        <f>IFERROR(VLOOKUP(B730,POU!$B$5:$I$1048576,7,0),"")</f>
        <v/>
      </c>
      <c r="R730" s="21" t="str">
        <f t="shared" si="64"/>
        <v/>
      </c>
      <c r="S730" s="17" t="str">
        <f>IFERROR(VLOOKUP(B730,'PEMBEKALAN POP'!$B$5:$I$1048576,7,0),"")</f>
        <v/>
      </c>
      <c r="T730" s="22" t="str">
        <f>IFERROR(VLOOKUP(B730,'PEMBEKALAN POP'!$B$5:$I$1048576,8,0),"")</f>
        <v/>
      </c>
      <c r="U730" s="21" t="s">
        <v>3994</v>
      </c>
      <c r="V730" s="17" t="e" cm="1">
        <f t="array" ref="V730">MAX(IF(INDUKSI!$B$5:$B$1048576='Data Training 2022'!B730,INDUKSI!$H$5:$H$1048576))</f>
        <v>#N/A</v>
      </c>
      <c r="W730" s="22" t="str">
        <f>IFERROR(VLOOKUP(B730,INDUKSI!$B$5:$I$1048576,8,0),"")</f>
        <v>LULUS</v>
      </c>
      <c r="X730" s="21" t="s">
        <v>3994</v>
      </c>
      <c r="Y730" s="17" cm="1">
        <f t="array" ref="Y730">MAX(IF(REINDUKSI!$B$5:$B$1048576='Data Training 2022'!B730,REINDUKSI!$H$5:$H$1048576))</f>
        <v>0</v>
      </c>
      <c r="Z730" s="22" t="str">
        <f>IFERROR(VLOOKUP(B730,REINDUKSI!$B$5:$I$1048576,8,0),"")</f>
        <v/>
      </c>
      <c r="AA730" s="22" t="str">
        <f t="shared" si="65"/>
        <v>TARGET</v>
      </c>
      <c r="AB730" s="17" cm="1">
        <f t="array" ref="AB730">MAX(IF(BSA!$B$5:$B$1048576='Data Training 2022'!B730,BSA!$H$5:$H$1048576))</f>
        <v>44674</v>
      </c>
      <c r="AC730" s="22" t="str">
        <f>IFERROR(VLOOKUP(B730,BSA!$B$5:$I$1048576,8,0),"")</f>
        <v>LULUS</v>
      </c>
      <c r="AD730" s="22" t="s">
        <v>3994</v>
      </c>
      <c r="AE730" s="22"/>
      <c r="AF730" s="22"/>
      <c r="AG730" s="22" t="str">
        <f t="shared" si="66"/>
        <v/>
      </c>
      <c r="AH730" s="17" cm="1">
        <f t="array" ref="AH730">MAX(IF(ISOLASI!$B$5:$B$1048576='Data Training 2022'!B730,ISOLASI!$H$5:$H$1048576))</f>
        <v>0</v>
      </c>
      <c r="AI730" s="22" t="str">
        <f>IFERROR(VLOOKUP(B730,ISOLASI!$B$5:$I$1048576,8,0),"")</f>
        <v/>
      </c>
      <c r="AJ730" s="22"/>
      <c r="AK730" s="17" cm="1">
        <f t="array" ref="AK730">MAX(IF('DEKAT AIR'!$B$5:$B$1048576='Data Training 2022'!B730,'DEKAT AIR'!$H$5:$H$1048576))</f>
        <v>0</v>
      </c>
      <c r="AL730" s="22" t="str">
        <f>IFERROR(VLOOKUP(B730,'DEKAT AIR'!$B$5:$I$1048576,8,0),"")</f>
        <v/>
      </c>
      <c r="AM730" s="22"/>
      <c r="AN730" s="17" cm="1">
        <f t="array" ref="AN730">MAX(IF(KETINGGIAN!$B$5:$B$1048576='Data Training 2022'!B730,KETINGGIAN!$H$5:$H$1048576))</f>
        <v>0</v>
      </c>
      <c r="AO730" s="22" t="str">
        <f>IFERROR(VLOOKUP(B730,KETINGGIAN!$B$5:$I$1048576,8,0),"")</f>
        <v/>
      </c>
      <c r="AP730" s="22"/>
      <c r="AQ730" s="22"/>
      <c r="AR730" s="22"/>
      <c r="AS730" s="22"/>
      <c r="AT730" s="17" cm="1">
        <f t="array" ref="AT730">MAX(IF(TOOLSKEEPER!$B$5:$B$1048576='Data Training 2022'!B730,TOOLSKEEPER!$H$5:$H$1048576))</f>
        <v>0</v>
      </c>
      <c r="AU730" s="22" t="str">
        <f>IFERROR(VLOOKUP(B730,TOOLSKEEPER!$B$5:$I$1048576,8,0),"")</f>
        <v/>
      </c>
    </row>
    <row r="731" spans="1:47">
      <c r="A731" s="22">
        <f t="shared" si="67"/>
        <v>726</v>
      </c>
      <c r="B731" s="21" t="str">
        <f t="shared" si="63"/>
        <v>80003772</v>
      </c>
      <c r="C731" s="21">
        <v>80003772</v>
      </c>
      <c r="D731" s="22"/>
      <c r="E731" s="22" t="s">
        <v>1531</v>
      </c>
      <c r="F731" s="22" t="s">
        <v>1255</v>
      </c>
      <c r="G731" s="22" t="s">
        <v>205</v>
      </c>
      <c r="H731" s="22" t="s">
        <v>405</v>
      </c>
      <c r="I731" s="22" t="s">
        <v>4024</v>
      </c>
      <c r="J731" s="22"/>
      <c r="K731" s="21" t="s">
        <v>4002</v>
      </c>
      <c r="L731" s="21" t="s">
        <v>2374</v>
      </c>
      <c r="M731" s="21" t="s">
        <v>4003</v>
      </c>
      <c r="N731" s="21"/>
      <c r="O731" s="17" t="str">
        <f>IFERROR(VLOOKUP(B731,POP!$B$5:$I$1048576,7,0),"")</f>
        <v/>
      </c>
      <c r="P731" s="17" t="str">
        <f>IFERROR(VLOOKUP(B731,POM!$B$5:$I$1048576,7,0),"")</f>
        <v/>
      </c>
      <c r="Q731" s="10" t="str">
        <f>IFERROR(VLOOKUP(B731,POU!$B$5:$I$1048576,7,0),"")</f>
        <v/>
      </c>
      <c r="R731" s="21" t="str">
        <f t="shared" si="64"/>
        <v/>
      </c>
      <c r="S731" s="17" t="str">
        <f>IFERROR(VLOOKUP(B731,'PEMBEKALAN POP'!$B$5:$I$1048576,7,0),"")</f>
        <v/>
      </c>
      <c r="T731" s="22" t="str">
        <f>IFERROR(VLOOKUP(B731,'PEMBEKALAN POP'!$B$5:$I$1048576,8,0),"")</f>
        <v/>
      </c>
      <c r="U731" s="21" t="s">
        <v>3994</v>
      </c>
      <c r="V731" s="17" t="e" cm="1">
        <f t="array" ref="V731">MAX(IF(INDUKSI!$B$5:$B$1048576='Data Training 2022'!B731,INDUKSI!$H$5:$H$1048576))</f>
        <v>#N/A</v>
      </c>
      <c r="W731" s="22" t="str">
        <f>IFERROR(VLOOKUP(B731,INDUKSI!$B$5:$I$1048576,8,0),"")</f>
        <v>LULUS</v>
      </c>
      <c r="X731" s="21" t="s">
        <v>3994</v>
      </c>
      <c r="Y731" s="17" cm="1">
        <f t="array" ref="Y731">MAX(IF(REINDUKSI!$B$5:$B$1048576='Data Training 2022'!B731,REINDUKSI!$H$5:$H$1048576))</f>
        <v>0</v>
      </c>
      <c r="Z731" s="22" t="str">
        <f>IFERROR(VLOOKUP(B731,REINDUKSI!$B$5:$I$1048576,8,0),"")</f>
        <v/>
      </c>
      <c r="AA731" s="22" t="str">
        <f t="shared" si="65"/>
        <v>TARGET</v>
      </c>
      <c r="AB731" s="17" cm="1">
        <f t="array" ref="AB731">MAX(IF(BSA!$B$5:$B$1048576='Data Training 2022'!B731,BSA!$H$5:$H$1048576))</f>
        <v>0</v>
      </c>
      <c r="AC731" s="22" t="str">
        <f>IFERROR(VLOOKUP(B731,BSA!$B$5:$I$1048576,8,0),"")</f>
        <v/>
      </c>
      <c r="AD731" s="22" t="s">
        <v>3994</v>
      </c>
      <c r="AE731" s="22"/>
      <c r="AF731" s="22"/>
      <c r="AG731" s="22" t="str">
        <f t="shared" si="66"/>
        <v/>
      </c>
      <c r="AH731" s="17" cm="1">
        <f t="array" ref="AH731">MAX(IF(ISOLASI!$B$5:$B$1048576='Data Training 2022'!B731,ISOLASI!$H$5:$H$1048576))</f>
        <v>0</v>
      </c>
      <c r="AI731" s="22" t="str">
        <f>IFERROR(VLOOKUP(B731,ISOLASI!$B$5:$I$1048576,8,0),"")</f>
        <v/>
      </c>
      <c r="AJ731" s="22"/>
      <c r="AK731" s="17" cm="1">
        <f t="array" ref="AK731">MAX(IF('DEKAT AIR'!$B$5:$B$1048576='Data Training 2022'!B731,'DEKAT AIR'!$H$5:$H$1048576))</f>
        <v>0</v>
      </c>
      <c r="AL731" s="22" t="str">
        <f>IFERROR(VLOOKUP(B731,'DEKAT AIR'!$B$5:$I$1048576,8,0),"")</f>
        <v/>
      </c>
      <c r="AM731" s="22"/>
      <c r="AN731" s="17" cm="1">
        <f t="array" ref="AN731">MAX(IF(KETINGGIAN!$B$5:$B$1048576='Data Training 2022'!B731,KETINGGIAN!$H$5:$H$1048576))</f>
        <v>0</v>
      </c>
      <c r="AO731" s="22" t="str">
        <f>IFERROR(VLOOKUP(B731,KETINGGIAN!$B$5:$I$1048576,8,0),"")</f>
        <v/>
      </c>
      <c r="AP731" s="22"/>
      <c r="AQ731" s="22"/>
      <c r="AR731" s="22"/>
      <c r="AS731" s="22"/>
      <c r="AT731" s="17" cm="1">
        <f t="array" ref="AT731">MAX(IF(TOOLSKEEPER!$B$5:$B$1048576='Data Training 2022'!B731,TOOLSKEEPER!$H$5:$H$1048576))</f>
        <v>0</v>
      </c>
      <c r="AU731" s="22" t="str">
        <f>IFERROR(VLOOKUP(B731,TOOLSKEEPER!$B$5:$I$1048576,8,0),"")</f>
        <v/>
      </c>
    </row>
    <row r="732" spans="1:47">
      <c r="A732" s="22">
        <f t="shared" si="67"/>
        <v>727</v>
      </c>
      <c r="B732" s="21" t="str">
        <f t="shared" si="63"/>
        <v>80000562</v>
      </c>
      <c r="C732" s="21">
        <v>80000562</v>
      </c>
      <c r="D732" s="22"/>
      <c r="E732" s="22" t="s">
        <v>2748</v>
      </c>
      <c r="F732" s="22" t="s">
        <v>1255</v>
      </c>
      <c r="G732" s="22" t="s">
        <v>4180</v>
      </c>
      <c r="H732" s="22" t="s">
        <v>405</v>
      </c>
      <c r="I732" s="22" t="s">
        <v>4028</v>
      </c>
      <c r="J732" s="22"/>
      <c r="K732" s="21" t="s">
        <v>4002</v>
      </c>
      <c r="L732" s="21" t="s">
        <v>2374</v>
      </c>
      <c r="M732" s="21" t="s">
        <v>4003</v>
      </c>
      <c r="N732" s="21"/>
      <c r="O732" s="17" t="str">
        <f>IFERROR(VLOOKUP(B732,POP!$B$5:$I$1048576,7,0),"")</f>
        <v/>
      </c>
      <c r="P732" s="17" t="str">
        <f>IFERROR(VLOOKUP(B732,POM!$B$5:$I$1048576,7,0),"")</f>
        <v/>
      </c>
      <c r="Q732" s="10" t="str">
        <f>IFERROR(VLOOKUP(B732,POU!$B$5:$I$1048576,7,0),"")</f>
        <v/>
      </c>
      <c r="R732" s="21" t="str">
        <f t="shared" si="64"/>
        <v/>
      </c>
      <c r="S732" s="17" t="str">
        <f>IFERROR(VLOOKUP(B732,'PEMBEKALAN POP'!$B$5:$I$1048576,7,0),"")</f>
        <v/>
      </c>
      <c r="T732" s="22" t="str">
        <f>IFERROR(VLOOKUP(B732,'PEMBEKALAN POP'!$B$5:$I$1048576,8,0),"")</f>
        <v/>
      </c>
      <c r="U732" s="21" t="s">
        <v>3994</v>
      </c>
      <c r="V732" s="17" t="e" cm="1">
        <f t="array" ref="V732">MAX(IF(INDUKSI!$B$5:$B$1048576='Data Training 2022'!B732,INDUKSI!$H$5:$H$1048576))</f>
        <v>#N/A</v>
      </c>
      <c r="W732" s="22" t="str">
        <f>IFERROR(VLOOKUP(B732,INDUKSI!$B$5:$I$1048576,8,0),"")</f>
        <v>LULUS</v>
      </c>
      <c r="X732" s="21" t="s">
        <v>3994</v>
      </c>
      <c r="Y732" s="17" cm="1">
        <f t="array" ref="Y732">MAX(IF(REINDUKSI!$B$5:$B$1048576='Data Training 2022'!B732,REINDUKSI!$H$5:$H$1048576))</f>
        <v>44578</v>
      </c>
      <c r="Z732" s="22" t="str">
        <f>IFERROR(VLOOKUP(B732,REINDUKSI!$B$5:$I$1048576,8,0),"")</f>
        <v>LULUS</v>
      </c>
      <c r="AA732" s="22" t="str">
        <f t="shared" si="65"/>
        <v>TARGET</v>
      </c>
      <c r="AB732" s="17" cm="1">
        <f t="array" ref="AB732">MAX(IF(BSA!$B$5:$B$1048576='Data Training 2022'!B732,BSA!$H$5:$H$1048576))</f>
        <v>0</v>
      </c>
      <c r="AC732" s="22" t="str">
        <f>IFERROR(VLOOKUP(B732,BSA!$B$5:$I$1048576,8,0),"")</f>
        <v/>
      </c>
      <c r="AD732" s="22" t="s">
        <v>3994</v>
      </c>
      <c r="AE732" s="22"/>
      <c r="AF732" s="22"/>
      <c r="AG732" s="22" t="str">
        <f t="shared" si="66"/>
        <v/>
      </c>
      <c r="AH732" s="17" cm="1">
        <f t="array" ref="AH732">MAX(IF(ISOLASI!$B$5:$B$1048576='Data Training 2022'!B732,ISOLASI!$H$5:$H$1048576))</f>
        <v>0</v>
      </c>
      <c r="AI732" s="22" t="str">
        <f>IFERROR(VLOOKUP(B732,ISOLASI!$B$5:$I$1048576,8,0),"")</f>
        <v/>
      </c>
      <c r="AJ732" s="22"/>
      <c r="AK732" s="17" cm="1">
        <f t="array" ref="AK732">MAX(IF('DEKAT AIR'!$B$5:$B$1048576='Data Training 2022'!B732,'DEKAT AIR'!$H$5:$H$1048576))</f>
        <v>0</v>
      </c>
      <c r="AL732" s="22" t="str">
        <f>IFERROR(VLOOKUP(B732,'DEKAT AIR'!$B$5:$I$1048576,8,0),"")</f>
        <v/>
      </c>
      <c r="AM732" s="22"/>
      <c r="AN732" s="17" cm="1">
        <f t="array" ref="AN732">MAX(IF(KETINGGIAN!$B$5:$B$1048576='Data Training 2022'!B732,KETINGGIAN!$H$5:$H$1048576))</f>
        <v>0</v>
      </c>
      <c r="AO732" s="22" t="str">
        <f>IFERROR(VLOOKUP(B732,KETINGGIAN!$B$5:$I$1048576,8,0),"")</f>
        <v/>
      </c>
      <c r="AP732" s="22"/>
      <c r="AQ732" s="22"/>
      <c r="AR732" s="22"/>
      <c r="AS732" s="22"/>
      <c r="AT732" s="17" cm="1">
        <f t="array" ref="AT732">MAX(IF(TOOLSKEEPER!$B$5:$B$1048576='Data Training 2022'!B732,TOOLSKEEPER!$H$5:$H$1048576))</f>
        <v>0</v>
      </c>
      <c r="AU732" s="22" t="str">
        <f>IFERROR(VLOOKUP(B732,TOOLSKEEPER!$B$5:$I$1048576,8,0),"")</f>
        <v/>
      </c>
    </row>
    <row r="733" spans="1:47">
      <c r="A733" s="22">
        <f t="shared" si="67"/>
        <v>728</v>
      </c>
      <c r="B733" s="21" t="str">
        <f t="shared" ref="B733:B796" si="68">TEXT(C733,"00000000")</f>
        <v>80003774</v>
      </c>
      <c r="C733" s="21">
        <v>80003774</v>
      </c>
      <c r="D733" s="22"/>
      <c r="E733" s="22" t="s">
        <v>1730</v>
      </c>
      <c r="F733" s="22" t="s">
        <v>1255</v>
      </c>
      <c r="G733" s="22" t="s">
        <v>205</v>
      </c>
      <c r="H733" s="22" t="s">
        <v>405</v>
      </c>
      <c r="I733" s="22" t="s">
        <v>4024</v>
      </c>
      <c r="J733" s="22"/>
      <c r="K733" s="21" t="s">
        <v>4002</v>
      </c>
      <c r="L733" s="21" t="s">
        <v>2374</v>
      </c>
      <c r="M733" s="21" t="s">
        <v>4003</v>
      </c>
      <c r="N733" s="21"/>
      <c r="O733" s="17" t="str">
        <f>IFERROR(VLOOKUP(B733,POP!$B$5:$I$1048576,7,0),"")</f>
        <v/>
      </c>
      <c r="P733" s="17" t="str">
        <f>IFERROR(VLOOKUP(B733,POM!$B$5:$I$1048576,7,0),"")</f>
        <v/>
      </c>
      <c r="Q733" s="10" t="str">
        <f>IFERROR(VLOOKUP(B733,POU!$B$5:$I$1048576,7,0),"")</f>
        <v/>
      </c>
      <c r="R733" s="21" t="str">
        <f t="shared" si="64"/>
        <v/>
      </c>
      <c r="S733" s="17" t="str">
        <f>IFERROR(VLOOKUP(B733,'PEMBEKALAN POP'!$B$5:$I$1048576,7,0),"")</f>
        <v/>
      </c>
      <c r="T733" s="22" t="str">
        <f>IFERROR(VLOOKUP(B733,'PEMBEKALAN POP'!$B$5:$I$1048576,8,0),"")</f>
        <v/>
      </c>
      <c r="U733" s="21" t="s">
        <v>3994</v>
      </c>
      <c r="V733" s="17" t="e" cm="1">
        <f t="array" ref="V733">MAX(IF(INDUKSI!$B$5:$B$1048576='Data Training 2022'!B733,INDUKSI!$H$5:$H$1048576))</f>
        <v>#N/A</v>
      </c>
      <c r="W733" s="22" t="str">
        <f>IFERROR(VLOOKUP(B733,INDUKSI!$B$5:$I$1048576,8,0),"")</f>
        <v>LULUS</v>
      </c>
      <c r="X733" s="21" t="s">
        <v>3994</v>
      </c>
      <c r="Y733" s="17" cm="1">
        <f t="array" ref="Y733">MAX(IF(REINDUKSI!$B$5:$B$1048576='Data Training 2022'!B733,REINDUKSI!$H$5:$H$1048576))</f>
        <v>44771</v>
      </c>
      <c r="Z733" s="22" t="str">
        <f>IFERROR(VLOOKUP(B733,REINDUKSI!$B$5:$I$1048576,8,0),"")</f>
        <v>LULUS</v>
      </c>
      <c r="AA733" s="22" t="str">
        <f t="shared" si="65"/>
        <v>TARGET</v>
      </c>
      <c r="AB733" s="17" cm="1">
        <f t="array" ref="AB733">MAX(IF(BSA!$B$5:$B$1048576='Data Training 2022'!B733,BSA!$H$5:$H$1048576))</f>
        <v>0</v>
      </c>
      <c r="AC733" s="22" t="str">
        <f>IFERROR(VLOOKUP(B733,BSA!$B$5:$I$1048576,8,0),"")</f>
        <v/>
      </c>
      <c r="AD733" s="22" t="s">
        <v>3994</v>
      </c>
      <c r="AE733" s="22"/>
      <c r="AF733" s="22"/>
      <c r="AG733" s="22" t="str">
        <f t="shared" si="66"/>
        <v/>
      </c>
      <c r="AH733" s="17" cm="1">
        <f t="array" ref="AH733">MAX(IF(ISOLASI!$B$5:$B$1048576='Data Training 2022'!B733,ISOLASI!$H$5:$H$1048576))</f>
        <v>0</v>
      </c>
      <c r="AI733" s="22" t="str">
        <f>IFERROR(VLOOKUP(B733,ISOLASI!$B$5:$I$1048576,8,0),"")</f>
        <v/>
      </c>
      <c r="AJ733" s="22"/>
      <c r="AK733" s="17" cm="1">
        <f t="array" ref="AK733">MAX(IF('DEKAT AIR'!$B$5:$B$1048576='Data Training 2022'!B733,'DEKAT AIR'!$H$5:$H$1048576))</f>
        <v>0</v>
      </c>
      <c r="AL733" s="22" t="str">
        <f>IFERROR(VLOOKUP(B733,'DEKAT AIR'!$B$5:$I$1048576,8,0),"")</f>
        <v/>
      </c>
      <c r="AM733" s="22"/>
      <c r="AN733" s="17" cm="1">
        <f t="array" ref="AN733">MAX(IF(KETINGGIAN!$B$5:$B$1048576='Data Training 2022'!B733,KETINGGIAN!$H$5:$H$1048576))</f>
        <v>0</v>
      </c>
      <c r="AO733" s="22" t="str">
        <f>IFERROR(VLOOKUP(B733,KETINGGIAN!$B$5:$I$1048576,8,0),"")</f>
        <v/>
      </c>
      <c r="AP733" s="22"/>
      <c r="AQ733" s="22"/>
      <c r="AR733" s="22"/>
      <c r="AS733" s="22"/>
      <c r="AT733" s="17" cm="1">
        <f t="array" ref="AT733">MAX(IF(TOOLSKEEPER!$B$5:$B$1048576='Data Training 2022'!B733,TOOLSKEEPER!$H$5:$H$1048576))</f>
        <v>0</v>
      </c>
      <c r="AU733" s="22" t="str">
        <f>IFERROR(VLOOKUP(B733,TOOLSKEEPER!$B$5:$I$1048576,8,0),"")</f>
        <v/>
      </c>
    </row>
    <row r="734" spans="1:47">
      <c r="A734" s="22">
        <f t="shared" si="67"/>
        <v>729</v>
      </c>
      <c r="B734" s="21" t="str">
        <f t="shared" si="68"/>
        <v>80002574</v>
      </c>
      <c r="C734" s="21">
        <v>80002574</v>
      </c>
      <c r="D734" s="22"/>
      <c r="E734" s="22" t="s">
        <v>3355</v>
      </c>
      <c r="F734" s="22" t="s">
        <v>1255</v>
      </c>
      <c r="G734" s="22" t="s">
        <v>4205</v>
      </c>
      <c r="H734" s="22" t="s">
        <v>3973</v>
      </c>
      <c r="I734" s="22" t="s">
        <v>4028</v>
      </c>
      <c r="J734" s="22"/>
      <c r="K734" s="21" t="s">
        <v>4002</v>
      </c>
      <c r="L734" s="21" t="s">
        <v>2374</v>
      </c>
      <c r="M734" s="21" t="s">
        <v>4003</v>
      </c>
      <c r="N734" s="21"/>
      <c r="O734" s="17" t="str">
        <f>IFERROR(VLOOKUP(B734,POP!$B$5:$I$1048576,7,0),"")</f>
        <v/>
      </c>
      <c r="P734" s="17" t="str">
        <f>IFERROR(VLOOKUP(B734,POM!$B$5:$I$1048576,7,0),"")</f>
        <v/>
      </c>
      <c r="Q734" s="10" t="str">
        <f>IFERROR(VLOOKUP(B734,POU!$B$5:$I$1048576,7,0),"")</f>
        <v/>
      </c>
      <c r="R734" s="21" t="str">
        <f t="shared" si="64"/>
        <v/>
      </c>
      <c r="S734" s="17" t="str">
        <f>IFERROR(VLOOKUP(B734,'PEMBEKALAN POP'!$B$5:$I$1048576,7,0),"")</f>
        <v/>
      </c>
      <c r="T734" s="22" t="str">
        <f>IFERROR(VLOOKUP(B734,'PEMBEKALAN POP'!$B$5:$I$1048576,8,0),"")</f>
        <v/>
      </c>
      <c r="U734" s="21" t="s">
        <v>3994</v>
      </c>
      <c r="V734" s="17" t="e" cm="1">
        <f t="array" ref="V734">MAX(IF(INDUKSI!$B$5:$B$1048576='Data Training 2022'!B734,INDUKSI!$H$5:$H$1048576))</f>
        <v>#N/A</v>
      </c>
      <c r="W734" s="22" t="str">
        <f>IFERROR(VLOOKUP(B734,INDUKSI!$B$5:$I$1048576,8,0),"")</f>
        <v>LULUS</v>
      </c>
      <c r="X734" s="21" t="s">
        <v>3994</v>
      </c>
      <c r="Y734" s="17" cm="1">
        <f t="array" ref="Y734">MAX(IF(REINDUKSI!$B$5:$B$1048576='Data Training 2022'!B734,REINDUKSI!$H$5:$H$1048576))</f>
        <v>44763</v>
      </c>
      <c r="Z734" s="22" t="str">
        <f>IFERROR(VLOOKUP(B734,REINDUKSI!$B$5:$I$1048576,8,0),"")</f>
        <v>LULUS</v>
      </c>
      <c r="AA734" s="22" t="str">
        <f t="shared" si="65"/>
        <v>TARGET</v>
      </c>
      <c r="AB734" s="17" cm="1">
        <f t="array" ref="AB734">MAX(IF(BSA!$B$5:$B$1048576='Data Training 2022'!B734,BSA!$H$5:$H$1048576))</f>
        <v>0</v>
      </c>
      <c r="AC734" s="22" t="str">
        <f>IFERROR(VLOOKUP(B734,BSA!$B$5:$I$1048576,8,0),"")</f>
        <v/>
      </c>
      <c r="AD734" s="22" t="s">
        <v>3994</v>
      </c>
      <c r="AE734" s="22"/>
      <c r="AF734" s="22"/>
      <c r="AG734" s="22" t="str">
        <f t="shared" si="66"/>
        <v/>
      </c>
      <c r="AH734" s="17" cm="1">
        <f t="array" ref="AH734">MAX(IF(ISOLASI!$B$5:$B$1048576='Data Training 2022'!B734,ISOLASI!$H$5:$H$1048576))</f>
        <v>0</v>
      </c>
      <c r="AI734" s="22" t="str">
        <f>IFERROR(VLOOKUP(B734,ISOLASI!$B$5:$I$1048576,8,0),"")</f>
        <v/>
      </c>
      <c r="AJ734" s="22"/>
      <c r="AK734" s="17" cm="1">
        <f t="array" ref="AK734">MAX(IF('DEKAT AIR'!$B$5:$B$1048576='Data Training 2022'!B734,'DEKAT AIR'!$H$5:$H$1048576))</f>
        <v>0</v>
      </c>
      <c r="AL734" s="22" t="str">
        <f>IFERROR(VLOOKUP(B734,'DEKAT AIR'!$B$5:$I$1048576,8,0),"")</f>
        <v/>
      </c>
      <c r="AM734" s="22"/>
      <c r="AN734" s="17" cm="1">
        <f t="array" ref="AN734">MAX(IF(KETINGGIAN!$B$5:$B$1048576='Data Training 2022'!B734,KETINGGIAN!$H$5:$H$1048576))</f>
        <v>0</v>
      </c>
      <c r="AO734" s="22" t="str">
        <f>IFERROR(VLOOKUP(B734,KETINGGIAN!$B$5:$I$1048576,8,0),"")</f>
        <v/>
      </c>
      <c r="AP734" s="22"/>
      <c r="AQ734" s="22"/>
      <c r="AR734" s="22"/>
      <c r="AS734" s="22"/>
      <c r="AT734" s="17" cm="1">
        <f t="array" ref="AT734">MAX(IF(TOOLSKEEPER!$B$5:$B$1048576='Data Training 2022'!B734,TOOLSKEEPER!$H$5:$H$1048576))</f>
        <v>0</v>
      </c>
      <c r="AU734" s="22" t="str">
        <f>IFERROR(VLOOKUP(B734,TOOLSKEEPER!$B$5:$I$1048576,8,0),"")</f>
        <v/>
      </c>
    </row>
    <row r="735" spans="1:47">
      <c r="A735" s="22">
        <f t="shared" si="67"/>
        <v>730</v>
      </c>
      <c r="B735" s="21" t="str">
        <f t="shared" si="68"/>
        <v>80003778</v>
      </c>
      <c r="C735" s="21">
        <v>80003778</v>
      </c>
      <c r="D735" s="22"/>
      <c r="E735" s="22" t="s">
        <v>4232</v>
      </c>
      <c r="F735" s="22" t="s">
        <v>1255</v>
      </c>
      <c r="G735" s="22" t="s">
        <v>4175</v>
      </c>
      <c r="H735" s="22" t="s">
        <v>405</v>
      </c>
      <c r="I735" s="22" t="s">
        <v>4024</v>
      </c>
      <c r="J735" s="22"/>
      <c r="K735" s="21" t="s">
        <v>4002</v>
      </c>
      <c r="L735" s="21" t="s">
        <v>2374</v>
      </c>
      <c r="M735" s="21" t="s">
        <v>4003</v>
      </c>
      <c r="N735" s="21"/>
      <c r="O735" s="17" t="str">
        <f>IFERROR(VLOOKUP(B735,POP!$B$5:$I$1048576,7,0),"")</f>
        <v/>
      </c>
      <c r="P735" s="17" t="str">
        <f>IFERROR(VLOOKUP(B735,POM!$B$5:$I$1048576,7,0),"")</f>
        <v/>
      </c>
      <c r="Q735" s="10" t="str">
        <f>IFERROR(VLOOKUP(B735,POU!$B$5:$I$1048576,7,0),"")</f>
        <v/>
      </c>
      <c r="R735" s="21" t="str">
        <f t="shared" si="64"/>
        <v/>
      </c>
      <c r="S735" s="17" t="str">
        <f>IFERROR(VLOOKUP(B735,'PEMBEKALAN POP'!$B$5:$I$1048576,7,0),"")</f>
        <v/>
      </c>
      <c r="T735" s="22" t="str">
        <f>IFERROR(VLOOKUP(B735,'PEMBEKALAN POP'!$B$5:$I$1048576,8,0),"")</f>
        <v/>
      </c>
      <c r="U735" s="21" t="s">
        <v>3994</v>
      </c>
      <c r="V735" s="17" t="e" cm="1">
        <f t="array" ref="V735">MAX(IF(INDUKSI!$B$5:$B$1048576='Data Training 2022'!B735,INDUKSI!$H$5:$H$1048576))</f>
        <v>#N/A</v>
      </c>
      <c r="W735" s="22" t="str">
        <f>IFERROR(VLOOKUP(B735,INDUKSI!$B$5:$I$1048576,8,0),"")</f>
        <v>LULUS</v>
      </c>
      <c r="X735" s="21" t="s">
        <v>3994</v>
      </c>
      <c r="Y735" s="17" cm="1">
        <f t="array" ref="Y735">MAX(IF(REINDUKSI!$B$5:$B$1048576='Data Training 2022'!B735,REINDUKSI!$H$5:$H$1048576))</f>
        <v>0</v>
      </c>
      <c r="Z735" s="22" t="str">
        <f>IFERROR(VLOOKUP(B735,REINDUKSI!$B$5:$I$1048576,8,0),"")</f>
        <v/>
      </c>
      <c r="AA735" s="22" t="str">
        <f t="shared" si="65"/>
        <v>TARGET</v>
      </c>
      <c r="AB735" s="17" cm="1">
        <f t="array" ref="AB735">MAX(IF(BSA!$B$5:$B$1048576='Data Training 2022'!B735,BSA!$H$5:$H$1048576))</f>
        <v>0</v>
      </c>
      <c r="AC735" s="22" t="str">
        <f>IFERROR(VLOOKUP(B735,BSA!$B$5:$I$1048576,8,0),"")</f>
        <v/>
      </c>
      <c r="AD735" s="22" t="s">
        <v>3994</v>
      </c>
      <c r="AE735" s="22"/>
      <c r="AF735" s="22"/>
      <c r="AG735" s="22" t="str">
        <f t="shared" si="66"/>
        <v/>
      </c>
      <c r="AH735" s="17" cm="1">
        <f t="array" ref="AH735">MAX(IF(ISOLASI!$B$5:$B$1048576='Data Training 2022'!B735,ISOLASI!$H$5:$H$1048576))</f>
        <v>0</v>
      </c>
      <c r="AI735" s="22" t="str">
        <f>IFERROR(VLOOKUP(B735,ISOLASI!$B$5:$I$1048576,8,0),"")</f>
        <v/>
      </c>
      <c r="AJ735" s="22"/>
      <c r="AK735" s="17" cm="1">
        <f t="array" ref="AK735">MAX(IF('DEKAT AIR'!$B$5:$B$1048576='Data Training 2022'!B735,'DEKAT AIR'!$H$5:$H$1048576))</f>
        <v>0</v>
      </c>
      <c r="AL735" s="22" t="str">
        <f>IFERROR(VLOOKUP(B735,'DEKAT AIR'!$B$5:$I$1048576,8,0),"")</f>
        <v/>
      </c>
      <c r="AM735" s="22"/>
      <c r="AN735" s="17" cm="1">
        <f t="array" ref="AN735">MAX(IF(KETINGGIAN!$B$5:$B$1048576='Data Training 2022'!B735,KETINGGIAN!$H$5:$H$1048576))</f>
        <v>0</v>
      </c>
      <c r="AO735" s="22" t="str">
        <f>IFERROR(VLOOKUP(B735,KETINGGIAN!$B$5:$I$1048576,8,0),"")</f>
        <v/>
      </c>
      <c r="AP735" s="22"/>
      <c r="AQ735" s="22"/>
      <c r="AR735" s="22"/>
      <c r="AS735" s="22"/>
      <c r="AT735" s="17" cm="1">
        <f t="array" ref="AT735">MAX(IF(TOOLSKEEPER!$B$5:$B$1048576='Data Training 2022'!B735,TOOLSKEEPER!$H$5:$H$1048576))</f>
        <v>0</v>
      </c>
      <c r="AU735" s="22" t="str">
        <f>IFERROR(VLOOKUP(B735,TOOLSKEEPER!$B$5:$I$1048576,8,0),"")</f>
        <v/>
      </c>
    </row>
    <row r="736" spans="1:47">
      <c r="A736" s="22">
        <f t="shared" si="67"/>
        <v>731</v>
      </c>
      <c r="B736" s="21" t="str">
        <f t="shared" si="68"/>
        <v>80003775</v>
      </c>
      <c r="C736" s="21">
        <v>80003775</v>
      </c>
      <c r="D736" s="22"/>
      <c r="E736" s="22" t="s">
        <v>1567</v>
      </c>
      <c r="F736" s="22" t="s">
        <v>1255</v>
      </c>
      <c r="G736" s="22" t="s">
        <v>205</v>
      </c>
      <c r="H736" s="22" t="s">
        <v>405</v>
      </c>
      <c r="I736" s="22" t="s">
        <v>4024</v>
      </c>
      <c r="J736" s="22"/>
      <c r="K736" s="21" t="s">
        <v>4002</v>
      </c>
      <c r="L736" s="21" t="s">
        <v>2374</v>
      </c>
      <c r="M736" s="21" t="s">
        <v>4003</v>
      </c>
      <c r="N736" s="21"/>
      <c r="O736" s="17" t="str">
        <f>IFERROR(VLOOKUP(B736,POP!$B$5:$I$1048576,7,0),"")</f>
        <v/>
      </c>
      <c r="P736" s="17" t="str">
        <f>IFERROR(VLOOKUP(B736,POM!$B$5:$I$1048576,7,0),"")</f>
        <v/>
      </c>
      <c r="Q736" s="10" t="str">
        <f>IFERROR(VLOOKUP(B736,POU!$B$5:$I$1048576,7,0),"")</f>
        <v/>
      </c>
      <c r="R736" s="21" t="str">
        <f t="shared" si="64"/>
        <v/>
      </c>
      <c r="S736" s="17" t="str">
        <f>IFERROR(VLOOKUP(B736,'PEMBEKALAN POP'!$B$5:$I$1048576,7,0),"")</f>
        <v/>
      </c>
      <c r="T736" s="22" t="str">
        <f>IFERROR(VLOOKUP(B736,'PEMBEKALAN POP'!$B$5:$I$1048576,8,0),"")</f>
        <v/>
      </c>
      <c r="U736" s="21" t="s">
        <v>3994</v>
      </c>
      <c r="V736" s="17" t="e" cm="1">
        <f t="array" ref="V736">MAX(IF(INDUKSI!$B$5:$B$1048576='Data Training 2022'!B736,INDUKSI!$H$5:$H$1048576))</f>
        <v>#N/A</v>
      </c>
      <c r="W736" s="22" t="str">
        <f>IFERROR(VLOOKUP(B736,INDUKSI!$B$5:$I$1048576,8,0),"")</f>
        <v>LULUS</v>
      </c>
      <c r="X736" s="21" t="s">
        <v>3994</v>
      </c>
      <c r="Y736" s="17" cm="1">
        <f t="array" ref="Y736">MAX(IF(REINDUKSI!$B$5:$B$1048576='Data Training 2022'!B736,REINDUKSI!$H$5:$H$1048576))</f>
        <v>44771</v>
      </c>
      <c r="Z736" s="22" t="str">
        <f>IFERROR(VLOOKUP(B736,REINDUKSI!$B$5:$I$1048576,8,0),"")</f>
        <v>LULUS</v>
      </c>
      <c r="AA736" s="22" t="str">
        <f t="shared" si="65"/>
        <v>TARGET</v>
      </c>
      <c r="AB736" s="17" cm="1">
        <f t="array" ref="AB736">MAX(IF(BSA!$B$5:$B$1048576='Data Training 2022'!B736,BSA!$H$5:$H$1048576))</f>
        <v>0</v>
      </c>
      <c r="AC736" s="22" t="str">
        <f>IFERROR(VLOOKUP(B736,BSA!$B$5:$I$1048576,8,0),"")</f>
        <v/>
      </c>
      <c r="AD736" s="22" t="s">
        <v>3994</v>
      </c>
      <c r="AE736" s="22"/>
      <c r="AF736" s="22"/>
      <c r="AG736" s="22" t="str">
        <f t="shared" si="66"/>
        <v/>
      </c>
      <c r="AH736" s="17" cm="1">
        <f t="array" ref="AH736">MAX(IF(ISOLASI!$B$5:$B$1048576='Data Training 2022'!B736,ISOLASI!$H$5:$H$1048576))</f>
        <v>0</v>
      </c>
      <c r="AI736" s="22" t="str">
        <f>IFERROR(VLOOKUP(B736,ISOLASI!$B$5:$I$1048576,8,0),"")</f>
        <v/>
      </c>
      <c r="AJ736" s="22"/>
      <c r="AK736" s="17" cm="1">
        <f t="array" ref="AK736">MAX(IF('DEKAT AIR'!$B$5:$B$1048576='Data Training 2022'!B736,'DEKAT AIR'!$H$5:$H$1048576))</f>
        <v>0</v>
      </c>
      <c r="AL736" s="22" t="str">
        <f>IFERROR(VLOOKUP(B736,'DEKAT AIR'!$B$5:$I$1048576,8,0),"")</f>
        <v/>
      </c>
      <c r="AM736" s="22"/>
      <c r="AN736" s="17" cm="1">
        <f t="array" ref="AN736">MAX(IF(KETINGGIAN!$B$5:$B$1048576='Data Training 2022'!B736,KETINGGIAN!$H$5:$H$1048576))</f>
        <v>0</v>
      </c>
      <c r="AO736" s="22" t="str">
        <f>IFERROR(VLOOKUP(B736,KETINGGIAN!$B$5:$I$1048576,8,0),"")</f>
        <v/>
      </c>
      <c r="AP736" s="22"/>
      <c r="AQ736" s="22"/>
      <c r="AR736" s="22"/>
      <c r="AS736" s="22"/>
      <c r="AT736" s="17" cm="1">
        <f t="array" ref="AT736">MAX(IF(TOOLSKEEPER!$B$5:$B$1048576='Data Training 2022'!B736,TOOLSKEEPER!$H$5:$H$1048576))</f>
        <v>0</v>
      </c>
      <c r="AU736" s="22" t="str">
        <f>IFERROR(VLOOKUP(B736,TOOLSKEEPER!$B$5:$I$1048576,8,0),"")</f>
        <v/>
      </c>
    </row>
    <row r="737" spans="1:47">
      <c r="A737" s="22">
        <f t="shared" si="67"/>
        <v>732</v>
      </c>
      <c r="B737" s="21" t="str">
        <f t="shared" si="68"/>
        <v>80003780</v>
      </c>
      <c r="C737" s="21">
        <v>80003780</v>
      </c>
      <c r="D737" s="22"/>
      <c r="E737" s="22" t="s">
        <v>1638</v>
      </c>
      <c r="F737" s="22" t="s">
        <v>1255</v>
      </c>
      <c r="G737" s="22" t="s">
        <v>205</v>
      </c>
      <c r="H737" s="22" t="s">
        <v>405</v>
      </c>
      <c r="I737" s="22" t="s">
        <v>4024</v>
      </c>
      <c r="J737" s="22"/>
      <c r="K737" s="21" t="s">
        <v>4002</v>
      </c>
      <c r="L737" s="21" t="s">
        <v>2374</v>
      </c>
      <c r="M737" s="21" t="s">
        <v>4003</v>
      </c>
      <c r="N737" s="21"/>
      <c r="O737" s="17" t="str">
        <f>IFERROR(VLOOKUP(B737,POP!$B$5:$I$1048576,7,0),"")</f>
        <v/>
      </c>
      <c r="P737" s="17" t="str">
        <f>IFERROR(VLOOKUP(B737,POM!$B$5:$I$1048576,7,0),"")</f>
        <v/>
      </c>
      <c r="Q737" s="10" t="str">
        <f>IFERROR(VLOOKUP(B737,POU!$B$5:$I$1048576,7,0),"")</f>
        <v/>
      </c>
      <c r="R737" s="21" t="str">
        <f t="shared" si="64"/>
        <v/>
      </c>
      <c r="S737" s="17" t="str">
        <f>IFERROR(VLOOKUP(B737,'PEMBEKALAN POP'!$B$5:$I$1048576,7,0),"")</f>
        <v/>
      </c>
      <c r="T737" s="22" t="str">
        <f>IFERROR(VLOOKUP(B737,'PEMBEKALAN POP'!$B$5:$I$1048576,8,0),"")</f>
        <v/>
      </c>
      <c r="U737" s="21" t="s">
        <v>3994</v>
      </c>
      <c r="V737" s="17" t="e" cm="1">
        <f t="array" ref="V737">MAX(IF(INDUKSI!$B$5:$B$1048576='Data Training 2022'!B737,INDUKSI!$H$5:$H$1048576))</f>
        <v>#N/A</v>
      </c>
      <c r="W737" s="22" t="str">
        <f>IFERROR(VLOOKUP(B737,INDUKSI!$B$5:$I$1048576,8,0),"")</f>
        <v>LULUS</v>
      </c>
      <c r="X737" s="21" t="s">
        <v>3994</v>
      </c>
      <c r="Y737" s="17" cm="1">
        <f t="array" ref="Y737">MAX(IF(REINDUKSI!$B$5:$B$1048576='Data Training 2022'!B737,REINDUKSI!$H$5:$H$1048576))</f>
        <v>44771</v>
      </c>
      <c r="Z737" s="22" t="str">
        <f>IFERROR(VLOOKUP(B737,REINDUKSI!$B$5:$I$1048576,8,0),"")</f>
        <v>LULUS</v>
      </c>
      <c r="AA737" s="22" t="str">
        <f t="shared" si="65"/>
        <v>TARGET</v>
      </c>
      <c r="AB737" s="17" cm="1">
        <f t="array" ref="AB737">MAX(IF(BSA!$B$5:$B$1048576='Data Training 2022'!B737,BSA!$H$5:$H$1048576))</f>
        <v>0</v>
      </c>
      <c r="AC737" s="22" t="str">
        <f>IFERROR(VLOOKUP(B737,BSA!$B$5:$I$1048576,8,0),"")</f>
        <v/>
      </c>
      <c r="AD737" s="22" t="s">
        <v>3994</v>
      </c>
      <c r="AE737" s="22"/>
      <c r="AF737" s="22"/>
      <c r="AG737" s="22" t="str">
        <f t="shared" si="66"/>
        <v/>
      </c>
      <c r="AH737" s="17" cm="1">
        <f t="array" ref="AH737">MAX(IF(ISOLASI!$B$5:$B$1048576='Data Training 2022'!B737,ISOLASI!$H$5:$H$1048576))</f>
        <v>0</v>
      </c>
      <c r="AI737" s="22" t="str">
        <f>IFERROR(VLOOKUP(B737,ISOLASI!$B$5:$I$1048576,8,0),"")</f>
        <v/>
      </c>
      <c r="AJ737" s="22"/>
      <c r="AK737" s="17" cm="1">
        <f t="array" ref="AK737">MAX(IF('DEKAT AIR'!$B$5:$B$1048576='Data Training 2022'!B737,'DEKAT AIR'!$H$5:$H$1048576))</f>
        <v>0</v>
      </c>
      <c r="AL737" s="22" t="str">
        <f>IFERROR(VLOOKUP(B737,'DEKAT AIR'!$B$5:$I$1048576,8,0),"")</f>
        <v/>
      </c>
      <c r="AM737" s="22"/>
      <c r="AN737" s="17" cm="1">
        <f t="array" ref="AN737">MAX(IF(KETINGGIAN!$B$5:$B$1048576='Data Training 2022'!B737,KETINGGIAN!$H$5:$H$1048576))</f>
        <v>0</v>
      </c>
      <c r="AO737" s="22" t="str">
        <f>IFERROR(VLOOKUP(B737,KETINGGIAN!$B$5:$I$1048576,8,0),"")</f>
        <v/>
      </c>
      <c r="AP737" s="22"/>
      <c r="AQ737" s="22"/>
      <c r="AR737" s="22"/>
      <c r="AS737" s="22"/>
      <c r="AT737" s="17" cm="1">
        <f t="array" ref="AT737">MAX(IF(TOOLSKEEPER!$B$5:$B$1048576='Data Training 2022'!B737,TOOLSKEEPER!$H$5:$H$1048576))</f>
        <v>0</v>
      </c>
      <c r="AU737" s="22" t="str">
        <f>IFERROR(VLOOKUP(B737,TOOLSKEEPER!$B$5:$I$1048576,8,0),"")</f>
        <v/>
      </c>
    </row>
    <row r="738" spans="1:47">
      <c r="A738" s="22">
        <f t="shared" si="67"/>
        <v>733</v>
      </c>
      <c r="B738" s="21" t="str">
        <f t="shared" si="68"/>
        <v>80003779</v>
      </c>
      <c r="C738" s="21">
        <v>80003779</v>
      </c>
      <c r="D738" s="22"/>
      <c r="E738" s="22" t="s">
        <v>2199</v>
      </c>
      <c r="F738" s="22" t="s">
        <v>1255</v>
      </c>
      <c r="G738" s="22" t="s">
        <v>4175</v>
      </c>
      <c r="H738" s="22" t="s">
        <v>405</v>
      </c>
      <c r="I738" s="22" t="s">
        <v>4024</v>
      </c>
      <c r="J738" s="22"/>
      <c r="K738" s="21" t="s">
        <v>4002</v>
      </c>
      <c r="L738" s="21" t="s">
        <v>2374</v>
      </c>
      <c r="M738" s="21" t="s">
        <v>4003</v>
      </c>
      <c r="N738" s="21"/>
      <c r="O738" s="17" t="str">
        <f>IFERROR(VLOOKUP(B738,POP!$B$5:$I$1048576,7,0),"")</f>
        <v/>
      </c>
      <c r="P738" s="17" t="str">
        <f>IFERROR(VLOOKUP(B738,POM!$B$5:$I$1048576,7,0),"")</f>
        <v/>
      </c>
      <c r="Q738" s="10" t="str">
        <f>IFERROR(VLOOKUP(B738,POU!$B$5:$I$1048576,7,0),"")</f>
        <v/>
      </c>
      <c r="R738" s="21" t="str">
        <f t="shared" si="64"/>
        <v/>
      </c>
      <c r="S738" s="17" t="str">
        <f>IFERROR(VLOOKUP(B738,'PEMBEKALAN POP'!$B$5:$I$1048576,7,0),"")</f>
        <v/>
      </c>
      <c r="T738" s="22" t="str">
        <f>IFERROR(VLOOKUP(B738,'PEMBEKALAN POP'!$B$5:$I$1048576,8,0),"")</f>
        <v/>
      </c>
      <c r="U738" s="21" t="s">
        <v>3994</v>
      </c>
      <c r="V738" s="17" t="e" cm="1">
        <f t="array" ref="V738">MAX(IF(INDUKSI!$B$5:$B$1048576='Data Training 2022'!B738,INDUKSI!$H$5:$H$1048576))</f>
        <v>#N/A</v>
      </c>
      <c r="W738" s="22" t="str">
        <f>IFERROR(VLOOKUP(B738,INDUKSI!$B$5:$I$1048576,8,0),"")</f>
        <v>LULUS</v>
      </c>
      <c r="X738" s="21" t="s">
        <v>3994</v>
      </c>
      <c r="Y738" s="17" cm="1">
        <f t="array" ref="Y738">MAX(IF(REINDUKSI!$B$5:$B$1048576='Data Training 2022'!B738,REINDUKSI!$H$5:$H$1048576))</f>
        <v>44774</v>
      </c>
      <c r="Z738" s="22" t="str">
        <f>IFERROR(VLOOKUP(B738,REINDUKSI!$B$5:$I$1048576,8,0),"")</f>
        <v>LULUS</v>
      </c>
      <c r="AA738" s="22" t="str">
        <f t="shared" si="65"/>
        <v>TARGET</v>
      </c>
      <c r="AB738" s="17" cm="1">
        <f t="array" ref="AB738">MAX(IF(BSA!$B$5:$B$1048576='Data Training 2022'!B738,BSA!$H$5:$H$1048576))</f>
        <v>0</v>
      </c>
      <c r="AC738" s="22" t="str">
        <f>IFERROR(VLOOKUP(B738,BSA!$B$5:$I$1048576,8,0),"")</f>
        <v/>
      </c>
      <c r="AD738" s="22" t="s">
        <v>3994</v>
      </c>
      <c r="AE738" s="22"/>
      <c r="AF738" s="22"/>
      <c r="AG738" s="22" t="str">
        <f t="shared" si="66"/>
        <v/>
      </c>
      <c r="AH738" s="17" cm="1">
        <f t="array" ref="AH738">MAX(IF(ISOLASI!$B$5:$B$1048576='Data Training 2022'!B738,ISOLASI!$H$5:$H$1048576))</f>
        <v>0</v>
      </c>
      <c r="AI738" s="22" t="str">
        <f>IFERROR(VLOOKUP(B738,ISOLASI!$B$5:$I$1048576,8,0),"")</f>
        <v/>
      </c>
      <c r="AJ738" s="22"/>
      <c r="AK738" s="17" cm="1">
        <f t="array" ref="AK738">MAX(IF('DEKAT AIR'!$B$5:$B$1048576='Data Training 2022'!B738,'DEKAT AIR'!$H$5:$H$1048576))</f>
        <v>0</v>
      </c>
      <c r="AL738" s="22" t="str">
        <f>IFERROR(VLOOKUP(B738,'DEKAT AIR'!$B$5:$I$1048576,8,0),"")</f>
        <v/>
      </c>
      <c r="AM738" s="22"/>
      <c r="AN738" s="17" cm="1">
        <f t="array" ref="AN738">MAX(IF(KETINGGIAN!$B$5:$B$1048576='Data Training 2022'!B738,KETINGGIAN!$H$5:$H$1048576))</f>
        <v>0</v>
      </c>
      <c r="AO738" s="22" t="str">
        <f>IFERROR(VLOOKUP(B738,KETINGGIAN!$B$5:$I$1048576,8,0),"")</f>
        <v/>
      </c>
      <c r="AP738" s="22"/>
      <c r="AQ738" s="22"/>
      <c r="AR738" s="22"/>
      <c r="AS738" s="22"/>
      <c r="AT738" s="17" cm="1">
        <f t="array" ref="AT738">MAX(IF(TOOLSKEEPER!$B$5:$B$1048576='Data Training 2022'!B738,TOOLSKEEPER!$H$5:$H$1048576))</f>
        <v>0</v>
      </c>
      <c r="AU738" s="22" t="str">
        <f>IFERROR(VLOOKUP(B738,TOOLSKEEPER!$B$5:$I$1048576,8,0),"")</f>
        <v/>
      </c>
    </row>
    <row r="739" spans="1:47">
      <c r="A739" s="22">
        <f t="shared" si="67"/>
        <v>734</v>
      </c>
      <c r="B739" s="21" t="str">
        <f t="shared" si="68"/>
        <v>80003777</v>
      </c>
      <c r="C739" s="21">
        <v>80003777</v>
      </c>
      <c r="D739" s="22"/>
      <c r="E739" s="22" t="s">
        <v>1593</v>
      </c>
      <c r="F739" s="22" t="s">
        <v>1255</v>
      </c>
      <c r="G739" s="22" t="s">
        <v>212</v>
      </c>
      <c r="H739" s="22" t="s">
        <v>405</v>
      </c>
      <c r="I739" s="22" t="s">
        <v>4024</v>
      </c>
      <c r="J739" s="22"/>
      <c r="K739" s="21" t="s">
        <v>4002</v>
      </c>
      <c r="L739" s="21" t="s">
        <v>2374</v>
      </c>
      <c r="M739" s="21" t="s">
        <v>4003</v>
      </c>
      <c r="N739" s="21"/>
      <c r="O739" s="17" t="str">
        <f>IFERROR(VLOOKUP(B739,POP!$B$5:$I$1048576,7,0),"")</f>
        <v/>
      </c>
      <c r="P739" s="17" t="str">
        <f>IFERROR(VLOOKUP(B739,POM!$B$5:$I$1048576,7,0),"")</f>
        <v/>
      </c>
      <c r="Q739" s="10" t="str">
        <f>IFERROR(VLOOKUP(B739,POU!$B$5:$I$1048576,7,0),"")</f>
        <v/>
      </c>
      <c r="R739" s="21" t="str">
        <f t="shared" si="64"/>
        <v/>
      </c>
      <c r="S739" s="17" t="str">
        <f>IFERROR(VLOOKUP(B739,'PEMBEKALAN POP'!$B$5:$I$1048576,7,0),"")</f>
        <v/>
      </c>
      <c r="T739" s="22" t="str">
        <f>IFERROR(VLOOKUP(B739,'PEMBEKALAN POP'!$B$5:$I$1048576,8,0),"")</f>
        <v/>
      </c>
      <c r="U739" s="21" t="s">
        <v>3994</v>
      </c>
      <c r="V739" s="17" t="e" cm="1">
        <f t="array" ref="V739">MAX(IF(INDUKSI!$B$5:$B$1048576='Data Training 2022'!B739,INDUKSI!$H$5:$H$1048576))</f>
        <v>#N/A</v>
      </c>
      <c r="W739" s="22" t="str">
        <f>IFERROR(VLOOKUP(B739,INDUKSI!$B$5:$I$1048576,8,0),"")</f>
        <v>LULUS</v>
      </c>
      <c r="X739" s="21" t="s">
        <v>3994</v>
      </c>
      <c r="Y739" s="17" cm="1">
        <f t="array" ref="Y739">MAX(IF(REINDUKSI!$B$5:$B$1048576='Data Training 2022'!B739,REINDUKSI!$H$5:$H$1048576))</f>
        <v>0</v>
      </c>
      <c r="Z739" s="22" t="str">
        <f>IFERROR(VLOOKUP(B739,REINDUKSI!$B$5:$I$1048576,8,0),"")</f>
        <v/>
      </c>
      <c r="AA739" s="22" t="str">
        <f t="shared" si="65"/>
        <v>TARGET</v>
      </c>
      <c r="AB739" s="17" cm="1">
        <f t="array" ref="AB739">MAX(IF(BSA!$B$5:$B$1048576='Data Training 2022'!B739,BSA!$H$5:$H$1048576))</f>
        <v>0</v>
      </c>
      <c r="AC739" s="22" t="str">
        <f>IFERROR(VLOOKUP(B739,BSA!$B$5:$I$1048576,8,0),"")</f>
        <v/>
      </c>
      <c r="AD739" s="22" t="s">
        <v>3994</v>
      </c>
      <c r="AE739" s="22"/>
      <c r="AF739" s="22"/>
      <c r="AG739" s="22" t="str">
        <f t="shared" si="66"/>
        <v/>
      </c>
      <c r="AH739" s="17" cm="1">
        <f t="array" ref="AH739">MAX(IF(ISOLASI!$B$5:$B$1048576='Data Training 2022'!B739,ISOLASI!$H$5:$H$1048576))</f>
        <v>0</v>
      </c>
      <c r="AI739" s="22" t="str">
        <f>IFERROR(VLOOKUP(B739,ISOLASI!$B$5:$I$1048576,8,0),"")</f>
        <v/>
      </c>
      <c r="AJ739" s="22"/>
      <c r="AK739" s="17" cm="1">
        <f t="array" ref="AK739">MAX(IF('DEKAT AIR'!$B$5:$B$1048576='Data Training 2022'!B739,'DEKAT AIR'!$H$5:$H$1048576))</f>
        <v>0</v>
      </c>
      <c r="AL739" s="22" t="str">
        <f>IFERROR(VLOOKUP(B739,'DEKAT AIR'!$B$5:$I$1048576,8,0),"")</f>
        <v/>
      </c>
      <c r="AM739" s="22"/>
      <c r="AN739" s="17" cm="1">
        <f t="array" ref="AN739">MAX(IF(KETINGGIAN!$B$5:$B$1048576='Data Training 2022'!B739,KETINGGIAN!$H$5:$H$1048576))</f>
        <v>0</v>
      </c>
      <c r="AO739" s="22" t="str">
        <f>IFERROR(VLOOKUP(B739,KETINGGIAN!$B$5:$I$1048576,8,0),"")</f>
        <v/>
      </c>
      <c r="AP739" s="22"/>
      <c r="AQ739" s="22"/>
      <c r="AR739" s="22"/>
      <c r="AS739" s="22"/>
      <c r="AT739" s="17" cm="1">
        <f t="array" ref="AT739">MAX(IF(TOOLSKEEPER!$B$5:$B$1048576='Data Training 2022'!B739,TOOLSKEEPER!$H$5:$H$1048576))</f>
        <v>0</v>
      </c>
      <c r="AU739" s="22" t="str">
        <f>IFERROR(VLOOKUP(B739,TOOLSKEEPER!$B$5:$I$1048576,8,0),"")</f>
        <v/>
      </c>
    </row>
    <row r="740" spans="1:47">
      <c r="A740" s="22">
        <f t="shared" si="67"/>
        <v>735</v>
      </c>
      <c r="B740" s="21" t="str">
        <f t="shared" si="68"/>
        <v>80002878</v>
      </c>
      <c r="C740" s="21">
        <v>80002878</v>
      </c>
      <c r="D740" s="22"/>
      <c r="E740" s="22" t="s">
        <v>2004</v>
      </c>
      <c r="F740" s="22" t="s">
        <v>1255</v>
      </c>
      <c r="G740" s="22" t="s">
        <v>205</v>
      </c>
      <c r="H740" s="22" t="s">
        <v>405</v>
      </c>
      <c r="I740" s="22" t="s">
        <v>4024</v>
      </c>
      <c r="J740" s="22"/>
      <c r="K740" s="21" t="s">
        <v>4002</v>
      </c>
      <c r="L740" s="21" t="s">
        <v>2374</v>
      </c>
      <c r="M740" s="21" t="s">
        <v>4003</v>
      </c>
      <c r="N740" s="21"/>
      <c r="O740" s="17" t="str">
        <f>IFERROR(VLOOKUP(B740,POP!$B$5:$I$1048576,7,0),"")</f>
        <v/>
      </c>
      <c r="P740" s="17" t="str">
        <f>IFERROR(VLOOKUP(B740,POM!$B$5:$I$1048576,7,0),"")</f>
        <v/>
      </c>
      <c r="Q740" s="10" t="str">
        <f>IFERROR(VLOOKUP(B740,POU!$B$5:$I$1048576,7,0),"")</f>
        <v/>
      </c>
      <c r="R740" s="21" t="str">
        <f t="shared" si="64"/>
        <v/>
      </c>
      <c r="S740" s="17" t="str">
        <f>IFERROR(VLOOKUP(B740,'PEMBEKALAN POP'!$B$5:$I$1048576,7,0),"")</f>
        <v/>
      </c>
      <c r="T740" s="22" t="str">
        <f>IFERROR(VLOOKUP(B740,'PEMBEKALAN POP'!$B$5:$I$1048576,8,0),"")</f>
        <v/>
      </c>
      <c r="U740" s="21" t="s">
        <v>3994</v>
      </c>
      <c r="V740" s="17" t="e" cm="1">
        <f t="array" ref="V740">MAX(IF(INDUKSI!$B$5:$B$1048576='Data Training 2022'!B740,INDUKSI!$H$5:$H$1048576))</f>
        <v>#N/A</v>
      </c>
      <c r="W740" s="22" t="str">
        <f>IFERROR(VLOOKUP(B740,INDUKSI!$B$5:$I$1048576,8,0),"")</f>
        <v>LULUS</v>
      </c>
      <c r="X740" s="21" t="s">
        <v>3994</v>
      </c>
      <c r="Y740" s="17" cm="1">
        <f t="array" ref="Y740">MAX(IF(REINDUKSI!$B$5:$B$1048576='Data Training 2022'!B740,REINDUKSI!$H$5:$H$1048576))</f>
        <v>0</v>
      </c>
      <c r="Z740" s="22" t="str">
        <f>IFERROR(VLOOKUP(B740,REINDUKSI!$B$5:$I$1048576,8,0),"")</f>
        <v/>
      </c>
      <c r="AA740" s="22" t="str">
        <f t="shared" si="65"/>
        <v>TARGET</v>
      </c>
      <c r="AB740" s="17" cm="1">
        <f t="array" ref="AB740">MAX(IF(BSA!$B$5:$B$1048576='Data Training 2022'!B740,BSA!$H$5:$H$1048576))</f>
        <v>0</v>
      </c>
      <c r="AC740" s="22" t="str">
        <f>IFERROR(VLOOKUP(B740,BSA!$B$5:$I$1048576,8,0),"")</f>
        <v/>
      </c>
      <c r="AD740" s="22" t="s">
        <v>3994</v>
      </c>
      <c r="AE740" s="22"/>
      <c r="AF740" s="22"/>
      <c r="AG740" s="22" t="str">
        <f t="shared" si="66"/>
        <v/>
      </c>
      <c r="AH740" s="17" cm="1">
        <f t="array" ref="AH740">MAX(IF(ISOLASI!$B$5:$B$1048576='Data Training 2022'!B740,ISOLASI!$H$5:$H$1048576))</f>
        <v>0</v>
      </c>
      <c r="AI740" s="22" t="str">
        <f>IFERROR(VLOOKUP(B740,ISOLASI!$B$5:$I$1048576,8,0),"")</f>
        <v/>
      </c>
      <c r="AJ740" s="22"/>
      <c r="AK740" s="17" cm="1">
        <f t="array" ref="AK740">MAX(IF('DEKAT AIR'!$B$5:$B$1048576='Data Training 2022'!B740,'DEKAT AIR'!$H$5:$H$1048576))</f>
        <v>0</v>
      </c>
      <c r="AL740" s="22" t="str">
        <f>IFERROR(VLOOKUP(B740,'DEKAT AIR'!$B$5:$I$1048576,8,0),"")</f>
        <v/>
      </c>
      <c r="AM740" s="22"/>
      <c r="AN740" s="17" cm="1">
        <f t="array" ref="AN740">MAX(IF(KETINGGIAN!$B$5:$B$1048576='Data Training 2022'!B740,KETINGGIAN!$H$5:$H$1048576))</f>
        <v>0</v>
      </c>
      <c r="AO740" s="22" t="str">
        <f>IFERROR(VLOOKUP(B740,KETINGGIAN!$B$5:$I$1048576,8,0),"")</f>
        <v/>
      </c>
      <c r="AP740" s="22"/>
      <c r="AQ740" s="22"/>
      <c r="AR740" s="22"/>
      <c r="AS740" s="22"/>
      <c r="AT740" s="17" cm="1">
        <f t="array" ref="AT740">MAX(IF(TOOLSKEEPER!$B$5:$B$1048576='Data Training 2022'!B740,TOOLSKEEPER!$H$5:$H$1048576))</f>
        <v>0</v>
      </c>
      <c r="AU740" s="22" t="str">
        <f>IFERROR(VLOOKUP(B740,TOOLSKEEPER!$B$5:$I$1048576,8,0),"")</f>
        <v/>
      </c>
    </row>
    <row r="741" spans="1:47">
      <c r="A741" s="22">
        <f t="shared" si="67"/>
        <v>736</v>
      </c>
      <c r="B741" s="21" t="str">
        <f t="shared" si="68"/>
        <v>80003785</v>
      </c>
      <c r="C741" s="21">
        <v>80003785</v>
      </c>
      <c r="D741" s="22"/>
      <c r="E741" s="22" t="s">
        <v>1669</v>
      </c>
      <c r="F741" s="22" t="s">
        <v>1255</v>
      </c>
      <c r="G741" s="22" t="s">
        <v>205</v>
      </c>
      <c r="H741" s="22" t="s">
        <v>405</v>
      </c>
      <c r="I741" s="22" t="s">
        <v>4024</v>
      </c>
      <c r="J741" s="22"/>
      <c r="K741" s="21" t="s">
        <v>4002</v>
      </c>
      <c r="L741" s="21" t="s">
        <v>2374</v>
      </c>
      <c r="M741" s="21" t="s">
        <v>4003</v>
      </c>
      <c r="N741" s="21"/>
      <c r="O741" s="17" t="str">
        <f>IFERROR(VLOOKUP(B741,POP!$B$5:$I$1048576,7,0),"")</f>
        <v/>
      </c>
      <c r="P741" s="17" t="str">
        <f>IFERROR(VLOOKUP(B741,POM!$B$5:$I$1048576,7,0),"")</f>
        <v/>
      </c>
      <c r="Q741" s="10" t="str">
        <f>IFERROR(VLOOKUP(B741,POU!$B$5:$I$1048576,7,0),"")</f>
        <v/>
      </c>
      <c r="R741" s="21" t="str">
        <f t="shared" si="64"/>
        <v/>
      </c>
      <c r="S741" s="17" t="str">
        <f>IFERROR(VLOOKUP(B741,'PEMBEKALAN POP'!$B$5:$I$1048576,7,0),"")</f>
        <v/>
      </c>
      <c r="T741" s="22" t="str">
        <f>IFERROR(VLOOKUP(B741,'PEMBEKALAN POP'!$B$5:$I$1048576,8,0),"")</f>
        <v/>
      </c>
      <c r="U741" s="21" t="s">
        <v>3994</v>
      </c>
      <c r="V741" s="17" t="e" cm="1">
        <f t="array" ref="V741">MAX(IF(INDUKSI!$B$5:$B$1048576='Data Training 2022'!B741,INDUKSI!$H$5:$H$1048576))</f>
        <v>#N/A</v>
      </c>
      <c r="W741" s="22" t="str">
        <f>IFERROR(VLOOKUP(B741,INDUKSI!$B$5:$I$1048576,8,0),"")</f>
        <v>LULUS</v>
      </c>
      <c r="X741" s="21" t="s">
        <v>3994</v>
      </c>
      <c r="Y741" s="17" cm="1">
        <f t="array" ref="Y741">MAX(IF(REINDUKSI!$B$5:$B$1048576='Data Training 2022'!B741,REINDUKSI!$H$5:$H$1048576))</f>
        <v>44773</v>
      </c>
      <c r="Z741" s="22" t="str">
        <f>IFERROR(VLOOKUP(B741,REINDUKSI!$B$5:$I$1048576,8,0),"")</f>
        <v>LULUS</v>
      </c>
      <c r="AA741" s="22" t="str">
        <f t="shared" si="65"/>
        <v>TARGET</v>
      </c>
      <c r="AB741" s="17" cm="1">
        <f t="array" ref="AB741">MAX(IF(BSA!$B$5:$B$1048576='Data Training 2022'!B741,BSA!$H$5:$H$1048576))</f>
        <v>0</v>
      </c>
      <c r="AC741" s="22" t="str">
        <f>IFERROR(VLOOKUP(B741,BSA!$B$5:$I$1048576,8,0),"")</f>
        <v/>
      </c>
      <c r="AD741" s="22" t="s">
        <v>3994</v>
      </c>
      <c r="AE741" s="22"/>
      <c r="AF741" s="22"/>
      <c r="AG741" s="22" t="str">
        <f t="shared" si="66"/>
        <v/>
      </c>
      <c r="AH741" s="17" cm="1">
        <f t="array" ref="AH741">MAX(IF(ISOLASI!$B$5:$B$1048576='Data Training 2022'!B741,ISOLASI!$H$5:$H$1048576))</f>
        <v>0</v>
      </c>
      <c r="AI741" s="22" t="str">
        <f>IFERROR(VLOOKUP(B741,ISOLASI!$B$5:$I$1048576,8,0),"")</f>
        <v/>
      </c>
      <c r="AJ741" s="22"/>
      <c r="AK741" s="17" cm="1">
        <f t="array" ref="AK741">MAX(IF('DEKAT AIR'!$B$5:$B$1048576='Data Training 2022'!B741,'DEKAT AIR'!$H$5:$H$1048576))</f>
        <v>0</v>
      </c>
      <c r="AL741" s="22" t="str">
        <f>IFERROR(VLOOKUP(B741,'DEKAT AIR'!$B$5:$I$1048576,8,0),"")</f>
        <v/>
      </c>
      <c r="AM741" s="22"/>
      <c r="AN741" s="17" cm="1">
        <f t="array" ref="AN741">MAX(IF(KETINGGIAN!$B$5:$B$1048576='Data Training 2022'!B741,KETINGGIAN!$H$5:$H$1048576))</f>
        <v>0</v>
      </c>
      <c r="AO741" s="22" t="str">
        <f>IFERROR(VLOOKUP(B741,KETINGGIAN!$B$5:$I$1048576,8,0),"")</f>
        <v/>
      </c>
      <c r="AP741" s="22"/>
      <c r="AQ741" s="22"/>
      <c r="AR741" s="22"/>
      <c r="AS741" s="22"/>
      <c r="AT741" s="17" cm="1">
        <f t="array" ref="AT741">MAX(IF(TOOLSKEEPER!$B$5:$B$1048576='Data Training 2022'!B741,TOOLSKEEPER!$H$5:$H$1048576))</f>
        <v>0</v>
      </c>
      <c r="AU741" s="22" t="str">
        <f>IFERROR(VLOOKUP(B741,TOOLSKEEPER!$B$5:$I$1048576,8,0),"")</f>
        <v/>
      </c>
    </row>
    <row r="742" spans="1:47">
      <c r="A742" s="22">
        <f t="shared" si="67"/>
        <v>737</v>
      </c>
      <c r="B742" s="21" t="str">
        <f t="shared" si="68"/>
        <v>80003786</v>
      </c>
      <c r="C742" s="21">
        <v>80003786</v>
      </c>
      <c r="D742" s="22"/>
      <c r="E742" s="22" t="s">
        <v>2442</v>
      </c>
      <c r="F742" s="22" t="s">
        <v>1255</v>
      </c>
      <c r="G742" s="22" t="s">
        <v>205</v>
      </c>
      <c r="H742" s="22" t="s">
        <v>405</v>
      </c>
      <c r="I742" s="22" t="s">
        <v>4024</v>
      </c>
      <c r="J742" s="22"/>
      <c r="K742" s="21" t="s">
        <v>4002</v>
      </c>
      <c r="L742" s="21" t="s">
        <v>2374</v>
      </c>
      <c r="M742" s="21" t="s">
        <v>4003</v>
      </c>
      <c r="N742" s="21"/>
      <c r="O742" s="17" t="str">
        <f>IFERROR(VLOOKUP(B742,POP!$B$5:$I$1048576,7,0),"")</f>
        <v/>
      </c>
      <c r="P742" s="17" t="str">
        <f>IFERROR(VLOOKUP(B742,POM!$B$5:$I$1048576,7,0),"")</f>
        <v/>
      </c>
      <c r="Q742" s="10" t="str">
        <f>IFERROR(VLOOKUP(B742,POU!$B$5:$I$1048576,7,0),"")</f>
        <v/>
      </c>
      <c r="R742" s="21" t="str">
        <f t="shared" si="64"/>
        <v/>
      </c>
      <c r="S742" s="17" t="str">
        <f>IFERROR(VLOOKUP(B742,'PEMBEKALAN POP'!$B$5:$I$1048576,7,0),"")</f>
        <v/>
      </c>
      <c r="T742" s="22" t="str">
        <f>IFERROR(VLOOKUP(B742,'PEMBEKALAN POP'!$B$5:$I$1048576,8,0),"")</f>
        <v/>
      </c>
      <c r="U742" s="21" t="s">
        <v>3994</v>
      </c>
      <c r="V742" s="17" t="e" cm="1">
        <f t="array" ref="V742">MAX(IF(INDUKSI!$B$5:$B$1048576='Data Training 2022'!B742,INDUKSI!$H$5:$H$1048576))</f>
        <v>#N/A</v>
      </c>
      <c r="W742" s="22" t="str">
        <f>IFERROR(VLOOKUP(B742,INDUKSI!$B$5:$I$1048576,8,0),"")</f>
        <v/>
      </c>
      <c r="X742" s="21" t="s">
        <v>3994</v>
      </c>
      <c r="Y742" s="17" cm="1">
        <f t="array" ref="Y742">MAX(IF(REINDUKSI!$B$5:$B$1048576='Data Training 2022'!B742,REINDUKSI!$H$5:$H$1048576))</f>
        <v>44773</v>
      </c>
      <c r="Z742" s="22" t="str">
        <f>IFERROR(VLOOKUP(B742,REINDUKSI!$B$5:$I$1048576,8,0),"")</f>
        <v>LULUS</v>
      </c>
      <c r="AA742" s="22" t="str">
        <f t="shared" si="65"/>
        <v>TARGET</v>
      </c>
      <c r="AB742" s="17" cm="1">
        <f t="array" ref="AB742">MAX(IF(BSA!$B$5:$B$1048576='Data Training 2022'!B742,BSA!$H$5:$H$1048576))</f>
        <v>0</v>
      </c>
      <c r="AC742" s="22" t="str">
        <f>IFERROR(VLOOKUP(B742,BSA!$B$5:$I$1048576,8,0),"")</f>
        <v/>
      </c>
      <c r="AD742" s="22" t="s">
        <v>3994</v>
      </c>
      <c r="AE742" s="22"/>
      <c r="AF742" s="22"/>
      <c r="AG742" s="22" t="str">
        <f t="shared" si="66"/>
        <v/>
      </c>
      <c r="AH742" s="17" cm="1">
        <f t="array" ref="AH742">MAX(IF(ISOLASI!$B$5:$B$1048576='Data Training 2022'!B742,ISOLASI!$H$5:$H$1048576))</f>
        <v>0</v>
      </c>
      <c r="AI742" s="22" t="str">
        <f>IFERROR(VLOOKUP(B742,ISOLASI!$B$5:$I$1048576,8,0),"")</f>
        <v/>
      </c>
      <c r="AJ742" s="22"/>
      <c r="AK742" s="17" cm="1">
        <f t="array" ref="AK742">MAX(IF('DEKAT AIR'!$B$5:$B$1048576='Data Training 2022'!B742,'DEKAT AIR'!$H$5:$H$1048576))</f>
        <v>0</v>
      </c>
      <c r="AL742" s="22" t="str">
        <f>IFERROR(VLOOKUP(B742,'DEKAT AIR'!$B$5:$I$1048576,8,0),"")</f>
        <v/>
      </c>
      <c r="AM742" s="22"/>
      <c r="AN742" s="17" cm="1">
        <f t="array" ref="AN742">MAX(IF(KETINGGIAN!$B$5:$B$1048576='Data Training 2022'!B742,KETINGGIAN!$H$5:$H$1048576))</f>
        <v>0</v>
      </c>
      <c r="AO742" s="22" t="str">
        <f>IFERROR(VLOOKUP(B742,KETINGGIAN!$B$5:$I$1048576,8,0),"")</f>
        <v/>
      </c>
      <c r="AP742" s="22"/>
      <c r="AQ742" s="22"/>
      <c r="AR742" s="22"/>
      <c r="AS742" s="22"/>
      <c r="AT742" s="17" cm="1">
        <f t="array" ref="AT742">MAX(IF(TOOLSKEEPER!$B$5:$B$1048576='Data Training 2022'!B742,TOOLSKEEPER!$H$5:$H$1048576))</f>
        <v>0</v>
      </c>
      <c r="AU742" s="22" t="str">
        <f>IFERROR(VLOOKUP(B742,TOOLSKEEPER!$B$5:$I$1048576,8,0),"")</f>
        <v/>
      </c>
    </row>
    <row r="743" spans="1:47">
      <c r="A743" s="22">
        <f t="shared" si="67"/>
        <v>738</v>
      </c>
      <c r="B743" s="21" t="str">
        <f t="shared" si="68"/>
        <v>80003790</v>
      </c>
      <c r="C743" s="21">
        <v>80003790</v>
      </c>
      <c r="D743" s="22"/>
      <c r="E743" s="22" t="s">
        <v>2434</v>
      </c>
      <c r="F743" s="22" t="s">
        <v>1255</v>
      </c>
      <c r="G743" s="22" t="s">
        <v>205</v>
      </c>
      <c r="H743" s="22" t="s">
        <v>405</v>
      </c>
      <c r="I743" s="22" t="s">
        <v>4024</v>
      </c>
      <c r="J743" s="22"/>
      <c r="K743" s="21" t="s">
        <v>4002</v>
      </c>
      <c r="L743" s="21" t="s">
        <v>2374</v>
      </c>
      <c r="M743" s="21" t="s">
        <v>4003</v>
      </c>
      <c r="N743" s="21"/>
      <c r="O743" s="17" t="str">
        <f>IFERROR(VLOOKUP(B743,POP!$B$5:$I$1048576,7,0),"")</f>
        <v/>
      </c>
      <c r="P743" s="17" t="str">
        <f>IFERROR(VLOOKUP(B743,POM!$B$5:$I$1048576,7,0),"")</f>
        <v/>
      </c>
      <c r="Q743" s="10" t="str">
        <f>IFERROR(VLOOKUP(B743,POU!$B$5:$I$1048576,7,0),"")</f>
        <v/>
      </c>
      <c r="R743" s="21" t="str">
        <f t="shared" si="64"/>
        <v/>
      </c>
      <c r="S743" s="17" t="str">
        <f>IFERROR(VLOOKUP(B743,'PEMBEKALAN POP'!$B$5:$I$1048576,7,0),"")</f>
        <v/>
      </c>
      <c r="T743" s="22" t="str">
        <f>IFERROR(VLOOKUP(B743,'PEMBEKALAN POP'!$B$5:$I$1048576,8,0),"")</f>
        <v/>
      </c>
      <c r="U743" s="21" t="s">
        <v>3994</v>
      </c>
      <c r="V743" s="17" t="e" cm="1">
        <f t="array" ref="V743">MAX(IF(INDUKSI!$B$5:$B$1048576='Data Training 2022'!B743,INDUKSI!$H$5:$H$1048576))</f>
        <v>#N/A</v>
      </c>
      <c r="W743" s="22" t="str">
        <f>IFERROR(VLOOKUP(B743,INDUKSI!$B$5:$I$1048576,8,0),"")</f>
        <v>LULUS</v>
      </c>
      <c r="X743" s="21" t="s">
        <v>3994</v>
      </c>
      <c r="Y743" s="17" cm="1">
        <f t="array" ref="Y743">MAX(IF(REINDUKSI!$B$5:$B$1048576='Data Training 2022'!B743,REINDUKSI!$H$5:$H$1048576))</f>
        <v>44769</v>
      </c>
      <c r="Z743" s="22" t="str">
        <f>IFERROR(VLOOKUP(B743,REINDUKSI!$B$5:$I$1048576,8,0),"")</f>
        <v>LULUS</v>
      </c>
      <c r="AA743" s="22" t="str">
        <f t="shared" si="65"/>
        <v>TARGET</v>
      </c>
      <c r="AB743" s="17" cm="1">
        <f t="array" ref="AB743">MAX(IF(BSA!$B$5:$B$1048576='Data Training 2022'!B743,BSA!$H$5:$H$1048576))</f>
        <v>0</v>
      </c>
      <c r="AC743" s="22" t="str">
        <f>IFERROR(VLOOKUP(B743,BSA!$B$5:$I$1048576,8,0),"")</f>
        <v/>
      </c>
      <c r="AD743" s="22" t="s">
        <v>3994</v>
      </c>
      <c r="AE743" s="22"/>
      <c r="AF743" s="22"/>
      <c r="AG743" s="22" t="str">
        <f t="shared" si="66"/>
        <v/>
      </c>
      <c r="AH743" s="17" cm="1">
        <f t="array" ref="AH743">MAX(IF(ISOLASI!$B$5:$B$1048576='Data Training 2022'!B743,ISOLASI!$H$5:$H$1048576))</f>
        <v>0</v>
      </c>
      <c r="AI743" s="22" t="str">
        <f>IFERROR(VLOOKUP(B743,ISOLASI!$B$5:$I$1048576,8,0),"")</f>
        <v/>
      </c>
      <c r="AJ743" s="22"/>
      <c r="AK743" s="17" cm="1">
        <f t="array" ref="AK743">MAX(IF('DEKAT AIR'!$B$5:$B$1048576='Data Training 2022'!B743,'DEKAT AIR'!$H$5:$H$1048576))</f>
        <v>0</v>
      </c>
      <c r="AL743" s="22" t="str">
        <f>IFERROR(VLOOKUP(B743,'DEKAT AIR'!$B$5:$I$1048576,8,0),"")</f>
        <v/>
      </c>
      <c r="AM743" s="22"/>
      <c r="AN743" s="17" cm="1">
        <f t="array" ref="AN743">MAX(IF(KETINGGIAN!$B$5:$B$1048576='Data Training 2022'!B743,KETINGGIAN!$H$5:$H$1048576))</f>
        <v>0</v>
      </c>
      <c r="AO743" s="22" t="str">
        <f>IFERROR(VLOOKUP(B743,KETINGGIAN!$B$5:$I$1048576,8,0),"")</f>
        <v/>
      </c>
      <c r="AP743" s="22"/>
      <c r="AQ743" s="22"/>
      <c r="AR743" s="22"/>
      <c r="AS743" s="22"/>
      <c r="AT743" s="17" cm="1">
        <f t="array" ref="AT743">MAX(IF(TOOLSKEEPER!$B$5:$B$1048576='Data Training 2022'!B743,TOOLSKEEPER!$H$5:$H$1048576))</f>
        <v>0</v>
      </c>
      <c r="AU743" s="22" t="str">
        <f>IFERROR(VLOOKUP(B743,TOOLSKEEPER!$B$5:$I$1048576,8,0),"")</f>
        <v/>
      </c>
    </row>
    <row r="744" spans="1:47">
      <c r="A744" s="22">
        <f t="shared" si="67"/>
        <v>739</v>
      </c>
      <c r="B744" s="21" t="str">
        <f t="shared" si="68"/>
        <v>80002868</v>
      </c>
      <c r="C744" s="21">
        <v>80002868</v>
      </c>
      <c r="D744" s="22"/>
      <c r="E744" s="22" t="s">
        <v>1317</v>
      </c>
      <c r="F744" s="22" t="s">
        <v>1255</v>
      </c>
      <c r="G744" s="22" t="s">
        <v>205</v>
      </c>
      <c r="H744" s="22" t="s">
        <v>405</v>
      </c>
      <c r="I744" s="22" t="s">
        <v>4028</v>
      </c>
      <c r="J744" s="22"/>
      <c r="K744" s="21" t="s">
        <v>4002</v>
      </c>
      <c r="L744" s="21" t="s">
        <v>2374</v>
      </c>
      <c r="M744" s="21" t="s">
        <v>4003</v>
      </c>
      <c r="N744" s="21"/>
      <c r="O744" s="17" t="str">
        <f>IFERROR(VLOOKUP(B744,POP!$B$5:$I$1048576,7,0),"")</f>
        <v/>
      </c>
      <c r="P744" s="17" t="str">
        <f>IFERROR(VLOOKUP(B744,POM!$B$5:$I$1048576,7,0),"")</f>
        <v/>
      </c>
      <c r="Q744" s="10" t="str">
        <f>IFERROR(VLOOKUP(B744,POU!$B$5:$I$1048576,7,0),"")</f>
        <v/>
      </c>
      <c r="R744" s="21" t="str">
        <f t="shared" si="64"/>
        <v/>
      </c>
      <c r="S744" s="17" t="str">
        <f>IFERROR(VLOOKUP(B744,'PEMBEKALAN POP'!$B$5:$I$1048576,7,0),"")</f>
        <v/>
      </c>
      <c r="T744" s="22" t="str">
        <f>IFERROR(VLOOKUP(B744,'PEMBEKALAN POP'!$B$5:$I$1048576,8,0),"")</f>
        <v/>
      </c>
      <c r="U744" s="21" t="s">
        <v>3994</v>
      </c>
      <c r="V744" s="17" t="e" cm="1">
        <f t="array" ref="V744">MAX(IF(INDUKSI!$B$5:$B$1048576='Data Training 2022'!B744,INDUKSI!$H$5:$H$1048576))</f>
        <v>#N/A</v>
      </c>
      <c r="W744" s="22" t="str">
        <f>IFERROR(VLOOKUP(B744,INDUKSI!$B$5:$I$1048576,8,0),"")</f>
        <v>LULUS</v>
      </c>
      <c r="X744" s="21" t="s">
        <v>3994</v>
      </c>
      <c r="Y744" s="17" cm="1">
        <f t="array" ref="Y744">MAX(IF(REINDUKSI!$B$5:$B$1048576='Data Training 2022'!B744,REINDUKSI!$H$5:$H$1048576))</f>
        <v>44769</v>
      </c>
      <c r="Z744" s="22" t="str">
        <f>IFERROR(VLOOKUP(B744,REINDUKSI!$B$5:$I$1048576,8,0),"")</f>
        <v>LULUS</v>
      </c>
      <c r="AA744" s="22" t="str">
        <f t="shared" si="65"/>
        <v>TARGET</v>
      </c>
      <c r="AB744" s="17" cm="1">
        <f t="array" ref="AB744">MAX(IF(BSA!$B$5:$B$1048576='Data Training 2022'!B744,BSA!$H$5:$H$1048576))</f>
        <v>44769</v>
      </c>
      <c r="AC744" s="22" t="str">
        <f>IFERROR(VLOOKUP(B744,BSA!$B$5:$I$1048576,8,0),"")</f>
        <v>LULUS</v>
      </c>
      <c r="AD744" s="22" t="s">
        <v>3994</v>
      </c>
      <c r="AE744" s="22"/>
      <c r="AF744" s="22"/>
      <c r="AG744" s="22" t="str">
        <f t="shared" si="66"/>
        <v/>
      </c>
      <c r="AH744" s="17" cm="1">
        <f t="array" ref="AH744">MAX(IF(ISOLASI!$B$5:$B$1048576='Data Training 2022'!B744,ISOLASI!$H$5:$H$1048576))</f>
        <v>0</v>
      </c>
      <c r="AI744" s="22" t="str">
        <f>IFERROR(VLOOKUP(B744,ISOLASI!$B$5:$I$1048576,8,0),"")</f>
        <v/>
      </c>
      <c r="AJ744" s="22"/>
      <c r="AK744" s="17" cm="1">
        <f t="array" ref="AK744">MAX(IF('DEKAT AIR'!$B$5:$B$1048576='Data Training 2022'!B744,'DEKAT AIR'!$H$5:$H$1048576))</f>
        <v>0</v>
      </c>
      <c r="AL744" s="22" t="str">
        <f>IFERROR(VLOOKUP(B744,'DEKAT AIR'!$B$5:$I$1048576,8,0),"")</f>
        <v/>
      </c>
      <c r="AM744" s="22"/>
      <c r="AN744" s="17" cm="1">
        <f t="array" ref="AN744">MAX(IF(KETINGGIAN!$B$5:$B$1048576='Data Training 2022'!B744,KETINGGIAN!$H$5:$H$1048576))</f>
        <v>0</v>
      </c>
      <c r="AO744" s="22" t="str">
        <f>IFERROR(VLOOKUP(B744,KETINGGIAN!$B$5:$I$1048576,8,0),"")</f>
        <v/>
      </c>
      <c r="AP744" s="22"/>
      <c r="AQ744" s="22"/>
      <c r="AR744" s="22"/>
      <c r="AS744" s="22"/>
      <c r="AT744" s="17" cm="1">
        <f t="array" ref="AT744">MAX(IF(TOOLSKEEPER!$B$5:$B$1048576='Data Training 2022'!B744,TOOLSKEEPER!$H$5:$H$1048576))</f>
        <v>0</v>
      </c>
      <c r="AU744" s="22" t="str">
        <f>IFERROR(VLOOKUP(B744,TOOLSKEEPER!$B$5:$I$1048576,8,0),"")</f>
        <v/>
      </c>
    </row>
    <row r="745" spans="1:47">
      <c r="A745" s="22">
        <f t="shared" si="67"/>
        <v>740</v>
      </c>
      <c r="B745" s="21" t="str">
        <f t="shared" si="68"/>
        <v>80003791</v>
      </c>
      <c r="C745" s="21">
        <v>80003791</v>
      </c>
      <c r="D745" s="22"/>
      <c r="E745" s="22" t="s">
        <v>2796</v>
      </c>
      <c r="F745" s="22" t="s">
        <v>1255</v>
      </c>
      <c r="G745" s="22" t="s">
        <v>205</v>
      </c>
      <c r="H745" s="22" t="s">
        <v>405</v>
      </c>
      <c r="I745" s="22" t="s">
        <v>4024</v>
      </c>
      <c r="J745" s="22"/>
      <c r="K745" s="21" t="s">
        <v>4002</v>
      </c>
      <c r="L745" s="21" t="s">
        <v>2374</v>
      </c>
      <c r="M745" s="21" t="s">
        <v>4003</v>
      </c>
      <c r="N745" s="21"/>
      <c r="O745" s="17" t="str">
        <f>IFERROR(VLOOKUP(B745,POP!$B$5:$I$1048576,7,0),"")</f>
        <v/>
      </c>
      <c r="P745" s="17" t="str">
        <f>IFERROR(VLOOKUP(B745,POM!$B$5:$I$1048576,7,0),"")</f>
        <v/>
      </c>
      <c r="Q745" s="10" t="str">
        <f>IFERROR(VLOOKUP(B745,POU!$B$5:$I$1048576,7,0),"")</f>
        <v/>
      </c>
      <c r="R745" s="21" t="str">
        <f t="shared" si="64"/>
        <v/>
      </c>
      <c r="S745" s="17" t="str">
        <f>IFERROR(VLOOKUP(B745,'PEMBEKALAN POP'!$B$5:$I$1048576,7,0),"")</f>
        <v/>
      </c>
      <c r="T745" s="22" t="str">
        <f>IFERROR(VLOOKUP(B745,'PEMBEKALAN POP'!$B$5:$I$1048576,8,0),"")</f>
        <v/>
      </c>
      <c r="U745" s="21" t="s">
        <v>3994</v>
      </c>
      <c r="V745" s="17" t="e" cm="1">
        <f t="array" ref="V745">MAX(IF(INDUKSI!$B$5:$B$1048576='Data Training 2022'!B745,INDUKSI!$H$5:$H$1048576))</f>
        <v>#N/A</v>
      </c>
      <c r="W745" s="22" t="str">
        <f>IFERROR(VLOOKUP(B745,INDUKSI!$B$5:$I$1048576,8,0),"")</f>
        <v>LULUS</v>
      </c>
      <c r="X745" s="21" t="s">
        <v>3994</v>
      </c>
      <c r="Y745" s="17" cm="1">
        <f t="array" ref="Y745">MAX(IF(REINDUKSI!$B$5:$B$1048576='Data Training 2022'!B745,REINDUKSI!$H$5:$H$1048576))</f>
        <v>44775</v>
      </c>
      <c r="Z745" s="22" t="str">
        <f>IFERROR(VLOOKUP(B745,REINDUKSI!$B$5:$I$1048576,8,0),"")</f>
        <v>LULUS</v>
      </c>
      <c r="AA745" s="22" t="str">
        <f t="shared" si="65"/>
        <v>TARGET</v>
      </c>
      <c r="AB745" s="17" cm="1">
        <f t="array" ref="AB745">MAX(IF(BSA!$B$5:$B$1048576='Data Training 2022'!B745,BSA!$H$5:$H$1048576))</f>
        <v>0</v>
      </c>
      <c r="AC745" s="22" t="str">
        <f>IFERROR(VLOOKUP(B745,BSA!$B$5:$I$1048576,8,0),"")</f>
        <v/>
      </c>
      <c r="AD745" s="22" t="s">
        <v>3994</v>
      </c>
      <c r="AE745" s="22"/>
      <c r="AF745" s="22"/>
      <c r="AG745" s="22" t="str">
        <f t="shared" si="66"/>
        <v/>
      </c>
      <c r="AH745" s="17" cm="1">
        <f t="array" ref="AH745">MAX(IF(ISOLASI!$B$5:$B$1048576='Data Training 2022'!B745,ISOLASI!$H$5:$H$1048576))</f>
        <v>0</v>
      </c>
      <c r="AI745" s="22" t="str">
        <f>IFERROR(VLOOKUP(B745,ISOLASI!$B$5:$I$1048576,8,0),"")</f>
        <v/>
      </c>
      <c r="AJ745" s="22"/>
      <c r="AK745" s="17" cm="1">
        <f t="array" ref="AK745">MAX(IF('DEKAT AIR'!$B$5:$B$1048576='Data Training 2022'!B745,'DEKAT AIR'!$H$5:$H$1048576))</f>
        <v>0</v>
      </c>
      <c r="AL745" s="22" t="str">
        <f>IFERROR(VLOOKUP(B745,'DEKAT AIR'!$B$5:$I$1048576,8,0),"")</f>
        <v/>
      </c>
      <c r="AM745" s="22"/>
      <c r="AN745" s="17" cm="1">
        <f t="array" ref="AN745">MAX(IF(KETINGGIAN!$B$5:$B$1048576='Data Training 2022'!B745,KETINGGIAN!$H$5:$H$1048576))</f>
        <v>0</v>
      </c>
      <c r="AO745" s="22" t="str">
        <f>IFERROR(VLOOKUP(B745,KETINGGIAN!$B$5:$I$1048576,8,0),"")</f>
        <v/>
      </c>
      <c r="AP745" s="22"/>
      <c r="AQ745" s="22"/>
      <c r="AR745" s="22"/>
      <c r="AS745" s="22"/>
      <c r="AT745" s="17" cm="1">
        <f t="array" ref="AT745">MAX(IF(TOOLSKEEPER!$B$5:$B$1048576='Data Training 2022'!B745,TOOLSKEEPER!$H$5:$H$1048576))</f>
        <v>0</v>
      </c>
      <c r="AU745" s="22" t="str">
        <f>IFERROR(VLOOKUP(B745,TOOLSKEEPER!$B$5:$I$1048576,8,0),"")</f>
        <v/>
      </c>
    </row>
    <row r="746" spans="1:47">
      <c r="A746" s="22">
        <f t="shared" si="67"/>
        <v>741</v>
      </c>
      <c r="B746" s="21" t="str">
        <f t="shared" si="68"/>
        <v>80003789</v>
      </c>
      <c r="C746" s="21">
        <v>80003789</v>
      </c>
      <c r="D746" s="22"/>
      <c r="E746" s="22" t="s">
        <v>2826</v>
      </c>
      <c r="F746" s="22" t="s">
        <v>1255</v>
      </c>
      <c r="G746" s="22" t="s">
        <v>205</v>
      </c>
      <c r="H746" s="22" t="s">
        <v>405</v>
      </c>
      <c r="I746" s="22" t="s">
        <v>4024</v>
      </c>
      <c r="J746" s="22"/>
      <c r="K746" s="21" t="s">
        <v>4002</v>
      </c>
      <c r="L746" s="21" t="s">
        <v>2374</v>
      </c>
      <c r="M746" s="21" t="s">
        <v>4003</v>
      </c>
      <c r="N746" s="21"/>
      <c r="O746" s="17" t="str">
        <f>IFERROR(VLOOKUP(B746,POP!$B$5:$I$1048576,7,0),"")</f>
        <v/>
      </c>
      <c r="P746" s="17" t="str">
        <f>IFERROR(VLOOKUP(B746,POM!$B$5:$I$1048576,7,0),"")</f>
        <v/>
      </c>
      <c r="Q746" s="10" t="str">
        <f>IFERROR(VLOOKUP(B746,POU!$B$5:$I$1048576,7,0),"")</f>
        <v/>
      </c>
      <c r="R746" s="21" t="str">
        <f t="shared" si="64"/>
        <v/>
      </c>
      <c r="S746" s="17" t="str">
        <f>IFERROR(VLOOKUP(B746,'PEMBEKALAN POP'!$B$5:$I$1048576,7,0),"")</f>
        <v/>
      </c>
      <c r="T746" s="22" t="str">
        <f>IFERROR(VLOOKUP(B746,'PEMBEKALAN POP'!$B$5:$I$1048576,8,0),"")</f>
        <v/>
      </c>
      <c r="U746" s="21" t="s">
        <v>3994</v>
      </c>
      <c r="V746" s="17" t="e" cm="1">
        <f t="array" ref="V746">MAX(IF(INDUKSI!$B$5:$B$1048576='Data Training 2022'!B746,INDUKSI!$H$5:$H$1048576))</f>
        <v>#N/A</v>
      </c>
      <c r="W746" s="22" t="str">
        <f>IFERROR(VLOOKUP(B746,INDUKSI!$B$5:$I$1048576,8,0),"")</f>
        <v>LULUS</v>
      </c>
      <c r="X746" s="21" t="s">
        <v>3994</v>
      </c>
      <c r="Y746" s="17" cm="1">
        <f t="array" ref="Y746">MAX(IF(REINDUKSI!$B$5:$B$1048576='Data Training 2022'!B746,REINDUKSI!$H$5:$H$1048576))</f>
        <v>0</v>
      </c>
      <c r="Z746" s="22" t="str">
        <f>IFERROR(VLOOKUP(B746,REINDUKSI!$B$5:$I$1048576,8,0),"")</f>
        <v/>
      </c>
      <c r="AA746" s="22" t="str">
        <f t="shared" si="65"/>
        <v>TARGET</v>
      </c>
      <c r="AB746" s="17" cm="1">
        <f t="array" ref="AB746">MAX(IF(BSA!$B$5:$B$1048576='Data Training 2022'!B746,BSA!$H$5:$H$1048576))</f>
        <v>44776</v>
      </c>
      <c r="AC746" s="22" t="str">
        <f>IFERROR(VLOOKUP(B746,BSA!$B$5:$I$1048576,8,0),"")</f>
        <v>LULUS</v>
      </c>
      <c r="AD746" s="22" t="s">
        <v>3994</v>
      </c>
      <c r="AE746" s="22"/>
      <c r="AF746" s="22"/>
      <c r="AG746" s="22" t="str">
        <f t="shared" si="66"/>
        <v/>
      </c>
      <c r="AH746" s="17" cm="1">
        <f t="array" ref="AH746">MAX(IF(ISOLASI!$B$5:$B$1048576='Data Training 2022'!B746,ISOLASI!$H$5:$H$1048576))</f>
        <v>0</v>
      </c>
      <c r="AI746" s="22" t="str">
        <f>IFERROR(VLOOKUP(B746,ISOLASI!$B$5:$I$1048576,8,0),"")</f>
        <v/>
      </c>
      <c r="AJ746" s="22"/>
      <c r="AK746" s="17" cm="1">
        <f t="array" ref="AK746">MAX(IF('DEKAT AIR'!$B$5:$B$1048576='Data Training 2022'!B746,'DEKAT AIR'!$H$5:$H$1048576))</f>
        <v>0</v>
      </c>
      <c r="AL746" s="22" t="str">
        <f>IFERROR(VLOOKUP(B746,'DEKAT AIR'!$B$5:$I$1048576,8,0),"")</f>
        <v/>
      </c>
      <c r="AM746" s="22"/>
      <c r="AN746" s="17" cm="1">
        <f t="array" ref="AN746">MAX(IF(KETINGGIAN!$B$5:$B$1048576='Data Training 2022'!B746,KETINGGIAN!$H$5:$H$1048576))</f>
        <v>0</v>
      </c>
      <c r="AO746" s="22" t="str">
        <f>IFERROR(VLOOKUP(B746,KETINGGIAN!$B$5:$I$1048576,8,0),"")</f>
        <v/>
      </c>
      <c r="AP746" s="22"/>
      <c r="AQ746" s="22"/>
      <c r="AR746" s="22"/>
      <c r="AS746" s="22"/>
      <c r="AT746" s="17" cm="1">
        <f t="array" ref="AT746">MAX(IF(TOOLSKEEPER!$B$5:$B$1048576='Data Training 2022'!B746,TOOLSKEEPER!$H$5:$H$1048576))</f>
        <v>0</v>
      </c>
      <c r="AU746" s="22" t="str">
        <f>IFERROR(VLOOKUP(B746,TOOLSKEEPER!$B$5:$I$1048576,8,0),"")</f>
        <v/>
      </c>
    </row>
    <row r="747" spans="1:47">
      <c r="A747" s="22">
        <f t="shared" si="67"/>
        <v>742</v>
      </c>
      <c r="B747" s="21" t="str">
        <f t="shared" si="68"/>
        <v>80000502</v>
      </c>
      <c r="C747" s="21">
        <v>80000502</v>
      </c>
      <c r="D747" s="22"/>
      <c r="E747" s="22" t="s">
        <v>3194</v>
      </c>
      <c r="F747" s="22" t="s">
        <v>1255</v>
      </c>
      <c r="G747" s="22" t="s">
        <v>205</v>
      </c>
      <c r="H747" s="22" t="s">
        <v>405</v>
      </c>
      <c r="I747" s="22" t="s">
        <v>4028</v>
      </c>
      <c r="J747" s="22"/>
      <c r="K747" s="21" t="s">
        <v>4002</v>
      </c>
      <c r="L747" s="21" t="s">
        <v>2374</v>
      </c>
      <c r="M747" s="21" t="s">
        <v>4003</v>
      </c>
      <c r="N747" s="21"/>
      <c r="O747" s="17" t="str">
        <f>IFERROR(VLOOKUP(B747,POP!$B$5:$I$1048576,7,0),"")</f>
        <v/>
      </c>
      <c r="P747" s="17" t="str">
        <f>IFERROR(VLOOKUP(B747,POM!$B$5:$I$1048576,7,0),"")</f>
        <v/>
      </c>
      <c r="Q747" s="10" t="str">
        <f>IFERROR(VLOOKUP(B747,POU!$B$5:$I$1048576,7,0),"")</f>
        <v/>
      </c>
      <c r="R747" s="21" t="str">
        <f t="shared" si="64"/>
        <v/>
      </c>
      <c r="S747" s="17" t="str">
        <f>IFERROR(VLOOKUP(B747,'PEMBEKALAN POP'!$B$5:$I$1048576,7,0),"")</f>
        <v/>
      </c>
      <c r="T747" s="22" t="str">
        <f>IFERROR(VLOOKUP(B747,'PEMBEKALAN POP'!$B$5:$I$1048576,8,0),"")</f>
        <v/>
      </c>
      <c r="U747" s="21" t="s">
        <v>3994</v>
      </c>
      <c r="V747" s="17" t="e" cm="1">
        <f t="array" ref="V747">MAX(IF(INDUKSI!$B$5:$B$1048576='Data Training 2022'!B747,INDUKSI!$H$5:$H$1048576))</f>
        <v>#N/A</v>
      </c>
      <c r="W747" s="22" t="str">
        <f>IFERROR(VLOOKUP(B747,INDUKSI!$B$5:$I$1048576,8,0),"")</f>
        <v>LULUS</v>
      </c>
      <c r="X747" s="21" t="s">
        <v>3994</v>
      </c>
      <c r="Y747" s="17" cm="1">
        <f t="array" ref="Y747">MAX(IF(REINDUKSI!$B$5:$B$1048576='Data Training 2022'!B747,REINDUKSI!$H$5:$H$1048576))</f>
        <v>44473</v>
      </c>
      <c r="Z747" s="22" t="str">
        <f>IFERROR(VLOOKUP(B747,REINDUKSI!$B$5:$I$1048576,8,0),"")</f>
        <v>LULUS</v>
      </c>
      <c r="AA747" s="22" t="str">
        <f t="shared" si="65"/>
        <v>TARGET</v>
      </c>
      <c r="AB747" s="17" cm="1">
        <f t="array" ref="AB747">MAX(IF(BSA!$B$5:$B$1048576='Data Training 2022'!B747,BSA!$H$5:$H$1048576))</f>
        <v>0</v>
      </c>
      <c r="AC747" s="22" t="str">
        <f>IFERROR(VLOOKUP(B747,BSA!$B$5:$I$1048576,8,0),"")</f>
        <v/>
      </c>
      <c r="AD747" s="22" t="s">
        <v>3994</v>
      </c>
      <c r="AE747" s="22"/>
      <c r="AF747" s="22"/>
      <c r="AG747" s="22" t="str">
        <f t="shared" si="66"/>
        <v/>
      </c>
      <c r="AH747" s="17" cm="1">
        <f t="array" ref="AH747">MAX(IF(ISOLASI!$B$5:$B$1048576='Data Training 2022'!B747,ISOLASI!$H$5:$H$1048576))</f>
        <v>0</v>
      </c>
      <c r="AI747" s="22" t="str">
        <f>IFERROR(VLOOKUP(B747,ISOLASI!$B$5:$I$1048576,8,0),"")</f>
        <v/>
      </c>
      <c r="AJ747" s="22"/>
      <c r="AK747" s="17" cm="1">
        <f t="array" ref="AK747">MAX(IF('DEKAT AIR'!$B$5:$B$1048576='Data Training 2022'!B747,'DEKAT AIR'!$H$5:$H$1048576))</f>
        <v>0</v>
      </c>
      <c r="AL747" s="22" t="str">
        <f>IFERROR(VLOOKUP(B747,'DEKAT AIR'!$B$5:$I$1048576,8,0),"")</f>
        <v/>
      </c>
      <c r="AM747" s="22"/>
      <c r="AN747" s="17" cm="1">
        <f t="array" ref="AN747">MAX(IF(KETINGGIAN!$B$5:$B$1048576='Data Training 2022'!B747,KETINGGIAN!$H$5:$H$1048576))</f>
        <v>0</v>
      </c>
      <c r="AO747" s="22" t="str">
        <f>IFERROR(VLOOKUP(B747,KETINGGIAN!$B$5:$I$1048576,8,0),"")</f>
        <v/>
      </c>
      <c r="AP747" s="22"/>
      <c r="AQ747" s="22"/>
      <c r="AR747" s="22"/>
      <c r="AS747" s="22"/>
      <c r="AT747" s="17" cm="1">
        <f t="array" ref="AT747">MAX(IF(TOOLSKEEPER!$B$5:$B$1048576='Data Training 2022'!B747,TOOLSKEEPER!$H$5:$H$1048576))</f>
        <v>0</v>
      </c>
      <c r="AU747" s="22" t="str">
        <f>IFERROR(VLOOKUP(B747,TOOLSKEEPER!$B$5:$I$1048576,8,0),"")</f>
        <v/>
      </c>
    </row>
    <row r="748" spans="1:47">
      <c r="A748" s="22">
        <f t="shared" si="67"/>
        <v>743</v>
      </c>
      <c r="B748" s="21" t="str">
        <f t="shared" si="68"/>
        <v>80001136</v>
      </c>
      <c r="C748" s="21">
        <v>80001136</v>
      </c>
      <c r="D748" s="22"/>
      <c r="E748" s="22" t="s">
        <v>2999</v>
      </c>
      <c r="F748" s="22" t="s">
        <v>1255</v>
      </c>
      <c r="G748" s="22" t="s">
        <v>205</v>
      </c>
      <c r="H748" s="22" t="s">
        <v>405</v>
      </c>
      <c r="I748" s="22" t="s">
        <v>4028</v>
      </c>
      <c r="J748" s="22"/>
      <c r="K748" s="21" t="s">
        <v>4002</v>
      </c>
      <c r="L748" s="21" t="s">
        <v>2374</v>
      </c>
      <c r="M748" s="21" t="s">
        <v>4003</v>
      </c>
      <c r="N748" s="21"/>
      <c r="O748" s="17" t="str">
        <f>IFERROR(VLOOKUP(B748,POP!$B$5:$I$1048576,7,0),"")</f>
        <v/>
      </c>
      <c r="P748" s="17" t="str">
        <f>IFERROR(VLOOKUP(B748,POM!$B$5:$I$1048576,7,0),"")</f>
        <v/>
      </c>
      <c r="Q748" s="10" t="str">
        <f>IFERROR(VLOOKUP(B748,POU!$B$5:$I$1048576,7,0),"")</f>
        <v/>
      </c>
      <c r="R748" s="21" t="str">
        <f t="shared" si="64"/>
        <v/>
      </c>
      <c r="S748" s="17" t="str">
        <f>IFERROR(VLOOKUP(B748,'PEMBEKALAN POP'!$B$5:$I$1048576,7,0),"")</f>
        <v/>
      </c>
      <c r="T748" s="22" t="str">
        <f>IFERROR(VLOOKUP(B748,'PEMBEKALAN POP'!$B$5:$I$1048576,8,0),"")</f>
        <v/>
      </c>
      <c r="U748" s="21" t="s">
        <v>3994</v>
      </c>
      <c r="V748" s="17" t="e" cm="1">
        <f t="array" ref="V748">MAX(IF(INDUKSI!$B$5:$B$1048576='Data Training 2022'!B748,INDUKSI!$H$5:$H$1048576))</f>
        <v>#N/A</v>
      </c>
      <c r="W748" s="22" t="str">
        <f>IFERROR(VLOOKUP(B748,INDUKSI!$B$5:$I$1048576,8,0),"")</f>
        <v/>
      </c>
      <c r="X748" s="21" t="s">
        <v>3994</v>
      </c>
      <c r="Y748" s="17" cm="1">
        <f t="array" ref="Y748">MAX(IF(REINDUKSI!$B$5:$B$1048576='Data Training 2022'!B748,REINDUKSI!$H$5:$H$1048576))</f>
        <v>44473</v>
      </c>
      <c r="Z748" s="22" t="str">
        <f>IFERROR(VLOOKUP(B748,REINDUKSI!$B$5:$I$1048576,8,0),"")</f>
        <v>LULUS</v>
      </c>
      <c r="AA748" s="22" t="str">
        <f t="shared" si="65"/>
        <v>TARGET</v>
      </c>
      <c r="AB748" s="17" cm="1">
        <f t="array" ref="AB748">MAX(IF(BSA!$B$5:$B$1048576='Data Training 2022'!B748,BSA!$H$5:$H$1048576))</f>
        <v>0</v>
      </c>
      <c r="AC748" s="22" t="str">
        <f>IFERROR(VLOOKUP(B748,BSA!$B$5:$I$1048576,8,0),"")</f>
        <v/>
      </c>
      <c r="AD748" s="22" t="s">
        <v>3994</v>
      </c>
      <c r="AE748" s="22"/>
      <c r="AF748" s="22"/>
      <c r="AG748" s="22" t="str">
        <f t="shared" si="66"/>
        <v/>
      </c>
      <c r="AH748" s="17" cm="1">
        <f t="array" ref="AH748">MAX(IF(ISOLASI!$B$5:$B$1048576='Data Training 2022'!B748,ISOLASI!$H$5:$H$1048576))</f>
        <v>0</v>
      </c>
      <c r="AI748" s="22" t="str">
        <f>IFERROR(VLOOKUP(B748,ISOLASI!$B$5:$I$1048576,8,0),"")</f>
        <v/>
      </c>
      <c r="AJ748" s="22"/>
      <c r="AK748" s="17" cm="1">
        <f t="array" ref="AK748">MAX(IF('DEKAT AIR'!$B$5:$B$1048576='Data Training 2022'!B748,'DEKAT AIR'!$H$5:$H$1048576))</f>
        <v>0</v>
      </c>
      <c r="AL748" s="22" t="str">
        <f>IFERROR(VLOOKUP(B748,'DEKAT AIR'!$B$5:$I$1048576,8,0),"")</f>
        <v/>
      </c>
      <c r="AM748" s="22"/>
      <c r="AN748" s="17" cm="1">
        <f t="array" ref="AN748">MAX(IF(KETINGGIAN!$B$5:$B$1048576='Data Training 2022'!B748,KETINGGIAN!$H$5:$H$1048576))</f>
        <v>0</v>
      </c>
      <c r="AO748" s="22" t="str">
        <f>IFERROR(VLOOKUP(B748,KETINGGIAN!$B$5:$I$1048576,8,0),"")</f>
        <v/>
      </c>
      <c r="AP748" s="22"/>
      <c r="AQ748" s="22"/>
      <c r="AR748" s="22"/>
      <c r="AS748" s="22"/>
      <c r="AT748" s="17" cm="1">
        <f t="array" ref="AT748">MAX(IF(TOOLSKEEPER!$B$5:$B$1048576='Data Training 2022'!B748,TOOLSKEEPER!$H$5:$H$1048576))</f>
        <v>0</v>
      </c>
      <c r="AU748" s="22" t="str">
        <f>IFERROR(VLOOKUP(B748,TOOLSKEEPER!$B$5:$I$1048576,8,0),"")</f>
        <v/>
      </c>
    </row>
    <row r="749" spans="1:47">
      <c r="A749" s="22">
        <f t="shared" si="67"/>
        <v>744</v>
      </c>
      <c r="B749" s="21" t="str">
        <f t="shared" si="68"/>
        <v>80002771</v>
      </c>
      <c r="C749" s="21">
        <v>80002771</v>
      </c>
      <c r="D749" s="22"/>
      <c r="E749" s="22" t="s">
        <v>2764</v>
      </c>
      <c r="F749" s="22" t="s">
        <v>1255</v>
      </c>
      <c r="G749" s="22" t="s">
        <v>205</v>
      </c>
      <c r="H749" s="22" t="s">
        <v>405</v>
      </c>
      <c r="I749" s="22" t="s">
        <v>4028</v>
      </c>
      <c r="J749" s="22"/>
      <c r="K749" s="21" t="s">
        <v>4002</v>
      </c>
      <c r="L749" s="21" t="s">
        <v>2374</v>
      </c>
      <c r="M749" s="21" t="s">
        <v>4003</v>
      </c>
      <c r="N749" s="21"/>
      <c r="O749" s="17" t="str">
        <f>IFERROR(VLOOKUP(B749,POP!$B$5:$I$1048576,7,0),"")</f>
        <v/>
      </c>
      <c r="P749" s="17" t="str">
        <f>IFERROR(VLOOKUP(B749,POM!$B$5:$I$1048576,7,0),"")</f>
        <v/>
      </c>
      <c r="Q749" s="10" t="str">
        <f>IFERROR(VLOOKUP(B749,POU!$B$5:$I$1048576,7,0),"")</f>
        <v/>
      </c>
      <c r="R749" s="21" t="str">
        <f t="shared" si="64"/>
        <v/>
      </c>
      <c r="S749" s="17" t="str">
        <f>IFERROR(VLOOKUP(B749,'PEMBEKALAN POP'!$B$5:$I$1048576,7,0),"")</f>
        <v/>
      </c>
      <c r="T749" s="22" t="str">
        <f>IFERROR(VLOOKUP(B749,'PEMBEKALAN POP'!$B$5:$I$1048576,8,0),"")</f>
        <v/>
      </c>
      <c r="U749" s="21" t="s">
        <v>3994</v>
      </c>
      <c r="V749" s="17" t="e" cm="1">
        <f t="array" ref="V749">MAX(IF(INDUKSI!$B$5:$B$1048576='Data Training 2022'!B749,INDUKSI!$H$5:$H$1048576))</f>
        <v>#N/A</v>
      </c>
      <c r="W749" s="22" t="str">
        <f>IFERROR(VLOOKUP(B749,INDUKSI!$B$5:$I$1048576,8,0),"")</f>
        <v>LULUS</v>
      </c>
      <c r="X749" s="21" t="s">
        <v>3994</v>
      </c>
      <c r="Y749" s="17" cm="1">
        <f t="array" ref="Y749">MAX(IF(REINDUKSI!$B$5:$B$1048576='Data Training 2022'!B749,REINDUKSI!$H$5:$H$1048576))</f>
        <v>0</v>
      </c>
      <c r="Z749" s="22" t="str">
        <f>IFERROR(VLOOKUP(B749,REINDUKSI!$B$5:$I$1048576,8,0),"")</f>
        <v/>
      </c>
      <c r="AA749" s="22" t="str">
        <f t="shared" si="65"/>
        <v>TARGET</v>
      </c>
      <c r="AB749" s="17" cm="1">
        <f t="array" ref="AB749">MAX(IF(BSA!$B$5:$B$1048576='Data Training 2022'!B749,BSA!$H$5:$H$1048576))</f>
        <v>0</v>
      </c>
      <c r="AC749" s="22" t="str">
        <f>IFERROR(VLOOKUP(B749,BSA!$B$5:$I$1048576,8,0),"")</f>
        <v/>
      </c>
      <c r="AD749" s="22" t="s">
        <v>3994</v>
      </c>
      <c r="AE749" s="22"/>
      <c r="AF749" s="22"/>
      <c r="AG749" s="22" t="str">
        <f t="shared" si="66"/>
        <v/>
      </c>
      <c r="AH749" s="17" cm="1">
        <f t="array" ref="AH749">MAX(IF(ISOLASI!$B$5:$B$1048576='Data Training 2022'!B749,ISOLASI!$H$5:$H$1048576))</f>
        <v>0</v>
      </c>
      <c r="AI749" s="22" t="str">
        <f>IFERROR(VLOOKUP(B749,ISOLASI!$B$5:$I$1048576,8,0),"")</f>
        <v/>
      </c>
      <c r="AJ749" s="22"/>
      <c r="AK749" s="17" cm="1">
        <f t="array" ref="AK749">MAX(IF('DEKAT AIR'!$B$5:$B$1048576='Data Training 2022'!B749,'DEKAT AIR'!$H$5:$H$1048576))</f>
        <v>0</v>
      </c>
      <c r="AL749" s="22" t="str">
        <f>IFERROR(VLOOKUP(B749,'DEKAT AIR'!$B$5:$I$1048576,8,0),"")</f>
        <v/>
      </c>
      <c r="AM749" s="22"/>
      <c r="AN749" s="17" cm="1">
        <f t="array" ref="AN749">MAX(IF(KETINGGIAN!$B$5:$B$1048576='Data Training 2022'!B749,KETINGGIAN!$H$5:$H$1048576))</f>
        <v>0</v>
      </c>
      <c r="AO749" s="22" t="str">
        <f>IFERROR(VLOOKUP(B749,KETINGGIAN!$B$5:$I$1048576,8,0),"")</f>
        <v/>
      </c>
      <c r="AP749" s="22"/>
      <c r="AQ749" s="22"/>
      <c r="AR749" s="22"/>
      <c r="AS749" s="22"/>
      <c r="AT749" s="17" cm="1">
        <f t="array" ref="AT749">MAX(IF(TOOLSKEEPER!$B$5:$B$1048576='Data Training 2022'!B749,TOOLSKEEPER!$H$5:$H$1048576))</f>
        <v>0</v>
      </c>
      <c r="AU749" s="22" t="str">
        <f>IFERROR(VLOOKUP(B749,TOOLSKEEPER!$B$5:$I$1048576,8,0),"")</f>
        <v/>
      </c>
    </row>
    <row r="750" spans="1:47">
      <c r="A750" s="22">
        <f t="shared" si="67"/>
        <v>745</v>
      </c>
      <c r="B750" s="21" t="str">
        <f t="shared" si="68"/>
        <v>80002770</v>
      </c>
      <c r="C750" s="21">
        <v>80002770</v>
      </c>
      <c r="D750" s="22"/>
      <c r="E750" s="22" t="s">
        <v>2846</v>
      </c>
      <c r="F750" s="22" t="s">
        <v>1255</v>
      </c>
      <c r="G750" s="22" t="s">
        <v>205</v>
      </c>
      <c r="H750" s="22" t="s">
        <v>405</v>
      </c>
      <c r="I750" s="22" t="s">
        <v>4028</v>
      </c>
      <c r="J750" s="22"/>
      <c r="K750" s="21" t="s">
        <v>4002</v>
      </c>
      <c r="L750" s="21" t="s">
        <v>2374</v>
      </c>
      <c r="M750" s="21" t="s">
        <v>4003</v>
      </c>
      <c r="N750" s="21"/>
      <c r="O750" s="17" t="str">
        <f>IFERROR(VLOOKUP(B750,POP!$B$5:$I$1048576,7,0),"")</f>
        <v/>
      </c>
      <c r="P750" s="17" t="str">
        <f>IFERROR(VLOOKUP(B750,POM!$B$5:$I$1048576,7,0),"")</f>
        <v/>
      </c>
      <c r="Q750" s="10" t="str">
        <f>IFERROR(VLOOKUP(B750,POU!$B$5:$I$1048576,7,0),"")</f>
        <v/>
      </c>
      <c r="R750" s="21" t="str">
        <f t="shared" si="64"/>
        <v/>
      </c>
      <c r="S750" s="17" t="str">
        <f>IFERROR(VLOOKUP(B750,'PEMBEKALAN POP'!$B$5:$I$1048576,7,0),"")</f>
        <v/>
      </c>
      <c r="T750" s="22" t="str">
        <f>IFERROR(VLOOKUP(B750,'PEMBEKALAN POP'!$B$5:$I$1048576,8,0),"")</f>
        <v/>
      </c>
      <c r="U750" s="21" t="s">
        <v>3994</v>
      </c>
      <c r="V750" s="17" t="e" cm="1">
        <f t="array" ref="V750">MAX(IF(INDUKSI!$B$5:$B$1048576='Data Training 2022'!B750,INDUKSI!$H$5:$H$1048576))</f>
        <v>#N/A</v>
      </c>
      <c r="W750" s="22" t="str">
        <f>IFERROR(VLOOKUP(B750,INDUKSI!$B$5:$I$1048576,8,0),"")</f>
        <v>LULUS</v>
      </c>
      <c r="X750" s="21" t="s">
        <v>3994</v>
      </c>
      <c r="Y750" s="17" cm="1">
        <f t="array" ref="Y750">MAX(IF(REINDUKSI!$B$5:$B$1048576='Data Training 2022'!B750,REINDUKSI!$H$5:$H$1048576))</f>
        <v>0</v>
      </c>
      <c r="Z750" s="22" t="str">
        <f>IFERROR(VLOOKUP(B750,REINDUKSI!$B$5:$I$1048576,8,0),"")</f>
        <v/>
      </c>
      <c r="AA750" s="22" t="str">
        <f t="shared" si="65"/>
        <v>TARGET</v>
      </c>
      <c r="AB750" s="17" cm="1">
        <f t="array" ref="AB750">MAX(IF(BSA!$B$5:$B$1048576='Data Training 2022'!B750,BSA!$H$5:$H$1048576))</f>
        <v>44699</v>
      </c>
      <c r="AC750" s="22" t="str">
        <f>IFERROR(VLOOKUP(B750,BSA!$B$5:$I$1048576,8,0),"")</f>
        <v>LULUS</v>
      </c>
      <c r="AD750" s="22" t="s">
        <v>3994</v>
      </c>
      <c r="AE750" s="22"/>
      <c r="AF750" s="22"/>
      <c r="AG750" s="22" t="str">
        <f t="shared" si="66"/>
        <v/>
      </c>
      <c r="AH750" s="17" cm="1">
        <f t="array" ref="AH750">MAX(IF(ISOLASI!$B$5:$B$1048576='Data Training 2022'!B750,ISOLASI!$H$5:$H$1048576))</f>
        <v>0</v>
      </c>
      <c r="AI750" s="22" t="str">
        <f>IFERROR(VLOOKUP(B750,ISOLASI!$B$5:$I$1048576,8,0),"")</f>
        <v/>
      </c>
      <c r="AJ750" s="22"/>
      <c r="AK750" s="17" cm="1">
        <f t="array" ref="AK750">MAX(IF('DEKAT AIR'!$B$5:$B$1048576='Data Training 2022'!B750,'DEKAT AIR'!$H$5:$H$1048576))</f>
        <v>0</v>
      </c>
      <c r="AL750" s="22" t="str">
        <f>IFERROR(VLOOKUP(B750,'DEKAT AIR'!$B$5:$I$1048576,8,0),"")</f>
        <v/>
      </c>
      <c r="AM750" s="22"/>
      <c r="AN750" s="17" cm="1">
        <f t="array" ref="AN750">MAX(IF(KETINGGIAN!$B$5:$B$1048576='Data Training 2022'!B750,KETINGGIAN!$H$5:$H$1048576))</f>
        <v>0</v>
      </c>
      <c r="AO750" s="22" t="str">
        <f>IFERROR(VLOOKUP(B750,KETINGGIAN!$B$5:$I$1048576,8,0),"")</f>
        <v/>
      </c>
      <c r="AP750" s="22"/>
      <c r="AQ750" s="22"/>
      <c r="AR750" s="22"/>
      <c r="AS750" s="22"/>
      <c r="AT750" s="17" cm="1">
        <f t="array" ref="AT750">MAX(IF(TOOLSKEEPER!$B$5:$B$1048576='Data Training 2022'!B750,TOOLSKEEPER!$H$5:$H$1048576))</f>
        <v>0</v>
      </c>
      <c r="AU750" s="22" t="str">
        <f>IFERROR(VLOOKUP(B750,TOOLSKEEPER!$B$5:$I$1048576,8,0),"")</f>
        <v/>
      </c>
    </row>
    <row r="751" spans="1:47">
      <c r="A751" s="22">
        <f t="shared" si="67"/>
        <v>746</v>
      </c>
      <c r="B751" s="21" t="str">
        <f t="shared" si="68"/>
        <v>80001351</v>
      </c>
      <c r="C751" s="21">
        <v>80001351</v>
      </c>
      <c r="D751" s="22"/>
      <c r="E751" s="22" t="s">
        <v>1820</v>
      </c>
      <c r="F751" s="22" t="s">
        <v>1255</v>
      </c>
      <c r="G751" s="22" t="s">
        <v>205</v>
      </c>
      <c r="H751" s="22" t="s">
        <v>405</v>
      </c>
      <c r="I751" s="22" t="s">
        <v>4028</v>
      </c>
      <c r="J751" s="22"/>
      <c r="K751" s="21" t="s">
        <v>4002</v>
      </c>
      <c r="L751" s="21" t="s">
        <v>2374</v>
      </c>
      <c r="M751" s="21" t="s">
        <v>4003</v>
      </c>
      <c r="N751" s="21"/>
      <c r="O751" s="17" t="str">
        <f>IFERROR(VLOOKUP(B751,POP!$B$5:$I$1048576,7,0),"")</f>
        <v/>
      </c>
      <c r="P751" s="17" t="str">
        <f>IFERROR(VLOOKUP(B751,POM!$B$5:$I$1048576,7,0),"")</f>
        <v/>
      </c>
      <c r="Q751" s="10" t="str">
        <f>IFERROR(VLOOKUP(B751,POU!$B$5:$I$1048576,7,0),"")</f>
        <v/>
      </c>
      <c r="R751" s="21" t="str">
        <f t="shared" si="64"/>
        <v/>
      </c>
      <c r="S751" s="17" t="str">
        <f>IFERROR(VLOOKUP(B751,'PEMBEKALAN POP'!$B$5:$I$1048576,7,0),"")</f>
        <v/>
      </c>
      <c r="T751" s="22" t="str">
        <f>IFERROR(VLOOKUP(B751,'PEMBEKALAN POP'!$B$5:$I$1048576,8,0),"")</f>
        <v/>
      </c>
      <c r="U751" s="21" t="s">
        <v>3994</v>
      </c>
      <c r="V751" s="17" t="e" cm="1">
        <f t="array" ref="V751">MAX(IF(INDUKSI!$B$5:$B$1048576='Data Training 2022'!B751,INDUKSI!$H$5:$H$1048576))</f>
        <v>#N/A</v>
      </c>
      <c r="W751" s="22" t="str">
        <f>IFERROR(VLOOKUP(B751,INDUKSI!$B$5:$I$1048576,8,0),"")</f>
        <v>LULUS</v>
      </c>
      <c r="X751" s="21" t="s">
        <v>3994</v>
      </c>
      <c r="Y751" s="17" cm="1">
        <f t="array" ref="Y751">MAX(IF(REINDUKSI!$B$5:$B$1048576='Data Training 2022'!B751,REINDUKSI!$H$5:$H$1048576))</f>
        <v>0</v>
      </c>
      <c r="Z751" s="22" t="str">
        <f>IFERROR(VLOOKUP(B751,REINDUKSI!$B$5:$I$1048576,8,0),"")</f>
        <v/>
      </c>
      <c r="AA751" s="22" t="str">
        <f t="shared" si="65"/>
        <v>TARGET</v>
      </c>
      <c r="AB751" s="17" cm="1">
        <f t="array" ref="AB751">MAX(IF(BSA!$B$5:$B$1048576='Data Training 2022'!B751,BSA!$H$5:$H$1048576))</f>
        <v>0</v>
      </c>
      <c r="AC751" s="22" t="str">
        <f>IFERROR(VLOOKUP(B751,BSA!$B$5:$I$1048576,8,0),"")</f>
        <v/>
      </c>
      <c r="AD751" s="22" t="s">
        <v>3994</v>
      </c>
      <c r="AE751" s="22"/>
      <c r="AF751" s="22"/>
      <c r="AG751" s="22" t="str">
        <f t="shared" si="66"/>
        <v/>
      </c>
      <c r="AH751" s="17" cm="1">
        <f t="array" ref="AH751">MAX(IF(ISOLASI!$B$5:$B$1048576='Data Training 2022'!B751,ISOLASI!$H$5:$H$1048576))</f>
        <v>0</v>
      </c>
      <c r="AI751" s="22" t="str">
        <f>IFERROR(VLOOKUP(B751,ISOLASI!$B$5:$I$1048576,8,0),"")</f>
        <v/>
      </c>
      <c r="AJ751" s="22"/>
      <c r="AK751" s="17" cm="1">
        <f t="array" ref="AK751">MAX(IF('DEKAT AIR'!$B$5:$B$1048576='Data Training 2022'!B751,'DEKAT AIR'!$H$5:$H$1048576))</f>
        <v>0</v>
      </c>
      <c r="AL751" s="22" t="str">
        <f>IFERROR(VLOOKUP(B751,'DEKAT AIR'!$B$5:$I$1048576,8,0),"")</f>
        <v/>
      </c>
      <c r="AM751" s="22"/>
      <c r="AN751" s="17" cm="1">
        <f t="array" ref="AN751">MAX(IF(KETINGGIAN!$B$5:$B$1048576='Data Training 2022'!B751,KETINGGIAN!$H$5:$H$1048576))</f>
        <v>0</v>
      </c>
      <c r="AO751" s="22" t="str">
        <f>IFERROR(VLOOKUP(B751,KETINGGIAN!$B$5:$I$1048576,8,0),"")</f>
        <v/>
      </c>
      <c r="AP751" s="22"/>
      <c r="AQ751" s="22"/>
      <c r="AR751" s="22"/>
      <c r="AS751" s="22"/>
      <c r="AT751" s="17" cm="1">
        <f t="array" ref="AT751">MAX(IF(TOOLSKEEPER!$B$5:$B$1048576='Data Training 2022'!B751,TOOLSKEEPER!$H$5:$H$1048576))</f>
        <v>0</v>
      </c>
      <c r="AU751" s="22" t="str">
        <f>IFERROR(VLOOKUP(B751,TOOLSKEEPER!$B$5:$I$1048576,8,0),"")</f>
        <v/>
      </c>
    </row>
    <row r="752" spans="1:47">
      <c r="A752" s="22">
        <f t="shared" si="67"/>
        <v>747</v>
      </c>
      <c r="B752" s="21" t="str">
        <f t="shared" si="68"/>
        <v>80001347</v>
      </c>
      <c r="C752" s="21">
        <v>80001347</v>
      </c>
      <c r="D752" s="22"/>
      <c r="E752" s="22" t="s">
        <v>1610</v>
      </c>
      <c r="F752" s="22" t="s">
        <v>1255</v>
      </c>
      <c r="G752" s="22" t="s">
        <v>205</v>
      </c>
      <c r="H752" s="22" t="s">
        <v>405</v>
      </c>
      <c r="I752" s="22" t="s">
        <v>4028</v>
      </c>
      <c r="J752" s="22"/>
      <c r="K752" s="21" t="s">
        <v>4002</v>
      </c>
      <c r="L752" s="21" t="s">
        <v>2374</v>
      </c>
      <c r="M752" s="21" t="s">
        <v>4003</v>
      </c>
      <c r="N752" s="21"/>
      <c r="O752" s="17" t="str">
        <f>IFERROR(VLOOKUP(B752,POP!$B$5:$I$1048576,7,0),"")</f>
        <v/>
      </c>
      <c r="P752" s="17" t="str">
        <f>IFERROR(VLOOKUP(B752,POM!$B$5:$I$1048576,7,0),"")</f>
        <v/>
      </c>
      <c r="Q752" s="10" t="str">
        <f>IFERROR(VLOOKUP(B752,POU!$B$5:$I$1048576,7,0),"")</f>
        <v/>
      </c>
      <c r="R752" s="21" t="str">
        <f t="shared" si="64"/>
        <v/>
      </c>
      <c r="S752" s="17" t="str">
        <f>IFERROR(VLOOKUP(B752,'PEMBEKALAN POP'!$B$5:$I$1048576,7,0),"")</f>
        <v/>
      </c>
      <c r="T752" s="22" t="str">
        <f>IFERROR(VLOOKUP(B752,'PEMBEKALAN POP'!$B$5:$I$1048576,8,0),"")</f>
        <v/>
      </c>
      <c r="U752" s="21" t="s">
        <v>3994</v>
      </c>
      <c r="V752" s="17" t="e" cm="1">
        <f t="array" ref="V752">MAX(IF(INDUKSI!$B$5:$B$1048576='Data Training 2022'!B752,INDUKSI!$H$5:$H$1048576))</f>
        <v>#N/A</v>
      </c>
      <c r="W752" s="22" t="str">
        <f>IFERROR(VLOOKUP(B752,INDUKSI!$B$5:$I$1048576,8,0),"")</f>
        <v>LULUS</v>
      </c>
      <c r="X752" s="21" t="s">
        <v>3994</v>
      </c>
      <c r="Y752" s="17" cm="1">
        <f t="array" ref="Y752">MAX(IF(REINDUKSI!$B$5:$B$1048576='Data Training 2022'!B752,REINDUKSI!$H$5:$H$1048576))</f>
        <v>44708</v>
      </c>
      <c r="Z752" s="22" t="str">
        <f>IFERROR(VLOOKUP(B752,REINDUKSI!$B$5:$I$1048576,8,0),"")</f>
        <v>LULUS</v>
      </c>
      <c r="AA752" s="22" t="str">
        <f t="shared" si="65"/>
        <v>TARGET</v>
      </c>
      <c r="AB752" s="17" cm="1">
        <f t="array" ref="AB752">MAX(IF(BSA!$B$5:$B$1048576='Data Training 2022'!B752,BSA!$H$5:$H$1048576))</f>
        <v>44773</v>
      </c>
      <c r="AC752" s="22" t="str">
        <f>IFERROR(VLOOKUP(B752,BSA!$B$5:$I$1048576,8,0),"")</f>
        <v>LULUS</v>
      </c>
      <c r="AD752" s="22" t="s">
        <v>3994</v>
      </c>
      <c r="AE752" s="22"/>
      <c r="AF752" s="22"/>
      <c r="AG752" s="22" t="str">
        <f t="shared" si="66"/>
        <v/>
      </c>
      <c r="AH752" s="17" cm="1">
        <f t="array" ref="AH752">MAX(IF(ISOLASI!$B$5:$B$1048576='Data Training 2022'!B752,ISOLASI!$H$5:$H$1048576))</f>
        <v>0</v>
      </c>
      <c r="AI752" s="22" t="str">
        <f>IFERROR(VLOOKUP(B752,ISOLASI!$B$5:$I$1048576,8,0),"")</f>
        <v/>
      </c>
      <c r="AJ752" s="22"/>
      <c r="AK752" s="17" cm="1">
        <f t="array" ref="AK752">MAX(IF('DEKAT AIR'!$B$5:$B$1048576='Data Training 2022'!B752,'DEKAT AIR'!$H$5:$H$1048576))</f>
        <v>0</v>
      </c>
      <c r="AL752" s="22" t="str">
        <f>IFERROR(VLOOKUP(B752,'DEKAT AIR'!$B$5:$I$1048576,8,0),"")</f>
        <v/>
      </c>
      <c r="AM752" s="22"/>
      <c r="AN752" s="17" cm="1">
        <f t="array" ref="AN752">MAX(IF(KETINGGIAN!$B$5:$B$1048576='Data Training 2022'!B752,KETINGGIAN!$H$5:$H$1048576))</f>
        <v>0</v>
      </c>
      <c r="AO752" s="22" t="str">
        <f>IFERROR(VLOOKUP(B752,KETINGGIAN!$B$5:$I$1048576,8,0),"")</f>
        <v/>
      </c>
      <c r="AP752" s="22"/>
      <c r="AQ752" s="22"/>
      <c r="AR752" s="22"/>
      <c r="AS752" s="22"/>
      <c r="AT752" s="17" cm="1">
        <f t="array" ref="AT752">MAX(IF(TOOLSKEEPER!$B$5:$B$1048576='Data Training 2022'!B752,TOOLSKEEPER!$H$5:$H$1048576))</f>
        <v>0</v>
      </c>
      <c r="AU752" s="22" t="str">
        <f>IFERROR(VLOOKUP(B752,TOOLSKEEPER!$B$5:$I$1048576,8,0),"")</f>
        <v/>
      </c>
    </row>
    <row r="753" spans="1:47">
      <c r="A753" s="22">
        <f t="shared" si="67"/>
        <v>748</v>
      </c>
      <c r="B753" s="21" t="str">
        <f t="shared" si="68"/>
        <v>80002613</v>
      </c>
      <c r="C753" s="21" t="s">
        <v>2390</v>
      </c>
      <c r="D753" s="22"/>
      <c r="E753" s="22" t="s">
        <v>2389</v>
      </c>
      <c r="F753" s="22" t="s">
        <v>1255</v>
      </c>
      <c r="G753" s="22" t="s">
        <v>212</v>
      </c>
      <c r="H753" s="22" t="s">
        <v>405</v>
      </c>
      <c r="I753" s="22" t="s">
        <v>4028</v>
      </c>
      <c r="J753" s="22"/>
      <c r="K753" s="21" t="s">
        <v>4002</v>
      </c>
      <c r="L753" s="21" t="s">
        <v>2374</v>
      </c>
      <c r="M753" s="21" t="s">
        <v>4003</v>
      </c>
      <c r="N753" s="21"/>
      <c r="O753" s="17" t="str">
        <f>IFERROR(VLOOKUP(B753,POP!$B$5:$I$1048576,7,0),"")</f>
        <v/>
      </c>
      <c r="P753" s="17" t="str">
        <f>IFERROR(VLOOKUP(B753,POM!$B$5:$I$1048576,7,0),"")</f>
        <v/>
      </c>
      <c r="Q753" s="10" t="str">
        <f>IFERROR(VLOOKUP(B753,POU!$B$5:$I$1048576,7,0),"")</f>
        <v/>
      </c>
      <c r="R753" s="21" t="str">
        <f t="shared" si="64"/>
        <v/>
      </c>
      <c r="S753" s="17" t="str">
        <f>IFERROR(VLOOKUP(B753,'PEMBEKALAN POP'!$B$5:$I$1048576,7,0),"")</f>
        <v/>
      </c>
      <c r="T753" s="22" t="str">
        <f>IFERROR(VLOOKUP(B753,'PEMBEKALAN POP'!$B$5:$I$1048576,8,0),"")</f>
        <v/>
      </c>
      <c r="U753" s="21" t="s">
        <v>3994</v>
      </c>
      <c r="V753" s="17" t="e" cm="1">
        <f t="array" ref="V753">MAX(IF(INDUKSI!$B$5:$B$1048576='Data Training 2022'!B753,INDUKSI!$H$5:$H$1048576))</f>
        <v>#N/A</v>
      </c>
      <c r="W753" s="22" t="str">
        <f>IFERROR(VLOOKUP(B753,INDUKSI!$B$5:$I$1048576,8,0),"")</f>
        <v>LULUS</v>
      </c>
      <c r="X753" s="21" t="s">
        <v>3994</v>
      </c>
      <c r="Y753" s="17" cm="1">
        <f t="array" ref="Y753">MAX(IF(REINDUKSI!$B$5:$B$1048576='Data Training 2022'!B753,REINDUKSI!$H$5:$H$1048576))</f>
        <v>0</v>
      </c>
      <c r="Z753" s="22" t="str">
        <f>IFERROR(VLOOKUP(B753,REINDUKSI!$B$5:$I$1048576,8,0),"")</f>
        <v/>
      </c>
      <c r="AA753" s="22" t="str">
        <f t="shared" si="65"/>
        <v>TARGET</v>
      </c>
      <c r="AB753" s="17" cm="1">
        <f t="array" ref="AB753">MAX(IF(BSA!$B$5:$B$1048576='Data Training 2022'!B753,BSA!$H$5:$H$1048576))</f>
        <v>0</v>
      </c>
      <c r="AC753" s="22" t="str">
        <f>IFERROR(VLOOKUP(B753,BSA!$B$5:$I$1048576,8,0),"")</f>
        <v/>
      </c>
      <c r="AD753" s="22" t="s">
        <v>3994</v>
      </c>
      <c r="AE753" s="22"/>
      <c r="AF753" s="22"/>
      <c r="AG753" s="22" t="str">
        <f t="shared" si="66"/>
        <v/>
      </c>
      <c r="AH753" s="17" cm="1">
        <f t="array" ref="AH753">MAX(IF(ISOLASI!$B$5:$B$1048576='Data Training 2022'!B753,ISOLASI!$H$5:$H$1048576))</f>
        <v>0</v>
      </c>
      <c r="AI753" s="22" t="str">
        <f>IFERROR(VLOOKUP(B753,ISOLASI!$B$5:$I$1048576,8,0),"")</f>
        <v/>
      </c>
      <c r="AJ753" s="22"/>
      <c r="AK753" s="17" cm="1">
        <f t="array" ref="AK753">MAX(IF('DEKAT AIR'!$B$5:$B$1048576='Data Training 2022'!B753,'DEKAT AIR'!$H$5:$H$1048576))</f>
        <v>0</v>
      </c>
      <c r="AL753" s="22" t="str">
        <f>IFERROR(VLOOKUP(B753,'DEKAT AIR'!$B$5:$I$1048576,8,0),"")</f>
        <v/>
      </c>
      <c r="AM753" s="22"/>
      <c r="AN753" s="17" cm="1">
        <f t="array" ref="AN753">MAX(IF(KETINGGIAN!$B$5:$B$1048576='Data Training 2022'!B753,KETINGGIAN!$H$5:$H$1048576))</f>
        <v>0</v>
      </c>
      <c r="AO753" s="22" t="str">
        <f>IFERROR(VLOOKUP(B753,KETINGGIAN!$B$5:$I$1048576,8,0),"")</f>
        <v/>
      </c>
      <c r="AP753" s="22"/>
      <c r="AQ753" s="22"/>
      <c r="AR753" s="22"/>
      <c r="AS753" s="22"/>
      <c r="AT753" s="17" cm="1">
        <f t="array" ref="AT753">MAX(IF(TOOLSKEEPER!$B$5:$B$1048576='Data Training 2022'!B753,TOOLSKEEPER!$H$5:$H$1048576))</f>
        <v>0</v>
      </c>
      <c r="AU753" s="22" t="str">
        <f>IFERROR(VLOOKUP(B753,TOOLSKEEPER!$B$5:$I$1048576,8,0),"")</f>
        <v/>
      </c>
    </row>
    <row r="754" spans="1:47">
      <c r="A754" s="22">
        <f t="shared" si="67"/>
        <v>749</v>
      </c>
      <c r="B754" s="21" t="str">
        <f t="shared" si="68"/>
        <v>80003788</v>
      </c>
      <c r="C754" s="21">
        <v>80003788</v>
      </c>
      <c r="D754" s="22"/>
      <c r="E754" s="22" t="s">
        <v>2844</v>
      </c>
      <c r="F754" s="22" t="s">
        <v>1255</v>
      </c>
      <c r="G754" s="22" t="s">
        <v>205</v>
      </c>
      <c r="H754" s="22" t="s">
        <v>405</v>
      </c>
      <c r="I754" s="22" t="s">
        <v>4024</v>
      </c>
      <c r="J754" s="22"/>
      <c r="K754" s="21" t="s">
        <v>4002</v>
      </c>
      <c r="L754" s="21" t="s">
        <v>2374</v>
      </c>
      <c r="M754" s="21" t="s">
        <v>4003</v>
      </c>
      <c r="N754" s="21"/>
      <c r="O754" s="17" t="str">
        <f>IFERROR(VLOOKUP(B754,POP!$B$5:$I$1048576,7,0),"")</f>
        <v/>
      </c>
      <c r="P754" s="17" t="str">
        <f>IFERROR(VLOOKUP(B754,POM!$B$5:$I$1048576,7,0),"")</f>
        <v/>
      </c>
      <c r="Q754" s="10" t="str">
        <f>IFERROR(VLOOKUP(B754,POU!$B$5:$I$1048576,7,0),"")</f>
        <v/>
      </c>
      <c r="R754" s="21" t="str">
        <f t="shared" si="64"/>
        <v/>
      </c>
      <c r="S754" s="17" t="str">
        <f>IFERROR(VLOOKUP(B754,'PEMBEKALAN POP'!$B$5:$I$1048576,7,0),"")</f>
        <v/>
      </c>
      <c r="T754" s="22" t="str">
        <f>IFERROR(VLOOKUP(B754,'PEMBEKALAN POP'!$B$5:$I$1048576,8,0),"")</f>
        <v/>
      </c>
      <c r="U754" s="21" t="s">
        <v>3994</v>
      </c>
      <c r="V754" s="17" t="e" cm="1">
        <f t="array" ref="V754">MAX(IF(INDUKSI!$B$5:$B$1048576='Data Training 2022'!B754,INDUKSI!$H$5:$H$1048576))</f>
        <v>#N/A</v>
      </c>
      <c r="W754" s="22" t="str">
        <f>IFERROR(VLOOKUP(B754,INDUKSI!$B$5:$I$1048576,8,0),"")</f>
        <v>LULUS</v>
      </c>
      <c r="X754" s="21" t="s">
        <v>3994</v>
      </c>
      <c r="Y754" s="17" cm="1">
        <f t="array" ref="Y754">MAX(IF(REINDUKSI!$B$5:$B$1048576='Data Training 2022'!B754,REINDUKSI!$H$5:$H$1048576))</f>
        <v>0</v>
      </c>
      <c r="Z754" s="22" t="str">
        <f>IFERROR(VLOOKUP(B754,REINDUKSI!$B$5:$I$1048576,8,0),"")</f>
        <v/>
      </c>
      <c r="AA754" s="22" t="str">
        <f t="shared" si="65"/>
        <v>TARGET</v>
      </c>
      <c r="AB754" s="17" cm="1">
        <f t="array" ref="AB754">MAX(IF(BSA!$B$5:$B$1048576='Data Training 2022'!B754,BSA!$H$5:$H$1048576))</f>
        <v>0</v>
      </c>
      <c r="AC754" s="22" t="str">
        <f>IFERROR(VLOOKUP(B754,BSA!$B$5:$I$1048576,8,0),"")</f>
        <v/>
      </c>
      <c r="AD754" s="22" t="s">
        <v>3994</v>
      </c>
      <c r="AE754" s="22"/>
      <c r="AF754" s="22"/>
      <c r="AG754" s="22" t="str">
        <f t="shared" si="66"/>
        <v/>
      </c>
      <c r="AH754" s="17" cm="1">
        <f t="array" ref="AH754">MAX(IF(ISOLASI!$B$5:$B$1048576='Data Training 2022'!B754,ISOLASI!$H$5:$H$1048576))</f>
        <v>0</v>
      </c>
      <c r="AI754" s="22" t="str">
        <f>IFERROR(VLOOKUP(B754,ISOLASI!$B$5:$I$1048576,8,0),"")</f>
        <v/>
      </c>
      <c r="AJ754" s="22"/>
      <c r="AK754" s="17" cm="1">
        <f t="array" ref="AK754">MAX(IF('DEKAT AIR'!$B$5:$B$1048576='Data Training 2022'!B754,'DEKAT AIR'!$H$5:$H$1048576))</f>
        <v>0</v>
      </c>
      <c r="AL754" s="22" t="str">
        <f>IFERROR(VLOOKUP(B754,'DEKAT AIR'!$B$5:$I$1048576,8,0),"")</f>
        <v/>
      </c>
      <c r="AM754" s="22"/>
      <c r="AN754" s="17" cm="1">
        <f t="array" ref="AN754">MAX(IF(KETINGGIAN!$B$5:$B$1048576='Data Training 2022'!B754,KETINGGIAN!$H$5:$H$1048576))</f>
        <v>0</v>
      </c>
      <c r="AO754" s="22" t="str">
        <f>IFERROR(VLOOKUP(B754,KETINGGIAN!$B$5:$I$1048576,8,0),"")</f>
        <v/>
      </c>
      <c r="AP754" s="22"/>
      <c r="AQ754" s="22"/>
      <c r="AR754" s="22"/>
      <c r="AS754" s="22"/>
      <c r="AT754" s="17" cm="1">
        <f t="array" ref="AT754">MAX(IF(TOOLSKEEPER!$B$5:$B$1048576='Data Training 2022'!B754,TOOLSKEEPER!$H$5:$H$1048576))</f>
        <v>0</v>
      </c>
      <c r="AU754" s="22" t="str">
        <f>IFERROR(VLOOKUP(B754,TOOLSKEEPER!$B$5:$I$1048576,8,0),"")</f>
        <v/>
      </c>
    </row>
    <row r="755" spans="1:47">
      <c r="A755" s="22">
        <f t="shared" si="67"/>
        <v>750</v>
      </c>
      <c r="B755" s="21" t="str">
        <f t="shared" si="68"/>
        <v>80003792</v>
      </c>
      <c r="C755" s="21">
        <v>80003792</v>
      </c>
      <c r="D755" s="22"/>
      <c r="E755" s="22" t="s">
        <v>2652</v>
      </c>
      <c r="F755" s="22" t="s">
        <v>1255</v>
      </c>
      <c r="G755" s="22" t="s">
        <v>205</v>
      </c>
      <c r="H755" s="22" t="s">
        <v>405</v>
      </c>
      <c r="I755" s="22" t="s">
        <v>4024</v>
      </c>
      <c r="J755" s="22"/>
      <c r="K755" s="21" t="s">
        <v>4002</v>
      </c>
      <c r="L755" s="21" t="s">
        <v>2374</v>
      </c>
      <c r="M755" s="21" t="s">
        <v>4003</v>
      </c>
      <c r="N755" s="21"/>
      <c r="O755" s="17" t="str">
        <f>IFERROR(VLOOKUP(B755,POP!$B$5:$I$1048576,7,0),"")</f>
        <v/>
      </c>
      <c r="P755" s="17" t="str">
        <f>IFERROR(VLOOKUP(B755,POM!$B$5:$I$1048576,7,0),"")</f>
        <v/>
      </c>
      <c r="Q755" s="10" t="str">
        <f>IFERROR(VLOOKUP(B755,POU!$B$5:$I$1048576,7,0),"")</f>
        <v/>
      </c>
      <c r="R755" s="21" t="str">
        <f t="shared" si="64"/>
        <v/>
      </c>
      <c r="S755" s="17" t="str">
        <f>IFERROR(VLOOKUP(B755,'PEMBEKALAN POP'!$B$5:$I$1048576,7,0),"")</f>
        <v/>
      </c>
      <c r="T755" s="22" t="str">
        <f>IFERROR(VLOOKUP(B755,'PEMBEKALAN POP'!$B$5:$I$1048576,8,0),"")</f>
        <v/>
      </c>
      <c r="U755" s="21" t="s">
        <v>3994</v>
      </c>
      <c r="V755" s="17" t="e" cm="1">
        <f t="array" ref="V755">MAX(IF(INDUKSI!$B$5:$B$1048576='Data Training 2022'!B755,INDUKSI!$H$5:$H$1048576))</f>
        <v>#N/A</v>
      </c>
      <c r="W755" s="22" t="str">
        <f>IFERROR(VLOOKUP(B755,INDUKSI!$B$5:$I$1048576,8,0),"")</f>
        <v>LULUS</v>
      </c>
      <c r="X755" s="21" t="s">
        <v>3994</v>
      </c>
      <c r="Y755" s="17" cm="1">
        <f t="array" ref="Y755">MAX(IF(REINDUKSI!$B$5:$B$1048576='Data Training 2022'!B755,REINDUKSI!$H$5:$H$1048576))</f>
        <v>44776</v>
      </c>
      <c r="Z755" s="22" t="str">
        <f>IFERROR(VLOOKUP(B755,REINDUKSI!$B$5:$I$1048576,8,0),"")</f>
        <v>LULUS</v>
      </c>
      <c r="AA755" s="22" t="str">
        <f t="shared" si="65"/>
        <v>TARGET</v>
      </c>
      <c r="AB755" s="17" cm="1">
        <f t="array" ref="AB755">MAX(IF(BSA!$B$5:$B$1048576='Data Training 2022'!B755,BSA!$H$5:$H$1048576))</f>
        <v>0</v>
      </c>
      <c r="AC755" s="22" t="str">
        <f>IFERROR(VLOOKUP(B755,BSA!$B$5:$I$1048576,8,0),"")</f>
        <v/>
      </c>
      <c r="AD755" s="22" t="s">
        <v>3994</v>
      </c>
      <c r="AE755" s="22"/>
      <c r="AF755" s="22"/>
      <c r="AG755" s="22" t="str">
        <f t="shared" si="66"/>
        <v/>
      </c>
      <c r="AH755" s="17" cm="1">
        <f t="array" ref="AH755">MAX(IF(ISOLASI!$B$5:$B$1048576='Data Training 2022'!B755,ISOLASI!$H$5:$H$1048576))</f>
        <v>0</v>
      </c>
      <c r="AI755" s="22" t="str">
        <f>IFERROR(VLOOKUP(B755,ISOLASI!$B$5:$I$1048576,8,0),"")</f>
        <v/>
      </c>
      <c r="AJ755" s="22"/>
      <c r="AK755" s="17" cm="1">
        <f t="array" ref="AK755">MAX(IF('DEKAT AIR'!$B$5:$B$1048576='Data Training 2022'!B755,'DEKAT AIR'!$H$5:$H$1048576))</f>
        <v>0</v>
      </c>
      <c r="AL755" s="22" t="str">
        <f>IFERROR(VLOOKUP(B755,'DEKAT AIR'!$B$5:$I$1048576,8,0),"")</f>
        <v/>
      </c>
      <c r="AM755" s="22"/>
      <c r="AN755" s="17" cm="1">
        <f t="array" ref="AN755">MAX(IF(KETINGGIAN!$B$5:$B$1048576='Data Training 2022'!B755,KETINGGIAN!$H$5:$H$1048576))</f>
        <v>0</v>
      </c>
      <c r="AO755" s="22" t="str">
        <f>IFERROR(VLOOKUP(B755,KETINGGIAN!$B$5:$I$1048576,8,0),"")</f>
        <v/>
      </c>
      <c r="AP755" s="22"/>
      <c r="AQ755" s="22"/>
      <c r="AR755" s="22"/>
      <c r="AS755" s="22"/>
      <c r="AT755" s="17" cm="1">
        <f t="array" ref="AT755">MAX(IF(TOOLSKEEPER!$B$5:$B$1048576='Data Training 2022'!B755,TOOLSKEEPER!$H$5:$H$1048576))</f>
        <v>0</v>
      </c>
      <c r="AU755" s="22" t="str">
        <f>IFERROR(VLOOKUP(B755,TOOLSKEEPER!$B$5:$I$1048576,8,0),"")</f>
        <v/>
      </c>
    </row>
    <row r="756" spans="1:47">
      <c r="A756" s="22">
        <f t="shared" si="67"/>
        <v>751</v>
      </c>
      <c r="B756" s="21" t="str">
        <f t="shared" si="68"/>
        <v>80001343</v>
      </c>
      <c r="C756" s="21">
        <v>80001343</v>
      </c>
      <c r="D756" s="22"/>
      <c r="E756" s="22" t="s">
        <v>1814</v>
      </c>
      <c r="F756" s="22" t="s">
        <v>1255</v>
      </c>
      <c r="G756" s="22" t="s">
        <v>205</v>
      </c>
      <c r="H756" s="22" t="s">
        <v>405</v>
      </c>
      <c r="I756" s="22" t="s">
        <v>4028</v>
      </c>
      <c r="J756" s="22"/>
      <c r="K756" s="21" t="s">
        <v>4002</v>
      </c>
      <c r="L756" s="21" t="s">
        <v>2374</v>
      </c>
      <c r="M756" s="21" t="s">
        <v>4003</v>
      </c>
      <c r="N756" s="21"/>
      <c r="O756" s="17" t="str">
        <f>IFERROR(VLOOKUP(B756,POP!$B$5:$I$1048576,7,0),"")</f>
        <v/>
      </c>
      <c r="P756" s="17" t="str">
        <f>IFERROR(VLOOKUP(B756,POM!$B$5:$I$1048576,7,0),"")</f>
        <v/>
      </c>
      <c r="Q756" s="10" t="str">
        <f>IFERROR(VLOOKUP(B756,POU!$B$5:$I$1048576,7,0),"")</f>
        <v/>
      </c>
      <c r="R756" s="21" t="str">
        <f t="shared" si="64"/>
        <v/>
      </c>
      <c r="S756" s="17" t="str">
        <f>IFERROR(VLOOKUP(B756,'PEMBEKALAN POP'!$B$5:$I$1048576,7,0),"")</f>
        <v/>
      </c>
      <c r="T756" s="22" t="str">
        <f>IFERROR(VLOOKUP(B756,'PEMBEKALAN POP'!$B$5:$I$1048576,8,0),"")</f>
        <v/>
      </c>
      <c r="U756" s="21" t="s">
        <v>3994</v>
      </c>
      <c r="V756" s="17" t="e" cm="1">
        <f t="array" ref="V756">MAX(IF(INDUKSI!$B$5:$B$1048576='Data Training 2022'!B756,INDUKSI!$H$5:$H$1048576))</f>
        <v>#N/A</v>
      </c>
      <c r="W756" s="22" t="str">
        <f>IFERROR(VLOOKUP(B756,INDUKSI!$B$5:$I$1048576,8,0),"")</f>
        <v>LULUS</v>
      </c>
      <c r="X756" s="21" t="s">
        <v>3994</v>
      </c>
      <c r="Y756" s="17" cm="1">
        <f t="array" ref="Y756">MAX(IF(REINDUKSI!$B$5:$B$1048576='Data Training 2022'!B756,REINDUKSI!$H$5:$H$1048576))</f>
        <v>0</v>
      </c>
      <c r="Z756" s="22" t="str">
        <f>IFERROR(VLOOKUP(B756,REINDUKSI!$B$5:$I$1048576,8,0),"")</f>
        <v/>
      </c>
      <c r="AA756" s="22" t="str">
        <f t="shared" si="65"/>
        <v>TARGET</v>
      </c>
      <c r="AB756" s="17" cm="1">
        <f t="array" ref="AB756">MAX(IF(BSA!$B$5:$B$1048576='Data Training 2022'!B756,BSA!$H$5:$H$1048576))</f>
        <v>0</v>
      </c>
      <c r="AC756" s="22" t="str">
        <f>IFERROR(VLOOKUP(B756,BSA!$B$5:$I$1048576,8,0),"")</f>
        <v/>
      </c>
      <c r="AD756" s="22" t="s">
        <v>3994</v>
      </c>
      <c r="AE756" s="22"/>
      <c r="AF756" s="22"/>
      <c r="AG756" s="22" t="str">
        <f t="shared" si="66"/>
        <v/>
      </c>
      <c r="AH756" s="17" cm="1">
        <f t="array" ref="AH756">MAX(IF(ISOLASI!$B$5:$B$1048576='Data Training 2022'!B756,ISOLASI!$H$5:$H$1048576))</f>
        <v>0</v>
      </c>
      <c r="AI756" s="22" t="str">
        <f>IFERROR(VLOOKUP(B756,ISOLASI!$B$5:$I$1048576,8,0),"")</f>
        <v/>
      </c>
      <c r="AJ756" s="22"/>
      <c r="AK756" s="17" cm="1">
        <f t="array" ref="AK756">MAX(IF('DEKAT AIR'!$B$5:$B$1048576='Data Training 2022'!B756,'DEKAT AIR'!$H$5:$H$1048576))</f>
        <v>0</v>
      </c>
      <c r="AL756" s="22" t="str">
        <f>IFERROR(VLOOKUP(B756,'DEKAT AIR'!$B$5:$I$1048576,8,0),"")</f>
        <v/>
      </c>
      <c r="AM756" s="22"/>
      <c r="AN756" s="17" cm="1">
        <f t="array" ref="AN756">MAX(IF(KETINGGIAN!$B$5:$B$1048576='Data Training 2022'!B756,KETINGGIAN!$H$5:$H$1048576))</f>
        <v>0</v>
      </c>
      <c r="AO756" s="22" t="str">
        <f>IFERROR(VLOOKUP(B756,KETINGGIAN!$B$5:$I$1048576,8,0),"")</f>
        <v/>
      </c>
      <c r="AP756" s="22"/>
      <c r="AQ756" s="22"/>
      <c r="AR756" s="22"/>
      <c r="AS756" s="22"/>
      <c r="AT756" s="17" cm="1">
        <f t="array" ref="AT756">MAX(IF(TOOLSKEEPER!$B$5:$B$1048576='Data Training 2022'!B756,TOOLSKEEPER!$H$5:$H$1048576))</f>
        <v>0</v>
      </c>
      <c r="AU756" s="22" t="str">
        <f>IFERROR(VLOOKUP(B756,TOOLSKEEPER!$B$5:$I$1048576,8,0),"")</f>
        <v/>
      </c>
    </row>
    <row r="757" spans="1:47">
      <c r="A757" s="22">
        <f t="shared" si="67"/>
        <v>752</v>
      </c>
      <c r="B757" s="21" t="str">
        <f t="shared" si="68"/>
        <v>80001852</v>
      </c>
      <c r="C757" s="21">
        <v>80001852</v>
      </c>
      <c r="D757" s="22"/>
      <c r="E757" s="22" t="s">
        <v>2891</v>
      </c>
      <c r="F757" s="22" t="s">
        <v>1255</v>
      </c>
      <c r="G757" s="22" t="s">
        <v>205</v>
      </c>
      <c r="H757" s="22" t="s">
        <v>405</v>
      </c>
      <c r="I757" s="22" t="s">
        <v>4028</v>
      </c>
      <c r="J757" s="22"/>
      <c r="K757" s="21" t="s">
        <v>4002</v>
      </c>
      <c r="L757" s="21" t="s">
        <v>2374</v>
      </c>
      <c r="M757" s="21" t="s">
        <v>4003</v>
      </c>
      <c r="N757" s="21"/>
      <c r="O757" s="17" t="str">
        <f>IFERROR(VLOOKUP(B757,POP!$B$5:$I$1048576,7,0),"")</f>
        <v/>
      </c>
      <c r="P757" s="17" t="str">
        <f>IFERROR(VLOOKUP(B757,POM!$B$5:$I$1048576,7,0),"")</f>
        <v/>
      </c>
      <c r="Q757" s="10" t="str">
        <f>IFERROR(VLOOKUP(B757,POU!$B$5:$I$1048576,7,0),"")</f>
        <v/>
      </c>
      <c r="R757" s="21" t="str">
        <f t="shared" si="64"/>
        <v/>
      </c>
      <c r="S757" s="17" t="str">
        <f>IFERROR(VLOOKUP(B757,'PEMBEKALAN POP'!$B$5:$I$1048576,7,0),"")</f>
        <v/>
      </c>
      <c r="T757" s="22" t="str">
        <f>IFERROR(VLOOKUP(B757,'PEMBEKALAN POP'!$B$5:$I$1048576,8,0),"")</f>
        <v/>
      </c>
      <c r="U757" s="21" t="s">
        <v>3994</v>
      </c>
      <c r="V757" s="17" t="e" cm="1">
        <f t="array" ref="V757">MAX(IF(INDUKSI!$B$5:$B$1048576='Data Training 2022'!B757,INDUKSI!$H$5:$H$1048576))</f>
        <v>#N/A</v>
      </c>
      <c r="W757" s="22" t="str">
        <f>IFERROR(VLOOKUP(B757,INDUKSI!$B$5:$I$1048576,8,0),"")</f>
        <v>LULUS</v>
      </c>
      <c r="X757" s="21" t="s">
        <v>3994</v>
      </c>
      <c r="Y757" s="17" cm="1">
        <f t="array" ref="Y757">MAX(IF(REINDUKSI!$B$5:$B$1048576='Data Training 2022'!B757,REINDUKSI!$H$5:$H$1048576))</f>
        <v>44687</v>
      </c>
      <c r="Z757" s="22" t="str">
        <f>IFERROR(VLOOKUP(B757,REINDUKSI!$B$5:$I$1048576,8,0),"")</f>
        <v>LULUS</v>
      </c>
      <c r="AA757" s="22" t="str">
        <f t="shared" si="65"/>
        <v>TARGET</v>
      </c>
      <c r="AB757" s="17" cm="1">
        <f t="array" ref="AB757">MAX(IF(BSA!$B$5:$B$1048576='Data Training 2022'!B757,BSA!$H$5:$H$1048576))</f>
        <v>0</v>
      </c>
      <c r="AC757" s="22" t="str">
        <f>IFERROR(VLOOKUP(B757,BSA!$B$5:$I$1048576,8,0),"")</f>
        <v/>
      </c>
      <c r="AD757" s="22" t="s">
        <v>3994</v>
      </c>
      <c r="AE757" s="22"/>
      <c r="AF757" s="22"/>
      <c r="AG757" s="22" t="str">
        <f t="shared" si="66"/>
        <v/>
      </c>
      <c r="AH757" s="17" cm="1">
        <f t="array" ref="AH757">MAX(IF(ISOLASI!$B$5:$B$1048576='Data Training 2022'!B757,ISOLASI!$H$5:$H$1048576))</f>
        <v>0</v>
      </c>
      <c r="AI757" s="22" t="str">
        <f>IFERROR(VLOOKUP(B757,ISOLASI!$B$5:$I$1048576,8,0),"")</f>
        <v/>
      </c>
      <c r="AJ757" s="22"/>
      <c r="AK757" s="17" cm="1">
        <f t="array" ref="AK757">MAX(IF('DEKAT AIR'!$B$5:$B$1048576='Data Training 2022'!B757,'DEKAT AIR'!$H$5:$H$1048576))</f>
        <v>0</v>
      </c>
      <c r="AL757" s="22" t="str">
        <f>IFERROR(VLOOKUP(B757,'DEKAT AIR'!$B$5:$I$1048576,8,0),"")</f>
        <v/>
      </c>
      <c r="AM757" s="22"/>
      <c r="AN757" s="17" cm="1">
        <f t="array" ref="AN757">MAX(IF(KETINGGIAN!$B$5:$B$1048576='Data Training 2022'!B757,KETINGGIAN!$H$5:$H$1048576))</f>
        <v>0</v>
      </c>
      <c r="AO757" s="22" t="str">
        <f>IFERROR(VLOOKUP(B757,KETINGGIAN!$B$5:$I$1048576,8,0),"")</f>
        <v/>
      </c>
      <c r="AP757" s="22"/>
      <c r="AQ757" s="22"/>
      <c r="AR757" s="22"/>
      <c r="AS757" s="22"/>
      <c r="AT757" s="17" cm="1">
        <f t="array" ref="AT757">MAX(IF(TOOLSKEEPER!$B$5:$B$1048576='Data Training 2022'!B757,TOOLSKEEPER!$H$5:$H$1048576))</f>
        <v>0</v>
      </c>
      <c r="AU757" s="22" t="str">
        <f>IFERROR(VLOOKUP(B757,TOOLSKEEPER!$B$5:$I$1048576,8,0),"")</f>
        <v/>
      </c>
    </row>
    <row r="758" spans="1:47">
      <c r="A758" s="22">
        <f t="shared" si="67"/>
        <v>753</v>
      </c>
      <c r="B758" s="21" t="str">
        <f t="shared" si="68"/>
        <v>80003787</v>
      </c>
      <c r="C758" s="21">
        <v>80003787</v>
      </c>
      <c r="D758" s="22"/>
      <c r="E758" s="22" t="s">
        <v>1919</v>
      </c>
      <c r="F758" s="22" t="s">
        <v>1255</v>
      </c>
      <c r="G758" s="22" t="s">
        <v>205</v>
      </c>
      <c r="H758" s="22" t="s">
        <v>405</v>
      </c>
      <c r="I758" s="22" t="s">
        <v>4024</v>
      </c>
      <c r="J758" s="22"/>
      <c r="K758" s="21" t="s">
        <v>4002</v>
      </c>
      <c r="L758" s="21" t="s">
        <v>2374</v>
      </c>
      <c r="M758" s="21" t="s">
        <v>4003</v>
      </c>
      <c r="N758" s="21"/>
      <c r="O758" s="17" t="str">
        <f>IFERROR(VLOOKUP(B758,POP!$B$5:$I$1048576,7,0),"")</f>
        <v/>
      </c>
      <c r="P758" s="17" t="str">
        <f>IFERROR(VLOOKUP(B758,POM!$B$5:$I$1048576,7,0),"")</f>
        <v/>
      </c>
      <c r="Q758" s="10" t="str">
        <f>IFERROR(VLOOKUP(B758,POU!$B$5:$I$1048576,7,0),"")</f>
        <v/>
      </c>
      <c r="R758" s="21" t="str">
        <f t="shared" si="64"/>
        <v/>
      </c>
      <c r="S758" s="17" t="str">
        <f>IFERROR(VLOOKUP(B758,'PEMBEKALAN POP'!$B$5:$I$1048576,7,0),"")</f>
        <v/>
      </c>
      <c r="T758" s="22" t="str">
        <f>IFERROR(VLOOKUP(B758,'PEMBEKALAN POP'!$B$5:$I$1048576,8,0),"")</f>
        <v/>
      </c>
      <c r="U758" s="21" t="s">
        <v>3994</v>
      </c>
      <c r="V758" s="17" t="e" cm="1">
        <f t="array" ref="V758">MAX(IF(INDUKSI!$B$5:$B$1048576='Data Training 2022'!B758,INDUKSI!$H$5:$H$1048576))</f>
        <v>#N/A</v>
      </c>
      <c r="W758" s="22" t="str">
        <f>IFERROR(VLOOKUP(B758,INDUKSI!$B$5:$I$1048576,8,0),"")</f>
        <v/>
      </c>
      <c r="X758" s="21" t="s">
        <v>3994</v>
      </c>
      <c r="Y758" s="17" cm="1">
        <f t="array" ref="Y758">MAX(IF(REINDUKSI!$B$5:$B$1048576='Data Training 2022'!B758,REINDUKSI!$H$5:$H$1048576))</f>
        <v>0</v>
      </c>
      <c r="Z758" s="22" t="str">
        <f>IFERROR(VLOOKUP(B758,REINDUKSI!$B$5:$I$1048576,8,0),"")</f>
        <v/>
      </c>
      <c r="AA758" s="22" t="str">
        <f t="shared" si="65"/>
        <v>TARGET</v>
      </c>
      <c r="AB758" s="17" cm="1">
        <f t="array" ref="AB758">MAX(IF(BSA!$B$5:$B$1048576='Data Training 2022'!B758,BSA!$H$5:$H$1048576))</f>
        <v>0</v>
      </c>
      <c r="AC758" s="22" t="str">
        <f>IFERROR(VLOOKUP(B758,BSA!$B$5:$I$1048576,8,0),"")</f>
        <v/>
      </c>
      <c r="AD758" s="22" t="s">
        <v>3994</v>
      </c>
      <c r="AE758" s="22"/>
      <c r="AF758" s="22"/>
      <c r="AG758" s="22" t="str">
        <f t="shared" si="66"/>
        <v/>
      </c>
      <c r="AH758" s="17" cm="1">
        <f t="array" ref="AH758">MAX(IF(ISOLASI!$B$5:$B$1048576='Data Training 2022'!B758,ISOLASI!$H$5:$H$1048576))</f>
        <v>0</v>
      </c>
      <c r="AI758" s="22" t="str">
        <f>IFERROR(VLOOKUP(B758,ISOLASI!$B$5:$I$1048576,8,0),"")</f>
        <v/>
      </c>
      <c r="AJ758" s="22"/>
      <c r="AK758" s="17" cm="1">
        <f t="array" ref="AK758">MAX(IF('DEKAT AIR'!$B$5:$B$1048576='Data Training 2022'!B758,'DEKAT AIR'!$H$5:$H$1048576))</f>
        <v>0</v>
      </c>
      <c r="AL758" s="22" t="str">
        <f>IFERROR(VLOOKUP(B758,'DEKAT AIR'!$B$5:$I$1048576,8,0),"")</f>
        <v/>
      </c>
      <c r="AM758" s="22"/>
      <c r="AN758" s="17" cm="1">
        <f t="array" ref="AN758">MAX(IF(KETINGGIAN!$B$5:$B$1048576='Data Training 2022'!B758,KETINGGIAN!$H$5:$H$1048576))</f>
        <v>0</v>
      </c>
      <c r="AO758" s="22" t="str">
        <f>IFERROR(VLOOKUP(B758,KETINGGIAN!$B$5:$I$1048576,8,0),"")</f>
        <v/>
      </c>
      <c r="AP758" s="22"/>
      <c r="AQ758" s="22"/>
      <c r="AR758" s="22"/>
      <c r="AS758" s="22"/>
      <c r="AT758" s="17" cm="1">
        <f t="array" ref="AT758">MAX(IF(TOOLSKEEPER!$B$5:$B$1048576='Data Training 2022'!B758,TOOLSKEEPER!$H$5:$H$1048576))</f>
        <v>0</v>
      </c>
      <c r="AU758" s="22" t="str">
        <f>IFERROR(VLOOKUP(B758,TOOLSKEEPER!$B$5:$I$1048576,8,0),"")</f>
        <v/>
      </c>
    </row>
    <row r="759" spans="1:47">
      <c r="A759" s="22">
        <f t="shared" si="67"/>
        <v>754</v>
      </c>
      <c r="B759" s="21" t="str">
        <f t="shared" si="68"/>
        <v>80001835</v>
      </c>
      <c r="C759" s="21" t="s">
        <v>1876</v>
      </c>
      <c r="D759" s="22"/>
      <c r="E759" s="22" t="s">
        <v>1877</v>
      </c>
      <c r="F759" s="22" t="s">
        <v>1255</v>
      </c>
      <c r="G759" s="22" t="s">
        <v>212</v>
      </c>
      <c r="H759" s="22" t="s">
        <v>405</v>
      </c>
      <c r="I759" s="22" t="s">
        <v>4024</v>
      </c>
      <c r="J759" s="22"/>
      <c r="K759" s="21" t="s">
        <v>4002</v>
      </c>
      <c r="L759" s="21" t="s">
        <v>2374</v>
      </c>
      <c r="M759" s="21" t="s">
        <v>4003</v>
      </c>
      <c r="N759" s="21"/>
      <c r="O759" s="17" t="str">
        <f>IFERROR(VLOOKUP(B759,POP!$B$5:$I$1048576,7,0),"")</f>
        <v/>
      </c>
      <c r="P759" s="17" t="str">
        <f>IFERROR(VLOOKUP(B759,POM!$B$5:$I$1048576,7,0),"")</f>
        <v/>
      </c>
      <c r="Q759" s="10" t="str">
        <f>IFERROR(VLOOKUP(B759,POU!$B$5:$I$1048576,7,0),"")</f>
        <v/>
      </c>
      <c r="R759" s="21" t="str">
        <f t="shared" si="64"/>
        <v/>
      </c>
      <c r="S759" s="17" t="str">
        <f>IFERROR(VLOOKUP(B759,'PEMBEKALAN POP'!$B$5:$I$1048576,7,0),"")</f>
        <v/>
      </c>
      <c r="T759" s="22" t="str">
        <f>IFERROR(VLOOKUP(B759,'PEMBEKALAN POP'!$B$5:$I$1048576,8,0),"")</f>
        <v/>
      </c>
      <c r="U759" s="21" t="s">
        <v>3994</v>
      </c>
      <c r="V759" s="17" t="e" cm="1">
        <f t="array" ref="V759">MAX(IF(INDUKSI!$B$5:$B$1048576='Data Training 2022'!B759,INDUKSI!$H$5:$H$1048576))</f>
        <v>#N/A</v>
      </c>
      <c r="W759" s="22" t="str">
        <f>IFERROR(VLOOKUP(B759,INDUKSI!$B$5:$I$1048576,8,0),"")</f>
        <v>LULUS</v>
      </c>
      <c r="X759" s="21" t="s">
        <v>3994</v>
      </c>
      <c r="Y759" s="17" cm="1">
        <f t="array" ref="Y759">MAX(IF(REINDUKSI!$B$5:$B$1048576='Data Training 2022'!B759,REINDUKSI!$H$5:$H$1048576))</f>
        <v>44587</v>
      </c>
      <c r="Z759" s="22" t="str">
        <f>IFERROR(VLOOKUP(B759,REINDUKSI!$B$5:$I$1048576,8,0),"")</f>
        <v>LULUS</v>
      </c>
      <c r="AA759" s="22" t="str">
        <f t="shared" si="65"/>
        <v>TARGET</v>
      </c>
      <c r="AB759" s="17" cm="1">
        <f t="array" ref="AB759">MAX(IF(BSA!$B$5:$B$1048576='Data Training 2022'!B759,BSA!$H$5:$H$1048576))</f>
        <v>0</v>
      </c>
      <c r="AC759" s="22" t="str">
        <f>IFERROR(VLOOKUP(B759,BSA!$B$5:$I$1048576,8,0),"")</f>
        <v/>
      </c>
      <c r="AD759" s="22" t="s">
        <v>3994</v>
      </c>
      <c r="AE759" s="22"/>
      <c r="AF759" s="22"/>
      <c r="AG759" s="22" t="str">
        <f t="shared" si="66"/>
        <v/>
      </c>
      <c r="AH759" s="17" cm="1">
        <f t="array" ref="AH759">MAX(IF(ISOLASI!$B$5:$B$1048576='Data Training 2022'!B759,ISOLASI!$H$5:$H$1048576))</f>
        <v>0</v>
      </c>
      <c r="AI759" s="22" t="str">
        <f>IFERROR(VLOOKUP(B759,ISOLASI!$B$5:$I$1048576,8,0),"")</f>
        <v/>
      </c>
      <c r="AJ759" s="22"/>
      <c r="AK759" s="17" cm="1">
        <f t="array" ref="AK759">MAX(IF('DEKAT AIR'!$B$5:$B$1048576='Data Training 2022'!B759,'DEKAT AIR'!$H$5:$H$1048576))</f>
        <v>0</v>
      </c>
      <c r="AL759" s="22" t="str">
        <f>IFERROR(VLOOKUP(B759,'DEKAT AIR'!$B$5:$I$1048576,8,0),"")</f>
        <v/>
      </c>
      <c r="AM759" s="22"/>
      <c r="AN759" s="17" cm="1">
        <f t="array" ref="AN759">MAX(IF(KETINGGIAN!$B$5:$B$1048576='Data Training 2022'!B759,KETINGGIAN!$H$5:$H$1048576))</f>
        <v>0</v>
      </c>
      <c r="AO759" s="22" t="str">
        <f>IFERROR(VLOOKUP(B759,KETINGGIAN!$B$5:$I$1048576,8,0),"")</f>
        <v/>
      </c>
      <c r="AP759" s="22"/>
      <c r="AQ759" s="22"/>
      <c r="AR759" s="22"/>
      <c r="AS759" s="22"/>
      <c r="AT759" s="17" cm="1">
        <f t="array" ref="AT759">MAX(IF(TOOLSKEEPER!$B$5:$B$1048576='Data Training 2022'!B759,TOOLSKEEPER!$H$5:$H$1048576))</f>
        <v>0</v>
      </c>
      <c r="AU759" s="22" t="str">
        <f>IFERROR(VLOOKUP(B759,TOOLSKEEPER!$B$5:$I$1048576,8,0),"")</f>
        <v/>
      </c>
    </row>
    <row r="760" spans="1:47">
      <c r="A760" s="22">
        <f t="shared" si="67"/>
        <v>755</v>
      </c>
      <c r="B760" s="21" t="str">
        <f t="shared" si="68"/>
        <v>80002134</v>
      </c>
      <c r="C760" s="21" t="s">
        <v>1747</v>
      </c>
      <c r="D760" s="22"/>
      <c r="E760" s="22" t="s">
        <v>1748</v>
      </c>
      <c r="F760" s="22" t="s">
        <v>1255</v>
      </c>
      <c r="G760" s="22" t="s">
        <v>4175</v>
      </c>
      <c r="H760" s="22" t="s">
        <v>405</v>
      </c>
      <c r="I760" s="22" t="s">
        <v>4024</v>
      </c>
      <c r="J760" s="22"/>
      <c r="K760" s="21" t="s">
        <v>4002</v>
      </c>
      <c r="L760" s="21" t="s">
        <v>2374</v>
      </c>
      <c r="M760" s="21" t="s">
        <v>4003</v>
      </c>
      <c r="N760" s="21"/>
      <c r="O760" s="17" t="str">
        <f>IFERROR(VLOOKUP(B760,POP!$B$5:$I$1048576,7,0),"")</f>
        <v/>
      </c>
      <c r="P760" s="17" t="str">
        <f>IFERROR(VLOOKUP(B760,POM!$B$5:$I$1048576,7,0),"")</f>
        <v/>
      </c>
      <c r="Q760" s="10" t="str">
        <f>IFERROR(VLOOKUP(B760,POU!$B$5:$I$1048576,7,0),"")</f>
        <v/>
      </c>
      <c r="R760" s="21" t="str">
        <f t="shared" si="64"/>
        <v/>
      </c>
      <c r="S760" s="17" t="str">
        <f>IFERROR(VLOOKUP(B760,'PEMBEKALAN POP'!$B$5:$I$1048576,7,0),"")</f>
        <v/>
      </c>
      <c r="T760" s="22" t="str">
        <f>IFERROR(VLOOKUP(B760,'PEMBEKALAN POP'!$B$5:$I$1048576,8,0),"")</f>
        <v/>
      </c>
      <c r="U760" s="21" t="s">
        <v>3994</v>
      </c>
      <c r="V760" s="17" t="e" cm="1">
        <f t="array" ref="V760">MAX(IF(INDUKSI!$B$5:$B$1048576='Data Training 2022'!B760,INDUKSI!$H$5:$H$1048576))</f>
        <v>#N/A</v>
      </c>
      <c r="W760" s="22" t="str">
        <f>IFERROR(VLOOKUP(B760,INDUKSI!$B$5:$I$1048576,8,0),"")</f>
        <v>LULUS</v>
      </c>
      <c r="X760" s="21" t="s">
        <v>3994</v>
      </c>
      <c r="Y760" s="17" cm="1">
        <f t="array" ref="Y760">MAX(IF(REINDUKSI!$B$5:$B$1048576='Data Training 2022'!B760,REINDUKSI!$H$5:$H$1048576))</f>
        <v>44687</v>
      </c>
      <c r="Z760" s="22" t="str">
        <f>IFERROR(VLOOKUP(B760,REINDUKSI!$B$5:$I$1048576,8,0),"")</f>
        <v>LULUS</v>
      </c>
      <c r="AA760" s="22" t="str">
        <f t="shared" si="65"/>
        <v>TARGET</v>
      </c>
      <c r="AB760" s="17" cm="1">
        <f t="array" ref="AB760">MAX(IF(BSA!$B$5:$B$1048576='Data Training 2022'!B760,BSA!$H$5:$H$1048576))</f>
        <v>0</v>
      </c>
      <c r="AC760" s="22" t="str">
        <f>IFERROR(VLOOKUP(B760,BSA!$B$5:$I$1048576,8,0),"")</f>
        <v/>
      </c>
      <c r="AD760" s="22" t="s">
        <v>3994</v>
      </c>
      <c r="AE760" s="22"/>
      <c r="AF760" s="22"/>
      <c r="AG760" s="22" t="str">
        <f t="shared" si="66"/>
        <v/>
      </c>
      <c r="AH760" s="17" cm="1">
        <f t="array" ref="AH760">MAX(IF(ISOLASI!$B$5:$B$1048576='Data Training 2022'!B760,ISOLASI!$H$5:$H$1048576))</f>
        <v>0</v>
      </c>
      <c r="AI760" s="22" t="str">
        <f>IFERROR(VLOOKUP(B760,ISOLASI!$B$5:$I$1048576,8,0),"")</f>
        <v/>
      </c>
      <c r="AJ760" s="22"/>
      <c r="AK760" s="17" cm="1">
        <f t="array" ref="AK760">MAX(IF('DEKAT AIR'!$B$5:$B$1048576='Data Training 2022'!B760,'DEKAT AIR'!$H$5:$H$1048576))</f>
        <v>0</v>
      </c>
      <c r="AL760" s="22" t="str">
        <f>IFERROR(VLOOKUP(B760,'DEKAT AIR'!$B$5:$I$1048576,8,0),"")</f>
        <v/>
      </c>
      <c r="AM760" s="22"/>
      <c r="AN760" s="17" cm="1">
        <f t="array" ref="AN760">MAX(IF(KETINGGIAN!$B$5:$B$1048576='Data Training 2022'!B760,KETINGGIAN!$H$5:$H$1048576))</f>
        <v>0</v>
      </c>
      <c r="AO760" s="22" t="str">
        <f>IFERROR(VLOOKUP(B760,KETINGGIAN!$B$5:$I$1048576,8,0),"")</f>
        <v/>
      </c>
      <c r="AP760" s="22"/>
      <c r="AQ760" s="22"/>
      <c r="AR760" s="22"/>
      <c r="AS760" s="22"/>
      <c r="AT760" s="17" cm="1">
        <f t="array" ref="AT760">MAX(IF(TOOLSKEEPER!$B$5:$B$1048576='Data Training 2022'!B760,TOOLSKEEPER!$H$5:$H$1048576))</f>
        <v>0</v>
      </c>
      <c r="AU760" s="22" t="str">
        <f>IFERROR(VLOOKUP(B760,TOOLSKEEPER!$B$5:$I$1048576,8,0),"")</f>
        <v/>
      </c>
    </row>
    <row r="761" spans="1:47">
      <c r="A761" s="22">
        <f t="shared" si="67"/>
        <v>756</v>
      </c>
      <c r="B761" s="21" t="str">
        <f t="shared" si="68"/>
        <v>80002222</v>
      </c>
      <c r="C761" s="21" t="s">
        <v>1823</v>
      </c>
      <c r="D761" s="22"/>
      <c r="E761" s="22" t="s">
        <v>1824</v>
      </c>
      <c r="F761" s="22" t="s">
        <v>1255</v>
      </c>
      <c r="G761" s="22" t="s">
        <v>4183</v>
      </c>
      <c r="H761" s="22" t="s">
        <v>405</v>
      </c>
      <c r="I761" s="22" t="s">
        <v>4024</v>
      </c>
      <c r="J761" s="22"/>
      <c r="K761" s="21" t="s">
        <v>4002</v>
      </c>
      <c r="L761" s="21" t="s">
        <v>2374</v>
      </c>
      <c r="M761" s="21" t="s">
        <v>4003</v>
      </c>
      <c r="N761" s="21"/>
      <c r="O761" s="17" t="str">
        <f>IFERROR(VLOOKUP(B761,POP!$B$5:$I$1048576,7,0),"")</f>
        <v/>
      </c>
      <c r="P761" s="17" t="str">
        <f>IFERROR(VLOOKUP(B761,POM!$B$5:$I$1048576,7,0),"")</f>
        <v/>
      </c>
      <c r="Q761" s="10" t="str">
        <f>IFERROR(VLOOKUP(B761,POU!$B$5:$I$1048576,7,0),"")</f>
        <v/>
      </c>
      <c r="R761" s="21" t="str">
        <f t="shared" si="64"/>
        <v/>
      </c>
      <c r="S761" s="17" t="str">
        <f>IFERROR(VLOOKUP(B761,'PEMBEKALAN POP'!$B$5:$I$1048576,7,0),"")</f>
        <v/>
      </c>
      <c r="T761" s="22" t="str">
        <f>IFERROR(VLOOKUP(B761,'PEMBEKALAN POP'!$B$5:$I$1048576,8,0),"")</f>
        <v/>
      </c>
      <c r="U761" s="21" t="s">
        <v>3994</v>
      </c>
      <c r="V761" s="17" t="e" cm="1">
        <f t="array" ref="V761">MAX(IF(INDUKSI!$B$5:$B$1048576='Data Training 2022'!B761,INDUKSI!$H$5:$H$1048576))</f>
        <v>#N/A</v>
      </c>
      <c r="W761" s="22" t="str">
        <f>IFERROR(VLOOKUP(B761,INDUKSI!$B$5:$I$1048576,8,0),"")</f>
        <v>LULUS</v>
      </c>
      <c r="X761" s="21" t="s">
        <v>3994</v>
      </c>
      <c r="Y761" s="17" cm="1">
        <f t="array" ref="Y761">MAX(IF(REINDUKSI!$B$5:$B$1048576='Data Training 2022'!B761,REINDUKSI!$H$5:$H$1048576))</f>
        <v>44771</v>
      </c>
      <c r="Z761" s="22" t="str">
        <f>IFERROR(VLOOKUP(B761,REINDUKSI!$B$5:$I$1048576,8,0),"")</f>
        <v>LULUS</v>
      </c>
      <c r="AA761" s="22" t="str">
        <f t="shared" si="65"/>
        <v>TARGET</v>
      </c>
      <c r="AB761" s="17" cm="1">
        <f t="array" ref="AB761">MAX(IF(BSA!$B$5:$B$1048576='Data Training 2022'!B761,BSA!$H$5:$H$1048576))</f>
        <v>0</v>
      </c>
      <c r="AC761" s="22" t="str">
        <f>IFERROR(VLOOKUP(B761,BSA!$B$5:$I$1048576,8,0),"")</f>
        <v/>
      </c>
      <c r="AD761" s="22" t="s">
        <v>3994</v>
      </c>
      <c r="AE761" s="22"/>
      <c r="AF761" s="22"/>
      <c r="AG761" s="22" t="str">
        <f t="shared" si="66"/>
        <v/>
      </c>
      <c r="AH761" s="17" cm="1">
        <f t="array" ref="AH761">MAX(IF(ISOLASI!$B$5:$B$1048576='Data Training 2022'!B761,ISOLASI!$H$5:$H$1048576))</f>
        <v>0</v>
      </c>
      <c r="AI761" s="22" t="str">
        <f>IFERROR(VLOOKUP(B761,ISOLASI!$B$5:$I$1048576,8,0),"")</f>
        <v/>
      </c>
      <c r="AJ761" s="22"/>
      <c r="AK761" s="17" cm="1">
        <f t="array" ref="AK761">MAX(IF('DEKAT AIR'!$B$5:$B$1048576='Data Training 2022'!B761,'DEKAT AIR'!$H$5:$H$1048576))</f>
        <v>0</v>
      </c>
      <c r="AL761" s="22" t="str">
        <f>IFERROR(VLOOKUP(B761,'DEKAT AIR'!$B$5:$I$1048576,8,0),"")</f>
        <v/>
      </c>
      <c r="AM761" s="22"/>
      <c r="AN761" s="17" cm="1">
        <f t="array" ref="AN761">MAX(IF(KETINGGIAN!$B$5:$B$1048576='Data Training 2022'!B761,KETINGGIAN!$H$5:$H$1048576))</f>
        <v>0</v>
      </c>
      <c r="AO761" s="22" t="str">
        <f>IFERROR(VLOOKUP(B761,KETINGGIAN!$B$5:$I$1048576,8,0),"")</f>
        <v/>
      </c>
      <c r="AP761" s="22"/>
      <c r="AQ761" s="22"/>
      <c r="AR761" s="22"/>
      <c r="AS761" s="22"/>
      <c r="AT761" s="17" cm="1">
        <f t="array" ref="AT761">MAX(IF(TOOLSKEEPER!$B$5:$B$1048576='Data Training 2022'!B761,TOOLSKEEPER!$H$5:$H$1048576))</f>
        <v>0</v>
      </c>
      <c r="AU761" s="22" t="str">
        <f>IFERROR(VLOOKUP(B761,TOOLSKEEPER!$B$5:$I$1048576,8,0),"")</f>
        <v/>
      </c>
    </row>
    <row r="762" spans="1:47">
      <c r="A762" s="22">
        <f t="shared" si="67"/>
        <v>757</v>
      </c>
      <c r="B762" s="21" t="str">
        <f t="shared" si="68"/>
        <v>80002618</v>
      </c>
      <c r="C762" s="21" t="s">
        <v>2064</v>
      </c>
      <c r="D762" s="22"/>
      <c r="E762" s="22" t="s">
        <v>925</v>
      </c>
      <c r="F762" s="22" t="s">
        <v>1255</v>
      </c>
      <c r="G762" s="22" t="s">
        <v>4187</v>
      </c>
      <c r="H762" s="22" t="s">
        <v>405</v>
      </c>
      <c r="I762" s="22" t="s">
        <v>4028</v>
      </c>
      <c r="J762" s="22"/>
      <c r="K762" s="21" t="s">
        <v>4002</v>
      </c>
      <c r="L762" s="21" t="s">
        <v>2374</v>
      </c>
      <c r="M762" s="21" t="s">
        <v>4003</v>
      </c>
      <c r="N762" s="21"/>
      <c r="O762" s="17" t="str">
        <f>IFERROR(VLOOKUP(B762,POP!$B$5:$I$1048576,7,0),"")</f>
        <v/>
      </c>
      <c r="P762" s="17" t="str">
        <f>IFERROR(VLOOKUP(B762,POM!$B$5:$I$1048576,7,0),"")</f>
        <v/>
      </c>
      <c r="Q762" s="10" t="str">
        <f>IFERROR(VLOOKUP(B762,POU!$B$5:$I$1048576,7,0),"")</f>
        <v/>
      </c>
      <c r="R762" s="21" t="str">
        <f t="shared" si="64"/>
        <v/>
      </c>
      <c r="S762" s="17" t="str">
        <f>IFERROR(VLOOKUP(B762,'PEMBEKALAN POP'!$B$5:$I$1048576,7,0),"")</f>
        <v/>
      </c>
      <c r="T762" s="22" t="str">
        <f>IFERROR(VLOOKUP(B762,'PEMBEKALAN POP'!$B$5:$I$1048576,8,0),"")</f>
        <v/>
      </c>
      <c r="U762" s="21" t="s">
        <v>3994</v>
      </c>
      <c r="V762" s="17" t="e" cm="1">
        <f t="array" ref="V762">MAX(IF(INDUKSI!$B$5:$B$1048576='Data Training 2022'!B762,INDUKSI!$H$5:$H$1048576))</f>
        <v>#N/A</v>
      </c>
      <c r="W762" s="22" t="str">
        <f>IFERROR(VLOOKUP(B762,INDUKSI!$B$5:$I$1048576,8,0),"")</f>
        <v>LULUS</v>
      </c>
      <c r="X762" s="21" t="s">
        <v>3994</v>
      </c>
      <c r="Y762" s="17" cm="1">
        <f t="array" ref="Y762">MAX(IF(REINDUKSI!$B$5:$B$1048576='Data Training 2022'!B762,REINDUKSI!$H$5:$H$1048576))</f>
        <v>0</v>
      </c>
      <c r="Z762" s="22" t="str">
        <f>IFERROR(VLOOKUP(B762,REINDUKSI!$B$5:$I$1048576,8,0),"")</f>
        <v/>
      </c>
      <c r="AA762" s="22" t="str">
        <f t="shared" si="65"/>
        <v>TARGET</v>
      </c>
      <c r="AB762" s="17" cm="1">
        <f t="array" ref="AB762">MAX(IF(BSA!$B$5:$B$1048576='Data Training 2022'!B762,BSA!$H$5:$H$1048576))</f>
        <v>0</v>
      </c>
      <c r="AC762" s="22" t="str">
        <f>IFERROR(VLOOKUP(B762,BSA!$B$5:$I$1048576,8,0),"")</f>
        <v/>
      </c>
      <c r="AD762" s="22" t="s">
        <v>3994</v>
      </c>
      <c r="AE762" s="22"/>
      <c r="AF762" s="22"/>
      <c r="AG762" s="22" t="str">
        <f t="shared" si="66"/>
        <v/>
      </c>
      <c r="AH762" s="17" cm="1">
        <f t="array" ref="AH762">MAX(IF(ISOLASI!$B$5:$B$1048576='Data Training 2022'!B762,ISOLASI!$H$5:$H$1048576))</f>
        <v>0</v>
      </c>
      <c r="AI762" s="22" t="str">
        <f>IFERROR(VLOOKUP(B762,ISOLASI!$B$5:$I$1048576,8,0),"")</f>
        <v/>
      </c>
      <c r="AJ762" s="22"/>
      <c r="AK762" s="17" cm="1">
        <f t="array" ref="AK762">MAX(IF('DEKAT AIR'!$B$5:$B$1048576='Data Training 2022'!B762,'DEKAT AIR'!$H$5:$H$1048576))</f>
        <v>0</v>
      </c>
      <c r="AL762" s="22" t="str">
        <f>IFERROR(VLOOKUP(B762,'DEKAT AIR'!$B$5:$I$1048576,8,0),"")</f>
        <v/>
      </c>
      <c r="AM762" s="22"/>
      <c r="AN762" s="17" cm="1">
        <f t="array" ref="AN762">MAX(IF(KETINGGIAN!$B$5:$B$1048576='Data Training 2022'!B762,KETINGGIAN!$H$5:$H$1048576))</f>
        <v>0</v>
      </c>
      <c r="AO762" s="22" t="str">
        <f>IFERROR(VLOOKUP(B762,KETINGGIAN!$B$5:$I$1048576,8,0),"")</f>
        <v/>
      </c>
      <c r="AP762" s="22"/>
      <c r="AQ762" s="22"/>
      <c r="AR762" s="22"/>
      <c r="AS762" s="22"/>
      <c r="AT762" s="17" cm="1">
        <f t="array" ref="AT762">MAX(IF(TOOLSKEEPER!$B$5:$B$1048576='Data Training 2022'!B762,TOOLSKEEPER!$H$5:$H$1048576))</f>
        <v>0</v>
      </c>
      <c r="AU762" s="22" t="str">
        <f>IFERROR(VLOOKUP(B762,TOOLSKEEPER!$B$5:$I$1048576,8,0),"")</f>
        <v/>
      </c>
    </row>
    <row r="763" spans="1:47">
      <c r="A763" s="22">
        <f t="shared" si="67"/>
        <v>758</v>
      </c>
      <c r="B763" s="21" t="str">
        <f t="shared" si="68"/>
        <v>80003803</v>
      </c>
      <c r="C763" s="21">
        <v>80003803</v>
      </c>
      <c r="D763" s="22"/>
      <c r="E763" s="22" t="s">
        <v>2809</v>
      </c>
      <c r="F763" s="22" t="s">
        <v>1255</v>
      </c>
      <c r="G763" s="22" t="s">
        <v>4175</v>
      </c>
      <c r="H763" s="22" t="s">
        <v>405</v>
      </c>
      <c r="I763" s="22" t="s">
        <v>4024</v>
      </c>
      <c r="J763" s="22"/>
      <c r="K763" s="21" t="s">
        <v>4002</v>
      </c>
      <c r="L763" s="21" t="s">
        <v>2374</v>
      </c>
      <c r="M763" s="21" t="s">
        <v>4003</v>
      </c>
      <c r="N763" s="21"/>
      <c r="O763" s="17" t="str">
        <f>IFERROR(VLOOKUP(B763,POP!$B$5:$I$1048576,7,0),"")</f>
        <v/>
      </c>
      <c r="P763" s="17" t="str">
        <f>IFERROR(VLOOKUP(B763,POM!$B$5:$I$1048576,7,0),"")</f>
        <v/>
      </c>
      <c r="Q763" s="10" t="str">
        <f>IFERROR(VLOOKUP(B763,POU!$B$5:$I$1048576,7,0),"")</f>
        <v/>
      </c>
      <c r="R763" s="21" t="str">
        <f t="shared" si="64"/>
        <v/>
      </c>
      <c r="S763" s="17" t="str">
        <f>IFERROR(VLOOKUP(B763,'PEMBEKALAN POP'!$B$5:$I$1048576,7,0),"")</f>
        <v/>
      </c>
      <c r="T763" s="22" t="str">
        <f>IFERROR(VLOOKUP(B763,'PEMBEKALAN POP'!$B$5:$I$1048576,8,0),"")</f>
        <v/>
      </c>
      <c r="U763" s="21" t="s">
        <v>3994</v>
      </c>
      <c r="V763" s="17" t="e" cm="1">
        <f t="array" ref="V763">MAX(IF(INDUKSI!$B$5:$B$1048576='Data Training 2022'!B763,INDUKSI!$H$5:$H$1048576))</f>
        <v>#N/A</v>
      </c>
      <c r="W763" s="22" t="str">
        <f>IFERROR(VLOOKUP(B763,INDUKSI!$B$5:$I$1048576,8,0),"")</f>
        <v>LULUS</v>
      </c>
      <c r="X763" s="21" t="s">
        <v>3994</v>
      </c>
      <c r="Y763" s="17" cm="1">
        <f t="array" ref="Y763">MAX(IF(REINDUKSI!$B$5:$B$1048576='Data Training 2022'!B763,REINDUKSI!$H$5:$H$1048576))</f>
        <v>44780</v>
      </c>
      <c r="Z763" s="22" t="str">
        <f>IFERROR(VLOOKUP(B763,REINDUKSI!$B$5:$I$1048576,8,0),"")</f>
        <v>LULUS</v>
      </c>
      <c r="AA763" s="22" t="str">
        <f t="shared" si="65"/>
        <v>TARGET</v>
      </c>
      <c r="AB763" s="17" cm="1">
        <f t="array" ref="AB763">MAX(IF(BSA!$B$5:$B$1048576='Data Training 2022'!B763,BSA!$H$5:$H$1048576))</f>
        <v>0</v>
      </c>
      <c r="AC763" s="22" t="str">
        <f>IFERROR(VLOOKUP(B763,BSA!$B$5:$I$1048576,8,0),"")</f>
        <v/>
      </c>
      <c r="AD763" s="22" t="s">
        <v>3994</v>
      </c>
      <c r="AE763" s="22"/>
      <c r="AF763" s="22"/>
      <c r="AG763" s="22" t="str">
        <f t="shared" si="66"/>
        <v/>
      </c>
      <c r="AH763" s="17" cm="1">
        <f t="array" ref="AH763">MAX(IF(ISOLASI!$B$5:$B$1048576='Data Training 2022'!B763,ISOLASI!$H$5:$H$1048576))</f>
        <v>0</v>
      </c>
      <c r="AI763" s="22" t="str">
        <f>IFERROR(VLOOKUP(B763,ISOLASI!$B$5:$I$1048576,8,0),"")</f>
        <v/>
      </c>
      <c r="AJ763" s="22"/>
      <c r="AK763" s="17" cm="1">
        <f t="array" ref="AK763">MAX(IF('DEKAT AIR'!$B$5:$B$1048576='Data Training 2022'!B763,'DEKAT AIR'!$H$5:$H$1048576))</f>
        <v>0</v>
      </c>
      <c r="AL763" s="22" t="str">
        <f>IFERROR(VLOOKUP(B763,'DEKAT AIR'!$B$5:$I$1048576,8,0),"")</f>
        <v/>
      </c>
      <c r="AM763" s="22"/>
      <c r="AN763" s="17" cm="1">
        <f t="array" ref="AN763">MAX(IF(KETINGGIAN!$B$5:$B$1048576='Data Training 2022'!B763,KETINGGIAN!$H$5:$H$1048576))</f>
        <v>0</v>
      </c>
      <c r="AO763" s="22" t="str">
        <f>IFERROR(VLOOKUP(B763,KETINGGIAN!$B$5:$I$1048576,8,0),"")</f>
        <v/>
      </c>
      <c r="AP763" s="22"/>
      <c r="AQ763" s="22"/>
      <c r="AR763" s="22"/>
      <c r="AS763" s="22"/>
      <c r="AT763" s="17" cm="1">
        <f t="array" ref="AT763">MAX(IF(TOOLSKEEPER!$B$5:$B$1048576='Data Training 2022'!B763,TOOLSKEEPER!$H$5:$H$1048576))</f>
        <v>0</v>
      </c>
      <c r="AU763" s="22" t="str">
        <f>IFERROR(VLOOKUP(B763,TOOLSKEEPER!$B$5:$I$1048576,8,0),"")</f>
        <v/>
      </c>
    </row>
    <row r="764" spans="1:47">
      <c r="A764" s="22">
        <f t="shared" si="67"/>
        <v>759</v>
      </c>
      <c r="B764" s="21" t="str">
        <f t="shared" si="68"/>
        <v>80003818</v>
      </c>
      <c r="C764" s="21">
        <v>80003818</v>
      </c>
      <c r="D764" s="22"/>
      <c r="E764" s="22" t="s">
        <v>2597</v>
      </c>
      <c r="F764" s="22" t="s">
        <v>1255</v>
      </c>
      <c r="G764" s="22" t="s">
        <v>205</v>
      </c>
      <c r="H764" s="22" t="s">
        <v>405</v>
      </c>
      <c r="I764" s="22" t="s">
        <v>4024</v>
      </c>
      <c r="J764" s="22"/>
      <c r="K764" s="21" t="s">
        <v>4002</v>
      </c>
      <c r="L764" s="21" t="s">
        <v>2374</v>
      </c>
      <c r="M764" s="21" t="s">
        <v>4003</v>
      </c>
      <c r="N764" s="21"/>
      <c r="O764" s="17" t="str">
        <f>IFERROR(VLOOKUP(B764,POP!$B$5:$I$1048576,7,0),"")</f>
        <v/>
      </c>
      <c r="P764" s="17" t="str">
        <f>IFERROR(VLOOKUP(B764,POM!$B$5:$I$1048576,7,0),"")</f>
        <v/>
      </c>
      <c r="Q764" s="10" t="str">
        <f>IFERROR(VLOOKUP(B764,POU!$B$5:$I$1048576,7,0),"")</f>
        <v/>
      </c>
      <c r="R764" s="21" t="str">
        <f t="shared" si="64"/>
        <v/>
      </c>
      <c r="S764" s="17" t="str">
        <f>IFERROR(VLOOKUP(B764,'PEMBEKALAN POP'!$B$5:$I$1048576,7,0),"")</f>
        <v/>
      </c>
      <c r="T764" s="22" t="str">
        <f>IFERROR(VLOOKUP(B764,'PEMBEKALAN POP'!$B$5:$I$1048576,8,0),"")</f>
        <v/>
      </c>
      <c r="U764" s="21" t="s">
        <v>3994</v>
      </c>
      <c r="V764" s="17" t="e" cm="1">
        <f t="array" ref="V764">MAX(IF(INDUKSI!$B$5:$B$1048576='Data Training 2022'!B764,INDUKSI!$H$5:$H$1048576))</f>
        <v>#N/A</v>
      </c>
      <c r="W764" s="22" t="str">
        <f>IFERROR(VLOOKUP(B764,INDUKSI!$B$5:$I$1048576,8,0),"")</f>
        <v>LULUS</v>
      </c>
      <c r="X764" s="21" t="s">
        <v>3994</v>
      </c>
      <c r="Y764" s="17" cm="1">
        <f t="array" ref="Y764">MAX(IF(REINDUKSI!$B$5:$B$1048576='Data Training 2022'!B764,REINDUKSI!$H$5:$H$1048576))</f>
        <v>0</v>
      </c>
      <c r="Z764" s="22" t="str">
        <f>IFERROR(VLOOKUP(B764,REINDUKSI!$B$5:$I$1048576,8,0),"")</f>
        <v/>
      </c>
      <c r="AA764" s="22" t="str">
        <f t="shared" si="65"/>
        <v>TARGET</v>
      </c>
      <c r="AB764" s="17" cm="1">
        <f t="array" ref="AB764">MAX(IF(BSA!$B$5:$B$1048576='Data Training 2022'!B764,BSA!$H$5:$H$1048576))</f>
        <v>0</v>
      </c>
      <c r="AC764" s="22" t="str">
        <f>IFERROR(VLOOKUP(B764,BSA!$B$5:$I$1048576,8,0),"")</f>
        <v/>
      </c>
      <c r="AD764" s="22" t="s">
        <v>3994</v>
      </c>
      <c r="AE764" s="22"/>
      <c r="AF764" s="22"/>
      <c r="AG764" s="22" t="str">
        <f t="shared" si="66"/>
        <v/>
      </c>
      <c r="AH764" s="17" cm="1">
        <f t="array" ref="AH764">MAX(IF(ISOLASI!$B$5:$B$1048576='Data Training 2022'!B764,ISOLASI!$H$5:$H$1048576))</f>
        <v>0</v>
      </c>
      <c r="AI764" s="22" t="str">
        <f>IFERROR(VLOOKUP(B764,ISOLASI!$B$5:$I$1048576,8,0),"")</f>
        <v/>
      </c>
      <c r="AJ764" s="22"/>
      <c r="AK764" s="17" cm="1">
        <f t="array" ref="AK764">MAX(IF('DEKAT AIR'!$B$5:$B$1048576='Data Training 2022'!B764,'DEKAT AIR'!$H$5:$H$1048576))</f>
        <v>0</v>
      </c>
      <c r="AL764" s="22" t="str">
        <f>IFERROR(VLOOKUP(B764,'DEKAT AIR'!$B$5:$I$1048576,8,0),"")</f>
        <v/>
      </c>
      <c r="AM764" s="22"/>
      <c r="AN764" s="17" cm="1">
        <f t="array" ref="AN764">MAX(IF(KETINGGIAN!$B$5:$B$1048576='Data Training 2022'!B764,KETINGGIAN!$H$5:$H$1048576))</f>
        <v>0</v>
      </c>
      <c r="AO764" s="22" t="str">
        <f>IFERROR(VLOOKUP(B764,KETINGGIAN!$B$5:$I$1048576,8,0),"")</f>
        <v/>
      </c>
      <c r="AP764" s="22"/>
      <c r="AQ764" s="22"/>
      <c r="AR764" s="22"/>
      <c r="AS764" s="22"/>
      <c r="AT764" s="17" cm="1">
        <f t="array" ref="AT764">MAX(IF(TOOLSKEEPER!$B$5:$B$1048576='Data Training 2022'!B764,TOOLSKEEPER!$H$5:$H$1048576))</f>
        <v>0</v>
      </c>
      <c r="AU764" s="22" t="str">
        <f>IFERROR(VLOOKUP(B764,TOOLSKEEPER!$B$5:$I$1048576,8,0),"")</f>
        <v/>
      </c>
    </row>
    <row r="765" spans="1:47">
      <c r="A765" s="22">
        <f t="shared" si="67"/>
        <v>760</v>
      </c>
      <c r="B765" s="21" t="str">
        <f t="shared" si="68"/>
        <v>80002954</v>
      </c>
      <c r="C765" s="21">
        <v>80002954</v>
      </c>
      <c r="D765" s="22"/>
      <c r="E765" s="22" t="s">
        <v>2245</v>
      </c>
      <c r="F765" s="22" t="s">
        <v>1255</v>
      </c>
      <c r="G765" s="22" t="s">
        <v>205</v>
      </c>
      <c r="H765" s="22" t="s">
        <v>405</v>
      </c>
      <c r="I765" s="22" t="s">
        <v>4028</v>
      </c>
      <c r="J765" s="22"/>
      <c r="K765" s="21" t="s">
        <v>4002</v>
      </c>
      <c r="L765" s="21" t="s">
        <v>2374</v>
      </c>
      <c r="M765" s="21" t="s">
        <v>4003</v>
      </c>
      <c r="N765" s="21"/>
      <c r="O765" s="17" t="str">
        <f>IFERROR(VLOOKUP(B765,POP!$B$5:$I$1048576,7,0),"")</f>
        <v/>
      </c>
      <c r="P765" s="17" t="str">
        <f>IFERROR(VLOOKUP(B765,POM!$B$5:$I$1048576,7,0),"")</f>
        <v/>
      </c>
      <c r="Q765" s="10" t="str">
        <f>IFERROR(VLOOKUP(B765,POU!$B$5:$I$1048576,7,0),"")</f>
        <v/>
      </c>
      <c r="R765" s="21" t="str">
        <f t="shared" si="64"/>
        <v/>
      </c>
      <c r="S765" s="17" t="str">
        <f>IFERROR(VLOOKUP(B765,'PEMBEKALAN POP'!$B$5:$I$1048576,7,0),"")</f>
        <v/>
      </c>
      <c r="T765" s="22" t="str">
        <f>IFERROR(VLOOKUP(B765,'PEMBEKALAN POP'!$B$5:$I$1048576,8,0),"")</f>
        <v/>
      </c>
      <c r="U765" s="21" t="s">
        <v>3994</v>
      </c>
      <c r="V765" s="17" t="e" cm="1">
        <f t="array" ref="V765">MAX(IF(INDUKSI!$B$5:$B$1048576='Data Training 2022'!B765,INDUKSI!$H$5:$H$1048576))</f>
        <v>#N/A</v>
      </c>
      <c r="W765" s="22" t="str">
        <f>IFERROR(VLOOKUP(B765,INDUKSI!$B$5:$I$1048576,8,0),"")</f>
        <v>LULUS</v>
      </c>
      <c r="X765" s="21" t="s">
        <v>3994</v>
      </c>
      <c r="Y765" s="17" cm="1">
        <f t="array" ref="Y765">MAX(IF(REINDUKSI!$B$5:$B$1048576='Data Training 2022'!B765,REINDUKSI!$H$5:$H$1048576))</f>
        <v>0</v>
      </c>
      <c r="Z765" s="22" t="str">
        <f>IFERROR(VLOOKUP(B765,REINDUKSI!$B$5:$I$1048576,8,0),"")</f>
        <v/>
      </c>
      <c r="AA765" s="22" t="str">
        <f t="shared" si="65"/>
        <v>TARGET</v>
      </c>
      <c r="AB765" s="17" cm="1">
        <f t="array" ref="AB765">MAX(IF(BSA!$B$5:$B$1048576='Data Training 2022'!B765,BSA!$H$5:$H$1048576))</f>
        <v>0</v>
      </c>
      <c r="AC765" s="22" t="str">
        <f>IFERROR(VLOOKUP(B765,BSA!$B$5:$I$1048576,8,0),"")</f>
        <v/>
      </c>
      <c r="AD765" s="22" t="s">
        <v>3994</v>
      </c>
      <c r="AE765" s="22"/>
      <c r="AF765" s="22"/>
      <c r="AG765" s="22" t="str">
        <f t="shared" si="66"/>
        <v/>
      </c>
      <c r="AH765" s="17" cm="1">
        <f t="array" ref="AH765">MAX(IF(ISOLASI!$B$5:$B$1048576='Data Training 2022'!B765,ISOLASI!$H$5:$H$1048576))</f>
        <v>0</v>
      </c>
      <c r="AI765" s="22" t="str">
        <f>IFERROR(VLOOKUP(B765,ISOLASI!$B$5:$I$1048576,8,0),"")</f>
        <v/>
      </c>
      <c r="AJ765" s="22"/>
      <c r="AK765" s="17" cm="1">
        <f t="array" ref="AK765">MAX(IF('DEKAT AIR'!$B$5:$B$1048576='Data Training 2022'!B765,'DEKAT AIR'!$H$5:$H$1048576))</f>
        <v>0</v>
      </c>
      <c r="AL765" s="22" t="str">
        <f>IFERROR(VLOOKUP(B765,'DEKAT AIR'!$B$5:$I$1048576,8,0),"")</f>
        <v/>
      </c>
      <c r="AM765" s="22"/>
      <c r="AN765" s="17" cm="1">
        <f t="array" ref="AN765">MAX(IF(KETINGGIAN!$B$5:$B$1048576='Data Training 2022'!B765,KETINGGIAN!$H$5:$H$1048576))</f>
        <v>0</v>
      </c>
      <c r="AO765" s="22" t="str">
        <f>IFERROR(VLOOKUP(B765,KETINGGIAN!$B$5:$I$1048576,8,0),"")</f>
        <v/>
      </c>
      <c r="AP765" s="22"/>
      <c r="AQ765" s="22"/>
      <c r="AR765" s="22"/>
      <c r="AS765" s="22"/>
      <c r="AT765" s="17" cm="1">
        <f t="array" ref="AT765">MAX(IF(TOOLSKEEPER!$B$5:$B$1048576='Data Training 2022'!B765,TOOLSKEEPER!$H$5:$H$1048576))</f>
        <v>0</v>
      </c>
      <c r="AU765" s="22" t="str">
        <f>IFERROR(VLOOKUP(B765,TOOLSKEEPER!$B$5:$I$1048576,8,0),"")</f>
        <v/>
      </c>
    </row>
    <row r="766" spans="1:47">
      <c r="A766" s="22">
        <f t="shared" si="67"/>
        <v>761</v>
      </c>
      <c r="B766" s="21" t="str">
        <f t="shared" si="68"/>
        <v>80002348</v>
      </c>
      <c r="C766" s="21">
        <v>80002348</v>
      </c>
      <c r="D766" s="22"/>
      <c r="E766" s="22" t="s">
        <v>2628</v>
      </c>
      <c r="F766" s="22" t="s">
        <v>1255</v>
      </c>
      <c r="G766" s="22" t="s">
        <v>205</v>
      </c>
      <c r="H766" s="22" t="s">
        <v>405</v>
      </c>
      <c r="I766" s="22" t="s">
        <v>4028</v>
      </c>
      <c r="J766" s="22"/>
      <c r="K766" s="21" t="s">
        <v>4002</v>
      </c>
      <c r="L766" s="21" t="s">
        <v>2374</v>
      </c>
      <c r="M766" s="21" t="s">
        <v>4003</v>
      </c>
      <c r="N766" s="21"/>
      <c r="O766" s="17" t="str">
        <f>IFERROR(VLOOKUP(B766,POP!$B$5:$I$1048576,7,0),"")</f>
        <v/>
      </c>
      <c r="P766" s="17" t="str">
        <f>IFERROR(VLOOKUP(B766,POM!$B$5:$I$1048576,7,0),"")</f>
        <v/>
      </c>
      <c r="Q766" s="10" t="str">
        <f>IFERROR(VLOOKUP(B766,POU!$B$5:$I$1048576,7,0),"")</f>
        <v/>
      </c>
      <c r="R766" s="21" t="str">
        <f t="shared" si="64"/>
        <v/>
      </c>
      <c r="S766" s="17" t="str">
        <f>IFERROR(VLOOKUP(B766,'PEMBEKALAN POP'!$B$5:$I$1048576,7,0),"")</f>
        <v/>
      </c>
      <c r="T766" s="22" t="str">
        <f>IFERROR(VLOOKUP(B766,'PEMBEKALAN POP'!$B$5:$I$1048576,8,0),"")</f>
        <v/>
      </c>
      <c r="U766" s="21" t="s">
        <v>3994</v>
      </c>
      <c r="V766" s="17" t="e" cm="1">
        <f t="array" ref="V766">MAX(IF(INDUKSI!$B$5:$B$1048576='Data Training 2022'!B766,INDUKSI!$H$5:$H$1048576))</f>
        <v>#N/A</v>
      </c>
      <c r="W766" s="22" t="str">
        <f>IFERROR(VLOOKUP(B766,INDUKSI!$B$5:$I$1048576,8,0),"")</f>
        <v>LULUS</v>
      </c>
      <c r="X766" s="21" t="s">
        <v>3994</v>
      </c>
      <c r="Y766" s="17" cm="1">
        <f t="array" ref="Y766">MAX(IF(REINDUKSI!$B$5:$B$1048576='Data Training 2022'!B766,REINDUKSI!$H$5:$H$1048576))</f>
        <v>44599</v>
      </c>
      <c r="Z766" s="22" t="str">
        <f>IFERROR(VLOOKUP(B766,REINDUKSI!$B$5:$I$1048576,8,0),"")</f>
        <v>LULUS</v>
      </c>
      <c r="AA766" s="22" t="str">
        <f t="shared" si="65"/>
        <v>TARGET</v>
      </c>
      <c r="AB766" s="17" cm="1">
        <f t="array" ref="AB766">MAX(IF(BSA!$B$5:$B$1048576='Data Training 2022'!B766,BSA!$H$5:$H$1048576))</f>
        <v>44773</v>
      </c>
      <c r="AC766" s="22" t="str">
        <f>IFERROR(VLOOKUP(B766,BSA!$B$5:$I$1048576,8,0),"")</f>
        <v>LULUS</v>
      </c>
      <c r="AD766" s="22" t="s">
        <v>3994</v>
      </c>
      <c r="AE766" s="22"/>
      <c r="AF766" s="22"/>
      <c r="AG766" s="22" t="str">
        <f t="shared" si="66"/>
        <v/>
      </c>
      <c r="AH766" s="17" cm="1">
        <f t="array" ref="AH766">MAX(IF(ISOLASI!$B$5:$B$1048576='Data Training 2022'!B766,ISOLASI!$H$5:$H$1048576))</f>
        <v>0</v>
      </c>
      <c r="AI766" s="22" t="str">
        <f>IFERROR(VLOOKUP(B766,ISOLASI!$B$5:$I$1048576,8,0),"")</f>
        <v/>
      </c>
      <c r="AJ766" s="22"/>
      <c r="AK766" s="17" cm="1">
        <f t="array" ref="AK766">MAX(IF('DEKAT AIR'!$B$5:$B$1048576='Data Training 2022'!B766,'DEKAT AIR'!$H$5:$H$1048576))</f>
        <v>0</v>
      </c>
      <c r="AL766" s="22" t="str">
        <f>IFERROR(VLOOKUP(B766,'DEKAT AIR'!$B$5:$I$1048576,8,0),"")</f>
        <v/>
      </c>
      <c r="AM766" s="22"/>
      <c r="AN766" s="17" cm="1">
        <f t="array" ref="AN766">MAX(IF(KETINGGIAN!$B$5:$B$1048576='Data Training 2022'!B766,KETINGGIAN!$H$5:$H$1048576))</f>
        <v>0</v>
      </c>
      <c r="AO766" s="22" t="str">
        <f>IFERROR(VLOOKUP(B766,KETINGGIAN!$B$5:$I$1048576,8,0),"")</f>
        <v/>
      </c>
      <c r="AP766" s="22"/>
      <c r="AQ766" s="22"/>
      <c r="AR766" s="22"/>
      <c r="AS766" s="22"/>
      <c r="AT766" s="17" cm="1">
        <f t="array" ref="AT766">MAX(IF(TOOLSKEEPER!$B$5:$B$1048576='Data Training 2022'!B766,TOOLSKEEPER!$H$5:$H$1048576))</f>
        <v>0</v>
      </c>
      <c r="AU766" s="22" t="str">
        <f>IFERROR(VLOOKUP(B766,TOOLSKEEPER!$B$5:$I$1048576,8,0),"")</f>
        <v/>
      </c>
    </row>
    <row r="767" spans="1:47">
      <c r="A767" s="22">
        <f t="shared" si="67"/>
        <v>762</v>
      </c>
      <c r="B767" s="21" t="str">
        <f t="shared" si="68"/>
        <v>80002352</v>
      </c>
      <c r="C767" s="21">
        <v>80002352</v>
      </c>
      <c r="D767" s="22"/>
      <c r="E767" s="22" t="s">
        <v>2870</v>
      </c>
      <c r="F767" s="22" t="s">
        <v>1255</v>
      </c>
      <c r="G767" s="22" t="s">
        <v>205</v>
      </c>
      <c r="H767" s="22" t="s">
        <v>405</v>
      </c>
      <c r="I767" s="22" t="s">
        <v>4028</v>
      </c>
      <c r="J767" s="22"/>
      <c r="K767" s="21" t="s">
        <v>4002</v>
      </c>
      <c r="L767" s="21" t="s">
        <v>2374</v>
      </c>
      <c r="M767" s="21" t="s">
        <v>4003</v>
      </c>
      <c r="N767" s="21"/>
      <c r="O767" s="17" t="str">
        <f>IFERROR(VLOOKUP(B767,POP!$B$5:$I$1048576,7,0),"")</f>
        <v/>
      </c>
      <c r="P767" s="17" t="str">
        <f>IFERROR(VLOOKUP(B767,POM!$B$5:$I$1048576,7,0),"")</f>
        <v/>
      </c>
      <c r="Q767" s="10" t="str">
        <f>IFERROR(VLOOKUP(B767,POU!$B$5:$I$1048576,7,0),"")</f>
        <v/>
      </c>
      <c r="R767" s="21" t="str">
        <f t="shared" si="64"/>
        <v/>
      </c>
      <c r="S767" s="17" t="str">
        <f>IFERROR(VLOOKUP(B767,'PEMBEKALAN POP'!$B$5:$I$1048576,7,0),"")</f>
        <v/>
      </c>
      <c r="T767" s="22" t="str">
        <f>IFERROR(VLOOKUP(B767,'PEMBEKALAN POP'!$B$5:$I$1048576,8,0),"")</f>
        <v/>
      </c>
      <c r="U767" s="21" t="s">
        <v>3994</v>
      </c>
      <c r="V767" s="17" t="e" cm="1">
        <f t="array" ref="V767">MAX(IF(INDUKSI!$B$5:$B$1048576='Data Training 2022'!B767,INDUKSI!$H$5:$H$1048576))</f>
        <v>#N/A</v>
      </c>
      <c r="W767" s="22" t="str">
        <f>IFERROR(VLOOKUP(B767,INDUKSI!$B$5:$I$1048576,8,0),"")</f>
        <v>LULUS</v>
      </c>
      <c r="X767" s="21" t="s">
        <v>3994</v>
      </c>
      <c r="Y767" s="17" cm="1">
        <f t="array" ref="Y767">MAX(IF(REINDUKSI!$B$5:$B$1048576='Data Training 2022'!B767,REINDUKSI!$H$5:$H$1048576))</f>
        <v>44599</v>
      </c>
      <c r="Z767" s="22" t="str">
        <f>IFERROR(VLOOKUP(B767,REINDUKSI!$B$5:$I$1048576,8,0),"")</f>
        <v>LULUS</v>
      </c>
      <c r="AA767" s="22" t="str">
        <f t="shared" si="65"/>
        <v>TARGET</v>
      </c>
      <c r="AB767" s="17" cm="1">
        <f t="array" ref="AB767">MAX(IF(BSA!$B$5:$B$1048576='Data Training 2022'!B767,BSA!$H$5:$H$1048576))</f>
        <v>44647</v>
      </c>
      <c r="AC767" s="22" t="str">
        <f>IFERROR(VLOOKUP(B767,BSA!$B$5:$I$1048576,8,0),"")</f>
        <v>LULUS</v>
      </c>
      <c r="AD767" s="22" t="s">
        <v>3994</v>
      </c>
      <c r="AE767" s="22"/>
      <c r="AF767" s="22"/>
      <c r="AG767" s="22" t="str">
        <f t="shared" si="66"/>
        <v/>
      </c>
      <c r="AH767" s="17" cm="1">
        <f t="array" ref="AH767">MAX(IF(ISOLASI!$B$5:$B$1048576='Data Training 2022'!B767,ISOLASI!$H$5:$H$1048576))</f>
        <v>0</v>
      </c>
      <c r="AI767" s="22" t="str">
        <f>IFERROR(VLOOKUP(B767,ISOLASI!$B$5:$I$1048576,8,0),"")</f>
        <v/>
      </c>
      <c r="AJ767" s="22"/>
      <c r="AK767" s="17" cm="1">
        <f t="array" ref="AK767">MAX(IF('DEKAT AIR'!$B$5:$B$1048576='Data Training 2022'!B767,'DEKAT AIR'!$H$5:$H$1048576))</f>
        <v>0</v>
      </c>
      <c r="AL767" s="22" t="str">
        <f>IFERROR(VLOOKUP(B767,'DEKAT AIR'!$B$5:$I$1048576,8,0),"")</f>
        <v/>
      </c>
      <c r="AM767" s="22"/>
      <c r="AN767" s="17" cm="1">
        <f t="array" ref="AN767">MAX(IF(KETINGGIAN!$B$5:$B$1048576='Data Training 2022'!B767,KETINGGIAN!$H$5:$H$1048576))</f>
        <v>0</v>
      </c>
      <c r="AO767" s="22" t="str">
        <f>IFERROR(VLOOKUP(B767,KETINGGIAN!$B$5:$I$1048576,8,0),"")</f>
        <v/>
      </c>
      <c r="AP767" s="22"/>
      <c r="AQ767" s="22"/>
      <c r="AR767" s="22"/>
      <c r="AS767" s="22"/>
      <c r="AT767" s="17" cm="1">
        <f t="array" ref="AT767">MAX(IF(TOOLSKEEPER!$B$5:$B$1048576='Data Training 2022'!B767,TOOLSKEEPER!$H$5:$H$1048576))</f>
        <v>0</v>
      </c>
      <c r="AU767" s="22" t="str">
        <f>IFERROR(VLOOKUP(B767,TOOLSKEEPER!$B$5:$I$1048576,8,0),"")</f>
        <v/>
      </c>
    </row>
    <row r="768" spans="1:47">
      <c r="A768" s="22">
        <f t="shared" si="67"/>
        <v>763</v>
      </c>
      <c r="B768" s="21" t="str">
        <f t="shared" si="68"/>
        <v>80002353</v>
      </c>
      <c r="C768" s="21">
        <v>80002353</v>
      </c>
      <c r="D768" s="22"/>
      <c r="E768" s="22" t="s">
        <v>2938</v>
      </c>
      <c r="F768" s="22" t="s">
        <v>1255</v>
      </c>
      <c r="G768" s="22" t="s">
        <v>205</v>
      </c>
      <c r="H768" s="22" t="s">
        <v>405</v>
      </c>
      <c r="I768" s="22" t="s">
        <v>4028</v>
      </c>
      <c r="J768" s="22"/>
      <c r="K768" s="21" t="s">
        <v>4002</v>
      </c>
      <c r="L768" s="21" t="s">
        <v>2374</v>
      </c>
      <c r="M768" s="21" t="s">
        <v>4003</v>
      </c>
      <c r="N768" s="21"/>
      <c r="O768" s="17" t="str">
        <f>IFERROR(VLOOKUP(B768,POP!$B$5:$I$1048576,7,0),"")</f>
        <v/>
      </c>
      <c r="P768" s="17" t="str">
        <f>IFERROR(VLOOKUP(B768,POM!$B$5:$I$1048576,7,0),"")</f>
        <v/>
      </c>
      <c r="Q768" s="10" t="str">
        <f>IFERROR(VLOOKUP(B768,POU!$B$5:$I$1048576,7,0),"")</f>
        <v/>
      </c>
      <c r="R768" s="21" t="str">
        <f t="shared" si="64"/>
        <v/>
      </c>
      <c r="S768" s="17" t="str">
        <f>IFERROR(VLOOKUP(B768,'PEMBEKALAN POP'!$B$5:$I$1048576,7,0),"")</f>
        <v/>
      </c>
      <c r="T768" s="22" t="str">
        <f>IFERROR(VLOOKUP(B768,'PEMBEKALAN POP'!$B$5:$I$1048576,8,0),"")</f>
        <v/>
      </c>
      <c r="U768" s="21" t="s">
        <v>3994</v>
      </c>
      <c r="V768" s="17" t="e" cm="1">
        <f t="array" ref="V768">MAX(IF(INDUKSI!$B$5:$B$1048576='Data Training 2022'!B768,INDUKSI!$H$5:$H$1048576))</f>
        <v>#N/A</v>
      </c>
      <c r="W768" s="22" t="str">
        <f>IFERROR(VLOOKUP(B768,INDUKSI!$B$5:$I$1048576,8,0),"")</f>
        <v>LULUS</v>
      </c>
      <c r="X768" s="21" t="s">
        <v>3994</v>
      </c>
      <c r="Y768" s="17" cm="1">
        <f t="array" ref="Y768">MAX(IF(REINDUKSI!$B$5:$B$1048576='Data Training 2022'!B768,REINDUKSI!$H$5:$H$1048576))</f>
        <v>44599</v>
      </c>
      <c r="Z768" s="22" t="str">
        <f>IFERROR(VLOOKUP(B768,REINDUKSI!$B$5:$I$1048576,8,0),"")</f>
        <v>LULUS</v>
      </c>
      <c r="AA768" s="22" t="str">
        <f t="shared" si="65"/>
        <v>TARGET</v>
      </c>
      <c r="AB768" s="17" cm="1">
        <f t="array" ref="AB768">MAX(IF(BSA!$B$5:$B$1048576='Data Training 2022'!B768,BSA!$H$5:$H$1048576))</f>
        <v>44640</v>
      </c>
      <c r="AC768" s="22" t="str">
        <f>IFERROR(VLOOKUP(B768,BSA!$B$5:$I$1048576,8,0),"")</f>
        <v>LULUS</v>
      </c>
      <c r="AD768" s="22" t="s">
        <v>3994</v>
      </c>
      <c r="AE768" s="22"/>
      <c r="AF768" s="22"/>
      <c r="AG768" s="22" t="str">
        <f t="shared" si="66"/>
        <v/>
      </c>
      <c r="AH768" s="17" cm="1">
        <f t="array" ref="AH768">MAX(IF(ISOLASI!$B$5:$B$1048576='Data Training 2022'!B768,ISOLASI!$H$5:$H$1048576))</f>
        <v>0</v>
      </c>
      <c r="AI768" s="22" t="str">
        <f>IFERROR(VLOOKUP(B768,ISOLASI!$B$5:$I$1048576,8,0),"")</f>
        <v/>
      </c>
      <c r="AJ768" s="22"/>
      <c r="AK768" s="17" cm="1">
        <f t="array" ref="AK768">MAX(IF('DEKAT AIR'!$B$5:$B$1048576='Data Training 2022'!B768,'DEKAT AIR'!$H$5:$H$1048576))</f>
        <v>0</v>
      </c>
      <c r="AL768" s="22" t="str">
        <f>IFERROR(VLOOKUP(B768,'DEKAT AIR'!$B$5:$I$1048576,8,0),"")</f>
        <v/>
      </c>
      <c r="AM768" s="22"/>
      <c r="AN768" s="17" cm="1">
        <f t="array" ref="AN768">MAX(IF(KETINGGIAN!$B$5:$B$1048576='Data Training 2022'!B768,KETINGGIAN!$H$5:$H$1048576))</f>
        <v>0</v>
      </c>
      <c r="AO768" s="22" t="str">
        <f>IFERROR(VLOOKUP(B768,KETINGGIAN!$B$5:$I$1048576,8,0),"")</f>
        <v/>
      </c>
      <c r="AP768" s="22"/>
      <c r="AQ768" s="22"/>
      <c r="AR768" s="22"/>
      <c r="AS768" s="22"/>
      <c r="AT768" s="17" cm="1">
        <f t="array" ref="AT768">MAX(IF(TOOLSKEEPER!$B$5:$B$1048576='Data Training 2022'!B768,TOOLSKEEPER!$H$5:$H$1048576))</f>
        <v>0</v>
      </c>
      <c r="AU768" s="22" t="str">
        <f>IFERROR(VLOOKUP(B768,TOOLSKEEPER!$B$5:$I$1048576,8,0),"")</f>
        <v/>
      </c>
    </row>
    <row r="769" spans="1:47">
      <c r="A769" s="22">
        <f t="shared" si="67"/>
        <v>764</v>
      </c>
      <c r="B769" s="21" t="str">
        <f t="shared" si="68"/>
        <v>80002510</v>
      </c>
      <c r="C769" s="21">
        <v>80002510</v>
      </c>
      <c r="D769" s="22"/>
      <c r="E769" s="22" t="s">
        <v>1557</v>
      </c>
      <c r="F769" s="22" t="s">
        <v>1255</v>
      </c>
      <c r="G769" s="22" t="s">
        <v>205</v>
      </c>
      <c r="H769" s="22" t="s">
        <v>405</v>
      </c>
      <c r="I769" s="22" t="s">
        <v>4028</v>
      </c>
      <c r="J769" s="22"/>
      <c r="K769" s="21" t="s">
        <v>4002</v>
      </c>
      <c r="L769" s="21" t="s">
        <v>2374</v>
      </c>
      <c r="M769" s="21" t="s">
        <v>4003</v>
      </c>
      <c r="N769" s="21"/>
      <c r="O769" s="17" t="str">
        <f>IFERROR(VLOOKUP(B769,POP!$B$5:$I$1048576,7,0),"")</f>
        <v/>
      </c>
      <c r="P769" s="17" t="str">
        <f>IFERROR(VLOOKUP(B769,POM!$B$5:$I$1048576,7,0),"")</f>
        <v/>
      </c>
      <c r="Q769" s="10" t="str">
        <f>IFERROR(VLOOKUP(B769,POU!$B$5:$I$1048576,7,0),"")</f>
        <v/>
      </c>
      <c r="R769" s="21" t="str">
        <f t="shared" si="64"/>
        <v/>
      </c>
      <c r="S769" s="17" t="str">
        <f>IFERROR(VLOOKUP(B769,'PEMBEKALAN POP'!$B$5:$I$1048576,7,0),"")</f>
        <v/>
      </c>
      <c r="T769" s="22" t="str">
        <f>IFERROR(VLOOKUP(B769,'PEMBEKALAN POP'!$B$5:$I$1048576,8,0),"")</f>
        <v/>
      </c>
      <c r="U769" s="21" t="s">
        <v>3994</v>
      </c>
      <c r="V769" s="17" t="e" cm="1">
        <f t="array" ref="V769">MAX(IF(INDUKSI!$B$5:$B$1048576='Data Training 2022'!B769,INDUKSI!$H$5:$H$1048576))</f>
        <v>#N/A</v>
      </c>
      <c r="W769" s="22" t="str">
        <f>IFERROR(VLOOKUP(B769,INDUKSI!$B$5:$I$1048576,8,0),"")</f>
        <v>LULUS</v>
      </c>
      <c r="X769" s="21" t="s">
        <v>3994</v>
      </c>
      <c r="Y769" s="17" cm="1">
        <f t="array" ref="Y769">MAX(IF(REINDUKSI!$B$5:$B$1048576='Data Training 2022'!B769,REINDUKSI!$H$5:$H$1048576))</f>
        <v>44582</v>
      </c>
      <c r="Z769" s="22" t="str">
        <f>IFERROR(VLOOKUP(B769,REINDUKSI!$B$5:$I$1048576,8,0),"")</f>
        <v>LULUS</v>
      </c>
      <c r="AA769" s="22" t="str">
        <f t="shared" si="65"/>
        <v>TARGET</v>
      </c>
      <c r="AB769" s="17" cm="1">
        <f t="array" ref="AB769">MAX(IF(BSA!$B$5:$B$1048576='Data Training 2022'!B769,BSA!$H$5:$H$1048576))</f>
        <v>0</v>
      </c>
      <c r="AC769" s="22" t="str">
        <f>IFERROR(VLOOKUP(B769,BSA!$B$5:$I$1048576,8,0),"")</f>
        <v/>
      </c>
      <c r="AD769" s="22" t="s">
        <v>3994</v>
      </c>
      <c r="AE769" s="22"/>
      <c r="AF769" s="22"/>
      <c r="AG769" s="22" t="str">
        <f t="shared" si="66"/>
        <v/>
      </c>
      <c r="AH769" s="17" cm="1">
        <f t="array" ref="AH769">MAX(IF(ISOLASI!$B$5:$B$1048576='Data Training 2022'!B769,ISOLASI!$H$5:$H$1048576))</f>
        <v>0</v>
      </c>
      <c r="AI769" s="22" t="str">
        <f>IFERROR(VLOOKUP(B769,ISOLASI!$B$5:$I$1048576,8,0),"")</f>
        <v/>
      </c>
      <c r="AJ769" s="22"/>
      <c r="AK769" s="17" cm="1">
        <f t="array" ref="AK769">MAX(IF('DEKAT AIR'!$B$5:$B$1048576='Data Training 2022'!B769,'DEKAT AIR'!$H$5:$H$1048576))</f>
        <v>0</v>
      </c>
      <c r="AL769" s="22" t="str">
        <f>IFERROR(VLOOKUP(B769,'DEKAT AIR'!$B$5:$I$1048576,8,0),"")</f>
        <v/>
      </c>
      <c r="AM769" s="22"/>
      <c r="AN769" s="17" cm="1">
        <f t="array" ref="AN769">MAX(IF(KETINGGIAN!$B$5:$B$1048576='Data Training 2022'!B769,KETINGGIAN!$H$5:$H$1048576))</f>
        <v>0</v>
      </c>
      <c r="AO769" s="22" t="str">
        <f>IFERROR(VLOOKUP(B769,KETINGGIAN!$B$5:$I$1048576,8,0),"")</f>
        <v/>
      </c>
      <c r="AP769" s="22"/>
      <c r="AQ769" s="22"/>
      <c r="AR769" s="22"/>
      <c r="AS769" s="22"/>
      <c r="AT769" s="17" cm="1">
        <f t="array" ref="AT769">MAX(IF(TOOLSKEEPER!$B$5:$B$1048576='Data Training 2022'!B769,TOOLSKEEPER!$H$5:$H$1048576))</f>
        <v>0</v>
      </c>
      <c r="AU769" s="22" t="str">
        <f>IFERROR(VLOOKUP(B769,TOOLSKEEPER!$B$5:$I$1048576,8,0),"")</f>
        <v/>
      </c>
    </row>
    <row r="770" spans="1:47">
      <c r="A770" s="22">
        <f t="shared" si="67"/>
        <v>765</v>
      </c>
      <c r="B770" s="21" t="str">
        <f t="shared" si="68"/>
        <v>80002648</v>
      </c>
      <c r="C770" s="21" t="s">
        <v>3612</v>
      </c>
      <c r="D770" s="22"/>
      <c r="E770" s="22" t="s">
        <v>3613</v>
      </c>
      <c r="F770" s="22" t="s">
        <v>1255</v>
      </c>
      <c r="G770" s="22" t="s">
        <v>4187</v>
      </c>
      <c r="H770" s="22" t="s">
        <v>405</v>
      </c>
      <c r="I770" s="22" t="s">
        <v>4028</v>
      </c>
      <c r="J770" s="22"/>
      <c r="K770" s="21" t="s">
        <v>4002</v>
      </c>
      <c r="L770" s="21" t="s">
        <v>2374</v>
      </c>
      <c r="M770" s="21" t="s">
        <v>4003</v>
      </c>
      <c r="N770" s="21"/>
      <c r="O770" s="17" t="str">
        <f>IFERROR(VLOOKUP(B770,POP!$B$5:$I$1048576,7,0),"")</f>
        <v/>
      </c>
      <c r="P770" s="17" t="str">
        <f>IFERROR(VLOOKUP(B770,POM!$B$5:$I$1048576,7,0),"")</f>
        <v/>
      </c>
      <c r="Q770" s="10" t="str">
        <f>IFERROR(VLOOKUP(B770,POU!$B$5:$I$1048576,7,0),"")</f>
        <v/>
      </c>
      <c r="R770" s="21" t="str">
        <f t="shared" si="64"/>
        <v/>
      </c>
      <c r="S770" s="17" t="str">
        <f>IFERROR(VLOOKUP(B770,'PEMBEKALAN POP'!$B$5:$I$1048576,7,0),"")</f>
        <v/>
      </c>
      <c r="T770" s="22" t="str">
        <f>IFERROR(VLOOKUP(B770,'PEMBEKALAN POP'!$B$5:$I$1048576,8,0),"")</f>
        <v/>
      </c>
      <c r="U770" s="21" t="s">
        <v>3994</v>
      </c>
      <c r="V770" s="17" t="e" cm="1">
        <f t="array" ref="V770">MAX(IF(INDUKSI!$B$5:$B$1048576='Data Training 2022'!B770,INDUKSI!$H$5:$H$1048576))</f>
        <v>#N/A</v>
      </c>
      <c r="W770" s="22" t="str">
        <f>IFERROR(VLOOKUP(B770,INDUKSI!$B$5:$I$1048576,8,0),"")</f>
        <v>LULUS</v>
      </c>
      <c r="X770" s="21" t="s">
        <v>3994</v>
      </c>
      <c r="Y770" s="17" cm="1">
        <f t="array" ref="Y770">MAX(IF(REINDUKSI!$B$5:$B$1048576='Data Training 2022'!B770,REINDUKSI!$H$5:$H$1048576))</f>
        <v>44650</v>
      </c>
      <c r="Z770" s="22" t="str">
        <f>IFERROR(VLOOKUP(B770,REINDUKSI!$B$5:$I$1048576,8,0),"")</f>
        <v>LULUS</v>
      </c>
      <c r="AA770" s="22" t="str">
        <f t="shared" si="65"/>
        <v>TARGET</v>
      </c>
      <c r="AB770" s="17" cm="1">
        <f t="array" ref="AB770">MAX(IF(BSA!$B$5:$B$1048576='Data Training 2022'!B770,BSA!$H$5:$H$1048576))</f>
        <v>0</v>
      </c>
      <c r="AC770" s="22" t="str">
        <f>IFERROR(VLOOKUP(B770,BSA!$B$5:$I$1048576,8,0),"")</f>
        <v/>
      </c>
      <c r="AD770" s="22" t="s">
        <v>3994</v>
      </c>
      <c r="AE770" s="22"/>
      <c r="AF770" s="22"/>
      <c r="AG770" s="22" t="str">
        <f t="shared" si="66"/>
        <v/>
      </c>
      <c r="AH770" s="17" cm="1">
        <f t="array" ref="AH770">MAX(IF(ISOLASI!$B$5:$B$1048576='Data Training 2022'!B770,ISOLASI!$H$5:$H$1048576))</f>
        <v>0</v>
      </c>
      <c r="AI770" s="22" t="str">
        <f>IFERROR(VLOOKUP(B770,ISOLASI!$B$5:$I$1048576,8,0),"")</f>
        <v/>
      </c>
      <c r="AJ770" s="22"/>
      <c r="AK770" s="17" cm="1">
        <f t="array" ref="AK770">MAX(IF('DEKAT AIR'!$B$5:$B$1048576='Data Training 2022'!B770,'DEKAT AIR'!$H$5:$H$1048576))</f>
        <v>0</v>
      </c>
      <c r="AL770" s="22" t="str">
        <f>IFERROR(VLOOKUP(B770,'DEKAT AIR'!$B$5:$I$1048576,8,0),"")</f>
        <v/>
      </c>
      <c r="AM770" s="22"/>
      <c r="AN770" s="17" cm="1">
        <f t="array" ref="AN770">MAX(IF(KETINGGIAN!$B$5:$B$1048576='Data Training 2022'!B770,KETINGGIAN!$H$5:$H$1048576))</f>
        <v>0</v>
      </c>
      <c r="AO770" s="22" t="str">
        <f>IFERROR(VLOOKUP(B770,KETINGGIAN!$B$5:$I$1048576,8,0),"")</f>
        <v/>
      </c>
      <c r="AP770" s="22"/>
      <c r="AQ770" s="22"/>
      <c r="AR770" s="22"/>
      <c r="AS770" s="22"/>
      <c r="AT770" s="17" cm="1">
        <f t="array" ref="AT770">MAX(IF(TOOLSKEEPER!$B$5:$B$1048576='Data Training 2022'!B770,TOOLSKEEPER!$H$5:$H$1048576))</f>
        <v>0</v>
      </c>
      <c r="AU770" s="22" t="str">
        <f>IFERROR(VLOOKUP(B770,TOOLSKEEPER!$B$5:$I$1048576,8,0),"")</f>
        <v/>
      </c>
    </row>
    <row r="771" spans="1:47">
      <c r="A771" s="22">
        <f t="shared" si="67"/>
        <v>766</v>
      </c>
      <c r="B771" s="21" t="str">
        <f t="shared" si="68"/>
        <v>80002891</v>
      </c>
      <c r="C771" s="21">
        <v>80002891</v>
      </c>
      <c r="D771" s="22"/>
      <c r="E771" s="22" t="s">
        <v>4233</v>
      </c>
      <c r="F771" s="22" t="s">
        <v>1255</v>
      </c>
      <c r="G771" s="22" t="s">
        <v>205</v>
      </c>
      <c r="H771" s="22" t="s">
        <v>405</v>
      </c>
      <c r="I771" s="22" t="s">
        <v>4028</v>
      </c>
      <c r="J771" s="22"/>
      <c r="K771" s="21" t="s">
        <v>4002</v>
      </c>
      <c r="L771" s="21" t="s">
        <v>2374</v>
      </c>
      <c r="M771" s="21" t="s">
        <v>4003</v>
      </c>
      <c r="N771" s="21"/>
      <c r="O771" s="17" t="str">
        <f>IFERROR(VLOOKUP(B771,POP!$B$5:$I$1048576,7,0),"")</f>
        <v/>
      </c>
      <c r="P771" s="17" t="str">
        <f>IFERROR(VLOOKUP(B771,POM!$B$5:$I$1048576,7,0),"")</f>
        <v/>
      </c>
      <c r="Q771" s="10" t="str">
        <f>IFERROR(VLOOKUP(B771,POU!$B$5:$I$1048576,7,0),"")</f>
        <v/>
      </c>
      <c r="R771" s="21" t="str">
        <f t="shared" si="64"/>
        <v/>
      </c>
      <c r="S771" s="17" t="str">
        <f>IFERROR(VLOOKUP(B771,'PEMBEKALAN POP'!$B$5:$I$1048576,7,0),"")</f>
        <v/>
      </c>
      <c r="T771" s="22" t="str">
        <f>IFERROR(VLOOKUP(B771,'PEMBEKALAN POP'!$B$5:$I$1048576,8,0),"")</f>
        <v/>
      </c>
      <c r="U771" s="21" t="s">
        <v>3994</v>
      </c>
      <c r="V771" s="17" t="e" cm="1">
        <f t="array" ref="V771">MAX(IF(INDUKSI!$B$5:$B$1048576='Data Training 2022'!B771,INDUKSI!$H$5:$H$1048576))</f>
        <v>#N/A</v>
      </c>
      <c r="W771" s="22" t="str">
        <f>IFERROR(VLOOKUP(B771,INDUKSI!$B$5:$I$1048576,8,0),"")</f>
        <v>LULUS</v>
      </c>
      <c r="X771" s="21" t="s">
        <v>3994</v>
      </c>
      <c r="Y771" s="17" cm="1">
        <f t="array" ref="Y771">MAX(IF(REINDUKSI!$B$5:$B$1048576='Data Training 2022'!B771,REINDUKSI!$H$5:$H$1048576))</f>
        <v>0</v>
      </c>
      <c r="Z771" s="22" t="str">
        <f>IFERROR(VLOOKUP(B771,REINDUKSI!$B$5:$I$1048576,8,0),"")</f>
        <v/>
      </c>
      <c r="AA771" s="22" t="str">
        <f t="shared" si="65"/>
        <v>TARGET</v>
      </c>
      <c r="AB771" s="17" cm="1">
        <f t="array" ref="AB771">MAX(IF(BSA!$B$5:$B$1048576='Data Training 2022'!B771,BSA!$H$5:$H$1048576))</f>
        <v>0</v>
      </c>
      <c r="AC771" s="22" t="str">
        <f>IFERROR(VLOOKUP(B771,BSA!$B$5:$I$1048576,8,0),"")</f>
        <v/>
      </c>
      <c r="AD771" s="22" t="s">
        <v>3994</v>
      </c>
      <c r="AE771" s="22"/>
      <c r="AF771" s="22"/>
      <c r="AG771" s="22" t="str">
        <f t="shared" si="66"/>
        <v/>
      </c>
      <c r="AH771" s="17" cm="1">
        <f t="array" ref="AH771">MAX(IF(ISOLASI!$B$5:$B$1048576='Data Training 2022'!B771,ISOLASI!$H$5:$H$1048576))</f>
        <v>0</v>
      </c>
      <c r="AI771" s="22" t="str">
        <f>IFERROR(VLOOKUP(B771,ISOLASI!$B$5:$I$1048576,8,0),"")</f>
        <v/>
      </c>
      <c r="AJ771" s="22"/>
      <c r="AK771" s="17" cm="1">
        <f t="array" ref="AK771">MAX(IF('DEKAT AIR'!$B$5:$B$1048576='Data Training 2022'!B771,'DEKAT AIR'!$H$5:$H$1048576))</f>
        <v>0</v>
      </c>
      <c r="AL771" s="22" t="str">
        <f>IFERROR(VLOOKUP(B771,'DEKAT AIR'!$B$5:$I$1048576,8,0),"")</f>
        <v/>
      </c>
      <c r="AM771" s="22"/>
      <c r="AN771" s="17" cm="1">
        <f t="array" ref="AN771">MAX(IF(KETINGGIAN!$B$5:$B$1048576='Data Training 2022'!B771,KETINGGIAN!$H$5:$H$1048576))</f>
        <v>0</v>
      </c>
      <c r="AO771" s="22" t="str">
        <f>IFERROR(VLOOKUP(B771,KETINGGIAN!$B$5:$I$1048576,8,0),"")</f>
        <v/>
      </c>
      <c r="AP771" s="22"/>
      <c r="AQ771" s="22"/>
      <c r="AR771" s="22"/>
      <c r="AS771" s="22"/>
      <c r="AT771" s="17" cm="1">
        <f t="array" ref="AT771">MAX(IF(TOOLSKEEPER!$B$5:$B$1048576='Data Training 2022'!B771,TOOLSKEEPER!$H$5:$H$1048576))</f>
        <v>0</v>
      </c>
      <c r="AU771" s="22" t="str">
        <f>IFERROR(VLOOKUP(B771,TOOLSKEEPER!$B$5:$I$1048576,8,0),"")</f>
        <v/>
      </c>
    </row>
    <row r="772" spans="1:47">
      <c r="A772" s="22">
        <f t="shared" si="67"/>
        <v>767</v>
      </c>
      <c r="B772" s="21" t="str">
        <f t="shared" si="68"/>
        <v>80002950</v>
      </c>
      <c r="C772" s="21">
        <v>80002950</v>
      </c>
      <c r="D772" s="22"/>
      <c r="E772" s="22" t="s">
        <v>1271</v>
      </c>
      <c r="F772" s="22" t="s">
        <v>1255</v>
      </c>
      <c r="G772" s="22" t="s">
        <v>205</v>
      </c>
      <c r="H772" s="22" t="s">
        <v>405</v>
      </c>
      <c r="I772" s="22" t="s">
        <v>4028</v>
      </c>
      <c r="J772" s="22"/>
      <c r="K772" s="21" t="s">
        <v>4002</v>
      </c>
      <c r="L772" s="21" t="s">
        <v>2374</v>
      </c>
      <c r="M772" s="21" t="s">
        <v>4003</v>
      </c>
      <c r="N772" s="21"/>
      <c r="O772" s="17" t="str">
        <f>IFERROR(VLOOKUP(B772,POP!$B$5:$I$1048576,7,0),"")</f>
        <v/>
      </c>
      <c r="P772" s="17" t="str">
        <f>IFERROR(VLOOKUP(B772,POM!$B$5:$I$1048576,7,0),"")</f>
        <v/>
      </c>
      <c r="Q772" s="10" t="str">
        <f>IFERROR(VLOOKUP(B772,POU!$B$5:$I$1048576,7,0),"")</f>
        <v/>
      </c>
      <c r="R772" s="21" t="str">
        <f t="shared" si="64"/>
        <v/>
      </c>
      <c r="S772" s="17" t="str">
        <f>IFERROR(VLOOKUP(B772,'PEMBEKALAN POP'!$B$5:$I$1048576,7,0),"")</f>
        <v/>
      </c>
      <c r="T772" s="22" t="str">
        <f>IFERROR(VLOOKUP(B772,'PEMBEKALAN POP'!$B$5:$I$1048576,8,0),"")</f>
        <v/>
      </c>
      <c r="U772" s="21" t="s">
        <v>3994</v>
      </c>
      <c r="V772" s="17" t="e" cm="1">
        <f t="array" ref="V772">MAX(IF(INDUKSI!$B$5:$B$1048576='Data Training 2022'!B772,INDUKSI!$H$5:$H$1048576))</f>
        <v>#N/A</v>
      </c>
      <c r="W772" s="22" t="str">
        <f>IFERROR(VLOOKUP(B772,INDUKSI!$B$5:$I$1048576,8,0),"")</f>
        <v>LULUS</v>
      </c>
      <c r="X772" s="21" t="s">
        <v>3994</v>
      </c>
      <c r="Y772" s="17" cm="1">
        <f t="array" ref="Y772">MAX(IF(REINDUKSI!$B$5:$B$1048576='Data Training 2022'!B772,REINDUKSI!$H$5:$H$1048576))</f>
        <v>44753</v>
      </c>
      <c r="Z772" s="22" t="str">
        <f>IFERROR(VLOOKUP(B772,REINDUKSI!$B$5:$I$1048576,8,0),"")</f>
        <v>LULUS</v>
      </c>
      <c r="AA772" s="22" t="str">
        <f t="shared" si="65"/>
        <v>TARGET</v>
      </c>
      <c r="AB772" s="17" cm="1">
        <f t="array" ref="AB772">MAX(IF(BSA!$B$5:$B$1048576='Data Training 2022'!B772,BSA!$H$5:$H$1048576))</f>
        <v>0</v>
      </c>
      <c r="AC772" s="22" t="str">
        <f>IFERROR(VLOOKUP(B772,BSA!$B$5:$I$1048576,8,0),"")</f>
        <v/>
      </c>
      <c r="AD772" s="22" t="s">
        <v>3994</v>
      </c>
      <c r="AE772" s="22"/>
      <c r="AF772" s="22"/>
      <c r="AG772" s="22" t="str">
        <f t="shared" si="66"/>
        <v/>
      </c>
      <c r="AH772" s="17" cm="1">
        <f t="array" ref="AH772">MAX(IF(ISOLASI!$B$5:$B$1048576='Data Training 2022'!B772,ISOLASI!$H$5:$H$1048576))</f>
        <v>0</v>
      </c>
      <c r="AI772" s="22" t="str">
        <f>IFERROR(VLOOKUP(B772,ISOLASI!$B$5:$I$1048576,8,0),"")</f>
        <v/>
      </c>
      <c r="AJ772" s="22"/>
      <c r="AK772" s="17" cm="1">
        <f t="array" ref="AK772">MAX(IF('DEKAT AIR'!$B$5:$B$1048576='Data Training 2022'!B772,'DEKAT AIR'!$H$5:$H$1048576))</f>
        <v>0</v>
      </c>
      <c r="AL772" s="22" t="str">
        <f>IFERROR(VLOOKUP(B772,'DEKAT AIR'!$B$5:$I$1048576,8,0),"")</f>
        <v/>
      </c>
      <c r="AM772" s="22"/>
      <c r="AN772" s="17" cm="1">
        <f t="array" ref="AN772">MAX(IF(KETINGGIAN!$B$5:$B$1048576='Data Training 2022'!B772,KETINGGIAN!$H$5:$H$1048576))</f>
        <v>0</v>
      </c>
      <c r="AO772" s="22" t="str">
        <f>IFERROR(VLOOKUP(B772,KETINGGIAN!$B$5:$I$1048576,8,0),"")</f>
        <v/>
      </c>
      <c r="AP772" s="22"/>
      <c r="AQ772" s="22"/>
      <c r="AR772" s="22"/>
      <c r="AS772" s="22"/>
      <c r="AT772" s="17" cm="1">
        <f t="array" ref="AT772">MAX(IF(TOOLSKEEPER!$B$5:$B$1048576='Data Training 2022'!B772,TOOLSKEEPER!$H$5:$H$1048576))</f>
        <v>0</v>
      </c>
      <c r="AU772" s="22" t="str">
        <f>IFERROR(VLOOKUP(B772,TOOLSKEEPER!$B$5:$I$1048576,8,0),"")</f>
        <v/>
      </c>
    </row>
    <row r="773" spans="1:47">
      <c r="A773" s="22">
        <f t="shared" si="67"/>
        <v>768</v>
      </c>
      <c r="B773" s="21" t="str">
        <f t="shared" si="68"/>
        <v>80003802</v>
      </c>
      <c r="C773" s="21">
        <v>80003802</v>
      </c>
      <c r="D773" s="22"/>
      <c r="E773" s="22" t="s">
        <v>1741</v>
      </c>
      <c r="F773" s="22" t="s">
        <v>1255</v>
      </c>
      <c r="G773" s="22" t="s">
        <v>205</v>
      </c>
      <c r="H773" s="22" t="s">
        <v>405</v>
      </c>
      <c r="I773" s="22" t="s">
        <v>4024</v>
      </c>
      <c r="J773" s="22"/>
      <c r="K773" s="21" t="s">
        <v>4002</v>
      </c>
      <c r="L773" s="21" t="s">
        <v>2374</v>
      </c>
      <c r="M773" s="21" t="s">
        <v>4003</v>
      </c>
      <c r="N773" s="21"/>
      <c r="O773" s="17" t="str">
        <f>IFERROR(VLOOKUP(B773,POP!$B$5:$I$1048576,7,0),"")</f>
        <v/>
      </c>
      <c r="P773" s="17" t="str">
        <f>IFERROR(VLOOKUP(B773,POM!$B$5:$I$1048576,7,0),"")</f>
        <v/>
      </c>
      <c r="Q773" s="10" t="str">
        <f>IFERROR(VLOOKUP(B773,POU!$B$5:$I$1048576,7,0),"")</f>
        <v/>
      </c>
      <c r="R773" s="21" t="str">
        <f t="shared" si="64"/>
        <v/>
      </c>
      <c r="S773" s="17" t="str">
        <f>IFERROR(VLOOKUP(B773,'PEMBEKALAN POP'!$B$5:$I$1048576,7,0),"")</f>
        <v/>
      </c>
      <c r="T773" s="22" t="str">
        <f>IFERROR(VLOOKUP(B773,'PEMBEKALAN POP'!$B$5:$I$1048576,8,0),"")</f>
        <v/>
      </c>
      <c r="U773" s="21" t="s">
        <v>3994</v>
      </c>
      <c r="V773" s="17" t="e" cm="1">
        <f t="array" ref="V773">MAX(IF(INDUKSI!$B$5:$B$1048576='Data Training 2022'!B773,INDUKSI!$H$5:$H$1048576))</f>
        <v>#N/A</v>
      </c>
      <c r="W773" s="22" t="str">
        <f>IFERROR(VLOOKUP(B773,INDUKSI!$B$5:$I$1048576,8,0),"")</f>
        <v>LULUS</v>
      </c>
      <c r="X773" s="21" t="s">
        <v>3994</v>
      </c>
      <c r="Y773" s="17" cm="1">
        <f t="array" ref="Y773">MAX(IF(REINDUKSI!$B$5:$B$1048576='Data Training 2022'!B773,REINDUKSI!$H$5:$H$1048576))</f>
        <v>44778</v>
      </c>
      <c r="Z773" s="22" t="str">
        <f>IFERROR(VLOOKUP(B773,REINDUKSI!$B$5:$I$1048576,8,0),"")</f>
        <v>LULUS</v>
      </c>
      <c r="AA773" s="22" t="str">
        <f t="shared" si="65"/>
        <v>TARGET</v>
      </c>
      <c r="AB773" s="17" cm="1">
        <f t="array" ref="AB773">MAX(IF(BSA!$B$5:$B$1048576='Data Training 2022'!B773,BSA!$H$5:$H$1048576))</f>
        <v>0</v>
      </c>
      <c r="AC773" s="22" t="str">
        <f>IFERROR(VLOOKUP(B773,BSA!$B$5:$I$1048576,8,0),"")</f>
        <v/>
      </c>
      <c r="AD773" s="22" t="s">
        <v>3994</v>
      </c>
      <c r="AE773" s="22"/>
      <c r="AF773" s="22"/>
      <c r="AG773" s="22" t="str">
        <f t="shared" si="66"/>
        <v/>
      </c>
      <c r="AH773" s="17" cm="1">
        <f t="array" ref="AH773">MAX(IF(ISOLASI!$B$5:$B$1048576='Data Training 2022'!B773,ISOLASI!$H$5:$H$1048576))</f>
        <v>0</v>
      </c>
      <c r="AI773" s="22" t="str">
        <f>IFERROR(VLOOKUP(B773,ISOLASI!$B$5:$I$1048576,8,0),"")</f>
        <v/>
      </c>
      <c r="AJ773" s="22"/>
      <c r="AK773" s="17" cm="1">
        <f t="array" ref="AK773">MAX(IF('DEKAT AIR'!$B$5:$B$1048576='Data Training 2022'!B773,'DEKAT AIR'!$H$5:$H$1048576))</f>
        <v>0</v>
      </c>
      <c r="AL773" s="22" t="str">
        <f>IFERROR(VLOOKUP(B773,'DEKAT AIR'!$B$5:$I$1048576,8,0),"")</f>
        <v/>
      </c>
      <c r="AM773" s="22"/>
      <c r="AN773" s="17" cm="1">
        <f t="array" ref="AN773">MAX(IF(KETINGGIAN!$B$5:$B$1048576='Data Training 2022'!B773,KETINGGIAN!$H$5:$H$1048576))</f>
        <v>0</v>
      </c>
      <c r="AO773" s="22" t="str">
        <f>IFERROR(VLOOKUP(B773,KETINGGIAN!$B$5:$I$1048576,8,0),"")</f>
        <v/>
      </c>
      <c r="AP773" s="22"/>
      <c r="AQ773" s="22"/>
      <c r="AR773" s="22"/>
      <c r="AS773" s="22"/>
      <c r="AT773" s="17" cm="1">
        <f t="array" ref="AT773">MAX(IF(TOOLSKEEPER!$B$5:$B$1048576='Data Training 2022'!B773,TOOLSKEEPER!$H$5:$H$1048576))</f>
        <v>0</v>
      </c>
      <c r="AU773" s="22" t="str">
        <f>IFERROR(VLOOKUP(B773,TOOLSKEEPER!$B$5:$I$1048576,8,0),"")</f>
        <v/>
      </c>
    </row>
    <row r="774" spans="1:47">
      <c r="A774" s="22">
        <f t="shared" si="67"/>
        <v>769</v>
      </c>
      <c r="B774" s="21" t="str">
        <f t="shared" si="68"/>
        <v>80000518</v>
      </c>
      <c r="C774" s="21">
        <v>80000518</v>
      </c>
      <c r="D774" s="22"/>
      <c r="E774" s="22" t="s">
        <v>1508</v>
      </c>
      <c r="F774" s="22" t="s">
        <v>1255</v>
      </c>
      <c r="G774" s="22" t="s">
        <v>205</v>
      </c>
      <c r="H774" s="22" t="s">
        <v>405</v>
      </c>
      <c r="I774" s="22" t="s">
        <v>4028</v>
      </c>
      <c r="J774" s="22"/>
      <c r="K774" s="21" t="s">
        <v>4002</v>
      </c>
      <c r="L774" s="21" t="s">
        <v>2374</v>
      </c>
      <c r="M774" s="21" t="s">
        <v>4003</v>
      </c>
      <c r="N774" s="21"/>
      <c r="O774" s="17" t="str">
        <f>IFERROR(VLOOKUP(B774,POP!$B$5:$I$1048576,7,0),"")</f>
        <v/>
      </c>
      <c r="P774" s="17" t="str">
        <f>IFERROR(VLOOKUP(B774,POM!$B$5:$I$1048576,7,0),"")</f>
        <v/>
      </c>
      <c r="Q774" s="10" t="str">
        <f>IFERROR(VLOOKUP(B774,POU!$B$5:$I$1048576,7,0),"")</f>
        <v/>
      </c>
      <c r="R774" s="21" t="str">
        <f t="shared" si="64"/>
        <v/>
      </c>
      <c r="S774" s="17" t="str">
        <f>IFERROR(VLOOKUP(B774,'PEMBEKALAN POP'!$B$5:$I$1048576,7,0),"")</f>
        <v/>
      </c>
      <c r="T774" s="22" t="str">
        <f>IFERROR(VLOOKUP(B774,'PEMBEKALAN POP'!$B$5:$I$1048576,8,0),"")</f>
        <v/>
      </c>
      <c r="U774" s="21" t="s">
        <v>3994</v>
      </c>
      <c r="V774" s="17" t="e" cm="1">
        <f t="array" ref="V774">MAX(IF(INDUKSI!$B$5:$B$1048576='Data Training 2022'!B774,INDUKSI!$H$5:$H$1048576))</f>
        <v>#N/A</v>
      </c>
      <c r="W774" s="22" t="str">
        <f>IFERROR(VLOOKUP(B774,INDUKSI!$B$5:$I$1048576,8,0),"")</f>
        <v>LULUS</v>
      </c>
      <c r="X774" s="21" t="s">
        <v>3994</v>
      </c>
      <c r="Y774" s="17" cm="1">
        <f t="array" ref="Y774">MAX(IF(REINDUKSI!$B$5:$B$1048576='Data Training 2022'!B774,REINDUKSI!$H$5:$H$1048576))</f>
        <v>44599</v>
      </c>
      <c r="Z774" s="22" t="str">
        <f>IFERROR(VLOOKUP(B774,REINDUKSI!$B$5:$I$1048576,8,0),"")</f>
        <v>LULUS</v>
      </c>
      <c r="AA774" s="22" t="str">
        <f t="shared" si="65"/>
        <v>TARGET</v>
      </c>
      <c r="AB774" s="17" cm="1">
        <f t="array" ref="AB774">MAX(IF(BSA!$B$5:$B$1048576='Data Training 2022'!B774,BSA!$H$5:$H$1048576))</f>
        <v>0</v>
      </c>
      <c r="AC774" s="22" t="str">
        <f>IFERROR(VLOOKUP(B774,BSA!$B$5:$I$1048576,8,0),"")</f>
        <v/>
      </c>
      <c r="AD774" s="22" t="s">
        <v>3994</v>
      </c>
      <c r="AE774" s="22"/>
      <c r="AF774" s="22"/>
      <c r="AG774" s="22" t="str">
        <f t="shared" si="66"/>
        <v/>
      </c>
      <c r="AH774" s="17" cm="1">
        <f t="array" ref="AH774">MAX(IF(ISOLASI!$B$5:$B$1048576='Data Training 2022'!B774,ISOLASI!$H$5:$H$1048576))</f>
        <v>0</v>
      </c>
      <c r="AI774" s="22" t="str">
        <f>IFERROR(VLOOKUP(B774,ISOLASI!$B$5:$I$1048576,8,0),"")</f>
        <v/>
      </c>
      <c r="AJ774" s="22"/>
      <c r="AK774" s="17" cm="1">
        <f t="array" ref="AK774">MAX(IF('DEKAT AIR'!$B$5:$B$1048576='Data Training 2022'!B774,'DEKAT AIR'!$H$5:$H$1048576))</f>
        <v>0</v>
      </c>
      <c r="AL774" s="22" t="str">
        <f>IFERROR(VLOOKUP(B774,'DEKAT AIR'!$B$5:$I$1048576,8,0),"")</f>
        <v/>
      </c>
      <c r="AM774" s="22"/>
      <c r="AN774" s="17" cm="1">
        <f t="array" ref="AN774">MAX(IF(KETINGGIAN!$B$5:$B$1048576='Data Training 2022'!B774,KETINGGIAN!$H$5:$H$1048576))</f>
        <v>0</v>
      </c>
      <c r="AO774" s="22" t="str">
        <f>IFERROR(VLOOKUP(B774,KETINGGIAN!$B$5:$I$1048576,8,0),"")</f>
        <v/>
      </c>
      <c r="AP774" s="22"/>
      <c r="AQ774" s="22"/>
      <c r="AR774" s="22"/>
      <c r="AS774" s="22"/>
      <c r="AT774" s="17" cm="1">
        <f t="array" ref="AT774">MAX(IF(TOOLSKEEPER!$B$5:$B$1048576='Data Training 2022'!B774,TOOLSKEEPER!$H$5:$H$1048576))</f>
        <v>0</v>
      </c>
      <c r="AU774" s="22" t="str">
        <f>IFERROR(VLOOKUP(B774,TOOLSKEEPER!$B$5:$I$1048576,8,0),"")</f>
        <v/>
      </c>
    </row>
    <row r="775" spans="1:47">
      <c r="A775" s="22">
        <f t="shared" si="67"/>
        <v>770</v>
      </c>
      <c r="B775" s="21" t="str">
        <f t="shared" si="68"/>
        <v>80002843</v>
      </c>
      <c r="C775" s="21">
        <v>80002843</v>
      </c>
      <c r="D775" s="22"/>
      <c r="E775" s="22" t="s">
        <v>3262</v>
      </c>
      <c r="F775" s="22" t="s">
        <v>1255</v>
      </c>
      <c r="G775" s="22" t="s">
        <v>4177</v>
      </c>
      <c r="H775" s="22" t="s">
        <v>405</v>
      </c>
      <c r="I775" s="22" t="s">
        <v>4028</v>
      </c>
      <c r="J775" s="22"/>
      <c r="K775" s="21" t="s">
        <v>4002</v>
      </c>
      <c r="L775" s="21" t="s">
        <v>2374</v>
      </c>
      <c r="M775" s="21" t="s">
        <v>4003</v>
      </c>
      <c r="N775" s="21"/>
      <c r="O775" s="17" t="str">
        <f>IFERROR(VLOOKUP(B775,POP!$B$5:$I$1048576,7,0),"")</f>
        <v/>
      </c>
      <c r="P775" s="17" t="str">
        <f>IFERROR(VLOOKUP(B775,POM!$B$5:$I$1048576,7,0),"")</f>
        <v/>
      </c>
      <c r="Q775" s="10" t="str">
        <f>IFERROR(VLOOKUP(B775,POU!$B$5:$I$1048576,7,0),"")</f>
        <v/>
      </c>
      <c r="R775" s="21" t="str">
        <f t="shared" si="64"/>
        <v/>
      </c>
      <c r="S775" s="17" t="str">
        <f>IFERROR(VLOOKUP(B775,'PEMBEKALAN POP'!$B$5:$I$1048576,7,0),"")</f>
        <v/>
      </c>
      <c r="T775" s="22" t="str">
        <f>IFERROR(VLOOKUP(B775,'PEMBEKALAN POP'!$B$5:$I$1048576,8,0),"")</f>
        <v/>
      </c>
      <c r="U775" s="21" t="s">
        <v>3994</v>
      </c>
      <c r="V775" s="17" t="e" cm="1">
        <f t="array" ref="V775">MAX(IF(INDUKSI!$B$5:$B$1048576='Data Training 2022'!B775,INDUKSI!$H$5:$H$1048576))</f>
        <v>#N/A</v>
      </c>
      <c r="W775" s="22" t="str">
        <f>IFERROR(VLOOKUP(B775,INDUKSI!$B$5:$I$1048576,8,0),"")</f>
        <v>LULUS</v>
      </c>
      <c r="X775" s="21" t="s">
        <v>3994</v>
      </c>
      <c r="Y775" s="17" cm="1">
        <f t="array" ref="Y775">MAX(IF(REINDUKSI!$B$5:$B$1048576='Data Training 2022'!B775,REINDUKSI!$H$5:$H$1048576))</f>
        <v>44691</v>
      </c>
      <c r="Z775" s="22" t="str">
        <f>IFERROR(VLOOKUP(B775,REINDUKSI!$B$5:$I$1048576,8,0),"")</f>
        <v>LULUS</v>
      </c>
      <c r="AA775" s="22" t="str">
        <f t="shared" si="65"/>
        <v>TARGET</v>
      </c>
      <c r="AB775" s="17" cm="1">
        <f t="array" ref="AB775">MAX(IF(BSA!$B$5:$B$1048576='Data Training 2022'!B775,BSA!$H$5:$H$1048576))</f>
        <v>0</v>
      </c>
      <c r="AC775" s="22" t="str">
        <f>IFERROR(VLOOKUP(B775,BSA!$B$5:$I$1048576,8,0),"")</f>
        <v/>
      </c>
      <c r="AD775" s="22" t="s">
        <v>3994</v>
      </c>
      <c r="AE775" s="22"/>
      <c r="AF775" s="22"/>
      <c r="AG775" s="22" t="str">
        <f t="shared" si="66"/>
        <v/>
      </c>
      <c r="AH775" s="17" cm="1">
        <f t="array" ref="AH775">MAX(IF(ISOLASI!$B$5:$B$1048576='Data Training 2022'!B775,ISOLASI!$H$5:$H$1048576))</f>
        <v>0</v>
      </c>
      <c r="AI775" s="22" t="str">
        <f>IFERROR(VLOOKUP(B775,ISOLASI!$B$5:$I$1048576,8,0),"")</f>
        <v/>
      </c>
      <c r="AJ775" s="22"/>
      <c r="AK775" s="17" cm="1">
        <f t="array" ref="AK775">MAX(IF('DEKAT AIR'!$B$5:$B$1048576='Data Training 2022'!B775,'DEKAT AIR'!$H$5:$H$1048576))</f>
        <v>0</v>
      </c>
      <c r="AL775" s="22" t="str">
        <f>IFERROR(VLOOKUP(B775,'DEKAT AIR'!$B$5:$I$1048576,8,0),"")</f>
        <v/>
      </c>
      <c r="AM775" s="22"/>
      <c r="AN775" s="17" cm="1">
        <f t="array" ref="AN775">MAX(IF(KETINGGIAN!$B$5:$B$1048576='Data Training 2022'!B775,KETINGGIAN!$H$5:$H$1048576))</f>
        <v>0</v>
      </c>
      <c r="AO775" s="22" t="str">
        <f>IFERROR(VLOOKUP(B775,KETINGGIAN!$B$5:$I$1048576,8,0),"")</f>
        <v/>
      </c>
      <c r="AP775" s="22"/>
      <c r="AQ775" s="22"/>
      <c r="AR775" s="22"/>
      <c r="AS775" s="22"/>
      <c r="AT775" s="17" cm="1">
        <f t="array" ref="AT775">MAX(IF(TOOLSKEEPER!$B$5:$B$1048576='Data Training 2022'!B775,TOOLSKEEPER!$H$5:$H$1048576))</f>
        <v>0</v>
      </c>
      <c r="AU775" s="22" t="str">
        <f>IFERROR(VLOOKUP(B775,TOOLSKEEPER!$B$5:$I$1048576,8,0),"")</f>
        <v/>
      </c>
    </row>
    <row r="776" spans="1:47">
      <c r="A776" s="22">
        <f t="shared" si="67"/>
        <v>771</v>
      </c>
      <c r="B776" s="21" t="str">
        <f t="shared" si="68"/>
        <v>80002005</v>
      </c>
      <c r="C776" s="21" t="s">
        <v>2087</v>
      </c>
      <c r="D776" s="22"/>
      <c r="E776" s="22" t="s">
        <v>2088</v>
      </c>
      <c r="F776" s="22" t="s">
        <v>1255</v>
      </c>
      <c r="G776" s="22" t="s">
        <v>4177</v>
      </c>
      <c r="H776" s="22" t="s">
        <v>405</v>
      </c>
      <c r="I776" s="22" t="s">
        <v>4028</v>
      </c>
      <c r="J776" s="22"/>
      <c r="K776" s="21" t="s">
        <v>4002</v>
      </c>
      <c r="L776" s="21" t="s">
        <v>2374</v>
      </c>
      <c r="M776" s="21" t="s">
        <v>4003</v>
      </c>
      <c r="N776" s="21"/>
      <c r="O776" s="17" t="str">
        <f>IFERROR(VLOOKUP(B776,POP!$B$5:$I$1048576,7,0),"")</f>
        <v/>
      </c>
      <c r="P776" s="17" t="str">
        <f>IFERROR(VLOOKUP(B776,POM!$B$5:$I$1048576,7,0),"")</f>
        <v/>
      </c>
      <c r="Q776" s="10" t="str">
        <f>IFERROR(VLOOKUP(B776,POU!$B$5:$I$1048576,7,0),"")</f>
        <v/>
      </c>
      <c r="R776" s="21" t="str">
        <f t="shared" si="64"/>
        <v/>
      </c>
      <c r="S776" s="17" t="str">
        <f>IFERROR(VLOOKUP(B776,'PEMBEKALAN POP'!$B$5:$I$1048576,7,0),"")</f>
        <v/>
      </c>
      <c r="T776" s="22" t="str">
        <f>IFERROR(VLOOKUP(B776,'PEMBEKALAN POP'!$B$5:$I$1048576,8,0),"")</f>
        <v/>
      </c>
      <c r="U776" s="21" t="s">
        <v>3994</v>
      </c>
      <c r="V776" s="17" t="e" cm="1">
        <f t="array" ref="V776">MAX(IF(INDUKSI!$B$5:$B$1048576='Data Training 2022'!B776,INDUKSI!$H$5:$H$1048576))</f>
        <v>#N/A</v>
      </c>
      <c r="W776" s="22" t="str">
        <f>IFERROR(VLOOKUP(B776,INDUKSI!$B$5:$I$1048576,8,0),"")</f>
        <v>LULUS</v>
      </c>
      <c r="X776" s="21" t="s">
        <v>3994</v>
      </c>
      <c r="Y776" s="17" cm="1">
        <f t="array" ref="Y776">MAX(IF(REINDUKSI!$B$5:$B$1048576='Data Training 2022'!B776,REINDUKSI!$H$5:$H$1048576))</f>
        <v>44699</v>
      </c>
      <c r="Z776" s="22" t="str">
        <f>IFERROR(VLOOKUP(B776,REINDUKSI!$B$5:$I$1048576,8,0),"")</f>
        <v>LULUS</v>
      </c>
      <c r="AA776" s="22" t="str">
        <f t="shared" si="65"/>
        <v>TARGET</v>
      </c>
      <c r="AB776" s="17" cm="1">
        <f t="array" ref="AB776">MAX(IF(BSA!$B$5:$B$1048576='Data Training 2022'!B776,BSA!$H$5:$H$1048576))</f>
        <v>0</v>
      </c>
      <c r="AC776" s="22" t="str">
        <f>IFERROR(VLOOKUP(B776,BSA!$B$5:$I$1048576,8,0),"")</f>
        <v/>
      </c>
      <c r="AD776" s="22" t="s">
        <v>3994</v>
      </c>
      <c r="AE776" s="22"/>
      <c r="AF776" s="22"/>
      <c r="AG776" s="22" t="str">
        <f t="shared" si="66"/>
        <v/>
      </c>
      <c r="AH776" s="17" cm="1">
        <f t="array" ref="AH776">MAX(IF(ISOLASI!$B$5:$B$1048576='Data Training 2022'!B776,ISOLASI!$H$5:$H$1048576))</f>
        <v>0</v>
      </c>
      <c r="AI776" s="22" t="str">
        <f>IFERROR(VLOOKUP(B776,ISOLASI!$B$5:$I$1048576,8,0),"")</f>
        <v/>
      </c>
      <c r="AJ776" s="22"/>
      <c r="AK776" s="17" cm="1">
        <f t="array" ref="AK776">MAX(IF('DEKAT AIR'!$B$5:$B$1048576='Data Training 2022'!B776,'DEKAT AIR'!$H$5:$H$1048576))</f>
        <v>0</v>
      </c>
      <c r="AL776" s="22" t="str">
        <f>IFERROR(VLOOKUP(B776,'DEKAT AIR'!$B$5:$I$1048576,8,0),"")</f>
        <v/>
      </c>
      <c r="AM776" s="22"/>
      <c r="AN776" s="17" cm="1">
        <f t="array" ref="AN776">MAX(IF(KETINGGIAN!$B$5:$B$1048576='Data Training 2022'!B776,KETINGGIAN!$H$5:$H$1048576))</f>
        <v>0</v>
      </c>
      <c r="AO776" s="22" t="str">
        <f>IFERROR(VLOOKUP(B776,KETINGGIAN!$B$5:$I$1048576,8,0),"")</f>
        <v/>
      </c>
      <c r="AP776" s="22"/>
      <c r="AQ776" s="22"/>
      <c r="AR776" s="22"/>
      <c r="AS776" s="22"/>
      <c r="AT776" s="17" cm="1">
        <f t="array" ref="AT776">MAX(IF(TOOLSKEEPER!$B$5:$B$1048576='Data Training 2022'!B776,TOOLSKEEPER!$H$5:$H$1048576))</f>
        <v>0</v>
      </c>
      <c r="AU776" s="22" t="str">
        <f>IFERROR(VLOOKUP(B776,TOOLSKEEPER!$B$5:$I$1048576,8,0),"")</f>
        <v/>
      </c>
    </row>
    <row r="777" spans="1:47">
      <c r="A777" s="22">
        <f t="shared" si="67"/>
        <v>772</v>
      </c>
      <c r="B777" s="21" t="str">
        <f t="shared" si="68"/>
        <v>80002512</v>
      </c>
      <c r="C777" s="21">
        <v>80002512</v>
      </c>
      <c r="D777" s="22"/>
      <c r="E777" s="22" t="s">
        <v>1786</v>
      </c>
      <c r="F777" s="22" t="s">
        <v>1255</v>
      </c>
      <c r="G777" s="22" t="s">
        <v>205</v>
      </c>
      <c r="H777" s="22" t="s">
        <v>405</v>
      </c>
      <c r="I777" s="22" t="s">
        <v>4028</v>
      </c>
      <c r="J777" s="22"/>
      <c r="K777" s="21" t="s">
        <v>4002</v>
      </c>
      <c r="L777" s="21" t="s">
        <v>2374</v>
      </c>
      <c r="M777" s="21" t="s">
        <v>4003</v>
      </c>
      <c r="N777" s="21"/>
      <c r="O777" s="17" t="str">
        <f>IFERROR(VLOOKUP(B777,POP!$B$5:$I$1048576,7,0),"")</f>
        <v/>
      </c>
      <c r="P777" s="17" t="str">
        <f>IFERROR(VLOOKUP(B777,POM!$B$5:$I$1048576,7,0),"")</f>
        <v/>
      </c>
      <c r="Q777" s="10" t="str">
        <f>IFERROR(VLOOKUP(B777,POU!$B$5:$I$1048576,7,0),"")</f>
        <v/>
      </c>
      <c r="R777" s="21" t="str">
        <f t="shared" ref="R777:R840" si="69">IF(AND(L777="PENGAWAS",M777="TARGET",N777=""),"TARGET","")</f>
        <v/>
      </c>
      <c r="S777" s="17" t="str">
        <f>IFERROR(VLOOKUP(B777,'PEMBEKALAN POP'!$B$5:$I$1048576,7,0),"")</f>
        <v/>
      </c>
      <c r="T777" s="22" t="str">
        <f>IFERROR(VLOOKUP(B777,'PEMBEKALAN POP'!$B$5:$I$1048576,8,0),"")</f>
        <v/>
      </c>
      <c r="U777" s="21" t="s">
        <v>3994</v>
      </c>
      <c r="V777" s="17" t="e" cm="1">
        <f t="array" ref="V777">MAX(IF(INDUKSI!$B$5:$B$1048576='Data Training 2022'!B777,INDUKSI!$H$5:$H$1048576))</f>
        <v>#N/A</v>
      </c>
      <c r="W777" s="22" t="str">
        <f>IFERROR(VLOOKUP(B777,INDUKSI!$B$5:$I$1048576,8,0),"")</f>
        <v>LULUS</v>
      </c>
      <c r="X777" s="21" t="s">
        <v>3994</v>
      </c>
      <c r="Y777" s="17" cm="1">
        <f t="array" ref="Y777">MAX(IF(REINDUKSI!$B$5:$B$1048576='Data Training 2022'!B777,REINDUKSI!$H$5:$H$1048576))</f>
        <v>0</v>
      </c>
      <c r="Z777" s="22" t="str">
        <f>IFERROR(VLOOKUP(B777,REINDUKSI!$B$5:$I$1048576,8,0),"")</f>
        <v/>
      </c>
      <c r="AA777" s="22" t="str">
        <f t="shared" ref="AA777:AA840" si="70">IF(L777="OPERATOR","TARGET",IF(L777="MEKANIK","TARGET",""))</f>
        <v>TARGET</v>
      </c>
      <c r="AB777" s="17" cm="1">
        <f t="array" ref="AB777">MAX(IF(BSA!$B$5:$B$1048576='Data Training 2022'!B777,BSA!$H$5:$H$1048576))</f>
        <v>0</v>
      </c>
      <c r="AC777" s="22" t="str">
        <f>IFERROR(VLOOKUP(B777,BSA!$B$5:$I$1048576,8,0),"")</f>
        <v/>
      </c>
      <c r="AD777" s="22" t="s">
        <v>3994</v>
      </c>
      <c r="AE777" s="22"/>
      <c r="AF777" s="22"/>
      <c r="AG777" s="22" t="str">
        <f t="shared" ref="AG777:AG840" si="71">IF(L777="MEKANIK","TARGET","")</f>
        <v/>
      </c>
      <c r="AH777" s="17" cm="1">
        <f t="array" ref="AH777">MAX(IF(ISOLASI!$B$5:$B$1048576='Data Training 2022'!B777,ISOLASI!$H$5:$H$1048576))</f>
        <v>0</v>
      </c>
      <c r="AI777" s="22" t="str">
        <f>IFERROR(VLOOKUP(B777,ISOLASI!$B$5:$I$1048576,8,0),"")</f>
        <v/>
      </c>
      <c r="AJ777" s="22"/>
      <c r="AK777" s="17" cm="1">
        <f t="array" ref="AK777">MAX(IF('DEKAT AIR'!$B$5:$B$1048576='Data Training 2022'!B777,'DEKAT AIR'!$H$5:$H$1048576))</f>
        <v>0</v>
      </c>
      <c r="AL777" s="22" t="str">
        <f>IFERROR(VLOOKUP(B777,'DEKAT AIR'!$B$5:$I$1048576,8,0),"")</f>
        <v/>
      </c>
      <c r="AM777" s="22"/>
      <c r="AN777" s="17" cm="1">
        <f t="array" ref="AN777">MAX(IF(KETINGGIAN!$B$5:$B$1048576='Data Training 2022'!B777,KETINGGIAN!$H$5:$H$1048576))</f>
        <v>0</v>
      </c>
      <c r="AO777" s="22" t="str">
        <f>IFERROR(VLOOKUP(B777,KETINGGIAN!$B$5:$I$1048576,8,0),"")</f>
        <v/>
      </c>
      <c r="AP777" s="22"/>
      <c r="AQ777" s="22"/>
      <c r="AR777" s="22"/>
      <c r="AS777" s="22"/>
      <c r="AT777" s="17" cm="1">
        <f t="array" ref="AT777">MAX(IF(TOOLSKEEPER!$B$5:$B$1048576='Data Training 2022'!B777,TOOLSKEEPER!$H$5:$H$1048576))</f>
        <v>0</v>
      </c>
      <c r="AU777" s="22" t="str">
        <f>IFERROR(VLOOKUP(B777,TOOLSKEEPER!$B$5:$I$1048576,8,0),"")</f>
        <v/>
      </c>
    </row>
    <row r="778" spans="1:47">
      <c r="A778" s="22">
        <f t="shared" si="67"/>
        <v>773</v>
      </c>
      <c r="B778" s="21" t="str">
        <f t="shared" si="68"/>
        <v>80002616</v>
      </c>
      <c r="C778" s="21" t="s">
        <v>2140</v>
      </c>
      <c r="D778" s="22"/>
      <c r="E778" s="22" t="s">
        <v>2141</v>
      </c>
      <c r="F778" s="22" t="s">
        <v>1255</v>
      </c>
      <c r="G778" s="22" t="s">
        <v>4175</v>
      </c>
      <c r="H778" s="22" t="s">
        <v>405</v>
      </c>
      <c r="I778" s="22" t="s">
        <v>4028</v>
      </c>
      <c r="J778" s="22"/>
      <c r="K778" s="21" t="s">
        <v>4002</v>
      </c>
      <c r="L778" s="21" t="s">
        <v>2374</v>
      </c>
      <c r="M778" s="21" t="s">
        <v>4003</v>
      </c>
      <c r="N778" s="21"/>
      <c r="O778" s="17" t="str">
        <f>IFERROR(VLOOKUP(B778,POP!$B$5:$I$1048576,7,0),"")</f>
        <v/>
      </c>
      <c r="P778" s="17" t="str">
        <f>IFERROR(VLOOKUP(B778,POM!$B$5:$I$1048576,7,0),"")</f>
        <v/>
      </c>
      <c r="Q778" s="10" t="str">
        <f>IFERROR(VLOOKUP(B778,POU!$B$5:$I$1048576,7,0),"")</f>
        <v/>
      </c>
      <c r="R778" s="21" t="str">
        <f t="shared" si="69"/>
        <v/>
      </c>
      <c r="S778" s="17" t="str">
        <f>IFERROR(VLOOKUP(B778,'PEMBEKALAN POP'!$B$5:$I$1048576,7,0),"")</f>
        <v/>
      </c>
      <c r="T778" s="22" t="str">
        <f>IFERROR(VLOOKUP(B778,'PEMBEKALAN POP'!$B$5:$I$1048576,8,0),"")</f>
        <v/>
      </c>
      <c r="U778" s="21" t="s">
        <v>3994</v>
      </c>
      <c r="V778" s="17" t="e" cm="1">
        <f t="array" ref="V778">MAX(IF(INDUKSI!$B$5:$B$1048576='Data Training 2022'!B778,INDUKSI!$H$5:$H$1048576))</f>
        <v>#N/A</v>
      </c>
      <c r="W778" s="22" t="str">
        <f>IFERROR(VLOOKUP(B778,INDUKSI!$B$5:$I$1048576,8,0),"")</f>
        <v>LULUS</v>
      </c>
      <c r="X778" s="21" t="s">
        <v>3994</v>
      </c>
      <c r="Y778" s="17" cm="1">
        <f t="array" ref="Y778">MAX(IF(REINDUKSI!$B$5:$B$1048576='Data Training 2022'!B778,REINDUKSI!$H$5:$H$1048576))</f>
        <v>0</v>
      </c>
      <c r="Z778" s="22" t="str">
        <f>IFERROR(VLOOKUP(B778,REINDUKSI!$B$5:$I$1048576,8,0),"")</f>
        <v/>
      </c>
      <c r="AA778" s="22" t="str">
        <f t="shared" si="70"/>
        <v>TARGET</v>
      </c>
      <c r="AB778" s="17" cm="1">
        <f t="array" ref="AB778">MAX(IF(BSA!$B$5:$B$1048576='Data Training 2022'!B778,BSA!$H$5:$H$1048576))</f>
        <v>0</v>
      </c>
      <c r="AC778" s="22" t="str">
        <f>IFERROR(VLOOKUP(B778,BSA!$B$5:$I$1048576,8,0),"")</f>
        <v/>
      </c>
      <c r="AD778" s="22" t="s">
        <v>3994</v>
      </c>
      <c r="AE778" s="22"/>
      <c r="AF778" s="22"/>
      <c r="AG778" s="22" t="str">
        <f t="shared" si="71"/>
        <v/>
      </c>
      <c r="AH778" s="17" cm="1">
        <f t="array" ref="AH778">MAX(IF(ISOLASI!$B$5:$B$1048576='Data Training 2022'!B778,ISOLASI!$H$5:$H$1048576))</f>
        <v>0</v>
      </c>
      <c r="AI778" s="22" t="str">
        <f>IFERROR(VLOOKUP(B778,ISOLASI!$B$5:$I$1048576,8,0),"")</f>
        <v/>
      </c>
      <c r="AJ778" s="22"/>
      <c r="AK778" s="17" cm="1">
        <f t="array" ref="AK778">MAX(IF('DEKAT AIR'!$B$5:$B$1048576='Data Training 2022'!B778,'DEKAT AIR'!$H$5:$H$1048576))</f>
        <v>0</v>
      </c>
      <c r="AL778" s="22" t="str">
        <f>IFERROR(VLOOKUP(B778,'DEKAT AIR'!$B$5:$I$1048576,8,0),"")</f>
        <v/>
      </c>
      <c r="AM778" s="22"/>
      <c r="AN778" s="17" cm="1">
        <f t="array" ref="AN778">MAX(IF(KETINGGIAN!$B$5:$B$1048576='Data Training 2022'!B778,KETINGGIAN!$H$5:$H$1048576))</f>
        <v>0</v>
      </c>
      <c r="AO778" s="22" t="str">
        <f>IFERROR(VLOOKUP(B778,KETINGGIAN!$B$5:$I$1048576,8,0),"")</f>
        <v/>
      </c>
      <c r="AP778" s="22"/>
      <c r="AQ778" s="22"/>
      <c r="AR778" s="22"/>
      <c r="AS778" s="22"/>
      <c r="AT778" s="17" cm="1">
        <f t="array" ref="AT778">MAX(IF(TOOLSKEEPER!$B$5:$B$1048576='Data Training 2022'!B778,TOOLSKEEPER!$H$5:$H$1048576))</f>
        <v>0</v>
      </c>
      <c r="AU778" s="22" t="str">
        <f>IFERROR(VLOOKUP(B778,TOOLSKEEPER!$B$5:$I$1048576,8,0),"")</f>
        <v/>
      </c>
    </row>
    <row r="779" spans="1:47">
      <c r="A779" s="22">
        <f t="shared" si="67"/>
        <v>774</v>
      </c>
      <c r="B779" s="21" t="str">
        <f t="shared" si="68"/>
        <v>80000026</v>
      </c>
      <c r="C779" s="21">
        <v>80000026</v>
      </c>
      <c r="D779" s="22"/>
      <c r="E779" s="22" t="s">
        <v>2992</v>
      </c>
      <c r="F779" s="22" t="s">
        <v>1255</v>
      </c>
      <c r="G779" s="22" t="s">
        <v>205</v>
      </c>
      <c r="H779" s="22" t="s">
        <v>405</v>
      </c>
      <c r="I779" s="22" t="s">
        <v>4028</v>
      </c>
      <c r="J779" s="22"/>
      <c r="K779" s="21" t="s">
        <v>4002</v>
      </c>
      <c r="L779" s="21" t="s">
        <v>2374</v>
      </c>
      <c r="M779" s="21" t="s">
        <v>4003</v>
      </c>
      <c r="N779" s="21"/>
      <c r="O779" s="17" t="str">
        <f>IFERROR(VLOOKUP(B779,POP!$B$5:$I$1048576,7,0),"")</f>
        <v/>
      </c>
      <c r="P779" s="17" t="str">
        <f>IFERROR(VLOOKUP(B779,POM!$B$5:$I$1048576,7,0),"")</f>
        <v/>
      </c>
      <c r="Q779" s="10" t="str">
        <f>IFERROR(VLOOKUP(B779,POU!$B$5:$I$1048576,7,0),"")</f>
        <v/>
      </c>
      <c r="R779" s="21" t="str">
        <f t="shared" si="69"/>
        <v/>
      </c>
      <c r="S779" s="17" t="str">
        <f>IFERROR(VLOOKUP(B779,'PEMBEKALAN POP'!$B$5:$I$1048576,7,0),"")</f>
        <v/>
      </c>
      <c r="T779" s="22" t="str">
        <f>IFERROR(VLOOKUP(B779,'PEMBEKALAN POP'!$B$5:$I$1048576,8,0),"")</f>
        <v/>
      </c>
      <c r="U779" s="21" t="s">
        <v>3994</v>
      </c>
      <c r="V779" s="17" t="e" cm="1">
        <f t="array" ref="V779">MAX(IF(INDUKSI!$B$5:$B$1048576='Data Training 2022'!B779,INDUKSI!$H$5:$H$1048576))</f>
        <v>#N/A</v>
      </c>
      <c r="W779" s="22" t="str">
        <f>IFERROR(VLOOKUP(B779,INDUKSI!$B$5:$I$1048576,8,0),"")</f>
        <v>LULUS</v>
      </c>
      <c r="X779" s="21" t="s">
        <v>3994</v>
      </c>
      <c r="Y779" s="17" cm="1">
        <f t="array" ref="Y779">MAX(IF(REINDUKSI!$B$5:$B$1048576='Data Training 2022'!B779,REINDUKSI!$H$5:$H$1048576))</f>
        <v>44458</v>
      </c>
      <c r="Z779" s="22" t="str">
        <f>IFERROR(VLOOKUP(B779,REINDUKSI!$B$5:$I$1048576,8,0),"")</f>
        <v>LULUS</v>
      </c>
      <c r="AA779" s="22" t="str">
        <f t="shared" si="70"/>
        <v>TARGET</v>
      </c>
      <c r="AB779" s="17" cm="1">
        <f t="array" ref="AB779">MAX(IF(BSA!$B$5:$B$1048576='Data Training 2022'!B779,BSA!$H$5:$H$1048576))</f>
        <v>0</v>
      </c>
      <c r="AC779" s="22" t="str">
        <f>IFERROR(VLOOKUP(B779,BSA!$B$5:$I$1048576,8,0),"")</f>
        <v/>
      </c>
      <c r="AD779" s="22" t="s">
        <v>3994</v>
      </c>
      <c r="AE779" s="22"/>
      <c r="AF779" s="22"/>
      <c r="AG779" s="22" t="str">
        <f t="shared" si="71"/>
        <v/>
      </c>
      <c r="AH779" s="17" cm="1">
        <f t="array" ref="AH779">MAX(IF(ISOLASI!$B$5:$B$1048576='Data Training 2022'!B779,ISOLASI!$H$5:$H$1048576))</f>
        <v>0</v>
      </c>
      <c r="AI779" s="22" t="str">
        <f>IFERROR(VLOOKUP(B779,ISOLASI!$B$5:$I$1048576,8,0),"")</f>
        <v/>
      </c>
      <c r="AJ779" s="22"/>
      <c r="AK779" s="17" cm="1">
        <f t="array" ref="AK779">MAX(IF('DEKAT AIR'!$B$5:$B$1048576='Data Training 2022'!B779,'DEKAT AIR'!$H$5:$H$1048576))</f>
        <v>0</v>
      </c>
      <c r="AL779" s="22" t="str">
        <f>IFERROR(VLOOKUP(B779,'DEKAT AIR'!$B$5:$I$1048576,8,0),"")</f>
        <v/>
      </c>
      <c r="AM779" s="22"/>
      <c r="AN779" s="17" cm="1">
        <f t="array" ref="AN779">MAX(IF(KETINGGIAN!$B$5:$B$1048576='Data Training 2022'!B779,KETINGGIAN!$H$5:$H$1048576))</f>
        <v>0</v>
      </c>
      <c r="AO779" s="22" t="str">
        <f>IFERROR(VLOOKUP(B779,KETINGGIAN!$B$5:$I$1048576,8,0),"")</f>
        <v/>
      </c>
      <c r="AP779" s="22"/>
      <c r="AQ779" s="22"/>
      <c r="AR779" s="22"/>
      <c r="AS779" s="22"/>
      <c r="AT779" s="17" cm="1">
        <f t="array" ref="AT779">MAX(IF(TOOLSKEEPER!$B$5:$B$1048576='Data Training 2022'!B779,TOOLSKEEPER!$H$5:$H$1048576))</f>
        <v>0</v>
      </c>
      <c r="AU779" s="22" t="str">
        <f>IFERROR(VLOOKUP(B779,TOOLSKEEPER!$B$5:$I$1048576,8,0),"")</f>
        <v/>
      </c>
    </row>
    <row r="780" spans="1:47">
      <c r="A780" s="22">
        <f t="shared" si="67"/>
        <v>775</v>
      </c>
      <c r="B780" s="21" t="str">
        <f t="shared" si="68"/>
        <v>80003804</v>
      </c>
      <c r="C780" s="21">
        <v>80003804</v>
      </c>
      <c r="D780" s="22"/>
      <c r="E780" s="22" t="s">
        <v>2852</v>
      </c>
      <c r="F780" s="22" t="s">
        <v>1255</v>
      </c>
      <c r="G780" s="22" t="s">
        <v>205</v>
      </c>
      <c r="H780" s="22" t="s">
        <v>405</v>
      </c>
      <c r="I780" s="22" t="s">
        <v>4024</v>
      </c>
      <c r="J780" s="22"/>
      <c r="K780" s="21" t="s">
        <v>4002</v>
      </c>
      <c r="L780" s="21" t="s">
        <v>2374</v>
      </c>
      <c r="M780" s="21" t="s">
        <v>4003</v>
      </c>
      <c r="N780" s="21"/>
      <c r="O780" s="17" t="str">
        <f>IFERROR(VLOOKUP(B780,POP!$B$5:$I$1048576,7,0),"")</f>
        <v/>
      </c>
      <c r="P780" s="17" t="str">
        <f>IFERROR(VLOOKUP(B780,POM!$B$5:$I$1048576,7,0),"")</f>
        <v/>
      </c>
      <c r="Q780" s="10" t="str">
        <f>IFERROR(VLOOKUP(B780,POU!$B$5:$I$1048576,7,0),"")</f>
        <v/>
      </c>
      <c r="R780" s="21" t="str">
        <f t="shared" si="69"/>
        <v/>
      </c>
      <c r="S780" s="17" t="str">
        <f>IFERROR(VLOOKUP(B780,'PEMBEKALAN POP'!$B$5:$I$1048576,7,0),"")</f>
        <v/>
      </c>
      <c r="T780" s="22" t="str">
        <f>IFERROR(VLOOKUP(B780,'PEMBEKALAN POP'!$B$5:$I$1048576,8,0),"")</f>
        <v/>
      </c>
      <c r="U780" s="21" t="s">
        <v>3994</v>
      </c>
      <c r="V780" s="17" t="e" cm="1">
        <f t="array" ref="V780">MAX(IF(INDUKSI!$B$5:$B$1048576='Data Training 2022'!B780,INDUKSI!$H$5:$H$1048576))</f>
        <v>#N/A</v>
      </c>
      <c r="W780" s="22" t="str">
        <f>IFERROR(VLOOKUP(B780,INDUKSI!$B$5:$I$1048576,8,0),"")</f>
        <v/>
      </c>
      <c r="X780" s="21" t="s">
        <v>3994</v>
      </c>
      <c r="Y780" s="17" cm="1">
        <f t="array" ref="Y780">MAX(IF(REINDUKSI!$B$5:$B$1048576='Data Training 2022'!B780,REINDUKSI!$H$5:$H$1048576))</f>
        <v>44775</v>
      </c>
      <c r="Z780" s="22" t="str">
        <f>IFERROR(VLOOKUP(B780,REINDUKSI!$B$5:$I$1048576,8,0),"")</f>
        <v>LULUS</v>
      </c>
      <c r="AA780" s="22" t="str">
        <f t="shared" si="70"/>
        <v>TARGET</v>
      </c>
      <c r="AB780" s="17" cm="1">
        <f t="array" ref="AB780">MAX(IF(BSA!$B$5:$B$1048576='Data Training 2022'!B780,BSA!$H$5:$H$1048576))</f>
        <v>0</v>
      </c>
      <c r="AC780" s="22" t="str">
        <f>IFERROR(VLOOKUP(B780,BSA!$B$5:$I$1048576,8,0),"")</f>
        <v/>
      </c>
      <c r="AD780" s="22" t="s">
        <v>3994</v>
      </c>
      <c r="AE780" s="22"/>
      <c r="AF780" s="22"/>
      <c r="AG780" s="22" t="str">
        <f t="shared" si="71"/>
        <v/>
      </c>
      <c r="AH780" s="17" cm="1">
        <f t="array" ref="AH780">MAX(IF(ISOLASI!$B$5:$B$1048576='Data Training 2022'!B780,ISOLASI!$H$5:$H$1048576))</f>
        <v>0</v>
      </c>
      <c r="AI780" s="22" t="str">
        <f>IFERROR(VLOOKUP(B780,ISOLASI!$B$5:$I$1048576,8,0),"")</f>
        <v/>
      </c>
      <c r="AJ780" s="22"/>
      <c r="AK780" s="17" cm="1">
        <f t="array" ref="AK780">MAX(IF('DEKAT AIR'!$B$5:$B$1048576='Data Training 2022'!B780,'DEKAT AIR'!$H$5:$H$1048576))</f>
        <v>0</v>
      </c>
      <c r="AL780" s="22" t="str">
        <f>IFERROR(VLOOKUP(B780,'DEKAT AIR'!$B$5:$I$1048576,8,0),"")</f>
        <v/>
      </c>
      <c r="AM780" s="22"/>
      <c r="AN780" s="17" cm="1">
        <f t="array" ref="AN780">MAX(IF(KETINGGIAN!$B$5:$B$1048576='Data Training 2022'!B780,KETINGGIAN!$H$5:$H$1048576))</f>
        <v>0</v>
      </c>
      <c r="AO780" s="22" t="str">
        <f>IFERROR(VLOOKUP(B780,KETINGGIAN!$B$5:$I$1048576,8,0),"")</f>
        <v/>
      </c>
      <c r="AP780" s="22"/>
      <c r="AQ780" s="22"/>
      <c r="AR780" s="22"/>
      <c r="AS780" s="22"/>
      <c r="AT780" s="17" cm="1">
        <f t="array" ref="AT780">MAX(IF(TOOLSKEEPER!$B$5:$B$1048576='Data Training 2022'!B780,TOOLSKEEPER!$H$5:$H$1048576))</f>
        <v>0</v>
      </c>
      <c r="AU780" s="22" t="str">
        <f>IFERROR(VLOOKUP(B780,TOOLSKEEPER!$B$5:$I$1048576,8,0),"")</f>
        <v/>
      </c>
    </row>
    <row r="781" spans="1:47">
      <c r="A781" s="22">
        <f t="shared" si="67"/>
        <v>776</v>
      </c>
      <c r="B781" s="21" t="str">
        <f t="shared" si="68"/>
        <v>80000514</v>
      </c>
      <c r="C781" s="21">
        <v>80000514</v>
      </c>
      <c r="D781" s="22"/>
      <c r="E781" s="22" t="s">
        <v>2315</v>
      </c>
      <c r="F781" s="22" t="s">
        <v>1255</v>
      </c>
      <c r="G781" s="22" t="s">
        <v>205</v>
      </c>
      <c r="H781" s="22" t="s">
        <v>405</v>
      </c>
      <c r="I781" s="22" t="s">
        <v>4028</v>
      </c>
      <c r="J781" s="22"/>
      <c r="K781" s="21" t="s">
        <v>4002</v>
      </c>
      <c r="L781" s="21" t="s">
        <v>2374</v>
      </c>
      <c r="M781" s="21" t="s">
        <v>4003</v>
      </c>
      <c r="N781" s="21"/>
      <c r="O781" s="17" t="str">
        <f>IFERROR(VLOOKUP(B781,POP!$B$5:$I$1048576,7,0),"")</f>
        <v/>
      </c>
      <c r="P781" s="17" t="str">
        <f>IFERROR(VLOOKUP(B781,POM!$B$5:$I$1048576,7,0),"")</f>
        <v/>
      </c>
      <c r="Q781" s="10" t="str">
        <f>IFERROR(VLOOKUP(B781,POU!$B$5:$I$1048576,7,0),"")</f>
        <v/>
      </c>
      <c r="R781" s="21" t="str">
        <f t="shared" si="69"/>
        <v/>
      </c>
      <c r="S781" s="17" t="str">
        <f>IFERROR(VLOOKUP(B781,'PEMBEKALAN POP'!$B$5:$I$1048576,7,0),"")</f>
        <v/>
      </c>
      <c r="T781" s="22" t="str">
        <f>IFERROR(VLOOKUP(B781,'PEMBEKALAN POP'!$B$5:$I$1048576,8,0),"")</f>
        <v/>
      </c>
      <c r="U781" s="21" t="s">
        <v>3994</v>
      </c>
      <c r="V781" s="17" t="e" cm="1">
        <f t="array" ref="V781">MAX(IF(INDUKSI!$B$5:$B$1048576='Data Training 2022'!B781,INDUKSI!$H$5:$H$1048576))</f>
        <v>#N/A</v>
      </c>
      <c r="W781" s="22" t="str">
        <f>IFERROR(VLOOKUP(B781,INDUKSI!$B$5:$I$1048576,8,0),"")</f>
        <v>LULUS</v>
      </c>
      <c r="X781" s="21" t="s">
        <v>3994</v>
      </c>
      <c r="Y781" s="17" cm="1">
        <f t="array" ref="Y781">MAX(IF(REINDUKSI!$B$5:$B$1048576='Data Training 2022'!B781,REINDUKSI!$H$5:$H$1048576))</f>
        <v>44586</v>
      </c>
      <c r="Z781" s="22" t="str">
        <f>IFERROR(VLOOKUP(B781,REINDUKSI!$B$5:$I$1048576,8,0),"")</f>
        <v>LULUS</v>
      </c>
      <c r="AA781" s="22" t="str">
        <f t="shared" si="70"/>
        <v>TARGET</v>
      </c>
      <c r="AB781" s="17" cm="1">
        <f t="array" ref="AB781">MAX(IF(BSA!$B$5:$B$1048576='Data Training 2022'!B781,BSA!$H$5:$H$1048576))</f>
        <v>0</v>
      </c>
      <c r="AC781" s="22" t="str">
        <f>IFERROR(VLOOKUP(B781,BSA!$B$5:$I$1048576,8,0),"")</f>
        <v/>
      </c>
      <c r="AD781" s="22" t="s">
        <v>3994</v>
      </c>
      <c r="AE781" s="22"/>
      <c r="AF781" s="22"/>
      <c r="AG781" s="22" t="str">
        <f t="shared" si="71"/>
        <v/>
      </c>
      <c r="AH781" s="17" cm="1">
        <f t="array" ref="AH781">MAX(IF(ISOLASI!$B$5:$B$1048576='Data Training 2022'!B781,ISOLASI!$H$5:$H$1048576))</f>
        <v>0</v>
      </c>
      <c r="AI781" s="22" t="str">
        <f>IFERROR(VLOOKUP(B781,ISOLASI!$B$5:$I$1048576,8,0),"")</f>
        <v/>
      </c>
      <c r="AJ781" s="22"/>
      <c r="AK781" s="17" cm="1">
        <f t="array" ref="AK781">MAX(IF('DEKAT AIR'!$B$5:$B$1048576='Data Training 2022'!B781,'DEKAT AIR'!$H$5:$H$1048576))</f>
        <v>0</v>
      </c>
      <c r="AL781" s="22" t="str">
        <f>IFERROR(VLOOKUP(B781,'DEKAT AIR'!$B$5:$I$1048576,8,0),"")</f>
        <v/>
      </c>
      <c r="AM781" s="22"/>
      <c r="AN781" s="17" cm="1">
        <f t="array" ref="AN781">MAX(IF(KETINGGIAN!$B$5:$B$1048576='Data Training 2022'!B781,KETINGGIAN!$H$5:$H$1048576))</f>
        <v>0</v>
      </c>
      <c r="AO781" s="22" t="str">
        <f>IFERROR(VLOOKUP(B781,KETINGGIAN!$B$5:$I$1048576,8,0),"")</f>
        <v/>
      </c>
      <c r="AP781" s="22"/>
      <c r="AQ781" s="22"/>
      <c r="AR781" s="22"/>
      <c r="AS781" s="22"/>
      <c r="AT781" s="17" cm="1">
        <f t="array" ref="AT781">MAX(IF(TOOLSKEEPER!$B$5:$B$1048576='Data Training 2022'!B781,TOOLSKEEPER!$H$5:$H$1048576))</f>
        <v>0</v>
      </c>
      <c r="AU781" s="22" t="str">
        <f>IFERROR(VLOOKUP(B781,TOOLSKEEPER!$B$5:$I$1048576,8,0),"")</f>
        <v/>
      </c>
    </row>
    <row r="782" spans="1:47">
      <c r="A782" s="22">
        <f t="shared" si="67"/>
        <v>777</v>
      </c>
      <c r="B782" s="21" t="str">
        <f t="shared" si="68"/>
        <v>80002879</v>
      </c>
      <c r="C782" s="21">
        <v>80002879</v>
      </c>
      <c r="D782" s="22"/>
      <c r="E782" s="22" t="s">
        <v>3496</v>
      </c>
      <c r="F782" s="22" t="s">
        <v>1255</v>
      </c>
      <c r="G782" s="22" t="s">
        <v>212</v>
      </c>
      <c r="H782" s="22" t="s">
        <v>405</v>
      </c>
      <c r="I782" s="22" t="s">
        <v>4028</v>
      </c>
      <c r="J782" s="22"/>
      <c r="K782" s="21" t="s">
        <v>4002</v>
      </c>
      <c r="L782" s="21" t="s">
        <v>2374</v>
      </c>
      <c r="M782" s="21" t="s">
        <v>4003</v>
      </c>
      <c r="N782" s="21"/>
      <c r="O782" s="17" t="str">
        <f>IFERROR(VLOOKUP(B782,POP!$B$5:$I$1048576,7,0),"")</f>
        <v/>
      </c>
      <c r="P782" s="17" t="str">
        <f>IFERROR(VLOOKUP(B782,POM!$B$5:$I$1048576,7,0),"")</f>
        <v/>
      </c>
      <c r="Q782" s="10" t="str">
        <f>IFERROR(VLOOKUP(B782,POU!$B$5:$I$1048576,7,0),"")</f>
        <v/>
      </c>
      <c r="R782" s="21" t="str">
        <f t="shared" si="69"/>
        <v/>
      </c>
      <c r="S782" s="17" t="str">
        <f>IFERROR(VLOOKUP(B782,'PEMBEKALAN POP'!$B$5:$I$1048576,7,0),"")</f>
        <v/>
      </c>
      <c r="T782" s="22" t="str">
        <f>IFERROR(VLOOKUP(B782,'PEMBEKALAN POP'!$B$5:$I$1048576,8,0),"")</f>
        <v/>
      </c>
      <c r="U782" s="21" t="s">
        <v>3994</v>
      </c>
      <c r="V782" s="17" t="e" cm="1">
        <f t="array" ref="V782">MAX(IF(INDUKSI!$B$5:$B$1048576='Data Training 2022'!B782,INDUKSI!$H$5:$H$1048576))</f>
        <v>#N/A</v>
      </c>
      <c r="W782" s="22" t="str">
        <f>IFERROR(VLOOKUP(B782,INDUKSI!$B$5:$I$1048576,8,0),"")</f>
        <v>LULUS</v>
      </c>
      <c r="X782" s="21" t="s">
        <v>3994</v>
      </c>
      <c r="Y782" s="17" cm="1">
        <f t="array" ref="Y782">MAX(IF(REINDUKSI!$B$5:$B$1048576='Data Training 2022'!B782,REINDUKSI!$H$5:$H$1048576))</f>
        <v>0</v>
      </c>
      <c r="Z782" s="22" t="str">
        <f>IFERROR(VLOOKUP(B782,REINDUKSI!$B$5:$I$1048576,8,0),"")</f>
        <v/>
      </c>
      <c r="AA782" s="22" t="str">
        <f t="shared" si="70"/>
        <v>TARGET</v>
      </c>
      <c r="AB782" s="17" cm="1">
        <f t="array" ref="AB782">MAX(IF(BSA!$B$5:$B$1048576='Data Training 2022'!B782,BSA!$H$5:$H$1048576))</f>
        <v>0</v>
      </c>
      <c r="AC782" s="22" t="str">
        <f>IFERROR(VLOOKUP(B782,BSA!$B$5:$I$1048576,8,0),"")</f>
        <v/>
      </c>
      <c r="AD782" s="22" t="s">
        <v>3994</v>
      </c>
      <c r="AE782" s="22"/>
      <c r="AF782" s="22"/>
      <c r="AG782" s="22" t="str">
        <f t="shared" si="71"/>
        <v/>
      </c>
      <c r="AH782" s="17" cm="1">
        <f t="array" ref="AH782">MAX(IF(ISOLASI!$B$5:$B$1048576='Data Training 2022'!B782,ISOLASI!$H$5:$H$1048576))</f>
        <v>0</v>
      </c>
      <c r="AI782" s="22" t="str">
        <f>IFERROR(VLOOKUP(B782,ISOLASI!$B$5:$I$1048576,8,0),"")</f>
        <v/>
      </c>
      <c r="AJ782" s="22"/>
      <c r="AK782" s="17" cm="1">
        <f t="array" ref="AK782">MAX(IF('DEKAT AIR'!$B$5:$B$1048576='Data Training 2022'!B782,'DEKAT AIR'!$H$5:$H$1048576))</f>
        <v>0</v>
      </c>
      <c r="AL782" s="22" t="str">
        <f>IFERROR(VLOOKUP(B782,'DEKAT AIR'!$B$5:$I$1048576,8,0),"")</f>
        <v/>
      </c>
      <c r="AM782" s="22"/>
      <c r="AN782" s="17" cm="1">
        <f t="array" ref="AN782">MAX(IF(KETINGGIAN!$B$5:$B$1048576='Data Training 2022'!B782,KETINGGIAN!$H$5:$H$1048576))</f>
        <v>0</v>
      </c>
      <c r="AO782" s="22" t="str">
        <f>IFERROR(VLOOKUP(B782,KETINGGIAN!$B$5:$I$1048576,8,0),"")</f>
        <v/>
      </c>
      <c r="AP782" s="22"/>
      <c r="AQ782" s="22"/>
      <c r="AR782" s="22"/>
      <c r="AS782" s="22"/>
      <c r="AT782" s="17" cm="1">
        <f t="array" ref="AT782">MAX(IF(TOOLSKEEPER!$B$5:$B$1048576='Data Training 2022'!B782,TOOLSKEEPER!$H$5:$H$1048576))</f>
        <v>0</v>
      </c>
      <c r="AU782" s="22" t="str">
        <f>IFERROR(VLOOKUP(B782,TOOLSKEEPER!$B$5:$I$1048576,8,0),"")</f>
        <v/>
      </c>
    </row>
    <row r="783" spans="1:47">
      <c r="A783" s="22">
        <f t="shared" si="67"/>
        <v>778</v>
      </c>
      <c r="B783" s="21" t="str">
        <f t="shared" si="68"/>
        <v>80002141</v>
      </c>
      <c r="C783" s="21" t="s">
        <v>2154</v>
      </c>
      <c r="D783" s="22"/>
      <c r="E783" s="22" t="s">
        <v>2155</v>
      </c>
      <c r="F783" s="22" t="s">
        <v>1255</v>
      </c>
      <c r="G783" s="22" t="s">
        <v>212</v>
      </c>
      <c r="H783" s="22" t="s">
        <v>405</v>
      </c>
      <c r="I783" s="22" t="s">
        <v>4024</v>
      </c>
      <c r="J783" s="22"/>
      <c r="K783" s="21" t="s">
        <v>4002</v>
      </c>
      <c r="L783" s="21" t="s">
        <v>2374</v>
      </c>
      <c r="M783" s="21" t="s">
        <v>4003</v>
      </c>
      <c r="N783" s="21"/>
      <c r="O783" s="17" t="str">
        <f>IFERROR(VLOOKUP(B783,POP!$B$5:$I$1048576,7,0),"")</f>
        <v/>
      </c>
      <c r="P783" s="17" t="str">
        <f>IFERROR(VLOOKUP(B783,POM!$B$5:$I$1048576,7,0),"")</f>
        <v/>
      </c>
      <c r="Q783" s="10" t="str">
        <f>IFERROR(VLOOKUP(B783,POU!$B$5:$I$1048576,7,0),"")</f>
        <v/>
      </c>
      <c r="R783" s="21" t="str">
        <f t="shared" si="69"/>
        <v/>
      </c>
      <c r="S783" s="17" t="str">
        <f>IFERROR(VLOOKUP(B783,'PEMBEKALAN POP'!$B$5:$I$1048576,7,0),"")</f>
        <v/>
      </c>
      <c r="T783" s="22" t="str">
        <f>IFERROR(VLOOKUP(B783,'PEMBEKALAN POP'!$B$5:$I$1048576,8,0),"")</f>
        <v/>
      </c>
      <c r="U783" s="21" t="s">
        <v>3994</v>
      </c>
      <c r="V783" s="17" t="e" cm="1">
        <f t="array" ref="V783">MAX(IF(INDUKSI!$B$5:$B$1048576='Data Training 2022'!B783,INDUKSI!$H$5:$H$1048576))</f>
        <v>#N/A</v>
      </c>
      <c r="W783" s="22" t="str">
        <f>IFERROR(VLOOKUP(B783,INDUKSI!$B$5:$I$1048576,8,0),"")</f>
        <v>LULUS</v>
      </c>
      <c r="X783" s="21" t="s">
        <v>3994</v>
      </c>
      <c r="Y783" s="17" cm="1">
        <f t="array" ref="Y783">MAX(IF(REINDUKSI!$B$5:$B$1048576='Data Training 2022'!B783,REINDUKSI!$H$5:$H$1048576))</f>
        <v>44689</v>
      </c>
      <c r="Z783" s="22" t="str">
        <f>IFERROR(VLOOKUP(B783,REINDUKSI!$B$5:$I$1048576,8,0),"")</f>
        <v>LULUS</v>
      </c>
      <c r="AA783" s="22" t="str">
        <f t="shared" si="70"/>
        <v>TARGET</v>
      </c>
      <c r="AB783" s="17" cm="1">
        <f t="array" ref="AB783">MAX(IF(BSA!$B$5:$B$1048576='Data Training 2022'!B783,BSA!$H$5:$H$1048576))</f>
        <v>0</v>
      </c>
      <c r="AC783" s="22" t="str">
        <f>IFERROR(VLOOKUP(B783,BSA!$B$5:$I$1048576,8,0),"")</f>
        <v/>
      </c>
      <c r="AD783" s="22" t="s">
        <v>3994</v>
      </c>
      <c r="AE783" s="22"/>
      <c r="AF783" s="22"/>
      <c r="AG783" s="22" t="str">
        <f t="shared" si="71"/>
        <v/>
      </c>
      <c r="AH783" s="17" cm="1">
        <f t="array" ref="AH783">MAX(IF(ISOLASI!$B$5:$B$1048576='Data Training 2022'!B783,ISOLASI!$H$5:$H$1048576))</f>
        <v>0</v>
      </c>
      <c r="AI783" s="22" t="str">
        <f>IFERROR(VLOOKUP(B783,ISOLASI!$B$5:$I$1048576,8,0),"")</f>
        <v/>
      </c>
      <c r="AJ783" s="22"/>
      <c r="AK783" s="17" cm="1">
        <f t="array" ref="AK783">MAX(IF('DEKAT AIR'!$B$5:$B$1048576='Data Training 2022'!B783,'DEKAT AIR'!$H$5:$H$1048576))</f>
        <v>0</v>
      </c>
      <c r="AL783" s="22" t="str">
        <f>IFERROR(VLOOKUP(B783,'DEKAT AIR'!$B$5:$I$1048576,8,0),"")</f>
        <v/>
      </c>
      <c r="AM783" s="22"/>
      <c r="AN783" s="17" cm="1">
        <f t="array" ref="AN783">MAX(IF(KETINGGIAN!$B$5:$B$1048576='Data Training 2022'!B783,KETINGGIAN!$H$5:$H$1048576))</f>
        <v>0</v>
      </c>
      <c r="AO783" s="22" t="str">
        <f>IFERROR(VLOOKUP(B783,KETINGGIAN!$B$5:$I$1048576,8,0),"")</f>
        <v/>
      </c>
      <c r="AP783" s="22"/>
      <c r="AQ783" s="22"/>
      <c r="AR783" s="22"/>
      <c r="AS783" s="22"/>
      <c r="AT783" s="17" cm="1">
        <f t="array" ref="AT783">MAX(IF(TOOLSKEEPER!$B$5:$B$1048576='Data Training 2022'!B783,TOOLSKEEPER!$H$5:$H$1048576))</f>
        <v>0</v>
      </c>
      <c r="AU783" s="22" t="str">
        <f>IFERROR(VLOOKUP(B783,TOOLSKEEPER!$B$5:$I$1048576,8,0),"")</f>
        <v/>
      </c>
    </row>
    <row r="784" spans="1:47">
      <c r="A784" s="22">
        <f t="shared" si="67"/>
        <v>779</v>
      </c>
      <c r="B784" s="21" t="str">
        <f t="shared" si="68"/>
        <v>80002893</v>
      </c>
      <c r="C784" s="21">
        <v>80002893</v>
      </c>
      <c r="D784" s="22"/>
      <c r="E784" s="22" t="s">
        <v>2096</v>
      </c>
      <c r="F784" s="22" t="s">
        <v>1255</v>
      </c>
      <c r="G784" s="22" t="s">
        <v>212</v>
      </c>
      <c r="H784" s="22" t="s">
        <v>405</v>
      </c>
      <c r="I784" s="22" t="s">
        <v>4024</v>
      </c>
      <c r="J784" s="22"/>
      <c r="K784" s="21" t="s">
        <v>4002</v>
      </c>
      <c r="L784" s="21" t="s">
        <v>2374</v>
      </c>
      <c r="M784" s="21" t="s">
        <v>4003</v>
      </c>
      <c r="N784" s="21"/>
      <c r="O784" s="17" t="str">
        <f>IFERROR(VLOOKUP(B784,POP!$B$5:$I$1048576,7,0),"")</f>
        <v/>
      </c>
      <c r="P784" s="17" t="str">
        <f>IFERROR(VLOOKUP(B784,POM!$B$5:$I$1048576,7,0),"")</f>
        <v/>
      </c>
      <c r="Q784" s="10" t="str">
        <f>IFERROR(VLOOKUP(B784,POU!$B$5:$I$1048576,7,0),"")</f>
        <v/>
      </c>
      <c r="R784" s="21" t="str">
        <f t="shared" si="69"/>
        <v/>
      </c>
      <c r="S784" s="17" t="str">
        <f>IFERROR(VLOOKUP(B784,'PEMBEKALAN POP'!$B$5:$I$1048576,7,0),"")</f>
        <v/>
      </c>
      <c r="T784" s="22" t="str">
        <f>IFERROR(VLOOKUP(B784,'PEMBEKALAN POP'!$B$5:$I$1048576,8,0),"")</f>
        <v/>
      </c>
      <c r="U784" s="21" t="s">
        <v>3994</v>
      </c>
      <c r="V784" s="17" t="e" cm="1">
        <f t="array" ref="V784">MAX(IF(INDUKSI!$B$5:$B$1048576='Data Training 2022'!B784,INDUKSI!$H$5:$H$1048576))</f>
        <v>#N/A</v>
      </c>
      <c r="W784" s="22" t="str">
        <f>IFERROR(VLOOKUP(B784,INDUKSI!$B$5:$I$1048576,8,0),"")</f>
        <v>LULUS</v>
      </c>
      <c r="X784" s="21" t="s">
        <v>3994</v>
      </c>
      <c r="Y784" s="17" cm="1">
        <f t="array" ref="Y784">MAX(IF(REINDUKSI!$B$5:$B$1048576='Data Training 2022'!B784,REINDUKSI!$H$5:$H$1048576))</f>
        <v>44689</v>
      </c>
      <c r="Z784" s="22" t="str">
        <f>IFERROR(VLOOKUP(B784,REINDUKSI!$B$5:$I$1048576,8,0),"")</f>
        <v>LULUS</v>
      </c>
      <c r="AA784" s="22" t="str">
        <f t="shared" si="70"/>
        <v>TARGET</v>
      </c>
      <c r="AB784" s="17" cm="1">
        <f t="array" ref="AB784">MAX(IF(BSA!$B$5:$B$1048576='Data Training 2022'!B784,BSA!$H$5:$H$1048576))</f>
        <v>0</v>
      </c>
      <c r="AC784" s="22" t="str">
        <f>IFERROR(VLOOKUP(B784,BSA!$B$5:$I$1048576,8,0),"")</f>
        <v/>
      </c>
      <c r="AD784" s="22" t="s">
        <v>3994</v>
      </c>
      <c r="AE784" s="22"/>
      <c r="AF784" s="22"/>
      <c r="AG784" s="22" t="str">
        <f t="shared" si="71"/>
        <v/>
      </c>
      <c r="AH784" s="17" cm="1">
        <f t="array" ref="AH784">MAX(IF(ISOLASI!$B$5:$B$1048576='Data Training 2022'!B784,ISOLASI!$H$5:$H$1048576))</f>
        <v>0</v>
      </c>
      <c r="AI784" s="22" t="str">
        <f>IFERROR(VLOOKUP(B784,ISOLASI!$B$5:$I$1048576,8,0),"")</f>
        <v/>
      </c>
      <c r="AJ784" s="22"/>
      <c r="AK784" s="17" cm="1">
        <f t="array" ref="AK784">MAX(IF('DEKAT AIR'!$B$5:$B$1048576='Data Training 2022'!B784,'DEKAT AIR'!$H$5:$H$1048576))</f>
        <v>0</v>
      </c>
      <c r="AL784" s="22" t="str">
        <f>IFERROR(VLOOKUP(B784,'DEKAT AIR'!$B$5:$I$1048576,8,0),"")</f>
        <v/>
      </c>
      <c r="AM784" s="22"/>
      <c r="AN784" s="17" cm="1">
        <f t="array" ref="AN784">MAX(IF(KETINGGIAN!$B$5:$B$1048576='Data Training 2022'!B784,KETINGGIAN!$H$5:$H$1048576))</f>
        <v>0</v>
      </c>
      <c r="AO784" s="22" t="str">
        <f>IFERROR(VLOOKUP(B784,KETINGGIAN!$B$5:$I$1048576,8,0),"")</f>
        <v/>
      </c>
      <c r="AP784" s="22"/>
      <c r="AQ784" s="22"/>
      <c r="AR784" s="22"/>
      <c r="AS784" s="22"/>
      <c r="AT784" s="17" cm="1">
        <f t="array" ref="AT784">MAX(IF(TOOLSKEEPER!$B$5:$B$1048576='Data Training 2022'!B784,TOOLSKEEPER!$H$5:$H$1048576))</f>
        <v>0</v>
      </c>
      <c r="AU784" s="22" t="str">
        <f>IFERROR(VLOOKUP(B784,TOOLSKEEPER!$B$5:$I$1048576,8,0),"")</f>
        <v/>
      </c>
    </row>
    <row r="785" spans="1:47">
      <c r="A785" s="22">
        <f t="shared" si="67"/>
        <v>780</v>
      </c>
      <c r="B785" s="21" t="str">
        <f t="shared" si="68"/>
        <v>80002742</v>
      </c>
      <c r="C785" s="21">
        <v>80002742</v>
      </c>
      <c r="D785" s="22"/>
      <c r="E785" s="22" t="s">
        <v>2063</v>
      </c>
      <c r="F785" s="22" t="s">
        <v>1255</v>
      </c>
      <c r="G785" s="22" t="s">
        <v>212</v>
      </c>
      <c r="H785" s="22" t="s">
        <v>405</v>
      </c>
      <c r="I785" s="22" t="s">
        <v>4024</v>
      </c>
      <c r="J785" s="22"/>
      <c r="K785" s="21" t="s">
        <v>4002</v>
      </c>
      <c r="L785" s="21" t="s">
        <v>2374</v>
      </c>
      <c r="M785" s="21" t="s">
        <v>4003</v>
      </c>
      <c r="N785" s="21"/>
      <c r="O785" s="17" t="str">
        <f>IFERROR(VLOOKUP(B785,POP!$B$5:$I$1048576,7,0),"")</f>
        <v/>
      </c>
      <c r="P785" s="17" t="str">
        <f>IFERROR(VLOOKUP(B785,POM!$B$5:$I$1048576,7,0),"")</f>
        <v/>
      </c>
      <c r="Q785" s="10" t="str">
        <f>IFERROR(VLOOKUP(B785,POU!$B$5:$I$1048576,7,0),"")</f>
        <v/>
      </c>
      <c r="R785" s="21" t="str">
        <f t="shared" si="69"/>
        <v/>
      </c>
      <c r="S785" s="17" t="str">
        <f>IFERROR(VLOOKUP(B785,'PEMBEKALAN POP'!$B$5:$I$1048576,7,0),"")</f>
        <v/>
      </c>
      <c r="T785" s="22" t="str">
        <f>IFERROR(VLOOKUP(B785,'PEMBEKALAN POP'!$B$5:$I$1048576,8,0),"")</f>
        <v/>
      </c>
      <c r="U785" s="21" t="s">
        <v>3994</v>
      </c>
      <c r="V785" s="17" t="e" cm="1">
        <f t="array" ref="V785">MAX(IF(INDUKSI!$B$5:$B$1048576='Data Training 2022'!B785,INDUKSI!$H$5:$H$1048576))</f>
        <v>#N/A</v>
      </c>
      <c r="W785" s="22" t="str">
        <f>IFERROR(VLOOKUP(B785,INDUKSI!$B$5:$I$1048576,8,0),"")</f>
        <v>LULUS</v>
      </c>
      <c r="X785" s="21" t="s">
        <v>3994</v>
      </c>
      <c r="Y785" s="17" cm="1">
        <f t="array" ref="Y785">MAX(IF(REINDUKSI!$B$5:$B$1048576='Data Training 2022'!B785,REINDUKSI!$H$5:$H$1048576))</f>
        <v>44689</v>
      </c>
      <c r="Z785" s="22" t="str">
        <f>IFERROR(VLOOKUP(B785,REINDUKSI!$B$5:$I$1048576,8,0),"")</f>
        <v>LULUS</v>
      </c>
      <c r="AA785" s="22" t="str">
        <f t="shared" si="70"/>
        <v>TARGET</v>
      </c>
      <c r="AB785" s="17" cm="1">
        <f t="array" ref="AB785">MAX(IF(BSA!$B$5:$B$1048576='Data Training 2022'!B785,BSA!$H$5:$H$1048576))</f>
        <v>0</v>
      </c>
      <c r="AC785" s="22" t="str">
        <f>IFERROR(VLOOKUP(B785,BSA!$B$5:$I$1048576,8,0),"")</f>
        <v/>
      </c>
      <c r="AD785" s="22" t="s">
        <v>3994</v>
      </c>
      <c r="AE785" s="22"/>
      <c r="AF785" s="22"/>
      <c r="AG785" s="22" t="str">
        <f t="shared" si="71"/>
        <v/>
      </c>
      <c r="AH785" s="17" cm="1">
        <f t="array" ref="AH785">MAX(IF(ISOLASI!$B$5:$B$1048576='Data Training 2022'!B785,ISOLASI!$H$5:$H$1048576))</f>
        <v>0</v>
      </c>
      <c r="AI785" s="22" t="str">
        <f>IFERROR(VLOOKUP(B785,ISOLASI!$B$5:$I$1048576,8,0),"")</f>
        <v/>
      </c>
      <c r="AJ785" s="22"/>
      <c r="AK785" s="17" cm="1">
        <f t="array" ref="AK785">MAX(IF('DEKAT AIR'!$B$5:$B$1048576='Data Training 2022'!B785,'DEKAT AIR'!$H$5:$H$1048576))</f>
        <v>0</v>
      </c>
      <c r="AL785" s="22" t="str">
        <f>IFERROR(VLOOKUP(B785,'DEKAT AIR'!$B$5:$I$1048576,8,0),"")</f>
        <v/>
      </c>
      <c r="AM785" s="22"/>
      <c r="AN785" s="17" cm="1">
        <f t="array" ref="AN785">MAX(IF(KETINGGIAN!$B$5:$B$1048576='Data Training 2022'!B785,KETINGGIAN!$H$5:$H$1048576))</f>
        <v>0</v>
      </c>
      <c r="AO785" s="22" t="str">
        <f>IFERROR(VLOOKUP(B785,KETINGGIAN!$B$5:$I$1048576,8,0),"")</f>
        <v/>
      </c>
      <c r="AP785" s="22"/>
      <c r="AQ785" s="22"/>
      <c r="AR785" s="22"/>
      <c r="AS785" s="22"/>
      <c r="AT785" s="17" cm="1">
        <f t="array" ref="AT785">MAX(IF(TOOLSKEEPER!$B$5:$B$1048576='Data Training 2022'!B785,TOOLSKEEPER!$H$5:$H$1048576))</f>
        <v>0</v>
      </c>
      <c r="AU785" s="22" t="str">
        <f>IFERROR(VLOOKUP(B785,TOOLSKEEPER!$B$5:$I$1048576,8,0),"")</f>
        <v/>
      </c>
    </row>
    <row r="786" spans="1:47">
      <c r="A786" s="22">
        <f t="shared" si="67"/>
        <v>781</v>
      </c>
      <c r="B786" s="21" t="str">
        <f t="shared" si="68"/>
        <v>80000495</v>
      </c>
      <c r="C786" s="21" t="s">
        <v>4234</v>
      </c>
      <c r="D786" s="22"/>
      <c r="E786" s="22" t="s">
        <v>4235</v>
      </c>
      <c r="F786" s="22" t="s">
        <v>1255</v>
      </c>
      <c r="G786" s="22" t="s">
        <v>4175</v>
      </c>
      <c r="H786" s="22" t="s">
        <v>405</v>
      </c>
      <c r="I786" s="22" t="s">
        <v>4024</v>
      </c>
      <c r="J786" s="22"/>
      <c r="K786" s="21" t="s">
        <v>4002</v>
      </c>
      <c r="L786" s="21" t="s">
        <v>2374</v>
      </c>
      <c r="M786" s="21" t="s">
        <v>4003</v>
      </c>
      <c r="N786" s="21"/>
      <c r="O786" s="17" t="str">
        <f>IFERROR(VLOOKUP(B786,POP!$B$5:$I$1048576,7,0),"")</f>
        <v/>
      </c>
      <c r="P786" s="17" t="str">
        <f>IFERROR(VLOOKUP(B786,POM!$B$5:$I$1048576,7,0),"")</f>
        <v/>
      </c>
      <c r="Q786" s="10" t="str">
        <f>IFERROR(VLOOKUP(B786,POU!$B$5:$I$1048576,7,0),"")</f>
        <v/>
      </c>
      <c r="R786" s="21" t="str">
        <f t="shared" si="69"/>
        <v/>
      </c>
      <c r="S786" s="17" t="str">
        <f>IFERROR(VLOOKUP(B786,'PEMBEKALAN POP'!$B$5:$I$1048576,7,0),"")</f>
        <v/>
      </c>
      <c r="T786" s="22" t="str">
        <f>IFERROR(VLOOKUP(B786,'PEMBEKALAN POP'!$B$5:$I$1048576,8,0),"")</f>
        <v/>
      </c>
      <c r="U786" s="21" t="s">
        <v>3994</v>
      </c>
      <c r="V786" s="17" t="e" cm="1">
        <f t="array" ref="V786">MAX(IF(INDUKSI!$B$5:$B$1048576='Data Training 2022'!B786,INDUKSI!$H$5:$H$1048576))</f>
        <v>#N/A</v>
      </c>
      <c r="W786" s="22" t="str">
        <f>IFERROR(VLOOKUP(B786,INDUKSI!$B$5:$I$1048576,8,0),"")</f>
        <v>LULUS</v>
      </c>
      <c r="X786" s="21" t="s">
        <v>3994</v>
      </c>
      <c r="Y786" s="17" cm="1">
        <f t="array" ref="Y786">MAX(IF(REINDUKSI!$B$5:$B$1048576='Data Training 2022'!B786,REINDUKSI!$H$5:$H$1048576))</f>
        <v>44573</v>
      </c>
      <c r="Z786" s="22" t="str">
        <f>IFERROR(VLOOKUP(B786,REINDUKSI!$B$5:$I$1048576,8,0),"")</f>
        <v>LULUS</v>
      </c>
      <c r="AA786" s="22" t="str">
        <f t="shared" si="70"/>
        <v>TARGET</v>
      </c>
      <c r="AB786" s="17" cm="1">
        <f t="array" ref="AB786">MAX(IF(BSA!$B$5:$B$1048576='Data Training 2022'!B786,BSA!$H$5:$H$1048576))</f>
        <v>0</v>
      </c>
      <c r="AC786" s="22" t="str">
        <f>IFERROR(VLOOKUP(B786,BSA!$B$5:$I$1048576,8,0),"")</f>
        <v/>
      </c>
      <c r="AD786" s="22" t="s">
        <v>3994</v>
      </c>
      <c r="AE786" s="22"/>
      <c r="AF786" s="22"/>
      <c r="AG786" s="22" t="str">
        <f t="shared" si="71"/>
        <v/>
      </c>
      <c r="AH786" s="17" cm="1">
        <f t="array" ref="AH786">MAX(IF(ISOLASI!$B$5:$B$1048576='Data Training 2022'!B786,ISOLASI!$H$5:$H$1048576))</f>
        <v>0</v>
      </c>
      <c r="AI786" s="22" t="str">
        <f>IFERROR(VLOOKUP(B786,ISOLASI!$B$5:$I$1048576,8,0),"")</f>
        <v/>
      </c>
      <c r="AJ786" s="22"/>
      <c r="AK786" s="17" cm="1">
        <f t="array" ref="AK786">MAX(IF('DEKAT AIR'!$B$5:$B$1048576='Data Training 2022'!B786,'DEKAT AIR'!$H$5:$H$1048576))</f>
        <v>0</v>
      </c>
      <c r="AL786" s="22" t="str">
        <f>IFERROR(VLOOKUP(B786,'DEKAT AIR'!$B$5:$I$1048576,8,0),"")</f>
        <v/>
      </c>
      <c r="AM786" s="22"/>
      <c r="AN786" s="17" cm="1">
        <f t="array" ref="AN786">MAX(IF(KETINGGIAN!$B$5:$B$1048576='Data Training 2022'!B786,KETINGGIAN!$H$5:$H$1048576))</f>
        <v>0</v>
      </c>
      <c r="AO786" s="22" t="str">
        <f>IFERROR(VLOOKUP(B786,KETINGGIAN!$B$5:$I$1048576,8,0),"")</f>
        <v/>
      </c>
      <c r="AP786" s="22"/>
      <c r="AQ786" s="22"/>
      <c r="AR786" s="22"/>
      <c r="AS786" s="22"/>
      <c r="AT786" s="17" cm="1">
        <f t="array" ref="AT786">MAX(IF(TOOLSKEEPER!$B$5:$B$1048576='Data Training 2022'!B786,TOOLSKEEPER!$H$5:$H$1048576))</f>
        <v>0</v>
      </c>
      <c r="AU786" s="22" t="str">
        <f>IFERROR(VLOOKUP(B786,TOOLSKEEPER!$B$5:$I$1048576,8,0),"")</f>
        <v/>
      </c>
    </row>
    <row r="787" spans="1:47">
      <c r="A787" s="22">
        <f t="shared" si="67"/>
        <v>782</v>
      </c>
      <c r="B787" s="21" t="str">
        <f t="shared" si="68"/>
        <v>80000550</v>
      </c>
      <c r="C787" s="21" t="s">
        <v>4236</v>
      </c>
      <c r="D787" s="22"/>
      <c r="E787" s="22" t="s">
        <v>3693</v>
      </c>
      <c r="F787" s="22" t="s">
        <v>1255</v>
      </c>
      <c r="G787" s="22" t="s">
        <v>212</v>
      </c>
      <c r="H787" s="22" t="s">
        <v>405</v>
      </c>
      <c r="I787" s="22" t="s">
        <v>4024</v>
      </c>
      <c r="J787" s="22"/>
      <c r="K787" s="21" t="s">
        <v>4002</v>
      </c>
      <c r="L787" s="21" t="s">
        <v>2374</v>
      </c>
      <c r="M787" s="21" t="s">
        <v>4003</v>
      </c>
      <c r="N787" s="21"/>
      <c r="O787" s="17" t="str">
        <f>IFERROR(VLOOKUP(B787,POP!$B$5:$I$1048576,7,0),"")</f>
        <v/>
      </c>
      <c r="P787" s="17" t="str">
        <f>IFERROR(VLOOKUP(B787,POM!$B$5:$I$1048576,7,0),"")</f>
        <v/>
      </c>
      <c r="Q787" s="10" t="str">
        <f>IFERROR(VLOOKUP(B787,POU!$B$5:$I$1048576,7,0),"")</f>
        <v/>
      </c>
      <c r="R787" s="21" t="str">
        <f t="shared" si="69"/>
        <v/>
      </c>
      <c r="S787" s="17" t="str">
        <f>IFERROR(VLOOKUP(B787,'PEMBEKALAN POP'!$B$5:$I$1048576,7,0),"")</f>
        <v/>
      </c>
      <c r="T787" s="22" t="str">
        <f>IFERROR(VLOOKUP(B787,'PEMBEKALAN POP'!$B$5:$I$1048576,8,0),"")</f>
        <v/>
      </c>
      <c r="U787" s="21" t="s">
        <v>3994</v>
      </c>
      <c r="V787" s="17" t="e" cm="1">
        <f t="array" ref="V787">MAX(IF(INDUKSI!$B$5:$B$1048576='Data Training 2022'!B787,INDUKSI!$H$5:$H$1048576))</f>
        <v>#N/A</v>
      </c>
      <c r="W787" s="22" t="str">
        <f>IFERROR(VLOOKUP(B787,INDUKSI!$B$5:$I$1048576,8,0),"")</f>
        <v>LULUS</v>
      </c>
      <c r="X787" s="21" t="s">
        <v>3994</v>
      </c>
      <c r="Y787" s="17" cm="1">
        <f t="array" ref="Y787">MAX(IF(REINDUKSI!$B$5:$B$1048576='Data Training 2022'!B787,REINDUKSI!$H$5:$H$1048576))</f>
        <v>44601</v>
      </c>
      <c r="Z787" s="22" t="str">
        <f>IFERROR(VLOOKUP(B787,REINDUKSI!$B$5:$I$1048576,8,0),"")</f>
        <v>LULUS</v>
      </c>
      <c r="AA787" s="22" t="str">
        <f t="shared" si="70"/>
        <v>TARGET</v>
      </c>
      <c r="AB787" s="17" cm="1">
        <f t="array" ref="AB787">MAX(IF(BSA!$B$5:$B$1048576='Data Training 2022'!B787,BSA!$H$5:$H$1048576))</f>
        <v>0</v>
      </c>
      <c r="AC787" s="22" t="str">
        <f>IFERROR(VLOOKUP(B787,BSA!$B$5:$I$1048576,8,0),"")</f>
        <v/>
      </c>
      <c r="AD787" s="22" t="s">
        <v>3994</v>
      </c>
      <c r="AE787" s="22"/>
      <c r="AF787" s="22"/>
      <c r="AG787" s="22" t="str">
        <f t="shared" si="71"/>
        <v/>
      </c>
      <c r="AH787" s="17" cm="1">
        <f t="array" ref="AH787">MAX(IF(ISOLASI!$B$5:$B$1048576='Data Training 2022'!B787,ISOLASI!$H$5:$H$1048576))</f>
        <v>0</v>
      </c>
      <c r="AI787" s="22" t="str">
        <f>IFERROR(VLOOKUP(B787,ISOLASI!$B$5:$I$1048576,8,0),"")</f>
        <v/>
      </c>
      <c r="AJ787" s="22"/>
      <c r="AK787" s="17" cm="1">
        <f t="array" ref="AK787">MAX(IF('DEKAT AIR'!$B$5:$B$1048576='Data Training 2022'!B787,'DEKAT AIR'!$H$5:$H$1048576))</f>
        <v>0</v>
      </c>
      <c r="AL787" s="22" t="str">
        <f>IFERROR(VLOOKUP(B787,'DEKAT AIR'!$B$5:$I$1048576,8,0),"")</f>
        <v/>
      </c>
      <c r="AM787" s="22"/>
      <c r="AN787" s="17" cm="1">
        <f t="array" ref="AN787">MAX(IF(KETINGGIAN!$B$5:$B$1048576='Data Training 2022'!B787,KETINGGIAN!$H$5:$H$1048576))</f>
        <v>0</v>
      </c>
      <c r="AO787" s="22" t="str">
        <f>IFERROR(VLOOKUP(B787,KETINGGIAN!$B$5:$I$1048576,8,0),"")</f>
        <v/>
      </c>
      <c r="AP787" s="22"/>
      <c r="AQ787" s="22"/>
      <c r="AR787" s="22"/>
      <c r="AS787" s="22"/>
      <c r="AT787" s="17" cm="1">
        <f t="array" ref="AT787">MAX(IF(TOOLSKEEPER!$B$5:$B$1048576='Data Training 2022'!B787,TOOLSKEEPER!$H$5:$H$1048576))</f>
        <v>0</v>
      </c>
      <c r="AU787" s="22" t="str">
        <f>IFERROR(VLOOKUP(B787,TOOLSKEEPER!$B$5:$I$1048576,8,0),"")</f>
        <v/>
      </c>
    </row>
    <row r="788" spans="1:47">
      <c r="A788" s="22">
        <f t="shared" ref="A788:A851" si="72">A787+1</f>
        <v>783</v>
      </c>
      <c r="B788" s="21" t="str">
        <f t="shared" si="68"/>
        <v>80000929</v>
      </c>
      <c r="C788" s="21">
        <v>80000929</v>
      </c>
      <c r="D788" s="22"/>
      <c r="E788" s="22" t="s">
        <v>2329</v>
      </c>
      <c r="F788" s="22" t="s">
        <v>1255</v>
      </c>
      <c r="G788" s="22" t="s">
        <v>205</v>
      </c>
      <c r="H788" s="22" t="s">
        <v>405</v>
      </c>
      <c r="I788" s="22" t="s">
        <v>4028</v>
      </c>
      <c r="J788" s="22"/>
      <c r="K788" s="21" t="s">
        <v>4002</v>
      </c>
      <c r="L788" s="21" t="s">
        <v>2374</v>
      </c>
      <c r="M788" s="21" t="s">
        <v>4003</v>
      </c>
      <c r="N788" s="21"/>
      <c r="O788" s="17" t="str">
        <f>IFERROR(VLOOKUP(B788,POP!$B$5:$I$1048576,7,0),"")</f>
        <v/>
      </c>
      <c r="P788" s="17" t="str">
        <f>IFERROR(VLOOKUP(B788,POM!$B$5:$I$1048576,7,0),"")</f>
        <v/>
      </c>
      <c r="Q788" s="10" t="str">
        <f>IFERROR(VLOOKUP(B788,POU!$B$5:$I$1048576,7,0),"")</f>
        <v/>
      </c>
      <c r="R788" s="21" t="str">
        <f t="shared" si="69"/>
        <v/>
      </c>
      <c r="S788" s="17" t="str">
        <f>IFERROR(VLOOKUP(B788,'PEMBEKALAN POP'!$B$5:$I$1048576,7,0),"")</f>
        <v/>
      </c>
      <c r="T788" s="22" t="str">
        <f>IFERROR(VLOOKUP(B788,'PEMBEKALAN POP'!$B$5:$I$1048576,8,0),"")</f>
        <v/>
      </c>
      <c r="U788" s="21" t="s">
        <v>3994</v>
      </c>
      <c r="V788" s="17" t="e" cm="1">
        <f t="array" ref="V788">MAX(IF(INDUKSI!$B$5:$B$1048576='Data Training 2022'!B788,INDUKSI!$H$5:$H$1048576))</f>
        <v>#N/A</v>
      </c>
      <c r="W788" s="22" t="str">
        <f>IFERROR(VLOOKUP(B788,INDUKSI!$B$5:$I$1048576,8,0),"")</f>
        <v>LULUS</v>
      </c>
      <c r="X788" s="21" t="s">
        <v>3994</v>
      </c>
      <c r="Y788" s="17" cm="1">
        <f t="array" ref="Y788">MAX(IF(REINDUKSI!$B$5:$B$1048576='Data Training 2022'!B788,REINDUKSI!$H$5:$H$1048576))</f>
        <v>0</v>
      </c>
      <c r="Z788" s="22" t="str">
        <f>IFERROR(VLOOKUP(B788,REINDUKSI!$B$5:$I$1048576,8,0),"")</f>
        <v/>
      </c>
      <c r="AA788" s="22" t="str">
        <f t="shared" si="70"/>
        <v>TARGET</v>
      </c>
      <c r="AB788" s="17" cm="1">
        <f t="array" ref="AB788">MAX(IF(BSA!$B$5:$B$1048576='Data Training 2022'!B788,BSA!$H$5:$H$1048576))</f>
        <v>44692</v>
      </c>
      <c r="AC788" s="22" t="str">
        <f>IFERROR(VLOOKUP(B788,BSA!$B$5:$I$1048576,8,0),"")</f>
        <v>LULUS</v>
      </c>
      <c r="AD788" s="22" t="s">
        <v>3994</v>
      </c>
      <c r="AE788" s="22"/>
      <c r="AF788" s="22"/>
      <c r="AG788" s="22" t="str">
        <f t="shared" si="71"/>
        <v/>
      </c>
      <c r="AH788" s="17" cm="1">
        <f t="array" ref="AH788">MAX(IF(ISOLASI!$B$5:$B$1048576='Data Training 2022'!B788,ISOLASI!$H$5:$H$1048576))</f>
        <v>0</v>
      </c>
      <c r="AI788" s="22" t="str">
        <f>IFERROR(VLOOKUP(B788,ISOLASI!$B$5:$I$1048576,8,0),"")</f>
        <v/>
      </c>
      <c r="AJ788" s="22"/>
      <c r="AK788" s="17" cm="1">
        <f t="array" ref="AK788">MAX(IF('DEKAT AIR'!$B$5:$B$1048576='Data Training 2022'!B788,'DEKAT AIR'!$H$5:$H$1048576))</f>
        <v>0</v>
      </c>
      <c r="AL788" s="22" t="str">
        <f>IFERROR(VLOOKUP(B788,'DEKAT AIR'!$B$5:$I$1048576,8,0),"")</f>
        <v/>
      </c>
      <c r="AM788" s="22"/>
      <c r="AN788" s="17" cm="1">
        <f t="array" ref="AN788">MAX(IF(KETINGGIAN!$B$5:$B$1048576='Data Training 2022'!B788,KETINGGIAN!$H$5:$H$1048576))</f>
        <v>0</v>
      </c>
      <c r="AO788" s="22" t="str">
        <f>IFERROR(VLOOKUP(B788,KETINGGIAN!$B$5:$I$1048576,8,0),"")</f>
        <v/>
      </c>
      <c r="AP788" s="22"/>
      <c r="AQ788" s="22"/>
      <c r="AR788" s="22"/>
      <c r="AS788" s="22"/>
      <c r="AT788" s="17" cm="1">
        <f t="array" ref="AT788">MAX(IF(TOOLSKEEPER!$B$5:$B$1048576='Data Training 2022'!B788,TOOLSKEEPER!$H$5:$H$1048576))</f>
        <v>0</v>
      </c>
      <c r="AU788" s="22" t="str">
        <f>IFERROR(VLOOKUP(B788,TOOLSKEEPER!$B$5:$I$1048576,8,0),"")</f>
        <v/>
      </c>
    </row>
    <row r="789" spans="1:47">
      <c r="A789" s="22">
        <f t="shared" si="72"/>
        <v>784</v>
      </c>
      <c r="B789" s="21" t="str">
        <f t="shared" si="68"/>
        <v>80001818</v>
      </c>
      <c r="C789" s="21">
        <v>80001818</v>
      </c>
      <c r="D789" s="22"/>
      <c r="E789" s="22" t="s">
        <v>1459</v>
      </c>
      <c r="F789" s="22" t="s">
        <v>1255</v>
      </c>
      <c r="G789" s="22" t="s">
        <v>205</v>
      </c>
      <c r="H789" s="22" t="s">
        <v>405</v>
      </c>
      <c r="I789" s="22" t="s">
        <v>4028</v>
      </c>
      <c r="J789" s="22"/>
      <c r="K789" s="21" t="s">
        <v>4002</v>
      </c>
      <c r="L789" s="21" t="s">
        <v>2374</v>
      </c>
      <c r="M789" s="21" t="s">
        <v>4003</v>
      </c>
      <c r="N789" s="21"/>
      <c r="O789" s="17" t="str">
        <f>IFERROR(VLOOKUP(B789,POP!$B$5:$I$1048576,7,0),"")</f>
        <v/>
      </c>
      <c r="P789" s="17" t="str">
        <f>IFERROR(VLOOKUP(B789,POM!$B$5:$I$1048576,7,0),"")</f>
        <v/>
      </c>
      <c r="Q789" s="10" t="str">
        <f>IFERROR(VLOOKUP(B789,POU!$B$5:$I$1048576,7,0),"")</f>
        <v/>
      </c>
      <c r="R789" s="21" t="str">
        <f t="shared" si="69"/>
        <v/>
      </c>
      <c r="S789" s="17" t="str">
        <f>IFERROR(VLOOKUP(B789,'PEMBEKALAN POP'!$B$5:$I$1048576,7,0),"")</f>
        <v/>
      </c>
      <c r="T789" s="22" t="str">
        <f>IFERROR(VLOOKUP(B789,'PEMBEKALAN POP'!$B$5:$I$1048576,8,0),"")</f>
        <v/>
      </c>
      <c r="U789" s="21" t="s">
        <v>3994</v>
      </c>
      <c r="V789" s="17" t="e" cm="1">
        <f t="array" ref="V789">MAX(IF(INDUKSI!$B$5:$B$1048576='Data Training 2022'!B789,INDUKSI!$H$5:$H$1048576))</f>
        <v>#N/A</v>
      </c>
      <c r="W789" s="22" t="str">
        <f>IFERROR(VLOOKUP(B789,INDUKSI!$B$5:$I$1048576,8,0),"")</f>
        <v>LULUS</v>
      </c>
      <c r="X789" s="21" t="s">
        <v>3994</v>
      </c>
      <c r="Y789" s="17" cm="1">
        <f t="array" ref="Y789">MAX(IF(REINDUKSI!$B$5:$B$1048576='Data Training 2022'!B789,REINDUKSI!$H$5:$H$1048576))</f>
        <v>44573</v>
      </c>
      <c r="Z789" s="22" t="str">
        <f>IFERROR(VLOOKUP(B789,REINDUKSI!$B$5:$I$1048576,8,0),"")</f>
        <v>LULUS</v>
      </c>
      <c r="AA789" s="22" t="str">
        <f t="shared" si="70"/>
        <v>TARGET</v>
      </c>
      <c r="AB789" s="17" cm="1">
        <f t="array" ref="AB789">MAX(IF(BSA!$B$5:$B$1048576='Data Training 2022'!B789,BSA!$H$5:$H$1048576))</f>
        <v>0</v>
      </c>
      <c r="AC789" s="22" t="str">
        <f>IFERROR(VLOOKUP(B789,BSA!$B$5:$I$1048576,8,0),"")</f>
        <v/>
      </c>
      <c r="AD789" s="22" t="s">
        <v>3994</v>
      </c>
      <c r="AE789" s="22"/>
      <c r="AF789" s="22"/>
      <c r="AG789" s="22" t="str">
        <f t="shared" si="71"/>
        <v/>
      </c>
      <c r="AH789" s="17" cm="1">
        <f t="array" ref="AH789">MAX(IF(ISOLASI!$B$5:$B$1048576='Data Training 2022'!B789,ISOLASI!$H$5:$H$1048576))</f>
        <v>0</v>
      </c>
      <c r="AI789" s="22" t="str">
        <f>IFERROR(VLOOKUP(B789,ISOLASI!$B$5:$I$1048576,8,0),"")</f>
        <v/>
      </c>
      <c r="AJ789" s="22"/>
      <c r="AK789" s="17" cm="1">
        <f t="array" ref="AK789">MAX(IF('DEKAT AIR'!$B$5:$B$1048576='Data Training 2022'!B789,'DEKAT AIR'!$H$5:$H$1048576))</f>
        <v>0</v>
      </c>
      <c r="AL789" s="22" t="str">
        <f>IFERROR(VLOOKUP(B789,'DEKAT AIR'!$B$5:$I$1048576,8,0),"")</f>
        <v/>
      </c>
      <c r="AM789" s="22"/>
      <c r="AN789" s="17" cm="1">
        <f t="array" ref="AN789">MAX(IF(KETINGGIAN!$B$5:$B$1048576='Data Training 2022'!B789,KETINGGIAN!$H$5:$H$1048576))</f>
        <v>0</v>
      </c>
      <c r="AO789" s="22" t="str">
        <f>IFERROR(VLOOKUP(B789,KETINGGIAN!$B$5:$I$1048576,8,0),"")</f>
        <v/>
      </c>
      <c r="AP789" s="22"/>
      <c r="AQ789" s="22"/>
      <c r="AR789" s="22"/>
      <c r="AS789" s="22"/>
      <c r="AT789" s="17" cm="1">
        <f t="array" ref="AT789">MAX(IF(TOOLSKEEPER!$B$5:$B$1048576='Data Training 2022'!B789,TOOLSKEEPER!$H$5:$H$1048576))</f>
        <v>0</v>
      </c>
      <c r="AU789" s="22" t="str">
        <f>IFERROR(VLOOKUP(B789,TOOLSKEEPER!$B$5:$I$1048576,8,0),"")</f>
        <v/>
      </c>
    </row>
    <row r="790" spans="1:47">
      <c r="A790" s="22">
        <f t="shared" si="72"/>
        <v>785</v>
      </c>
      <c r="B790" s="21" t="str">
        <f t="shared" si="68"/>
        <v>80002016</v>
      </c>
      <c r="C790" s="21" t="s">
        <v>1727</v>
      </c>
      <c r="D790" s="22"/>
      <c r="E790" s="22" t="s">
        <v>1728</v>
      </c>
      <c r="F790" s="22" t="s">
        <v>1255</v>
      </c>
      <c r="G790" s="22" t="s">
        <v>4185</v>
      </c>
      <c r="H790" s="22" t="s">
        <v>405</v>
      </c>
      <c r="I790" s="22" t="s">
        <v>4024</v>
      </c>
      <c r="J790" s="22"/>
      <c r="K790" s="21" t="s">
        <v>4002</v>
      </c>
      <c r="L790" s="21" t="s">
        <v>2374</v>
      </c>
      <c r="M790" s="21" t="s">
        <v>4003</v>
      </c>
      <c r="N790" s="21"/>
      <c r="O790" s="17" t="str">
        <f>IFERROR(VLOOKUP(B790,POP!$B$5:$I$1048576,7,0),"")</f>
        <v/>
      </c>
      <c r="P790" s="17" t="str">
        <f>IFERROR(VLOOKUP(B790,POM!$B$5:$I$1048576,7,0),"")</f>
        <v/>
      </c>
      <c r="Q790" s="10" t="str">
        <f>IFERROR(VLOOKUP(B790,POU!$B$5:$I$1048576,7,0),"")</f>
        <v/>
      </c>
      <c r="R790" s="21" t="str">
        <f t="shared" si="69"/>
        <v/>
      </c>
      <c r="S790" s="17" t="str">
        <f>IFERROR(VLOOKUP(B790,'PEMBEKALAN POP'!$B$5:$I$1048576,7,0),"")</f>
        <v/>
      </c>
      <c r="T790" s="22" t="str">
        <f>IFERROR(VLOOKUP(B790,'PEMBEKALAN POP'!$B$5:$I$1048576,8,0),"")</f>
        <v/>
      </c>
      <c r="U790" s="21" t="s">
        <v>3994</v>
      </c>
      <c r="V790" s="17" t="e" cm="1">
        <f t="array" ref="V790">MAX(IF(INDUKSI!$B$5:$B$1048576='Data Training 2022'!B790,INDUKSI!$H$5:$H$1048576))</f>
        <v>#N/A</v>
      </c>
      <c r="W790" s="22" t="str">
        <f>IFERROR(VLOOKUP(B790,INDUKSI!$B$5:$I$1048576,8,0),"")</f>
        <v>LULUS</v>
      </c>
      <c r="X790" s="21" t="s">
        <v>3994</v>
      </c>
      <c r="Y790" s="17" cm="1">
        <f t="array" ref="Y790">MAX(IF(REINDUKSI!$B$5:$B$1048576='Data Training 2022'!B790,REINDUKSI!$H$5:$H$1048576))</f>
        <v>44786</v>
      </c>
      <c r="Z790" s="22" t="str">
        <f>IFERROR(VLOOKUP(B790,REINDUKSI!$B$5:$I$1048576,8,0),"")</f>
        <v>LULUS</v>
      </c>
      <c r="AA790" s="22" t="str">
        <f t="shared" si="70"/>
        <v>TARGET</v>
      </c>
      <c r="AB790" s="17" cm="1">
        <f t="array" ref="AB790">MAX(IF(BSA!$B$5:$B$1048576='Data Training 2022'!B790,BSA!$H$5:$H$1048576))</f>
        <v>0</v>
      </c>
      <c r="AC790" s="22" t="str">
        <f>IFERROR(VLOOKUP(B790,BSA!$B$5:$I$1048576,8,0),"")</f>
        <v/>
      </c>
      <c r="AD790" s="22" t="s">
        <v>3994</v>
      </c>
      <c r="AE790" s="22"/>
      <c r="AF790" s="22"/>
      <c r="AG790" s="22" t="str">
        <f t="shared" si="71"/>
        <v/>
      </c>
      <c r="AH790" s="17" cm="1">
        <f t="array" ref="AH790">MAX(IF(ISOLASI!$B$5:$B$1048576='Data Training 2022'!B790,ISOLASI!$H$5:$H$1048576))</f>
        <v>0</v>
      </c>
      <c r="AI790" s="22" t="str">
        <f>IFERROR(VLOOKUP(B790,ISOLASI!$B$5:$I$1048576,8,0),"")</f>
        <v/>
      </c>
      <c r="AJ790" s="22"/>
      <c r="AK790" s="17" cm="1">
        <f t="array" ref="AK790">MAX(IF('DEKAT AIR'!$B$5:$B$1048576='Data Training 2022'!B790,'DEKAT AIR'!$H$5:$H$1048576))</f>
        <v>0</v>
      </c>
      <c r="AL790" s="22" t="str">
        <f>IFERROR(VLOOKUP(B790,'DEKAT AIR'!$B$5:$I$1048576,8,0),"")</f>
        <v/>
      </c>
      <c r="AM790" s="22"/>
      <c r="AN790" s="17" cm="1">
        <f t="array" ref="AN790">MAX(IF(KETINGGIAN!$B$5:$B$1048576='Data Training 2022'!B790,KETINGGIAN!$H$5:$H$1048576))</f>
        <v>0</v>
      </c>
      <c r="AO790" s="22" t="str">
        <f>IFERROR(VLOOKUP(B790,KETINGGIAN!$B$5:$I$1048576,8,0),"")</f>
        <v/>
      </c>
      <c r="AP790" s="22"/>
      <c r="AQ790" s="22"/>
      <c r="AR790" s="22"/>
      <c r="AS790" s="22"/>
      <c r="AT790" s="17" cm="1">
        <f t="array" ref="AT790">MAX(IF(TOOLSKEEPER!$B$5:$B$1048576='Data Training 2022'!B790,TOOLSKEEPER!$H$5:$H$1048576))</f>
        <v>0</v>
      </c>
      <c r="AU790" s="22" t="str">
        <f>IFERROR(VLOOKUP(B790,TOOLSKEEPER!$B$5:$I$1048576,8,0),"")</f>
        <v/>
      </c>
    </row>
    <row r="791" spans="1:47">
      <c r="A791" s="22">
        <f t="shared" si="72"/>
        <v>786</v>
      </c>
      <c r="B791" s="21" t="str">
        <f t="shared" si="68"/>
        <v>80002023</v>
      </c>
      <c r="C791" s="21" t="s">
        <v>1833</v>
      </c>
      <c r="D791" s="22"/>
      <c r="E791" s="22" t="s">
        <v>1834</v>
      </c>
      <c r="F791" s="22" t="s">
        <v>1255</v>
      </c>
      <c r="G791" s="22" t="s">
        <v>4185</v>
      </c>
      <c r="H791" s="22" t="s">
        <v>405</v>
      </c>
      <c r="I791" s="22" t="s">
        <v>4024</v>
      </c>
      <c r="J791" s="22"/>
      <c r="K791" s="21" t="s">
        <v>4002</v>
      </c>
      <c r="L791" s="21" t="s">
        <v>2374</v>
      </c>
      <c r="M791" s="21" t="s">
        <v>4003</v>
      </c>
      <c r="N791" s="21"/>
      <c r="O791" s="17" t="str">
        <f>IFERROR(VLOOKUP(B791,POP!$B$5:$I$1048576,7,0),"")</f>
        <v/>
      </c>
      <c r="P791" s="17" t="str">
        <f>IFERROR(VLOOKUP(B791,POM!$B$5:$I$1048576,7,0),"")</f>
        <v/>
      </c>
      <c r="Q791" s="10" t="str">
        <f>IFERROR(VLOOKUP(B791,POU!$B$5:$I$1048576,7,0),"")</f>
        <v/>
      </c>
      <c r="R791" s="21" t="str">
        <f t="shared" si="69"/>
        <v/>
      </c>
      <c r="S791" s="17" t="str">
        <f>IFERROR(VLOOKUP(B791,'PEMBEKALAN POP'!$B$5:$I$1048576,7,0),"")</f>
        <v/>
      </c>
      <c r="T791" s="22" t="str">
        <f>IFERROR(VLOOKUP(B791,'PEMBEKALAN POP'!$B$5:$I$1048576,8,0),"")</f>
        <v/>
      </c>
      <c r="U791" s="21" t="s">
        <v>3994</v>
      </c>
      <c r="V791" s="17" t="e" cm="1">
        <f t="array" ref="V791">MAX(IF(INDUKSI!$B$5:$B$1048576='Data Training 2022'!B791,INDUKSI!$H$5:$H$1048576))</f>
        <v>#N/A</v>
      </c>
      <c r="W791" s="22" t="str">
        <f>IFERROR(VLOOKUP(B791,INDUKSI!$B$5:$I$1048576,8,0),"")</f>
        <v>LULUS</v>
      </c>
      <c r="X791" s="21" t="s">
        <v>3994</v>
      </c>
      <c r="Y791" s="17" cm="1">
        <f t="array" ref="Y791">MAX(IF(REINDUKSI!$B$5:$B$1048576='Data Training 2022'!B791,REINDUKSI!$H$5:$H$1048576))</f>
        <v>44785</v>
      </c>
      <c r="Z791" s="22" t="str">
        <f>IFERROR(VLOOKUP(B791,REINDUKSI!$B$5:$I$1048576,8,0),"")</f>
        <v>LULUS</v>
      </c>
      <c r="AA791" s="22" t="str">
        <f t="shared" si="70"/>
        <v>TARGET</v>
      </c>
      <c r="AB791" s="17" cm="1">
        <f t="array" ref="AB791">MAX(IF(BSA!$B$5:$B$1048576='Data Training 2022'!B791,BSA!$H$5:$H$1048576))</f>
        <v>0</v>
      </c>
      <c r="AC791" s="22" t="str">
        <f>IFERROR(VLOOKUP(B791,BSA!$B$5:$I$1048576,8,0),"")</f>
        <v/>
      </c>
      <c r="AD791" s="22" t="s">
        <v>3994</v>
      </c>
      <c r="AE791" s="22"/>
      <c r="AF791" s="22"/>
      <c r="AG791" s="22" t="str">
        <f t="shared" si="71"/>
        <v/>
      </c>
      <c r="AH791" s="17" cm="1">
        <f t="array" ref="AH791">MAX(IF(ISOLASI!$B$5:$B$1048576='Data Training 2022'!B791,ISOLASI!$H$5:$H$1048576))</f>
        <v>0</v>
      </c>
      <c r="AI791" s="22" t="str">
        <f>IFERROR(VLOOKUP(B791,ISOLASI!$B$5:$I$1048576,8,0),"")</f>
        <v/>
      </c>
      <c r="AJ791" s="22"/>
      <c r="AK791" s="17" cm="1">
        <f t="array" ref="AK791">MAX(IF('DEKAT AIR'!$B$5:$B$1048576='Data Training 2022'!B791,'DEKAT AIR'!$H$5:$H$1048576))</f>
        <v>0</v>
      </c>
      <c r="AL791" s="22" t="str">
        <f>IFERROR(VLOOKUP(B791,'DEKAT AIR'!$B$5:$I$1048576,8,0),"")</f>
        <v/>
      </c>
      <c r="AM791" s="22"/>
      <c r="AN791" s="17" cm="1">
        <f t="array" ref="AN791">MAX(IF(KETINGGIAN!$B$5:$B$1048576='Data Training 2022'!B791,KETINGGIAN!$H$5:$H$1048576))</f>
        <v>0</v>
      </c>
      <c r="AO791" s="22" t="str">
        <f>IFERROR(VLOOKUP(B791,KETINGGIAN!$B$5:$I$1048576,8,0),"")</f>
        <v/>
      </c>
      <c r="AP791" s="22"/>
      <c r="AQ791" s="22"/>
      <c r="AR791" s="22"/>
      <c r="AS791" s="22"/>
      <c r="AT791" s="17" cm="1">
        <f t="array" ref="AT791">MAX(IF(TOOLSKEEPER!$B$5:$B$1048576='Data Training 2022'!B791,TOOLSKEEPER!$H$5:$H$1048576))</f>
        <v>0</v>
      </c>
      <c r="AU791" s="22" t="str">
        <f>IFERROR(VLOOKUP(B791,TOOLSKEEPER!$B$5:$I$1048576,8,0),"")</f>
        <v/>
      </c>
    </row>
    <row r="792" spans="1:47">
      <c r="A792" s="22">
        <f t="shared" si="72"/>
        <v>787</v>
      </c>
      <c r="B792" s="21" t="str">
        <f t="shared" si="68"/>
        <v>80002249</v>
      </c>
      <c r="C792" s="21" t="s">
        <v>2877</v>
      </c>
      <c r="D792" s="22"/>
      <c r="E792" s="22" t="s">
        <v>2878</v>
      </c>
      <c r="F792" s="22" t="s">
        <v>1255</v>
      </c>
      <c r="G792" s="22" t="s">
        <v>4180</v>
      </c>
      <c r="H792" s="22" t="s">
        <v>405</v>
      </c>
      <c r="I792" s="22" t="s">
        <v>4028</v>
      </c>
      <c r="J792" s="22"/>
      <c r="K792" s="21" t="s">
        <v>4002</v>
      </c>
      <c r="L792" s="21" t="s">
        <v>2374</v>
      </c>
      <c r="M792" s="21" t="s">
        <v>4003</v>
      </c>
      <c r="N792" s="21"/>
      <c r="O792" s="17" t="str">
        <f>IFERROR(VLOOKUP(B792,POP!$B$5:$I$1048576,7,0),"")</f>
        <v/>
      </c>
      <c r="P792" s="17" t="str">
        <f>IFERROR(VLOOKUP(B792,POM!$B$5:$I$1048576,7,0),"")</f>
        <v/>
      </c>
      <c r="Q792" s="10" t="str">
        <f>IFERROR(VLOOKUP(B792,POU!$B$5:$I$1048576,7,0),"")</f>
        <v/>
      </c>
      <c r="R792" s="21" t="str">
        <f t="shared" si="69"/>
        <v/>
      </c>
      <c r="S792" s="17" t="str">
        <f>IFERROR(VLOOKUP(B792,'PEMBEKALAN POP'!$B$5:$I$1048576,7,0),"")</f>
        <v/>
      </c>
      <c r="T792" s="22" t="str">
        <f>IFERROR(VLOOKUP(B792,'PEMBEKALAN POP'!$B$5:$I$1048576,8,0),"")</f>
        <v/>
      </c>
      <c r="U792" s="21" t="s">
        <v>3994</v>
      </c>
      <c r="V792" s="17" t="e" cm="1">
        <f t="array" ref="V792">MAX(IF(INDUKSI!$B$5:$B$1048576='Data Training 2022'!B792,INDUKSI!$H$5:$H$1048576))</f>
        <v>#N/A</v>
      </c>
      <c r="W792" s="22" t="str">
        <f>IFERROR(VLOOKUP(B792,INDUKSI!$B$5:$I$1048576,8,0),"")</f>
        <v>LULUS</v>
      </c>
      <c r="X792" s="21" t="s">
        <v>3994</v>
      </c>
      <c r="Y792" s="17" cm="1">
        <f t="array" ref="Y792">MAX(IF(REINDUKSI!$B$5:$B$1048576='Data Training 2022'!B792,REINDUKSI!$H$5:$H$1048576))</f>
        <v>44774</v>
      </c>
      <c r="Z792" s="22" t="str">
        <f>IFERROR(VLOOKUP(B792,REINDUKSI!$B$5:$I$1048576,8,0),"")</f>
        <v>LULUS</v>
      </c>
      <c r="AA792" s="22" t="str">
        <f t="shared" si="70"/>
        <v>TARGET</v>
      </c>
      <c r="AB792" s="17" cm="1">
        <f t="array" ref="AB792">MAX(IF(BSA!$B$5:$B$1048576='Data Training 2022'!B792,BSA!$H$5:$H$1048576))</f>
        <v>0</v>
      </c>
      <c r="AC792" s="22" t="str">
        <f>IFERROR(VLOOKUP(B792,BSA!$B$5:$I$1048576,8,0),"")</f>
        <v/>
      </c>
      <c r="AD792" s="22" t="s">
        <v>3994</v>
      </c>
      <c r="AE792" s="22"/>
      <c r="AF792" s="22"/>
      <c r="AG792" s="22" t="str">
        <f t="shared" si="71"/>
        <v/>
      </c>
      <c r="AH792" s="17" cm="1">
        <f t="array" ref="AH792">MAX(IF(ISOLASI!$B$5:$B$1048576='Data Training 2022'!B792,ISOLASI!$H$5:$H$1048576))</f>
        <v>0</v>
      </c>
      <c r="AI792" s="22" t="str">
        <f>IFERROR(VLOOKUP(B792,ISOLASI!$B$5:$I$1048576,8,0),"")</f>
        <v/>
      </c>
      <c r="AJ792" s="22"/>
      <c r="AK792" s="17" cm="1">
        <f t="array" ref="AK792">MAX(IF('DEKAT AIR'!$B$5:$B$1048576='Data Training 2022'!B792,'DEKAT AIR'!$H$5:$H$1048576))</f>
        <v>0</v>
      </c>
      <c r="AL792" s="22" t="str">
        <f>IFERROR(VLOOKUP(B792,'DEKAT AIR'!$B$5:$I$1048576,8,0),"")</f>
        <v/>
      </c>
      <c r="AM792" s="22"/>
      <c r="AN792" s="17" cm="1">
        <f t="array" ref="AN792">MAX(IF(KETINGGIAN!$B$5:$B$1048576='Data Training 2022'!B792,KETINGGIAN!$H$5:$H$1048576))</f>
        <v>0</v>
      </c>
      <c r="AO792" s="22" t="str">
        <f>IFERROR(VLOOKUP(B792,KETINGGIAN!$B$5:$I$1048576,8,0),"")</f>
        <v/>
      </c>
      <c r="AP792" s="22"/>
      <c r="AQ792" s="22"/>
      <c r="AR792" s="22"/>
      <c r="AS792" s="22"/>
      <c r="AT792" s="17" cm="1">
        <f t="array" ref="AT792">MAX(IF(TOOLSKEEPER!$B$5:$B$1048576='Data Training 2022'!B792,TOOLSKEEPER!$H$5:$H$1048576))</f>
        <v>0</v>
      </c>
      <c r="AU792" s="22" t="str">
        <f>IFERROR(VLOOKUP(B792,TOOLSKEEPER!$B$5:$I$1048576,8,0),"")</f>
        <v/>
      </c>
    </row>
    <row r="793" spans="1:47">
      <c r="A793" s="22">
        <f t="shared" si="72"/>
        <v>788</v>
      </c>
      <c r="B793" s="21" t="str">
        <f t="shared" si="68"/>
        <v>80002748</v>
      </c>
      <c r="C793" s="21">
        <v>80002748</v>
      </c>
      <c r="D793" s="22"/>
      <c r="E793" s="22" t="s">
        <v>2529</v>
      </c>
      <c r="F793" s="22" t="s">
        <v>1255</v>
      </c>
      <c r="G793" s="22" t="s">
        <v>205</v>
      </c>
      <c r="H793" s="22" t="s">
        <v>405</v>
      </c>
      <c r="I793" s="22" t="s">
        <v>4024</v>
      </c>
      <c r="J793" s="22"/>
      <c r="K793" s="21" t="s">
        <v>4002</v>
      </c>
      <c r="L793" s="21" t="s">
        <v>2374</v>
      </c>
      <c r="M793" s="21" t="s">
        <v>4003</v>
      </c>
      <c r="N793" s="21"/>
      <c r="O793" s="17" t="str">
        <f>IFERROR(VLOOKUP(B793,POP!$B$5:$I$1048576,7,0),"")</f>
        <v/>
      </c>
      <c r="P793" s="17" t="str">
        <f>IFERROR(VLOOKUP(B793,POM!$B$5:$I$1048576,7,0),"")</f>
        <v/>
      </c>
      <c r="Q793" s="10" t="str">
        <f>IFERROR(VLOOKUP(B793,POU!$B$5:$I$1048576,7,0),"")</f>
        <v/>
      </c>
      <c r="R793" s="21" t="str">
        <f t="shared" si="69"/>
        <v/>
      </c>
      <c r="S793" s="17" t="str">
        <f>IFERROR(VLOOKUP(B793,'PEMBEKALAN POP'!$B$5:$I$1048576,7,0),"")</f>
        <v/>
      </c>
      <c r="T793" s="22" t="str">
        <f>IFERROR(VLOOKUP(B793,'PEMBEKALAN POP'!$B$5:$I$1048576,8,0),"")</f>
        <v/>
      </c>
      <c r="U793" s="21" t="s">
        <v>3994</v>
      </c>
      <c r="V793" s="17" t="e" cm="1">
        <f t="array" ref="V793">MAX(IF(INDUKSI!$B$5:$B$1048576='Data Training 2022'!B793,INDUKSI!$H$5:$H$1048576))</f>
        <v>#N/A</v>
      </c>
      <c r="W793" s="22" t="str">
        <f>IFERROR(VLOOKUP(B793,INDUKSI!$B$5:$I$1048576,8,0),"")</f>
        <v/>
      </c>
      <c r="X793" s="21" t="s">
        <v>3994</v>
      </c>
      <c r="Y793" s="17" cm="1">
        <f t="array" ref="Y793">MAX(IF(REINDUKSI!$B$5:$B$1048576='Data Training 2022'!B793,REINDUKSI!$H$5:$H$1048576))</f>
        <v>0</v>
      </c>
      <c r="Z793" s="22" t="str">
        <f>IFERROR(VLOOKUP(B793,REINDUKSI!$B$5:$I$1048576,8,0),"")</f>
        <v/>
      </c>
      <c r="AA793" s="22" t="str">
        <f t="shared" si="70"/>
        <v>TARGET</v>
      </c>
      <c r="AB793" s="17" cm="1">
        <f t="array" ref="AB793">MAX(IF(BSA!$B$5:$B$1048576='Data Training 2022'!B793,BSA!$H$5:$H$1048576))</f>
        <v>0</v>
      </c>
      <c r="AC793" s="22" t="str">
        <f>IFERROR(VLOOKUP(B793,BSA!$B$5:$I$1048576,8,0),"")</f>
        <v/>
      </c>
      <c r="AD793" s="22" t="s">
        <v>3994</v>
      </c>
      <c r="AE793" s="22"/>
      <c r="AF793" s="22"/>
      <c r="AG793" s="22" t="str">
        <f t="shared" si="71"/>
        <v/>
      </c>
      <c r="AH793" s="17" cm="1">
        <f t="array" ref="AH793">MAX(IF(ISOLASI!$B$5:$B$1048576='Data Training 2022'!B793,ISOLASI!$H$5:$H$1048576))</f>
        <v>0</v>
      </c>
      <c r="AI793" s="22" t="str">
        <f>IFERROR(VLOOKUP(B793,ISOLASI!$B$5:$I$1048576,8,0),"")</f>
        <v/>
      </c>
      <c r="AJ793" s="22"/>
      <c r="AK793" s="17" cm="1">
        <f t="array" ref="AK793">MAX(IF('DEKAT AIR'!$B$5:$B$1048576='Data Training 2022'!B793,'DEKAT AIR'!$H$5:$H$1048576))</f>
        <v>0</v>
      </c>
      <c r="AL793" s="22" t="str">
        <f>IFERROR(VLOOKUP(B793,'DEKAT AIR'!$B$5:$I$1048576,8,0),"")</f>
        <v/>
      </c>
      <c r="AM793" s="22"/>
      <c r="AN793" s="17" cm="1">
        <f t="array" ref="AN793">MAX(IF(KETINGGIAN!$B$5:$B$1048576='Data Training 2022'!B793,KETINGGIAN!$H$5:$H$1048576))</f>
        <v>0</v>
      </c>
      <c r="AO793" s="22" t="str">
        <f>IFERROR(VLOOKUP(B793,KETINGGIAN!$B$5:$I$1048576,8,0),"")</f>
        <v/>
      </c>
      <c r="AP793" s="22"/>
      <c r="AQ793" s="22"/>
      <c r="AR793" s="22"/>
      <c r="AS793" s="22"/>
      <c r="AT793" s="17" cm="1">
        <f t="array" ref="AT793">MAX(IF(TOOLSKEEPER!$B$5:$B$1048576='Data Training 2022'!B793,TOOLSKEEPER!$H$5:$H$1048576))</f>
        <v>0</v>
      </c>
      <c r="AU793" s="22" t="str">
        <f>IFERROR(VLOOKUP(B793,TOOLSKEEPER!$B$5:$I$1048576,8,0),"")</f>
        <v/>
      </c>
    </row>
    <row r="794" spans="1:47">
      <c r="A794" s="22">
        <f t="shared" si="72"/>
        <v>789</v>
      </c>
      <c r="B794" s="21" t="str">
        <f t="shared" si="68"/>
        <v>80002890</v>
      </c>
      <c r="C794" s="21">
        <v>80002890</v>
      </c>
      <c r="D794" s="22"/>
      <c r="E794" s="22" t="s">
        <v>4237</v>
      </c>
      <c r="F794" s="22" t="s">
        <v>1255</v>
      </c>
      <c r="G794" s="22" t="s">
        <v>205</v>
      </c>
      <c r="H794" s="22" t="s">
        <v>405</v>
      </c>
      <c r="I794" s="22" t="s">
        <v>4024</v>
      </c>
      <c r="J794" s="22"/>
      <c r="K794" s="21" t="s">
        <v>4002</v>
      </c>
      <c r="L794" s="21" t="s">
        <v>2374</v>
      </c>
      <c r="M794" s="21" t="s">
        <v>4003</v>
      </c>
      <c r="N794" s="21"/>
      <c r="O794" s="17" t="str">
        <f>IFERROR(VLOOKUP(B794,POP!$B$5:$I$1048576,7,0),"")</f>
        <v/>
      </c>
      <c r="P794" s="17" t="str">
        <f>IFERROR(VLOOKUP(B794,POM!$B$5:$I$1048576,7,0),"")</f>
        <v/>
      </c>
      <c r="Q794" s="10" t="str">
        <f>IFERROR(VLOOKUP(B794,POU!$B$5:$I$1048576,7,0),"")</f>
        <v/>
      </c>
      <c r="R794" s="21" t="str">
        <f t="shared" si="69"/>
        <v/>
      </c>
      <c r="S794" s="17" t="str">
        <f>IFERROR(VLOOKUP(B794,'PEMBEKALAN POP'!$B$5:$I$1048576,7,0),"")</f>
        <v/>
      </c>
      <c r="T794" s="22" t="str">
        <f>IFERROR(VLOOKUP(B794,'PEMBEKALAN POP'!$B$5:$I$1048576,8,0),"")</f>
        <v/>
      </c>
      <c r="U794" s="21" t="s">
        <v>3994</v>
      </c>
      <c r="V794" s="17" t="e" cm="1">
        <f t="array" ref="V794">MAX(IF(INDUKSI!$B$5:$B$1048576='Data Training 2022'!B794,INDUKSI!$H$5:$H$1048576))</f>
        <v>#N/A</v>
      </c>
      <c r="W794" s="22" t="str">
        <f>IFERROR(VLOOKUP(B794,INDUKSI!$B$5:$I$1048576,8,0),"")</f>
        <v>LULUS</v>
      </c>
      <c r="X794" s="21" t="s">
        <v>3994</v>
      </c>
      <c r="Y794" s="17" cm="1">
        <f t="array" ref="Y794">MAX(IF(REINDUKSI!$B$5:$B$1048576='Data Training 2022'!B794,REINDUKSI!$H$5:$H$1048576))</f>
        <v>0</v>
      </c>
      <c r="Z794" s="22" t="str">
        <f>IFERROR(VLOOKUP(B794,REINDUKSI!$B$5:$I$1048576,8,0),"")</f>
        <v/>
      </c>
      <c r="AA794" s="22" t="str">
        <f t="shared" si="70"/>
        <v>TARGET</v>
      </c>
      <c r="AB794" s="17" cm="1">
        <f t="array" ref="AB794">MAX(IF(BSA!$B$5:$B$1048576='Data Training 2022'!B794,BSA!$H$5:$H$1048576))</f>
        <v>0</v>
      </c>
      <c r="AC794" s="22" t="str">
        <f>IFERROR(VLOOKUP(B794,BSA!$B$5:$I$1048576,8,0),"")</f>
        <v/>
      </c>
      <c r="AD794" s="22" t="s">
        <v>3994</v>
      </c>
      <c r="AE794" s="22"/>
      <c r="AF794" s="22"/>
      <c r="AG794" s="22" t="str">
        <f t="shared" si="71"/>
        <v/>
      </c>
      <c r="AH794" s="17" cm="1">
        <f t="array" ref="AH794">MAX(IF(ISOLASI!$B$5:$B$1048576='Data Training 2022'!B794,ISOLASI!$H$5:$H$1048576))</f>
        <v>0</v>
      </c>
      <c r="AI794" s="22" t="str">
        <f>IFERROR(VLOOKUP(B794,ISOLASI!$B$5:$I$1048576,8,0),"")</f>
        <v/>
      </c>
      <c r="AJ794" s="22"/>
      <c r="AK794" s="17" cm="1">
        <f t="array" ref="AK794">MAX(IF('DEKAT AIR'!$B$5:$B$1048576='Data Training 2022'!B794,'DEKAT AIR'!$H$5:$H$1048576))</f>
        <v>0</v>
      </c>
      <c r="AL794" s="22" t="str">
        <f>IFERROR(VLOOKUP(B794,'DEKAT AIR'!$B$5:$I$1048576,8,0),"")</f>
        <v/>
      </c>
      <c r="AM794" s="22"/>
      <c r="AN794" s="17" cm="1">
        <f t="array" ref="AN794">MAX(IF(KETINGGIAN!$B$5:$B$1048576='Data Training 2022'!B794,KETINGGIAN!$H$5:$H$1048576))</f>
        <v>0</v>
      </c>
      <c r="AO794" s="22" t="str">
        <f>IFERROR(VLOOKUP(B794,KETINGGIAN!$B$5:$I$1048576,8,0),"")</f>
        <v/>
      </c>
      <c r="AP794" s="22"/>
      <c r="AQ794" s="22"/>
      <c r="AR794" s="22"/>
      <c r="AS794" s="22"/>
      <c r="AT794" s="17" cm="1">
        <f t="array" ref="AT794">MAX(IF(TOOLSKEEPER!$B$5:$B$1048576='Data Training 2022'!B794,TOOLSKEEPER!$H$5:$H$1048576))</f>
        <v>0</v>
      </c>
      <c r="AU794" s="22" t="str">
        <f>IFERROR(VLOOKUP(B794,TOOLSKEEPER!$B$5:$I$1048576,8,0),"")</f>
        <v/>
      </c>
    </row>
    <row r="795" spans="1:47">
      <c r="A795" s="22">
        <f t="shared" si="72"/>
        <v>790</v>
      </c>
      <c r="B795" s="21" t="str">
        <f t="shared" si="68"/>
        <v>80002895</v>
      </c>
      <c r="C795" s="21">
        <v>80002895</v>
      </c>
      <c r="D795" s="22"/>
      <c r="E795" s="22" t="s">
        <v>3093</v>
      </c>
      <c r="F795" s="22" t="s">
        <v>1255</v>
      </c>
      <c r="G795" s="22" t="s">
        <v>212</v>
      </c>
      <c r="H795" s="22" t="s">
        <v>405</v>
      </c>
      <c r="I795" s="22" t="s">
        <v>4024</v>
      </c>
      <c r="J795" s="22"/>
      <c r="K795" s="21" t="s">
        <v>4002</v>
      </c>
      <c r="L795" s="21" t="s">
        <v>2374</v>
      </c>
      <c r="M795" s="21" t="s">
        <v>4003</v>
      </c>
      <c r="N795" s="21"/>
      <c r="O795" s="17" t="str">
        <f>IFERROR(VLOOKUP(B795,POP!$B$5:$I$1048576,7,0),"")</f>
        <v/>
      </c>
      <c r="P795" s="17" t="str">
        <f>IFERROR(VLOOKUP(B795,POM!$B$5:$I$1048576,7,0),"")</f>
        <v/>
      </c>
      <c r="Q795" s="10" t="str">
        <f>IFERROR(VLOOKUP(B795,POU!$B$5:$I$1048576,7,0),"")</f>
        <v/>
      </c>
      <c r="R795" s="21" t="str">
        <f t="shared" si="69"/>
        <v/>
      </c>
      <c r="S795" s="17" t="str">
        <f>IFERROR(VLOOKUP(B795,'PEMBEKALAN POP'!$B$5:$I$1048576,7,0),"")</f>
        <v/>
      </c>
      <c r="T795" s="22" t="str">
        <f>IFERROR(VLOOKUP(B795,'PEMBEKALAN POP'!$B$5:$I$1048576,8,0),"")</f>
        <v/>
      </c>
      <c r="U795" s="21" t="s">
        <v>3994</v>
      </c>
      <c r="V795" s="17" t="e" cm="1">
        <f t="array" ref="V795">MAX(IF(INDUKSI!$B$5:$B$1048576='Data Training 2022'!B795,INDUKSI!$H$5:$H$1048576))</f>
        <v>#N/A</v>
      </c>
      <c r="W795" s="22" t="str">
        <f>IFERROR(VLOOKUP(B795,INDUKSI!$B$5:$I$1048576,8,0),"")</f>
        <v>LULUS</v>
      </c>
      <c r="X795" s="21" t="s">
        <v>3994</v>
      </c>
      <c r="Y795" s="17" cm="1">
        <f t="array" ref="Y795">MAX(IF(REINDUKSI!$B$5:$B$1048576='Data Training 2022'!B795,REINDUKSI!$H$5:$H$1048576))</f>
        <v>0</v>
      </c>
      <c r="Z795" s="22" t="str">
        <f>IFERROR(VLOOKUP(B795,REINDUKSI!$B$5:$I$1048576,8,0),"")</f>
        <v/>
      </c>
      <c r="AA795" s="22" t="str">
        <f t="shared" si="70"/>
        <v>TARGET</v>
      </c>
      <c r="AB795" s="17" cm="1">
        <f t="array" ref="AB795">MAX(IF(BSA!$B$5:$B$1048576='Data Training 2022'!B795,BSA!$H$5:$H$1048576))</f>
        <v>0</v>
      </c>
      <c r="AC795" s="22" t="str">
        <f>IFERROR(VLOOKUP(B795,BSA!$B$5:$I$1048576,8,0),"")</f>
        <v/>
      </c>
      <c r="AD795" s="22" t="s">
        <v>3994</v>
      </c>
      <c r="AE795" s="22"/>
      <c r="AF795" s="22"/>
      <c r="AG795" s="22" t="str">
        <f t="shared" si="71"/>
        <v/>
      </c>
      <c r="AH795" s="17" cm="1">
        <f t="array" ref="AH795">MAX(IF(ISOLASI!$B$5:$B$1048576='Data Training 2022'!B795,ISOLASI!$H$5:$H$1048576))</f>
        <v>0</v>
      </c>
      <c r="AI795" s="22" t="str">
        <f>IFERROR(VLOOKUP(B795,ISOLASI!$B$5:$I$1048576,8,0),"")</f>
        <v/>
      </c>
      <c r="AJ795" s="22"/>
      <c r="AK795" s="17" cm="1">
        <f t="array" ref="AK795">MAX(IF('DEKAT AIR'!$B$5:$B$1048576='Data Training 2022'!B795,'DEKAT AIR'!$H$5:$H$1048576))</f>
        <v>0</v>
      </c>
      <c r="AL795" s="22" t="str">
        <f>IFERROR(VLOOKUP(B795,'DEKAT AIR'!$B$5:$I$1048576,8,0),"")</f>
        <v/>
      </c>
      <c r="AM795" s="22"/>
      <c r="AN795" s="17" cm="1">
        <f t="array" ref="AN795">MAX(IF(KETINGGIAN!$B$5:$B$1048576='Data Training 2022'!B795,KETINGGIAN!$H$5:$H$1048576))</f>
        <v>0</v>
      </c>
      <c r="AO795" s="22" t="str">
        <f>IFERROR(VLOOKUP(B795,KETINGGIAN!$B$5:$I$1048576,8,0),"")</f>
        <v/>
      </c>
      <c r="AP795" s="22"/>
      <c r="AQ795" s="22"/>
      <c r="AR795" s="22"/>
      <c r="AS795" s="22"/>
      <c r="AT795" s="17" cm="1">
        <f t="array" ref="AT795">MAX(IF(TOOLSKEEPER!$B$5:$B$1048576='Data Training 2022'!B795,TOOLSKEEPER!$H$5:$H$1048576))</f>
        <v>0</v>
      </c>
      <c r="AU795" s="22" t="str">
        <f>IFERROR(VLOOKUP(B795,TOOLSKEEPER!$B$5:$I$1048576,8,0),"")</f>
        <v/>
      </c>
    </row>
    <row r="796" spans="1:47">
      <c r="A796" s="22">
        <f t="shared" si="72"/>
        <v>791</v>
      </c>
      <c r="B796" s="21" t="str">
        <f t="shared" si="68"/>
        <v>80002892</v>
      </c>
      <c r="C796" s="21">
        <v>80002892</v>
      </c>
      <c r="D796" s="22"/>
      <c r="E796" s="22" t="s">
        <v>4238</v>
      </c>
      <c r="F796" s="22" t="s">
        <v>1255</v>
      </c>
      <c r="G796" s="22" t="s">
        <v>205</v>
      </c>
      <c r="H796" s="22" t="s">
        <v>405</v>
      </c>
      <c r="I796" s="22" t="s">
        <v>4024</v>
      </c>
      <c r="J796" s="22"/>
      <c r="K796" s="21" t="s">
        <v>4002</v>
      </c>
      <c r="L796" s="21" t="s">
        <v>2374</v>
      </c>
      <c r="M796" s="21" t="s">
        <v>4003</v>
      </c>
      <c r="N796" s="21"/>
      <c r="O796" s="17" t="str">
        <f>IFERROR(VLOOKUP(B796,POP!$B$5:$I$1048576,7,0),"")</f>
        <v/>
      </c>
      <c r="P796" s="17" t="str">
        <f>IFERROR(VLOOKUP(B796,POM!$B$5:$I$1048576,7,0),"")</f>
        <v/>
      </c>
      <c r="Q796" s="10" t="str">
        <f>IFERROR(VLOOKUP(B796,POU!$B$5:$I$1048576,7,0),"")</f>
        <v/>
      </c>
      <c r="R796" s="21" t="str">
        <f t="shared" si="69"/>
        <v/>
      </c>
      <c r="S796" s="17" t="str">
        <f>IFERROR(VLOOKUP(B796,'PEMBEKALAN POP'!$B$5:$I$1048576,7,0),"")</f>
        <v/>
      </c>
      <c r="T796" s="22" t="str">
        <f>IFERROR(VLOOKUP(B796,'PEMBEKALAN POP'!$B$5:$I$1048576,8,0),"")</f>
        <v/>
      </c>
      <c r="U796" s="21" t="s">
        <v>3994</v>
      </c>
      <c r="V796" s="17" t="e" cm="1">
        <f t="array" ref="V796">MAX(IF(INDUKSI!$B$5:$B$1048576='Data Training 2022'!B796,INDUKSI!$H$5:$H$1048576))</f>
        <v>#N/A</v>
      </c>
      <c r="W796" s="22" t="str">
        <f>IFERROR(VLOOKUP(B796,INDUKSI!$B$5:$I$1048576,8,0),"")</f>
        <v>LULUS</v>
      </c>
      <c r="X796" s="21" t="s">
        <v>3994</v>
      </c>
      <c r="Y796" s="17" cm="1">
        <f t="array" ref="Y796">MAX(IF(REINDUKSI!$B$5:$B$1048576='Data Training 2022'!B796,REINDUKSI!$H$5:$H$1048576))</f>
        <v>44748</v>
      </c>
      <c r="Z796" s="22" t="str">
        <f>IFERROR(VLOOKUP(B796,REINDUKSI!$B$5:$I$1048576,8,0),"")</f>
        <v>LULUS</v>
      </c>
      <c r="AA796" s="22" t="str">
        <f t="shared" si="70"/>
        <v>TARGET</v>
      </c>
      <c r="AB796" s="17" cm="1">
        <f t="array" ref="AB796">MAX(IF(BSA!$B$5:$B$1048576='Data Training 2022'!B796,BSA!$H$5:$H$1048576))</f>
        <v>0</v>
      </c>
      <c r="AC796" s="22" t="str">
        <f>IFERROR(VLOOKUP(B796,BSA!$B$5:$I$1048576,8,0),"")</f>
        <v/>
      </c>
      <c r="AD796" s="22" t="s">
        <v>3994</v>
      </c>
      <c r="AE796" s="22"/>
      <c r="AF796" s="22"/>
      <c r="AG796" s="22" t="str">
        <f t="shared" si="71"/>
        <v/>
      </c>
      <c r="AH796" s="17" cm="1">
        <f t="array" ref="AH796">MAX(IF(ISOLASI!$B$5:$B$1048576='Data Training 2022'!B796,ISOLASI!$H$5:$H$1048576))</f>
        <v>0</v>
      </c>
      <c r="AI796" s="22" t="str">
        <f>IFERROR(VLOOKUP(B796,ISOLASI!$B$5:$I$1048576,8,0),"")</f>
        <v/>
      </c>
      <c r="AJ796" s="22"/>
      <c r="AK796" s="17" cm="1">
        <f t="array" ref="AK796">MAX(IF('DEKAT AIR'!$B$5:$B$1048576='Data Training 2022'!B796,'DEKAT AIR'!$H$5:$H$1048576))</f>
        <v>0</v>
      </c>
      <c r="AL796" s="22" t="str">
        <f>IFERROR(VLOOKUP(B796,'DEKAT AIR'!$B$5:$I$1048576,8,0),"")</f>
        <v/>
      </c>
      <c r="AM796" s="22"/>
      <c r="AN796" s="17" cm="1">
        <f t="array" ref="AN796">MAX(IF(KETINGGIAN!$B$5:$B$1048576='Data Training 2022'!B796,KETINGGIAN!$H$5:$H$1048576))</f>
        <v>0</v>
      </c>
      <c r="AO796" s="22" t="str">
        <f>IFERROR(VLOOKUP(B796,KETINGGIAN!$B$5:$I$1048576,8,0),"")</f>
        <v/>
      </c>
      <c r="AP796" s="22"/>
      <c r="AQ796" s="22"/>
      <c r="AR796" s="22"/>
      <c r="AS796" s="22"/>
      <c r="AT796" s="17" cm="1">
        <f t="array" ref="AT796">MAX(IF(TOOLSKEEPER!$B$5:$B$1048576='Data Training 2022'!B796,TOOLSKEEPER!$H$5:$H$1048576))</f>
        <v>0</v>
      </c>
      <c r="AU796" s="22" t="str">
        <f>IFERROR(VLOOKUP(B796,TOOLSKEEPER!$B$5:$I$1048576,8,0),"")</f>
        <v/>
      </c>
    </row>
    <row r="797" spans="1:47">
      <c r="A797" s="22">
        <f t="shared" si="72"/>
        <v>792</v>
      </c>
      <c r="B797" s="21" t="str">
        <f t="shared" ref="B797:B860" si="73">TEXT(C797,"00000000")</f>
        <v>80001135</v>
      </c>
      <c r="C797" s="21" t="s">
        <v>4239</v>
      </c>
      <c r="D797" s="22"/>
      <c r="E797" s="22" t="s">
        <v>2321</v>
      </c>
      <c r="F797" s="22" t="s">
        <v>1255</v>
      </c>
      <c r="G797" s="22" t="s">
        <v>212</v>
      </c>
      <c r="H797" s="22" t="s">
        <v>405</v>
      </c>
      <c r="I797" s="22" t="s">
        <v>4024</v>
      </c>
      <c r="J797" s="22"/>
      <c r="K797" s="21" t="s">
        <v>4002</v>
      </c>
      <c r="L797" s="21" t="s">
        <v>2374</v>
      </c>
      <c r="M797" s="21" t="s">
        <v>4003</v>
      </c>
      <c r="N797" s="21"/>
      <c r="O797" s="17" t="str">
        <f>IFERROR(VLOOKUP(B797,POP!$B$5:$I$1048576,7,0),"")</f>
        <v/>
      </c>
      <c r="P797" s="17" t="str">
        <f>IFERROR(VLOOKUP(B797,POM!$B$5:$I$1048576,7,0),"")</f>
        <v/>
      </c>
      <c r="Q797" s="10" t="str">
        <f>IFERROR(VLOOKUP(B797,POU!$B$5:$I$1048576,7,0),"")</f>
        <v/>
      </c>
      <c r="R797" s="21" t="str">
        <f t="shared" si="69"/>
        <v/>
      </c>
      <c r="S797" s="17" t="str">
        <f>IFERROR(VLOOKUP(B797,'PEMBEKALAN POP'!$B$5:$I$1048576,7,0),"")</f>
        <v/>
      </c>
      <c r="T797" s="22" t="str">
        <f>IFERROR(VLOOKUP(B797,'PEMBEKALAN POP'!$B$5:$I$1048576,8,0),"")</f>
        <v/>
      </c>
      <c r="U797" s="21" t="s">
        <v>3994</v>
      </c>
      <c r="V797" s="17" t="e" cm="1">
        <f t="array" ref="V797">MAX(IF(INDUKSI!$B$5:$B$1048576='Data Training 2022'!B797,INDUKSI!$H$5:$H$1048576))</f>
        <v>#N/A</v>
      </c>
      <c r="W797" s="22" t="str">
        <f>IFERROR(VLOOKUP(B797,INDUKSI!$B$5:$I$1048576,8,0),"")</f>
        <v>LULUS</v>
      </c>
      <c r="X797" s="21" t="s">
        <v>3994</v>
      </c>
      <c r="Y797" s="17" cm="1">
        <f t="array" ref="Y797">MAX(IF(REINDUKSI!$B$5:$B$1048576='Data Training 2022'!B797,REINDUKSI!$H$5:$H$1048576))</f>
        <v>44587</v>
      </c>
      <c r="Z797" s="22" t="str">
        <f>IFERROR(VLOOKUP(B797,REINDUKSI!$B$5:$I$1048576,8,0),"")</f>
        <v>LULUS</v>
      </c>
      <c r="AA797" s="22" t="str">
        <f t="shared" si="70"/>
        <v>TARGET</v>
      </c>
      <c r="AB797" s="17" cm="1">
        <f t="array" ref="AB797">MAX(IF(BSA!$B$5:$B$1048576='Data Training 2022'!B797,BSA!$H$5:$H$1048576))</f>
        <v>0</v>
      </c>
      <c r="AC797" s="22" t="str">
        <f>IFERROR(VLOOKUP(B797,BSA!$B$5:$I$1048576,8,0),"")</f>
        <v/>
      </c>
      <c r="AD797" s="22" t="s">
        <v>3994</v>
      </c>
      <c r="AE797" s="22"/>
      <c r="AF797" s="22"/>
      <c r="AG797" s="22" t="str">
        <f t="shared" si="71"/>
        <v/>
      </c>
      <c r="AH797" s="17" cm="1">
        <f t="array" ref="AH797">MAX(IF(ISOLASI!$B$5:$B$1048576='Data Training 2022'!B797,ISOLASI!$H$5:$H$1048576))</f>
        <v>0</v>
      </c>
      <c r="AI797" s="22" t="str">
        <f>IFERROR(VLOOKUP(B797,ISOLASI!$B$5:$I$1048576,8,0),"")</f>
        <v/>
      </c>
      <c r="AJ797" s="22"/>
      <c r="AK797" s="17" cm="1">
        <f t="array" ref="AK797">MAX(IF('DEKAT AIR'!$B$5:$B$1048576='Data Training 2022'!B797,'DEKAT AIR'!$H$5:$H$1048576))</f>
        <v>0</v>
      </c>
      <c r="AL797" s="22" t="str">
        <f>IFERROR(VLOOKUP(B797,'DEKAT AIR'!$B$5:$I$1048576,8,0),"")</f>
        <v/>
      </c>
      <c r="AM797" s="22"/>
      <c r="AN797" s="17" cm="1">
        <f t="array" ref="AN797">MAX(IF(KETINGGIAN!$B$5:$B$1048576='Data Training 2022'!B797,KETINGGIAN!$H$5:$H$1048576))</f>
        <v>0</v>
      </c>
      <c r="AO797" s="22" t="str">
        <f>IFERROR(VLOOKUP(B797,KETINGGIAN!$B$5:$I$1048576,8,0),"")</f>
        <v/>
      </c>
      <c r="AP797" s="22"/>
      <c r="AQ797" s="22"/>
      <c r="AR797" s="22"/>
      <c r="AS797" s="22"/>
      <c r="AT797" s="17" cm="1">
        <f t="array" ref="AT797">MAX(IF(TOOLSKEEPER!$B$5:$B$1048576='Data Training 2022'!B797,TOOLSKEEPER!$H$5:$H$1048576))</f>
        <v>0</v>
      </c>
      <c r="AU797" s="22" t="str">
        <f>IFERROR(VLOOKUP(B797,TOOLSKEEPER!$B$5:$I$1048576,8,0),"")</f>
        <v/>
      </c>
    </row>
    <row r="798" spans="1:47">
      <c r="A798" s="22">
        <f t="shared" si="72"/>
        <v>793</v>
      </c>
      <c r="B798" s="21" t="str">
        <f t="shared" si="73"/>
        <v>80003805</v>
      </c>
      <c r="C798" s="21">
        <v>80003805</v>
      </c>
      <c r="D798" s="22"/>
      <c r="E798" s="22" t="s">
        <v>1468</v>
      </c>
      <c r="F798" s="22" t="s">
        <v>1255</v>
      </c>
      <c r="G798" s="22" t="s">
        <v>205</v>
      </c>
      <c r="H798" s="22" t="s">
        <v>405</v>
      </c>
      <c r="I798" s="22" t="s">
        <v>4024</v>
      </c>
      <c r="J798" s="22"/>
      <c r="K798" s="21" t="s">
        <v>4002</v>
      </c>
      <c r="L798" s="21" t="s">
        <v>2374</v>
      </c>
      <c r="M798" s="21" t="s">
        <v>4003</v>
      </c>
      <c r="N798" s="21"/>
      <c r="O798" s="17" t="str">
        <f>IFERROR(VLOOKUP(B798,POP!$B$5:$I$1048576,7,0),"")</f>
        <v/>
      </c>
      <c r="P798" s="17" t="str">
        <f>IFERROR(VLOOKUP(B798,POM!$B$5:$I$1048576,7,0),"")</f>
        <v/>
      </c>
      <c r="Q798" s="10" t="str">
        <f>IFERROR(VLOOKUP(B798,POU!$B$5:$I$1048576,7,0),"")</f>
        <v/>
      </c>
      <c r="R798" s="21" t="str">
        <f t="shared" si="69"/>
        <v/>
      </c>
      <c r="S798" s="17" t="str">
        <f>IFERROR(VLOOKUP(B798,'PEMBEKALAN POP'!$B$5:$I$1048576,7,0),"")</f>
        <v/>
      </c>
      <c r="T798" s="22" t="str">
        <f>IFERROR(VLOOKUP(B798,'PEMBEKALAN POP'!$B$5:$I$1048576,8,0),"")</f>
        <v/>
      </c>
      <c r="U798" s="21" t="s">
        <v>3994</v>
      </c>
      <c r="V798" s="17" t="e" cm="1">
        <f t="array" ref="V798">MAX(IF(INDUKSI!$B$5:$B$1048576='Data Training 2022'!B798,INDUKSI!$H$5:$H$1048576))</f>
        <v>#N/A</v>
      </c>
      <c r="W798" s="22" t="str">
        <f>IFERROR(VLOOKUP(B798,INDUKSI!$B$5:$I$1048576,8,0),"")</f>
        <v>LULUS</v>
      </c>
      <c r="X798" s="21" t="s">
        <v>3994</v>
      </c>
      <c r="Y798" s="17" cm="1">
        <f t="array" ref="Y798">MAX(IF(REINDUKSI!$B$5:$B$1048576='Data Training 2022'!B798,REINDUKSI!$H$5:$H$1048576))</f>
        <v>44785</v>
      </c>
      <c r="Z798" s="22" t="str">
        <f>IFERROR(VLOOKUP(B798,REINDUKSI!$B$5:$I$1048576,8,0),"")</f>
        <v>LULUS</v>
      </c>
      <c r="AA798" s="22" t="str">
        <f t="shared" si="70"/>
        <v>TARGET</v>
      </c>
      <c r="AB798" s="17" cm="1">
        <f t="array" ref="AB798">MAX(IF(BSA!$B$5:$B$1048576='Data Training 2022'!B798,BSA!$H$5:$H$1048576))</f>
        <v>0</v>
      </c>
      <c r="AC798" s="22" t="str">
        <f>IFERROR(VLOOKUP(B798,BSA!$B$5:$I$1048576,8,0),"")</f>
        <v/>
      </c>
      <c r="AD798" s="22" t="s">
        <v>3994</v>
      </c>
      <c r="AE798" s="22"/>
      <c r="AF798" s="22"/>
      <c r="AG798" s="22" t="str">
        <f t="shared" si="71"/>
        <v/>
      </c>
      <c r="AH798" s="17" cm="1">
        <f t="array" ref="AH798">MAX(IF(ISOLASI!$B$5:$B$1048576='Data Training 2022'!B798,ISOLASI!$H$5:$H$1048576))</f>
        <v>0</v>
      </c>
      <c r="AI798" s="22" t="str">
        <f>IFERROR(VLOOKUP(B798,ISOLASI!$B$5:$I$1048576,8,0),"")</f>
        <v/>
      </c>
      <c r="AJ798" s="22"/>
      <c r="AK798" s="17" cm="1">
        <f t="array" ref="AK798">MAX(IF('DEKAT AIR'!$B$5:$B$1048576='Data Training 2022'!B798,'DEKAT AIR'!$H$5:$H$1048576))</f>
        <v>0</v>
      </c>
      <c r="AL798" s="22" t="str">
        <f>IFERROR(VLOOKUP(B798,'DEKAT AIR'!$B$5:$I$1048576,8,0),"")</f>
        <v/>
      </c>
      <c r="AM798" s="22"/>
      <c r="AN798" s="17" cm="1">
        <f t="array" ref="AN798">MAX(IF(KETINGGIAN!$B$5:$B$1048576='Data Training 2022'!B798,KETINGGIAN!$H$5:$H$1048576))</f>
        <v>0</v>
      </c>
      <c r="AO798" s="22" t="str">
        <f>IFERROR(VLOOKUP(B798,KETINGGIAN!$B$5:$I$1048576,8,0),"")</f>
        <v/>
      </c>
      <c r="AP798" s="22"/>
      <c r="AQ798" s="22"/>
      <c r="AR798" s="22"/>
      <c r="AS798" s="22"/>
      <c r="AT798" s="17" cm="1">
        <f t="array" ref="AT798">MAX(IF(TOOLSKEEPER!$B$5:$B$1048576='Data Training 2022'!B798,TOOLSKEEPER!$H$5:$H$1048576))</f>
        <v>0</v>
      </c>
      <c r="AU798" s="22" t="str">
        <f>IFERROR(VLOOKUP(B798,TOOLSKEEPER!$B$5:$I$1048576,8,0),"")</f>
        <v/>
      </c>
    </row>
    <row r="799" spans="1:47">
      <c r="A799" s="22">
        <f t="shared" si="72"/>
        <v>794</v>
      </c>
      <c r="B799" s="21" t="str">
        <f t="shared" si="73"/>
        <v>80003816</v>
      </c>
      <c r="C799" s="21">
        <v>80003816</v>
      </c>
      <c r="D799" s="22"/>
      <c r="E799" s="22" t="s">
        <v>4240</v>
      </c>
      <c r="F799" s="22" t="s">
        <v>1255</v>
      </c>
      <c r="G799" s="22" t="s">
        <v>205</v>
      </c>
      <c r="H799" s="22" t="s">
        <v>405</v>
      </c>
      <c r="I799" s="22" t="s">
        <v>4028</v>
      </c>
      <c r="J799" s="22"/>
      <c r="K799" s="21" t="s">
        <v>4002</v>
      </c>
      <c r="L799" s="21" t="s">
        <v>2374</v>
      </c>
      <c r="M799" s="21" t="s">
        <v>4003</v>
      </c>
      <c r="N799" s="21"/>
      <c r="O799" s="17" t="str">
        <f>IFERROR(VLOOKUP(B799,POP!$B$5:$I$1048576,7,0),"")</f>
        <v/>
      </c>
      <c r="P799" s="17" t="str">
        <f>IFERROR(VLOOKUP(B799,POM!$B$5:$I$1048576,7,0),"")</f>
        <v/>
      </c>
      <c r="Q799" s="10" t="str">
        <f>IFERROR(VLOOKUP(B799,POU!$B$5:$I$1048576,7,0),"")</f>
        <v/>
      </c>
      <c r="R799" s="21" t="str">
        <f t="shared" si="69"/>
        <v/>
      </c>
      <c r="S799" s="17" t="str">
        <f>IFERROR(VLOOKUP(B799,'PEMBEKALAN POP'!$B$5:$I$1048576,7,0),"")</f>
        <v/>
      </c>
      <c r="T799" s="22" t="str">
        <f>IFERROR(VLOOKUP(B799,'PEMBEKALAN POP'!$B$5:$I$1048576,8,0),"")</f>
        <v/>
      </c>
      <c r="U799" s="21" t="s">
        <v>3994</v>
      </c>
      <c r="V799" s="17" t="e" cm="1">
        <f t="array" ref="V799">MAX(IF(INDUKSI!$B$5:$B$1048576='Data Training 2022'!B799,INDUKSI!$H$5:$H$1048576))</f>
        <v>#N/A</v>
      </c>
      <c r="W799" s="22" t="str">
        <f>IFERROR(VLOOKUP(B799,INDUKSI!$B$5:$I$1048576,8,0),"")</f>
        <v>LULUS</v>
      </c>
      <c r="X799" s="21" t="s">
        <v>3994</v>
      </c>
      <c r="Y799" s="17" cm="1">
        <f t="array" ref="Y799">MAX(IF(REINDUKSI!$B$5:$B$1048576='Data Training 2022'!B799,REINDUKSI!$H$5:$H$1048576))</f>
        <v>0</v>
      </c>
      <c r="Z799" s="22" t="str">
        <f>IFERROR(VLOOKUP(B799,REINDUKSI!$B$5:$I$1048576,8,0),"")</f>
        <v/>
      </c>
      <c r="AA799" s="22" t="str">
        <f t="shared" si="70"/>
        <v>TARGET</v>
      </c>
      <c r="AB799" s="17" cm="1">
        <f t="array" ref="AB799">MAX(IF(BSA!$B$5:$B$1048576='Data Training 2022'!B799,BSA!$H$5:$H$1048576))</f>
        <v>0</v>
      </c>
      <c r="AC799" s="22" t="str">
        <f>IFERROR(VLOOKUP(B799,BSA!$B$5:$I$1048576,8,0),"")</f>
        <v/>
      </c>
      <c r="AD799" s="22" t="s">
        <v>3994</v>
      </c>
      <c r="AE799" s="22"/>
      <c r="AF799" s="22"/>
      <c r="AG799" s="22" t="str">
        <f t="shared" si="71"/>
        <v/>
      </c>
      <c r="AH799" s="17" cm="1">
        <f t="array" ref="AH799">MAX(IF(ISOLASI!$B$5:$B$1048576='Data Training 2022'!B799,ISOLASI!$H$5:$H$1048576))</f>
        <v>0</v>
      </c>
      <c r="AI799" s="22" t="str">
        <f>IFERROR(VLOOKUP(B799,ISOLASI!$B$5:$I$1048576,8,0),"")</f>
        <v/>
      </c>
      <c r="AJ799" s="22"/>
      <c r="AK799" s="17" cm="1">
        <f t="array" ref="AK799">MAX(IF('DEKAT AIR'!$B$5:$B$1048576='Data Training 2022'!B799,'DEKAT AIR'!$H$5:$H$1048576))</f>
        <v>0</v>
      </c>
      <c r="AL799" s="22" t="str">
        <f>IFERROR(VLOOKUP(B799,'DEKAT AIR'!$B$5:$I$1048576,8,0),"")</f>
        <v/>
      </c>
      <c r="AM799" s="22"/>
      <c r="AN799" s="17" cm="1">
        <f t="array" ref="AN799">MAX(IF(KETINGGIAN!$B$5:$B$1048576='Data Training 2022'!B799,KETINGGIAN!$H$5:$H$1048576))</f>
        <v>0</v>
      </c>
      <c r="AO799" s="22" t="str">
        <f>IFERROR(VLOOKUP(B799,KETINGGIAN!$B$5:$I$1048576,8,0),"")</f>
        <v/>
      </c>
      <c r="AP799" s="22"/>
      <c r="AQ799" s="22"/>
      <c r="AR799" s="22"/>
      <c r="AS799" s="22"/>
      <c r="AT799" s="17" cm="1">
        <f t="array" ref="AT799">MAX(IF(TOOLSKEEPER!$B$5:$B$1048576='Data Training 2022'!B799,TOOLSKEEPER!$H$5:$H$1048576))</f>
        <v>0</v>
      </c>
      <c r="AU799" s="22" t="str">
        <f>IFERROR(VLOOKUP(B799,TOOLSKEEPER!$B$5:$I$1048576,8,0),"")</f>
        <v/>
      </c>
    </row>
    <row r="800" spans="1:47">
      <c r="A800" s="22">
        <f t="shared" si="72"/>
        <v>795</v>
      </c>
      <c r="B800" s="21" t="str">
        <f t="shared" si="73"/>
        <v>80003813</v>
      </c>
      <c r="C800" s="21">
        <v>80003813</v>
      </c>
      <c r="D800" s="22"/>
      <c r="E800" s="22" t="s">
        <v>1843</v>
      </c>
      <c r="F800" s="22" t="s">
        <v>1255</v>
      </c>
      <c r="G800" s="22" t="s">
        <v>212</v>
      </c>
      <c r="H800" s="22" t="s">
        <v>405</v>
      </c>
      <c r="I800" s="22" t="s">
        <v>4024</v>
      </c>
      <c r="J800" s="22"/>
      <c r="K800" s="21" t="s">
        <v>4002</v>
      </c>
      <c r="L800" s="21" t="s">
        <v>2374</v>
      </c>
      <c r="M800" s="21" t="s">
        <v>4003</v>
      </c>
      <c r="N800" s="21"/>
      <c r="O800" s="17" t="str">
        <f>IFERROR(VLOOKUP(B800,POP!$B$5:$I$1048576,7,0),"")</f>
        <v/>
      </c>
      <c r="P800" s="17" t="str">
        <f>IFERROR(VLOOKUP(B800,POM!$B$5:$I$1048576,7,0),"")</f>
        <v/>
      </c>
      <c r="Q800" s="10" t="str">
        <f>IFERROR(VLOOKUP(B800,POU!$B$5:$I$1048576,7,0),"")</f>
        <v/>
      </c>
      <c r="R800" s="21" t="str">
        <f t="shared" si="69"/>
        <v/>
      </c>
      <c r="S800" s="17" t="str">
        <f>IFERROR(VLOOKUP(B800,'PEMBEKALAN POP'!$B$5:$I$1048576,7,0),"")</f>
        <v/>
      </c>
      <c r="T800" s="22" t="str">
        <f>IFERROR(VLOOKUP(B800,'PEMBEKALAN POP'!$B$5:$I$1048576,8,0),"")</f>
        <v/>
      </c>
      <c r="U800" s="21" t="s">
        <v>3994</v>
      </c>
      <c r="V800" s="17" t="e" cm="1">
        <f t="array" ref="V800">MAX(IF(INDUKSI!$B$5:$B$1048576='Data Training 2022'!B800,INDUKSI!$H$5:$H$1048576))</f>
        <v>#N/A</v>
      </c>
      <c r="W800" s="22" t="str">
        <f>IFERROR(VLOOKUP(B800,INDUKSI!$B$5:$I$1048576,8,0),"")</f>
        <v>LULUS</v>
      </c>
      <c r="X800" s="21" t="s">
        <v>3994</v>
      </c>
      <c r="Y800" s="17" cm="1">
        <f t="array" ref="Y800">MAX(IF(REINDUKSI!$B$5:$B$1048576='Data Training 2022'!B800,REINDUKSI!$H$5:$H$1048576))</f>
        <v>0</v>
      </c>
      <c r="Z800" s="22" t="str">
        <f>IFERROR(VLOOKUP(B800,REINDUKSI!$B$5:$I$1048576,8,0),"")</f>
        <v/>
      </c>
      <c r="AA800" s="22" t="str">
        <f t="shared" si="70"/>
        <v>TARGET</v>
      </c>
      <c r="AB800" s="17" cm="1">
        <f t="array" ref="AB800">MAX(IF(BSA!$B$5:$B$1048576='Data Training 2022'!B800,BSA!$H$5:$H$1048576))</f>
        <v>0</v>
      </c>
      <c r="AC800" s="22" t="str">
        <f>IFERROR(VLOOKUP(B800,BSA!$B$5:$I$1048576,8,0),"")</f>
        <v/>
      </c>
      <c r="AD800" s="22" t="s">
        <v>3994</v>
      </c>
      <c r="AE800" s="22"/>
      <c r="AF800" s="22"/>
      <c r="AG800" s="22" t="str">
        <f t="shared" si="71"/>
        <v/>
      </c>
      <c r="AH800" s="17" cm="1">
        <f t="array" ref="AH800">MAX(IF(ISOLASI!$B$5:$B$1048576='Data Training 2022'!B800,ISOLASI!$H$5:$H$1048576))</f>
        <v>0</v>
      </c>
      <c r="AI800" s="22" t="str">
        <f>IFERROR(VLOOKUP(B800,ISOLASI!$B$5:$I$1048576,8,0),"")</f>
        <v/>
      </c>
      <c r="AJ800" s="22"/>
      <c r="AK800" s="17" cm="1">
        <f t="array" ref="AK800">MAX(IF('DEKAT AIR'!$B$5:$B$1048576='Data Training 2022'!B800,'DEKAT AIR'!$H$5:$H$1048576))</f>
        <v>0</v>
      </c>
      <c r="AL800" s="22" t="str">
        <f>IFERROR(VLOOKUP(B800,'DEKAT AIR'!$B$5:$I$1048576,8,0),"")</f>
        <v/>
      </c>
      <c r="AM800" s="22"/>
      <c r="AN800" s="17" cm="1">
        <f t="array" ref="AN800">MAX(IF(KETINGGIAN!$B$5:$B$1048576='Data Training 2022'!B800,KETINGGIAN!$H$5:$H$1048576))</f>
        <v>0</v>
      </c>
      <c r="AO800" s="22" t="str">
        <f>IFERROR(VLOOKUP(B800,KETINGGIAN!$B$5:$I$1048576,8,0),"")</f>
        <v/>
      </c>
      <c r="AP800" s="22"/>
      <c r="AQ800" s="22"/>
      <c r="AR800" s="22"/>
      <c r="AS800" s="22"/>
      <c r="AT800" s="17" cm="1">
        <f t="array" ref="AT800">MAX(IF(TOOLSKEEPER!$B$5:$B$1048576='Data Training 2022'!B800,TOOLSKEEPER!$H$5:$H$1048576))</f>
        <v>0</v>
      </c>
      <c r="AU800" s="22" t="str">
        <f>IFERROR(VLOOKUP(B800,TOOLSKEEPER!$B$5:$I$1048576,8,0),"")</f>
        <v/>
      </c>
    </row>
    <row r="801" spans="1:47">
      <c r="A801" s="22">
        <f t="shared" si="72"/>
        <v>796</v>
      </c>
      <c r="B801" s="21" t="str">
        <f t="shared" si="73"/>
        <v>80003817</v>
      </c>
      <c r="C801" s="21">
        <v>80003817</v>
      </c>
      <c r="D801" s="22"/>
      <c r="E801" s="22" t="s">
        <v>1868</v>
      </c>
      <c r="F801" s="22" t="s">
        <v>1255</v>
      </c>
      <c r="G801" s="22" t="s">
        <v>205</v>
      </c>
      <c r="H801" s="22" t="s">
        <v>405</v>
      </c>
      <c r="I801" s="22" t="s">
        <v>4028</v>
      </c>
      <c r="J801" s="22"/>
      <c r="K801" s="21" t="s">
        <v>4002</v>
      </c>
      <c r="L801" s="21" t="s">
        <v>2374</v>
      </c>
      <c r="M801" s="21" t="s">
        <v>4003</v>
      </c>
      <c r="N801" s="21"/>
      <c r="O801" s="17" t="str">
        <f>IFERROR(VLOOKUP(B801,POP!$B$5:$I$1048576,7,0),"")</f>
        <v/>
      </c>
      <c r="P801" s="17" t="str">
        <f>IFERROR(VLOOKUP(B801,POM!$B$5:$I$1048576,7,0),"")</f>
        <v/>
      </c>
      <c r="Q801" s="10" t="str">
        <f>IFERROR(VLOOKUP(B801,POU!$B$5:$I$1048576,7,0),"")</f>
        <v/>
      </c>
      <c r="R801" s="21" t="str">
        <f t="shared" si="69"/>
        <v/>
      </c>
      <c r="S801" s="17" t="str">
        <f>IFERROR(VLOOKUP(B801,'PEMBEKALAN POP'!$B$5:$I$1048576,7,0),"")</f>
        <v/>
      </c>
      <c r="T801" s="22" t="str">
        <f>IFERROR(VLOOKUP(B801,'PEMBEKALAN POP'!$B$5:$I$1048576,8,0),"")</f>
        <v/>
      </c>
      <c r="U801" s="21" t="s">
        <v>3994</v>
      </c>
      <c r="V801" s="17" t="e" cm="1">
        <f t="array" ref="V801">MAX(IF(INDUKSI!$B$5:$B$1048576='Data Training 2022'!B801,INDUKSI!$H$5:$H$1048576))</f>
        <v>#N/A</v>
      </c>
      <c r="W801" s="22" t="str">
        <f>IFERROR(VLOOKUP(B801,INDUKSI!$B$5:$I$1048576,8,0),"")</f>
        <v>LULUS</v>
      </c>
      <c r="X801" s="21" t="s">
        <v>3994</v>
      </c>
      <c r="Y801" s="17" cm="1">
        <f t="array" ref="Y801">MAX(IF(REINDUKSI!$B$5:$B$1048576='Data Training 2022'!B801,REINDUKSI!$H$5:$H$1048576))</f>
        <v>0</v>
      </c>
      <c r="Z801" s="22" t="str">
        <f>IFERROR(VLOOKUP(B801,REINDUKSI!$B$5:$I$1048576,8,0),"")</f>
        <v/>
      </c>
      <c r="AA801" s="22" t="str">
        <f t="shared" si="70"/>
        <v>TARGET</v>
      </c>
      <c r="AB801" s="17" cm="1">
        <f t="array" ref="AB801">MAX(IF(BSA!$B$5:$B$1048576='Data Training 2022'!B801,BSA!$H$5:$H$1048576))</f>
        <v>0</v>
      </c>
      <c r="AC801" s="22" t="str">
        <f>IFERROR(VLOOKUP(B801,BSA!$B$5:$I$1048576,8,0),"")</f>
        <v/>
      </c>
      <c r="AD801" s="22" t="s">
        <v>3994</v>
      </c>
      <c r="AE801" s="22"/>
      <c r="AF801" s="22"/>
      <c r="AG801" s="22" t="str">
        <f t="shared" si="71"/>
        <v/>
      </c>
      <c r="AH801" s="17" cm="1">
        <f t="array" ref="AH801">MAX(IF(ISOLASI!$B$5:$B$1048576='Data Training 2022'!B801,ISOLASI!$H$5:$H$1048576))</f>
        <v>0</v>
      </c>
      <c r="AI801" s="22" t="str">
        <f>IFERROR(VLOOKUP(B801,ISOLASI!$B$5:$I$1048576,8,0),"")</f>
        <v/>
      </c>
      <c r="AJ801" s="22"/>
      <c r="AK801" s="17" cm="1">
        <f t="array" ref="AK801">MAX(IF('DEKAT AIR'!$B$5:$B$1048576='Data Training 2022'!B801,'DEKAT AIR'!$H$5:$H$1048576))</f>
        <v>0</v>
      </c>
      <c r="AL801" s="22" t="str">
        <f>IFERROR(VLOOKUP(B801,'DEKAT AIR'!$B$5:$I$1048576,8,0),"")</f>
        <v/>
      </c>
      <c r="AM801" s="22"/>
      <c r="AN801" s="17" cm="1">
        <f t="array" ref="AN801">MAX(IF(KETINGGIAN!$B$5:$B$1048576='Data Training 2022'!B801,KETINGGIAN!$H$5:$H$1048576))</f>
        <v>0</v>
      </c>
      <c r="AO801" s="22" t="str">
        <f>IFERROR(VLOOKUP(B801,KETINGGIAN!$B$5:$I$1048576,8,0),"")</f>
        <v/>
      </c>
      <c r="AP801" s="22"/>
      <c r="AQ801" s="22"/>
      <c r="AR801" s="22"/>
      <c r="AS801" s="22"/>
      <c r="AT801" s="17" cm="1">
        <f t="array" ref="AT801">MAX(IF(TOOLSKEEPER!$B$5:$B$1048576='Data Training 2022'!B801,TOOLSKEEPER!$H$5:$H$1048576))</f>
        <v>0</v>
      </c>
      <c r="AU801" s="22" t="str">
        <f>IFERROR(VLOOKUP(B801,TOOLSKEEPER!$B$5:$I$1048576,8,0),"")</f>
        <v/>
      </c>
    </row>
    <row r="802" spans="1:47">
      <c r="A802" s="22">
        <f t="shared" si="72"/>
        <v>797</v>
      </c>
      <c r="B802" s="21" t="str">
        <f t="shared" si="73"/>
        <v>80002117</v>
      </c>
      <c r="C802" s="21">
        <v>80002117</v>
      </c>
      <c r="D802" s="22"/>
      <c r="E802" s="22" t="s">
        <v>1683</v>
      </c>
      <c r="F802" s="22" t="s">
        <v>1255</v>
      </c>
      <c r="G802" s="22" t="s">
        <v>205</v>
      </c>
      <c r="H802" s="22" t="s">
        <v>405</v>
      </c>
      <c r="I802" s="22" t="s">
        <v>4028</v>
      </c>
      <c r="J802" s="22"/>
      <c r="K802" s="21" t="s">
        <v>4002</v>
      </c>
      <c r="L802" s="21" t="s">
        <v>2374</v>
      </c>
      <c r="M802" s="21" t="s">
        <v>4003</v>
      </c>
      <c r="N802" s="21"/>
      <c r="O802" s="17" t="str">
        <f>IFERROR(VLOOKUP(B802,POP!$B$5:$I$1048576,7,0),"")</f>
        <v/>
      </c>
      <c r="P802" s="17" t="str">
        <f>IFERROR(VLOOKUP(B802,POM!$B$5:$I$1048576,7,0),"")</f>
        <v/>
      </c>
      <c r="Q802" s="10" t="str">
        <f>IFERROR(VLOOKUP(B802,POU!$B$5:$I$1048576,7,0),"")</f>
        <v/>
      </c>
      <c r="R802" s="21" t="str">
        <f t="shared" si="69"/>
        <v/>
      </c>
      <c r="S802" s="17" t="str">
        <f>IFERROR(VLOOKUP(B802,'PEMBEKALAN POP'!$B$5:$I$1048576,7,0),"")</f>
        <v/>
      </c>
      <c r="T802" s="22" t="str">
        <f>IFERROR(VLOOKUP(B802,'PEMBEKALAN POP'!$B$5:$I$1048576,8,0),"")</f>
        <v/>
      </c>
      <c r="U802" s="21" t="s">
        <v>3994</v>
      </c>
      <c r="V802" s="17" t="e" cm="1">
        <f t="array" ref="V802">MAX(IF(INDUKSI!$B$5:$B$1048576='Data Training 2022'!B802,INDUKSI!$H$5:$H$1048576))</f>
        <v>#N/A</v>
      </c>
      <c r="W802" s="22" t="str">
        <f>IFERROR(VLOOKUP(B802,INDUKSI!$B$5:$I$1048576,8,0),"")</f>
        <v>LULUS</v>
      </c>
      <c r="X802" s="21" t="s">
        <v>3994</v>
      </c>
      <c r="Y802" s="17" cm="1">
        <f t="array" ref="Y802">MAX(IF(REINDUKSI!$B$5:$B$1048576='Data Training 2022'!B802,REINDUKSI!$H$5:$H$1048576))</f>
        <v>44708</v>
      </c>
      <c r="Z802" s="22" t="str">
        <f>IFERROR(VLOOKUP(B802,REINDUKSI!$B$5:$I$1048576,8,0),"")</f>
        <v>LULUS</v>
      </c>
      <c r="AA802" s="22" t="str">
        <f t="shared" si="70"/>
        <v>TARGET</v>
      </c>
      <c r="AB802" s="17" cm="1">
        <f t="array" ref="AB802">MAX(IF(BSA!$B$5:$B$1048576='Data Training 2022'!B802,BSA!$H$5:$H$1048576))</f>
        <v>0</v>
      </c>
      <c r="AC802" s="22" t="str">
        <f>IFERROR(VLOOKUP(B802,BSA!$B$5:$I$1048576,8,0),"")</f>
        <v/>
      </c>
      <c r="AD802" s="22" t="s">
        <v>3994</v>
      </c>
      <c r="AE802" s="22"/>
      <c r="AF802" s="22"/>
      <c r="AG802" s="22" t="str">
        <f t="shared" si="71"/>
        <v/>
      </c>
      <c r="AH802" s="17" cm="1">
        <f t="array" ref="AH802">MAX(IF(ISOLASI!$B$5:$B$1048576='Data Training 2022'!B802,ISOLASI!$H$5:$H$1048576))</f>
        <v>0</v>
      </c>
      <c r="AI802" s="22" t="str">
        <f>IFERROR(VLOOKUP(B802,ISOLASI!$B$5:$I$1048576,8,0),"")</f>
        <v/>
      </c>
      <c r="AJ802" s="22"/>
      <c r="AK802" s="17" cm="1">
        <f t="array" ref="AK802">MAX(IF('DEKAT AIR'!$B$5:$B$1048576='Data Training 2022'!B802,'DEKAT AIR'!$H$5:$H$1048576))</f>
        <v>0</v>
      </c>
      <c r="AL802" s="22" t="str">
        <f>IFERROR(VLOOKUP(B802,'DEKAT AIR'!$B$5:$I$1048576,8,0),"")</f>
        <v/>
      </c>
      <c r="AM802" s="22"/>
      <c r="AN802" s="17" cm="1">
        <f t="array" ref="AN802">MAX(IF(KETINGGIAN!$B$5:$B$1048576='Data Training 2022'!B802,KETINGGIAN!$H$5:$H$1048576))</f>
        <v>0</v>
      </c>
      <c r="AO802" s="22" t="str">
        <f>IFERROR(VLOOKUP(B802,KETINGGIAN!$B$5:$I$1048576,8,0),"")</f>
        <v/>
      </c>
      <c r="AP802" s="22"/>
      <c r="AQ802" s="22"/>
      <c r="AR802" s="22"/>
      <c r="AS802" s="22"/>
      <c r="AT802" s="17" cm="1">
        <f t="array" ref="AT802">MAX(IF(TOOLSKEEPER!$B$5:$B$1048576='Data Training 2022'!B802,TOOLSKEEPER!$H$5:$H$1048576))</f>
        <v>0</v>
      </c>
      <c r="AU802" s="22" t="str">
        <f>IFERROR(VLOOKUP(B802,TOOLSKEEPER!$B$5:$I$1048576,8,0),"")</f>
        <v/>
      </c>
    </row>
    <row r="803" spans="1:47">
      <c r="A803" s="22">
        <f t="shared" si="72"/>
        <v>798</v>
      </c>
      <c r="B803" s="21" t="str">
        <f t="shared" si="73"/>
        <v>80002313</v>
      </c>
      <c r="C803" s="21">
        <v>80002313</v>
      </c>
      <c r="D803" s="22"/>
      <c r="E803" s="22" t="s">
        <v>2573</v>
      </c>
      <c r="F803" s="22" t="s">
        <v>1255</v>
      </c>
      <c r="G803" s="22" t="s">
        <v>205</v>
      </c>
      <c r="H803" s="22" t="s">
        <v>405</v>
      </c>
      <c r="I803" s="22" t="s">
        <v>4028</v>
      </c>
      <c r="J803" s="22"/>
      <c r="K803" s="21" t="s">
        <v>4002</v>
      </c>
      <c r="L803" s="21" t="s">
        <v>2374</v>
      </c>
      <c r="M803" s="21" t="s">
        <v>4003</v>
      </c>
      <c r="N803" s="21"/>
      <c r="O803" s="17" t="str">
        <f>IFERROR(VLOOKUP(B803,POP!$B$5:$I$1048576,7,0),"")</f>
        <v/>
      </c>
      <c r="P803" s="17" t="str">
        <f>IFERROR(VLOOKUP(B803,POM!$B$5:$I$1048576,7,0),"")</f>
        <v/>
      </c>
      <c r="Q803" s="10" t="str">
        <f>IFERROR(VLOOKUP(B803,POU!$B$5:$I$1048576,7,0),"")</f>
        <v/>
      </c>
      <c r="R803" s="21" t="str">
        <f t="shared" si="69"/>
        <v/>
      </c>
      <c r="S803" s="17" t="str">
        <f>IFERROR(VLOOKUP(B803,'PEMBEKALAN POP'!$B$5:$I$1048576,7,0),"")</f>
        <v/>
      </c>
      <c r="T803" s="22" t="str">
        <f>IFERROR(VLOOKUP(B803,'PEMBEKALAN POP'!$B$5:$I$1048576,8,0),"")</f>
        <v/>
      </c>
      <c r="U803" s="21" t="s">
        <v>3994</v>
      </c>
      <c r="V803" s="17" t="e" cm="1">
        <f t="array" ref="V803">MAX(IF(INDUKSI!$B$5:$B$1048576='Data Training 2022'!B803,INDUKSI!$H$5:$H$1048576))</f>
        <v>#N/A</v>
      </c>
      <c r="W803" s="22" t="str">
        <f>IFERROR(VLOOKUP(B803,INDUKSI!$B$5:$I$1048576,8,0),"")</f>
        <v>LULUS</v>
      </c>
      <c r="X803" s="21" t="s">
        <v>3994</v>
      </c>
      <c r="Y803" s="17" cm="1">
        <f t="array" ref="Y803">MAX(IF(REINDUKSI!$B$5:$B$1048576='Data Training 2022'!B803,REINDUKSI!$H$5:$H$1048576))</f>
        <v>0</v>
      </c>
      <c r="Z803" s="22" t="str">
        <f>IFERROR(VLOOKUP(B803,REINDUKSI!$B$5:$I$1048576,8,0),"")</f>
        <v/>
      </c>
      <c r="AA803" s="22" t="str">
        <f t="shared" si="70"/>
        <v>TARGET</v>
      </c>
      <c r="AB803" s="17" cm="1">
        <f t="array" ref="AB803">MAX(IF(BSA!$B$5:$B$1048576='Data Training 2022'!B803,BSA!$H$5:$H$1048576))</f>
        <v>0</v>
      </c>
      <c r="AC803" s="22" t="str">
        <f>IFERROR(VLOOKUP(B803,BSA!$B$5:$I$1048576,8,0),"")</f>
        <v/>
      </c>
      <c r="AD803" s="22" t="s">
        <v>3994</v>
      </c>
      <c r="AE803" s="22"/>
      <c r="AF803" s="22"/>
      <c r="AG803" s="22" t="str">
        <f t="shared" si="71"/>
        <v/>
      </c>
      <c r="AH803" s="17" cm="1">
        <f t="array" ref="AH803">MAX(IF(ISOLASI!$B$5:$B$1048576='Data Training 2022'!B803,ISOLASI!$H$5:$H$1048576))</f>
        <v>0</v>
      </c>
      <c r="AI803" s="22" t="str">
        <f>IFERROR(VLOOKUP(B803,ISOLASI!$B$5:$I$1048576,8,0),"")</f>
        <v/>
      </c>
      <c r="AJ803" s="22"/>
      <c r="AK803" s="17" cm="1">
        <f t="array" ref="AK803">MAX(IF('DEKAT AIR'!$B$5:$B$1048576='Data Training 2022'!B803,'DEKAT AIR'!$H$5:$H$1048576))</f>
        <v>0</v>
      </c>
      <c r="AL803" s="22" t="str">
        <f>IFERROR(VLOOKUP(B803,'DEKAT AIR'!$B$5:$I$1048576,8,0),"")</f>
        <v/>
      </c>
      <c r="AM803" s="22"/>
      <c r="AN803" s="17" cm="1">
        <f t="array" ref="AN803">MAX(IF(KETINGGIAN!$B$5:$B$1048576='Data Training 2022'!B803,KETINGGIAN!$H$5:$H$1048576))</f>
        <v>0</v>
      </c>
      <c r="AO803" s="22" t="str">
        <f>IFERROR(VLOOKUP(B803,KETINGGIAN!$B$5:$I$1048576,8,0),"")</f>
        <v/>
      </c>
      <c r="AP803" s="22"/>
      <c r="AQ803" s="22"/>
      <c r="AR803" s="22"/>
      <c r="AS803" s="22"/>
      <c r="AT803" s="17" cm="1">
        <f t="array" ref="AT803">MAX(IF(TOOLSKEEPER!$B$5:$B$1048576='Data Training 2022'!B803,TOOLSKEEPER!$H$5:$H$1048576))</f>
        <v>0</v>
      </c>
      <c r="AU803" s="22" t="str">
        <f>IFERROR(VLOOKUP(B803,TOOLSKEEPER!$B$5:$I$1048576,8,0),"")</f>
        <v/>
      </c>
    </row>
    <row r="804" spans="1:47">
      <c r="A804" s="22">
        <f t="shared" si="72"/>
        <v>799</v>
      </c>
      <c r="B804" s="21" t="str">
        <f t="shared" si="73"/>
        <v>80003819</v>
      </c>
      <c r="C804" s="21">
        <v>80003819</v>
      </c>
      <c r="D804" s="22"/>
      <c r="E804" s="22" t="s">
        <v>2260</v>
      </c>
      <c r="F804" s="22" t="s">
        <v>1255</v>
      </c>
      <c r="G804" s="22" t="s">
        <v>212</v>
      </c>
      <c r="H804" s="22" t="s">
        <v>405</v>
      </c>
      <c r="I804" s="22" t="s">
        <v>4024</v>
      </c>
      <c r="J804" s="22"/>
      <c r="K804" s="21" t="s">
        <v>4002</v>
      </c>
      <c r="L804" s="21" t="s">
        <v>2374</v>
      </c>
      <c r="M804" s="21" t="s">
        <v>4003</v>
      </c>
      <c r="N804" s="21"/>
      <c r="O804" s="17" t="str">
        <f>IFERROR(VLOOKUP(B804,POP!$B$5:$I$1048576,7,0),"")</f>
        <v/>
      </c>
      <c r="P804" s="17" t="str">
        <f>IFERROR(VLOOKUP(B804,POM!$B$5:$I$1048576,7,0),"")</f>
        <v/>
      </c>
      <c r="Q804" s="10" t="str">
        <f>IFERROR(VLOOKUP(B804,POU!$B$5:$I$1048576,7,0),"")</f>
        <v/>
      </c>
      <c r="R804" s="21" t="str">
        <f t="shared" si="69"/>
        <v/>
      </c>
      <c r="S804" s="17" t="str">
        <f>IFERROR(VLOOKUP(B804,'PEMBEKALAN POP'!$B$5:$I$1048576,7,0),"")</f>
        <v/>
      </c>
      <c r="T804" s="22" t="str">
        <f>IFERROR(VLOOKUP(B804,'PEMBEKALAN POP'!$B$5:$I$1048576,8,0),"")</f>
        <v/>
      </c>
      <c r="U804" s="21" t="s">
        <v>3994</v>
      </c>
      <c r="V804" s="17" t="e" cm="1">
        <f t="array" ref="V804">MAX(IF(INDUKSI!$B$5:$B$1048576='Data Training 2022'!B804,INDUKSI!$H$5:$H$1048576))</f>
        <v>#N/A</v>
      </c>
      <c r="W804" s="22" t="str">
        <f>IFERROR(VLOOKUP(B804,INDUKSI!$B$5:$I$1048576,8,0),"")</f>
        <v>LULUS</v>
      </c>
      <c r="X804" s="21" t="s">
        <v>3994</v>
      </c>
      <c r="Y804" s="17" cm="1">
        <f t="array" ref="Y804">MAX(IF(REINDUKSI!$B$5:$B$1048576='Data Training 2022'!B804,REINDUKSI!$H$5:$H$1048576))</f>
        <v>0</v>
      </c>
      <c r="Z804" s="22" t="str">
        <f>IFERROR(VLOOKUP(B804,REINDUKSI!$B$5:$I$1048576,8,0),"")</f>
        <v/>
      </c>
      <c r="AA804" s="22" t="str">
        <f t="shared" si="70"/>
        <v>TARGET</v>
      </c>
      <c r="AB804" s="17" cm="1">
        <f t="array" ref="AB804">MAX(IF(BSA!$B$5:$B$1048576='Data Training 2022'!B804,BSA!$H$5:$H$1048576))</f>
        <v>0</v>
      </c>
      <c r="AC804" s="22" t="str">
        <f>IFERROR(VLOOKUP(B804,BSA!$B$5:$I$1048576,8,0),"")</f>
        <v/>
      </c>
      <c r="AD804" s="22" t="s">
        <v>3994</v>
      </c>
      <c r="AE804" s="22"/>
      <c r="AF804" s="22"/>
      <c r="AG804" s="22" t="str">
        <f t="shared" si="71"/>
        <v/>
      </c>
      <c r="AH804" s="17" cm="1">
        <f t="array" ref="AH804">MAX(IF(ISOLASI!$B$5:$B$1048576='Data Training 2022'!B804,ISOLASI!$H$5:$H$1048576))</f>
        <v>0</v>
      </c>
      <c r="AI804" s="22" t="str">
        <f>IFERROR(VLOOKUP(B804,ISOLASI!$B$5:$I$1048576,8,0),"")</f>
        <v/>
      </c>
      <c r="AJ804" s="22"/>
      <c r="AK804" s="17" cm="1">
        <f t="array" ref="AK804">MAX(IF('DEKAT AIR'!$B$5:$B$1048576='Data Training 2022'!B804,'DEKAT AIR'!$H$5:$H$1048576))</f>
        <v>0</v>
      </c>
      <c r="AL804" s="22" t="str">
        <f>IFERROR(VLOOKUP(B804,'DEKAT AIR'!$B$5:$I$1048576,8,0),"")</f>
        <v/>
      </c>
      <c r="AM804" s="22"/>
      <c r="AN804" s="17" cm="1">
        <f t="array" ref="AN804">MAX(IF(KETINGGIAN!$B$5:$B$1048576='Data Training 2022'!B804,KETINGGIAN!$H$5:$H$1048576))</f>
        <v>0</v>
      </c>
      <c r="AO804" s="22" t="str">
        <f>IFERROR(VLOOKUP(B804,KETINGGIAN!$B$5:$I$1048576,8,0),"")</f>
        <v/>
      </c>
      <c r="AP804" s="22"/>
      <c r="AQ804" s="22"/>
      <c r="AR804" s="22"/>
      <c r="AS804" s="22"/>
      <c r="AT804" s="17" cm="1">
        <f t="array" ref="AT804">MAX(IF(TOOLSKEEPER!$B$5:$B$1048576='Data Training 2022'!B804,TOOLSKEEPER!$H$5:$H$1048576))</f>
        <v>0</v>
      </c>
      <c r="AU804" s="22" t="str">
        <f>IFERROR(VLOOKUP(B804,TOOLSKEEPER!$B$5:$I$1048576,8,0),"")</f>
        <v/>
      </c>
    </row>
    <row r="805" spans="1:47">
      <c r="A805" s="22">
        <f t="shared" si="72"/>
        <v>800</v>
      </c>
      <c r="B805" s="21" t="str">
        <f t="shared" si="73"/>
        <v>80000880</v>
      </c>
      <c r="C805" s="21">
        <v>80000880</v>
      </c>
      <c r="D805" s="22"/>
      <c r="E805" s="22" t="s">
        <v>2914</v>
      </c>
      <c r="F805" s="22" t="s">
        <v>1255</v>
      </c>
      <c r="G805" s="22" t="s">
        <v>205</v>
      </c>
      <c r="H805" s="22" t="s">
        <v>405</v>
      </c>
      <c r="I805" s="22" t="s">
        <v>4028</v>
      </c>
      <c r="J805" s="22"/>
      <c r="K805" s="21" t="s">
        <v>4002</v>
      </c>
      <c r="L805" s="21" t="s">
        <v>2374</v>
      </c>
      <c r="M805" s="21" t="s">
        <v>4003</v>
      </c>
      <c r="N805" s="21"/>
      <c r="O805" s="17" t="str">
        <f>IFERROR(VLOOKUP(B805,POP!$B$5:$I$1048576,7,0),"")</f>
        <v/>
      </c>
      <c r="P805" s="17" t="str">
        <f>IFERROR(VLOOKUP(B805,POM!$B$5:$I$1048576,7,0),"")</f>
        <v/>
      </c>
      <c r="Q805" s="10" t="str">
        <f>IFERROR(VLOOKUP(B805,POU!$B$5:$I$1048576,7,0),"")</f>
        <v/>
      </c>
      <c r="R805" s="21" t="str">
        <f t="shared" si="69"/>
        <v/>
      </c>
      <c r="S805" s="17" t="str">
        <f>IFERROR(VLOOKUP(B805,'PEMBEKALAN POP'!$B$5:$I$1048576,7,0),"")</f>
        <v/>
      </c>
      <c r="T805" s="22" t="str">
        <f>IFERROR(VLOOKUP(B805,'PEMBEKALAN POP'!$B$5:$I$1048576,8,0),"")</f>
        <v/>
      </c>
      <c r="U805" s="21" t="s">
        <v>3994</v>
      </c>
      <c r="V805" s="17" t="e" cm="1">
        <f t="array" ref="V805">MAX(IF(INDUKSI!$B$5:$B$1048576='Data Training 2022'!B805,INDUKSI!$H$5:$H$1048576))</f>
        <v>#N/A</v>
      </c>
      <c r="W805" s="22" t="str">
        <f>IFERROR(VLOOKUP(B805,INDUKSI!$B$5:$I$1048576,8,0),"")</f>
        <v>LULUS</v>
      </c>
      <c r="X805" s="21" t="s">
        <v>3994</v>
      </c>
      <c r="Y805" s="17" cm="1">
        <f t="array" ref="Y805">MAX(IF(REINDUKSI!$B$5:$B$1048576='Data Training 2022'!B805,REINDUKSI!$H$5:$H$1048576))</f>
        <v>44704</v>
      </c>
      <c r="Z805" s="22" t="str">
        <f>IFERROR(VLOOKUP(B805,REINDUKSI!$B$5:$I$1048576,8,0),"")</f>
        <v>LULUS</v>
      </c>
      <c r="AA805" s="22" t="str">
        <f t="shared" si="70"/>
        <v>TARGET</v>
      </c>
      <c r="AB805" s="17" cm="1">
        <f t="array" ref="AB805">MAX(IF(BSA!$B$5:$B$1048576='Data Training 2022'!B805,BSA!$H$5:$H$1048576))</f>
        <v>0</v>
      </c>
      <c r="AC805" s="22" t="str">
        <f>IFERROR(VLOOKUP(B805,BSA!$B$5:$I$1048576,8,0),"")</f>
        <v/>
      </c>
      <c r="AD805" s="22" t="s">
        <v>3994</v>
      </c>
      <c r="AE805" s="22"/>
      <c r="AF805" s="22"/>
      <c r="AG805" s="22" t="str">
        <f t="shared" si="71"/>
        <v/>
      </c>
      <c r="AH805" s="17" cm="1">
        <f t="array" ref="AH805">MAX(IF(ISOLASI!$B$5:$B$1048576='Data Training 2022'!B805,ISOLASI!$H$5:$H$1048576))</f>
        <v>0</v>
      </c>
      <c r="AI805" s="22" t="str">
        <f>IFERROR(VLOOKUP(B805,ISOLASI!$B$5:$I$1048576,8,0),"")</f>
        <v/>
      </c>
      <c r="AJ805" s="22"/>
      <c r="AK805" s="17" cm="1">
        <f t="array" ref="AK805">MAX(IF('DEKAT AIR'!$B$5:$B$1048576='Data Training 2022'!B805,'DEKAT AIR'!$H$5:$H$1048576))</f>
        <v>0</v>
      </c>
      <c r="AL805" s="22" t="str">
        <f>IFERROR(VLOOKUP(B805,'DEKAT AIR'!$B$5:$I$1048576,8,0),"")</f>
        <v/>
      </c>
      <c r="AM805" s="22"/>
      <c r="AN805" s="17" cm="1">
        <f t="array" ref="AN805">MAX(IF(KETINGGIAN!$B$5:$B$1048576='Data Training 2022'!B805,KETINGGIAN!$H$5:$H$1048576))</f>
        <v>0</v>
      </c>
      <c r="AO805" s="22" t="str">
        <f>IFERROR(VLOOKUP(B805,KETINGGIAN!$B$5:$I$1048576,8,0),"")</f>
        <v/>
      </c>
      <c r="AP805" s="22"/>
      <c r="AQ805" s="22"/>
      <c r="AR805" s="22"/>
      <c r="AS805" s="22"/>
      <c r="AT805" s="17" cm="1">
        <f t="array" ref="AT805">MAX(IF(TOOLSKEEPER!$B$5:$B$1048576='Data Training 2022'!B805,TOOLSKEEPER!$H$5:$H$1048576))</f>
        <v>0</v>
      </c>
      <c r="AU805" s="22" t="str">
        <f>IFERROR(VLOOKUP(B805,TOOLSKEEPER!$B$5:$I$1048576,8,0),"")</f>
        <v/>
      </c>
    </row>
    <row r="806" spans="1:47">
      <c r="A806" s="22">
        <f t="shared" si="72"/>
        <v>801</v>
      </c>
      <c r="B806" s="21" t="str">
        <f t="shared" si="73"/>
        <v>80002701</v>
      </c>
      <c r="C806" s="21">
        <v>80002701</v>
      </c>
      <c r="D806" s="22"/>
      <c r="E806" s="22" t="s">
        <v>3713</v>
      </c>
      <c r="F806" s="22" t="s">
        <v>1255</v>
      </c>
      <c r="G806" s="22" t="s">
        <v>4177</v>
      </c>
      <c r="H806" s="22" t="s">
        <v>405</v>
      </c>
      <c r="I806" s="22" t="s">
        <v>4028</v>
      </c>
      <c r="J806" s="22"/>
      <c r="K806" s="21" t="s">
        <v>4002</v>
      </c>
      <c r="L806" s="21" t="s">
        <v>2374</v>
      </c>
      <c r="M806" s="21" t="s">
        <v>4003</v>
      </c>
      <c r="N806" s="21"/>
      <c r="O806" s="17" t="str">
        <f>IFERROR(VLOOKUP(B806,POP!$B$5:$I$1048576,7,0),"")</f>
        <v/>
      </c>
      <c r="P806" s="17" t="str">
        <f>IFERROR(VLOOKUP(B806,POM!$B$5:$I$1048576,7,0),"")</f>
        <v/>
      </c>
      <c r="Q806" s="10" t="str">
        <f>IFERROR(VLOOKUP(B806,POU!$B$5:$I$1048576,7,0),"")</f>
        <v/>
      </c>
      <c r="R806" s="21" t="str">
        <f t="shared" si="69"/>
        <v/>
      </c>
      <c r="S806" s="17" t="str">
        <f>IFERROR(VLOOKUP(B806,'PEMBEKALAN POP'!$B$5:$I$1048576,7,0),"")</f>
        <v/>
      </c>
      <c r="T806" s="22" t="str">
        <f>IFERROR(VLOOKUP(B806,'PEMBEKALAN POP'!$B$5:$I$1048576,8,0),"")</f>
        <v/>
      </c>
      <c r="U806" s="21" t="s">
        <v>3994</v>
      </c>
      <c r="V806" s="17" t="e" cm="1">
        <f t="array" ref="V806">MAX(IF(INDUKSI!$B$5:$B$1048576='Data Training 2022'!B806,INDUKSI!$H$5:$H$1048576))</f>
        <v>#N/A</v>
      </c>
      <c r="W806" s="22" t="str">
        <f>IFERROR(VLOOKUP(B806,INDUKSI!$B$5:$I$1048576,8,0),"")</f>
        <v>LULUS</v>
      </c>
      <c r="X806" s="21" t="s">
        <v>3994</v>
      </c>
      <c r="Y806" s="17" cm="1">
        <f t="array" ref="Y806">MAX(IF(REINDUKSI!$B$5:$B$1048576='Data Training 2022'!B806,REINDUKSI!$H$5:$H$1048576))</f>
        <v>44761</v>
      </c>
      <c r="Z806" s="22" t="str">
        <f>IFERROR(VLOOKUP(B806,REINDUKSI!$B$5:$I$1048576,8,0),"")</f>
        <v>LULUS</v>
      </c>
      <c r="AA806" s="22" t="str">
        <f t="shared" si="70"/>
        <v>TARGET</v>
      </c>
      <c r="AB806" s="17" cm="1">
        <f t="array" ref="AB806">MAX(IF(BSA!$B$5:$B$1048576='Data Training 2022'!B806,BSA!$H$5:$H$1048576))</f>
        <v>0</v>
      </c>
      <c r="AC806" s="22" t="str">
        <f>IFERROR(VLOOKUP(B806,BSA!$B$5:$I$1048576,8,0),"")</f>
        <v/>
      </c>
      <c r="AD806" s="22" t="s">
        <v>3994</v>
      </c>
      <c r="AE806" s="22"/>
      <c r="AF806" s="22"/>
      <c r="AG806" s="22" t="str">
        <f t="shared" si="71"/>
        <v/>
      </c>
      <c r="AH806" s="17" cm="1">
        <f t="array" ref="AH806">MAX(IF(ISOLASI!$B$5:$B$1048576='Data Training 2022'!B806,ISOLASI!$H$5:$H$1048576))</f>
        <v>0</v>
      </c>
      <c r="AI806" s="22" t="str">
        <f>IFERROR(VLOOKUP(B806,ISOLASI!$B$5:$I$1048576,8,0),"")</f>
        <v/>
      </c>
      <c r="AJ806" s="22"/>
      <c r="AK806" s="17" cm="1">
        <f t="array" ref="AK806">MAX(IF('DEKAT AIR'!$B$5:$B$1048576='Data Training 2022'!B806,'DEKAT AIR'!$H$5:$H$1048576))</f>
        <v>0</v>
      </c>
      <c r="AL806" s="22" t="str">
        <f>IFERROR(VLOOKUP(B806,'DEKAT AIR'!$B$5:$I$1048576,8,0),"")</f>
        <v/>
      </c>
      <c r="AM806" s="22"/>
      <c r="AN806" s="17" cm="1">
        <f t="array" ref="AN806">MAX(IF(KETINGGIAN!$B$5:$B$1048576='Data Training 2022'!B806,KETINGGIAN!$H$5:$H$1048576))</f>
        <v>0</v>
      </c>
      <c r="AO806" s="22" t="str">
        <f>IFERROR(VLOOKUP(B806,KETINGGIAN!$B$5:$I$1048576,8,0),"")</f>
        <v/>
      </c>
      <c r="AP806" s="22"/>
      <c r="AQ806" s="22"/>
      <c r="AR806" s="22"/>
      <c r="AS806" s="22"/>
      <c r="AT806" s="17" cm="1">
        <f t="array" ref="AT806">MAX(IF(TOOLSKEEPER!$B$5:$B$1048576='Data Training 2022'!B806,TOOLSKEEPER!$H$5:$H$1048576))</f>
        <v>0</v>
      </c>
      <c r="AU806" s="22" t="str">
        <f>IFERROR(VLOOKUP(B806,TOOLSKEEPER!$B$5:$I$1048576,8,0),"")</f>
        <v/>
      </c>
    </row>
    <row r="807" spans="1:47">
      <c r="A807" s="22">
        <f t="shared" si="72"/>
        <v>802</v>
      </c>
      <c r="B807" s="21" t="str">
        <f t="shared" si="73"/>
        <v>80002008</v>
      </c>
      <c r="C807" s="21">
        <v>80002008</v>
      </c>
      <c r="D807" s="22"/>
      <c r="E807" s="22" t="s">
        <v>1586</v>
      </c>
      <c r="F807" s="22" t="s">
        <v>1255</v>
      </c>
      <c r="G807" s="22" t="s">
        <v>205</v>
      </c>
      <c r="H807" s="22" t="s">
        <v>405</v>
      </c>
      <c r="I807" s="22" t="s">
        <v>4028</v>
      </c>
      <c r="J807" s="22"/>
      <c r="K807" s="21" t="s">
        <v>4002</v>
      </c>
      <c r="L807" s="21" t="s">
        <v>2374</v>
      </c>
      <c r="M807" s="21" t="s">
        <v>4003</v>
      </c>
      <c r="N807" s="21"/>
      <c r="O807" s="17" t="str">
        <f>IFERROR(VLOOKUP(B807,POP!$B$5:$I$1048576,7,0),"")</f>
        <v/>
      </c>
      <c r="P807" s="17" t="str">
        <f>IFERROR(VLOOKUP(B807,POM!$B$5:$I$1048576,7,0),"")</f>
        <v/>
      </c>
      <c r="Q807" s="10" t="str">
        <f>IFERROR(VLOOKUP(B807,POU!$B$5:$I$1048576,7,0),"")</f>
        <v/>
      </c>
      <c r="R807" s="21" t="str">
        <f t="shared" si="69"/>
        <v/>
      </c>
      <c r="S807" s="17" t="str">
        <f>IFERROR(VLOOKUP(B807,'PEMBEKALAN POP'!$B$5:$I$1048576,7,0),"")</f>
        <v/>
      </c>
      <c r="T807" s="22" t="str">
        <f>IFERROR(VLOOKUP(B807,'PEMBEKALAN POP'!$B$5:$I$1048576,8,0),"")</f>
        <v/>
      </c>
      <c r="U807" s="21" t="s">
        <v>3994</v>
      </c>
      <c r="V807" s="17" t="e" cm="1">
        <f t="array" ref="V807">MAX(IF(INDUKSI!$B$5:$B$1048576='Data Training 2022'!B807,INDUKSI!$H$5:$H$1048576))</f>
        <v>#N/A</v>
      </c>
      <c r="W807" s="22" t="str">
        <f>IFERROR(VLOOKUP(B807,INDUKSI!$B$5:$I$1048576,8,0),"")</f>
        <v>LULUS</v>
      </c>
      <c r="X807" s="21" t="s">
        <v>3994</v>
      </c>
      <c r="Y807" s="17" cm="1">
        <f t="array" ref="Y807">MAX(IF(REINDUKSI!$B$5:$B$1048576='Data Training 2022'!B807,REINDUKSI!$H$5:$H$1048576))</f>
        <v>0</v>
      </c>
      <c r="Z807" s="22" t="str">
        <f>IFERROR(VLOOKUP(B807,REINDUKSI!$B$5:$I$1048576,8,0),"")</f>
        <v/>
      </c>
      <c r="AA807" s="22" t="str">
        <f t="shared" si="70"/>
        <v>TARGET</v>
      </c>
      <c r="AB807" s="17" cm="1">
        <f t="array" ref="AB807">MAX(IF(BSA!$B$5:$B$1048576='Data Training 2022'!B807,BSA!$H$5:$H$1048576))</f>
        <v>44713</v>
      </c>
      <c r="AC807" s="22" t="str">
        <f>IFERROR(VLOOKUP(B807,BSA!$B$5:$I$1048576,8,0),"")</f>
        <v>LULUS</v>
      </c>
      <c r="AD807" s="22" t="s">
        <v>3994</v>
      </c>
      <c r="AE807" s="22"/>
      <c r="AF807" s="22"/>
      <c r="AG807" s="22" t="str">
        <f t="shared" si="71"/>
        <v/>
      </c>
      <c r="AH807" s="17" cm="1">
        <f t="array" ref="AH807">MAX(IF(ISOLASI!$B$5:$B$1048576='Data Training 2022'!B807,ISOLASI!$H$5:$H$1048576))</f>
        <v>0</v>
      </c>
      <c r="AI807" s="22" t="str">
        <f>IFERROR(VLOOKUP(B807,ISOLASI!$B$5:$I$1048576,8,0),"")</f>
        <v/>
      </c>
      <c r="AJ807" s="22"/>
      <c r="AK807" s="17" cm="1">
        <f t="array" ref="AK807">MAX(IF('DEKAT AIR'!$B$5:$B$1048576='Data Training 2022'!B807,'DEKAT AIR'!$H$5:$H$1048576))</f>
        <v>0</v>
      </c>
      <c r="AL807" s="22" t="str">
        <f>IFERROR(VLOOKUP(B807,'DEKAT AIR'!$B$5:$I$1048576,8,0),"")</f>
        <v/>
      </c>
      <c r="AM807" s="22"/>
      <c r="AN807" s="17" cm="1">
        <f t="array" ref="AN807">MAX(IF(KETINGGIAN!$B$5:$B$1048576='Data Training 2022'!B807,KETINGGIAN!$H$5:$H$1048576))</f>
        <v>0</v>
      </c>
      <c r="AO807" s="22" t="str">
        <f>IFERROR(VLOOKUP(B807,KETINGGIAN!$B$5:$I$1048576,8,0),"")</f>
        <v/>
      </c>
      <c r="AP807" s="22"/>
      <c r="AQ807" s="22"/>
      <c r="AR807" s="22"/>
      <c r="AS807" s="22"/>
      <c r="AT807" s="17" cm="1">
        <f t="array" ref="AT807">MAX(IF(TOOLSKEEPER!$B$5:$B$1048576='Data Training 2022'!B807,TOOLSKEEPER!$H$5:$H$1048576))</f>
        <v>0</v>
      </c>
      <c r="AU807" s="22" t="str">
        <f>IFERROR(VLOOKUP(B807,TOOLSKEEPER!$B$5:$I$1048576,8,0),"")</f>
        <v/>
      </c>
    </row>
    <row r="808" spans="1:47">
      <c r="A808" s="22">
        <f t="shared" si="72"/>
        <v>803</v>
      </c>
      <c r="B808" s="21" t="str">
        <f t="shared" si="73"/>
        <v>80001363</v>
      </c>
      <c r="C808" s="21" t="s">
        <v>4241</v>
      </c>
      <c r="D808" s="22"/>
      <c r="E808" s="22" t="s">
        <v>4242</v>
      </c>
      <c r="F808" s="22" t="s">
        <v>1255</v>
      </c>
      <c r="G808" s="22" t="s">
        <v>212</v>
      </c>
      <c r="H808" s="22" t="s">
        <v>405</v>
      </c>
      <c r="I808" s="22" t="s">
        <v>4028</v>
      </c>
      <c r="J808" s="22"/>
      <c r="K808" s="21" t="s">
        <v>4002</v>
      </c>
      <c r="L808" s="21" t="s">
        <v>2374</v>
      </c>
      <c r="M808" s="21" t="s">
        <v>4003</v>
      </c>
      <c r="N808" s="21"/>
      <c r="O808" s="17" t="str">
        <f>IFERROR(VLOOKUP(B808,POP!$B$5:$I$1048576,7,0),"")</f>
        <v/>
      </c>
      <c r="P808" s="17" t="str">
        <f>IFERROR(VLOOKUP(B808,POM!$B$5:$I$1048576,7,0),"")</f>
        <v/>
      </c>
      <c r="Q808" s="10" t="str">
        <f>IFERROR(VLOOKUP(B808,POU!$B$5:$I$1048576,7,0),"")</f>
        <v/>
      </c>
      <c r="R808" s="21" t="str">
        <f t="shared" si="69"/>
        <v/>
      </c>
      <c r="S808" s="17" t="str">
        <f>IFERROR(VLOOKUP(B808,'PEMBEKALAN POP'!$B$5:$I$1048576,7,0),"")</f>
        <v/>
      </c>
      <c r="T808" s="22" t="str">
        <f>IFERROR(VLOOKUP(B808,'PEMBEKALAN POP'!$B$5:$I$1048576,8,0),"")</f>
        <v/>
      </c>
      <c r="U808" s="21" t="s">
        <v>3994</v>
      </c>
      <c r="V808" s="17" t="e" cm="1">
        <f t="array" ref="V808">MAX(IF(INDUKSI!$B$5:$B$1048576='Data Training 2022'!B808,INDUKSI!$H$5:$H$1048576))</f>
        <v>#N/A</v>
      </c>
      <c r="W808" s="22" t="str">
        <f>IFERROR(VLOOKUP(B808,INDUKSI!$B$5:$I$1048576,8,0),"")</f>
        <v>LULUS</v>
      </c>
      <c r="X808" s="21" t="s">
        <v>3994</v>
      </c>
      <c r="Y808" s="17" cm="1">
        <f t="array" ref="Y808">MAX(IF(REINDUKSI!$B$5:$B$1048576='Data Training 2022'!B808,REINDUKSI!$H$5:$H$1048576))</f>
        <v>44697</v>
      </c>
      <c r="Z808" s="22" t="str">
        <f>IFERROR(VLOOKUP(B808,REINDUKSI!$B$5:$I$1048576,8,0),"")</f>
        <v>LULUS</v>
      </c>
      <c r="AA808" s="22" t="str">
        <f t="shared" si="70"/>
        <v>TARGET</v>
      </c>
      <c r="AB808" s="17" cm="1">
        <f t="array" ref="AB808">MAX(IF(BSA!$B$5:$B$1048576='Data Training 2022'!B808,BSA!$H$5:$H$1048576))</f>
        <v>0</v>
      </c>
      <c r="AC808" s="22" t="str">
        <f>IFERROR(VLOOKUP(B808,BSA!$B$5:$I$1048576,8,0),"")</f>
        <v/>
      </c>
      <c r="AD808" s="22" t="s">
        <v>3994</v>
      </c>
      <c r="AE808" s="22"/>
      <c r="AF808" s="22"/>
      <c r="AG808" s="22" t="str">
        <f t="shared" si="71"/>
        <v/>
      </c>
      <c r="AH808" s="17" cm="1">
        <f t="array" ref="AH808">MAX(IF(ISOLASI!$B$5:$B$1048576='Data Training 2022'!B808,ISOLASI!$H$5:$H$1048576))</f>
        <v>0</v>
      </c>
      <c r="AI808" s="22" t="str">
        <f>IFERROR(VLOOKUP(B808,ISOLASI!$B$5:$I$1048576,8,0),"")</f>
        <v/>
      </c>
      <c r="AJ808" s="22"/>
      <c r="AK808" s="17" cm="1">
        <f t="array" ref="AK808">MAX(IF('DEKAT AIR'!$B$5:$B$1048576='Data Training 2022'!B808,'DEKAT AIR'!$H$5:$H$1048576))</f>
        <v>0</v>
      </c>
      <c r="AL808" s="22" t="str">
        <f>IFERROR(VLOOKUP(B808,'DEKAT AIR'!$B$5:$I$1048576,8,0),"")</f>
        <v/>
      </c>
      <c r="AM808" s="22"/>
      <c r="AN808" s="17" cm="1">
        <f t="array" ref="AN808">MAX(IF(KETINGGIAN!$B$5:$B$1048576='Data Training 2022'!B808,KETINGGIAN!$H$5:$H$1048576))</f>
        <v>0</v>
      </c>
      <c r="AO808" s="22" t="str">
        <f>IFERROR(VLOOKUP(B808,KETINGGIAN!$B$5:$I$1048576,8,0),"")</f>
        <v/>
      </c>
      <c r="AP808" s="22"/>
      <c r="AQ808" s="22"/>
      <c r="AR808" s="22"/>
      <c r="AS808" s="22"/>
      <c r="AT808" s="17" cm="1">
        <f t="array" ref="AT808">MAX(IF(TOOLSKEEPER!$B$5:$B$1048576='Data Training 2022'!B808,TOOLSKEEPER!$H$5:$H$1048576))</f>
        <v>0</v>
      </c>
      <c r="AU808" s="22" t="str">
        <f>IFERROR(VLOOKUP(B808,TOOLSKEEPER!$B$5:$I$1048576,8,0),"")</f>
        <v/>
      </c>
    </row>
    <row r="809" spans="1:47">
      <c r="A809" s="22">
        <f t="shared" si="72"/>
        <v>804</v>
      </c>
      <c r="B809" s="21" t="str">
        <f t="shared" si="73"/>
        <v>80002349</v>
      </c>
      <c r="C809" s="21" t="s">
        <v>1464</v>
      </c>
      <c r="D809" s="22"/>
      <c r="E809" s="22" t="s">
        <v>1465</v>
      </c>
      <c r="F809" s="22" t="s">
        <v>1255</v>
      </c>
      <c r="G809" s="22" t="s">
        <v>205</v>
      </c>
      <c r="H809" s="22" t="s">
        <v>405</v>
      </c>
      <c r="I809" s="22" t="s">
        <v>4028</v>
      </c>
      <c r="J809" s="22"/>
      <c r="K809" s="21" t="s">
        <v>4002</v>
      </c>
      <c r="L809" s="21" t="s">
        <v>2374</v>
      </c>
      <c r="M809" s="21" t="s">
        <v>4003</v>
      </c>
      <c r="N809" s="21"/>
      <c r="O809" s="17" t="str">
        <f>IFERROR(VLOOKUP(B809,POP!$B$5:$I$1048576,7,0),"")</f>
        <v/>
      </c>
      <c r="P809" s="17" t="str">
        <f>IFERROR(VLOOKUP(B809,POM!$B$5:$I$1048576,7,0),"")</f>
        <v/>
      </c>
      <c r="Q809" s="10" t="str">
        <f>IFERROR(VLOOKUP(B809,POU!$B$5:$I$1048576,7,0),"")</f>
        <v/>
      </c>
      <c r="R809" s="21" t="str">
        <f t="shared" si="69"/>
        <v/>
      </c>
      <c r="S809" s="17" t="str">
        <f>IFERROR(VLOOKUP(B809,'PEMBEKALAN POP'!$B$5:$I$1048576,7,0),"")</f>
        <v/>
      </c>
      <c r="T809" s="22" t="str">
        <f>IFERROR(VLOOKUP(B809,'PEMBEKALAN POP'!$B$5:$I$1048576,8,0),"")</f>
        <v/>
      </c>
      <c r="U809" s="21" t="s">
        <v>3994</v>
      </c>
      <c r="V809" s="17" t="e" cm="1">
        <f t="array" ref="V809">MAX(IF(INDUKSI!$B$5:$B$1048576='Data Training 2022'!B809,INDUKSI!$H$5:$H$1048576))</f>
        <v>#N/A</v>
      </c>
      <c r="W809" s="22" t="str">
        <f>IFERROR(VLOOKUP(B809,INDUKSI!$B$5:$I$1048576,8,0),"")</f>
        <v>LULUS</v>
      </c>
      <c r="X809" s="21" t="s">
        <v>3994</v>
      </c>
      <c r="Y809" s="17" cm="1">
        <f t="array" ref="Y809">MAX(IF(REINDUKSI!$B$5:$B$1048576='Data Training 2022'!B809,REINDUKSI!$H$5:$H$1048576))</f>
        <v>44592</v>
      </c>
      <c r="Z809" s="22" t="str">
        <f>IFERROR(VLOOKUP(B809,REINDUKSI!$B$5:$I$1048576,8,0),"")</f>
        <v>LULUS</v>
      </c>
      <c r="AA809" s="22" t="str">
        <f t="shared" si="70"/>
        <v>TARGET</v>
      </c>
      <c r="AB809" s="17" cm="1">
        <f t="array" ref="AB809">MAX(IF(BSA!$B$5:$B$1048576='Data Training 2022'!B809,BSA!$H$5:$H$1048576))</f>
        <v>44692</v>
      </c>
      <c r="AC809" s="22" t="str">
        <f>IFERROR(VLOOKUP(B809,BSA!$B$5:$I$1048576,8,0),"")</f>
        <v>LULUS</v>
      </c>
      <c r="AD809" s="22" t="s">
        <v>3994</v>
      </c>
      <c r="AE809" s="22"/>
      <c r="AF809" s="22"/>
      <c r="AG809" s="22" t="str">
        <f t="shared" si="71"/>
        <v/>
      </c>
      <c r="AH809" s="17" cm="1">
        <f t="array" ref="AH809">MAX(IF(ISOLASI!$B$5:$B$1048576='Data Training 2022'!B809,ISOLASI!$H$5:$H$1048576))</f>
        <v>0</v>
      </c>
      <c r="AI809" s="22" t="str">
        <f>IFERROR(VLOOKUP(B809,ISOLASI!$B$5:$I$1048576,8,0),"")</f>
        <v/>
      </c>
      <c r="AJ809" s="22"/>
      <c r="AK809" s="17" cm="1">
        <f t="array" ref="AK809">MAX(IF('DEKAT AIR'!$B$5:$B$1048576='Data Training 2022'!B809,'DEKAT AIR'!$H$5:$H$1048576))</f>
        <v>0</v>
      </c>
      <c r="AL809" s="22" t="str">
        <f>IFERROR(VLOOKUP(B809,'DEKAT AIR'!$B$5:$I$1048576,8,0),"")</f>
        <v/>
      </c>
      <c r="AM809" s="22"/>
      <c r="AN809" s="17" cm="1">
        <f t="array" ref="AN809">MAX(IF(KETINGGIAN!$B$5:$B$1048576='Data Training 2022'!B809,KETINGGIAN!$H$5:$H$1048576))</f>
        <v>0</v>
      </c>
      <c r="AO809" s="22" t="str">
        <f>IFERROR(VLOOKUP(B809,KETINGGIAN!$B$5:$I$1048576,8,0),"")</f>
        <v/>
      </c>
      <c r="AP809" s="22"/>
      <c r="AQ809" s="22"/>
      <c r="AR809" s="22"/>
      <c r="AS809" s="22"/>
      <c r="AT809" s="17" cm="1">
        <f t="array" ref="AT809">MAX(IF(TOOLSKEEPER!$B$5:$B$1048576='Data Training 2022'!B809,TOOLSKEEPER!$H$5:$H$1048576))</f>
        <v>0</v>
      </c>
      <c r="AU809" s="22" t="str">
        <f>IFERROR(VLOOKUP(B809,TOOLSKEEPER!$B$5:$I$1048576,8,0),"")</f>
        <v/>
      </c>
    </row>
    <row r="810" spans="1:47">
      <c r="A810" s="22">
        <f t="shared" si="72"/>
        <v>805</v>
      </c>
      <c r="B810" s="21" t="str">
        <f t="shared" si="73"/>
        <v>80002020</v>
      </c>
      <c r="C810" s="21">
        <v>80002020</v>
      </c>
      <c r="D810" s="22"/>
      <c r="E810" s="22" t="s">
        <v>2822</v>
      </c>
      <c r="F810" s="22" t="s">
        <v>1255</v>
      </c>
      <c r="G810" s="22" t="s">
        <v>205</v>
      </c>
      <c r="H810" s="22" t="s">
        <v>405</v>
      </c>
      <c r="I810" s="22" t="s">
        <v>4028</v>
      </c>
      <c r="J810" s="22"/>
      <c r="K810" s="21" t="s">
        <v>4002</v>
      </c>
      <c r="L810" s="21" t="s">
        <v>2374</v>
      </c>
      <c r="M810" s="21" t="s">
        <v>4003</v>
      </c>
      <c r="N810" s="21"/>
      <c r="O810" s="17" t="str">
        <f>IFERROR(VLOOKUP(B810,POP!$B$5:$I$1048576,7,0),"")</f>
        <v/>
      </c>
      <c r="P810" s="17" t="str">
        <f>IFERROR(VLOOKUP(B810,POM!$B$5:$I$1048576,7,0),"")</f>
        <v/>
      </c>
      <c r="Q810" s="10" t="str">
        <f>IFERROR(VLOOKUP(B810,POU!$B$5:$I$1048576,7,0),"")</f>
        <v/>
      </c>
      <c r="R810" s="21" t="str">
        <f t="shared" si="69"/>
        <v/>
      </c>
      <c r="S810" s="17" t="str">
        <f>IFERROR(VLOOKUP(B810,'PEMBEKALAN POP'!$B$5:$I$1048576,7,0),"")</f>
        <v/>
      </c>
      <c r="T810" s="22" t="str">
        <f>IFERROR(VLOOKUP(B810,'PEMBEKALAN POP'!$B$5:$I$1048576,8,0),"")</f>
        <v/>
      </c>
      <c r="U810" s="21" t="s">
        <v>3994</v>
      </c>
      <c r="V810" s="17" t="e" cm="1">
        <f t="array" ref="V810">MAX(IF(INDUKSI!$B$5:$B$1048576='Data Training 2022'!B810,INDUKSI!$H$5:$H$1048576))</f>
        <v>#N/A</v>
      </c>
      <c r="W810" s="22" t="str">
        <f>IFERROR(VLOOKUP(B810,INDUKSI!$B$5:$I$1048576,8,0),"")</f>
        <v>LULUS</v>
      </c>
      <c r="X810" s="21" t="s">
        <v>3994</v>
      </c>
      <c r="Y810" s="17" cm="1">
        <f t="array" ref="Y810">MAX(IF(REINDUKSI!$B$5:$B$1048576='Data Training 2022'!B810,REINDUKSI!$H$5:$H$1048576))</f>
        <v>0</v>
      </c>
      <c r="Z810" s="22" t="str">
        <f>IFERROR(VLOOKUP(B810,REINDUKSI!$B$5:$I$1048576,8,0),"")</f>
        <v/>
      </c>
      <c r="AA810" s="22" t="str">
        <f t="shared" si="70"/>
        <v>TARGET</v>
      </c>
      <c r="AB810" s="17" cm="1">
        <f t="array" ref="AB810">MAX(IF(BSA!$B$5:$B$1048576='Data Training 2022'!B810,BSA!$H$5:$H$1048576))</f>
        <v>44692</v>
      </c>
      <c r="AC810" s="22" t="str">
        <f>IFERROR(VLOOKUP(B810,BSA!$B$5:$I$1048576,8,0),"")</f>
        <v>LULUS</v>
      </c>
      <c r="AD810" s="22" t="s">
        <v>3994</v>
      </c>
      <c r="AE810" s="22"/>
      <c r="AF810" s="22"/>
      <c r="AG810" s="22" t="str">
        <f t="shared" si="71"/>
        <v/>
      </c>
      <c r="AH810" s="17" cm="1">
        <f t="array" ref="AH810">MAX(IF(ISOLASI!$B$5:$B$1048576='Data Training 2022'!B810,ISOLASI!$H$5:$H$1048576))</f>
        <v>0</v>
      </c>
      <c r="AI810" s="22" t="str">
        <f>IFERROR(VLOOKUP(B810,ISOLASI!$B$5:$I$1048576,8,0),"")</f>
        <v/>
      </c>
      <c r="AJ810" s="22"/>
      <c r="AK810" s="17" cm="1">
        <f t="array" ref="AK810">MAX(IF('DEKAT AIR'!$B$5:$B$1048576='Data Training 2022'!B810,'DEKAT AIR'!$H$5:$H$1048576))</f>
        <v>0</v>
      </c>
      <c r="AL810" s="22" t="str">
        <f>IFERROR(VLOOKUP(B810,'DEKAT AIR'!$B$5:$I$1048576,8,0),"")</f>
        <v/>
      </c>
      <c r="AM810" s="22"/>
      <c r="AN810" s="17" cm="1">
        <f t="array" ref="AN810">MAX(IF(KETINGGIAN!$B$5:$B$1048576='Data Training 2022'!B810,KETINGGIAN!$H$5:$H$1048576))</f>
        <v>0</v>
      </c>
      <c r="AO810" s="22" t="str">
        <f>IFERROR(VLOOKUP(B810,KETINGGIAN!$B$5:$I$1048576,8,0),"")</f>
        <v/>
      </c>
      <c r="AP810" s="22"/>
      <c r="AQ810" s="22"/>
      <c r="AR810" s="22"/>
      <c r="AS810" s="22"/>
      <c r="AT810" s="17" cm="1">
        <f t="array" ref="AT810">MAX(IF(TOOLSKEEPER!$B$5:$B$1048576='Data Training 2022'!B810,TOOLSKEEPER!$H$5:$H$1048576))</f>
        <v>0</v>
      </c>
      <c r="AU810" s="22" t="str">
        <f>IFERROR(VLOOKUP(B810,TOOLSKEEPER!$B$5:$I$1048576,8,0),"")</f>
        <v/>
      </c>
    </row>
    <row r="811" spans="1:47">
      <c r="A811" s="22">
        <f t="shared" si="72"/>
        <v>806</v>
      </c>
      <c r="B811" s="21" t="str">
        <f t="shared" si="73"/>
        <v>80003807</v>
      </c>
      <c r="C811" s="21">
        <v>80003807</v>
      </c>
      <c r="D811" s="22"/>
      <c r="E811" s="22" t="s">
        <v>1645</v>
      </c>
      <c r="F811" s="22" t="s">
        <v>1255</v>
      </c>
      <c r="G811" s="22" t="s">
        <v>4175</v>
      </c>
      <c r="H811" s="22" t="s">
        <v>405</v>
      </c>
      <c r="I811" s="22" t="s">
        <v>4024</v>
      </c>
      <c r="J811" s="22"/>
      <c r="K811" s="21" t="s">
        <v>4002</v>
      </c>
      <c r="L811" s="21" t="s">
        <v>2374</v>
      </c>
      <c r="M811" s="21" t="s">
        <v>4003</v>
      </c>
      <c r="N811" s="21"/>
      <c r="O811" s="17" t="str">
        <f>IFERROR(VLOOKUP(B811,POP!$B$5:$I$1048576,7,0),"")</f>
        <v/>
      </c>
      <c r="P811" s="17" t="str">
        <f>IFERROR(VLOOKUP(B811,POM!$B$5:$I$1048576,7,0),"")</f>
        <v/>
      </c>
      <c r="Q811" s="10" t="str">
        <f>IFERROR(VLOOKUP(B811,POU!$B$5:$I$1048576,7,0),"")</f>
        <v/>
      </c>
      <c r="R811" s="21" t="str">
        <f t="shared" si="69"/>
        <v/>
      </c>
      <c r="S811" s="17" t="str">
        <f>IFERROR(VLOOKUP(B811,'PEMBEKALAN POP'!$B$5:$I$1048576,7,0),"")</f>
        <v/>
      </c>
      <c r="T811" s="22" t="str">
        <f>IFERROR(VLOOKUP(B811,'PEMBEKALAN POP'!$B$5:$I$1048576,8,0),"")</f>
        <v/>
      </c>
      <c r="U811" s="21" t="s">
        <v>3994</v>
      </c>
      <c r="V811" s="17" t="e" cm="1">
        <f t="array" ref="V811">MAX(IF(INDUKSI!$B$5:$B$1048576='Data Training 2022'!B811,INDUKSI!$H$5:$H$1048576))</f>
        <v>#N/A</v>
      </c>
      <c r="W811" s="22" t="str">
        <f>IFERROR(VLOOKUP(B811,INDUKSI!$B$5:$I$1048576,8,0),"")</f>
        <v>LULUS</v>
      </c>
      <c r="X811" s="21" t="s">
        <v>3994</v>
      </c>
      <c r="Y811" s="17" cm="1">
        <f t="array" ref="Y811">MAX(IF(REINDUKSI!$B$5:$B$1048576='Data Training 2022'!B811,REINDUKSI!$H$5:$H$1048576))</f>
        <v>44778</v>
      </c>
      <c r="Z811" s="22" t="str">
        <f>IFERROR(VLOOKUP(B811,REINDUKSI!$B$5:$I$1048576,8,0),"")</f>
        <v>LULUS</v>
      </c>
      <c r="AA811" s="22" t="str">
        <f t="shared" si="70"/>
        <v>TARGET</v>
      </c>
      <c r="AB811" s="17" cm="1">
        <f t="array" ref="AB811">MAX(IF(BSA!$B$5:$B$1048576='Data Training 2022'!B811,BSA!$H$5:$H$1048576))</f>
        <v>0</v>
      </c>
      <c r="AC811" s="22" t="str">
        <f>IFERROR(VLOOKUP(B811,BSA!$B$5:$I$1048576,8,0),"")</f>
        <v/>
      </c>
      <c r="AD811" s="22" t="s">
        <v>3994</v>
      </c>
      <c r="AE811" s="22"/>
      <c r="AF811" s="22"/>
      <c r="AG811" s="22" t="str">
        <f t="shared" si="71"/>
        <v/>
      </c>
      <c r="AH811" s="17" cm="1">
        <f t="array" ref="AH811">MAX(IF(ISOLASI!$B$5:$B$1048576='Data Training 2022'!B811,ISOLASI!$H$5:$H$1048576))</f>
        <v>0</v>
      </c>
      <c r="AI811" s="22" t="str">
        <f>IFERROR(VLOOKUP(B811,ISOLASI!$B$5:$I$1048576,8,0),"")</f>
        <v/>
      </c>
      <c r="AJ811" s="22"/>
      <c r="AK811" s="17" cm="1">
        <f t="array" ref="AK811">MAX(IF('DEKAT AIR'!$B$5:$B$1048576='Data Training 2022'!B811,'DEKAT AIR'!$H$5:$H$1048576))</f>
        <v>0</v>
      </c>
      <c r="AL811" s="22" t="str">
        <f>IFERROR(VLOOKUP(B811,'DEKAT AIR'!$B$5:$I$1048576,8,0),"")</f>
        <v/>
      </c>
      <c r="AM811" s="22"/>
      <c r="AN811" s="17" cm="1">
        <f t="array" ref="AN811">MAX(IF(KETINGGIAN!$B$5:$B$1048576='Data Training 2022'!B811,KETINGGIAN!$H$5:$H$1048576))</f>
        <v>0</v>
      </c>
      <c r="AO811" s="22" t="str">
        <f>IFERROR(VLOOKUP(B811,KETINGGIAN!$B$5:$I$1048576,8,0),"")</f>
        <v/>
      </c>
      <c r="AP811" s="22"/>
      <c r="AQ811" s="22"/>
      <c r="AR811" s="22"/>
      <c r="AS811" s="22"/>
      <c r="AT811" s="17" cm="1">
        <f t="array" ref="AT811">MAX(IF(TOOLSKEEPER!$B$5:$B$1048576='Data Training 2022'!B811,TOOLSKEEPER!$H$5:$H$1048576))</f>
        <v>0</v>
      </c>
      <c r="AU811" s="22" t="str">
        <f>IFERROR(VLOOKUP(B811,TOOLSKEEPER!$B$5:$I$1048576,8,0),"")</f>
        <v/>
      </c>
    </row>
    <row r="812" spans="1:47">
      <c r="A812" s="22">
        <f t="shared" si="72"/>
        <v>807</v>
      </c>
      <c r="B812" s="21" t="str">
        <f t="shared" si="73"/>
        <v>80000877</v>
      </c>
      <c r="C812" s="21">
        <v>80000877</v>
      </c>
      <c r="D812" s="22"/>
      <c r="E812" s="22" t="s">
        <v>3212</v>
      </c>
      <c r="F812" s="22" t="s">
        <v>1255</v>
      </c>
      <c r="G812" s="22" t="s">
        <v>205</v>
      </c>
      <c r="H812" s="22" t="s">
        <v>405</v>
      </c>
      <c r="I812" s="22" t="s">
        <v>4028</v>
      </c>
      <c r="J812" s="22"/>
      <c r="K812" s="21" t="s">
        <v>4002</v>
      </c>
      <c r="L812" s="21" t="s">
        <v>2374</v>
      </c>
      <c r="M812" s="21" t="s">
        <v>4003</v>
      </c>
      <c r="N812" s="21"/>
      <c r="O812" s="17" t="str">
        <f>IFERROR(VLOOKUP(B812,POP!$B$5:$I$1048576,7,0),"")</f>
        <v/>
      </c>
      <c r="P812" s="17" t="str">
        <f>IFERROR(VLOOKUP(B812,POM!$B$5:$I$1048576,7,0),"")</f>
        <v/>
      </c>
      <c r="Q812" s="10" t="str">
        <f>IFERROR(VLOOKUP(B812,POU!$B$5:$I$1048576,7,0),"")</f>
        <v/>
      </c>
      <c r="R812" s="21" t="str">
        <f t="shared" si="69"/>
        <v/>
      </c>
      <c r="S812" s="17" t="str">
        <f>IFERROR(VLOOKUP(B812,'PEMBEKALAN POP'!$B$5:$I$1048576,7,0),"")</f>
        <v/>
      </c>
      <c r="T812" s="22" t="str">
        <f>IFERROR(VLOOKUP(B812,'PEMBEKALAN POP'!$B$5:$I$1048576,8,0),"")</f>
        <v/>
      </c>
      <c r="U812" s="21" t="s">
        <v>3994</v>
      </c>
      <c r="V812" s="17" t="e" cm="1">
        <f t="array" ref="V812">MAX(IF(INDUKSI!$B$5:$B$1048576='Data Training 2022'!B812,INDUKSI!$H$5:$H$1048576))</f>
        <v>#N/A</v>
      </c>
      <c r="W812" s="22" t="str">
        <f>IFERROR(VLOOKUP(B812,INDUKSI!$B$5:$I$1048576,8,0),"")</f>
        <v>LULUS</v>
      </c>
      <c r="X812" s="21" t="s">
        <v>3994</v>
      </c>
      <c r="Y812" s="17" cm="1">
        <f t="array" ref="Y812">MAX(IF(REINDUKSI!$B$5:$B$1048576='Data Training 2022'!B812,REINDUKSI!$H$5:$H$1048576))</f>
        <v>44587</v>
      </c>
      <c r="Z812" s="22" t="str">
        <f>IFERROR(VLOOKUP(B812,REINDUKSI!$B$5:$I$1048576,8,0),"")</f>
        <v>LULUS</v>
      </c>
      <c r="AA812" s="22" t="str">
        <f t="shared" si="70"/>
        <v>TARGET</v>
      </c>
      <c r="AB812" s="17" cm="1">
        <f t="array" ref="AB812">MAX(IF(BSA!$B$5:$B$1048576='Data Training 2022'!B812,BSA!$H$5:$H$1048576))</f>
        <v>0</v>
      </c>
      <c r="AC812" s="22" t="str">
        <f>IFERROR(VLOOKUP(B812,BSA!$B$5:$I$1048576,8,0),"")</f>
        <v/>
      </c>
      <c r="AD812" s="22" t="s">
        <v>3994</v>
      </c>
      <c r="AE812" s="22"/>
      <c r="AF812" s="22"/>
      <c r="AG812" s="22" t="str">
        <f t="shared" si="71"/>
        <v/>
      </c>
      <c r="AH812" s="17" cm="1">
        <f t="array" ref="AH812">MAX(IF(ISOLASI!$B$5:$B$1048576='Data Training 2022'!B812,ISOLASI!$H$5:$H$1048576))</f>
        <v>0</v>
      </c>
      <c r="AI812" s="22" t="str">
        <f>IFERROR(VLOOKUP(B812,ISOLASI!$B$5:$I$1048576,8,0),"")</f>
        <v/>
      </c>
      <c r="AJ812" s="22"/>
      <c r="AK812" s="17" cm="1">
        <f t="array" ref="AK812">MAX(IF('DEKAT AIR'!$B$5:$B$1048576='Data Training 2022'!B812,'DEKAT AIR'!$H$5:$H$1048576))</f>
        <v>0</v>
      </c>
      <c r="AL812" s="22" t="str">
        <f>IFERROR(VLOOKUP(B812,'DEKAT AIR'!$B$5:$I$1048576,8,0),"")</f>
        <v/>
      </c>
      <c r="AM812" s="22"/>
      <c r="AN812" s="17" cm="1">
        <f t="array" ref="AN812">MAX(IF(KETINGGIAN!$B$5:$B$1048576='Data Training 2022'!B812,KETINGGIAN!$H$5:$H$1048576))</f>
        <v>0</v>
      </c>
      <c r="AO812" s="22" t="str">
        <f>IFERROR(VLOOKUP(B812,KETINGGIAN!$B$5:$I$1048576,8,0),"")</f>
        <v/>
      </c>
      <c r="AP812" s="22"/>
      <c r="AQ812" s="22"/>
      <c r="AR812" s="22"/>
      <c r="AS812" s="22"/>
      <c r="AT812" s="17" cm="1">
        <f t="array" ref="AT812">MAX(IF(TOOLSKEEPER!$B$5:$B$1048576='Data Training 2022'!B812,TOOLSKEEPER!$H$5:$H$1048576))</f>
        <v>0</v>
      </c>
      <c r="AU812" s="22" t="str">
        <f>IFERROR(VLOOKUP(B812,TOOLSKEEPER!$B$5:$I$1048576,8,0),"")</f>
        <v/>
      </c>
    </row>
    <row r="813" spans="1:47">
      <c r="A813" s="22">
        <f t="shared" si="72"/>
        <v>808</v>
      </c>
      <c r="B813" s="21" t="str">
        <f t="shared" si="73"/>
        <v>80001365</v>
      </c>
      <c r="C813" s="21" t="s">
        <v>4243</v>
      </c>
      <c r="D813" s="22"/>
      <c r="E813" s="22" t="s">
        <v>4244</v>
      </c>
      <c r="F813" s="22" t="s">
        <v>1255</v>
      </c>
      <c r="G813" s="22" t="s">
        <v>212</v>
      </c>
      <c r="H813" s="22" t="s">
        <v>405</v>
      </c>
      <c r="I813" s="22" t="s">
        <v>4028</v>
      </c>
      <c r="J813" s="22"/>
      <c r="K813" s="21" t="s">
        <v>4002</v>
      </c>
      <c r="L813" s="21" t="s">
        <v>2374</v>
      </c>
      <c r="M813" s="21" t="s">
        <v>4003</v>
      </c>
      <c r="N813" s="21"/>
      <c r="O813" s="17" t="str">
        <f>IFERROR(VLOOKUP(B813,POP!$B$5:$I$1048576,7,0),"")</f>
        <v/>
      </c>
      <c r="P813" s="17" t="str">
        <f>IFERROR(VLOOKUP(B813,POM!$B$5:$I$1048576,7,0),"")</f>
        <v/>
      </c>
      <c r="Q813" s="10" t="str">
        <f>IFERROR(VLOOKUP(B813,POU!$B$5:$I$1048576,7,0),"")</f>
        <v/>
      </c>
      <c r="R813" s="21" t="str">
        <f t="shared" si="69"/>
        <v/>
      </c>
      <c r="S813" s="17" t="str">
        <f>IFERROR(VLOOKUP(B813,'PEMBEKALAN POP'!$B$5:$I$1048576,7,0),"")</f>
        <v/>
      </c>
      <c r="T813" s="22" t="str">
        <f>IFERROR(VLOOKUP(B813,'PEMBEKALAN POP'!$B$5:$I$1048576,8,0),"")</f>
        <v/>
      </c>
      <c r="U813" s="21" t="s">
        <v>3994</v>
      </c>
      <c r="V813" s="17" t="e" cm="1">
        <f t="array" ref="V813">MAX(IF(INDUKSI!$B$5:$B$1048576='Data Training 2022'!B813,INDUKSI!$H$5:$H$1048576))</f>
        <v>#N/A</v>
      </c>
      <c r="W813" s="22" t="str">
        <f>IFERROR(VLOOKUP(B813,INDUKSI!$B$5:$I$1048576,8,0),"")</f>
        <v>LULUS</v>
      </c>
      <c r="X813" s="21" t="s">
        <v>3994</v>
      </c>
      <c r="Y813" s="17" cm="1">
        <f t="array" ref="Y813">MAX(IF(REINDUKSI!$B$5:$B$1048576='Data Training 2022'!B813,REINDUKSI!$H$5:$H$1048576))</f>
        <v>44696</v>
      </c>
      <c r="Z813" s="22" t="str">
        <f>IFERROR(VLOOKUP(B813,REINDUKSI!$B$5:$I$1048576,8,0),"")</f>
        <v>LULUS</v>
      </c>
      <c r="AA813" s="22" t="str">
        <f t="shared" si="70"/>
        <v>TARGET</v>
      </c>
      <c r="AB813" s="17" cm="1">
        <f t="array" ref="AB813">MAX(IF(BSA!$B$5:$B$1048576='Data Training 2022'!B813,BSA!$H$5:$H$1048576))</f>
        <v>0</v>
      </c>
      <c r="AC813" s="22" t="str">
        <f>IFERROR(VLOOKUP(B813,BSA!$B$5:$I$1048576,8,0),"")</f>
        <v/>
      </c>
      <c r="AD813" s="22" t="s">
        <v>3994</v>
      </c>
      <c r="AE813" s="22"/>
      <c r="AF813" s="22"/>
      <c r="AG813" s="22" t="str">
        <f t="shared" si="71"/>
        <v/>
      </c>
      <c r="AH813" s="17" cm="1">
        <f t="array" ref="AH813">MAX(IF(ISOLASI!$B$5:$B$1048576='Data Training 2022'!B813,ISOLASI!$H$5:$H$1048576))</f>
        <v>0</v>
      </c>
      <c r="AI813" s="22" t="str">
        <f>IFERROR(VLOOKUP(B813,ISOLASI!$B$5:$I$1048576,8,0),"")</f>
        <v/>
      </c>
      <c r="AJ813" s="22"/>
      <c r="AK813" s="17" cm="1">
        <f t="array" ref="AK813">MAX(IF('DEKAT AIR'!$B$5:$B$1048576='Data Training 2022'!B813,'DEKAT AIR'!$H$5:$H$1048576))</f>
        <v>0</v>
      </c>
      <c r="AL813" s="22" t="str">
        <f>IFERROR(VLOOKUP(B813,'DEKAT AIR'!$B$5:$I$1048576,8,0),"")</f>
        <v/>
      </c>
      <c r="AM813" s="22"/>
      <c r="AN813" s="17" cm="1">
        <f t="array" ref="AN813">MAX(IF(KETINGGIAN!$B$5:$B$1048576='Data Training 2022'!B813,KETINGGIAN!$H$5:$H$1048576))</f>
        <v>0</v>
      </c>
      <c r="AO813" s="22" t="str">
        <f>IFERROR(VLOOKUP(B813,KETINGGIAN!$B$5:$I$1048576,8,0),"")</f>
        <v/>
      </c>
      <c r="AP813" s="22"/>
      <c r="AQ813" s="22"/>
      <c r="AR813" s="22"/>
      <c r="AS813" s="22"/>
      <c r="AT813" s="17" cm="1">
        <f t="array" ref="AT813">MAX(IF(TOOLSKEEPER!$B$5:$B$1048576='Data Training 2022'!B813,TOOLSKEEPER!$H$5:$H$1048576))</f>
        <v>0</v>
      </c>
      <c r="AU813" s="22" t="str">
        <f>IFERROR(VLOOKUP(B813,TOOLSKEEPER!$B$5:$I$1048576,8,0),"")</f>
        <v/>
      </c>
    </row>
    <row r="814" spans="1:47">
      <c r="A814" s="22">
        <f t="shared" si="72"/>
        <v>809</v>
      </c>
      <c r="B814" s="21" t="str">
        <f t="shared" si="73"/>
        <v>80003822</v>
      </c>
      <c r="C814" s="21">
        <v>80003822</v>
      </c>
      <c r="D814" s="22"/>
      <c r="E814" s="22" t="s">
        <v>3088</v>
      </c>
      <c r="F814" s="22" t="s">
        <v>1255</v>
      </c>
      <c r="G814" s="22" t="s">
        <v>212</v>
      </c>
      <c r="H814" s="22" t="s">
        <v>405</v>
      </c>
      <c r="I814" s="22" t="s">
        <v>4024</v>
      </c>
      <c r="J814" s="22"/>
      <c r="K814" s="21" t="s">
        <v>4002</v>
      </c>
      <c r="L814" s="21" t="s">
        <v>2374</v>
      </c>
      <c r="M814" s="21" t="s">
        <v>4003</v>
      </c>
      <c r="N814" s="21"/>
      <c r="O814" s="17" t="str">
        <f>IFERROR(VLOOKUP(B814,POP!$B$5:$I$1048576,7,0),"")</f>
        <v/>
      </c>
      <c r="P814" s="17" t="str">
        <f>IFERROR(VLOOKUP(B814,POM!$B$5:$I$1048576,7,0),"")</f>
        <v/>
      </c>
      <c r="Q814" s="10" t="str">
        <f>IFERROR(VLOOKUP(B814,POU!$B$5:$I$1048576,7,0),"")</f>
        <v/>
      </c>
      <c r="R814" s="21" t="str">
        <f t="shared" si="69"/>
        <v/>
      </c>
      <c r="S814" s="17" t="str">
        <f>IFERROR(VLOOKUP(B814,'PEMBEKALAN POP'!$B$5:$I$1048576,7,0),"")</f>
        <v/>
      </c>
      <c r="T814" s="22" t="str">
        <f>IFERROR(VLOOKUP(B814,'PEMBEKALAN POP'!$B$5:$I$1048576,8,0),"")</f>
        <v/>
      </c>
      <c r="U814" s="21" t="s">
        <v>3994</v>
      </c>
      <c r="V814" s="17" t="e" cm="1">
        <f t="array" ref="V814">MAX(IF(INDUKSI!$B$5:$B$1048576='Data Training 2022'!B814,INDUKSI!$H$5:$H$1048576))</f>
        <v>#N/A</v>
      </c>
      <c r="W814" s="22" t="str">
        <f>IFERROR(VLOOKUP(B814,INDUKSI!$B$5:$I$1048576,8,0),"")</f>
        <v>LULUS</v>
      </c>
      <c r="X814" s="21" t="s">
        <v>3994</v>
      </c>
      <c r="Y814" s="17" cm="1">
        <f t="array" ref="Y814">MAX(IF(REINDUKSI!$B$5:$B$1048576='Data Training 2022'!B814,REINDUKSI!$H$5:$H$1048576))</f>
        <v>0</v>
      </c>
      <c r="Z814" s="22" t="str">
        <f>IFERROR(VLOOKUP(B814,REINDUKSI!$B$5:$I$1048576,8,0),"")</f>
        <v/>
      </c>
      <c r="AA814" s="22" t="str">
        <f t="shared" si="70"/>
        <v>TARGET</v>
      </c>
      <c r="AB814" s="17" cm="1">
        <f t="array" ref="AB814">MAX(IF(BSA!$B$5:$B$1048576='Data Training 2022'!B814,BSA!$H$5:$H$1048576))</f>
        <v>0</v>
      </c>
      <c r="AC814" s="22" t="str">
        <f>IFERROR(VLOOKUP(B814,BSA!$B$5:$I$1048576,8,0),"")</f>
        <v/>
      </c>
      <c r="AD814" s="22" t="s">
        <v>3994</v>
      </c>
      <c r="AE814" s="22"/>
      <c r="AF814" s="22"/>
      <c r="AG814" s="22" t="str">
        <f t="shared" si="71"/>
        <v/>
      </c>
      <c r="AH814" s="17" cm="1">
        <f t="array" ref="AH814">MAX(IF(ISOLASI!$B$5:$B$1048576='Data Training 2022'!B814,ISOLASI!$H$5:$H$1048576))</f>
        <v>0</v>
      </c>
      <c r="AI814" s="22" t="str">
        <f>IFERROR(VLOOKUP(B814,ISOLASI!$B$5:$I$1048576,8,0),"")</f>
        <v/>
      </c>
      <c r="AJ814" s="22"/>
      <c r="AK814" s="17" cm="1">
        <f t="array" ref="AK814">MAX(IF('DEKAT AIR'!$B$5:$B$1048576='Data Training 2022'!B814,'DEKAT AIR'!$H$5:$H$1048576))</f>
        <v>0</v>
      </c>
      <c r="AL814" s="22" t="str">
        <f>IFERROR(VLOOKUP(B814,'DEKAT AIR'!$B$5:$I$1048576,8,0),"")</f>
        <v/>
      </c>
      <c r="AM814" s="22"/>
      <c r="AN814" s="17" cm="1">
        <f t="array" ref="AN814">MAX(IF(KETINGGIAN!$B$5:$B$1048576='Data Training 2022'!B814,KETINGGIAN!$H$5:$H$1048576))</f>
        <v>0</v>
      </c>
      <c r="AO814" s="22" t="str">
        <f>IFERROR(VLOOKUP(B814,KETINGGIAN!$B$5:$I$1048576,8,0),"")</f>
        <v/>
      </c>
      <c r="AP814" s="22"/>
      <c r="AQ814" s="22"/>
      <c r="AR814" s="22"/>
      <c r="AS814" s="22"/>
      <c r="AT814" s="17" cm="1">
        <f t="array" ref="AT814">MAX(IF(TOOLSKEEPER!$B$5:$B$1048576='Data Training 2022'!B814,TOOLSKEEPER!$H$5:$H$1048576))</f>
        <v>0</v>
      </c>
      <c r="AU814" s="22" t="str">
        <f>IFERROR(VLOOKUP(B814,TOOLSKEEPER!$B$5:$I$1048576,8,0),"")</f>
        <v/>
      </c>
    </row>
    <row r="815" spans="1:47">
      <c r="A815" s="22">
        <f t="shared" si="72"/>
        <v>810</v>
      </c>
      <c r="B815" s="21" t="str">
        <f t="shared" si="73"/>
        <v>80001849</v>
      </c>
      <c r="C815" s="21">
        <v>80001849</v>
      </c>
      <c r="D815" s="22"/>
      <c r="E815" s="22" t="s">
        <v>2780</v>
      </c>
      <c r="F815" s="22" t="s">
        <v>1255</v>
      </c>
      <c r="G815" s="22" t="s">
        <v>205</v>
      </c>
      <c r="H815" s="22" t="s">
        <v>405</v>
      </c>
      <c r="I815" s="22" t="s">
        <v>4028</v>
      </c>
      <c r="J815" s="22"/>
      <c r="K815" s="21" t="s">
        <v>4002</v>
      </c>
      <c r="L815" s="21" t="s">
        <v>2374</v>
      </c>
      <c r="M815" s="21" t="s">
        <v>4003</v>
      </c>
      <c r="N815" s="21"/>
      <c r="O815" s="17" t="str">
        <f>IFERROR(VLOOKUP(B815,POP!$B$5:$I$1048576,7,0),"")</f>
        <v/>
      </c>
      <c r="P815" s="17" t="str">
        <f>IFERROR(VLOOKUP(B815,POM!$B$5:$I$1048576,7,0),"")</f>
        <v/>
      </c>
      <c r="Q815" s="10" t="str">
        <f>IFERROR(VLOOKUP(B815,POU!$B$5:$I$1048576,7,0),"")</f>
        <v/>
      </c>
      <c r="R815" s="21" t="str">
        <f t="shared" si="69"/>
        <v/>
      </c>
      <c r="S815" s="17" t="str">
        <f>IFERROR(VLOOKUP(B815,'PEMBEKALAN POP'!$B$5:$I$1048576,7,0),"")</f>
        <v/>
      </c>
      <c r="T815" s="22" t="str">
        <f>IFERROR(VLOOKUP(B815,'PEMBEKALAN POP'!$B$5:$I$1048576,8,0),"")</f>
        <v/>
      </c>
      <c r="U815" s="21" t="s">
        <v>3994</v>
      </c>
      <c r="V815" s="17" t="e" cm="1">
        <f t="array" ref="V815">MAX(IF(INDUKSI!$B$5:$B$1048576='Data Training 2022'!B815,INDUKSI!$H$5:$H$1048576))</f>
        <v>#N/A</v>
      </c>
      <c r="W815" s="22" t="str">
        <f>IFERROR(VLOOKUP(B815,INDUKSI!$B$5:$I$1048576,8,0),"")</f>
        <v>LULUS</v>
      </c>
      <c r="X815" s="21" t="s">
        <v>3994</v>
      </c>
      <c r="Y815" s="17" cm="1">
        <f t="array" ref="Y815">MAX(IF(REINDUKSI!$B$5:$B$1048576='Data Training 2022'!B815,REINDUKSI!$H$5:$H$1048576))</f>
        <v>44580</v>
      </c>
      <c r="Z815" s="22" t="str">
        <f>IFERROR(VLOOKUP(B815,REINDUKSI!$B$5:$I$1048576,8,0),"")</f>
        <v>LULUS</v>
      </c>
      <c r="AA815" s="22" t="str">
        <f t="shared" si="70"/>
        <v>TARGET</v>
      </c>
      <c r="AB815" s="17" cm="1">
        <f t="array" ref="AB815">MAX(IF(BSA!$B$5:$B$1048576='Data Training 2022'!B815,BSA!$H$5:$H$1048576))</f>
        <v>44692</v>
      </c>
      <c r="AC815" s="22" t="str">
        <f>IFERROR(VLOOKUP(B815,BSA!$B$5:$I$1048576,8,0),"")</f>
        <v>LULUS</v>
      </c>
      <c r="AD815" s="22" t="s">
        <v>3994</v>
      </c>
      <c r="AE815" s="22"/>
      <c r="AF815" s="22"/>
      <c r="AG815" s="22" t="str">
        <f t="shared" si="71"/>
        <v/>
      </c>
      <c r="AH815" s="17" cm="1">
        <f t="array" ref="AH815">MAX(IF(ISOLASI!$B$5:$B$1048576='Data Training 2022'!B815,ISOLASI!$H$5:$H$1048576))</f>
        <v>0</v>
      </c>
      <c r="AI815" s="22" t="str">
        <f>IFERROR(VLOOKUP(B815,ISOLASI!$B$5:$I$1048576,8,0),"")</f>
        <v/>
      </c>
      <c r="AJ815" s="22"/>
      <c r="AK815" s="17" cm="1">
        <f t="array" ref="AK815">MAX(IF('DEKAT AIR'!$B$5:$B$1048576='Data Training 2022'!B815,'DEKAT AIR'!$H$5:$H$1048576))</f>
        <v>0</v>
      </c>
      <c r="AL815" s="22" t="str">
        <f>IFERROR(VLOOKUP(B815,'DEKAT AIR'!$B$5:$I$1048576,8,0),"")</f>
        <v/>
      </c>
      <c r="AM815" s="22"/>
      <c r="AN815" s="17" cm="1">
        <f t="array" ref="AN815">MAX(IF(KETINGGIAN!$B$5:$B$1048576='Data Training 2022'!B815,KETINGGIAN!$H$5:$H$1048576))</f>
        <v>0</v>
      </c>
      <c r="AO815" s="22" t="str">
        <f>IFERROR(VLOOKUP(B815,KETINGGIAN!$B$5:$I$1048576,8,0),"")</f>
        <v/>
      </c>
      <c r="AP815" s="22"/>
      <c r="AQ815" s="22"/>
      <c r="AR815" s="22"/>
      <c r="AS815" s="22"/>
      <c r="AT815" s="17" cm="1">
        <f t="array" ref="AT815">MAX(IF(TOOLSKEEPER!$B$5:$B$1048576='Data Training 2022'!B815,TOOLSKEEPER!$H$5:$H$1048576))</f>
        <v>0</v>
      </c>
      <c r="AU815" s="22" t="str">
        <f>IFERROR(VLOOKUP(B815,TOOLSKEEPER!$B$5:$I$1048576,8,0),"")</f>
        <v/>
      </c>
    </row>
    <row r="816" spans="1:47">
      <c r="A816" s="22">
        <f t="shared" si="72"/>
        <v>811</v>
      </c>
      <c r="B816" s="21" t="str">
        <f t="shared" si="73"/>
        <v>80002572</v>
      </c>
      <c r="C816" s="21">
        <v>80002572</v>
      </c>
      <c r="D816" s="22"/>
      <c r="E816" s="22" t="s">
        <v>2131</v>
      </c>
      <c r="F816" s="22" t="s">
        <v>1255</v>
      </c>
      <c r="G816" s="22" t="s">
        <v>205</v>
      </c>
      <c r="H816" s="22" t="s">
        <v>405</v>
      </c>
      <c r="I816" s="22" t="s">
        <v>4028</v>
      </c>
      <c r="J816" s="22"/>
      <c r="K816" s="21" t="s">
        <v>4002</v>
      </c>
      <c r="L816" s="21" t="s">
        <v>2374</v>
      </c>
      <c r="M816" s="21" t="s">
        <v>4003</v>
      </c>
      <c r="N816" s="21"/>
      <c r="O816" s="17" t="str">
        <f>IFERROR(VLOOKUP(B816,POP!$B$5:$I$1048576,7,0),"")</f>
        <v/>
      </c>
      <c r="P816" s="17" t="str">
        <f>IFERROR(VLOOKUP(B816,POM!$B$5:$I$1048576,7,0),"")</f>
        <v/>
      </c>
      <c r="Q816" s="10" t="str">
        <f>IFERROR(VLOOKUP(B816,POU!$B$5:$I$1048576,7,0),"")</f>
        <v/>
      </c>
      <c r="R816" s="21" t="str">
        <f t="shared" si="69"/>
        <v/>
      </c>
      <c r="S816" s="17" t="str">
        <f>IFERROR(VLOOKUP(B816,'PEMBEKALAN POP'!$B$5:$I$1048576,7,0),"")</f>
        <v/>
      </c>
      <c r="T816" s="22" t="str">
        <f>IFERROR(VLOOKUP(B816,'PEMBEKALAN POP'!$B$5:$I$1048576,8,0),"")</f>
        <v/>
      </c>
      <c r="U816" s="21" t="s">
        <v>3994</v>
      </c>
      <c r="V816" s="17" t="e" cm="1">
        <f t="array" ref="V816">MAX(IF(INDUKSI!$B$5:$B$1048576='Data Training 2022'!B816,INDUKSI!$H$5:$H$1048576))</f>
        <v>#N/A</v>
      </c>
      <c r="W816" s="22" t="str">
        <f>IFERROR(VLOOKUP(B816,INDUKSI!$B$5:$I$1048576,8,0),"")</f>
        <v>LULUS</v>
      </c>
      <c r="X816" s="21" t="s">
        <v>3994</v>
      </c>
      <c r="Y816" s="17" cm="1">
        <f t="array" ref="Y816">MAX(IF(REINDUKSI!$B$5:$B$1048576='Data Training 2022'!B816,REINDUKSI!$H$5:$H$1048576))</f>
        <v>44625</v>
      </c>
      <c r="Z816" s="22" t="str">
        <f>IFERROR(VLOOKUP(B816,REINDUKSI!$B$5:$I$1048576,8,0),"")</f>
        <v>LULUS</v>
      </c>
      <c r="AA816" s="22" t="str">
        <f t="shared" si="70"/>
        <v>TARGET</v>
      </c>
      <c r="AB816" s="17" cm="1">
        <f t="array" ref="AB816">MAX(IF(BSA!$B$5:$B$1048576='Data Training 2022'!B816,BSA!$H$5:$H$1048576))</f>
        <v>44727</v>
      </c>
      <c r="AC816" s="22" t="str">
        <f>IFERROR(VLOOKUP(B816,BSA!$B$5:$I$1048576,8,0),"")</f>
        <v>LULUS</v>
      </c>
      <c r="AD816" s="22" t="s">
        <v>3994</v>
      </c>
      <c r="AE816" s="22"/>
      <c r="AF816" s="22"/>
      <c r="AG816" s="22" t="str">
        <f t="shared" si="71"/>
        <v/>
      </c>
      <c r="AH816" s="17" cm="1">
        <f t="array" ref="AH816">MAX(IF(ISOLASI!$B$5:$B$1048576='Data Training 2022'!B816,ISOLASI!$H$5:$H$1048576))</f>
        <v>0</v>
      </c>
      <c r="AI816" s="22" t="str">
        <f>IFERROR(VLOOKUP(B816,ISOLASI!$B$5:$I$1048576,8,0),"")</f>
        <v/>
      </c>
      <c r="AJ816" s="22"/>
      <c r="AK816" s="17" cm="1">
        <f t="array" ref="AK816">MAX(IF('DEKAT AIR'!$B$5:$B$1048576='Data Training 2022'!B816,'DEKAT AIR'!$H$5:$H$1048576))</f>
        <v>0</v>
      </c>
      <c r="AL816" s="22" t="str">
        <f>IFERROR(VLOOKUP(B816,'DEKAT AIR'!$B$5:$I$1048576,8,0),"")</f>
        <v/>
      </c>
      <c r="AM816" s="22"/>
      <c r="AN816" s="17" cm="1">
        <f t="array" ref="AN816">MAX(IF(KETINGGIAN!$B$5:$B$1048576='Data Training 2022'!B816,KETINGGIAN!$H$5:$H$1048576))</f>
        <v>0</v>
      </c>
      <c r="AO816" s="22" t="str">
        <f>IFERROR(VLOOKUP(B816,KETINGGIAN!$B$5:$I$1048576,8,0),"")</f>
        <v/>
      </c>
      <c r="AP816" s="22"/>
      <c r="AQ816" s="22"/>
      <c r="AR816" s="22"/>
      <c r="AS816" s="22"/>
      <c r="AT816" s="17" cm="1">
        <f t="array" ref="AT816">MAX(IF(TOOLSKEEPER!$B$5:$B$1048576='Data Training 2022'!B816,TOOLSKEEPER!$H$5:$H$1048576))</f>
        <v>0</v>
      </c>
      <c r="AU816" s="22" t="str">
        <f>IFERROR(VLOOKUP(B816,TOOLSKEEPER!$B$5:$I$1048576,8,0),"")</f>
        <v/>
      </c>
    </row>
    <row r="817" spans="1:47">
      <c r="A817" s="22">
        <f t="shared" si="72"/>
        <v>812</v>
      </c>
      <c r="B817" s="21" t="str">
        <f t="shared" si="73"/>
        <v>80002889</v>
      </c>
      <c r="C817" s="21">
        <v>80002889</v>
      </c>
      <c r="D817" s="22"/>
      <c r="E817" s="22" t="s">
        <v>2016</v>
      </c>
      <c r="F817" s="22" t="s">
        <v>1255</v>
      </c>
      <c r="G817" s="22" t="s">
        <v>205</v>
      </c>
      <c r="H817" s="22" t="s">
        <v>405</v>
      </c>
      <c r="I817" s="22" t="s">
        <v>4028</v>
      </c>
      <c r="J817" s="22"/>
      <c r="K817" s="21" t="s">
        <v>4002</v>
      </c>
      <c r="L817" s="21" t="s">
        <v>2374</v>
      </c>
      <c r="M817" s="21" t="s">
        <v>4003</v>
      </c>
      <c r="N817" s="21"/>
      <c r="O817" s="17" t="str">
        <f>IFERROR(VLOOKUP(B817,POP!$B$5:$I$1048576,7,0),"")</f>
        <v/>
      </c>
      <c r="P817" s="17" t="str">
        <f>IFERROR(VLOOKUP(B817,POM!$B$5:$I$1048576,7,0),"")</f>
        <v/>
      </c>
      <c r="Q817" s="10" t="str">
        <f>IFERROR(VLOOKUP(B817,POU!$B$5:$I$1048576,7,0),"")</f>
        <v/>
      </c>
      <c r="R817" s="21" t="str">
        <f t="shared" si="69"/>
        <v/>
      </c>
      <c r="S817" s="17" t="str">
        <f>IFERROR(VLOOKUP(B817,'PEMBEKALAN POP'!$B$5:$I$1048576,7,0),"")</f>
        <v/>
      </c>
      <c r="T817" s="22" t="str">
        <f>IFERROR(VLOOKUP(B817,'PEMBEKALAN POP'!$B$5:$I$1048576,8,0),"")</f>
        <v/>
      </c>
      <c r="U817" s="21" t="s">
        <v>3994</v>
      </c>
      <c r="V817" s="17" t="e" cm="1">
        <f t="array" ref="V817">MAX(IF(INDUKSI!$B$5:$B$1048576='Data Training 2022'!B817,INDUKSI!$H$5:$H$1048576))</f>
        <v>#N/A</v>
      </c>
      <c r="W817" s="22" t="str">
        <f>IFERROR(VLOOKUP(B817,INDUKSI!$B$5:$I$1048576,8,0),"")</f>
        <v>LULUS</v>
      </c>
      <c r="X817" s="21" t="s">
        <v>3994</v>
      </c>
      <c r="Y817" s="17" cm="1">
        <f t="array" ref="Y817">MAX(IF(REINDUKSI!$B$5:$B$1048576='Data Training 2022'!B817,REINDUKSI!$H$5:$H$1048576))</f>
        <v>0</v>
      </c>
      <c r="Z817" s="22" t="str">
        <f>IFERROR(VLOOKUP(B817,REINDUKSI!$B$5:$I$1048576,8,0),"")</f>
        <v/>
      </c>
      <c r="AA817" s="22" t="str">
        <f t="shared" si="70"/>
        <v>TARGET</v>
      </c>
      <c r="AB817" s="17" cm="1">
        <f t="array" ref="AB817">MAX(IF(BSA!$B$5:$B$1048576='Data Training 2022'!B817,BSA!$H$5:$H$1048576))</f>
        <v>0</v>
      </c>
      <c r="AC817" s="22" t="str">
        <f>IFERROR(VLOOKUP(B817,BSA!$B$5:$I$1048576,8,0),"")</f>
        <v/>
      </c>
      <c r="AD817" s="22" t="s">
        <v>3994</v>
      </c>
      <c r="AE817" s="22"/>
      <c r="AF817" s="22"/>
      <c r="AG817" s="22" t="str">
        <f t="shared" si="71"/>
        <v/>
      </c>
      <c r="AH817" s="17" cm="1">
        <f t="array" ref="AH817">MAX(IF(ISOLASI!$B$5:$B$1048576='Data Training 2022'!B817,ISOLASI!$H$5:$H$1048576))</f>
        <v>0</v>
      </c>
      <c r="AI817" s="22" t="str">
        <f>IFERROR(VLOOKUP(B817,ISOLASI!$B$5:$I$1048576,8,0),"")</f>
        <v/>
      </c>
      <c r="AJ817" s="22"/>
      <c r="AK817" s="17" cm="1">
        <f t="array" ref="AK817">MAX(IF('DEKAT AIR'!$B$5:$B$1048576='Data Training 2022'!B817,'DEKAT AIR'!$H$5:$H$1048576))</f>
        <v>0</v>
      </c>
      <c r="AL817" s="22" t="str">
        <f>IFERROR(VLOOKUP(B817,'DEKAT AIR'!$B$5:$I$1048576,8,0),"")</f>
        <v/>
      </c>
      <c r="AM817" s="22"/>
      <c r="AN817" s="17" cm="1">
        <f t="array" ref="AN817">MAX(IF(KETINGGIAN!$B$5:$B$1048576='Data Training 2022'!B817,KETINGGIAN!$H$5:$H$1048576))</f>
        <v>0</v>
      </c>
      <c r="AO817" s="22" t="str">
        <f>IFERROR(VLOOKUP(B817,KETINGGIAN!$B$5:$I$1048576,8,0),"")</f>
        <v/>
      </c>
      <c r="AP817" s="22"/>
      <c r="AQ817" s="22"/>
      <c r="AR817" s="22"/>
      <c r="AS817" s="22"/>
      <c r="AT817" s="17" cm="1">
        <f t="array" ref="AT817">MAX(IF(TOOLSKEEPER!$B$5:$B$1048576='Data Training 2022'!B817,TOOLSKEEPER!$H$5:$H$1048576))</f>
        <v>0</v>
      </c>
      <c r="AU817" s="22" t="str">
        <f>IFERROR(VLOOKUP(B817,TOOLSKEEPER!$B$5:$I$1048576,8,0),"")</f>
        <v/>
      </c>
    </row>
    <row r="818" spans="1:47">
      <c r="A818" s="22">
        <f t="shared" si="72"/>
        <v>813</v>
      </c>
      <c r="B818" s="21" t="str">
        <f t="shared" si="73"/>
        <v>80000691</v>
      </c>
      <c r="C818" s="21">
        <v>80000691</v>
      </c>
      <c r="D818" s="22"/>
      <c r="E818" s="22" t="s">
        <v>1700</v>
      </c>
      <c r="F818" s="22" t="s">
        <v>1255</v>
      </c>
      <c r="G818" s="22" t="s">
        <v>205</v>
      </c>
      <c r="H818" s="22" t="s">
        <v>405</v>
      </c>
      <c r="I818" s="22" t="s">
        <v>4028</v>
      </c>
      <c r="J818" s="22"/>
      <c r="K818" s="21" t="s">
        <v>4002</v>
      </c>
      <c r="L818" s="21" t="s">
        <v>2374</v>
      </c>
      <c r="M818" s="21" t="s">
        <v>4003</v>
      </c>
      <c r="N818" s="21"/>
      <c r="O818" s="17" t="str">
        <f>IFERROR(VLOOKUP(B818,POP!$B$5:$I$1048576,7,0),"")</f>
        <v/>
      </c>
      <c r="P818" s="17" t="str">
        <f>IFERROR(VLOOKUP(B818,POM!$B$5:$I$1048576,7,0),"")</f>
        <v/>
      </c>
      <c r="Q818" s="10" t="str">
        <f>IFERROR(VLOOKUP(B818,POU!$B$5:$I$1048576,7,0),"")</f>
        <v/>
      </c>
      <c r="R818" s="21" t="str">
        <f t="shared" si="69"/>
        <v/>
      </c>
      <c r="S818" s="17" t="str">
        <f>IFERROR(VLOOKUP(B818,'PEMBEKALAN POP'!$B$5:$I$1048576,7,0),"")</f>
        <v/>
      </c>
      <c r="T818" s="22" t="str">
        <f>IFERROR(VLOOKUP(B818,'PEMBEKALAN POP'!$B$5:$I$1048576,8,0),"")</f>
        <v/>
      </c>
      <c r="U818" s="21" t="s">
        <v>3994</v>
      </c>
      <c r="V818" s="17" t="e" cm="1">
        <f t="array" ref="V818">MAX(IF(INDUKSI!$B$5:$B$1048576='Data Training 2022'!B818,INDUKSI!$H$5:$H$1048576))</f>
        <v>#N/A</v>
      </c>
      <c r="W818" s="22" t="str">
        <f>IFERROR(VLOOKUP(B818,INDUKSI!$B$5:$I$1048576,8,0),"")</f>
        <v>LULUS</v>
      </c>
      <c r="X818" s="21" t="s">
        <v>3994</v>
      </c>
      <c r="Y818" s="17" cm="1">
        <f t="array" ref="Y818">MAX(IF(REINDUKSI!$B$5:$B$1048576='Data Training 2022'!B818,REINDUKSI!$H$5:$H$1048576))</f>
        <v>44473</v>
      </c>
      <c r="Z818" s="22" t="str">
        <f>IFERROR(VLOOKUP(B818,REINDUKSI!$B$5:$I$1048576,8,0),"")</f>
        <v>LULUS</v>
      </c>
      <c r="AA818" s="22" t="str">
        <f t="shared" si="70"/>
        <v>TARGET</v>
      </c>
      <c r="AB818" s="17" cm="1">
        <f t="array" ref="AB818">MAX(IF(BSA!$B$5:$B$1048576='Data Training 2022'!B818,BSA!$H$5:$H$1048576))</f>
        <v>44692</v>
      </c>
      <c r="AC818" s="22" t="str">
        <f>IFERROR(VLOOKUP(B818,BSA!$B$5:$I$1048576,8,0),"")</f>
        <v>LULUS</v>
      </c>
      <c r="AD818" s="22" t="s">
        <v>3994</v>
      </c>
      <c r="AE818" s="22"/>
      <c r="AF818" s="22"/>
      <c r="AG818" s="22" t="str">
        <f t="shared" si="71"/>
        <v/>
      </c>
      <c r="AH818" s="17" cm="1">
        <f t="array" ref="AH818">MAX(IF(ISOLASI!$B$5:$B$1048576='Data Training 2022'!B818,ISOLASI!$H$5:$H$1048576))</f>
        <v>0</v>
      </c>
      <c r="AI818" s="22" t="str">
        <f>IFERROR(VLOOKUP(B818,ISOLASI!$B$5:$I$1048576,8,0),"")</f>
        <v/>
      </c>
      <c r="AJ818" s="22"/>
      <c r="AK818" s="17" cm="1">
        <f t="array" ref="AK818">MAX(IF('DEKAT AIR'!$B$5:$B$1048576='Data Training 2022'!B818,'DEKAT AIR'!$H$5:$H$1048576))</f>
        <v>0</v>
      </c>
      <c r="AL818" s="22" t="str">
        <f>IFERROR(VLOOKUP(B818,'DEKAT AIR'!$B$5:$I$1048576,8,0),"")</f>
        <v/>
      </c>
      <c r="AM818" s="22"/>
      <c r="AN818" s="17" cm="1">
        <f t="array" ref="AN818">MAX(IF(KETINGGIAN!$B$5:$B$1048576='Data Training 2022'!B818,KETINGGIAN!$H$5:$H$1048576))</f>
        <v>0</v>
      </c>
      <c r="AO818" s="22" t="str">
        <f>IFERROR(VLOOKUP(B818,KETINGGIAN!$B$5:$I$1048576,8,0),"")</f>
        <v/>
      </c>
      <c r="AP818" s="22"/>
      <c r="AQ818" s="22"/>
      <c r="AR818" s="22"/>
      <c r="AS818" s="22"/>
      <c r="AT818" s="17" cm="1">
        <f t="array" ref="AT818">MAX(IF(TOOLSKEEPER!$B$5:$B$1048576='Data Training 2022'!B818,TOOLSKEEPER!$H$5:$H$1048576))</f>
        <v>0</v>
      </c>
      <c r="AU818" s="22" t="str">
        <f>IFERROR(VLOOKUP(B818,TOOLSKEEPER!$B$5:$I$1048576,8,0),"")</f>
        <v/>
      </c>
    </row>
    <row r="819" spans="1:47">
      <c r="A819" s="22">
        <f t="shared" si="72"/>
        <v>814</v>
      </c>
      <c r="B819" s="21" t="str">
        <f t="shared" si="73"/>
        <v>80001273</v>
      </c>
      <c r="C819" s="21">
        <v>80001273</v>
      </c>
      <c r="D819" s="22"/>
      <c r="E819" s="22" t="s">
        <v>2263</v>
      </c>
      <c r="F819" s="22" t="s">
        <v>1255</v>
      </c>
      <c r="G819" s="22" t="s">
        <v>205</v>
      </c>
      <c r="H819" s="22" t="s">
        <v>405</v>
      </c>
      <c r="I819" s="22" t="s">
        <v>4028</v>
      </c>
      <c r="J819" s="22"/>
      <c r="K819" s="21" t="s">
        <v>4002</v>
      </c>
      <c r="L819" s="21" t="s">
        <v>2374</v>
      </c>
      <c r="M819" s="21" t="s">
        <v>4003</v>
      </c>
      <c r="N819" s="21"/>
      <c r="O819" s="17" t="str">
        <f>IFERROR(VLOOKUP(B819,POP!$B$5:$I$1048576,7,0),"")</f>
        <v/>
      </c>
      <c r="P819" s="17" t="str">
        <f>IFERROR(VLOOKUP(B819,POM!$B$5:$I$1048576,7,0),"")</f>
        <v/>
      </c>
      <c r="Q819" s="10" t="str">
        <f>IFERROR(VLOOKUP(B819,POU!$B$5:$I$1048576,7,0),"")</f>
        <v/>
      </c>
      <c r="R819" s="21" t="str">
        <f t="shared" si="69"/>
        <v/>
      </c>
      <c r="S819" s="17" t="str">
        <f>IFERROR(VLOOKUP(B819,'PEMBEKALAN POP'!$B$5:$I$1048576,7,0),"")</f>
        <v/>
      </c>
      <c r="T819" s="22" t="str">
        <f>IFERROR(VLOOKUP(B819,'PEMBEKALAN POP'!$B$5:$I$1048576,8,0),"")</f>
        <v/>
      </c>
      <c r="U819" s="21" t="s">
        <v>3994</v>
      </c>
      <c r="V819" s="17" t="e" cm="1">
        <f t="array" ref="V819">MAX(IF(INDUKSI!$B$5:$B$1048576='Data Training 2022'!B819,INDUKSI!$H$5:$H$1048576))</f>
        <v>#N/A</v>
      </c>
      <c r="W819" s="22" t="str">
        <f>IFERROR(VLOOKUP(B819,INDUKSI!$B$5:$I$1048576,8,0),"")</f>
        <v>LULUS</v>
      </c>
      <c r="X819" s="21" t="s">
        <v>3994</v>
      </c>
      <c r="Y819" s="17" cm="1">
        <f t="array" ref="Y819">MAX(IF(REINDUKSI!$B$5:$B$1048576='Data Training 2022'!B819,REINDUKSI!$H$5:$H$1048576))</f>
        <v>44521</v>
      </c>
      <c r="Z819" s="22" t="str">
        <f>IFERROR(VLOOKUP(B819,REINDUKSI!$B$5:$I$1048576,8,0),"")</f>
        <v>LULUS</v>
      </c>
      <c r="AA819" s="22" t="str">
        <f t="shared" si="70"/>
        <v>TARGET</v>
      </c>
      <c r="AB819" s="17" cm="1">
        <f t="array" ref="AB819">MAX(IF(BSA!$B$5:$B$1048576='Data Training 2022'!B819,BSA!$H$5:$H$1048576))</f>
        <v>0</v>
      </c>
      <c r="AC819" s="22" t="str">
        <f>IFERROR(VLOOKUP(B819,BSA!$B$5:$I$1048576,8,0),"")</f>
        <v/>
      </c>
      <c r="AD819" s="22" t="s">
        <v>3994</v>
      </c>
      <c r="AE819" s="22"/>
      <c r="AF819" s="22"/>
      <c r="AG819" s="22" t="str">
        <f t="shared" si="71"/>
        <v/>
      </c>
      <c r="AH819" s="17" cm="1">
        <f t="array" ref="AH819">MAX(IF(ISOLASI!$B$5:$B$1048576='Data Training 2022'!B819,ISOLASI!$H$5:$H$1048576))</f>
        <v>0</v>
      </c>
      <c r="AI819" s="22" t="str">
        <f>IFERROR(VLOOKUP(B819,ISOLASI!$B$5:$I$1048576,8,0),"")</f>
        <v/>
      </c>
      <c r="AJ819" s="22"/>
      <c r="AK819" s="17" cm="1">
        <f t="array" ref="AK819">MAX(IF('DEKAT AIR'!$B$5:$B$1048576='Data Training 2022'!B819,'DEKAT AIR'!$H$5:$H$1048576))</f>
        <v>0</v>
      </c>
      <c r="AL819" s="22" t="str">
        <f>IFERROR(VLOOKUP(B819,'DEKAT AIR'!$B$5:$I$1048576,8,0),"")</f>
        <v/>
      </c>
      <c r="AM819" s="22"/>
      <c r="AN819" s="17" cm="1">
        <f t="array" ref="AN819">MAX(IF(KETINGGIAN!$B$5:$B$1048576='Data Training 2022'!B819,KETINGGIAN!$H$5:$H$1048576))</f>
        <v>0</v>
      </c>
      <c r="AO819" s="22" t="str">
        <f>IFERROR(VLOOKUP(B819,KETINGGIAN!$B$5:$I$1048576,8,0),"")</f>
        <v/>
      </c>
      <c r="AP819" s="22"/>
      <c r="AQ819" s="22"/>
      <c r="AR819" s="22"/>
      <c r="AS819" s="22"/>
      <c r="AT819" s="17" cm="1">
        <f t="array" ref="AT819">MAX(IF(TOOLSKEEPER!$B$5:$B$1048576='Data Training 2022'!B819,TOOLSKEEPER!$H$5:$H$1048576))</f>
        <v>0</v>
      </c>
      <c r="AU819" s="22" t="str">
        <f>IFERROR(VLOOKUP(B819,TOOLSKEEPER!$B$5:$I$1048576,8,0),"")</f>
        <v/>
      </c>
    </row>
    <row r="820" spans="1:47">
      <c r="A820" s="22">
        <f t="shared" si="72"/>
        <v>815</v>
      </c>
      <c r="B820" s="21" t="str">
        <f t="shared" si="73"/>
        <v>80002014</v>
      </c>
      <c r="C820" s="21">
        <v>80002014</v>
      </c>
      <c r="D820" s="22"/>
      <c r="E820" s="22" t="s">
        <v>35</v>
      </c>
      <c r="F820" s="22" t="s">
        <v>1255</v>
      </c>
      <c r="G820" s="22" t="s">
        <v>205</v>
      </c>
      <c r="H820" s="22" t="s">
        <v>405</v>
      </c>
      <c r="I820" s="22" t="s">
        <v>4028</v>
      </c>
      <c r="J820" s="22"/>
      <c r="K820" s="21" t="s">
        <v>4002</v>
      </c>
      <c r="L820" s="21" t="s">
        <v>2374</v>
      </c>
      <c r="M820" s="21" t="s">
        <v>4003</v>
      </c>
      <c r="N820" s="21"/>
      <c r="O820" s="17" t="str">
        <f>IFERROR(VLOOKUP(B820,POP!$B$5:$I$1048576,7,0),"")</f>
        <v/>
      </c>
      <c r="P820" s="17" t="str">
        <f>IFERROR(VLOOKUP(B820,POM!$B$5:$I$1048576,7,0),"")</f>
        <v/>
      </c>
      <c r="Q820" s="10" t="str">
        <f>IFERROR(VLOOKUP(B820,POU!$B$5:$I$1048576,7,0),"")</f>
        <v/>
      </c>
      <c r="R820" s="21" t="str">
        <f t="shared" si="69"/>
        <v/>
      </c>
      <c r="S820" s="17" t="str">
        <f>IFERROR(VLOOKUP(B820,'PEMBEKALAN POP'!$B$5:$I$1048576,7,0),"")</f>
        <v/>
      </c>
      <c r="T820" s="22" t="str">
        <f>IFERROR(VLOOKUP(B820,'PEMBEKALAN POP'!$B$5:$I$1048576,8,0),"")</f>
        <v/>
      </c>
      <c r="U820" s="21" t="s">
        <v>3994</v>
      </c>
      <c r="V820" s="17" t="e" cm="1">
        <f t="array" ref="V820">MAX(IF(INDUKSI!$B$5:$B$1048576='Data Training 2022'!B820,INDUKSI!$H$5:$H$1048576))</f>
        <v>#N/A</v>
      </c>
      <c r="W820" s="22" t="str">
        <f>IFERROR(VLOOKUP(B820,INDUKSI!$B$5:$I$1048576,8,0),"")</f>
        <v>LULUS</v>
      </c>
      <c r="X820" s="21" t="s">
        <v>3994</v>
      </c>
      <c r="Y820" s="17" cm="1">
        <f t="array" ref="Y820">MAX(IF(REINDUKSI!$B$5:$B$1048576='Data Training 2022'!B820,REINDUKSI!$H$5:$H$1048576))</f>
        <v>0</v>
      </c>
      <c r="Z820" s="22" t="str">
        <f>IFERROR(VLOOKUP(B820,REINDUKSI!$B$5:$I$1048576,8,0),"")</f>
        <v/>
      </c>
      <c r="AA820" s="22" t="str">
        <f t="shared" si="70"/>
        <v>TARGET</v>
      </c>
      <c r="AB820" s="17" cm="1">
        <f t="array" ref="AB820">MAX(IF(BSA!$B$5:$B$1048576='Data Training 2022'!B820,BSA!$H$5:$H$1048576))</f>
        <v>0</v>
      </c>
      <c r="AC820" s="22" t="str">
        <f>IFERROR(VLOOKUP(B820,BSA!$B$5:$I$1048576,8,0),"")</f>
        <v/>
      </c>
      <c r="AD820" s="22" t="s">
        <v>3994</v>
      </c>
      <c r="AE820" s="22"/>
      <c r="AF820" s="22"/>
      <c r="AG820" s="22" t="str">
        <f t="shared" si="71"/>
        <v/>
      </c>
      <c r="AH820" s="17" cm="1">
        <f t="array" ref="AH820">MAX(IF(ISOLASI!$B$5:$B$1048576='Data Training 2022'!B820,ISOLASI!$H$5:$H$1048576))</f>
        <v>0</v>
      </c>
      <c r="AI820" s="22" t="str">
        <f>IFERROR(VLOOKUP(B820,ISOLASI!$B$5:$I$1048576,8,0),"")</f>
        <v/>
      </c>
      <c r="AJ820" s="22"/>
      <c r="AK820" s="17" cm="1">
        <f t="array" ref="AK820">MAX(IF('DEKAT AIR'!$B$5:$B$1048576='Data Training 2022'!B820,'DEKAT AIR'!$H$5:$H$1048576))</f>
        <v>0</v>
      </c>
      <c r="AL820" s="22" t="str">
        <f>IFERROR(VLOOKUP(B820,'DEKAT AIR'!$B$5:$I$1048576,8,0),"")</f>
        <v/>
      </c>
      <c r="AM820" s="22"/>
      <c r="AN820" s="17" cm="1">
        <f t="array" ref="AN820">MAX(IF(KETINGGIAN!$B$5:$B$1048576='Data Training 2022'!B820,KETINGGIAN!$H$5:$H$1048576))</f>
        <v>0</v>
      </c>
      <c r="AO820" s="22" t="str">
        <f>IFERROR(VLOOKUP(B820,KETINGGIAN!$B$5:$I$1048576,8,0),"")</f>
        <v/>
      </c>
      <c r="AP820" s="22"/>
      <c r="AQ820" s="22"/>
      <c r="AR820" s="22"/>
      <c r="AS820" s="22"/>
      <c r="AT820" s="17" cm="1">
        <f t="array" ref="AT820">MAX(IF(TOOLSKEEPER!$B$5:$B$1048576='Data Training 2022'!B820,TOOLSKEEPER!$H$5:$H$1048576))</f>
        <v>0</v>
      </c>
      <c r="AU820" s="22" t="str">
        <f>IFERROR(VLOOKUP(B820,TOOLSKEEPER!$B$5:$I$1048576,8,0),"")</f>
        <v/>
      </c>
    </row>
    <row r="821" spans="1:47">
      <c r="A821" s="22">
        <f t="shared" si="72"/>
        <v>816</v>
      </c>
      <c r="B821" s="21" t="str">
        <f t="shared" si="73"/>
        <v>80002002</v>
      </c>
      <c r="C821" s="21">
        <v>80002002</v>
      </c>
      <c r="D821" s="22"/>
      <c r="E821" s="22" t="s">
        <v>2080</v>
      </c>
      <c r="F821" s="22" t="s">
        <v>1255</v>
      </c>
      <c r="G821" s="22" t="s">
        <v>205</v>
      </c>
      <c r="H821" s="22" t="s">
        <v>405</v>
      </c>
      <c r="I821" s="22" t="s">
        <v>4028</v>
      </c>
      <c r="J821" s="22"/>
      <c r="K821" s="21" t="s">
        <v>4002</v>
      </c>
      <c r="L821" s="21" t="s">
        <v>2374</v>
      </c>
      <c r="M821" s="21" t="s">
        <v>4003</v>
      </c>
      <c r="N821" s="21"/>
      <c r="O821" s="17" t="str">
        <f>IFERROR(VLOOKUP(B821,POP!$B$5:$I$1048576,7,0),"")</f>
        <v/>
      </c>
      <c r="P821" s="17" t="str">
        <f>IFERROR(VLOOKUP(B821,POM!$B$5:$I$1048576,7,0),"")</f>
        <v/>
      </c>
      <c r="Q821" s="10" t="str">
        <f>IFERROR(VLOOKUP(B821,POU!$B$5:$I$1048576,7,0),"")</f>
        <v/>
      </c>
      <c r="R821" s="21" t="str">
        <f t="shared" si="69"/>
        <v/>
      </c>
      <c r="S821" s="17" t="str">
        <f>IFERROR(VLOOKUP(B821,'PEMBEKALAN POP'!$B$5:$I$1048576,7,0),"")</f>
        <v/>
      </c>
      <c r="T821" s="22" t="str">
        <f>IFERROR(VLOOKUP(B821,'PEMBEKALAN POP'!$B$5:$I$1048576,8,0),"")</f>
        <v/>
      </c>
      <c r="U821" s="21" t="s">
        <v>3994</v>
      </c>
      <c r="V821" s="17" t="e" cm="1">
        <f t="array" ref="V821">MAX(IF(INDUKSI!$B$5:$B$1048576='Data Training 2022'!B821,INDUKSI!$H$5:$H$1048576))</f>
        <v>#N/A</v>
      </c>
      <c r="W821" s="22" t="str">
        <f>IFERROR(VLOOKUP(B821,INDUKSI!$B$5:$I$1048576,8,0),"")</f>
        <v>LULUS</v>
      </c>
      <c r="X821" s="21" t="s">
        <v>3994</v>
      </c>
      <c r="Y821" s="17" cm="1">
        <f t="array" ref="Y821">MAX(IF(REINDUKSI!$B$5:$B$1048576='Data Training 2022'!B821,REINDUKSI!$H$5:$H$1048576))</f>
        <v>44708</v>
      </c>
      <c r="Z821" s="22" t="str">
        <f>IFERROR(VLOOKUP(B821,REINDUKSI!$B$5:$I$1048576,8,0),"")</f>
        <v>LULUS</v>
      </c>
      <c r="AA821" s="22" t="str">
        <f t="shared" si="70"/>
        <v>TARGET</v>
      </c>
      <c r="AB821" s="17" cm="1">
        <f t="array" ref="AB821">MAX(IF(BSA!$B$5:$B$1048576='Data Training 2022'!B821,BSA!$H$5:$H$1048576))</f>
        <v>0</v>
      </c>
      <c r="AC821" s="22" t="str">
        <f>IFERROR(VLOOKUP(B821,BSA!$B$5:$I$1048576,8,0),"")</f>
        <v/>
      </c>
      <c r="AD821" s="22" t="s">
        <v>3994</v>
      </c>
      <c r="AE821" s="22"/>
      <c r="AF821" s="22"/>
      <c r="AG821" s="22" t="str">
        <f t="shared" si="71"/>
        <v/>
      </c>
      <c r="AH821" s="17" cm="1">
        <f t="array" ref="AH821">MAX(IF(ISOLASI!$B$5:$B$1048576='Data Training 2022'!B821,ISOLASI!$H$5:$H$1048576))</f>
        <v>0</v>
      </c>
      <c r="AI821" s="22" t="str">
        <f>IFERROR(VLOOKUP(B821,ISOLASI!$B$5:$I$1048576,8,0),"")</f>
        <v/>
      </c>
      <c r="AJ821" s="22"/>
      <c r="AK821" s="17" cm="1">
        <f t="array" ref="AK821">MAX(IF('DEKAT AIR'!$B$5:$B$1048576='Data Training 2022'!B821,'DEKAT AIR'!$H$5:$H$1048576))</f>
        <v>0</v>
      </c>
      <c r="AL821" s="22" t="str">
        <f>IFERROR(VLOOKUP(B821,'DEKAT AIR'!$B$5:$I$1048576,8,0),"")</f>
        <v/>
      </c>
      <c r="AM821" s="22"/>
      <c r="AN821" s="17" cm="1">
        <f t="array" ref="AN821">MAX(IF(KETINGGIAN!$B$5:$B$1048576='Data Training 2022'!B821,KETINGGIAN!$H$5:$H$1048576))</f>
        <v>0</v>
      </c>
      <c r="AO821" s="22" t="str">
        <f>IFERROR(VLOOKUP(B821,KETINGGIAN!$B$5:$I$1048576,8,0),"")</f>
        <v/>
      </c>
      <c r="AP821" s="22"/>
      <c r="AQ821" s="22"/>
      <c r="AR821" s="22"/>
      <c r="AS821" s="22"/>
      <c r="AT821" s="17" cm="1">
        <f t="array" ref="AT821">MAX(IF(TOOLSKEEPER!$B$5:$B$1048576='Data Training 2022'!B821,TOOLSKEEPER!$H$5:$H$1048576))</f>
        <v>0</v>
      </c>
      <c r="AU821" s="22" t="str">
        <f>IFERROR(VLOOKUP(B821,TOOLSKEEPER!$B$5:$I$1048576,8,0),"")</f>
        <v/>
      </c>
    </row>
    <row r="822" spans="1:47">
      <c r="A822" s="22">
        <f t="shared" si="72"/>
        <v>817</v>
      </c>
      <c r="B822" s="21" t="str">
        <f t="shared" si="73"/>
        <v>80002850</v>
      </c>
      <c r="C822" s="21">
        <v>80002850</v>
      </c>
      <c r="D822" s="22"/>
      <c r="E822" s="22" t="s">
        <v>3053</v>
      </c>
      <c r="F822" s="22" t="s">
        <v>1255</v>
      </c>
      <c r="G822" s="22" t="s">
        <v>4180</v>
      </c>
      <c r="H822" s="22" t="s">
        <v>405</v>
      </c>
      <c r="I822" s="22" t="s">
        <v>4028</v>
      </c>
      <c r="J822" s="22"/>
      <c r="K822" s="21" t="s">
        <v>4002</v>
      </c>
      <c r="L822" s="21" t="s">
        <v>2374</v>
      </c>
      <c r="M822" s="21" t="s">
        <v>4003</v>
      </c>
      <c r="N822" s="21"/>
      <c r="O822" s="17" t="str">
        <f>IFERROR(VLOOKUP(B822,POP!$B$5:$I$1048576,7,0),"")</f>
        <v/>
      </c>
      <c r="P822" s="17" t="str">
        <f>IFERROR(VLOOKUP(B822,POM!$B$5:$I$1048576,7,0),"")</f>
        <v/>
      </c>
      <c r="Q822" s="10" t="str">
        <f>IFERROR(VLOOKUP(B822,POU!$B$5:$I$1048576,7,0),"")</f>
        <v/>
      </c>
      <c r="R822" s="21" t="str">
        <f t="shared" si="69"/>
        <v/>
      </c>
      <c r="S822" s="17" t="str">
        <f>IFERROR(VLOOKUP(B822,'PEMBEKALAN POP'!$B$5:$I$1048576,7,0),"")</f>
        <v/>
      </c>
      <c r="T822" s="22" t="str">
        <f>IFERROR(VLOOKUP(B822,'PEMBEKALAN POP'!$B$5:$I$1048576,8,0),"")</f>
        <v/>
      </c>
      <c r="U822" s="21" t="s">
        <v>3994</v>
      </c>
      <c r="V822" s="17" t="e" cm="1">
        <f t="array" ref="V822">MAX(IF(INDUKSI!$B$5:$B$1048576='Data Training 2022'!B822,INDUKSI!$H$5:$H$1048576))</f>
        <v>#N/A</v>
      </c>
      <c r="W822" s="22" t="str">
        <f>IFERROR(VLOOKUP(B822,INDUKSI!$B$5:$I$1048576,8,0),"")</f>
        <v>LULUS</v>
      </c>
      <c r="X822" s="21" t="s">
        <v>3994</v>
      </c>
      <c r="Y822" s="17" cm="1">
        <f t="array" ref="Y822">MAX(IF(REINDUKSI!$B$5:$B$1048576='Data Training 2022'!B822,REINDUKSI!$H$5:$H$1048576))</f>
        <v>0</v>
      </c>
      <c r="Z822" s="22" t="str">
        <f>IFERROR(VLOOKUP(B822,REINDUKSI!$B$5:$I$1048576,8,0),"")</f>
        <v/>
      </c>
      <c r="AA822" s="22" t="str">
        <f t="shared" si="70"/>
        <v>TARGET</v>
      </c>
      <c r="AB822" s="17" cm="1">
        <f t="array" ref="AB822">MAX(IF(BSA!$B$5:$B$1048576='Data Training 2022'!B822,BSA!$H$5:$H$1048576))</f>
        <v>0</v>
      </c>
      <c r="AC822" s="22" t="str">
        <f>IFERROR(VLOOKUP(B822,BSA!$B$5:$I$1048576,8,0),"")</f>
        <v/>
      </c>
      <c r="AD822" s="22" t="s">
        <v>3994</v>
      </c>
      <c r="AE822" s="22"/>
      <c r="AF822" s="22"/>
      <c r="AG822" s="22" t="str">
        <f t="shared" si="71"/>
        <v/>
      </c>
      <c r="AH822" s="17" cm="1">
        <f t="array" ref="AH822">MAX(IF(ISOLASI!$B$5:$B$1048576='Data Training 2022'!B822,ISOLASI!$H$5:$H$1048576))</f>
        <v>0</v>
      </c>
      <c r="AI822" s="22" t="str">
        <f>IFERROR(VLOOKUP(B822,ISOLASI!$B$5:$I$1048576,8,0),"")</f>
        <v/>
      </c>
      <c r="AJ822" s="22"/>
      <c r="AK822" s="17" cm="1">
        <f t="array" ref="AK822">MAX(IF('DEKAT AIR'!$B$5:$B$1048576='Data Training 2022'!B822,'DEKAT AIR'!$H$5:$H$1048576))</f>
        <v>0</v>
      </c>
      <c r="AL822" s="22" t="str">
        <f>IFERROR(VLOOKUP(B822,'DEKAT AIR'!$B$5:$I$1048576,8,0),"")</f>
        <v/>
      </c>
      <c r="AM822" s="22"/>
      <c r="AN822" s="17" cm="1">
        <f t="array" ref="AN822">MAX(IF(KETINGGIAN!$B$5:$B$1048576='Data Training 2022'!B822,KETINGGIAN!$H$5:$H$1048576))</f>
        <v>0</v>
      </c>
      <c r="AO822" s="22" t="str">
        <f>IFERROR(VLOOKUP(B822,KETINGGIAN!$B$5:$I$1048576,8,0),"")</f>
        <v/>
      </c>
      <c r="AP822" s="22"/>
      <c r="AQ822" s="22"/>
      <c r="AR822" s="22"/>
      <c r="AS822" s="22"/>
      <c r="AT822" s="17" cm="1">
        <f t="array" ref="AT822">MAX(IF(TOOLSKEEPER!$B$5:$B$1048576='Data Training 2022'!B822,TOOLSKEEPER!$H$5:$H$1048576))</f>
        <v>0</v>
      </c>
      <c r="AU822" s="22" t="str">
        <f>IFERROR(VLOOKUP(B822,TOOLSKEEPER!$B$5:$I$1048576,8,0),"")</f>
        <v/>
      </c>
    </row>
    <row r="823" spans="1:47">
      <c r="A823" s="22">
        <f t="shared" si="72"/>
        <v>818</v>
      </c>
      <c r="B823" s="21" t="str">
        <f t="shared" si="73"/>
        <v>80002951</v>
      </c>
      <c r="C823" s="21">
        <v>80002951</v>
      </c>
      <c r="D823" s="22"/>
      <c r="E823" s="22" t="s">
        <v>4245</v>
      </c>
      <c r="F823" s="22" t="s">
        <v>1255</v>
      </c>
      <c r="G823" s="22" t="s">
        <v>4205</v>
      </c>
      <c r="H823" s="22" t="s">
        <v>3973</v>
      </c>
      <c r="I823" s="22" t="s">
        <v>4028</v>
      </c>
      <c r="J823" s="22"/>
      <c r="K823" s="21" t="s">
        <v>4002</v>
      </c>
      <c r="L823" s="21" t="s">
        <v>2374</v>
      </c>
      <c r="M823" s="21" t="s">
        <v>4003</v>
      </c>
      <c r="N823" s="21"/>
      <c r="O823" s="17" t="str">
        <f>IFERROR(VLOOKUP(B823,POP!$B$5:$I$1048576,7,0),"")</f>
        <v/>
      </c>
      <c r="P823" s="17" t="str">
        <f>IFERROR(VLOOKUP(B823,POM!$B$5:$I$1048576,7,0),"")</f>
        <v/>
      </c>
      <c r="Q823" s="10" t="str">
        <f>IFERROR(VLOOKUP(B823,POU!$B$5:$I$1048576,7,0),"")</f>
        <v/>
      </c>
      <c r="R823" s="21" t="str">
        <f t="shared" si="69"/>
        <v/>
      </c>
      <c r="S823" s="17" t="str">
        <f>IFERROR(VLOOKUP(B823,'PEMBEKALAN POP'!$B$5:$I$1048576,7,0),"")</f>
        <v/>
      </c>
      <c r="T823" s="22" t="str">
        <f>IFERROR(VLOOKUP(B823,'PEMBEKALAN POP'!$B$5:$I$1048576,8,0),"")</f>
        <v/>
      </c>
      <c r="U823" s="21" t="s">
        <v>3994</v>
      </c>
      <c r="V823" s="17" t="e" cm="1">
        <f t="array" ref="V823">MAX(IF(INDUKSI!$B$5:$B$1048576='Data Training 2022'!B823,INDUKSI!$H$5:$H$1048576))</f>
        <v>#N/A</v>
      </c>
      <c r="W823" s="22" t="str">
        <f>IFERROR(VLOOKUP(B823,INDUKSI!$B$5:$I$1048576,8,0),"")</f>
        <v/>
      </c>
      <c r="X823" s="21" t="s">
        <v>3994</v>
      </c>
      <c r="Y823" s="17" cm="1">
        <f t="array" ref="Y823">MAX(IF(REINDUKSI!$B$5:$B$1048576='Data Training 2022'!B823,REINDUKSI!$H$5:$H$1048576))</f>
        <v>0</v>
      </c>
      <c r="Z823" s="22" t="str">
        <f>IFERROR(VLOOKUP(B823,REINDUKSI!$B$5:$I$1048576,8,0),"")</f>
        <v/>
      </c>
      <c r="AA823" s="22" t="str">
        <f t="shared" si="70"/>
        <v>TARGET</v>
      </c>
      <c r="AB823" s="17" cm="1">
        <f t="array" ref="AB823">MAX(IF(BSA!$B$5:$B$1048576='Data Training 2022'!B823,BSA!$H$5:$H$1048576))</f>
        <v>44724</v>
      </c>
      <c r="AC823" s="22" t="str">
        <f>IFERROR(VLOOKUP(B823,BSA!$B$5:$I$1048576,8,0),"")</f>
        <v>LULUS</v>
      </c>
      <c r="AD823" s="22" t="s">
        <v>3994</v>
      </c>
      <c r="AE823" s="22"/>
      <c r="AF823" s="22"/>
      <c r="AG823" s="22" t="str">
        <f t="shared" si="71"/>
        <v/>
      </c>
      <c r="AH823" s="17" cm="1">
        <f t="array" ref="AH823">MAX(IF(ISOLASI!$B$5:$B$1048576='Data Training 2022'!B823,ISOLASI!$H$5:$H$1048576))</f>
        <v>0</v>
      </c>
      <c r="AI823" s="22" t="str">
        <f>IFERROR(VLOOKUP(B823,ISOLASI!$B$5:$I$1048576,8,0),"")</f>
        <v/>
      </c>
      <c r="AJ823" s="22"/>
      <c r="AK823" s="17" cm="1">
        <f t="array" ref="AK823">MAX(IF('DEKAT AIR'!$B$5:$B$1048576='Data Training 2022'!B823,'DEKAT AIR'!$H$5:$H$1048576))</f>
        <v>0</v>
      </c>
      <c r="AL823" s="22" t="str">
        <f>IFERROR(VLOOKUP(B823,'DEKAT AIR'!$B$5:$I$1048576,8,0),"")</f>
        <v/>
      </c>
      <c r="AM823" s="22"/>
      <c r="AN823" s="17" cm="1">
        <f t="array" ref="AN823">MAX(IF(KETINGGIAN!$B$5:$B$1048576='Data Training 2022'!B823,KETINGGIAN!$H$5:$H$1048576))</f>
        <v>0</v>
      </c>
      <c r="AO823" s="22" t="str">
        <f>IFERROR(VLOOKUP(B823,KETINGGIAN!$B$5:$I$1048576,8,0),"")</f>
        <v/>
      </c>
      <c r="AP823" s="22"/>
      <c r="AQ823" s="22"/>
      <c r="AR823" s="22"/>
      <c r="AS823" s="22"/>
      <c r="AT823" s="17" cm="1">
        <f t="array" ref="AT823">MAX(IF(TOOLSKEEPER!$B$5:$B$1048576='Data Training 2022'!B823,TOOLSKEEPER!$H$5:$H$1048576))</f>
        <v>0</v>
      </c>
      <c r="AU823" s="22" t="str">
        <f>IFERROR(VLOOKUP(B823,TOOLSKEEPER!$B$5:$I$1048576,8,0),"")</f>
        <v/>
      </c>
    </row>
    <row r="824" spans="1:47">
      <c r="A824" s="22">
        <f t="shared" si="72"/>
        <v>819</v>
      </c>
      <c r="B824" s="21" t="str">
        <f t="shared" si="73"/>
        <v>80002036</v>
      </c>
      <c r="C824" s="21">
        <v>80002036</v>
      </c>
      <c r="D824" s="22"/>
      <c r="E824" s="22" t="s">
        <v>2654</v>
      </c>
      <c r="F824" s="22" t="s">
        <v>1255</v>
      </c>
      <c r="G824" s="22" t="s">
        <v>205</v>
      </c>
      <c r="H824" s="22" t="s">
        <v>405</v>
      </c>
      <c r="I824" s="22" t="s">
        <v>4028</v>
      </c>
      <c r="J824" s="22"/>
      <c r="K824" s="21" t="s">
        <v>4002</v>
      </c>
      <c r="L824" s="21" t="s">
        <v>2374</v>
      </c>
      <c r="M824" s="21" t="s">
        <v>4003</v>
      </c>
      <c r="N824" s="21"/>
      <c r="O824" s="17" t="str">
        <f>IFERROR(VLOOKUP(B824,POP!$B$5:$I$1048576,7,0),"")</f>
        <v/>
      </c>
      <c r="P824" s="17" t="str">
        <f>IFERROR(VLOOKUP(B824,POM!$B$5:$I$1048576,7,0),"")</f>
        <v/>
      </c>
      <c r="Q824" s="10" t="str">
        <f>IFERROR(VLOOKUP(B824,POU!$B$5:$I$1048576,7,0),"")</f>
        <v/>
      </c>
      <c r="R824" s="21" t="str">
        <f t="shared" si="69"/>
        <v/>
      </c>
      <c r="S824" s="17" t="str">
        <f>IFERROR(VLOOKUP(B824,'PEMBEKALAN POP'!$B$5:$I$1048576,7,0),"")</f>
        <v/>
      </c>
      <c r="T824" s="22" t="str">
        <f>IFERROR(VLOOKUP(B824,'PEMBEKALAN POP'!$B$5:$I$1048576,8,0),"")</f>
        <v/>
      </c>
      <c r="U824" s="21" t="s">
        <v>3994</v>
      </c>
      <c r="V824" s="17" t="e" cm="1">
        <f t="array" ref="V824">MAX(IF(INDUKSI!$B$5:$B$1048576='Data Training 2022'!B824,INDUKSI!$H$5:$H$1048576))</f>
        <v>#N/A</v>
      </c>
      <c r="W824" s="22" t="str">
        <f>IFERROR(VLOOKUP(B824,INDUKSI!$B$5:$I$1048576,8,0),"")</f>
        <v>LULUS</v>
      </c>
      <c r="X824" s="21" t="s">
        <v>3994</v>
      </c>
      <c r="Y824" s="17" cm="1">
        <f t="array" ref="Y824">MAX(IF(REINDUKSI!$B$5:$B$1048576='Data Training 2022'!B824,REINDUKSI!$H$5:$H$1048576))</f>
        <v>44751</v>
      </c>
      <c r="Z824" s="22" t="str">
        <f>IFERROR(VLOOKUP(B824,REINDUKSI!$B$5:$I$1048576,8,0),"")</f>
        <v>LULUS</v>
      </c>
      <c r="AA824" s="22" t="str">
        <f t="shared" si="70"/>
        <v>TARGET</v>
      </c>
      <c r="AB824" s="17" cm="1">
        <f t="array" ref="AB824">MAX(IF(BSA!$B$5:$B$1048576='Data Training 2022'!B824,BSA!$H$5:$H$1048576))</f>
        <v>0</v>
      </c>
      <c r="AC824" s="22" t="str">
        <f>IFERROR(VLOOKUP(B824,BSA!$B$5:$I$1048576,8,0),"")</f>
        <v/>
      </c>
      <c r="AD824" s="22" t="s">
        <v>3994</v>
      </c>
      <c r="AE824" s="22"/>
      <c r="AF824" s="22"/>
      <c r="AG824" s="22" t="str">
        <f t="shared" si="71"/>
        <v/>
      </c>
      <c r="AH824" s="17" cm="1">
        <f t="array" ref="AH824">MAX(IF(ISOLASI!$B$5:$B$1048576='Data Training 2022'!B824,ISOLASI!$H$5:$H$1048576))</f>
        <v>0</v>
      </c>
      <c r="AI824" s="22" t="str">
        <f>IFERROR(VLOOKUP(B824,ISOLASI!$B$5:$I$1048576,8,0),"")</f>
        <v/>
      </c>
      <c r="AJ824" s="22"/>
      <c r="AK824" s="17" cm="1">
        <f t="array" ref="AK824">MAX(IF('DEKAT AIR'!$B$5:$B$1048576='Data Training 2022'!B824,'DEKAT AIR'!$H$5:$H$1048576))</f>
        <v>0</v>
      </c>
      <c r="AL824" s="22" t="str">
        <f>IFERROR(VLOOKUP(B824,'DEKAT AIR'!$B$5:$I$1048576,8,0),"")</f>
        <v/>
      </c>
      <c r="AM824" s="22"/>
      <c r="AN824" s="17" cm="1">
        <f t="array" ref="AN824">MAX(IF(KETINGGIAN!$B$5:$B$1048576='Data Training 2022'!B824,KETINGGIAN!$H$5:$H$1048576))</f>
        <v>0</v>
      </c>
      <c r="AO824" s="22" t="str">
        <f>IFERROR(VLOOKUP(B824,KETINGGIAN!$B$5:$I$1048576,8,0),"")</f>
        <v/>
      </c>
      <c r="AP824" s="22"/>
      <c r="AQ824" s="22"/>
      <c r="AR824" s="22"/>
      <c r="AS824" s="22"/>
      <c r="AT824" s="17" cm="1">
        <f t="array" ref="AT824">MAX(IF(TOOLSKEEPER!$B$5:$B$1048576='Data Training 2022'!B824,TOOLSKEEPER!$H$5:$H$1048576))</f>
        <v>0</v>
      </c>
      <c r="AU824" s="22" t="str">
        <f>IFERROR(VLOOKUP(B824,TOOLSKEEPER!$B$5:$I$1048576,8,0),"")</f>
        <v/>
      </c>
    </row>
    <row r="825" spans="1:47">
      <c r="A825" s="22">
        <f t="shared" si="72"/>
        <v>820</v>
      </c>
      <c r="B825" s="21" t="str">
        <f t="shared" si="73"/>
        <v>80003810</v>
      </c>
      <c r="C825" s="21">
        <v>80003810</v>
      </c>
      <c r="D825" s="22"/>
      <c r="E825" s="22" t="s">
        <v>4246</v>
      </c>
      <c r="F825" s="22" t="s">
        <v>1255</v>
      </c>
      <c r="G825" s="22" t="s">
        <v>4175</v>
      </c>
      <c r="H825" s="22" t="s">
        <v>405</v>
      </c>
      <c r="I825" s="22" t="s">
        <v>4024</v>
      </c>
      <c r="J825" s="22"/>
      <c r="K825" s="21" t="s">
        <v>4002</v>
      </c>
      <c r="L825" s="21" t="s">
        <v>2374</v>
      </c>
      <c r="M825" s="21" t="s">
        <v>4003</v>
      </c>
      <c r="N825" s="21"/>
      <c r="O825" s="17" t="str">
        <f>IFERROR(VLOOKUP(B825,POP!$B$5:$I$1048576,7,0),"")</f>
        <v/>
      </c>
      <c r="P825" s="17" t="str">
        <f>IFERROR(VLOOKUP(B825,POM!$B$5:$I$1048576,7,0),"")</f>
        <v/>
      </c>
      <c r="Q825" s="10" t="str">
        <f>IFERROR(VLOOKUP(B825,POU!$B$5:$I$1048576,7,0),"")</f>
        <v/>
      </c>
      <c r="R825" s="21" t="str">
        <f t="shared" si="69"/>
        <v/>
      </c>
      <c r="S825" s="17" t="str">
        <f>IFERROR(VLOOKUP(B825,'PEMBEKALAN POP'!$B$5:$I$1048576,7,0),"")</f>
        <v/>
      </c>
      <c r="T825" s="22" t="str">
        <f>IFERROR(VLOOKUP(B825,'PEMBEKALAN POP'!$B$5:$I$1048576,8,0),"")</f>
        <v/>
      </c>
      <c r="U825" s="21" t="s">
        <v>3994</v>
      </c>
      <c r="V825" s="17" t="e" cm="1">
        <f t="array" ref="V825">MAX(IF(INDUKSI!$B$5:$B$1048576='Data Training 2022'!B825,INDUKSI!$H$5:$H$1048576))</f>
        <v>#N/A</v>
      </c>
      <c r="W825" s="22" t="str">
        <f>IFERROR(VLOOKUP(B825,INDUKSI!$B$5:$I$1048576,8,0),"")</f>
        <v>LULUS</v>
      </c>
      <c r="X825" s="21" t="s">
        <v>3994</v>
      </c>
      <c r="Y825" s="17" cm="1">
        <f t="array" ref="Y825">MAX(IF(REINDUKSI!$B$5:$B$1048576='Data Training 2022'!B825,REINDUKSI!$H$5:$H$1048576))</f>
        <v>0</v>
      </c>
      <c r="Z825" s="22" t="str">
        <f>IFERROR(VLOOKUP(B825,REINDUKSI!$B$5:$I$1048576,8,0),"")</f>
        <v/>
      </c>
      <c r="AA825" s="22" t="str">
        <f t="shared" si="70"/>
        <v>TARGET</v>
      </c>
      <c r="AB825" s="17" cm="1">
        <f t="array" ref="AB825">MAX(IF(BSA!$B$5:$B$1048576='Data Training 2022'!B825,BSA!$H$5:$H$1048576))</f>
        <v>0</v>
      </c>
      <c r="AC825" s="22" t="str">
        <f>IFERROR(VLOOKUP(B825,BSA!$B$5:$I$1048576,8,0),"")</f>
        <v/>
      </c>
      <c r="AD825" s="22" t="s">
        <v>3994</v>
      </c>
      <c r="AE825" s="22"/>
      <c r="AF825" s="22"/>
      <c r="AG825" s="22" t="str">
        <f t="shared" si="71"/>
        <v/>
      </c>
      <c r="AH825" s="17" cm="1">
        <f t="array" ref="AH825">MAX(IF(ISOLASI!$B$5:$B$1048576='Data Training 2022'!B825,ISOLASI!$H$5:$H$1048576))</f>
        <v>0</v>
      </c>
      <c r="AI825" s="22" t="str">
        <f>IFERROR(VLOOKUP(B825,ISOLASI!$B$5:$I$1048576,8,0),"")</f>
        <v/>
      </c>
      <c r="AJ825" s="22"/>
      <c r="AK825" s="17" cm="1">
        <f t="array" ref="AK825">MAX(IF('DEKAT AIR'!$B$5:$B$1048576='Data Training 2022'!B825,'DEKAT AIR'!$H$5:$H$1048576))</f>
        <v>0</v>
      </c>
      <c r="AL825" s="22" t="str">
        <f>IFERROR(VLOOKUP(B825,'DEKAT AIR'!$B$5:$I$1048576,8,0),"")</f>
        <v/>
      </c>
      <c r="AM825" s="22"/>
      <c r="AN825" s="17" cm="1">
        <f t="array" ref="AN825">MAX(IF(KETINGGIAN!$B$5:$B$1048576='Data Training 2022'!B825,KETINGGIAN!$H$5:$H$1048576))</f>
        <v>0</v>
      </c>
      <c r="AO825" s="22" t="str">
        <f>IFERROR(VLOOKUP(B825,KETINGGIAN!$B$5:$I$1048576,8,0),"")</f>
        <v/>
      </c>
      <c r="AP825" s="22"/>
      <c r="AQ825" s="22"/>
      <c r="AR825" s="22"/>
      <c r="AS825" s="22"/>
      <c r="AT825" s="17" cm="1">
        <f t="array" ref="AT825">MAX(IF(TOOLSKEEPER!$B$5:$B$1048576='Data Training 2022'!B825,TOOLSKEEPER!$H$5:$H$1048576))</f>
        <v>0</v>
      </c>
      <c r="AU825" s="22" t="str">
        <f>IFERROR(VLOOKUP(B825,TOOLSKEEPER!$B$5:$I$1048576,8,0),"")</f>
        <v/>
      </c>
    </row>
    <row r="826" spans="1:47">
      <c r="A826" s="22">
        <f t="shared" si="72"/>
        <v>821</v>
      </c>
      <c r="B826" s="21" t="str">
        <f t="shared" si="73"/>
        <v>80002394</v>
      </c>
      <c r="C826" s="21">
        <v>80002394</v>
      </c>
      <c r="D826" s="22"/>
      <c r="E826" s="22" t="s">
        <v>2420</v>
      </c>
      <c r="F826" s="22" t="s">
        <v>1255</v>
      </c>
      <c r="G826" s="22" t="s">
        <v>205</v>
      </c>
      <c r="H826" s="22" t="s">
        <v>405</v>
      </c>
      <c r="I826" s="22" t="s">
        <v>4028</v>
      </c>
      <c r="J826" s="22"/>
      <c r="K826" s="21" t="s">
        <v>4002</v>
      </c>
      <c r="L826" s="21" t="s">
        <v>2374</v>
      </c>
      <c r="M826" s="21" t="s">
        <v>4003</v>
      </c>
      <c r="N826" s="21"/>
      <c r="O826" s="17" t="str">
        <f>IFERROR(VLOOKUP(B826,POP!$B$5:$I$1048576,7,0),"")</f>
        <v/>
      </c>
      <c r="P826" s="17" t="str">
        <f>IFERROR(VLOOKUP(B826,POM!$B$5:$I$1048576,7,0),"")</f>
        <v/>
      </c>
      <c r="Q826" s="10" t="str">
        <f>IFERROR(VLOOKUP(B826,POU!$B$5:$I$1048576,7,0),"")</f>
        <v/>
      </c>
      <c r="R826" s="21" t="str">
        <f t="shared" si="69"/>
        <v/>
      </c>
      <c r="S826" s="17" t="str">
        <f>IFERROR(VLOOKUP(B826,'PEMBEKALAN POP'!$B$5:$I$1048576,7,0),"")</f>
        <v/>
      </c>
      <c r="T826" s="22" t="str">
        <f>IFERROR(VLOOKUP(B826,'PEMBEKALAN POP'!$B$5:$I$1048576,8,0),"")</f>
        <v/>
      </c>
      <c r="U826" s="21" t="s">
        <v>3994</v>
      </c>
      <c r="V826" s="17" t="e" cm="1">
        <f t="array" ref="V826">MAX(IF(INDUKSI!$B$5:$B$1048576='Data Training 2022'!B826,INDUKSI!$H$5:$H$1048576))</f>
        <v>#N/A</v>
      </c>
      <c r="W826" s="22" t="str">
        <f>IFERROR(VLOOKUP(B826,INDUKSI!$B$5:$I$1048576,8,0),"")</f>
        <v>LULUS</v>
      </c>
      <c r="X826" s="21" t="s">
        <v>3994</v>
      </c>
      <c r="Y826" s="17" cm="1">
        <f t="array" ref="Y826">MAX(IF(REINDUKSI!$B$5:$B$1048576='Data Training 2022'!B826,REINDUKSI!$H$5:$H$1048576))</f>
        <v>44604</v>
      </c>
      <c r="Z826" s="22" t="str">
        <f>IFERROR(VLOOKUP(B826,REINDUKSI!$B$5:$I$1048576,8,0),"")</f>
        <v>LULUS</v>
      </c>
      <c r="AA826" s="22" t="str">
        <f t="shared" si="70"/>
        <v>TARGET</v>
      </c>
      <c r="AB826" s="17" cm="1">
        <f t="array" ref="AB826">MAX(IF(BSA!$B$5:$B$1048576='Data Training 2022'!B826,BSA!$H$5:$H$1048576))</f>
        <v>0</v>
      </c>
      <c r="AC826" s="22" t="str">
        <f>IFERROR(VLOOKUP(B826,BSA!$B$5:$I$1048576,8,0),"")</f>
        <v/>
      </c>
      <c r="AD826" s="22" t="s">
        <v>3994</v>
      </c>
      <c r="AE826" s="22"/>
      <c r="AF826" s="22"/>
      <c r="AG826" s="22" t="str">
        <f t="shared" si="71"/>
        <v/>
      </c>
      <c r="AH826" s="17" cm="1">
        <f t="array" ref="AH826">MAX(IF(ISOLASI!$B$5:$B$1048576='Data Training 2022'!B826,ISOLASI!$H$5:$H$1048576))</f>
        <v>0</v>
      </c>
      <c r="AI826" s="22" t="str">
        <f>IFERROR(VLOOKUP(B826,ISOLASI!$B$5:$I$1048576,8,0),"")</f>
        <v/>
      </c>
      <c r="AJ826" s="22"/>
      <c r="AK826" s="17" cm="1">
        <f t="array" ref="AK826">MAX(IF('DEKAT AIR'!$B$5:$B$1048576='Data Training 2022'!B826,'DEKAT AIR'!$H$5:$H$1048576))</f>
        <v>0</v>
      </c>
      <c r="AL826" s="22" t="str">
        <f>IFERROR(VLOOKUP(B826,'DEKAT AIR'!$B$5:$I$1048576,8,0),"")</f>
        <v/>
      </c>
      <c r="AM826" s="22"/>
      <c r="AN826" s="17" cm="1">
        <f t="array" ref="AN826">MAX(IF(KETINGGIAN!$B$5:$B$1048576='Data Training 2022'!B826,KETINGGIAN!$H$5:$H$1048576))</f>
        <v>0</v>
      </c>
      <c r="AO826" s="22" t="str">
        <f>IFERROR(VLOOKUP(B826,KETINGGIAN!$B$5:$I$1048576,8,0),"")</f>
        <v/>
      </c>
      <c r="AP826" s="22"/>
      <c r="AQ826" s="22"/>
      <c r="AR826" s="22"/>
      <c r="AS826" s="22"/>
      <c r="AT826" s="17" cm="1">
        <f t="array" ref="AT826">MAX(IF(TOOLSKEEPER!$B$5:$B$1048576='Data Training 2022'!B826,TOOLSKEEPER!$H$5:$H$1048576))</f>
        <v>0</v>
      </c>
      <c r="AU826" s="22" t="str">
        <f>IFERROR(VLOOKUP(B826,TOOLSKEEPER!$B$5:$I$1048576,8,0),"")</f>
        <v/>
      </c>
    </row>
    <row r="827" spans="1:47">
      <c r="A827" s="22">
        <f t="shared" si="72"/>
        <v>822</v>
      </c>
      <c r="B827" s="21" t="str">
        <f t="shared" si="73"/>
        <v>80002351</v>
      </c>
      <c r="C827" s="21">
        <v>80002351</v>
      </c>
      <c r="D827" s="22"/>
      <c r="E827" s="22" t="s">
        <v>1822</v>
      </c>
      <c r="F827" s="22" t="s">
        <v>1255</v>
      </c>
      <c r="G827" s="22" t="s">
        <v>205</v>
      </c>
      <c r="H827" s="22" t="s">
        <v>405</v>
      </c>
      <c r="I827" s="22" t="s">
        <v>4028</v>
      </c>
      <c r="J827" s="22"/>
      <c r="K827" s="21" t="s">
        <v>4002</v>
      </c>
      <c r="L827" s="21" t="s">
        <v>2374</v>
      </c>
      <c r="M827" s="21" t="s">
        <v>4003</v>
      </c>
      <c r="N827" s="21"/>
      <c r="O827" s="17" t="str">
        <f>IFERROR(VLOOKUP(B827,POP!$B$5:$I$1048576,7,0),"")</f>
        <v/>
      </c>
      <c r="P827" s="17" t="str">
        <f>IFERROR(VLOOKUP(B827,POM!$B$5:$I$1048576,7,0),"")</f>
        <v/>
      </c>
      <c r="Q827" s="10" t="str">
        <f>IFERROR(VLOOKUP(B827,POU!$B$5:$I$1048576,7,0),"")</f>
        <v/>
      </c>
      <c r="R827" s="21" t="str">
        <f t="shared" si="69"/>
        <v/>
      </c>
      <c r="S827" s="17" t="str">
        <f>IFERROR(VLOOKUP(B827,'PEMBEKALAN POP'!$B$5:$I$1048576,7,0),"")</f>
        <v/>
      </c>
      <c r="T827" s="22" t="str">
        <f>IFERROR(VLOOKUP(B827,'PEMBEKALAN POP'!$B$5:$I$1048576,8,0),"")</f>
        <v/>
      </c>
      <c r="U827" s="21" t="s">
        <v>3994</v>
      </c>
      <c r="V827" s="17" t="e" cm="1">
        <f t="array" ref="V827">MAX(IF(INDUKSI!$B$5:$B$1048576='Data Training 2022'!B827,INDUKSI!$H$5:$H$1048576))</f>
        <v>#N/A</v>
      </c>
      <c r="W827" s="22" t="str">
        <f>IFERROR(VLOOKUP(B827,INDUKSI!$B$5:$I$1048576,8,0),"")</f>
        <v>LULUS</v>
      </c>
      <c r="X827" s="21" t="s">
        <v>3994</v>
      </c>
      <c r="Y827" s="17" cm="1">
        <f t="array" ref="Y827">MAX(IF(REINDUKSI!$B$5:$B$1048576='Data Training 2022'!B827,REINDUKSI!$H$5:$H$1048576))</f>
        <v>44594</v>
      </c>
      <c r="Z827" s="22" t="str">
        <f>IFERROR(VLOOKUP(B827,REINDUKSI!$B$5:$I$1048576,8,0),"")</f>
        <v>LULUS</v>
      </c>
      <c r="AA827" s="22" t="str">
        <f t="shared" si="70"/>
        <v>TARGET</v>
      </c>
      <c r="AB827" s="17" cm="1">
        <f t="array" ref="AB827">MAX(IF(BSA!$B$5:$B$1048576='Data Training 2022'!B827,BSA!$H$5:$H$1048576))</f>
        <v>0</v>
      </c>
      <c r="AC827" s="22" t="str">
        <f>IFERROR(VLOOKUP(B827,BSA!$B$5:$I$1048576,8,0),"")</f>
        <v/>
      </c>
      <c r="AD827" s="22" t="s">
        <v>3994</v>
      </c>
      <c r="AE827" s="22"/>
      <c r="AF827" s="22"/>
      <c r="AG827" s="22" t="str">
        <f t="shared" si="71"/>
        <v/>
      </c>
      <c r="AH827" s="17" cm="1">
        <f t="array" ref="AH827">MAX(IF(ISOLASI!$B$5:$B$1048576='Data Training 2022'!B827,ISOLASI!$H$5:$H$1048576))</f>
        <v>0</v>
      </c>
      <c r="AI827" s="22" t="str">
        <f>IFERROR(VLOOKUP(B827,ISOLASI!$B$5:$I$1048576,8,0),"")</f>
        <v/>
      </c>
      <c r="AJ827" s="22"/>
      <c r="AK827" s="17" cm="1">
        <f t="array" ref="AK827">MAX(IF('DEKAT AIR'!$B$5:$B$1048576='Data Training 2022'!B827,'DEKAT AIR'!$H$5:$H$1048576))</f>
        <v>0</v>
      </c>
      <c r="AL827" s="22" t="str">
        <f>IFERROR(VLOOKUP(B827,'DEKAT AIR'!$B$5:$I$1048576,8,0),"")</f>
        <v/>
      </c>
      <c r="AM827" s="22"/>
      <c r="AN827" s="17" cm="1">
        <f t="array" ref="AN827">MAX(IF(KETINGGIAN!$B$5:$B$1048576='Data Training 2022'!B827,KETINGGIAN!$H$5:$H$1048576))</f>
        <v>0</v>
      </c>
      <c r="AO827" s="22" t="str">
        <f>IFERROR(VLOOKUP(B827,KETINGGIAN!$B$5:$I$1048576,8,0),"")</f>
        <v/>
      </c>
      <c r="AP827" s="22"/>
      <c r="AQ827" s="22"/>
      <c r="AR827" s="22"/>
      <c r="AS827" s="22"/>
      <c r="AT827" s="17" cm="1">
        <f t="array" ref="AT827">MAX(IF(TOOLSKEEPER!$B$5:$B$1048576='Data Training 2022'!B827,TOOLSKEEPER!$H$5:$H$1048576))</f>
        <v>0</v>
      </c>
      <c r="AU827" s="22" t="str">
        <f>IFERROR(VLOOKUP(B827,TOOLSKEEPER!$B$5:$I$1048576,8,0),"")</f>
        <v/>
      </c>
    </row>
    <row r="828" spans="1:47">
      <c r="A828" s="22">
        <f t="shared" si="72"/>
        <v>823</v>
      </c>
      <c r="B828" s="21" t="str">
        <f t="shared" si="73"/>
        <v>80002539</v>
      </c>
      <c r="C828" s="21">
        <v>80002539</v>
      </c>
      <c r="D828" s="22"/>
      <c r="E828" s="22" t="s">
        <v>1624</v>
      </c>
      <c r="F828" s="22" t="s">
        <v>1255</v>
      </c>
      <c r="G828" s="22" t="s">
        <v>205</v>
      </c>
      <c r="H828" s="22" t="s">
        <v>405</v>
      </c>
      <c r="I828" s="22" t="s">
        <v>4028</v>
      </c>
      <c r="J828" s="22"/>
      <c r="K828" s="21" t="s">
        <v>4002</v>
      </c>
      <c r="L828" s="21" t="s">
        <v>2374</v>
      </c>
      <c r="M828" s="21" t="s">
        <v>4003</v>
      </c>
      <c r="N828" s="21"/>
      <c r="O828" s="17" t="str">
        <f>IFERROR(VLOOKUP(B828,POP!$B$5:$I$1048576,7,0),"")</f>
        <v/>
      </c>
      <c r="P828" s="17" t="str">
        <f>IFERROR(VLOOKUP(B828,POM!$B$5:$I$1048576,7,0),"")</f>
        <v/>
      </c>
      <c r="Q828" s="10" t="str">
        <f>IFERROR(VLOOKUP(B828,POU!$B$5:$I$1048576,7,0),"")</f>
        <v/>
      </c>
      <c r="R828" s="21" t="str">
        <f t="shared" si="69"/>
        <v/>
      </c>
      <c r="S828" s="17" t="str">
        <f>IFERROR(VLOOKUP(B828,'PEMBEKALAN POP'!$B$5:$I$1048576,7,0),"")</f>
        <v/>
      </c>
      <c r="T828" s="22" t="str">
        <f>IFERROR(VLOOKUP(B828,'PEMBEKALAN POP'!$B$5:$I$1048576,8,0),"")</f>
        <v/>
      </c>
      <c r="U828" s="21" t="s">
        <v>3994</v>
      </c>
      <c r="V828" s="17" t="e" cm="1">
        <f t="array" ref="V828">MAX(IF(INDUKSI!$B$5:$B$1048576='Data Training 2022'!B828,INDUKSI!$H$5:$H$1048576))</f>
        <v>#N/A</v>
      </c>
      <c r="W828" s="22" t="str">
        <f>IFERROR(VLOOKUP(B828,INDUKSI!$B$5:$I$1048576,8,0),"")</f>
        <v>LULUS</v>
      </c>
      <c r="X828" s="21" t="s">
        <v>3994</v>
      </c>
      <c r="Y828" s="17" cm="1">
        <f t="array" ref="Y828">MAX(IF(REINDUKSI!$B$5:$B$1048576='Data Training 2022'!B828,REINDUKSI!$H$5:$H$1048576))</f>
        <v>44780</v>
      </c>
      <c r="Z828" s="22" t="str">
        <f>IFERROR(VLOOKUP(B828,REINDUKSI!$B$5:$I$1048576,8,0),"")</f>
        <v>LULUS</v>
      </c>
      <c r="AA828" s="22" t="str">
        <f t="shared" si="70"/>
        <v>TARGET</v>
      </c>
      <c r="AB828" s="17" cm="1">
        <f t="array" ref="AB828">MAX(IF(BSA!$B$5:$B$1048576='Data Training 2022'!B828,BSA!$H$5:$H$1048576))</f>
        <v>0</v>
      </c>
      <c r="AC828" s="22" t="str">
        <f>IFERROR(VLOOKUP(B828,BSA!$B$5:$I$1048576,8,0),"")</f>
        <v/>
      </c>
      <c r="AD828" s="22" t="s">
        <v>3994</v>
      </c>
      <c r="AE828" s="22"/>
      <c r="AF828" s="22"/>
      <c r="AG828" s="22" t="str">
        <f t="shared" si="71"/>
        <v/>
      </c>
      <c r="AH828" s="17" cm="1">
        <f t="array" ref="AH828">MAX(IF(ISOLASI!$B$5:$B$1048576='Data Training 2022'!B828,ISOLASI!$H$5:$H$1048576))</f>
        <v>0</v>
      </c>
      <c r="AI828" s="22" t="str">
        <f>IFERROR(VLOOKUP(B828,ISOLASI!$B$5:$I$1048576,8,0),"")</f>
        <v/>
      </c>
      <c r="AJ828" s="22"/>
      <c r="AK828" s="17" cm="1">
        <f t="array" ref="AK828">MAX(IF('DEKAT AIR'!$B$5:$B$1048576='Data Training 2022'!B828,'DEKAT AIR'!$H$5:$H$1048576))</f>
        <v>0</v>
      </c>
      <c r="AL828" s="22" t="str">
        <f>IFERROR(VLOOKUP(B828,'DEKAT AIR'!$B$5:$I$1048576,8,0),"")</f>
        <v/>
      </c>
      <c r="AM828" s="22"/>
      <c r="AN828" s="17" cm="1">
        <f t="array" ref="AN828">MAX(IF(KETINGGIAN!$B$5:$B$1048576='Data Training 2022'!B828,KETINGGIAN!$H$5:$H$1048576))</f>
        <v>0</v>
      </c>
      <c r="AO828" s="22" t="str">
        <f>IFERROR(VLOOKUP(B828,KETINGGIAN!$B$5:$I$1048576,8,0),"")</f>
        <v/>
      </c>
      <c r="AP828" s="22"/>
      <c r="AQ828" s="22"/>
      <c r="AR828" s="22"/>
      <c r="AS828" s="22"/>
      <c r="AT828" s="17" cm="1">
        <f t="array" ref="AT828">MAX(IF(TOOLSKEEPER!$B$5:$B$1048576='Data Training 2022'!B828,TOOLSKEEPER!$H$5:$H$1048576))</f>
        <v>0</v>
      </c>
      <c r="AU828" s="22" t="str">
        <f>IFERROR(VLOOKUP(B828,TOOLSKEEPER!$B$5:$I$1048576,8,0),"")</f>
        <v/>
      </c>
    </row>
    <row r="829" spans="1:47">
      <c r="A829" s="22">
        <f t="shared" si="72"/>
        <v>824</v>
      </c>
      <c r="B829" s="21" t="str">
        <f t="shared" si="73"/>
        <v>80000544</v>
      </c>
      <c r="C829" s="21">
        <v>80000544</v>
      </c>
      <c r="D829" s="22"/>
      <c r="E829" s="22" t="s">
        <v>3033</v>
      </c>
      <c r="F829" s="22" t="s">
        <v>1255</v>
      </c>
      <c r="G829" s="22" t="s">
        <v>205</v>
      </c>
      <c r="H829" s="22" t="s">
        <v>405</v>
      </c>
      <c r="I829" s="22" t="s">
        <v>4028</v>
      </c>
      <c r="J829" s="22"/>
      <c r="K829" s="21" t="s">
        <v>4002</v>
      </c>
      <c r="L829" s="21" t="s">
        <v>2374</v>
      </c>
      <c r="M829" s="21" t="s">
        <v>4003</v>
      </c>
      <c r="N829" s="21"/>
      <c r="O829" s="17" t="str">
        <f>IFERROR(VLOOKUP(B829,POP!$B$5:$I$1048576,7,0),"")</f>
        <v/>
      </c>
      <c r="P829" s="17" t="str">
        <f>IFERROR(VLOOKUP(B829,POM!$B$5:$I$1048576,7,0),"")</f>
        <v/>
      </c>
      <c r="Q829" s="10" t="str">
        <f>IFERROR(VLOOKUP(B829,POU!$B$5:$I$1048576,7,0),"")</f>
        <v/>
      </c>
      <c r="R829" s="21" t="str">
        <f t="shared" si="69"/>
        <v/>
      </c>
      <c r="S829" s="17" t="str">
        <f>IFERROR(VLOOKUP(B829,'PEMBEKALAN POP'!$B$5:$I$1048576,7,0),"")</f>
        <v/>
      </c>
      <c r="T829" s="22" t="str">
        <f>IFERROR(VLOOKUP(B829,'PEMBEKALAN POP'!$B$5:$I$1048576,8,0),"")</f>
        <v/>
      </c>
      <c r="U829" s="21" t="s">
        <v>3994</v>
      </c>
      <c r="V829" s="17" t="e" cm="1">
        <f t="array" ref="V829">MAX(IF(INDUKSI!$B$5:$B$1048576='Data Training 2022'!B829,INDUKSI!$H$5:$H$1048576))</f>
        <v>#N/A</v>
      </c>
      <c r="W829" s="22" t="str">
        <f>IFERROR(VLOOKUP(B829,INDUKSI!$B$5:$I$1048576,8,0),"")</f>
        <v/>
      </c>
      <c r="X829" s="21" t="s">
        <v>3994</v>
      </c>
      <c r="Y829" s="17" cm="1">
        <f t="array" ref="Y829">MAX(IF(REINDUKSI!$B$5:$B$1048576='Data Training 2022'!B829,REINDUKSI!$H$5:$H$1048576))</f>
        <v>44596</v>
      </c>
      <c r="Z829" s="22" t="str">
        <f>IFERROR(VLOOKUP(B829,REINDUKSI!$B$5:$I$1048576,8,0),"")</f>
        <v>LULUS</v>
      </c>
      <c r="AA829" s="22" t="str">
        <f t="shared" si="70"/>
        <v>TARGET</v>
      </c>
      <c r="AB829" s="17" cm="1">
        <f t="array" ref="AB829">MAX(IF(BSA!$B$5:$B$1048576='Data Training 2022'!B829,BSA!$H$5:$H$1048576))</f>
        <v>0</v>
      </c>
      <c r="AC829" s="22" t="str">
        <f>IFERROR(VLOOKUP(B829,BSA!$B$5:$I$1048576,8,0),"")</f>
        <v/>
      </c>
      <c r="AD829" s="22" t="s">
        <v>3994</v>
      </c>
      <c r="AE829" s="22"/>
      <c r="AF829" s="22"/>
      <c r="AG829" s="22" t="str">
        <f t="shared" si="71"/>
        <v/>
      </c>
      <c r="AH829" s="17" cm="1">
        <f t="array" ref="AH829">MAX(IF(ISOLASI!$B$5:$B$1048576='Data Training 2022'!B829,ISOLASI!$H$5:$H$1048576))</f>
        <v>0</v>
      </c>
      <c r="AI829" s="22" t="str">
        <f>IFERROR(VLOOKUP(B829,ISOLASI!$B$5:$I$1048576,8,0),"")</f>
        <v/>
      </c>
      <c r="AJ829" s="22"/>
      <c r="AK829" s="17" cm="1">
        <f t="array" ref="AK829">MAX(IF('DEKAT AIR'!$B$5:$B$1048576='Data Training 2022'!B829,'DEKAT AIR'!$H$5:$H$1048576))</f>
        <v>0</v>
      </c>
      <c r="AL829" s="22" t="str">
        <f>IFERROR(VLOOKUP(B829,'DEKAT AIR'!$B$5:$I$1048576,8,0),"")</f>
        <v/>
      </c>
      <c r="AM829" s="22"/>
      <c r="AN829" s="17" cm="1">
        <f t="array" ref="AN829">MAX(IF(KETINGGIAN!$B$5:$B$1048576='Data Training 2022'!B829,KETINGGIAN!$H$5:$H$1048576))</f>
        <v>0</v>
      </c>
      <c r="AO829" s="22" t="str">
        <f>IFERROR(VLOOKUP(B829,KETINGGIAN!$B$5:$I$1048576,8,0),"")</f>
        <v/>
      </c>
      <c r="AP829" s="22"/>
      <c r="AQ829" s="22"/>
      <c r="AR829" s="22"/>
      <c r="AS829" s="22"/>
      <c r="AT829" s="17" cm="1">
        <f t="array" ref="AT829">MAX(IF(TOOLSKEEPER!$B$5:$B$1048576='Data Training 2022'!B829,TOOLSKEEPER!$H$5:$H$1048576))</f>
        <v>0</v>
      </c>
      <c r="AU829" s="22" t="str">
        <f>IFERROR(VLOOKUP(B829,TOOLSKEEPER!$B$5:$I$1048576,8,0),"")</f>
        <v/>
      </c>
    </row>
    <row r="830" spans="1:47">
      <c r="A830" s="22">
        <f t="shared" si="72"/>
        <v>825</v>
      </c>
      <c r="B830" s="21" t="str">
        <f t="shared" si="73"/>
        <v>80000692</v>
      </c>
      <c r="C830" s="21" t="s">
        <v>1829</v>
      </c>
      <c r="D830" s="22"/>
      <c r="E830" s="22" t="s">
        <v>1830</v>
      </c>
      <c r="F830" s="22" t="s">
        <v>1255</v>
      </c>
      <c r="G830" s="22" t="s">
        <v>205</v>
      </c>
      <c r="H830" s="22" t="s">
        <v>405</v>
      </c>
      <c r="I830" s="22" t="s">
        <v>4028</v>
      </c>
      <c r="J830" s="22"/>
      <c r="K830" s="21" t="s">
        <v>4002</v>
      </c>
      <c r="L830" s="21" t="s">
        <v>2374</v>
      </c>
      <c r="M830" s="21" t="s">
        <v>4003</v>
      </c>
      <c r="N830" s="21"/>
      <c r="O830" s="17" t="str">
        <f>IFERROR(VLOOKUP(B830,POP!$B$5:$I$1048576,7,0),"")</f>
        <v/>
      </c>
      <c r="P830" s="17" t="str">
        <f>IFERROR(VLOOKUP(B830,POM!$B$5:$I$1048576,7,0),"")</f>
        <v/>
      </c>
      <c r="Q830" s="10" t="str">
        <f>IFERROR(VLOOKUP(B830,POU!$B$5:$I$1048576,7,0),"")</f>
        <v/>
      </c>
      <c r="R830" s="21" t="str">
        <f t="shared" si="69"/>
        <v/>
      </c>
      <c r="S830" s="17" t="str">
        <f>IFERROR(VLOOKUP(B830,'PEMBEKALAN POP'!$B$5:$I$1048576,7,0),"")</f>
        <v/>
      </c>
      <c r="T830" s="22" t="str">
        <f>IFERROR(VLOOKUP(B830,'PEMBEKALAN POP'!$B$5:$I$1048576,8,0),"")</f>
        <v/>
      </c>
      <c r="U830" s="21" t="s">
        <v>3994</v>
      </c>
      <c r="V830" s="17" t="e" cm="1">
        <f t="array" ref="V830">MAX(IF(INDUKSI!$B$5:$B$1048576='Data Training 2022'!B830,INDUKSI!$H$5:$H$1048576))</f>
        <v>#N/A</v>
      </c>
      <c r="W830" s="22" t="str">
        <f>IFERROR(VLOOKUP(B830,INDUKSI!$B$5:$I$1048576,8,0),"")</f>
        <v>LULUS</v>
      </c>
      <c r="X830" s="21" t="s">
        <v>3994</v>
      </c>
      <c r="Y830" s="17" cm="1">
        <f t="array" ref="Y830">MAX(IF(REINDUKSI!$B$5:$B$1048576='Data Training 2022'!B830,REINDUKSI!$H$5:$H$1048576))</f>
        <v>44464</v>
      </c>
      <c r="Z830" s="22" t="str">
        <f>IFERROR(VLOOKUP(B830,REINDUKSI!$B$5:$I$1048576,8,0),"")</f>
        <v>LULUS</v>
      </c>
      <c r="AA830" s="22" t="str">
        <f t="shared" si="70"/>
        <v>TARGET</v>
      </c>
      <c r="AB830" s="17" cm="1">
        <f t="array" ref="AB830">MAX(IF(BSA!$B$5:$B$1048576='Data Training 2022'!B830,BSA!$H$5:$H$1048576))</f>
        <v>44640</v>
      </c>
      <c r="AC830" s="22" t="str">
        <f>IFERROR(VLOOKUP(B830,BSA!$B$5:$I$1048576,8,0),"")</f>
        <v>LULUS</v>
      </c>
      <c r="AD830" s="22" t="s">
        <v>3994</v>
      </c>
      <c r="AE830" s="22"/>
      <c r="AF830" s="22"/>
      <c r="AG830" s="22" t="str">
        <f t="shared" si="71"/>
        <v/>
      </c>
      <c r="AH830" s="17" cm="1">
        <f t="array" ref="AH830">MAX(IF(ISOLASI!$B$5:$B$1048576='Data Training 2022'!B830,ISOLASI!$H$5:$H$1048576))</f>
        <v>0</v>
      </c>
      <c r="AI830" s="22" t="str">
        <f>IFERROR(VLOOKUP(B830,ISOLASI!$B$5:$I$1048576,8,0),"")</f>
        <v/>
      </c>
      <c r="AJ830" s="22"/>
      <c r="AK830" s="17" cm="1">
        <f t="array" ref="AK830">MAX(IF('DEKAT AIR'!$B$5:$B$1048576='Data Training 2022'!B830,'DEKAT AIR'!$H$5:$H$1048576))</f>
        <v>0</v>
      </c>
      <c r="AL830" s="22" t="str">
        <f>IFERROR(VLOOKUP(B830,'DEKAT AIR'!$B$5:$I$1048576,8,0),"")</f>
        <v/>
      </c>
      <c r="AM830" s="22"/>
      <c r="AN830" s="17" cm="1">
        <f t="array" ref="AN830">MAX(IF(KETINGGIAN!$B$5:$B$1048576='Data Training 2022'!B830,KETINGGIAN!$H$5:$H$1048576))</f>
        <v>0</v>
      </c>
      <c r="AO830" s="22" t="str">
        <f>IFERROR(VLOOKUP(B830,KETINGGIAN!$B$5:$I$1048576,8,0),"")</f>
        <v/>
      </c>
      <c r="AP830" s="22"/>
      <c r="AQ830" s="22"/>
      <c r="AR830" s="22"/>
      <c r="AS830" s="22"/>
      <c r="AT830" s="17" cm="1">
        <f t="array" ref="AT830">MAX(IF(TOOLSKEEPER!$B$5:$B$1048576='Data Training 2022'!B830,TOOLSKEEPER!$H$5:$H$1048576))</f>
        <v>0</v>
      </c>
      <c r="AU830" s="22" t="str">
        <f>IFERROR(VLOOKUP(B830,TOOLSKEEPER!$B$5:$I$1048576,8,0),"")</f>
        <v/>
      </c>
    </row>
    <row r="831" spans="1:47">
      <c r="A831" s="22">
        <f t="shared" si="72"/>
        <v>826</v>
      </c>
      <c r="B831" s="21" t="str">
        <f t="shared" si="73"/>
        <v>80003809</v>
      </c>
      <c r="C831" s="21">
        <v>80003809</v>
      </c>
      <c r="D831" s="22"/>
      <c r="E831" s="22" t="s">
        <v>3543</v>
      </c>
      <c r="F831" s="22" t="s">
        <v>1255</v>
      </c>
      <c r="G831" s="22" t="s">
        <v>205</v>
      </c>
      <c r="H831" s="22" t="s">
        <v>405</v>
      </c>
      <c r="I831" s="22" t="s">
        <v>4024</v>
      </c>
      <c r="J831" s="22"/>
      <c r="K831" s="21" t="s">
        <v>4002</v>
      </c>
      <c r="L831" s="21" t="s">
        <v>2374</v>
      </c>
      <c r="M831" s="21" t="s">
        <v>4003</v>
      </c>
      <c r="N831" s="21"/>
      <c r="O831" s="17" t="str">
        <f>IFERROR(VLOOKUP(B831,POP!$B$5:$I$1048576,7,0),"")</f>
        <v/>
      </c>
      <c r="P831" s="17" t="str">
        <f>IFERROR(VLOOKUP(B831,POM!$B$5:$I$1048576,7,0),"")</f>
        <v/>
      </c>
      <c r="Q831" s="10" t="str">
        <f>IFERROR(VLOOKUP(B831,POU!$B$5:$I$1048576,7,0),"")</f>
        <v/>
      </c>
      <c r="R831" s="21" t="str">
        <f t="shared" si="69"/>
        <v/>
      </c>
      <c r="S831" s="17" t="str">
        <f>IFERROR(VLOOKUP(B831,'PEMBEKALAN POP'!$B$5:$I$1048576,7,0),"")</f>
        <v/>
      </c>
      <c r="T831" s="22" t="str">
        <f>IFERROR(VLOOKUP(B831,'PEMBEKALAN POP'!$B$5:$I$1048576,8,0),"")</f>
        <v/>
      </c>
      <c r="U831" s="21" t="s">
        <v>3994</v>
      </c>
      <c r="V831" s="17" t="e" cm="1">
        <f t="array" ref="V831">MAX(IF(INDUKSI!$B$5:$B$1048576='Data Training 2022'!B831,INDUKSI!$H$5:$H$1048576))</f>
        <v>#N/A</v>
      </c>
      <c r="W831" s="22" t="str">
        <f>IFERROR(VLOOKUP(B831,INDUKSI!$B$5:$I$1048576,8,0),"")</f>
        <v/>
      </c>
      <c r="X831" s="21" t="s">
        <v>3994</v>
      </c>
      <c r="Y831" s="17" cm="1">
        <f t="array" ref="Y831">MAX(IF(REINDUKSI!$B$5:$B$1048576='Data Training 2022'!B831,REINDUKSI!$H$5:$H$1048576))</f>
        <v>44778</v>
      </c>
      <c r="Z831" s="22" t="str">
        <f>IFERROR(VLOOKUP(B831,REINDUKSI!$B$5:$I$1048576,8,0),"")</f>
        <v>LULUS</v>
      </c>
      <c r="AA831" s="22" t="str">
        <f t="shared" si="70"/>
        <v>TARGET</v>
      </c>
      <c r="AB831" s="17" cm="1">
        <f t="array" ref="AB831">MAX(IF(BSA!$B$5:$B$1048576='Data Training 2022'!B831,BSA!$H$5:$H$1048576))</f>
        <v>0</v>
      </c>
      <c r="AC831" s="22" t="str">
        <f>IFERROR(VLOOKUP(B831,BSA!$B$5:$I$1048576,8,0),"")</f>
        <v/>
      </c>
      <c r="AD831" s="22" t="s">
        <v>3994</v>
      </c>
      <c r="AE831" s="22"/>
      <c r="AF831" s="22"/>
      <c r="AG831" s="22" t="str">
        <f t="shared" si="71"/>
        <v/>
      </c>
      <c r="AH831" s="17" cm="1">
        <f t="array" ref="AH831">MAX(IF(ISOLASI!$B$5:$B$1048576='Data Training 2022'!B831,ISOLASI!$H$5:$H$1048576))</f>
        <v>0</v>
      </c>
      <c r="AI831" s="22" t="str">
        <f>IFERROR(VLOOKUP(B831,ISOLASI!$B$5:$I$1048576,8,0),"")</f>
        <v/>
      </c>
      <c r="AJ831" s="22"/>
      <c r="AK831" s="17" cm="1">
        <f t="array" ref="AK831">MAX(IF('DEKAT AIR'!$B$5:$B$1048576='Data Training 2022'!B831,'DEKAT AIR'!$H$5:$H$1048576))</f>
        <v>0</v>
      </c>
      <c r="AL831" s="22" t="str">
        <f>IFERROR(VLOOKUP(B831,'DEKAT AIR'!$B$5:$I$1048576,8,0),"")</f>
        <v/>
      </c>
      <c r="AM831" s="22"/>
      <c r="AN831" s="17" cm="1">
        <f t="array" ref="AN831">MAX(IF(KETINGGIAN!$B$5:$B$1048576='Data Training 2022'!B831,KETINGGIAN!$H$5:$H$1048576))</f>
        <v>0</v>
      </c>
      <c r="AO831" s="22" t="str">
        <f>IFERROR(VLOOKUP(B831,KETINGGIAN!$B$5:$I$1048576,8,0),"")</f>
        <v/>
      </c>
      <c r="AP831" s="22"/>
      <c r="AQ831" s="22"/>
      <c r="AR831" s="22"/>
      <c r="AS831" s="22"/>
      <c r="AT831" s="17" cm="1">
        <f t="array" ref="AT831">MAX(IF(TOOLSKEEPER!$B$5:$B$1048576='Data Training 2022'!B831,TOOLSKEEPER!$H$5:$H$1048576))</f>
        <v>0</v>
      </c>
      <c r="AU831" s="22" t="str">
        <f>IFERROR(VLOOKUP(B831,TOOLSKEEPER!$B$5:$I$1048576,8,0),"")</f>
        <v/>
      </c>
    </row>
    <row r="832" spans="1:47">
      <c r="A832" s="22">
        <f t="shared" si="72"/>
        <v>827</v>
      </c>
      <c r="B832" s="21" t="str">
        <f t="shared" si="73"/>
        <v>80003811</v>
      </c>
      <c r="C832" s="21">
        <v>80003811</v>
      </c>
      <c r="D832" s="22"/>
      <c r="E832" s="22" t="s">
        <v>1817</v>
      </c>
      <c r="F832" s="22" t="s">
        <v>1255</v>
      </c>
      <c r="G832" s="22" t="s">
        <v>205</v>
      </c>
      <c r="H832" s="22" t="s">
        <v>405</v>
      </c>
      <c r="I832" s="22" t="s">
        <v>4024</v>
      </c>
      <c r="J832" s="22"/>
      <c r="K832" s="21" t="s">
        <v>4002</v>
      </c>
      <c r="L832" s="21" t="s">
        <v>2374</v>
      </c>
      <c r="M832" s="21" t="s">
        <v>4003</v>
      </c>
      <c r="N832" s="21"/>
      <c r="O832" s="17" t="str">
        <f>IFERROR(VLOOKUP(B832,POP!$B$5:$I$1048576,7,0),"")</f>
        <v/>
      </c>
      <c r="P832" s="17" t="str">
        <f>IFERROR(VLOOKUP(B832,POM!$B$5:$I$1048576,7,0),"")</f>
        <v/>
      </c>
      <c r="Q832" s="10" t="str">
        <f>IFERROR(VLOOKUP(B832,POU!$B$5:$I$1048576,7,0),"")</f>
        <v/>
      </c>
      <c r="R832" s="21" t="str">
        <f t="shared" si="69"/>
        <v/>
      </c>
      <c r="S832" s="17" t="str">
        <f>IFERROR(VLOOKUP(B832,'PEMBEKALAN POP'!$B$5:$I$1048576,7,0),"")</f>
        <v/>
      </c>
      <c r="T832" s="22" t="str">
        <f>IFERROR(VLOOKUP(B832,'PEMBEKALAN POP'!$B$5:$I$1048576,8,0),"")</f>
        <v/>
      </c>
      <c r="U832" s="21" t="s">
        <v>3994</v>
      </c>
      <c r="V832" s="17" t="e" cm="1">
        <f t="array" ref="V832">MAX(IF(INDUKSI!$B$5:$B$1048576='Data Training 2022'!B832,INDUKSI!$H$5:$H$1048576))</f>
        <v>#N/A</v>
      </c>
      <c r="W832" s="22" t="str">
        <f>IFERROR(VLOOKUP(B832,INDUKSI!$B$5:$I$1048576,8,0),"")</f>
        <v>LULUS</v>
      </c>
      <c r="X832" s="21" t="s">
        <v>3994</v>
      </c>
      <c r="Y832" s="17" cm="1">
        <f t="array" ref="Y832">MAX(IF(REINDUKSI!$B$5:$B$1048576='Data Training 2022'!B832,REINDUKSI!$H$5:$H$1048576))</f>
        <v>44781</v>
      </c>
      <c r="Z832" s="22" t="str">
        <f>IFERROR(VLOOKUP(B832,REINDUKSI!$B$5:$I$1048576,8,0),"")</f>
        <v>LULUS</v>
      </c>
      <c r="AA832" s="22" t="str">
        <f t="shared" si="70"/>
        <v>TARGET</v>
      </c>
      <c r="AB832" s="17" cm="1">
        <f t="array" ref="AB832">MAX(IF(BSA!$B$5:$B$1048576='Data Training 2022'!B832,BSA!$H$5:$H$1048576))</f>
        <v>0</v>
      </c>
      <c r="AC832" s="22" t="str">
        <f>IFERROR(VLOOKUP(B832,BSA!$B$5:$I$1048576,8,0),"")</f>
        <v/>
      </c>
      <c r="AD832" s="22" t="s">
        <v>3994</v>
      </c>
      <c r="AE832" s="22"/>
      <c r="AF832" s="22"/>
      <c r="AG832" s="22" t="str">
        <f t="shared" si="71"/>
        <v/>
      </c>
      <c r="AH832" s="17" cm="1">
        <f t="array" ref="AH832">MAX(IF(ISOLASI!$B$5:$B$1048576='Data Training 2022'!B832,ISOLASI!$H$5:$H$1048576))</f>
        <v>0</v>
      </c>
      <c r="AI832" s="22" t="str">
        <f>IFERROR(VLOOKUP(B832,ISOLASI!$B$5:$I$1048576,8,0),"")</f>
        <v/>
      </c>
      <c r="AJ832" s="22"/>
      <c r="AK832" s="17" cm="1">
        <f t="array" ref="AK832">MAX(IF('DEKAT AIR'!$B$5:$B$1048576='Data Training 2022'!B832,'DEKAT AIR'!$H$5:$H$1048576))</f>
        <v>0</v>
      </c>
      <c r="AL832" s="22" t="str">
        <f>IFERROR(VLOOKUP(B832,'DEKAT AIR'!$B$5:$I$1048576,8,0),"")</f>
        <v/>
      </c>
      <c r="AM832" s="22"/>
      <c r="AN832" s="17" cm="1">
        <f t="array" ref="AN832">MAX(IF(KETINGGIAN!$B$5:$B$1048576='Data Training 2022'!B832,KETINGGIAN!$H$5:$H$1048576))</f>
        <v>0</v>
      </c>
      <c r="AO832" s="22" t="str">
        <f>IFERROR(VLOOKUP(B832,KETINGGIAN!$B$5:$I$1048576,8,0),"")</f>
        <v/>
      </c>
      <c r="AP832" s="22"/>
      <c r="AQ832" s="22"/>
      <c r="AR832" s="22"/>
      <c r="AS832" s="22"/>
      <c r="AT832" s="17" cm="1">
        <f t="array" ref="AT832">MAX(IF(TOOLSKEEPER!$B$5:$B$1048576='Data Training 2022'!B832,TOOLSKEEPER!$H$5:$H$1048576))</f>
        <v>0</v>
      </c>
      <c r="AU832" s="22" t="str">
        <f>IFERROR(VLOOKUP(B832,TOOLSKEEPER!$B$5:$I$1048576,8,0),"")</f>
        <v/>
      </c>
    </row>
    <row r="833" spans="1:47">
      <c r="A833" s="22">
        <f t="shared" si="72"/>
        <v>828</v>
      </c>
      <c r="B833" s="21" t="str">
        <f t="shared" si="73"/>
        <v>80003812</v>
      </c>
      <c r="C833" s="21">
        <v>80003812</v>
      </c>
      <c r="D833" s="22"/>
      <c r="E833" s="22" t="s">
        <v>1835</v>
      </c>
      <c r="F833" s="22" t="s">
        <v>1255</v>
      </c>
      <c r="G833" s="22" t="s">
        <v>205</v>
      </c>
      <c r="H833" s="22" t="s">
        <v>405</v>
      </c>
      <c r="I833" s="22" t="s">
        <v>4024</v>
      </c>
      <c r="J833" s="22"/>
      <c r="K833" s="21" t="s">
        <v>4002</v>
      </c>
      <c r="L833" s="21" t="s">
        <v>2374</v>
      </c>
      <c r="M833" s="21" t="s">
        <v>4003</v>
      </c>
      <c r="N833" s="21"/>
      <c r="O833" s="17" t="str">
        <f>IFERROR(VLOOKUP(B833,POP!$B$5:$I$1048576,7,0),"")</f>
        <v/>
      </c>
      <c r="P833" s="17" t="str">
        <f>IFERROR(VLOOKUP(B833,POM!$B$5:$I$1048576,7,0),"")</f>
        <v/>
      </c>
      <c r="Q833" s="10" t="str">
        <f>IFERROR(VLOOKUP(B833,POU!$B$5:$I$1048576,7,0),"")</f>
        <v/>
      </c>
      <c r="R833" s="21" t="str">
        <f t="shared" si="69"/>
        <v/>
      </c>
      <c r="S833" s="17" t="str">
        <f>IFERROR(VLOOKUP(B833,'PEMBEKALAN POP'!$B$5:$I$1048576,7,0),"")</f>
        <v/>
      </c>
      <c r="T833" s="22" t="str">
        <f>IFERROR(VLOOKUP(B833,'PEMBEKALAN POP'!$B$5:$I$1048576,8,0),"")</f>
        <v/>
      </c>
      <c r="U833" s="21" t="s">
        <v>3994</v>
      </c>
      <c r="V833" s="17" t="e" cm="1">
        <f t="array" ref="V833">MAX(IF(INDUKSI!$B$5:$B$1048576='Data Training 2022'!B833,INDUKSI!$H$5:$H$1048576))</f>
        <v>#N/A</v>
      </c>
      <c r="W833" s="22" t="str">
        <f>IFERROR(VLOOKUP(B833,INDUKSI!$B$5:$I$1048576,8,0),"")</f>
        <v>LULUS</v>
      </c>
      <c r="X833" s="21" t="s">
        <v>3994</v>
      </c>
      <c r="Y833" s="17" cm="1">
        <f t="array" ref="Y833">MAX(IF(REINDUKSI!$B$5:$B$1048576='Data Training 2022'!B833,REINDUKSI!$H$5:$H$1048576))</f>
        <v>0</v>
      </c>
      <c r="Z833" s="22" t="str">
        <f>IFERROR(VLOOKUP(B833,REINDUKSI!$B$5:$I$1048576,8,0),"")</f>
        <v/>
      </c>
      <c r="AA833" s="22" t="str">
        <f t="shared" si="70"/>
        <v>TARGET</v>
      </c>
      <c r="AB833" s="17" cm="1">
        <f t="array" ref="AB833">MAX(IF(BSA!$B$5:$B$1048576='Data Training 2022'!B833,BSA!$H$5:$H$1048576))</f>
        <v>0</v>
      </c>
      <c r="AC833" s="22" t="str">
        <f>IFERROR(VLOOKUP(B833,BSA!$B$5:$I$1048576,8,0),"")</f>
        <v/>
      </c>
      <c r="AD833" s="22" t="s">
        <v>3994</v>
      </c>
      <c r="AE833" s="22"/>
      <c r="AF833" s="22"/>
      <c r="AG833" s="22" t="str">
        <f t="shared" si="71"/>
        <v/>
      </c>
      <c r="AH833" s="17" cm="1">
        <f t="array" ref="AH833">MAX(IF(ISOLASI!$B$5:$B$1048576='Data Training 2022'!B833,ISOLASI!$H$5:$H$1048576))</f>
        <v>0</v>
      </c>
      <c r="AI833" s="22" t="str">
        <f>IFERROR(VLOOKUP(B833,ISOLASI!$B$5:$I$1048576,8,0),"")</f>
        <v/>
      </c>
      <c r="AJ833" s="22"/>
      <c r="AK833" s="17" cm="1">
        <f t="array" ref="AK833">MAX(IF('DEKAT AIR'!$B$5:$B$1048576='Data Training 2022'!B833,'DEKAT AIR'!$H$5:$H$1048576))</f>
        <v>0</v>
      </c>
      <c r="AL833" s="22" t="str">
        <f>IFERROR(VLOOKUP(B833,'DEKAT AIR'!$B$5:$I$1048576,8,0),"")</f>
        <v/>
      </c>
      <c r="AM833" s="22"/>
      <c r="AN833" s="17" cm="1">
        <f t="array" ref="AN833">MAX(IF(KETINGGIAN!$B$5:$B$1048576='Data Training 2022'!B833,KETINGGIAN!$H$5:$H$1048576))</f>
        <v>0</v>
      </c>
      <c r="AO833" s="22" t="str">
        <f>IFERROR(VLOOKUP(B833,KETINGGIAN!$B$5:$I$1048576,8,0),"")</f>
        <v/>
      </c>
      <c r="AP833" s="22"/>
      <c r="AQ833" s="22"/>
      <c r="AR833" s="22"/>
      <c r="AS833" s="22"/>
      <c r="AT833" s="17" cm="1">
        <f t="array" ref="AT833">MAX(IF(TOOLSKEEPER!$B$5:$B$1048576='Data Training 2022'!B833,TOOLSKEEPER!$H$5:$H$1048576))</f>
        <v>0</v>
      </c>
      <c r="AU833" s="22" t="str">
        <f>IFERROR(VLOOKUP(B833,TOOLSKEEPER!$B$5:$I$1048576,8,0),"")</f>
        <v/>
      </c>
    </row>
    <row r="834" spans="1:47">
      <c r="A834" s="22">
        <f t="shared" si="72"/>
        <v>829</v>
      </c>
      <c r="B834" s="21" t="str">
        <f t="shared" si="73"/>
        <v>80003821</v>
      </c>
      <c r="C834" s="21">
        <v>80003821</v>
      </c>
      <c r="D834" s="22"/>
      <c r="E834" s="22" t="s">
        <v>1755</v>
      </c>
      <c r="F834" s="22" t="s">
        <v>1255</v>
      </c>
      <c r="G834" s="22" t="s">
        <v>4175</v>
      </c>
      <c r="H834" s="22" t="s">
        <v>405</v>
      </c>
      <c r="I834" s="22" t="s">
        <v>4028</v>
      </c>
      <c r="J834" s="22"/>
      <c r="K834" s="21" t="s">
        <v>4002</v>
      </c>
      <c r="L834" s="21" t="s">
        <v>2374</v>
      </c>
      <c r="M834" s="21" t="s">
        <v>4003</v>
      </c>
      <c r="N834" s="21"/>
      <c r="O834" s="17" t="str">
        <f>IFERROR(VLOOKUP(B834,POP!$B$5:$I$1048576,7,0),"")</f>
        <v/>
      </c>
      <c r="P834" s="17" t="str">
        <f>IFERROR(VLOOKUP(B834,POM!$B$5:$I$1048576,7,0),"")</f>
        <v/>
      </c>
      <c r="Q834" s="10" t="str">
        <f>IFERROR(VLOOKUP(B834,POU!$B$5:$I$1048576,7,0),"")</f>
        <v/>
      </c>
      <c r="R834" s="21" t="str">
        <f t="shared" si="69"/>
        <v/>
      </c>
      <c r="S834" s="17" t="str">
        <f>IFERROR(VLOOKUP(B834,'PEMBEKALAN POP'!$B$5:$I$1048576,7,0),"")</f>
        <v/>
      </c>
      <c r="T834" s="22" t="str">
        <f>IFERROR(VLOOKUP(B834,'PEMBEKALAN POP'!$B$5:$I$1048576,8,0),"")</f>
        <v/>
      </c>
      <c r="U834" s="21" t="s">
        <v>3994</v>
      </c>
      <c r="V834" s="17" t="e" cm="1">
        <f t="array" ref="V834">MAX(IF(INDUKSI!$B$5:$B$1048576='Data Training 2022'!B834,INDUKSI!$H$5:$H$1048576))</f>
        <v>#N/A</v>
      </c>
      <c r="W834" s="22" t="str">
        <f>IFERROR(VLOOKUP(B834,INDUKSI!$B$5:$I$1048576,8,0),"")</f>
        <v>LULUS</v>
      </c>
      <c r="X834" s="21" t="s">
        <v>3994</v>
      </c>
      <c r="Y834" s="17" cm="1">
        <f t="array" ref="Y834">MAX(IF(REINDUKSI!$B$5:$B$1048576='Data Training 2022'!B834,REINDUKSI!$H$5:$H$1048576))</f>
        <v>0</v>
      </c>
      <c r="Z834" s="22" t="str">
        <f>IFERROR(VLOOKUP(B834,REINDUKSI!$B$5:$I$1048576,8,0),"")</f>
        <v/>
      </c>
      <c r="AA834" s="22" t="str">
        <f t="shared" si="70"/>
        <v>TARGET</v>
      </c>
      <c r="AB834" s="17" cm="1">
        <f t="array" ref="AB834">MAX(IF(BSA!$B$5:$B$1048576='Data Training 2022'!B834,BSA!$H$5:$H$1048576))</f>
        <v>0</v>
      </c>
      <c r="AC834" s="22" t="str">
        <f>IFERROR(VLOOKUP(B834,BSA!$B$5:$I$1048576,8,0),"")</f>
        <v/>
      </c>
      <c r="AD834" s="22" t="s">
        <v>3994</v>
      </c>
      <c r="AE834" s="22"/>
      <c r="AF834" s="22"/>
      <c r="AG834" s="22" t="str">
        <f t="shared" si="71"/>
        <v/>
      </c>
      <c r="AH834" s="17" cm="1">
        <f t="array" ref="AH834">MAX(IF(ISOLASI!$B$5:$B$1048576='Data Training 2022'!B834,ISOLASI!$H$5:$H$1048576))</f>
        <v>0</v>
      </c>
      <c r="AI834" s="22" t="str">
        <f>IFERROR(VLOOKUP(B834,ISOLASI!$B$5:$I$1048576,8,0),"")</f>
        <v/>
      </c>
      <c r="AJ834" s="22"/>
      <c r="AK834" s="17" cm="1">
        <f t="array" ref="AK834">MAX(IF('DEKAT AIR'!$B$5:$B$1048576='Data Training 2022'!B834,'DEKAT AIR'!$H$5:$H$1048576))</f>
        <v>0</v>
      </c>
      <c r="AL834" s="22" t="str">
        <f>IFERROR(VLOOKUP(B834,'DEKAT AIR'!$B$5:$I$1048576,8,0),"")</f>
        <v/>
      </c>
      <c r="AM834" s="22"/>
      <c r="AN834" s="17" cm="1">
        <f t="array" ref="AN834">MAX(IF(KETINGGIAN!$B$5:$B$1048576='Data Training 2022'!B834,KETINGGIAN!$H$5:$H$1048576))</f>
        <v>0</v>
      </c>
      <c r="AO834" s="22" t="str">
        <f>IFERROR(VLOOKUP(B834,KETINGGIAN!$B$5:$I$1048576,8,0),"")</f>
        <v/>
      </c>
      <c r="AP834" s="22"/>
      <c r="AQ834" s="22"/>
      <c r="AR834" s="22"/>
      <c r="AS834" s="22"/>
      <c r="AT834" s="17" cm="1">
        <f t="array" ref="AT834">MAX(IF(TOOLSKEEPER!$B$5:$B$1048576='Data Training 2022'!B834,TOOLSKEEPER!$H$5:$H$1048576))</f>
        <v>0</v>
      </c>
      <c r="AU834" s="22" t="str">
        <f>IFERROR(VLOOKUP(B834,TOOLSKEEPER!$B$5:$I$1048576,8,0),"")</f>
        <v/>
      </c>
    </row>
    <row r="835" spans="1:47">
      <c r="A835" s="22">
        <f t="shared" si="72"/>
        <v>830</v>
      </c>
      <c r="B835" s="21" t="str">
        <f t="shared" si="73"/>
        <v>80002622</v>
      </c>
      <c r="C835" s="21">
        <v>80002622</v>
      </c>
      <c r="D835" s="22"/>
      <c r="E835" s="22" t="s">
        <v>2163</v>
      </c>
      <c r="F835" s="22" t="s">
        <v>1255</v>
      </c>
      <c r="G835" s="22" t="s">
        <v>205</v>
      </c>
      <c r="H835" s="22" t="s">
        <v>405</v>
      </c>
      <c r="I835" s="22" t="s">
        <v>4028</v>
      </c>
      <c r="J835" s="22"/>
      <c r="K835" s="21" t="s">
        <v>4002</v>
      </c>
      <c r="L835" s="21" t="s">
        <v>2374</v>
      </c>
      <c r="M835" s="21" t="s">
        <v>4003</v>
      </c>
      <c r="N835" s="21"/>
      <c r="O835" s="17" t="str">
        <f>IFERROR(VLOOKUP(B835,POP!$B$5:$I$1048576,7,0),"")</f>
        <v/>
      </c>
      <c r="P835" s="17" t="str">
        <f>IFERROR(VLOOKUP(B835,POM!$B$5:$I$1048576,7,0),"")</f>
        <v/>
      </c>
      <c r="Q835" s="10" t="str">
        <f>IFERROR(VLOOKUP(B835,POU!$B$5:$I$1048576,7,0),"")</f>
        <v/>
      </c>
      <c r="R835" s="21" t="str">
        <f t="shared" si="69"/>
        <v/>
      </c>
      <c r="S835" s="17" t="str">
        <f>IFERROR(VLOOKUP(B835,'PEMBEKALAN POP'!$B$5:$I$1048576,7,0),"")</f>
        <v/>
      </c>
      <c r="T835" s="22" t="str">
        <f>IFERROR(VLOOKUP(B835,'PEMBEKALAN POP'!$B$5:$I$1048576,8,0),"")</f>
        <v/>
      </c>
      <c r="U835" s="21" t="s">
        <v>3994</v>
      </c>
      <c r="V835" s="17" t="e" cm="1">
        <f t="array" ref="V835">MAX(IF(INDUKSI!$B$5:$B$1048576='Data Training 2022'!B835,INDUKSI!$H$5:$H$1048576))</f>
        <v>#N/A</v>
      </c>
      <c r="W835" s="22" t="str">
        <f>IFERROR(VLOOKUP(B835,INDUKSI!$B$5:$I$1048576,8,0),"")</f>
        <v/>
      </c>
      <c r="X835" s="21" t="s">
        <v>3994</v>
      </c>
      <c r="Y835" s="17" cm="1">
        <f t="array" ref="Y835">MAX(IF(REINDUKSI!$B$5:$B$1048576='Data Training 2022'!B835,REINDUKSI!$H$5:$H$1048576))</f>
        <v>0</v>
      </c>
      <c r="Z835" s="22" t="str">
        <f>IFERROR(VLOOKUP(B835,REINDUKSI!$B$5:$I$1048576,8,0),"")</f>
        <v/>
      </c>
      <c r="AA835" s="22" t="str">
        <f t="shared" si="70"/>
        <v>TARGET</v>
      </c>
      <c r="AB835" s="17" cm="1">
        <f t="array" ref="AB835">MAX(IF(BSA!$B$5:$B$1048576='Data Training 2022'!B835,BSA!$H$5:$H$1048576))</f>
        <v>0</v>
      </c>
      <c r="AC835" s="22" t="str">
        <f>IFERROR(VLOOKUP(B835,BSA!$B$5:$I$1048576,8,0),"")</f>
        <v/>
      </c>
      <c r="AD835" s="22" t="s">
        <v>3994</v>
      </c>
      <c r="AE835" s="22"/>
      <c r="AF835" s="22"/>
      <c r="AG835" s="22" t="str">
        <f t="shared" si="71"/>
        <v/>
      </c>
      <c r="AH835" s="17" cm="1">
        <f t="array" ref="AH835">MAX(IF(ISOLASI!$B$5:$B$1048576='Data Training 2022'!B835,ISOLASI!$H$5:$H$1048576))</f>
        <v>0</v>
      </c>
      <c r="AI835" s="22" t="str">
        <f>IFERROR(VLOOKUP(B835,ISOLASI!$B$5:$I$1048576,8,0),"")</f>
        <v/>
      </c>
      <c r="AJ835" s="22"/>
      <c r="AK835" s="17" cm="1">
        <f t="array" ref="AK835">MAX(IF('DEKAT AIR'!$B$5:$B$1048576='Data Training 2022'!B835,'DEKAT AIR'!$H$5:$H$1048576))</f>
        <v>0</v>
      </c>
      <c r="AL835" s="22" t="str">
        <f>IFERROR(VLOOKUP(B835,'DEKAT AIR'!$B$5:$I$1048576,8,0),"")</f>
        <v/>
      </c>
      <c r="AM835" s="22"/>
      <c r="AN835" s="17" cm="1">
        <f t="array" ref="AN835">MAX(IF(KETINGGIAN!$B$5:$B$1048576='Data Training 2022'!B835,KETINGGIAN!$H$5:$H$1048576))</f>
        <v>0</v>
      </c>
      <c r="AO835" s="22" t="str">
        <f>IFERROR(VLOOKUP(B835,KETINGGIAN!$B$5:$I$1048576,8,0),"")</f>
        <v/>
      </c>
      <c r="AP835" s="22"/>
      <c r="AQ835" s="22"/>
      <c r="AR835" s="22"/>
      <c r="AS835" s="22"/>
      <c r="AT835" s="17" cm="1">
        <f t="array" ref="AT835">MAX(IF(TOOLSKEEPER!$B$5:$B$1048576='Data Training 2022'!B835,TOOLSKEEPER!$H$5:$H$1048576))</f>
        <v>0</v>
      </c>
      <c r="AU835" s="22" t="str">
        <f>IFERROR(VLOOKUP(B835,TOOLSKEEPER!$B$5:$I$1048576,8,0),"")</f>
        <v/>
      </c>
    </row>
    <row r="836" spans="1:47">
      <c r="A836" s="22">
        <f t="shared" si="72"/>
        <v>831</v>
      </c>
      <c r="B836" s="21" t="str">
        <f t="shared" si="73"/>
        <v>80002198</v>
      </c>
      <c r="C836" s="21" t="s">
        <v>1805</v>
      </c>
      <c r="D836" s="22"/>
      <c r="E836" s="22" t="s">
        <v>1806</v>
      </c>
      <c r="F836" s="22" t="s">
        <v>1255</v>
      </c>
      <c r="G836" s="22" t="s">
        <v>205</v>
      </c>
      <c r="H836" s="22" t="s">
        <v>405</v>
      </c>
      <c r="I836" s="22" t="s">
        <v>4028</v>
      </c>
      <c r="J836" s="22"/>
      <c r="K836" s="21" t="s">
        <v>4002</v>
      </c>
      <c r="L836" s="21" t="s">
        <v>2374</v>
      </c>
      <c r="M836" s="21" t="s">
        <v>4003</v>
      </c>
      <c r="N836" s="21"/>
      <c r="O836" s="17" t="str">
        <f>IFERROR(VLOOKUP(B836,POP!$B$5:$I$1048576,7,0),"")</f>
        <v/>
      </c>
      <c r="P836" s="17" t="str">
        <f>IFERROR(VLOOKUP(B836,POM!$B$5:$I$1048576,7,0),"")</f>
        <v/>
      </c>
      <c r="Q836" s="10" t="str">
        <f>IFERROR(VLOOKUP(B836,POU!$B$5:$I$1048576,7,0),"")</f>
        <v/>
      </c>
      <c r="R836" s="21" t="str">
        <f t="shared" si="69"/>
        <v/>
      </c>
      <c r="S836" s="17" t="str">
        <f>IFERROR(VLOOKUP(B836,'PEMBEKALAN POP'!$B$5:$I$1048576,7,0),"")</f>
        <v/>
      </c>
      <c r="T836" s="22" t="str">
        <f>IFERROR(VLOOKUP(B836,'PEMBEKALAN POP'!$B$5:$I$1048576,8,0),"")</f>
        <v/>
      </c>
      <c r="U836" s="21" t="s">
        <v>3994</v>
      </c>
      <c r="V836" s="17" t="e" cm="1">
        <f t="array" ref="V836">MAX(IF(INDUKSI!$B$5:$B$1048576='Data Training 2022'!B836,INDUKSI!$H$5:$H$1048576))</f>
        <v>#N/A</v>
      </c>
      <c r="W836" s="22" t="str">
        <f>IFERROR(VLOOKUP(B836,INDUKSI!$B$5:$I$1048576,8,0),"")</f>
        <v>LULUS</v>
      </c>
      <c r="X836" s="21" t="s">
        <v>3994</v>
      </c>
      <c r="Y836" s="17" cm="1">
        <f t="array" ref="Y836">MAX(IF(REINDUKSI!$B$5:$B$1048576='Data Training 2022'!B836,REINDUKSI!$H$5:$H$1048576))</f>
        <v>44604</v>
      </c>
      <c r="Z836" s="22" t="str">
        <f>IFERROR(VLOOKUP(B836,REINDUKSI!$B$5:$I$1048576,8,0),"")</f>
        <v>LULUS</v>
      </c>
      <c r="AA836" s="22" t="str">
        <f t="shared" si="70"/>
        <v>TARGET</v>
      </c>
      <c r="AB836" s="17" cm="1">
        <f t="array" ref="AB836">MAX(IF(BSA!$B$5:$B$1048576='Data Training 2022'!B836,BSA!$H$5:$H$1048576))</f>
        <v>0</v>
      </c>
      <c r="AC836" s="22" t="str">
        <f>IFERROR(VLOOKUP(B836,BSA!$B$5:$I$1048576,8,0),"")</f>
        <v/>
      </c>
      <c r="AD836" s="22" t="s">
        <v>3994</v>
      </c>
      <c r="AE836" s="22"/>
      <c r="AF836" s="22"/>
      <c r="AG836" s="22" t="str">
        <f t="shared" si="71"/>
        <v/>
      </c>
      <c r="AH836" s="17" cm="1">
        <f t="array" ref="AH836">MAX(IF(ISOLASI!$B$5:$B$1048576='Data Training 2022'!B836,ISOLASI!$H$5:$H$1048576))</f>
        <v>0</v>
      </c>
      <c r="AI836" s="22" t="str">
        <f>IFERROR(VLOOKUP(B836,ISOLASI!$B$5:$I$1048576,8,0),"")</f>
        <v/>
      </c>
      <c r="AJ836" s="22"/>
      <c r="AK836" s="17" cm="1">
        <f t="array" ref="AK836">MAX(IF('DEKAT AIR'!$B$5:$B$1048576='Data Training 2022'!B836,'DEKAT AIR'!$H$5:$H$1048576))</f>
        <v>0</v>
      </c>
      <c r="AL836" s="22" t="str">
        <f>IFERROR(VLOOKUP(B836,'DEKAT AIR'!$B$5:$I$1048576,8,0),"")</f>
        <v/>
      </c>
      <c r="AM836" s="22"/>
      <c r="AN836" s="17" cm="1">
        <f t="array" ref="AN836">MAX(IF(KETINGGIAN!$B$5:$B$1048576='Data Training 2022'!B836,KETINGGIAN!$H$5:$H$1048576))</f>
        <v>0</v>
      </c>
      <c r="AO836" s="22" t="str">
        <f>IFERROR(VLOOKUP(B836,KETINGGIAN!$B$5:$I$1048576,8,0),"")</f>
        <v/>
      </c>
      <c r="AP836" s="22"/>
      <c r="AQ836" s="22"/>
      <c r="AR836" s="22"/>
      <c r="AS836" s="22"/>
      <c r="AT836" s="17" cm="1">
        <f t="array" ref="AT836">MAX(IF(TOOLSKEEPER!$B$5:$B$1048576='Data Training 2022'!B836,TOOLSKEEPER!$H$5:$H$1048576))</f>
        <v>0</v>
      </c>
      <c r="AU836" s="22" t="str">
        <f>IFERROR(VLOOKUP(B836,TOOLSKEEPER!$B$5:$I$1048576,8,0),"")</f>
        <v/>
      </c>
    </row>
    <row r="837" spans="1:47">
      <c r="A837" s="22">
        <f t="shared" si="72"/>
        <v>832</v>
      </c>
      <c r="B837" s="21" t="str">
        <f t="shared" si="73"/>
        <v>80000549</v>
      </c>
      <c r="C837" s="21" t="s">
        <v>4247</v>
      </c>
      <c r="D837" s="22"/>
      <c r="E837" s="22" t="s">
        <v>2432</v>
      </c>
      <c r="F837" s="22" t="s">
        <v>1255</v>
      </c>
      <c r="G837" s="22" t="s">
        <v>4175</v>
      </c>
      <c r="H837" s="22" t="s">
        <v>405</v>
      </c>
      <c r="I837" s="22" t="s">
        <v>4028</v>
      </c>
      <c r="J837" s="22"/>
      <c r="K837" s="21" t="s">
        <v>4002</v>
      </c>
      <c r="L837" s="21" t="s">
        <v>2374</v>
      </c>
      <c r="M837" s="21" t="s">
        <v>4003</v>
      </c>
      <c r="N837" s="21"/>
      <c r="O837" s="17" t="str">
        <f>IFERROR(VLOOKUP(B837,POP!$B$5:$I$1048576,7,0),"")</f>
        <v/>
      </c>
      <c r="P837" s="17" t="str">
        <f>IFERROR(VLOOKUP(B837,POM!$B$5:$I$1048576,7,0),"")</f>
        <v/>
      </c>
      <c r="Q837" s="10" t="str">
        <f>IFERROR(VLOOKUP(B837,POU!$B$5:$I$1048576,7,0),"")</f>
        <v/>
      </c>
      <c r="R837" s="21" t="str">
        <f t="shared" si="69"/>
        <v/>
      </c>
      <c r="S837" s="17" t="str">
        <f>IFERROR(VLOOKUP(B837,'PEMBEKALAN POP'!$B$5:$I$1048576,7,0),"")</f>
        <v/>
      </c>
      <c r="T837" s="22" t="str">
        <f>IFERROR(VLOOKUP(B837,'PEMBEKALAN POP'!$B$5:$I$1048576,8,0),"")</f>
        <v/>
      </c>
      <c r="U837" s="21" t="s">
        <v>3994</v>
      </c>
      <c r="V837" s="17" t="e" cm="1">
        <f t="array" ref="V837">MAX(IF(INDUKSI!$B$5:$B$1048576='Data Training 2022'!B837,INDUKSI!$H$5:$H$1048576))</f>
        <v>#N/A</v>
      </c>
      <c r="W837" s="22" t="str">
        <f>IFERROR(VLOOKUP(B837,INDUKSI!$B$5:$I$1048576,8,0),"")</f>
        <v>LULUS</v>
      </c>
      <c r="X837" s="21" t="s">
        <v>3994</v>
      </c>
      <c r="Y837" s="17" cm="1">
        <f t="array" ref="Y837">MAX(IF(REINDUKSI!$B$5:$B$1048576='Data Training 2022'!B837,REINDUKSI!$H$5:$H$1048576))</f>
        <v>44594</v>
      </c>
      <c r="Z837" s="22" t="str">
        <f>IFERROR(VLOOKUP(B837,REINDUKSI!$B$5:$I$1048576,8,0),"")</f>
        <v>LULUS</v>
      </c>
      <c r="AA837" s="22" t="str">
        <f t="shared" si="70"/>
        <v>TARGET</v>
      </c>
      <c r="AB837" s="17" cm="1">
        <f t="array" ref="AB837">MAX(IF(BSA!$B$5:$B$1048576='Data Training 2022'!B837,BSA!$H$5:$H$1048576))</f>
        <v>0</v>
      </c>
      <c r="AC837" s="22" t="str">
        <f>IFERROR(VLOOKUP(B837,BSA!$B$5:$I$1048576,8,0),"")</f>
        <v/>
      </c>
      <c r="AD837" s="22" t="s">
        <v>3994</v>
      </c>
      <c r="AE837" s="22"/>
      <c r="AF837" s="22"/>
      <c r="AG837" s="22" t="str">
        <f t="shared" si="71"/>
        <v/>
      </c>
      <c r="AH837" s="17" cm="1">
        <f t="array" ref="AH837">MAX(IF(ISOLASI!$B$5:$B$1048576='Data Training 2022'!B837,ISOLASI!$H$5:$H$1048576))</f>
        <v>0</v>
      </c>
      <c r="AI837" s="22" t="str">
        <f>IFERROR(VLOOKUP(B837,ISOLASI!$B$5:$I$1048576,8,0),"")</f>
        <v/>
      </c>
      <c r="AJ837" s="22"/>
      <c r="AK837" s="17" cm="1">
        <f t="array" ref="AK837">MAX(IF('DEKAT AIR'!$B$5:$B$1048576='Data Training 2022'!B837,'DEKAT AIR'!$H$5:$H$1048576))</f>
        <v>0</v>
      </c>
      <c r="AL837" s="22" t="str">
        <f>IFERROR(VLOOKUP(B837,'DEKAT AIR'!$B$5:$I$1048576,8,0),"")</f>
        <v/>
      </c>
      <c r="AM837" s="22"/>
      <c r="AN837" s="17" cm="1">
        <f t="array" ref="AN837">MAX(IF(KETINGGIAN!$B$5:$B$1048576='Data Training 2022'!B837,KETINGGIAN!$H$5:$H$1048576))</f>
        <v>0</v>
      </c>
      <c r="AO837" s="22" t="str">
        <f>IFERROR(VLOOKUP(B837,KETINGGIAN!$B$5:$I$1048576,8,0),"")</f>
        <v/>
      </c>
      <c r="AP837" s="22"/>
      <c r="AQ837" s="22"/>
      <c r="AR837" s="22"/>
      <c r="AS837" s="22"/>
      <c r="AT837" s="17" cm="1">
        <f t="array" ref="AT837">MAX(IF(TOOLSKEEPER!$B$5:$B$1048576='Data Training 2022'!B837,TOOLSKEEPER!$H$5:$H$1048576))</f>
        <v>0</v>
      </c>
      <c r="AU837" s="22" t="str">
        <f>IFERROR(VLOOKUP(B837,TOOLSKEEPER!$B$5:$I$1048576,8,0),"")</f>
        <v/>
      </c>
    </row>
    <row r="838" spans="1:47">
      <c r="A838" s="22">
        <f t="shared" si="72"/>
        <v>833</v>
      </c>
      <c r="B838" s="21" t="str">
        <f t="shared" si="73"/>
        <v>80003823</v>
      </c>
      <c r="C838" s="21">
        <v>80003823</v>
      </c>
      <c r="D838" s="22"/>
      <c r="E838" s="22" t="s">
        <v>3476</v>
      </c>
      <c r="F838" s="22" t="s">
        <v>1255</v>
      </c>
      <c r="G838" s="22" t="s">
        <v>212</v>
      </c>
      <c r="H838" s="22" t="s">
        <v>405</v>
      </c>
      <c r="I838" s="22" t="s">
        <v>4024</v>
      </c>
      <c r="J838" s="22"/>
      <c r="K838" s="21" t="s">
        <v>4002</v>
      </c>
      <c r="L838" s="21" t="s">
        <v>2374</v>
      </c>
      <c r="M838" s="21" t="s">
        <v>4003</v>
      </c>
      <c r="N838" s="21"/>
      <c r="O838" s="17" t="str">
        <f>IFERROR(VLOOKUP(B838,POP!$B$5:$I$1048576,7,0),"")</f>
        <v/>
      </c>
      <c r="P838" s="17" t="str">
        <f>IFERROR(VLOOKUP(B838,POM!$B$5:$I$1048576,7,0),"")</f>
        <v/>
      </c>
      <c r="Q838" s="10" t="str">
        <f>IFERROR(VLOOKUP(B838,POU!$B$5:$I$1048576,7,0),"")</f>
        <v/>
      </c>
      <c r="R838" s="21" t="str">
        <f t="shared" si="69"/>
        <v/>
      </c>
      <c r="S838" s="17" t="str">
        <f>IFERROR(VLOOKUP(B838,'PEMBEKALAN POP'!$B$5:$I$1048576,7,0),"")</f>
        <v/>
      </c>
      <c r="T838" s="22" t="str">
        <f>IFERROR(VLOOKUP(B838,'PEMBEKALAN POP'!$B$5:$I$1048576,8,0),"")</f>
        <v/>
      </c>
      <c r="U838" s="21" t="s">
        <v>3994</v>
      </c>
      <c r="V838" s="17" t="e" cm="1">
        <f t="array" ref="V838">MAX(IF(INDUKSI!$B$5:$B$1048576='Data Training 2022'!B838,INDUKSI!$H$5:$H$1048576))</f>
        <v>#N/A</v>
      </c>
      <c r="W838" s="22" t="str">
        <f>IFERROR(VLOOKUP(B838,INDUKSI!$B$5:$I$1048576,8,0),"")</f>
        <v>LULUS</v>
      </c>
      <c r="X838" s="21" t="s">
        <v>3994</v>
      </c>
      <c r="Y838" s="17" cm="1">
        <f t="array" ref="Y838">MAX(IF(REINDUKSI!$B$5:$B$1048576='Data Training 2022'!B838,REINDUKSI!$H$5:$H$1048576))</f>
        <v>0</v>
      </c>
      <c r="Z838" s="22" t="str">
        <f>IFERROR(VLOOKUP(B838,REINDUKSI!$B$5:$I$1048576,8,0),"")</f>
        <v/>
      </c>
      <c r="AA838" s="22" t="str">
        <f t="shared" si="70"/>
        <v>TARGET</v>
      </c>
      <c r="AB838" s="17" cm="1">
        <f t="array" ref="AB838">MAX(IF(BSA!$B$5:$B$1048576='Data Training 2022'!B838,BSA!$H$5:$H$1048576))</f>
        <v>0</v>
      </c>
      <c r="AC838" s="22" t="str">
        <f>IFERROR(VLOOKUP(B838,BSA!$B$5:$I$1048576,8,0),"")</f>
        <v/>
      </c>
      <c r="AD838" s="22" t="s">
        <v>3994</v>
      </c>
      <c r="AE838" s="22"/>
      <c r="AF838" s="22"/>
      <c r="AG838" s="22" t="str">
        <f t="shared" si="71"/>
        <v/>
      </c>
      <c r="AH838" s="17" cm="1">
        <f t="array" ref="AH838">MAX(IF(ISOLASI!$B$5:$B$1048576='Data Training 2022'!B838,ISOLASI!$H$5:$H$1048576))</f>
        <v>0</v>
      </c>
      <c r="AI838" s="22" t="str">
        <f>IFERROR(VLOOKUP(B838,ISOLASI!$B$5:$I$1048576,8,0),"")</f>
        <v/>
      </c>
      <c r="AJ838" s="22"/>
      <c r="AK838" s="17" cm="1">
        <f t="array" ref="AK838">MAX(IF('DEKAT AIR'!$B$5:$B$1048576='Data Training 2022'!B838,'DEKAT AIR'!$H$5:$H$1048576))</f>
        <v>0</v>
      </c>
      <c r="AL838" s="22" t="str">
        <f>IFERROR(VLOOKUP(B838,'DEKAT AIR'!$B$5:$I$1048576,8,0),"")</f>
        <v/>
      </c>
      <c r="AM838" s="22"/>
      <c r="AN838" s="17" cm="1">
        <f t="array" ref="AN838">MAX(IF(KETINGGIAN!$B$5:$B$1048576='Data Training 2022'!B838,KETINGGIAN!$H$5:$H$1048576))</f>
        <v>0</v>
      </c>
      <c r="AO838" s="22" t="str">
        <f>IFERROR(VLOOKUP(B838,KETINGGIAN!$B$5:$I$1048576,8,0),"")</f>
        <v/>
      </c>
      <c r="AP838" s="22"/>
      <c r="AQ838" s="22"/>
      <c r="AR838" s="22"/>
      <c r="AS838" s="22"/>
      <c r="AT838" s="17" cm="1">
        <f t="array" ref="AT838">MAX(IF(TOOLSKEEPER!$B$5:$B$1048576='Data Training 2022'!B838,TOOLSKEEPER!$H$5:$H$1048576))</f>
        <v>0</v>
      </c>
      <c r="AU838" s="22" t="str">
        <f>IFERROR(VLOOKUP(B838,TOOLSKEEPER!$B$5:$I$1048576,8,0),"")</f>
        <v/>
      </c>
    </row>
    <row r="839" spans="1:47">
      <c r="A839" s="22">
        <f t="shared" si="72"/>
        <v>834</v>
      </c>
      <c r="B839" s="21" t="str">
        <f t="shared" si="73"/>
        <v>80002772</v>
      </c>
      <c r="C839" s="21">
        <v>80002772</v>
      </c>
      <c r="D839" s="22"/>
      <c r="E839" s="22" t="s">
        <v>986</v>
      </c>
      <c r="F839" s="22" t="s">
        <v>1255</v>
      </c>
      <c r="G839" s="22" t="s">
        <v>205</v>
      </c>
      <c r="H839" s="22" t="s">
        <v>405</v>
      </c>
      <c r="I839" s="22" t="s">
        <v>4028</v>
      </c>
      <c r="J839" s="22"/>
      <c r="K839" s="21" t="s">
        <v>4002</v>
      </c>
      <c r="L839" s="21" t="s">
        <v>2374</v>
      </c>
      <c r="M839" s="21" t="s">
        <v>4003</v>
      </c>
      <c r="N839" s="21"/>
      <c r="O839" s="17" t="str">
        <f>IFERROR(VLOOKUP(B839,POP!$B$5:$I$1048576,7,0),"")</f>
        <v/>
      </c>
      <c r="P839" s="17" t="str">
        <f>IFERROR(VLOOKUP(B839,POM!$B$5:$I$1048576,7,0),"")</f>
        <v/>
      </c>
      <c r="Q839" s="10" t="str">
        <f>IFERROR(VLOOKUP(B839,POU!$B$5:$I$1048576,7,0),"")</f>
        <v/>
      </c>
      <c r="R839" s="21" t="str">
        <f t="shared" si="69"/>
        <v/>
      </c>
      <c r="S839" s="17" t="str">
        <f>IFERROR(VLOOKUP(B839,'PEMBEKALAN POP'!$B$5:$I$1048576,7,0),"")</f>
        <v/>
      </c>
      <c r="T839" s="22" t="str">
        <f>IFERROR(VLOOKUP(B839,'PEMBEKALAN POP'!$B$5:$I$1048576,8,0),"")</f>
        <v/>
      </c>
      <c r="U839" s="21" t="s">
        <v>3994</v>
      </c>
      <c r="V839" s="17" t="e" cm="1">
        <f t="array" ref="V839">MAX(IF(INDUKSI!$B$5:$B$1048576='Data Training 2022'!B839,INDUKSI!$H$5:$H$1048576))</f>
        <v>#N/A</v>
      </c>
      <c r="W839" s="22" t="str">
        <f>IFERROR(VLOOKUP(B839,INDUKSI!$B$5:$I$1048576,8,0),"")</f>
        <v>LULUS</v>
      </c>
      <c r="X839" s="21" t="s">
        <v>3994</v>
      </c>
      <c r="Y839" s="17" cm="1">
        <f t="array" ref="Y839">MAX(IF(REINDUKSI!$B$5:$B$1048576='Data Training 2022'!B839,REINDUKSI!$H$5:$H$1048576))</f>
        <v>0</v>
      </c>
      <c r="Z839" s="22" t="str">
        <f>IFERROR(VLOOKUP(B839,REINDUKSI!$B$5:$I$1048576,8,0),"")</f>
        <v/>
      </c>
      <c r="AA839" s="22" t="str">
        <f t="shared" si="70"/>
        <v>TARGET</v>
      </c>
      <c r="AB839" s="17" cm="1">
        <f t="array" ref="AB839">MAX(IF(BSA!$B$5:$B$1048576='Data Training 2022'!B839,BSA!$H$5:$H$1048576))</f>
        <v>0</v>
      </c>
      <c r="AC839" s="22" t="str">
        <f>IFERROR(VLOOKUP(B839,BSA!$B$5:$I$1048576,8,0),"")</f>
        <v/>
      </c>
      <c r="AD839" s="22" t="s">
        <v>3994</v>
      </c>
      <c r="AE839" s="22"/>
      <c r="AF839" s="22"/>
      <c r="AG839" s="22" t="str">
        <f t="shared" si="71"/>
        <v/>
      </c>
      <c r="AH839" s="17" cm="1">
        <f t="array" ref="AH839">MAX(IF(ISOLASI!$B$5:$B$1048576='Data Training 2022'!B839,ISOLASI!$H$5:$H$1048576))</f>
        <v>0</v>
      </c>
      <c r="AI839" s="22" t="str">
        <f>IFERROR(VLOOKUP(B839,ISOLASI!$B$5:$I$1048576,8,0),"")</f>
        <v/>
      </c>
      <c r="AJ839" s="22"/>
      <c r="AK839" s="17" cm="1">
        <f t="array" ref="AK839">MAX(IF('DEKAT AIR'!$B$5:$B$1048576='Data Training 2022'!B839,'DEKAT AIR'!$H$5:$H$1048576))</f>
        <v>0</v>
      </c>
      <c r="AL839" s="22" t="str">
        <f>IFERROR(VLOOKUP(B839,'DEKAT AIR'!$B$5:$I$1048576,8,0),"")</f>
        <v/>
      </c>
      <c r="AM839" s="22"/>
      <c r="AN839" s="17" cm="1">
        <f t="array" ref="AN839">MAX(IF(KETINGGIAN!$B$5:$B$1048576='Data Training 2022'!B839,KETINGGIAN!$H$5:$H$1048576))</f>
        <v>0</v>
      </c>
      <c r="AO839" s="22" t="str">
        <f>IFERROR(VLOOKUP(B839,KETINGGIAN!$B$5:$I$1048576,8,0),"")</f>
        <v/>
      </c>
      <c r="AP839" s="22"/>
      <c r="AQ839" s="22"/>
      <c r="AR839" s="22"/>
      <c r="AS839" s="22"/>
      <c r="AT839" s="17" cm="1">
        <f t="array" ref="AT839">MAX(IF(TOOLSKEEPER!$B$5:$B$1048576='Data Training 2022'!B839,TOOLSKEEPER!$H$5:$H$1048576))</f>
        <v>0</v>
      </c>
      <c r="AU839" s="22" t="str">
        <f>IFERROR(VLOOKUP(B839,TOOLSKEEPER!$B$5:$I$1048576,8,0),"")</f>
        <v/>
      </c>
    </row>
    <row r="840" spans="1:47">
      <c r="A840" s="22">
        <f t="shared" si="72"/>
        <v>835</v>
      </c>
      <c r="B840" s="21" t="str">
        <f t="shared" si="73"/>
        <v>80002847</v>
      </c>
      <c r="C840" s="21">
        <v>80002847</v>
      </c>
      <c r="D840" s="22"/>
      <c r="E840" s="22" t="s">
        <v>3049</v>
      </c>
      <c r="F840" s="22" t="s">
        <v>1255</v>
      </c>
      <c r="G840" s="22" t="s">
        <v>4180</v>
      </c>
      <c r="H840" s="22" t="s">
        <v>405</v>
      </c>
      <c r="I840" s="22" t="s">
        <v>4028</v>
      </c>
      <c r="J840" s="22"/>
      <c r="K840" s="21" t="s">
        <v>4002</v>
      </c>
      <c r="L840" s="21" t="s">
        <v>2374</v>
      </c>
      <c r="M840" s="21" t="s">
        <v>4003</v>
      </c>
      <c r="N840" s="21"/>
      <c r="O840" s="17" t="str">
        <f>IFERROR(VLOOKUP(B840,POP!$B$5:$I$1048576,7,0),"")</f>
        <v/>
      </c>
      <c r="P840" s="17" t="str">
        <f>IFERROR(VLOOKUP(B840,POM!$B$5:$I$1048576,7,0),"")</f>
        <v/>
      </c>
      <c r="Q840" s="10" t="str">
        <f>IFERROR(VLOOKUP(B840,POU!$B$5:$I$1048576,7,0),"")</f>
        <v/>
      </c>
      <c r="R840" s="21" t="str">
        <f t="shared" si="69"/>
        <v/>
      </c>
      <c r="S840" s="17" t="str">
        <f>IFERROR(VLOOKUP(B840,'PEMBEKALAN POP'!$B$5:$I$1048576,7,0),"")</f>
        <v/>
      </c>
      <c r="T840" s="22" t="str">
        <f>IFERROR(VLOOKUP(B840,'PEMBEKALAN POP'!$B$5:$I$1048576,8,0),"")</f>
        <v/>
      </c>
      <c r="U840" s="21" t="s">
        <v>3994</v>
      </c>
      <c r="V840" s="17" t="e" cm="1">
        <f t="array" ref="V840">MAX(IF(INDUKSI!$B$5:$B$1048576='Data Training 2022'!B840,INDUKSI!$H$5:$H$1048576))</f>
        <v>#N/A</v>
      </c>
      <c r="W840" s="22" t="str">
        <f>IFERROR(VLOOKUP(B840,INDUKSI!$B$5:$I$1048576,8,0),"")</f>
        <v>LULUS</v>
      </c>
      <c r="X840" s="21" t="s">
        <v>3994</v>
      </c>
      <c r="Y840" s="17" cm="1">
        <f t="array" ref="Y840">MAX(IF(REINDUKSI!$B$5:$B$1048576='Data Training 2022'!B840,REINDUKSI!$H$5:$H$1048576))</f>
        <v>0</v>
      </c>
      <c r="Z840" s="22" t="str">
        <f>IFERROR(VLOOKUP(B840,REINDUKSI!$B$5:$I$1048576,8,0),"")</f>
        <v/>
      </c>
      <c r="AA840" s="22" t="str">
        <f t="shared" si="70"/>
        <v>TARGET</v>
      </c>
      <c r="AB840" s="17" cm="1">
        <f t="array" ref="AB840">MAX(IF(BSA!$B$5:$B$1048576='Data Training 2022'!B840,BSA!$H$5:$H$1048576))</f>
        <v>0</v>
      </c>
      <c r="AC840" s="22" t="str">
        <f>IFERROR(VLOOKUP(B840,BSA!$B$5:$I$1048576,8,0),"")</f>
        <v/>
      </c>
      <c r="AD840" s="22" t="s">
        <v>3994</v>
      </c>
      <c r="AE840" s="22"/>
      <c r="AF840" s="22"/>
      <c r="AG840" s="22" t="str">
        <f t="shared" si="71"/>
        <v/>
      </c>
      <c r="AH840" s="17" cm="1">
        <f t="array" ref="AH840">MAX(IF(ISOLASI!$B$5:$B$1048576='Data Training 2022'!B840,ISOLASI!$H$5:$H$1048576))</f>
        <v>0</v>
      </c>
      <c r="AI840" s="22" t="str">
        <f>IFERROR(VLOOKUP(B840,ISOLASI!$B$5:$I$1048576,8,0),"")</f>
        <v/>
      </c>
      <c r="AJ840" s="22"/>
      <c r="AK840" s="17" cm="1">
        <f t="array" ref="AK840">MAX(IF('DEKAT AIR'!$B$5:$B$1048576='Data Training 2022'!B840,'DEKAT AIR'!$H$5:$H$1048576))</f>
        <v>0</v>
      </c>
      <c r="AL840" s="22" t="str">
        <f>IFERROR(VLOOKUP(B840,'DEKAT AIR'!$B$5:$I$1048576,8,0),"")</f>
        <v/>
      </c>
      <c r="AM840" s="22"/>
      <c r="AN840" s="17" cm="1">
        <f t="array" ref="AN840">MAX(IF(KETINGGIAN!$B$5:$B$1048576='Data Training 2022'!B840,KETINGGIAN!$H$5:$H$1048576))</f>
        <v>0</v>
      </c>
      <c r="AO840" s="22" t="str">
        <f>IFERROR(VLOOKUP(B840,KETINGGIAN!$B$5:$I$1048576,8,0),"")</f>
        <v/>
      </c>
      <c r="AP840" s="22"/>
      <c r="AQ840" s="22"/>
      <c r="AR840" s="22"/>
      <c r="AS840" s="22"/>
      <c r="AT840" s="17" cm="1">
        <f t="array" ref="AT840">MAX(IF(TOOLSKEEPER!$B$5:$B$1048576='Data Training 2022'!B840,TOOLSKEEPER!$H$5:$H$1048576))</f>
        <v>0</v>
      </c>
      <c r="AU840" s="22" t="str">
        <f>IFERROR(VLOOKUP(B840,TOOLSKEEPER!$B$5:$I$1048576,8,0),"")</f>
        <v/>
      </c>
    </row>
    <row r="841" spans="1:47">
      <c r="A841" s="22">
        <f t="shared" si="72"/>
        <v>836</v>
      </c>
      <c r="B841" s="21" t="str">
        <f t="shared" si="73"/>
        <v>80003814</v>
      </c>
      <c r="C841" s="21">
        <v>80003814</v>
      </c>
      <c r="D841" s="22"/>
      <c r="E841" s="22" t="s">
        <v>1854</v>
      </c>
      <c r="F841" s="22" t="s">
        <v>1255</v>
      </c>
      <c r="G841" s="22" t="s">
        <v>205</v>
      </c>
      <c r="H841" s="22" t="s">
        <v>405</v>
      </c>
      <c r="I841" s="22" t="s">
        <v>4024</v>
      </c>
      <c r="J841" s="22"/>
      <c r="K841" s="21" t="s">
        <v>4002</v>
      </c>
      <c r="L841" s="21" t="s">
        <v>2374</v>
      </c>
      <c r="M841" s="21" t="s">
        <v>4003</v>
      </c>
      <c r="N841" s="21"/>
      <c r="O841" s="17" t="str">
        <f>IFERROR(VLOOKUP(B841,POP!$B$5:$I$1048576,7,0),"")</f>
        <v/>
      </c>
      <c r="P841" s="17" t="str">
        <f>IFERROR(VLOOKUP(B841,POM!$B$5:$I$1048576,7,0),"")</f>
        <v/>
      </c>
      <c r="Q841" s="10" t="str">
        <f>IFERROR(VLOOKUP(B841,POU!$B$5:$I$1048576,7,0),"")</f>
        <v/>
      </c>
      <c r="R841" s="21" t="str">
        <f t="shared" ref="R841:R904" si="74">IF(AND(L841="PENGAWAS",M841="TARGET",N841=""),"TARGET","")</f>
        <v/>
      </c>
      <c r="S841" s="17" t="str">
        <f>IFERROR(VLOOKUP(B841,'PEMBEKALAN POP'!$B$5:$I$1048576,7,0),"")</f>
        <v/>
      </c>
      <c r="T841" s="22" t="str">
        <f>IFERROR(VLOOKUP(B841,'PEMBEKALAN POP'!$B$5:$I$1048576,8,0),"")</f>
        <v/>
      </c>
      <c r="U841" s="21" t="s">
        <v>3994</v>
      </c>
      <c r="V841" s="17" t="e" cm="1">
        <f t="array" ref="V841">MAX(IF(INDUKSI!$B$5:$B$1048576='Data Training 2022'!B841,INDUKSI!$H$5:$H$1048576))</f>
        <v>#N/A</v>
      </c>
      <c r="W841" s="22" t="str">
        <f>IFERROR(VLOOKUP(B841,INDUKSI!$B$5:$I$1048576,8,0),"")</f>
        <v>LULUS</v>
      </c>
      <c r="X841" s="21" t="s">
        <v>3994</v>
      </c>
      <c r="Y841" s="17" cm="1">
        <f t="array" ref="Y841">MAX(IF(REINDUKSI!$B$5:$B$1048576='Data Training 2022'!B841,REINDUKSI!$H$5:$H$1048576))</f>
        <v>44785</v>
      </c>
      <c r="Z841" s="22" t="str">
        <f>IFERROR(VLOOKUP(B841,REINDUKSI!$B$5:$I$1048576,8,0),"")</f>
        <v>LULUS</v>
      </c>
      <c r="AA841" s="22" t="str">
        <f t="shared" ref="AA841:AA904" si="75">IF(L841="OPERATOR","TARGET",IF(L841="MEKANIK","TARGET",""))</f>
        <v>TARGET</v>
      </c>
      <c r="AB841" s="17" cm="1">
        <f t="array" ref="AB841">MAX(IF(BSA!$B$5:$B$1048576='Data Training 2022'!B841,BSA!$H$5:$H$1048576))</f>
        <v>0</v>
      </c>
      <c r="AC841" s="22" t="str">
        <f>IFERROR(VLOOKUP(B841,BSA!$B$5:$I$1048576,8,0),"")</f>
        <v/>
      </c>
      <c r="AD841" s="22" t="s">
        <v>3994</v>
      </c>
      <c r="AE841" s="22"/>
      <c r="AF841" s="22"/>
      <c r="AG841" s="22" t="str">
        <f t="shared" ref="AG841:AG904" si="76">IF(L841="MEKANIK","TARGET","")</f>
        <v/>
      </c>
      <c r="AH841" s="17" cm="1">
        <f t="array" ref="AH841">MAX(IF(ISOLASI!$B$5:$B$1048576='Data Training 2022'!B841,ISOLASI!$H$5:$H$1048576))</f>
        <v>0</v>
      </c>
      <c r="AI841" s="22" t="str">
        <f>IFERROR(VLOOKUP(B841,ISOLASI!$B$5:$I$1048576,8,0),"")</f>
        <v/>
      </c>
      <c r="AJ841" s="22"/>
      <c r="AK841" s="17" cm="1">
        <f t="array" ref="AK841">MAX(IF('DEKAT AIR'!$B$5:$B$1048576='Data Training 2022'!B841,'DEKAT AIR'!$H$5:$H$1048576))</f>
        <v>0</v>
      </c>
      <c r="AL841" s="22" t="str">
        <f>IFERROR(VLOOKUP(B841,'DEKAT AIR'!$B$5:$I$1048576,8,0),"")</f>
        <v/>
      </c>
      <c r="AM841" s="22"/>
      <c r="AN841" s="17" cm="1">
        <f t="array" ref="AN841">MAX(IF(KETINGGIAN!$B$5:$B$1048576='Data Training 2022'!B841,KETINGGIAN!$H$5:$H$1048576))</f>
        <v>0</v>
      </c>
      <c r="AO841" s="22" t="str">
        <f>IFERROR(VLOOKUP(B841,KETINGGIAN!$B$5:$I$1048576,8,0),"")</f>
        <v/>
      </c>
      <c r="AP841" s="22"/>
      <c r="AQ841" s="22"/>
      <c r="AR841" s="22"/>
      <c r="AS841" s="22"/>
      <c r="AT841" s="17" cm="1">
        <f t="array" ref="AT841">MAX(IF(TOOLSKEEPER!$B$5:$B$1048576='Data Training 2022'!B841,TOOLSKEEPER!$H$5:$H$1048576))</f>
        <v>0</v>
      </c>
      <c r="AU841" s="22" t="str">
        <f>IFERROR(VLOOKUP(B841,TOOLSKEEPER!$B$5:$I$1048576,8,0),"")</f>
        <v/>
      </c>
    </row>
    <row r="842" spans="1:47">
      <c r="A842" s="22">
        <f t="shared" si="72"/>
        <v>837</v>
      </c>
      <c r="B842" s="21" t="str">
        <f t="shared" si="73"/>
        <v>80002641</v>
      </c>
      <c r="C842" s="21" t="s">
        <v>3784</v>
      </c>
      <c r="D842" s="22"/>
      <c r="E842" s="22" t="s">
        <v>3785</v>
      </c>
      <c r="F842" s="22" t="s">
        <v>1255</v>
      </c>
      <c r="G842" s="22" t="s">
        <v>4177</v>
      </c>
      <c r="H842" s="22" t="s">
        <v>405</v>
      </c>
      <c r="I842" s="22" t="s">
        <v>4028</v>
      </c>
      <c r="J842" s="22"/>
      <c r="K842" s="21" t="s">
        <v>4002</v>
      </c>
      <c r="L842" s="21" t="s">
        <v>2374</v>
      </c>
      <c r="M842" s="21" t="s">
        <v>4003</v>
      </c>
      <c r="N842" s="21"/>
      <c r="O842" s="17" t="str">
        <f>IFERROR(VLOOKUP(B842,POP!$B$5:$I$1048576,7,0),"")</f>
        <v/>
      </c>
      <c r="P842" s="17" t="str">
        <f>IFERROR(VLOOKUP(B842,POM!$B$5:$I$1048576,7,0),"")</f>
        <v/>
      </c>
      <c r="Q842" s="10" t="str">
        <f>IFERROR(VLOOKUP(B842,POU!$B$5:$I$1048576,7,0),"")</f>
        <v/>
      </c>
      <c r="R842" s="21" t="str">
        <f t="shared" si="74"/>
        <v/>
      </c>
      <c r="S842" s="17" t="str">
        <f>IFERROR(VLOOKUP(B842,'PEMBEKALAN POP'!$B$5:$I$1048576,7,0),"")</f>
        <v/>
      </c>
      <c r="T842" s="22" t="str">
        <f>IFERROR(VLOOKUP(B842,'PEMBEKALAN POP'!$B$5:$I$1048576,8,0),"")</f>
        <v/>
      </c>
      <c r="U842" s="21" t="s">
        <v>3994</v>
      </c>
      <c r="V842" s="17" t="e" cm="1">
        <f t="array" ref="V842">MAX(IF(INDUKSI!$B$5:$B$1048576='Data Training 2022'!B842,INDUKSI!$H$5:$H$1048576))</f>
        <v>#N/A</v>
      </c>
      <c r="W842" s="22" t="str">
        <f>IFERROR(VLOOKUP(B842,INDUKSI!$B$5:$I$1048576,8,0),"")</f>
        <v>LULUS</v>
      </c>
      <c r="X842" s="21" t="s">
        <v>3994</v>
      </c>
      <c r="Y842" s="17" cm="1">
        <f t="array" ref="Y842">MAX(IF(REINDUKSI!$B$5:$B$1048576='Data Training 2022'!B842,REINDUKSI!$H$5:$H$1048576))</f>
        <v>44745</v>
      </c>
      <c r="Z842" s="22" t="str">
        <f>IFERROR(VLOOKUP(B842,REINDUKSI!$B$5:$I$1048576,8,0),"")</f>
        <v>LULUS</v>
      </c>
      <c r="AA842" s="22" t="str">
        <f t="shared" si="75"/>
        <v>TARGET</v>
      </c>
      <c r="AB842" s="17" cm="1">
        <f t="array" ref="AB842">MAX(IF(BSA!$B$5:$B$1048576='Data Training 2022'!B842,BSA!$H$5:$H$1048576))</f>
        <v>0</v>
      </c>
      <c r="AC842" s="22" t="str">
        <f>IFERROR(VLOOKUP(B842,BSA!$B$5:$I$1048576,8,0),"")</f>
        <v/>
      </c>
      <c r="AD842" s="22" t="s">
        <v>3994</v>
      </c>
      <c r="AE842" s="22"/>
      <c r="AF842" s="22"/>
      <c r="AG842" s="22" t="str">
        <f t="shared" si="76"/>
        <v/>
      </c>
      <c r="AH842" s="17" cm="1">
        <f t="array" ref="AH842">MAX(IF(ISOLASI!$B$5:$B$1048576='Data Training 2022'!B842,ISOLASI!$H$5:$H$1048576))</f>
        <v>0</v>
      </c>
      <c r="AI842" s="22" t="str">
        <f>IFERROR(VLOOKUP(B842,ISOLASI!$B$5:$I$1048576,8,0),"")</f>
        <v/>
      </c>
      <c r="AJ842" s="22"/>
      <c r="AK842" s="17" cm="1">
        <f t="array" ref="AK842">MAX(IF('DEKAT AIR'!$B$5:$B$1048576='Data Training 2022'!B842,'DEKAT AIR'!$H$5:$H$1048576))</f>
        <v>0</v>
      </c>
      <c r="AL842" s="22" t="str">
        <f>IFERROR(VLOOKUP(B842,'DEKAT AIR'!$B$5:$I$1048576,8,0),"")</f>
        <v/>
      </c>
      <c r="AM842" s="22"/>
      <c r="AN842" s="17" cm="1">
        <f t="array" ref="AN842">MAX(IF(KETINGGIAN!$B$5:$B$1048576='Data Training 2022'!B842,KETINGGIAN!$H$5:$H$1048576))</f>
        <v>0</v>
      </c>
      <c r="AO842" s="22" t="str">
        <f>IFERROR(VLOOKUP(B842,KETINGGIAN!$B$5:$I$1048576,8,0),"")</f>
        <v/>
      </c>
      <c r="AP842" s="22"/>
      <c r="AQ842" s="22"/>
      <c r="AR842" s="22"/>
      <c r="AS842" s="22"/>
      <c r="AT842" s="17" cm="1">
        <f t="array" ref="AT842">MAX(IF(TOOLSKEEPER!$B$5:$B$1048576='Data Training 2022'!B842,TOOLSKEEPER!$H$5:$H$1048576))</f>
        <v>0</v>
      </c>
      <c r="AU842" s="22" t="str">
        <f>IFERROR(VLOOKUP(B842,TOOLSKEEPER!$B$5:$I$1048576,8,0),"")</f>
        <v/>
      </c>
    </row>
    <row r="843" spans="1:47">
      <c r="A843" s="22">
        <f t="shared" si="72"/>
        <v>838</v>
      </c>
      <c r="B843" s="21" t="str">
        <f t="shared" si="73"/>
        <v>80002559</v>
      </c>
      <c r="C843" s="21" t="s">
        <v>3185</v>
      </c>
      <c r="D843" s="22"/>
      <c r="E843" s="22" t="s">
        <v>3186</v>
      </c>
      <c r="F843" s="22" t="s">
        <v>1255</v>
      </c>
      <c r="G843" s="22" t="s">
        <v>4187</v>
      </c>
      <c r="H843" s="22" t="s">
        <v>405</v>
      </c>
      <c r="I843" s="22" t="s">
        <v>4028</v>
      </c>
      <c r="J843" s="22"/>
      <c r="K843" s="21" t="s">
        <v>4002</v>
      </c>
      <c r="L843" s="21" t="s">
        <v>2374</v>
      </c>
      <c r="M843" s="21" t="s">
        <v>4003</v>
      </c>
      <c r="N843" s="21"/>
      <c r="O843" s="17" t="str">
        <f>IFERROR(VLOOKUP(B843,POP!$B$5:$I$1048576,7,0),"")</f>
        <v/>
      </c>
      <c r="P843" s="17" t="str">
        <f>IFERROR(VLOOKUP(B843,POM!$B$5:$I$1048576,7,0),"")</f>
        <v/>
      </c>
      <c r="Q843" s="10" t="str">
        <f>IFERROR(VLOOKUP(B843,POU!$B$5:$I$1048576,7,0),"")</f>
        <v/>
      </c>
      <c r="R843" s="21" t="str">
        <f t="shared" si="74"/>
        <v/>
      </c>
      <c r="S843" s="17" t="str">
        <f>IFERROR(VLOOKUP(B843,'PEMBEKALAN POP'!$B$5:$I$1048576,7,0),"")</f>
        <v/>
      </c>
      <c r="T843" s="22" t="str">
        <f>IFERROR(VLOOKUP(B843,'PEMBEKALAN POP'!$B$5:$I$1048576,8,0),"")</f>
        <v/>
      </c>
      <c r="U843" s="21" t="s">
        <v>3994</v>
      </c>
      <c r="V843" s="17" t="e" cm="1">
        <f t="array" ref="V843">MAX(IF(INDUKSI!$B$5:$B$1048576='Data Training 2022'!B843,INDUKSI!$H$5:$H$1048576))</f>
        <v>#N/A</v>
      </c>
      <c r="W843" s="22" t="str">
        <f>IFERROR(VLOOKUP(B843,INDUKSI!$B$5:$I$1048576,8,0),"")</f>
        <v>LULUS</v>
      </c>
      <c r="X843" s="21" t="s">
        <v>3994</v>
      </c>
      <c r="Y843" s="17" cm="1">
        <f t="array" ref="Y843">MAX(IF(REINDUKSI!$B$5:$B$1048576='Data Training 2022'!B843,REINDUKSI!$H$5:$H$1048576))</f>
        <v>44753</v>
      </c>
      <c r="Z843" s="22" t="str">
        <f>IFERROR(VLOOKUP(B843,REINDUKSI!$B$5:$I$1048576,8,0),"")</f>
        <v>LULUS</v>
      </c>
      <c r="AA843" s="22" t="str">
        <f t="shared" si="75"/>
        <v>TARGET</v>
      </c>
      <c r="AB843" s="17" cm="1">
        <f t="array" ref="AB843">MAX(IF(BSA!$B$5:$B$1048576='Data Training 2022'!B843,BSA!$H$5:$H$1048576))</f>
        <v>0</v>
      </c>
      <c r="AC843" s="22" t="str">
        <f>IFERROR(VLOOKUP(B843,BSA!$B$5:$I$1048576,8,0),"")</f>
        <v/>
      </c>
      <c r="AD843" s="22" t="s">
        <v>3994</v>
      </c>
      <c r="AE843" s="22"/>
      <c r="AF843" s="22"/>
      <c r="AG843" s="22" t="str">
        <f t="shared" si="76"/>
        <v/>
      </c>
      <c r="AH843" s="17" cm="1">
        <f t="array" ref="AH843">MAX(IF(ISOLASI!$B$5:$B$1048576='Data Training 2022'!B843,ISOLASI!$H$5:$H$1048576))</f>
        <v>0</v>
      </c>
      <c r="AI843" s="22" t="str">
        <f>IFERROR(VLOOKUP(B843,ISOLASI!$B$5:$I$1048576,8,0),"")</f>
        <v/>
      </c>
      <c r="AJ843" s="22"/>
      <c r="AK843" s="17" cm="1">
        <f t="array" ref="AK843">MAX(IF('DEKAT AIR'!$B$5:$B$1048576='Data Training 2022'!B843,'DEKAT AIR'!$H$5:$H$1048576))</f>
        <v>0</v>
      </c>
      <c r="AL843" s="22" t="str">
        <f>IFERROR(VLOOKUP(B843,'DEKAT AIR'!$B$5:$I$1048576,8,0),"")</f>
        <v/>
      </c>
      <c r="AM843" s="22"/>
      <c r="AN843" s="17" cm="1">
        <f t="array" ref="AN843">MAX(IF(KETINGGIAN!$B$5:$B$1048576='Data Training 2022'!B843,KETINGGIAN!$H$5:$H$1048576))</f>
        <v>0</v>
      </c>
      <c r="AO843" s="22" t="str">
        <f>IFERROR(VLOOKUP(B843,KETINGGIAN!$B$5:$I$1048576,8,0),"")</f>
        <v/>
      </c>
      <c r="AP843" s="22"/>
      <c r="AQ843" s="22"/>
      <c r="AR843" s="22"/>
      <c r="AS843" s="22"/>
      <c r="AT843" s="17" cm="1">
        <f t="array" ref="AT843">MAX(IF(TOOLSKEEPER!$B$5:$B$1048576='Data Training 2022'!B843,TOOLSKEEPER!$H$5:$H$1048576))</f>
        <v>0</v>
      </c>
      <c r="AU843" s="22" t="str">
        <f>IFERROR(VLOOKUP(B843,TOOLSKEEPER!$B$5:$I$1048576,8,0),"")</f>
        <v/>
      </c>
    </row>
    <row r="844" spans="1:47">
      <c r="A844" s="22">
        <f t="shared" si="72"/>
        <v>839</v>
      </c>
      <c r="B844" s="21" t="str">
        <f t="shared" si="73"/>
        <v>80002560</v>
      </c>
      <c r="C844" s="21">
        <v>80002560</v>
      </c>
      <c r="D844" s="22"/>
      <c r="E844" s="22" t="s">
        <v>2018</v>
      </c>
      <c r="F844" s="22" t="s">
        <v>1255</v>
      </c>
      <c r="G844" s="22" t="s">
        <v>4177</v>
      </c>
      <c r="H844" s="22" t="s">
        <v>405</v>
      </c>
      <c r="I844" s="22" t="s">
        <v>4028</v>
      </c>
      <c r="J844" s="22"/>
      <c r="K844" s="21" t="s">
        <v>4002</v>
      </c>
      <c r="L844" s="21" t="s">
        <v>2374</v>
      </c>
      <c r="M844" s="21" t="s">
        <v>4003</v>
      </c>
      <c r="N844" s="21"/>
      <c r="O844" s="17" t="str">
        <f>IFERROR(VLOOKUP(B844,POP!$B$5:$I$1048576,7,0),"")</f>
        <v/>
      </c>
      <c r="P844" s="17" t="str">
        <f>IFERROR(VLOOKUP(B844,POM!$B$5:$I$1048576,7,0),"")</f>
        <v/>
      </c>
      <c r="Q844" s="10" t="str">
        <f>IFERROR(VLOOKUP(B844,POU!$B$5:$I$1048576,7,0),"")</f>
        <v/>
      </c>
      <c r="R844" s="21" t="str">
        <f t="shared" si="74"/>
        <v/>
      </c>
      <c r="S844" s="17" t="str">
        <f>IFERROR(VLOOKUP(B844,'PEMBEKALAN POP'!$B$5:$I$1048576,7,0),"")</f>
        <v/>
      </c>
      <c r="T844" s="22" t="str">
        <f>IFERROR(VLOOKUP(B844,'PEMBEKALAN POP'!$B$5:$I$1048576,8,0),"")</f>
        <v/>
      </c>
      <c r="U844" s="21" t="s">
        <v>3994</v>
      </c>
      <c r="V844" s="17" t="e" cm="1">
        <f t="array" ref="V844">MAX(IF(INDUKSI!$B$5:$B$1048576='Data Training 2022'!B844,INDUKSI!$H$5:$H$1048576))</f>
        <v>#N/A</v>
      </c>
      <c r="W844" s="22" t="str">
        <f>IFERROR(VLOOKUP(B844,INDUKSI!$B$5:$I$1048576,8,0),"")</f>
        <v>LULUS</v>
      </c>
      <c r="X844" s="21" t="s">
        <v>3994</v>
      </c>
      <c r="Y844" s="17" cm="1">
        <f t="array" ref="Y844">MAX(IF(REINDUKSI!$B$5:$B$1048576='Data Training 2022'!B844,REINDUKSI!$H$5:$H$1048576))</f>
        <v>44759</v>
      </c>
      <c r="Z844" s="22" t="str">
        <f>IFERROR(VLOOKUP(B844,REINDUKSI!$B$5:$I$1048576,8,0),"")</f>
        <v>LULUS</v>
      </c>
      <c r="AA844" s="22" t="str">
        <f t="shared" si="75"/>
        <v>TARGET</v>
      </c>
      <c r="AB844" s="17" cm="1">
        <f t="array" ref="AB844">MAX(IF(BSA!$B$5:$B$1048576='Data Training 2022'!B844,BSA!$H$5:$H$1048576))</f>
        <v>0</v>
      </c>
      <c r="AC844" s="22" t="str">
        <f>IFERROR(VLOOKUP(B844,BSA!$B$5:$I$1048576,8,0),"")</f>
        <v/>
      </c>
      <c r="AD844" s="22" t="s">
        <v>3994</v>
      </c>
      <c r="AE844" s="22"/>
      <c r="AF844" s="22"/>
      <c r="AG844" s="22" t="str">
        <f t="shared" si="76"/>
        <v/>
      </c>
      <c r="AH844" s="17" cm="1">
        <f t="array" ref="AH844">MAX(IF(ISOLASI!$B$5:$B$1048576='Data Training 2022'!B844,ISOLASI!$H$5:$H$1048576))</f>
        <v>0</v>
      </c>
      <c r="AI844" s="22" t="str">
        <f>IFERROR(VLOOKUP(B844,ISOLASI!$B$5:$I$1048576,8,0),"")</f>
        <v/>
      </c>
      <c r="AJ844" s="22"/>
      <c r="AK844" s="17" cm="1">
        <f t="array" ref="AK844">MAX(IF('DEKAT AIR'!$B$5:$B$1048576='Data Training 2022'!B844,'DEKAT AIR'!$H$5:$H$1048576))</f>
        <v>0</v>
      </c>
      <c r="AL844" s="22" t="str">
        <f>IFERROR(VLOOKUP(B844,'DEKAT AIR'!$B$5:$I$1048576,8,0),"")</f>
        <v/>
      </c>
      <c r="AM844" s="22"/>
      <c r="AN844" s="17" cm="1">
        <f t="array" ref="AN844">MAX(IF(KETINGGIAN!$B$5:$B$1048576='Data Training 2022'!B844,KETINGGIAN!$H$5:$H$1048576))</f>
        <v>0</v>
      </c>
      <c r="AO844" s="22" t="str">
        <f>IFERROR(VLOOKUP(B844,KETINGGIAN!$B$5:$I$1048576,8,0),"")</f>
        <v/>
      </c>
      <c r="AP844" s="22"/>
      <c r="AQ844" s="22"/>
      <c r="AR844" s="22"/>
      <c r="AS844" s="22"/>
      <c r="AT844" s="17" cm="1">
        <f t="array" ref="AT844">MAX(IF(TOOLSKEEPER!$B$5:$B$1048576='Data Training 2022'!B844,TOOLSKEEPER!$H$5:$H$1048576))</f>
        <v>0</v>
      </c>
      <c r="AU844" s="22" t="str">
        <f>IFERROR(VLOOKUP(B844,TOOLSKEEPER!$B$5:$I$1048576,8,0),"")</f>
        <v/>
      </c>
    </row>
    <row r="845" spans="1:47">
      <c r="A845" s="22">
        <f t="shared" si="72"/>
        <v>840</v>
      </c>
      <c r="B845" s="21" t="str">
        <f t="shared" si="73"/>
        <v>80002948</v>
      </c>
      <c r="C845" s="21">
        <v>80002948</v>
      </c>
      <c r="D845" s="22"/>
      <c r="E845" s="22" t="s">
        <v>3429</v>
      </c>
      <c r="F845" s="22" t="s">
        <v>1255</v>
      </c>
      <c r="G845" s="22" t="s">
        <v>205</v>
      </c>
      <c r="H845" s="22" t="s">
        <v>405</v>
      </c>
      <c r="I845" s="22" t="s">
        <v>4028</v>
      </c>
      <c r="J845" s="22"/>
      <c r="K845" s="21" t="s">
        <v>4002</v>
      </c>
      <c r="L845" s="21" t="s">
        <v>2374</v>
      </c>
      <c r="M845" s="21" t="s">
        <v>4003</v>
      </c>
      <c r="N845" s="21"/>
      <c r="O845" s="17" t="str">
        <f>IFERROR(VLOOKUP(B845,POP!$B$5:$I$1048576,7,0),"")</f>
        <v/>
      </c>
      <c r="P845" s="17" t="str">
        <f>IFERROR(VLOOKUP(B845,POM!$B$5:$I$1048576,7,0),"")</f>
        <v/>
      </c>
      <c r="Q845" s="10" t="str">
        <f>IFERROR(VLOOKUP(B845,POU!$B$5:$I$1048576,7,0),"")</f>
        <v/>
      </c>
      <c r="R845" s="21" t="str">
        <f t="shared" si="74"/>
        <v/>
      </c>
      <c r="S845" s="17" t="str">
        <f>IFERROR(VLOOKUP(B845,'PEMBEKALAN POP'!$B$5:$I$1048576,7,0),"")</f>
        <v/>
      </c>
      <c r="T845" s="22" t="str">
        <f>IFERROR(VLOOKUP(B845,'PEMBEKALAN POP'!$B$5:$I$1048576,8,0),"")</f>
        <v/>
      </c>
      <c r="U845" s="21" t="s">
        <v>3994</v>
      </c>
      <c r="V845" s="17" t="e" cm="1">
        <f t="array" ref="V845">MAX(IF(INDUKSI!$B$5:$B$1048576='Data Training 2022'!B845,INDUKSI!$H$5:$H$1048576))</f>
        <v>#N/A</v>
      </c>
      <c r="W845" s="22" t="str">
        <f>IFERROR(VLOOKUP(B845,INDUKSI!$B$5:$I$1048576,8,0),"")</f>
        <v>LULUS</v>
      </c>
      <c r="X845" s="21" t="s">
        <v>3994</v>
      </c>
      <c r="Y845" s="17" cm="1">
        <f t="array" ref="Y845">MAX(IF(REINDUKSI!$B$5:$B$1048576='Data Training 2022'!B845,REINDUKSI!$H$5:$H$1048576))</f>
        <v>0</v>
      </c>
      <c r="Z845" s="22" t="str">
        <f>IFERROR(VLOOKUP(B845,REINDUKSI!$B$5:$I$1048576,8,0),"")</f>
        <v/>
      </c>
      <c r="AA845" s="22" t="str">
        <f t="shared" si="75"/>
        <v>TARGET</v>
      </c>
      <c r="AB845" s="17" cm="1">
        <f t="array" ref="AB845">MAX(IF(BSA!$B$5:$B$1048576='Data Training 2022'!B845,BSA!$H$5:$H$1048576))</f>
        <v>0</v>
      </c>
      <c r="AC845" s="22" t="str">
        <f>IFERROR(VLOOKUP(B845,BSA!$B$5:$I$1048576,8,0),"")</f>
        <v/>
      </c>
      <c r="AD845" s="22" t="s">
        <v>3994</v>
      </c>
      <c r="AE845" s="22"/>
      <c r="AF845" s="22"/>
      <c r="AG845" s="22" t="str">
        <f t="shared" si="76"/>
        <v/>
      </c>
      <c r="AH845" s="17" cm="1">
        <f t="array" ref="AH845">MAX(IF(ISOLASI!$B$5:$B$1048576='Data Training 2022'!B845,ISOLASI!$H$5:$H$1048576))</f>
        <v>0</v>
      </c>
      <c r="AI845" s="22" t="str">
        <f>IFERROR(VLOOKUP(B845,ISOLASI!$B$5:$I$1048576,8,0),"")</f>
        <v/>
      </c>
      <c r="AJ845" s="22"/>
      <c r="AK845" s="17" cm="1">
        <f t="array" ref="AK845">MAX(IF('DEKAT AIR'!$B$5:$B$1048576='Data Training 2022'!B845,'DEKAT AIR'!$H$5:$H$1048576))</f>
        <v>0</v>
      </c>
      <c r="AL845" s="22" t="str">
        <f>IFERROR(VLOOKUP(B845,'DEKAT AIR'!$B$5:$I$1048576,8,0),"")</f>
        <v/>
      </c>
      <c r="AM845" s="22"/>
      <c r="AN845" s="17" cm="1">
        <f t="array" ref="AN845">MAX(IF(KETINGGIAN!$B$5:$B$1048576='Data Training 2022'!B845,KETINGGIAN!$H$5:$H$1048576))</f>
        <v>0</v>
      </c>
      <c r="AO845" s="22" t="str">
        <f>IFERROR(VLOOKUP(B845,KETINGGIAN!$B$5:$I$1048576,8,0),"")</f>
        <v/>
      </c>
      <c r="AP845" s="22"/>
      <c r="AQ845" s="22"/>
      <c r="AR845" s="22"/>
      <c r="AS845" s="22"/>
      <c r="AT845" s="17" cm="1">
        <f t="array" ref="AT845">MAX(IF(TOOLSKEEPER!$B$5:$B$1048576='Data Training 2022'!B845,TOOLSKEEPER!$H$5:$H$1048576))</f>
        <v>0</v>
      </c>
      <c r="AU845" s="22" t="str">
        <f>IFERROR(VLOOKUP(B845,TOOLSKEEPER!$B$5:$I$1048576,8,0),"")</f>
        <v/>
      </c>
    </row>
    <row r="846" spans="1:47">
      <c r="A846" s="22">
        <f t="shared" si="72"/>
        <v>841</v>
      </c>
      <c r="B846" s="21" t="str">
        <f t="shared" si="73"/>
        <v>80003815</v>
      </c>
      <c r="C846" s="21">
        <v>80003815</v>
      </c>
      <c r="D846" s="22"/>
      <c r="E846" s="22" t="s">
        <v>1864</v>
      </c>
      <c r="F846" s="22" t="s">
        <v>1255</v>
      </c>
      <c r="G846" s="22" t="s">
        <v>205</v>
      </c>
      <c r="H846" s="22" t="s">
        <v>405</v>
      </c>
      <c r="I846" s="22" t="s">
        <v>4024</v>
      </c>
      <c r="J846" s="22"/>
      <c r="K846" s="21" t="s">
        <v>4002</v>
      </c>
      <c r="L846" s="21" t="s">
        <v>2374</v>
      </c>
      <c r="M846" s="21" t="s">
        <v>4003</v>
      </c>
      <c r="N846" s="21"/>
      <c r="O846" s="17" t="str">
        <f>IFERROR(VLOOKUP(B846,POP!$B$5:$I$1048576,7,0),"")</f>
        <v/>
      </c>
      <c r="P846" s="17" t="str">
        <f>IFERROR(VLOOKUP(B846,POM!$B$5:$I$1048576,7,0),"")</f>
        <v/>
      </c>
      <c r="Q846" s="10" t="str">
        <f>IFERROR(VLOOKUP(B846,POU!$B$5:$I$1048576,7,0),"")</f>
        <v/>
      </c>
      <c r="R846" s="21" t="str">
        <f t="shared" si="74"/>
        <v/>
      </c>
      <c r="S846" s="17" t="str">
        <f>IFERROR(VLOOKUP(B846,'PEMBEKALAN POP'!$B$5:$I$1048576,7,0),"")</f>
        <v/>
      </c>
      <c r="T846" s="22" t="str">
        <f>IFERROR(VLOOKUP(B846,'PEMBEKALAN POP'!$B$5:$I$1048576,8,0),"")</f>
        <v/>
      </c>
      <c r="U846" s="21" t="s">
        <v>3994</v>
      </c>
      <c r="V846" s="17" t="e" cm="1">
        <f t="array" ref="V846">MAX(IF(INDUKSI!$B$5:$B$1048576='Data Training 2022'!B846,INDUKSI!$H$5:$H$1048576))</f>
        <v>#N/A</v>
      </c>
      <c r="W846" s="22" t="str">
        <f>IFERROR(VLOOKUP(B846,INDUKSI!$B$5:$I$1048576,8,0),"")</f>
        <v>LULUS</v>
      </c>
      <c r="X846" s="21" t="s">
        <v>3994</v>
      </c>
      <c r="Y846" s="17" cm="1">
        <f t="array" ref="Y846">MAX(IF(REINDUKSI!$B$5:$B$1048576='Data Training 2022'!B846,REINDUKSI!$H$5:$H$1048576))</f>
        <v>44778</v>
      </c>
      <c r="Z846" s="22" t="str">
        <f>IFERROR(VLOOKUP(B846,REINDUKSI!$B$5:$I$1048576,8,0),"")</f>
        <v>LULUS</v>
      </c>
      <c r="AA846" s="22" t="str">
        <f t="shared" si="75"/>
        <v>TARGET</v>
      </c>
      <c r="AB846" s="17" cm="1">
        <f t="array" ref="AB846">MAX(IF(BSA!$B$5:$B$1048576='Data Training 2022'!B846,BSA!$H$5:$H$1048576))</f>
        <v>0</v>
      </c>
      <c r="AC846" s="22" t="str">
        <f>IFERROR(VLOOKUP(B846,BSA!$B$5:$I$1048576,8,0),"")</f>
        <v/>
      </c>
      <c r="AD846" s="22" t="s">
        <v>3994</v>
      </c>
      <c r="AE846" s="22"/>
      <c r="AF846" s="22"/>
      <c r="AG846" s="22" t="str">
        <f t="shared" si="76"/>
        <v/>
      </c>
      <c r="AH846" s="17" cm="1">
        <f t="array" ref="AH846">MAX(IF(ISOLASI!$B$5:$B$1048576='Data Training 2022'!B846,ISOLASI!$H$5:$H$1048576))</f>
        <v>0</v>
      </c>
      <c r="AI846" s="22" t="str">
        <f>IFERROR(VLOOKUP(B846,ISOLASI!$B$5:$I$1048576,8,0),"")</f>
        <v/>
      </c>
      <c r="AJ846" s="22"/>
      <c r="AK846" s="17" cm="1">
        <f t="array" ref="AK846">MAX(IF('DEKAT AIR'!$B$5:$B$1048576='Data Training 2022'!B846,'DEKAT AIR'!$H$5:$H$1048576))</f>
        <v>0</v>
      </c>
      <c r="AL846" s="22" t="str">
        <f>IFERROR(VLOOKUP(B846,'DEKAT AIR'!$B$5:$I$1048576,8,0),"")</f>
        <v/>
      </c>
      <c r="AM846" s="22"/>
      <c r="AN846" s="17" cm="1">
        <f t="array" ref="AN846">MAX(IF(KETINGGIAN!$B$5:$B$1048576='Data Training 2022'!B846,KETINGGIAN!$H$5:$H$1048576))</f>
        <v>0</v>
      </c>
      <c r="AO846" s="22" t="str">
        <f>IFERROR(VLOOKUP(B846,KETINGGIAN!$B$5:$I$1048576,8,0),"")</f>
        <v/>
      </c>
      <c r="AP846" s="22"/>
      <c r="AQ846" s="22"/>
      <c r="AR846" s="22"/>
      <c r="AS846" s="22"/>
      <c r="AT846" s="17" cm="1">
        <f t="array" ref="AT846">MAX(IF(TOOLSKEEPER!$B$5:$B$1048576='Data Training 2022'!B846,TOOLSKEEPER!$H$5:$H$1048576))</f>
        <v>0</v>
      </c>
      <c r="AU846" s="22" t="str">
        <f>IFERROR(VLOOKUP(B846,TOOLSKEEPER!$B$5:$I$1048576,8,0),"")</f>
        <v/>
      </c>
    </row>
    <row r="847" spans="1:47">
      <c r="A847" s="22">
        <f t="shared" si="72"/>
        <v>842</v>
      </c>
      <c r="B847" s="21" t="str">
        <f t="shared" si="73"/>
        <v>80003820</v>
      </c>
      <c r="C847" s="21">
        <v>80003820</v>
      </c>
      <c r="D847" s="22"/>
      <c r="E847" s="22" t="s">
        <v>1737</v>
      </c>
      <c r="F847" s="22" t="s">
        <v>1255</v>
      </c>
      <c r="G847" s="22" t="s">
        <v>205</v>
      </c>
      <c r="H847" s="22" t="s">
        <v>405</v>
      </c>
      <c r="I847" s="22" t="s">
        <v>4024</v>
      </c>
      <c r="J847" s="22"/>
      <c r="K847" s="21" t="s">
        <v>4002</v>
      </c>
      <c r="L847" s="21" t="s">
        <v>2374</v>
      </c>
      <c r="M847" s="21" t="s">
        <v>4003</v>
      </c>
      <c r="N847" s="21"/>
      <c r="O847" s="17" t="str">
        <f>IFERROR(VLOOKUP(B847,POP!$B$5:$I$1048576,7,0),"")</f>
        <v/>
      </c>
      <c r="P847" s="17" t="str">
        <f>IFERROR(VLOOKUP(B847,POM!$B$5:$I$1048576,7,0),"")</f>
        <v/>
      </c>
      <c r="Q847" s="10" t="str">
        <f>IFERROR(VLOOKUP(B847,POU!$B$5:$I$1048576,7,0),"")</f>
        <v/>
      </c>
      <c r="R847" s="21" t="str">
        <f t="shared" si="74"/>
        <v/>
      </c>
      <c r="S847" s="17" t="str">
        <f>IFERROR(VLOOKUP(B847,'PEMBEKALAN POP'!$B$5:$I$1048576,7,0),"")</f>
        <v/>
      </c>
      <c r="T847" s="22" t="str">
        <f>IFERROR(VLOOKUP(B847,'PEMBEKALAN POP'!$B$5:$I$1048576,8,0),"")</f>
        <v/>
      </c>
      <c r="U847" s="21" t="s">
        <v>3994</v>
      </c>
      <c r="V847" s="17" t="e" cm="1">
        <f t="array" ref="V847">MAX(IF(INDUKSI!$B$5:$B$1048576='Data Training 2022'!B847,INDUKSI!$H$5:$H$1048576))</f>
        <v>#N/A</v>
      </c>
      <c r="W847" s="22" t="str">
        <f>IFERROR(VLOOKUP(B847,INDUKSI!$B$5:$I$1048576,8,0),"")</f>
        <v>LULUS</v>
      </c>
      <c r="X847" s="21" t="s">
        <v>3994</v>
      </c>
      <c r="Y847" s="17" cm="1">
        <f t="array" ref="Y847">MAX(IF(REINDUKSI!$B$5:$B$1048576='Data Training 2022'!B847,REINDUKSI!$H$5:$H$1048576))</f>
        <v>0</v>
      </c>
      <c r="Z847" s="22" t="str">
        <f>IFERROR(VLOOKUP(B847,REINDUKSI!$B$5:$I$1048576,8,0),"")</f>
        <v/>
      </c>
      <c r="AA847" s="22" t="str">
        <f t="shared" si="75"/>
        <v>TARGET</v>
      </c>
      <c r="AB847" s="17" cm="1">
        <f t="array" ref="AB847">MAX(IF(BSA!$B$5:$B$1048576='Data Training 2022'!B847,BSA!$H$5:$H$1048576))</f>
        <v>0</v>
      </c>
      <c r="AC847" s="22" t="str">
        <f>IFERROR(VLOOKUP(B847,BSA!$B$5:$I$1048576,8,0),"")</f>
        <v/>
      </c>
      <c r="AD847" s="22" t="s">
        <v>3994</v>
      </c>
      <c r="AE847" s="22"/>
      <c r="AF847" s="22"/>
      <c r="AG847" s="22" t="str">
        <f t="shared" si="76"/>
        <v/>
      </c>
      <c r="AH847" s="17" cm="1">
        <f t="array" ref="AH847">MAX(IF(ISOLASI!$B$5:$B$1048576='Data Training 2022'!B847,ISOLASI!$H$5:$H$1048576))</f>
        <v>0</v>
      </c>
      <c r="AI847" s="22" t="str">
        <f>IFERROR(VLOOKUP(B847,ISOLASI!$B$5:$I$1048576,8,0),"")</f>
        <v/>
      </c>
      <c r="AJ847" s="22"/>
      <c r="AK847" s="17" cm="1">
        <f t="array" ref="AK847">MAX(IF('DEKAT AIR'!$B$5:$B$1048576='Data Training 2022'!B847,'DEKAT AIR'!$H$5:$H$1048576))</f>
        <v>0</v>
      </c>
      <c r="AL847" s="22" t="str">
        <f>IFERROR(VLOOKUP(B847,'DEKAT AIR'!$B$5:$I$1048576,8,0),"")</f>
        <v/>
      </c>
      <c r="AM847" s="22"/>
      <c r="AN847" s="17" cm="1">
        <f t="array" ref="AN847">MAX(IF(KETINGGIAN!$B$5:$B$1048576='Data Training 2022'!B847,KETINGGIAN!$H$5:$H$1048576))</f>
        <v>0</v>
      </c>
      <c r="AO847" s="22" t="str">
        <f>IFERROR(VLOOKUP(B847,KETINGGIAN!$B$5:$I$1048576,8,0),"")</f>
        <v/>
      </c>
      <c r="AP847" s="22"/>
      <c r="AQ847" s="22"/>
      <c r="AR847" s="22"/>
      <c r="AS847" s="22"/>
      <c r="AT847" s="17" cm="1">
        <f t="array" ref="AT847">MAX(IF(TOOLSKEEPER!$B$5:$B$1048576='Data Training 2022'!B847,TOOLSKEEPER!$H$5:$H$1048576))</f>
        <v>0</v>
      </c>
      <c r="AU847" s="22" t="str">
        <f>IFERROR(VLOOKUP(B847,TOOLSKEEPER!$B$5:$I$1048576,8,0),"")</f>
        <v/>
      </c>
    </row>
    <row r="848" spans="1:47">
      <c r="A848" s="22">
        <f t="shared" si="72"/>
        <v>843</v>
      </c>
      <c r="B848" s="21" t="str">
        <f t="shared" si="73"/>
        <v>80003825</v>
      </c>
      <c r="C848" s="21">
        <v>80003825</v>
      </c>
      <c r="D848" s="22"/>
      <c r="E848" s="22" t="s">
        <v>3358</v>
      </c>
      <c r="F848" s="22" t="s">
        <v>1255</v>
      </c>
      <c r="G848" s="22" t="s">
        <v>212</v>
      </c>
      <c r="H848" s="22" t="s">
        <v>405</v>
      </c>
      <c r="I848" s="22" t="s">
        <v>4024</v>
      </c>
      <c r="J848" s="22"/>
      <c r="K848" s="21" t="s">
        <v>4002</v>
      </c>
      <c r="L848" s="21" t="s">
        <v>2374</v>
      </c>
      <c r="M848" s="21" t="s">
        <v>4003</v>
      </c>
      <c r="N848" s="21"/>
      <c r="O848" s="17" t="str">
        <f>IFERROR(VLOOKUP(B848,POP!$B$5:$I$1048576,7,0),"")</f>
        <v/>
      </c>
      <c r="P848" s="17" t="str">
        <f>IFERROR(VLOOKUP(B848,POM!$B$5:$I$1048576,7,0),"")</f>
        <v/>
      </c>
      <c r="Q848" s="10" t="str">
        <f>IFERROR(VLOOKUP(B848,POU!$B$5:$I$1048576,7,0),"")</f>
        <v/>
      </c>
      <c r="R848" s="21" t="str">
        <f t="shared" si="74"/>
        <v/>
      </c>
      <c r="S848" s="17" t="str">
        <f>IFERROR(VLOOKUP(B848,'PEMBEKALAN POP'!$B$5:$I$1048576,7,0),"")</f>
        <v/>
      </c>
      <c r="T848" s="22" t="str">
        <f>IFERROR(VLOOKUP(B848,'PEMBEKALAN POP'!$B$5:$I$1048576,8,0),"")</f>
        <v/>
      </c>
      <c r="U848" s="21" t="s">
        <v>3994</v>
      </c>
      <c r="V848" s="17" t="e" cm="1">
        <f t="array" ref="V848">MAX(IF(INDUKSI!$B$5:$B$1048576='Data Training 2022'!B848,INDUKSI!$H$5:$H$1048576))</f>
        <v>#N/A</v>
      </c>
      <c r="W848" s="22" t="str">
        <f>IFERROR(VLOOKUP(B848,INDUKSI!$B$5:$I$1048576,8,0),"")</f>
        <v>LULUS</v>
      </c>
      <c r="X848" s="21" t="s">
        <v>3994</v>
      </c>
      <c r="Y848" s="17" cm="1">
        <f t="array" ref="Y848">MAX(IF(REINDUKSI!$B$5:$B$1048576='Data Training 2022'!B848,REINDUKSI!$H$5:$H$1048576))</f>
        <v>0</v>
      </c>
      <c r="Z848" s="22" t="str">
        <f>IFERROR(VLOOKUP(B848,REINDUKSI!$B$5:$I$1048576,8,0),"")</f>
        <v/>
      </c>
      <c r="AA848" s="22" t="str">
        <f t="shared" si="75"/>
        <v>TARGET</v>
      </c>
      <c r="AB848" s="17" cm="1">
        <f t="array" ref="AB848">MAX(IF(BSA!$B$5:$B$1048576='Data Training 2022'!B848,BSA!$H$5:$H$1048576))</f>
        <v>0</v>
      </c>
      <c r="AC848" s="22" t="str">
        <f>IFERROR(VLOOKUP(B848,BSA!$B$5:$I$1048576,8,0),"")</f>
        <v/>
      </c>
      <c r="AD848" s="22" t="s">
        <v>3994</v>
      </c>
      <c r="AE848" s="22"/>
      <c r="AF848" s="22"/>
      <c r="AG848" s="22" t="str">
        <f t="shared" si="76"/>
        <v/>
      </c>
      <c r="AH848" s="17" cm="1">
        <f t="array" ref="AH848">MAX(IF(ISOLASI!$B$5:$B$1048576='Data Training 2022'!B848,ISOLASI!$H$5:$H$1048576))</f>
        <v>0</v>
      </c>
      <c r="AI848" s="22" t="str">
        <f>IFERROR(VLOOKUP(B848,ISOLASI!$B$5:$I$1048576,8,0),"")</f>
        <v/>
      </c>
      <c r="AJ848" s="22"/>
      <c r="AK848" s="17" cm="1">
        <f t="array" ref="AK848">MAX(IF('DEKAT AIR'!$B$5:$B$1048576='Data Training 2022'!B848,'DEKAT AIR'!$H$5:$H$1048576))</f>
        <v>0</v>
      </c>
      <c r="AL848" s="22" t="str">
        <f>IFERROR(VLOOKUP(B848,'DEKAT AIR'!$B$5:$I$1048576,8,0),"")</f>
        <v/>
      </c>
      <c r="AM848" s="22"/>
      <c r="AN848" s="17" cm="1">
        <f t="array" ref="AN848">MAX(IF(KETINGGIAN!$B$5:$B$1048576='Data Training 2022'!B848,KETINGGIAN!$H$5:$H$1048576))</f>
        <v>0</v>
      </c>
      <c r="AO848" s="22" t="str">
        <f>IFERROR(VLOOKUP(B848,KETINGGIAN!$B$5:$I$1048576,8,0),"")</f>
        <v/>
      </c>
      <c r="AP848" s="22"/>
      <c r="AQ848" s="22"/>
      <c r="AR848" s="22"/>
      <c r="AS848" s="22"/>
      <c r="AT848" s="17" cm="1">
        <f t="array" ref="AT848">MAX(IF(TOOLSKEEPER!$B$5:$B$1048576='Data Training 2022'!B848,TOOLSKEEPER!$H$5:$H$1048576))</f>
        <v>0</v>
      </c>
      <c r="AU848" s="22" t="str">
        <f>IFERROR(VLOOKUP(B848,TOOLSKEEPER!$B$5:$I$1048576,8,0),"")</f>
        <v/>
      </c>
    </row>
    <row r="849" spans="1:47">
      <c r="A849" s="22">
        <f t="shared" si="72"/>
        <v>844</v>
      </c>
      <c r="B849" s="21" t="str">
        <f t="shared" si="73"/>
        <v>80002735</v>
      </c>
      <c r="C849" s="21">
        <v>80002735</v>
      </c>
      <c r="D849" s="22"/>
      <c r="E849" s="22" t="s">
        <v>3001</v>
      </c>
      <c r="F849" s="22" t="s">
        <v>1255</v>
      </c>
      <c r="G849" s="22" t="s">
        <v>4183</v>
      </c>
      <c r="H849" s="22" t="s">
        <v>405</v>
      </c>
      <c r="I849" s="22" t="s">
        <v>4028</v>
      </c>
      <c r="J849" s="22"/>
      <c r="K849" s="21" t="s">
        <v>4002</v>
      </c>
      <c r="L849" s="21" t="s">
        <v>2374</v>
      </c>
      <c r="M849" s="21" t="s">
        <v>4003</v>
      </c>
      <c r="N849" s="21"/>
      <c r="O849" s="17" t="str">
        <f>IFERROR(VLOOKUP(B849,POP!$B$5:$I$1048576,7,0),"")</f>
        <v/>
      </c>
      <c r="P849" s="17" t="str">
        <f>IFERROR(VLOOKUP(B849,POM!$B$5:$I$1048576,7,0),"")</f>
        <v/>
      </c>
      <c r="Q849" s="10" t="str">
        <f>IFERROR(VLOOKUP(B849,POU!$B$5:$I$1048576,7,0),"")</f>
        <v/>
      </c>
      <c r="R849" s="21" t="str">
        <f t="shared" si="74"/>
        <v/>
      </c>
      <c r="S849" s="17" t="str">
        <f>IFERROR(VLOOKUP(B849,'PEMBEKALAN POP'!$B$5:$I$1048576,7,0),"")</f>
        <v/>
      </c>
      <c r="T849" s="22" t="str">
        <f>IFERROR(VLOOKUP(B849,'PEMBEKALAN POP'!$B$5:$I$1048576,8,0),"")</f>
        <v/>
      </c>
      <c r="U849" s="21" t="s">
        <v>3994</v>
      </c>
      <c r="V849" s="17" t="e" cm="1">
        <f t="array" ref="V849">MAX(IF(INDUKSI!$B$5:$B$1048576='Data Training 2022'!B849,INDUKSI!$H$5:$H$1048576))</f>
        <v>#N/A</v>
      </c>
      <c r="W849" s="22" t="str">
        <f>IFERROR(VLOOKUP(B849,INDUKSI!$B$5:$I$1048576,8,0),"")</f>
        <v>LULUS</v>
      </c>
      <c r="X849" s="21" t="s">
        <v>3994</v>
      </c>
      <c r="Y849" s="17" cm="1">
        <f t="array" ref="Y849">MAX(IF(REINDUKSI!$B$5:$B$1048576='Data Training 2022'!B849,REINDUKSI!$H$5:$H$1048576))</f>
        <v>44755</v>
      </c>
      <c r="Z849" s="22" t="str">
        <f>IFERROR(VLOOKUP(B849,REINDUKSI!$B$5:$I$1048576,8,0),"")</f>
        <v>LULUS</v>
      </c>
      <c r="AA849" s="22" t="str">
        <f t="shared" si="75"/>
        <v>TARGET</v>
      </c>
      <c r="AB849" s="17" cm="1">
        <f t="array" ref="AB849">MAX(IF(BSA!$B$5:$B$1048576='Data Training 2022'!B849,BSA!$H$5:$H$1048576))</f>
        <v>44755</v>
      </c>
      <c r="AC849" s="22" t="str">
        <f>IFERROR(VLOOKUP(B849,BSA!$B$5:$I$1048576,8,0),"")</f>
        <v>LULUS</v>
      </c>
      <c r="AD849" s="22" t="s">
        <v>3994</v>
      </c>
      <c r="AE849" s="22"/>
      <c r="AF849" s="22"/>
      <c r="AG849" s="22" t="str">
        <f t="shared" si="76"/>
        <v/>
      </c>
      <c r="AH849" s="17" cm="1">
        <f t="array" ref="AH849">MAX(IF(ISOLASI!$B$5:$B$1048576='Data Training 2022'!B849,ISOLASI!$H$5:$H$1048576))</f>
        <v>0</v>
      </c>
      <c r="AI849" s="22" t="str">
        <f>IFERROR(VLOOKUP(B849,ISOLASI!$B$5:$I$1048576,8,0),"")</f>
        <v/>
      </c>
      <c r="AJ849" s="22"/>
      <c r="AK849" s="17" cm="1">
        <f t="array" ref="AK849">MAX(IF('DEKAT AIR'!$B$5:$B$1048576='Data Training 2022'!B849,'DEKAT AIR'!$H$5:$H$1048576))</f>
        <v>0</v>
      </c>
      <c r="AL849" s="22" t="str">
        <f>IFERROR(VLOOKUP(B849,'DEKAT AIR'!$B$5:$I$1048576,8,0),"")</f>
        <v/>
      </c>
      <c r="AM849" s="22"/>
      <c r="AN849" s="17" cm="1">
        <f t="array" ref="AN849">MAX(IF(KETINGGIAN!$B$5:$B$1048576='Data Training 2022'!B849,KETINGGIAN!$H$5:$H$1048576))</f>
        <v>0</v>
      </c>
      <c r="AO849" s="22" t="str">
        <f>IFERROR(VLOOKUP(B849,KETINGGIAN!$B$5:$I$1048576,8,0),"")</f>
        <v/>
      </c>
      <c r="AP849" s="22"/>
      <c r="AQ849" s="22"/>
      <c r="AR849" s="22"/>
      <c r="AS849" s="22"/>
      <c r="AT849" s="17" cm="1">
        <f t="array" ref="AT849">MAX(IF(TOOLSKEEPER!$B$5:$B$1048576='Data Training 2022'!B849,TOOLSKEEPER!$H$5:$H$1048576))</f>
        <v>0</v>
      </c>
      <c r="AU849" s="22" t="str">
        <f>IFERROR(VLOOKUP(B849,TOOLSKEEPER!$B$5:$I$1048576,8,0),"")</f>
        <v/>
      </c>
    </row>
    <row r="850" spans="1:47">
      <c r="A850" s="22">
        <f t="shared" si="72"/>
        <v>845</v>
      </c>
      <c r="B850" s="21" t="str">
        <f t="shared" si="73"/>
        <v>80002961</v>
      </c>
      <c r="C850" s="21">
        <v>80002961</v>
      </c>
      <c r="D850" s="22"/>
      <c r="E850" s="22" t="s">
        <v>1710</v>
      </c>
      <c r="F850" s="22" t="s">
        <v>1255</v>
      </c>
      <c r="G850" s="22" t="s">
        <v>4183</v>
      </c>
      <c r="H850" s="22" t="s">
        <v>405</v>
      </c>
      <c r="I850" s="22" t="s">
        <v>4028</v>
      </c>
      <c r="J850" s="22"/>
      <c r="K850" s="21" t="s">
        <v>4002</v>
      </c>
      <c r="L850" s="21" t="s">
        <v>2374</v>
      </c>
      <c r="M850" s="21" t="s">
        <v>4003</v>
      </c>
      <c r="N850" s="21"/>
      <c r="O850" s="17" t="str">
        <f>IFERROR(VLOOKUP(B850,POP!$B$5:$I$1048576,7,0),"")</f>
        <v/>
      </c>
      <c r="P850" s="17" t="str">
        <f>IFERROR(VLOOKUP(B850,POM!$B$5:$I$1048576,7,0),"")</f>
        <v/>
      </c>
      <c r="Q850" s="10" t="str">
        <f>IFERROR(VLOOKUP(B850,POU!$B$5:$I$1048576,7,0),"")</f>
        <v/>
      </c>
      <c r="R850" s="21" t="str">
        <f t="shared" si="74"/>
        <v/>
      </c>
      <c r="S850" s="17" t="str">
        <f>IFERROR(VLOOKUP(B850,'PEMBEKALAN POP'!$B$5:$I$1048576,7,0),"")</f>
        <v/>
      </c>
      <c r="T850" s="22" t="str">
        <f>IFERROR(VLOOKUP(B850,'PEMBEKALAN POP'!$B$5:$I$1048576,8,0),"")</f>
        <v/>
      </c>
      <c r="U850" s="21" t="s">
        <v>3994</v>
      </c>
      <c r="V850" s="17" t="e" cm="1">
        <f t="array" ref="V850">MAX(IF(INDUKSI!$B$5:$B$1048576='Data Training 2022'!B850,INDUKSI!$H$5:$H$1048576))</f>
        <v>#N/A</v>
      </c>
      <c r="W850" s="22" t="str">
        <f>IFERROR(VLOOKUP(B850,INDUKSI!$B$5:$I$1048576,8,0),"")</f>
        <v>LULUS</v>
      </c>
      <c r="X850" s="21" t="s">
        <v>3994</v>
      </c>
      <c r="Y850" s="17" cm="1">
        <f t="array" ref="Y850">MAX(IF(REINDUKSI!$B$5:$B$1048576='Data Training 2022'!B850,REINDUKSI!$H$5:$H$1048576))</f>
        <v>44708</v>
      </c>
      <c r="Z850" s="22" t="str">
        <f>IFERROR(VLOOKUP(B850,REINDUKSI!$B$5:$I$1048576,8,0),"")</f>
        <v>LULUS</v>
      </c>
      <c r="AA850" s="22" t="str">
        <f t="shared" si="75"/>
        <v>TARGET</v>
      </c>
      <c r="AB850" s="17" cm="1">
        <f t="array" ref="AB850">MAX(IF(BSA!$B$5:$B$1048576='Data Training 2022'!B850,BSA!$H$5:$H$1048576))</f>
        <v>0</v>
      </c>
      <c r="AC850" s="22" t="str">
        <f>IFERROR(VLOOKUP(B850,BSA!$B$5:$I$1048576,8,0),"")</f>
        <v/>
      </c>
      <c r="AD850" s="22" t="s">
        <v>3994</v>
      </c>
      <c r="AE850" s="22"/>
      <c r="AF850" s="22"/>
      <c r="AG850" s="22" t="str">
        <f t="shared" si="76"/>
        <v/>
      </c>
      <c r="AH850" s="17" cm="1">
        <f t="array" ref="AH850">MAX(IF(ISOLASI!$B$5:$B$1048576='Data Training 2022'!B850,ISOLASI!$H$5:$H$1048576))</f>
        <v>0</v>
      </c>
      <c r="AI850" s="22" t="str">
        <f>IFERROR(VLOOKUP(B850,ISOLASI!$B$5:$I$1048576,8,0),"")</f>
        <v/>
      </c>
      <c r="AJ850" s="22"/>
      <c r="AK850" s="17" cm="1">
        <f t="array" ref="AK850">MAX(IF('DEKAT AIR'!$B$5:$B$1048576='Data Training 2022'!B850,'DEKAT AIR'!$H$5:$H$1048576))</f>
        <v>0</v>
      </c>
      <c r="AL850" s="22" t="str">
        <f>IFERROR(VLOOKUP(B850,'DEKAT AIR'!$B$5:$I$1048576,8,0),"")</f>
        <v/>
      </c>
      <c r="AM850" s="22"/>
      <c r="AN850" s="17" cm="1">
        <f t="array" ref="AN850">MAX(IF(KETINGGIAN!$B$5:$B$1048576='Data Training 2022'!B850,KETINGGIAN!$H$5:$H$1048576))</f>
        <v>0</v>
      </c>
      <c r="AO850" s="22" t="str">
        <f>IFERROR(VLOOKUP(B850,KETINGGIAN!$B$5:$I$1048576,8,0),"")</f>
        <v/>
      </c>
      <c r="AP850" s="22"/>
      <c r="AQ850" s="22"/>
      <c r="AR850" s="22"/>
      <c r="AS850" s="22"/>
      <c r="AT850" s="17" cm="1">
        <f t="array" ref="AT850">MAX(IF(TOOLSKEEPER!$B$5:$B$1048576='Data Training 2022'!B850,TOOLSKEEPER!$H$5:$H$1048576))</f>
        <v>0</v>
      </c>
      <c r="AU850" s="22" t="str">
        <f>IFERROR(VLOOKUP(B850,TOOLSKEEPER!$B$5:$I$1048576,8,0),"")</f>
        <v/>
      </c>
    </row>
    <row r="851" spans="1:47">
      <c r="A851" s="22">
        <f t="shared" si="72"/>
        <v>846</v>
      </c>
      <c r="B851" s="21" t="str">
        <f t="shared" si="73"/>
        <v>80003824</v>
      </c>
      <c r="C851" s="21">
        <v>80003824</v>
      </c>
      <c r="D851" s="22"/>
      <c r="E851" s="22" t="s">
        <v>3749</v>
      </c>
      <c r="F851" s="22" t="s">
        <v>1255</v>
      </c>
      <c r="G851" s="22" t="s">
        <v>4175</v>
      </c>
      <c r="H851" s="22" t="s">
        <v>405</v>
      </c>
      <c r="I851" s="22" t="s">
        <v>4024</v>
      </c>
      <c r="J851" s="22"/>
      <c r="K851" s="21" t="s">
        <v>4002</v>
      </c>
      <c r="L851" s="21" t="s">
        <v>2374</v>
      </c>
      <c r="M851" s="21" t="s">
        <v>4003</v>
      </c>
      <c r="N851" s="21"/>
      <c r="O851" s="17" t="str">
        <f>IFERROR(VLOOKUP(B851,POP!$B$5:$I$1048576,7,0),"")</f>
        <v/>
      </c>
      <c r="P851" s="17" t="str">
        <f>IFERROR(VLOOKUP(B851,POM!$B$5:$I$1048576,7,0),"")</f>
        <v/>
      </c>
      <c r="Q851" s="10" t="str">
        <f>IFERROR(VLOOKUP(B851,POU!$B$5:$I$1048576,7,0),"")</f>
        <v/>
      </c>
      <c r="R851" s="21" t="str">
        <f t="shared" si="74"/>
        <v/>
      </c>
      <c r="S851" s="17" t="str">
        <f>IFERROR(VLOOKUP(B851,'PEMBEKALAN POP'!$B$5:$I$1048576,7,0),"")</f>
        <v/>
      </c>
      <c r="T851" s="22" t="str">
        <f>IFERROR(VLOOKUP(B851,'PEMBEKALAN POP'!$B$5:$I$1048576,8,0),"")</f>
        <v/>
      </c>
      <c r="U851" s="21" t="s">
        <v>3994</v>
      </c>
      <c r="V851" s="17" t="e" cm="1">
        <f t="array" ref="V851">MAX(IF(INDUKSI!$B$5:$B$1048576='Data Training 2022'!B851,INDUKSI!$H$5:$H$1048576))</f>
        <v>#N/A</v>
      </c>
      <c r="W851" s="22" t="str">
        <f>IFERROR(VLOOKUP(B851,INDUKSI!$B$5:$I$1048576,8,0),"")</f>
        <v>LULUS</v>
      </c>
      <c r="X851" s="21" t="s">
        <v>3994</v>
      </c>
      <c r="Y851" s="17" cm="1">
        <f t="array" ref="Y851">MAX(IF(REINDUKSI!$B$5:$B$1048576='Data Training 2022'!B851,REINDUKSI!$H$5:$H$1048576))</f>
        <v>0</v>
      </c>
      <c r="Z851" s="22" t="str">
        <f>IFERROR(VLOOKUP(B851,REINDUKSI!$B$5:$I$1048576,8,0),"")</f>
        <v/>
      </c>
      <c r="AA851" s="22" t="str">
        <f t="shared" si="75"/>
        <v>TARGET</v>
      </c>
      <c r="AB851" s="17" cm="1">
        <f t="array" ref="AB851">MAX(IF(BSA!$B$5:$B$1048576='Data Training 2022'!B851,BSA!$H$5:$H$1048576))</f>
        <v>0</v>
      </c>
      <c r="AC851" s="22" t="str">
        <f>IFERROR(VLOOKUP(B851,BSA!$B$5:$I$1048576,8,0),"")</f>
        <v/>
      </c>
      <c r="AD851" s="22" t="s">
        <v>3994</v>
      </c>
      <c r="AE851" s="22"/>
      <c r="AF851" s="22"/>
      <c r="AG851" s="22" t="str">
        <f t="shared" si="76"/>
        <v/>
      </c>
      <c r="AH851" s="17" cm="1">
        <f t="array" ref="AH851">MAX(IF(ISOLASI!$B$5:$B$1048576='Data Training 2022'!B851,ISOLASI!$H$5:$H$1048576))</f>
        <v>0</v>
      </c>
      <c r="AI851" s="22" t="str">
        <f>IFERROR(VLOOKUP(B851,ISOLASI!$B$5:$I$1048576,8,0),"")</f>
        <v/>
      </c>
      <c r="AJ851" s="22"/>
      <c r="AK851" s="17" cm="1">
        <f t="array" ref="AK851">MAX(IF('DEKAT AIR'!$B$5:$B$1048576='Data Training 2022'!B851,'DEKAT AIR'!$H$5:$H$1048576))</f>
        <v>0</v>
      </c>
      <c r="AL851" s="22" t="str">
        <f>IFERROR(VLOOKUP(B851,'DEKAT AIR'!$B$5:$I$1048576,8,0),"")</f>
        <v/>
      </c>
      <c r="AM851" s="22"/>
      <c r="AN851" s="17" cm="1">
        <f t="array" ref="AN851">MAX(IF(KETINGGIAN!$B$5:$B$1048576='Data Training 2022'!B851,KETINGGIAN!$H$5:$H$1048576))</f>
        <v>0</v>
      </c>
      <c r="AO851" s="22" t="str">
        <f>IFERROR(VLOOKUP(B851,KETINGGIAN!$B$5:$I$1048576,8,0),"")</f>
        <v/>
      </c>
      <c r="AP851" s="22"/>
      <c r="AQ851" s="22"/>
      <c r="AR851" s="22"/>
      <c r="AS851" s="22"/>
      <c r="AT851" s="17" cm="1">
        <f t="array" ref="AT851">MAX(IF(TOOLSKEEPER!$B$5:$B$1048576='Data Training 2022'!B851,TOOLSKEEPER!$H$5:$H$1048576))</f>
        <v>0</v>
      </c>
      <c r="AU851" s="22" t="str">
        <f>IFERROR(VLOOKUP(B851,TOOLSKEEPER!$B$5:$I$1048576,8,0),"")</f>
        <v/>
      </c>
    </row>
    <row r="852" spans="1:47">
      <c r="A852" s="22">
        <f t="shared" ref="A852:A915" si="77">A851+1</f>
        <v>847</v>
      </c>
      <c r="B852" s="21" t="str">
        <f t="shared" si="73"/>
        <v>80000520</v>
      </c>
      <c r="C852" s="21">
        <v>80000520</v>
      </c>
      <c r="D852" s="22"/>
      <c r="E852" s="22" t="s">
        <v>2962</v>
      </c>
      <c r="F852" s="22" t="s">
        <v>1255</v>
      </c>
      <c r="G852" s="22" t="s">
        <v>205</v>
      </c>
      <c r="H852" s="22" t="s">
        <v>405</v>
      </c>
      <c r="I852" s="22" t="s">
        <v>4028</v>
      </c>
      <c r="J852" s="22"/>
      <c r="K852" s="21" t="s">
        <v>4002</v>
      </c>
      <c r="L852" s="21" t="s">
        <v>2374</v>
      </c>
      <c r="M852" s="21" t="s">
        <v>4003</v>
      </c>
      <c r="N852" s="21"/>
      <c r="O852" s="17" t="str">
        <f>IFERROR(VLOOKUP(B852,POP!$B$5:$I$1048576,7,0),"")</f>
        <v/>
      </c>
      <c r="P852" s="17" t="str">
        <f>IFERROR(VLOOKUP(B852,POM!$B$5:$I$1048576,7,0),"")</f>
        <v/>
      </c>
      <c r="Q852" s="10" t="str">
        <f>IFERROR(VLOOKUP(B852,POU!$B$5:$I$1048576,7,0),"")</f>
        <v/>
      </c>
      <c r="R852" s="21" t="str">
        <f t="shared" si="74"/>
        <v/>
      </c>
      <c r="S852" s="17" t="str">
        <f>IFERROR(VLOOKUP(B852,'PEMBEKALAN POP'!$B$5:$I$1048576,7,0),"")</f>
        <v/>
      </c>
      <c r="T852" s="22" t="str">
        <f>IFERROR(VLOOKUP(B852,'PEMBEKALAN POP'!$B$5:$I$1048576,8,0),"")</f>
        <v/>
      </c>
      <c r="U852" s="21" t="s">
        <v>3994</v>
      </c>
      <c r="V852" s="17" t="e" cm="1">
        <f t="array" ref="V852">MAX(IF(INDUKSI!$B$5:$B$1048576='Data Training 2022'!B852,INDUKSI!$H$5:$H$1048576))</f>
        <v>#N/A</v>
      </c>
      <c r="W852" s="22" t="str">
        <f>IFERROR(VLOOKUP(B852,INDUKSI!$B$5:$I$1048576,8,0),"")</f>
        <v>LULUS</v>
      </c>
      <c r="X852" s="21" t="s">
        <v>3994</v>
      </c>
      <c r="Y852" s="17" cm="1">
        <f t="array" ref="Y852">MAX(IF(REINDUKSI!$B$5:$B$1048576='Data Training 2022'!B852,REINDUKSI!$H$5:$H$1048576))</f>
        <v>44582</v>
      </c>
      <c r="Z852" s="22" t="str">
        <f>IFERROR(VLOOKUP(B852,REINDUKSI!$B$5:$I$1048576,8,0),"")</f>
        <v>LULUS</v>
      </c>
      <c r="AA852" s="22" t="str">
        <f t="shared" si="75"/>
        <v>TARGET</v>
      </c>
      <c r="AB852" s="17" cm="1">
        <f t="array" ref="AB852">MAX(IF(BSA!$B$5:$B$1048576='Data Training 2022'!B852,BSA!$H$5:$H$1048576))</f>
        <v>0</v>
      </c>
      <c r="AC852" s="22" t="str">
        <f>IFERROR(VLOOKUP(B852,BSA!$B$5:$I$1048576,8,0),"")</f>
        <v/>
      </c>
      <c r="AD852" s="22" t="s">
        <v>3994</v>
      </c>
      <c r="AE852" s="22"/>
      <c r="AF852" s="22"/>
      <c r="AG852" s="22" t="str">
        <f t="shared" si="76"/>
        <v/>
      </c>
      <c r="AH852" s="17" cm="1">
        <f t="array" ref="AH852">MAX(IF(ISOLASI!$B$5:$B$1048576='Data Training 2022'!B852,ISOLASI!$H$5:$H$1048576))</f>
        <v>0</v>
      </c>
      <c r="AI852" s="22" t="str">
        <f>IFERROR(VLOOKUP(B852,ISOLASI!$B$5:$I$1048576,8,0),"")</f>
        <v/>
      </c>
      <c r="AJ852" s="22"/>
      <c r="AK852" s="17" cm="1">
        <f t="array" ref="AK852">MAX(IF('DEKAT AIR'!$B$5:$B$1048576='Data Training 2022'!B852,'DEKAT AIR'!$H$5:$H$1048576))</f>
        <v>0</v>
      </c>
      <c r="AL852" s="22" t="str">
        <f>IFERROR(VLOOKUP(B852,'DEKAT AIR'!$B$5:$I$1048576,8,0),"")</f>
        <v/>
      </c>
      <c r="AM852" s="22"/>
      <c r="AN852" s="17" cm="1">
        <f t="array" ref="AN852">MAX(IF(KETINGGIAN!$B$5:$B$1048576='Data Training 2022'!B852,KETINGGIAN!$H$5:$H$1048576))</f>
        <v>0</v>
      </c>
      <c r="AO852" s="22" t="str">
        <f>IFERROR(VLOOKUP(B852,KETINGGIAN!$B$5:$I$1048576,8,0),"")</f>
        <v/>
      </c>
      <c r="AP852" s="22"/>
      <c r="AQ852" s="22"/>
      <c r="AR852" s="22"/>
      <c r="AS852" s="22"/>
      <c r="AT852" s="17" cm="1">
        <f t="array" ref="AT852">MAX(IF(TOOLSKEEPER!$B$5:$B$1048576='Data Training 2022'!B852,TOOLSKEEPER!$H$5:$H$1048576))</f>
        <v>0</v>
      </c>
      <c r="AU852" s="22" t="str">
        <f>IFERROR(VLOOKUP(B852,TOOLSKEEPER!$B$5:$I$1048576,8,0),"")</f>
        <v/>
      </c>
    </row>
    <row r="853" spans="1:47">
      <c r="A853" s="22">
        <f t="shared" si="77"/>
        <v>848</v>
      </c>
      <c r="B853" s="21" t="str">
        <f t="shared" si="73"/>
        <v>80002658</v>
      </c>
      <c r="C853" s="21">
        <v>80002658</v>
      </c>
      <c r="D853" s="22"/>
      <c r="E853" s="22" t="s">
        <v>1520</v>
      </c>
      <c r="F853" s="22" t="s">
        <v>1255</v>
      </c>
      <c r="G853" s="22" t="s">
        <v>4187</v>
      </c>
      <c r="H853" s="22" t="s">
        <v>405</v>
      </c>
      <c r="I853" s="22" t="s">
        <v>4028</v>
      </c>
      <c r="J853" s="22"/>
      <c r="K853" s="21" t="s">
        <v>4002</v>
      </c>
      <c r="L853" s="21" t="s">
        <v>2374</v>
      </c>
      <c r="M853" s="21" t="s">
        <v>4003</v>
      </c>
      <c r="N853" s="21"/>
      <c r="O853" s="17" t="str">
        <f>IFERROR(VLOOKUP(B853,POP!$B$5:$I$1048576,7,0),"")</f>
        <v/>
      </c>
      <c r="P853" s="17" t="str">
        <f>IFERROR(VLOOKUP(B853,POM!$B$5:$I$1048576,7,0),"")</f>
        <v/>
      </c>
      <c r="Q853" s="10" t="str">
        <f>IFERROR(VLOOKUP(B853,POU!$B$5:$I$1048576,7,0),"")</f>
        <v/>
      </c>
      <c r="R853" s="21" t="str">
        <f t="shared" si="74"/>
        <v/>
      </c>
      <c r="S853" s="17" t="str">
        <f>IFERROR(VLOOKUP(B853,'PEMBEKALAN POP'!$B$5:$I$1048576,7,0),"")</f>
        <v/>
      </c>
      <c r="T853" s="22" t="str">
        <f>IFERROR(VLOOKUP(B853,'PEMBEKALAN POP'!$B$5:$I$1048576,8,0),"")</f>
        <v/>
      </c>
      <c r="U853" s="21" t="s">
        <v>3994</v>
      </c>
      <c r="V853" s="17" t="e" cm="1">
        <f t="array" ref="V853">MAX(IF(INDUKSI!$B$5:$B$1048576='Data Training 2022'!B853,INDUKSI!$H$5:$H$1048576))</f>
        <v>#N/A</v>
      </c>
      <c r="W853" s="22" t="str">
        <f>IFERROR(VLOOKUP(B853,INDUKSI!$B$5:$I$1048576,8,0),"")</f>
        <v>LULUS</v>
      </c>
      <c r="X853" s="21" t="s">
        <v>3994</v>
      </c>
      <c r="Y853" s="17" cm="1">
        <f t="array" ref="Y853">MAX(IF(REINDUKSI!$B$5:$B$1048576='Data Training 2022'!B853,REINDUKSI!$H$5:$H$1048576))</f>
        <v>44764</v>
      </c>
      <c r="Z853" s="22" t="str">
        <f>IFERROR(VLOOKUP(B853,REINDUKSI!$B$5:$I$1048576,8,0),"")</f>
        <v>LULUS</v>
      </c>
      <c r="AA853" s="22" t="str">
        <f t="shared" si="75"/>
        <v>TARGET</v>
      </c>
      <c r="AB853" s="17" cm="1">
        <f t="array" ref="AB853">MAX(IF(BSA!$B$5:$B$1048576='Data Training 2022'!B853,BSA!$H$5:$H$1048576))</f>
        <v>0</v>
      </c>
      <c r="AC853" s="22" t="str">
        <f>IFERROR(VLOOKUP(B853,BSA!$B$5:$I$1048576,8,0),"")</f>
        <v/>
      </c>
      <c r="AD853" s="22" t="s">
        <v>3994</v>
      </c>
      <c r="AE853" s="22"/>
      <c r="AF853" s="22"/>
      <c r="AG853" s="22" t="str">
        <f t="shared" si="76"/>
        <v/>
      </c>
      <c r="AH853" s="17" cm="1">
        <f t="array" ref="AH853">MAX(IF(ISOLASI!$B$5:$B$1048576='Data Training 2022'!B853,ISOLASI!$H$5:$H$1048576))</f>
        <v>0</v>
      </c>
      <c r="AI853" s="22" t="str">
        <f>IFERROR(VLOOKUP(B853,ISOLASI!$B$5:$I$1048576,8,0),"")</f>
        <v/>
      </c>
      <c r="AJ853" s="22"/>
      <c r="AK853" s="17" cm="1">
        <f t="array" ref="AK853">MAX(IF('DEKAT AIR'!$B$5:$B$1048576='Data Training 2022'!B853,'DEKAT AIR'!$H$5:$H$1048576))</f>
        <v>0</v>
      </c>
      <c r="AL853" s="22" t="str">
        <f>IFERROR(VLOOKUP(B853,'DEKAT AIR'!$B$5:$I$1048576,8,0),"")</f>
        <v/>
      </c>
      <c r="AM853" s="22"/>
      <c r="AN853" s="17" cm="1">
        <f t="array" ref="AN853">MAX(IF(KETINGGIAN!$B$5:$B$1048576='Data Training 2022'!B853,KETINGGIAN!$H$5:$H$1048576))</f>
        <v>0</v>
      </c>
      <c r="AO853" s="22" t="str">
        <f>IFERROR(VLOOKUP(B853,KETINGGIAN!$B$5:$I$1048576,8,0),"")</f>
        <v/>
      </c>
      <c r="AP853" s="22"/>
      <c r="AQ853" s="22"/>
      <c r="AR853" s="22"/>
      <c r="AS853" s="22"/>
      <c r="AT853" s="17" cm="1">
        <f t="array" ref="AT853">MAX(IF(TOOLSKEEPER!$B$5:$B$1048576='Data Training 2022'!B853,TOOLSKEEPER!$H$5:$H$1048576))</f>
        <v>0</v>
      </c>
      <c r="AU853" s="22" t="str">
        <f>IFERROR(VLOOKUP(B853,TOOLSKEEPER!$B$5:$I$1048576,8,0),"")</f>
        <v/>
      </c>
    </row>
    <row r="854" spans="1:47">
      <c r="A854" s="22">
        <f t="shared" si="77"/>
        <v>849</v>
      </c>
      <c r="B854" s="21" t="str">
        <f t="shared" si="73"/>
        <v>80002035</v>
      </c>
      <c r="C854" s="21" t="s">
        <v>1444</v>
      </c>
      <c r="D854" s="22"/>
      <c r="E854" s="22" t="s">
        <v>1445</v>
      </c>
      <c r="F854" s="22" t="s">
        <v>1255</v>
      </c>
      <c r="G854" s="22" t="s">
        <v>212</v>
      </c>
      <c r="H854" s="22" t="s">
        <v>405</v>
      </c>
      <c r="I854" s="22" t="s">
        <v>4024</v>
      </c>
      <c r="J854" s="22"/>
      <c r="K854" s="21" t="s">
        <v>4002</v>
      </c>
      <c r="L854" s="21" t="s">
        <v>2374</v>
      </c>
      <c r="M854" s="21" t="s">
        <v>4003</v>
      </c>
      <c r="N854" s="21"/>
      <c r="O854" s="17" t="str">
        <f>IFERROR(VLOOKUP(B854,POP!$B$5:$I$1048576,7,0),"")</f>
        <v/>
      </c>
      <c r="P854" s="17" t="str">
        <f>IFERROR(VLOOKUP(B854,POM!$B$5:$I$1048576,7,0),"")</f>
        <v/>
      </c>
      <c r="Q854" s="10" t="str">
        <f>IFERROR(VLOOKUP(B854,POU!$B$5:$I$1048576,7,0),"")</f>
        <v/>
      </c>
      <c r="R854" s="21" t="str">
        <f t="shared" si="74"/>
        <v/>
      </c>
      <c r="S854" s="17" t="str">
        <f>IFERROR(VLOOKUP(B854,'PEMBEKALAN POP'!$B$5:$I$1048576,7,0),"")</f>
        <v/>
      </c>
      <c r="T854" s="22" t="str">
        <f>IFERROR(VLOOKUP(B854,'PEMBEKALAN POP'!$B$5:$I$1048576,8,0),"")</f>
        <v/>
      </c>
      <c r="U854" s="21" t="s">
        <v>3994</v>
      </c>
      <c r="V854" s="17" t="e" cm="1">
        <f t="array" ref="V854">MAX(IF(INDUKSI!$B$5:$B$1048576='Data Training 2022'!B854,INDUKSI!$H$5:$H$1048576))</f>
        <v>#N/A</v>
      </c>
      <c r="W854" s="22" t="str">
        <f>IFERROR(VLOOKUP(B854,INDUKSI!$B$5:$I$1048576,8,0),"")</f>
        <v>LULUS</v>
      </c>
      <c r="X854" s="21" t="s">
        <v>3994</v>
      </c>
      <c r="Y854" s="17" cm="1">
        <f t="array" ref="Y854">MAX(IF(REINDUKSI!$B$5:$B$1048576='Data Training 2022'!B854,REINDUKSI!$H$5:$H$1048576))</f>
        <v>44592</v>
      </c>
      <c r="Z854" s="22" t="str">
        <f>IFERROR(VLOOKUP(B854,REINDUKSI!$B$5:$I$1048576,8,0),"")</f>
        <v>LULUS</v>
      </c>
      <c r="AA854" s="22" t="str">
        <f t="shared" si="75"/>
        <v>TARGET</v>
      </c>
      <c r="AB854" s="17" cm="1">
        <f t="array" ref="AB854">MAX(IF(BSA!$B$5:$B$1048576='Data Training 2022'!B854,BSA!$H$5:$H$1048576))</f>
        <v>0</v>
      </c>
      <c r="AC854" s="22" t="str">
        <f>IFERROR(VLOOKUP(B854,BSA!$B$5:$I$1048576,8,0),"")</f>
        <v/>
      </c>
      <c r="AD854" s="22" t="s">
        <v>3994</v>
      </c>
      <c r="AE854" s="22"/>
      <c r="AF854" s="22"/>
      <c r="AG854" s="22" t="str">
        <f t="shared" si="76"/>
        <v/>
      </c>
      <c r="AH854" s="17" cm="1">
        <f t="array" ref="AH854">MAX(IF(ISOLASI!$B$5:$B$1048576='Data Training 2022'!B854,ISOLASI!$H$5:$H$1048576))</f>
        <v>0</v>
      </c>
      <c r="AI854" s="22" t="str">
        <f>IFERROR(VLOOKUP(B854,ISOLASI!$B$5:$I$1048576,8,0),"")</f>
        <v/>
      </c>
      <c r="AJ854" s="22"/>
      <c r="AK854" s="17" cm="1">
        <f t="array" ref="AK854">MAX(IF('DEKAT AIR'!$B$5:$B$1048576='Data Training 2022'!B854,'DEKAT AIR'!$H$5:$H$1048576))</f>
        <v>0</v>
      </c>
      <c r="AL854" s="22" t="str">
        <f>IFERROR(VLOOKUP(B854,'DEKAT AIR'!$B$5:$I$1048576,8,0),"")</f>
        <v/>
      </c>
      <c r="AM854" s="22"/>
      <c r="AN854" s="17" cm="1">
        <f t="array" ref="AN854">MAX(IF(KETINGGIAN!$B$5:$B$1048576='Data Training 2022'!B854,KETINGGIAN!$H$5:$H$1048576))</f>
        <v>0</v>
      </c>
      <c r="AO854" s="22" t="str">
        <f>IFERROR(VLOOKUP(B854,KETINGGIAN!$B$5:$I$1048576,8,0),"")</f>
        <v/>
      </c>
      <c r="AP854" s="22"/>
      <c r="AQ854" s="22"/>
      <c r="AR854" s="22"/>
      <c r="AS854" s="22"/>
      <c r="AT854" s="17" cm="1">
        <f t="array" ref="AT854">MAX(IF(TOOLSKEEPER!$B$5:$B$1048576='Data Training 2022'!B854,TOOLSKEEPER!$H$5:$H$1048576))</f>
        <v>0</v>
      </c>
      <c r="AU854" s="22" t="str">
        <f>IFERROR(VLOOKUP(B854,TOOLSKEEPER!$B$5:$I$1048576,8,0),"")</f>
        <v/>
      </c>
    </row>
    <row r="855" spans="1:47">
      <c r="A855" s="22">
        <f t="shared" si="77"/>
        <v>850</v>
      </c>
      <c r="B855" s="21" t="str">
        <f t="shared" si="73"/>
        <v>80002670</v>
      </c>
      <c r="C855" s="21">
        <v>80002670</v>
      </c>
      <c r="D855" s="22"/>
      <c r="E855" s="22" t="s">
        <v>1665</v>
      </c>
      <c r="F855" s="22" t="s">
        <v>1255</v>
      </c>
      <c r="G855" s="22" t="s">
        <v>4187</v>
      </c>
      <c r="H855" s="22" t="s">
        <v>405</v>
      </c>
      <c r="I855" s="22" t="s">
        <v>4028</v>
      </c>
      <c r="J855" s="22"/>
      <c r="K855" s="21" t="s">
        <v>4002</v>
      </c>
      <c r="L855" s="21" t="s">
        <v>2374</v>
      </c>
      <c r="M855" s="21" t="s">
        <v>4003</v>
      </c>
      <c r="N855" s="21"/>
      <c r="O855" s="17" t="str">
        <f>IFERROR(VLOOKUP(B855,POP!$B$5:$I$1048576,7,0),"")</f>
        <v/>
      </c>
      <c r="P855" s="17" t="str">
        <f>IFERROR(VLOOKUP(B855,POM!$B$5:$I$1048576,7,0),"")</f>
        <v/>
      </c>
      <c r="Q855" s="10" t="str">
        <f>IFERROR(VLOOKUP(B855,POU!$B$5:$I$1048576,7,0),"")</f>
        <v/>
      </c>
      <c r="R855" s="21" t="str">
        <f t="shared" si="74"/>
        <v/>
      </c>
      <c r="S855" s="17" t="str">
        <f>IFERROR(VLOOKUP(B855,'PEMBEKALAN POP'!$B$5:$I$1048576,7,0),"")</f>
        <v/>
      </c>
      <c r="T855" s="22" t="str">
        <f>IFERROR(VLOOKUP(B855,'PEMBEKALAN POP'!$B$5:$I$1048576,8,0),"")</f>
        <v/>
      </c>
      <c r="U855" s="21" t="s">
        <v>3994</v>
      </c>
      <c r="V855" s="17" t="e" cm="1">
        <f t="array" ref="V855">MAX(IF(INDUKSI!$B$5:$B$1048576='Data Training 2022'!B855,INDUKSI!$H$5:$H$1048576))</f>
        <v>#N/A</v>
      </c>
      <c r="W855" s="22" t="str">
        <f>IFERROR(VLOOKUP(B855,INDUKSI!$B$5:$I$1048576,8,0),"")</f>
        <v>LULUS</v>
      </c>
      <c r="X855" s="21" t="s">
        <v>3994</v>
      </c>
      <c r="Y855" s="17" cm="1">
        <f t="array" ref="Y855">MAX(IF(REINDUKSI!$B$5:$B$1048576='Data Training 2022'!B855,REINDUKSI!$H$5:$H$1048576))</f>
        <v>44757</v>
      </c>
      <c r="Z855" s="22" t="str">
        <f>IFERROR(VLOOKUP(B855,REINDUKSI!$B$5:$I$1048576,8,0),"")</f>
        <v>LULUS</v>
      </c>
      <c r="AA855" s="22" t="str">
        <f t="shared" si="75"/>
        <v>TARGET</v>
      </c>
      <c r="AB855" s="17" cm="1">
        <f t="array" ref="AB855">MAX(IF(BSA!$B$5:$B$1048576='Data Training 2022'!B855,BSA!$H$5:$H$1048576))</f>
        <v>44661</v>
      </c>
      <c r="AC855" s="22" t="str">
        <f>IFERROR(VLOOKUP(B855,BSA!$B$5:$I$1048576,8,0),"")</f>
        <v>LULUS</v>
      </c>
      <c r="AD855" s="22" t="s">
        <v>3994</v>
      </c>
      <c r="AE855" s="22"/>
      <c r="AF855" s="22"/>
      <c r="AG855" s="22" t="str">
        <f t="shared" si="76"/>
        <v/>
      </c>
      <c r="AH855" s="17" cm="1">
        <f t="array" ref="AH855">MAX(IF(ISOLASI!$B$5:$B$1048576='Data Training 2022'!B855,ISOLASI!$H$5:$H$1048576))</f>
        <v>0</v>
      </c>
      <c r="AI855" s="22" t="str">
        <f>IFERROR(VLOOKUP(B855,ISOLASI!$B$5:$I$1048576,8,0),"")</f>
        <v/>
      </c>
      <c r="AJ855" s="22"/>
      <c r="AK855" s="17" cm="1">
        <f t="array" ref="AK855">MAX(IF('DEKAT AIR'!$B$5:$B$1048576='Data Training 2022'!B855,'DEKAT AIR'!$H$5:$H$1048576))</f>
        <v>0</v>
      </c>
      <c r="AL855" s="22" t="str">
        <f>IFERROR(VLOOKUP(B855,'DEKAT AIR'!$B$5:$I$1048576,8,0),"")</f>
        <v/>
      </c>
      <c r="AM855" s="22"/>
      <c r="AN855" s="17" cm="1">
        <f t="array" ref="AN855">MAX(IF(KETINGGIAN!$B$5:$B$1048576='Data Training 2022'!B855,KETINGGIAN!$H$5:$H$1048576))</f>
        <v>0</v>
      </c>
      <c r="AO855" s="22" t="str">
        <f>IFERROR(VLOOKUP(B855,KETINGGIAN!$B$5:$I$1048576,8,0),"")</f>
        <v/>
      </c>
      <c r="AP855" s="22"/>
      <c r="AQ855" s="22"/>
      <c r="AR855" s="22"/>
      <c r="AS855" s="22"/>
      <c r="AT855" s="17" cm="1">
        <f t="array" ref="AT855">MAX(IF(TOOLSKEEPER!$B$5:$B$1048576='Data Training 2022'!B855,TOOLSKEEPER!$H$5:$H$1048576))</f>
        <v>0</v>
      </c>
      <c r="AU855" s="22" t="str">
        <f>IFERROR(VLOOKUP(B855,TOOLSKEEPER!$B$5:$I$1048576,8,0),"")</f>
        <v/>
      </c>
    </row>
    <row r="856" spans="1:47">
      <c r="A856" s="22">
        <f t="shared" si="77"/>
        <v>851</v>
      </c>
      <c r="B856" s="21" t="str">
        <f t="shared" si="73"/>
        <v>80002699</v>
      </c>
      <c r="C856" s="21" t="s">
        <v>2974</v>
      </c>
      <c r="D856" s="22"/>
      <c r="E856" s="22" t="s">
        <v>2975</v>
      </c>
      <c r="F856" s="22" t="s">
        <v>1255</v>
      </c>
      <c r="G856" s="22" t="s">
        <v>4183</v>
      </c>
      <c r="H856" s="22" t="s">
        <v>405</v>
      </c>
      <c r="I856" s="22" t="s">
        <v>4028</v>
      </c>
      <c r="J856" s="22"/>
      <c r="K856" s="21" t="s">
        <v>4002</v>
      </c>
      <c r="L856" s="21" t="s">
        <v>2374</v>
      </c>
      <c r="M856" s="21" t="s">
        <v>4003</v>
      </c>
      <c r="N856" s="21"/>
      <c r="O856" s="17" t="str">
        <f>IFERROR(VLOOKUP(B856,POP!$B$5:$I$1048576,7,0),"")</f>
        <v/>
      </c>
      <c r="P856" s="17" t="str">
        <f>IFERROR(VLOOKUP(B856,POM!$B$5:$I$1048576,7,0),"")</f>
        <v/>
      </c>
      <c r="Q856" s="10" t="str">
        <f>IFERROR(VLOOKUP(B856,POU!$B$5:$I$1048576,7,0),"")</f>
        <v/>
      </c>
      <c r="R856" s="21" t="str">
        <f t="shared" si="74"/>
        <v/>
      </c>
      <c r="S856" s="17" t="str">
        <f>IFERROR(VLOOKUP(B856,'PEMBEKALAN POP'!$B$5:$I$1048576,7,0),"")</f>
        <v/>
      </c>
      <c r="T856" s="22" t="str">
        <f>IFERROR(VLOOKUP(B856,'PEMBEKALAN POP'!$B$5:$I$1048576,8,0),"")</f>
        <v/>
      </c>
      <c r="U856" s="21" t="s">
        <v>3994</v>
      </c>
      <c r="V856" s="17" t="e" cm="1">
        <f t="array" ref="V856">MAX(IF(INDUKSI!$B$5:$B$1048576='Data Training 2022'!B856,INDUKSI!$H$5:$H$1048576))</f>
        <v>#N/A</v>
      </c>
      <c r="W856" s="22" t="str">
        <f>IFERROR(VLOOKUP(B856,INDUKSI!$B$5:$I$1048576,8,0),"")</f>
        <v>LULUS</v>
      </c>
      <c r="X856" s="21" t="s">
        <v>3994</v>
      </c>
      <c r="Y856" s="17" cm="1">
        <f t="array" ref="Y856">MAX(IF(REINDUKSI!$B$5:$B$1048576='Data Training 2022'!B856,REINDUKSI!$H$5:$H$1048576))</f>
        <v>0</v>
      </c>
      <c r="Z856" s="22" t="str">
        <f>IFERROR(VLOOKUP(B856,REINDUKSI!$B$5:$I$1048576,8,0),"")</f>
        <v/>
      </c>
      <c r="AA856" s="22" t="str">
        <f t="shared" si="75"/>
        <v>TARGET</v>
      </c>
      <c r="AB856" s="17" cm="1">
        <f t="array" ref="AB856">MAX(IF(BSA!$B$5:$B$1048576='Data Training 2022'!B856,BSA!$H$5:$H$1048576))</f>
        <v>44745</v>
      </c>
      <c r="AC856" s="22" t="str">
        <f>IFERROR(VLOOKUP(B856,BSA!$B$5:$I$1048576,8,0),"")</f>
        <v>LULUS</v>
      </c>
      <c r="AD856" s="22" t="s">
        <v>3994</v>
      </c>
      <c r="AE856" s="22"/>
      <c r="AF856" s="22"/>
      <c r="AG856" s="22" t="str">
        <f t="shared" si="76"/>
        <v/>
      </c>
      <c r="AH856" s="17" cm="1">
        <f t="array" ref="AH856">MAX(IF(ISOLASI!$B$5:$B$1048576='Data Training 2022'!B856,ISOLASI!$H$5:$H$1048576))</f>
        <v>0</v>
      </c>
      <c r="AI856" s="22" t="str">
        <f>IFERROR(VLOOKUP(B856,ISOLASI!$B$5:$I$1048576,8,0),"")</f>
        <v/>
      </c>
      <c r="AJ856" s="22"/>
      <c r="AK856" s="17" cm="1">
        <f t="array" ref="AK856">MAX(IF('DEKAT AIR'!$B$5:$B$1048576='Data Training 2022'!B856,'DEKAT AIR'!$H$5:$H$1048576))</f>
        <v>0</v>
      </c>
      <c r="AL856" s="22" t="str">
        <f>IFERROR(VLOOKUP(B856,'DEKAT AIR'!$B$5:$I$1048576,8,0),"")</f>
        <v/>
      </c>
      <c r="AM856" s="22"/>
      <c r="AN856" s="17" cm="1">
        <f t="array" ref="AN856">MAX(IF(KETINGGIAN!$B$5:$B$1048576='Data Training 2022'!B856,KETINGGIAN!$H$5:$H$1048576))</f>
        <v>0</v>
      </c>
      <c r="AO856" s="22" t="str">
        <f>IFERROR(VLOOKUP(B856,KETINGGIAN!$B$5:$I$1048576,8,0),"")</f>
        <v/>
      </c>
      <c r="AP856" s="22"/>
      <c r="AQ856" s="22"/>
      <c r="AR856" s="22"/>
      <c r="AS856" s="22"/>
      <c r="AT856" s="17" cm="1">
        <f t="array" ref="AT856">MAX(IF(TOOLSKEEPER!$B$5:$B$1048576='Data Training 2022'!B856,TOOLSKEEPER!$H$5:$H$1048576))</f>
        <v>0</v>
      </c>
      <c r="AU856" s="22" t="str">
        <f>IFERROR(VLOOKUP(B856,TOOLSKEEPER!$B$5:$I$1048576,8,0),"")</f>
        <v/>
      </c>
    </row>
    <row r="857" spans="1:47">
      <c r="A857" s="22">
        <f t="shared" si="77"/>
        <v>852</v>
      </c>
      <c r="B857" s="21" t="str">
        <f t="shared" si="73"/>
        <v>80000879</v>
      </c>
      <c r="C857" s="21" t="s">
        <v>4248</v>
      </c>
      <c r="D857" s="22"/>
      <c r="E857" s="22" t="s">
        <v>2343</v>
      </c>
      <c r="F857" s="22" t="s">
        <v>1255</v>
      </c>
      <c r="G857" s="22" t="s">
        <v>4180</v>
      </c>
      <c r="H857" s="22" t="s">
        <v>405</v>
      </c>
      <c r="I857" s="22" t="s">
        <v>4024</v>
      </c>
      <c r="J857" s="22"/>
      <c r="K857" s="21" t="s">
        <v>4002</v>
      </c>
      <c r="L857" s="21" t="s">
        <v>2374</v>
      </c>
      <c r="M857" s="21" t="s">
        <v>4003</v>
      </c>
      <c r="N857" s="21"/>
      <c r="O857" s="17" t="str">
        <f>IFERROR(VLOOKUP(B857,POP!$B$5:$I$1048576,7,0),"")</f>
        <v/>
      </c>
      <c r="P857" s="17" t="str">
        <f>IFERROR(VLOOKUP(B857,POM!$B$5:$I$1048576,7,0),"")</f>
        <v/>
      </c>
      <c r="Q857" s="10" t="str">
        <f>IFERROR(VLOOKUP(B857,POU!$B$5:$I$1048576,7,0),"")</f>
        <v/>
      </c>
      <c r="R857" s="21" t="str">
        <f t="shared" si="74"/>
        <v/>
      </c>
      <c r="S857" s="17" t="str">
        <f>IFERROR(VLOOKUP(B857,'PEMBEKALAN POP'!$B$5:$I$1048576,7,0),"")</f>
        <v/>
      </c>
      <c r="T857" s="22" t="str">
        <f>IFERROR(VLOOKUP(B857,'PEMBEKALAN POP'!$B$5:$I$1048576,8,0),"")</f>
        <v/>
      </c>
      <c r="U857" s="21" t="s">
        <v>3994</v>
      </c>
      <c r="V857" s="17" t="e" cm="1">
        <f t="array" ref="V857">MAX(IF(INDUKSI!$B$5:$B$1048576='Data Training 2022'!B857,INDUKSI!$H$5:$H$1048576))</f>
        <v>#N/A</v>
      </c>
      <c r="W857" s="22" t="str">
        <f>IFERROR(VLOOKUP(B857,INDUKSI!$B$5:$I$1048576,8,0),"")</f>
        <v>LULUS</v>
      </c>
      <c r="X857" s="21" t="s">
        <v>3994</v>
      </c>
      <c r="Y857" s="17" cm="1">
        <f t="array" ref="Y857">MAX(IF(REINDUKSI!$B$5:$B$1048576='Data Training 2022'!B857,REINDUKSI!$H$5:$H$1048576))</f>
        <v>44578</v>
      </c>
      <c r="Z857" s="22" t="str">
        <f>IFERROR(VLOOKUP(B857,REINDUKSI!$B$5:$I$1048576,8,0),"")</f>
        <v>LULUS</v>
      </c>
      <c r="AA857" s="22" t="str">
        <f t="shared" si="75"/>
        <v>TARGET</v>
      </c>
      <c r="AB857" s="17" cm="1">
        <f t="array" ref="AB857">MAX(IF(BSA!$B$5:$B$1048576='Data Training 2022'!B857,BSA!$H$5:$H$1048576))</f>
        <v>0</v>
      </c>
      <c r="AC857" s="22" t="str">
        <f>IFERROR(VLOOKUP(B857,BSA!$B$5:$I$1048576,8,0),"")</f>
        <v/>
      </c>
      <c r="AD857" s="22" t="s">
        <v>3994</v>
      </c>
      <c r="AE857" s="22"/>
      <c r="AF857" s="22"/>
      <c r="AG857" s="22" t="str">
        <f t="shared" si="76"/>
        <v/>
      </c>
      <c r="AH857" s="17" cm="1">
        <f t="array" ref="AH857">MAX(IF(ISOLASI!$B$5:$B$1048576='Data Training 2022'!B857,ISOLASI!$H$5:$H$1048576))</f>
        <v>0</v>
      </c>
      <c r="AI857" s="22" t="str">
        <f>IFERROR(VLOOKUP(B857,ISOLASI!$B$5:$I$1048576,8,0),"")</f>
        <v/>
      </c>
      <c r="AJ857" s="22"/>
      <c r="AK857" s="17" cm="1">
        <f t="array" ref="AK857">MAX(IF('DEKAT AIR'!$B$5:$B$1048576='Data Training 2022'!B857,'DEKAT AIR'!$H$5:$H$1048576))</f>
        <v>0</v>
      </c>
      <c r="AL857" s="22" t="str">
        <f>IFERROR(VLOOKUP(B857,'DEKAT AIR'!$B$5:$I$1048576,8,0),"")</f>
        <v/>
      </c>
      <c r="AM857" s="22"/>
      <c r="AN857" s="17" cm="1">
        <f t="array" ref="AN857">MAX(IF(KETINGGIAN!$B$5:$B$1048576='Data Training 2022'!B857,KETINGGIAN!$H$5:$H$1048576))</f>
        <v>0</v>
      </c>
      <c r="AO857" s="22" t="str">
        <f>IFERROR(VLOOKUP(B857,KETINGGIAN!$B$5:$I$1048576,8,0),"")</f>
        <v/>
      </c>
      <c r="AP857" s="22"/>
      <c r="AQ857" s="22"/>
      <c r="AR857" s="22"/>
      <c r="AS857" s="22"/>
      <c r="AT857" s="17" cm="1">
        <f t="array" ref="AT857">MAX(IF(TOOLSKEEPER!$B$5:$B$1048576='Data Training 2022'!B857,TOOLSKEEPER!$H$5:$H$1048576))</f>
        <v>0</v>
      </c>
      <c r="AU857" s="22" t="str">
        <f>IFERROR(VLOOKUP(B857,TOOLSKEEPER!$B$5:$I$1048576,8,0),"")</f>
        <v/>
      </c>
    </row>
    <row r="858" spans="1:47">
      <c r="A858" s="22">
        <f t="shared" si="77"/>
        <v>853</v>
      </c>
      <c r="B858" s="21" t="str">
        <f t="shared" si="73"/>
        <v>80002376</v>
      </c>
      <c r="C858" s="21" t="s">
        <v>1896</v>
      </c>
      <c r="D858" s="22"/>
      <c r="E858" s="22" t="s">
        <v>1897</v>
      </c>
      <c r="F858" s="22" t="s">
        <v>1255</v>
      </c>
      <c r="G858" s="22" t="s">
        <v>205</v>
      </c>
      <c r="H858" s="22" t="s">
        <v>405</v>
      </c>
      <c r="I858" s="22" t="s">
        <v>4028</v>
      </c>
      <c r="J858" s="22"/>
      <c r="K858" s="21" t="s">
        <v>4002</v>
      </c>
      <c r="L858" s="21" t="s">
        <v>2374</v>
      </c>
      <c r="M858" s="21" t="s">
        <v>4003</v>
      </c>
      <c r="N858" s="21"/>
      <c r="O858" s="17" t="str">
        <f>IFERROR(VLOOKUP(B858,POP!$B$5:$I$1048576,7,0),"")</f>
        <v/>
      </c>
      <c r="P858" s="17" t="str">
        <f>IFERROR(VLOOKUP(B858,POM!$B$5:$I$1048576,7,0),"")</f>
        <v/>
      </c>
      <c r="Q858" s="10" t="str">
        <f>IFERROR(VLOOKUP(B858,POU!$B$5:$I$1048576,7,0),"")</f>
        <v/>
      </c>
      <c r="R858" s="21" t="str">
        <f t="shared" si="74"/>
        <v/>
      </c>
      <c r="S858" s="17" t="str">
        <f>IFERROR(VLOOKUP(B858,'PEMBEKALAN POP'!$B$5:$I$1048576,7,0),"")</f>
        <v/>
      </c>
      <c r="T858" s="22" t="str">
        <f>IFERROR(VLOOKUP(B858,'PEMBEKALAN POP'!$B$5:$I$1048576,8,0),"")</f>
        <v/>
      </c>
      <c r="U858" s="21" t="s">
        <v>3994</v>
      </c>
      <c r="V858" s="17" t="e" cm="1">
        <f t="array" ref="V858">MAX(IF(INDUKSI!$B$5:$B$1048576='Data Training 2022'!B858,INDUKSI!$H$5:$H$1048576))</f>
        <v>#N/A</v>
      </c>
      <c r="W858" s="22" t="str">
        <f>IFERROR(VLOOKUP(B858,INDUKSI!$B$5:$I$1048576,8,0),"")</f>
        <v>LULUS</v>
      </c>
      <c r="X858" s="21" t="s">
        <v>3994</v>
      </c>
      <c r="Y858" s="17" cm="1">
        <f t="array" ref="Y858">MAX(IF(REINDUKSI!$B$5:$B$1048576='Data Training 2022'!B858,REINDUKSI!$H$5:$H$1048576))</f>
        <v>44753</v>
      </c>
      <c r="Z858" s="22" t="str">
        <f>IFERROR(VLOOKUP(B858,REINDUKSI!$B$5:$I$1048576,8,0),"")</f>
        <v>LULUS</v>
      </c>
      <c r="AA858" s="22" t="str">
        <f t="shared" si="75"/>
        <v>TARGET</v>
      </c>
      <c r="AB858" s="17" cm="1">
        <f t="array" ref="AB858">MAX(IF(BSA!$B$5:$B$1048576='Data Training 2022'!B858,BSA!$H$5:$H$1048576))</f>
        <v>0</v>
      </c>
      <c r="AC858" s="22" t="str">
        <f>IFERROR(VLOOKUP(B858,BSA!$B$5:$I$1048576,8,0),"")</f>
        <v/>
      </c>
      <c r="AD858" s="22" t="s">
        <v>3994</v>
      </c>
      <c r="AE858" s="22"/>
      <c r="AF858" s="22"/>
      <c r="AG858" s="22" t="str">
        <f t="shared" si="76"/>
        <v/>
      </c>
      <c r="AH858" s="17" cm="1">
        <f t="array" ref="AH858">MAX(IF(ISOLASI!$B$5:$B$1048576='Data Training 2022'!B858,ISOLASI!$H$5:$H$1048576))</f>
        <v>0</v>
      </c>
      <c r="AI858" s="22" t="str">
        <f>IFERROR(VLOOKUP(B858,ISOLASI!$B$5:$I$1048576,8,0),"")</f>
        <v/>
      </c>
      <c r="AJ858" s="22"/>
      <c r="AK858" s="17" cm="1">
        <f t="array" ref="AK858">MAX(IF('DEKAT AIR'!$B$5:$B$1048576='Data Training 2022'!B858,'DEKAT AIR'!$H$5:$H$1048576))</f>
        <v>0</v>
      </c>
      <c r="AL858" s="22" t="str">
        <f>IFERROR(VLOOKUP(B858,'DEKAT AIR'!$B$5:$I$1048576,8,0),"")</f>
        <v/>
      </c>
      <c r="AM858" s="22"/>
      <c r="AN858" s="17" cm="1">
        <f t="array" ref="AN858">MAX(IF(KETINGGIAN!$B$5:$B$1048576='Data Training 2022'!B858,KETINGGIAN!$H$5:$H$1048576))</f>
        <v>0</v>
      </c>
      <c r="AO858" s="22" t="str">
        <f>IFERROR(VLOOKUP(B858,KETINGGIAN!$B$5:$I$1048576,8,0),"")</f>
        <v/>
      </c>
      <c r="AP858" s="22"/>
      <c r="AQ858" s="22"/>
      <c r="AR858" s="22"/>
      <c r="AS858" s="22"/>
      <c r="AT858" s="17" cm="1">
        <f t="array" ref="AT858">MAX(IF(TOOLSKEEPER!$B$5:$B$1048576='Data Training 2022'!B858,TOOLSKEEPER!$H$5:$H$1048576))</f>
        <v>0</v>
      </c>
      <c r="AU858" s="22" t="str">
        <f>IFERROR(VLOOKUP(B858,TOOLSKEEPER!$B$5:$I$1048576,8,0),"")</f>
        <v/>
      </c>
    </row>
    <row r="859" spans="1:47">
      <c r="A859" s="22">
        <f t="shared" si="77"/>
        <v>854</v>
      </c>
      <c r="B859" s="21" t="str">
        <f t="shared" si="73"/>
        <v>80000638</v>
      </c>
      <c r="C859" s="21" t="s">
        <v>2915</v>
      </c>
      <c r="D859" s="22"/>
      <c r="E859" s="22" t="s">
        <v>4249</v>
      </c>
      <c r="F859" s="22" t="s">
        <v>1255</v>
      </c>
      <c r="G859" s="22" t="s">
        <v>4185</v>
      </c>
      <c r="H859" s="22" t="s">
        <v>405</v>
      </c>
      <c r="I859" s="22" t="s">
        <v>4024</v>
      </c>
      <c r="J859" s="22"/>
      <c r="K859" s="21" t="s">
        <v>4002</v>
      </c>
      <c r="L859" s="21" t="s">
        <v>2374</v>
      </c>
      <c r="M859" s="21" t="s">
        <v>4003</v>
      </c>
      <c r="N859" s="21"/>
      <c r="O859" s="17" t="str">
        <f>IFERROR(VLOOKUP(B859,POP!$B$5:$I$1048576,7,0),"")</f>
        <v/>
      </c>
      <c r="P859" s="17" t="str">
        <f>IFERROR(VLOOKUP(B859,POM!$B$5:$I$1048576,7,0),"")</f>
        <v/>
      </c>
      <c r="Q859" s="10" t="str">
        <f>IFERROR(VLOOKUP(B859,POU!$B$5:$I$1048576,7,0),"")</f>
        <v/>
      </c>
      <c r="R859" s="21" t="str">
        <f t="shared" si="74"/>
        <v/>
      </c>
      <c r="S859" s="17" t="str">
        <f>IFERROR(VLOOKUP(B859,'PEMBEKALAN POP'!$B$5:$I$1048576,7,0),"")</f>
        <v/>
      </c>
      <c r="T859" s="22" t="str">
        <f>IFERROR(VLOOKUP(B859,'PEMBEKALAN POP'!$B$5:$I$1048576,8,0),"")</f>
        <v/>
      </c>
      <c r="U859" s="21" t="s">
        <v>3994</v>
      </c>
      <c r="V859" s="17" t="e" cm="1">
        <f t="array" ref="V859">MAX(IF(INDUKSI!$B$5:$B$1048576='Data Training 2022'!B859,INDUKSI!$H$5:$H$1048576))</f>
        <v>#N/A</v>
      </c>
      <c r="W859" s="22" t="str">
        <f>IFERROR(VLOOKUP(B859,INDUKSI!$B$5:$I$1048576,8,0),"")</f>
        <v>LULUS</v>
      </c>
      <c r="X859" s="21" t="s">
        <v>3994</v>
      </c>
      <c r="Y859" s="17" cm="1">
        <f t="array" ref="Y859">MAX(IF(REINDUKSI!$B$5:$B$1048576='Data Training 2022'!B859,REINDUKSI!$H$5:$H$1048576))</f>
        <v>44693</v>
      </c>
      <c r="Z859" s="22" t="str">
        <f>IFERROR(VLOOKUP(B859,REINDUKSI!$B$5:$I$1048576,8,0),"")</f>
        <v>LULUS</v>
      </c>
      <c r="AA859" s="22" t="str">
        <f t="shared" si="75"/>
        <v>TARGET</v>
      </c>
      <c r="AB859" s="17" cm="1">
        <f t="array" ref="AB859">MAX(IF(BSA!$B$5:$B$1048576='Data Training 2022'!B859,BSA!$H$5:$H$1048576))</f>
        <v>0</v>
      </c>
      <c r="AC859" s="22" t="str">
        <f>IFERROR(VLOOKUP(B859,BSA!$B$5:$I$1048576,8,0),"")</f>
        <v/>
      </c>
      <c r="AD859" s="22" t="s">
        <v>3994</v>
      </c>
      <c r="AE859" s="22"/>
      <c r="AF859" s="22"/>
      <c r="AG859" s="22" t="str">
        <f t="shared" si="76"/>
        <v/>
      </c>
      <c r="AH859" s="17" cm="1">
        <f t="array" ref="AH859">MAX(IF(ISOLASI!$B$5:$B$1048576='Data Training 2022'!B859,ISOLASI!$H$5:$H$1048576))</f>
        <v>0</v>
      </c>
      <c r="AI859" s="22" t="str">
        <f>IFERROR(VLOOKUP(B859,ISOLASI!$B$5:$I$1048576,8,0),"")</f>
        <v/>
      </c>
      <c r="AJ859" s="22"/>
      <c r="AK859" s="17" cm="1">
        <f t="array" ref="AK859">MAX(IF('DEKAT AIR'!$B$5:$B$1048576='Data Training 2022'!B859,'DEKAT AIR'!$H$5:$H$1048576))</f>
        <v>0</v>
      </c>
      <c r="AL859" s="22" t="str">
        <f>IFERROR(VLOOKUP(B859,'DEKAT AIR'!$B$5:$I$1048576,8,0),"")</f>
        <v/>
      </c>
      <c r="AM859" s="22"/>
      <c r="AN859" s="17" cm="1">
        <f t="array" ref="AN859">MAX(IF(KETINGGIAN!$B$5:$B$1048576='Data Training 2022'!B859,KETINGGIAN!$H$5:$H$1048576))</f>
        <v>0</v>
      </c>
      <c r="AO859" s="22" t="str">
        <f>IFERROR(VLOOKUP(B859,KETINGGIAN!$B$5:$I$1048576,8,0),"")</f>
        <v/>
      </c>
      <c r="AP859" s="22"/>
      <c r="AQ859" s="22"/>
      <c r="AR859" s="22"/>
      <c r="AS859" s="22"/>
      <c r="AT859" s="17" cm="1">
        <f t="array" ref="AT859">MAX(IF(TOOLSKEEPER!$B$5:$B$1048576='Data Training 2022'!B859,TOOLSKEEPER!$H$5:$H$1048576))</f>
        <v>0</v>
      </c>
      <c r="AU859" s="22" t="str">
        <f>IFERROR(VLOOKUP(B859,TOOLSKEEPER!$B$5:$I$1048576,8,0),"")</f>
        <v/>
      </c>
    </row>
    <row r="860" spans="1:47">
      <c r="A860" s="22">
        <f t="shared" si="77"/>
        <v>855</v>
      </c>
      <c r="B860" s="21" t="str">
        <f t="shared" si="73"/>
        <v>80002563</v>
      </c>
      <c r="C860" s="21" t="s">
        <v>3370</v>
      </c>
      <c r="D860" s="22"/>
      <c r="E860" s="22" t="s">
        <v>3371</v>
      </c>
      <c r="F860" s="22" t="s">
        <v>1255</v>
      </c>
      <c r="G860" s="22" t="s">
        <v>205</v>
      </c>
      <c r="H860" s="22" t="s">
        <v>405</v>
      </c>
      <c r="I860" s="22" t="s">
        <v>4028</v>
      </c>
      <c r="J860" s="22"/>
      <c r="K860" s="21" t="s">
        <v>4002</v>
      </c>
      <c r="L860" s="21" t="s">
        <v>2374</v>
      </c>
      <c r="M860" s="21" t="s">
        <v>4003</v>
      </c>
      <c r="N860" s="21"/>
      <c r="O860" s="17" t="str">
        <f>IFERROR(VLOOKUP(B860,POP!$B$5:$I$1048576,7,0),"")</f>
        <v/>
      </c>
      <c r="P860" s="17" t="str">
        <f>IFERROR(VLOOKUP(B860,POM!$B$5:$I$1048576,7,0),"")</f>
        <v/>
      </c>
      <c r="Q860" s="10" t="str">
        <f>IFERROR(VLOOKUP(B860,POU!$B$5:$I$1048576,7,0),"")</f>
        <v/>
      </c>
      <c r="R860" s="21" t="str">
        <f t="shared" si="74"/>
        <v/>
      </c>
      <c r="S860" s="17" t="str">
        <f>IFERROR(VLOOKUP(B860,'PEMBEKALAN POP'!$B$5:$I$1048576,7,0),"")</f>
        <v/>
      </c>
      <c r="T860" s="22" t="str">
        <f>IFERROR(VLOOKUP(B860,'PEMBEKALAN POP'!$B$5:$I$1048576,8,0),"")</f>
        <v/>
      </c>
      <c r="U860" s="21" t="s">
        <v>3994</v>
      </c>
      <c r="V860" s="17" t="e" cm="1">
        <f t="array" ref="V860">MAX(IF(INDUKSI!$B$5:$B$1048576='Data Training 2022'!B860,INDUKSI!$H$5:$H$1048576))</f>
        <v>#N/A</v>
      </c>
      <c r="W860" s="22" t="str">
        <f>IFERROR(VLOOKUP(B860,INDUKSI!$B$5:$I$1048576,8,0),"")</f>
        <v>LULUS</v>
      </c>
      <c r="X860" s="21" t="s">
        <v>3994</v>
      </c>
      <c r="Y860" s="17" cm="1">
        <f t="array" ref="Y860">MAX(IF(REINDUKSI!$B$5:$B$1048576='Data Training 2022'!B860,REINDUKSI!$H$5:$H$1048576))</f>
        <v>44628</v>
      </c>
      <c r="Z860" s="22" t="str">
        <f>IFERROR(VLOOKUP(B860,REINDUKSI!$B$5:$I$1048576,8,0),"")</f>
        <v>LULUS</v>
      </c>
      <c r="AA860" s="22" t="str">
        <f t="shared" si="75"/>
        <v>TARGET</v>
      </c>
      <c r="AB860" s="17" cm="1">
        <f t="array" ref="AB860">MAX(IF(BSA!$B$5:$B$1048576='Data Training 2022'!B860,BSA!$H$5:$H$1048576))</f>
        <v>0</v>
      </c>
      <c r="AC860" s="22" t="str">
        <f>IFERROR(VLOOKUP(B860,BSA!$B$5:$I$1048576,8,0),"")</f>
        <v/>
      </c>
      <c r="AD860" s="22" t="s">
        <v>3994</v>
      </c>
      <c r="AE860" s="22"/>
      <c r="AF860" s="22"/>
      <c r="AG860" s="22" t="str">
        <f t="shared" si="76"/>
        <v/>
      </c>
      <c r="AH860" s="17" cm="1">
        <f t="array" ref="AH860">MAX(IF(ISOLASI!$B$5:$B$1048576='Data Training 2022'!B860,ISOLASI!$H$5:$H$1048576))</f>
        <v>0</v>
      </c>
      <c r="AI860" s="22" t="str">
        <f>IFERROR(VLOOKUP(B860,ISOLASI!$B$5:$I$1048576,8,0),"")</f>
        <v/>
      </c>
      <c r="AJ860" s="22"/>
      <c r="AK860" s="17" cm="1">
        <f t="array" ref="AK860">MAX(IF('DEKAT AIR'!$B$5:$B$1048576='Data Training 2022'!B860,'DEKAT AIR'!$H$5:$H$1048576))</f>
        <v>0</v>
      </c>
      <c r="AL860" s="22" t="str">
        <f>IFERROR(VLOOKUP(B860,'DEKAT AIR'!$B$5:$I$1048576,8,0),"")</f>
        <v/>
      </c>
      <c r="AM860" s="22"/>
      <c r="AN860" s="17" cm="1">
        <f t="array" ref="AN860">MAX(IF(KETINGGIAN!$B$5:$B$1048576='Data Training 2022'!B860,KETINGGIAN!$H$5:$H$1048576))</f>
        <v>0</v>
      </c>
      <c r="AO860" s="22" t="str">
        <f>IFERROR(VLOOKUP(B860,KETINGGIAN!$B$5:$I$1048576,8,0),"")</f>
        <v/>
      </c>
      <c r="AP860" s="22"/>
      <c r="AQ860" s="22"/>
      <c r="AR860" s="22"/>
      <c r="AS860" s="22"/>
      <c r="AT860" s="17" cm="1">
        <f t="array" ref="AT860">MAX(IF(TOOLSKEEPER!$B$5:$B$1048576='Data Training 2022'!B860,TOOLSKEEPER!$H$5:$H$1048576))</f>
        <v>0</v>
      </c>
      <c r="AU860" s="22" t="str">
        <f>IFERROR(VLOOKUP(B860,TOOLSKEEPER!$B$5:$I$1048576,8,0),"")</f>
        <v/>
      </c>
    </row>
    <row r="861" spans="1:47">
      <c r="A861" s="22">
        <f t="shared" si="77"/>
        <v>856</v>
      </c>
      <c r="B861" s="21" t="str">
        <f t="shared" ref="B861:B924" si="78">TEXT(C861,"00000000")</f>
        <v>80001289</v>
      </c>
      <c r="C861" s="21">
        <v>80001289</v>
      </c>
      <c r="D861" s="22"/>
      <c r="E861" s="22" t="s">
        <v>2583</v>
      </c>
      <c r="F861" s="22" t="s">
        <v>1255</v>
      </c>
      <c r="G861" s="22" t="s">
        <v>205</v>
      </c>
      <c r="H861" s="22" t="s">
        <v>405</v>
      </c>
      <c r="I861" s="22" t="s">
        <v>4028</v>
      </c>
      <c r="J861" s="22"/>
      <c r="K861" s="21" t="s">
        <v>4002</v>
      </c>
      <c r="L861" s="21" t="s">
        <v>2374</v>
      </c>
      <c r="M861" s="21" t="s">
        <v>4003</v>
      </c>
      <c r="N861" s="21"/>
      <c r="O861" s="17" t="str">
        <f>IFERROR(VLOOKUP(B861,POP!$B$5:$I$1048576,7,0),"")</f>
        <v/>
      </c>
      <c r="P861" s="17" t="str">
        <f>IFERROR(VLOOKUP(B861,POM!$B$5:$I$1048576,7,0),"")</f>
        <v/>
      </c>
      <c r="Q861" s="10" t="str">
        <f>IFERROR(VLOOKUP(B861,POU!$B$5:$I$1048576,7,0),"")</f>
        <v/>
      </c>
      <c r="R861" s="21" t="str">
        <f t="shared" si="74"/>
        <v/>
      </c>
      <c r="S861" s="17" t="str">
        <f>IFERROR(VLOOKUP(B861,'PEMBEKALAN POP'!$B$5:$I$1048576,7,0),"")</f>
        <v/>
      </c>
      <c r="T861" s="22" t="str">
        <f>IFERROR(VLOOKUP(B861,'PEMBEKALAN POP'!$B$5:$I$1048576,8,0),"")</f>
        <v/>
      </c>
      <c r="U861" s="21" t="s">
        <v>3994</v>
      </c>
      <c r="V861" s="17" t="e" cm="1">
        <f t="array" ref="V861">MAX(IF(INDUKSI!$B$5:$B$1048576='Data Training 2022'!B861,INDUKSI!$H$5:$H$1048576))</f>
        <v>#N/A</v>
      </c>
      <c r="W861" s="22" t="str">
        <f>IFERROR(VLOOKUP(B861,INDUKSI!$B$5:$I$1048576,8,0),"")</f>
        <v>LULUS</v>
      </c>
      <c r="X861" s="21" t="s">
        <v>3994</v>
      </c>
      <c r="Y861" s="17" cm="1">
        <f t="array" ref="Y861">MAX(IF(REINDUKSI!$B$5:$B$1048576='Data Training 2022'!B861,REINDUKSI!$H$5:$H$1048576))</f>
        <v>44699</v>
      </c>
      <c r="Z861" s="22" t="str">
        <f>IFERROR(VLOOKUP(B861,REINDUKSI!$B$5:$I$1048576,8,0),"")</f>
        <v>LULUS</v>
      </c>
      <c r="AA861" s="22" t="str">
        <f t="shared" si="75"/>
        <v>TARGET</v>
      </c>
      <c r="AB861" s="17" cm="1">
        <f t="array" ref="AB861">MAX(IF(BSA!$B$5:$B$1048576='Data Training 2022'!B861,BSA!$H$5:$H$1048576))</f>
        <v>0</v>
      </c>
      <c r="AC861" s="22" t="str">
        <f>IFERROR(VLOOKUP(B861,BSA!$B$5:$I$1048576,8,0),"")</f>
        <v/>
      </c>
      <c r="AD861" s="22" t="s">
        <v>3994</v>
      </c>
      <c r="AE861" s="22"/>
      <c r="AF861" s="22"/>
      <c r="AG861" s="22" t="str">
        <f t="shared" si="76"/>
        <v/>
      </c>
      <c r="AH861" s="17" cm="1">
        <f t="array" ref="AH861">MAX(IF(ISOLASI!$B$5:$B$1048576='Data Training 2022'!B861,ISOLASI!$H$5:$H$1048576))</f>
        <v>0</v>
      </c>
      <c r="AI861" s="22" t="str">
        <f>IFERROR(VLOOKUP(B861,ISOLASI!$B$5:$I$1048576,8,0),"")</f>
        <v/>
      </c>
      <c r="AJ861" s="22"/>
      <c r="AK861" s="17" cm="1">
        <f t="array" ref="AK861">MAX(IF('DEKAT AIR'!$B$5:$B$1048576='Data Training 2022'!B861,'DEKAT AIR'!$H$5:$H$1048576))</f>
        <v>0</v>
      </c>
      <c r="AL861" s="22" t="str">
        <f>IFERROR(VLOOKUP(B861,'DEKAT AIR'!$B$5:$I$1048576,8,0),"")</f>
        <v/>
      </c>
      <c r="AM861" s="22"/>
      <c r="AN861" s="17" cm="1">
        <f t="array" ref="AN861">MAX(IF(KETINGGIAN!$B$5:$B$1048576='Data Training 2022'!B861,KETINGGIAN!$H$5:$H$1048576))</f>
        <v>0</v>
      </c>
      <c r="AO861" s="22" t="str">
        <f>IFERROR(VLOOKUP(B861,KETINGGIAN!$B$5:$I$1048576,8,0),"")</f>
        <v/>
      </c>
      <c r="AP861" s="22"/>
      <c r="AQ861" s="22"/>
      <c r="AR861" s="22"/>
      <c r="AS861" s="22"/>
      <c r="AT861" s="17" cm="1">
        <f t="array" ref="AT861">MAX(IF(TOOLSKEEPER!$B$5:$B$1048576='Data Training 2022'!B861,TOOLSKEEPER!$H$5:$H$1048576))</f>
        <v>0</v>
      </c>
      <c r="AU861" s="22" t="str">
        <f>IFERROR(VLOOKUP(B861,TOOLSKEEPER!$B$5:$I$1048576,8,0),"")</f>
        <v/>
      </c>
    </row>
    <row r="862" spans="1:47">
      <c r="A862" s="22">
        <f t="shared" si="77"/>
        <v>857</v>
      </c>
      <c r="B862" s="21" t="str">
        <f t="shared" si="78"/>
        <v>80002851</v>
      </c>
      <c r="C862" s="21">
        <v>80002851</v>
      </c>
      <c r="D862" s="22"/>
      <c r="E862" s="22" t="s">
        <v>955</v>
      </c>
      <c r="F862" s="22" t="s">
        <v>1255</v>
      </c>
      <c r="G862" s="22" t="s">
        <v>4180</v>
      </c>
      <c r="H862" s="22" t="s">
        <v>405</v>
      </c>
      <c r="I862" s="22" t="s">
        <v>4028</v>
      </c>
      <c r="J862" s="22"/>
      <c r="K862" s="21" t="s">
        <v>4002</v>
      </c>
      <c r="L862" s="21" t="s">
        <v>2374</v>
      </c>
      <c r="M862" s="21" t="s">
        <v>4003</v>
      </c>
      <c r="N862" s="21"/>
      <c r="O862" s="17" t="str">
        <f>IFERROR(VLOOKUP(B862,POP!$B$5:$I$1048576,7,0),"")</f>
        <v/>
      </c>
      <c r="P862" s="17" t="str">
        <f>IFERROR(VLOOKUP(B862,POM!$B$5:$I$1048576,7,0),"")</f>
        <v/>
      </c>
      <c r="Q862" s="10" t="str">
        <f>IFERROR(VLOOKUP(B862,POU!$B$5:$I$1048576,7,0),"")</f>
        <v/>
      </c>
      <c r="R862" s="21" t="str">
        <f t="shared" si="74"/>
        <v/>
      </c>
      <c r="S862" s="17" t="str">
        <f>IFERROR(VLOOKUP(B862,'PEMBEKALAN POP'!$B$5:$I$1048576,7,0),"")</f>
        <v/>
      </c>
      <c r="T862" s="22" t="str">
        <f>IFERROR(VLOOKUP(B862,'PEMBEKALAN POP'!$B$5:$I$1048576,8,0),"")</f>
        <v/>
      </c>
      <c r="U862" s="21" t="s">
        <v>3994</v>
      </c>
      <c r="V862" s="17" t="e" cm="1">
        <f t="array" ref="V862">MAX(IF(INDUKSI!$B$5:$B$1048576='Data Training 2022'!B862,INDUKSI!$H$5:$H$1048576))</f>
        <v>#N/A</v>
      </c>
      <c r="W862" s="22" t="str">
        <f>IFERROR(VLOOKUP(B862,INDUKSI!$B$5:$I$1048576,8,0),"")</f>
        <v/>
      </c>
      <c r="X862" s="21" t="s">
        <v>3994</v>
      </c>
      <c r="Y862" s="17" cm="1">
        <f t="array" ref="Y862">MAX(IF(REINDUKSI!$B$5:$B$1048576='Data Training 2022'!B862,REINDUKSI!$H$5:$H$1048576))</f>
        <v>0</v>
      </c>
      <c r="Z862" s="22" t="str">
        <f>IFERROR(VLOOKUP(B862,REINDUKSI!$B$5:$I$1048576,8,0),"")</f>
        <v/>
      </c>
      <c r="AA862" s="22" t="str">
        <f t="shared" si="75"/>
        <v>TARGET</v>
      </c>
      <c r="AB862" s="17" cm="1">
        <f t="array" ref="AB862">MAX(IF(BSA!$B$5:$B$1048576='Data Training 2022'!B862,BSA!$H$5:$H$1048576))</f>
        <v>0</v>
      </c>
      <c r="AC862" s="22" t="str">
        <f>IFERROR(VLOOKUP(B862,BSA!$B$5:$I$1048576,8,0),"")</f>
        <v/>
      </c>
      <c r="AD862" s="22" t="s">
        <v>3994</v>
      </c>
      <c r="AE862" s="22"/>
      <c r="AF862" s="22"/>
      <c r="AG862" s="22" t="str">
        <f t="shared" si="76"/>
        <v/>
      </c>
      <c r="AH862" s="17" cm="1">
        <f t="array" ref="AH862">MAX(IF(ISOLASI!$B$5:$B$1048576='Data Training 2022'!B862,ISOLASI!$H$5:$H$1048576))</f>
        <v>0</v>
      </c>
      <c r="AI862" s="22" t="str">
        <f>IFERROR(VLOOKUP(B862,ISOLASI!$B$5:$I$1048576,8,0),"")</f>
        <v/>
      </c>
      <c r="AJ862" s="22"/>
      <c r="AK862" s="17" cm="1">
        <f t="array" ref="AK862">MAX(IF('DEKAT AIR'!$B$5:$B$1048576='Data Training 2022'!B862,'DEKAT AIR'!$H$5:$H$1048576))</f>
        <v>0</v>
      </c>
      <c r="AL862" s="22" t="str">
        <f>IFERROR(VLOOKUP(B862,'DEKAT AIR'!$B$5:$I$1048576,8,0),"")</f>
        <v/>
      </c>
      <c r="AM862" s="22"/>
      <c r="AN862" s="17" cm="1">
        <f t="array" ref="AN862">MAX(IF(KETINGGIAN!$B$5:$B$1048576='Data Training 2022'!B862,KETINGGIAN!$H$5:$H$1048576))</f>
        <v>0</v>
      </c>
      <c r="AO862" s="22" t="str">
        <f>IFERROR(VLOOKUP(B862,KETINGGIAN!$B$5:$I$1048576,8,0),"")</f>
        <v/>
      </c>
      <c r="AP862" s="22"/>
      <c r="AQ862" s="22"/>
      <c r="AR862" s="22"/>
      <c r="AS862" s="22"/>
      <c r="AT862" s="17" cm="1">
        <f t="array" ref="AT862">MAX(IF(TOOLSKEEPER!$B$5:$B$1048576='Data Training 2022'!B862,TOOLSKEEPER!$H$5:$H$1048576))</f>
        <v>0</v>
      </c>
      <c r="AU862" s="22" t="str">
        <f>IFERROR(VLOOKUP(B862,TOOLSKEEPER!$B$5:$I$1048576,8,0),"")</f>
        <v/>
      </c>
    </row>
    <row r="863" spans="1:47">
      <c r="A863" s="22">
        <f t="shared" si="77"/>
        <v>858</v>
      </c>
      <c r="B863" s="21" t="str">
        <f t="shared" si="78"/>
        <v>80002852</v>
      </c>
      <c r="C863" s="21">
        <v>80002852</v>
      </c>
      <c r="D863" s="22"/>
      <c r="E863" s="22" t="s">
        <v>1692</v>
      </c>
      <c r="F863" s="22" t="s">
        <v>1255</v>
      </c>
      <c r="G863" s="22" t="s">
        <v>212</v>
      </c>
      <c r="H863" s="22" t="s">
        <v>405</v>
      </c>
      <c r="I863" s="22" t="s">
        <v>4028</v>
      </c>
      <c r="J863" s="22"/>
      <c r="K863" s="21" t="s">
        <v>4002</v>
      </c>
      <c r="L863" s="21" t="s">
        <v>2374</v>
      </c>
      <c r="M863" s="21" t="s">
        <v>4003</v>
      </c>
      <c r="N863" s="21"/>
      <c r="O863" s="17" t="str">
        <f>IFERROR(VLOOKUP(B863,POP!$B$5:$I$1048576,7,0),"")</f>
        <v/>
      </c>
      <c r="P863" s="17" t="str">
        <f>IFERROR(VLOOKUP(B863,POM!$B$5:$I$1048576,7,0),"")</f>
        <v/>
      </c>
      <c r="Q863" s="10" t="str">
        <f>IFERROR(VLOOKUP(B863,POU!$B$5:$I$1048576,7,0),"")</f>
        <v/>
      </c>
      <c r="R863" s="21" t="str">
        <f t="shared" si="74"/>
        <v/>
      </c>
      <c r="S863" s="17" t="str">
        <f>IFERROR(VLOOKUP(B863,'PEMBEKALAN POP'!$B$5:$I$1048576,7,0),"")</f>
        <v/>
      </c>
      <c r="T863" s="22" t="str">
        <f>IFERROR(VLOOKUP(B863,'PEMBEKALAN POP'!$B$5:$I$1048576,8,0),"")</f>
        <v/>
      </c>
      <c r="U863" s="21" t="s">
        <v>3994</v>
      </c>
      <c r="V863" s="17" t="e" cm="1">
        <f t="array" ref="V863">MAX(IF(INDUKSI!$B$5:$B$1048576='Data Training 2022'!B863,INDUKSI!$H$5:$H$1048576))</f>
        <v>#N/A</v>
      </c>
      <c r="W863" s="22" t="str">
        <f>IFERROR(VLOOKUP(B863,INDUKSI!$B$5:$I$1048576,8,0),"")</f>
        <v>LULUS</v>
      </c>
      <c r="X863" s="21" t="s">
        <v>3994</v>
      </c>
      <c r="Y863" s="17" cm="1">
        <f t="array" ref="Y863">MAX(IF(REINDUKSI!$B$5:$B$1048576='Data Training 2022'!B863,REINDUKSI!$H$5:$H$1048576))</f>
        <v>44776</v>
      </c>
      <c r="Z863" s="22" t="str">
        <f>IFERROR(VLOOKUP(B863,REINDUKSI!$B$5:$I$1048576,8,0),"")</f>
        <v>LULUS</v>
      </c>
      <c r="AA863" s="22" t="str">
        <f t="shared" si="75"/>
        <v>TARGET</v>
      </c>
      <c r="AB863" s="17" cm="1">
        <f t="array" ref="AB863">MAX(IF(BSA!$B$5:$B$1048576='Data Training 2022'!B863,BSA!$H$5:$H$1048576))</f>
        <v>0</v>
      </c>
      <c r="AC863" s="22" t="str">
        <f>IFERROR(VLOOKUP(B863,BSA!$B$5:$I$1048576,8,0),"")</f>
        <v/>
      </c>
      <c r="AD863" s="22" t="s">
        <v>3994</v>
      </c>
      <c r="AE863" s="22"/>
      <c r="AF863" s="22"/>
      <c r="AG863" s="22" t="str">
        <f t="shared" si="76"/>
        <v/>
      </c>
      <c r="AH863" s="17" cm="1">
        <f t="array" ref="AH863">MAX(IF(ISOLASI!$B$5:$B$1048576='Data Training 2022'!B863,ISOLASI!$H$5:$H$1048576))</f>
        <v>0</v>
      </c>
      <c r="AI863" s="22" t="str">
        <f>IFERROR(VLOOKUP(B863,ISOLASI!$B$5:$I$1048576,8,0),"")</f>
        <v/>
      </c>
      <c r="AJ863" s="22"/>
      <c r="AK863" s="17" cm="1">
        <f t="array" ref="AK863">MAX(IF('DEKAT AIR'!$B$5:$B$1048576='Data Training 2022'!B863,'DEKAT AIR'!$H$5:$H$1048576))</f>
        <v>0</v>
      </c>
      <c r="AL863" s="22" t="str">
        <f>IFERROR(VLOOKUP(B863,'DEKAT AIR'!$B$5:$I$1048576,8,0),"")</f>
        <v/>
      </c>
      <c r="AM863" s="22"/>
      <c r="AN863" s="17" cm="1">
        <f t="array" ref="AN863">MAX(IF(KETINGGIAN!$B$5:$B$1048576='Data Training 2022'!B863,KETINGGIAN!$H$5:$H$1048576))</f>
        <v>0</v>
      </c>
      <c r="AO863" s="22" t="str">
        <f>IFERROR(VLOOKUP(B863,KETINGGIAN!$B$5:$I$1048576,8,0),"")</f>
        <v/>
      </c>
      <c r="AP863" s="22"/>
      <c r="AQ863" s="22"/>
      <c r="AR863" s="22"/>
      <c r="AS863" s="22"/>
      <c r="AT863" s="17" cm="1">
        <f t="array" ref="AT863">MAX(IF(TOOLSKEEPER!$B$5:$B$1048576='Data Training 2022'!B863,TOOLSKEEPER!$H$5:$H$1048576))</f>
        <v>0</v>
      </c>
      <c r="AU863" s="22" t="str">
        <f>IFERROR(VLOOKUP(B863,TOOLSKEEPER!$B$5:$I$1048576,8,0),"")</f>
        <v/>
      </c>
    </row>
    <row r="864" spans="1:47">
      <c r="A864" s="22">
        <f t="shared" si="77"/>
        <v>859</v>
      </c>
      <c r="B864" s="21" t="str">
        <f t="shared" si="78"/>
        <v>80000512</v>
      </c>
      <c r="C864" s="21">
        <v>80000512</v>
      </c>
      <c r="D864" s="22"/>
      <c r="E864" s="22" t="s">
        <v>3519</v>
      </c>
      <c r="F864" s="22" t="s">
        <v>1255</v>
      </c>
      <c r="G864" s="22" t="s">
        <v>4175</v>
      </c>
      <c r="H864" s="22" t="s">
        <v>405</v>
      </c>
      <c r="I864" s="22" t="s">
        <v>4028</v>
      </c>
      <c r="J864" s="22"/>
      <c r="K864" s="21" t="s">
        <v>4002</v>
      </c>
      <c r="L864" s="21" t="s">
        <v>2374</v>
      </c>
      <c r="M864" s="21" t="s">
        <v>4003</v>
      </c>
      <c r="N864" s="21"/>
      <c r="O864" s="17" t="str">
        <f>IFERROR(VLOOKUP(B864,POP!$B$5:$I$1048576,7,0),"")</f>
        <v/>
      </c>
      <c r="P864" s="17" t="str">
        <f>IFERROR(VLOOKUP(B864,POM!$B$5:$I$1048576,7,0),"")</f>
        <v/>
      </c>
      <c r="Q864" s="10" t="str">
        <f>IFERROR(VLOOKUP(B864,POU!$B$5:$I$1048576,7,0),"")</f>
        <v/>
      </c>
      <c r="R864" s="21" t="str">
        <f t="shared" si="74"/>
        <v/>
      </c>
      <c r="S864" s="17" t="str">
        <f>IFERROR(VLOOKUP(B864,'PEMBEKALAN POP'!$B$5:$I$1048576,7,0),"")</f>
        <v/>
      </c>
      <c r="T864" s="22" t="str">
        <f>IFERROR(VLOOKUP(B864,'PEMBEKALAN POP'!$B$5:$I$1048576,8,0),"")</f>
        <v/>
      </c>
      <c r="U864" s="21" t="s">
        <v>3994</v>
      </c>
      <c r="V864" s="17" t="e" cm="1">
        <f t="array" ref="V864">MAX(IF(INDUKSI!$B$5:$B$1048576='Data Training 2022'!B864,INDUKSI!$H$5:$H$1048576))</f>
        <v>#N/A</v>
      </c>
      <c r="W864" s="22" t="str">
        <f>IFERROR(VLOOKUP(B864,INDUKSI!$B$5:$I$1048576,8,0),"")</f>
        <v>LULUS</v>
      </c>
      <c r="X864" s="21" t="s">
        <v>3994</v>
      </c>
      <c r="Y864" s="17" cm="1">
        <f t="array" ref="Y864">MAX(IF(REINDUKSI!$B$5:$B$1048576='Data Training 2022'!B864,REINDUKSI!$H$5:$H$1048576))</f>
        <v>44575</v>
      </c>
      <c r="Z864" s="22" t="str">
        <f>IFERROR(VLOOKUP(B864,REINDUKSI!$B$5:$I$1048576,8,0),"")</f>
        <v>LULUS</v>
      </c>
      <c r="AA864" s="22" t="str">
        <f t="shared" si="75"/>
        <v>TARGET</v>
      </c>
      <c r="AB864" s="17" cm="1">
        <f t="array" ref="AB864">MAX(IF(BSA!$B$5:$B$1048576='Data Training 2022'!B864,BSA!$H$5:$H$1048576))</f>
        <v>0</v>
      </c>
      <c r="AC864" s="22" t="str">
        <f>IFERROR(VLOOKUP(B864,BSA!$B$5:$I$1048576,8,0),"")</f>
        <v/>
      </c>
      <c r="AD864" s="22" t="s">
        <v>3994</v>
      </c>
      <c r="AE864" s="22"/>
      <c r="AF864" s="22"/>
      <c r="AG864" s="22" t="str">
        <f t="shared" si="76"/>
        <v/>
      </c>
      <c r="AH864" s="17" cm="1">
        <f t="array" ref="AH864">MAX(IF(ISOLASI!$B$5:$B$1048576='Data Training 2022'!B864,ISOLASI!$H$5:$H$1048576))</f>
        <v>0</v>
      </c>
      <c r="AI864" s="22" t="str">
        <f>IFERROR(VLOOKUP(B864,ISOLASI!$B$5:$I$1048576,8,0),"")</f>
        <v/>
      </c>
      <c r="AJ864" s="22"/>
      <c r="AK864" s="17" cm="1">
        <f t="array" ref="AK864">MAX(IF('DEKAT AIR'!$B$5:$B$1048576='Data Training 2022'!B864,'DEKAT AIR'!$H$5:$H$1048576))</f>
        <v>0</v>
      </c>
      <c r="AL864" s="22" t="str">
        <f>IFERROR(VLOOKUP(B864,'DEKAT AIR'!$B$5:$I$1048576,8,0),"")</f>
        <v/>
      </c>
      <c r="AM864" s="22"/>
      <c r="AN864" s="17" cm="1">
        <f t="array" ref="AN864">MAX(IF(KETINGGIAN!$B$5:$B$1048576='Data Training 2022'!B864,KETINGGIAN!$H$5:$H$1048576))</f>
        <v>0</v>
      </c>
      <c r="AO864" s="22" t="str">
        <f>IFERROR(VLOOKUP(B864,KETINGGIAN!$B$5:$I$1048576,8,0),"")</f>
        <v/>
      </c>
      <c r="AP864" s="22"/>
      <c r="AQ864" s="22"/>
      <c r="AR864" s="22"/>
      <c r="AS864" s="22"/>
      <c r="AT864" s="17" cm="1">
        <f t="array" ref="AT864">MAX(IF(TOOLSKEEPER!$B$5:$B$1048576='Data Training 2022'!B864,TOOLSKEEPER!$H$5:$H$1048576))</f>
        <v>0</v>
      </c>
      <c r="AU864" s="22" t="str">
        <f>IFERROR(VLOOKUP(B864,TOOLSKEEPER!$B$5:$I$1048576,8,0),"")</f>
        <v/>
      </c>
    </row>
    <row r="865" spans="1:47">
      <c r="A865" s="22">
        <f t="shared" si="77"/>
        <v>860</v>
      </c>
      <c r="B865" s="21" t="str">
        <f t="shared" si="78"/>
        <v>80002017</v>
      </c>
      <c r="C865" s="21">
        <v>80002017</v>
      </c>
      <c r="D865" s="22"/>
      <c r="E865" s="22" t="s">
        <v>2718</v>
      </c>
      <c r="F865" s="22" t="s">
        <v>1255</v>
      </c>
      <c r="G865" s="22" t="s">
        <v>205</v>
      </c>
      <c r="H865" s="22" t="s">
        <v>405</v>
      </c>
      <c r="I865" s="22" t="s">
        <v>4028</v>
      </c>
      <c r="J865" s="22"/>
      <c r="K865" s="21" t="s">
        <v>4002</v>
      </c>
      <c r="L865" s="21" t="s">
        <v>2374</v>
      </c>
      <c r="M865" s="21" t="s">
        <v>4003</v>
      </c>
      <c r="N865" s="21"/>
      <c r="O865" s="17" t="str">
        <f>IFERROR(VLOOKUP(B865,POP!$B$5:$I$1048576,7,0),"")</f>
        <v/>
      </c>
      <c r="P865" s="17" t="str">
        <f>IFERROR(VLOOKUP(B865,POM!$B$5:$I$1048576,7,0),"")</f>
        <v/>
      </c>
      <c r="Q865" s="10" t="str">
        <f>IFERROR(VLOOKUP(B865,POU!$B$5:$I$1048576,7,0),"")</f>
        <v/>
      </c>
      <c r="R865" s="21" t="str">
        <f t="shared" si="74"/>
        <v/>
      </c>
      <c r="S865" s="17" t="str">
        <f>IFERROR(VLOOKUP(B865,'PEMBEKALAN POP'!$B$5:$I$1048576,7,0),"")</f>
        <v/>
      </c>
      <c r="T865" s="22" t="str">
        <f>IFERROR(VLOOKUP(B865,'PEMBEKALAN POP'!$B$5:$I$1048576,8,0),"")</f>
        <v/>
      </c>
      <c r="U865" s="21" t="s">
        <v>3994</v>
      </c>
      <c r="V865" s="17" t="e" cm="1">
        <f t="array" ref="V865">MAX(IF(INDUKSI!$B$5:$B$1048576='Data Training 2022'!B865,INDUKSI!$H$5:$H$1048576))</f>
        <v>#N/A</v>
      </c>
      <c r="W865" s="22" t="str">
        <f>IFERROR(VLOOKUP(B865,INDUKSI!$B$5:$I$1048576,8,0),"")</f>
        <v>LULUS</v>
      </c>
      <c r="X865" s="21" t="s">
        <v>3994</v>
      </c>
      <c r="Y865" s="17" cm="1">
        <f t="array" ref="Y865">MAX(IF(REINDUKSI!$B$5:$B$1048576='Data Training 2022'!B865,REINDUKSI!$H$5:$H$1048576))</f>
        <v>44786</v>
      </c>
      <c r="Z865" s="22" t="str">
        <f>IFERROR(VLOOKUP(B865,REINDUKSI!$B$5:$I$1048576,8,0),"")</f>
        <v>LULUS</v>
      </c>
      <c r="AA865" s="22" t="str">
        <f t="shared" si="75"/>
        <v>TARGET</v>
      </c>
      <c r="AB865" s="17" cm="1">
        <f t="array" ref="AB865">MAX(IF(BSA!$B$5:$B$1048576='Data Training 2022'!B865,BSA!$H$5:$H$1048576))</f>
        <v>44699</v>
      </c>
      <c r="AC865" s="22" t="str">
        <f>IFERROR(VLOOKUP(B865,BSA!$B$5:$I$1048576,8,0),"")</f>
        <v>LULUS</v>
      </c>
      <c r="AD865" s="22" t="s">
        <v>3994</v>
      </c>
      <c r="AE865" s="22"/>
      <c r="AF865" s="22"/>
      <c r="AG865" s="22" t="str">
        <f t="shared" si="76"/>
        <v/>
      </c>
      <c r="AH865" s="17" cm="1">
        <f t="array" ref="AH865">MAX(IF(ISOLASI!$B$5:$B$1048576='Data Training 2022'!B865,ISOLASI!$H$5:$H$1048576))</f>
        <v>0</v>
      </c>
      <c r="AI865" s="22" t="str">
        <f>IFERROR(VLOOKUP(B865,ISOLASI!$B$5:$I$1048576,8,0),"")</f>
        <v/>
      </c>
      <c r="AJ865" s="22"/>
      <c r="AK865" s="17" cm="1">
        <f t="array" ref="AK865">MAX(IF('DEKAT AIR'!$B$5:$B$1048576='Data Training 2022'!B865,'DEKAT AIR'!$H$5:$H$1048576))</f>
        <v>0</v>
      </c>
      <c r="AL865" s="22" t="str">
        <f>IFERROR(VLOOKUP(B865,'DEKAT AIR'!$B$5:$I$1048576,8,0),"")</f>
        <v/>
      </c>
      <c r="AM865" s="22"/>
      <c r="AN865" s="17" cm="1">
        <f t="array" ref="AN865">MAX(IF(KETINGGIAN!$B$5:$B$1048576='Data Training 2022'!B865,KETINGGIAN!$H$5:$H$1048576))</f>
        <v>0</v>
      </c>
      <c r="AO865" s="22" t="str">
        <f>IFERROR(VLOOKUP(B865,KETINGGIAN!$B$5:$I$1048576,8,0),"")</f>
        <v/>
      </c>
      <c r="AP865" s="22"/>
      <c r="AQ865" s="22"/>
      <c r="AR865" s="22"/>
      <c r="AS865" s="22"/>
      <c r="AT865" s="17" cm="1">
        <f t="array" ref="AT865">MAX(IF(TOOLSKEEPER!$B$5:$B$1048576='Data Training 2022'!B865,TOOLSKEEPER!$H$5:$H$1048576))</f>
        <v>0</v>
      </c>
      <c r="AU865" s="22" t="str">
        <f>IFERROR(VLOOKUP(B865,TOOLSKEEPER!$B$5:$I$1048576,8,0),"")</f>
        <v/>
      </c>
    </row>
    <row r="866" spans="1:47">
      <c r="A866" s="22">
        <f t="shared" si="77"/>
        <v>861</v>
      </c>
      <c r="B866" s="21" t="str">
        <f t="shared" si="78"/>
        <v>80002957</v>
      </c>
      <c r="C866" s="21">
        <v>80002957</v>
      </c>
      <c r="D866" s="22"/>
      <c r="E866" s="22" t="s">
        <v>1484</v>
      </c>
      <c r="F866" s="22" t="s">
        <v>1255</v>
      </c>
      <c r="G866" s="22" t="s">
        <v>4205</v>
      </c>
      <c r="H866" s="22" t="s">
        <v>3973</v>
      </c>
      <c r="I866" s="22" t="s">
        <v>4028</v>
      </c>
      <c r="J866" s="22"/>
      <c r="K866" s="21" t="s">
        <v>4002</v>
      </c>
      <c r="L866" s="21" t="s">
        <v>2374</v>
      </c>
      <c r="M866" s="21" t="s">
        <v>4003</v>
      </c>
      <c r="N866" s="21"/>
      <c r="O866" s="17" t="str">
        <f>IFERROR(VLOOKUP(B866,POP!$B$5:$I$1048576,7,0),"")</f>
        <v/>
      </c>
      <c r="P866" s="17" t="str">
        <f>IFERROR(VLOOKUP(B866,POM!$B$5:$I$1048576,7,0),"")</f>
        <v/>
      </c>
      <c r="Q866" s="10" t="str">
        <f>IFERROR(VLOOKUP(B866,POU!$B$5:$I$1048576,7,0),"")</f>
        <v/>
      </c>
      <c r="R866" s="21" t="str">
        <f t="shared" si="74"/>
        <v/>
      </c>
      <c r="S866" s="17" t="str">
        <f>IFERROR(VLOOKUP(B866,'PEMBEKALAN POP'!$B$5:$I$1048576,7,0),"")</f>
        <v/>
      </c>
      <c r="T866" s="22" t="str">
        <f>IFERROR(VLOOKUP(B866,'PEMBEKALAN POP'!$B$5:$I$1048576,8,0),"")</f>
        <v/>
      </c>
      <c r="U866" s="21" t="s">
        <v>3994</v>
      </c>
      <c r="V866" s="17" t="e" cm="1">
        <f t="array" ref="V866">MAX(IF(INDUKSI!$B$5:$B$1048576='Data Training 2022'!B866,INDUKSI!$H$5:$H$1048576))</f>
        <v>#N/A</v>
      </c>
      <c r="W866" s="22" t="str">
        <f>IFERROR(VLOOKUP(B866,INDUKSI!$B$5:$I$1048576,8,0),"")</f>
        <v>LULUS</v>
      </c>
      <c r="X866" s="21" t="s">
        <v>3994</v>
      </c>
      <c r="Y866" s="17" cm="1">
        <f t="array" ref="Y866">MAX(IF(REINDUKSI!$B$5:$B$1048576='Data Training 2022'!B866,REINDUKSI!$H$5:$H$1048576))</f>
        <v>44734</v>
      </c>
      <c r="Z866" s="22" t="str">
        <f>IFERROR(VLOOKUP(B866,REINDUKSI!$B$5:$I$1048576,8,0),"")</f>
        <v>LULUS</v>
      </c>
      <c r="AA866" s="22" t="str">
        <f t="shared" si="75"/>
        <v>TARGET</v>
      </c>
      <c r="AB866" s="17" cm="1">
        <f t="array" ref="AB866">MAX(IF(BSA!$B$5:$B$1048576='Data Training 2022'!B866,BSA!$H$5:$H$1048576))</f>
        <v>0</v>
      </c>
      <c r="AC866" s="22" t="str">
        <f>IFERROR(VLOOKUP(B866,BSA!$B$5:$I$1048576,8,0),"")</f>
        <v/>
      </c>
      <c r="AD866" s="22" t="s">
        <v>3994</v>
      </c>
      <c r="AE866" s="22"/>
      <c r="AF866" s="22"/>
      <c r="AG866" s="22" t="str">
        <f t="shared" si="76"/>
        <v/>
      </c>
      <c r="AH866" s="17" cm="1">
        <f t="array" ref="AH866">MAX(IF(ISOLASI!$B$5:$B$1048576='Data Training 2022'!B866,ISOLASI!$H$5:$H$1048576))</f>
        <v>0</v>
      </c>
      <c r="AI866" s="22" t="str">
        <f>IFERROR(VLOOKUP(B866,ISOLASI!$B$5:$I$1048576,8,0),"")</f>
        <v/>
      </c>
      <c r="AJ866" s="22"/>
      <c r="AK866" s="17" cm="1">
        <f t="array" ref="AK866">MAX(IF('DEKAT AIR'!$B$5:$B$1048576='Data Training 2022'!B866,'DEKAT AIR'!$H$5:$H$1048576))</f>
        <v>0</v>
      </c>
      <c r="AL866" s="22" t="str">
        <f>IFERROR(VLOOKUP(B866,'DEKAT AIR'!$B$5:$I$1048576,8,0),"")</f>
        <v/>
      </c>
      <c r="AM866" s="22"/>
      <c r="AN866" s="17" cm="1">
        <f t="array" ref="AN866">MAX(IF(KETINGGIAN!$B$5:$B$1048576='Data Training 2022'!B866,KETINGGIAN!$H$5:$H$1048576))</f>
        <v>0</v>
      </c>
      <c r="AO866" s="22" t="str">
        <f>IFERROR(VLOOKUP(B866,KETINGGIAN!$B$5:$I$1048576,8,0),"")</f>
        <v/>
      </c>
      <c r="AP866" s="22"/>
      <c r="AQ866" s="22"/>
      <c r="AR866" s="22"/>
      <c r="AS866" s="22"/>
      <c r="AT866" s="17" cm="1">
        <f t="array" ref="AT866">MAX(IF(TOOLSKEEPER!$B$5:$B$1048576='Data Training 2022'!B866,TOOLSKEEPER!$H$5:$H$1048576))</f>
        <v>0</v>
      </c>
      <c r="AU866" s="22" t="str">
        <f>IFERROR(VLOOKUP(B866,TOOLSKEEPER!$B$5:$I$1048576,8,0),"")</f>
        <v/>
      </c>
    </row>
    <row r="867" spans="1:47">
      <c r="A867" s="22">
        <f t="shared" si="77"/>
        <v>862</v>
      </c>
      <c r="B867" s="21" t="str">
        <f t="shared" si="78"/>
        <v>80002041</v>
      </c>
      <c r="C867" s="21" t="s">
        <v>3704</v>
      </c>
      <c r="D867" s="22"/>
      <c r="E867" s="22" t="s">
        <v>3705</v>
      </c>
      <c r="F867" s="22" t="s">
        <v>1255</v>
      </c>
      <c r="G867" s="22" t="s">
        <v>212</v>
      </c>
      <c r="H867" s="22" t="s">
        <v>405</v>
      </c>
      <c r="I867" s="22" t="s">
        <v>4024</v>
      </c>
      <c r="J867" s="22"/>
      <c r="K867" s="21" t="s">
        <v>4002</v>
      </c>
      <c r="L867" s="21" t="s">
        <v>2374</v>
      </c>
      <c r="M867" s="21" t="s">
        <v>4003</v>
      </c>
      <c r="N867" s="21"/>
      <c r="O867" s="17" t="str">
        <f>IFERROR(VLOOKUP(B867,POP!$B$5:$I$1048576,7,0),"")</f>
        <v/>
      </c>
      <c r="P867" s="17" t="str">
        <f>IFERROR(VLOOKUP(B867,POM!$B$5:$I$1048576,7,0),"")</f>
        <v/>
      </c>
      <c r="Q867" s="10" t="str">
        <f>IFERROR(VLOOKUP(B867,POU!$B$5:$I$1048576,7,0),"")</f>
        <v/>
      </c>
      <c r="R867" s="21" t="str">
        <f t="shared" si="74"/>
        <v/>
      </c>
      <c r="S867" s="17" t="str">
        <f>IFERROR(VLOOKUP(B867,'PEMBEKALAN POP'!$B$5:$I$1048576,7,0),"")</f>
        <v/>
      </c>
      <c r="T867" s="22" t="str">
        <f>IFERROR(VLOOKUP(B867,'PEMBEKALAN POP'!$B$5:$I$1048576,8,0),"")</f>
        <v/>
      </c>
      <c r="U867" s="21" t="s">
        <v>3994</v>
      </c>
      <c r="V867" s="17" t="e" cm="1">
        <f t="array" ref="V867">MAX(IF(INDUKSI!$B$5:$B$1048576='Data Training 2022'!B867,INDUKSI!$H$5:$H$1048576))</f>
        <v>#N/A</v>
      </c>
      <c r="W867" s="22" t="str">
        <f>IFERROR(VLOOKUP(B867,INDUKSI!$B$5:$I$1048576,8,0),"")</f>
        <v>LULUS</v>
      </c>
      <c r="X867" s="21" t="s">
        <v>3994</v>
      </c>
      <c r="Y867" s="17" cm="1">
        <f t="array" ref="Y867">MAX(IF(REINDUKSI!$B$5:$B$1048576='Data Training 2022'!B867,REINDUKSI!$H$5:$H$1048576))</f>
        <v>44785</v>
      </c>
      <c r="Z867" s="22" t="str">
        <f>IFERROR(VLOOKUP(B867,REINDUKSI!$B$5:$I$1048576,8,0),"")</f>
        <v>LULUS</v>
      </c>
      <c r="AA867" s="22" t="str">
        <f t="shared" si="75"/>
        <v>TARGET</v>
      </c>
      <c r="AB867" s="17" cm="1">
        <f t="array" ref="AB867">MAX(IF(BSA!$B$5:$B$1048576='Data Training 2022'!B867,BSA!$H$5:$H$1048576))</f>
        <v>0</v>
      </c>
      <c r="AC867" s="22" t="str">
        <f>IFERROR(VLOOKUP(B867,BSA!$B$5:$I$1048576,8,0),"")</f>
        <v/>
      </c>
      <c r="AD867" s="22" t="s">
        <v>3994</v>
      </c>
      <c r="AE867" s="22"/>
      <c r="AF867" s="22"/>
      <c r="AG867" s="22" t="str">
        <f t="shared" si="76"/>
        <v/>
      </c>
      <c r="AH867" s="17" cm="1">
        <f t="array" ref="AH867">MAX(IF(ISOLASI!$B$5:$B$1048576='Data Training 2022'!B867,ISOLASI!$H$5:$H$1048576))</f>
        <v>0</v>
      </c>
      <c r="AI867" s="22" t="str">
        <f>IFERROR(VLOOKUP(B867,ISOLASI!$B$5:$I$1048576,8,0),"")</f>
        <v/>
      </c>
      <c r="AJ867" s="22"/>
      <c r="AK867" s="17" cm="1">
        <f t="array" ref="AK867">MAX(IF('DEKAT AIR'!$B$5:$B$1048576='Data Training 2022'!B867,'DEKAT AIR'!$H$5:$H$1048576))</f>
        <v>0</v>
      </c>
      <c r="AL867" s="22" t="str">
        <f>IFERROR(VLOOKUP(B867,'DEKAT AIR'!$B$5:$I$1048576,8,0),"")</f>
        <v/>
      </c>
      <c r="AM867" s="22"/>
      <c r="AN867" s="17" cm="1">
        <f t="array" ref="AN867">MAX(IF(KETINGGIAN!$B$5:$B$1048576='Data Training 2022'!B867,KETINGGIAN!$H$5:$H$1048576))</f>
        <v>0</v>
      </c>
      <c r="AO867" s="22" t="str">
        <f>IFERROR(VLOOKUP(B867,KETINGGIAN!$B$5:$I$1048576,8,0),"")</f>
        <v/>
      </c>
      <c r="AP867" s="22"/>
      <c r="AQ867" s="22"/>
      <c r="AR867" s="22"/>
      <c r="AS867" s="22"/>
      <c r="AT867" s="17" cm="1">
        <f t="array" ref="AT867">MAX(IF(TOOLSKEEPER!$B$5:$B$1048576='Data Training 2022'!B867,TOOLSKEEPER!$H$5:$H$1048576))</f>
        <v>0</v>
      </c>
      <c r="AU867" s="22" t="str">
        <f>IFERROR(VLOOKUP(B867,TOOLSKEEPER!$B$5:$I$1048576,8,0),"")</f>
        <v/>
      </c>
    </row>
    <row r="868" spans="1:47">
      <c r="A868" s="22">
        <f t="shared" si="77"/>
        <v>863</v>
      </c>
      <c r="B868" s="21" t="str">
        <f t="shared" si="78"/>
        <v>80001819</v>
      </c>
      <c r="C868" s="21" t="s">
        <v>2112</v>
      </c>
      <c r="D868" s="22"/>
      <c r="E868" s="22" t="s">
        <v>2113</v>
      </c>
      <c r="F868" s="22" t="s">
        <v>1255</v>
      </c>
      <c r="G868" s="22" t="s">
        <v>4177</v>
      </c>
      <c r="H868" s="22" t="s">
        <v>405</v>
      </c>
      <c r="I868" s="22" t="s">
        <v>4028</v>
      </c>
      <c r="J868" s="22"/>
      <c r="K868" s="21" t="s">
        <v>4002</v>
      </c>
      <c r="L868" s="21" t="s">
        <v>2374</v>
      </c>
      <c r="M868" s="21" t="s">
        <v>4003</v>
      </c>
      <c r="N868" s="21"/>
      <c r="O868" s="17" t="str">
        <f>IFERROR(VLOOKUP(B868,POP!$B$5:$I$1048576,7,0),"")</f>
        <v/>
      </c>
      <c r="P868" s="17" t="str">
        <f>IFERROR(VLOOKUP(B868,POM!$B$5:$I$1048576,7,0),"")</f>
        <v/>
      </c>
      <c r="Q868" s="10" t="str">
        <f>IFERROR(VLOOKUP(B868,POU!$B$5:$I$1048576,7,0),"")</f>
        <v/>
      </c>
      <c r="R868" s="21" t="str">
        <f t="shared" si="74"/>
        <v/>
      </c>
      <c r="S868" s="17" t="str">
        <f>IFERROR(VLOOKUP(B868,'PEMBEKALAN POP'!$B$5:$I$1048576,7,0),"")</f>
        <v/>
      </c>
      <c r="T868" s="22" t="str">
        <f>IFERROR(VLOOKUP(B868,'PEMBEKALAN POP'!$B$5:$I$1048576,8,0),"")</f>
        <v/>
      </c>
      <c r="U868" s="21" t="s">
        <v>3994</v>
      </c>
      <c r="V868" s="17" t="e" cm="1">
        <f t="array" ref="V868">MAX(IF(INDUKSI!$B$5:$B$1048576='Data Training 2022'!B868,INDUKSI!$H$5:$H$1048576))</f>
        <v>#N/A</v>
      </c>
      <c r="W868" s="22" t="str">
        <f>IFERROR(VLOOKUP(B868,INDUKSI!$B$5:$I$1048576,8,0),"")</f>
        <v>LULUS</v>
      </c>
      <c r="X868" s="21" t="s">
        <v>3994</v>
      </c>
      <c r="Y868" s="17" cm="1">
        <f t="array" ref="Y868">MAX(IF(REINDUKSI!$B$5:$B$1048576='Data Training 2022'!B868,REINDUKSI!$H$5:$H$1048576))</f>
        <v>44706</v>
      </c>
      <c r="Z868" s="22" t="str">
        <f>IFERROR(VLOOKUP(B868,REINDUKSI!$B$5:$I$1048576,8,0),"")</f>
        <v>LULUS</v>
      </c>
      <c r="AA868" s="22" t="str">
        <f t="shared" si="75"/>
        <v>TARGET</v>
      </c>
      <c r="AB868" s="17" cm="1">
        <f t="array" ref="AB868">MAX(IF(BSA!$B$5:$B$1048576='Data Training 2022'!B868,BSA!$H$5:$H$1048576))</f>
        <v>0</v>
      </c>
      <c r="AC868" s="22" t="str">
        <f>IFERROR(VLOOKUP(B868,BSA!$B$5:$I$1048576,8,0),"")</f>
        <v/>
      </c>
      <c r="AD868" s="22" t="s">
        <v>3994</v>
      </c>
      <c r="AE868" s="22"/>
      <c r="AF868" s="22"/>
      <c r="AG868" s="22" t="str">
        <f t="shared" si="76"/>
        <v/>
      </c>
      <c r="AH868" s="17" cm="1">
        <f t="array" ref="AH868">MAX(IF(ISOLASI!$B$5:$B$1048576='Data Training 2022'!B868,ISOLASI!$H$5:$H$1048576))</f>
        <v>0</v>
      </c>
      <c r="AI868" s="22" t="str">
        <f>IFERROR(VLOOKUP(B868,ISOLASI!$B$5:$I$1048576,8,0),"")</f>
        <v/>
      </c>
      <c r="AJ868" s="22"/>
      <c r="AK868" s="17" cm="1">
        <f t="array" ref="AK868">MAX(IF('DEKAT AIR'!$B$5:$B$1048576='Data Training 2022'!B868,'DEKAT AIR'!$H$5:$H$1048576))</f>
        <v>0</v>
      </c>
      <c r="AL868" s="22" t="str">
        <f>IFERROR(VLOOKUP(B868,'DEKAT AIR'!$B$5:$I$1048576,8,0),"")</f>
        <v/>
      </c>
      <c r="AM868" s="22"/>
      <c r="AN868" s="17" cm="1">
        <f t="array" ref="AN868">MAX(IF(KETINGGIAN!$B$5:$B$1048576='Data Training 2022'!B868,KETINGGIAN!$H$5:$H$1048576))</f>
        <v>0</v>
      </c>
      <c r="AO868" s="22" t="str">
        <f>IFERROR(VLOOKUP(B868,KETINGGIAN!$B$5:$I$1048576,8,0),"")</f>
        <v/>
      </c>
      <c r="AP868" s="22"/>
      <c r="AQ868" s="22"/>
      <c r="AR868" s="22"/>
      <c r="AS868" s="22"/>
      <c r="AT868" s="17" cm="1">
        <f t="array" ref="AT868">MAX(IF(TOOLSKEEPER!$B$5:$B$1048576='Data Training 2022'!B868,TOOLSKEEPER!$H$5:$H$1048576))</f>
        <v>0</v>
      </c>
      <c r="AU868" s="22" t="str">
        <f>IFERROR(VLOOKUP(B868,TOOLSKEEPER!$B$5:$I$1048576,8,0),"")</f>
        <v/>
      </c>
    </row>
    <row r="869" spans="1:47">
      <c r="A869" s="22">
        <f t="shared" si="77"/>
        <v>864</v>
      </c>
      <c r="B869" s="21" t="str">
        <f t="shared" si="78"/>
        <v>80002660</v>
      </c>
      <c r="C869" s="21" t="s">
        <v>1545</v>
      </c>
      <c r="D869" s="22"/>
      <c r="E869" s="22" t="s">
        <v>1546</v>
      </c>
      <c r="F869" s="22" t="s">
        <v>1255</v>
      </c>
      <c r="G869" s="22" t="s">
        <v>4187</v>
      </c>
      <c r="H869" s="22" t="s">
        <v>405</v>
      </c>
      <c r="I869" s="22" t="s">
        <v>4028</v>
      </c>
      <c r="J869" s="22"/>
      <c r="K869" s="21" t="s">
        <v>4002</v>
      </c>
      <c r="L869" s="21" t="s">
        <v>2374</v>
      </c>
      <c r="M869" s="21" t="s">
        <v>4003</v>
      </c>
      <c r="N869" s="21"/>
      <c r="O869" s="17" t="str">
        <f>IFERROR(VLOOKUP(B869,POP!$B$5:$I$1048576,7,0),"")</f>
        <v/>
      </c>
      <c r="P869" s="17" t="str">
        <f>IFERROR(VLOOKUP(B869,POM!$B$5:$I$1048576,7,0),"")</f>
        <v/>
      </c>
      <c r="Q869" s="10" t="str">
        <f>IFERROR(VLOOKUP(B869,POU!$B$5:$I$1048576,7,0),"")</f>
        <v/>
      </c>
      <c r="R869" s="21" t="str">
        <f t="shared" si="74"/>
        <v/>
      </c>
      <c r="S869" s="17" t="str">
        <f>IFERROR(VLOOKUP(B869,'PEMBEKALAN POP'!$B$5:$I$1048576,7,0),"")</f>
        <v/>
      </c>
      <c r="T869" s="22" t="str">
        <f>IFERROR(VLOOKUP(B869,'PEMBEKALAN POP'!$B$5:$I$1048576,8,0),"")</f>
        <v/>
      </c>
      <c r="U869" s="21" t="s">
        <v>3994</v>
      </c>
      <c r="V869" s="17" t="e" cm="1">
        <f t="array" ref="V869">MAX(IF(INDUKSI!$B$5:$B$1048576='Data Training 2022'!B869,INDUKSI!$H$5:$H$1048576))</f>
        <v>#N/A</v>
      </c>
      <c r="W869" s="22" t="str">
        <f>IFERROR(VLOOKUP(B869,INDUKSI!$B$5:$I$1048576,8,0),"")</f>
        <v>LULUS</v>
      </c>
      <c r="X869" s="21" t="s">
        <v>3994</v>
      </c>
      <c r="Y869" s="17" cm="1">
        <f t="array" ref="Y869">MAX(IF(REINDUKSI!$B$5:$B$1048576='Data Training 2022'!B869,REINDUKSI!$H$5:$H$1048576))</f>
        <v>0</v>
      </c>
      <c r="Z869" s="22" t="str">
        <f>IFERROR(VLOOKUP(B869,REINDUKSI!$B$5:$I$1048576,8,0),"")</f>
        <v/>
      </c>
      <c r="AA869" s="22" t="str">
        <f t="shared" si="75"/>
        <v>TARGET</v>
      </c>
      <c r="AB869" s="17" cm="1">
        <f t="array" ref="AB869">MAX(IF(BSA!$B$5:$B$1048576='Data Training 2022'!B869,BSA!$H$5:$H$1048576))</f>
        <v>44650</v>
      </c>
      <c r="AC869" s="22" t="str">
        <f>IFERROR(VLOOKUP(B869,BSA!$B$5:$I$1048576,8,0),"")</f>
        <v>LULUS</v>
      </c>
      <c r="AD869" s="22" t="s">
        <v>3994</v>
      </c>
      <c r="AE869" s="22"/>
      <c r="AF869" s="22"/>
      <c r="AG869" s="22" t="str">
        <f t="shared" si="76"/>
        <v/>
      </c>
      <c r="AH869" s="17" cm="1">
        <f t="array" ref="AH869">MAX(IF(ISOLASI!$B$5:$B$1048576='Data Training 2022'!B869,ISOLASI!$H$5:$H$1048576))</f>
        <v>0</v>
      </c>
      <c r="AI869" s="22" t="str">
        <f>IFERROR(VLOOKUP(B869,ISOLASI!$B$5:$I$1048576,8,0),"")</f>
        <v/>
      </c>
      <c r="AJ869" s="22"/>
      <c r="AK869" s="17" cm="1">
        <f t="array" ref="AK869">MAX(IF('DEKAT AIR'!$B$5:$B$1048576='Data Training 2022'!B869,'DEKAT AIR'!$H$5:$H$1048576))</f>
        <v>0</v>
      </c>
      <c r="AL869" s="22" t="str">
        <f>IFERROR(VLOOKUP(B869,'DEKAT AIR'!$B$5:$I$1048576,8,0),"")</f>
        <v/>
      </c>
      <c r="AM869" s="22"/>
      <c r="AN869" s="17" cm="1">
        <f t="array" ref="AN869">MAX(IF(KETINGGIAN!$B$5:$B$1048576='Data Training 2022'!B869,KETINGGIAN!$H$5:$H$1048576))</f>
        <v>0</v>
      </c>
      <c r="AO869" s="22" t="str">
        <f>IFERROR(VLOOKUP(B869,KETINGGIAN!$B$5:$I$1048576,8,0),"")</f>
        <v/>
      </c>
      <c r="AP869" s="22"/>
      <c r="AQ869" s="22"/>
      <c r="AR869" s="22"/>
      <c r="AS869" s="22"/>
      <c r="AT869" s="17" cm="1">
        <f t="array" ref="AT869">MAX(IF(TOOLSKEEPER!$B$5:$B$1048576='Data Training 2022'!B869,TOOLSKEEPER!$H$5:$H$1048576))</f>
        <v>0</v>
      </c>
      <c r="AU869" s="22" t="str">
        <f>IFERROR(VLOOKUP(B869,TOOLSKEEPER!$B$5:$I$1048576,8,0),"")</f>
        <v/>
      </c>
    </row>
    <row r="870" spans="1:47">
      <c r="A870" s="22">
        <f t="shared" si="77"/>
        <v>865</v>
      </c>
      <c r="B870" s="21" t="str">
        <f t="shared" si="78"/>
        <v>80000021</v>
      </c>
      <c r="C870" s="21" t="s">
        <v>4250</v>
      </c>
      <c r="D870" s="22"/>
      <c r="E870" s="22" t="s">
        <v>3243</v>
      </c>
      <c r="F870" s="22" t="s">
        <v>1255</v>
      </c>
      <c r="G870" s="22" t="s">
        <v>4205</v>
      </c>
      <c r="H870" s="22" t="s">
        <v>3973</v>
      </c>
      <c r="I870" s="22" t="s">
        <v>4028</v>
      </c>
      <c r="J870" s="22"/>
      <c r="K870" s="21" t="s">
        <v>4002</v>
      </c>
      <c r="L870" s="21" t="s">
        <v>2374</v>
      </c>
      <c r="M870" s="21" t="s">
        <v>4003</v>
      </c>
      <c r="N870" s="21"/>
      <c r="O870" s="17" t="str">
        <f>IFERROR(VLOOKUP(B870,POP!$B$5:$I$1048576,7,0),"")</f>
        <v/>
      </c>
      <c r="P870" s="17" t="str">
        <f>IFERROR(VLOOKUP(B870,POM!$B$5:$I$1048576,7,0),"")</f>
        <v/>
      </c>
      <c r="Q870" s="10" t="str">
        <f>IFERROR(VLOOKUP(B870,POU!$B$5:$I$1048576,7,0),"")</f>
        <v/>
      </c>
      <c r="R870" s="21" t="str">
        <f t="shared" si="74"/>
        <v/>
      </c>
      <c r="S870" s="17" t="str">
        <f>IFERROR(VLOOKUP(B870,'PEMBEKALAN POP'!$B$5:$I$1048576,7,0),"")</f>
        <v/>
      </c>
      <c r="T870" s="22" t="str">
        <f>IFERROR(VLOOKUP(B870,'PEMBEKALAN POP'!$B$5:$I$1048576,8,0),"")</f>
        <v/>
      </c>
      <c r="U870" s="21" t="s">
        <v>3994</v>
      </c>
      <c r="V870" s="17" t="e" cm="1">
        <f t="array" ref="V870">MAX(IF(INDUKSI!$B$5:$B$1048576='Data Training 2022'!B870,INDUKSI!$H$5:$H$1048576))</f>
        <v>#N/A</v>
      </c>
      <c r="W870" s="22" t="str">
        <f>IFERROR(VLOOKUP(B870,INDUKSI!$B$5:$I$1048576,8,0),"")</f>
        <v>LULUS</v>
      </c>
      <c r="X870" s="21" t="s">
        <v>3994</v>
      </c>
      <c r="Y870" s="17" cm="1">
        <f t="array" ref="Y870">MAX(IF(REINDUKSI!$B$5:$B$1048576='Data Training 2022'!B870,REINDUKSI!$H$5:$H$1048576))</f>
        <v>44506</v>
      </c>
      <c r="Z870" s="22" t="str">
        <f>IFERROR(VLOOKUP(B870,REINDUKSI!$B$5:$I$1048576,8,0),"")</f>
        <v>LULUS</v>
      </c>
      <c r="AA870" s="22" t="str">
        <f t="shared" si="75"/>
        <v>TARGET</v>
      </c>
      <c r="AB870" s="17" cm="1">
        <f t="array" ref="AB870">MAX(IF(BSA!$B$5:$B$1048576='Data Training 2022'!B870,BSA!$H$5:$H$1048576))</f>
        <v>0</v>
      </c>
      <c r="AC870" s="22" t="str">
        <f>IFERROR(VLOOKUP(B870,BSA!$B$5:$I$1048576,8,0),"")</f>
        <v/>
      </c>
      <c r="AD870" s="22" t="s">
        <v>3994</v>
      </c>
      <c r="AE870" s="22"/>
      <c r="AF870" s="22"/>
      <c r="AG870" s="22" t="str">
        <f t="shared" si="76"/>
        <v/>
      </c>
      <c r="AH870" s="17" cm="1">
        <f t="array" ref="AH870">MAX(IF(ISOLASI!$B$5:$B$1048576='Data Training 2022'!B870,ISOLASI!$H$5:$H$1048576))</f>
        <v>0</v>
      </c>
      <c r="AI870" s="22" t="str">
        <f>IFERROR(VLOOKUP(B870,ISOLASI!$B$5:$I$1048576,8,0),"")</f>
        <v/>
      </c>
      <c r="AJ870" s="22"/>
      <c r="AK870" s="17" cm="1">
        <f t="array" ref="AK870">MAX(IF('DEKAT AIR'!$B$5:$B$1048576='Data Training 2022'!B870,'DEKAT AIR'!$H$5:$H$1048576))</f>
        <v>0</v>
      </c>
      <c r="AL870" s="22" t="str">
        <f>IFERROR(VLOOKUP(B870,'DEKAT AIR'!$B$5:$I$1048576,8,0),"")</f>
        <v/>
      </c>
      <c r="AM870" s="22"/>
      <c r="AN870" s="17" cm="1">
        <f t="array" ref="AN870">MAX(IF(KETINGGIAN!$B$5:$B$1048576='Data Training 2022'!B870,KETINGGIAN!$H$5:$H$1048576))</f>
        <v>0</v>
      </c>
      <c r="AO870" s="22" t="str">
        <f>IFERROR(VLOOKUP(B870,KETINGGIAN!$B$5:$I$1048576,8,0),"")</f>
        <v/>
      </c>
      <c r="AP870" s="22"/>
      <c r="AQ870" s="22"/>
      <c r="AR870" s="22"/>
      <c r="AS870" s="22"/>
      <c r="AT870" s="17" cm="1">
        <f t="array" ref="AT870">MAX(IF(TOOLSKEEPER!$B$5:$B$1048576='Data Training 2022'!B870,TOOLSKEEPER!$H$5:$H$1048576))</f>
        <v>0</v>
      </c>
      <c r="AU870" s="22" t="str">
        <f>IFERROR(VLOOKUP(B870,TOOLSKEEPER!$B$5:$I$1048576,8,0),"")</f>
        <v/>
      </c>
    </row>
    <row r="871" spans="1:47">
      <c r="A871" s="22">
        <f t="shared" si="77"/>
        <v>866</v>
      </c>
      <c r="B871" s="21" t="str">
        <f t="shared" si="78"/>
        <v>80002025</v>
      </c>
      <c r="C871" s="21" t="s">
        <v>1701</v>
      </c>
      <c r="D871" s="22"/>
      <c r="E871" s="22" t="s">
        <v>1702</v>
      </c>
      <c r="F871" s="22" t="s">
        <v>1255</v>
      </c>
      <c r="G871" s="22" t="s">
        <v>4185</v>
      </c>
      <c r="H871" s="22" t="s">
        <v>405</v>
      </c>
      <c r="I871" s="22" t="s">
        <v>4024</v>
      </c>
      <c r="J871" s="22"/>
      <c r="K871" s="21" t="s">
        <v>4002</v>
      </c>
      <c r="L871" s="21" t="s">
        <v>2374</v>
      </c>
      <c r="M871" s="21" t="s">
        <v>4003</v>
      </c>
      <c r="N871" s="21"/>
      <c r="O871" s="17" t="str">
        <f>IFERROR(VLOOKUP(B871,POP!$B$5:$I$1048576,7,0),"")</f>
        <v/>
      </c>
      <c r="P871" s="17" t="str">
        <f>IFERROR(VLOOKUP(B871,POM!$B$5:$I$1048576,7,0),"")</f>
        <v/>
      </c>
      <c r="Q871" s="10" t="str">
        <f>IFERROR(VLOOKUP(B871,POU!$B$5:$I$1048576,7,0),"")</f>
        <v/>
      </c>
      <c r="R871" s="21" t="str">
        <f t="shared" si="74"/>
        <v/>
      </c>
      <c r="S871" s="17" t="str">
        <f>IFERROR(VLOOKUP(B871,'PEMBEKALAN POP'!$B$5:$I$1048576,7,0),"")</f>
        <v/>
      </c>
      <c r="T871" s="22" t="str">
        <f>IFERROR(VLOOKUP(B871,'PEMBEKALAN POP'!$B$5:$I$1048576,8,0),"")</f>
        <v/>
      </c>
      <c r="U871" s="21" t="s">
        <v>3994</v>
      </c>
      <c r="V871" s="17" t="e" cm="1">
        <f t="array" ref="V871">MAX(IF(INDUKSI!$B$5:$B$1048576='Data Training 2022'!B871,INDUKSI!$H$5:$H$1048576))</f>
        <v>#N/A</v>
      </c>
      <c r="W871" s="22" t="str">
        <f>IFERROR(VLOOKUP(B871,INDUKSI!$B$5:$I$1048576,8,0),"")</f>
        <v>LULUS</v>
      </c>
      <c r="X871" s="21" t="s">
        <v>3994</v>
      </c>
      <c r="Y871" s="17" cm="1">
        <f t="array" ref="Y871">MAX(IF(REINDUKSI!$B$5:$B$1048576='Data Training 2022'!B871,REINDUKSI!$H$5:$H$1048576))</f>
        <v>44576</v>
      </c>
      <c r="Z871" s="22" t="str">
        <f>IFERROR(VLOOKUP(B871,REINDUKSI!$B$5:$I$1048576,8,0),"")</f>
        <v>LULUS</v>
      </c>
      <c r="AA871" s="22" t="str">
        <f t="shared" si="75"/>
        <v>TARGET</v>
      </c>
      <c r="AB871" s="17" cm="1">
        <f t="array" ref="AB871">MAX(IF(BSA!$B$5:$B$1048576='Data Training 2022'!B871,BSA!$H$5:$H$1048576))</f>
        <v>0</v>
      </c>
      <c r="AC871" s="22" t="str">
        <f>IFERROR(VLOOKUP(B871,BSA!$B$5:$I$1048576,8,0),"")</f>
        <v/>
      </c>
      <c r="AD871" s="22" t="s">
        <v>3994</v>
      </c>
      <c r="AE871" s="22"/>
      <c r="AF871" s="22"/>
      <c r="AG871" s="22" t="str">
        <f t="shared" si="76"/>
        <v/>
      </c>
      <c r="AH871" s="17" cm="1">
        <f t="array" ref="AH871">MAX(IF(ISOLASI!$B$5:$B$1048576='Data Training 2022'!B871,ISOLASI!$H$5:$H$1048576))</f>
        <v>0</v>
      </c>
      <c r="AI871" s="22" t="str">
        <f>IFERROR(VLOOKUP(B871,ISOLASI!$B$5:$I$1048576,8,0),"")</f>
        <v/>
      </c>
      <c r="AJ871" s="22"/>
      <c r="AK871" s="17" cm="1">
        <f t="array" ref="AK871">MAX(IF('DEKAT AIR'!$B$5:$B$1048576='Data Training 2022'!B871,'DEKAT AIR'!$H$5:$H$1048576))</f>
        <v>0</v>
      </c>
      <c r="AL871" s="22" t="str">
        <f>IFERROR(VLOOKUP(B871,'DEKAT AIR'!$B$5:$I$1048576,8,0),"")</f>
        <v/>
      </c>
      <c r="AM871" s="22"/>
      <c r="AN871" s="17" cm="1">
        <f t="array" ref="AN871">MAX(IF(KETINGGIAN!$B$5:$B$1048576='Data Training 2022'!B871,KETINGGIAN!$H$5:$H$1048576))</f>
        <v>0</v>
      </c>
      <c r="AO871" s="22" t="str">
        <f>IFERROR(VLOOKUP(B871,KETINGGIAN!$B$5:$I$1048576,8,0),"")</f>
        <v/>
      </c>
      <c r="AP871" s="22"/>
      <c r="AQ871" s="22"/>
      <c r="AR871" s="22"/>
      <c r="AS871" s="22"/>
      <c r="AT871" s="17" cm="1">
        <f t="array" ref="AT871">MAX(IF(TOOLSKEEPER!$B$5:$B$1048576='Data Training 2022'!B871,TOOLSKEEPER!$H$5:$H$1048576))</f>
        <v>0</v>
      </c>
      <c r="AU871" s="22" t="str">
        <f>IFERROR(VLOOKUP(B871,TOOLSKEEPER!$B$5:$I$1048576,8,0),"")</f>
        <v/>
      </c>
    </row>
    <row r="872" spans="1:47">
      <c r="A872" s="22">
        <f t="shared" si="77"/>
        <v>867</v>
      </c>
      <c r="B872" s="21" t="str">
        <f t="shared" si="78"/>
        <v>80000569</v>
      </c>
      <c r="C872" s="21">
        <v>80000569</v>
      </c>
      <c r="D872" s="22"/>
      <c r="E872" s="22" t="s">
        <v>1650</v>
      </c>
      <c r="F872" s="22" t="s">
        <v>1255</v>
      </c>
      <c r="G872" s="22" t="s">
        <v>4187</v>
      </c>
      <c r="H872" s="22" t="s">
        <v>405</v>
      </c>
      <c r="I872" s="22" t="s">
        <v>4028</v>
      </c>
      <c r="J872" s="22"/>
      <c r="K872" s="21" t="s">
        <v>4002</v>
      </c>
      <c r="L872" s="21" t="s">
        <v>2374</v>
      </c>
      <c r="M872" s="21" t="s">
        <v>4003</v>
      </c>
      <c r="N872" s="21"/>
      <c r="O872" s="17" t="str">
        <f>IFERROR(VLOOKUP(B872,POP!$B$5:$I$1048576,7,0),"")</f>
        <v/>
      </c>
      <c r="P872" s="17" t="str">
        <f>IFERROR(VLOOKUP(B872,POM!$B$5:$I$1048576,7,0),"")</f>
        <v/>
      </c>
      <c r="Q872" s="10" t="str">
        <f>IFERROR(VLOOKUP(B872,POU!$B$5:$I$1048576,7,0),"")</f>
        <v/>
      </c>
      <c r="R872" s="21" t="str">
        <f t="shared" si="74"/>
        <v/>
      </c>
      <c r="S872" s="17" t="str">
        <f>IFERROR(VLOOKUP(B872,'PEMBEKALAN POP'!$B$5:$I$1048576,7,0),"")</f>
        <v/>
      </c>
      <c r="T872" s="22" t="str">
        <f>IFERROR(VLOOKUP(B872,'PEMBEKALAN POP'!$B$5:$I$1048576,8,0),"")</f>
        <v/>
      </c>
      <c r="U872" s="21" t="s">
        <v>3994</v>
      </c>
      <c r="V872" s="17" t="e" cm="1">
        <f t="array" ref="V872">MAX(IF(INDUKSI!$B$5:$B$1048576='Data Training 2022'!B872,INDUKSI!$H$5:$H$1048576))</f>
        <v>#N/A</v>
      </c>
      <c r="W872" s="22" t="str">
        <f>IFERROR(VLOOKUP(B872,INDUKSI!$B$5:$I$1048576,8,0),"")</f>
        <v>LULUS</v>
      </c>
      <c r="X872" s="21" t="s">
        <v>3994</v>
      </c>
      <c r="Y872" s="17" cm="1">
        <f t="array" ref="Y872">MAX(IF(REINDUKSI!$B$5:$B$1048576='Data Training 2022'!B872,REINDUKSI!$H$5:$H$1048576))</f>
        <v>0</v>
      </c>
      <c r="Z872" s="22" t="str">
        <f>IFERROR(VLOOKUP(B872,REINDUKSI!$B$5:$I$1048576,8,0),"")</f>
        <v/>
      </c>
      <c r="AA872" s="22" t="str">
        <f t="shared" si="75"/>
        <v>TARGET</v>
      </c>
      <c r="AB872" s="17" cm="1">
        <f t="array" ref="AB872">MAX(IF(BSA!$B$5:$B$1048576='Data Training 2022'!B872,BSA!$H$5:$H$1048576))</f>
        <v>0</v>
      </c>
      <c r="AC872" s="22" t="str">
        <f>IFERROR(VLOOKUP(B872,BSA!$B$5:$I$1048576,8,0),"")</f>
        <v/>
      </c>
      <c r="AD872" s="22" t="s">
        <v>3994</v>
      </c>
      <c r="AE872" s="22"/>
      <c r="AF872" s="22"/>
      <c r="AG872" s="22" t="str">
        <f t="shared" si="76"/>
        <v/>
      </c>
      <c r="AH872" s="17" cm="1">
        <f t="array" ref="AH872">MAX(IF(ISOLASI!$B$5:$B$1048576='Data Training 2022'!B872,ISOLASI!$H$5:$H$1048576))</f>
        <v>0</v>
      </c>
      <c r="AI872" s="22" t="str">
        <f>IFERROR(VLOOKUP(B872,ISOLASI!$B$5:$I$1048576,8,0),"")</f>
        <v/>
      </c>
      <c r="AJ872" s="22"/>
      <c r="AK872" s="17" cm="1">
        <f t="array" ref="AK872">MAX(IF('DEKAT AIR'!$B$5:$B$1048576='Data Training 2022'!B872,'DEKAT AIR'!$H$5:$H$1048576))</f>
        <v>0</v>
      </c>
      <c r="AL872" s="22" t="str">
        <f>IFERROR(VLOOKUP(B872,'DEKAT AIR'!$B$5:$I$1048576,8,0),"")</f>
        <v/>
      </c>
      <c r="AM872" s="22"/>
      <c r="AN872" s="17" cm="1">
        <f t="array" ref="AN872">MAX(IF(KETINGGIAN!$B$5:$B$1048576='Data Training 2022'!B872,KETINGGIAN!$H$5:$H$1048576))</f>
        <v>0</v>
      </c>
      <c r="AO872" s="22" t="str">
        <f>IFERROR(VLOOKUP(B872,KETINGGIAN!$B$5:$I$1048576,8,0),"")</f>
        <v/>
      </c>
      <c r="AP872" s="22"/>
      <c r="AQ872" s="22"/>
      <c r="AR872" s="22"/>
      <c r="AS872" s="22"/>
      <c r="AT872" s="17" cm="1">
        <f t="array" ref="AT872">MAX(IF(TOOLSKEEPER!$B$5:$B$1048576='Data Training 2022'!B872,TOOLSKEEPER!$H$5:$H$1048576))</f>
        <v>0</v>
      </c>
      <c r="AU872" s="22" t="str">
        <f>IFERROR(VLOOKUP(B872,TOOLSKEEPER!$B$5:$I$1048576,8,0),"")</f>
        <v/>
      </c>
    </row>
    <row r="873" spans="1:47">
      <c r="A873" s="22">
        <f t="shared" si="77"/>
        <v>868</v>
      </c>
      <c r="B873" s="21" t="str">
        <f t="shared" si="78"/>
        <v>80000881</v>
      </c>
      <c r="C873" s="21" t="s">
        <v>2996</v>
      </c>
      <c r="D873" s="22"/>
      <c r="E873" s="22" t="s">
        <v>2997</v>
      </c>
      <c r="F873" s="22" t="s">
        <v>1255</v>
      </c>
      <c r="G873" s="22" t="s">
        <v>4185</v>
      </c>
      <c r="H873" s="22" t="s">
        <v>405</v>
      </c>
      <c r="I873" s="22" t="s">
        <v>4024</v>
      </c>
      <c r="J873" s="22"/>
      <c r="K873" s="21" t="s">
        <v>4002</v>
      </c>
      <c r="L873" s="21" t="s">
        <v>2374</v>
      </c>
      <c r="M873" s="21" t="s">
        <v>4003</v>
      </c>
      <c r="N873" s="21"/>
      <c r="O873" s="17" t="str">
        <f>IFERROR(VLOOKUP(B873,POP!$B$5:$I$1048576,7,0),"")</f>
        <v/>
      </c>
      <c r="P873" s="17" t="str">
        <f>IFERROR(VLOOKUP(B873,POM!$B$5:$I$1048576,7,0),"")</f>
        <v/>
      </c>
      <c r="Q873" s="10" t="str">
        <f>IFERROR(VLOOKUP(B873,POU!$B$5:$I$1048576,7,0),"")</f>
        <v/>
      </c>
      <c r="R873" s="21" t="str">
        <f t="shared" si="74"/>
        <v/>
      </c>
      <c r="S873" s="17" t="str">
        <f>IFERROR(VLOOKUP(B873,'PEMBEKALAN POP'!$B$5:$I$1048576,7,0),"")</f>
        <v/>
      </c>
      <c r="T873" s="22" t="str">
        <f>IFERROR(VLOOKUP(B873,'PEMBEKALAN POP'!$B$5:$I$1048576,8,0),"")</f>
        <v/>
      </c>
      <c r="U873" s="21" t="s">
        <v>3994</v>
      </c>
      <c r="V873" s="17" t="e" cm="1">
        <f t="array" ref="V873">MAX(IF(INDUKSI!$B$5:$B$1048576='Data Training 2022'!B873,INDUKSI!$H$5:$H$1048576))</f>
        <v>#N/A</v>
      </c>
      <c r="W873" s="22" t="str">
        <f>IFERROR(VLOOKUP(B873,INDUKSI!$B$5:$I$1048576,8,0),"")</f>
        <v>LULUS</v>
      </c>
      <c r="X873" s="21" t="s">
        <v>3994</v>
      </c>
      <c r="Y873" s="17" cm="1">
        <f t="array" ref="Y873">MAX(IF(REINDUKSI!$B$5:$B$1048576='Data Training 2022'!B873,REINDUKSI!$H$5:$H$1048576))</f>
        <v>44592</v>
      </c>
      <c r="Z873" s="22" t="str">
        <f>IFERROR(VLOOKUP(B873,REINDUKSI!$B$5:$I$1048576,8,0),"")</f>
        <v>LULUS</v>
      </c>
      <c r="AA873" s="22" t="str">
        <f t="shared" si="75"/>
        <v>TARGET</v>
      </c>
      <c r="AB873" s="17" cm="1">
        <f t="array" ref="AB873">MAX(IF(BSA!$B$5:$B$1048576='Data Training 2022'!B873,BSA!$H$5:$H$1048576))</f>
        <v>0</v>
      </c>
      <c r="AC873" s="22" t="str">
        <f>IFERROR(VLOOKUP(B873,BSA!$B$5:$I$1048576,8,0),"")</f>
        <v/>
      </c>
      <c r="AD873" s="22" t="s">
        <v>3994</v>
      </c>
      <c r="AE873" s="22"/>
      <c r="AF873" s="22"/>
      <c r="AG873" s="22" t="str">
        <f t="shared" si="76"/>
        <v/>
      </c>
      <c r="AH873" s="17" cm="1">
        <f t="array" ref="AH873">MAX(IF(ISOLASI!$B$5:$B$1048576='Data Training 2022'!B873,ISOLASI!$H$5:$H$1048576))</f>
        <v>0</v>
      </c>
      <c r="AI873" s="22" t="str">
        <f>IFERROR(VLOOKUP(B873,ISOLASI!$B$5:$I$1048576,8,0),"")</f>
        <v/>
      </c>
      <c r="AJ873" s="22"/>
      <c r="AK873" s="17" cm="1">
        <f t="array" ref="AK873">MAX(IF('DEKAT AIR'!$B$5:$B$1048576='Data Training 2022'!B873,'DEKAT AIR'!$H$5:$H$1048576))</f>
        <v>0</v>
      </c>
      <c r="AL873" s="22" t="str">
        <f>IFERROR(VLOOKUP(B873,'DEKAT AIR'!$B$5:$I$1048576,8,0),"")</f>
        <v/>
      </c>
      <c r="AM873" s="22"/>
      <c r="AN873" s="17" cm="1">
        <f t="array" ref="AN873">MAX(IF(KETINGGIAN!$B$5:$B$1048576='Data Training 2022'!B873,KETINGGIAN!$H$5:$H$1048576))</f>
        <v>0</v>
      </c>
      <c r="AO873" s="22" t="str">
        <f>IFERROR(VLOOKUP(B873,KETINGGIAN!$B$5:$I$1048576,8,0),"")</f>
        <v/>
      </c>
      <c r="AP873" s="22"/>
      <c r="AQ873" s="22"/>
      <c r="AR873" s="22"/>
      <c r="AS873" s="22"/>
      <c r="AT873" s="17" cm="1">
        <f t="array" ref="AT873">MAX(IF(TOOLSKEEPER!$B$5:$B$1048576='Data Training 2022'!B873,TOOLSKEEPER!$H$5:$H$1048576))</f>
        <v>0</v>
      </c>
      <c r="AU873" s="22" t="str">
        <f>IFERROR(VLOOKUP(B873,TOOLSKEEPER!$B$5:$I$1048576,8,0),"")</f>
        <v/>
      </c>
    </row>
    <row r="874" spans="1:47">
      <c r="A874" s="22">
        <f t="shared" si="77"/>
        <v>869</v>
      </c>
      <c r="B874" s="21" t="str">
        <f t="shared" si="78"/>
        <v>80002027</v>
      </c>
      <c r="C874" s="21" t="s">
        <v>1695</v>
      </c>
      <c r="D874" s="22"/>
      <c r="E874" s="22" t="s">
        <v>1696</v>
      </c>
      <c r="F874" s="22" t="s">
        <v>1255</v>
      </c>
      <c r="G874" s="22" t="s">
        <v>4183</v>
      </c>
      <c r="H874" s="22" t="s">
        <v>405</v>
      </c>
      <c r="I874" s="22" t="s">
        <v>4024</v>
      </c>
      <c r="J874" s="22"/>
      <c r="K874" s="21" t="s">
        <v>4002</v>
      </c>
      <c r="L874" s="21" t="s">
        <v>2374</v>
      </c>
      <c r="M874" s="21" t="s">
        <v>4003</v>
      </c>
      <c r="N874" s="21"/>
      <c r="O874" s="17" t="str">
        <f>IFERROR(VLOOKUP(B874,POP!$B$5:$I$1048576,7,0),"")</f>
        <v/>
      </c>
      <c r="P874" s="17" t="str">
        <f>IFERROR(VLOOKUP(B874,POM!$B$5:$I$1048576,7,0),"")</f>
        <v/>
      </c>
      <c r="Q874" s="10" t="str">
        <f>IFERROR(VLOOKUP(B874,POU!$B$5:$I$1048576,7,0),"")</f>
        <v/>
      </c>
      <c r="R874" s="21" t="str">
        <f t="shared" si="74"/>
        <v/>
      </c>
      <c r="S874" s="17" t="str">
        <f>IFERROR(VLOOKUP(B874,'PEMBEKALAN POP'!$B$5:$I$1048576,7,0),"")</f>
        <v/>
      </c>
      <c r="T874" s="22" t="str">
        <f>IFERROR(VLOOKUP(B874,'PEMBEKALAN POP'!$B$5:$I$1048576,8,0),"")</f>
        <v/>
      </c>
      <c r="U874" s="21" t="s">
        <v>3994</v>
      </c>
      <c r="V874" s="17" t="e" cm="1">
        <f t="array" ref="V874">MAX(IF(INDUKSI!$B$5:$B$1048576='Data Training 2022'!B874,INDUKSI!$H$5:$H$1048576))</f>
        <v>#N/A</v>
      </c>
      <c r="W874" s="22" t="str">
        <f>IFERROR(VLOOKUP(B874,INDUKSI!$B$5:$I$1048576,8,0),"")</f>
        <v>LULUS</v>
      </c>
      <c r="X874" s="21" t="s">
        <v>3994</v>
      </c>
      <c r="Y874" s="17" cm="1">
        <f t="array" ref="Y874">MAX(IF(REINDUKSI!$B$5:$B$1048576='Data Training 2022'!B874,REINDUKSI!$H$5:$H$1048576))</f>
        <v>44584</v>
      </c>
      <c r="Z874" s="22" t="str">
        <f>IFERROR(VLOOKUP(B874,REINDUKSI!$B$5:$I$1048576,8,0),"")</f>
        <v>LULUS</v>
      </c>
      <c r="AA874" s="22" t="str">
        <f t="shared" si="75"/>
        <v>TARGET</v>
      </c>
      <c r="AB874" s="17" cm="1">
        <f t="array" ref="AB874">MAX(IF(BSA!$B$5:$B$1048576='Data Training 2022'!B874,BSA!$H$5:$H$1048576))</f>
        <v>0</v>
      </c>
      <c r="AC874" s="22" t="str">
        <f>IFERROR(VLOOKUP(B874,BSA!$B$5:$I$1048576,8,0),"")</f>
        <v/>
      </c>
      <c r="AD874" s="22" t="s">
        <v>3994</v>
      </c>
      <c r="AE874" s="22"/>
      <c r="AF874" s="22"/>
      <c r="AG874" s="22" t="str">
        <f t="shared" si="76"/>
        <v/>
      </c>
      <c r="AH874" s="17" cm="1">
        <f t="array" ref="AH874">MAX(IF(ISOLASI!$B$5:$B$1048576='Data Training 2022'!B874,ISOLASI!$H$5:$H$1048576))</f>
        <v>0</v>
      </c>
      <c r="AI874" s="22" t="str">
        <f>IFERROR(VLOOKUP(B874,ISOLASI!$B$5:$I$1048576,8,0),"")</f>
        <v/>
      </c>
      <c r="AJ874" s="22"/>
      <c r="AK874" s="17" cm="1">
        <f t="array" ref="AK874">MAX(IF('DEKAT AIR'!$B$5:$B$1048576='Data Training 2022'!B874,'DEKAT AIR'!$H$5:$H$1048576))</f>
        <v>0</v>
      </c>
      <c r="AL874" s="22" t="str">
        <f>IFERROR(VLOOKUP(B874,'DEKAT AIR'!$B$5:$I$1048576,8,0),"")</f>
        <v/>
      </c>
      <c r="AM874" s="22"/>
      <c r="AN874" s="17" cm="1">
        <f t="array" ref="AN874">MAX(IF(KETINGGIAN!$B$5:$B$1048576='Data Training 2022'!B874,KETINGGIAN!$H$5:$H$1048576))</f>
        <v>0</v>
      </c>
      <c r="AO874" s="22" t="str">
        <f>IFERROR(VLOOKUP(B874,KETINGGIAN!$B$5:$I$1048576,8,0),"")</f>
        <v/>
      </c>
      <c r="AP874" s="22"/>
      <c r="AQ874" s="22"/>
      <c r="AR874" s="22"/>
      <c r="AS874" s="22"/>
      <c r="AT874" s="17" cm="1">
        <f t="array" ref="AT874">MAX(IF(TOOLSKEEPER!$B$5:$B$1048576='Data Training 2022'!B874,TOOLSKEEPER!$H$5:$H$1048576))</f>
        <v>0</v>
      </c>
      <c r="AU874" s="22" t="str">
        <f>IFERROR(VLOOKUP(B874,TOOLSKEEPER!$B$5:$I$1048576,8,0),"")</f>
        <v/>
      </c>
    </row>
    <row r="875" spans="1:47">
      <c r="A875" s="22">
        <f t="shared" si="77"/>
        <v>870</v>
      </c>
      <c r="B875" s="21" t="str">
        <f t="shared" si="78"/>
        <v>80003893</v>
      </c>
      <c r="C875" s="21">
        <v>80003893</v>
      </c>
      <c r="D875" s="22"/>
      <c r="E875" s="22" t="s">
        <v>2711</v>
      </c>
      <c r="F875" s="22" t="s">
        <v>1255</v>
      </c>
      <c r="G875" s="22" t="s">
        <v>212</v>
      </c>
      <c r="H875" s="22" t="s">
        <v>405</v>
      </c>
      <c r="I875" s="22" t="s">
        <v>4024</v>
      </c>
      <c r="J875" s="22"/>
      <c r="K875" s="21" t="s">
        <v>4002</v>
      </c>
      <c r="L875" s="21" t="s">
        <v>2374</v>
      </c>
      <c r="M875" s="21" t="s">
        <v>4003</v>
      </c>
      <c r="N875" s="21"/>
      <c r="O875" s="17" t="str">
        <f>IFERROR(VLOOKUP(B875,POP!$B$5:$I$1048576,7,0),"")</f>
        <v/>
      </c>
      <c r="P875" s="17" t="str">
        <f>IFERROR(VLOOKUP(B875,POM!$B$5:$I$1048576,7,0),"")</f>
        <v/>
      </c>
      <c r="Q875" s="10" t="str">
        <f>IFERROR(VLOOKUP(B875,POU!$B$5:$I$1048576,7,0),"")</f>
        <v/>
      </c>
      <c r="R875" s="21" t="str">
        <f t="shared" si="74"/>
        <v/>
      </c>
      <c r="S875" s="17" t="str">
        <f>IFERROR(VLOOKUP(B875,'PEMBEKALAN POP'!$B$5:$I$1048576,7,0),"")</f>
        <v/>
      </c>
      <c r="T875" s="22" t="str">
        <f>IFERROR(VLOOKUP(B875,'PEMBEKALAN POP'!$B$5:$I$1048576,8,0),"")</f>
        <v/>
      </c>
      <c r="U875" s="21" t="s">
        <v>3994</v>
      </c>
      <c r="V875" s="17" t="e" cm="1">
        <f t="array" ref="V875">MAX(IF(INDUKSI!$B$5:$B$1048576='Data Training 2022'!B875,INDUKSI!$H$5:$H$1048576))</f>
        <v>#N/A</v>
      </c>
      <c r="W875" s="22" t="str">
        <f>IFERROR(VLOOKUP(B875,INDUKSI!$B$5:$I$1048576,8,0),"")</f>
        <v>LULUS</v>
      </c>
      <c r="X875" s="21" t="s">
        <v>3994</v>
      </c>
      <c r="Y875" s="17" cm="1">
        <f t="array" ref="Y875">MAX(IF(REINDUKSI!$B$5:$B$1048576='Data Training 2022'!B875,REINDUKSI!$H$5:$H$1048576))</f>
        <v>0</v>
      </c>
      <c r="Z875" s="22" t="str">
        <f>IFERROR(VLOOKUP(B875,REINDUKSI!$B$5:$I$1048576,8,0),"")</f>
        <v/>
      </c>
      <c r="AA875" s="22" t="str">
        <f t="shared" si="75"/>
        <v>TARGET</v>
      </c>
      <c r="AB875" s="17" cm="1">
        <f t="array" ref="AB875">MAX(IF(BSA!$B$5:$B$1048576='Data Training 2022'!B875,BSA!$H$5:$H$1048576))</f>
        <v>0</v>
      </c>
      <c r="AC875" s="22" t="str">
        <f>IFERROR(VLOOKUP(B875,BSA!$B$5:$I$1048576,8,0),"")</f>
        <v/>
      </c>
      <c r="AD875" s="22" t="s">
        <v>3994</v>
      </c>
      <c r="AE875" s="22"/>
      <c r="AF875" s="22"/>
      <c r="AG875" s="22" t="str">
        <f t="shared" si="76"/>
        <v/>
      </c>
      <c r="AH875" s="17" cm="1">
        <f t="array" ref="AH875">MAX(IF(ISOLASI!$B$5:$B$1048576='Data Training 2022'!B875,ISOLASI!$H$5:$H$1048576))</f>
        <v>0</v>
      </c>
      <c r="AI875" s="22" t="str">
        <f>IFERROR(VLOOKUP(B875,ISOLASI!$B$5:$I$1048576,8,0),"")</f>
        <v/>
      </c>
      <c r="AJ875" s="22"/>
      <c r="AK875" s="17" cm="1">
        <f t="array" ref="AK875">MAX(IF('DEKAT AIR'!$B$5:$B$1048576='Data Training 2022'!B875,'DEKAT AIR'!$H$5:$H$1048576))</f>
        <v>0</v>
      </c>
      <c r="AL875" s="22" t="str">
        <f>IFERROR(VLOOKUP(B875,'DEKAT AIR'!$B$5:$I$1048576,8,0),"")</f>
        <v/>
      </c>
      <c r="AM875" s="22"/>
      <c r="AN875" s="17" cm="1">
        <f t="array" ref="AN875">MAX(IF(KETINGGIAN!$B$5:$B$1048576='Data Training 2022'!B875,KETINGGIAN!$H$5:$H$1048576))</f>
        <v>0</v>
      </c>
      <c r="AO875" s="22" t="str">
        <f>IFERROR(VLOOKUP(B875,KETINGGIAN!$B$5:$I$1048576,8,0),"")</f>
        <v/>
      </c>
      <c r="AP875" s="22"/>
      <c r="AQ875" s="22"/>
      <c r="AR875" s="22"/>
      <c r="AS875" s="22"/>
      <c r="AT875" s="17" cm="1">
        <f t="array" ref="AT875">MAX(IF(TOOLSKEEPER!$B$5:$B$1048576='Data Training 2022'!B875,TOOLSKEEPER!$H$5:$H$1048576))</f>
        <v>0</v>
      </c>
      <c r="AU875" s="22" t="str">
        <f>IFERROR(VLOOKUP(B875,TOOLSKEEPER!$B$5:$I$1048576,8,0),"")</f>
        <v/>
      </c>
    </row>
    <row r="876" spans="1:47">
      <c r="A876" s="22">
        <f t="shared" si="77"/>
        <v>871</v>
      </c>
      <c r="B876" s="21" t="str">
        <f t="shared" si="78"/>
        <v>80003894</v>
      </c>
      <c r="C876" s="21">
        <v>80003894</v>
      </c>
      <c r="D876" s="22"/>
      <c r="E876" s="22" t="s">
        <v>1633</v>
      </c>
      <c r="F876" s="22" t="s">
        <v>1255</v>
      </c>
      <c r="G876" s="22" t="s">
        <v>4183</v>
      </c>
      <c r="H876" s="22" t="s">
        <v>405</v>
      </c>
      <c r="I876" s="22" t="s">
        <v>4024</v>
      </c>
      <c r="J876" s="22"/>
      <c r="K876" s="21" t="s">
        <v>4002</v>
      </c>
      <c r="L876" s="21" t="s">
        <v>2374</v>
      </c>
      <c r="M876" s="21" t="s">
        <v>4003</v>
      </c>
      <c r="N876" s="21"/>
      <c r="O876" s="17" t="str">
        <f>IFERROR(VLOOKUP(B876,POP!$B$5:$I$1048576,7,0),"")</f>
        <v/>
      </c>
      <c r="P876" s="17" t="str">
        <f>IFERROR(VLOOKUP(B876,POM!$B$5:$I$1048576,7,0),"")</f>
        <v/>
      </c>
      <c r="Q876" s="10" t="str">
        <f>IFERROR(VLOOKUP(B876,POU!$B$5:$I$1048576,7,0),"")</f>
        <v/>
      </c>
      <c r="R876" s="21" t="str">
        <f t="shared" si="74"/>
        <v/>
      </c>
      <c r="S876" s="17" t="str">
        <f>IFERROR(VLOOKUP(B876,'PEMBEKALAN POP'!$B$5:$I$1048576,7,0),"")</f>
        <v/>
      </c>
      <c r="T876" s="22" t="str">
        <f>IFERROR(VLOOKUP(B876,'PEMBEKALAN POP'!$B$5:$I$1048576,8,0),"")</f>
        <v/>
      </c>
      <c r="U876" s="21" t="s">
        <v>3994</v>
      </c>
      <c r="V876" s="17" t="e" cm="1">
        <f t="array" ref="V876">MAX(IF(INDUKSI!$B$5:$B$1048576='Data Training 2022'!B876,INDUKSI!$H$5:$H$1048576))</f>
        <v>#N/A</v>
      </c>
      <c r="W876" s="22" t="str">
        <f>IFERROR(VLOOKUP(B876,INDUKSI!$B$5:$I$1048576,8,0),"")</f>
        <v>LULUS</v>
      </c>
      <c r="X876" s="21" t="s">
        <v>3994</v>
      </c>
      <c r="Y876" s="17" cm="1">
        <f t="array" ref="Y876">MAX(IF(REINDUKSI!$B$5:$B$1048576='Data Training 2022'!B876,REINDUKSI!$H$5:$H$1048576))</f>
        <v>44783</v>
      </c>
      <c r="Z876" s="22" t="str">
        <f>IFERROR(VLOOKUP(B876,REINDUKSI!$B$5:$I$1048576,8,0),"")</f>
        <v>LULUS</v>
      </c>
      <c r="AA876" s="22" t="str">
        <f t="shared" si="75"/>
        <v>TARGET</v>
      </c>
      <c r="AB876" s="17" cm="1">
        <f t="array" ref="AB876">MAX(IF(BSA!$B$5:$B$1048576='Data Training 2022'!B876,BSA!$H$5:$H$1048576))</f>
        <v>0</v>
      </c>
      <c r="AC876" s="22" t="str">
        <f>IFERROR(VLOOKUP(B876,BSA!$B$5:$I$1048576,8,0),"")</f>
        <v/>
      </c>
      <c r="AD876" s="22" t="s">
        <v>3994</v>
      </c>
      <c r="AE876" s="22"/>
      <c r="AF876" s="22"/>
      <c r="AG876" s="22" t="str">
        <f t="shared" si="76"/>
        <v/>
      </c>
      <c r="AH876" s="17" cm="1">
        <f t="array" ref="AH876">MAX(IF(ISOLASI!$B$5:$B$1048576='Data Training 2022'!B876,ISOLASI!$H$5:$H$1048576))</f>
        <v>0</v>
      </c>
      <c r="AI876" s="22" t="str">
        <f>IFERROR(VLOOKUP(B876,ISOLASI!$B$5:$I$1048576,8,0),"")</f>
        <v/>
      </c>
      <c r="AJ876" s="22"/>
      <c r="AK876" s="17" cm="1">
        <f t="array" ref="AK876">MAX(IF('DEKAT AIR'!$B$5:$B$1048576='Data Training 2022'!B876,'DEKAT AIR'!$H$5:$H$1048576))</f>
        <v>0</v>
      </c>
      <c r="AL876" s="22" t="str">
        <f>IFERROR(VLOOKUP(B876,'DEKAT AIR'!$B$5:$I$1048576,8,0),"")</f>
        <v/>
      </c>
      <c r="AM876" s="22"/>
      <c r="AN876" s="17" cm="1">
        <f t="array" ref="AN876">MAX(IF(KETINGGIAN!$B$5:$B$1048576='Data Training 2022'!B876,KETINGGIAN!$H$5:$H$1048576))</f>
        <v>0</v>
      </c>
      <c r="AO876" s="22" t="str">
        <f>IFERROR(VLOOKUP(B876,KETINGGIAN!$B$5:$I$1048576,8,0),"")</f>
        <v/>
      </c>
      <c r="AP876" s="22"/>
      <c r="AQ876" s="22"/>
      <c r="AR876" s="22"/>
      <c r="AS876" s="22"/>
      <c r="AT876" s="17" cm="1">
        <f t="array" ref="AT876">MAX(IF(TOOLSKEEPER!$B$5:$B$1048576='Data Training 2022'!B876,TOOLSKEEPER!$H$5:$H$1048576))</f>
        <v>0</v>
      </c>
      <c r="AU876" s="22" t="str">
        <f>IFERROR(VLOOKUP(B876,TOOLSKEEPER!$B$5:$I$1048576,8,0),"")</f>
        <v/>
      </c>
    </row>
    <row r="877" spans="1:47">
      <c r="A877" s="22">
        <f t="shared" si="77"/>
        <v>872</v>
      </c>
      <c r="B877" s="21" t="str">
        <f t="shared" si="78"/>
        <v>80003892</v>
      </c>
      <c r="C877" s="21">
        <v>80003892</v>
      </c>
      <c r="D877" s="22"/>
      <c r="E877" s="22" t="s">
        <v>4251</v>
      </c>
      <c r="F877" s="22" t="s">
        <v>1255</v>
      </c>
      <c r="G877" s="22" t="s">
        <v>4175</v>
      </c>
      <c r="H877" s="22" t="s">
        <v>405</v>
      </c>
      <c r="I877" s="22" t="s">
        <v>4024</v>
      </c>
      <c r="J877" s="22"/>
      <c r="K877" s="21" t="s">
        <v>4002</v>
      </c>
      <c r="L877" s="21" t="s">
        <v>2374</v>
      </c>
      <c r="M877" s="21" t="s">
        <v>4003</v>
      </c>
      <c r="N877" s="21"/>
      <c r="O877" s="17" t="str">
        <f>IFERROR(VLOOKUP(B877,POP!$B$5:$I$1048576,7,0),"")</f>
        <v/>
      </c>
      <c r="P877" s="17" t="str">
        <f>IFERROR(VLOOKUP(B877,POM!$B$5:$I$1048576,7,0),"")</f>
        <v/>
      </c>
      <c r="Q877" s="10" t="str">
        <f>IFERROR(VLOOKUP(B877,POU!$B$5:$I$1048576,7,0),"")</f>
        <v/>
      </c>
      <c r="R877" s="21" t="str">
        <f t="shared" si="74"/>
        <v/>
      </c>
      <c r="S877" s="17" t="str">
        <f>IFERROR(VLOOKUP(B877,'PEMBEKALAN POP'!$B$5:$I$1048576,7,0),"")</f>
        <v/>
      </c>
      <c r="T877" s="22" t="str">
        <f>IFERROR(VLOOKUP(B877,'PEMBEKALAN POP'!$B$5:$I$1048576,8,0),"")</f>
        <v/>
      </c>
      <c r="U877" s="21" t="s">
        <v>3994</v>
      </c>
      <c r="V877" s="17" t="e" cm="1">
        <f t="array" ref="V877">MAX(IF(INDUKSI!$B$5:$B$1048576='Data Training 2022'!B877,INDUKSI!$H$5:$H$1048576))</f>
        <v>#N/A</v>
      </c>
      <c r="W877" s="22" t="str">
        <f>IFERROR(VLOOKUP(B877,INDUKSI!$B$5:$I$1048576,8,0),"")</f>
        <v>LULUS</v>
      </c>
      <c r="X877" s="21" t="s">
        <v>3994</v>
      </c>
      <c r="Y877" s="17" cm="1">
        <f t="array" ref="Y877">MAX(IF(REINDUKSI!$B$5:$B$1048576='Data Training 2022'!B877,REINDUKSI!$H$5:$H$1048576))</f>
        <v>0</v>
      </c>
      <c r="Z877" s="22" t="str">
        <f>IFERROR(VLOOKUP(B877,REINDUKSI!$B$5:$I$1048576,8,0),"")</f>
        <v/>
      </c>
      <c r="AA877" s="22" t="str">
        <f t="shared" si="75"/>
        <v>TARGET</v>
      </c>
      <c r="AB877" s="17" cm="1">
        <f t="array" ref="AB877">MAX(IF(BSA!$B$5:$B$1048576='Data Training 2022'!B877,BSA!$H$5:$H$1048576))</f>
        <v>0</v>
      </c>
      <c r="AC877" s="22" t="str">
        <f>IFERROR(VLOOKUP(B877,BSA!$B$5:$I$1048576,8,0),"")</f>
        <v/>
      </c>
      <c r="AD877" s="22" t="s">
        <v>3994</v>
      </c>
      <c r="AE877" s="22"/>
      <c r="AF877" s="22"/>
      <c r="AG877" s="22" t="str">
        <f t="shared" si="76"/>
        <v/>
      </c>
      <c r="AH877" s="17" cm="1">
        <f t="array" ref="AH877">MAX(IF(ISOLASI!$B$5:$B$1048576='Data Training 2022'!B877,ISOLASI!$H$5:$H$1048576))</f>
        <v>0</v>
      </c>
      <c r="AI877" s="22" t="str">
        <f>IFERROR(VLOOKUP(B877,ISOLASI!$B$5:$I$1048576,8,0),"")</f>
        <v/>
      </c>
      <c r="AJ877" s="22"/>
      <c r="AK877" s="17" cm="1">
        <f t="array" ref="AK877">MAX(IF('DEKAT AIR'!$B$5:$B$1048576='Data Training 2022'!B877,'DEKAT AIR'!$H$5:$H$1048576))</f>
        <v>0</v>
      </c>
      <c r="AL877" s="22" t="str">
        <f>IFERROR(VLOOKUP(B877,'DEKAT AIR'!$B$5:$I$1048576,8,0),"")</f>
        <v/>
      </c>
      <c r="AM877" s="22"/>
      <c r="AN877" s="17" cm="1">
        <f t="array" ref="AN877">MAX(IF(KETINGGIAN!$B$5:$B$1048576='Data Training 2022'!B877,KETINGGIAN!$H$5:$H$1048576))</f>
        <v>0</v>
      </c>
      <c r="AO877" s="22" t="str">
        <f>IFERROR(VLOOKUP(B877,KETINGGIAN!$B$5:$I$1048576,8,0),"")</f>
        <v/>
      </c>
      <c r="AP877" s="22"/>
      <c r="AQ877" s="22"/>
      <c r="AR877" s="22"/>
      <c r="AS877" s="22"/>
      <c r="AT877" s="17" cm="1">
        <f t="array" ref="AT877">MAX(IF(TOOLSKEEPER!$B$5:$B$1048576='Data Training 2022'!B877,TOOLSKEEPER!$H$5:$H$1048576))</f>
        <v>0</v>
      </c>
      <c r="AU877" s="22" t="str">
        <f>IFERROR(VLOOKUP(B877,TOOLSKEEPER!$B$5:$I$1048576,8,0),"")</f>
        <v/>
      </c>
    </row>
    <row r="878" spans="1:47">
      <c r="A878" s="22">
        <f t="shared" si="77"/>
        <v>873</v>
      </c>
      <c r="B878" s="21" t="str">
        <f t="shared" si="78"/>
        <v>80002532</v>
      </c>
      <c r="C878" s="21" t="s">
        <v>2530</v>
      </c>
      <c r="D878" s="22"/>
      <c r="E878" s="22" t="s">
        <v>2531</v>
      </c>
      <c r="F878" s="22" t="s">
        <v>1255</v>
      </c>
      <c r="G878" s="22" t="s">
        <v>4205</v>
      </c>
      <c r="H878" s="22" t="s">
        <v>3973</v>
      </c>
      <c r="I878" s="22" t="s">
        <v>4024</v>
      </c>
      <c r="J878" s="22"/>
      <c r="K878" s="21" t="s">
        <v>4002</v>
      </c>
      <c r="L878" s="21" t="s">
        <v>2374</v>
      </c>
      <c r="M878" s="21" t="s">
        <v>4003</v>
      </c>
      <c r="N878" s="21"/>
      <c r="O878" s="17" t="str">
        <f>IFERROR(VLOOKUP(B878,POP!$B$5:$I$1048576,7,0),"")</f>
        <v/>
      </c>
      <c r="P878" s="17" t="str">
        <f>IFERROR(VLOOKUP(B878,POM!$B$5:$I$1048576,7,0),"")</f>
        <v/>
      </c>
      <c r="Q878" s="10" t="str">
        <f>IFERROR(VLOOKUP(B878,POU!$B$5:$I$1048576,7,0),"")</f>
        <v/>
      </c>
      <c r="R878" s="21" t="str">
        <f t="shared" si="74"/>
        <v/>
      </c>
      <c r="S878" s="17" t="str">
        <f>IFERROR(VLOOKUP(B878,'PEMBEKALAN POP'!$B$5:$I$1048576,7,0),"")</f>
        <v/>
      </c>
      <c r="T878" s="22" t="str">
        <f>IFERROR(VLOOKUP(B878,'PEMBEKALAN POP'!$B$5:$I$1048576,8,0),"")</f>
        <v/>
      </c>
      <c r="U878" s="21" t="s">
        <v>3994</v>
      </c>
      <c r="V878" s="17" t="e" cm="1">
        <f t="array" ref="V878">MAX(IF(INDUKSI!$B$5:$B$1048576='Data Training 2022'!B878,INDUKSI!$H$5:$H$1048576))</f>
        <v>#N/A</v>
      </c>
      <c r="W878" s="22" t="str">
        <f>IFERROR(VLOOKUP(B878,INDUKSI!$B$5:$I$1048576,8,0),"")</f>
        <v>LULUS</v>
      </c>
      <c r="X878" s="21" t="s">
        <v>3994</v>
      </c>
      <c r="Y878" s="17" cm="1">
        <f t="array" ref="Y878">MAX(IF(REINDUKSI!$B$5:$B$1048576='Data Training 2022'!B878,REINDUKSI!$H$5:$H$1048576))</f>
        <v>44697</v>
      </c>
      <c r="Z878" s="22" t="str">
        <f>IFERROR(VLOOKUP(B878,REINDUKSI!$B$5:$I$1048576,8,0),"")</f>
        <v>LULUS</v>
      </c>
      <c r="AA878" s="22" t="str">
        <f t="shared" si="75"/>
        <v>TARGET</v>
      </c>
      <c r="AB878" s="17" cm="1">
        <f t="array" ref="AB878">MAX(IF(BSA!$B$5:$B$1048576='Data Training 2022'!B878,BSA!$H$5:$H$1048576))</f>
        <v>0</v>
      </c>
      <c r="AC878" s="22" t="str">
        <f>IFERROR(VLOOKUP(B878,BSA!$B$5:$I$1048576,8,0),"")</f>
        <v/>
      </c>
      <c r="AD878" s="22" t="s">
        <v>3994</v>
      </c>
      <c r="AE878" s="22"/>
      <c r="AF878" s="22"/>
      <c r="AG878" s="22" t="str">
        <f t="shared" si="76"/>
        <v/>
      </c>
      <c r="AH878" s="17" cm="1">
        <f t="array" ref="AH878">MAX(IF(ISOLASI!$B$5:$B$1048576='Data Training 2022'!B878,ISOLASI!$H$5:$H$1048576))</f>
        <v>0</v>
      </c>
      <c r="AI878" s="22" t="str">
        <f>IFERROR(VLOOKUP(B878,ISOLASI!$B$5:$I$1048576,8,0),"")</f>
        <v/>
      </c>
      <c r="AJ878" s="22"/>
      <c r="AK878" s="17" cm="1">
        <f t="array" ref="AK878">MAX(IF('DEKAT AIR'!$B$5:$B$1048576='Data Training 2022'!B878,'DEKAT AIR'!$H$5:$H$1048576))</f>
        <v>0</v>
      </c>
      <c r="AL878" s="22" t="str">
        <f>IFERROR(VLOOKUP(B878,'DEKAT AIR'!$B$5:$I$1048576,8,0),"")</f>
        <v/>
      </c>
      <c r="AM878" s="22"/>
      <c r="AN878" s="17" cm="1">
        <f t="array" ref="AN878">MAX(IF(KETINGGIAN!$B$5:$B$1048576='Data Training 2022'!B878,KETINGGIAN!$H$5:$H$1048576))</f>
        <v>0</v>
      </c>
      <c r="AO878" s="22" t="str">
        <f>IFERROR(VLOOKUP(B878,KETINGGIAN!$B$5:$I$1048576,8,0),"")</f>
        <v/>
      </c>
      <c r="AP878" s="22"/>
      <c r="AQ878" s="22"/>
      <c r="AR878" s="22"/>
      <c r="AS878" s="22"/>
      <c r="AT878" s="17" cm="1">
        <f t="array" ref="AT878">MAX(IF(TOOLSKEEPER!$B$5:$B$1048576='Data Training 2022'!B878,TOOLSKEEPER!$H$5:$H$1048576))</f>
        <v>0</v>
      </c>
      <c r="AU878" s="22" t="str">
        <f>IFERROR(VLOOKUP(B878,TOOLSKEEPER!$B$5:$I$1048576,8,0),"")</f>
        <v/>
      </c>
    </row>
    <row r="879" spans="1:47">
      <c r="A879" s="22">
        <f t="shared" si="77"/>
        <v>874</v>
      </c>
      <c r="B879" s="21" t="str">
        <f t="shared" si="78"/>
        <v>80002140</v>
      </c>
      <c r="C879" s="21" t="s">
        <v>2102</v>
      </c>
      <c r="D879" s="22"/>
      <c r="E879" s="22" t="s">
        <v>2103</v>
      </c>
      <c r="F879" s="22" t="s">
        <v>1255</v>
      </c>
      <c r="G879" s="22" t="s">
        <v>212</v>
      </c>
      <c r="H879" s="22" t="s">
        <v>405</v>
      </c>
      <c r="I879" s="22" t="s">
        <v>4028</v>
      </c>
      <c r="J879" s="22"/>
      <c r="K879" s="21" t="s">
        <v>4002</v>
      </c>
      <c r="L879" s="21" t="s">
        <v>2374</v>
      </c>
      <c r="M879" s="21" t="s">
        <v>4003</v>
      </c>
      <c r="N879" s="21"/>
      <c r="O879" s="17" t="str">
        <f>IFERROR(VLOOKUP(B879,POP!$B$5:$I$1048576,7,0),"")</f>
        <v/>
      </c>
      <c r="P879" s="17" t="str">
        <f>IFERROR(VLOOKUP(B879,POM!$B$5:$I$1048576,7,0),"")</f>
        <v/>
      </c>
      <c r="Q879" s="10" t="str">
        <f>IFERROR(VLOOKUP(B879,POU!$B$5:$I$1048576,7,0),"")</f>
        <v/>
      </c>
      <c r="R879" s="21" t="str">
        <f t="shared" si="74"/>
        <v/>
      </c>
      <c r="S879" s="17" t="str">
        <f>IFERROR(VLOOKUP(B879,'PEMBEKALAN POP'!$B$5:$I$1048576,7,0),"")</f>
        <v/>
      </c>
      <c r="T879" s="22" t="str">
        <f>IFERROR(VLOOKUP(B879,'PEMBEKALAN POP'!$B$5:$I$1048576,8,0),"")</f>
        <v/>
      </c>
      <c r="U879" s="21" t="s">
        <v>3994</v>
      </c>
      <c r="V879" s="17" t="e" cm="1">
        <f t="array" ref="V879">MAX(IF(INDUKSI!$B$5:$B$1048576='Data Training 2022'!B879,INDUKSI!$H$5:$H$1048576))</f>
        <v>#N/A</v>
      </c>
      <c r="W879" s="22" t="str">
        <f>IFERROR(VLOOKUP(B879,INDUKSI!$B$5:$I$1048576,8,0),"")</f>
        <v>LULUS</v>
      </c>
      <c r="X879" s="21" t="s">
        <v>3994</v>
      </c>
      <c r="Y879" s="17" cm="1">
        <f t="array" ref="Y879">MAX(IF(REINDUKSI!$B$5:$B$1048576='Data Training 2022'!B879,REINDUKSI!$H$5:$H$1048576))</f>
        <v>44591</v>
      </c>
      <c r="Z879" s="22" t="str">
        <f>IFERROR(VLOOKUP(B879,REINDUKSI!$B$5:$I$1048576,8,0),"")</f>
        <v>LULUS</v>
      </c>
      <c r="AA879" s="22" t="str">
        <f t="shared" si="75"/>
        <v>TARGET</v>
      </c>
      <c r="AB879" s="17" cm="1">
        <f t="array" ref="AB879">MAX(IF(BSA!$B$5:$B$1048576='Data Training 2022'!B879,BSA!$H$5:$H$1048576))</f>
        <v>0</v>
      </c>
      <c r="AC879" s="22" t="str">
        <f>IFERROR(VLOOKUP(B879,BSA!$B$5:$I$1048576,8,0),"")</f>
        <v/>
      </c>
      <c r="AD879" s="22" t="s">
        <v>3994</v>
      </c>
      <c r="AE879" s="22"/>
      <c r="AF879" s="22"/>
      <c r="AG879" s="22" t="str">
        <f t="shared" si="76"/>
        <v/>
      </c>
      <c r="AH879" s="17" cm="1">
        <f t="array" ref="AH879">MAX(IF(ISOLASI!$B$5:$B$1048576='Data Training 2022'!B879,ISOLASI!$H$5:$H$1048576))</f>
        <v>0</v>
      </c>
      <c r="AI879" s="22" t="str">
        <f>IFERROR(VLOOKUP(B879,ISOLASI!$B$5:$I$1048576,8,0),"")</f>
        <v/>
      </c>
      <c r="AJ879" s="22"/>
      <c r="AK879" s="17" cm="1">
        <f t="array" ref="AK879">MAX(IF('DEKAT AIR'!$B$5:$B$1048576='Data Training 2022'!B879,'DEKAT AIR'!$H$5:$H$1048576))</f>
        <v>0</v>
      </c>
      <c r="AL879" s="22" t="str">
        <f>IFERROR(VLOOKUP(B879,'DEKAT AIR'!$B$5:$I$1048576,8,0),"")</f>
        <v/>
      </c>
      <c r="AM879" s="22"/>
      <c r="AN879" s="17" cm="1">
        <f t="array" ref="AN879">MAX(IF(KETINGGIAN!$B$5:$B$1048576='Data Training 2022'!B879,KETINGGIAN!$H$5:$H$1048576))</f>
        <v>0</v>
      </c>
      <c r="AO879" s="22" t="str">
        <f>IFERROR(VLOOKUP(B879,KETINGGIAN!$B$5:$I$1048576,8,0),"")</f>
        <v/>
      </c>
      <c r="AP879" s="22"/>
      <c r="AQ879" s="22"/>
      <c r="AR879" s="22"/>
      <c r="AS879" s="22"/>
      <c r="AT879" s="17" cm="1">
        <f t="array" ref="AT879">MAX(IF(TOOLSKEEPER!$B$5:$B$1048576='Data Training 2022'!B879,TOOLSKEEPER!$H$5:$H$1048576))</f>
        <v>0</v>
      </c>
      <c r="AU879" s="22" t="str">
        <f>IFERROR(VLOOKUP(B879,TOOLSKEEPER!$B$5:$I$1048576,8,0),"")</f>
        <v/>
      </c>
    </row>
    <row r="880" spans="1:47">
      <c r="A880" s="22">
        <f t="shared" si="77"/>
        <v>875</v>
      </c>
      <c r="B880" s="21" t="str">
        <f t="shared" si="78"/>
        <v>80002594</v>
      </c>
      <c r="C880" s="21" t="s">
        <v>2136</v>
      </c>
      <c r="D880" s="22"/>
      <c r="E880" s="22" t="s">
        <v>2137</v>
      </c>
      <c r="F880" s="22" t="s">
        <v>1255</v>
      </c>
      <c r="G880" s="22" t="s">
        <v>4175</v>
      </c>
      <c r="H880" s="22" t="s">
        <v>405</v>
      </c>
      <c r="I880" s="22" t="s">
        <v>4028</v>
      </c>
      <c r="J880" s="22"/>
      <c r="K880" s="21" t="s">
        <v>4002</v>
      </c>
      <c r="L880" s="21" t="s">
        <v>2374</v>
      </c>
      <c r="M880" s="21" t="s">
        <v>4003</v>
      </c>
      <c r="N880" s="21"/>
      <c r="O880" s="17" t="str">
        <f>IFERROR(VLOOKUP(B880,POP!$B$5:$I$1048576,7,0),"")</f>
        <v/>
      </c>
      <c r="P880" s="17" t="str">
        <f>IFERROR(VLOOKUP(B880,POM!$B$5:$I$1048576,7,0),"")</f>
        <v/>
      </c>
      <c r="Q880" s="10" t="str">
        <f>IFERROR(VLOOKUP(B880,POU!$B$5:$I$1048576,7,0),"")</f>
        <v/>
      </c>
      <c r="R880" s="21" t="str">
        <f t="shared" si="74"/>
        <v/>
      </c>
      <c r="S880" s="17" t="str">
        <f>IFERROR(VLOOKUP(B880,'PEMBEKALAN POP'!$B$5:$I$1048576,7,0),"")</f>
        <v/>
      </c>
      <c r="T880" s="22" t="str">
        <f>IFERROR(VLOOKUP(B880,'PEMBEKALAN POP'!$B$5:$I$1048576,8,0),"")</f>
        <v/>
      </c>
      <c r="U880" s="21" t="s">
        <v>3994</v>
      </c>
      <c r="V880" s="17" t="e" cm="1">
        <f t="array" ref="V880">MAX(IF(INDUKSI!$B$5:$B$1048576='Data Training 2022'!B880,INDUKSI!$H$5:$H$1048576))</f>
        <v>#N/A</v>
      </c>
      <c r="W880" s="22" t="str">
        <f>IFERROR(VLOOKUP(B880,INDUKSI!$B$5:$I$1048576,8,0),"")</f>
        <v>LULUS</v>
      </c>
      <c r="X880" s="21" t="s">
        <v>3994</v>
      </c>
      <c r="Y880" s="17" cm="1">
        <f t="array" ref="Y880">MAX(IF(REINDUKSI!$B$5:$B$1048576='Data Training 2022'!B880,REINDUKSI!$H$5:$H$1048576))</f>
        <v>44696</v>
      </c>
      <c r="Z880" s="22" t="str">
        <f>IFERROR(VLOOKUP(B880,REINDUKSI!$B$5:$I$1048576,8,0),"")</f>
        <v>LULUS</v>
      </c>
      <c r="AA880" s="22" t="str">
        <f t="shared" si="75"/>
        <v>TARGET</v>
      </c>
      <c r="AB880" s="17" cm="1">
        <f t="array" ref="AB880">MAX(IF(BSA!$B$5:$B$1048576='Data Training 2022'!B880,BSA!$H$5:$H$1048576))</f>
        <v>44674</v>
      </c>
      <c r="AC880" s="22" t="str">
        <f>IFERROR(VLOOKUP(B880,BSA!$B$5:$I$1048576,8,0),"")</f>
        <v>LULUS</v>
      </c>
      <c r="AD880" s="22" t="s">
        <v>3994</v>
      </c>
      <c r="AE880" s="22"/>
      <c r="AF880" s="22"/>
      <c r="AG880" s="22" t="str">
        <f t="shared" si="76"/>
        <v/>
      </c>
      <c r="AH880" s="17" cm="1">
        <f t="array" ref="AH880">MAX(IF(ISOLASI!$B$5:$B$1048576='Data Training 2022'!B880,ISOLASI!$H$5:$H$1048576))</f>
        <v>0</v>
      </c>
      <c r="AI880" s="22" t="str">
        <f>IFERROR(VLOOKUP(B880,ISOLASI!$B$5:$I$1048576,8,0),"")</f>
        <v/>
      </c>
      <c r="AJ880" s="22"/>
      <c r="AK880" s="17" cm="1">
        <f t="array" ref="AK880">MAX(IF('DEKAT AIR'!$B$5:$B$1048576='Data Training 2022'!B880,'DEKAT AIR'!$H$5:$H$1048576))</f>
        <v>0</v>
      </c>
      <c r="AL880" s="22" t="str">
        <f>IFERROR(VLOOKUP(B880,'DEKAT AIR'!$B$5:$I$1048576,8,0),"")</f>
        <v/>
      </c>
      <c r="AM880" s="22"/>
      <c r="AN880" s="17" cm="1">
        <f t="array" ref="AN880">MAX(IF(KETINGGIAN!$B$5:$B$1048576='Data Training 2022'!B880,KETINGGIAN!$H$5:$H$1048576))</f>
        <v>0</v>
      </c>
      <c r="AO880" s="22" t="str">
        <f>IFERROR(VLOOKUP(B880,KETINGGIAN!$B$5:$I$1048576,8,0),"")</f>
        <v/>
      </c>
      <c r="AP880" s="22"/>
      <c r="AQ880" s="22"/>
      <c r="AR880" s="22"/>
      <c r="AS880" s="22"/>
      <c r="AT880" s="17" cm="1">
        <f t="array" ref="AT880">MAX(IF(TOOLSKEEPER!$B$5:$B$1048576='Data Training 2022'!B880,TOOLSKEEPER!$H$5:$H$1048576))</f>
        <v>0</v>
      </c>
      <c r="AU880" s="22" t="str">
        <f>IFERROR(VLOOKUP(B880,TOOLSKEEPER!$B$5:$I$1048576,8,0),"")</f>
        <v/>
      </c>
    </row>
    <row r="881" spans="1:47">
      <c r="A881" s="22">
        <f t="shared" si="77"/>
        <v>876</v>
      </c>
      <c r="B881" s="21" t="str">
        <f t="shared" si="78"/>
        <v>80002953</v>
      </c>
      <c r="C881" s="21">
        <v>80002953</v>
      </c>
      <c r="D881" s="22"/>
      <c r="E881" s="22" t="s">
        <v>4252</v>
      </c>
      <c r="F881" s="22" t="s">
        <v>1255</v>
      </c>
      <c r="G881" s="22" t="s">
        <v>205</v>
      </c>
      <c r="H881" s="22" t="s">
        <v>405</v>
      </c>
      <c r="I881" s="22" t="s">
        <v>4024</v>
      </c>
      <c r="J881" s="22"/>
      <c r="K881" s="21" t="s">
        <v>4002</v>
      </c>
      <c r="L881" s="21" t="s">
        <v>2374</v>
      </c>
      <c r="M881" s="21" t="s">
        <v>4003</v>
      </c>
      <c r="N881" s="21"/>
      <c r="O881" s="17" t="str">
        <f>IFERROR(VLOOKUP(B881,POP!$B$5:$I$1048576,7,0),"")</f>
        <v/>
      </c>
      <c r="P881" s="17" t="str">
        <f>IFERROR(VLOOKUP(B881,POM!$B$5:$I$1048576,7,0),"")</f>
        <v/>
      </c>
      <c r="Q881" s="10" t="str">
        <f>IFERROR(VLOOKUP(B881,POU!$B$5:$I$1048576,7,0),"")</f>
        <v/>
      </c>
      <c r="R881" s="21" t="str">
        <f t="shared" si="74"/>
        <v/>
      </c>
      <c r="S881" s="17" t="str">
        <f>IFERROR(VLOOKUP(B881,'PEMBEKALAN POP'!$B$5:$I$1048576,7,0),"")</f>
        <v/>
      </c>
      <c r="T881" s="22" t="str">
        <f>IFERROR(VLOOKUP(B881,'PEMBEKALAN POP'!$B$5:$I$1048576,8,0),"")</f>
        <v/>
      </c>
      <c r="U881" s="21" t="s">
        <v>3994</v>
      </c>
      <c r="V881" s="17" t="e" cm="1">
        <f t="array" ref="V881">MAX(IF(INDUKSI!$B$5:$B$1048576='Data Training 2022'!B881,INDUKSI!$H$5:$H$1048576))</f>
        <v>#N/A</v>
      </c>
      <c r="W881" s="22" t="str">
        <f>IFERROR(VLOOKUP(B881,INDUKSI!$B$5:$I$1048576,8,0),"")</f>
        <v>LULUS</v>
      </c>
      <c r="X881" s="21" t="s">
        <v>3994</v>
      </c>
      <c r="Y881" s="17" cm="1">
        <f t="array" ref="Y881">MAX(IF(REINDUKSI!$B$5:$B$1048576='Data Training 2022'!B881,REINDUKSI!$H$5:$H$1048576))</f>
        <v>44696</v>
      </c>
      <c r="Z881" s="22" t="str">
        <f>IFERROR(VLOOKUP(B881,REINDUKSI!$B$5:$I$1048576,8,0),"")</f>
        <v>LULUS</v>
      </c>
      <c r="AA881" s="22" t="str">
        <f t="shared" si="75"/>
        <v>TARGET</v>
      </c>
      <c r="AB881" s="17" cm="1">
        <f t="array" ref="AB881">MAX(IF(BSA!$B$5:$B$1048576='Data Training 2022'!B881,BSA!$H$5:$H$1048576))</f>
        <v>0</v>
      </c>
      <c r="AC881" s="22" t="str">
        <f>IFERROR(VLOOKUP(B881,BSA!$B$5:$I$1048576,8,0),"")</f>
        <v/>
      </c>
      <c r="AD881" s="22" t="s">
        <v>3994</v>
      </c>
      <c r="AE881" s="22"/>
      <c r="AF881" s="22"/>
      <c r="AG881" s="22" t="str">
        <f t="shared" si="76"/>
        <v/>
      </c>
      <c r="AH881" s="17" cm="1">
        <f t="array" ref="AH881">MAX(IF(ISOLASI!$B$5:$B$1048576='Data Training 2022'!B881,ISOLASI!$H$5:$H$1048576))</f>
        <v>0</v>
      </c>
      <c r="AI881" s="22" t="str">
        <f>IFERROR(VLOOKUP(B881,ISOLASI!$B$5:$I$1048576,8,0),"")</f>
        <v/>
      </c>
      <c r="AJ881" s="22"/>
      <c r="AK881" s="17" cm="1">
        <f t="array" ref="AK881">MAX(IF('DEKAT AIR'!$B$5:$B$1048576='Data Training 2022'!B881,'DEKAT AIR'!$H$5:$H$1048576))</f>
        <v>0</v>
      </c>
      <c r="AL881" s="22" t="str">
        <f>IFERROR(VLOOKUP(B881,'DEKAT AIR'!$B$5:$I$1048576,8,0),"")</f>
        <v/>
      </c>
      <c r="AM881" s="22"/>
      <c r="AN881" s="17" cm="1">
        <f t="array" ref="AN881">MAX(IF(KETINGGIAN!$B$5:$B$1048576='Data Training 2022'!B881,KETINGGIAN!$H$5:$H$1048576))</f>
        <v>0</v>
      </c>
      <c r="AO881" s="22" t="str">
        <f>IFERROR(VLOOKUP(B881,KETINGGIAN!$B$5:$I$1048576,8,0),"")</f>
        <v/>
      </c>
      <c r="AP881" s="22"/>
      <c r="AQ881" s="22"/>
      <c r="AR881" s="22"/>
      <c r="AS881" s="22"/>
      <c r="AT881" s="17" cm="1">
        <f t="array" ref="AT881">MAX(IF(TOOLSKEEPER!$B$5:$B$1048576='Data Training 2022'!B881,TOOLSKEEPER!$H$5:$H$1048576))</f>
        <v>0</v>
      </c>
      <c r="AU881" s="22" t="str">
        <f>IFERROR(VLOOKUP(B881,TOOLSKEEPER!$B$5:$I$1048576,8,0),"")</f>
        <v/>
      </c>
    </row>
    <row r="882" spans="1:47">
      <c r="A882" s="22">
        <f t="shared" si="77"/>
        <v>877</v>
      </c>
      <c r="B882" s="21" t="str">
        <f t="shared" si="78"/>
        <v>80001287</v>
      </c>
      <c r="C882" s="21" t="s">
        <v>4253</v>
      </c>
      <c r="D882" s="22"/>
      <c r="E882" s="22" t="s">
        <v>3198</v>
      </c>
      <c r="F882" s="22" t="s">
        <v>1255</v>
      </c>
      <c r="G882" s="22" t="s">
        <v>4205</v>
      </c>
      <c r="H882" s="22" t="s">
        <v>3973</v>
      </c>
      <c r="I882" s="22" t="s">
        <v>4024</v>
      </c>
      <c r="J882" s="22"/>
      <c r="K882" s="21" t="s">
        <v>4002</v>
      </c>
      <c r="L882" s="21" t="s">
        <v>2374</v>
      </c>
      <c r="M882" s="21" t="s">
        <v>4003</v>
      </c>
      <c r="N882" s="21"/>
      <c r="O882" s="17" t="str">
        <f>IFERROR(VLOOKUP(B882,POP!$B$5:$I$1048576,7,0),"")</f>
        <v/>
      </c>
      <c r="P882" s="17" t="str">
        <f>IFERROR(VLOOKUP(B882,POM!$B$5:$I$1048576,7,0),"")</f>
        <v/>
      </c>
      <c r="Q882" s="10" t="str">
        <f>IFERROR(VLOOKUP(B882,POU!$B$5:$I$1048576,7,0),"")</f>
        <v/>
      </c>
      <c r="R882" s="21" t="str">
        <f t="shared" si="74"/>
        <v/>
      </c>
      <c r="S882" s="17" t="str">
        <f>IFERROR(VLOOKUP(B882,'PEMBEKALAN POP'!$B$5:$I$1048576,7,0),"")</f>
        <v/>
      </c>
      <c r="T882" s="22" t="str">
        <f>IFERROR(VLOOKUP(B882,'PEMBEKALAN POP'!$B$5:$I$1048576,8,0),"")</f>
        <v/>
      </c>
      <c r="U882" s="21" t="s">
        <v>3994</v>
      </c>
      <c r="V882" s="17" t="e" cm="1">
        <f t="array" ref="V882">MAX(IF(INDUKSI!$B$5:$B$1048576='Data Training 2022'!B882,INDUKSI!$H$5:$H$1048576))</f>
        <v>#N/A</v>
      </c>
      <c r="W882" s="22" t="str">
        <f>IFERROR(VLOOKUP(B882,INDUKSI!$B$5:$I$1048576,8,0),"")</f>
        <v>LULUS</v>
      </c>
      <c r="X882" s="21" t="s">
        <v>3994</v>
      </c>
      <c r="Y882" s="17" cm="1">
        <f t="array" ref="Y882">MAX(IF(REINDUKSI!$B$5:$B$1048576='Data Training 2022'!B882,REINDUKSI!$H$5:$H$1048576))</f>
        <v>44491</v>
      </c>
      <c r="Z882" s="22" t="str">
        <f>IFERROR(VLOOKUP(B882,REINDUKSI!$B$5:$I$1048576,8,0),"")</f>
        <v>LULUS</v>
      </c>
      <c r="AA882" s="22" t="str">
        <f t="shared" si="75"/>
        <v>TARGET</v>
      </c>
      <c r="AB882" s="17" cm="1">
        <f t="array" ref="AB882">MAX(IF(BSA!$B$5:$B$1048576='Data Training 2022'!B882,BSA!$H$5:$H$1048576))</f>
        <v>0</v>
      </c>
      <c r="AC882" s="22" t="str">
        <f>IFERROR(VLOOKUP(B882,BSA!$B$5:$I$1048576,8,0),"")</f>
        <v/>
      </c>
      <c r="AD882" s="22" t="s">
        <v>3994</v>
      </c>
      <c r="AE882" s="22"/>
      <c r="AF882" s="22"/>
      <c r="AG882" s="22" t="str">
        <f t="shared" si="76"/>
        <v/>
      </c>
      <c r="AH882" s="17" cm="1">
        <f t="array" ref="AH882">MAX(IF(ISOLASI!$B$5:$B$1048576='Data Training 2022'!B882,ISOLASI!$H$5:$H$1048576))</f>
        <v>0</v>
      </c>
      <c r="AI882" s="22" t="str">
        <f>IFERROR(VLOOKUP(B882,ISOLASI!$B$5:$I$1048576,8,0),"")</f>
        <v/>
      </c>
      <c r="AJ882" s="22"/>
      <c r="AK882" s="17" cm="1">
        <f t="array" ref="AK882">MAX(IF('DEKAT AIR'!$B$5:$B$1048576='Data Training 2022'!B882,'DEKAT AIR'!$H$5:$H$1048576))</f>
        <v>0</v>
      </c>
      <c r="AL882" s="22" t="str">
        <f>IFERROR(VLOOKUP(B882,'DEKAT AIR'!$B$5:$I$1048576,8,0),"")</f>
        <v/>
      </c>
      <c r="AM882" s="22"/>
      <c r="AN882" s="17" cm="1">
        <f t="array" ref="AN882">MAX(IF(KETINGGIAN!$B$5:$B$1048576='Data Training 2022'!B882,KETINGGIAN!$H$5:$H$1048576))</f>
        <v>0</v>
      </c>
      <c r="AO882" s="22" t="str">
        <f>IFERROR(VLOOKUP(B882,KETINGGIAN!$B$5:$I$1048576,8,0),"")</f>
        <v/>
      </c>
      <c r="AP882" s="22"/>
      <c r="AQ882" s="22"/>
      <c r="AR882" s="22"/>
      <c r="AS882" s="22"/>
      <c r="AT882" s="17" cm="1">
        <f t="array" ref="AT882">MAX(IF(TOOLSKEEPER!$B$5:$B$1048576='Data Training 2022'!B882,TOOLSKEEPER!$H$5:$H$1048576))</f>
        <v>0</v>
      </c>
      <c r="AU882" s="22" t="str">
        <f>IFERROR(VLOOKUP(B882,TOOLSKEEPER!$B$5:$I$1048576,8,0),"")</f>
        <v/>
      </c>
    </row>
    <row r="883" spans="1:47">
      <c r="A883" s="22">
        <f t="shared" si="77"/>
        <v>878</v>
      </c>
      <c r="B883" s="21" t="str">
        <f t="shared" si="78"/>
        <v>80003556</v>
      </c>
      <c r="C883" s="21">
        <v>80003556</v>
      </c>
      <c r="D883" s="22"/>
      <c r="E883" s="22" t="s">
        <v>2153</v>
      </c>
      <c r="F883" s="22" t="s">
        <v>1255</v>
      </c>
      <c r="G883" s="22" t="s">
        <v>205</v>
      </c>
      <c r="H883" s="22" t="s">
        <v>405</v>
      </c>
      <c r="I883" s="22" t="s">
        <v>4024</v>
      </c>
      <c r="J883" s="22"/>
      <c r="K883" s="21" t="s">
        <v>4002</v>
      </c>
      <c r="L883" s="21" t="s">
        <v>2374</v>
      </c>
      <c r="M883" s="21" t="s">
        <v>4003</v>
      </c>
      <c r="N883" s="21"/>
      <c r="O883" s="17" t="str">
        <f>IFERROR(VLOOKUP(B883,POP!$B$5:$I$1048576,7,0),"")</f>
        <v/>
      </c>
      <c r="P883" s="17" t="str">
        <f>IFERROR(VLOOKUP(B883,POM!$B$5:$I$1048576,7,0),"")</f>
        <v/>
      </c>
      <c r="Q883" s="10" t="str">
        <f>IFERROR(VLOOKUP(B883,POU!$B$5:$I$1048576,7,0),"")</f>
        <v/>
      </c>
      <c r="R883" s="21" t="str">
        <f t="shared" si="74"/>
        <v/>
      </c>
      <c r="S883" s="17" t="str">
        <f>IFERROR(VLOOKUP(B883,'PEMBEKALAN POP'!$B$5:$I$1048576,7,0),"")</f>
        <v/>
      </c>
      <c r="T883" s="22" t="str">
        <f>IFERROR(VLOOKUP(B883,'PEMBEKALAN POP'!$B$5:$I$1048576,8,0),"")</f>
        <v/>
      </c>
      <c r="U883" s="21" t="s">
        <v>3994</v>
      </c>
      <c r="V883" s="17" t="e" cm="1">
        <f t="array" ref="V883">MAX(IF(INDUKSI!$B$5:$B$1048576='Data Training 2022'!B883,INDUKSI!$H$5:$H$1048576))</f>
        <v>#N/A</v>
      </c>
      <c r="W883" s="22" t="str">
        <f>IFERROR(VLOOKUP(B883,INDUKSI!$B$5:$I$1048576,8,0),"")</f>
        <v/>
      </c>
      <c r="X883" s="21" t="s">
        <v>3994</v>
      </c>
      <c r="Y883" s="17" cm="1">
        <f t="array" ref="Y883">MAX(IF(REINDUKSI!$B$5:$B$1048576='Data Training 2022'!B883,REINDUKSI!$H$5:$H$1048576))</f>
        <v>44696</v>
      </c>
      <c r="Z883" s="22" t="str">
        <f>IFERROR(VLOOKUP(B883,REINDUKSI!$B$5:$I$1048576,8,0),"")</f>
        <v>LULUS</v>
      </c>
      <c r="AA883" s="22" t="str">
        <f t="shared" si="75"/>
        <v>TARGET</v>
      </c>
      <c r="AB883" s="17" cm="1">
        <f t="array" ref="AB883">MAX(IF(BSA!$B$5:$B$1048576='Data Training 2022'!B883,BSA!$H$5:$H$1048576))</f>
        <v>0</v>
      </c>
      <c r="AC883" s="22" t="str">
        <f>IFERROR(VLOOKUP(B883,BSA!$B$5:$I$1048576,8,0),"")</f>
        <v/>
      </c>
      <c r="AD883" s="22" t="s">
        <v>3994</v>
      </c>
      <c r="AE883" s="22"/>
      <c r="AF883" s="22"/>
      <c r="AG883" s="22" t="str">
        <f t="shared" si="76"/>
        <v/>
      </c>
      <c r="AH883" s="17" cm="1">
        <f t="array" ref="AH883">MAX(IF(ISOLASI!$B$5:$B$1048576='Data Training 2022'!B883,ISOLASI!$H$5:$H$1048576))</f>
        <v>0</v>
      </c>
      <c r="AI883" s="22" t="str">
        <f>IFERROR(VLOOKUP(B883,ISOLASI!$B$5:$I$1048576,8,0),"")</f>
        <v/>
      </c>
      <c r="AJ883" s="22"/>
      <c r="AK883" s="17" cm="1">
        <f t="array" ref="AK883">MAX(IF('DEKAT AIR'!$B$5:$B$1048576='Data Training 2022'!B883,'DEKAT AIR'!$H$5:$H$1048576))</f>
        <v>0</v>
      </c>
      <c r="AL883" s="22" t="str">
        <f>IFERROR(VLOOKUP(B883,'DEKAT AIR'!$B$5:$I$1048576,8,0),"")</f>
        <v/>
      </c>
      <c r="AM883" s="22"/>
      <c r="AN883" s="17" cm="1">
        <f t="array" ref="AN883">MAX(IF(KETINGGIAN!$B$5:$B$1048576='Data Training 2022'!B883,KETINGGIAN!$H$5:$H$1048576))</f>
        <v>0</v>
      </c>
      <c r="AO883" s="22" t="str">
        <f>IFERROR(VLOOKUP(B883,KETINGGIAN!$B$5:$I$1048576,8,0),"")</f>
        <v/>
      </c>
      <c r="AP883" s="22"/>
      <c r="AQ883" s="22"/>
      <c r="AR883" s="22"/>
      <c r="AS883" s="22"/>
      <c r="AT883" s="17" cm="1">
        <f t="array" ref="AT883">MAX(IF(TOOLSKEEPER!$B$5:$B$1048576='Data Training 2022'!B883,TOOLSKEEPER!$H$5:$H$1048576))</f>
        <v>0</v>
      </c>
      <c r="AU883" s="22" t="str">
        <f>IFERROR(VLOOKUP(B883,TOOLSKEEPER!$B$5:$I$1048576,8,0),"")</f>
        <v/>
      </c>
    </row>
    <row r="884" spans="1:47">
      <c r="A884" s="22">
        <f t="shared" si="77"/>
        <v>879</v>
      </c>
      <c r="B884" s="21" t="str">
        <f t="shared" si="78"/>
        <v>80002242</v>
      </c>
      <c r="C884" s="21" t="s">
        <v>2815</v>
      </c>
      <c r="D884" s="22"/>
      <c r="E884" s="22" t="s">
        <v>2816</v>
      </c>
      <c r="F884" s="22" t="s">
        <v>1255</v>
      </c>
      <c r="G884" s="22" t="s">
        <v>212</v>
      </c>
      <c r="H884" s="22" t="s">
        <v>405</v>
      </c>
      <c r="I884" s="22" t="s">
        <v>4024</v>
      </c>
      <c r="J884" s="22"/>
      <c r="K884" s="21" t="s">
        <v>4002</v>
      </c>
      <c r="L884" s="21" t="s">
        <v>2374</v>
      </c>
      <c r="M884" s="21" t="s">
        <v>4003</v>
      </c>
      <c r="N884" s="21"/>
      <c r="O884" s="17" t="str">
        <f>IFERROR(VLOOKUP(B884,POP!$B$5:$I$1048576,7,0),"")</f>
        <v/>
      </c>
      <c r="P884" s="17" t="str">
        <f>IFERROR(VLOOKUP(B884,POM!$B$5:$I$1048576,7,0),"")</f>
        <v/>
      </c>
      <c r="Q884" s="10" t="str">
        <f>IFERROR(VLOOKUP(B884,POU!$B$5:$I$1048576,7,0),"")</f>
        <v/>
      </c>
      <c r="R884" s="21" t="str">
        <f t="shared" si="74"/>
        <v/>
      </c>
      <c r="S884" s="17" t="str">
        <f>IFERROR(VLOOKUP(B884,'PEMBEKALAN POP'!$B$5:$I$1048576,7,0),"")</f>
        <v/>
      </c>
      <c r="T884" s="22" t="str">
        <f>IFERROR(VLOOKUP(B884,'PEMBEKALAN POP'!$B$5:$I$1048576,8,0),"")</f>
        <v/>
      </c>
      <c r="U884" s="21" t="s">
        <v>3994</v>
      </c>
      <c r="V884" s="17" t="e" cm="1">
        <f t="array" ref="V884">MAX(IF(INDUKSI!$B$5:$B$1048576='Data Training 2022'!B884,INDUKSI!$H$5:$H$1048576))</f>
        <v>#N/A</v>
      </c>
      <c r="W884" s="22" t="str">
        <f>IFERROR(VLOOKUP(B884,INDUKSI!$B$5:$I$1048576,8,0),"")</f>
        <v>LULUS</v>
      </c>
      <c r="X884" s="21" t="s">
        <v>3994</v>
      </c>
      <c r="Y884" s="17" cm="1">
        <f t="array" ref="Y884">MAX(IF(REINDUKSI!$B$5:$B$1048576='Data Training 2022'!B884,REINDUKSI!$H$5:$H$1048576))</f>
        <v>44697</v>
      </c>
      <c r="Z884" s="22" t="str">
        <f>IFERROR(VLOOKUP(B884,REINDUKSI!$B$5:$I$1048576,8,0),"")</f>
        <v>LULUS</v>
      </c>
      <c r="AA884" s="22" t="str">
        <f t="shared" si="75"/>
        <v>TARGET</v>
      </c>
      <c r="AB884" s="17" cm="1">
        <f t="array" ref="AB884">MAX(IF(BSA!$B$5:$B$1048576='Data Training 2022'!B884,BSA!$H$5:$H$1048576))</f>
        <v>0</v>
      </c>
      <c r="AC884" s="22" t="str">
        <f>IFERROR(VLOOKUP(B884,BSA!$B$5:$I$1048576,8,0),"")</f>
        <v/>
      </c>
      <c r="AD884" s="22" t="s">
        <v>3994</v>
      </c>
      <c r="AE884" s="22"/>
      <c r="AF884" s="22"/>
      <c r="AG884" s="22" t="str">
        <f t="shared" si="76"/>
        <v/>
      </c>
      <c r="AH884" s="17" cm="1">
        <f t="array" ref="AH884">MAX(IF(ISOLASI!$B$5:$B$1048576='Data Training 2022'!B884,ISOLASI!$H$5:$H$1048576))</f>
        <v>0</v>
      </c>
      <c r="AI884" s="22" t="str">
        <f>IFERROR(VLOOKUP(B884,ISOLASI!$B$5:$I$1048576,8,0),"")</f>
        <v/>
      </c>
      <c r="AJ884" s="22"/>
      <c r="AK884" s="17" cm="1">
        <f t="array" ref="AK884">MAX(IF('DEKAT AIR'!$B$5:$B$1048576='Data Training 2022'!B884,'DEKAT AIR'!$H$5:$H$1048576))</f>
        <v>0</v>
      </c>
      <c r="AL884" s="22" t="str">
        <f>IFERROR(VLOOKUP(B884,'DEKAT AIR'!$B$5:$I$1048576,8,0),"")</f>
        <v/>
      </c>
      <c r="AM884" s="22"/>
      <c r="AN884" s="17" cm="1">
        <f t="array" ref="AN884">MAX(IF(KETINGGIAN!$B$5:$B$1048576='Data Training 2022'!B884,KETINGGIAN!$H$5:$H$1048576))</f>
        <v>0</v>
      </c>
      <c r="AO884" s="22" t="str">
        <f>IFERROR(VLOOKUP(B884,KETINGGIAN!$B$5:$I$1048576,8,0),"")</f>
        <v/>
      </c>
      <c r="AP884" s="22"/>
      <c r="AQ884" s="22"/>
      <c r="AR884" s="22"/>
      <c r="AS884" s="22"/>
      <c r="AT884" s="17" cm="1">
        <f t="array" ref="AT884">MAX(IF(TOOLSKEEPER!$B$5:$B$1048576='Data Training 2022'!B884,TOOLSKEEPER!$H$5:$H$1048576))</f>
        <v>0</v>
      </c>
      <c r="AU884" s="22" t="str">
        <f>IFERROR(VLOOKUP(B884,TOOLSKEEPER!$B$5:$I$1048576,8,0),"")</f>
        <v/>
      </c>
    </row>
    <row r="885" spans="1:47">
      <c r="A885" s="22">
        <f t="shared" si="77"/>
        <v>880</v>
      </c>
      <c r="B885" s="21" t="str">
        <f t="shared" si="78"/>
        <v>80000009</v>
      </c>
      <c r="C885" s="21" t="s">
        <v>4254</v>
      </c>
      <c r="D885" s="22"/>
      <c r="E885" s="22" t="s">
        <v>2662</v>
      </c>
      <c r="F885" s="22" t="s">
        <v>1255</v>
      </c>
      <c r="G885" s="22" t="s">
        <v>4175</v>
      </c>
      <c r="H885" s="22" t="s">
        <v>405</v>
      </c>
      <c r="I885" s="22" t="s">
        <v>4024</v>
      </c>
      <c r="J885" s="22"/>
      <c r="K885" s="21" t="s">
        <v>4002</v>
      </c>
      <c r="L885" s="21" t="s">
        <v>2374</v>
      </c>
      <c r="M885" s="21" t="s">
        <v>4003</v>
      </c>
      <c r="N885" s="21"/>
      <c r="O885" s="17" t="str">
        <f>IFERROR(VLOOKUP(B885,POP!$B$5:$I$1048576,7,0),"")</f>
        <v/>
      </c>
      <c r="P885" s="17" t="str">
        <f>IFERROR(VLOOKUP(B885,POM!$B$5:$I$1048576,7,0),"")</f>
        <v/>
      </c>
      <c r="Q885" s="10" t="str">
        <f>IFERROR(VLOOKUP(B885,POU!$B$5:$I$1048576,7,0),"")</f>
        <v/>
      </c>
      <c r="R885" s="21" t="str">
        <f t="shared" si="74"/>
        <v/>
      </c>
      <c r="S885" s="17" t="str">
        <f>IFERROR(VLOOKUP(B885,'PEMBEKALAN POP'!$B$5:$I$1048576,7,0),"")</f>
        <v/>
      </c>
      <c r="T885" s="22" t="str">
        <f>IFERROR(VLOOKUP(B885,'PEMBEKALAN POP'!$B$5:$I$1048576,8,0),"")</f>
        <v/>
      </c>
      <c r="U885" s="21" t="s">
        <v>3994</v>
      </c>
      <c r="V885" s="17" t="e" cm="1">
        <f t="array" ref="V885">MAX(IF(INDUKSI!$B$5:$B$1048576='Data Training 2022'!B885,INDUKSI!$H$5:$H$1048576))</f>
        <v>#N/A</v>
      </c>
      <c r="W885" s="22" t="str">
        <f>IFERROR(VLOOKUP(B885,INDUKSI!$B$5:$I$1048576,8,0),"")</f>
        <v>LULUS</v>
      </c>
      <c r="X885" s="21" t="s">
        <v>3994</v>
      </c>
      <c r="Y885" s="17" cm="1">
        <f t="array" ref="Y885">MAX(IF(REINDUKSI!$B$5:$B$1048576='Data Training 2022'!B885,REINDUKSI!$H$5:$H$1048576))</f>
        <v>44598</v>
      </c>
      <c r="Z885" s="22" t="str">
        <f>IFERROR(VLOOKUP(B885,REINDUKSI!$B$5:$I$1048576,8,0),"")</f>
        <v>LULUS</v>
      </c>
      <c r="AA885" s="22" t="str">
        <f t="shared" si="75"/>
        <v>TARGET</v>
      </c>
      <c r="AB885" s="17" cm="1">
        <f t="array" ref="AB885">MAX(IF(BSA!$B$5:$B$1048576='Data Training 2022'!B885,BSA!$H$5:$H$1048576))</f>
        <v>0</v>
      </c>
      <c r="AC885" s="22" t="str">
        <f>IFERROR(VLOOKUP(B885,BSA!$B$5:$I$1048576,8,0),"")</f>
        <v/>
      </c>
      <c r="AD885" s="22" t="s">
        <v>3994</v>
      </c>
      <c r="AE885" s="22"/>
      <c r="AF885" s="22"/>
      <c r="AG885" s="22" t="str">
        <f t="shared" si="76"/>
        <v/>
      </c>
      <c r="AH885" s="17" cm="1">
        <f t="array" ref="AH885">MAX(IF(ISOLASI!$B$5:$B$1048576='Data Training 2022'!B885,ISOLASI!$H$5:$H$1048576))</f>
        <v>0</v>
      </c>
      <c r="AI885" s="22" t="str">
        <f>IFERROR(VLOOKUP(B885,ISOLASI!$B$5:$I$1048576,8,0),"")</f>
        <v/>
      </c>
      <c r="AJ885" s="22"/>
      <c r="AK885" s="17" cm="1">
        <f t="array" ref="AK885">MAX(IF('DEKAT AIR'!$B$5:$B$1048576='Data Training 2022'!B885,'DEKAT AIR'!$H$5:$H$1048576))</f>
        <v>0</v>
      </c>
      <c r="AL885" s="22" t="str">
        <f>IFERROR(VLOOKUP(B885,'DEKAT AIR'!$B$5:$I$1048576,8,0),"")</f>
        <v/>
      </c>
      <c r="AM885" s="22"/>
      <c r="AN885" s="17" cm="1">
        <f t="array" ref="AN885">MAX(IF(KETINGGIAN!$B$5:$B$1048576='Data Training 2022'!B885,KETINGGIAN!$H$5:$H$1048576))</f>
        <v>0</v>
      </c>
      <c r="AO885" s="22" t="str">
        <f>IFERROR(VLOOKUP(B885,KETINGGIAN!$B$5:$I$1048576,8,0),"")</f>
        <v/>
      </c>
      <c r="AP885" s="22"/>
      <c r="AQ885" s="22"/>
      <c r="AR885" s="22"/>
      <c r="AS885" s="22"/>
      <c r="AT885" s="17" cm="1">
        <f t="array" ref="AT885">MAX(IF(TOOLSKEEPER!$B$5:$B$1048576='Data Training 2022'!B885,TOOLSKEEPER!$H$5:$H$1048576))</f>
        <v>0</v>
      </c>
      <c r="AU885" s="22" t="str">
        <f>IFERROR(VLOOKUP(B885,TOOLSKEEPER!$B$5:$I$1048576,8,0),"")</f>
        <v/>
      </c>
    </row>
    <row r="886" spans="1:47">
      <c r="A886" s="22">
        <f t="shared" si="77"/>
        <v>881</v>
      </c>
      <c r="B886" s="21" t="str">
        <f t="shared" si="78"/>
        <v>80002888</v>
      </c>
      <c r="C886" s="21">
        <v>80002888</v>
      </c>
      <c r="D886" s="22"/>
      <c r="E886" s="22" t="s">
        <v>1375</v>
      </c>
      <c r="F886" s="22" t="s">
        <v>1255</v>
      </c>
      <c r="G886" s="22" t="s">
        <v>205</v>
      </c>
      <c r="H886" s="22" t="s">
        <v>405</v>
      </c>
      <c r="I886" s="22" t="s">
        <v>4024</v>
      </c>
      <c r="J886" s="22"/>
      <c r="K886" s="21" t="s">
        <v>4002</v>
      </c>
      <c r="L886" s="21" t="s">
        <v>2374</v>
      </c>
      <c r="M886" s="21" t="s">
        <v>4003</v>
      </c>
      <c r="N886" s="21"/>
      <c r="O886" s="17" t="str">
        <f>IFERROR(VLOOKUP(B886,POP!$B$5:$I$1048576,7,0),"")</f>
        <v/>
      </c>
      <c r="P886" s="17" t="str">
        <f>IFERROR(VLOOKUP(B886,POM!$B$5:$I$1048576,7,0),"")</f>
        <v/>
      </c>
      <c r="Q886" s="10" t="str">
        <f>IFERROR(VLOOKUP(B886,POU!$B$5:$I$1048576,7,0),"")</f>
        <v/>
      </c>
      <c r="R886" s="21" t="str">
        <f t="shared" si="74"/>
        <v/>
      </c>
      <c r="S886" s="17" t="str">
        <f>IFERROR(VLOOKUP(B886,'PEMBEKALAN POP'!$B$5:$I$1048576,7,0),"")</f>
        <v/>
      </c>
      <c r="T886" s="22" t="str">
        <f>IFERROR(VLOOKUP(B886,'PEMBEKALAN POP'!$B$5:$I$1048576,8,0),"")</f>
        <v/>
      </c>
      <c r="U886" s="21" t="s">
        <v>3994</v>
      </c>
      <c r="V886" s="17" t="e" cm="1">
        <f t="array" ref="V886">MAX(IF(INDUKSI!$B$5:$B$1048576='Data Training 2022'!B886,INDUKSI!$H$5:$H$1048576))</f>
        <v>#N/A</v>
      </c>
      <c r="W886" s="22" t="str">
        <f>IFERROR(VLOOKUP(B886,INDUKSI!$B$5:$I$1048576,8,0),"")</f>
        <v>LULUS</v>
      </c>
      <c r="X886" s="21" t="s">
        <v>3994</v>
      </c>
      <c r="Y886" s="17" cm="1">
        <f t="array" ref="Y886">MAX(IF(REINDUKSI!$B$5:$B$1048576='Data Training 2022'!B886,REINDUKSI!$H$5:$H$1048576))</f>
        <v>44697</v>
      </c>
      <c r="Z886" s="22" t="str">
        <f>IFERROR(VLOOKUP(B886,REINDUKSI!$B$5:$I$1048576,8,0),"")</f>
        <v>LULUS</v>
      </c>
      <c r="AA886" s="22" t="str">
        <f t="shared" si="75"/>
        <v>TARGET</v>
      </c>
      <c r="AB886" s="17" cm="1">
        <f t="array" ref="AB886">MAX(IF(BSA!$B$5:$B$1048576='Data Training 2022'!B886,BSA!$H$5:$H$1048576))</f>
        <v>0</v>
      </c>
      <c r="AC886" s="22" t="str">
        <f>IFERROR(VLOOKUP(B886,BSA!$B$5:$I$1048576,8,0),"")</f>
        <v/>
      </c>
      <c r="AD886" s="22" t="s">
        <v>3994</v>
      </c>
      <c r="AE886" s="22"/>
      <c r="AF886" s="22"/>
      <c r="AG886" s="22" t="str">
        <f t="shared" si="76"/>
        <v/>
      </c>
      <c r="AH886" s="17" cm="1">
        <f t="array" ref="AH886">MAX(IF(ISOLASI!$B$5:$B$1048576='Data Training 2022'!B886,ISOLASI!$H$5:$H$1048576))</f>
        <v>0</v>
      </c>
      <c r="AI886" s="22" t="str">
        <f>IFERROR(VLOOKUP(B886,ISOLASI!$B$5:$I$1048576,8,0),"")</f>
        <v/>
      </c>
      <c r="AJ886" s="22"/>
      <c r="AK886" s="17" cm="1">
        <f t="array" ref="AK886">MAX(IF('DEKAT AIR'!$B$5:$B$1048576='Data Training 2022'!B886,'DEKAT AIR'!$H$5:$H$1048576))</f>
        <v>0</v>
      </c>
      <c r="AL886" s="22" t="str">
        <f>IFERROR(VLOOKUP(B886,'DEKAT AIR'!$B$5:$I$1048576,8,0),"")</f>
        <v/>
      </c>
      <c r="AM886" s="22"/>
      <c r="AN886" s="17" cm="1">
        <f t="array" ref="AN886">MAX(IF(KETINGGIAN!$B$5:$B$1048576='Data Training 2022'!B886,KETINGGIAN!$H$5:$H$1048576))</f>
        <v>0</v>
      </c>
      <c r="AO886" s="22" t="str">
        <f>IFERROR(VLOOKUP(B886,KETINGGIAN!$B$5:$I$1048576,8,0),"")</f>
        <v/>
      </c>
      <c r="AP886" s="22"/>
      <c r="AQ886" s="22"/>
      <c r="AR886" s="22"/>
      <c r="AS886" s="22"/>
      <c r="AT886" s="17" cm="1">
        <f t="array" ref="AT886">MAX(IF(TOOLSKEEPER!$B$5:$B$1048576='Data Training 2022'!B886,TOOLSKEEPER!$H$5:$H$1048576))</f>
        <v>0</v>
      </c>
      <c r="AU886" s="22" t="str">
        <f>IFERROR(VLOOKUP(B886,TOOLSKEEPER!$B$5:$I$1048576,8,0),"")</f>
        <v/>
      </c>
    </row>
    <row r="887" spans="1:47">
      <c r="A887" s="22">
        <f t="shared" si="77"/>
        <v>882</v>
      </c>
      <c r="B887" s="21" t="str">
        <f t="shared" si="78"/>
        <v>80001364</v>
      </c>
      <c r="C887" s="21" t="s">
        <v>1901</v>
      </c>
      <c r="D887" s="22"/>
      <c r="E887" s="22" t="s">
        <v>1902</v>
      </c>
      <c r="F887" s="22" t="s">
        <v>1255</v>
      </c>
      <c r="G887" s="22" t="s">
        <v>212</v>
      </c>
      <c r="H887" s="22" t="s">
        <v>405</v>
      </c>
      <c r="I887" s="22" t="s">
        <v>4024</v>
      </c>
      <c r="J887" s="22"/>
      <c r="K887" s="21" t="s">
        <v>4002</v>
      </c>
      <c r="L887" s="21" t="s">
        <v>2374</v>
      </c>
      <c r="M887" s="21" t="s">
        <v>4003</v>
      </c>
      <c r="N887" s="21"/>
      <c r="O887" s="17" t="str">
        <f>IFERROR(VLOOKUP(B887,POP!$B$5:$I$1048576,7,0),"")</f>
        <v/>
      </c>
      <c r="P887" s="17" t="str">
        <f>IFERROR(VLOOKUP(B887,POM!$B$5:$I$1048576,7,0),"")</f>
        <v/>
      </c>
      <c r="Q887" s="10" t="str">
        <f>IFERROR(VLOOKUP(B887,POU!$B$5:$I$1048576,7,0),"")</f>
        <v/>
      </c>
      <c r="R887" s="21" t="str">
        <f t="shared" si="74"/>
        <v/>
      </c>
      <c r="S887" s="17" t="str">
        <f>IFERROR(VLOOKUP(B887,'PEMBEKALAN POP'!$B$5:$I$1048576,7,0),"")</f>
        <v/>
      </c>
      <c r="T887" s="22" t="str">
        <f>IFERROR(VLOOKUP(B887,'PEMBEKALAN POP'!$B$5:$I$1048576,8,0),"")</f>
        <v/>
      </c>
      <c r="U887" s="21" t="s">
        <v>3994</v>
      </c>
      <c r="V887" s="17" t="e" cm="1">
        <f t="array" ref="V887">MAX(IF(INDUKSI!$B$5:$B$1048576='Data Training 2022'!B887,INDUKSI!$H$5:$H$1048576))</f>
        <v>#N/A</v>
      </c>
      <c r="W887" s="22" t="str">
        <f>IFERROR(VLOOKUP(B887,INDUKSI!$B$5:$I$1048576,8,0),"")</f>
        <v>LULUS</v>
      </c>
      <c r="X887" s="21" t="s">
        <v>3994</v>
      </c>
      <c r="Y887" s="17" cm="1">
        <f t="array" ref="Y887">MAX(IF(REINDUKSI!$B$5:$B$1048576='Data Training 2022'!B887,REINDUKSI!$H$5:$H$1048576))</f>
        <v>44697</v>
      </c>
      <c r="Z887" s="22" t="str">
        <f>IFERROR(VLOOKUP(B887,REINDUKSI!$B$5:$I$1048576,8,0),"")</f>
        <v>LULUS</v>
      </c>
      <c r="AA887" s="22" t="str">
        <f t="shared" si="75"/>
        <v>TARGET</v>
      </c>
      <c r="AB887" s="17" cm="1">
        <f t="array" ref="AB887">MAX(IF(BSA!$B$5:$B$1048576='Data Training 2022'!B887,BSA!$H$5:$H$1048576))</f>
        <v>0</v>
      </c>
      <c r="AC887" s="22" t="str">
        <f>IFERROR(VLOOKUP(B887,BSA!$B$5:$I$1048576,8,0),"")</f>
        <v/>
      </c>
      <c r="AD887" s="22" t="s">
        <v>3994</v>
      </c>
      <c r="AE887" s="22"/>
      <c r="AF887" s="22"/>
      <c r="AG887" s="22" t="str">
        <f t="shared" si="76"/>
        <v/>
      </c>
      <c r="AH887" s="17" cm="1">
        <f t="array" ref="AH887">MAX(IF(ISOLASI!$B$5:$B$1048576='Data Training 2022'!B887,ISOLASI!$H$5:$H$1048576))</f>
        <v>0</v>
      </c>
      <c r="AI887" s="22" t="str">
        <f>IFERROR(VLOOKUP(B887,ISOLASI!$B$5:$I$1048576,8,0),"")</f>
        <v/>
      </c>
      <c r="AJ887" s="22"/>
      <c r="AK887" s="17" cm="1">
        <f t="array" ref="AK887">MAX(IF('DEKAT AIR'!$B$5:$B$1048576='Data Training 2022'!B887,'DEKAT AIR'!$H$5:$H$1048576))</f>
        <v>0</v>
      </c>
      <c r="AL887" s="22" t="str">
        <f>IFERROR(VLOOKUP(B887,'DEKAT AIR'!$B$5:$I$1048576,8,0),"")</f>
        <v/>
      </c>
      <c r="AM887" s="22"/>
      <c r="AN887" s="17" cm="1">
        <f t="array" ref="AN887">MAX(IF(KETINGGIAN!$B$5:$B$1048576='Data Training 2022'!B887,KETINGGIAN!$H$5:$H$1048576))</f>
        <v>0</v>
      </c>
      <c r="AO887" s="22" t="str">
        <f>IFERROR(VLOOKUP(B887,KETINGGIAN!$B$5:$I$1048576,8,0),"")</f>
        <v/>
      </c>
      <c r="AP887" s="22"/>
      <c r="AQ887" s="22"/>
      <c r="AR887" s="22"/>
      <c r="AS887" s="22"/>
      <c r="AT887" s="17" cm="1">
        <f t="array" ref="AT887">MAX(IF(TOOLSKEEPER!$B$5:$B$1048576='Data Training 2022'!B887,TOOLSKEEPER!$H$5:$H$1048576))</f>
        <v>0</v>
      </c>
      <c r="AU887" s="22" t="str">
        <f>IFERROR(VLOOKUP(B887,TOOLSKEEPER!$B$5:$I$1048576,8,0),"")</f>
        <v/>
      </c>
    </row>
    <row r="888" spans="1:47">
      <c r="A888" s="22">
        <f t="shared" si="77"/>
        <v>883</v>
      </c>
      <c r="B888" s="21" t="str">
        <f t="shared" si="78"/>
        <v>80001107</v>
      </c>
      <c r="C888" s="21" t="s">
        <v>3593</v>
      </c>
      <c r="D888" s="22"/>
      <c r="E888" s="22" t="s">
        <v>3594</v>
      </c>
      <c r="F888" s="22" t="s">
        <v>1255</v>
      </c>
      <c r="G888" s="22" t="s">
        <v>4183</v>
      </c>
      <c r="H888" s="22" t="s">
        <v>405</v>
      </c>
      <c r="I888" s="22" t="s">
        <v>4024</v>
      </c>
      <c r="J888" s="22"/>
      <c r="K888" s="21" t="s">
        <v>4002</v>
      </c>
      <c r="L888" s="21" t="s">
        <v>2374</v>
      </c>
      <c r="M888" s="21" t="s">
        <v>4003</v>
      </c>
      <c r="N888" s="21"/>
      <c r="O888" s="17" t="str">
        <f>IFERROR(VLOOKUP(B888,POP!$B$5:$I$1048576,7,0),"")</f>
        <v/>
      </c>
      <c r="P888" s="17" t="str">
        <f>IFERROR(VLOOKUP(B888,POM!$B$5:$I$1048576,7,0),"")</f>
        <v/>
      </c>
      <c r="Q888" s="10" t="str">
        <f>IFERROR(VLOOKUP(B888,POU!$B$5:$I$1048576,7,0),"")</f>
        <v/>
      </c>
      <c r="R888" s="21" t="str">
        <f t="shared" si="74"/>
        <v/>
      </c>
      <c r="S888" s="17" t="str">
        <f>IFERROR(VLOOKUP(B888,'PEMBEKALAN POP'!$B$5:$I$1048576,7,0),"")</f>
        <v/>
      </c>
      <c r="T888" s="22" t="str">
        <f>IFERROR(VLOOKUP(B888,'PEMBEKALAN POP'!$B$5:$I$1048576,8,0),"")</f>
        <v/>
      </c>
      <c r="U888" s="21" t="s">
        <v>3994</v>
      </c>
      <c r="V888" s="17" t="e" cm="1">
        <f t="array" ref="V888">MAX(IF(INDUKSI!$B$5:$B$1048576='Data Training 2022'!B888,INDUKSI!$H$5:$H$1048576))</f>
        <v>#N/A</v>
      </c>
      <c r="W888" s="22" t="str">
        <f>IFERROR(VLOOKUP(B888,INDUKSI!$B$5:$I$1048576,8,0),"")</f>
        <v>LULUS</v>
      </c>
      <c r="X888" s="21" t="s">
        <v>3994</v>
      </c>
      <c r="Y888" s="17" cm="1">
        <f t="array" ref="Y888">MAX(IF(REINDUKSI!$B$5:$B$1048576='Data Training 2022'!B888,REINDUKSI!$H$5:$H$1048576))</f>
        <v>44699</v>
      </c>
      <c r="Z888" s="22" t="str">
        <f>IFERROR(VLOOKUP(B888,REINDUKSI!$B$5:$I$1048576,8,0),"")</f>
        <v>LULUS</v>
      </c>
      <c r="AA888" s="22" t="str">
        <f t="shared" si="75"/>
        <v>TARGET</v>
      </c>
      <c r="AB888" s="17" cm="1">
        <f t="array" ref="AB888">MAX(IF(BSA!$B$5:$B$1048576='Data Training 2022'!B888,BSA!$H$5:$H$1048576))</f>
        <v>0</v>
      </c>
      <c r="AC888" s="22" t="str">
        <f>IFERROR(VLOOKUP(B888,BSA!$B$5:$I$1048576,8,0),"")</f>
        <v/>
      </c>
      <c r="AD888" s="22" t="s">
        <v>3994</v>
      </c>
      <c r="AE888" s="22"/>
      <c r="AF888" s="22"/>
      <c r="AG888" s="22" t="str">
        <f t="shared" si="76"/>
        <v/>
      </c>
      <c r="AH888" s="17" cm="1">
        <f t="array" ref="AH888">MAX(IF(ISOLASI!$B$5:$B$1048576='Data Training 2022'!B888,ISOLASI!$H$5:$H$1048576))</f>
        <v>0</v>
      </c>
      <c r="AI888" s="22" t="str">
        <f>IFERROR(VLOOKUP(B888,ISOLASI!$B$5:$I$1048576,8,0),"")</f>
        <v/>
      </c>
      <c r="AJ888" s="22"/>
      <c r="AK888" s="17" cm="1">
        <f t="array" ref="AK888">MAX(IF('DEKAT AIR'!$B$5:$B$1048576='Data Training 2022'!B888,'DEKAT AIR'!$H$5:$H$1048576))</f>
        <v>0</v>
      </c>
      <c r="AL888" s="22" t="str">
        <f>IFERROR(VLOOKUP(B888,'DEKAT AIR'!$B$5:$I$1048576,8,0),"")</f>
        <v/>
      </c>
      <c r="AM888" s="22"/>
      <c r="AN888" s="17" cm="1">
        <f t="array" ref="AN888">MAX(IF(KETINGGIAN!$B$5:$B$1048576='Data Training 2022'!B888,KETINGGIAN!$H$5:$H$1048576))</f>
        <v>0</v>
      </c>
      <c r="AO888" s="22" t="str">
        <f>IFERROR(VLOOKUP(B888,KETINGGIAN!$B$5:$I$1048576,8,0),"")</f>
        <v/>
      </c>
      <c r="AP888" s="22"/>
      <c r="AQ888" s="22"/>
      <c r="AR888" s="22"/>
      <c r="AS888" s="22"/>
      <c r="AT888" s="17" cm="1">
        <f t="array" ref="AT888">MAX(IF(TOOLSKEEPER!$B$5:$B$1048576='Data Training 2022'!B888,TOOLSKEEPER!$H$5:$H$1048576))</f>
        <v>0</v>
      </c>
      <c r="AU888" s="22" t="str">
        <f>IFERROR(VLOOKUP(B888,TOOLSKEEPER!$B$5:$I$1048576,8,0),"")</f>
        <v/>
      </c>
    </row>
    <row r="889" spans="1:47">
      <c r="A889" s="22">
        <f t="shared" si="77"/>
        <v>884</v>
      </c>
      <c r="B889" s="21" t="str">
        <f t="shared" si="78"/>
        <v>80001362</v>
      </c>
      <c r="C889" s="21" t="s">
        <v>1466</v>
      </c>
      <c r="D889" s="22"/>
      <c r="E889" s="22" t="s">
        <v>1467</v>
      </c>
      <c r="F889" s="22" t="s">
        <v>1255</v>
      </c>
      <c r="G889" s="22" t="s">
        <v>212</v>
      </c>
      <c r="H889" s="22" t="s">
        <v>405</v>
      </c>
      <c r="I889" s="22" t="s">
        <v>4024</v>
      </c>
      <c r="J889" s="22"/>
      <c r="K889" s="21" t="s">
        <v>4002</v>
      </c>
      <c r="L889" s="21" t="s">
        <v>2374</v>
      </c>
      <c r="M889" s="21" t="s">
        <v>4003</v>
      </c>
      <c r="N889" s="21"/>
      <c r="O889" s="17" t="str">
        <f>IFERROR(VLOOKUP(B889,POP!$B$5:$I$1048576,7,0),"")</f>
        <v/>
      </c>
      <c r="P889" s="17" t="str">
        <f>IFERROR(VLOOKUP(B889,POM!$B$5:$I$1048576,7,0),"")</f>
        <v/>
      </c>
      <c r="Q889" s="10" t="str">
        <f>IFERROR(VLOOKUP(B889,POU!$B$5:$I$1048576,7,0),"")</f>
        <v/>
      </c>
      <c r="R889" s="21" t="str">
        <f t="shared" si="74"/>
        <v/>
      </c>
      <c r="S889" s="17" t="str">
        <f>IFERROR(VLOOKUP(B889,'PEMBEKALAN POP'!$B$5:$I$1048576,7,0),"")</f>
        <v/>
      </c>
      <c r="T889" s="22" t="str">
        <f>IFERROR(VLOOKUP(B889,'PEMBEKALAN POP'!$B$5:$I$1048576,8,0),"")</f>
        <v/>
      </c>
      <c r="U889" s="21" t="s">
        <v>3994</v>
      </c>
      <c r="V889" s="17" t="e" cm="1">
        <f t="array" ref="V889">MAX(IF(INDUKSI!$B$5:$B$1048576='Data Training 2022'!B889,INDUKSI!$H$5:$H$1048576))</f>
        <v>#N/A</v>
      </c>
      <c r="W889" s="22" t="str">
        <f>IFERROR(VLOOKUP(B889,INDUKSI!$B$5:$I$1048576,8,0),"")</f>
        <v>LULUS</v>
      </c>
      <c r="X889" s="21" t="s">
        <v>3994</v>
      </c>
      <c r="Y889" s="17" cm="1">
        <f t="array" ref="Y889">MAX(IF(REINDUKSI!$B$5:$B$1048576='Data Training 2022'!B889,REINDUKSI!$H$5:$H$1048576))</f>
        <v>44699</v>
      </c>
      <c r="Z889" s="22" t="str">
        <f>IFERROR(VLOOKUP(B889,REINDUKSI!$B$5:$I$1048576,8,0),"")</f>
        <v>LULUS</v>
      </c>
      <c r="AA889" s="22" t="str">
        <f t="shared" si="75"/>
        <v>TARGET</v>
      </c>
      <c r="AB889" s="17" cm="1">
        <f t="array" ref="AB889">MAX(IF(BSA!$B$5:$B$1048576='Data Training 2022'!B889,BSA!$H$5:$H$1048576))</f>
        <v>0</v>
      </c>
      <c r="AC889" s="22" t="str">
        <f>IFERROR(VLOOKUP(B889,BSA!$B$5:$I$1048576,8,0),"")</f>
        <v/>
      </c>
      <c r="AD889" s="22" t="s">
        <v>3994</v>
      </c>
      <c r="AE889" s="22"/>
      <c r="AF889" s="22"/>
      <c r="AG889" s="22" t="str">
        <f t="shared" si="76"/>
        <v/>
      </c>
      <c r="AH889" s="17" cm="1">
        <f t="array" ref="AH889">MAX(IF(ISOLASI!$B$5:$B$1048576='Data Training 2022'!B889,ISOLASI!$H$5:$H$1048576))</f>
        <v>0</v>
      </c>
      <c r="AI889" s="22" t="str">
        <f>IFERROR(VLOOKUP(B889,ISOLASI!$B$5:$I$1048576,8,0),"")</f>
        <v/>
      </c>
      <c r="AJ889" s="22"/>
      <c r="AK889" s="17" cm="1">
        <f t="array" ref="AK889">MAX(IF('DEKAT AIR'!$B$5:$B$1048576='Data Training 2022'!B889,'DEKAT AIR'!$H$5:$H$1048576))</f>
        <v>0</v>
      </c>
      <c r="AL889" s="22" t="str">
        <f>IFERROR(VLOOKUP(B889,'DEKAT AIR'!$B$5:$I$1048576,8,0),"")</f>
        <v/>
      </c>
      <c r="AM889" s="22"/>
      <c r="AN889" s="17" cm="1">
        <f t="array" ref="AN889">MAX(IF(KETINGGIAN!$B$5:$B$1048576='Data Training 2022'!B889,KETINGGIAN!$H$5:$H$1048576))</f>
        <v>0</v>
      </c>
      <c r="AO889" s="22" t="str">
        <f>IFERROR(VLOOKUP(B889,KETINGGIAN!$B$5:$I$1048576,8,0),"")</f>
        <v/>
      </c>
      <c r="AP889" s="22"/>
      <c r="AQ889" s="22"/>
      <c r="AR889" s="22"/>
      <c r="AS889" s="22"/>
      <c r="AT889" s="17" cm="1">
        <f t="array" ref="AT889">MAX(IF(TOOLSKEEPER!$B$5:$B$1048576='Data Training 2022'!B889,TOOLSKEEPER!$H$5:$H$1048576))</f>
        <v>0</v>
      </c>
      <c r="AU889" s="22" t="str">
        <f>IFERROR(VLOOKUP(B889,TOOLSKEEPER!$B$5:$I$1048576,8,0),"")</f>
        <v/>
      </c>
    </row>
    <row r="890" spans="1:47">
      <c r="A890" s="22">
        <f t="shared" si="77"/>
        <v>885</v>
      </c>
      <c r="B890" s="21" t="str">
        <f t="shared" si="78"/>
        <v>80003895</v>
      </c>
      <c r="C890" s="21">
        <v>80003895</v>
      </c>
      <c r="D890" s="22"/>
      <c r="E890" s="22" t="s">
        <v>3398</v>
      </c>
      <c r="F890" s="22" t="s">
        <v>1255</v>
      </c>
      <c r="G890" s="22" t="s">
        <v>205</v>
      </c>
      <c r="H890" s="22" t="s">
        <v>405</v>
      </c>
      <c r="I890" s="22" t="s">
        <v>4024</v>
      </c>
      <c r="J890" s="22"/>
      <c r="K890" s="21" t="s">
        <v>4002</v>
      </c>
      <c r="L890" s="21" t="s">
        <v>2374</v>
      </c>
      <c r="M890" s="21" t="s">
        <v>4003</v>
      </c>
      <c r="N890" s="21"/>
      <c r="O890" s="17" t="str">
        <f>IFERROR(VLOOKUP(B890,POP!$B$5:$I$1048576,7,0),"")</f>
        <v/>
      </c>
      <c r="P890" s="17" t="str">
        <f>IFERROR(VLOOKUP(B890,POM!$B$5:$I$1048576,7,0),"")</f>
        <v/>
      </c>
      <c r="Q890" s="10" t="str">
        <f>IFERROR(VLOOKUP(B890,POU!$B$5:$I$1048576,7,0),"")</f>
        <v/>
      </c>
      <c r="R890" s="21" t="str">
        <f t="shared" si="74"/>
        <v/>
      </c>
      <c r="S890" s="17" t="str">
        <f>IFERROR(VLOOKUP(B890,'PEMBEKALAN POP'!$B$5:$I$1048576,7,0),"")</f>
        <v/>
      </c>
      <c r="T890" s="22" t="str">
        <f>IFERROR(VLOOKUP(B890,'PEMBEKALAN POP'!$B$5:$I$1048576,8,0),"")</f>
        <v/>
      </c>
      <c r="U890" s="21" t="s">
        <v>3994</v>
      </c>
      <c r="V890" s="17" t="e" cm="1">
        <f t="array" ref="V890">MAX(IF(INDUKSI!$B$5:$B$1048576='Data Training 2022'!B890,INDUKSI!$H$5:$H$1048576))</f>
        <v>#N/A</v>
      </c>
      <c r="W890" s="22" t="str">
        <f>IFERROR(VLOOKUP(B890,INDUKSI!$B$5:$I$1048576,8,0),"")</f>
        <v>LULUS</v>
      </c>
      <c r="X890" s="21" t="s">
        <v>3994</v>
      </c>
      <c r="Y890" s="17" cm="1">
        <f t="array" ref="Y890">MAX(IF(REINDUKSI!$B$5:$B$1048576='Data Training 2022'!B890,REINDUKSI!$H$5:$H$1048576))</f>
        <v>0</v>
      </c>
      <c r="Z890" s="22" t="str">
        <f>IFERROR(VLOOKUP(B890,REINDUKSI!$B$5:$I$1048576,8,0),"")</f>
        <v/>
      </c>
      <c r="AA890" s="22" t="str">
        <f t="shared" si="75"/>
        <v>TARGET</v>
      </c>
      <c r="AB890" s="17" cm="1">
        <f t="array" ref="AB890">MAX(IF(BSA!$B$5:$B$1048576='Data Training 2022'!B890,BSA!$H$5:$H$1048576))</f>
        <v>0</v>
      </c>
      <c r="AC890" s="22" t="str">
        <f>IFERROR(VLOOKUP(B890,BSA!$B$5:$I$1048576,8,0),"")</f>
        <v/>
      </c>
      <c r="AD890" s="22" t="s">
        <v>3994</v>
      </c>
      <c r="AE890" s="22"/>
      <c r="AF890" s="22"/>
      <c r="AG890" s="22" t="str">
        <f t="shared" si="76"/>
        <v/>
      </c>
      <c r="AH890" s="17" cm="1">
        <f t="array" ref="AH890">MAX(IF(ISOLASI!$B$5:$B$1048576='Data Training 2022'!B890,ISOLASI!$H$5:$H$1048576))</f>
        <v>0</v>
      </c>
      <c r="AI890" s="22" t="str">
        <f>IFERROR(VLOOKUP(B890,ISOLASI!$B$5:$I$1048576,8,0),"")</f>
        <v/>
      </c>
      <c r="AJ890" s="22"/>
      <c r="AK890" s="17" cm="1">
        <f t="array" ref="AK890">MAX(IF('DEKAT AIR'!$B$5:$B$1048576='Data Training 2022'!B890,'DEKAT AIR'!$H$5:$H$1048576))</f>
        <v>0</v>
      </c>
      <c r="AL890" s="22" t="str">
        <f>IFERROR(VLOOKUP(B890,'DEKAT AIR'!$B$5:$I$1048576,8,0),"")</f>
        <v/>
      </c>
      <c r="AM890" s="22"/>
      <c r="AN890" s="17" cm="1">
        <f t="array" ref="AN890">MAX(IF(KETINGGIAN!$B$5:$B$1048576='Data Training 2022'!B890,KETINGGIAN!$H$5:$H$1048576))</f>
        <v>0</v>
      </c>
      <c r="AO890" s="22" t="str">
        <f>IFERROR(VLOOKUP(B890,KETINGGIAN!$B$5:$I$1048576,8,0),"")</f>
        <v/>
      </c>
      <c r="AP890" s="22"/>
      <c r="AQ890" s="22"/>
      <c r="AR890" s="22"/>
      <c r="AS890" s="22"/>
      <c r="AT890" s="17" cm="1">
        <f t="array" ref="AT890">MAX(IF(TOOLSKEEPER!$B$5:$B$1048576='Data Training 2022'!B890,TOOLSKEEPER!$H$5:$H$1048576))</f>
        <v>0</v>
      </c>
      <c r="AU890" s="22" t="str">
        <f>IFERROR(VLOOKUP(B890,TOOLSKEEPER!$B$5:$I$1048576,8,0),"")</f>
        <v/>
      </c>
    </row>
    <row r="891" spans="1:47">
      <c r="A891" s="22">
        <f t="shared" si="77"/>
        <v>886</v>
      </c>
      <c r="B891" s="21" t="str">
        <f t="shared" si="78"/>
        <v>80000008</v>
      </c>
      <c r="C891" s="21">
        <v>80000008</v>
      </c>
      <c r="D891" s="22"/>
      <c r="E891" s="22" t="s">
        <v>2613</v>
      </c>
      <c r="F891" s="22" t="s">
        <v>1255</v>
      </c>
      <c r="G891" s="22" t="s">
        <v>212</v>
      </c>
      <c r="H891" s="22" t="s">
        <v>405</v>
      </c>
      <c r="I891" s="22" t="s">
        <v>4028</v>
      </c>
      <c r="J891" s="22"/>
      <c r="K891" s="21" t="s">
        <v>4002</v>
      </c>
      <c r="L891" s="21" t="s">
        <v>2374</v>
      </c>
      <c r="M891" s="21" t="s">
        <v>4003</v>
      </c>
      <c r="N891" s="21"/>
      <c r="O891" s="17" t="str">
        <f>IFERROR(VLOOKUP(B891,POP!$B$5:$I$1048576,7,0),"")</f>
        <v/>
      </c>
      <c r="P891" s="17" t="str">
        <f>IFERROR(VLOOKUP(B891,POM!$B$5:$I$1048576,7,0),"")</f>
        <v/>
      </c>
      <c r="Q891" s="10" t="str">
        <f>IFERROR(VLOOKUP(B891,POU!$B$5:$I$1048576,7,0),"")</f>
        <v/>
      </c>
      <c r="R891" s="21" t="str">
        <f t="shared" si="74"/>
        <v/>
      </c>
      <c r="S891" s="17" t="str">
        <f>IFERROR(VLOOKUP(B891,'PEMBEKALAN POP'!$B$5:$I$1048576,7,0),"")</f>
        <v/>
      </c>
      <c r="T891" s="22" t="str">
        <f>IFERROR(VLOOKUP(B891,'PEMBEKALAN POP'!$B$5:$I$1048576,8,0),"")</f>
        <v/>
      </c>
      <c r="U891" s="21" t="s">
        <v>3994</v>
      </c>
      <c r="V891" s="17" t="e" cm="1">
        <f t="array" ref="V891">MAX(IF(INDUKSI!$B$5:$B$1048576='Data Training 2022'!B891,INDUKSI!$H$5:$H$1048576))</f>
        <v>#N/A</v>
      </c>
      <c r="W891" s="22" t="str">
        <f>IFERROR(VLOOKUP(B891,INDUKSI!$B$5:$I$1048576,8,0),"")</f>
        <v>LULUS</v>
      </c>
      <c r="X891" s="21" t="s">
        <v>3994</v>
      </c>
      <c r="Y891" s="17" cm="1">
        <f t="array" ref="Y891">MAX(IF(REINDUKSI!$B$5:$B$1048576='Data Training 2022'!B891,REINDUKSI!$H$5:$H$1048576))</f>
        <v>44589</v>
      </c>
      <c r="Z891" s="22" t="str">
        <f>IFERROR(VLOOKUP(B891,REINDUKSI!$B$5:$I$1048576,8,0),"")</f>
        <v>LULUS</v>
      </c>
      <c r="AA891" s="22" t="str">
        <f t="shared" si="75"/>
        <v>TARGET</v>
      </c>
      <c r="AB891" s="17" cm="1">
        <f t="array" ref="AB891">MAX(IF(BSA!$B$5:$B$1048576='Data Training 2022'!B891,BSA!$H$5:$H$1048576))</f>
        <v>0</v>
      </c>
      <c r="AC891" s="22" t="str">
        <f>IFERROR(VLOOKUP(B891,BSA!$B$5:$I$1048576,8,0),"")</f>
        <v/>
      </c>
      <c r="AD891" s="22" t="s">
        <v>3994</v>
      </c>
      <c r="AE891" s="22"/>
      <c r="AF891" s="22"/>
      <c r="AG891" s="22" t="str">
        <f t="shared" si="76"/>
        <v/>
      </c>
      <c r="AH891" s="17" cm="1">
        <f t="array" ref="AH891">MAX(IF(ISOLASI!$B$5:$B$1048576='Data Training 2022'!B891,ISOLASI!$H$5:$H$1048576))</f>
        <v>0</v>
      </c>
      <c r="AI891" s="22" t="str">
        <f>IFERROR(VLOOKUP(B891,ISOLASI!$B$5:$I$1048576,8,0),"")</f>
        <v/>
      </c>
      <c r="AJ891" s="22"/>
      <c r="AK891" s="17" cm="1">
        <f t="array" ref="AK891">MAX(IF('DEKAT AIR'!$B$5:$B$1048576='Data Training 2022'!B891,'DEKAT AIR'!$H$5:$H$1048576))</f>
        <v>0</v>
      </c>
      <c r="AL891" s="22" t="str">
        <f>IFERROR(VLOOKUP(B891,'DEKAT AIR'!$B$5:$I$1048576,8,0),"")</f>
        <v/>
      </c>
      <c r="AM891" s="22"/>
      <c r="AN891" s="17" cm="1">
        <f t="array" ref="AN891">MAX(IF(KETINGGIAN!$B$5:$B$1048576='Data Training 2022'!B891,KETINGGIAN!$H$5:$H$1048576))</f>
        <v>0</v>
      </c>
      <c r="AO891" s="22" t="str">
        <f>IFERROR(VLOOKUP(B891,KETINGGIAN!$B$5:$I$1048576,8,0),"")</f>
        <v/>
      </c>
      <c r="AP891" s="22"/>
      <c r="AQ891" s="22"/>
      <c r="AR891" s="22"/>
      <c r="AS891" s="22"/>
      <c r="AT891" s="17" cm="1">
        <f t="array" ref="AT891">MAX(IF(TOOLSKEEPER!$B$5:$B$1048576='Data Training 2022'!B891,TOOLSKEEPER!$H$5:$H$1048576))</f>
        <v>0</v>
      </c>
      <c r="AU891" s="22" t="str">
        <f>IFERROR(VLOOKUP(B891,TOOLSKEEPER!$B$5:$I$1048576,8,0),"")</f>
        <v/>
      </c>
    </row>
    <row r="892" spans="1:47">
      <c r="A892" s="22">
        <f t="shared" si="77"/>
        <v>887</v>
      </c>
      <c r="B892" s="21" t="str">
        <f t="shared" si="78"/>
        <v>80003896</v>
      </c>
      <c r="C892" s="21">
        <v>80003896</v>
      </c>
      <c r="D892" s="22"/>
      <c r="E892" s="22" t="s">
        <v>1351</v>
      </c>
      <c r="F892" s="22" t="s">
        <v>1255</v>
      </c>
      <c r="G892" s="22" t="s">
        <v>205</v>
      </c>
      <c r="H892" s="22" t="s">
        <v>405</v>
      </c>
      <c r="I892" s="22" t="s">
        <v>4024</v>
      </c>
      <c r="J892" s="22"/>
      <c r="K892" s="21" t="s">
        <v>4002</v>
      </c>
      <c r="L892" s="21" t="s">
        <v>2374</v>
      </c>
      <c r="M892" s="21" t="s">
        <v>4003</v>
      </c>
      <c r="N892" s="21"/>
      <c r="O892" s="17" t="str">
        <f>IFERROR(VLOOKUP(B892,POP!$B$5:$I$1048576,7,0),"")</f>
        <v/>
      </c>
      <c r="P892" s="17" t="str">
        <f>IFERROR(VLOOKUP(B892,POM!$B$5:$I$1048576,7,0),"")</f>
        <v/>
      </c>
      <c r="Q892" s="10" t="str">
        <f>IFERROR(VLOOKUP(B892,POU!$B$5:$I$1048576,7,0),"")</f>
        <v/>
      </c>
      <c r="R892" s="21" t="str">
        <f t="shared" si="74"/>
        <v/>
      </c>
      <c r="S892" s="17" t="str">
        <f>IFERROR(VLOOKUP(B892,'PEMBEKALAN POP'!$B$5:$I$1048576,7,0),"")</f>
        <v/>
      </c>
      <c r="T892" s="22" t="str">
        <f>IFERROR(VLOOKUP(B892,'PEMBEKALAN POP'!$B$5:$I$1048576,8,0),"")</f>
        <v/>
      </c>
      <c r="U892" s="21" t="s">
        <v>3994</v>
      </c>
      <c r="V892" s="17" t="e" cm="1">
        <f t="array" ref="V892">MAX(IF(INDUKSI!$B$5:$B$1048576='Data Training 2022'!B892,INDUKSI!$H$5:$H$1048576))</f>
        <v>#N/A</v>
      </c>
      <c r="W892" s="22" t="str">
        <f>IFERROR(VLOOKUP(B892,INDUKSI!$B$5:$I$1048576,8,0),"")</f>
        <v>LULUS</v>
      </c>
      <c r="X892" s="21" t="s">
        <v>3994</v>
      </c>
      <c r="Y892" s="17" cm="1">
        <f t="array" ref="Y892">MAX(IF(REINDUKSI!$B$5:$B$1048576='Data Training 2022'!B892,REINDUKSI!$H$5:$H$1048576))</f>
        <v>44780</v>
      </c>
      <c r="Z892" s="22" t="str">
        <f>IFERROR(VLOOKUP(B892,REINDUKSI!$B$5:$I$1048576,8,0),"")</f>
        <v>LULUS</v>
      </c>
      <c r="AA892" s="22" t="str">
        <f t="shared" si="75"/>
        <v>TARGET</v>
      </c>
      <c r="AB892" s="17" cm="1">
        <f t="array" ref="AB892">MAX(IF(BSA!$B$5:$B$1048576='Data Training 2022'!B892,BSA!$H$5:$H$1048576))</f>
        <v>0</v>
      </c>
      <c r="AC892" s="22" t="str">
        <f>IFERROR(VLOOKUP(B892,BSA!$B$5:$I$1048576,8,0),"")</f>
        <v/>
      </c>
      <c r="AD892" s="22" t="s">
        <v>3994</v>
      </c>
      <c r="AE892" s="22"/>
      <c r="AF892" s="22"/>
      <c r="AG892" s="22" t="str">
        <f t="shared" si="76"/>
        <v/>
      </c>
      <c r="AH892" s="17" cm="1">
        <f t="array" ref="AH892">MAX(IF(ISOLASI!$B$5:$B$1048576='Data Training 2022'!B892,ISOLASI!$H$5:$H$1048576))</f>
        <v>0</v>
      </c>
      <c r="AI892" s="22" t="str">
        <f>IFERROR(VLOOKUP(B892,ISOLASI!$B$5:$I$1048576,8,0),"")</f>
        <v/>
      </c>
      <c r="AJ892" s="22"/>
      <c r="AK892" s="17" cm="1">
        <f t="array" ref="AK892">MAX(IF('DEKAT AIR'!$B$5:$B$1048576='Data Training 2022'!B892,'DEKAT AIR'!$H$5:$H$1048576))</f>
        <v>0</v>
      </c>
      <c r="AL892" s="22" t="str">
        <f>IFERROR(VLOOKUP(B892,'DEKAT AIR'!$B$5:$I$1048576,8,0),"")</f>
        <v/>
      </c>
      <c r="AM892" s="22"/>
      <c r="AN892" s="17" cm="1">
        <f t="array" ref="AN892">MAX(IF(KETINGGIAN!$B$5:$B$1048576='Data Training 2022'!B892,KETINGGIAN!$H$5:$H$1048576))</f>
        <v>0</v>
      </c>
      <c r="AO892" s="22" t="str">
        <f>IFERROR(VLOOKUP(B892,KETINGGIAN!$B$5:$I$1048576,8,0),"")</f>
        <v/>
      </c>
      <c r="AP892" s="22"/>
      <c r="AQ892" s="22"/>
      <c r="AR892" s="22"/>
      <c r="AS892" s="22"/>
      <c r="AT892" s="17" cm="1">
        <f t="array" ref="AT892">MAX(IF(TOOLSKEEPER!$B$5:$B$1048576='Data Training 2022'!B892,TOOLSKEEPER!$H$5:$H$1048576))</f>
        <v>0</v>
      </c>
      <c r="AU892" s="22" t="str">
        <f>IFERROR(VLOOKUP(B892,TOOLSKEEPER!$B$5:$I$1048576,8,0),"")</f>
        <v/>
      </c>
    </row>
    <row r="893" spans="1:47">
      <c r="A893" s="22">
        <f t="shared" si="77"/>
        <v>888</v>
      </c>
      <c r="B893" s="21" t="str">
        <f t="shared" si="78"/>
        <v>80003897</v>
      </c>
      <c r="C893" s="21">
        <v>80003897</v>
      </c>
      <c r="D893" s="22"/>
      <c r="E893" s="22" t="s">
        <v>3416</v>
      </c>
      <c r="F893" s="22" t="s">
        <v>1255</v>
      </c>
      <c r="G893" s="22" t="s">
        <v>205</v>
      </c>
      <c r="H893" s="22" t="s">
        <v>405</v>
      </c>
      <c r="I893" s="22" t="s">
        <v>4024</v>
      </c>
      <c r="J893" s="22"/>
      <c r="K893" s="21" t="s">
        <v>4002</v>
      </c>
      <c r="L893" s="21" t="s">
        <v>2374</v>
      </c>
      <c r="M893" s="21" t="s">
        <v>4003</v>
      </c>
      <c r="N893" s="21"/>
      <c r="O893" s="17" t="str">
        <f>IFERROR(VLOOKUP(B893,POP!$B$5:$I$1048576,7,0),"")</f>
        <v/>
      </c>
      <c r="P893" s="17" t="str">
        <f>IFERROR(VLOOKUP(B893,POM!$B$5:$I$1048576,7,0),"")</f>
        <v/>
      </c>
      <c r="Q893" s="10" t="str">
        <f>IFERROR(VLOOKUP(B893,POU!$B$5:$I$1048576,7,0),"")</f>
        <v/>
      </c>
      <c r="R893" s="21" t="str">
        <f t="shared" si="74"/>
        <v/>
      </c>
      <c r="S893" s="17" t="str">
        <f>IFERROR(VLOOKUP(B893,'PEMBEKALAN POP'!$B$5:$I$1048576,7,0),"")</f>
        <v/>
      </c>
      <c r="T893" s="22" t="str">
        <f>IFERROR(VLOOKUP(B893,'PEMBEKALAN POP'!$B$5:$I$1048576,8,0),"")</f>
        <v/>
      </c>
      <c r="U893" s="21" t="s">
        <v>3994</v>
      </c>
      <c r="V893" s="17" t="e" cm="1">
        <f t="array" ref="V893">MAX(IF(INDUKSI!$B$5:$B$1048576='Data Training 2022'!B893,INDUKSI!$H$5:$H$1048576))</f>
        <v>#N/A</v>
      </c>
      <c r="W893" s="22" t="str">
        <f>IFERROR(VLOOKUP(B893,INDUKSI!$B$5:$I$1048576,8,0),"")</f>
        <v>LULUS</v>
      </c>
      <c r="X893" s="21" t="s">
        <v>3994</v>
      </c>
      <c r="Y893" s="17" cm="1">
        <f t="array" ref="Y893">MAX(IF(REINDUKSI!$B$5:$B$1048576='Data Training 2022'!B893,REINDUKSI!$H$5:$H$1048576))</f>
        <v>44783</v>
      </c>
      <c r="Z893" s="22" t="str">
        <f>IFERROR(VLOOKUP(B893,REINDUKSI!$B$5:$I$1048576,8,0),"")</f>
        <v>LULUS</v>
      </c>
      <c r="AA893" s="22" t="str">
        <f t="shared" si="75"/>
        <v>TARGET</v>
      </c>
      <c r="AB893" s="17" cm="1">
        <f t="array" ref="AB893">MAX(IF(BSA!$B$5:$B$1048576='Data Training 2022'!B893,BSA!$H$5:$H$1048576))</f>
        <v>0</v>
      </c>
      <c r="AC893" s="22" t="str">
        <f>IFERROR(VLOOKUP(B893,BSA!$B$5:$I$1048576,8,0),"")</f>
        <v/>
      </c>
      <c r="AD893" s="22" t="s">
        <v>3994</v>
      </c>
      <c r="AE893" s="22"/>
      <c r="AF893" s="22"/>
      <c r="AG893" s="22" t="str">
        <f t="shared" si="76"/>
        <v/>
      </c>
      <c r="AH893" s="17" cm="1">
        <f t="array" ref="AH893">MAX(IF(ISOLASI!$B$5:$B$1048576='Data Training 2022'!B893,ISOLASI!$H$5:$H$1048576))</f>
        <v>0</v>
      </c>
      <c r="AI893" s="22" t="str">
        <f>IFERROR(VLOOKUP(B893,ISOLASI!$B$5:$I$1048576,8,0),"")</f>
        <v/>
      </c>
      <c r="AJ893" s="22"/>
      <c r="AK893" s="17" cm="1">
        <f t="array" ref="AK893">MAX(IF('DEKAT AIR'!$B$5:$B$1048576='Data Training 2022'!B893,'DEKAT AIR'!$H$5:$H$1048576))</f>
        <v>0</v>
      </c>
      <c r="AL893" s="22" t="str">
        <f>IFERROR(VLOOKUP(B893,'DEKAT AIR'!$B$5:$I$1048576,8,0),"")</f>
        <v/>
      </c>
      <c r="AM893" s="22"/>
      <c r="AN893" s="17" cm="1">
        <f t="array" ref="AN893">MAX(IF(KETINGGIAN!$B$5:$B$1048576='Data Training 2022'!B893,KETINGGIAN!$H$5:$H$1048576))</f>
        <v>0</v>
      </c>
      <c r="AO893" s="22" t="str">
        <f>IFERROR(VLOOKUP(B893,KETINGGIAN!$B$5:$I$1048576,8,0),"")</f>
        <v/>
      </c>
      <c r="AP893" s="22"/>
      <c r="AQ893" s="22"/>
      <c r="AR893" s="22"/>
      <c r="AS893" s="22"/>
      <c r="AT893" s="17" cm="1">
        <f t="array" ref="AT893">MAX(IF(TOOLSKEEPER!$B$5:$B$1048576='Data Training 2022'!B893,TOOLSKEEPER!$H$5:$H$1048576))</f>
        <v>0</v>
      </c>
      <c r="AU893" s="22" t="str">
        <f>IFERROR(VLOOKUP(B893,TOOLSKEEPER!$B$5:$I$1048576,8,0),"")</f>
        <v/>
      </c>
    </row>
    <row r="894" spans="1:47">
      <c r="A894" s="22">
        <f t="shared" si="77"/>
        <v>889</v>
      </c>
      <c r="B894" s="21" t="str">
        <f t="shared" si="78"/>
        <v>80003898</v>
      </c>
      <c r="C894" s="21">
        <v>80003898</v>
      </c>
      <c r="D894" s="22"/>
      <c r="E894" s="22" t="s">
        <v>2124</v>
      </c>
      <c r="F894" s="22" t="s">
        <v>1255</v>
      </c>
      <c r="G894" s="22" t="s">
        <v>205</v>
      </c>
      <c r="H894" s="22" t="s">
        <v>405</v>
      </c>
      <c r="I894" s="22" t="s">
        <v>4024</v>
      </c>
      <c r="J894" s="22"/>
      <c r="K894" s="21" t="s">
        <v>4002</v>
      </c>
      <c r="L894" s="21" t="s">
        <v>2374</v>
      </c>
      <c r="M894" s="21" t="s">
        <v>4003</v>
      </c>
      <c r="N894" s="21"/>
      <c r="O894" s="17" t="str">
        <f>IFERROR(VLOOKUP(B894,POP!$B$5:$I$1048576,7,0),"")</f>
        <v/>
      </c>
      <c r="P894" s="17" t="str">
        <f>IFERROR(VLOOKUP(B894,POM!$B$5:$I$1048576,7,0),"")</f>
        <v/>
      </c>
      <c r="Q894" s="10" t="str">
        <f>IFERROR(VLOOKUP(B894,POU!$B$5:$I$1048576,7,0),"")</f>
        <v/>
      </c>
      <c r="R894" s="21" t="str">
        <f t="shared" si="74"/>
        <v/>
      </c>
      <c r="S894" s="17" t="str">
        <f>IFERROR(VLOOKUP(B894,'PEMBEKALAN POP'!$B$5:$I$1048576,7,0),"")</f>
        <v/>
      </c>
      <c r="T894" s="22" t="str">
        <f>IFERROR(VLOOKUP(B894,'PEMBEKALAN POP'!$B$5:$I$1048576,8,0),"")</f>
        <v/>
      </c>
      <c r="U894" s="21" t="s">
        <v>3994</v>
      </c>
      <c r="V894" s="17" t="e" cm="1">
        <f t="array" ref="V894">MAX(IF(INDUKSI!$B$5:$B$1048576='Data Training 2022'!B894,INDUKSI!$H$5:$H$1048576))</f>
        <v>#N/A</v>
      </c>
      <c r="W894" s="22" t="str">
        <f>IFERROR(VLOOKUP(B894,INDUKSI!$B$5:$I$1048576,8,0),"")</f>
        <v>LULUS</v>
      </c>
      <c r="X894" s="21" t="s">
        <v>3994</v>
      </c>
      <c r="Y894" s="17" cm="1">
        <f t="array" ref="Y894">MAX(IF(REINDUKSI!$B$5:$B$1048576='Data Training 2022'!B894,REINDUKSI!$H$5:$H$1048576))</f>
        <v>0</v>
      </c>
      <c r="Z894" s="22" t="str">
        <f>IFERROR(VLOOKUP(B894,REINDUKSI!$B$5:$I$1048576,8,0),"")</f>
        <v/>
      </c>
      <c r="AA894" s="22" t="str">
        <f t="shared" si="75"/>
        <v>TARGET</v>
      </c>
      <c r="AB894" s="17" cm="1">
        <f t="array" ref="AB894">MAX(IF(BSA!$B$5:$B$1048576='Data Training 2022'!B894,BSA!$H$5:$H$1048576))</f>
        <v>0</v>
      </c>
      <c r="AC894" s="22" t="str">
        <f>IFERROR(VLOOKUP(B894,BSA!$B$5:$I$1048576,8,0),"")</f>
        <v/>
      </c>
      <c r="AD894" s="22" t="s">
        <v>3994</v>
      </c>
      <c r="AE894" s="22"/>
      <c r="AF894" s="22"/>
      <c r="AG894" s="22" t="str">
        <f t="shared" si="76"/>
        <v/>
      </c>
      <c r="AH894" s="17" cm="1">
        <f t="array" ref="AH894">MAX(IF(ISOLASI!$B$5:$B$1048576='Data Training 2022'!B894,ISOLASI!$H$5:$H$1048576))</f>
        <v>0</v>
      </c>
      <c r="AI894" s="22" t="str">
        <f>IFERROR(VLOOKUP(B894,ISOLASI!$B$5:$I$1048576,8,0),"")</f>
        <v/>
      </c>
      <c r="AJ894" s="22"/>
      <c r="AK894" s="17" cm="1">
        <f t="array" ref="AK894">MAX(IF('DEKAT AIR'!$B$5:$B$1048576='Data Training 2022'!B894,'DEKAT AIR'!$H$5:$H$1048576))</f>
        <v>0</v>
      </c>
      <c r="AL894" s="22" t="str">
        <f>IFERROR(VLOOKUP(B894,'DEKAT AIR'!$B$5:$I$1048576,8,0),"")</f>
        <v/>
      </c>
      <c r="AM894" s="22"/>
      <c r="AN894" s="17" cm="1">
        <f t="array" ref="AN894">MAX(IF(KETINGGIAN!$B$5:$B$1048576='Data Training 2022'!B894,KETINGGIAN!$H$5:$H$1048576))</f>
        <v>0</v>
      </c>
      <c r="AO894" s="22" t="str">
        <f>IFERROR(VLOOKUP(B894,KETINGGIAN!$B$5:$I$1048576,8,0),"")</f>
        <v/>
      </c>
      <c r="AP894" s="22"/>
      <c r="AQ894" s="22"/>
      <c r="AR894" s="22"/>
      <c r="AS894" s="22"/>
      <c r="AT894" s="17" cm="1">
        <f t="array" ref="AT894">MAX(IF(TOOLSKEEPER!$B$5:$B$1048576='Data Training 2022'!B894,TOOLSKEEPER!$H$5:$H$1048576))</f>
        <v>0</v>
      </c>
      <c r="AU894" s="22" t="str">
        <f>IFERROR(VLOOKUP(B894,TOOLSKEEPER!$B$5:$I$1048576,8,0),"")</f>
        <v/>
      </c>
    </row>
    <row r="895" spans="1:47">
      <c r="A895" s="22">
        <f t="shared" si="77"/>
        <v>890</v>
      </c>
      <c r="B895" s="21" t="str">
        <f t="shared" si="78"/>
        <v>80001267</v>
      </c>
      <c r="C895" s="21" t="s">
        <v>4255</v>
      </c>
      <c r="D895" s="22"/>
      <c r="E895" s="22" t="s">
        <v>1620</v>
      </c>
      <c r="F895" s="22" t="s">
        <v>1255</v>
      </c>
      <c r="G895" s="22" t="s">
        <v>212</v>
      </c>
      <c r="H895" s="22" t="s">
        <v>405</v>
      </c>
      <c r="I895" s="22" t="s">
        <v>4028</v>
      </c>
      <c r="J895" s="22"/>
      <c r="K895" s="21" t="s">
        <v>4002</v>
      </c>
      <c r="L895" s="21" t="s">
        <v>2374</v>
      </c>
      <c r="M895" s="21" t="s">
        <v>4003</v>
      </c>
      <c r="N895" s="21"/>
      <c r="O895" s="17" t="str">
        <f>IFERROR(VLOOKUP(B895,POP!$B$5:$I$1048576,7,0),"")</f>
        <v/>
      </c>
      <c r="P895" s="17" t="str">
        <f>IFERROR(VLOOKUP(B895,POM!$B$5:$I$1048576,7,0),"")</f>
        <v/>
      </c>
      <c r="Q895" s="10" t="str">
        <f>IFERROR(VLOOKUP(B895,POU!$B$5:$I$1048576,7,0),"")</f>
        <v/>
      </c>
      <c r="R895" s="21" t="str">
        <f t="shared" si="74"/>
        <v/>
      </c>
      <c r="S895" s="17" t="str">
        <f>IFERROR(VLOOKUP(B895,'PEMBEKALAN POP'!$B$5:$I$1048576,7,0),"")</f>
        <v/>
      </c>
      <c r="T895" s="22" t="str">
        <f>IFERROR(VLOOKUP(B895,'PEMBEKALAN POP'!$B$5:$I$1048576,8,0),"")</f>
        <v/>
      </c>
      <c r="U895" s="21" t="s">
        <v>3994</v>
      </c>
      <c r="V895" s="17" t="e" cm="1">
        <f t="array" ref="V895">MAX(IF(INDUKSI!$B$5:$B$1048576='Data Training 2022'!B895,INDUKSI!$H$5:$H$1048576))</f>
        <v>#N/A</v>
      </c>
      <c r="W895" s="22" t="str">
        <f>IFERROR(VLOOKUP(B895,INDUKSI!$B$5:$I$1048576,8,0),"")</f>
        <v>LULUS</v>
      </c>
      <c r="X895" s="21" t="s">
        <v>3994</v>
      </c>
      <c r="Y895" s="17" cm="1">
        <f t="array" ref="Y895">MAX(IF(REINDUKSI!$B$5:$B$1048576='Data Training 2022'!B895,REINDUKSI!$H$5:$H$1048576))</f>
        <v>44708</v>
      </c>
      <c r="Z895" s="22" t="str">
        <f>IFERROR(VLOOKUP(B895,REINDUKSI!$B$5:$I$1048576,8,0),"")</f>
        <v>LULUS</v>
      </c>
      <c r="AA895" s="22" t="str">
        <f t="shared" si="75"/>
        <v>TARGET</v>
      </c>
      <c r="AB895" s="17" cm="1">
        <f t="array" ref="AB895">MAX(IF(BSA!$B$5:$B$1048576='Data Training 2022'!B895,BSA!$H$5:$H$1048576))</f>
        <v>0</v>
      </c>
      <c r="AC895" s="22" t="str">
        <f>IFERROR(VLOOKUP(B895,BSA!$B$5:$I$1048576,8,0),"")</f>
        <v/>
      </c>
      <c r="AD895" s="22" t="s">
        <v>3994</v>
      </c>
      <c r="AE895" s="22"/>
      <c r="AF895" s="22"/>
      <c r="AG895" s="22" t="str">
        <f t="shared" si="76"/>
        <v/>
      </c>
      <c r="AH895" s="17" cm="1">
        <f t="array" ref="AH895">MAX(IF(ISOLASI!$B$5:$B$1048576='Data Training 2022'!B895,ISOLASI!$H$5:$H$1048576))</f>
        <v>0</v>
      </c>
      <c r="AI895" s="22" t="str">
        <f>IFERROR(VLOOKUP(B895,ISOLASI!$B$5:$I$1048576,8,0),"")</f>
        <v/>
      </c>
      <c r="AJ895" s="22"/>
      <c r="AK895" s="17" cm="1">
        <f t="array" ref="AK895">MAX(IF('DEKAT AIR'!$B$5:$B$1048576='Data Training 2022'!B895,'DEKAT AIR'!$H$5:$H$1048576))</f>
        <v>0</v>
      </c>
      <c r="AL895" s="22" t="str">
        <f>IFERROR(VLOOKUP(B895,'DEKAT AIR'!$B$5:$I$1048576,8,0),"")</f>
        <v/>
      </c>
      <c r="AM895" s="22"/>
      <c r="AN895" s="17" cm="1">
        <f t="array" ref="AN895">MAX(IF(KETINGGIAN!$B$5:$B$1048576='Data Training 2022'!B895,KETINGGIAN!$H$5:$H$1048576))</f>
        <v>0</v>
      </c>
      <c r="AO895" s="22" t="str">
        <f>IFERROR(VLOOKUP(B895,KETINGGIAN!$B$5:$I$1048576,8,0),"")</f>
        <v/>
      </c>
      <c r="AP895" s="22"/>
      <c r="AQ895" s="22"/>
      <c r="AR895" s="22"/>
      <c r="AS895" s="22"/>
      <c r="AT895" s="17" cm="1">
        <f t="array" ref="AT895">MAX(IF(TOOLSKEEPER!$B$5:$B$1048576='Data Training 2022'!B895,TOOLSKEEPER!$H$5:$H$1048576))</f>
        <v>0</v>
      </c>
      <c r="AU895" s="22" t="str">
        <f>IFERROR(VLOOKUP(B895,TOOLSKEEPER!$B$5:$I$1048576,8,0),"")</f>
        <v/>
      </c>
    </row>
    <row r="896" spans="1:47">
      <c r="A896" s="22">
        <f t="shared" si="77"/>
        <v>891</v>
      </c>
      <c r="B896" s="21" t="str">
        <f t="shared" si="78"/>
        <v>80000553</v>
      </c>
      <c r="C896" s="21">
        <v>80000553</v>
      </c>
      <c r="D896" s="22"/>
      <c r="E896" s="22" t="s">
        <v>1284</v>
      </c>
      <c r="F896" s="22" t="s">
        <v>1255</v>
      </c>
      <c r="G896" s="22" t="s">
        <v>4183</v>
      </c>
      <c r="H896" s="22" t="s">
        <v>405</v>
      </c>
      <c r="I896" s="22" t="s">
        <v>4028</v>
      </c>
      <c r="J896" s="22"/>
      <c r="K896" s="21" t="s">
        <v>4002</v>
      </c>
      <c r="L896" s="21" t="s">
        <v>2374</v>
      </c>
      <c r="M896" s="21" t="s">
        <v>4003</v>
      </c>
      <c r="N896" s="21"/>
      <c r="O896" s="17" t="str">
        <f>IFERROR(VLOOKUP(B896,POP!$B$5:$I$1048576,7,0),"")</f>
        <v/>
      </c>
      <c r="P896" s="17" t="str">
        <f>IFERROR(VLOOKUP(B896,POM!$B$5:$I$1048576,7,0),"")</f>
        <v/>
      </c>
      <c r="Q896" s="10" t="str">
        <f>IFERROR(VLOOKUP(B896,POU!$B$5:$I$1048576,7,0),"")</f>
        <v/>
      </c>
      <c r="R896" s="21" t="str">
        <f t="shared" si="74"/>
        <v/>
      </c>
      <c r="S896" s="17" t="str">
        <f>IFERROR(VLOOKUP(B896,'PEMBEKALAN POP'!$B$5:$I$1048576,7,0),"")</f>
        <v/>
      </c>
      <c r="T896" s="22" t="str">
        <f>IFERROR(VLOOKUP(B896,'PEMBEKALAN POP'!$B$5:$I$1048576,8,0),"")</f>
        <v/>
      </c>
      <c r="U896" s="21" t="s">
        <v>3994</v>
      </c>
      <c r="V896" s="17" t="e" cm="1">
        <f t="array" ref="V896">MAX(IF(INDUKSI!$B$5:$B$1048576='Data Training 2022'!B896,INDUKSI!$H$5:$H$1048576))</f>
        <v>#N/A</v>
      </c>
      <c r="W896" s="22" t="str">
        <f>IFERROR(VLOOKUP(B896,INDUKSI!$B$5:$I$1048576,8,0),"")</f>
        <v>LULUS</v>
      </c>
      <c r="X896" s="21" t="s">
        <v>3994</v>
      </c>
      <c r="Y896" s="17" cm="1">
        <f t="array" ref="Y896">MAX(IF(REINDUKSI!$B$5:$B$1048576='Data Training 2022'!B896,REINDUKSI!$H$5:$H$1048576))</f>
        <v>44594</v>
      </c>
      <c r="Z896" s="22" t="str">
        <f>IFERROR(VLOOKUP(B896,REINDUKSI!$B$5:$I$1048576,8,0),"")</f>
        <v>LULUS</v>
      </c>
      <c r="AA896" s="22" t="str">
        <f t="shared" si="75"/>
        <v>TARGET</v>
      </c>
      <c r="AB896" s="17" cm="1">
        <f t="array" ref="AB896">MAX(IF(BSA!$B$5:$B$1048576='Data Training 2022'!B896,BSA!$H$5:$H$1048576))</f>
        <v>0</v>
      </c>
      <c r="AC896" s="22" t="str">
        <f>IFERROR(VLOOKUP(B896,BSA!$B$5:$I$1048576,8,0),"")</f>
        <v/>
      </c>
      <c r="AD896" s="22" t="s">
        <v>3994</v>
      </c>
      <c r="AE896" s="22"/>
      <c r="AF896" s="22"/>
      <c r="AG896" s="22" t="str">
        <f t="shared" si="76"/>
        <v/>
      </c>
      <c r="AH896" s="17" cm="1">
        <f t="array" ref="AH896">MAX(IF(ISOLASI!$B$5:$B$1048576='Data Training 2022'!B896,ISOLASI!$H$5:$H$1048576))</f>
        <v>0</v>
      </c>
      <c r="AI896" s="22" t="str">
        <f>IFERROR(VLOOKUP(B896,ISOLASI!$B$5:$I$1048576,8,0),"")</f>
        <v/>
      </c>
      <c r="AJ896" s="22"/>
      <c r="AK896" s="17" cm="1">
        <f t="array" ref="AK896">MAX(IF('DEKAT AIR'!$B$5:$B$1048576='Data Training 2022'!B896,'DEKAT AIR'!$H$5:$H$1048576))</f>
        <v>0</v>
      </c>
      <c r="AL896" s="22" t="str">
        <f>IFERROR(VLOOKUP(B896,'DEKAT AIR'!$B$5:$I$1048576,8,0),"")</f>
        <v/>
      </c>
      <c r="AM896" s="22"/>
      <c r="AN896" s="17" cm="1">
        <f t="array" ref="AN896">MAX(IF(KETINGGIAN!$B$5:$B$1048576='Data Training 2022'!B896,KETINGGIAN!$H$5:$H$1048576))</f>
        <v>0</v>
      </c>
      <c r="AO896" s="22" t="str">
        <f>IFERROR(VLOOKUP(B896,KETINGGIAN!$B$5:$I$1048576,8,0),"")</f>
        <v/>
      </c>
      <c r="AP896" s="22"/>
      <c r="AQ896" s="22"/>
      <c r="AR896" s="22"/>
      <c r="AS896" s="22"/>
      <c r="AT896" s="17" cm="1">
        <f t="array" ref="AT896">MAX(IF(TOOLSKEEPER!$B$5:$B$1048576='Data Training 2022'!B896,TOOLSKEEPER!$H$5:$H$1048576))</f>
        <v>0</v>
      </c>
      <c r="AU896" s="22" t="str">
        <f>IFERROR(VLOOKUP(B896,TOOLSKEEPER!$B$5:$I$1048576,8,0),"")</f>
        <v/>
      </c>
    </row>
    <row r="897" spans="1:47">
      <c r="A897" s="22">
        <f t="shared" si="77"/>
        <v>892</v>
      </c>
      <c r="B897" s="21" t="str">
        <f t="shared" si="78"/>
        <v>80003970</v>
      </c>
      <c r="C897" s="21">
        <v>80003970</v>
      </c>
      <c r="D897" s="22"/>
      <c r="E897" s="22" t="s">
        <v>3392</v>
      </c>
      <c r="F897" s="22" t="s">
        <v>1255</v>
      </c>
      <c r="G897" s="22" t="s">
        <v>212</v>
      </c>
      <c r="H897" s="22" t="s">
        <v>405</v>
      </c>
      <c r="I897" s="22" t="s">
        <v>4024</v>
      </c>
      <c r="J897" s="22"/>
      <c r="K897" s="21" t="s">
        <v>4002</v>
      </c>
      <c r="L897" s="21" t="s">
        <v>2374</v>
      </c>
      <c r="M897" s="21" t="s">
        <v>4003</v>
      </c>
      <c r="N897" s="21"/>
      <c r="O897" s="17" t="str">
        <f>IFERROR(VLOOKUP(B897,POP!$B$5:$I$1048576,7,0),"")</f>
        <v/>
      </c>
      <c r="P897" s="17" t="str">
        <f>IFERROR(VLOOKUP(B897,POM!$B$5:$I$1048576,7,0),"")</f>
        <v/>
      </c>
      <c r="Q897" s="10" t="str">
        <f>IFERROR(VLOOKUP(B897,POU!$B$5:$I$1048576,7,0),"")</f>
        <v/>
      </c>
      <c r="R897" s="21" t="str">
        <f t="shared" si="74"/>
        <v/>
      </c>
      <c r="S897" s="17" t="str">
        <f>IFERROR(VLOOKUP(B897,'PEMBEKALAN POP'!$B$5:$I$1048576,7,0),"")</f>
        <v/>
      </c>
      <c r="T897" s="22" t="str">
        <f>IFERROR(VLOOKUP(B897,'PEMBEKALAN POP'!$B$5:$I$1048576,8,0),"")</f>
        <v/>
      </c>
      <c r="U897" s="21" t="s">
        <v>3994</v>
      </c>
      <c r="V897" s="17" t="e" cm="1">
        <f t="array" ref="V897">MAX(IF(INDUKSI!$B$5:$B$1048576='Data Training 2022'!B897,INDUKSI!$H$5:$H$1048576))</f>
        <v>#N/A</v>
      </c>
      <c r="W897" s="22" t="str">
        <f>IFERROR(VLOOKUP(B897,INDUKSI!$B$5:$I$1048576,8,0),"")</f>
        <v>LULUS</v>
      </c>
      <c r="X897" s="21" t="s">
        <v>3994</v>
      </c>
      <c r="Y897" s="17" cm="1">
        <f t="array" ref="Y897">MAX(IF(REINDUKSI!$B$5:$B$1048576='Data Training 2022'!B897,REINDUKSI!$H$5:$H$1048576))</f>
        <v>0</v>
      </c>
      <c r="Z897" s="22" t="str">
        <f>IFERROR(VLOOKUP(B897,REINDUKSI!$B$5:$I$1048576,8,0),"")</f>
        <v/>
      </c>
      <c r="AA897" s="22" t="str">
        <f t="shared" si="75"/>
        <v>TARGET</v>
      </c>
      <c r="AB897" s="17" cm="1">
        <f t="array" ref="AB897">MAX(IF(BSA!$B$5:$B$1048576='Data Training 2022'!B897,BSA!$H$5:$H$1048576))</f>
        <v>0</v>
      </c>
      <c r="AC897" s="22" t="str">
        <f>IFERROR(VLOOKUP(B897,BSA!$B$5:$I$1048576,8,0),"")</f>
        <v/>
      </c>
      <c r="AD897" s="22" t="s">
        <v>3994</v>
      </c>
      <c r="AE897" s="22"/>
      <c r="AF897" s="22"/>
      <c r="AG897" s="22" t="str">
        <f t="shared" si="76"/>
        <v/>
      </c>
      <c r="AH897" s="17" cm="1">
        <f t="array" ref="AH897">MAX(IF(ISOLASI!$B$5:$B$1048576='Data Training 2022'!B897,ISOLASI!$H$5:$H$1048576))</f>
        <v>0</v>
      </c>
      <c r="AI897" s="22" t="str">
        <f>IFERROR(VLOOKUP(B897,ISOLASI!$B$5:$I$1048576,8,0),"")</f>
        <v/>
      </c>
      <c r="AJ897" s="22"/>
      <c r="AK897" s="17" cm="1">
        <f t="array" ref="AK897">MAX(IF('DEKAT AIR'!$B$5:$B$1048576='Data Training 2022'!B897,'DEKAT AIR'!$H$5:$H$1048576))</f>
        <v>0</v>
      </c>
      <c r="AL897" s="22" t="str">
        <f>IFERROR(VLOOKUP(B897,'DEKAT AIR'!$B$5:$I$1048576,8,0),"")</f>
        <v/>
      </c>
      <c r="AM897" s="22"/>
      <c r="AN897" s="17" cm="1">
        <f t="array" ref="AN897">MAX(IF(KETINGGIAN!$B$5:$B$1048576='Data Training 2022'!B897,KETINGGIAN!$H$5:$H$1048576))</f>
        <v>0</v>
      </c>
      <c r="AO897" s="22" t="str">
        <f>IFERROR(VLOOKUP(B897,KETINGGIAN!$B$5:$I$1048576,8,0),"")</f>
        <v/>
      </c>
      <c r="AP897" s="22"/>
      <c r="AQ897" s="22"/>
      <c r="AR897" s="22"/>
      <c r="AS897" s="22"/>
      <c r="AT897" s="17" cm="1">
        <f t="array" ref="AT897">MAX(IF(TOOLSKEEPER!$B$5:$B$1048576='Data Training 2022'!B897,TOOLSKEEPER!$H$5:$H$1048576))</f>
        <v>0</v>
      </c>
      <c r="AU897" s="22" t="str">
        <f>IFERROR(VLOOKUP(B897,TOOLSKEEPER!$B$5:$I$1048576,8,0),"")</f>
        <v/>
      </c>
    </row>
    <row r="898" spans="1:47">
      <c r="A898" s="22">
        <f t="shared" si="77"/>
        <v>893</v>
      </c>
      <c r="B898" s="21" t="str">
        <f t="shared" si="78"/>
        <v>80004008</v>
      </c>
      <c r="C898" s="21">
        <v>80004008</v>
      </c>
      <c r="D898" s="22"/>
      <c r="E898" s="22" t="s">
        <v>3388</v>
      </c>
      <c r="F898" s="22" t="s">
        <v>1255</v>
      </c>
      <c r="G898" s="22" t="s">
        <v>212</v>
      </c>
      <c r="H898" s="22" t="s">
        <v>405</v>
      </c>
      <c r="I898" s="22" t="s">
        <v>4024</v>
      </c>
      <c r="J898" s="22"/>
      <c r="K898" s="21" t="s">
        <v>4002</v>
      </c>
      <c r="L898" s="21" t="s">
        <v>2374</v>
      </c>
      <c r="M898" s="21" t="s">
        <v>4003</v>
      </c>
      <c r="N898" s="21"/>
      <c r="O898" s="17" t="str">
        <f>IFERROR(VLOOKUP(B898,POP!$B$5:$I$1048576,7,0),"")</f>
        <v/>
      </c>
      <c r="P898" s="17" t="str">
        <f>IFERROR(VLOOKUP(B898,POM!$B$5:$I$1048576,7,0),"")</f>
        <v/>
      </c>
      <c r="Q898" s="10" t="str">
        <f>IFERROR(VLOOKUP(B898,POU!$B$5:$I$1048576,7,0),"")</f>
        <v/>
      </c>
      <c r="R898" s="21" t="str">
        <f t="shared" si="74"/>
        <v/>
      </c>
      <c r="S898" s="17" t="str">
        <f>IFERROR(VLOOKUP(B898,'PEMBEKALAN POP'!$B$5:$I$1048576,7,0),"")</f>
        <v/>
      </c>
      <c r="T898" s="22" t="str">
        <f>IFERROR(VLOOKUP(B898,'PEMBEKALAN POP'!$B$5:$I$1048576,8,0),"")</f>
        <v/>
      </c>
      <c r="U898" s="21" t="s">
        <v>3994</v>
      </c>
      <c r="V898" s="17" t="e" cm="1">
        <f t="array" ref="V898">MAX(IF(INDUKSI!$B$5:$B$1048576='Data Training 2022'!B898,INDUKSI!$H$5:$H$1048576))</f>
        <v>#N/A</v>
      </c>
      <c r="W898" s="22" t="str">
        <f>IFERROR(VLOOKUP(B898,INDUKSI!$B$5:$I$1048576,8,0),"")</f>
        <v>LULUS</v>
      </c>
      <c r="X898" s="21" t="s">
        <v>3994</v>
      </c>
      <c r="Y898" s="17" cm="1">
        <f t="array" ref="Y898">MAX(IF(REINDUKSI!$B$5:$B$1048576='Data Training 2022'!B898,REINDUKSI!$H$5:$H$1048576))</f>
        <v>0</v>
      </c>
      <c r="Z898" s="22" t="str">
        <f>IFERROR(VLOOKUP(B898,REINDUKSI!$B$5:$I$1048576,8,0),"")</f>
        <v/>
      </c>
      <c r="AA898" s="22" t="str">
        <f t="shared" si="75"/>
        <v>TARGET</v>
      </c>
      <c r="AB898" s="17" cm="1">
        <f t="array" ref="AB898">MAX(IF(BSA!$B$5:$B$1048576='Data Training 2022'!B898,BSA!$H$5:$H$1048576))</f>
        <v>0</v>
      </c>
      <c r="AC898" s="22" t="str">
        <f>IFERROR(VLOOKUP(B898,BSA!$B$5:$I$1048576,8,0),"")</f>
        <v/>
      </c>
      <c r="AD898" s="22" t="s">
        <v>3994</v>
      </c>
      <c r="AE898" s="22"/>
      <c r="AF898" s="22"/>
      <c r="AG898" s="22" t="str">
        <f t="shared" si="76"/>
        <v/>
      </c>
      <c r="AH898" s="17" cm="1">
        <f t="array" ref="AH898">MAX(IF(ISOLASI!$B$5:$B$1048576='Data Training 2022'!B898,ISOLASI!$H$5:$H$1048576))</f>
        <v>0</v>
      </c>
      <c r="AI898" s="22" t="str">
        <f>IFERROR(VLOOKUP(B898,ISOLASI!$B$5:$I$1048576,8,0),"")</f>
        <v/>
      </c>
      <c r="AJ898" s="22"/>
      <c r="AK898" s="17" cm="1">
        <f t="array" ref="AK898">MAX(IF('DEKAT AIR'!$B$5:$B$1048576='Data Training 2022'!B898,'DEKAT AIR'!$H$5:$H$1048576))</f>
        <v>0</v>
      </c>
      <c r="AL898" s="22" t="str">
        <f>IFERROR(VLOOKUP(B898,'DEKAT AIR'!$B$5:$I$1048576,8,0),"")</f>
        <v/>
      </c>
      <c r="AM898" s="22"/>
      <c r="AN898" s="17" cm="1">
        <f t="array" ref="AN898">MAX(IF(KETINGGIAN!$B$5:$B$1048576='Data Training 2022'!B898,KETINGGIAN!$H$5:$H$1048576))</f>
        <v>0</v>
      </c>
      <c r="AO898" s="22" t="str">
        <f>IFERROR(VLOOKUP(B898,KETINGGIAN!$B$5:$I$1048576,8,0),"")</f>
        <v/>
      </c>
      <c r="AP898" s="22"/>
      <c r="AQ898" s="22"/>
      <c r="AR898" s="22"/>
      <c r="AS898" s="22"/>
      <c r="AT898" s="17" cm="1">
        <f t="array" ref="AT898">MAX(IF(TOOLSKEEPER!$B$5:$B$1048576='Data Training 2022'!B898,TOOLSKEEPER!$H$5:$H$1048576))</f>
        <v>0</v>
      </c>
      <c r="AU898" s="22" t="str">
        <f>IFERROR(VLOOKUP(B898,TOOLSKEEPER!$B$5:$I$1048576,8,0),"")</f>
        <v/>
      </c>
    </row>
    <row r="899" spans="1:47">
      <c r="A899" s="22">
        <f t="shared" si="77"/>
        <v>894</v>
      </c>
      <c r="B899" s="21" t="str">
        <f t="shared" si="78"/>
        <v>80000546</v>
      </c>
      <c r="C899" s="21" t="s">
        <v>4256</v>
      </c>
      <c r="D899" s="22"/>
      <c r="E899" s="22" t="s">
        <v>2991</v>
      </c>
      <c r="F899" s="22" t="s">
        <v>1255</v>
      </c>
      <c r="G899" s="22" t="s">
        <v>205</v>
      </c>
      <c r="H899" s="22" t="s">
        <v>405</v>
      </c>
      <c r="I899" s="22" t="s">
        <v>4028</v>
      </c>
      <c r="J899" s="22"/>
      <c r="K899" s="21" t="s">
        <v>4002</v>
      </c>
      <c r="L899" s="21" t="s">
        <v>2374</v>
      </c>
      <c r="M899" s="21" t="s">
        <v>4003</v>
      </c>
      <c r="N899" s="21"/>
      <c r="O899" s="17" t="str">
        <f>IFERROR(VLOOKUP(B899,POP!$B$5:$I$1048576,7,0),"")</f>
        <v/>
      </c>
      <c r="P899" s="17" t="str">
        <f>IFERROR(VLOOKUP(B899,POM!$B$5:$I$1048576,7,0),"")</f>
        <v/>
      </c>
      <c r="Q899" s="10" t="str">
        <f>IFERROR(VLOOKUP(B899,POU!$B$5:$I$1048576,7,0),"")</f>
        <v/>
      </c>
      <c r="R899" s="21" t="str">
        <f t="shared" si="74"/>
        <v/>
      </c>
      <c r="S899" s="17" t="str">
        <f>IFERROR(VLOOKUP(B899,'PEMBEKALAN POP'!$B$5:$I$1048576,7,0),"")</f>
        <v/>
      </c>
      <c r="T899" s="22" t="str">
        <f>IFERROR(VLOOKUP(B899,'PEMBEKALAN POP'!$B$5:$I$1048576,8,0),"")</f>
        <v/>
      </c>
      <c r="U899" s="21" t="s">
        <v>3994</v>
      </c>
      <c r="V899" s="17" t="e" cm="1">
        <f t="array" ref="V899">MAX(IF(INDUKSI!$B$5:$B$1048576='Data Training 2022'!B899,INDUKSI!$H$5:$H$1048576))</f>
        <v>#N/A</v>
      </c>
      <c r="W899" s="22" t="str">
        <f>IFERROR(VLOOKUP(B899,INDUKSI!$B$5:$I$1048576,8,0),"")</f>
        <v>LULUS</v>
      </c>
      <c r="X899" s="21" t="s">
        <v>3994</v>
      </c>
      <c r="Y899" s="17" cm="1">
        <f t="array" ref="Y899">MAX(IF(REINDUKSI!$B$5:$B$1048576='Data Training 2022'!B899,REINDUKSI!$H$5:$H$1048576))</f>
        <v>44455</v>
      </c>
      <c r="Z899" s="22" t="str">
        <f>IFERROR(VLOOKUP(B899,REINDUKSI!$B$5:$I$1048576,8,0),"")</f>
        <v>LULUS</v>
      </c>
      <c r="AA899" s="22" t="str">
        <f t="shared" si="75"/>
        <v>TARGET</v>
      </c>
      <c r="AB899" s="17" cm="1">
        <f t="array" ref="AB899">MAX(IF(BSA!$B$5:$B$1048576='Data Training 2022'!B899,BSA!$H$5:$H$1048576))</f>
        <v>0</v>
      </c>
      <c r="AC899" s="22" t="str">
        <f>IFERROR(VLOOKUP(B899,BSA!$B$5:$I$1048576,8,0),"")</f>
        <v/>
      </c>
      <c r="AD899" s="22" t="s">
        <v>3994</v>
      </c>
      <c r="AE899" s="22"/>
      <c r="AF899" s="22"/>
      <c r="AG899" s="22" t="str">
        <f t="shared" si="76"/>
        <v/>
      </c>
      <c r="AH899" s="17" cm="1">
        <f t="array" ref="AH899">MAX(IF(ISOLASI!$B$5:$B$1048576='Data Training 2022'!B899,ISOLASI!$H$5:$H$1048576))</f>
        <v>0</v>
      </c>
      <c r="AI899" s="22" t="str">
        <f>IFERROR(VLOOKUP(B899,ISOLASI!$B$5:$I$1048576,8,0),"")</f>
        <v/>
      </c>
      <c r="AJ899" s="22"/>
      <c r="AK899" s="17" cm="1">
        <f t="array" ref="AK899">MAX(IF('DEKAT AIR'!$B$5:$B$1048576='Data Training 2022'!B899,'DEKAT AIR'!$H$5:$H$1048576))</f>
        <v>0</v>
      </c>
      <c r="AL899" s="22" t="str">
        <f>IFERROR(VLOOKUP(B899,'DEKAT AIR'!$B$5:$I$1048576,8,0),"")</f>
        <v/>
      </c>
      <c r="AM899" s="22"/>
      <c r="AN899" s="17" cm="1">
        <f t="array" ref="AN899">MAX(IF(KETINGGIAN!$B$5:$B$1048576='Data Training 2022'!B899,KETINGGIAN!$H$5:$H$1048576))</f>
        <v>0</v>
      </c>
      <c r="AO899" s="22" t="str">
        <f>IFERROR(VLOOKUP(B899,KETINGGIAN!$B$5:$I$1048576,8,0),"")</f>
        <v/>
      </c>
      <c r="AP899" s="22"/>
      <c r="AQ899" s="22"/>
      <c r="AR899" s="22"/>
      <c r="AS899" s="22"/>
      <c r="AT899" s="17" cm="1">
        <f t="array" ref="AT899">MAX(IF(TOOLSKEEPER!$B$5:$B$1048576='Data Training 2022'!B899,TOOLSKEEPER!$H$5:$H$1048576))</f>
        <v>0</v>
      </c>
      <c r="AU899" s="22" t="str">
        <f>IFERROR(VLOOKUP(B899,TOOLSKEEPER!$B$5:$I$1048576,8,0),"")</f>
        <v/>
      </c>
    </row>
    <row r="900" spans="1:47">
      <c r="A900" s="22">
        <f t="shared" si="77"/>
        <v>895</v>
      </c>
      <c r="B900" s="21" t="str">
        <f t="shared" si="78"/>
        <v>80000558</v>
      </c>
      <c r="C900" s="21" t="s">
        <v>4257</v>
      </c>
      <c r="D900" s="22"/>
      <c r="E900" s="22" t="s">
        <v>3560</v>
      </c>
      <c r="F900" s="22" t="s">
        <v>1255</v>
      </c>
      <c r="G900" s="22" t="s">
        <v>205</v>
      </c>
      <c r="H900" s="22" t="s">
        <v>405</v>
      </c>
      <c r="I900" s="22" t="s">
        <v>4028</v>
      </c>
      <c r="J900" s="22"/>
      <c r="K900" s="21" t="s">
        <v>4002</v>
      </c>
      <c r="L900" s="21" t="s">
        <v>2374</v>
      </c>
      <c r="M900" s="21" t="s">
        <v>4003</v>
      </c>
      <c r="N900" s="21"/>
      <c r="O900" s="17" t="str">
        <f>IFERROR(VLOOKUP(B900,POP!$B$5:$I$1048576,7,0),"")</f>
        <v/>
      </c>
      <c r="P900" s="17" t="str">
        <f>IFERROR(VLOOKUP(B900,POM!$B$5:$I$1048576,7,0),"")</f>
        <v/>
      </c>
      <c r="Q900" s="10" t="str">
        <f>IFERROR(VLOOKUP(B900,POU!$B$5:$I$1048576,7,0),"")</f>
        <v/>
      </c>
      <c r="R900" s="21" t="str">
        <f t="shared" si="74"/>
        <v/>
      </c>
      <c r="S900" s="17" t="str">
        <f>IFERROR(VLOOKUP(B900,'PEMBEKALAN POP'!$B$5:$I$1048576,7,0),"")</f>
        <v/>
      </c>
      <c r="T900" s="22" t="str">
        <f>IFERROR(VLOOKUP(B900,'PEMBEKALAN POP'!$B$5:$I$1048576,8,0),"")</f>
        <v/>
      </c>
      <c r="U900" s="21" t="s">
        <v>3994</v>
      </c>
      <c r="V900" s="17" t="e" cm="1">
        <f t="array" ref="V900">MAX(IF(INDUKSI!$B$5:$B$1048576='Data Training 2022'!B900,INDUKSI!$H$5:$H$1048576))</f>
        <v>#N/A</v>
      </c>
      <c r="W900" s="22" t="str">
        <f>IFERROR(VLOOKUP(B900,INDUKSI!$B$5:$I$1048576,8,0),"")</f>
        <v>LULUS</v>
      </c>
      <c r="X900" s="21" t="s">
        <v>3994</v>
      </c>
      <c r="Y900" s="17" cm="1">
        <f t="array" ref="Y900">MAX(IF(REINDUKSI!$B$5:$B$1048576='Data Training 2022'!B900,REINDUKSI!$H$5:$H$1048576))</f>
        <v>44485</v>
      </c>
      <c r="Z900" s="22" t="str">
        <f>IFERROR(VLOOKUP(B900,REINDUKSI!$B$5:$I$1048576,8,0),"")</f>
        <v>LULUS</v>
      </c>
      <c r="AA900" s="22" t="str">
        <f t="shared" si="75"/>
        <v>TARGET</v>
      </c>
      <c r="AB900" s="17" cm="1">
        <f t="array" ref="AB900">MAX(IF(BSA!$B$5:$B$1048576='Data Training 2022'!B900,BSA!$H$5:$H$1048576))</f>
        <v>0</v>
      </c>
      <c r="AC900" s="22" t="str">
        <f>IFERROR(VLOOKUP(B900,BSA!$B$5:$I$1048576,8,0),"")</f>
        <v/>
      </c>
      <c r="AD900" s="22" t="s">
        <v>3994</v>
      </c>
      <c r="AE900" s="22"/>
      <c r="AF900" s="22"/>
      <c r="AG900" s="22" t="str">
        <f t="shared" si="76"/>
        <v/>
      </c>
      <c r="AH900" s="17" cm="1">
        <f t="array" ref="AH900">MAX(IF(ISOLASI!$B$5:$B$1048576='Data Training 2022'!B900,ISOLASI!$H$5:$H$1048576))</f>
        <v>0</v>
      </c>
      <c r="AI900" s="22" t="str">
        <f>IFERROR(VLOOKUP(B900,ISOLASI!$B$5:$I$1048576,8,0),"")</f>
        <v/>
      </c>
      <c r="AJ900" s="22"/>
      <c r="AK900" s="17" cm="1">
        <f t="array" ref="AK900">MAX(IF('DEKAT AIR'!$B$5:$B$1048576='Data Training 2022'!B900,'DEKAT AIR'!$H$5:$H$1048576))</f>
        <v>0</v>
      </c>
      <c r="AL900" s="22" t="str">
        <f>IFERROR(VLOOKUP(B900,'DEKAT AIR'!$B$5:$I$1048576,8,0),"")</f>
        <v/>
      </c>
      <c r="AM900" s="22"/>
      <c r="AN900" s="17" cm="1">
        <f t="array" ref="AN900">MAX(IF(KETINGGIAN!$B$5:$B$1048576='Data Training 2022'!B900,KETINGGIAN!$H$5:$H$1048576))</f>
        <v>0</v>
      </c>
      <c r="AO900" s="22" t="str">
        <f>IFERROR(VLOOKUP(B900,KETINGGIAN!$B$5:$I$1048576,8,0),"")</f>
        <v/>
      </c>
      <c r="AP900" s="22"/>
      <c r="AQ900" s="22"/>
      <c r="AR900" s="22"/>
      <c r="AS900" s="22"/>
      <c r="AT900" s="17" cm="1">
        <f t="array" ref="AT900">MAX(IF(TOOLSKEEPER!$B$5:$B$1048576='Data Training 2022'!B900,TOOLSKEEPER!$H$5:$H$1048576))</f>
        <v>0</v>
      </c>
      <c r="AU900" s="22" t="str">
        <f>IFERROR(VLOOKUP(B900,TOOLSKEEPER!$B$5:$I$1048576,8,0),"")</f>
        <v/>
      </c>
    </row>
    <row r="901" spans="1:47">
      <c r="A901" s="22">
        <f t="shared" si="77"/>
        <v>896</v>
      </c>
      <c r="B901" s="21" t="str">
        <f t="shared" si="78"/>
        <v>80000565</v>
      </c>
      <c r="C901" s="21">
        <v>80000565</v>
      </c>
      <c r="D901" s="22"/>
      <c r="E901" s="22" t="s">
        <v>2981</v>
      </c>
      <c r="F901" s="22" t="s">
        <v>1255</v>
      </c>
      <c r="G901" s="22" t="s">
        <v>205</v>
      </c>
      <c r="H901" s="22" t="s">
        <v>405</v>
      </c>
      <c r="I901" s="22" t="s">
        <v>4028</v>
      </c>
      <c r="J901" s="22"/>
      <c r="K901" s="21" t="s">
        <v>4002</v>
      </c>
      <c r="L901" s="21" t="s">
        <v>2374</v>
      </c>
      <c r="M901" s="21" t="s">
        <v>4003</v>
      </c>
      <c r="N901" s="21"/>
      <c r="O901" s="17" t="str">
        <f>IFERROR(VLOOKUP(B901,POP!$B$5:$I$1048576,7,0),"")</f>
        <v/>
      </c>
      <c r="P901" s="17" t="str">
        <f>IFERROR(VLOOKUP(B901,POM!$B$5:$I$1048576,7,0),"")</f>
        <v/>
      </c>
      <c r="Q901" s="10" t="str">
        <f>IFERROR(VLOOKUP(B901,POU!$B$5:$I$1048576,7,0),"")</f>
        <v/>
      </c>
      <c r="R901" s="21" t="str">
        <f t="shared" si="74"/>
        <v/>
      </c>
      <c r="S901" s="17" t="str">
        <f>IFERROR(VLOOKUP(B901,'PEMBEKALAN POP'!$B$5:$I$1048576,7,0),"")</f>
        <v/>
      </c>
      <c r="T901" s="22" t="str">
        <f>IFERROR(VLOOKUP(B901,'PEMBEKALAN POP'!$B$5:$I$1048576,8,0),"")</f>
        <v/>
      </c>
      <c r="U901" s="21" t="s">
        <v>3994</v>
      </c>
      <c r="V901" s="17" t="e" cm="1">
        <f t="array" ref="V901">MAX(IF(INDUKSI!$B$5:$B$1048576='Data Training 2022'!B901,INDUKSI!$H$5:$H$1048576))</f>
        <v>#N/A</v>
      </c>
      <c r="W901" s="22" t="str">
        <f>IFERROR(VLOOKUP(B901,INDUKSI!$B$5:$I$1048576,8,0),"")</f>
        <v>LULUS</v>
      </c>
      <c r="X901" s="21" t="s">
        <v>3994</v>
      </c>
      <c r="Y901" s="17" cm="1">
        <f t="array" ref="Y901">MAX(IF(REINDUKSI!$B$5:$B$1048576='Data Training 2022'!B901,REINDUKSI!$H$5:$H$1048576))</f>
        <v>0</v>
      </c>
      <c r="Z901" s="22" t="str">
        <f>IFERROR(VLOOKUP(B901,REINDUKSI!$B$5:$I$1048576,8,0),"")</f>
        <v/>
      </c>
      <c r="AA901" s="22" t="str">
        <f t="shared" si="75"/>
        <v>TARGET</v>
      </c>
      <c r="AB901" s="17" cm="1">
        <f t="array" ref="AB901">MAX(IF(BSA!$B$5:$B$1048576='Data Training 2022'!B901,BSA!$H$5:$H$1048576))</f>
        <v>0</v>
      </c>
      <c r="AC901" s="22" t="str">
        <f>IFERROR(VLOOKUP(B901,BSA!$B$5:$I$1048576,8,0),"")</f>
        <v/>
      </c>
      <c r="AD901" s="22" t="s">
        <v>3994</v>
      </c>
      <c r="AE901" s="22"/>
      <c r="AF901" s="22"/>
      <c r="AG901" s="22" t="str">
        <f t="shared" si="76"/>
        <v/>
      </c>
      <c r="AH901" s="17" cm="1">
        <f t="array" ref="AH901">MAX(IF(ISOLASI!$B$5:$B$1048576='Data Training 2022'!B901,ISOLASI!$H$5:$H$1048576))</f>
        <v>0</v>
      </c>
      <c r="AI901" s="22" t="str">
        <f>IFERROR(VLOOKUP(B901,ISOLASI!$B$5:$I$1048576,8,0),"")</f>
        <v/>
      </c>
      <c r="AJ901" s="22"/>
      <c r="AK901" s="17" cm="1">
        <f t="array" ref="AK901">MAX(IF('DEKAT AIR'!$B$5:$B$1048576='Data Training 2022'!B901,'DEKAT AIR'!$H$5:$H$1048576))</f>
        <v>0</v>
      </c>
      <c r="AL901" s="22" t="str">
        <f>IFERROR(VLOOKUP(B901,'DEKAT AIR'!$B$5:$I$1048576,8,0),"")</f>
        <v/>
      </c>
      <c r="AM901" s="22"/>
      <c r="AN901" s="17" cm="1">
        <f t="array" ref="AN901">MAX(IF(KETINGGIAN!$B$5:$B$1048576='Data Training 2022'!B901,KETINGGIAN!$H$5:$H$1048576))</f>
        <v>0</v>
      </c>
      <c r="AO901" s="22" t="str">
        <f>IFERROR(VLOOKUP(B901,KETINGGIAN!$B$5:$I$1048576,8,0),"")</f>
        <v/>
      </c>
      <c r="AP901" s="22"/>
      <c r="AQ901" s="22"/>
      <c r="AR901" s="22"/>
      <c r="AS901" s="22"/>
      <c r="AT901" s="17" cm="1">
        <f t="array" ref="AT901">MAX(IF(TOOLSKEEPER!$B$5:$B$1048576='Data Training 2022'!B901,TOOLSKEEPER!$H$5:$H$1048576))</f>
        <v>0</v>
      </c>
      <c r="AU901" s="22" t="str">
        <f>IFERROR(VLOOKUP(B901,TOOLSKEEPER!$B$5:$I$1048576,8,0),"")</f>
        <v/>
      </c>
    </row>
    <row r="902" spans="1:47">
      <c r="A902" s="22">
        <f t="shared" si="77"/>
        <v>897</v>
      </c>
      <c r="B902" s="21" t="str">
        <f t="shared" si="78"/>
        <v>80003899</v>
      </c>
      <c r="C902" s="21">
        <v>80003899</v>
      </c>
      <c r="D902" s="22"/>
      <c r="E902" s="22" t="s">
        <v>1357</v>
      </c>
      <c r="F902" s="22" t="s">
        <v>1255</v>
      </c>
      <c r="G902" s="22" t="s">
        <v>205</v>
      </c>
      <c r="H902" s="22" t="s">
        <v>405</v>
      </c>
      <c r="I902" s="22" t="s">
        <v>4024</v>
      </c>
      <c r="J902" s="22"/>
      <c r="K902" s="21" t="s">
        <v>4002</v>
      </c>
      <c r="L902" s="21" t="s">
        <v>2374</v>
      </c>
      <c r="M902" s="21" t="s">
        <v>4003</v>
      </c>
      <c r="N902" s="21"/>
      <c r="O902" s="17" t="str">
        <f>IFERROR(VLOOKUP(B902,POP!$B$5:$I$1048576,7,0),"")</f>
        <v/>
      </c>
      <c r="P902" s="17" t="str">
        <f>IFERROR(VLOOKUP(B902,POM!$B$5:$I$1048576,7,0),"")</f>
        <v/>
      </c>
      <c r="Q902" s="10" t="str">
        <f>IFERROR(VLOOKUP(B902,POU!$B$5:$I$1048576,7,0),"")</f>
        <v/>
      </c>
      <c r="R902" s="21" t="str">
        <f t="shared" si="74"/>
        <v/>
      </c>
      <c r="S902" s="17" t="str">
        <f>IFERROR(VLOOKUP(B902,'PEMBEKALAN POP'!$B$5:$I$1048576,7,0),"")</f>
        <v/>
      </c>
      <c r="T902" s="22" t="str">
        <f>IFERROR(VLOOKUP(B902,'PEMBEKALAN POP'!$B$5:$I$1048576,8,0),"")</f>
        <v/>
      </c>
      <c r="U902" s="21" t="s">
        <v>3994</v>
      </c>
      <c r="V902" s="17" t="e" cm="1">
        <f t="array" ref="V902">MAX(IF(INDUKSI!$B$5:$B$1048576='Data Training 2022'!B902,INDUKSI!$H$5:$H$1048576))</f>
        <v>#N/A</v>
      </c>
      <c r="W902" s="22" t="str">
        <f>IFERROR(VLOOKUP(B902,INDUKSI!$B$5:$I$1048576,8,0),"")</f>
        <v>LULUS</v>
      </c>
      <c r="X902" s="21" t="s">
        <v>3994</v>
      </c>
      <c r="Y902" s="17" cm="1">
        <f t="array" ref="Y902">MAX(IF(REINDUKSI!$B$5:$B$1048576='Data Training 2022'!B902,REINDUKSI!$H$5:$H$1048576))</f>
        <v>0</v>
      </c>
      <c r="Z902" s="22" t="str">
        <f>IFERROR(VLOOKUP(B902,REINDUKSI!$B$5:$I$1048576,8,0),"")</f>
        <v/>
      </c>
      <c r="AA902" s="22" t="str">
        <f t="shared" si="75"/>
        <v>TARGET</v>
      </c>
      <c r="AB902" s="17" cm="1">
        <f t="array" ref="AB902">MAX(IF(BSA!$B$5:$B$1048576='Data Training 2022'!B902,BSA!$H$5:$H$1048576))</f>
        <v>0</v>
      </c>
      <c r="AC902" s="22" t="str">
        <f>IFERROR(VLOOKUP(B902,BSA!$B$5:$I$1048576,8,0),"")</f>
        <v/>
      </c>
      <c r="AD902" s="22" t="s">
        <v>3994</v>
      </c>
      <c r="AE902" s="22"/>
      <c r="AF902" s="22"/>
      <c r="AG902" s="22" t="str">
        <f t="shared" si="76"/>
        <v/>
      </c>
      <c r="AH902" s="17" cm="1">
        <f t="array" ref="AH902">MAX(IF(ISOLASI!$B$5:$B$1048576='Data Training 2022'!B902,ISOLASI!$H$5:$H$1048576))</f>
        <v>0</v>
      </c>
      <c r="AI902" s="22" t="str">
        <f>IFERROR(VLOOKUP(B902,ISOLASI!$B$5:$I$1048576,8,0),"")</f>
        <v/>
      </c>
      <c r="AJ902" s="22"/>
      <c r="AK902" s="17" cm="1">
        <f t="array" ref="AK902">MAX(IF('DEKAT AIR'!$B$5:$B$1048576='Data Training 2022'!B902,'DEKAT AIR'!$H$5:$H$1048576))</f>
        <v>0</v>
      </c>
      <c r="AL902" s="22" t="str">
        <f>IFERROR(VLOOKUP(B902,'DEKAT AIR'!$B$5:$I$1048576,8,0),"")</f>
        <v/>
      </c>
      <c r="AM902" s="22"/>
      <c r="AN902" s="17" cm="1">
        <f t="array" ref="AN902">MAX(IF(KETINGGIAN!$B$5:$B$1048576='Data Training 2022'!B902,KETINGGIAN!$H$5:$H$1048576))</f>
        <v>0</v>
      </c>
      <c r="AO902" s="22" t="str">
        <f>IFERROR(VLOOKUP(B902,KETINGGIAN!$B$5:$I$1048576,8,0),"")</f>
        <v/>
      </c>
      <c r="AP902" s="22"/>
      <c r="AQ902" s="22"/>
      <c r="AR902" s="22"/>
      <c r="AS902" s="22"/>
      <c r="AT902" s="17" cm="1">
        <f t="array" ref="AT902">MAX(IF(TOOLSKEEPER!$B$5:$B$1048576='Data Training 2022'!B902,TOOLSKEEPER!$H$5:$H$1048576))</f>
        <v>0</v>
      </c>
      <c r="AU902" s="22" t="str">
        <f>IFERROR(VLOOKUP(B902,TOOLSKEEPER!$B$5:$I$1048576,8,0),"")</f>
        <v/>
      </c>
    </row>
    <row r="903" spans="1:47">
      <c r="A903" s="22">
        <f t="shared" si="77"/>
        <v>898</v>
      </c>
      <c r="B903" s="21" t="str">
        <f t="shared" si="78"/>
        <v>80002223</v>
      </c>
      <c r="C903" s="21">
        <v>80002223</v>
      </c>
      <c r="D903" s="22"/>
      <c r="E903" s="22" t="s">
        <v>2744</v>
      </c>
      <c r="F903" s="22" t="s">
        <v>1255</v>
      </c>
      <c r="G903" s="22" t="s">
        <v>205</v>
      </c>
      <c r="H903" s="22" t="s">
        <v>405</v>
      </c>
      <c r="I903" s="22" t="s">
        <v>4028</v>
      </c>
      <c r="J903" s="22"/>
      <c r="K903" s="21" t="s">
        <v>4002</v>
      </c>
      <c r="L903" s="21" t="s">
        <v>2374</v>
      </c>
      <c r="M903" s="21" t="s">
        <v>4003</v>
      </c>
      <c r="N903" s="21"/>
      <c r="O903" s="17" t="str">
        <f>IFERROR(VLOOKUP(B903,POP!$B$5:$I$1048576,7,0),"")</f>
        <v/>
      </c>
      <c r="P903" s="17" t="str">
        <f>IFERROR(VLOOKUP(B903,POM!$B$5:$I$1048576,7,0),"")</f>
        <v/>
      </c>
      <c r="Q903" s="10" t="str">
        <f>IFERROR(VLOOKUP(B903,POU!$B$5:$I$1048576,7,0),"")</f>
        <v/>
      </c>
      <c r="R903" s="21" t="str">
        <f t="shared" si="74"/>
        <v/>
      </c>
      <c r="S903" s="17" t="str">
        <f>IFERROR(VLOOKUP(B903,'PEMBEKALAN POP'!$B$5:$I$1048576,7,0),"")</f>
        <v/>
      </c>
      <c r="T903" s="22" t="str">
        <f>IFERROR(VLOOKUP(B903,'PEMBEKALAN POP'!$B$5:$I$1048576,8,0),"")</f>
        <v/>
      </c>
      <c r="U903" s="21" t="s">
        <v>3994</v>
      </c>
      <c r="V903" s="17" t="e" cm="1">
        <f t="array" ref="V903">MAX(IF(INDUKSI!$B$5:$B$1048576='Data Training 2022'!B903,INDUKSI!$H$5:$H$1048576))</f>
        <v>#N/A</v>
      </c>
      <c r="W903" s="22" t="str">
        <f>IFERROR(VLOOKUP(B903,INDUKSI!$B$5:$I$1048576,8,0),"")</f>
        <v>LULUS</v>
      </c>
      <c r="X903" s="21" t="s">
        <v>3994</v>
      </c>
      <c r="Y903" s="17" cm="1">
        <f t="array" ref="Y903">MAX(IF(REINDUKSI!$B$5:$B$1048576='Data Training 2022'!B903,REINDUKSI!$H$5:$H$1048576))</f>
        <v>0</v>
      </c>
      <c r="Z903" s="22" t="str">
        <f>IFERROR(VLOOKUP(B903,REINDUKSI!$B$5:$I$1048576,8,0),"")</f>
        <v/>
      </c>
      <c r="AA903" s="22" t="str">
        <f t="shared" si="75"/>
        <v>TARGET</v>
      </c>
      <c r="AB903" s="17" cm="1">
        <f t="array" ref="AB903">MAX(IF(BSA!$B$5:$B$1048576='Data Training 2022'!B903,BSA!$H$5:$H$1048576))</f>
        <v>0</v>
      </c>
      <c r="AC903" s="22" t="str">
        <f>IFERROR(VLOOKUP(B903,BSA!$B$5:$I$1048576,8,0),"")</f>
        <v/>
      </c>
      <c r="AD903" s="22" t="s">
        <v>3994</v>
      </c>
      <c r="AE903" s="22"/>
      <c r="AF903" s="22"/>
      <c r="AG903" s="22" t="str">
        <f t="shared" si="76"/>
        <v/>
      </c>
      <c r="AH903" s="17" cm="1">
        <f t="array" ref="AH903">MAX(IF(ISOLASI!$B$5:$B$1048576='Data Training 2022'!B903,ISOLASI!$H$5:$H$1048576))</f>
        <v>0</v>
      </c>
      <c r="AI903" s="22" t="str">
        <f>IFERROR(VLOOKUP(B903,ISOLASI!$B$5:$I$1048576,8,0),"")</f>
        <v/>
      </c>
      <c r="AJ903" s="22"/>
      <c r="AK903" s="17" cm="1">
        <f t="array" ref="AK903">MAX(IF('DEKAT AIR'!$B$5:$B$1048576='Data Training 2022'!B903,'DEKAT AIR'!$H$5:$H$1048576))</f>
        <v>0</v>
      </c>
      <c r="AL903" s="22" t="str">
        <f>IFERROR(VLOOKUP(B903,'DEKAT AIR'!$B$5:$I$1048576,8,0),"")</f>
        <v/>
      </c>
      <c r="AM903" s="22"/>
      <c r="AN903" s="17" cm="1">
        <f t="array" ref="AN903">MAX(IF(KETINGGIAN!$B$5:$B$1048576='Data Training 2022'!B903,KETINGGIAN!$H$5:$H$1048576))</f>
        <v>0</v>
      </c>
      <c r="AO903" s="22" t="str">
        <f>IFERROR(VLOOKUP(B903,KETINGGIAN!$B$5:$I$1048576,8,0),"")</f>
        <v/>
      </c>
      <c r="AP903" s="22"/>
      <c r="AQ903" s="22"/>
      <c r="AR903" s="22"/>
      <c r="AS903" s="22"/>
      <c r="AT903" s="17" cm="1">
        <f t="array" ref="AT903">MAX(IF(TOOLSKEEPER!$B$5:$B$1048576='Data Training 2022'!B903,TOOLSKEEPER!$H$5:$H$1048576))</f>
        <v>0</v>
      </c>
      <c r="AU903" s="22" t="str">
        <f>IFERROR(VLOOKUP(B903,TOOLSKEEPER!$B$5:$I$1048576,8,0),"")</f>
        <v/>
      </c>
    </row>
    <row r="904" spans="1:47">
      <c r="A904" s="22">
        <f t="shared" si="77"/>
        <v>899</v>
      </c>
      <c r="B904" s="21" t="str">
        <f t="shared" si="78"/>
        <v>80002215</v>
      </c>
      <c r="C904" s="21" t="s">
        <v>1860</v>
      </c>
      <c r="D904" s="22"/>
      <c r="E904" s="22" t="s">
        <v>4258</v>
      </c>
      <c r="F904" s="22" t="s">
        <v>1255</v>
      </c>
      <c r="G904" s="22" t="s">
        <v>205</v>
      </c>
      <c r="H904" s="22" t="s">
        <v>405</v>
      </c>
      <c r="I904" s="22" t="s">
        <v>4028</v>
      </c>
      <c r="J904" s="22"/>
      <c r="K904" s="21" t="s">
        <v>4002</v>
      </c>
      <c r="L904" s="21" t="s">
        <v>2374</v>
      </c>
      <c r="M904" s="21" t="s">
        <v>4003</v>
      </c>
      <c r="N904" s="21"/>
      <c r="O904" s="17" t="str">
        <f>IFERROR(VLOOKUP(B904,POP!$B$5:$I$1048576,7,0),"")</f>
        <v/>
      </c>
      <c r="P904" s="17" t="str">
        <f>IFERROR(VLOOKUP(B904,POM!$B$5:$I$1048576,7,0),"")</f>
        <v/>
      </c>
      <c r="Q904" s="10" t="str">
        <f>IFERROR(VLOOKUP(B904,POU!$B$5:$I$1048576,7,0),"")</f>
        <v/>
      </c>
      <c r="R904" s="21" t="str">
        <f t="shared" si="74"/>
        <v/>
      </c>
      <c r="S904" s="17" t="str">
        <f>IFERROR(VLOOKUP(B904,'PEMBEKALAN POP'!$B$5:$I$1048576,7,0),"")</f>
        <v/>
      </c>
      <c r="T904" s="22" t="str">
        <f>IFERROR(VLOOKUP(B904,'PEMBEKALAN POP'!$B$5:$I$1048576,8,0),"")</f>
        <v/>
      </c>
      <c r="U904" s="21" t="s">
        <v>3994</v>
      </c>
      <c r="V904" s="17" t="e" cm="1">
        <f t="array" ref="V904">MAX(IF(INDUKSI!$B$5:$B$1048576='Data Training 2022'!B904,INDUKSI!$H$5:$H$1048576))</f>
        <v>#N/A</v>
      </c>
      <c r="W904" s="22" t="str">
        <f>IFERROR(VLOOKUP(B904,INDUKSI!$B$5:$I$1048576,8,0),"")</f>
        <v>LULUS</v>
      </c>
      <c r="X904" s="21" t="s">
        <v>3994</v>
      </c>
      <c r="Y904" s="17" cm="1">
        <f t="array" ref="Y904">MAX(IF(REINDUKSI!$B$5:$B$1048576='Data Training 2022'!B904,REINDUKSI!$H$5:$H$1048576))</f>
        <v>0</v>
      </c>
      <c r="Z904" s="22" t="str">
        <f>IFERROR(VLOOKUP(B904,REINDUKSI!$B$5:$I$1048576,8,0),"")</f>
        <v/>
      </c>
      <c r="AA904" s="22" t="str">
        <f t="shared" si="75"/>
        <v>TARGET</v>
      </c>
      <c r="AB904" s="17" cm="1">
        <f t="array" ref="AB904">MAX(IF(BSA!$B$5:$B$1048576='Data Training 2022'!B904,BSA!$H$5:$H$1048576))</f>
        <v>44661</v>
      </c>
      <c r="AC904" s="22" t="str">
        <f>IFERROR(VLOOKUP(B904,BSA!$B$5:$I$1048576,8,0),"")</f>
        <v>LULUS</v>
      </c>
      <c r="AD904" s="22" t="s">
        <v>3994</v>
      </c>
      <c r="AE904" s="22"/>
      <c r="AF904" s="22"/>
      <c r="AG904" s="22" t="str">
        <f t="shared" si="76"/>
        <v/>
      </c>
      <c r="AH904" s="17" cm="1">
        <f t="array" ref="AH904">MAX(IF(ISOLASI!$B$5:$B$1048576='Data Training 2022'!B904,ISOLASI!$H$5:$H$1048576))</f>
        <v>0</v>
      </c>
      <c r="AI904" s="22" t="str">
        <f>IFERROR(VLOOKUP(B904,ISOLASI!$B$5:$I$1048576,8,0),"")</f>
        <v/>
      </c>
      <c r="AJ904" s="22"/>
      <c r="AK904" s="17" cm="1">
        <f t="array" ref="AK904">MAX(IF('DEKAT AIR'!$B$5:$B$1048576='Data Training 2022'!B904,'DEKAT AIR'!$H$5:$H$1048576))</f>
        <v>0</v>
      </c>
      <c r="AL904" s="22" t="str">
        <f>IFERROR(VLOOKUP(B904,'DEKAT AIR'!$B$5:$I$1048576,8,0),"")</f>
        <v/>
      </c>
      <c r="AM904" s="22"/>
      <c r="AN904" s="17" cm="1">
        <f t="array" ref="AN904">MAX(IF(KETINGGIAN!$B$5:$B$1048576='Data Training 2022'!B904,KETINGGIAN!$H$5:$H$1048576))</f>
        <v>0</v>
      </c>
      <c r="AO904" s="22" t="str">
        <f>IFERROR(VLOOKUP(B904,KETINGGIAN!$B$5:$I$1048576,8,0),"")</f>
        <v/>
      </c>
      <c r="AP904" s="22"/>
      <c r="AQ904" s="22"/>
      <c r="AR904" s="22"/>
      <c r="AS904" s="22"/>
      <c r="AT904" s="17" cm="1">
        <f t="array" ref="AT904">MAX(IF(TOOLSKEEPER!$B$5:$B$1048576='Data Training 2022'!B904,TOOLSKEEPER!$H$5:$H$1048576))</f>
        <v>0</v>
      </c>
      <c r="AU904" s="22" t="str">
        <f>IFERROR(VLOOKUP(B904,TOOLSKEEPER!$B$5:$I$1048576,8,0),"")</f>
        <v/>
      </c>
    </row>
    <row r="905" spans="1:47">
      <c r="A905" s="22">
        <f t="shared" si="77"/>
        <v>900</v>
      </c>
      <c r="B905" s="21" t="str">
        <f t="shared" si="78"/>
        <v>80002125</v>
      </c>
      <c r="C905" s="21">
        <v>80002125</v>
      </c>
      <c r="D905" s="22"/>
      <c r="E905" s="22" t="s">
        <v>2620</v>
      </c>
      <c r="F905" s="22" t="s">
        <v>1255</v>
      </c>
      <c r="G905" s="22" t="s">
        <v>4187</v>
      </c>
      <c r="H905" s="22" t="s">
        <v>405</v>
      </c>
      <c r="I905" s="22" t="s">
        <v>4028</v>
      </c>
      <c r="J905" s="22"/>
      <c r="K905" s="21" t="s">
        <v>4002</v>
      </c>
      <c r="L905" s="21" t="s">
        <v>2374</v>
      </c>
      <c r="M905" s="21" t="s">
        <v>4003</v>
      </c>
      <c r="N905" s="21"/>
      <c r="O905" s="17" t="str">
        <f>IFERROR(VLOOKUP(B905,POP!$B$5:$I$1048576,7,0),"")</f>
        <v/>
      </c>
      <c r="P905" s="17" t="str">
        <f>IFERROR(VLOOKUP(B905,POM!$B$5:$I$1048576,7,0),"")</f>
        <v/>
      </c>
      <c r="Q905" s="10" t="str">
        <f>IFERROR(VLOOKUP(B905,POU!$B$5:$I$1048576,7,0),"")</f>
        <v/>
      </c>
      <c r="R905" s="21" t="str">
        <f t="shared" ref="R905:R968" si="79">IF(AND(L905="PENGAWAS",M905="TARGET",N905=""),"TARGET","")</f>
        <v/>
      </c>
      <c r="S905" s="17" t="str">
        <f>IFERROR(VLOOKUP(B905,'PEMBEKALAN POP'!$B$5:$I$1048576,7,0),"")</f>
        <v/>
      </c>
      <c r="T905" s="22" t="str">
        <f>IFERROR(VLOOKUP(B905,'PEMBEKALAN POP'!$B$5:$I$1048576,8,0),"")</f>
        <v/>
      </c>
      <c r="U905" s="21" t="s">
        <v>3994</v>
      </c>
      <c r="V905" s="17" t="e" cm="1">
        <f t="array" ref="V905">MAX(IF(INDUKSI!$B$5:$B$1048576='Data Training 2022'!B905,INDUKSI!$H$5:$H$1048576))</f>
        <v>#N/A</v>
      </c>
      <c r="W905" s="22" t="str">
        <f>IFERROR(VLOOKUP(B905,INDUKSI!$B$5:$I$1048576,8,0),"")</f>
        <v/>
      </c>
      <c r="X905" s="21" t="s">
        <v>3994</v>
      </c>
      <c r="Y905" s="17" cm="1">
        <f t="array" ref="Y905">MAX(IF(REINDUKSI!$B$5:$B$1048576='Data Training 2022'!B905,REINDUKSI!$H$5:$H$1048576))</f>
        <v>44763</v>
      </c>
      <c r="Z905" s="22" t="str">
        <f>IFERROR(VLOOKUP(B905,REINDUKSI!$B$5:$I$1048576,8,0),"")</f>
        <v>LULUS</v>
      </c>
      <c r="AA905" s="22" t="str">
        <f t="shared" ref="AA905:AA968" si="80">IF(L905="OPERATOR","TARGET",IF(L905="MEKANIK","TARGET",""))</f>
        <v>TARGET</v>
      </c>
      <c r="AB905" s="17" cm="1">
        <f t="array" ref="AB905">MAX(IF(BSA!$B$5:$B$1048576='Data Training 2022'!B905,BSA!$H$5:$H$1048576))</f>
        <v>0</v>
      </c>
      <c r="AC905" s="22" t="str">
        <f>IFERROR(VLOOKUP(B905,BSA!$B$5:$I$1048576,8,0),"")</f>
        <v/>
      </c>
      <c r="AD905" s="22" t="s">
        <v>3994</v>
      </c>
      <c r="AE905" s="22"/>
      <c r="AF905" s="22"/>
      <c r="AG905" s="22" t="str">
        <f t="shared" ref="AG905:AG968" si="81">IF(L905="MEKANIK","TARGET","")</f>
        <v/>
      </c>
      <c r="AH905" s="17" cm="1">
        <f t="array" ref="AH905">MAX(IF(ISOLASI!$B$5:$B$1048576='Data Training 2022'!B905,ISOLASI!$H$5:$H$1048576))</f>
        <v>0</v>
      </c>
      <c r="AI905" s="22" t="str">
        <f>IFERROR(VLOOKUP(B905,ISOLASI!$B$5:$I$1048576,8,0),"")</f>
        <v/>
      </c>
      <c r="AJ905" s="22"/>
      <c r="AK905" s="17" cm="1">
        <f t="array" ref="AK905">MAX(IF('DEKAT AIR'!$B$5:$B$1048576='Data Training 2022'!B905,'DEKAT AIR'!$H$5:$H$1048576))</f>
        <v>0</v>
      </c>
      <c r="AL905" s="22" t="str">
        <f>IFERROR(VLOOKUP(B905,'DEKAT AIR'!$B$5:$I$1048576,8,0),"")</f>
        <v/>
      </c>
      <c r="AM905" s="22"/>
      <c r="AN905" s="17" cm="1">
        <f t="array" ref="AN905">MAX(IF(KETINGGIAN!$B$5:$B$1048576='Data Training 2022'!B905,KETINGGIAN!$H$5:$H$1048576))</f>
        <v>0</v>
      </c>
      <c r="AO905" s="22" t="str">
        <f>IFERROR(VLOOKUP(B905,KETINGGIAN!$B$5:$I$1048576,8,0),"")</f>
        <v/>
      </c>
      <c r="AP905" s="22"/>
      <c r="AQ905" s="22"/>
      <c r="AR905" s="22"/>
      <c r="AS905" s="22"/>
      <c r="AT905" s="17" cm="1">
        <f t="array" ref="AT905">MAX(IF(TOOLSKEEPER!$B$5:$B$1048576='Data Training 2022'!B905,TOOLSKEEPER!$H$5:$H$1048576))</f>
        <v>0</v>
      </c>
      <c r="AU905" s="22" t="str">
        <f>IFERROR(VLOOKUP(B905,TOOLSKEEPER!$B$5:$I$1048576,8,0),"")</f>
        <v/>
      </c>
    </row>
    <row r="906" spans="1:47">
      <c r="A906" s="22">
        <f t="shared" si="77"/>
        <v>901</v>
      </c>
      <c r="B906" s="21" t="str">
        <f t="shared" si="78"/>
        <v>80002470</v>
      </c>
      <c r="C906" s="21" t="s">
        <v>3240</v>
      </c>
      <c r="D906" s="22"/>
      <c r="E906" s="22" t="s">
        <v>3241</v>
      </c>
      <c r="F906" s="22" t="s">
        <v>1255</v>
      </c>
      <c r="G906" s="22" t="s">
        <v>212</v>
      </c>
      <c r="H906" s="22" t="s">
        <v>405</v>
      </c>
      <c r="I906" s="22" t="s">
        <v>4028</v>
      </c>
      <c r="J906" s="22"/>
      <c r="K906" s="21" t="s">
        <v>4002</v>
      </c>
      <c r="L906" s="21" t="s">
        <v>2374</v>
      </c>
      <c r="M906" s="21" t="s">
        <v>4003</v>
      </c>
      <c r="N906" s="21"/>
      <c r="O906" s="17" t="str">
        <f>IFERROR(VLOOKUP(B906,POP!$B$5:$I$1048576,7,0),"")</f>
        <v/>
      </c>
      <c r="P906" s="17" t="str">
        <f>IFERROR(VLOOKUP(B906,POM!$B$5:$I$1048576,7,0),"")</f>
        <v/>
      </c>
      <c r="Q906" s="10" t="str">
        <f>IFERROR(VLOOKUP(B906,POU!$B$5:$I$1048576,7,0),"")</f>
        <v/>
      </c>
      <c r="R906" s="21" t="str">
        <f t="shared" si="79"/>
        <v/>
      </c>
      <c r="S906" s="17" t="str">
        <f>IFERROR(VLOOKUP(B906,'PEMBEKALAN POP'!$B$5:$I$1048576,7,0),"")</f>
        <v/>
      </c>
      <c r="T906" s="22" t="str">
        <f>IFERROR(VLOOKUP(B906,'PEMBEKALAN POP'!$B$5:$I$1048576,8,0),"")</f>
        <v/>
      </c>
      <c r="U906" s="21" t="s">
        <v>3994</v>
      </c>
      <c r="V906" s="17" t="e" cm="1">
        <f t="array" ref="V906">MAX(IF(INDUKSI!$B$5:$B$1048576='Data Training 2022'!B906,INDUKSI!$H$5:$H$1048576))</f>
        <v>#N/A</v>
      </c>
      <c r="W906" s="22" t="str">
        <f>IFERROR(VLOOKUP(B906,INDUKSI!$B$5:$I$1048576,8,0),"")</f>
        <v>LULUS</v>
      </c>
      <c r="X906" s="21" t="s">
        <v>3994</v>
      </c>
      <c r="Y906" s="17" cm="1">
        <f t="array" ref="Y906">MAX(IF(REINDUKSI!$B$5:$B$1048576='Data Training 2022'!B906,REINDUKSI!$H$5:$H$1048576))</f>
        <v>44708</v>
      </c>
      <c r="Z906" s="22" t="str">
        <f>IFERROR(VLOOKUP(B906,REINDUKSI!$B$5:$I$1048576,8,0),"")</f>
        <v>LULUS</v>
      </c>
      <c r="AA906" s="22" t="str">
        <f t="shared" si="80"/>
        <v>TARGET</v>
      </c>
      <c r="AB906" s="17" cm="1">
        <f t="array" ref="AB906">MAX(IF(BSA!$B$5:$B$1048576='Data Training 2022'!B906,BSA!$H$5:$H$1048576))</f>
        <v>0</v>
      </c>
      <c r="AC906" s="22" t="str">
        <f>IFERROR(VLOOKUP(B906,BSA!$B$5:$I$1048576,8,0),"")</f>
        <v/>
      </c>
      <c r="AD906" s="22" t="s">
        <v>3994</v>
      </c>
      <c r="AE906" s="22"/>
      <c r="AF906" s="22"/>
      <c r="AG906" s="22" t="str">
        <f t="shared" si="81"/>
        <v/>
      </c>
      <c r="AH906" s="17" cm="1">
        <f t="array" ref="AH906">MAX(IF(ISOLASI!$B$5:$B$1048576='Data Training 2022'!B906,ISOLASI!$H$5:$H$1048576))</f>
        <v>0</v>
      </c>
      <c r="AI906" s="22" t="str">
        <f>IFERROR(VLOOKUP(B906,ISOLASI!$B$5:$I$1048576,8,0),"")</f>
        <v/>
      </c>
      <c r="AJ906" s="22"/>
      <c r="AK906" s="17" cm="1">
        <f t="array" ref="AK906">MAX(IF('DEKAT AIR'!$B$5:$B$1048576='Data Training 2022'!B906,'DEKAT AIR'!$H$5:$H$1048576))</f>
        <v>0</v>
      </c>
      <c r="AL906" s="22" t="str">
        <f>IFERROR(VLOOKUP(B906,'DEKAT AIR'!$B$5:$I$1048576,8,0),"")</f>
        <v/>
      </c>
      <c r="AM906" s="22"/>
      <c r="AN906" s="17" cm="1">
        <f t="array" ref="AN906">MAX(IF(KETINGGIAN!$B$5:$B$1048576='Data Training 2022'!B906,KETINGGIAN!$H$5:$H$1048576))</f>
        <v>0</v>
      </c>
      <c r="AO906" s="22" t="str">
        <f>IFERROR(VLOOKUP(B906,KETINGGIAN!$B$5:$I$1048576,8,0),"")</f>
        <v/>
      </c>
      <c r="AP906" s="22"/>
      <c r="AQ906" s="22"/>
      <c r="AR906" s="22"/>
      <c r="AS906" s="22"/>
      <c r="AT906" s="17" cm="1">
        <f t="array" ref="AT906">MAX(IF(TOOLSKEEPER!$B$5:$B$1048576='Data Training 2022'!B906,TOOLSKEEPER!$H$5:$H$1048576))</f>
        <v>0</v>
      </c>
      <c r="AU906" s="22" t="str">
        <f>IFERROR(VLOOKUP(B906,TOOLSKEEPER!$B$5:$I$1048576,8,0),"")</f>
        <v/>
      </c>
    </row>
    <row r="907" spans="1:47">
      <c r="A907" s="22">
        <f t="shared" si="77"/>
        <v>902</v>
      </c>
      <c r="B907" s="21" t="str">
        <f t="shared" si="78"/>
        <v>80002244</v>
      </c>
      <c r="C907" s="21">
        <v>80002244</v>
      </c>
      <c r="D907" s="22"/>
      <c r="E907" s="22" t="s">
        <v>1736</v>
      </c>
      <c r="F907" s="22" t="s">
        <v>1255</v>
      </c>
      <c r="G907" s="22" t="s">
        <v>205</v>
      </c>
      <c r="H907" s="22" t="s">
        <v>405</v>
      </c>
      <c r="I907" s="22" t="s">
        <v>4028</v>
      </c>
      <c r="J907" s="22"/>
      <c r="K907" s="21" t="s">
        <v>4002</v>
      </c>
      <c r="L907" s="21" t="s">
        <v>2374</v>
      </c>
      <c r="M907" s="21" t="s">
        <v>4003</v>
      </c>
      <c r="N907" s="21"/>
      <c r="O907" s="17" t="str">
        <f>IFERROR(VLOOKUP(B907,POP!$B$5:$I$1048576,7,0),"")</f>
        <v/>
      </c>
      <c r="P907" s="17" t="str">
        <f>IFERROR(VLOOKUP(B907,POM!$B$5:$I$1048576,7,0),"")</f>
        <v/>
      </c>
      <c r="Q907" s="10" t="str">
        <f>IFERROR(VLOOKUP(B907,POU!$B$5:$I$1048576,7,0),"")</f>
        <v/>
      </c>
      <c r="R907" s="21" t="str">
        <f t="shared" si="79"/>
        <v/>
      </c>
      <c r="S907" s="17" t="str">
        <f>IFERROR(VLOOKUP(B907,'PEMBEKALAN POP'!$B$5:$I$1048576,7,0),"")</f>
        <v/>
      </c>
      <c r="T907" s="22" t="str">
        <f>IFERROR(VLOOKUP(B907,'PEMBEKALAN POP'!$B$5:$I$1048576,8,0),"")</f>
        <v/>
      </c>
      <c r="U907" s="21" t="s">
        <v>3994</v>
      </c>
      <c r="V907" s="17" t="e" cm="1">
        <f t="array" ref="V907">MAX(IF(INDUKSI!$B$5:$B$1048576='Data Training 2022'!B907,INDUKSI!$H$5:$H$1048576))</f>
        <v>#N/A</v>
      </c>
      <c r="W907" s="22" t="str">
        <f>IFERROR(VLOOKUP(B907,INDUKSI!$B$5:$I$1048576,8,0),"")</f>
        <v>LULUS</v>
      </c>
      <c r="X907" s="21" t="s">
        <v>3994</v>
      </c>
      <c r="Y907" s="17" cm="1">
        <f t="array" ref="Y907">MAX(IF(REINDUKSI!$B$5:$B$1048576='Data Training 2022'!B907,REINDUKSI!$H$5:$H$1048576))</f>
        <v>0</v>
      </c>
      <c r="Z907" s="22" t="str">
        <f>IFERROR(VLOOKUP(B907,REINDUKSI!$B$5:$I$1048576,8,0),"")</f>
        <v/>
      </c>
      <c r="AA907" s="22" t="str">
        <f t="shared" si="80"/>
        <v>TARGET</v>
      </c>
      <c r="AB907" s="17" cm="1">
        <f t="array" ref="AB907">MAX(IF(BSA!$B$5:$B$1048576='Data Training 2022'!B907,BSA!$H$5:$H$1048576))</f>
        <v>0</v>
      </c>
      <c r="AC907" s="22" t="str">
        <f>IFERROR(VLOOKUP(B907,BSA!$B$5:$I$1048576,8,0),"")</f>
        <v/>
      </c>
      <c r="AD907" s="22" t="s">
        <v>3994</v>
      </c>
      <c r="AE907" s="22"/>
      <c r="AF907" s="22"/>
      <c r="AG907" s="22" t="str">
        <f t="shared" si="81"/>
        <v/>
      </c>
      <c r="AH907" s="17" cm="1">
        <f t="array" ref="AH907">MAX(IF(ISOLASI!$B$5:$B$1048576='Data Training 2022'!B907,ISOLASI!$H$5:$H$1048576))</f>
        <v>0</v>
      </c>
      <c r="AI907" s="22" t="str">
        <f>IFERROR(VLOOKUP(B907,ISOLASI!$B$5:$I$1048576,8,0),"")</f>
        <v/>
      </c>
      <c r="AJ907" s="22"/>
      <c r="AK907" s="17" cm="1">
        <f t="array" ref="AK907">MAX(IF('DEKAT AIR'!$B$5:$B$1048576='Data Training 2022'!B907,'DEKAT AIR'!$H$5:$H$1048576))</f>
        <v>0</v>
      </c>
      <c r="AL907" s="22" t="str">
        <f>IFERROR(VLOOKUP(B907,'DEKAT AIR'!$B$5:$I$1048576,8,0),"")</f>
        <v/>
      </c>
      <c r="AM907" s="22"/>
      <c r="AN907" s="17" cm="1">
        <f t="array" ref="AN907">MAX(IF(KETINGGIAN!$B$5:$B$1048576='Data Training 2022'!B907,KETINGGIAN!$H$5:$H$1048576))</f>
        <v>0</v>
      </c>
      <c r="AO907" s="22" t="str">
        <f>IFERROR(VLOOKUP(B907,KETINGGIAN!$B$5:$I$1048576,8,0),"")</f>
        <v/>
      </c>
      <c r="AP907" s="22"/>
      <c r="AQ907" s="22"/>
      <c r="AR907" s="22"/>
      <c r="AS907" s="22"/>
      <c r="AT907" s="17" cm="1">
        <f t="array" ref="AT907">MAX(IF(TOOLSKEEPER!$B$5:$B$1048576='Data Training 2022'!B907,TOOLSKEEPER!$H$5:$H$1048576))</f>
        <v>0</v>
      </c>
      <c r="AU907" s="22" t="str">
        <f>IFERROR(VLOOKUP(B907,TOOLSKEEPER!$B$5:$I$1048576,8,0),"")</f>
        <v/>
      </c>
    </row>
    <row r="908" spans="1:47">
      <c r="A908" s="22">
        <f t="shared" si="77"/>
        <v>903</v>
      </c>
      <c r="B908" s="21" t="str">
        <f t="shared" si="78"/>
        <v>80002337</v>
      </c>
      <c r="C908" s="21">
        <v>80002337</v>
      </c>
      <c r="D908" s="22"/>
      <c r="E908" s="22" t="s">
        <v>2738</v>
      </c>
      <c r="F908" s="22" t="s">
        <v>1255</v>
      </c>
      <c r="G908" s="22" t="s">
        <v>205</v>
      </c>
      <c r="H908" s="22" t="s">
        <v>405</v>
      </c>
      <c r="I908" s="22" t="s">
        <v>4028</v>
      </c>
      <c r="J908" s="22"/>
      <c r="K908" s="21" t="s">
        <v>4002</v>
      </c>
      <c r="L908" s="21" t="s">
        <v>2374</v>
      </c>
      <c r="M908" s="21" t="s">
        <v>4003</v>
      </c>
      <c r="N908" s="21"/>
      <c r="O908" s="17" t="str">
        <f>IFERROR(VLOOKUP(B908,POP!$B$5:$I$1048576,7,0),"")</f>
        <v/>
      </c>
      <c r="P908" s="17" t="str">
        <f>IFERROR(VLOOKUP(B908,POM!$B$5:$I$1048576,7,0),"")</f>
        <v/>
      </c>
      <c r="Q908" s="10" t="str">
        <f>IFERROR(VLOOKUP(B908,POU!$B$5:$I$1048576,7,0),"")</f>
        <v/>
      </c>
      <c r="R908" s="21" t="str">
        <f t="shared" si="79"/>
        <v/>
      </c>
      <c r="S908" s="17" t="str">
        <f>IFERROR(VLOOKUP(B908,'PEMBEKALAN POP'!$B$5:$I$1048576,7,0),"")</f>
        <v/>
      </c>
      <c r="T908" s="22" t="str">
        <f>IFERROR(VLOOKUP(B908,'PEMBEKALAN POP'!$B$5:$I$1048576,8,0),"")</f>
        <v/>
      </c>
      <c r="U908" s="21" t="s">
        <v>3994</v>
      </c>
      <c r="V908" s="17" t="e" cm="1">
        <f t="array" ref="V908">MAX(IF(INDUKSI!$B$5:$B$1048576='Data Training 2022'!B908,INDUKSI!$H$5:$H$1048576))</f>
        <v>#N/A</v>
      </c>
      <c r="W908" s="22" t="str">
        <f>IFERROR(VLOOKUP(B908,INDUKSI!$B$5:$I$1048576,8,0),"")</f>
        <v>LULUS</v>
      </c>
      <c r="X908" s="21" t="s">
        <v>3994</v>
      </c>
      <c r="Y908" s="17" cm="1">
        <f t="array" ref="Y908">MAX(IF(REINDUKSI!$B$5:$B$1048576='Data Training 2022'!B908,REINDUKSI!$H$5:$H$1048576))</f>
        <v>0</v>
      </c>
      <c r="Z908" s="22" t="str">
        <f>IFERROR(VLOOKUP(B908,REINDUKSI!$B$5:$I$1048576,8,0),"")</f>
        <v/>
      </c>
      <c r="AA908" s="22" t="str">
        <f t="shared" si="80"/>
        <v>TARGET</v>
      </c>
      <c r="AB908" s="17" cm="1">
        <f t="array" ref="AB908">MAX(IF(BSA!$B$5:$B$1048576='Data Training 2022'!B908,BSA!$H$5:$H$1048576))</f>
        <v>44654</v>
      </c>
      <c r="AC908" s="22" t="str">
        <f>IFERROR(VLOOKUP(B908,BSA!$B$5:$I$1048576,8,0),"")</f>
        <v>LULUS</v>
      </c>
      <c r="AD908" s="22" t="s">
        <v>3994</v>
      </c>
      <c r="AE908" s="22"/>
      <c r="AF908" s="22"/>
      <c r="AG908" s="22" t="str">
        <f t="shared" si="81"/>
        <v/>
      </c>
      <c r="AH908" s="17" cm="1">
        <f t="array" ref="AH908">MAX(IF(ISOLASI!$B$5:$B$1048576='Data Training 2022'!B908,ISOLASI!$H$5:$H$1048576))</f>
        <v>0</v>
      </c>
      <c r="AI908" s="22" t="str">
        <f>IFERROR(VLOOKUP(B908,ISOLASI!$B$5:$I$1048576,8,0),"")</f>
        <v/>
      </c>
      <c r="AJ908" s="22"/>
      <c r="AK908" s="17" cm="1">
        <f t="array" ref="AK908">MAX(IF('DEKAT AIR'!$B$5:$B$1048576='Data Training 2022'!B908,'DEKAT AIR'!$H$5:$H$1048576))</f>
        <v>0</v>
      </c>
      <c r="AL908" s="22" t="str">
        <f>IFERROR(VLOOKUP(B908,'DEKAT AIR'!$B$5:$I$1048576,8,0),"")</f>
        <v/>
      </c>
      <c r="AM908" s="22"/>
      <c r="AN908" s="17" cm="1">
        <f t="array" ref="AN908">MAX(IF(KETINGGIAN!$B$5:$B$1048576='Data Training 2022'!B908,KETINGGIAN!$H$5:$H$1048576))</f>
        <v>0</v>
      </c>
      <c r="AO908" s="22" t="str">
        <f>IFERROR(VLOOKUP(B908,KETINGGIAN!$B$5:$I$1048576,8,0),"")</f>
        <v/>
      </c>
      <c r="AP908" s="22"/>
      <c r="AQ908" s="22"/>
      <c r="AR908" s="22"/>
      <c r="AS908" s="22"/>
      <c r="AT908" s="17" cm="1">
        <f t="array" ref="AT908">MAX(IF(TOOLSKEEPER!$B$5:$B$1048576='Data Training 2022'!B908,TOOLSKEEPER!$H$5:$H$1048576))</f>
        <v>0</v>
      </c>
      <c r="AU908" s="22" t="str">
        <f>IFERROR(VLOOKUP(B908,TOOLSKEEPER!$B$5:$I$1048576,8,0),"")</f>
        <v/>
      </c>
    </row>
    <row r="909" spans="1:47">
      <c r="A909" s="22">
        <f t="shared" si="77"/>
        <v>904</v>
      </c>
      <c r="B909" s="21" t="str">
        <f t="shared" si="78"/>
        <v>80003902</v>
      </c>
      <c r="C909" s="21">
        <v>80003902</v>
      </c>
      <c r="D909" s="22"/>
      <c r="E909" s="22" t="s">
        <v>3338</v>
      </c>
      <c r="F909" s="22" t="s">
        <v>1255</v>
      </c>
      <c r="G909" s="22" t="s">
        <v>205</v>
      </c>
      <c r="H909" s="22" t="s">
        <v>405</v>
      </c>
      <c r="I909" s="22" t="s">
        <v>4024</v>
      </c>
      <c r="J909" s="22"/>
      <c r="K909" s="21" t="s">
        <v>4002</v>
      </c>
      <c r="L909" s="21" t="s">
        <v>2374</v>
      </c>
      <c r="M909" s="21" t="s">
        <v>4003</v>
      </c>
      <c r="N909" s="21"/>
      <c r="O909" s="17" t="str">
        <f>IFERROR(VLOOKUP(B909,POP!$B$5:$I$1048576,7,0),"")</f>
        <v/>
      </c>
      <c r="P909" s="17" t="str">
        <f>IFERROR(VLOOKUP(B909,POM!$B$5:$I$1048576,7,0),"")</f>
        <v/>
      </c>
      <c r="Q909" s="10" t="str">
        <f>IFERROR(VLOOKUP(B909,POU!$B$5:$I$1048576,7,0),"")</f>
        <v/>
      </c>
      <c r="R909" s="21" t="str">
        <f t="shared" si="79"/>
        <v/>
      </c>
      <c r="S909" s="17" t="str">
        <f>IFERROR(VLOOKUP(B909,'PEMBEKALAN POP'!$B$5:$I$1048576,7,0),"")</f>
        <v/>
      </c>
      <c r="T909" s="22" t="str">
        <f>IFERROR(VLOOKUP(B909,'PEMBEKALAN POP'!$B$5:$I$1048576,8,0),"")</f>
        <v/>
      </c>
      <c r="U909" s="21" t="s">
        <v>3994</v>
      </c>
      <c r="V909" s="17" t="e" cm="1">
        <f t="array" ref="V909">MAX(IF(INDUKSI!$B$5:$B$1048576='Data Training 2022'!B909,INDUKSI!$H$5:$H$1048576))</f>
        <v>#N/A</v>
      </c>
      <c r="W909" s="22" t="str">
        <f>IFERROR(VLOOKUP(B909,INDUKSI!$B$5:$I$1048576,8,0),"")</f>
        <v>LULUS</v>
      </c>
      <c r="X909" s="21" t="s">
        <v>3994</v>
      </c>
      <c r="Y909" s="17" cm="1">
        <f t="array" ref="Y909">MAX(IF(REINDUKSI!$B$5:$B$1048576='Data Training 2022'!B909,REINDUKSI!$H$5:$H$1048576))</f>
        <v>0</v>
      </c>
      <c r="Z909" s="22" t="str">
        <f>IFERROR(VLOOKUP(B909,REINDUKSI!$B$5:$I$1048576,8,0),"")</f>
        <v/>
      </c>
      <c r="AA909" s="22" t="str">
        <f t="shared" si="80"/>
        <v>TARGET</v>
      </c>
      <c r="AB909" s="17" cm="1">
        <f t="array" ref="AB909">MAX(IF(BSA!$B$5:$B$1048576='Data Training 2022'!B909,BSA!$H$5:$H$1048576))</f>
        <v>0</v>
      </c>
      <c r="AC909" s="22" t="str">
        <f>IFERROR(VLOOKUP(B909,BSA!$B$5:$I$1048576,8,0),"")</f>
        <v/>
      </c>
      <c r="AD909" s="22" t="s">
        <v>3994</v>
      </c>
      <c r="AE909" s="22"/>
      <c r="AF909" s="22"/>
      <c r="AG909" s="22" t="str">
        <f t="shared" si="81"/>
        <v/>
      </c>
      <c r="AH909" s="17" cm="1">
        <f t="array" ref="AH909">MAX(IF(ISOLASI!$B$5:$B$1048576='Data Training 2022'!B909,ISOLASI!$H$5:$H$1048576))</f>
        <v>0</v>
      </c>
      <c r="AI909" s="22" t="str">
        <f>IFERROR(VLOOKUP(B909,ISOLASI!$B$5:$I$1048576,8,0),"")</f>
        <v/>
      </c>
      <c r="AJ909" s="22"/>
      <c r="AK909" s="17" cm="1">
        <f t="array" ref="AK909">MAX(IF('DEKAT AIR'!$B$5:$B$1048576='Data Training 2022'!B909,'DEKAT AIR'!$H$5:$H$1048576))</f>
        <v>0</v>
      </c>
      <c r="AL909" s="22" t="str">
        <f>IFERROR(VLOOKUP(B909,'DEKAT AIR'!$B$5:$I$1048576,8,0),"")</f>
        <v/>
      </c>
      <c r="AM909" s="22"/>
      <c r="AN909" s="17" cm="1">
        <f t="array" ref="AN909">MAX(IF(KETINGGIAN!$B$5:$B$1048576='Data Training 2022'!B909,KETINGGIAN!$H$5:$H$1048576))</f>
        <v>0</v>
      </c>
      <c r="AO909" s="22" t="str">
        <f>IFERROR(VLOOKUP(B909,KETINGGIAN!$B$5:$I$1048576,8,0),"")</f>
        <v/>
      </c>
      <c r="AP909" s="22"/>
      <c r="AQ909" s="22"/>
      <c r="AR909" s="22"/>
      <c r="AS909" s="22"/>
      <c r="AT909" s="17" cm="1">
        <f t="array" ref="AT909">MAX(IF(TOOLSKEEPER!$B$5:$B$1048576='Data Training 2022'!B909,TOOLSKEEPER!$H$5:$H$1048576))</f>
        <v>0</v>
      </c>
      <c r="AU909" s="22" t="str">
        <f>IFERROR(VLOOKUP(B909,TOOLSKEEPER!$B$5:$I$1048576,8,0),"")</f>
        <v/>
      </c>
    </row>
    <row r="910" spans="1:47">
      <c r="A910" s="22">
        <f t="shared" si="77"/>
        <v>905</v>
      </c>
      <c r="B910" s="21" t="str">
        <f t="shared" si="78"/>
        <v>80000872</v>
      </c>
      <c r="C910" s="21" t="s">
        <v>4259</v>
      </c>
      <c r="D910" s="22"/>
      <c r="E910" s="22" t="s">
        <v>2886</v>
      </c>
      <c r="F910" s="22" t="s">
        <v>1255</v>
      </c>
      <c r="G910" s="22" t="s">
        <v>205</v>
      </c>
      <c r="H910" s="22" t="s">
        <v>405</v>
      </c>
      <c r="I910" s="22" t="s">
        <v>4028</v>
      </c>
      <c r="J910" s="22"/>
      <c r="K910" s="21" t="s">
        <v>4002</v>
      </c>
      <c r="L910" s="21" t="s">
        <v>2374</v>
      </c>
      <c r="M910" s="21" t="s">
        <v>4003</v>
      </c>
      <c r="N910" s="21"/>
      <c r="O910" s="17" t="str">
        <f>IFERROR(VLOOKUP(B910,POP!$B$5:$I$1048576,7,0),"")</f>
        <v/>
      </c>
      <c r="P910" s="17" t="str">
        <f>IFERROR(VLOOKUP(B910,POM!$B$5:$I$1048576,7,0),"")</f>
        <v/>
      </c>
      <c r="Q910" s="10" t="str">
        <f>IFERROR(VLOOKUP(B910,POU!$B$5:$I$1048576,7,0),"")</f>
        <v/>
      </c>
      <c r="R910" s="21" t="str">
        <f t="shared" si="79"/>
        <v/>
      </c>
      <c r="S910" s="17" t="str">
        <f>IFERROR(VLOOKUP(B910,'PEMBEKALAN POP'!$B$5:$I$1048576,7,0),"")</f>
        <v/>
      </c>
      <c r="T910" s="22" t="str">
        <f>IFERROR(VLOOKUP(B910,'PEMBEKALAN POP'!$B$5:$I$1048576,8,0),"")</f>
        <v/>
      </c>
      <c r="U910" s="21" t="s">
        <v>3994</v>
      </c>
      <c r="V910" s="17" t="e" cm="1">
        <f t="array" ref="V910">MAX(IF(INDUKSI!$B$5:$B$1048576='Data Training 2022'!B910,INDUKSI!$H$5:$H$1048576))</f>
        <v>#N/A</v>
      </c>
      <c r="W910" s="22" t="str">
        <f>IFERROR(VLOOKUP(B910,INDUKSI!$B$5:$I$1048576,8,0),"")</f>
        <v>LULUS</v>
      </c>
      <c r="X910" s="21" t="s">
        <v>3994</v>
      </c>
      <c r="Y910" s="17" cm="1">
        <f t="array" ref="Y910">MAX(IF(REINDUKSI!$B$5:$B$1048576='Data Training 2022'!B910,REINDUKSI!$H$5:$H$1048576))</f>
        <v>44614</v>
      </c>
      <c r="Z910" s="22" t="str">
        <f>IFERROR(VLOOKUP(B910,REINDUKSI!$B$5:$I$1048576,8,0),"")</f>
        <v>LULUS</v>
      </c>
      <c r="AA910" s="22" t="str">
        <f t="shared" si="80"/>
        <v>TARGET</v>
      </c>
      <c r="AB910" s="17" cm="1">
        <f t="array" ref="AB910">MAX(IF(BSA!$B$5:$B$1048576='Data Training 2022'!B910,BSA!$H$5:$H$1048576))</f>
        <v>0</v>
      </c>
      <c r="AC910" s="22" t="str">
        <f>IFERROR(VLOOKUP(B910,BSA!$B$5:$I$1048576,8,0),"")</f>
        <v/>
      </c>
      <c r="AD910" s="22" t="s">
        <v>3994</v>
      </c>
      <c r="AE910" s="22"/>
      <c r="AF910" s="22"/>
      <c r="AG910" s="22" t="str">
        <f t="shared" si="81"/>
        <v/>
      </c>
      <c r="AH910" s="17" cm="1">
        <f t="array" ref="AH910">MAX(IF(ISOLASI!$B$5:$B$1048576='Data Training 2022'!B910,ISOLASI!$H$5:$H$1048576))</f>
        <v>0</v>
      </c>
      <c r="AI910" s="22" t="str">
        <f>IFERROR(VLOOKUP(B910,ISOLASI!$B$5:$I$1048576,8,0),"")</f>
        <v/>
      </c>
      <c r="AJ910" s="22"/>
      <c r="AK910" s="17" cm="1">
        <f t="array" ref="AK910">MAX(IF('DEKAT AIR'!$B$5:$B$1048576='Data Training 2022'!B910,'DEKAT AIR'!$H$5:$H$1048576))</f>
        <v>0</v>
      </c>
      <c r="AL910" s="22" t="str">
        <f>IFERROR(VLOOKUP(B910,'DEKAT AIR'!$B$5:$I$1048576,8,0),"")</f>
        <v/>
      </c>
      <c r="AM910" s="22"/>
      <c r="AN910" s="17" cm="1">
        <f t="array" ref="AN910">MAX(IF(KETINGGIAN!$B$5:$B$1048576='Data Training 2022'!B910,KETINGGIAN!$H$5:$H$1048576))</f>
        <v>0</v>
      </c>
      <c r="AO910" s="22" t="str">
        <f>IFERROR(VLOOKUP(B910,KETINGGIAN!$B$5:$I$1048576,8,0),"")</f>
        <v/>
      </c>
      <c r="AP910" s="22"/>
      <c r="AQ910" s="22"/>
      <c r="AR910" s="22"/>
      <c r="AS910" s="22"/>
      <c r="AT910" s="17" cm="1">
        <f t="array" ref="AT910">MAX(IF(TOOLSKEEPER!$B$5:$B$1048576='Data Training 2022'!B910,TOOLSKEEPER!$H$5:$H$1048576))</f>
        <v>0</v>
      </c>
      <c r="AU910" s="22" t="str">
        <f>IFERROR(VLOOKUP(B910,TOOLSKEEPER!$B$5:$I$1048576,8,0),"")</f>
        <v/>
      </c>
    </row>
    <row r="911" spans="1:47">
      <c r="A911" s="22">
        <f t="shared" si="77"/>
        <v>906</v>
      </c>
      <c r="B911" s="21" t="str">
        <f t="shared" si="78"/>
        <v>80003904</v>
      </c>
      <c r="C911" s="21">
        <v>80003904</v>
      </c>
      <c r="D911" s="22"/>
      <c r="E911" s="22" t="s">
        <v>3382</v>
      </c>
      <c r="F911" s="22" t="s">
        <v>1255</v>
      </c>
      <c r="G911" s="22" t="s">
        <v>205</v>
      </c>
      <c r="H911" s="22" t="s">
        <v>405</v>
      </c>
      <c r="I911" s="22" t="s">
        <v>4024</v>
      </c>
      <c r="J911" s="22"/>
      <c r="K911" s="21" t="s">
        <v>4002</v>
      </c>
      <c r="L911" s="21" t="s">
        <v>2374</v>
      </c>
      <c r="M911" s="21" t="s">
        <v>4003</v>
      </c>
      <c r="N911" s="21"/>
      <c r="O911" s="17" t="str">
        <f>IFERROR(VLOOKUP(B911,POP!$B$5:$I$1048576,7,0),"")</f>
        <v/>
      </c>
      <c r="P911" s="17" t="str">
        <f>IFERROR(VLOOKUP(B911,POM!$B$5:$I$1048576,7,0),"")</f>
        <v/>
      </c>
      <c r="Q911" s="10" t="str">
        <f>IFERROR(VLOOKUP(B911,POU!$B$5:$I$1048576,7,0),"")</f>
        <v/>
      </c>
      <c r="R911" s="21" t="str">
        <f t="shared" si="79"/>
        <v/>
      </c>
      <c r="S911" s="17" t="str">
        <f>IFERROR(VLOOKUP(B911,'PEMBEKALAN POP'!$B$5:$I$1048576,7,0),"")</f>
        <v/>
      </c>
      <c r="T911" s="22" t="str">
        <f>IFERROR(VLOOKUP(B911,'PEMBEKALAN POP'!$B$5:$I$1048576,8,0),"")</f>
        <v/>
      </c>
      <c r="U911" s="21" t="s">
        <v>3994</v>
      </c>
      <c r="V911" s="17" t="e" cm="1">
        <f t="array" ref="V911">MAX(IF(INDUKSI!$B$5:$B$1048576='Data Training 2022'!B911,INDUKSI!$H$5:$H$1048576))</f>
        <v>#N/A</v>
      </c>
      <c r="W911" s="22" t="str">
        <f>IFERROR(VLOOKUP(B911,INDUKSI!$B$5:$I$1048576,8,0),"")</f>
        <v>LULUS</v>
      </c>
      <c r="X911" s="21" t="s">
        <v>3994</v>
      </c>
      <c r="Y911" s="17" cm="1">
        <f t="array" ref="Y911">MAX(IF(REINDUKSI!$B$5:$B$1048576='Data Training 2022'!B911,REINDUKSI!$H$5:$H$1048576))</f>
        <v>0</v>
      </c>
      <c r="Z911" s="22" t="str">
        <f>IFERROR(VLOOKUP(B911,REINDUKSI!$B$5:$I$1048576,8,0),"")</f>
        <v/>
      </c>
      <c r="AA911" s="22" t="str">
        <f t="shared" si="80"/>
        <v>TARGET</v>
      </c>
      <c r="AB911" s="17" cm="1">
        <f t="array" ref="AB911">MAX(IF(BSA!$B$5:$B$1048576='Data Training 2022'!B911,BSA!$H$5:$H$1048576))</f>
        <v>0</v>
      </c>
      <c r="AC911" s="22" t="str">
        <f>IFERROR(VLOOKUP(B911,BSA!$B$5:$I$1048576,8,0),"")</f>
        <v/>
      </c>
      <c r="AD911" s="22" t="s">
        <v>3994</v>
      </c>
      <c r="AE911" s="22"/>
      <c r="AF911" s="22"/>
      <c r="AG911" s="22" t="str">
        <f t="shared" si="81"/>
        <v/>
      </c>
      <c r="AH911" s="17" cm="1">
        <f t="array" ref="AH911">MAX(IF(ISOLASI!$B$5:$B$1048576='Data Training 2022'!B911,ISOLASI!$H$5:$H$1048576))</f>
        <v>0</v>
      </c>
      <c r="AI911" s="22" t="str">
        <f>IFERROR(VLOOKUP(B911,ISOLASI!$B$5:$I$1048576,8,0),"")</f>
        <v/>
      </c>
      <c r="AJ911" s="22"/>
      <c r="AK911" s="17" cm="1">
        <f t="array" ref="AK911">MAX(IF('DEKAT AIR'!$B$5:$B$1048576='Data Training 2022'!B911,'DEKAT AIR'!$H$5:$H$1048576))</f>
        <v>0</v>
      </c>
      <c r="AL911" s="22" t="str">
        <f>IFERROR(VLOOKUP(B911,'DEKAT AIR'!$B$5:$I$1048576,8,0),"")</f>
        <v/>
      </c>
      <c r="AM911" s="22"/>
      <c r="AN911" s="17" cm="1">
        <f t="array" ref="AN911">MAX(IF(KETINGGIAN!$B$5:$B$1048576='Data Training 2022'!B911,KETINGGIAN!$H$5:$H$1048576))</f>
        <v>0</v>
      </c>
      <c r="AO911" s="22" t="str">
        <f>IFERROR(VLOOKUP(B911,KETINGGIAN!$B$5:$I$1048576,8,0),"")</f>
        <v/>
      </c>
      <c r="AP911" s="22"/>
      <c r="AQ911" s="22"/>
      <c r="AR911" s="22"/>
      <c r="AS911" s="22"/>
      <c r="AT911" s="17" cm="1">
        <f t="array" ref="AT911">MAX(IF(TOOLSKEEPER!$B$5:$B$1048576='Data Training 2022'!B911,TOOLSKEEPER!$H$5:$H$1048576))</f>
        <v>0</v>
      </c>
      <c r="AU911" s="22" t="str">
        <f>IFERROR(VLOOKUP(B911,TOOLSKEEPER!$B$5:$I$1048576,8,0),"")</f>
        <v/>
      </c>
    </row>
    <row r="912" spans="1:47">
      <c r="A912" s="22">
        <f t="shared" si="77"/>
        <v>907</v>
      </c>
      <c r="B912" s="21" t="str">
        <f t="shared" si="78"/>
        <v>80003961</v>
      </c>
      <c r="C912" s="21">
        <v>80003961</v>
      </c>
      <c r="D912" s="22"/>
      <c r="E912" s="22" t="s">
        <v>3362</v>
      </c>
      <c r="F912" s="22" t="s">
        <v>1255</v>
      </c>
      <c r="G912" s="22" t="s">
        <v>205</v>
      </c>
      <c r="H912" s="22" t="s">
        <v>405</v>
      </c>
      <c r="I912" s="22" t="s">
        <v>4024</v>
      </c>
      <c r="J912" s="22"/>
      <c r="K912" s="21" t="s">
        <v>4002</v>
      </c>
      <c r="L912" s="21" t="s">
        <v>2374</v>
      </c>
      <c r="M912" s="21" t="s">
        <v>4003</v>
      </c>
      <c r="N912" s="21"/>
      <c r="O912" s="17" t="str">
        <f>IFERROR(VLOOKUP(B912,POP!$B$5:$I$1048576,7,0),"")</f>
        <v/>
      </c>
      <c r="P912" s="17" t="str">
        <f>IFERROR(VLOOKUP(B912,POM!$B$5:$I$1048576,7,0),"")</f>
        <v/>
      </c>
      <c r="Q912" s="10" t="str">
        <f>IFERROR(VLOOKUP(B912,POU!$B$5:$I$1048576,7,0),"")</f>
        <v/>
      </c>
      <c r="R912" s="21" t="str">
        <f t="shared" si="79"/>
        <v/>
      </c>
      <c r="S912" s="17" t="str">
        <f>IFERROR(VLOOKUP(B912,'PEMBEKALAN POP'!$B$5:$I$1048576,7,0),"")</f>
        <v/>
      </c>
      <c r="T912" s="22" t="str">
        <f>IFERROR(VLOOKUP(B912,'PEMBEKALAN POP'!$B$5:$I$1048576,8,0),"")</f>
        <v/>
      </c>
      <c r="U912" s="21" t="s">
        <v>3994</v>
      </c>
      <c r="V912" s="17" t="e" cm="1">
        <f t="array" ref="V912">MAX(IF(INDUKSI!$B$5:$B$1048576='Data Training 2022'!B912,INDUKSI!$H$5:$H$1048576))</f>
        <v>#N/A</v>
      </c>
      <c r="W912" s="22" t="str">
        <f>IFERROR(VLOOKUP(B912,INDUKSI!$B$5:$I$1048576,8,0),"")</f>
        <v>LULUS</v>
      </c>
      <c r="X912" s="21" t="s">
        <v>3994</v>
      </c>
      <c r="Y912" s="17" cm="1">
        <f t="array" ref="Y912">MAX(IF(REINDUKSI!$B$5:$B$1048576='Data Training 2022'!B912,REINDUKSI!$H$5:$H$1048576))</f>
        <v>0</v>
      </c>
      <c r="Z912" s="22" t="str">
        <f>IFERROR(VLOOKUP(B912,REINDUKSI!$B$5:$I$1048576,8,0),"")</f>
        <v/>
      </c>
      <c r="AA912" s="22" t="str">
        <f t="shared" si="80"/>
        <v>TARGET</v>
      </c>
      <c r="AB912" s="17" cm="1">
        <f t="array" ref="AB912">MAX(IF(BSA!$B$5:$B$1048576='Data Training 2022'!B912,BSA!$H$5:$H$1048576))</f>
        <v>0</v>
      </c>
      <c r="AC912" s="22" t="str">
        <f>IFERROR(VLOOKUP(B912,BSA!$B$5:$I$1048576,8,0),"")</f>
        <v/>
      </c>
      <c r="AD912" s="22" t="s">
        <v>3994</v>
      </c>
      <c r="AE912" s="22"/>
      <c r="AF912" s="22"/>
      <c r="AG912" s="22" t="str">
        <f t="shared" si="81"/>
        <v/>
      </c>
      <c r="AH912" s="17" cm="1">
        <f t="array" ref="AH912">MAX(IF(ISOLASI!$B$5:$B$1048576='Data Training 2022'!B912,ISOLASI!$H$5:$H$1048576))</f>
        <v>0</v>
      </c>
      <c r="AI912" s="22" t="str">
        <f>IFERROR(VLOOKUP(B912,ISOLASI!$B$5:$I$1048576,8,0),"")</f>
        <v/>
      </c>
      <c r="AJ912" s="22"/>
      <c r="AK912" s="17" cm="1">
        <f t="array" ref="AK912">MAX(IF('DEKAT AIR'!$B$5:$B$1048576='Data Training 2022'!B912,'DEKAT AIR'!$H$5:$H$1048576))</f>
        <v>0</v>
      </c>
      <c r="AL912" s="22" t="str">
        <f>IFERROR(VLOOKUP(B912,'DEKAT AIR'!$B$5:$I$1048576,8,0),"")</f>
        <v/>
      </c>
      <c r="AM912" s="22"/>
      <c r="AN912" s="17" cm="1">
        <f t="array" ref="AN912">MAX(IF(KETINGGIAN!$B$5:$B$1048576='Data Training 2022'!B912,KETINGGIAN!$H$5:$H$1048576))</f>
        <v>0</v>
      </c>
      <c r="AO912" s="22" t="str">
        <f>IFERROR(VLOOKUP(B912,KETINGGIAN!$B$5:$I$1048576,8,0),"")</f>
        <v/>
      </c>
      <c r="AP912" s="22"/>
      <c r="AQ912" s="22"/>
      <c r="AR912" s="22"/>
      <c r="AS912" s="22"/>
      <c r="AT912" s="17" cm="1">
        <f t="array" ref="AT912">MAX(IF(TOOLSKEEPER!$B$5:$B$1048576='Data Training 2022'!B912,TOOLSKEEPER!$H$5:$H$1048576))</f>
        <v>0</v>
      </c>
      <c r="AU912" s="22" t="str">
        <f>IFERROR(VLOOKUP(B912,TOOLSKEEPER!$B$5:$I$1048576,8,0),"")</f>
        <v/>
      </c>
    </row>
    <row r="913" spans="1:47">
      <c r="A913" s="22">
        <f t="shared" si="77"/>
        <v>908</v>
      </c>
      <c r="B913" s="21" t="str">
        <f t="shared" si="78"/>
        <v>80003962</v>
      </c>
      <c r="C913" s="21">
        <v>80003962</v>
      </c>
      <c r="D913" s="22"/>
      <c r="E913" s="22" t="s">
        <v>3352</v>
      </c>
      <c r="F913" s="22" t="s">
        <v>1255</v>
      </c>
      <c r="G913" s="22" t="s">
        <v>205</v>
      </c>
      <c r="H913" s="22" t="s">
        <v>405</v>
      </c>
      <c r="I913" s="22" t="s">
        <v>4024</v>
      </c>
      <c r="J913" s="22"/>
      <c r="K913" s="21" t="s">
        <v>4002</v>
      </c>
      <c r="L913" s="21" t="s">
        <v>2374</v>
      </c>
      <c r="M913" s="21" t="s">
        <v>4003</v>
      </c>
      <c r="N913" s="21"/>
      <c r="O913" s="17" t="str">
        <f>IFERROR(VLOOKUP(B913,POP!$B$5:$I$1048576,7,0),"")</f>
        <v/>
      </c>
      <c r="P913" s="17" t="str">
        <f>IFERROR(VLOOKUP(B913,POM!$B$5:$I$1048576,7,0),"")</f>
        <v/>
      </c>
      <c r="Q913" s="10" t="str">
        <f>IFERROR(VLOOKUP(B913,POU!$B$5:$I$1048576,7,0),"")</f>
        <v/>
      </c>
      <c r="R913" s="21" t="str">
        <f t="shared" si="79"/>
        <v/>
      </c>
      <c r="S913" s="17" t="str">
        <f>IFERROR(VLOOKUP(B913,'PEMBEKALAN POP'!$B$5:$I$1048576,7,0),"")</f>
        <v/>
      </c>
      <c r="T913" s="22" t="str">
        <f>IFERROR(VLOOKUP(B913,'PEMBEKALAN POP'!$B$5:$I$1048576,8,0),"")</f>
        <v/>
      </c>
      <c r="U913" s="21" t="s">
        <v>3994</v>
      </c>
      <c r="V913" s="17" t="e" cm="1">
        <f t="array" ref="V913">MAX(IF(INDUKSI!$B$5:$B$1048576='Data Training 2022'!B913,INDUKSI!$H$5:$H$1048576))</f>
        <v>#N/A</v>
      </c>
      <c r="W913" s="22" t="str">
        <f>IFERROR(VLOOKUP(B913,INDUKSI!$B$5:$I$1048576,8,0),"")</f>
        <v>LULUS</v>
      </c>
      <c r="X913" s="21" t="s">
        <v>3994</v>
      </c>
      <c r="Y913" s="17" cm="1">
        <f t="array" ref="Y913">MAX(IF(REINDUKSI!$B$5:$B$1048576='Data Training 2022'!B913,REINDUKSI!$H$5:$H$1048576))</f>
        <v>0</v>
      </c>
      <c r="Z913" s="22" t="str">
        <f>IFERROR(VLOOKUP(B913,REINDUKSI!$B$5:$I$1048576,8,0),"")</f>
        <v/>
      </c>
      <c r="AA913" s="22" t="str">
        <f t="shared" si="80"/>
        <v>TARGET</v>
      </c>
      <c r="AB913" s="17" cm="1">
        <f t="array" ref="AB913">MAX(IF(BSA!$B$5:$B$1048576='Data Training 2022'!B913,BSA!$H$5:$H$1048576))</f>
        <v>0</v>
      </c>
      <c r="AC913" s="22" t="str">
        <f>IFERROR(VLOOKUP(B913,BSA!$B$5:$I$1048576,8,0),"")</f>
        <v/>
      </c>
      <c r="AD913" s="22" t="s">
        <v>3994</v>
      </c>
      <c r="AE913" s="22"/>
      <c r="AF913" s="22"/>
      <c r="AG913" s="22" t="str">
        <f t="shared" si="81"/>
        <v/>
      </c>
      <c r="AH913" s="17" cm="1">
        <f t="array" ref="AH913">MAX(IF(ISOLASI!$B$5:$B$1048576='Data Training 2022'!B913,ISOLASI!$H$5:$H$1048576))</f>
        <v>0</v>
      </c>
      <c r="AI913" s="22" t="str">
        <f>IFERROR(VLOOKUP(B913,ISOLASI!$B$5:$I$1048576,8,0),"")</f>
        <v/>
      </c>
      <c r="AJ913" s="22"/>
      <c r="AK913" s="17" cm="1">
        <f t="array" ref="AK913">MAX(IF('DEKAT AIR'!$B$5:$B$1048576='Data Training 2022'!B913,'DEKAT AIR'!$H$5:$H$1048576))</f>
        <v>0</v>
      </c>
      <c r="AL913" s="22" t="str">
        <f>IFERROR(VLOOKUP(B913,'DEKAT AIR'!$B$5:$I$1048576,8,0),"")</f>
        <v/>
      </c>
      <c r="AM913" s="22"/>
      <c r="AN913" s="17" cm="1">
        <f t="array" ref="AN913">MAX(IF(KETINGGIAN!$B$5:$B$1048576='Data Training 2022'!B913,KETINGGIAN!$H$5:$H$1048576))</f>
        <v>0</v>
      </c>
      <c r="AO913" s="22" t="str">
        <f>IFERROR(VLOOKUP(B913,KETINGGIAN!$B$5:$I$1048576,8,0),"")</f>
        <v/>
      </c>
      <c r="AP913" s="22"/>
      <c r="AQ913" s="22"/>
      <c r="AR913" s="22"/>
      <c r="AS913" s="22"/>
      <c r="AT913" s="17" cm="1">
        <f t="array" ref="AT913">MAX(IF(TOOLSKEEPER!$B$5:$B$1048576='Data Training 2022'!B913,TOOLSKEEPER!$H$5:$H$1048576))</f>
        <v>0</v>
      </c>
      <c r="AU913" s="22" t="str">
        <f>IFERROR(VLOOKUP(B913,TOOLSKEEPER!$B$5:$I$1048576,8,0),"")</f>
        <v/>
      </c>
    </row>
    <row r="914" spans="1:47">
      <c r="A914" s="22">
        <f t="shared" si="77"/>
        <v>909</v>
      </c>
      <c r="B914" s="21" t="str">
        <f t="shared" si="78"/>
        <v>80003963</v>
      </c>
      <c r="C914" s="21">
        <v>80003963</v>
      </c>
      <c r="D914" s="22"/>
      <c r="E914" s="22" t="s">
        <v>4260</v>
      </c>
      <c r="F914" s="22" t="s">
        <v>1255</v>
      </c>
      <c r="G914" s="22" t="s">
        <v>205</v>
      </c>
      <c r="H914" s="22" t="s">
        <v>405</v>
      </c>
      <c r="I914" s="22" t="s">
        <v>4024</v>
      </c>
      <c r="J914" s="22"/>
      <c r="K914" s="21" t="s">
        <v>4002</v>
      </c>
      <c r="L914" s="21" t="s">
        <v>2374</v>
      </c>
      <c r="M914" s="21" t="s">
        <v>4003</v>
      </c>
      <c r="N914" s="21"/>
      <c r="O914" s="17" t="str">
        <f>IFERROR(VLOOKUP(B914,POP!$B$5:$I$1048576,7,0),"")</f>
        <v/>
      </c>
      <c r="P914" s="17" t="str">
        <f>IFERROR(VLOOKUP(B914,POM!$B$5:$I$1048576,7,0),"")</f>
        <v/>
      </c>
      <c r="Q914" s="10" t="str">
        <f>IFERROR(VLOOKUP(B914,POU!$B$5:$I$1048576,7,0),"")</f>
        <v/>
      </c>
      <c r="R914" s="21" t="str">
        <f t="shared" si="79"/>
        <v/>
      </c>
      <c r="S914" s="17" t="str">
        <f>IFERROR(VLOOKUP(B914,'PEMBEKALAN POP'!$B$5:$I$1048576,7,0),"")</f>
        <v/>
      </c>
      <c r="T914" s="22" t="str">
        <f>IFERROR(VLOOKUP(B914,'PEMBEKALAN POP'!$B$5:$I$1048576,8,0),"")</f>
        <v/>
      </c>
      <c r="U914" s="21" t="s">
        <v>3994</v>
      </c>
      <c r="V914" s="17" t="e" cm="1">
        <f t="array" ref="V914">MAX(IF(INDUKSI!$B$5:$B$1048576='Data Training 2022'!B914,INDUKSI!$H$5:$H$1048576))</f>
        <v>#N/A</v>
      </c>
      <c r="W914" s="22" t="str">
        <f>IFERROR(VLOOKUP(B914,INDUKSI!$B$5:$I$1048576,8,0),"")</f>
        <v>LULUS</v>
      </c>
      <c r="X914" s="21" t="s">
        <v>3994</v>
      </c>
      <c r="Y914" s="17" cm="1">
        <f t="array" ref="Y914">MAX(IF(REINDUKSI!$B$5:$B$1048576='Data Training 2022'!B914,REINDUKSI!$H$5:$H$1048576))</f>
        <v>0</v>
      </c>
      <c r="Z914" s="22" t="str">
        <f>IFERROR(VLOOKUP(B914,REINDUKSI!$B$5:$I$1048576,8,0),"")</f>
        <v/>
      </c>
      <c r="AA914" s="22" t="str">
        <f t="shared" si="80"/>
        <v>TARGET</v>
      </c>
      <c r="AB914" s="17" cm="1">
        <f t="array" ref="AB914">MAX(IF(BSA!$B$5:$B$1048576='Data Training 2022'!B914,BSA!$H$5:$H$1048576))</f>
        <v>0</v>
      </c>
      <c r="AC914" s="22" t="str">
        <f>IFERROR(VLOOKUP(B914,BSA!$B$5:$I$1048576,8,0),"")</f>
        <v/>
      </c>
      <c r="AD914" s="22" t="s">
        <v>3994</v>
      </c>
      <c r="AE914" s="22"/>
      <c r="AF914" s="22"/>
      <c r="AG914" s="22" t="str">
        <f t="shared" si="81"/>
        <v/>
      </c>
      <c r="AH914" s="17" cm="1">
        <f t="array" ref="AH914">MAX(IF(ISOLASI!$B$5:$B$1048576='Data Training 2022'!B914,ISOLASI!$H$5:$H$1048576))</f>
        <v>0</v>
      </c>
      <c r="AI914" s="22" t="str">
        <f>IFERROR(VLOOKUP(B914,ISOLASI!$B$5:$I$1048576,8,0),"")</f>
        <v/>
      </c>
      <c r="AJ914" s="22"/>
      <c r="AK914" s="17" cm="1">
        <f t="array" ref="AK914">MAX(IF('DEKAT AIR'!$B$5:$B$1048576='Data Training 2022'!B914,'DEKAT AIR'!$H$5:$H$1048576))</f>
        <v>0</v>
      </c>
      <c r="AL914" s="22" t="str">
        <f>IFERROR(VLOOKUP(B914,'DEKAT AIR'!$B$5:$I$1048576,8,0),"")</f>
        <v/>
      </c>
      <c r="AM914" s="22"/>
      <c r="AN914" s="17" cm="1">
        <f t="array" ref="AN914">MAX(IF(KETINGGIAN!$B$5:$B$1048576='Data Training 2022'!B914,KETINGGIAN!$H$5:$H$1048576))</f>
        <v>0</v>
      </c>
      <c r="AO914" s="22" t="str">
        <f>IFERROR(VLOOKUP(B914,KETINGGIAN!$B$5:$I$1048576,8,0),"")</f>
        <v/>
      </c>
      <c r="AP914" s="22"/>
      <c r="AQ914" s="22"/>
      <c r="AR914" s="22"/>
      <c r="AS914" s="22"/>
      <c r="AT914" s="17" cm="1">
        <f t="array" ref="AT914">MAX(IF(TOOLSKEEPER!$B$5:$B$1048576='Data Training 2022'!B914,TOOLSKEEPER!$H$5:$H$1048576))</f>
        <v>0</v>
      </c>
      <c r="AU914" s="22" t="str">
        <f>IFERROR(VLOOKUP(B914,TOOLSKEEPER!$B$5:$I$1048576,8,0),"")</f>
        <v/>
      </c>
    </row>
    <row r="915" spans="1:47">
      <c r="A915" s="22">
        <f t="shared" si="77"/>
        <v>910</v>
      </c>
      <c r="B915" s="21" t="str">
        <f t="shared" si="78"/>
        <v>80002949</v>
      </c>
      <c r="C915" s="21">
        <v>80002949</v>
      </c>
      <c r="D915" s="22"/>
      <c r="E915" s="22" t="s">
        <v>2094</v>
      </c>
      <c r="F915" s="22" t="s">
        <v>1255</v>
      </c>
      <c r="G915" s="22" t="s">
        <v>212</v>
      </c>
      <c r="H915" s="22" t="s">
        <v>405</v>
      </c>
      <c r="I915" s="22" t="s">
        <v>4028</v>
      </c>
      <c r="J915" s="22"/>
      <c r="K915" s="21" t="s">
        <v>4002</v>
      </c>
      <c r="L915" s="21" t="s">
        <v>2374</v>
      </c>
      <c r="M915" s="21" t="s">
        <v>4003</v>
      </c>
      <c r="N915" s="21"/>
      <c r="O915" s="17" t="str">
        <f>IFERROR(VLOOKUP(B915,POP!$B$5:$I$1048576,7,0),"")</f>
        <v/>
      </c>
      <c r="P915" s="17" t="str">
        <f>IFERROR(VLOOKUP(B915,POM!$B$5:$I$1048576,7,0),"")</f>
        <v/>
      </c>
      <c r="Q915" s="10" t="str">
        <f>IFERROR(VLOOKUP(B915,POU!$B$5:$I$1048576,7,0),"")</f>
        <v/>
      </c>
      <c r="R915" s="21" t="str">
        <f t="shared" si="79"/>
        <v/>
      </c>
      <c r="S915" s="17" t="str">
        <f>IFERROR(VLOOKUP(B915,'PEMBEKALAN POP'!$B$5:$I$1048576,7,0),"")</f>
        <v/>
      </c>
      <c r="T915" s="22" t="str">
        <f>IFERROR(VLOOKUP(B915,'PEMBEKALAN POP'!$B$5:$I$1048576,8,0),"")</f>
        <v/>
      </c>
      <c r="U915" s="21" t="s">
        <v>3994</v>
      </c>
      <c r="V915" s="17" t="e" cm="1">
        <f t="array" ref="V915">MAX(IF(INDUKSI!$B$5:$B$1048576='Data Training 2022'!B915,INDUKSI!$H$5:$H$1048576))</f>
        <v>#N/A</v>
      </c>
      <c r="W915" s="22" t="str">
        <f>IFERROR(VLOOKUP(B915,INDUKSI!$B$5:$I$1048576,8,0),"")</f>
        <v>LULUS</v>
      </c>
      <c r="X915" s="21" t="s">
        <v>3994</v>
      </c>
      <c r="Y915" s="17" cm="1">
        <f t="array" ref="Y915">MAX(IF(REINDUKSI!$B$5:$B$1048576='Data Training 2022'!B915,REINDUKSI!$H$5:$H$1048576))</f>
        <v>0</v>
      </c>
      <c r="Z915" s="22" t="str">
        <f>IFERROR(VLOOKUP(B915,REINDUKSI!$B$5:$I$1048576,8,0),"")</f>
        <v/>
      </c>
      <c r="AA915" s="22" t="str">
        <f t="shared" si="80"/>
        <v>TARGET</v>
      </c>
      <c r="AB915" s="17" cm="1">
        <f t="array" ref="AB915">MAX(IF(BSA!$B$5:$B$1048576='Data Training 2022'!B915,BSA!$H$5:$H$1048576))</f>
        <v>0</v>
      </c>
      <c r="AC915" s="22" t="str">
        <f>IFERROR(VLOOKUP(B915,BSA!$B$5:$I$1048576,8,0),"")</f>
        <v/>
      </c>
      <c r="AD915" s="22" t="s">
        <v>3994</v>
      </c>
      <c r="AE915" s="22"/>
      <c r="AF915" s="22"/>
      <c r="AG915" s="22" t="str">
        <f t="shared" si="81"/>
        <v/>
      </c>
      <c r="AH915" s="17" cm="1">
        <f t="array" ref="AH915">MAX(IF(ISOLASI!$B$5:$B$1048576='Data Training 2022'!B915,ISOLASI!$H$5:$H$1048576))</f>
        <v>0</v>
      </c>
      <c r="AI915" s="22" t="str">
        <f>IFERROR(VLOOKUP(B915,ISOLASI!$B$5:$I$1048576,8,0),"")</f>
        <v/>
      </c>
      <c r="AJ915" s="22"/>
      <c r="AK915" s="17" cm="1">
        <f t="array" ref="AK915">MAX(IF('DEKAT AIR'!$B$5:$B$1048576='Data Training 2022'!B915,'DEKAT AIR'!$H$5:$H$1048576))</f>
        <v>0</v>
      </c>
      <c r="AL915" s="22" t="str">
        <f>IFERROR(VLOOKUP(B915,'DEKAT AIR'!$B$5:$I$1048576,8,0),"")</f>
        <v/>
      </c>
      <c r="AM915" s="22"/>
      <c r="AN915" s="17" cm="1">
        <f t="array" ref="AN915">MAX(IF(KETINGGIAN!$B$5:$B$1048576='Data Training 2022'!B915,KETINGGIAN!$H$5:$H$1048576))</f>
        <v>0</v>
      </c>
      <c r="AO915" s="22" t="str">
        <f>IFERROR(VLOOKUP(B915,KETINGGIAN!$B$5:$I$1048576,8,0),"")</f>
        <v/>
      </c>
      <c r="AP915" s="22"/>
      <c r="AQ915" s="22"/>
      <c r="AR915" s="22"/>
      <c r="AS915" s="22"/>
      <c r="AT915" s="17" cm="1">
        <f t="array" ref="AT915">MAX(IF(TOOLSKEEPER!$B$5:$B$1048576='Data Training 2022'!B915,TOOLSKEEPER!$H$5:$H$1048576))</f>
        <v>0</v>
      </c>
      <c r="AU915" s="22" t="str">
        <f>IFERROR(VLOOKUP(B915,TOOLSKEEPER!$B$5:$I$1048576,8,0),"")</f>
        <v/>
      </c>
    </row>
    <row r="916" spans="1:47">
      <c r="A916" s="22">
        <f t="shared" ref="A916:A979" si="82">A915+1</f>
        <v>911</v>
      </c>
      <c r="B916" s="21" t="str">
        <f t="shared" si="78"/>
        <v>80002206</v>
      </c>
      <c r="C916" s="21">
        <v>80002206</v>
      </c>
      <c r="D916" s="22"/>
      <c r="E916" s="22" t="s">
        <v>3697</v>
      </c>
      <c r="F916" s="22" t="s">
        <v>1255</v>
      </c>
      <c r="G916" s="22" t="s">
        <v>205</v>
      </c>
      <c r="H916" s="22" t="s">
        <v>405</v>
      </c>
      <c r="I916" s="22" t="s">
        <v>4028</v>
      </c>
      <c r="J916" s="22"/>
      <c r="K916" s="21" t="s">
        <v>4002</v>
      </c>
      <c r="L916" s="21" t="s">
        <v>2374</v>
      </c>
      <c r="M916" s="21" t="s">
        <v>4003</v>
      </c>
      <c r="N916" s="21"/>
      <c r="O916" s="17" t="str">
        <f>IFERROR(VLOOKUP(B916,POP!$B$5:$I$1048576,7,0),"")</f>
        <v/>
      </c>
      <c r="P916" s="17" t="str">
        <f>IFERROR(VLOOKUP(B916,POM!$B$5:$I$1048576,7,0),"")</f>
        <v/>
      </c>
      <c r="Q916" s="10" t="str">
        <f>IFERROR(VLOOKUP(B916,POU!$B$5:$I$1048576,7,0),"")</f>
        <v/>
      </c>
      <c r="R916" s="21" t="str">
        <f t="shared" si="79"/>
        <v/>
      </c>
      <c r="S916" s="17" t="str">
        <f>IFERROR(VLOOKUP(B916,'PEMBEKALAN POP'!$B$5:$I$1048576,7,0),"")</f>
        <v/>
      </c>
      <c r="T916" s="22" t="str">
        <f>IFERROR(VLOOKUP(B916,'PEMBEKALAN POP'!$B$5:$I$1048576,8,0),"")</f>
        <v/>
      </c>
      <c r="U916" s="21" t="s">
        <v>3994</v>
      </c>
      <c r="V916" s="17" t="e" cm="1">
        <f t="array" ref="V916">MAX(IF(INDUKSI!$B$5:$B$1048576='Data Training 2022'!B916,INDUKSI!$H$5:$H$1048576))</f>
        <v>#N/A</v>
      </c>
      <c r="W916" s="22" t="str">
        <f>IFERROR(VLOOKUP(B916,INDUKSI!$B$5:$I$1048576,8,0),"")</f>
        <v>LULUS</v>
      </c>
      <c r="X916" s="21" t="s">
        <v>3994</v>
      </c>
      <c r="Y916" s="17" cm="1">
        <f t="array" ref="Y916">MAX(IF(REINDUKSI!$B$5:$B$1048576='Data Training 2022'!B916,REINDUKSI!$H$5:$H$1048576))</f>
        <v>0</v>
      </c>
      <c r="Z916" s="22" t="str">
        <f>IFERROR(VLOOKUP(B916,REINDUKSI!$B$5:$I$1048576,8,0),"")</f>
        <v/>
      </c>
      <c r="AA916" s="22" t="str">
        <f t="shared" si="80"/>
        <v>TARGET</v>
      </c>
      <c r="AB916" s="17" cm="1">
        <f t="array" ref="AB916">MAX(IF(BSA!$B$5:$B$1048576='Data Training 2022'!B916,BSA!$H$5:$H$1048576))</f>
        <v>0</v>
      </c>
      <c r="AC916" s="22" t="str">
        <f>IFERROR(VLOOKUP(B916,BSA!$B$5:$I$1048576,8,0),"")</f>
        <v/>
      </c>
      <c r="AD916" s="22" t="s">
        <v>3994</v>
      </c>
      <c r="AE916" s="22"/>
      <c r="AF916" s="22"/>
      <c r="AG916" s="22" t="str">
        <f t="shared" si="81"/>
        <v/>
      </c>
      <c r="AH916" s="17" cm="1">
        <f t="array" ref="AH916">MAX(IF(ISOLASI!$B$5:$B$1048576='Data Training 2022'!B916,ISOLASI!$H$5:$H$1048576))</f>
        <v>0</v>
      </c>
      <c r="AI916" s="22" t="str">
        <f>IFERROR(VLOOKUP(B916,ISOLASI!$B$5:$I$1048576,8,0),"")</f>
        <v/>
      </c>
      <c r="AJ916" s="22"/>
      <c r="AK916" s="17" cm="1">
        <f t="array" ref="AK916">MAX(IF('DEKAT AIR'!$B$5:$B$1048576='Data Training 2022'!B916,'DEKAT AIR'!$H$5:$H$1048576))</f>
        <v>0</v>
      </c>
      <c r="AL916" s="22" t="str">
        <f>IFERROR(VLOOKUP(B916,'DEKAT AIR'!$B$5:$I$1048576,8,0),"")</f>
        <v/>
      </c>
      <c r="AM916" s="22"/>
      <c r="AN916" s="17" cm="1">
        <f t="array" ref="AN916">MAX(IF(KETINGGIAN!$B$5:$B$1048576='Data Training 2022'!B916,KETINGGIAN!$H$5:$H$1048576))</f>
        <v>0</v>
      </c>
      <c r="AO916" s="22" t="str">
        <f>IFERROR(VLOOKUP(B916,KETINGGIAN!$B$5:$I$1048576,8,0),"")</f>
        <v/>
      </c>
      <c r="AP916" s="22"/>
      <c r="AQ916" s="22"/>
      <c r="AR916" s="22"/>
      <c r="AS916" s="22"/>
      <c r="AT916" s="17" cm="1">
        <f t="array" ref="AT916">MAX(IF(TOOLSKEEPER!$B$5:$B$1048576='Data Training 2022'!B916,TOOLSKEEPER!$H$5:$H$1048576))</f>
        <v>0</v>
      </c>
      <c r="AU916" s="22" t="str">
        <f>IFERROR(VLOOKUP(B916,TOOLSKEEPER!$B$5:$I$1048576,8,0),"")</f>
        <v/>
      </c>
    </row>
    <row r="917" spans="1:47">
      <c r="A917" s="22">
        <f t="shared" si="82"/>
        <v>912</v>
      </c>
      <c r="B917" s="21" t="str">
        <f t="shared" si="78"/>
        <v>80003964</v>
      </c>
      <c r="C917" s="21">
        <v>80003964</v>
      </c>
      <c r="D917" s="22"/>
      <c r="E917" s="22" t="s">
        <v>3348</v>
      </c>
      <c r="F917" s="22" t="s">
        <v>1255</v>
      </c>
      <c r="G917" s="22" t="s">
        <v>205</v>
      </c>
      <c r="H917" s="22" t="s">
        <v>405</v>
      </c>
      <c r="I917" s="22" t="s">
        <v>4024</v>
      </c>
      <c r="J917" s="22"/>
      <c r="K917" s="21" t="s">
        <v>4002</v>
      </c>
      <c r="L917" s="21" t="s">
        <v>2374</v>
      </c>
      <c r="M917" s="21" t="s">
        <v>4003</v>
      </c>
      <c r="N917" s="21"/>
      <c r="O917" s="17" t="str">
        <f>IFERROR(VLOOKUP(B917,POP!$B$5:$I$1048576,7,0),"")</f>
        <v/>
      </c>
      <c r="P917" s="17" t="str">
        <f>IFERROR(VLOOKUP(B917,POM!$B$5:$I$1048576,7,0),"")</f>
        <v/>
      </c>
      <c r="Q917" s="10" t="str">
        <f>IFERROR(VLOOKUP(B917,POU!$B$5:$I$1048576,7,0),"")</f>
        <v/>
      </c>
      <c r="R917" s="21" t="str">
        <f t="shared" si="79"/>
        <v/>
      </c>
      <c r="S917" s="17" t="str">
        <f>IFERROR(VLOOKUP(B917,'PEMBEKALAN POP'!$B$5:$I$1048576,7,0),"")</f>
        <v/>
      </c>
      <c r="T917" s="22" t="str">
        <f>IFERROR(VLOOKUP(B917,'PEMBEKALAN POP'!$B$5:$I$1048576,8,0),"")</f>
        <v/>
      </c>
      <c r="U917" s="21" t="s">
        <v>3994</v>
      </c>
      <c r="V917" s="17" t="e" cm="1">
        <f t="array" ref="V917">MAX(IF(INDUKSI!$B$5:$B$1048576='Data Training 2022'!B917,INDUKSI!$H$5:$H$1048576))</f>
        <v>#N/A</v>
      </c>
      <c r="W917" s="22" t="str">
        <f>IFERROR(VLOOKUP(B917,INDUKSI!$B$5:$I$1048576,8,0),"")</f>
        <v>LULUS</v>
      </c>
      <c r="X917" s="21" t="s">
        <v>3994</v>
      </c>
      <c r="Y917" s="17" cm="1">
        <f t="array" ref="Y917">MAX(IF(REINDUKSI!$B$5:$B$1048576='Data Training 2022'!B917,REINDUKSI!$H$5:$H$1048576))</f>
        <v>0</v>
      </c>
      <c r="Z917" s="22" t="str">
        <f>IFERROR(VLOOKUP(B917,REINDUKSI!$B$5:$I$1048576,8,0),"")</f>
        <v/>
      </c>
      <c r="AA917" s="22" t="str">
        <f t="shared" si="80"/>
        <v>TARGET</v>
      </c>
      <c r="AB917" s="17" cm="1">
        <f t="array" ref="AB917">MAX(IF(BSA!$B$5:$B$1048576='Data Training 2022'!B917,BSA!$H$5:$H$1048576))</f>
        <v>0</v>
      </c>
      <c r="AC917" s="22" t="str">
        <f>IFERROR(VLOOKUP(B917,BSA!$B$5:$I$1048576,8,0),"")</f>
        <v/>
      </c>
      <c r="AD917" s="22" t="s">
        <v>3994</v>
      </c>
      <c r="AE917" s="22"/>
      <c r="AF917" s="22"/>
      <c r="AG917" s="22" t="str">
        <f t="shared" si="81"/>
        <v/>
      </c>
      <c r="AH917" s="17" cm="1">
        <f t="array" ref="AH917">MAX(IF(ISOLASI!$B$5:$B$1048576='Data Training 2022'!B917,ISOLASI!$H$5:$H$1048576))</f>
        <v>0</v>
      </c>
      <c r="AI917" s="22" t="str">
        <f>IFERROR(VLOOKUP(B917,ISOLASI!$B$5:$I$1048576,8,0),"")</f>
        <v/>
      </c>
      <c r="AJ917" s="22"/>
      <c r="AK917" s="17" cm="1">
        <f t="array" ref="AK917">MAX(IF('DEKAT AIR'!$B$5:$B$1048576='Data Training 2022'!B917,'DEKAT AIR'!$H$5:$H$1048576))</f>
        <v>0</v>
      </c>
      <c r="AL917" s="22" t="str">
        <f>IFERROR(VLOOKUP(B917,'DEKAT AIR'!$B$5:$I$1048576,8,0),"")</f>
        <v/>
      </c>
      <c r="AM917" s="22"/>
      <c r="AN917" s="17" cm="1">
        <f t="array" ref="AN917">MAX(IF(KETINGGIAN!$B$5:$B$1048576='Data Training 2022'!B917,KETINGGIAN!$H$5:$H$1048576))</f>
        <v>0</v>
      </c>
      <c r="AO917" s="22" t="str">
        <f>IFERROR(VLOOKUP(B917,KETINGGIAN!$B$5:$I$1048576,8,0),"")</f>
        <v/>
      </c>
      <c r="AP917" s="22"/>
      <c r="AQ917" s="22"/>
      <c r="AR917" s="22"/>
      <c r="AS917" s="22"/>
      <c r="AT917" s="17" cm="1">
        <f t="array" ref="AT917">MAX(IF(TOOLSKEEPER!$B$5:$B$1048576='Data Training 2022'!B917,TOOLSKEEPER!$H$5:$H$1048576))</f>
        <v>0</v>
      </c>
      <c r="AU917" s="22" t="str">
        <f>IFERROR(VLOOKUP(B917,TOOLSKEEPER!$B$5:$I$1048576,8,0),"")</f>
        <v/>
      </c>
    </row>
    <row r="918" spans="1:47">
      <c r="A918" s="22">
        <f t="shared" si="82"/>
        <v>913</v>
      </c>
      <c r="B918" s="21" t="str">
        <f t="shared" si="78"/>
        <v>80003965</v>
      </c>
      <c r="C918" s="21">
        <v>80003965</v>
      </c>
      <c r="D918" s="22"/>
      <c r="E918" s="22" t="s">
        <v>3384</v>
      </c>
      <c r="F918" s="22" t="s">
        <v>1255</v>
      </c>
      <c r="G918" s="22" t="s">
        <v>205</v>
      </c>
      <c r="H918" s="22" t="s">
        <v>405</v>
      </c>
      <c r="I918" s="22" t="s">
        <v>4024</v>
      </c>
      <c r="J918" s="22"/>
      <c r="K918" s="21" t="s">
        <v>4002</v>
      </c>
      <c r="L918" s="21" t="s">
        <v>2374</v>
      </c>
      <c r="M918" s="21" t="s">
        <v>4003</v>
      </c>
      <c r="N918" s="21"/>
      <c r="O918" s="17" t="str">
        <f>IFERROR(VLOOKUP(B918,POP!$B$5:$I$1048576,7,0),"")</f>
        <v/>
      </c>
      <c r="P918" s="17" t="str">
        <f>IFERROR(VLOOKUP(B918,POM!$B$5:$I$1048576,7,0),"")</f>
        <v/>
      </c>
      <c r="Q918" s="10" t="str">
        <f>IFERROR(VLOOKUP(B918,POU!$B$5:$I$1048576,7,0),"")</f>
        <v/>
      </c>
      <c r="R918" s="21" t="str">
        <f t="shared" si="79"/>
        <v/>
      </c>
      <c r="S918" s="17" t="str">
        <f>IFERROR(VLOOKUP(B918,'PEMBEKALAN POP'!$B$5:$I$1048576,7,0),"")</f>
        <v/>
      </c>
      <c r="T918" s="22" t="str">
        <f>IFERROR(VLOOKUP(B918,'PEMBEKALAN POP'!$B$5:$I$1048576,8,0),"")</f>
        <v/>
      </c>
      <c r="U918" s="21" t="s">
        <v>3994</v>
      </c>
      <c r="V918" s="17" t="e" cm="1">
        <f t="array" ref="V918">MAX(IF(INDUKSI!$B$5:$B$1048576='Data Training 2022'!B918,INDUKSI!$H$5:$H$1048576))</f>
        <v>#N/A</v>
      </c>
      <c r="W918" s="22" t="str">
        <f>IFERROR(VLOOKUP(B918,INDUKSI!$B$5:$I$1048576,8,0),"")</f>
        <v>LULUS</v>
      </c>
      <c r="X918" s="21" t="s">
        <v>3994</v>
      </c>
      <c r="Y918" s="17" cm="1">
        <f t="array" ref="Y918">MAX(IF(REINDUKSI!$B$5:$B$1048576='Data Training 2022'!B918,REINDUKSI!$H$5:$H$1048576))</f>
        <v>0</v>
      </c>
      <c r="Z918" s="22" t="str">
        <f>IFERROR(VLOOKUP(B918,REINDUKSI!$B$5:$I$1048576,8,0),"")</f>
        <v/>
      </c>
      <c r="AA918" s="22" t="str">
        <f t="shared" si="80"/>
        <v>TARGET</v>
      </c>
      <c r="AB918" s="17" cm="1">
        <f t="array" ref="AB918">MAX(IF(BSA!$B$5:$B$1048576='Data Training 2022'!B918,BSA!$H$5:$H$1048576))</f>
        <v>0</v>
      </c>
      <c r="AC918" s="22" t="str">
        <f>IFERROR(VLOOKUP(B918,BSA!$B$5:$I$1048576,8,0),"")</f>
        <v/>
      </c>
      <c r="AD918" s="22" t="s">
        <v>3994</v>
      </c>
      <c r="AE918" s="22"/>
      <c r="AF918" s="22"/>
      <c r="AG918" s="22" t="str">
        <f t="shared" si="81"/>
        <v/>
      </c>
      <c r="AH918" s="17" cm="1">
        <f t="array" ref="AH918">MAX(IF(ISOLASI!$B$5:$B$1048576='Data Training 2022'!B918,ISOLASI!$H$5:$H$1048576))</f>
        <v>0</v>
      </c>
      <c r="AI918" s="22" t="str">
        <f>IFERROR(VLOOKUP(B918,ISOLASI!$B$5:$I$1048576,8,0),"")</f>
        <v/>
      </c>
      <c r="AJ918" s="22"/>
      <c r="AK918" s="17" cm="1">
        <f t="array" ref="AK918">MAX(IF('DEKAT AIR'!$B$5:$B$1048576='Data Training 2022'!B918,'DEKAT AIR'!$H$5:$H$1048576))</f>
        <v>0</v>
      </c>
      <c r="AL918" s="22" t="str">
        <f>IFERROR(VLOOKUP(B918,'DEKAT AIR'!$B$5:$I$1048576,8,0),"")</f>
        <v/>
      </c>
      <c r="AM918" s="22"/>
      <c r="AN918" s="17" cm="1">
        <f t="array" ref="AN918">MAX(IF(KETINGGIAN!$B$5:$B$1048576='Data Training 2022'!B918,KETINGGIAN!$H$5:$H$1048576))</f>
        <v>0</v>
      </c>
      <c r="AO918" s="22" t="str">
        <f>IFERROR(VLOOKUP(B918,KETINGGIAN!$B$5:$I$1048576,8,0),"")</f>
        <v/>
      </c>
      <c r="AP918" s="22"/>
      <c r="AQ918" s="22"/>
      <c r="AR918" s="22"/>
      <c r="AS918" s="22"/>
      <c r="AT918" s="17" cm="1">
        <f t="array" ref="AT918">MAX(IF(TOOLSKEEPER!$B$5:$B$1048576='Data Training 2022'!B918,TOOLSKEEPER!$H$5:$H$1048576))</f>
        <v>0</v>
      </c>
      <c r="AU918" s="22" t="str">
        <f>IFERROR(VLOOKUP(B918,TOOLSKEEPER!$B$5:$I$1048576,8,0),"")</f>
        <v/>
      </c>
    </row>
    <row r="919" spans="1:47">
      <c r="A919" s="22">
        <f t="shared" si="82"/>
        <v>914</v>
      </c>
      <c r="B919" s="21" t="str">
        <f t="shared" si="78"/>
        <v>80003966</v>
      </c>
      <c r="C919" s="21">
        <v>80003966</v>
      </c>
      <c r="D919" s="22"/>
      <c r="E919" s="22" t="s">
        <v>2407</v>
      </c>
      <c r="F919" s="22" t="s">
        <v>1255</v>
      </c>
      <c r="G919" s="22" t="s">
        <v>205</v>
      </c>
      <c r="H919" s="22" t="s">
        <v>405</v>
      </c>
      <c r="I919" s="22" t="s">
        <v>4024</v>
      </c>
      <c r="J919" s="22"/>
      <c r="K919" s="21" t="s">
        <v>4002</v>
      </c>
      <c r="L919" s="21" t="s">
        <v>2374</v>
      </c>
      <c r="M919" s="21" t="s">
        <v>4003</v>
      </c>
      <c r="N919" s="21"/>
      <c r="O919" s="17" t="str">
        <f>IFERROR(VLOOKUP(B919,POP!$B$5:$I$1048576,7,0),"")</f>
        <v/>
      </c>
      <c r="P919" s="17" t="str">
        <f>IFERROR(VLOOKUP(B919,POM!$B$5:$I$1048576,7,0),"")</f>
        <v/>
      </c>
      <c r="Q919" s="10" t="str">
        <f>IFERROR(VLOOKUP(B919,POU!$B$5:$I$1048576,7,0),"")</f>
        <v/>
      </c>
      <c r="R919" s="21" t="str">
        <f t="shared" si="79"/>
        <v/>
      </c>
      <c r="S919" s="17" t="str">
        <f>IFERROR(VLOOKUP(B919,'PEMBEKALAN POP'!$B$5:$I$1048576,7,0),"")</f>
        <v/>
      </c>
      <c r="T919" s="22" t="str">
        <f>IFERROR(VLOOKUP(B919,'PEMBEKALAN POP'!$B$5:$I$1048576,8,0),"")</f>
        <v/>
      </c>
      <c r="U919" s="21" t="s">
        <v>3994</v>
      </c>
      <c r="V919" s="17" t="e" cm="1">
        <f t="array" ref="V919">MAX(IF(INDUKSI!$B$5:$B$1048576='Data Training 2022'!B919,INDUKSI!$H$5:$H$1048576))</f>
        <v>#N/A</v>
      </c>
      <c r="W919" s="22" t="str">
        <f>IFERROR(VLOOKUP(B919,INDUKSI!$B$5:$I$1048576,8,0),"")</f>
        <v>LULUS</v>
      </c>
      <c r="X919" s="21" t="s">
        <v>3994</v>
      </c>
      <c r="Y919" s="17" cm="1">
        <f t="array" ref="Y919">MAX(IF(REINDUKSI!$B$5:$B$1048576='Data Training 2022'!B919,REINDUKSI!$H$5:$H$1048576))</f>
        <v>0</v>
      </c>
      <c r="Z919" s="22" t="str">
        <f>IFERROR(VLOOKUP(B919,REINDUKSI!$B$5:$I$1048576,8,0),"")</f>
        <v/>
      </c>
      <c r="AA919" s="22" t="str">
        <f t="shared" si="80"/>
        <v>TARGET</v>
      </c>
      <c r="AB919" s="17" cm="1">
        <f t="array" ref="AB919">MAX(IF(BSA!$B$5:$B$1048576='Data Training 2022'!B919,BSA!$H$5:$H$1048576))</f>
        <v>0</v>
      </c>
      <c r="AC919" s="22" t="str">
        <f>IFERROR(VLOOKUP(B919,BSA!$B$5:$I$1048576,8,0),"")</f>
        <v/>
      </c>
      <c r="AD919" s="22" t="s">
        <v>3994</v>
      </c>
      <c r="AE919" s="22"/>
      <c r="AF919" s="22"/>
      <c r="AG919" s="22" t="str">
        <f t="shared" si="81"/>
        <v/>
      </c>
      <c r="AH919" s="17" cm="1">
        <f t="array" ref="AH919">MAX(IF(ISOLASI!$B$5:$B$1048576='Data Training 2022'!B919,ISOLASI!$H$5:$H$1048576))</f>
        <v>0</v>
      </c>
      <c r="AI919" s="22" t="str">
        <f>IFERROR(VLOOKUP(B919,ISOLASI!$B$5:$I$1048576,8,0),"")</f>
        <v/>
      </c>
      <c r="AJ919" s="22"/>
      <c r="AK919" s="17" cm="1">
        <f t="array" ref="AK919">MAX(IF('DEKAT AIR'!$B$5:$B$1048576='Data Training 2022'!B919,'DEKAT AIR'!$H$5:$H$1048576))</f>
        <v>0</v>
      </c>
      <c r="AL919" s="22" t="str">
        <f>IFERROR(VLOOKUP(B919,'DEKAT AIR'!$B$5:$I$1048576,8,0),"")</f>
        <v/>
      </c>
      <c r="AM919" s="22"/>
      <c r="AN919" s="17" cm="1">
        <f t="array" ref="AN919">MAX(IF(KETINGGIAN!$B$5:$B$1048576='Data Training 2022'!B919,KETINGGIAN!$H$5:$H$1048576))</f>
        <v>0</v>
      </c>
      <c r="AO919" s="22" t="str">
        <f>IFERROR(VLOOKUP(B919,KETINGGIAN!$B$5:$I$1048576,8,0),"")</f>
        <v/>
      </c>
      <c r="AP919" s="22"/>
      <c r="AQ919" s="22"/>
      <c r="AR919" s="22"/>
      <c r="AS919" s="22"/>
      <c r="AT919" s="17" cm="1">
        <f t="array" ref="AT919">MAX(IF(TOOLSKEEPER!$B$5:$B$1048576='Data Training 2022'!B919,TOOLSKEEPER!$H$5:$H$1048576))</f>
        <v>0</v>
      </c>
      <c r="AU919" s="22" t="str">
        <f>IFERROR(VLOOKUP(B919,TOOLSKEEPER!$B$5:$I$1048576,8,0),"")</f>
        <v/>
      </c>
    </row>
    <row r="920" spans="1:47">
      <c r="A920" s="22">
        <f t="shared" si="82"/>
        <v>915</v>
      </c>
      <c r="B920" s="21" t="str">
        <f t="shared" si="78"/>
        <v>80003967</v>
      </c>
      <c r="C920" s="21">
        <v>80003967</v>
      </c>
      <c r="D920" s="22"/>
      <c r="E920" s="22" t="s">
        <v>2258</v>
      </c>
      <c r="F920" s="22" t="s">
        <v>1255</v>
      </c>
      <c r="G920" s="22" t="s">
        <v>205</v>
      </c>
      <c r="H920" s="22" t="s">
        <v>405</v>
      </c>
      <c r="I920" s="22" t="s">
        <v>4024</v>
      </c>
      <c r="J920" s="22"/>
      <c r="K920" s="21" t="s">
        <v>4002</v>
      </c>
      <c r="L920" s="21" t="s">
        <v>2374</v>
      </c>
      <c r="M920" s="21" t="s">
        <v>4003</v>
      </c>
      <c r="N920" s="21"/>
      <c r="O920" s="17" t="str">
        <f>IFERROR(VLOOKUP(B920,POP!$B$5:$I$1048576,7,0),"")</f>
        <v/>
      </c>
      <c r="P920" s="17" t="str">
        <f>IFERROR(VLOOKUP(B920,POM!$B$5:$I$1048576,7,0),"")</f>
        <v/>
      </c>
      <c r="Q920" s="10" t="str">
        <f>IFERROR(VLOOKUP(B920,POU!$B$5:$I$1048576,7,0),"")</f>
        <v/>
      </c>
      <c r="R920" s="21" t="str">
        <f t="shared" si="79"/>
        <v/>
      </c>
      <c r="S920" s="17" t="str">
        <f>IFERROR(VLOOKUP(B920,'PEMBEKALAN POP'!$B$5:$I$1048576,7,0),"")</f>
        <v/>
      </c>
      <c r="T920" s="22" t="str">
        <f>IFERROR(VLOOKUP(B920,'PEMBEKALAN POP'!$B$5:$I$1048576,8,0),"")</f>
        <v/>
      </c>
      <c r="U920" s="21" t="s">
        <v>3994</v>
      </c>
      <c r="V920" s="17" t="e" cm="1">
        <f t="array" ref="V920">MAX(IF(INDUKSI!$B$5:$B$1048576='Data Training 2022'!B920,INDUKSI!$H$5:$H$1048576))</f>
        <v>#N/A</v>
      </c>
      <c r="W920" s="22" t="str">
        <f>IFERROR(VLOOKUP(B920,INDUKSI!$B$5:$I$1048576,8,0),"")</f>
        <v>LULUS</v>
      </c>
      <c r="X920" s="21" t="s">
        <v>3994</v>
      </c>
      <c r="Y920" s="17" cm="1">
        <f t="array" ref="Y920">MAX(IF(REINDUKSI!$B$5:$B$1048576='Data Training 2022'!B920,REINDUKSI!$H$5:$H$1048576))</f>
        <v>0</v>
      </c>
      <c r="Z920" s="22" t="str">
        <f>IFERROR(VLOOKUP(B920,REINDUKSI!$B$5:$I$1048576,8,0),"")</f>
        <v/>
      </c>
      <c r="AA920" s="22" t="str">
        <f t="shared" si="80"/>
        <v>TARGET</v>
      </c>
      <c r="AB920" s="17" cm="1">
        <f t="array" ref="AB920">MAX(IF(BSA!$B$5:$B$1048576='Data Training 2022'!B920,BSA!$H$5:$H$1048576))</f>
        <v>0</v>
      </c>
      <c r="AC920" s="22" t="str">
        <f>IFERROR(VLOOKUP(B920,BSA!$B$5:$I$1048576,8,0),"")</f>
        <v/>
      </c>
      <c r="AD920" s="22" t="s">
        <v>3994</v>
      </c>
      <c r="AE920" s="22"/>
      <c r="AF920" s="22"/>
      <c r="AG920" s="22" t="str">
        <f t="shared" si="81"/>
        <v/>
      </c>
      <c r="AH920" s="17" cm="1">
        <f t="array" ref="AH920">MAX(IF(ISOLASI!$B$5:$B$1048576='Data Training 2022'!B920,ISOLASI!$H$5:$H$1048576))</f>
        <v>0</v>
      </c>
      <c r="AI920" s="22" t="str">
        <f>IFERROR(VLOOKUP(B920,ISOLASI!$B$5:$I$1048576,8,0),"")</f>
        <v/>
      </c>
      <c r="AJ920" s="22"/>
      <c r="AK920" s="17" cm="1">
        <f t="array" ref="AK920">MAX(IF('DEKAT AIR'!$B$5:$B$1048576='Data Training 2022'!B920,'DEKAT AIR'!$H$5:$H$1048576))</f>
        <v>0</v>
      </c>
      <c r="AL920" s="22" t="str">
        <f>IFERROR(VLOOKUP(B920,'DEKAT AIR'!$B$5:$I$1048576,8,0),"")</f>
        <v/>
      </c>
      <c r="AM920" s="22"/>
      <c r="AN920" s="17" cm="1">
        <f t="array" ref="AN920">MAX(IF(KETINGGIAN!$B$5:$B$1048576='Data Training 2022'!B920,KETINGGIAN!$H$5:$H$1048576))</f>
        <v>0</v>
      </c>
      <c r="AO920" s="22" t="str">
        <f>IFERROR(VLOOKUP(B920,KETINGGIAN!$B$5:$I$1048576,8,0),"")</f>
        <v/>
      </c>
      <c r="AP920" s="22"/>
      <c r="AQ920" s="22"/>
      <c r="AR920" s="22"/>
      <c r="AS920" s="22"/>
      <c r="AT920" s="17" cm="1">
        <f t="array" ref="AT920">MAX(IF(TOOLSKEEPER!$B$5:$B$1048576='Data Training 2022'!B920,TOOLSKEEPER!$H$5:$H$1048576))</f>
        <v>0</v>
      </c>
      <c r="AU920" s="22" t="str">
        <f>IFERROR(VLOOKUP(B920,TOOLSKEEPER!$B$5:$I$1048576,8,0),"")</f>
        <v/>
      </c>
    </row>
    <row r="921" spans="1:47">
      <c r="A921" s="22">
        <f t="shared" si="82"/>
        <v>916</v>
      </c>
      <c r="B921" s="21" t="str">
        <f t="shared" si="78"/>
        <v>80003968</v>
      </c>
      <c r="C921" s="21">
        <v>80003968</v>
      </c>
      <c r="D921" s="22"/>
      <c r="E921" s="22" t="s">
        <v>3366</v>
      </c>
      <c r="F921" s="22" t="s">
        <v>1255</v>
      </c>
      <c r="G921" s="22" t="s">
        <v>205</v>
      </c>
      <c r="H921" s="22" t="s">
        <v>405</v>
      </c>
      <c r="I921" s="22" t="s">
        <v>4024</v>
      </c>
      <c r="J921" s="22"/>
      <c r="K921" s="21" t="s">
        <v>4002</v>
      </c>
      <c r="L921" s="21" t="s">
        <v>2374</v>
      </c>
      <c r="M921" s="21" t="s">
        <v>4003</v>
      </c>
      <c r="N921" s="21"/>
      <c r="O921" s="17" t="str">
        <f>IFERROR(VLOOKUP(B921,POP!$B$5:$I$1048576,7,0),"")</f>
        <v/>
      </c>
      <c r="P921" s="17" t="str">
        <f>IFERROR(VLOOKUP(B921,POM!$B$5:$I$1048576,7,0),"")</f>
        <v/>
      </c>
      <c r="Q921" s="10" t="str">
        <f>IFERROR(VLOOKUP(B921,POU!$B$5:$I$1048576,7,0),"")</f>
        <v/>
      </c>
      <c r="R921" s="21" t="str">
        <f t="shared" si="79"/>
        <v/>
      </c>
      <c r="S921" s="17" t="str">
        <f>IFERROR(VLOOKUP(B921,'PEMBEKALAN POP'!$B$5:$I$1048576,7,0),"")</f>
        <v/>
      </c>
      <c r="T921" s="22" t="str">
        <f>IFERROR(VLOOKUP(B921,'PEMBEKALAN POP'!$B$5:$I$1048576,8,0),"")</f>
        <v/>
      </c>
      <c r="U921" s="21" t="s">
        <v>3994</v>
      </c>
      <c r="V921" s="17" t="e" cm="1">
        <f t="array" ref="V921">MAX(IF(INDUKSI!$B$5:$B$1048576='Data Training 2022'!B921,INDUKSI!$H$5:$H$1048576))</f>
        <v>#N/A</v>
      </c>
      <c r="W921" s="22" t="str">
        <f>IFERROR(VLOOKUP(B921,INDUKSI!$B$5:$I$1048576,8,0),"")</f>
        <v>LULUS</v>
      </c>
      <c r="X921" s="21" t="s">
        <v>3994</v>
      </c>
      <c r="Y921" s="17" cm="1">
        <f t="array" ref="Y921">MAX(IF(REINDUKSI!$B$5:$B$1048576='Data Training 2022'!B921,REINDUKSI!$H$5:$H$1048576))</f>
        <v>0</v>
      </c>
      <c r="Z921" s="22" t="str">
        <f>IFERROR(VLOOKUP(B921,REINDUKSI!$B$5:$I$1048576,8,0),"")</f>
        <v/>
      </c>
      <c r="AA921" s="22" t="str">
        <f t="shared" si="80"/>
        <v>TARGET</v>
      </c>
      <c r="AB921" s="17" cm="1">
        <f t="array" ref="AB921">MAX(IF(BSA!$B$5:$B$1048576='Data Training 2022'!B921,BSA!$H$5:$H$1048576))</f>
        <v>0</v>
      </c>
      <c r="AC921" s="22" t="str">
        <f>IFERROR(VLOOKUP(B921,BSA!$B$5:$I$1048576,8,0),"")</f>
        <v/>
      </c>
      <c r="AD921" s="22" t="s">
        <v>3994</v>
      </c>
      <c r="AE921" s="22"/>
      <c r="AF921" s="22"/>
      <c r="AG921" s="22" t="str">
        <f t="shared" si="81"/>
        <v/>
      </c>
      <c r="AH921" s="17" cm="1">
        <f t="array" ref="AH921">MAX(IF(ISOLASI!$B$5:$B$1048576='Data Training 2022'!B921,ISOLASI!$H$5:$H$1048576))</f>
        <v>0</v>
      </c>
      <c r="AI921" s="22" t="str">
        <f>IFERROR(VLOOKUP(B921,ISOLASI!$B$5:$I$1048576,8,0),"")</f>
        <v/>
      </c>
      <c r="AJ921" s="22"/>
      <c r="AK921" s="17" cm="1">
        <f t="array" ref="AK921">MAX(IF('DEKAT AIR'!$B$5:$B$1048576='Data Training 2022'!B921,'DEKAT AIR'!$H$5:$H$1048576))</f>
        <v>0</v>
      </c>
      <c r="AL921" s="22" t="str">
        <f>IFERROR(VLOOKUP(B921,'DEKAT AIR'!$B$5:$I$1048576,8,0),"")</f>
        <v/>
      </c>
      <c r="AM921" s="22"/>
      <c r="AN921" s="17" cm="1">
        <f t="array" ref="AN921">MAX(IF(KETINGGIAN!$B$5:$B$1048576='Data Training 2022'!B921,KETINGGIAN!$H$5:$H$1048576))</f>
        <v>0</v>
      </c>
      <c r="AO921" s="22" t="str">
        <f>IFERROR(VLOOKUP(B921,KETINGGIAN!$B$5:$I$1048576,8,0),"")</f>
        <v/>
      </c>
      <c r="AP921" s="22"/>
      <c r="AQ921" s="22"/>
      <c r="AR921" s="22"/>
      <c r="AS921" s="22"/>
      <c r="AT921" s="17" cm="1">
        <f t="array" ref="AT921">MAX(IF(TOOLSKEEPER!$B$5:$B$1048576='Data Training 2022'!B921,TOOLSKEEPER!$H$5:$H$1048576))</f>
        <v>0</v>
      </c>
      <c r="AU921" s="22" t="str">
        <f>IFERROR(VLOOKUP(B921,TOOLSKEEPER!$B$5:$I$1048576,8,0),"")</f>
        <v/>
      </c>
    </row>
    <row r="922" spans="1:47">
      <c r="A922" s="22">
        <f t="shared" si="82"/>
        <v>917</v>
      </c>
      <c r="B922" s="21" t="str">
        <f t="shared" si="78"/>
        <v>80003969</v>
      </c>
      <c r="C922" s="21">
        <v>80003969</v>
      </c>
      <c r="D922" s="22"/>
      <c r="E922" s="22" t="s">
        <v>3424</v>
      </c>
      <c r="F922" s="22" t="s">
        <v>1255</v>
      </c>
      <c r="G922" s="22" t="s">
        <v>205</v>
      </c>
      <c r="H922" s="22" t="s">
        <v>405</v>
      </c>
      <c r="I922" s="22" t="s">
        <v>4024</v>
      </c>
      <c r="J922" s="22"/>
      <c r="K922" s="21" t="s">
        <v>4002</v>
      </c>
      <c r="L922" s="21" t="s">
        <v>2374</v>
      </c>
      <c r="M922" s="21" t="s">
        <v>4003</v>
      </c>
      <c r="N922" s="21"/>
      <c r="O922" s="17" t="str">
        <f>IFERROR(VLOOKUP(B922,POP!$B$5:$I$1048576,7,0),"")</f>
        <v/>
      </c>
      <c r="P922" s="17" t="str">
        <f>IFERROR(VLOOKUP(B922,POM!$B$5:$I$1048576,7,0),"")</f>
        <v/>
      </c>
      <c r="Q922" s="10" t="str">
        <f>IFERROR(VLOOKUP(B922,POU!$B$5:$I$1048576,7,0),"")</f>
        <v/>
      </c>
      <c r="R922" s="21" t="str">
        <f t="shared" si="79"/>
        <v/>
      </c>
      <c r="S922" s="17" t="str">
        <f>IFERROR(VLOOKUP(B922,'PEMBEKALAN POP'!$B$5:$I$1048576,7,0),"")</f>
        <v/>
      </c>
      <c r="T922" s="22" t="str">
        <f>IFERROR(VLOOKUP(B922,'PEMBEKALAN POP'!$B$5:$I$1048576,8,0),"")</f>
        <v/>
      </c>
      <c r="U922" s="21" t="s">
        <v>3994</v>
      </c>
      <c r="V922" s="17" t="e" cm="1">
        <f t="array" ref="V922">MAX(IF(INDUKSI!$B$5:$B$1048576='Data Training 2022'!B922,INDUKSI!$H$5:$H$1048576))</f>
        <v>#N/A</v>
      </c>
      <c r="W922" s="22" t="str">
        <f>IFERROR(VLOOKUP(B922,INDUKSI!$B$5:$I$1048576,8,0),"")</f>
        <v>LULUS</v>
      </c>
      <c r="X922" s="21" t="s">
        <v>3994</v>
      </c>
      <c r="Y922" s="17" cm="1">
        <f t="array" ref="Y922">MAX(IF(REINDUKSI!$B$5:$B$1048576='Data Training 2022'!B922,REINDUKSI!$H$5:$H$1048576))</f>
        <v>44783</v>
      </c>
      <c r="Z922" s="22" t="str">
        <f>IFERROR(VLOOKUP(B922,REINDUKSI!$B$5:$I$1048576,8,0),"")</f>
        <v>LULUS</v>
      </c>
      <c r="AA922" s="22" t="str">
        <f t="shared" si="80"/>
        <v>TARGET</v>
      </c>
      <c r="AB922" s="17" cm="1">
        <f t="array" ref="AB922">MAX(IF(BSA!$B$5:$B$1048576='Data Training 2022'!B922,BSA!$H$5:$H$1048576))</f>
        <v>0</v>
      </c>
      <c r="AC922" s="22" t="str">
        <f>IFERROR(VLOOKUP(B922,BSA!$B$5:$I$1048576,8,0),"")</f>
        <v/>
      </c>
      <c r="AD922" s="22" t="s">
        <v>3994</v>
      </c>
      <c r="AE922" s="22"/>
      <c r="AF922" s="22"/>
      <c r="AG922" s="22" t="str">
        <f t="shared" si="81"/>
        <v/>
      </c>
      <c r="AH922" s="17" cm="1">
        <f t="array" ref="AH922">MAX(IF(ISOLASI!$B$5:$B$1048576='Data Training 2022'!B922,ISOLASI!$H$5:$H$1048576))</f>
        <v>0</v>
      </c>
      <c r="AI922" s="22" t="str">
        <f>IFERROR(VLOOKUP(B922,ISOLASI!$B$5:$I$1048576,8,0),"")</f>
        <v/>
      </c>
      <c r="AJ922" s="22"/>
      <c r="AK922" s="17" cm="1">
        <f t="array" ref="AK922">MAX(IF('DEKAT AIR'!$B$5:$B$1048576='Data Training 2022'!B922,'DEKAT AIR'!$H$5:$H$1048576))</f>
        <v>0</v>
      </c>
      <c r="AL922" s="22" t="str">
        <f>IFERROR(VLOOKUP(B922,'DEKAT AIR'!$B$5:$I$1048576,8,0),"")</f>
        <v/>
      </c>
      <c r="AM922" s="22"/>
      <c r="AN922" s="17" cm="1">
        <f t="array" ref="AN922">MAX(IF(KETINGGIAN!$B$5:$B$1048576='Data Training 2022'!B922,KETINGGIAN!$H$5:$H$1048576))</f>
        <v>0</v>
      </c>
      <c r="AO922" s="22" t="str">
        <f>IFERROR(VLOOKUP(B922,KETINGGIAN!$B$5:$I$1048576,8,0),"")</f>
        <v/>
      </c>
      <c r="AP922" s="22"/>
      <c r="AQ922" s="22"/>
      <c r="AR922" s="22"/>
      <c r="AS922" s="22"/>
      <c r="AT922" s="17" cm="1">
        <f t="array" ref="AT922">MAX(IF(TOOLSKEEPER!$B$5:$B$1048576='Data Training 2022'!B922,TOOLSKEEPER!$H$5:$H$1048576))</f>
        <v>0</v>
      </c>
      <c r="AU922" s="22" t="str">
        <f>IFERROR(VLOOKUP(B922,TOOLSKEEPER!$B$5:$I$1048576,8,0),"")</f>
        <v/>
      </c>
    </row>
    <row r="923" spans="1:47">
      <c r="A923" s="22">
        <f t="shared" si="82"/>
        <v>918</v>
      </c>
      <c r="B923" s="21" t="str">
        <f t="shared" si="78"/>
        <v>80003996</v>
      </c>
      <c r="C923" s="21">
        <v>80003996</v>
      </c>
      <c r="D923" s="22"/>
      <c r="E923" s="22" t="s">
        <v>1285</v>
      </c>
      <c r="F923" s="22" t="s">
        <v>1255</v>
      </c>
      <c r="G923" s="22" t="s">
        <v>205</v>
      </c>
      <c r="H923" s="22" t="s">
        <v>405</v>
      </c>
      <c r="I923" s="22" t="s">
        <v>4024</v>
      </c>
      <c r="J923" s="22"/>
      <c r="K923" s="21" t="s">
        <v>4002</v>
      </c>
      <c r="L923" s="21" t="s">
        <v>2374</v>
      </c>
      <c r="M923" s="21" t="s">
        <v>4003</v>
      </c>
      <c r="N923" s="21"/>
      <c r="O923" s="17" t="str">
        <f>IFERROR(VLOOKUP(B923,POP!$B$5:$I$1048576,7,0),"")</f>
        <v/>
      </c>
      <c r="P923" s="17" t="str">
        <f>IFERROR(VLOOKUP(B923,POM!$B$5:$I$1048576,7,0),"")</f>
        <v/>
      </c>
      <c r="Q923" s="10" t="str">
        <f>IFERROR(VLOOKUP(B923,POU!$B$5:$I$1048576,7,0),"")</f>
        <v/>
      </c>
      <c r="R923" s="21" t="str">
        <f t="shared" si="79"/>
        <v/>
      </c>
      <c r="S923" s="17" t="str">
        <f>IFERROR(VLOOKUP(B923,'PEMBEKALAN POP'!$B$5:$I$1048576,7,0),"")</f>
        <v/>
      </c>
      <c r="T923" s="22" t="str">
        <f>IFERROR(VLOOKUP(B923,'PEMBEKALAN POP'!$B$5:$I$1048576,8,0),"")</f>
        <v/>
      </c>
      <c r="U923" s="21" t="s">
        <v>3994</v>
      </c>
      <c r="V923" s="17" t="e" cm="1">
        <f t="array" ref="V923">MAX(IF(INDUKSI!$B$5:$B$1048576='Data Training 2022'!B923,INDUKSI!$H$5:$H$1048576))</f>
        <v>#N/A</v>
      </c>
      <c r="W923" s="22" t="str">
        <f>IFERROR(VLOOKUP(B923,INDUKSI!$B$5:$I$1048576,8,0),"")</f>
        <v>LULUS</v>
      </c>
      <c r="X923" s="21" t="s">
        <v>3994</v>
      </c>
      <c r="Y923" s="17" cm="1">
        <f t="array" ref="Y923">MAX(IF(REINDUKSI!$B$5:$B$1048576='Data Training 2022'!B923,REINDUKSI!$H$5:$H$1048576))</f>
        <v>0</v>
      </c>
      <c r="Z923" s="22" t="str">
        <f>IFERROR(VLOOKUP(B923,REINDUKSI!$B$5:$I$1048576,8,0),"")</f>
        <v/>
      </c>
      <c r="AA923" s="22" t="str">
        <f t="shared" si="80"/>
        <v>TARGET</v>
      </c>
      <c r="AB923" s="17" cm="1">
        <f t="array" ref="AB923">MAX(IF(BSA!$B$5:$B$1048576='Data Training 2022'!B923,BSA!$H$5:$H$1048576))</f>
        <v>0</v>
      </c>
      <c r="AC923" s="22" t="str">
        <f>IFERROR(VLOOKUP(B923,BSA!$B$5:$I$1048576,8,0),"")</f>
        <v/>
      </c>
      <c r="AD923" s="22" t="s">
        <v>3994</v>
      </c>
      <c r="AE923" s="22"/>
      <c r="AF923" s="22"/>
      <c r="AG923" s="22" t="str">
        <f t="shared" si="81"/>
        <v/>
      </c>
      <c r="AH923" s="17" cm="1">
        <f t="array" ref="AH923">MAX(IF(ISOLASI!$B$5:$B$1048576='Data Training 2022'!B923,ISOLASI!$H$5:$H$1048576))</f>
        <v>0</v>
      </c>
      <c r="AI923" s="22" t="str">
        <f>IFERROR(VLOOKUP(B923,ISOLASI!$B$5:$I$1048576,8,0),"")</f>
        <v/>
      </c>
      <c r="AJ923" s="22"/>
      <c r="AK923" s="17" cm="1">
        <f t="array" ref="AK923">MAX(IF('DEKAT AIR'!$B$5:$B$1048576='Data Training 2022'!B923,'DEKAT AIR'!$H$5:$H$1048576))</f>
        <v>0</v>
      </c>
      <c r="AL923" s="22" t="str">
        <f>IFERROR(VLOOKUP(B923,'DEKAT AIR'!$B$5:$I$1048576,8,0),"")</f>
        <v/>
      </c>
      <c r="AM923" s="22"/>
      <c r="AN923" s="17" cm="1">
        <f t="array" ref="AN923">MAX(IF(KETINGGIAN!$B$5:$B$1048576='Data Training 2022'!B923,KETINGGIAN!$H$5:$H$1048576))</f>
        <v>0</v>
      </c>
      <c r="AO923" s="22" t="str">
        <f>IFERROR(VLOOKUP(B923,KETINGGIAN!$B$5:$I$1048576,8,0),"")</f>
        <v/>
      </c>
      <c r="AP923" s="22"/>
      <c r="AQ923" s="22"/>
      <c r="AR923" s="22"/>
      <c r="AS923" s="22"/>
      <c r="AT923" s="17" cm="1">
        <f t="array" ref="AT923">MAX(IF(TOOLSKEEPER!$B$5:$B$1048576='Data Training 2022'!B923,TOOLSKEEPER!$H$5:$H$1048576))</f>
        <v>0</v>
      </c>
      <c r="AU923" s="22" t="str">
        <f>IFERROR(VLOOKUP(B923,TOOLSKEEPER!$B$5:$I$1048576,8,0),"")</f>
        <v/>
      </c>
    </row>
    <row r="924" spans="1:47">
      <c r="A924" s="22">
        <f t="shared" si="82"/>
        <v>919</v>
      </c>
      <c r="B924" s="21" t="str">
        <f t="shared" si="78"/>
        <v>80003997</v>
      </c>
      <c r="C924" s="21">
        <v>80003997</v>
      </c>
      <c r="D924" s="22"/>
      <c r="E924" s="22" t="s">
        <v>1291</v>
      </c>
      <c r="F924" s="22" t="s">
        <v>1255</v>
      </c>
      <c r="G924" s="22" t="s">
        <v>205</v>
      </c>
      <c r="H924" s="22" t="s">
        <v>405</v>
      </c>
      <c r="I924" s="22" t="s">
        <v>4024</v>
      </c>
      <c r="J924" s="22"/>
      <c r="K924" s="21" t="s">
        <v>4002</v>
      </c>
      <c r="L924" s="21" t="s">
        <v>2374</v>
      </c>
      <c r="M924" s="21" t="s">
        <v>4003</v>
      </c>
      <c r="N924" s="21"/>
      <c r="O924" s="17" t="str">
        <f>IFERROR(VLOOKUP(B924,POP!$B$5:$I$1048576,7,0),"")</f>
        <v/>
      </c>
      <c r="P924" s="17" t="str">
        <f>IFERROR(VLOOKUP(B924,POM!$B$5:$I$1048576,7,0),"")</f>
        <v/>
      </c>
      <c r="Q924" s="10" t="str">
        <f>IFERROR(VLOOKUP(B924,POU!$B$5:$I$1048576,7,0),"")</f>
        <v/>
      </c>
      <c r="R924" s="21" t="str">
        <f t="shared" si="79"/>
        <v/>
      </c>
      <c r="S924" s="17" t="str">
        <f>IFERROR(VLOOKUP(B924,'PEMBEKALAN POP'!$B$5:$I$1048576,7,0),"")</f>
        <v/>
      </c>
      <c r="T924" s="22" t="str">
        <f>IFERROR(VLOOKUP(B924,'PEMBEKALAN POP'!$B$5:$I$1048576,8,0),"")</f>
        <v/>
      </c>
      <c r="U924" s="21" t="s">
        <v>3994</v>
      </c>
      <c r="V924" s="17" t="e" cm="1">
        <f t="array" ref="V924">MAX(IF(INDUKSI!$B$5:$B$1048576='Data Training 2022'!B924,INDUKSI!$H$5:$H$1048576))</f>
        <v>#N/A</v>
      </c>
      <c r="W924" s="22" t="str">
        <f>IFERROR(VLOOKUP(B924,INDUKSI!$B$5:$I$1048576,8,0),"")</f>
        <v/>
      </c>
      <c r="X924" s="21" t="s">
        <v>3994</v>
      </c>
      <c r="Y924" s="17" cm="1">
        <f t="array" ref="Y924">MAX(IF(REINDUKSI!$B$5:$B$1048576='Data Training 2022'!B924,REINDUKSI!$H$5:$H$1048576))</f>
        <v>0</v>
      </c>
      <c r="Z924" s="22" t="str">
        <f>IFERROR(VLOOKUP(B924,REINDUKSI!$B$5:$I$1048576,8,0),"")</f>
        <v/>
      </c>
      <c r="AA924" s="22" t="str">
        <f t="shared" si="80"/>
        <v>TARGET</v>
      </c>
      <c r="AB924" s="17" cm="1">
        <f t="array" ref="AB924">MAX(IF(BSA!$B$5:$B$1048576='Data Training 2022'!B924,BSA!$H$5:$H$1048576))</f>
        <v>0</v>
      </c>
      <c r="AC924" s="22" t="str">
        <f>IFERROR(VLOOKUP(B924,BSA!$B$5:$I$1048576,8,0),"")</f>
        <v/>
      </c>
      <c r="AD924" s="22" t="s">
        <v>3994</v>
      </c>
      <c r="AE924" s="22"/>
      <c r="AF924" s="22"/>
      <c r="AG924" s="22" t="str">
        <f t="shared" si="81"/>
        <v/>
      </c>
      <c r="AH924" s="17" cm="1">
        <f t="array" ref="AH924">MAX(IF(ISOLASI!$B$5:$B$1048576='Data Training 2022'!B924,ISOLASI!$H$5:$H$1048576))</f>
        <v>0</v>
      </c>
      <c r="AI924" s="22" t="str">
        <f>IFERROR(VLOOKUP(B924,ISOLASI!$B$5:$I$1048576,8,0),"")</f>
        <v/>
      </c>
      <c r="AJ924" s="22"/>
      <c r="AK924" s="17" cm="1">
        <f t="array" ref="AK924">MAX(IF('DEKAT AIR'!$B$5:$B$1048576='Data Training 2022'!B924,'DEKAT AIR'!$H$5:$H$1048576))</f>
        <v>0</v>
      </c>
      <c r="AL924" s="22" t="str">
        <f>IFERROR(VLOOKUP(B924,'DEKAT AIR'!$B$5:$I$1048576,8,0),"")</f>
        <v/>
      </c>
      <c r="AM924" s="22"/>
      <c r="AN924" s="17" cm="1">
        <f t="array" ref="AN924">MAX(IF(KETINGGIAN!$B$5:$B$1048576='Data Training 2022'!B924,KETINGGIAN!$H$5:$H$1048576))</f>
        <v>0</v>
      </c>
      <c r="AO924" s="22" t="str">
        <f>IFERROR(VLOOKUP(B924,KETINGGIAN!$B$5:$I$1048576,8,0),"")</f>
        <v/>
      </c>
      <c r="AP924" s="22"/>
      <c r="AQ924" s="22"/>
      <c r="AR924" s="22"/>
      <c r="AS924" s="22"/>
      <c r="AT924" s="17" cm="1">
        <f t="array" ref="AT924">MAX(IF(TOOLSKEEPER!$B$5:$B$1048576='Data Training 2022'!B924,TOOLSKEEPER!$H$5:$H$1048576))</f>
        <v>0</v>
      </c>
      <c r="AU924" s="22" t="str">
        <f>IFERROR(VLOOKUP(B924,TOOLSKEEPER!$B$5:$I$1048576,8,0),"")</f>
        <v/>
      </c>
    </row>
    <row r="925" spans="1:47">
      <c r="A925" s="22">
        <f t="shared" si="82"/>
        <v>920</v>
      </c>
      <c r="B925" s="21" t="str">
        <f t="shared" ref="B925:B988" si="83">TEXT(C925,"00000000")</f>
        <v>80004002</v>
      </c>
      <c r="C925" s="21">
        <v>80004002</v>
      </c>
      <c r="D925" s="22"/>
      <c r="E925" s="22" t="s">
        <v>4261</v>
      </c>
      <c r="F925" s="22" t="s">
        <v>1255</v>
      </c>
      <c r="G925" s="22" t="s">
        <v>205</v>
      </c>
      <c r="H925" s="22" t="s">
        <v>405</v>
      </c>
      <c r="I925" s="22" t="s">
        <v>4024</v>
      </c>
      <c r="J925" s="22"/>
      <c r="K925" s="21" t="s">
        <v>4002</v>
      </c>
      <c r="L925" s="21" t="s">
        <v>2374</v>
      </c>
      <c r="M925" s="21" t="s">
        <v>4003</v>
      </c>
      <c r="N925" s="21"/>
      <c r="O925" s="17" t="str">
        <f>IFERROR(VLOOKUP(B925,POP!$B$5:$I$1048576,7,0),"")</f>
        <v/>
      </c>
      <c r="P925" s="17" t="str">
        <f>IFERROR(VLOOKUP(B925,POM!$B$5:$I$1048576,7,0),"")</f>
        <v/>
      </c>
      <c r="Q925" s="10" t="str">
        <f>IFERROR(VLOOKUP(B925,POU!$B$5:$I$1048576,7,0),"")</f>
        <v/>
      </c>
      <c r="R925" s="21" t="str">
        <f t="shared" si="79"/>
        <v/>
      </c>
      <c r="S925" s="17" t="str">
        <f>IFERROR(VLOOKUP(B925,'PEMBEKALAN POP'!$B$5:$I$1048576,7,0),"")</f>
        <v/>
      </c>
      <c r="T925" s="22" t="str">
        <f>IFERROR(VLOOKUP(B925,'PEMBEKALAN POP'!$B$5:$I$1048576,8,0),"")</f>
        <v/>
      </c>
      <c r="U925" s="21" t="s">
        <v>3994</v>
      </c>
      <c r="V925" s="17" t="e" cm="1">
        <f t="array" ref="V925">MAX(IF(INDUKSI!$B$5:$B$1048576='Data Training 2022'!B925,INDUKSI!$H$5:$H$1048576))</f>
        <v>#N/A</v>
      </c>
      <c r="W925" s="22" t="str">
        <f>IFERROR(VLOOKUP(B925,INDUKSI!$B$5:$I$1048576,8,0),"")</f>
        <v>LULUS</v>
      </c>
      <c r="X925" s="21" t="s">
        <v>3994</v>
      </c>
      <c r="Y925" s="17" cm="1">
        <f t="array" ref="Y925">MAX(IF(REINDUKSI!$B$5:$B$1048576='Data Training 2022'!B925,REINDUKSI!$H$5:$H$1048576))</f>
        <v>0</v>
      </c>
      <c r="Z925" s="22" t="str">
        <f>IFERROR(VLOOKUP(B925,REINDUKSI!$B$5:$I$1048576,8,0),"")</f>
        <v/>
      </c>
      <c r="AA925" s="22" t="str">
        <f t="shared" si="80"/>
        <v>TARGET</v>
      </c>
      <c r="AB925" s="17" cm="1">
        <f t="array" ref="AB925">MAX(IF(BSA!$B$5:$B$1048576='Data Training 2022'!B925,BSA!$H$5:$H$1048576))</f>
        <v>0</v>
      </c>
      <c r="AC925" s="22" t="str">
        <f>IFERROR(VLOOKUP(B925,BSA!$B$5:$I$1048576,8,0),"")</f>
        <v/>
      </c>
      <c r="AD925" s="22" t="s">
        <v>3994</v>
      </c>
      <c r="AE925" s="22"/>
      <c r="AF925" s="22"/>
      <c r="AG925" s="22" t="str">
        <f t="shared" si="81"/>
        <v/>
      </c>
      <c r="AH925" s="17" cm="1">
        <f t="array" ref="AH925">MAX(IF(ISOLASI!$B$5:$B$1048576='Data Training 2022'!B925,ISOLASI!$H$5:$H$1048576))</f>
        <v>0</v>
      </c>
      <c r="AI925" s="22" t="str">
        <f>IFERROR(VLOOKUP(B925,ISOLASI!$B$5:$I$1048576,8,0),"")</f>
        <v/>
      </c>
      <c r="AJ925" s="22"/>
      <c r="AK925" s="17" cm="1">
        <f t="array" ref="AK925">MAX(IF('DEKAT AIR'!$B$5:$B$1048576='Data Training 2022'!B925,'DEKAT AIR'!$H$5:$H$1048576))</f>
        <v>0</v>
      </c>
      <c r="AL925" s="22" t="str">
        <f>IFERROR(VLOOKUP(B925,'DEKAT AIR'!$B$5:$I$1048576,8,0),"")</f>
        <v/>
      </c>
      <c r="AM925" s="22"/>
      <c r="AN925" s="17" cm="1">
        <f t="array" ref="AN925">MAX(IF(KETINGGIAN!$B$5:$B$1048576='Data Training 2022'!B925,KETINGGIAN!$H$5:$H$1048576))</f>
        <v>0</v>
      </c>
      <c r="AO925" s="22" t="str">
        <f>IFERROR(VLOOKUP(B925,KETINGGIAN!$B$5:$I$1048576,8,0),"")</f>
        <v/>
      </c>
      <c r="AP925" s="22"/>
      <c r="AQ925" s="22"/>
      <c r="AR925" s="22"/>
      <c r="AS925" s="22"/>
      <c r="AT925" s="17" cm="1">
        <f t="array" ref="AT925">MAX(IF(TOOLSKEEPER!$B$5:$B$1048576='Data Training 2022'!B925,TOOLSKEEPER!$H$5:$H$1048576))</f>
        <v>0</v>
      </c>
      <c r="AU925" s="22" t="str">
        <f>IFERROR(VLOOKUP(B925,TOOLSKEEPER!$B$5:$I$1048576,8,0),"")</f>
        <v/>
      </c>
    </row>
    <row r="926" spans="1:47">
      <c r="A926" s="22">
        <f t="shared" si="82"/>
        <v>921</v>
      </c>
      <c r="B926" s="21" t="str">
        <f t="shared" si="83"/>
        <v>80004005</v>
      </c>
      <c r="C926" s="21">
        <v>80004005</v>
      </c>
      <c r="D926" s="22"/>
      <c r="E926" s="22" t="s">
        <v>1353</v>
      </c>
      <c r="F926" s="22" t="s">
        <v>1255</v>
      </c>
      <c r="G926" s="22" t="s">
        <v>205</v>
      </c>
      <c r="H926" s="22" t="s">
        <v>405</v>
      </c>
      <c r="I926" s="22" t="s">
        <v>4024</v>
      </c>
      <c r="J926" s="22"/>
      <c r="K926" s="21" t="s">
        <v>4002</v>
      </c>
      <c r="L926" s="21" t="s">
        <v>2374</v>
      </c>
      <c r="M926" s="21" t="s">
        <v>4003</v>
      </c>
      <c r="N926" s="21"/>
      <c r="O926" s="17" t="str">
        <f>IFERROR(VLOOKUP(B926,POP!$B$5:$I$1048576,7,0),"")</f>
        <v/>
      </c>
      <c r="P926" s="17" t="str">
        <f>IFERROR(VLOOKUP(B926,POM!$B$5:$I$1048576,7,0),"")</f>
        <v/>
      </c>
      <c r="Q926" s="10" t="str">
        <f>IFERROR(VLOOKUP(B926,POU!$B$5:$I$1048576,7,0),"")</f>
        <v/>
      </c>
      <c r="R926" s="21" t="str">
        <f t="shared" si="79"/>
        <v/>
      </c>
      <c r="S926" s="17" t="str">
        <f>IFERROR(VLOOKUP(B926,'PEMBEKALAN POP'!$B$5:$I$1048576,7,0),"")</f>
        <v/>
      </c>
      <c r="T926" s="22" t="str">
        <f>IFERROR(VLOOKUP(B926,'PEMBEKALAN POP'!$B$5:$I$1048576,8,0),"")</f>
        <v/>
      </c>
      <c r="U926" s="21" t="s">
        <v>3994</v>
      </c>
      <c r="V926" s="17" t="e" cm="1">
        <f t="array" ref="V926">MAX(IF(INDUKSI!$B$5:$B$1048576='Data Training 2022'!B926,INDUKSI!$H$5:$H$1048576))</f>
        <v>#N/A</v>
      </c>
      <c r="W926" s="22" t="str">
        <f>IFERROR(VLOOKUP(B926,INDUKSI!$B$5:$I$1048576,8,0),"")</f>
        <v>LULUS</v>
      </c>
      <c r="X926" s="21" t="s">
        <v>3994</v>
      </c>
      <c r="Y926" s="17" cm="1">
        <f t="array" ref="Y926">MAX(IF(REINDUKSI!$B$5:$B$1048576='Data Training 2022'!B926,REINDUKSI!$H$5:$H$1048576))</f>
        <v>0</v>
      </c>
      <c r="Z926" s="22" t="str">
        <f>IFERROR(VLOOKUP(B926,REINDUKSI!$B$5:$I$1048576,8,0),"")</f>
        <v/>
      </c>
      <c r="AA926" s="22" t="str">
        <f t="shared" si="80"/>
        <v>TARGET</v>
      </c>
      <c r="AB926" s="17" cm="1">
        <f t="array" ref="AB926">MAX(IF(BSA!$B$5:$B$1048576='Data Training 2022'!B926,BSA!$H$5:$H$1048576))</f>
        <v>0</v>
      </c>
      <c r="AC926" s="22" t="str">
        <f>IFERROR(VLOOKUP(B926,BSA!$B$5:$I$1048576,8,0),"")</f>
        <v/>
      </c>
      <c r="AD926" s="22" t="s">
        <v>3994</v>
      </c>
      <c r="AE926" s="22"/>
      <c r="AF926" s="22"/>
      <c r="AG926" s="22" t="str">
        <f t="shared" si="81"/>
        <v/>
      </c>
      <c r="AH926" s="17" cm="1">
        <f t="array" ref="AH926">MAX(IF(ISOLASI!$B$5:$B$1048576='Data Training 2022'!B926,ISOLASI!$H$5:$H$1048576))</f>
        <v>0</v>
      </c>
      <c r="AI926" s="22" t="str">
        <f>IFERROR(VLOOKUP(B926,ISOLASI!$B$5:$I$1048576,8,0),"")</f>
        <v/>
      </c>
      <c r="AJ926" s="22"/>
      <c r="AK926" s="17" cm="1">
        <f t="array" ref="AK926">MAX(IF('DEKAT AIR'!$B$5:$B$1048576='Data Training 2022'!B926,'DEKAT AIR'!$H$5:$H$1048576))</f>
        <v>0</v>
      </c>
      <c r="AL926" s="22" t="str">
        <f>IFERROR(VLOOKUP(B926,'DEKAT AIR'!$B$5:$I$1048576,8,0),"")</f>
        <v/>
      </c>
      <c r="AM926" s="22"/>
      <c r="AN926" s="17" cm="1">
        <f t="array" ref="AN926">MAX(IF(KETINGGIAN!$B$5:$B$1048576='Data Training 2022'!B926,KETINGGIAN!$H$5:$H$1048576))</f>
        <v>0</v>
      </c>
      <c r="AO926" s="22" t="str">
        <f>IFERROR(VLOOKUP(B926,KETINGGIAN!$B$5:$I$1048576,8,0),"")</f>
        <v/>
      </c>
      <c r="AP926" s="22"/>
      <c r="AQ926" s="22"/>
      <c r="AR926" s="22"/>
      <c r="AS926" s="22"/>
      <c r="AT926" s="17" cm="1">
        <f t="array" ref="AT926">MAX(IF(TOOLSKEEPER!$B$5:$B$1048576='Data Training 2022'!B926,TOOLSKEEPER!$H$5:$H$1048576))</f>
        <v>0</v>
      </c>
      <c r="AU926" s="22" t="str">
        <f>IFERROR(VLOOKUP(B926,TOOLSKEEPER!$B$5:$I$1048576,8,0),"")</f>
        <v/>
      </c>
    </row>
    <row r="927" spans="1:47">
      <c r="A927" s="22">
        <f t="shared" si="82"/>
        <v>922</v>
      </c>
      <c r="B927" s="21" t="str">
        <f t="shared" si="83"/>
        <v>80004006</v>
      </c>
      <c r="C927" s="21">
        <v>80004006</v>
      </c>
      <c r="D927" s="22"/>
      <c r="E927" s="22" t="s">
        <v>1295</v>
      </c>
      <c r="F927" s="22" t="s">
        <v>1255</v>
      </c>
      <c r="G927" s="22" t="s">
        <v>205</v>
      </c>
      <c r="H927" s="22" t="s">
        <v>405</v>
      </c>
      <c r="I927" s="22" t="s">
        <v>4024</v>
      </c>
      <c r="J927" s="22"/>
      <c r="K927" s="21" t="s">
        <v>4002</v>
      </c>
      <c r="L927" s="21" t="s">
        <v>2374</v>
      </c>
      <c r="M927" s="21" t="s">
        <v>4003</v>
      </c>
      <c r="N927" s="21"/>
      <c r="O927" s="17" t="str">
        <f>IFERROR(VLOOKUP(B927,POP!$B$5:$I$1048576,7,0),"")</f>
        <v/>
      </c>
      <c r="P927" s="17" t="str">
        <f>IFERROR(VLOOKUP(B927,POM!$B$5:$I$1048576,7,0),"")</f>
        <v/>
      </c>
      <c r="Q927" s="10" t="str">
        <f>IFERROR(VLOOKUP(B927,POU!$B$5:$I$1048576,7,0),"")</f>
        <v/>
      </c>
      <c r="R927" s="21" t="str">
        <f t="shared" si="79"/>
        <v/>
      </c>
      <c r="S927" s="17" t="str">
        <f>IFERROR(VLOOKUP(B927,'PEMBEKALAN POP'!$B$5:$I$1048576,7,0),"")</f>
        <v/>
      </c>
      <c r="T927" s="22" t="str">
        <f>IFERROR(VLOOKUP(B927,'PEMBEKALAN POP'!$B$5:$I$1048576,8,0),"")</f>
        <v/>
      </c>
      <c r="U927" s="21" t="s">
        <v>3994</v>
      </c>
      <c r="V927" s="17" t="e" cm="1">
        <f t="array" ref="V927">MAX(IF(INDUKSI!$B$5:$B$1048576='Data Training 2022'!B927,INDUKSI!$H$5:$H$1048576))</f>
        <v>#N/A</v>
      </c>
      <c r="W927" s="22" t="str">
        <f>IFERROR(VLOOKUP(B927,INDUKSI!$B$5:$I$1048576,8,0),"")</f>
        <v>LULUS</v>
      </c>
      <c r="X927" s="21" t="s">
        <v>3994</v>
      </c>
      <c r="Y927" s="17" cm="1">
        <f t="array" ref="Y927">MAX(IF(REINDUKSI!$B$5:$B$1048576='Data Training 2022'!B927,REINDUKSI!$H$5:$H$1048576))</f>
        <v>0</v>
      </c>
      <c r="Z927" s="22" t="str">
        <f>IFERROR(VLOOKUP(B927,REINDUKSI!$B$5:$I$1048576,8,0),"")</f>
        <v/>
      </c>
      <c r="AA927" s="22" t="str">
        <f t="shared" si="80"/>
        <v>TARGET</v>
      </c>
      <c r="AB927" s="17" cm="1">
        <f t="array" ref="AB927">MAX(IF(BSA!$B$5:$B$1048576='Data Training 2022'!B927,BSA!$H$5:$H$1048576))</f>
        <v>0</v>
      </c>
      <c r="AC927" s="22" t="str">
        <f>IFERROR(VLOOKUP(B927,BSA!$B$5:$I$1048576,8,0),"")</f>
        <v/>
      </c>
      <c r="AD927" s="22" t="s">
        <v>3994</v>
      </c>
      <c r="AE927" s="22"/>
      <c r="AF927" s="22"/>
      <c r="AG927" s="22" t="str">
        <f t="shared" si="81"/>
        <v/>
      </c>
      <c r="AH927" s="17" cm="1">
        <f t="array" ref="AH927">MAX(IF(ISOLASI!$B$5:$B$1048576='Data Training 2022'!B927,ISOLASI!$H$5:$H$1048576))</f>
        <v>0</v>
      </c>
      <c r="AI927" s="22" t="str">
        <f>IFERROR(VLOOKUP(B927,ISOLASI!$B$5:$I$1048576,8,0),"")</f>
        <v/>
      </c>
      <c r="AJ927" s="22"/>
      <c r="AK927" s="17" cm="1">
        <f t="array" ref="AK927">MAX(IF('DEKAT AIR'!$B$5:$B$1048576='Data Training 2022'!B927,'DEKAT AIR'!$H$5:$H$1048576))</f>
        <v>0</v>
      </c>
      <c r="AL927" s="22" t="str">
        <f>IFERROR(VLOOKUP(B927,'DEKAT AIR'!$B$5:$I$1048576,8,0),"")</f>
        <v/>
      </c>
      <c r="AM927" s="22"/>
      <c r="AN927" s="17" cm="1">
        <f t="array" ref="AN927">MAX(IF(KETINGGIAN!$B$5:$B$1048576='Data Training 2022'!B927,KETINGGIAN!$H$5:$H$1048576))</f>
        <v>0</v>
      </c>
      <c r="AO927" s="22" t="str">
        <f>IFERROR(VLOOKUP(B927,KETINGGIAN!$B$5:$I$1048576,8,0),"")</f>
        <v/>
      </c>
      <c r="AP927" s="22"/>
      <c r="AQ927" s="22"/>
      <c r="AR927" s="22"/>
      <c r="AS927" s="22"/>
      <c r="AT927" s="17" cm="1">
        <f t="array" ref="AT927">MAX(IF(TOOLSKEEPER!$B$5:$B$1048576='Data Training 2022'!B927,TOOLSKEEPER!$H$5:$H$1048576))</f>
        <v>0</v>
      </c>
      <c r="AU927" s="22" t="str">
        <f>IFERROR(VLOOKUP(B927,TOOLSKEEPER!$B$5:$I$1048576,8,0),"")</f>
        <v/>
      </c>
    </row>
    <row r="928" spans="1:47">
      <c r="A928" s="22">
        <f t="shared" si="82"/>
        <v>923</v>
      </c>
      <c r="B928" s="21" t="str">
        <f t="shared" si="83"/>
        <v>80002034</v>
      </c>
      <c r="C928" s="21">
        <v>80002034</v>
      </c>
      <c r="D928" s="22"/>
      <c r="E928" s="22" t="s">
        <v>1325</v>
      </c>
      <c r="F928" s="22" t="s">
        <v>1255</v>
      </c>
      <c r="G928" s="22" t="s">
        <v>4177</v>
      </c>
      <c r="H928" s="22" t="s">
        <v>405</v>
      </c>
      <c r="I928" s="22" t="s">
        <v>4028</v>
      </c>
      <c r="J928" s="22"/>
      <c r="K928" s="21" t="s">
        <v>4002</v>
      </c>
      <c r="L928" s="21" t="s">
        <v>2374</v>
      </c>
      <c r="M928" s="21" t="s">
        <v>4003</v>
      </c>
      <c r="N928" s="21"/>
      <c r="O928" s="17" t="str">
        <f>IFERROR(VLOOKUP(B928,POP!$B$5:$I$1048576,7,0),"")</f>
        <v/>
      </c>
      <c r="P928" s="17" t="str">
        <f>IFERROR(VLOOKUP(B928,POM!$B$5:$I$1048576,7,0),"")</f>
        <v/>
      </c>
      <c r="Q928" s="10" t="str">
        <f>IFERROR(VLOOKUP(B928,POU!$B$5:$I$1048576,7,0),"")</f>
        <v/>
      </c>
      <c r="R928" s="21" t="str">
        <f t="shared" si="79"/>
        <v/>
      </c>
      <c r="S928" s="17" t="str">
        <f>IFERROR(VLOOKUP(B928,'PEMBEKALAN POP'!$B$5:$I$1048576,7,0),"")</f>
        <v/>
      </c>
      <c r="T928" s="22" t="str">
        <f>IFERROR(VLOOKUP(B928,'PEMBEKALAN POP'!$B$5:$I$1048576,8,0),"")</f>
        <v/>
      </c>
      <c r="U928" s="21" t="s">
        <v>3994</v>
      </c>
      <c r="V928" s="17" t="e" cm="1">
        <f t="array" ref="V928">MAX(IF(INDUKSI!$B$5:$B$1048576='Data Training 2022'!B928,INDUKSI!$H$5:$H$1048576))</f>
        <v>#N/A</v>
      </c>
      <c r="W928" s="22" t="str">
        <f>IFERROR(VLOOKUP(B928,INDUKSI!$B$5:$I$1048576,8,0),"")</f>
        <v>LULUS</v>
      </c>
      <c r="X928" s="21" t="s">
        <v>3994</v>
      </c>
      <c r="Y928" s="17" cm="1">
        <f t="array" ref="Y928">MAX(IF(REINDUKSI!$B$5:$B$1048576='Data Training 2022'!B928,REINDUKSI!$H$5:$H$1048576))</f>
        <v>44741</v>
      </c>
      <c r="Z928" s="22" t="str">
        <f>IFERROR(VLOOKUP(B928,REINDUKSI!$B$5:$I$1048576,8,0),"")</f>
        <v>LULUS</v>
      </c>
      <c r="AA928" s="22" t="str">
        <f t="shared" si="80"/>
        <v>TARGET</v>
      </c>
      <c r="AB928" s="17" cm="1">
        <f t="array" ref="AB928">MAX(IF(BSA!$B$5:$B$1048576='Data Training 2022'!B928,BSA!$H$5:$H$1048576))</f>
        <v>44650</v>
      </c>
      <c r="AC928" s="22" t="str">
        <f>IFERROR(VLOOKUP(B928,BSA!$B$5:$I$1048576,8,0),"")</f>
        <v>LULUS</v>
      </c>
      <c r="AD928" s="22" t="s">
        <v>3994</v>
      </c>
      <c r="AE928" s="22"/>
      <c r="AF928" s="22"/>
      <c r="AG928" s="22" t="str">
        <f t="shared" si="81"/>
        <v/>
      </c>
      <c r="AH928" s="17" cm="1">
        <f t="array" ref="AH928">MAX(IF(ISOLASI!$B$5:$B$1048576='Data Training 2022'!B928,ISOLASI!$H$5:$H$1048576))</f>
        <v>0</v>
      </c>
      <c r="AI928" s="22" t="str">
        <f>IFERROR(VLOOKUP(B928,ISOLASI!$B$5:$I$1048576,8,0),"")</f>
        <v/>
      </c>
      <c r="AJ928" s="22"/>
      <c r="AK928" s="17" cm="1">
        <f t="array" ref="AK928">MAX(IF('DEKAT AIR'!$B$5:$B$1048576='Data Training 2022'!B928,'DEKAT AIR'!$H$5:$H$1048576))</f>
        <v>0</v>
      </c>
      <c r="AL928" s="22" t="str">
        <f>IFERROR(VLOOKUP(B928,'DEKAT AIR'!$B$5:$I$1048576,8,0),"")</f>
        <v/>
      </c>
      <c r="AM928" s="22"/>
      <c r="AN928" s="17" cm="1">
        <f t="array" ref="AN928">MAX(IF(KETINGGIAN!$B$5:$B$1048576='Data Training 2022'!B928,KETINGGIAN!$H$5:$H$1048576))</f>
        <v>0</v>
      </c>
      <c r="AO928" s="22" t="str">
        <f>IFERROR(VLOOKUP(B928,KETINGGIAN!$B$5:$I$1048576,8,0),"")</f>
        <v/>
      </c>
      <c r="AP928" s="22"/>
      <c r="AQ928" s="22"/>
      <c r="AR928" s="22"/>
      <c r="AS928" s="22"/>
      <c r="AT928" s="17" cm="1">
        <f t="array" ref="AT928">MAX(IF(TOOLSKEEPER!$B$5:$B$1048576='Data Training 2022'!B928,TOOLSKEEPER!$H$5:$H$1048576))</f>
        <v>0</v>
      </c>
      <c r="AU928" s="22" t="str">
        <f>IFERROR(VLOOKUP(B928,TOOLSKEEPER!$B$5:$I$1048576,8,0),"")</f>
        <v/>
      </c>
    </row>
    <row r="929" spans="1:47">
      <c r="A929" s="22">
        <f t="shared" si="82"/>
        <v>924</v>
      </c>
      <c r="B929" s="21" t="str">
        <f t="shared" si="83"/>
        <v>80001139</v>
      </c>
      <c r="C929" s="21">
        <v>80001139</v>
      </c>
      <c r="D929" s="22"/>
      <c r="E929" s="22" t="s">
        <v>3003</v>
      </c>
      <c r="F929" s="22" t="s">
        <v>1255</v>
      </c>
      <c r="G929" s="22" t="s">
        <v>4183</v>
      </c>
      <c r="H929" s="22" t="s">
        <v>405</v>
      </c>
      <c r="I929" s="22" t="s">
        <v>4028</v>
      </c>
      <c r="J929" s="22"/>
      <c r="K929" s="21" t="s">
        <v>4002</v>
      </c>
      <c r="L929" s="21" t="s">
        <v>2374</v>
      </c>
      <c r="M929" s="21" t="s">
        <v>4003</v>
      </c>
      <c r="N929" s="21"/>
      <c r="O929" s="17" t="str">
        <f>IFERROR(VLOOKUP(B929,POP!$B$5:$I$1048576,7,0),"")</f>
        <v/>
      </c>
      <c r="P929" s="17" t="str">
        <f>IFERROR(VLOOKUP(B929,POM!$B$5:$I$1048576,7,0),"")</f>
        <v/>
      </c>
      <c r="Q929" s="10" t="str">
        <f>IFERROR(VLOOKUP(B929,POU!$B$5:$I$1048576,7,0),"")</f>
        <v/>
      </c>
      <c r="R929" s="21" t="str">
        <f t="shared" si="79"/>
        <v/>
      </c>
      <c r="S929" s="17" t="str">
        <f>IFERROR(VLOOKUP(B929,'PEMBEKALAN POP'!$B$5:$I$1048576,7,0),"")</f>
        <v/>
      </c>
      <c r="T929" s="22" t="str">
        <f>IFERROR(VLOOKUP(B929,'PEMBEKALAN POP'!$B$5:$I$1048576,8,0),"")</f>
        <v/>
      </c>
      <c r="U929" s="21" t="s">
        <v>3994</v>
      </c>
      <c r="V929" s="17" t="e" cm="1">
        <f t="array" ref="V929">MAX(IF(INDUKSI!$B$5:$B$1048576='Data Training 2022'!B929,INDUKSI!$H$5:$H$1048576))</f>
        <v>#N/A</v>
      </c>
      <c r="W929" s="22" t="str">
        <f>IFERROR(VLOOKUP(B929,INDUKSI!$B$5:$I$1048576,8,0),"")</f>
        <v/>
      </c>
      <c r="X929" s="21" t="s">
        <v>3994</v>
      </c>
      <c r="Y929" s="17" cm="1">
        <f t="array" ref="Y929">MAX(IF(REINDUKSI!$B$5:$B$1048576='Data Training 2022'!B929,REINDUKSI!$H$5:$H$1048576))</f>
        <v>0</v>
      </c>
      <c r="Z929" s="22" t="str">
        <f>IFERROR(VLOOKUP(B929,REINDUKSI!$B$5:$I$1048576,8,0),"")</f>
        <v/>
      </c>
      <c r="AA929" s="22" t="str">
        <f t="shared" si="80"/>
        <v>TARGET</v>
      </c>
      <c r="AB929" s="17" cm="1">
        <f t="array" ref="AB929">MAX(IF(BSA!$B$5:$B$1048576='Data Training 2022'!B929,BSA!$H$5:$H$1048576))</f>
        <v>0</v>
      </c>
      <c r="AC929" s="22" t="str">
        <f>IFERROR(VLOOKUP(B929,BSA!$B$5:$I$1048576,8,0),"")</f>
        <v/>
      </c>
      <c r="AD929" s="22" t="s">
        <v>3994</v>
      </c>
      <c r="AE929" s="22"/>
      <c r="AF929" s="22"/>
      <c r="AG929" s="22" t="str">
        <f t="shared" si="81"/>
        <v/>
      </c>
      <c r="AH929" s="17" cm="1">
        <f t="array" ref="AH929">MAX(IF(ISOLASI!$B$5:$B$1048576='Data Training 2022'!B929,ISOLASI!$H$5:$H$1048576))</f>
        <v>0</v>
      </c>
      <c r="AI929" s="22" t="str">
        <f>IFERROR(VLOOKUP(B929,ISOLASI!$B$5:$I$1048576,8,0),"")</f>
        <v/>
      </c>
      <c r="AJ929" s="22"/>
      <c r="AK929" s="17" cm="1">
        <f t="array" ref="AK929">MAX(IF('DEKAT AIR'!$B$5:$B$1048576='Data Training 2022'!B929,'DEKAT AIR'!$H$5:$H$1048576))</f>
        <v>0</v>
      </c>
      <c r="AL929" s="22" t="str">
        <f>IFERROR(VLOOKUP(B929,'DEKAT AIR'!$B$5:$I$1048576,8,0),"")</f>
        <v/>
      </c>
      <c r="AM929" s="22"/>
      <c r="AN929" s="17" cm="1">
        <f t="array" ref="AN929">MAX(IF(KETINGGIAN!$B$5:$B$1048576='Data Training 2022'!B929,KETINGGIAN!$H$5:$H$1048576))</f>
        <v>0</v>
      </c>
      <c r="AO929" s="22" t="str">
        <f>IFERROR(VLOOKUP(B929,KETINGGIAN!$B$5:$I$1048576,8,0),"")</f>
        <v/>
      </c>
      <c r="AP929" s="22"/>
      <c r="AQ929" s="22"/>
      <c r="AR929" s="22"/>
      <c r="AS929" s="22"/>
      <c r="AT929" s="17" cm="1">
        <f t="array" ref="AT929">MAX(IF(TOOLSKEEPER!$B$5:$B$1048576='Data Training 2022'!B929,TOOLSKEEPER!$H$5:$H$1048576))</f>
        <v>0</v>
      </c>
      <c r="AU929" s="22" t="str">
        <f>IFERROR(VLOOKUP(B929,TOOLSKEEPER!$B$5:$I$1048576,8,0),"")</f>
        <v/>
      </c>
    </row>
    <row r="930" spans="1:47">
      <c r="A930" s="22">
        <f t="shared" si="82"/>
        <v>925</v>
      </c>
      <c r="B930" s="21" t="str">
        <f t="shared" si="83"/>
        <v>80004007</v>
      </c>
      <c r="C930" s="21">
        <v>80004007</v>
      </c>
      <c r="D930" s="22"/>
      <c r="E930" s="22" t="s">
        <v>3422</v>
      </c>
      <c r="F930" s="22" t="s">
        <v>1255</v>
      </c>
      <c r="G930" s="22" t="s">
        <v>205</v>
      </c>
      <c r="H930" s="22" t="s">
        <v>405</v>
      </c>
      <c r="I930" s="22" t="s">
        <v>4024</v>
      </c>
      <c r="J930" s="22"/>
      <c r="K930" s="21" t="s">
        <v>4002</v>
      </c>
      <c r="L930" s="21" t="s">
        <v>2374</v>
      </c>
      <c r="M930" s="21" t="s">
        <v>4003</v>
      </c>
      <c r="N930" s="21"/>
      <c r="O930" s="17" t="str">
        <f>IFERROR(VLOOKUP(B930,POP!$B$5:$I$1048576,7,0),"")</f>
        <v/>
      </c>
      <c r="P930" s="17" t="str">
        <f>IFERROR(VLOOKUP(B930,POM!$B$5:$I$1048576,7,0),"")</f>
        <v/>
      </c>
      <c r="Q930" s="10" t="str">
        <f>IFERROR(VLOOKUP(B930,POU!$B$5:$I$1048576,7,0),"")</f>
        <v/>
      </c>
      <c r="R930" s="21" t="str">
        <f t="shared" si="79"/>
        <v/>
      </c>
      <c r="S930" s="17" t="str">
        <f>IFERROR(VLOOKUP(B930,'PEMBEKALAN POP'!$B$5:$I$1048576,7,0),"")</f>
        <v/>
      </c>
      <c r="T930" s="22" t="str">
        <f>IFERROR(VLOOKUP(B930,'PEMBEKALAN POP'!$B$5:$I$1048576,8,0),"")</f>
        <v/>
      </c>
      <c r="U930" s="21" t="s">
        <v>3994</v>
      </c>
      <c r="V930" s="17" t="e" cm="1">
        <f t="array" ref="V930">MAX(IF(INDUKSI!$B$5:$B$1048576='Data Training 2022'!B930,INDUKSI!$H$5:$H$1048576))</f>
        <v>#N/A</v>
      </c>
      <c r="W930" s="22" t="str">
        <f>IFERROR(VLOOKUP(B930,INDUKSI!$B$5:$I$1048576,8,0),"")</f>
        <v>LULUS</v>
      </c>
      <c r="X930" s="21" t="s">
        <v>3994</v>
      </c>
      <c r="Y930" s="17" cm="1">
        <f t="array" ref="Y930">MAX(IF(REINDUKSI!$B$5:$B$1048576='Data Training 2022'!B930,REINDUKSI!$H$5:$H$1048576))</f>
        <v>0</v>
      </c>
      <c r="Z930" s="22" t="str">
        <f>IFERROR(VLOOKUP(B930,REINDUKSI!$B$5:$I$1048576,8,0),"")</f>
        <v/>
      </c>
      <c r="AA930" s="22" t="str">
        <f t="shared" si="80"/>
        <v>TARGET</v>
      </c>
      <c r="AB930" s="17" cm="1">
        <f t="array" ref="AB930">MAX(IF(BSA!$B$5:$B$1048576='Data Training 2022'!B930,BSA!$H$5:$H$1048576))</f>
        <v>0</v>
      </c>
      <c r="AC930" s="22" t="str">
        <f>IFERROR(VLOOKUP(B930,BSA!$B$5:$I$1048576,8,0),"")</f>
        <v/>
      </c>
      <c r="AD930" s="22" t="s">
        <v>3994</v>
      </c>
      <c r="AE930" s="22"/>
      <c r="AF930" s="22"/>
      <c r="AG930" s="22" t="str">
        <f t="shared" si="81"/>
        <v/>
      </c>
      <c r="AH930" s="17" cm="1">
        <f t="array" ref="AH930">MAX(IF(ISOLASI!$B$5:$B$1048576='Data Training 2022'!B930,ISOLASI!$H$5:$H$1048576))</f>
        <v>0</v>
      </c>
      <c r="AI930" s="22" t="str">
        <f>IFERROR(VLOOKUP(B930,ISOLASI!$B$5:$I$1048576,8,0),"")</f>
        <v/>
      </c>
      <c r="AJ930" s="22"/>
      <c r="AK930" s="17" cm="1">
        <f t="array" ref="AK930">MAX(IF('DEKAT AIR'!$B$5:$B$1048576='Data Training 2022'!B930,'DEKAT AIR'!$H$5:$H$1048576))</f>
        <v>0</v>
      </c>
      <c r="AL930" s="22" t="str">
        <f>IFERROR(VLOOKUP(B930,'DEKAT AIR'!$B$5:$I$1048576,8,0),"")</f>
        <v/>
      </c>
      <c r="AM930" s="22"/>
      <c r="AN930" s="17" cm="1">
        <f t="array" ref="AN930">MAX(IF(KETINGGIAN!$B$5:$B$1048576='Data Training 2022'!B930,KETINGGIAN!$H$5:$H$1048576))</f>
        <v>0</v>
      </c>
      <c r="AO930" s="22" t="str">
        <f>IFERROR(VLOOKUP(B930,KETINGGIAN!$B$5:$I$1048576,8,0),"")</f>
        <v/>
      </c>
      <c r="AP930" s="22"/>
      <c r="AQ930" s="22"/>
      <c r="AR930" s="22"/>
      <c r="AS930" s="22"/>
      <c r="AT930" s="17" cm="1">
        <f t="array" ref="AT930">MAX(IF(TOOLSKEEPER!$B$5:$B$1048576='Data Training 2022'!B930,TOOLSKEEPER!$H$5:$H$1048576))</f>
        <v>0</v>
      </c>
      <c r="AU930" s="22" t="str">
        <f>IFERROR(VLOOKUP(B930,TOOLSKEEPER!$B$5:$I$1048576,8,0),"")</f>
        <v/>
      </c>
    </row>
    <row r="931" spans="1:47">
      <c r="A931" s="22">
        <f t="shared" si="82"/>
        <v>926</v>
      </c>
      <c r="B931" s="21" t="str">
        <f t="shared" si="83"/>
        <v>80004009</v>
      </c>
      <c r="C931" s="21">
        <v>80004009</v>
      </c>
      <c r="D931" s="22"/>
      <c r="E931" s="22" t="s">
        <v>4262</v>
      </c>
      <c r="F931" s="22" t="s">
        <v>1255</v>
      </c>
      <c r="G931" s="22" t="s">
        <v>205</v>
      </c>
      <c r="H931" s="22" t="s">
        <v>405</v>
      </c>
      <c r="I931" s="22" t="s">
        <v>4024</v>
      </c>
      <c r="J931" s="22"/>
      <c r="K931" s="21" t="s">
        <v>4002</v>
      </c>
      <c r="L931" s="21" t="s">
        <v>2374</v>
      </c>
      <c r="M931" s="21" t="s">
        <v>4003</v>
      </c>
      <c r="N931" s="21"/>
      <c r="O931" s="17" t="str">
        <f>IFERROR(VLOOKUP(B931,POP!$B$5:$I$1048576,7,0),"")</f>
        <v/>
      </c>
      <c r="P931" s="17" t="str">
        <f>IFERROR(VLOOKUP(B931,POM!$B$5:$I$1048576,7,0),"")</f>
        <v/>
      </c>
      <c r="Q931" s="10" t="str">
        <f>IFERROR(VLOOKUP(B931,POU!$B$5:$I$1048576,7,0),"")</f>
        <v/>
      </c>
      <c r="R931" s="21" t="str">
        <f t="shared" si="79"/>
        <v/>
      </c>
      <c r="S931" s="17" t="str">
        <f>IFERROR(VLOOKUP(B931,'PEMBEKALAN POP'!$B$5:$I$1048576,7,0),"")</f>
        <v/>
      </c>
      <c r="T931" s="22" t="str">
        <f>IFERROR(VLOOKUP(B931,'PEMBEKALAN POP'!$B$5:$I$1048576,8,0),"")</f>
        <v/>
      </c>
      <c r="U931" s="21" t="s">
        <v>3994</v>
      </c>
      <c r="V931" s="17" t="e" cm="1">
        <f t="array" ref="V931">MAX(IF(INDUKSI!$B$5:$B$1048576='Data Training 2022'!B931,INDUKSI!$H$5:$H$1048576))</f>
        <v>#N/A</v>
      </c>
      <c r="W931" s="22" t="str">
        <f>IFERROR(VLOOKUP(B931,INDUKSI!$B$5:$I$1048576,8,0),"")</f>
        <v>LULUS</v>
      </c>
      <c r="X931" s="21" t="s">
        <v>3994</v>
      </c>
      <c r="Y931" s="17" cm="1">
        <f t="array" ref="Y931">MAX(IF(REINDUKSI!$B$5:$B$1048576='Data Training 2022'!B931,REINDUKSI!$H$5:$H$1048576))</f>
        <v>0</v>
      </c>
      <c r="Z931" s="22" t="str">
        <f>IFERROR(VLOOKUP(B931,REINDUKSI!$B$5:$I$1048576,8,0),"")</f>
        <v/>
      </c>
      <c r="AA931" s="22" t="str">
        <f t="shared" si="80"/>
        <v>TARGET</v>
      </c>
      <c r="AB931" s="17" cm="1">
        <f t="array" ref="AB931">MAX(IF(BSA!$B$5:$B$1048576='Data Training 2022'!B931,BSA!$H$5:$H$1048576))</f>
        <v>0</v>
      </c>
      <c r="AC931" s="22" t="str">
        <f>IFERROR(VLOOKUP(B931,BSA!$B$5:$I$1048576,8,0),"")</f>
        <v/>
      </c>
      <c r="AD931" s="22" t="s">
        <v>3994</v>
      </c>
      <c r="AE931" s="22"/>
      <c r="AF931" s="22"/>
      <c r="AG931" s="22" t="str">
        <f t="shared" si="81"/>
        <v/>
      </c>
      <c r="AH931" s="17" cm="1">
        <f t="array" ref="AH931">MAX(IF(ISOLASI!$B$5:$B$1048576='Data Training 2022'!B931,ISOLASI!$H$5:$H$1048576))</f>
        <v>0</v>
      </c>
      <c r="AI931" s="22" t="str">
        <f>IFERROR(VLOOKUP(B931,ISOLASI!$B$5:$I$1048576,8,0),"")</f>
        <v/>
      </c>
      <c r="AJ931" s="22"/>
      <c r="AK931" s="17" cm="1">
        <f t="array" ref="AK931">MAX(IF('DEKAT AIR'!$B$5:$B$1048576='Data Training 2022'!B931,'DEKAT AIR'!$H$5:$H$1048576))</f>
        <v>0</v>
      </c>
      <c r="AL931" s="22" t="str">
        <f>IFERROR(VLOOKUP(B931,'DEKAT AIR'!$B$5:$I$1048576,8,0),"")</f>
        <v/>
      </c>
      <c r="AM931" s="22"/>
      <c r="AN931" s="17" cm="1">
        <f t="array" ref="AN931">MAX(IF(KETINGGIAN!$B$5:$B$1048576='Data Training 2022'!B931,KETINGGIAN!$H$5:$H$1048576))</f>
        <v>0</v>
      </c>
      <c r="AO931" s="22" t="str">
        <f>IFERROR(VLOOKUP(B931,KETINGGIAN!$B$5:$I$1048576,8,0),"")</f>
        <v/>
      </c>
      <c r="AP931" s="22"/>
      <c r="AQ931" s="22"/>
      <c r="AR931" s="22"/>
      <c r="AS931" s="22"/>
      <c r="AT931" s="17" cm="1">
        <f t="array" ref="AT931">MAX(IF(TOOLSKEEPER!$B$5:$B$1048576='Data Training 2022'!B931,TOOLSKEEPER!$H$5:$H$1048576))</f>
        <v>0</v>
      </c>
      <c r="AU931" s="22" t="str">
        <f>IFERROR(VLOOKUP(B931,TOOLSKEEPER!$B$5:$I$1048576,8,0),"")</f>
        <v/>
      </c>
    </row>
    <row r="932" spans="1:47">
      <c r="A932" s="22">
        <f t="shared" si="82"/>
        <v>927</v>
      </c>
      <c r="B932" s="21" t="str">
        <f t="shared" si="83"/>
        <v>80001841</v>
      </c>
      <c r="C932" s="21" t="s">
        <v>2745</v>
      </c>
      <c r="D932" s="22"/>
      <c r="E932" s="22" t="s">
        <v>2746</v>
      </c>
      <c r="F932" s="22" t="s">
        <v>1255</v>
      </c>
      <c r="G932" s="22" t="s">
        <v>4185</v>
      </c>
      <c r="H932" s="22" t="s">
        <v>405</v>
      </c>
      <c r="I932" s="22" t="s">
        <v>4024</v>
      </c>
      <c r="J932" s="22"/>
      <c r="K932" s="21" t="s">
        <v>4002</v>
      </c>
      <c r="L932" s="21" t="s">
        <v>2374</v>
      </c>
      <c r="M932" s="21" t="s">
        <v>4003</v>
      </c>
      <c r="N932" s="21"/>
      <c r="O932" s="17" t="str">
        <f>IFERROR(VLOOKUP(B932,POP!$B$5:$I$1048576,7,0),"")</f>
        <v/>
      </c>
      <c r="P932" s="17" t="str">
        <f>IFERROR(VLOOKUP(B932,POM!$B$5:$I$1048576,7,0),"")</f>
        <v/>
      </c>
      <c r="Q932" s="10" t="str">
        <f>IFERROR(VLOOKUP(B932,POU!$B$5:$I$1048576,7,0),"")</f>
        <v/>
      </c>
      <c r="R932" s="21" t="str">
        <f t="shared" si="79"/>
        <v/>
      </c>
      <c r="S932" s="17" t="str">
        <f>IFERROR(VLOOKUP(B932,'PEMBEKALAN POP'!$B$5:$I$1048576,7,0),"")</f>
        <v/>
      </c>
      <c r="T932" s="22" t="str">
        <f>IFERROR(VLOOKUP(B932,'PEMBEKALAN POP'!$B$5:$I$1048576,8,0),"")</f>
        <v/>
      </c>
      <c r="U932" s="21" t="s">
        <v>3994</v>
      </c>
      <c r="V932" s="17" t="e" cm="1">
        <f t="array" ref="V932">MAX(IF(INDUKSI!$B$5:$B$1048576='Data Training 2022'!B932,INDUKSI!$H$5:$H$1048576))</f>
        <v>#N/A</v>
      </c>
      <c r="W932" s="22" t="str">
        <f>IFERROR(VLOOKUP(B932,INDUKSI!$B$5:$I$1048576,8,0),"")</f>
        <v>LULUS</v>
      </c>
      <c r="X932" s="21" t="s">
        <v>3994</v>
      </c>
      <c r="Y932" s="17" cm="1">
        <f t="array" ref="Y932">MAX(IF(REINDUKSI!$B$5:$B$1048576='Data Training 2022'!B932,REINDUKSI!$H$5:$H$1048576))</f>
        <v>44769</v>
      </c>
      <c r="Z932" s="22" t="str">
        <f>IFERROR(VLOOKUP(B932,REINDUKSI!$B$5:$I$1048576,8,0),"")</f>
        <v>LULUS</v>
      </c>
      <c r="AA932" s="22" t="str">
        <f t="shared" si="80"/>
        <v>TARGET</v>
      </c>
      <c r="AB932" s="17" cm="1">
        <f t="array" ref="AB932">MAX(IF(BSA!$B$5:$B$1048576='Data Training 2022'!B932,BSA!$H$5:$H$1048576))</f>
        <v>0</v>
      </c>
      <c r="AC932" s="22" t="str">
        <f>IFERROR(VLOOKUP(B932,BSA!$B$5:$I$1048576,8,0),"")</f>
        <v/>
      </c>
      <c r="AD932" s="22" t="s">
        <v>3994</v>
      </c>
      <c r="AE932" s="22"/>
      <c r="AF932" s="22"/>
      <c r="AG932" s="22" t="str">
        <f t="shared" si="81"/>
        <v/>
      </c>
      <c r="AH932" s="17" cm="1">
        <f t="array" ref="AH932">MAX(IF(ISOLASI!$B$5:$B$1048576='Data Training 2022'!B932,ISOLASI!$H$5:$H$1048576))</f>
        <v>0</v>
      </c>
      <c r="AI932" s="22" t="str">
        <f>IFERROR(VLOOKUP(B932,ISOLASI!$B$5:$I$1048576,8,0),"")</f>
        <v/>
      </c>
      <c r="AJ932" s="22"/>
      <c r="AK932" s="17" cm="1">
        <f t="array" ref="AK932">MAX(IF('DEKAT AIR'!$B$5:$B$1048576='Data Training 2022'!B932,'DEKAT AIR'!$H$5:$H$1048576))</f>
        <v>0</v>
      </c>
      <c r="AL932" s="22" t="str">
        <f>IFERROR(VLOOKUP(B932,'DEKAT AIR'!$B$5:$I$1048576,8,0),"")</f>
        <v/>
      </c>
      <c r="AM932" s="22"/>
      <c r="AN932" s="17" cm="1">
        <f t="array" ref="AN932">MAX(IF(KETINGGIAN!$B$5:$B$1048576='Data Training 2022'!B932,KETINGGIAN!$H$5:$H$1048576))</f>
        <v>0</v>
      </c>
      <c r="AO932" s="22" t="str">
        <f>IFERROR(VLOOKUP(B932,KETINGGIAN!$B$5:$I$1048576,8,0),"")</f>
        <v/>
      </c>
      <c r="AP932" s="22"/>
      <c r="AQ932" s="22"/>
      <c r="AR932" s="22"/>
      <c r="AS932" s="22"/>
      <c r="AT932" s="17" cm="1">
        <f t="array" ref="AT932">MAX(IF(TOOLSKEEPER!$B$5:$B$1048576='Data Training 2022'!B932,TOOLSKEEPER!$H$5:$H$1048576))</f>
        <v>0</v>
      </c>
      <c r="AU932" s="22" t="str">
        <f>IFERROR(VLOOKUP(B932,TOOLSKEEPER!$B$5:$I$1048576,8,0),"")</f>
        <v/>
      </c>
    </row>
    <row r="933" spans="1:47">
      <c r="A933" s="22">
        <f t="shared" si="82"/>
        <v>928</v>
      </c>
      <c r="B933" s="21" t="str">
        <f t="shared" si="83"/>
        <v>80001860</v>
      </c>
      <c r="C933" s="21" t="s">
        <v>2599</v>
      </c>
      <c r="D933" s="22"/>
      <c r="E933" s="22" t="s">
        <v>2600</v>
      </c>
      <c r="F933" s="22" t="s">
        <v>1255</v>
      </c>
      <c r="G933" s="22" t="s">
        <v>4185</v>
      </c>
      <c r="H933" s="22" t="s">
        <v>405</v>
      </c>
      <c r="I933" s="22" t="s">
        <v>4024</v>
      </c>
      <c r="J933" s="22"/>
      <c r="K933" s="21" t="s">
        <v>4002</v>
      </c>
      <c r="L933" s="21" t="s">
        <v>2374</v>
      </c>
      <c r="M933" s="21" t="s">
        <v>4003</v>
      </c>
      <c r="N933" s="21"/>
      <c r="O933" s="17" t="str">
        <f>IFERROR(VLOOKUP(B933,POP!$B$5:$I$1048576,7,0),"")</f>
        <v/>
      </c>
      <c r="P933" s="17" t="str">
        <f>IFERROR(VLOOKUP(B933,POM!$B$5:$I$1048576,7,0),"")</f>
        <v/>
      </c>
      <c r="Q933" s="10" t="str">
        <f>IFERROR(VLOOKUP(B933,POU!$B$5:$I$1048576,7,0),"")</f>
        <v/>
      </c>
      <c r="R933" s="21" t="str">
        <f t="shared" si="79"/>
        <v/>
      </c>
      <c r="S933" s="17" t="str">
        <f>IFERROR(VLOOKUP(B933,'PEMBEKALAN POP'!$B$5:$I$1048576,7,0),"")</f>
        <v/>
      </c>
      <c r="T933" s="22" t="str">
        <f>IFERROR(VLOOKUP(B933,'PEMBEKALAN POP'!$B$5:$I$1048576,8,0),"")</f>
        <v/>
      </c>
      <c r="U933" s="21" t="s">
        <v>3994</v>
      </c>
      <c r="V933" s="17" t="e" cm="1">
        <f t="array" ref="V933">MAX(IF(INDUKSI!$B$5:$B$1048576='Data Training 2022'!B933,INDUKSI!$H$5:$H$1048576))</f>
        <v>#N/A</v>
      </c>
      <c r="W933" s="22" t="str">
        <f>IFERROR(VLOOKUP(B933,INDUKSI!$B$5:$I$1048576,8,0),"")</f>
        <v>LULUS</v>
      </c>
      <c r="X933" s="21" t="s">
        <v>3994</v>
      </c>
      <c r="Y933" s="17" cm="1">
        <f t="array" ref="Y933">MAX(IF(REINDUKSI!$B$5:$B$1048576='Data Training 2022'!B933,REINDUKSI!$H$5:$H$1048576))</f>
        <v>44685</v>
      </c>
      <c r="Z933" s="22" t="str">
        <f>IFERROR(VLOOKUP(B933,REINDUKSI!$B$5:$I$1048576,8,0),"")</f>
        <v>LULUS</v>
      </c>
      <c r="AA933" s="22" t="str">
        <f t="shared" si="80"/>
        <v>TARGET</v>
      </c>
      <c r="AB933" s="17" cm="1">
        <f t="array" ref="AB933">MAX(IF(BSA!$B$5:$B$1048576='Data Training 2022'!B933,BSA!$H$5:$H$1048576))</f>
        <v>0</v>
      </c>
      <c r="AC933" s="22" t="str">
        <f>IFERROR(VLOOKUP(B933,BSA!$B$5:$I$1048576,8,0),"")</f>
        <v/>
      </c>
      <c r="AD933" s="22" t="s">
        <v>3994</v>
      </c>
      <c r="AE933" s="22"/>
      <c r="AF933" s="22"/>
      <c r="AG933" s="22" t="str">
        <f t="shared" si="81"/>
        <v/>
      </c>
      <c r="AH933" s="17" cm="1">
        <f t="array" ref="AH933">MAX(IF(ISOLASI!$B$5:$B$1048576='Data Training 2022'!B933,ISOLASI!$H$5:$H$1048576))</f>
        <v>0</v>
      </c>
      <c r="AI933" s="22" t="str">
        <f>IFERROR(VLOOKUP(B933,ISOLASI!$B$5:$I$1048576,8,0),"")</f>
        <v/>
      </c>
      <c r="AJ933" s="22"/>
      <c r="AK933" s="17" cm="1">
        <f t="array" ref="AK933">MAX(IF('DEKAT AIR'!$B$5:$B$1048576='Data Training 2022'!B933,'DEKAT AIR'!$H$5:$H$1048576))</f>
        <v>0</v>
      </c>
      <c r="AL933" s="22" t="str">
        <f>IFERROR(VLOOKUP(B933,'DEKAT AIR'!$B$5:$I$1048576,8,0),"")</f>
        <v/>
      </c>
      <c r="AM933" s="22"/>
      <c r="AN933" s="17" cm="1">
        <f t="array" ref="AN933">MAX(IF(KETINGGIAN!$B$5:$B$1048576='Data Training 2022'!B933,KETINGGIAN!$H$5:$H$1048576))</f>
        <v>0</v>
      </c>
      <c r="AO933" s="22" t="str">
        <f>IFERROR(VLOOKUP(B933,KETINGGIAN!$B$5:$I$1048576,8,0),"")</f>
        <v/>
      </c>
      <c r="AP933" s="22"/>
      <c r="AQ933" s="22"/>
      <c r="AR933" s="22"/>
      <c r="AS933" s="22"/>
      <c r="AT933" s="17" cm="1">
        <f t="array" ref="AT933">MAX(IF(TOOLSKEEPER!$B$5:$B$1048576='Data Training 2022'!B933,TOOLSKEEPER!$H$5:$H$1048576))</f>
        <v>0</v>
      </c>
      <c r="AU933" s="22" t="str">
        <f>IFERROR(VLOOKUP(B933,TOOLSKEEPER!$B$5:$I$1048576,8,0),"")</f>
        <v/>
      </c>
    </row>
    <row r="934" spans="1:47">
      <c r="A934" s="22">
        <f t="shared" si="82"/>
        <v>929</v>
      </c>
      <c r="B934" s="21" t="str">
        <f t="shared" si="83"/>
        <v>80003776</v>
      </c>
      <c r="C934" s="21">
        <v>80003776</v>
      </c>
      <c r="D934" s="22"/>
      <c r="E934" s="22" t="s">
        <v>1768</v>
      </c>
      <c r="F934" s="22" t="s">
        <v>1255</v>
      </c>
      <c r="G934" s="22" t="s">
        <v>205</v>
      </c>
      <c r="H934" s="22" t="s">
        <v>405</v>
      </c>
      <c r="I934" s="22" t="s">
        <v>4024</v>
      </c>
      <c r="J934" s="22"/>
      <c r="K934" s="21" t="s">
        <v>4002</v>
      </c>
      <c r="L934" s="21" t="s">
        <v>2374</v>
      </c>
      <c r="M934" s="21" t="s">
        <v>4003</v>
      </c>
      <c r="N934" s="21"/>
      <c r="O934" s="17" t="str">
        <f>IFERROR(VLOOKUP(B934,POP!$B$5:$I$1048576,7,0),"")</f>
        <v/>
      </c>
      <c r="P934" s="17" t="str">
        <f>IFERROR(VLOOKUP(B934,POM!$B$5:$I$1048576,7,0),"")</f>
        <v/>
      </c>
      <c r="Q934" s="10" t="str">
        <f>IFERROR(VLOOKUP(B934,POU!$B$5:$I$1048576,7,0),"")</f>
        <v/>
      </c>
      <c r="R934" s="21" t="str">
        <f t="shared" si="79"/>
        <v/>
      </c>
      <c r="S934" s="17" t="str">
        <f>IFERROR(VLOOKUP(B934,'PEMBEKALAN POP'!$B$5:$I$1048576,7,0),"")</f>
        <v/>
      </c>
      <c r="T934" s="22" t="str">
        <f>IFERROR(VLOOKUP(B934,'PEMBEKALAN POP'!$B$5:$I$1048576,8,0),"")</f>
        <v/>
      </c>
      <c r="U934" s="21" t="s">
        <v>3994</v>
      </c>
      <c r="V934" s="17" t="e" cm="1">
        <f t="array" ref="V934">MAX(IF(INDUKSI!$B$5:$B$1048576='Data Training 2022'!B934,INDUKSI!$H$5:$H$1048576))</f>
        <v>#N/A</v>
      </c>
      <c r="W934" s="22" t="str">
        <f>IFERROR(VLOOKUP(B934,INDUKSI!$B$5:$I$1048576,8,0),"")</f>
        <v>LULUS</v>
      </c>
      <c r="X934" s="21" t="s">
        <v>3994</v>
      </c>
      <c r="Y934" s="17" cm="1">
        <f t="array" ref="Y934">MAX(IF(REINDUKSI!$B$5:$B$1048576='Data Training 2022'!B934,REINDUKSI!$H$5:$H$1048576))</f>
        <v>44773</v>
      </c>
      <c r="Z934" s="22" t="str">
        <f>IFERROR(VLOOKUP(B934,REINDUKSI!$B$5:$I$1048576,8,0),"")</f>
        <v>LULUS</v>
      </c>
      <c r="AA934" s="22" t="str">
        <f t="shared" si="80"/>
        <v>TARGET</v>
      </c>
      <c r="AB934" s="17" cm="1">
        <f t="array" ref="AB934">MAX(IF(BSA!$B$5:$B$1048576='Data Training 2022'!B934,BSA!$H$5:$H$1048576))</f>
        <v>0</v>
      </c>
      <c r="AC934" s="22" t="str">
        <f>IFERROR(VLOOKUP(B934,BSA!$B$5:$I$1048576,8,0),"")</f>
        <v/>
      </c>
      <c r="AD934" s="22" t="s">
        <v>3994</v>
      </c>
      <c r="AE934" s="22"/>
      <c r="AF934" s="22"/>
      <c r="AG934" s="22" t="str">
        <f t="shared" si="81"/>
        <v/>
      </c>
      <c r="AH934" s="17" cm="1">
        <f t="array" ref="AH934">MAX(IF(ISOLASI!$B$5:$B$1048576='Data Training 2022'!B934,ISOLASI!$H$5:$H$1048576))</f>
        <v>0</v>
      </c>
      <c r="AI934" s="22" t="str">
        <f>IFERROR(VLOOKUP(B934,ISOLASI!$B$5:$I$1048576,8,0),"")</f>
        <v/>
      </c>
      <c r="AJ934" s="22"/>
      <c r="AK934" s="17" cm="1">
        <f t="array" ref="AK934">MAX(IF('DEKAT AIR'!$B$5:$B$1048576='Data Training 2022'!B934,'DEKAT AIR'!$H$5:$H$1048576))</f>
        <v>0</v>
      </c>
      <c r="AL934" s="22" t="str">
        <f>IFERROR(VLOOKUP(B934,'DEKAT AIR'!$B$5:$I$1048576,8,0),"")</f>
        <v/>
      </c>
      <c r="AM934" s="22"/>
      <c r="AN934" s="17" cm="1">
        <f t="array" ref="AN934">MAX(IF(KETINGGIAN!$B$5:$B$1048576='Data Training 2022'!B934,KETINGGIAN!$H$5:$H$1048576))</f>
        <v>0</v>
      </c>
      <c r="AO934" s="22" t="str">
        <f>IFERROR(VLOOKUP(B934,KETINGGIAN!$B$5:$I$1048576,8,0),"")</f>
        <v/>
      </c>
      <c r="AP934" s="22"/>
      <c r="AQ934" s="22"/>
      <c r="AR934" s="22"/>
      <c r="AS934" s="22"/>
      <c r="AT934" s="17" cm="1">
        <f t="array" ref="AT934">MAX(IF(TOOLSKEEPER!$B$5:$B$1048576='Data Training 2022'!B934,TOOLSKEEPER!$H$5:$H$1048576))</f>
        <v>0</v>
      </c>
      <c r="AU934" s="22" t="str">
        <f>IFERROR(VLOOKUP(B934,TOOLSKEEPER!$B$5:$I$1048576,8,0),"")</f>
        <v/>
      </c>
    </row>
    <row r="935" spans="1:47">
      <c r="A935" s="22">
        <f t="shared" si="82"/>
        <v>930</v>
      </c>
      <c r="B935" s="21" t="str">
        <f t="shared" si="83"/>
        <v>80000856</v>
      </c>
      <c r="C935" s="21" t="s">
        <v>4263</v>
      </c>
      <c r="D935" s="22"/>
      <c r="E935" s="22" t="s">
        <v>2579</v>
      </c>
      <c r="F935" s="22" t="s">
        <v>1255</v>
      </c>
      <c r="G935" s="22" t="s">
        <v>212</v>
      </c>
      <c r="H935" s="22" t="s">
        <v>405</v>
      </c>
      <c r="I935" s="22" t="s">
        <v>4024</v>
      </c>
      <c r="J935" s="22"/>
      <c r="K935" s="21" t="s">
        <v>4002</v>
      </c>
      <c r="L935" s="21" t="s">
        <v>2374</v>
      </c>
      <c r="M935" s="21" t="s">
        <v>4003</v>
      </c>
      <c r="N935" s="21"/>
      <c r="O935" s="17" t="str">
        <f>IFERROR(VLOOKUP(B935,POP!$B$5:$I$1048576,7,0),"")</f>
        <v/>
      </c>
      <c r="P935" s="17" t="str">
        <f>IFERROR(VLOOKUP(B935,POM!$B$5:$I$1048576,7,0),"")</f>
        <v/>
      </c>
      <c r="Q935" s="10" t="str">
        <f>IFERROR(VLOOKUP(B935,POU!$B$5:$I$1048576,7,0),"")</f>
        <v/>
      </c>
      <c r="R935" s="21" t="str">
        <f t="shared" si="79"/>
        <v/>
      </c>
      <c r="S935" s="17" t="str">
        <f>IFERROR(VLOOKUP(B935,'PEMBEKALAN POP'!$B$5:$I$1048576,7,0),"")</f>
        <v/>
      </c>
      <c r="T935" s="22" t="str">
        <f>IFERROR(VLOOKUP(B935,'PEMBEKALAN POP'!$B$5:$I$1048576,8,0),"")</f>
        <v/>
      </c>
      <c r="U935" s="21" t="s">
        <v>3994</v>
      </c>
      <c r="V935" s="17" t="e" cm="1">
        <f t="array" ref="V935">MAX(IF(INDUKSI!$B$5:$B$1048576='Data Training 2022'!B935,INDUKSI!$H$5:$H$1048576))</f>
        <v>#N/A</v>
      </c>
      <c r="W935" s="22" t="str">
        <f>IFERROR(VLOOKUP(B935,INDUKSI!$B$5:$I$1048576,8,0),"")</f>
        <v>LULUS</v>
      </c>
      <c r="X935" s="21" t="s">
        <v>3994</v>
      </c>
      <c r="Y935" s="17" cm="1">
        <f t="array" ref="Y935">MAX(IF(REINDUKSI!$B$5:$B$1048576='Data Training 2022'!B935,REINDUKSI!$H$5:$H$1048576))</f>
        <v>44604</v>
      </c>
      <c r="Z935" s="22" t="str">
        <f>IFERROR(VLOOKUP(B935,REINDUKSI!$B$5:$I$1048576,8,0),"")</f>
        <v>LULUS</v>
      </c>
      <c r="AA935" s="22" t="str">
        <f t="shared" si="80"/>
        <v>TARGET</v>
      </c>
      <c r="AB935" s="17" cm="1">
        <f t="array" ref="AB935">MAX(IF(BSA!$B$5:$B$1048576='Data Training 2022'!B935,BSA!$H$5:$H$1048576))</f>
        <v>0</v>
      </c>
      <c r="AC935" s="22" t="str">
        <f>IFERROR(VLOOKUP(B935,BSA!$B$5:$I$1048576,8,0),"")</f>
        <v/>
      </c>
      <c r="AD935" s="22" t="s">
        <v>3994</v>
      </c>
      <c r="AE935" s="22"/>
      <c r="AF935" s="22"/>
      <c r="AG935" s="22" t="str">
        <f t="shared" si="81"/>
        <v/>
      </c>
      <c r="AH935" s="17" cm="1">
        <f t="array" ref="AH935">MAX(IF(ISOLASI!$B$5:$B$1048576='Data Training 2022'!B935,ISOLASI!$H$5:$H$1048576))</f>
        <v>0</v>
      </c>
      <c r="AI935" s="22" t="str">
        <f>IFERROR(VLOOKUP(B935,ISOLASI!$B$5:$I$1048576,8,0),"")</f>
        <v/>
      </c>
      <c r="AJ935" s="22"/>
      <c r="AK935" s="17" cm="1">
        <f t="array" ref="AK935">MAX(IF('DEKAT AIR'!$B$5:$B$1048576='Data Training 2022'!B935,'DEKAT AIR'!$H$5:$H$1048576))</f>
        <v>0</v>
      </c>
      <c r="AL935" s="22" t="str">
        <f>IFERROR(VLOOKUP(B935,'DEKAT AIR'!$B$5:$I$1048576,8,0),"")</f>
        <v/>
      </c>
      <c r="AM935" s="22"/>
      <c r="AN935" s="17" cm="1">
        <f t="array" ref="AN935">MAX(IF(KETINGGIAN!$B$5:$B$1048576='Data Training 2022'!B935,KETINGGIAN!$H$5:$H$1048576))</f>
        <v>0</v>
      </c>
      <c r="AO935" s="22" t="str">
        <f>IFERROR(VLOOKUP(B935,KETINGGIAN!$B$5:$I$1048576,8,0),"")</f>
        <v/>
      </c>
      <c r="AP935" s="22"/>
      <c r="AQ935" s="22"/>
      <c r="AR935" s="22"/>
      <c r="AS935" s="22"/>
      <c r="AT935" s="17" cm="1">
        <f t="array" ref="AT935">MAX(IF(TOOLSKEEPER!$B$5:$B$1048576='Data Training 2022'!B935,TOOLSKEEPER!$H$5:$H$1048576))</f>
        <v>0</v>
      </c>
      <c r="AU935" s="22" t="str">
        <f>IFERROR(VLOOKUP(B935,TOOLSKEEPER!$B$5:$I$1048576,8,0),"")</f>
        <v/>
      </c>
    </row>
    <row r="936" spans="1:47">
      <c r="A936" s="22">
        <f t="shared" si="82"/>
        <v>931</v>
      </c>
      <c r="B936" s="21" t="str">
        <f t="shared" si="83"/>
        <v>80002746</v>
      </c>
      <c r="C936" s="21">
        <v>80002746</v>
      </c>
      <c r="D936" s="22"/>
      <c r="E936" s="22" t="s">
        <v>2002</v>
      </c>
      <c r="F936" s="22" t="s">
        <v>1255</v>
      </c>
      <c r="G936" s="22" t="s">
        <v>205</v>
      </c>
      <c r="H936" s="22" t="s">
        <v>405</v>
      </c>
      <c r="I936" s="22" t="s">
        <v>4024</v>
      </c>
      <c r="J936" s="22"/>
      <c r="K936" s="21" t="s">
        <v>4002</v>
      </c>
      <c r="L936" s="21" t="s">
        <v>2374</v>
      </c>
      <c r="M936" s="21" t="s">
        <v>4003</v>
      </c>
      <c r="N936" s="21"/>
      <c r="O936" s="17" t="str">
        <f>IFERROR(VLOOKUP(B936,POP!$B$5:$I$1048576,7,0),"")</f>
        <v/>
      </c>
      <c r="P936" s="17" t="str">
        <f>IFERROR(VLOOKUP(B936,POM!$B$5:$I$1048576,7,0),"")</f>
        <v/>
      </c>
      <c r="Q936" s="10" t="str">
        <f>IFERROR(VLOOKUP(B936,POU!$B$5:$I$1048576,7,0),"")</f>
        <v/>
      </c>
      <c r="R936" s="21" t="str">
        <f t="shared" si="79"/>
        <v/>
      </c>
      <c r="S936" s="17" t="str">
        <f>IFERROR(VLOOKUP(B936,'PEMBEKALAN POP'!$B$5:$I$1048576,7,0),"")</f>
        <v/>
      </c>
      <c r="T936" s="22" t="str">
        <f>IFERROR(VLOOKUP(B936,'PEMBEKALAN POP'!$B$5:$I$1048576,8,0),"")</f>
        <v/>
      </c>
      <c r="U936" s="21" t="s">
        <v>3994</v>
      </c>
      <c r="V936" s="17" t="e" cm="1">
        <f t="array" ref="V936">MAX(IF(INDUKSI!$B$5:$B$1048576='Data Training 2022'!B936,INDUKSI!$H$5:$H$1048576))</f>
        <v>#N/A</v>
      </c>
      <c r="W936" s="22" t="str">
        <f>IFERROR(VLOOKUP(B936,INDUKSI!$B$5:$I$1048576,8,0),"")</f>
        <v>LULUS</v>
      </c>
      <c r="X936" s="21" t="s">
        <v>3994</v>
      </c>
      <c r="Y936" s="17" cm="1">
        <f t="array" ref="Y936">MAX(IF(REINDUKSI!$B$5:$B$1048576='Data Training 2022'!B936,REINDUKSI!$H$5:$H$1048576))</f>
        <v>44703</v>
      </c>
      <c r="Z936" s="22" t="str">
        <f>IFERROR(VLOOKUP(B936,REINDUKSI!$B$5:$I$1048576,8,0),"")</f>
        <v>LULUS</v>
      </c>
      <c r="AA936" s="22" t="str">
        <f t="shared" si="80"/>
        <v>TARGET</v>
      </c>
      <c r="AB936" s="17" cm="1">
        <f t="array" ref="AB936">MAX(IF(BSA!$B$5:$B$1048576='Data Training 2022'!B936,BSA!$H$5:$H$1048576))</f>
        <v>0</v>
      </c>
      <c r="AC936" s="22" t="str">
        <f>IFERROR(VLOOKUP(B936,BSA!$B$5:$I$1048576,8,0),"")</f>
        <v/>
      </c>
      <c r="AD936" s="22" t="s">
        <v>3994</v>
      </c>
      <c r="AE936" s="22"/>
      <c r="AF936" s="22"/>
      <c r="AG936" s="22" t="str">
        <f t="shared" si="81"/>
        <v/>
      </c>
      <c r="AH936" s="17" cm="1">
        <f t="array" ref="AH936">MAX(IF(ISOLASI!$B$5:$B$1048576='Data Training 2022'!B936,ISOLASI!$H$5:$H$1048576))</f>
        <v>0</v>
      </c>
      <c r="AI936" s="22" t="str">
        <f>IFERROR(VLOOKUP(B936,ISOLASI!$B$5:$I$1048576,8,0),"")</f>
        <v/>
      </c>
      <c r="AJ936" s="22"/>
      <c r="AK936" s="17" cm="1">
        <f t="array" ref="AK936">MAX(IF('DEKAT AIR'!$B$5:$B$1048576='Data Training 2022'!B936,'DEKAT AIR'!$H$5:$H$1048576))</f>
        <v>0</v>
      </c>
      <c r="AL936" s="22" t="str">
        <f>IFERROR(VLOOKUP(B936,'DEKAT AIR'!$B$5:$I$1048576,8,0),"")</f>
        <v/>
      </c>
      <c r="AM936" s="22"/>
      <c r="AN936" s="17" cm="1">
        <f t="array" ref="AN936">MAX(IF(KETINGGIAN!$B$5:$B$1048576='Data Training 2022'!B936,KETINGGIAN!$H$5:$H$1048576))</f>
        <v>0</v>
      </c>
      <c r="AO936" s="22" t="str">
        <f>IFERROR(VLOOKUP(B936,KETINGGIAN!$B$5:$I$1048576,8,0),"")</f>
        <v/>
      </c>
      <c r="AP936" s="22"/>
      <c r="AQ936" s="22"/>
      <c r="AR936" s="22"/>
      <c r="AS936" s="22"/>
      <c r="AT936" s="17" cm="1">
        <f t="array" ref="AT936">MAX(IF(TOOLSKEEPER!$B$5:$B$1048576='Data Training 2022'!B936,TOOLSKEEPER!$H$5:$H$1048576))</f>
        <v>0</v>
      </c>
      <c r="AU936" s="22" t="str">
        <f>IFERROR(VLOOKUP(B936,TOOLSKEEPER!$B$5:$I$1048576,8,0),"")</f>
        <v/>
      </c>
    </row>
    <row r="937" spans="1:47">
      <c r="A937" s="22">
        <f t="shared" si="82"/>
        <v>932</v>
      </c>
      <c r="B937" s="21" t="str">
        <f t="shared" si="83"/>
        <v>80002333</v>
      </c>
      <c r="C937" s="21" t="s">
        <v>2270</v>
      </c>
      <c r="D937" s="22"/>
      <c r="E937" s="22" t="s">
        <v>2271</v>
      </c>
      <c r="F937" s="22" t="s">
        <v>1255</v>
      </c>
      <c r="G937" s="22" t="s">
        <v>4183</v>
      </c>
      <c r="H937" s="22" t="s">
        <v>405</v>
      </c>
      <c r="I937" s="22" t="s">
        <v>4024</v>
      </c>
      <c r="J937" s="22"/>
      <c r="K937" s="21" t="s">
        <v>4002</v>
      </c>
      <c r="L937" s="21" t="s">
        <v>2374</v>
      </c>
      <c r="M937" s="21" t="s">
        <v>4003</v>
      </c>
      <c r="N937" s="21"/>
      <c r="O937" s="17" t="str">
        <f>IFERROR(VLOOKUP(B937,POP!$B$5:$I$1048576,7,0),"")</f>
        <v/>
      </c>
      <c r="P937" s="17" t="str">
        <f>IFERROR(VLOOKUP(B937,POM!$B$5:$I$1048576,7,0),"")</f>
        <v/>
      </c>
      <c r="Q937" s="10" t="str">
        <f>IFERROR(VLOOKUP(B937,POU!$B$5:$I$1048576,7,0),"")</f>
        <v/>
      </c>
      <c r="R937" s="21" t="str">
        <f t="shared" si="79"/>
        <v/>
      </c>
      <c r="S937" s="17" t="str">
        <f>IFERROR(VLOOKUP(B937,'PEMBEKALAN POP'!$B$5:$I$1048576,7,0),"")</f>
        <v/>
      </c>
      <c r="T937" s="22" t="str">
        <f>IFERROR(VLOOKUP(B937,'PEMBEKALAN POP'!$B$5:$I$1048576,8,0),"")</f>
        <v/>
      </c>
      <c r="U937" s="21" t="s">
        <v>3994</v>
      </c>
      <c r="V937" s="17" t="e" cm="1">
        <f t="array" ref="V937">MAX(IF(INDUKSI!$B$5:$B$1048576='Data Training 2022'!B937,INDUKSI!$H$5:$H$1048576))</f>
        <v>#N/A</v>
      </c>
      <c r="W937" s="22" t="str">
        <f>IFERROR(VLOOKUP(B937,INDUKSI!$B$5:$I$1048576,8,0),"")</f>
        <v>LULUS</v>
      </c>
      <c r="X937" s="21" t="s">
        <v>3994</v>
      </c>
      <c r="Y937" s="17" cm="1">
        <f t="array" ref="Y937">MAX(IF(REINDUKSI!$B$5:$B$1048576='Data Training 2022'!B937,REINDUKSI!$H$5:$H$1048576))</f>
        <v>44703</v>
      </c>
      <c r="Z937" s="22" t="str">
        <f>IFERROR(VLOOKUP(B937,REINDUKSI!$B$5:$I$1048576,8,0),"")</f>
        <v>LULUS</v>
      </c>
      <c r="AA937" s="22" t="str">
        <f t="shared" si="80"/>
        <v>TARGET</v>
      </c>
      <c r="AB937" s="17" cm="1">
        <f t="array" ref="AB937">MAX(IF(BSA!$B$5:$B$1048576='Data Training 2022'!B937,BSA!$H$5:$H$1048576))</f>
        <v>0</v>
      </c>
      <c r="AC937" s="22" t="str">
        <f>IFERROR(VLOOKUP(B937,BSA!$B$5:$I$1048576,8,0),"")</f>
        <v/>
      </c>
      <c r="AD937" s="22" t="s">
        <v>3994</v>
      </c>
      <c r="AE937" s="22"/>
      <c r="AF937" s="22"/>
      <c r="AG937" s="22" t="str">
        <f t="shared" si="81"/>
        <v/>
      </c>
      <c r="AH937" s="17" cm="1">
        <f t="array" ref="AH937">MAX(IF(ISOLASI!$B$5:$B$1048576='Data Training 2022'!B937,ISOLASI!$H$5:$H$1048576))</f>
        <v>0</v>
      </c>
      <c r="AI937" s="22" t="str">
        <f>IFERROR(VLOOKUP(B937,ISOLASI!$B$5:$I$1048576,8,0),"")</f>
        <v/>
      </c>
      <c r="AJ937" s="22"/>
      <c r="AK937" s="17" cm="1">
        <f t="array" ref="AK937">MAX(IF('DEKAT AIR'!$B$5:$B$1048576='Data Training 2022'!B937,'DEKAT AIR'!$H$5:$H$1048576))</f>
        <v>0</v>
      </c>
      <c r="AL937" s="22" t="str">
        <f>IFERROR(VLOOKUP(B937,'DEKAT AIR'!$B$5:$I$1048576,8,0),"")</f>
        <v/>
      </c>
      <c r="AM937" s="22"/>
      <c r="AN937" s="17" cm="1">
        <f t="array" ref="AN937">MAX(IF(KETINGGIAN!$B$5:$B$1048576='Data Training 2022'!B937,KETINGGIAN!$H$5:$H$1048576))</f>
        <v>0</v>
      </c>
      <c r="AO937" s="22" t="str">
        <f>IFERROR(VLOOKUP(B937,KETINGGIAN!$B$5:$I$1048576,8,0),"")</f>
        <v/>
      </c>
      <c r="AP937" s="22"/>
      <c r="AQ937" s="22"/>
      <c r="AR937" s="22"/>
      <c r="AS937" s="22"/>
      <c r="AT937" s="17" cm="1">
        <f t="array" ref="AT937">MAX(IF(TOOLSKEEPER!$B$5:$B$1048576='Data Training 2022'!B937,TOOLSKEEPER!$H$5:$H$1048576))</f>
        <v>0</v>
      </c>
      <c r="AU937" s="22" t="str">
        <f>IFERROR(VLOOKUP(B937,TOOLSKEEPER!$B$5:$I$1048576,8,0),"")</f>
        <v/>
      </c>
    </row>
    <row r="938" spans="1:47">
      <c r="A938" s="22">
        <f t="shared" si="82"/>
        <v>933</v>
      </c>
      <c r="B938" s="21" t="str">
        <f t="shared" si="83"/>
        <v>80003562</v>
      </c>
      <c r="C938" s="21">
        <v>80003562</v>
      </c>
      <c r="D938" s="22"/>
      <c r="E938" s="22" t="s">
        <v>3293</v>
      </c>
      <c r="F938" s="22" t="s">
        <v>1255</v>
      </c>
      <c r="G938" s="22" t="s">
        <v>4180</v>
      </c>
      <c r="H938" s="22" t="s">
        <v>405</v>
      </c>
      <c r="I938" s="22" t="s">
        <v>4028</v>
      </c>
      <c r="J938" s="22"/>
      <c r="K938" s="21" t="s">
        <v>4002</v>
      </c>
      <c r="L938" s="21" t="s">
        <v>2374</v>
      </c>
      <c r="M938" s="21" t="s">
        <v>4003</v>
      </c>
      <c r="N938" s="21"/>
      <c r="O938" s="17" t="str">
        <f>IFERROR(VLOOKUP(B938,POP!$B$5:$I$1048576,7,0),"")</f>
        <v/>
      </c>
      <c r="P938" s="17" t="str">
        <f>IFERROR(VLOOKUP(B938,POM!$B$5:$I$1048576,7,0),"")</f>
        <v/>
      </c>
      <c r="Q938" s="10" t="str">
        <f>IFERROR(VLOOKUP(B938,POU!$B$5:$I$1048576,7,0),"")</f>
        <v/>
      </c>
      <c r="R938" s="21" t="str">
        <f t="shared" si="79"/>
        <v/>
      </c>
      <c r="S938" s="17" t="str">
        <f>IFERROR(VLOOKUP(B938,'PEMBEKALAN POP'!$B$5:$I$1048576,7,0),"")</f>
        <v/>
      </c>
      <c r="T938" s="22" t="str">
        <f>IFERROR(VLOOKUP(B938,'PEMBEKALAN POP'!$B$5:$I$1048576,8,0),"")</f>
        <v/>
      </c>
      <c r="U938" s="21" t="s">
        <v>3994</v>
      </c>
      <c r="V938" s="17" t="e" cm="1">
        <f t="array" ref="V938">MAX(IF(INDUKSI!$B$5:$B$1048576='Data Training 2022'!B938,INDUKSI!$H$5:$H$1048576))</f>
        <v>#N/A</v>
      </c>
      <c r="W938" s="22" t="str">
        <f>IFERROR(VLOOKUP(B938,INDUKSI!$B$5:$I$1048576,8,0),"")</f>
        <v/>
      </c>
      <c r="X938" s="21" t="s">
        <v>3994</v>
      </c>
      <c r="Y938" s="17" cm="1">
        <f t="array" ref="Y938">MAX(IF(REINDUKSI!$B$5:$B$1048576='Data Training 2022'!B938,REINDUKSI!$H$5:$H$1048576))</f>
        <v>0</v>
      </c>
      <c r="Z938" s="22" t="str">
        <f>IFERROR(VLOOKUP(B938,REINDUKSI!$B$5:$I$1048576,8,0),"")</f>
        <v/>
      </c>
      <c r="AA938" s="22" t="str">
        <f t="shared" si="80"/>
        <v>TARGET</v>
      </c>
      <c r="AB938" s="17" cm="1">
        <f t="array" ref="AB938">MAX(IF(BSA!$B$5:$B$1048576='Data Training 2022'!B938,BSA!$H$5:$H$1048576))</f>
        <v>0</v>
      </c>
      <c r="AC938" s="22" t="str">
        <f>IFERROR(VLOOKUP(B938,BSA!$B$5:$I$1048576,8,0),"")</f>
        <v/>
      </c>
      <c r="AD938" s="22" t="s">
        <v>3994</v>
      </c>
      <c r="AE938" s="22"/>
      <c r="AF938" s="22"/>
      <c r="AG938" s="22" t="str">
        <f t="shared" si="81"/>
        <v/>
      </c>
      <c r="AH938" s="17" cm="1">
        <f t="array" ref="AH938">MAX(IF(ISOLASI!$B$5:$B$1048576='Data Training 2022'!B938,ISOLASI!$H$5:$H$1048576))</f>
        <v>0</v>
      </c>
      <c r="AI938" s="22" t="str">
        <f>IFERROR(VLOOKUP(B938,ISOLASI!$B$5:$I$1048576,8,0),"")</f>
        <v/>
      </c>
      <c r="AJ938" s="22"/>
      <c r="AK938" s="17" cm="1">
        <f t="array" ref="AK938">MAX(IF('DEKAT AIR'!$B$5:$B$1048576='Data Training 2022'!B938,'DEKAT AIR'!$H$5:$H$1048576))</f>
        <v>0</v>
      </c>
      <c r="AL938" s="22" t="str">
        <f>IFERROR(VLOOKUP(B938,'DEKAT AIR'!$B$5:$I$1048576,8,0),"")</f>
        <v/>
      </c>
      <c r="AM938" s="22"/>
      <c r="AN938" s="17" cm="1">
        <f t="array" ref="AN938">MAX(IF(KETINGGIAN!$B$5:$B$1048576='Data Training 2022'!B938,KETINGGIAN!$H$5:$H$1048576))</f>
        <v>0</v>
      </c>
      <c r="AO938" s="22" t="str">
        <f>IFERROR(VLOOKUP(B938,KETINGGIAN!$B$5:$I$1048576,8,0),"")</f>
        <v/>
      </c>
      <c r="AP938" s="22"/>
      <c r="AQ938" s="22"/>
      <c r="AR938" s="22"/>
      <c r="AS938" s="22"/>
      <c r="AT938" s="17" cm="1">
        <f t="array" ref="AT938">MAX(IF(TOOLSKEEPER!$B$5:$B$1048576='Data Training 2022'!B938,TOOLSKEEPER!$H$5:$H$1048576))</f>
        <v>0</v>
      </c>
      <c r="AU938" s="22" t="str">
        <f>IFERROR(VLOOKUP(B938,TOOLSKEEPER!$B$5:$I$1048576,8,0),"")</f>
        <v/>
      </c>
    </row>
    <row r="939" spans="1:47">
      <c r="A939" s="22">
        <f t="shared" si="82"/>
        <v>934</v>
      </c>
      <c r="B939" s="21" t="str">
        <f t="shared" si="83"/>
        <v>80002007</v>
      </c>
      <c r="C939" s="21" t="s">
        <v>3601</v>
      </c>
      <c r="D939" s="22"/>
      <c r="E939" s="22" t="s">
        <v>3602</v>
      </c>
      <c r="F939" s="22" t="s">
        <v>1255</v>
      </c>
      <c r="G939" s="22" t="s">
        <v>4185</v>
      </c>
      <c r="H939" s="22" t="s">
        <v>405</v>
      </c>
      <c r="I939" s="22" t="s">
        <v>4024</v>
      </c>
      <c r="J939" s="22"/>
      <c r="K939" s="21" t="s">
        <v>4002</v>
      </c>
      <c r="L939" s="21" t="s">
        <v>2374</v>
      </c>
      <c r="M939" s="21" t="s">
        <v>4003</v>
      </c>
      <c r="N939" s="21"/>
      <c r="O939" s="17" t="str">
        <f>IFERROR(VLOOKUP(B939,POP!$B$5:$I$1048576,7,0),"")</f>
        <v/>
      </c>
      <c r="P939" s="17" t="str">
        <f>IFERROR(VLOOKUP(B939,POM!$B$5:$I$1048576,7,0),"")</f>
        <v/>
      </c>
      <c r="Q939" s="10" t="str">
        <f>IFERROR(VLOOKUP(B939,POU!$B$5:$I$1048576,7,0),"")</f>
        <v/>
      </c>
      <c r="R939" s="21" t="str">
        <f t="shared" si="79"/>
        <v/>
      </c>
      <c r="S939" s="17" t="str">
        <f>IFERROR(VLOOKUP(B939,'PEMBEKALAN POP'!$B$5:$I$1048576,7,0),"")</f>
        <v/>
      </c>
      <c r="T939" s="22" t="str">
        <f>IFERROR(VLOOKUP(B939,'PEMBEKALAN POP'!$B$5:$I$1048576,8,0),"")</f>
        <v/>
      </c>
      <c r="U939" s="21" t="s">
        <v>3994</v>
      </c>
      <c r="V939" s="17" t="e" cm="1">
        <f t="array" ref="V939">MAX(IF(INDUKSI!$B$5:$B$1048576='Data Training 2022'!B939,INDUKSI!$H$5:$H$1048576))</f>
        <v>#N/A</v>
      </c>
      <c r="W939" s="22" t="str">
        <f>IFERROR(VLOOKUP(B939,INDUKSI!$B$5:$I$1048576,8,0),"")</f>
        <v>LULUS</v>
      </c>
      <c r="X939" s="21" t="s">
        <v>3994</v>
      </c>
      <c r="Y939" s="17" cm="1">
        <f t="array" ref="Y939">MAX(IF(REINDUKSI!$B$5:$B$1048576='Data Training 2022'!B939,REINDUKSI!$H$5:$H$1048576))</f>
        <v>44703</v>
      </c>
      <c r="Z939" s="22" t="str">
        <f>IFERROR(VLOOKUP(B939,REINDUKSI!$B$5:$I$1048576,8,0),"")</f>
        <v>LULUS</v>
      </c>
      <c r="AA939" s="22" t="str">
        <f t="shared" si="80"/>
        <v>TARGET</v>
      </c>
      <c r="AB939" s="17" cm="1">
        <f t="array" ref="AB939">MAX(IF(BSA!$B$5:$B$1048576='Data Training 2022'!B939,BSA!$H$5:$H$1048576))</f>
        <v>0</v>
      </c>
      <c r="AC939" s="22" t="str">
        <f>IFERROR(VLOOKUP(B939,BSA!$B$5:$I$1048576,8,0),"")</f>
        <v/>
      </c>
      <c r="AD939" s="22" t="s">
        <v>3994</v>
      </c>
      <c r="AE939" s="22"/>
      <c r="AF939" s="22"/>
      <c r="AG939" s="22" t="str">
        <f t="shared" si="81"/>
        <v/>
      </c>
      <c r="AH939" s="17" cm="1">
        <f t="array" ref="AH939">MAX(IF(ISOLASI!$B$5:$B$1048576='Data Training 2022'!B939,ISOLASI!$H$5:$H$1048576))</f>
        <v>0</v>
      </c>
      <c r="AI939" s="22" t="str">
        <f>IFERROR(VLOOKUP(B939,ISOLASI!$B$5:$I$1048576,8,0),"")</f>
        <v/>
      </c>
      <c r="AJ939" s="22"/>
      <c r="AK939" s="17" cm="1">
        <f t="array" ref="AK939">MAX(IF('DEKAT AIR'!$B$5:$B$1048576='Data Training 2022'!B939,'DEKAT AIR'!$H$5:$H$1048576))</f>
        <v>0</v>
      </c>
      <c r="AL939" s="22" t="str">
        <f>IFERROR(VLOOKUP(B939,'DEKAT AIR'!$B$5:$I$1048576,8,0),"")</f>
        <v/>
      </c>
      <c r="AM939" s="22"/>
      <c r="AN939" s="17" cm="1">
        <f t="array" ref="AN939">MAX(IF(KETINGGIAN!$B$5:$B$1048576='Data Training 2022'!B939,KETINGGIAN!$H$5:$H$1048576))</f>
        <v>0</v>
      </c>
      <c r="AO939" s="22" t="str">
        <f>IFERROR(VLOOKUP(B939,KETINGGIAN!$B$5:$I$1048576,8,0),"")</f>
        <v/>
      </c>
      <c r="AP939" s="22"/>
      <c r="AQ939" s="22"/>
      <c r="AR939" s="22"/>
      <c r="AS939" s="22"/>
      <c r="AT939" s="17" cm="1">
        <f t="array" ref="AT939">MAX(IF(TOOLSKEEPER!$B$5:$B$1048576='Data Training 2022'!B939,TOOLSKEEPER!$H$5:$H$1048576))</f>
        <v>0</v>
      </c>
      <c r="AU939" s="22" t="str">
        <f>IFERROR(VLOOKUP(B939,TOOLSKEEPER!$B$5:$I$1048576,8,0),"")</f>
        <v/>
      </c>
    </row>
    <row r="940" spans="1:47">
      <c r="A940" s="22">
        <f t="shared" si="82"/>
        <v>935</v>
      </c>
      <c r="B940" s="21" t="str">
        <f t="shared" si="83"/>
        <v>80002039</v>
      </c>
      <c r="C940" s="21" t="s">
        <v>1334</v>
      </c>
      <c r="D940" s="22"/>
      <c r="E940" s="22" t="s">
        <v>1335</v>
      </c>
      <c r="F940" s="22" t="s">
        <v>1255</v>
      </c>
      <c r="G940" s="22" t="s">
        <v>4175</v>
      </c>
      <c r="H940" s="22" t="s">
        <v>405</v>
      </c>
      <c r="I940" s="22" t="s">
        <v>4024</v>
      </c>
      <c r="J940" s="22"/>
      <c r="K940" s="21" t="s">
        <v>4002</v>
      </c>
      <c r="L940" s="21" t="s">
        <v>2374</v>
      </c>
      <c r="M940" s="21" t="s">
        <v>4003</v>
      </c>
      <c r="N940" s="21"/>
      <c r="O940" s="17" t="str">
        <f>IFERROR(VLOOKUP(B940,POP!$B$5:$I$1048576,7,0),"")</f>
        <v/>
      </c>
      <c r="P940" s="17" t="str">
        <f>IFERROR(VLOOKUP(B940,POM!$B$5:$I$1048576,7,0),"")</f>
        <v/>
      </c>
      <c r="Q940" s="10" t="str">
        <f>IFERROR(VLOOKUP(B940,POU!$B$5:$I$1048576,7,0),"")</f>
        <v/>
      </c>
      <c r="R940" s="21" t="str">
        <f t="shared" si="79"/>
        <v/>
      </c>
      <c r="S940" s="17" t="str">
        <f>IFERROR(VLOOKUP(B940,'PEMBEKALAN POP'!$B$5:$I$1048576,7,0),"")</f>
        <v/>
      </c>
      <c r="T940" s="22" t="str">
        <f>IFERROR(VLOOKUP(B940,'PEMBEKALAN POP'!$B$5:$I$1048576,8,0),"")</f>
        <v/>
      </c>
      <c r="U940" s="21" t="s">
        <v>3994</v>
      </c>
      <c r="V940" s="17" t="e" cm="1">
        <f t="array" ref="V940">MAX(IF(INDUKSI!$B$5:$B$1048576='Data Training 2022'!B940,INDUKSI!$H$5:$H$1048576))</f>
        <v>#N/A</v>
      </c>
      <c r="W940" s="22" t="str">
        <f>IFERROR(VLOOKUP(B940,INDUKSI!$B$5:$I$1048576,8,0),"")</f>
        <v>LULUS</v>
      </c>
      <c r="X940" s="21" t="s">
        <v>3994</v>
      </c>
      <c r="Y940" s="17" cm="1">
        <f t="array" ref="Y940">MAX(IF(REINDUKSI!$B$5:$B$1048576='Data Training 2022'!B940,REINDUKSI!$H$5:$H$1048576))</f>
        <v>44703</v>
      </c>
      <c r="Z940" s="22" t="str">
        <f>IFERROR(VLOOKUP(B940,REINDUKSI!$B$5:$I$1048576,8,0),"")</f>
        <v>LULUS</v>
      </c>
      <c r="AA940" s="22" t="str">
        <f t="shared" si="80"/>
        <v>TARGET</v>
      </c>
      <c r="AB940" s="17" cm="1">
        <f t="array" ref="AB940">MAX(IF(BSA!$B$5:$B$1048576='Data Training 2022'!B940,BSA!$H$5:$H$1048576))</f>
        <v>0</v>
      </c>
      <c r="AC940" s="22" t="str">
        <f>IFERROR(VLOOKUP(B940,BSA!$B$5:$I$1048576,8,0),"")</f>
        <v/>
      </c>
      <c r="AD940" s="22" t="s">
        <v>3994</v>
      </c>
      <c r="AE940" s="22"/>
      <c r="AF940" s="22"/>
      <c r="AG940" s="22" t="str">
        <f t="shared" si="81"/>
        <v/>
      </c>
      <c r="AH940" s="17" cm="1">
        <f t="array" ref="AH940">MAX(IF(ISOLASI!$B$5:$B$1048576='Data Training 2022'!B940,ISOLASI!$H$5:$H$1048576))</f>
        <v>0</v>
      </c>
      <c r="AI940" s="22" t="str">
        <f>IFERROR(VLOOKUP(B940,ISOLASI!$B$5:$I$1048576,8,0),"")</f>
        <v/>
      </c>
      <c r="AJ940" s="22"/>
      <c r="AK940" s="17" cm="1">
        <f t="array" ref="AK940">MAX(IF('DEKAT AIR'!$B$5:$B$1048576='Data Training 2022'!B940,'DEKAT AIR'!$H$5:$H$1048576))</f>
        <v>0</v>
      </c>
      <c r="AL940" s="22" t="str">
        <f>IFERROR(VLOOKUP(B940,'DEKAT AIR'!$B$5:$I$1048576,8,0),"")</f>
        <v/>
      </c>
      <c r="AM940" s="22"/>
      <c r="AN940" s="17" cm="1">
        <f t="array" ref="AN940">MAX(IF(KETINGGIAN!$B$5:$B$1048576='Data Training 2022'!B940,KETINGGIAN!$H$5:$H$1048576))</f>
        <v>0</v>
      </c>
      <c r="AO940" s="22" t="str">
        <f>IFERROR(VLOOKUP(B940,KETINGGIAN!$B$5:$I$1048576,8,0),"")</f>
        <v/>
      </c>
      <c r="AP940" s="22"/>
      <c r="AQ940" s="22"/>
      <c r="AR940" s="22"/>
      <c r="AS940" s="22"/>
      <c r="AT940" s="17" cm="1">
        <f t="array" ref="AT940">MAX(IF(TOOLSKEEPER!$B$5:$B$1048576='Data Training 2022'!B940,TOOLSKEEPER!$H$5:$H$1048576))</f>
        <v>0</v>
      </c>
      <c r="AU940" s="22" t="str">
        <f>IFERROR(VLOOKUP(B940,TOOLSKEEPER!$B$5:$I$1048576,8,0),"")</f>
        <v/>
      </c>
    </row>
    <row r="941" spans="1:47">
      <c r="A941" s="22">
        <f t="shared" si="82"/>
        <v>936</v>
      </c>
      <c r="B941" s="21" t="str">
        <f t="shared" si="83"/>
        <v>80001110</v>
      </c>
      <c r="C941" s="21" t="s">
        <v>1268</v>
      </c>
      <c r="D941" s="22"/>
      <c r="E941" s="22" t="s">
        <v>1269</v>
      </c>
      <c r="F941" s="22" t="s">
        <v>1255</v>
      </c>
      <c r="G941" s="22" t="s">
        <v>4185</v>
      </c>
      <c r="H941" s="22" t="s">
        <v>405</v>
      </c>
      <c r="I941" s="22" t="s">
        <v>4024</v>
      </c>
      <c r="J941" s="22"/>
      <c r="K941" s="21" t="s">
        <v>4002</v>
      </c>
      <c r="L941" s="21" t="s">
        <v>2374</v>
      </c>
      <c r="M941" s="21" t="s">
        <v>4003</v>
      </c>
      <c r="N941" s="21"/>
      <c r="O941" s="17" t="str">
        <f>IFERROR(VLOOKUP(B941,POP!$B$5:$I$1048576,7,0),"")</f>
        <v/>
      </c>
      <c r="P941" s="17" t="str">
        <f>IFERROR(VLOOKUP(B941,POM!$B$5:$I$1048576,7,0),"")</f>
        <v/>
      </c>
      <c r="Q941" s="10" t="str">
        <f>IFERROR(VLOOKUP(B941,POU!$B$5:$I$1048576,7,0),"")</f>
        <v/>
      </c>
      <c r="R941" s="21" t="str">
        <f t="shared" si="79"/>
        <v/>
      </c>
      <c r="S941" s="17" t="str">
        <f>IFERROR(VLOOKUP(B941,'PEMBEKALAN POP'!$B$5:$I$1048576,7,0),"")</f>
        <v/>
      </c>
      <c r="T941" s="22" t="str">
        <f>IFERROR(VLOOKUP(B941,'PEMBEKALAN POP'!$B$5:$I$1048576,8,0),"")</f>
        <v/>
      </c>
      <c r="U941" s="21" t="s">
        <v>3994</v>
      </c>
      <c r="V941" s="17" t="e" cm="1">
        <f t="array" ref="V941">MAX(IF(INDUKSI!$B$5:$B$1048576='Data Training 2022'!B941,INDUKSI!$H$5:$H$1048576))</f>
        <v>#N/A</v>
      </c>
      <c r="W941" s="22" t="str">
        <f>IFERROR(VLOOKUP(B941,INDUKSI!$B$5:$I$1048576,8,0),"")</f>
        <v>LULUS</v>
      </c>
      <c r="X941" s="21" t="s">
        <v>3994</v>
      </c>
      <c r="Y941" s="17" cm="1">
        <f t="array" ref="Y941">MAX(IF(REINDUKSI!$B$5:$B$1048576='Data Training 2022'!B941,REINDUKSI!$H$5:$H$1048576))</f>
        <v>44703</v>
      </c>
      <c r="Z941" s="22" t="str">
        <f>IFERROR(VLOOKUP(B941,REINDUKSI!$B$5:$I$1048576,8,0),"")</f>
        <v>LULUS</v>
      </c>
      <c r="AA941" s="22" t="str">
        <f t="shared" si="80"/>
        <v>TARGET</v>
      </c>
      <c r="AB941" s="17" cm="1">
        <f t="array" ref="AB941">MAX(IF(BSA!$B$5:$B$1048576='Data Training 2022'!B941,BSA!$H$5:$H$1048576))</f>
        <v>0</v>
      </c>
      <c r="AC941" s="22" t="str">
        <f>IFERROR(VLOOKUP(B941,BSA!$B$5:$I$1048576,8,0),"")</f>
        <v/>
      </c>
      <c r="AD941" s="22" t="s">
        <v>3994</v>
      </c>
      <c r="AE941" s="22"/>
      <c r="AF941" s="22"/>
      <c r="AG941" s="22" t="str">
        <f t="shared" si="81"/>
        <v/>
      </c>
      <c r="AH941" s="17" cm="1">
        <f t="array" ref="AH941">MAX(IF(ISOLASI!$B$5:$B$1048576='Data Training 2022'!B941,ISOLASI!$H$5:$H$1048576))</f>
        <v>0</v>
      </c>
      <c r="AI941" s="22" t="str">
        <f>IFERROR(VLOOKUP(B941,ISOLASI!$B$5:$I$1048576,8,0),"")</f>
        <v/>
      </c>
      <c r="AJ941" s="22"/>
      <c r="AK941" s="17" cm="1">
        <f t="array" ref="AK941">MAX(IF('DEKAT AIR'!$B$5:$B$1048576='Data Training 2022'!B941,'DEKAT AIR'!$H$5:$H$1048576))</f>
        <v>0</v>
      </c>
      <c r="AL941" s="22" t="str">
        <f>IFERROR(VLOOKUP(B941,'DEKAT AIR'!$B$5:$I$1048576,8,0),"")</f>
        <v/>
      </c>
      <c r="AM941" s="22"/>
      <c r="AN941" s="17" cm="1">
        <f t="array" ref="AN941">MAX(IF(KETINGGIAN!$B$5:$B$1048576='Data Training 2022'!B941,KETINGGIAN!$H$5:$H$1048576))</f>
        <v>0</v>
      </c>
      <c r="AO941" s="22" t="str">
        <f>IFERROR(VLOOKUP(B941,KETINGGIAN!$B$5:$I$1048576,8,0),"")</f>
        <v/>
      </c>
      <c r="AP941" s="22"/>
      <c r="AQ941" s="22"/>
      <c r="AR941" s="22"/>
      <c r="AS941" s="22"/>
      <c r="AT941" s="17" cm="1">
        <f t="array" ref="AT941">MAX(IF(TOOLSKEEPER!$B$5:$B$1048576='Data Training 2022'!B941,TOOLSKEEPER!$H$5:$H$1048576))</f>
        <v>0</v>
      </c>
      <c r="AU941" s="22" t="str">
        <f>IFERROR(VLOOKUP(B941,TOOLSKEEPER!$B$5:$I$1048576,8,0),"")</f>
        <v/>
      </c>
    </row>
    <row r="942" spans="1:47">
      <c r="A942" s="22">
        <f t="shared" si="82"/>
        <v>937</v>
      </c>
      <c r="B942" s="21" t="str">
        <f t="shared" si="83"/>
        <v>80000688</v>
      </c>
      <c r="C942" s="21" t="s">
        <v>3014</v>
      </c>
      <c r="D942" s="22"/>
      <c r="E942" s="22" t="s">
        <v>3015</v>
      </c>
      <c r="F942" s="22" t="s">
        <v>1255</v>
      </c>
      <c r="G942" s="22" t="s">
        <v>212</v>
      </c>
      <c r="H942" s="22" t="s">
        <v>405</v>
      </c>
      <c r="I942" s="22" t="s">
        <v>4024</v>
      </c>
      <c r="J942" s="22"/>
      <c r="K942" s="21" t="s">
        <v>4002</v>
      </c>
      <c r="L942" s="21" t="s">
        <v>2374</v>
      </c>
      <c r="M942" s="21" t="s">
        <v>4003</v>
      </c>
      <c r="N942" s="21"/>
      <c r="O942" s="17" t="str">
        <f>IFERROR(VLOOKUP(B942,POP!$B$5:$I$1048576,7,0),"")</f>
        <v/>
      </c>
      <c r="P942" s="17" t="str">
        <f>IFERROR(VLOOKUP(B942,POM!$B$5:$I$1048576,7,0),"")</f>
        <v/>
      </c>
      <c r="Q942" s="10" t="str">
        <f>IFERROR(VLOOKUP(B942,POU!$B$5:$I$1048576,7,0),"")</f>
        <v/>
      </c>
      <c r="R942" s="21" t="str">
        <f t="shared" si="79"/>
        <v/>
      </c>
      <c r="S942" s="17" t="str">
        <f>IFERROR(VLOOKUP(B942,'PEMBEKALAN POP'!$B$5:$I$1048576,7,0),"")</f>
        <v/>
      </c>
      <c r="T942" s="22" t="str">
        <f>IFERROR(VLOOKUP(B942,'PEMBEKALAN POP'!$B$5:$I$1048576,8,0),"")</f>
        <v/>
      </c>
      <c r="U942" s="21" t="s">
        <v>3994</v>
      </c>
      <c r="V942" s="17" t="e" cm="1">
        <f t="array" ref="V942">MAX(IF(INDUKSI!$B$5:$B$1048576='Data Training 2022'!B942,INDUKSI!$H$5:$H$1048576))</f>
        <v>#N/A</v>
      </c>
      <c r="W942" s="22" t="str">
        <f>IFERROR(VLOOKUP(B942,INDUKSI!$B$5:$I$1048576,8,0),"")</f>
        <v>LULUS</v>
      </c>
      <c r="X942" s="21" t="s">
        <v>3994</v>
      </c>
      <c r="Y942" s="17" cm="1">
        <f t="array" ref="Y942">MAX(IF(REINDUKSI!$B$5:$B$1048576='Data Training 2022'!B942,REINDUKSI!$H$5:$H$1048576))</f>
        <v>44704</v>
      </c>
      <c r="Z942" s="22" t="str">
        <f>IFERROR(VLOOKUP(B942,REINDUKSI!$B$5:$I$1048576,8,0),"")</f>
        <v>LULUS</v>
      </c>
      <c r="AA942" s="22" t="str">
        <f t="shared" si="80"/>
        <v>TARGET</v>
      </c>
      <c r="AB942" s="17" cm="1">
        <f t="array" ref="AB942">MAX(IF(BSA!$B$5:$B$1048576='Data Training 2022'!B942,BSA!$H$5:$H$1048576))</f>
        <v>0</v>
      </c>
      <c r="AC942" s="22" t="str">
        <f>IFERROR(VLOOKUP(B942,BSA!$B$5:$I$1048576,8,0),"")</f>
        <v/>
      </c>
      <c r="AD942" s="22" t="s">
        <v>3994</v>
      </c>
      <c r="AE942" s="22"/>
      <c r="AF942" s="22"/>
      <c r="AG942" s="22" t="str">
        <f t="shared" si="81"/>
        <v/>
      </c>
      <c r="AH942" s="17" cm="1">
        <f t="array" ref="AH942">MAX(IF(ISOLASI!$B$5:$B$1048576='Data Training 2022'!B942,ISOLASI!$H$5:$H$1048576))</f>
        <v>0</v>
      </c>
      <c r="AI942" s="22" t="str">
        <f>IFERROR(VLOOKUP(B942,ISOLASI!$B$5:$I$1048576,8,0),"")</f>
        <v/>
      </c>
      <c r="AJ942" s="22"/>
      <c r="AK942" s="17" cm="1">
        <f t="array" ref="AK942">MAX(IF('DEKAT AIR'!$B$5:$B$1048576='Data Training 2022'!B942,'DEKAT AIR'!$H$5:$H$1048576))</f>
        <v>0</v>
      </c>
      <c r="AL942" s="22" t="str">
        <f>IFERROR(VLOOKUP(B942,'DEKAT AIR'!$B$5:$I$1048576,8,0),"")</f>
        <v/>
      </c>
      <c r="AM942" s="22"/>
      <c r="AN942" s="17" cm="1">
        <f t="array" ref="AN942">MAX(IF(KETINGGIAN!$B$5:$B$1048576='Data Training 2022'!B942,KETINGGIAN!$H$5:$H$1048576))</f>
        <v>0</v>
      </c>
      <c r="AO942" s="22" t="str">
        <f>IFERROR(VLOOKUP(B942,KETINGGIAN!$B$5:$I$1048576,8,0),"")</f>
        <v/>
      </c>
      <c r="AP942" s="22"/>
      <c r="AQ942" s="22"/>
      <c r="AR942" s="22"/>
      <c r="AS942" s="22"/>
      <c r="AT942" s="17" cm="1">
        <f t="array" ref="AT942">MAX(IF(TOOLSKEEPER!$B$5:$B$1048576='Data Training 2022'!B942,TOOLSKEEPER!$H$5:$H$1048576))</f>
        <v>0</v>
      </c>
      <c r="AU942" s="22" t="str">
        <f>IFERROR(VLOOKUP(B942,TOOLSKEEPER!$B$5:$I$1048576,8,0),"")</f>
        <v/>
      </c>
    </row>
    <row r="943" spans="1:47">
      <c r="A943" s="22">
        <f t="shared" si="82"/>
        <v>938</v>
      </c>
      <c r="B943" s="21" t="str">
        <f t="shared" si="83"/>
        <v>80004066</v>
      </c>
      <c r="C943" s="21">
        <v>80004066</v>
      </c>
      <c r="D943" s="22"/>
      <c r="E943" s="22" t="s">
        <v>1521</v>
      </c>
      <c r="F943" s="22" t="s">
        <v>1255</v>
      </c>
      <c r="G943" s="22" t="s">
        <v>205</v>
      </c>
      <c r="H943" s="22" t="s">
        <v>405</v>
      </c>
      <c r="I943" s="22" t="s">
        <v>4024</v>
      </c>
      <c r="J943" s="22"/>
      <c r="K943" s="21" t="s">
        <v>4002</v>
      </c>
      <c r="L943" s="21" t="s">
        <v>2374</v>
      </c>
      <c r="M943" s="21" t="s">
        <v>4003</v>
      </c>
      <c r="N943" s="21"/>
      <c r="O943" s="17" t="str">
        <f>IFERROR(VLOOKUP(B943,POP!$B$5:$I$1048576,7,0),"")</f>
        <v/>
      </c>
      <c r="P943" s="17" t="str">
        <f>IFERROR(VLOOKUP(B943,POM!$B$5:$I$1048576,7,0),"")</f>
        <v/>
      </c>
      <c r="Q943" s="10" t="str">
        <f>IFERROR(VLOOKUP(B943,POU!$B$5:$I$1048576,7,0),"")</f>
        <v/>
      </c>
      <c r="R943" s="21" t="str">
        <f t="shared" si="79"/>
        <v/>
      </c>
      <c r="S943" s="17" t="str">
        <f>IFERROR(VLOOKUP(B943,'PEMBEKALAN POP'!$B$5:$I$1048576,7,0),"")</f>
        <v/>
      </c>
      <c r="T943" s="22" t="str">
        <f>IFERROR(VLOOKUP(B943,'PEMBEKALAN POP'!$B$5:$I$1048576,8,0),"")</f>
        <v/>
      </c>
      <c r="U943" s="21" t="s">
        <v>3994</v>
      </c>
      <c r="V943" s="17" t="e" cm="1">
        <f t="array" ref="V943">MAX(IF(INDUKSI!$B$5:$B$1048576='Data Training 2022'!B943,INDUKSI!$H$5:$H$1048576))</f>
        <v>#N/A</v>
      </c>
      <c r="W943" s="22" t="str">
        <f>IFERROR(VLOOKUP(B943,INDUKSI!$B$5:$I$1048576,8,0),"")</f>
        <v>LULUS</v>
      </c>
      <c r="X943" s="21" t="s">
        <v>3994</v>
      </c>
      <c r="Y943" s="17" cm="1">
        <f t="array" ref="Y943">MAX(IF(REINDUKSI!$B$5:$B$1048576='Data Training 2022'!B943,REINDUKSI!$H$5:$H$1048576))</f>
        <v>0</v>
      </c>
      <c r="Z943" s="22" t="str">
        <f>IFERROR(VLOOKUP(B943,REINDUKSI!$B$5:$I$1048576,8,0),"")</f>
        <v/>
      </c>
      <c r="AA943" s="22" t="str">
        <f t="shared" si="80"/>
        <v>TARGET</v>
      </c>
      <c r="AB943" s="17" cm="1">
        <f t="array" ref="AB943">MAX(IF(BSA!$B$5:$B$1048576='Data Training 2022'!B943,BSA!$H$5:$H$1048576))</f>
        <v>0</v>
      </c>
      <c r="AC943" s="22" t="str">
        <f>IFERROR(VLOOKUP(B943,BSA!$B$5:$I$1048576,8,0),"")</f>
        <v/>
      </c>
      <c r="AD943" s="22" t="s">
        <v>3994</v>
      </c>
      <c r="AE943" s="22"/>
      <c r="AF943" s="22"/>
      <c r="AG943" s="22" t="str">
        <f t="shared" si="81"/>
        <v/>
      </c>
      <c r="AH943" s="17" cm="1">
        <f t="array" ref="AH943">MAX(IF(ISOLASI!$B$5:$B$1048576='Data Training 2022'!B943,ISOLASI!$H$5:$H$1048576))</f>
        <v>0</v>
      </c>
      <c r="AI943" s="22" t="str">
        <f>IFERROR(VLOOKUP(B943,ISOLASI!$B$5:$I$1048576,8,0),"")</f>
        <v/>
      </c>
      <c r="AJ943" s="22"/>
      <c r="AK943" s="17" cm="1">
        <f t="array" ref="AK943">MAX(IF('DEKAT AIR'!$B$5:$B$1048576='Data Training 2022'!B943,'DEKAT AIR'!$H$5:$H$1048576))</f>
        <v>0</v>
      </c>
      <c r="AL943" s="22" t="str">
        <f>IFERROR(VLOOKUP(B943,'DEKAT AIR'!$B$5:$I$1048576,8,0),"")</f>
        <v/>
      </c>
      <c r="AM943" s="22"/>
      <c r="AN943" s="17" cm="1">
        <f t="array" ref="AN943">MAX(IF(KETINGGIAN!$B$5:$B$1048576='Data Training 2022'!B943,KETINGGIAN!$H$5:$H$1048576))</f>
        <v>0</v>
      </c>
      <c r="AO943" s="22" t="str">
        <f>IFERROR(VLOOKUP(B943,KETINGGIAN!$B$5:$I$1048576,8,0),"")</f>
        <v/>
      </c>
      <c r="AP943" s="22"/>
      <c r="AQ943" s="22"/>
      <c r="AR943" s="22"/>
      <c r="AS943" s="22"/>
      <c r="AT943" s="17" cm="1">
        <f t="array" ref="AT943">MAX(IF(TOOLSKEEPER!$B$5:$B$1048576='Data Training 2022'!B943,TOOLSKEEPER!$H$5:$H$1048576))</f>
        <v>0</v>
      </c>
      <c r="AU943" s="22" t="str">
        <f>IFERROR(VLOOKUP(B943,TOOLSKEEPER!$B$5:$I$1048576,8,0),"")</f>
        <v/>
      </c>
    </row>
    <row r="944" spans="1:47">
      <c r="A944" s="22">
        <f t="shared" si="82"/>
        <v>939</v>
      </c>
      <c r="B944" s="21" t="str">
        <f t="shared" si="83"/>
        <v>80001813</v>
      </c>
      <c r="C944" s="21">
        <v>80001813</v>
      </c>
      <c r="D944" s="22"/>
      <c r="E944" s="22" t="s">
        <v>1698</v>
      </c>
      <c r="F944" s="22" t="s">
        <v>1255</v>
      </c>
      <c r="G944" s="22" t="s">
        <v>205</v>
      </c>
      <c r="H944" s="22" t="s">
        <v>405</v>
      </c>
      <c r="I944" s="22" t="s">
        <v>4028</v>
      </c>
      <c r="J944" s="22"/>
      <c r="K944" s="21" t="s">
        <v>4002</v>
      </c>
      <c r="L944" s="21" t="s">
        <v>2374</v>
      </c>
      <c r="M944" s="21" t="s">
        <v>4003</v>
      </c>
      <c r="N944" s="21"/>
      <c r="O944" s="17" t="str">
        <f>IFERROR(VLOOKUP(B944,POP!$B$5:$I$1048576,7,0),"")</f>
        <v/>
      </c>
      <c r="P944" s="17" t="str">
        <f>IFERROR(VLOOKUP(B944,POM!$B$5:$I$1048576,7,0),"")</f>
        <v/>
      </c>
      <c r="Q944" s="10" t="str">
        <f>IFERROR(VLOOKUP(B944,POU!$B$5:$I$1048576,7,0),"")</f>
        <v/>
      </c>
      <c r="R944" s="21" t="str">
        <f t="shared" si="79"/>
        <v/>
      </c>
      <c r="S944" s="17" t="str">
        <f>IFERROR(VLOOKUP(B944,'PEMBEKALAN POP'!$B$5:$I$1048576,7,0),"")</f>
        <v/>
      </c>
      <c r="T944" s="22" t="str">
        <f>IFERROR(VLOOKUP(B944,'PEMBEKALAN POP'!$B$5:$I$1048576,8,0),"")</f>
        <v/>
      </c>
      <c r="U944" s="21" t="s">
        <v>3994</v>
      </c>
      <c r="V944" s="17" t="e" cm="1">
        <f t="array" ref="V944">MAX(IF(INDUKSI!$B$5:$B$1048576='Data Training 2022'!B944,INDUKSI!$H$5:$H$1048576))</f>
        <v>#N/A</v>
      </c>
      <c r="W944" s="22" t="str">
        <f>IFERROR(VLOOKUP(B944,INDUKSI!$B$5:$I$1048576,8,0),"")</f>
        <v>LULUS</v>
      </c>
      <c r="X944" s="21" t="s">
        <v>3994</v>
      </c>
      <c r="Y944" s="17" cm="1">
        <f t="array" ref="Y944">MAX(IF(REINDUKSI!$B$5:$B$1048576='Data Training 2022'!B944,REINDUKSI!$H$5:$H$1048576))</f>
        <v>44704</v>
      </c>
      <c r="Z944" s="22" t="str">
        <f>IFERROR(VLOOKUP(B944,REINDUKSI!$B$5:$I$1048576,8,0),"")</f>
        <v>LULUS</v>
      </c>
      <c r="AA944" s="22" t="str">
        <f t="shared" si="80"/>
        <v>TARGET</v>
      </c>
      <c r="AB944" s="17" cm="1">
        <f t="array" ref="AB944">MAX(IF(BSA!$B$5:$B$1048576='Data Training 2022'!B944,BSA!$H$5:$H$1048576))</f>
        <v>0</v>
      </c>
      <c r="AC944" s="22" t="str">
        <f>IFERROR(VLOOKUP(B944,BSA!$B$5:$I$1048576,8,0),"")</f>
        <v/>
      </c>
      <c r="AD944" s="22" t="s">
        <v>3994</v>
      </c>
      <c r="AE944" s="22"/>
      <c r="AF944" s="22"/>
      <c r="AG944" s="22" t="str">
        <f t="shared" si="81"/>
        <v/>
      </c>
      <c r="AH944" s="17" cm="1">
        <f t="array" ref="AH944">MAX(IF(ISOLASI!$B$5:$B$1048576='Data Training 2022'!B944,ISOLASI!$H$5:$H$1048576))</f>
        <v>0</v>
      </c>
      <c r="AI944" s="22" t="str">
        <f>IFERROR(VLOOKUP(B944,ISOLASI!$B$5:$I$1048576,8,0),"")</f>
        <v/>
      </c>
      <c r="AJ944" s="22"/>
      <c r="AK944" s="17" cm="1">
        <f t="array" ref="AK944">MAX(IF('DEKAT AIR'!$B$5:$B$1048576='Data Training 2022'!B944,'DEKAT AIR'!$H$5:$H$1048576))</f>
        <v>0</v>
      </c>
      <c r="AL944" s="22" t="str">
        <f>IFERROR(VLOOKUP(B944,'DEKAT AIR'!$B$5:$I$1048576,8,0),"")</f>
        <v/>
      </c>
      <c r="AM944" s="22"/>
      <c r="AN944" s="17" cm="1">
        <f t="array" ref="AN944">MAX(IF(KETINGGIAN!$B$5:$B$1048576='Data Training 2022'!B944,KETINGGIAN!$H$5:$H$1048576))</f>
        <v>0</v>
      </c>
      <c r="AO944" s="22" t="str">
        <f>IFERROR(VLOOKUP(B944,KETINGGIAN!$B$5:$I$1048576,8,0),"")</f>
        <v/>
      </c>
      <c r="AP944" s="22"/>
      <c r="AQ944" s="22"/>
      <c r="AR944" s="22"/>
      <c r="AS944" s="22"/>
      <c r="AT944" s="17" cm="1">
        <f t="array" ref="AT944">MAX(IF(TOOLSKEEPER!$B$5:$B$1048576='Data Training 2022'!B944,TOOLSKEEPER!$H$5:$H$1048576))</f>
        <v>0</v>
      </c>
      <c r="AU944" s="22" t="str">
        <f>IFERROR(VLOOKUP(B944,TOOLSKEEPER!$B$5:$I$1048576,8,0),"")</f>
        <v/>
      </c>
    </row>
    <row r="945" spans="1:47">
      <c r="A945" s="22">
        <f t="shared" si="82"/>
        <v>940</v>
      </c>
      <c r="B945" s="21" t="str">
        <f t="shared" si="83"/>
        <v>80001282</v>
      </c>
      <c r="C945" s="21" t="s">
        <v>4264</v>
      </c>
      <c r="D945" s="22"/>
      <c r="E945" s="22" t="s">
        <v>2760</v>
      </c>
      <c r="F945" s="22" t="s">
        <v>1255</v>
      </c>
      <c r="G945" s="22" t="s">
        <v>4177</v>
      </c>
      <c r="H945" s="22" t="s">
        <v>405</v>
      </c>
      <c r="I945" s="22" t="s">
        <v>4028</v>
      </c>
      <c r="J945" s="22"/>
      <c r="K945" s="21" t="s">
        <v>4002</v>
      </c>
      <c r="L945" s="21" t="s">
        <v>2374</v>
      </c>
      <c r="M945" s="21" t="s">
        <v>4003</v>
      </c>
      <c r="N945" s="21"/>
      <c r="O945" s="17" t="str">
        <f>IFERROR(VLOOKUP(B945,POP!$B$5:$I$1048576,7,0),"")</f>
        <v/>
      </c>
      <c r="P945" s="17" t="str">
        <f>IFERROR(VLOOKUP(B945,POM!$B$5:$I$1048576,7,0),"")</f>
        <v/>
      </c>
      <c r="Q945" s="10" t="str">
        <f>IFERROR(VLOOKUP(B945,POU!$B$5:$I$1048576,7,0),"")</f>
        <v/>
      </c>
      <c r="R945" s="21" t="str">
        <f t="shared" si="79"/>
        <v/>
      </c>
      <c r="S945" s="17" t="str">
        <f>IFERROR(VLOOKUP(B945,'PEMBEKALAN POP'!$B$5:$I$1048576,7,0),"")</f>
        <v/>
      </c>
      <c r="T945" s="22" t="str">
        <f>IFERROR(VLOOKUP(B945,'PEMBEKALAN POP'!$B$5:$I$1048576,8,0),"")</f>
        <v/>
      </c>
      <c r="U945" s="21" t="s">
        <v>3994</v>
      </c>
      <c r="V945" s="17" t="e" cm="1">
        <f t="array" ref="V945">MAX(IF(INDUKSI!$B$5:$B$1048576='Data Training 2022'!B945,INDUKSI!$H$5:$H$1048576))</f>
        <v>#N/A</v>
      </c>
      <c r="W945" s="22" t="str">
        <f>IFERROR(VLOOKUP(B945,INDUKSI!$B$5:$I$1048576,8,0),"")</f>
        <v>LULUS</v>
      </c>
      <c r="X945" s="21" t="s">
        <v>3994</v>
      </c>
      <c r="Y945" s="17" cm="1">
        <f t="array" ref="Y945">MAX(IF(REINDUKSI!$B$5:$B$1048576='Data Training 2022'!B945,REINDUKSI!$H$5:$H$1048576))</f>
        <v>44644</v>
      </c>
      <c r="Z945" s="22" t="str">
        <f>IFERROR(VLOOKUP(B945,REINDUKSI!$B$5:$I$1048576,8,0),"")</f>
        <v>LULUS</v>
      </c>
      <c r="AA945" s="22" t="str">
        <f t="shared" si="80"/>
        <v>TARGET</v>
      </c>
      <c r="AB945" s="17" cm="1">
        <f t="array" ref="AB945">MAX(IF(BSA!$B$5:$B$1048576='Data Training 2022'!B945,BSA!$H$5:$H$1048576))</f>
        <v>0</v>
      </c>
      <c r="AC945" s="22" t="str">
        <f>IFERROR(VLOOKUP(B945,BSA!$B$5:$I$1048576,8,0),"")</f>
        <v/>
      </c>
      <c r="AD945" s="22" t="s">
        <v>3994</v>
      </c>
      <c r="AE945" s="22"/>
      <c r="AF945" s="22"/>
      <c r="AG945" s="22" t="str">
        <f t="shared" si="81"/>
        <v/>
      </c>
      <c r="AH945" s="17" cm="1">
        <f t="array" ref="AH945">MAX(IF(ISOLASI!$B$5:$B$1048576='Data Training 2022'!B945,ISOLASI!$H$5:$H$1048576))</f>
        <v>0</v>
      </c>
      <c r="AI945" s="22" t="str">
        <f>IFERROR(VLOOKUP(B945,ISOLASI!$B$5:$I$1048576,8,0),"")</f>
        <v/>
      </c>
      <c r="AJ945" s="22"/>
      <c r="AK945" s="17" cm="1">
        <f t="array" ref="AK945">MAX(IF('DEKAT AIR'!$B$5:$B$1048576='Data Training 2022'!B945,'DEKAT AIR'!$H$5:$H$1048576))</f>
        <v>0</v>
      </c>
      <c r="AL945" s="22" t="str">
        <f>IFERROR(VLOOKUP(B945,'DEKAT AIR'!$B$5:$I$1048576,8,0),"")</f>
        <v/>
      </c>
      <c r="AM945" s="22"/>
      <c r="AN945" s="17" cm="1">
        <f t="array" ref="AN945">MAX(IF(KETINGGIAN!$B$5:$B$1048576='Data Training 2022'!B945,KETINGGIAN!$H$5:$H$1048576))</f>
        <v>0</v>
      </c>
      <c r="AO945" s="22" t="str">
        <f>IFERROR(VLOOKUP(B945,KETINGGIAN!$B$5:$I$1048576,8,0),"")</f>
        <v/>
      </c>
      <c r="AP945" s="22"/>
      <c r="AQ945" s="22"/>
      <c r="AR945" s="22"/>
      <c r="AS945" s="22"/>
      <c r="AT945" s="17" cm="1">
        <f t="array" ref="AT945">MAX(IF(TOOLSKEEPER!$B$5:$B$1048576='Data Training 2022'!B945,TOOLSKEEPER!$H$5:$H$1048576))</f>
        <v>0</v>
      </c>
      <c r="AU945" s="22" t="str">
        <f>IFERROR(VLOOKUP(B945,TOOLSKEEPER!$B$5:$I$1048576,8,0),"")</f>
        <v/>
      </c>
    </row>
    <row r="946" spans="1:47">
      <c r="A946" s="22">
        <f t="shared" si="82"/>
        <v>941</v>
      </c>
      <c r="B946" s="21" t="str">
        <f t="shared" si="83"/>
        <v>80000682</v>
      </c>
      <c r="C946" s="21">
        <v>80000682</v>
      </c>
      <c r="D946" s="22"/>
      <c r="E946" s="22" t="s">
        <v>2640</v>
      </c>
      <c r="F946" s="22" t="s">
        <v>1255</v>
      </c>
      <c r="G946" s="22" t="s">
        <v>205</v>
      </c>
      <c r="H946" s="22" t="s">
        <v>405</v>
      </c>
      <c r="I946" s="22" t="s">
        <v>4028</v>
      </c>
      <c r="J946" s="22"/>
      <c r="K946" s="21" t="s">
        <v>4002</v>
      </c>
      <c r="L946" s="21" t="s">
        <v>2374</v>
      </c>
      <c r="M946" s="21" t="s">
        <v>4003</v>
      </c>
      <c r="N946" s="21"/>
      <c r="O946" s="17" t="str">
        <f>IFERROR(VLOOKUP(B946,POP!$B$5:$I$1048576,7,0),"")</f>
        <v/>
      </c>
      <c r="P946" s="17" t="str">
        <f>IFERROR(VLOOKUP(B946,POM!$B$5:$I$1048576,7,0),"")</f>
        <v/>
      </c>
      <c r="Q946" s="10" t="str">
        <f>IFERROR(VLOOKUP(B946,POU!$B$5:$I$1048576,7,0),"")</f>
        <v/>
      </c>
      <c r="R946" s="21" t="str">
        <f t="shared" si="79"/>
        <v/>
      </c>
      <c r="S946" s="17" t="str">
        <f>IFERROR(VLOOKUP(B946,'PEMBEKALAN POP'!$B$5:$I$1048576,7,0),"")</f>
        <v/>
      </c>
      <c r="T946" s="22" t="str">
        <f>IFERROR(VLOOKUP(B946,'PEMBEKALAN POP'!$B$5:$I$1048576,8,0),"")</f>
        <v/>
      </c>
      <c r="U946" s="21" t="s">
        <v>3994</v>
      </c>
      <c r="V946" s="17" t="e" cm="1">
        <f t="array" ref="V946">MAX(IF(INDUKSI!$B$5:$B$1048576='Data Training 2022'!B946,INDUKSI!$H$5:$H$1048576))</f>
        <v>#N/A</v>
      </c>
      <c r="W946" s="22" t="str">
        <f>IFERROR(VLOOKUP(B946,INDUKSI!$B$5:$I$1048576,8,0),"")</f>
        <v>LULUS</v>
      </c>
      <c r="X946" s="21" t="s">
        <v>3994</v>
      </c>
      <c r="Y946" s="17" cm="1">
        <f t="array" ref="Y946">MAX(IF(REINDUKSI!$B$5:$B$1048576='Data Training 2022'!B946,REINDUKSI!$H$5:$H$1048576))</f>
        <v>44704</v>
      </c>
      <c r="Z946" s="22" t="str">
        <f>IFERROR(VLOOKUP(B946,REINDUKSI!$B$5:$I$1048576,8,0),"")</f>
        <v>LULUS</v>
      </c>
      <c r="AA946" s="22" t="str">
        <f t="shared" si="80"/>
        <v>TARGET</v>
      </c>
      <c r="AB946" s="17" cm="1">
        <f t="array" ref="AB946">MAX(IF(BSA!$B$5:$B$1048576='Data Training 2022'!B946,BSA!$H$5:$H$1048576))</f>
        <v>0</v>
      </c>
      <c r="AC946" s="22" t="str">
        <f>IFERROR(VLOOKUP(B946,BSA!$B$5:$I$1048576,8,0),"")</f>
        <v/>
      </c>
      <c r="AD946" s="22" t="s">
        <v>3994</v>
      </c>
      <c r="AE946" s="22"/>
      <c r="AF946" s="22"/>
      <c r="AG946" s="22" t="str">
        <f t="shared" si="81"/>
        <v/>
      </c>
      <c r="AH946" s="17" cm="1">
        <f t="array" ref="AH946">MAX(IF(ISOLASI!$B$5:$B$1048576='Data Training 2022'!B946,ISOLASI!$H$5:$H$1048576))</f>
        <v>0</v>
      </c>
      <c r="AI946" s="22" t="str">
        <f>IFERROR(VLOOKUP(B946,ISOLASI!$B$5:$I$1048576,8,0),"")</f>
        <v/>
      </c>
      <c r="AJ946" s="22"/>
      <c r="AK946" s="17" cm="1">
        <f t="array" ref="AK946">MAX(IF('DEKAT AIR'!$B$5:$B$1048576='Data Training 2022'!B946,'DEKAT AIR'!$H$5:$H$1048576))</f>
        <v>0</v>
      </c>
      <c r="AL946" s="22" t="str">
        <f>IFERROR(VLOOKUP(B946,'DEKAT AIR'!$B$5:$I$1048576,8,0),"")</f>
        <v/>
      </c>
      <c r="AM946" s="22"/>
      <c r="AN946" s="17" cm="1">
        <f t="array" ref="AN946">MAX(IF(KETINGGIAN!$B$5:$B$1048576='Data Training 2022'!B946,KETINGGIAN!$H$5:$H$1048576))</f>
        <v>0</v>
      </c>
      <c r="AO946" s="22" t="str">
        <f>IFERROR(VLOOKUP(B946,KETINGGIAN!$B$5:$I$1048576,8,0),"")</f>
        <v/>
      </c>
      <c r="AP946" s="22"/>
      <c r="AQ946" s="22"/>
      <c r="AR946" s="22"/>
      <c r="AS946" s="22"/>
      <c r="AT946" s="17" cm="1">
        <f t="array" ref="AT946">MAX(IF(TOOLSKEEPER!$B$5:$B$1048576='Data Training 2022'!B946,TOOLSKEEPER!$H$5:$H$1048576))</f>
        <v>0</v>
      </c>
      <c r="AU946" s="22" t="str">
        <f>IFERROR(VLOOKUP(B946,TOOLSKEEPER!$B$5:$I$1048576,8,0),"")</f>
        <v/>
      </c>
    </row>
    <row r="947" spans="1:47">
      <c r="A947" s="22">
        <f t="shared" si="82"/>
        <v>942</v>
      </c>
      <c r="B947" s="21" t="str">
        <f t="shared" si="83"/>
        <v>80002224</v>
      </c>
      <c r="C947" s="21">
        <v>80002224</v>
      </c>
      <c r="D947" s="22"/>
      <c r="E947" s="22" t="s">
        <v>2616</v>
      </c>
      <c r="F947" s="22" t="s">
        <v>1255</v>
      </c>
      <c r="G947" s="22" t="s">
        <v>205</v>
      </c>
      <c r="H947" s="22" t="s">
        <v>405</v>
      </c>
      <c r="I947" s="22" t="s">
        <v>4028</v>
      </c>
      <c r="J947" s="22"/>
      <c r="K947" s="21" t="s">
        <v>4002</v>
      </c>
      <c r="L947" s="21" t="s">
        <v>2374</v>
      </c>
      <c r="M947" s="21" t="s">
        <v>4003</v>
      </c>
      <c r="N947" s="21"/>
      <c r="O947" s="17" t="str">
        <f>IFERROR(VLOOKUP(B947,POP!$B$5:$I$1048576,7,0),"")</f>
        <v/>
      </c>
      <c r="P947" s="17" t="str">
        <f>IFERROR(VLOOKUP(B947,POM!$B$5:$I$1048576,7,0),"")</f>
        <v/>
      </c>
      <c r="Q947" s="10" t="str">
        <f>IFERROR(VLOOKUP(B947,POU!$B$5:$I$1048576,7,0),"")</f>
        <v/>
      </c>
      <c r="R947" s="21" t="str">
        <f t="shared" si="79"/>
        <v/>
      </c>
      <c r="S947" s="17" t="str">
        <f>IFERROR(VLOOKUP(B947,'PEMBEKALAN POP'!$B$5:$I$1048576,7,0),"")</f>
        <v/>
      </c>
      <c r="T947" s="22" t="str">
        <f>IFERROR(VLOOKUP(B947,'PEMBEKALAN POP'!$B$5:$I$1048576,8,0),"")</f>
        <v/>
      </c>
      <c r="U947" s="21" t="s">
        <v>3994</v>
      </c>
      <c r="V947" s="17" t="e" cm="1">
        <f t="array" ref="V947">MAX(IF(INDUKSI!$B$5:$B$1048576='Data Training 2022'!B947,INDUKSI!$H$5:$H$1048576))</f>
        <v>#N/A</v>
      </c>
      <c r="W947" s="22" t="str">
        <f>IFERROR(VLOOKUP(B947,INDUKSI!$B$5:$I$1048576,8,0),"")</f>
        <v>LULUS</v>
      </c>
      <c r="X947" s="21" t="s">
        <v>3994</v>
      </c>
      <c r="Y947" s="17" cm="1">
        <f t="array" ref="Y947">MAX(IF(REINDUKSI!$B$5:$B$1048576='Data Training 2022'!B947,REINDUKSI!$H$5:$H$1048576))</f>
        <v>44601</v>
      </c>
      <c r="Z947" s="22" t="str">
        <f>IFERROR(VLOOKUP(B947,REINDUKSI!$B$5:$I$1048576,8,0),"")</f>
        <v>LULUS</v>
      </c>
      <c r="AA947" s="22" t="str">
        <f t="shared" si="80"/>
        <v>TARGET</v>
      </c>
      <c r="AB947" s="17" cm="1">
        <f t="array" ref="AB947">MAX(IF(BSA!$B$5:$B$1048576='Data Training 2022'!B947,BSA!$H$5:$H$1048576))</f>
        <v>0</v>
      </c>
      <c r="AC947" s="22" t="str">
        <f>IFERROR(VLOOKUP(B947,BSA!$B$5:$I$1048576,8,0),"")</f>
        <v/>
      </c>
      <c r="AD947" s="22" t="s">
        <v>3994</v>
      </c>
      <c r="AE947" s="22"/>
      <c r="AF947" s="22"/>
      <c r="AG947" s="22" t="str">
        <f t="shared" si="81"/>
        <v/>
      </c>
      <c r="AH947" s="17" cm="1">
        <f t="array" ref="AH947">MAX(IF(ISOLASI!$B$5:$B$1048576='Data Training 2022'!B947,ISOLASI!$H$5:$H$1048576))</f>
        <v>0</v>
      </c>
      <c r="AI947" s="22" t="str">
        <f>IFERROR(VLOOKUP(B947,ISOLASI!$B$5:$I$1048576,8,0),"")</f>
        <v/>
      </c>
      <c r="AJ947" s="22"/>
      <c r="AK947" s="17" cm="1">
        <f t="array" ref="AK947">MAX(IF('DEKAT AIR'!$B$5:$B$1048576='Data Training 2022'!B947,'DEKAT AIR'!$H$5:$H$1048576))</f>
        <v>0</v>
      </c>
      <c r="AL947" s="22" t="str">
        <f>IFERROR(VLOOKUP(B947,'DEKAT AIR'!$B$5:$I$1048576,8,0),"")</f>
        <v/>
      </c>
      <c r="AM947" s="22"/>
      <c r="AN947" s="17" cm="1">
        <f t="array" ref="AN947">MAX(IF(KETINGGIAN!$B$5:$B$1048576='Data Training 2022'!B947,KETINGGIAN!$H$5:$H$1048576))</f>
        <v>0</v>
      </c>
      <c r="AO947" s="22" t="str">
        <f>IFERROR(VLOOKUP(B947,KETINGGIAN!$B$5:$I$1048576,8,0),"")</f>
        <v/>
      </c>
      <c r="AP947" s="22"/>
      <c r="AQ947" s="22"/>
      <c r="AR947" s="22"/>
      <c r="AS947" s="22"/>
      <c r="AT947" s="17" cm="1">
        <f t="array" ref="AT947">MAX(IF(TOOLSKEEPER!$B$5:$B$1048576='Data Training 2022'!B947,TOOLSKEEPER!$H$5:$H$1048576))</f>
        <v>0</v>
      </c>
      <c r="AU947" s="22" t="str">
        <f>IFERROR(VLOOKUP(B947,TOOLSKEEPER!$B$5:$I$1048576,8,0),"")</f>
        <v/>
      </c>
    </row>
    <row r="948" spans="1:47">
      <c r="A948" s="22">
        <f t="shared" si="82"/>
        <v>943</v>
      </c>
      <c r="B948" s="21" t="str">
        <f t="shared" si="83"/>
        <v>80004070</v>
      </c>
      <c r="C948" s="21">
        <v>80004070</v>
      </c>
      <c r="D948" s="22"/>
      <c r="E948" s="22" t="s">
        <v>2755</v>
      </c>
      <c r="F948" s="22" t="s">
        <v>1255</v>
      </c>
      <c r="G948" s="22" t="s">
        <v>205</v>
      </c>
      <c r="H948" s="22" t="s">
        <v>405</v>
      </c>
      <c r="I948" s="22" t="s">
        <v>4024</v>
      </c>
      <c r="J948" s="22"/>
      <c r="K948" s="21" t="s">
        <v>4002</v>
      </c>
      <c r="L948" s="21" t="s">
        <v>2374</v>
      </c>
      <c r="M948" s="21" t="s">
        <v>4003</v>
      </c>
      <c r="N948" s="21"/>
      <c r="O948" s="17" t="str">
        <f>IFERROR(VLOOKUP(B948,POP!$B$5:$I$1048576,7,0),"")</f>
        <v/>
      </c>
      <c r="P948" s="17" t="str">
        <f>IFERROR(VLOOKUP(B948,POM!$B$5:$I$1048576,7,0),"")</f>
        <v/>
      </c>
      <c r="Q948" s="10" t="str">
        <f>IFERROR(VLOOKUP(B948,POU!$B$5:$I$1048576,7,0),"")</f>
        <v/>
      </c>
      <c r="R948" s="21" t="str">
        <f t="shared" si="79"/>
        <v/>
      </c>
      <c r="S948" s="17" t="str">
        <f>IFERROR(VLOOKUP(B948,'PEMBEKALAN POP'!$B$5:$I$1048576,7,0),"")</f>
        <v/>
      </c>
      <c r="T948" s="22" t="str">
        <f>IFERROR(VLOOKUP(B948,'PEMBEKALAN POP'!$B$5:$I$1048576,8,0),"")</f>
        <v/>
      </c>
      <c r="U948" s="21" t="s">
        <v>3994</v>
      </c>
      <c r="V948" s="17" t="e" cm="1">
        <f t="array" ref="V948">MAX(IF(INDUKSI!$B$5:$B$1048576='Data Training 2022'!B948,INDUKSI!$H$5:$H$1048576))</f>
        <v>#N/A</v>
      </c>
      <c r="W948" s="22" t="str">
        <f>IFERROR(VLOOKUP(B948,INDUKSI!$B$5:$I$1048576,8,0),"")</f>
        <v/>
      </c>
      <c r="X948" s="21" t="s">
        <v>3994</v>
      </c>
      <c r="Y948" s="17" cm="1">
        <f t="array" ref="Y948">MAX(IF(REINDUKSI!$B$5:$B$1048576='Data Training 2022'!B948,REINDUKSI!$H$5:$H$1048576))</f>
        <v>0</v>
      </c>
      <c r="Z948" s="22" t="str">
        <f>IFERROR(VLOOKUP(B948,REINDUKSI!$B$5:$I$1048576,8,0),"")</f>
        <v/>
      </c>
      <c r="AA948" s="22" t="str">
        <f t="shared" si="80"/>
        <v>TARGET</v>
      </c>
      <c r="AB948" s="17" cm="1">
        <f t="array" ref="AB948">MAX(IF(BSA!$B$5:$B$1048576='Data Training 2022'!B948,BSA!$H$5:$H$1048576))</f>
        <v>0</v>
      </c>
      <c r="AC948" s="22" t="str">
        <f>IFERROR(VLOOKUP(B948,BSA!$B$5:$I$1048576,8,0),"")</f>
        <v/>
      </c>
      <c r="AD948" s="22" t="s">
        <v>3994</v>
      </c>
      <c r="AE948" s="22"/>
      <c r="AF948" s="22"/>
      <c r="AG948" s="22" t="str">
        <f t="shared" si="81"/>
        <v/>
      </c>
      <c r="AH948" s="17" cm="1">
        <f t="array" ref="AH948">MAX(IF(ISOLASI!$B$5:$B$1048576='Data Training 2022'!B948,ISOLASI!$H$5:$H$1048576))</f>
        <v>0</v>
      </c>
      <c r="AI948" s="22" t="str">
        <f>IFERROR(VLOOKUP(B948,ISOLASI!$B$5:$I$1048576,8,0),"")</f>
        <v/>
      </c>
      <c r="AJ948" s="22"/>
      <c r="AK948" s="17" cm="1">
        <f t="array" ref="AK948">MAX(IF('DEKAT AIR'!$B$5:$B$1048576='Data Training 2022'!B948,'DEKAT AIR'!$H$5:$H$1048576))</f>
        <v>0</v>
      </c>
      <c r="AL948" s="22" t="str">
        <f>IFERROR(VLOOKUP(B948,'DEKAT AIR'!$B$5:$I$1048576,8,0),"")</f>
        <v/>
      </c>
      <c r="AM948" s="22"/>
      <c r="AN948" s="17" cm="1">
        <f t="array" ref="AN948">MAX(IF(KETINGGIAN!$B$5:$B$1048576='Data Training 2022'!B948,KETINGGIAN!$H$5:$H$1048576))</f>
        <v>0</v>
      </c>
      <c r="AO948" s="22" t="str">
        <f>IFERROR(VLOOKUP(B948,KETINGGIAN!$B$5:$I$1048576,8,0),"")</f>
        <v/>
      </c>
      <c r="AP948" s="22"/>
      <c r="AQ948" s="22"/>
      <c r="AR948" s="22"/>
      <c r="AS948" s="22"/>
      <c r="AT948" s="17" cm="1">
        <f t="array" ref="AT948">MAX(IF(TOOLSKEEPER!$B$5:$B$1048576='Data Training 2022'!B948,TOOLSKEEPER!$H$5:$H$1048576))</f>
        <v>0</v>
      </c>
      <c r="AU948" s="22" t="str">
        <f>IFERROR(VLOOKUP(B948,TOOLSKEEPER!$B$5:$I$1048576,8,0),"")</f>
        <v/>
      </c>
    </row>
    <row r="949" spans="1:47">
      <c r="A949" s="22">
        <f t="shared" si="82"/>
        <v>944</v>
      </c>
      <c r="B949" s="21" t="str">
        <f t="shared" si="83"/>
        <v>80002243</v>
      </c>
      <c r="C949" s="21" t="s">
        <v>1932</v>
      </c>
      <c r="D949" s="22"/>
      <c r="E949" s="22" t="s">
        <v>1933</v>
      </c>
      <c r="F949" s="22" t="s">
        <v>1255</v>
      </c>
      <c r="G949" s="22" t="s">
        <v>205</v>
      </c>
      <c r="H949" s="22" t="s">
        <v>405</v>
      </c>
      <c r="I949" s="22" t="s">
        <v>4028</v>
      </c>
      <c r="J949" s="22"/>
      <c r="K949" s="21" t="s">
        <v>4002</v>
      </c>
      <c r="L949" s="21" t="s">
        <v>2374</v>
      </c>
      <c r="M949" s="21" t="s">
        <v>4003</v>
      </c>
      <c r="N949" s="21"/>
      <c r="O949" s="17" t="str">
        <f>IFERROR(VLOOKUP(B949,POP!$B$5:$I$1048576,7,0),"")</f>
        <v/>
      </c>
      <c r="P949" s="17" t="str">
        <f>IFERROR(VLOOKUP(B949,POM!$B$5:$I$1048576,7,0),"")</f>
        <v/>
      </c>
      <c r="Q949" s="10" t="str">
        <f>IFERROR(VLOOKUP(B949,POU!$B$5:$I$1048576,7,0),"")</f>
        <v/>
      </c>
      <c r="R949" s="21" t="str">
        <f t="shared" si="79"/>
        <v/>
      </c>
      <c r="S949" s="17" t="str">
        <f>IFERROR(VLOOKUP(B949,'PEMBEKALAN POP'!$B$5:$I$1048576,7,0),"")</f>
        <v/>
      </c>
      <c r="T949" s="22" t="str">
        <f>IFERROR(VLOOKUP(B949,'PEMBEKALAN POP'!$B$5:$I$1048576,8,0),"")</f>
        <v/>
      </c>
      <c r="U949" s="21" t="s">
        <v>3994</v>
      </c>
      <c r="V949" s="17" t="e" cm="1">
        <f t="array" ref="V949">MAX(IF(INDUKSI!$B$5:$B$1048576='Data Training 2022'!B949,INDUKSI!$H$5:$H$1048576))</f>
        <v>#N/A</v>
      </c>
      <c r="W949" s="22" t="str">
        <f>IFERROR(VLOOKUP(B949,INDUKSI!$B$5:$I$1048576,8,0),"")</f>
        <v>LULUS</v>
      </c>
      <c r="X949" s="21" t="s">
        <v>3994</v>
      </c>
      <c r="Y949" s="17" cm="1">
        <f t="array" ref="Y949">MAX(IF(REINDUKSI!$B$5:$B$1048576='Data Training 2022'!B949,REINDUKSI!$H$5:$H$1048576))</f>
        <v>0</v>
      </c>
      <c r="Z949" s="22" t="str">
        <f>IFERROR(VLOOKUP(B949,REINDUKSI!$B$5:$I$1048576,8,0),"")</f>
        <v/>
      </c>
      <c r="AA949" s="22" t="str">
        <f t="shared" si="80"/>
        <v>TARGET</v>
      </c>
      <c r="AB949" s="17" cm="1">
        <f t="array" ref="AB949">MAX(IF(BSA!$B$5:$B$1048576='Data Training 2022'!B949,BSA!$H$5:$H$1048576))</f>
        <v>0</v>
      </c>
      <c r="AC949" s="22" t="str">
        <f>IFERROR(VLOOKUP(B949,BSA!$B$5:$I$1048576,8,0),"")</f>
        <v/>
      </c>
      <c r="AD949" s="22" t="s">
        <v>3994</v>
      </c>
      <c r="AE949" s="22"/>
      <c r="AF949" s="22"/>
      <c r="AG949" s="22" t="str">
        <f t="shared" si="81"/>
        <v/>
      </c>
      <c r="AH949" s="17" cm="1">
        <f t="array" ref="AH949">MAX(IF(ISOLASI!$B$5:$B$1048576='Data Training 2022'!B949,ISOLASI!$H$5:$H$1048576))</f>
        <v>0</v>
      </c>
      <c r="AI949" s="22" t="str">
        <f>IFERROR(VLOOKUP(B949,ISOLASI!$B$5:$I$1048576,8,0),"")</f>
        <v/>
      </c>
      <c r="AJ949" s="22"/>
      <c r="AK949" s="17" cm="1">
        <f t="array" ref="AK949">MAX(IF('DEKAT AIR'!$B$5:$B$1048576='Data Training 2022'!B949,'DEKAT AIR'!$H$5:$H$1048576))</f>
        <v>0</v>
      </c>
      <c r="AL949" s="22" t="str">
        <f>IFERROR(VLOOKUP(B949,'DEKAT AIR'!$B$5:$I$1048576,8,0),"")</f>
        <v/>
      </c>
      <c r="AM949" s="22"/>
      <c r="AN949" s="17" cm="1">
        <f t="array" ref="AN949">MAX(IF(KETINGGIAN!$B$5:$B$1048576='Data Training 2022'!B949,KETINGGIAN!$H$5:$H$1048576))</f>
        <v>0</v>
      </c>
      <c r="AO949" s="22" t="str">
        <f>IFERROR(VLOOKUP(B949,KETINGGIAN!$B$5:$I$1048576,8,0),"")</f>
        <v/>
      </c>
      <c r="AP949" s="22"/>
      <c r="AQ949" s="22"/>
      <c r="AR949" s="22"/>
      <c r="AS949" s="22"/>
      <c r="AT949" s="17" cm="1">
        <f t="array" ref="AT949">MAX(IF(TOOLSKEEPER!$B$5:$B$1048576='Data Training 2022'!B949,TOOLSKEEPER!$H$5:$H$1048576))</f>
        <v>0</v>
      </c>
      <c r="AU949" s="22" t="str">
        <f>IFERROR(VLOOKUP(B949,TOOLSKEEPER!$B$5:$I$1048576,8,0),"")</f>
        <v/>
      </c>
    </row>
    <row r="950" spans="1:47">
      <c r="A950" s="22">
        <f t="shared" si="82"/>
        <v>945</v>
      </c>
      <c r="B950" s="21" t="str">
        <f t="shared" si="83"/>
        <v>80002006</v>
      </c>
      <c r="C950" s="21" t="s">
        <v>3360</v>
      </c>
      <c r="D950" s="22"/>
      <c r="E950" s="22" t="s">
        <v>3361</v>
      </c>
      <c r="F950" s="22" t="s">
        <v>1255</v>
      </c>
      <c r="G950" s="22" t="s">
        <v>205</v>
      </c>
      <c r="H950" s="22" t="s">
        <v>405</v>
      </c>
      <c r="I950" s="22" t="s">
        <v>4028</v>
      </c>
      <c r="J950" s="22"/>
      <c r="K950" s="21" t="s">
        <v>4002</v>
      </c>
      <c r="L950" s="21" t="s">
        <v>2374</v>
      </c>
      <c r="M950" s="21" t="s">
        <v>4003</v>
      </c>
      <c r="N950" s="21"/>
      <c r="O950" s="17" t="str">
        <f>IFERROR(VLOOKUP(B950,POP!$B$5:$I$1048576,7,0),"")</f>
        <v/>
      </c>
      <c r="P950" s="17" t="str">
        <f>IFERROR(VLOOKUP(B950,POM!$B$5:$I$1048576,7,0),"")</f>
        <v/>
      </c>
      <c r="Q950" s="10" t="str">
        <f>IFERROR(VLOOKUP(B950,POU!$B$5:$I$1048576,7,0),"")</f>
        <v/>
      </c>
      <c r="R950" s="21" t="str">
        <f t="shared" si="79"/>
        <v/>
      </c>
      <c r="S950" s="17" t="str">
        <f>IFERROR(VLOOKUP(B950,'PEMBEKALAN POP'!$B$5:$I$1048576,7,0),"")</f>
        <v/>
      </c>
      <c r="T950" s="22" t="str">
        <f>IFERROR(VLOOKUP(B950,'PEMBEKALAN POP'!$B$5:$I$1048576,8,0),"")</f>
        <v/>
      </c>
      <c r="U950" s="21" t="s">
        <v>3994</v>
      </c>
      <c r="V950" s="17" t="e" cm="1">
        <f t="array" ref="V950">MAX(IF(INDUKSI!$B$5:$B$1048576='Data Training 2022'!B950,INDUKSI!$H$5:$H$1048576))</f>
        <v>#N/A</v>
      </c>
      <c r="W950" s="22" t="str">
        <f>IFERROR(VLOOKUP(B950,INDUKSI!$B$5:$I$1048576,8,0),"")</f>
        <v>LULUS</v>
      </c>
      <c r="X950" s="21" t="s">
        <v>3994</v>
      </c>
      <c r="Y950" s="17" cm="1">
        <f t="array" ref="Y950">MAX(IF(REINDUKSI!$B$5:$B$1048576='Data Training 2022'!B950,REINDUKSI!$H$5:$H$1048576))</f>
        <v>0</v>
      </c>
      <c r="Z950" s="22" t="str">
        <f>IFERROR(VLOOKUP(B950,REINDUKSI!$B$5:$I$1048576,8,0),"")</f>
        <v/>
      </c>
      <c r="AA950" s="22" t="str">
        <f t="shared" si="80"/>
        <v>TARGET</v>
      </c>
      <c r="AB950" s="17" cm="1">
        <f t="array" ref="AB950">MAX(IF(BSA!$B$5:$B$1048576='Data Training 2022'!B950,BSA!$H$5:$H$1048576))</f>
        <v>0</v>
      </c>
      <c r="AC950" s="22" t="str">
        <f>IFERROR(VLOOKUP(B950,BSA!$B$5:$I$1048576,8,0),"")</f>
        <v/>
      </c>
      <c r="AD950" s="22" t="s">
        <v>3994</v>
      </c>
      <c r="AE950" s="22"/>
      <c r="AF950" s="22"/>
      <c r="AG950" s="22" t="str">
        <f t="shared" si="81"/>
        <v/>
      </c>
      <c r="AH950" s="17" cm="1">
        <f t="array" ref="AH950">MAX(IF(ISOLASI!$B$5:$B$1048576='Data Training 2022'!B950,ISOLASI!$H$5:$H$1048576))</f>
        <v>0</v>
      </c>
      <c r="AI950" s="22" t="str">
        <f>IFERROR(VLOOKUP(B950,ISOLASI!$B$5:$I$1048576,8,0),"")</f>
        <v/>
      </c>
      <c r="AJ950" s="22"/>
      <c r="AK950" s="17" cm="1">
        <f t="array" ref="AK950">MAX(IF('DEKAT AIR'!$B$5:$B$1048576='Data Training 2022'!B950,'DEKAT AIR'!$H$5:$H$1048576))</f>
        <v>0</v>
      </c>
      <c r="AL950" s="22" t="str">
        <f>IFERROR(VLOOKUP(B950,'DEKAT AIR'!$B$5:$I$1048576,8,0),"")</f>
        <v/>
      </c>
      <c r="AM950" s="22"/>
      <c r="AN950" s="17" cm="1">
        <f t="array" ref="AN950">MAX(IF(KETINGGIAN!$B$5:$B$1048576='Data Training 2022'!B950,KETINGGIAN!$H$5:$H$1048576))</f>
        <v>0</v>
      </c>
      <c r="AO950" s="22" t="str">
        <f>IFERROR(VLOOKUP(B950,KETINGGIAN!$B$5:$I$1048576,8,0),"")</f>
        <v/>
      </c>
      <c r="AP950" s="22"/>
      <c r="AQ950" s="22"/>
      <c r="AR950" s="22"/>
      <c r="AS950" s="22"/>
      <c r="AT950" s="17" cm="1">
        <f t="array" ref="AT950">MAX(IF(TOOLSKEEPER!$B$5:$B$1048576='Data Training 2022'!B950,TOOLSKEEPER!$H$5:$H$1048576))</f>
        <v>0</v>
      </c>
      <c r="AU950" s="22" t="str">
        <f>IFERROR(VLOOKUP(B950,TOOLSKEEPER!$B$5:$I$1048576,8,0),"")</f>
        <v/>
      </c>
    </row>
    <row r="951" spans="1:47">
      <c r="A951" s="22">
        <f t="shared" si="82"/>
        <v>946</v>
      </c>
      <c r="B951" s="21" t="str">
        <f t="shared" si="83"/>
        <v>80002119</v>
      </c>
      <c r="C951" s="21">
        <v>80002119</v>
      </c>
      <c r="D951" s="22"/>
      <c r="E951" s="22" t="s">
        <v>1430</v>
      </c>
      <c r="F951" s="22" t="s">
        <v>1255</v>
      </c>
      <c r="G951" s="22" t="s">
        <v>4187</v>
      </c>
      <c r="H951" s="22" t="s">
        <v>405</v>
      </c>
      <c r="I951" s="22" t="s">
        <v>4028</v>
      </c>
      <c r="J951" s="22"/>
      <c r="K951" s="21" t="s">
        <v>4002</v>
      </c>
      <c r="L951" s="21" t="s">
        <v>2374</v>
      </c>
      <c r="M951" s="21" t="s">
        <v>4003</v>
      </c>
      <c r="N951" s="21"/>
      <c r="O951" s="17" t="str">
        <f>IFERROR(VLOOKUP(B951,POP!$B$5:$I$1048576,7,0),"")</f>
        <v/>
      </c>
      <c r="P951" s="17" t="str">
        <f>IFERROR(VLOOKUP(B951,POM!$B$5:$I$1048576,7,0),"")</f>
        <v/>
      </c>
      <c r="Q951" s="10" t="str">
        <f>IFERROR(VLOOKUP(B951,POU!$B$5:$I$1048576,7,0),"")</f>
        <v/>
      </c>
      <c r="R951" s="21" t="str">
        <f t="shared" si="79"/>
        <v/>
      </c>
      <c r="S951" s="17" t="str">
        <f>IFERROR(VLOOKUP(B951,'PEMBEKALAN POP'!$B$5:$I$1048576,7,0),"")</f>
        <v/>
      </c>
      <c r="T951" s="22" t="str">
        <f>IFERROR(VLOOKUP(B951,'PEMBEKALAN POP'!$B$5:$I$1048576,8,0),"")</f>
        <v/>
      </c>
      <c r="U951" s="21" t="s">
        <v>3994</v>
      </c>
      <c r="V951" s="17" t="e" cm="1">
        <f t="array" ref="V951">MAX(IF(INDUKSI!$B$5:$B$1048576='Data Training 2022'!B951,INDUKSI!$H$5:$H$1048576))</f>
        <v>#N/A</v>
      </c>
      <c r="W951" s="22" t="str">
        <f>IFERROR(VLOOKUP(B951,INDUKSI!$B$5:$I$1048576,8,0),"")</f>
        <v>LULUS</v>
      </c>
      <c r="X951" s="21" t="s">
        <v>3994</v>
      </c>
      <c r="Y951" s="17" cm="1">
        <f t="array" ref="Y951">MAX(IF(REINDUKSI!$B$5:$B$1048576='Data Training 2022'!B951,REINDUKSI!$H$5:$H$1048576))</f>
        <v>44626</v>
      </c>
      <c r="Z951" s="22" t="str">
        <f>IFERROR(VLOOKUP(B951,REINDUKSI!$B$5:$I$1048576,8,0),"")</f>
        <v>LULUS</v>
      </c>
      <c r="AA951" s="22" t="str">
        <f t="shared" si="80"/>
        <v>TARGET</v>
      </c>
      <c r="AB951" s="17" cm="1">
        <f t="array" ref="AB951">MAX(IF(BSA!$B$5:$B$1048576='Data Training 2022'!B951,BSA!$H$5:$H$1048576))</f>
        <v>0</v>
      </c>
      <c r="AC951" s="22" t="str">
        <f>IFERROR(VLOOKUP(B951,BSA!$B$5:$I$1048576,8,0),"")</f>
        <v/>
      </c>
      <c r="AD951" s="22" t="s">
        <v>3994</v>
      </c>
      <c r="AE951" s="22"/>
      <c r="AF951" s="22"/>
      <c r="AG951" s="22" t="str">
        <f t="shared" si="81"/>
        <v/>
      </c>
      <c r="AH951" s="17" cm="1">
        <f t="array" ref="AH951">MAX(IF(ISOLASI!$B$5:$B$1048576='Data Training 2022'!B951,ISOLASI!$H$5:$H$1048576))</f>
        <v>0</v>
      </c>
      <c r="AI951" s="22" t="str">
        <f>IFERROR(VLOOKUP(B951,ISOLASI!$B$5:$I$1048576,8,0),"")</f>
        <v/>
      </c>
      <c r="AJ951" s="22"/>
      <c r="AK951" s="17" cm="1">
        <f t="array" ref="AK951">MAX(IF('DEKAT AIR'!$B$5:$B$1048576='Data Training 2022'!B951,'DEKAT AIR'!$H$5:$H$1048576))</f>
        <v>0</v>
      </c>
      <c r="AL951" s="22" t="str">
        <f>IFERROR(VLOOKUP(B951,'DEKAT AIR'!$B$5:$I$1048576,8,0),"")</f>
        <v/>
      </c>
      <c r="AM951" s="22"/>
      <c r="AN951" s="17" cm="1">
        <f t="array" ref="AN951">MAX(IF(KETINGGIAN!$B$5:$B$1048576='Data Training 2022'!B951,KETINGGIAN!$H$5:$H$1048576))</f>
        <v>0</v>
      </c>
      <c r="AO951" s="22" t="str">
        <f>IFERROR(VLOOKUP(B951,KETINGGIAN!$B$5:$I$1048576,8,0),"")</f>
        <v/>
      </c>
      <c r="AP951" s="22"/>
      <c r="AQ951" s="22"/>
      <c r="AR951" s="22"/>
      <c r="AS951" s="22"/>
      <c r="AT951" s="17" cm="1">
        <f t="array" ref="AT951">MAX(IF(TOOLSKEEPER!$B$5:$B$1048576='Data Training 2022'!B951,TOOLSKEEPER!$H$5:$H$1048576))</f>
        <v>0</v>
      </c>
      <c r="AU951" s="22" t="str">
        <f>IFERROR(VLOOKUP(B951,TOOLSKEEPER!$B$5:$I$1048576,8,0),"")</f>
        <v/>
      </c>
    </row>
    <row r="952" spans="1:47">
      <c r="A952" s="22">
        <f t="shared" si="82"/>
        <v>947</v>
      </c>
      <c r="B952" s="21" t="str">
        <f t="shared" si="83"/>
        <v>80000667</v>
      </c>
      <c r="C952" s="21">
        <v>80000667</v>
      </c>
      <c r="D952" s="22"/>
      <c r="E952" s="22" t="s">
        <v>2693</v>
      </c>
      <c r="F952" s="22" t="s">
        <v>1255</v>
      </c>
      <c r="G952" s="22" t="s">
        <v>205</v>
      </c>
      <c r="H952" s="22" t="s">
        <v>405</v>
      </c>
      <c r="I952" s="22" t="s">
        <v>4028</v>
      </c>
      <c r="J952" s="22"/>
      <c r="K952" s="21" t="s">
        <v>4002</v>
      </c>
      <c r="L952" s="21" t="s">
        <v>2374</v>
      </c>
      <c r="M952" s="21" t="s">
        <v>4003</v>
      </c>
      <c r="N952" s="21"/>
      <c r="O952" s="17" t="str">
        <f>IFERROR(VLOOKUP(B952,POP!$B$5:$I$1048576,7,0),"")</f>
        <v/>
      </c>
      <c r="P952" s="17" t="str">
        <f>IFERROR(VLOOKUP(B952,POM!$B$5:$I$1048576,7,0),"")</f>
        <v/>
      </c>
      <c r="Q952" s="10" t="str">
        <f>IFERROR(VLOOKUP(B952,POU!$B$5:$I$1048576,7,0),"")</f>
        <v/>
      </c>
      <c r="R952" s="21" t="str">
        <f t="shared" si="79"/>
        <v/>
      </c>
      <c r="S952" s="17" t="str">
        <f>IFERROR(VLOOKUP(B952,'PEMBEKALAN POP'!$B$5:$I$1048576,7,0),"")</f>
        <v/>
      </c>
      <c r="T952" s="22" t="str">
        <f>IFERROR(VLOOKUP(B952,'PEMBEKALAN POP'!$B$5:$I$1048576,8,0),"")</f>
        <v/>
      </c>
      <c r="U952" s="21" t="s">
        <v>3994</v>
      </c>
      <c r="V952" s="17" t="e" cm="1">
        <f t="array" ref="V952">MAX(IF(INDUKSI!$B$5:$B$1048576='Data Training 2022'!B952,INDUKSI!$H$5:$H$1048576))</f>
        <v>#N/A</v>
      </c>
      <c r="W952" s="22" t="str">
        <f>IFERROR(VLOOKUP(B952,INDUKSI!$B$5:$I$1048576,8,0),"")</f>
        <v>LULUS</v>
      </c>
      <c r="X952" s="21" t="s">
        <v>3994</v>
      </c>
      <c r="Y952" s="17" cm="1">
        <f t="array" ref="Y952">MAX(IF(REINDUKSI!$B$5:$B$1048576='Data Training 2022'!B952,REINDUKSI!$H$5:$H$1048576))</f>
        <v>44455</v>
      </c>
      <c r="Z952" s="22" t="str">
        <f>IFERROR(VLOOKUP(B952,REINDUKSI!$B$5:$I$1048576,8,0),"")</f>
        <v>LULUS</v>
      </c>
      <c r="AA952" s="22" t="str">
        <f t="shared" si="80"/>
        <v>TARGET</v>
      </c>
      <c r="AB952" s="17" cm="1">
        <f t="array" ref="AB952">MAX(IF(BSA!$B$5:$B$1048576='Data Training 2022'!B952,BSA!$H$5:$H$1048576))</f>
        <v>0</v>
      </c>
      <c r="AC952" s="22" t="str">
        <f>IFERROR(VLOOKUP(B952,BSA!$B$5:$I$1048576,8,0),"")</f>
        <v/>
      </c>
      <c r="AD952" s="22" t="s">
        <v>3994</v>
      </c>
      <c r="AE952" s="22"/>
      <c r="AF952" s="22"/>
      <c r="AG952" s="22" t="str">
        <f t="shared" si="81"/>
        <v/>
      </c>
      <c r="AH952" s="17" cm="1">
        <f t="array" ref="AH952">MAX(IF(ISOLASI!$B$5:$B$1048576='Data Training 2022'!B952,ISOLASI!$H$5:$H$1048576))</f>
        <v>0</v>
      </c>
      <c r="AI952" s="22" t="str">
        <f>IFERROR(VLOOKUP(B952,ISOLASI!$B$5:$I$1048576,8,0),"")</f>
        <v/>
      </c>
      <c r="AJ952" s="22"/>
      <c r="AK952" s="17" cm="1">
        <f t="array" ref="AK952">MAX(IF('DEKAT AIR'!$B$5:$B$1048576='Data Training 2022'!B952,'DEKAT AIR'!$H$5:$H$1048576))</f>
        <v>0</v>
      </c>
      <c r="AL952" s="22" t="str">
        <f>IFERROR(VLOOKUP(B952,'DEKAT AIR'!$B$5:$I$1048576,8,0),"")</f>
        <v/>
      </c>
      <c r="AM952" s="22"/>
      <c r="AN952" s="17" cm="1">
        <f t="array" ref="AN952">MAX(IF(KETINGGIAN!$B$5:$B$1048576='Data Training 2022'!B952,KETINGGIAN!$H$5:$H$1048576))</f>
        <v>0</v>
      </c>
      <c r="AO952" s="22" t="str">
        <f>IFERROR(VLOOKUP(B952,KETINGGIAN!$B$5:$I$1048576,8,0),"")</f>
        <v/>
      </c>
      <c r="AP952" s="22"/>
      <c r="AQ952" s="22"/>
      <c r="AR952" s="22"/>
      <c r="AS952" s="22"/>
      <c r="AT952" s="17" cm="1">
        <f t="array" ref="AT952">MAX(IF(TOOLSKEEPER!$B$5:$B$1048576='Data Training 2022'!B952,TOOLSKEEPER!$H$5:$H$1048576))</f>
        <v>0</v>
      </c>
      <c r="AU952" s="22" t="str">
        <f>IFERROR(VLOOKUP(B952,TOOLSKEEPER!$B$5:$I$1048576,8,0),"")</f>
        <v/>
      </c>
    </row>
    <row r="953" spans="1:47">
      <c r="A953" s="22">
        <f t="shared" si="82"/>
        <v>948</v>
      </c>
      <c r="B953" s="21" t="str">
        <f t="shared" si="83"/>
        <v>80002248</v>
      </c>
      <c r="C953" s="21" t="s">
        <v>2881</v>
      </c>
      <c r="D953" s="22"/>
      <c r="E953" s="22" t="s">
        <v>2882</v>
      </c>
      <c r="F953" s="22" t="s">
        <v>1255</v>
      </c>
      <c r="G953" s="22" t="s">
        <v>205</v>
      </c>
      <c r="H953" s="22" t="s">
        <v>405</v>
      </c>
      <c r="I953" s="22" t="s">
        <v>4028</v>
      </c>
      <c r="J953" s="22"/>
      <c r="K953" s="21" t="s">
        <v>4002</v>
      </c>
      <c r="L953" s="21" t="s">
        <v>2374</v>
      </c>
      <c r="M953" s="21" t="s">
        <v>4003</v>
      </c>
      <c r="N953" s="21"/>
      <c r="O953" s="17" t="str">
        <f>IFERROR(VLOOKUP(B953,POP!$B$5:$I$1048576,7,0),"")</f>
        <v/>
      </c>
      <c r="P953" s="17" t="str">
        <f>IFERROR(VLOOKUP(B953,POM!$B$5:$I$1048576,7,0),"")</f>
        <v/>
      </c>
      <c r="Q953" s="10" t="str">
        <f>IFERROR(VLOOKUP(B953,POU!$B$5:$I$1048576,7,0),"")</f>
        <v/>
      </c>
      <c r="R953" s="21" t="str">
        <f t="shared" si="79"/>
        <v/>
      </c>
      <c r="S953" s="17" t="str">
        <f>IFERROR(VLOOKUP(B953,'PEMBEKALAN POP'!$B$5:$I$1048576,7,0),"")</f>
        <v/>
      </c>
      <c r="T953" s="22" t="str">
        <f>IFERROR(VLOOKUP(B953,'PEMBEKALAN POP'!$B$5:$I$1048576,8,0),"")</f>
        <v/>
      </c>
      <c r="U953" s="21" t="s">
        <v>3994</v>
      </c>
      <c r="V953" s="17" t="e" cm="1">
        <f t="array" ref="V953">MAX(IF(INDUKSI!$B$5:$B$1048576='Data Training 2022'!B953,INDUKSI!$H$5:$H$1048576))</f>
        <v>#N/A</v>
      </c>
      <c r="W953" s="22" t="str">
        <f>IFERROR(VLOOKUP(B953,INDUKSI!$B$5:$I$1048576,8,0),"")</f>
        <v>LULUS</v>
      </c>
      <c r="X953" s="21" t="s">
        <v>3994</v>
      </c>
      <c r="Y953" s="17" cm="1">
        <f t="array" ref="Y953">MAX(IF(REINDUKSI!$B$5:$B$1048576='Data Training 2022'!B953,REINDUKSI!$H$5:$H$1048576))</f>
        <v>0</v>
      </c>
      <c r="Z953" s="22" t="str">
        <f>IFERROR(VLOOKUP(B953,REINDUKSI!$B$5:$I$1048576,8,0),"")</f>
        <v/>
      </c>
      <c r="AA953" s="22" t="str">
        <f t="shared" si="80"/>
        <v>TARGET</v>
      </c>
      <c r="AB953" s="17" cm="1">
        <f t="array" ref="AB953">MAX(IF(BSA!$B$5:$B$1048576='Data Training 2022'!B953,BSA!$H$5:$H$1048576))</f>
        <v>0</v>
      </c>
      <c r="AC953" s="22" t="str">
        <f>IFERROR(VLOOKUP(B953,BSA!$B$5:$I$1048576,8,0),"")</f>
        <v/>
      </c>
      <c r="AD953" s="22" t="s">
        <v>3994</v>
      </c>
      <c r="AE953" s="22"/>
      <c r="AF953" s="22"/>
      <c r="AG953" s="22" t="str">
        <f t="shared" si="81"/>
        <v/>
      </c>
      <c r="AH953" s="17" cm="1">
        <f t="array" ref="AH953">MAX(IF(ISOLASI!$B$5:$B$1048576='Data Training 2022'!B953,ISOLASI!$H$5:$H$1048576))</f>
        <v>0</v>
      </c>
      <c r="AI953" s="22" t="str">
        <f>IFERROR(VLOOKUP(B953,ISOLASI!$B$5:$I$1048576,8,0),"")</f>
        <v/>
      </c>
      <c r="AJ953" s="22"/>
      <c r="AK953" s="17" cm="1">
        <f t="array" ref="AK953">MAX(IF('DEKAT AIR'!$B$5:$B$1048576='Data Training 2022'!B953,'DEKAT AIR'!$H$5:$H$1048576))</f>
        <v>0</v>
      </c>
      <c r="AL953" s="22" t="str">
        <f>IFERROR(VLOOKUP(B953,'DEKAT AIR'!$B$5:$I$1048576,8,0),"")</f>
        <v/>
      </c>
      <c r="AM953" s="22"/>
      <c r="AN953" s="17" cm="1">
        <f t="array" ref="AN953">MAX(IF(KETINGGIAN!$B$5:$B$1048576='Data Training 2022'!B953,KETINGGIAN!$H$5:$H$1048576))</f>
        <v>0</v>
      </c>
      <c r="AO953" s="22" t="str">
        <f>IFERROR(VLOOKUP(B953,KETINGGIAN!$B$5:$I$1048576,8,0),"")</f>
        <v/>
      </c>
      <c r="AP953" s="22"/>
      <c r="AQ953" s="22"/>
      <c r="AR953" s="22"/>
      <c r="AS953" s="22"/>
      <c r="AT953" s="17" cm="1">
        <f t="array" ref="AT953">MAX(IF(TOOLSKEEPER!$B$5:$B$1048576='Data Training 2022'!B953,TOOLSKEEPER!$H$5:$H$1048576))</f>
        <v>0</v>
      </c>
      <c r="AU953" s="22" t="str">
        <f>IFERROR(VLOOKUP(B953,TOOLSKEEPER!$B$5:$I$1048576,8,0),"")</f>
        <v/>
      </c>
    </row>
    <row r="954" spans="1:47">
      <c r="A954" s="22">
        <f t="shared" si="82"/>
        <v>949</v>
      </c>
      <c r="B954" s="21" t="str">
        <f t="shared" si="83"/>
        <v>80000560</v>
      </c>
      <c r="C954" s="21">
        <v>80000560</v>
      </c>
      <c r="D954" s="22"/>
      <c r="E954" s="22" t="s">
        <v>2636</v>
      </c>
      <c r="F954" s="22" t="s">
        <v>1255</v>
      </c>
      <c r="G954" s="22" t="s">
        <v>205</v>
      </c>
      <c r="H954" s="22" t="s">
        <v>405</v>
      </c>
      <c r="I954" s="22" t="s">
        <v>4028</v>
      </c>
      <c r="J954" s="22"/>
      <c r="K954" s="21" t="s">
        <v>4002</v>
      </c>
      <c r="L954" s="21" t="s">
        <v>2374</v>
      </c>
      <c r="M954" s="21" t="s">
        <v>4003</v>
      </c>
      <c r="N954" s="21"/>
      <c r="O954" s="17" t="str">
        <f>IFERROR(VLOOKUP(B954,POP!$B$5:$I$1048576,7,0),"")</f>
        <v/>
      </c>
      <c r="P954" s="17" t="str">
        <f>IFERROR(VLOOKUP(B954,POM!$B$5:$I$1048576,7,0),"")</f>
        <v/>
      </c>
      <c r="Q954" s="10" t="str">
        <f>IFERROR(VLOOKUP(B954,POU!$B$5:$I$1048576,7,0),"")</f>
        <v/>
      </c>
      <c r="R954" s="21" t="str">
        <f t="shared" si="79"/>
        <v/>
      </c>
      <c r="S954" s="17" t="str">
        <f>IFERROR(VLOOKUP(B954,'PEMBEKALAN POP'!$B$5:$I$1048576,7,0),"")</f>
        <v/>
      </c>
      <c r="T954" s="22" t="str">
        <f>IFERROR(VLOOKUP(B954,'PEMBEKALAN POP'!$B$5:$I$1048576,8,0),"")</f>
        <v/>
      </c>
      <c r="U954" s="21" t="s">
        <v>3994</v>
      </c>
      <c r="V954" s="17" t="e" cm="1">
        <f t="array" ref="V954">MAX(IF(INDUKSI!$B$5:$B$1048576='Data Training 2022'!B954,INDUKSI!$H$5:$H$1048576))</f>
        <v>#N/A</v>
      </c>
      <c r="W954" s="22" t="str">
        <f>IFERROR(VLOOKUP(B954,INDUKSI!$B$5:$I$1048576,8,0),"")</f>
        <v>LULUS</v>
      </c>
      <c r="X954" s="21" t="s">
        <v>3994</v>
      </c>
      <c r="Y954" s="17" cm="1">
        <f t="array" ref="Y954">MAX(IF(REINDUKSI!$B$5:$B$1048576='Data Training 2022'!B954,REINDUKSI!$H$5:$H$1048576))</f>
        <v>44603</v>
      </c>
      <c r="Z954" s="22" t="str">
        <f>IFERROR(VLOOKUP(B954,REINDUKSI!$B$5:$I$1048576,8,0),"")</f>
        <v>LULUS</v>
      </c>
      <c r="AA954" s="22" t="str">
        <f t="shared" si="80"/>
        <v>TARGET</v>
      </c>
      <c r="AB954" s="17" cm="1">
        <f t="array" ref="AB954">MAX(IF(BSA!$B$5:$B$1048576='Data Training 2022'!B954,BSA!$H$5:$H$1048576))</f>
        <v>0</v>
      </c>
      <c r="AC954" s="22" t="str">
        <f>IFERROR(VLOOKUP(B954,BSA!$B$5:$I$1048576,8,0),"")</f>
        <v/>
      </c>
      <c r="AD954" s="22" t="s">
        <v>3994</v>
      </c>
      <c r="AE954" s="22"/>
      <c r="AF954" s="22"/>
      <c r="AG954" s="22" t="str">
        <f t="shared" si="81"/>
        <v/>
      </c>
      <c r="AH954" s="17" cm="1">
        <f t="array" ref="AH954">MAX(IF(ISOLASI!$B$5:$B$1048576='Data Training 2022'!B954,ISOLASI!$H$5:$H$1048576))</f>
        <v>0</v>
      </c>
      <c r="AI954" s="22" t="str">
        <f>IFERROR(VLOOKUP(B954,ISOLASI!$B$5:$I$1048576,8,0),"")</f>
        <v/>
      </c>
      <c r="AJ954" s="22"/>
      <c r="AK954" s="17" cm="1">
        <f t="array" ref="AK954">MAX(IF('DEKAT AIR'!$B$5:$B$1048576='Data Training 2022'!B954,'DEKAT AIR'!$H$5:$H$1048576))</f>
        <v>0</v>
      </c>
      <c r="AL954" s="22" t="str">
        <f>IFERROR(VLOOKUP(B954,'DEKAT AIR'!$B$5:$I$1048576,8,0),"")</f>
        <v/>
      </c>
      <c r="AM954" s="22"/>
      <c r="AN954" s="17" cm="1">
        <f t="array" ref="AN954">MAX(IF(KETINGGIAN!$B$5:$B$1048576='Data Training 2022'!B954,KETINGGIAN!$H$5:$H$1048576))</f>
        <v>0</v>
      </c>
      <c r="AO954" s="22" t="str">
        <f>IFERROR(VLOOKUP(B954,KETINGGIAN!$B$5:$I$1048576,8,0),"")</f>
        <v/>
      </c>
      <c r="AP954" s="22"/>
      <c r="AQ954" s="22"/>
      <c r="AR954" s="22"/>
      <c r="AS954" s="22"/>
      <c r="AT954" s="17" cm="1">
        <f t="array" ref="AT954">MAX(IF(TOOLSKEEPER!$B$5:$B$1048576='Data Training 2022'!B954,TOOLSKEEPER!$H$5:$H$1048576))</f>
        <v>0</v>
      </c>
      <c r="AU954" s="22" t="str">
        <f>IFERROR(VLOOKUP(B954,TOOLSKEEPER!$B$5:$I$1048576,8,0),"")</f>
        <v/>
      </c>
    </row>
    <row r="955" spans="1:47">
      <c r="A955" s="22">
        <f t="shared" si="82"/>
        <v>950</v>
      </c>
      <c r="B955" s="21" t="str">
        <f t="shared" si="83"/>
        <v>80001277</v>
      </c>
      <c r="C955" s="21">
        <v>80001277</v>
      </c>
      <c r="D955" s="22"/>
      <c r="E955" s="22" t="s">
        <v>3538</v>
      </c>
      <c r="F955" s="22" t="s">
        <v>1255</v>
      </c>
      <c r="G955" s="22" t="s">
        <v>4180</v>
      </c>
      <c r="H955" s="22" t="s">
        <v>405</v>
      </c>
      <c r="I955" s="22" t="s">
        <v>4028</v>
      </c>
      <c r="J955" s="22"/>
      <c r="K955" s="21" t="s">
        <v>4002</v>
      </c>
      <c r="L955" s="21" t="s">
        <v>2374</v>
      </c>
      <c r="M955" s="21" t="s">
        <v>4003</v>
      </c>
      <c r="N955" s="21"/>
      <c r="O955" s="17" t="str">
        <f>IFERROR(VLOOKUP(B955,POP!$B$5:$I$1048576,7,0),"")</f>
        <v/>
      </c>
      <c r="P955" s="17" t="str">
        <f>IFERROR(VLOOKUP(B955,POM!$B$5:$I$1048576,7,0),"")</f>
        <v/>
      </c>
      <c r="Q955" s="10" t="str">
        <f>IFERROR(VLOOKUP(B955,POU!$B$5:$I$1048576,7,0),"")</f>
        <v/>
      </c>
      <c r="R955" s="21" t="str">
        <f t="shared" si="79"/>
        <v/>
      </c>
      <c r="S955" s="17" t="str">
        <f>IFERROR(VLOOKUP(B955,'PEMBEKALAN POP'!$B$5:$I$1048576,7,0),"")</f>
        <v/>
      </c>
      <c r="T955" s="22" t="str">
        <f>IFERROR(VLOOKUP(B955,'PEMBEKALAN POP'!$B$5:$I$1048576,8,0),"")</f>
        <v/>
      </c>
      <c r="U955" s="21" t="s">
        <v>3994</v>
      </c>
      <c r="V955" s="17" t="e" cm="1">
        <f t="array" ref="V955">MAX(IF(INDUKSI!$B$5:$B$1048576='Data Training 2022'!B955,INDUKSI!$H$5:$H$1048576))</f>
        <v>#N/A</v>
      </c>
      <c r="W955" s="22" t="str">
        <f>IFERROR(VLOOKUP(B955,INDUKSI!$B$5:$I$1048576,8,0),"")</f>
        <v>LULUS</v>
      </c>
      <c r="X955" s="21" t="s">
        <v>3994</v>
      </c>
      <c r="Y955" s="17" cm="1">
        <f t="array" ref="Y955">MAX(IF(REINDUKSI!$B$5:$B$1048576='Data Training 2022'!B955,REINDUKSI!$H$5:$H$1048576))</f>
        <v>44648</v>
      </c>
      <c r="Z955" s="22" t="str">
        <f>IFERROR(VLOOKUP(B955,REINDUKSI!$B$5:$I$1048576,8,0),"")</f>
        <v>LULUS</v>
      </c>
      <c r="AA955" s="22" t="str">
        <f t="shared" si="80"/>
        <v>TARGET</v>
      </c>
      <c r="AB955" s="17" cm="1">
        <f t="array" ref="AB955">MAX(IF(BSA!$B$5:$B$1048576='Data Training 2022'!B955,BSA!$H$5:$H$1048576))</f>
        <v>0</v>
      </c>
      <c r="AC955" s="22" t="str">
        <f>IFERROR(VLOOKUP(B955,BSA!$B$5:$I$1048576,8,0),"")</f>
        <v/>
      </c>
      <c r="AD955" s="22" t="s">
        <v>3994</v>
      </c>
      <c r="AE955" s="22"/>
      <c r="AF955" s="22"/>
      <c r="AG955" s="22" t="str">
        <f t="shared" si="81"/>
        <v/>
      </c>
      <c r="AH955" s="17" cm="1">
        <f t="array" ref="AH955">MAX(IF(ISOLASI!$B$5:$B$1048576='Data Training 2022'!B955,ISOLASI!$H$5:$H$1048576))</f>
        <v>0</v>
      </c>
      <c r="AI955" s="22" t="str">
        <f>IFERROR(VLOOKUP(B955,ISOLASI!$B$5:$I$1048576,8,0),"")</f>
        <v/>
      </c>
      <c r="AJ955" s="22"/>
      <c r="AK955" s="17" cm="1">
        <f t="array" ref="AK955">MAX(IF('DEKAT AIR'!$B$5:$B$1048576='Data Training 2022'!B955,'DEKAT AIR'!$H$5:$H$1048576))</f>
        <v>0</v>
      </c>
      <c r="AL955" s="22" t="str">
        <f>IFERROR(VLOOKUP(B955,'DEKAT AIR'!$B$5:$I$1048576,8,0),"")</f>
        <v/>
      </c>
      <c r="AM955" s="22"/>
      <c r="AN955" s="17" cm="1">
        <f t="array" ref="AN955">MAX(IF(KETINGGIAN!$B$5:$B$1048576='Data Training 2022'!B955,KETINGGIAN!$H$5:$H$1048576))</f>
        <v>0</v>
      </c>
      <c r="AO955" s="22" t="str">
        <f>IFERROR(VLOOKUP(B955,KETINGGIAN!$B$5:$I$1048576,8,0),"")</f>
        <v/>
      </c>
      <c r="AP955" s="22"/>
      <c r="AQ955" s="22"/>
      <c r="AR955" s="22"/>
      <c r="AS955" s="22"/>
      <c r="AT955" s="17" cm="1">
        <f t="array" ref="AT955">MAX(IF(TOOLSKEEPER!$B$5:$B$1048576='Data Training 2022'!B955,TOOLSKEEPER!$H$5:$H$1048576))</f>
        <v>0</v>
      </c>
      <c r="AU955" s="22" t="str">
        <f>IFERROR(VLOOKUP(B955,TOOLSKEEPER!$B$5:$I$1048576,8,0),"")</f>
        <v/>
      </c>
    </row>
    <row r="956" spans="1:47">
      <c r="A956" s="22">
        <f t="shared" si="82"/>
        <v>951</v>
      </c>
      <c r="B956" s="21" t="str">
        <f t="shared" si="83"/>
        <v>80004080</v>
      </c>
      <c r="C956" s="21">
        <v>80004080</v>
      </c>
      <c r="D956" s="22"/>
      <c r="E956" s="22" t="s">
        <v>4265</v>
      </c>
      <c r="F956" s="22" t="s">
        <v>1255</v>
      </c>
      <c r="G956" s="22" t="s">
        <v>205</v>
      </c>
      <c r="H956" s="22" t="s">
        <v>405</v>
      </c>
      <c r="I956" s="22" t="s">
        <v>4024</v>
      </c>
      <c r="J956" s="22"/>
      <c r="K956" s="21" t="s">
        <v>4002</v>
      </c>
      <c r="L956" s="21" t="s">
        <v>2374</v>
      </c>
      <c r="M956" s="21" t="s">
        <v>4003</v>
      </c>
      <c r="N956" s="21"/>
      <c r="O956" s="17" t="str">
        <f>IFERROR(VLOOKUP(B956,POP!$B$5:$I$1048576,7,0),"")</f>
        <v/>
      </c>
      <c r="P956" s="17" t="str">
        <f>IFERROR(VLOOKUP(B956,POM!$B$5:$I$1048576,7,0),"")</f>
        <v/>
      </c>
      <c r="Q956" s="10" t="str">
        <f>IFERROR(VLOOKUP(B956,POU!$B$5:$I$1048576,7,0),"")</f>
        <v/>
      </c>
      <c r="R956" s="21" t="str">
        <f t="shared" si="79"/>
        <v/>
      </c>
      <c r="S956" s="17" t="str">
        <f>IFERROR(VLOOKUP(B956,'PEMBEKALAN POP'!$B$5:$I$1048576,7,0),"")</f>
        <v/>
      </c>
      <c r="T956" s="22" t="str">
        <f>IFERROR(VLOOKUP(B956,'PEMBEKALAN POP'!$B$5:$I$1048576,8,0),"")</f>
        <v/>
      </c>
      <c r="U956" s="21" t="s">
        <v>3994</v>
      </c>
      <c r="V956" s="17" t="e" cm="1">
        <f t="array" ref="V956">MAX(IF(INDUKSI!$B$5:$B$1048576='Data Training 2022'!B956,INDUKSI!$H$5:$H$1048576))</f>
        <v>#N/A</v>
      </c>
      <c r="W956" s="22" t="str">
        <f>IFERROR(VLOOKUP(B956,INDUKSI!$B$5:$I$1048576,8,0),"")</f>
        <v>LULUS</v>
      </c>
      <c r="X956" s="21" t="s">
        <v>3994</v>
      </c>
      <c r="Y956" s="17" cm="1">
        <f t="array" ref="Y956">MAX(IF(REINDUKSI!$B$5:$B$1048576='Data Training 2022'!B956,REINDUKSI!$H$5:$H$1048576))</f>
        <v>0</v>
      </c>
      <c r="Z956" s="22" t="str">
        <f>IFERROR(VLOOKUP(B956,REINDUKSI!$B$5:$I$1048576,8,0),"")</f>
        <v/>
      </c>
      <c r="AA956" s="22" t="str">
        <f t="shared" si="80"/>
        <v>TARGET</v>
      </c>
      <c r="AB956" s="17" cm="1">
        <f t="array" ref="AB956">MAX(IF(BSA!$B$5:$B$1048576='Data Training 2022'!B956,BSA!$H$5:$H$1048576))</f>
        <v>0</v>
      </c>
      <c r="AC956" s="22" t="str">
        <f>IFERROR(VLOOKUP(B956,BSA!$B$5:$I$1048576,8,0),"")</f>
        <v/>
      </c>
      <c r="AD956" s="22" t="s">
        <v>3994</v>
      </c>
      <c r="AE956" s="22"/>
      <c r="AF956" s="22"/>
      <c r="AG956" s="22" t="str">
        <f t="shared" si="81"/>
        <v/>
      </c>
      <c r="AH956" s="17" cm="1">
        <f t="array" ref="AH956">MAX(IF(ISOLASI!$B$5:$B$1048576='Data Training 2022'!B956,ISOLASI!$H$5:$H$1048576))</f>
        <v>0</v>
      </c>
      <c r="AI956" s="22" t="str">
        <f>IFERROR(VLOOKUP(B956,ISOLASI!$B$5:$I$1048576,8,0),"")</f>
        <v/>
      </c>
      <c r="AJ956" s="22"/>
      <c r="AK956" s="17" cm="1">
        <f t="array" ref="AK956">MAX(IF('DEKAT AIR'!$B$5:$B$1048576='Data Training 2022'!B956,'DEKAT AIR'!$H$5:$H$1048576))</f>
        <v>0</v>
      </c>
      <c r="AL956" s="22" t="str">
        <f>IFERROR(VLOOKUP(B956,'DEKAT AIR'!$B$5:$I$1048576,8,0),"")</f>
        <v/>
      </c>
      <c r="AM956" s="22"/>
      <c r="AN956" s="17" cm="1">
        <f t="array" ref="AN956">MAX(IF(KETINGGIAN!$B$5:$B$1048576='Data Training 2022'!B956,KETINGGIAN!$H$5:$H$1048576))</f>
        <v>0</v>
      </c>
      <c r="AO956" s="22" t="str">
        <f>IFERROR(VLOOKUP(B956,KETINGGIAN!$B$5:$I$1048576,8,0),"")</f>
        <v/>
      </c>
      <c r="AP956" s="22"/>
      <c r="AQ956" s="22"/>
      <c r="AR956" s="22"/>
      <c r="AS956" s="22"/>
      <c r="AT956" s="17" cm="1">
        <f t="array" ref="AT956">MAX(IF(TOOLSKEEPER!$B$5:$B$1048576='Data Training 2022'!B956,TOOLSKEEPER!$H$5:$H$1048576))</f>
        <v>0</v>
      </c>
      <c r="AU956" s="22" t="str">
        <f>IFERROR(VLOOKUP(B956,TOOLSKEEPER!$B$5:$I$1048576,8,0),"")</f>
        <v/>
      </c>
    </row>
    <row r="957" spans="1:47">
      <c r="A957" s="22">
        <f t="shared" si="82"/>
        <v>952</v>
      </c>
      <c r="B957" s="21" t="str">
        <f t="shared" si="83"/>
        <v>80000561</v>
      </c>
      <c r="C957" s="21">
        <v>80000561</v>
      </c>
      <c r="D957" s="22"/>
      <c r="E957" s="22" t="s">
        <v>2762</v>
      </c>
      <c r="F957" s="22" t="s">
        <v>1255</v>
      </c>
      <c r="G957" s="22" t="s">
        <v>205</v>
      </c>
      <c r="H957" s="22" t="s">
        <v>405</v>
      </c>
      <c r="I957" s="22" t="s">
        <v>4028</v>
      </c>
      <c r="J957" s="22"/>
      <c r="K957" s="21" t="s">
        <v>4002</v>
      </c>
      <c r="L957" s="21" t="s">
        <v>2374</v>
      </c>
      <c r="M957" s="21" t="s">
        <v>4003</v>
      </c>
      <c r="N957" s="21"/>
      <c r="O957" s="17" t="str">
        <f>IFERROR(VLOOKUP(B957,POP!$B$5:$I$1048576,7,0),"")</f>
        <v/>
      </c>
      <c r="P957" s="17" t="str">
        <f>IFERROR(VLOOKUP(B957,POM!$B$5:$I$1048576,7,0),"")</f>
        <v/>
      </c>
      <c r="Q957" s="10" t="str">
        <f>IFERROR(VLOOKUP(B957,POU!$B$5:$I$1048576,7,0),"")</f>
        <v/>
      </c>
      <c r="R957" s="21" t="str">
        <f t="shared" si="79"/>
        <v/>
      </c>
      <c r="S957" s="17" t="str">
        <f>IFERROR(VLOOKUP(B957,'PEMBEKALAN POP'!$B$5:$I$1048576,7,0),"")</f>
        <v/>
      </c>
      <c r="T957" s="22" t="str">
        <f>IFERROR(VLOOKUP(B957,'PEMBEKALAN POP'!$B$5:$I$1048576,8,0),"")</f>
        <v/>
      </c>
      <c r="U957" s="21" t="s">
        <v>3994</v>
      </c>
      <c r="V957" s="17" t="e" cm="1">
        <f t="array" ref="V957">MAX(IF(INDUKSI!$B$5:$B$1048576='Data Training 2022'!B957,INDUKSI!$H$5:$H$1048576))</f>
        <v>#N/A</v>
      </c>
      <c r="W957" s="22" t="str">
        <f>IFERROR(VLOOKUP(B957,INDUKSI!$B$5:$I$1048576,8,0),"")</f>
        <v>LULUS</v>
      </c>
      <c r="X957" s="21" t="s">
        <v>3994</v>
      </c>
      <c r="Y957" s="17" cm="1">
        <f t="array" ref="Y957">MAX(IF(REINDUKSI!$B$5:$B$1048576='Data Training 2022'!B957,REINDUKSI!$H$5:$H$1048576))</f>
        <v>0</v>
      </c>
      <c r="Z957" s="22" t="str">
        <f>IFERROR(VLOOKUP(B957,REINDUKSI!$B$5:$I$1048576,8,0),"")</f>
        <v/>
      </c>
      <c r="AA957" s="22" t="str">
        <f t="shared" si="80"/>
        <v>TARGET</v>
      </c>
      <c r="AB957" s="17" cm="1">
        <f t="array" ref="AB957">MAX(IF(BSA!$B$5:$B$1048576='Data Training 2022'!B957,BSA!$H$5:$H$1048576))</f>
        <v>0</v>
      </c>
      <c r="AC957" s="22" t="str">
        <f>IFERROR(VLOOKUP(B957,BSA!$B$5:$I$1048576,8,0),"")</f>
        <v/>
      </c>
      <c r="AD957" s="22" t="s">
        <v>3994</v>
      </c>
      <c r="AE957" s="22"/>
      <c r="AF957" s="22"/>
      <c r="AG957" s="22" t="str">
        <f t="shared" si="81"/>
        <v/>
      </c>
      <c r="AH957" s="17" cm="1">
        <f t="array" ref="AH957">MAX(IF(ISOLASI!$B$5:$B$1048576='Data Training 2022'!B957,ISOLASI!$H$5:$H$1048576))</f>
        <v>0</v>
      </c>
      <c r="AI957" s="22" t="str">
        <f>IFERROR(VLOOKUP(B957,ISOLASI!$B$5:$I$1048576,8,0),"")</f>
        <v/>
      </c>
      <c r="AJ957" s="22"/>
      <c r="AK957" s="17" cm="1">
        <f t="array" ref="AK957">MAX(IF('DEKAT AIR'!$B$5:$B$1048576='Data Training 2022'!B957,'DEKAT AIR'!$H$5:$H$1048576))</f>
        <v>0</v>
      </c>
      <c r="AL957" s="22" t="str">
        <f>IFERROR(VLOOKUP(B957,'DEKAT AIR'!$B$5:$I$1048576,8,0),"")</f>
        <v/>
      </c>
      <c r="AM957" s="22"/>
      <c r="AN957" s="17" cm="1">
        <f t="array" ref="AN957">MAX(IF(KETINGGIAN!$B$5:$B$1048576='Data Training 2022'!B957,KETINGGIAN!$H$5:$H$1048576))</f>
        <v>0</v>
      </c>
      <c r="AO957" s="22" t="str">
        <f>IFERROR(VLOOKUP(B957,KETINGGIAN!$B$5:$I$1048576,8,0),"")</f>
        <v/>
      </c>
      <c r="AP957" s="22"/>
      <c r="AQ957" s="22"/>
      <c r="AR957" s="22"/>
      <c r="AS957" s="22"/>
      <c r="AT957" s="17" cm="1">
        <f t="array" ref="AT957">MAX(IF(TOOLSKEEPER!$B$5:$B$1048576='Data Training 2022'!B957,TOOLSKEEPER!$H$5:$H$1048576))</f>
        <v>0</v>
      </c>
      <c r="AU957" s="22" t="str">
        <f>IFERROR(VLOOKUP(B957,TOOLSKEEPER!$B$5:$I$1048576,8,0),"")</f>
        <v/>
      </c>
    </row>
    <row r="958" spans="1:47">
      <c r="A958" s="22">
        <f t="shared" si="82"/>
        <v>953</v>
      </c>
      <c r="B958" s="21" t="str">
        <f t="shared" si="83"/>
        <v>80000684</v>
      </c>
      <c r="C958" s="21">
        <v>80000684</v>
      </c>
      <c r="D958" s="22"/>
      <c r="E958" s="22" t="s">
        <v>1762</v>
      </c>
      <c r="F958" s="22" t="s">
        <v>1255</v>
      </c>
      <c r="G958" s="22" t="s">
        <v>205</v>
      </c>
      <c r="H958" s="22" t="s">
        <v>405</v>
      </c>
      <c r="I958" s="22" t="s">
        <v>4028</v>
      </c>
      <c r="J958" s="22"/>
      <c r="K958" s="21" t="s">
        <v>4002</v>
      </c>
      <c r="L958" s="21" t="s">
        <v>2374</v>
      </c>
      <c r="M958" s="21" t="s">
        <v>4003</v>
      </c>
      <c r="N958" s="21"/>
      <c r="O958" s="17" t="str">
        <f>IFERROR(VLOOKUP(B958,POP!$B$5:$I$1048576,7,0),"")</f>
        <v/>
      </c>
      <c r="P958" s="17" t="str">
        <f>IFERROR(VLOOKUP(B958,POM!$B$5:$I$1048576,7,0),"")</f>
        <v/>
      </c>
      <c r="Q958" s="10" t="str">
        <f>IFERROR(VLOOKUP(B958,POU!$B$5:$I$1048576,7,0),"")</f>
        <v/>
      </c>
      <c r="R958" s="21" t="str">
        <f t="shared" si="79"/>
        <v/>
      </c>
      <c r="S958" s="17" t="str">
        <f>IFERROR(VLOOKUP(B958,'PEMBEKALAN POP'!$B$5:$I$1048576,7,0),"")</f>
        <v/>
      </c>
      <c r="T958" s="22" t="str">
        <f>IFERROR(VLOOKUP(B958,'PEMBEKALAN POP'!$B$5:$I$1048576,8,0),"")</f>
        <v/>
      </c>
      <c r="U958" s="21" t="s">
        <v>3994</v>
      </c>
      <c r="V958" s="17" t="e" cm="1">
        <f t="array" ref="V958">MAX(IF(INDUKSI!$B$5:$B$1048576='Data Training 2022'!B958,INDUKSI!$H$5:$H$1048576))</f>
        <v>#N/A</v>
      </c>
      <c r="W958" s="22" t="str">
        <f>IFERROR(VLOOKUP(B958,INDUKSI!$B$5:$I$1048576,8,0),"")</f>
        <v>LULUS</v>
      </c>
      <c r="X958" s="21" t="s">
        <v>3994</v>
      </c>
      <c r="Y958" s="17" cm="1">
        <f t="array" ref="Y958">MAX(IF(REINDUKSI!$B$5:$B$1048576='Data Training 2022'!B958,REINDUKSI!$H$5:$H$1048576))</f>
        <v>44461</v>
      </c>
      <c r="Z958" s="22" t="str">
        <f>IFERROR(VLOOKUP(B958,REINDUKSI!$B$5:$I$1048576,8,0),"")</f>
        <v>LULUS</v>
      </c>
      <c r="AA958" s="22" t="str">
        <f t="shared" si="80"/>
        <v>TARGET</v>
      </c>
      <c r="AB958" s="17" cm="1">
        <f t="array" ref="AB958">MAX(IF(BSA!$B$5:$B$1048576='Data Training 2022'!B958,BSA!$H$5:$H$1048576))</f>
        <v>0</v>
      </c>
      <c r="AC958" s="22" t="str">
        <f>IFERROR(VLOOKUP(B958,BSA!$B$5:$I$1048576,8,0),"")</f>
        <v/>
      </c>
      <c r="AD958" s="22" t="s">
        <v>3994</v>
      </c>
      <c r="AE958" s="22"/>
      <c r="AF958" s="22"/>
      <c r="AG958" s="22" t="str">
        <f t="shared" si="81"/>
        <v/>
      </c>
      <c r="AH958" s="17" cm="1">
        <f t="array" ref="AH958">MAX(IF(ISOLASI!$B$5:$B$1048576='Data Training 2022'!B958,ISOLASI!$H$5:$H$1048576))</f>
        <v>0</v>
      </c>
      <c r="AI958" s="22" t="str">
        <f>IFERROR(VLOOKUP(B958,ISOLASI!$B$5:$I$1048576,8,0),"")</f>
        <v/>
      </c>
      <c r="AJ958" s="22"/>
      <c r="AK958" s="17" cm="1">
        <f t="array" ref="AK958">MAX(IF('DEKAT AIR'!$B$5:$B$1048576='Data Training 2022'!B958,'DEKAT AIR'!$H$5:$H$1048576))</f>
        <v>0</v>
      </c>
      <c r="AL958" s="22" t="str">
        <f>IFERROR(VLOOKUP(B958,'DEKAT AIR'!$B$5:$I$1048576,8,0),"")</f>
        <v/>
      </c>
      <c r="AM958" s="22"/>
      <c r="AN958" s="17" cm="1">
        <f t="array" ref="AN958">MAX(IF(KETINGGIAN!$B$5:$B$1048576='Data Training 2022'!B958,KETINGGIAN!$H$5:$H$1048576))</f>
        <v>0</v>
      </c>
      <c r="AO958" s="22" t="str">
        <f>IFERROR(VLOOKUP(B958,KETINGGIAN!$B$5:$I$1048576,8,0),"")</f>
        <v/>
      </c>
      <c r="AP958" s="22"/>
      <c r="AQ958" s="22"/>
      <c r="AR958" s="22"/>
      <c r="AS958" s="22"/>
      <c r="AT958" s="17" cm="1">
        <f t="array" ref="AT958">MAX(IF(TOOLSKEEPER!$B$5:$B$1048576='Data Training 2022'!B958,TOOLSKEEPER!$H$5:$H$1048576))</f>
        <v>0</v>
      </c>
      <c r="AU958" s="22" t="str">
        <f>IFERROR(VLOOKUP(B958,TOOLSKEEPER!$B$5:$I$1048576,8,0),"")</f>
        <v/>
      </c>
    </row>
    <row r="959" spans="1:47">
      <c r="A959" s="22">
        <f t="shared" si="82"/>
        <v>954</v>
      </c>
      <c r="B959" s="21" t="str">
        <f t="shared" si="83"/>
        <v>80004081</v>
      </c>
      <c r="C959" s="21">
        <v>80004081</v>
      </c>
      <c r="D959" s="22"/>
      <c r="E959" s="22" t="s">
        <v>1803</v>
      </c>
      <c r="F959" s="22" t="s">
        <v>1255</v>
      </c>
      <c r="G959" s="22" t="s">
        <v>205</v>
      </c>
      <c r="H959" s="22" t="s">
        <v>405</v>
      </c>
      <c r="I959" s="22" t="s">
        <v>4024</v>
      </c>
      <c r="J959" s="22"/>
      <c r="K959" s="21" t="s">
        <v>4002</v>
      </c>
      <c r="L959" s="21" t="s">
        <v>2374</v>
      </c>
      <c r="M959" s="21" t="s">
        <v>4003</v>
      </c>
      <c r="N959" s="21"/>
      <c r="O959" s="17" t="str">
        <f>IFERROR(VLOOKUP(B959,POP!$B$5:$I$1048576,7,0),"")</f>
        <v/>
      </c>
      <c r="P959" s="17" t="str">
        <f>IFERROR(VLOOKUP(B959,POM!$B$5:$I$1048576,7,0),"")</f>
        <v/>
      </c>
      <c r="Q959" s="10" t="str">
        <f>IFERROR(VLOOKUP(B959,POU!$B$5:$I$1048576,7,0),"")</f>
        <v/>
      </c>
      <c r="R959" s="21" t="str">
        <f t="shared" si="79"/>
        <v/>
      </c>
      <c r="S959" s="17" t="str">
        <f>IFERROR(VLOOKUP(B959,'PEMBEKALAN POP'!$B$5:$I$1048576,7,0),"")</f>
        <v/>
      </c>
      <c r="T959" s="22" t="str">
        <f>IFERROR(VLOOKUP(B959,'PEMBEKALAN POP'!$B$5:$I$1048576,8,0),"")</f>
        <v/>
      </c>
      <c r="U959" s="21" t="s">
        <v>3994</v>
      </c>
      <c r="V959" s="17" t="e" cm="1">
        <f t="array" ref="V959">MAX(IF(INDUKSI!$B$5:$B$1048576='Data Training 2022'!B959,INDUKSI!$H$5:$H$1048576))</f>
        <v>#N/A</v>
      </c>
      <c r="W959" s="22" t="str">
        <f>IFERROR(VLOOKUP(B959,INDUKSI!$B$5:$I$1048576,8,0),"")</f>
        <v>LULUS</v>
      </c>
      <c r="X959" s="21" t="s">
        <v>3994</v>
      </c>
      <c r="Y959" s="17" cm="1">
        <f t="array" ref="Y959">MAX(IF(REINDUKSI!$B$5:$B$1048576='Data Training 2022'!B959,REINDUKSI!$H$5:$H$1048576))</f>
        <v>44755</v>
      </c>
      <c r="Z959" s="22" t="str">
        <f>IFERROR(VLOOKUP(B959,REINDUKSI!$B$5:$I$1048576,8,0),"")</f>
        <v>LULUS</v>
      </c>
      <c r="AA959" s="22" t="str">
        <f t="shared" si="80"/>
        <v>TARGET</v>
      </c>
      <c r="AB959" s="17" cm="1">
        <f t="array" ref="AB959">MAX(IF(BSA!$B$5:$B$1048576='Data Training 2022'!B959,BSA!$H$5:$H$1048576))</f>
        <v>0</v>
      </c>
      <c r="AC959" s="22" t="str">
        <f>IFERROR(VLOOKUP(B959,BSA!$B$5:$I$1048576,8,0),"")</f>
        <v/>
      </c>
      <c r="AD959" s="22" t="s">
        <v>3994</v>
      </c>
      <c r="AE959" s="22"/>
      <c r="AF959" s="22"/>
      <c r="AG959" s="22" t="str">
        <f t="shared" si="81"/>
        <v/>
      </c>
      <c r="AH959" s="17" cm="1">
        <f t="array" ref="AH959">MAX(IF(ISOLASI!$B$5:$B$1048576='Data Training 2022'!B959,ISOLASI!$H$5:$H$1048576))</f>
        <v>0</v>
      </c>
      <c r="AI959" s="22" t="str">
        <f>IFERROR(VLOOKUP(B959,ISOLASI!$B$5:$I$1048576,8,0),"")</f>
        <v/>
      </c>
      <c r="AJ959" s="22"/>
      <c r="AK959" s="17" cm="1">
        <f t="array" ref="AK959">MAX(IF('DEKAT AIR'!$B$5:$B$1048576='Data Training 2022'!B959,'DEKAT AIR'!$H$5:$H$1048576))</f>
        <v>0</v>
      </c>
      <c r="AL959" s="22" t="str">
        <f>IFERROR(VLOOKUP(B959,'DEKAT AIR'!$B$5:$I$1048576,8,0),"")</f>
        <v/>
      </c>
      <c r="AM959" s="22"/>
      <c r="AN959" s="17" cm="1">
        <f t="array" ref="AN959">MAX(IF(KETINGGIAN!$B$5:$B$1048576='Data Training 2022'!B959,KETINGGIAN!$H$5:$H$1048576))</f>
        <v>0</v>
      </c>
      <c r="AO959" s="22" t="str">
        <f>IFERROR(VLOOKUP(B959,KETINGGIAN!$B$5:$I$1048576,8,0),"")</f>
        <v/>
      </c>
      <c r="AP959" s="22"/>
      <c r="AQ959" s="22"/>
      <c r="AR959" s="22"/>
      <c r="AS959" s="22"/>
      <c r="AT959" s="17" cm="1">
        <f t="array" ref="AT959">MAX(IF(TOOLSKEEPER!$B$5:$B$1048576='Data Training 2022'!B959,TOOLSKEEPER!$H$5:$H$1048576))</f>
        <v>0</v>
      </c>
      <c r="AU959" s="22" t="str">
        <f>IFERROR(VLOOKUP(B959,TOOLSKEEPER!$B$5:$I$1048576,8,0),"")</f>
        <v/>
      </c>
    </row>
    <row r="960" spans="1:47">
      <c r="A960" s="22">
        <f t="shared" si="82"/>
        <v>955</v>
      </c>
      <c r="B960" s="21" t="str">
        <f t="shared" si="83"/>
        <v>80002204</v>
      </c>
      <c r="C960" s="21" t="s">
        <v>2896</v>
      </c>
      <c r="D960" s="22"/>
      <c r="E960" s="22" t="s">
        <v>2897</v>
      </c>
      <c r="F960" s="22" t="s">
        <v>1255</v>
      </c>
      <c r="G960" s="22" t="s">
        <v>205</v>
      </c>
      <c r="H960" s="22" t="s">
        <v>405</v>
      </c>
      <c r="I960" s="22" t="s">
        <v>4028</v>
      </c>
      <c r="J960" s="22"/>
      <c r="K960" s="21" t="s">
        <v>4002</v>
      </c>
      <c r="L960" s="21" t="s">
        <v>2374</v>
      </c>
      <c r="M960" s="21" t="s">
        <v>4003</v>
      </c>
      <c r="N960" s="21"/>
      <c r="O960" s="17" t="str">
        <f>IFERROR(VLOOKUP(B960,POP!$B$5:$I$1048576,7,0),"")</f>
        <v/>
      </c>
      <c r="P960" s="17" t="str">
        <f>IFERROR(VLOOKUP(B960,POM!$B$5:$I$1048576,7,0),"")</f>
        <v/>
      </c>
      <c r="Q960" s="10" t="str">
        <f>IFERROR(VLOOKUP(B960,POU!$B$5:$I$1048576,7,0),"")</f>
        <v/>
      </c>
      <c r="R960" s="21" t="str">
        <f t="shared" si="79"/>
        <v/>
      </c>
      <c r="S960" s="17" t="str">
        <f>IFERROR(VLOOKUP(B960,'PEMBEKALAN POP'!$B$5:$I$1048576,7,0),"")</f>
        <v/>
      </c>
      <c r="T960" s="22" t="str">
        <f>IFERROR(VLOOKUP(B960,'PEMBEKALAN POP'!$B$5:$I$1048576,8,0),"")</f>
        <v/>
      </c>
      <c r="U960" s="21" t="s">
        <v>3994</v>
      </c>
      <c r="V960" s="17" t="e" cm="1">
        <f t="array" ref="V960">MAX(IF(INDUKSI!$B$5:$B$1048576='Data Training 2022'!B960,INDUKSI!$H$5:$H$1048576))</f>
        <v>#N/A</v>
      </c>
      <c r="W960" s="22" t="str">
        <f>IFERROR(VLOOKUP(B960,INDUKSI!$B$5:$I$1048576,8,0),"")</f>
        <v>LULUS</v>
      </c>
      <c r="X960" s="21" t="s">
        <v>3994</v>
      </c>
      <c r="Y960" s="17" cm="1">
        <f t="array" ref="Y960">MAX(IF(REINDUKSI!$B$5:$B$1048576='Data Training 2022'!B960,REINDUKSI!$H$5:$H$1048576))</f>
        <v>0</v>
      </c>
      <c r="Z960" s="22" t="str">
        <f>IFERROR(VLOOKUP(B960,REINDUKSI!$B$5:$I$1048576,8,0),"")</f>
        <v/>
      </c>
      <c r="AA960" s="22" t="str">
        <f t="shared" si="80"/>
        <v>TARGET</v>
      </c>
      <c r="AB960" s="17" cm="1">
        <f t="array" ref="AB960">MAX(IF(BSA!$B$5:$B$1048576='Data Training 2022'!B960,BSA!$H$5:$H$1048576))</f>
        <v>0</v>
      </c>
      <c r="AC960" s="22" t="str">
        <f>IFERROR(VLOOKUP(B960,BSA!$B$5:$I$1048576,8,0),"")</f>
        <v/>
      </c>
      <c r="AD960" s="22" t="s">
        <v>3994</v>
      </c>
      <c r="AE960" s="22"/>
      <c r="AF960" s="22"/>
      <c r="AG960" s="22" t="str">
        <f t="shared" si="81"/>
        <v/>
      </c>
      <c r="AH960" s="17" cm="1">
        <f t="array" ref="AH960">MAX(IF(ISOLASI!$B$5:$B$1048576='Data Training 2022'!B960,ISOLASI!$H$5:$H$1048576))</f>
        <v>0</v>
      </c>
      <c r="AI960" s="22" t="str">
        <f>IFERROR(VLOOKUP(B960,ISOLASI!$B$5:$I$1048576,8,0),"")</f>
        <v/>
      </c>
      <c r="AJ960" s="22"/>
      <c r="AK960" s="17" cm="1">
        <f t="array" ref="AK960">MAX(IF('DEKAT AIR'!$B$5:$B$1048576='Data Training 2022'!B960,'DEKAT AIR'!$H$5:$H$1048576))</f>
        <v>0</v>
      </c>
      <c r="AL960" s="22" t="str">
        <f>IFERROR(VLOOKUP(B960,'DEKAT AIR'!$B$5:$I$1048576,8,0),"")</f>
        <v/>
      </c>
      <c r="AM960" s="22"/>
      <c r="AN960" s="17" cm="1">
        <f t="array" ref="AN960">MAX(IF(KETINGGIAN!$B$5:$B$1048576='Data Training 2022'!B960,KETINGGIAN!$H$5:$H$1048576))</f>
        <v>0</v>
      </c>
      <c r="AO960" s="22" t="str">
        <f>IFERROR(VLOOKUP(B960,KETINGGIAN!$B$5:$I$1048576,8,0),"")</f>
        <v/>
      </c>
      <c r="AP960" s="22"/>
      <c r="AQ960" s="22"/>
      <c r="AR960" s="22"/>
      <c r="AS960" s="22"/>
      <c r="AT960" s="17" cm="1">
        <f t="array" ref="AT960">MAX(IF(TOOLSKEEPER!$B$5:$B$1048576='Data Training 2022'!B960,TOOLSKEEPER!$H$5:$H$1048576))</f>
        <v>0</v>
      </c>
      <c r="AU960" s="22" t="str">
        <f>IFERROR(VLOOKUP(B960,TOOLSKEEPER!$B$5:$I$1048576,8,0),"")</f>
        <v/>
      </c>
    </row>
    <row r="961" spans="1:47">
      <c r="A961" s="22">
        <f t="shared" si="82"/>
        <v>956</v>
      </c>
      <c r="B961" s="21" t="str">
        <f t="shared" si="83"/>
        <v>80001128</v>
      </c>
      <c r="C961" s="21" t="s">
        <v>4266</v>
      </c>
      <c r="D961" s="22"/>
      <c r="E961" s="22" t="s">
        <v>1473</v>
      </c>
      <c r="F961" s="22" t="s">
        <v>1255</v>
      </c>
      <c r="G961" s="22" t="s">
        <v>205</v>
      </c>
      <c r="H961" s="22" t="s">
        <v>405</v>
      </c>
      <c r="I961" s="22" t="s">
        <v>4028</v>
      </c>
      <c r="J961" s="22"/>
      <c r="K961" s="21" t="s">
        <v>4002</v>
      </c>
      <c r="L961" s="21" t="s">
        <v>2374</v>
      </c>
      <c r="M961" s="21" t="s">
        <v>4003</v>
      </c>
      <c r="N961" s="21"/>
      <c r="O961" s="17" t="str">
        <f>IFERROR(VLOOKUP(B961,POP!$B$5:$I$1048576,7,0),"")</f>
        <v/>
      </c>
      <c r="P961" s="17" t="str">
        <f>IFERROR(VLOOKUP(B961,POM!$B$5:$I$1048576,7,0),"")</f>
        <v/>
      </c>
      <c r="Q961" s="10" t="str">
        <f>IFERROR(VLOOKUP(B961,POU!$B$5:$I$1048576,7,0),"")</f>
        <v/>
      </c>
      <c r="R961" s="21" t="str">
        <f t="shared" si="79"/>
        <v/>
      </c>
      <c r="S961" s="17" t="str">
        <f>IFERROR(VLOOKUP(B961,'PEMBEKALAN POP'!$B$5:$I$1048576,7,0),"")</f>
        <v/>
      </c>
      <c r="T961" s="22" t="str">
        <f>IFERROR(VLOOKUP(B961,'PEMBEKALAN POP'!$B$5:$I$1048576,8,0),"")</f>
        <v/>
      </c>
      <c r="U961" s="21" t="s">
        <v>3994</v>
      </c>
      <c r="V961" s="17" t="e" cm="1">
        <f t="array" ref="V961">MAX(IF(INDUKSI!$B$5:$B$1048576='Data Training 2022'!B961,INDUKSI!$H$5:$H$1048576))</f>
        <v>#N/A</v>
      </c>
      <c r="W961" s="22" t="str">
        <f>IFERROR(VLOOKUP(B961,INDUKSI!$B$5:$I$1048576,8,0),"")</f>
        <v>LULUS</v>
      </c>
      <c r="X961" s="21" t="s">
        <v>3994</v>
      </c>
      <c r="Y961" s="17" cm="1">
        <f t="array" ref="Y961">MAX(IF(REINDUKSI!$B$5:$B$1048576='Data Training 2022'!B961,REINDUKSI!$H$5:$H$1048576))</f>
        <v>44615</v>
      </c>
      <c r="Z961" s="22" t="str">
        <f>IFERROR(VLOOKUP(B961,REINDUKSI!$B$5:$I$1048576,8,0),"")</f>
        <v>LULUS</v>
      </c>
      <c r="AA961" s="22" t="str">
        <f t="shared" si="80"/>
        <v>TARGET</v>
      </c>
      <c r="AB961" s="17" cm="1">
        <f t="array" ref="AB961">MAX(IF(BSA!$B$5:$B$1048576='Data Training 2022'!B961,BSA!$H$5:$H$1048576))</f>
        <v>44692</v>
      </c>
      <c r="AC961" s="22" t="str">
        <f>IFERROR(VLOOKUP(B961,BSA!$B$5:$I$1048576,8,0),"")</f>
        <v>LULUS</v>
      </c>
      <c r="AD961" s="22" t="s">
        <v>3994</v>
      </c>
      <c r="AE961" s="22"/>
      <c r="AF961" s="22"/>
      <c r="AG961" s="22" t="str">
        <f t="shared" si="81"/>
        <v/>
      </c>
      <c r="AH961" s="17" cm="1">
        <f t="array" ref="AH961">MAX(IF(ISOLASI!$B$5:$B$1048576='Data Training 2022'!B961,ISOLASI!$H$5:$H$1048576))</f>
        <v>0</v>
      </c>
      <c r="AI961" s="22" t="str">
        <f>IFERROR(VLOOKUP(B961,ISOLASI!$B$5:$I$1048576,8,0),"")</f>
        <v/>
      </c>
      <c r="AJ961" s="22"/>
      <c r="AK961" s="17" cm="1">
        <f t="array" ref="AK961">MAX(IF('DEKAT AIR'!$B$5:$B$1048576='Data Training 2022'!B961,'DEKAT AIR'!$H$5:$H$1048576))</f>
        <v>0</v>
      </c>
      <c r="AL961" s="22" t="str">
        <f>IFERROR(VLOOKUP(B961,'DEKAT AIR'!$B$5:$I$1048576,8,0),"")</f>
        <v/>
      </c>
      <c r="AM961" s="22"/>
      <c r="AN961" s="17" cm="1">
        <f t="array" ref="AN961">MAX(IF(KETINGGIAN!$B$5:$B$1048576='Data Training 2022'!B961,KETINGGIAN!$H$5:$H$1048576))</f>
        <v>0</v>
      </c>
      <c r="AO961" s="22" t="str">
        <f>IFERROR(VLOOKUP(B961,KETINGGIAN!$B$5:$I$1048576,8,0),"")</f>
        <v/>
      </c>
      <c r="AP961" s="22"/>
      <c r="AQ961" s="22"/>
      <c r="AR961" s="22"/>
      <c r="AS961" s="22"/>
      <c r="AT961" s="17" cm="1">
        <f t="array" ref="AT961">MAX(IF(TOOLSKEEPER!$B$5:$B$1048576='Data Training 2022'!B961,TOOLSKEEPER!$H$5:$H$1048576))</f>
        <v>0</v>
      </c>
      <c r="AU961" s="22" t="str">
        <f>IFERROR(VLOOKUP(B961,TOOLSKEEPER!$B$5:$I$1048576,8,0),"")</f>
        <v/>
      </c>
    </row>
    <row r="962" spans="1:47">
      <c r="A962" s="22">
        <f t="shared" si="82"/>
        <v>957</v>
      </c>
      <c r="B962" s="21" t="str">
        <f t="shared" si="83"/>
        <v>80002131</v>
      </c>
      <c r="C962" s="21">
        <v>80002131</v>
      </c>
      <c r="D962" s="22"/>
      <c r="E962" s="22" t="s">
        <v>2630</v>
      </c>
      <c r="F962" s="22" t="s">
        <v>1255</v>
      </c>
      <c r="G962" s="22" t="s">
        <v>205</v>
      </c>
      <c r="H962" s="22" t="s">
        <v>405</v>
      </c>
      <c r="I962" s="22" t="s">
        <v>4028</v>
      </c>
      <c r="J962" s="22"/>
      <c r="K962" s="21" t="s">
        <v>4002</v>
      </c>
      <c r="L962" s="21" t="s">
        <v>2374</v>
      </c>
      <c r="M962" s="21" t="s">
        <v>4003</v>
      </c>
      <c r="N962" s="21"/>
      <c r="O962" s="17" t="str">
        <f>IFERROR(VLOOKUP(B962,POP!$B$5:$I$1048576,7,0),"")</f>
        <v/>
      </c>
      <c r="P962" s="17" t="str">
        <f>IFERROR(VLOOKUP(B962,POM!$B$5:$I$1048576,7,0),"")</f>
        <v/>
      </c>
      <c r="Q962" s="10" t="str">
        <f>IFERROR(VLOOKUP(B962,POU!$B$5:$I$1048576,7,0),"")</f>
        <v/>
      </c>
      <c r="R962" s="21" t="str">
        <f t="shared" si="79"/>
        <v/>
      </c>
      <c r="S962" s="17" t="str">
        <f>IFERROR(VLOOKUP(B962,'PEMBEKALAN POP'!$B$5:$I$1048576,7,0),"")</f>
        <v/>
      </c>
      <c r="T962" s="22" t="str">
        <f>IFERROR(VLOOKUP(B962,'PEMBEKALAN POP'!$B$5:$I$1048576,8,0),"")</f>
        <v/>
      </c>
      <c r="U962" s="21" t="s">
        <v>3994</v>
      </c>
      <c r="V962" s="17" t="e" cm="1">
        <f t="array" ref="V962">MAX(IF(INDUKSI!$B$5:$B$1048576='Data Training 2022'!B962,INDUKSI!$H$5:$H$1048576))</f>
        <v>#N/A</v>
      </c>
      <c r="W962" s="22" t="str">
        <f>IFERROR(VLOOKUP(B962,INDUKSI!$B$5:$I$1048576,8,0),"")</f>
        <v>LULUS</v>
      </c>
      <c r="X962" s="21" t="s">
        <v>3994</v>
      </c>
      <c r="Y962" s="17" cm="1">
        <f t="array" ref="Y962">MAX(IF(REINDUKSI!$B$5:$B$1048576='Data Training 2022'!B962,REINDUKSI!$H$5:$H$1048576))</f>
        <v>0</v>
      </c>
      <c r="Z962" s="22" t="str">
        <f>IFERROR(VLOOKUP(B962,REINDUKSI!$B$5:$I$1048576,8,0),"")</f>
        <v/>
      </c>
      <c r="AA962" s="22" t="str">
        <f t="shared" si="80"/>
        <v>TARGET</v>
      </c>
      <c r="AB962" s="17" cm="1">
        <f t="array" ref="AB962">MAX(IF(BSA!$B$5:$B$1048576='Data Training 2022'!B962,BSA!$H$5:$H$1048576))</f>
        <v>0</v>
      </c>
      <c r="AC962" s="22" t="str">
        <f>IFERROR(VLOOKUP(B962,BSA!$B$5:$I$1048576,8,0),"")</f>
        <v/>
      </c>
      <c r="AD962" s="22" t="s">
        <v>3994</v>
      </c>
      <c r="AE962" s="22"/>
      <c r="AF962" s="22"/>
      <c r="AG962" s="22" t="str">
        <f t="shared" si="81"/>
        <v/>
      </c>
      <c r="AH962" s="17" cm="1">
        <f t="array" ref="AH962">MAX(IF(ISOLASI!$B$5:$B$1048576='Data Training 2022'!B962,ISOLASI!$H$5:$H$1048576))</f>
        <v>0</v>
      </c>
      <c r="AI962" s="22" t="str">
        <f>IFERROR(VLOOKUP(B962,ISOLASI!$B$5:$I$1048576,8,0),"")</f>
        <v/>
      </c>
      <c r="AJ962" s="22"/>
      <c r="AK962" s="17" cm="1">
        <f t="array" ref="AK962">MAX(IF('DEKAT AIR'!$B$5:$B$1048576='Data Training 2022'!B962,'DEKAT AIR'!$H$5:$H$1048576))</f>
        <v>0</v>
      </c>
      <c r="AL962" s="22" t="str">
        <f>IFERROR(VLOOKUP(B962,'DEKAT AIR'!$B$5:$I$1048576,8,0),"")</f>
        <v/>
      </c>
      <c r="AM962" s="22"/>
      <c r="AN962" s="17" cm="1">
        <f t="array" ref="AN962">MAX(IF(KETINGGIAN!$B$5:$B$1048576='Data Training 2022'!B962,KETINGGIAN!$H$5:$H$1048576))</f>
        <v>0</v>
      </c>
      <c r="AO962" s="22" t="str">
        <f>IFERROR(VLOOKUP(B962,KETINGGIAN!$B$5:$I$1048576,8,0),"")</f>
        <v/>
      </c>
      <c r="AP962" s="22"/>
      <c r="AQ962" s="22"/>
      <c r="AR962" s="22"/>
      <c r="AS962" s="22"/>
      <c r="AT962" s="17" cm="1">
        <f t="array" ref="AT962">MAX(IF(TOOLSKEEPER!$B$5:$B$1048576='Data Training 2022'!B962,TOOLSKEEPER!$H$5:$H$1048576))</f>
        <v>0</v>
      </c>
      <c r="AU962" s="22" t="str">
        <f>IFERROR(VLOOKUP(B962,TOOLSKEEPER!$B$5:$I$1048576,8,0),"")</f>
        <v/>
      </c>
    </row>
    <row r="963" spans="1:47">
      <c r="A963" s="22">
        <f t="shared" si="82"/>
        <v>958</v>
      </c>
      <c r="B963" s="21" t="str">
        <f t="shared" si="83"/>
        <v>80001814</v>
      </c>
      <c r="C963" s="21">
        <v>80001814</v>
      </c>
      <c r="D963" s="22"/>
      <c r="E963" s="22" t="s">
        <v>1708</v>
      </c>
      <c r="F963" s="22" t="s">
        <v>1255</v>
      </c>
      <c r="G963" s="22" t="s">
        <v>205</v>
      </c>
      <c r="H963" s="22" t="s">
        <v>405</v>
      </c>
      <c r="I963" s="22" t="s">
        <v>4028</v>
      </c>
      <c r="J963" s="22"/>
      <c r="K963" s="21" t="s">
        <v>4002</v>
      </c>
      <c r="L963" s="21" t="s">
        <v>2374</v>
      </c>
      <c r="M963" s="21" t="s">
        <v>4003</v>
      </c>
      <c r="N963" s="21"/>
      <c r="O963" s="17" t="str">
        <f>IFERROR(VLOOKUP(B963,POP!$B$5:$I$1048576,7,0),"")</f>
        <v/>
      </c>
      <c r="P963" s="17" t="str">
        <f>IFERROR(VLOOKUP(B963,POM!$B$5:$I$1048576,7,0),"")</f>
        <v/>
      </c>
      <c r="Q963" s="10" t="str">
        <f>IFERROR(VLOOKUP(B963,POU!$B$5:$I$1048576,7,0),"")</f>
        <v/>
      </c>
      <c r="R963" s="21" t="str">
        <f t="shared" si="79"/>
        <v/>
      </c>
      <c r="S963" s="17" t="str">
        <f>IFERROR(VLOOKUP(B963,'PEMBEKALAN POP'!$B$5:$I$1048576,7,0),"")</f>
        <v/>
      </c>
      <c r="T963" s="22" t="str">
        <f>IFERROR(VLOOKUP(B963,'PEMBEKALAN POP'!$B$5:$I$1048576,8,0),"")</f>
        <v/>
      </c>
      <c r="U963" s="21" t="s">
        <v>3994</v>
      </c>
      <c r="V963" s="17" t="e" cm="1">
        <f t="array" ref="V963">MAX(IF(INDUKSI!$B$5:$B$1048576='Data Training 2022'!B963,INDUKSI!$H$5:$H$1048576))</f>
        <v>#N/A</v>
      </c>
      <c r="W963" s="22" t="str">
        <f>IFERROR(VLOOKUP(B963,INDUKSI!$B$5:$I$1048576,8,0),"")</f>
        <v>LULUS</v>
      </c>
      <c r="X963" s="21" t="s">
        <v>3994</v>
      </c>
      <c r="Y963" s="17" cm="1">
        <f t="array" ref="Y963">MAX(IF(REINDUKSI!$B$5:$B$1048576='Data Training 2022'!B963,REINDUKSI!$H$5:$H$1048576))</f>
        <v>44708</v>
      </c>
      <c r="Z963" s="22" t="str">
        <f>IFERROR(VLOOKUP(B963,REINDUKSI!$B$5:$I$1048576,8,0),"")</f>
        <v>LULUS</v>
      </c>
      <c r="AA963" s="22" t="str">
        <f t="shared" si="80"/>
        <v>TARGET</v>
      </c>
      <c r="AB963" s="17" cm="1">
        <f t="array" ref="AB963">MAX(IF(BSA!$B$5:$B$1048576='Data Training 2022'!B963,BSA!$H$5:$H$1048576))</f>
        <v>0</v>
      </c>
      <c r="AC963" s="22" t="str">
        <f>IFERROR(VLOOKUP(B963,BSA!$B$5:$I$1048576,8,0),"")</f>
        <v/>
      </c>
      <c r="AD963" s="22" t="s">
        <v>3994</v>
      </c>
      <c r="AE963" s="22"/>
      <c r="AF963" s="22"/>
      <c r="AG963" s="22" t="str">
        <f t="shared" si="81"/>
        <v/>
      </c>
      <c r="AH963" s="17" cm="1">
        <f t="array" ref="AH963">MAX(IF(ISOLASI!$B$5:$B$1048576='Data Training 2022'!B963,ISOLASI!$H$5:$H$1048576))</f>
        <v>0</v>
      </c>
      <c r="AI963" s="22" t="str">
        <f>IFERROR(VLOOKUP(B963,ISOLASI!$B$5:$I$1048576,8,0),"")</f>
        <v/>
      </c>
      <c r="AJ963" s="22"/>
      <c r="AK963" s="17" cm="1">
        <f t="array" ref="AK963">MAX(IF('DEKAT AIR'!$B$5:$B$1048576='Data Training 2022'!B963,'DEKAT AIR'!$H$5:$H$1048576))</f>
        <v>0</v>
      </c>
      <c r="AL963" s="22" t="str">
        <f>IFERROR(VLOOKUP(B963,'DEKAT AIR'!$B$5:$I$1048576,8,0),"")</f>
        <v/>
      </c>
      <c r="AM963" s="22"/>
      <c r="AN963" s="17" cm="1">
        <f t="array" ref="AN963">MAX(IF(KETINGGIAN!$B$5:$B$1048576='Data Training 2022'!B963,KETINGGIAN!$H$5:$H$1048576))</f>
        <v>0</v>
      </c>
      <c r="AO963" s="22" t="str">
        <f>IFERROR(VLOOKUP(B963,KETINGGIAN!$B$5:$I$1048576,8,0),"")</f>
        <v/>
      </c>
      <c r="AP963" s="22"/>
      <c r="AQ963" s="22"/>
      <c r="AR963" s="22"/>
      <c r="AS963" s="22"/>
      <c r="AT963" s="17" cm="1">
        <f t="array" ref="AT963">MAX(IF(TOOLSKEEPER!$B$5:$B$1048576='Data Training 2022'!B963,TOOLSKEEPER!$H$5:$H$1048576))</f>
        <v>0</v>
      </c>
      <c r="AU963" s="22" t="str">
        <f>IFERROR(VLOOKUP(B963,TOOLSKEEPER!$B$5:$I$1048576,8,0),"")</f>
        <v/>
      </c>
    </row>
    <row r="964" spans="1:47">
      <c r="A964" s="22">
        <f t="shared" si="82"/>
        <v>959</v>
      </c>
      <c r="B964" s="21" t="str">
        <f t="shared" si="83"/>
        <v>80004093</v>
      </c>
      <c r="C964" s="21">
        <v>80004093</v>
      </c>
      <c r="D964" s="22"/>
      <c r="E964" s="22" t="s">
        <v>4267</v>
      </c>
      <c r="F964" s="22" t="s">
        <v>1255</v>
      </c>
      <c r="G964" s="22" t="s">
        <v>4180</v>
      </c>
      <c r="H964" s="22" t="s">
        <v>405</v>
      </c>
      <c r="I964" s="22" t="s">
        <v>4024</v>
      </c>
      <c r="J964" s="22"/>
      <c r="K964" s="21" t="s">
        <v>4002</v>
      </c>
      <c r="L964" s="21" t="s">
        <v>2374</v>
      </c>
      <c r="M964" s="21" t="s">
        <v>4003</v>
      </c>
      <c r="N964" s="21"/>
      <c r="O964" s="17" t="str">
        <f>IFERROR(VLOOKUP(B964,POP!$B$5:$I$1048576,7,0),"")</f>
        <v/>
      </c>
      <c r="P964" s="17" t="str">
        <f>IFERROR(VLOOKUP(B964,POM!$B$5:$I$1048576,7,0),"")</f>
        <v/>
      </c>
      <c r="Q964" s="10" t="str">
        <f>IFERROR(VLOOKUP(B964,POU!$B$5:$I$1048576,7,0),"")</f>
        <v/>
      </c>
      <c r="R964" s="21" t="str">
        <f t="shared" si="79"/>
        <v/>
      </c>
      <c r="S964" s="17" t="str">
        <f>IFERROR(VLOOKUP(B964,'PEMBEKALAN POP'!$B$5:$I$1048576,7,0),"")</f>
        <v/>
      </c>
      <c r="T964" s="22" t="str">
        <f>IFERROR(VLOOKUP(B964,'PEMBEKALAN POP'!$B$5:$I$1048576,8,0),"")</f>
        <v/>
      </c>
      <c r="U964" s="21" t="s">
        <v>3994</v>
      </c>
      <c r="V964" s="17" t="e" cm="1">
        <f t="array" ref="V964">MAX(IF(INDUKSI!$B$5:$B$1048576='Data Training 2022'!B964,INDUKSI!$H$5:$H$1048576))</f>
        <v>#N/A</v>
      </c>
      <c r="W964" s="22" t="str">
        <f>IFERROR(VLOOKUP(B964,INDUKSI!$B$5:$I$1048576,8,0),"")</f>
        <v>LULUS</v>
      </c>
      <c r="X964" s="21" t="s">
        <v>3994</v>
      </c>
      <c r="Y964" s="17" cm="1">
        <f t="array" ref="Y964">MAX(IF(REINDUKSI!$B$5:$B$1048576='Data Training 2022'!B964,REINDUKSI!$H$5:$H$1048576))</f>
        <v>44785</v>
      </c>
      <c r="Z964" s="22" t="str">
        <f>IFERROR(VLOOKUP(B964,REINDUKSI!$B$5:$I$1048576,8,0),"")</f>
        <v>LULUS</v>
      </c>
      <c r="AA964" s="22" t="str">
        <f t="shared" si="80"/>
        <v>TARGET</v>
      </c>
      <c r="AB964" s="17" cm="1">
        <f t="array" ref="AB964">MAX(IF(BSA!$B$5:$B$1048576='Data Training 2022'!B964,BSA!$H$5:$H$1048576))</f>
        <v>0</v>
      </c>
      <c r="AC964" s="22" t="str">
        <f>IFERROR(VLOOKUP(B964,BSA!$B$5:$I$1048576,8,0),"")</f>
        <v/>
      </c>
      <c r="AD964" s="22" t="s">
        <v>3994</v>
      </c>
      <c r="AE964" s="22"/>
      <c r="AF964" s="22"/>
      <c r="AG964" s="22" t="str">
        <f t="shared" si="81"/>
        <v/>
      </c>
      <c r="AH964" s="17" cm="1">
        <f t="array" ref="AH964">MAX(IF(ISOLASI!$B$5:$B$1048576='Data Training 2022'!B964,ISOLASI!$H$5:$H$1048576))</f>
        <v>0</v>
      </c>
      <c r="AI964" s="22" t="str">
        <f>IFERROR(VLOOKUP(B964,ISOLASI!$B$5:$I$1048576,8,0),"")</f>
        <v/>
      </c>
      <c r="AJ964" s="22"/>
      <c r="AK964" s="17" cm="1">
        <f t="array" ref="AK964">MAX(IF('DEKAT AIR'!$B$5:$B$1048576='Data Training 2022'!B964,'DEKAT AIR'!$H$5:$H$1048576))</f>
        <v>0</v>
      </c>
      <c r="AL964" s="22" t="str">
        <f>IFERROR(VLOOKUP(B964,'DEKAT AIR'!$B$5:$I$1048576,8,0),"")</f>
        <v/>
      </c>
      <c r="AM964" s="22"/>
      <c r="AN964" s="17" cm="1">
        <f t="array" ref="AN964">MAX(IF(KETINGGIAN!$B$5:$B$1048576='Data Training 2022'!B964,KETINGGIAN!$H$5:$H$1048576))</f>
        <v>0</v>
      </c>
      <c r="AO964" s="22" t="str">
        <f>IFERROR(VLOOKUP(B964,KETINGGIAN!$B$5:$I$1048576,8,0),"")</f>
        <v/>
      </c>
      <c r="AP964" s="22"/>
      <c r="AQ964" s="22"/>
      <c r="AR964" s="22"/>
      <c r="AS964" s="22"/>
      <c r="AT964" s="17" cm="1">
        <f t="array" ref="AT964">MAX(IF(TOOLSKEEPER!$B$5:$B$1048576='Data Training 2022'!B964,TOOLSKEEPER!$H$5:$H$1048576))</f>
        <v>0</v>
      </c>
      <c r="AU964" s="22" t="str">
        <f>IFERROR(VLOOKUP(B964,TOOLSKEEPER!$B$5:$I$1048576,8,0),"")</f>
        <v/>
      </c>
    </row>
    <row r="965" spans="1:47">
      <c r="A965" s="22">
        <f t="shared" si="82"/>
        <v>960</v>
      </c>
      <c r="B965" s="21" t="str">
        <f t="shared" si="83"/>
        <v>80001856</v>
      </c>
      <c r="C965" s="21">
        <v>80001856</v>
      </c>
      <c r="D965" s="22"/>
      <c r="E965" s="22" t="s">
        <v>2876</v>
      </c>
      <c r="F965" s="22" t="s">
        <v>1255</v>
      </c>
      <c r="G965" s="22" t="s">
        <v>205</v>
      </c>
      <c r="H965" s="22" t="s">
        <v>405</v>
      </c>
      <c r="I965" s="22" t="s">
        <v>4028</v>
      </c>
      <c r="J965" s="22"/>
      <c r="K965" s="21" t="s">
        <v>4002</v>
      </c>
      <c r="L965" s="21" t="s">
        <v>2374</v>
      </c>
      <c r="M965" s="21" t="s">
        <v>4003</v>
      </c>
      <c r="N965" s="21"/>
      <c r="O965" s="17" t="str">
        <f>IFERROR(VLOOKUP(B965,POP!$B$5:$I$1048576,7,0),"")</f>
        <v/>
      </c>
      <c r="P965" s="17" t="str">
        <f>IFERROR(VLOOKUP(B965,POM!$B$5:$I$1048576,7,0),"")</f>
        <v/>
      </c>
      <c r="Q965" s="10" t="str">
        <f>IFERROR(VLOOKUP(B965,POU!$B$5:$I$1048576,7,0),"")</f>
        <v/>
      </c>
      <c r="R965" s="21" t="str">
        <f t="shared" si="79"/>
        <v/>
      </c>
      <c r="S965" s="17" t="str">
        <f>IFERROR(VLOOKUP(B965,'PEMBEKALAN POP'!$B$5:$I$1048576,7,0),"")</f>
        <v/>
      </c>
      <c r="T965" s="22" t="str">
        <f>IFERROR(VLOOKUP(B965,'PEMBEKALAN POP'!$B$5:$I$1048576,8,0),"")</f>
        <v/>
      </c>
      <c r="U965" s="21" t="s">
        <v>3994</v>
      </c>
      <c r="V965" s="17" t="e" cm="1">
        <f t="array" ref="V965">MAX(IF(INDUKSI!$B$5:$B$1048576='Data Training 2022'!B965,INDUKSI!$H$5:$H$1048576))</f>
        <v>#N/A</v>
      </c>
      <c r="W965" s="22" t="str">
        <f>IFERROR(VLOOKUP(B965,INDUKSI!$B$5:$I$1048576,8,0),"")</f>
        <v>LULUS</v>
      </c>
      <c r="X965" s="21" t="s">
        <v>3994</v>
      </c>
      <c r="Y965" s="17" cm="1">
        <f t="array" ref="Y965">MAX(IF(REINDUKSI!$B$5:$B$1048576='Data Training 2022'!B965,REINDUKSI!$H$5:$H$1048576))</f>
        <v>0</v>
      </c>
      <c r="Z965" s="22" t="str">
        <f>IFERROR(VLOOKUP(B965,REINDUKSI!$B$5:$I$1048576,8,0),"")</f>
        <v/>
      </c>
      <c r="AA965" s="22" t="str">
        <f t="shared" si="80"/>
        <v>TARGET</v>
      </c>
      <c r="AB965" s="17" cm="1">
        <f t="array" ref="AB965">MAX(IF(BSA!$B$5:$B$1048576='Data Training 2022'!B965,BSA!$H$5:$H$1048576))</f>
        <v>0</v>
      </c>
      <c r="AC965" s="22" t="str">
        <f>IFERROR(VLOOKUP(B965,BSA!$B$5:$I$1048576,8,0),"")</f>
        <v/>
      </c>
      <c r="AD965" s="22" t="s">
        <v>3994</v>
      </c>
      <c r="AE965" s="22"/>
      <c r="AF965" s="22"/>
      <c r="AG965" s="22" t="str">
        <f t="shared" si="81"/>
        <v/>
      </c>
      <c r="AH965" s="17" cm="1">
        <f t="array" ref="AH965">MAX(IF(ISOLASI!$B$5:$B$1048576='Data Training 2022'!B965,ISOLASI!$H$5:$H$1048576))</f>
        <v>0</v>
      </c>
      <c r="AI965" s="22" t="str">
        <f>IFERROR(VLOOKUP(B965,ISOLASI!$B$5:$I$1048576,8,0),"")</f>
        <v/>
      </c>
      <c r="AJ965" s="22"/>
      <c r="AK965" s="17" cm="1">
        <f t="array" ref="AK965">MAX(IF('DEKAT AIR'!$B$5:$B$1048576='Data Training 2022'!B965,'DEKAT AIR'!$H$5:$H$1048576))</f>
        <v>0</v>
      </c>
      <c r="AL965" s="22" t="str">
        <f>IFERROR(VLOOKUP(B965,'DEKAT AIR'!$B$5:$I$1048576,8,0),"")</f>
        <v/>
      </c>
      <c r="AM965" s="22"/>
      <c r="AN965" s="17" cm="1">
        <f t="array" ref="AN965">MAX(IF(KETINGGIAN!$B$5:$B$1048576='Data Training 2022'!B965,KETINGGIAN!$H$5:$H$1048576))</f>
        <v>0</v>
      </c>
      <c r="AO965" s="22" t="str">
        <f>IFERROR(VLOOKUP(B965,KETINGGIAN!$B$5:$I$1048576,8,0),"")</f>
        <v/>
      </c>
      <c r="AP965" s="22"/>
      <c r="AQ965" s="22"/>
      <c r="AR965" s="22"/>
      <c r="AS965" s="22"/>
      <c r="AT965" s="17" cm="1">
        <f t="array" ref="AT965">MAX(IF(TOOLSKEEPER!$B$5:$B$1048576='Data Training 2022'!B965,TOOLSKEEPER!$H$5:$H$1048576))</f>
        <v>0</v>
      </c>
      <c r="AU965" s="22" t="str">
        <f>IFERROR(VLOOKUP(B965,TOOLSKEEPER!$B$5:$I$1048576,8,0),"")</f>
        <v/>
      </c>
    </row>
    <row r="966" spans="1:47">
      <c r="A966" s="22">
        <f t="shared" si="82"/>
        <v>961</v>
      </c>
      <c r="B966" s="21" t="str">
        <f t="shared" si="83"/>
        <v>80004082</v>
      </c>
      <c r="C966" s="21">
        <v>80004082</v>
      </c>
      <c r="D966" s="22"/>
      <c r="E966" s="22" t="s">
        <v>2713</v>
      </c>
      <c r="F966" s="22" t="s">
        <v>1255</v>
      </c>
      <c r="G966" s="22" t="s">
        <v>205</v>
      </c>
      <c r="H966" s="22" t="s">
        <v>405</v>
      </c>
      <c r="I966" s="22" t="s">
        <v>4024</v>
      </c>
      <c r="J966" s="22"/>
      <c r="K966" s="21" t="s">
        <v>4002</v>
      </c>
      <c r="L966" s="21" t="s">
        <v>2374</v>
      </c>
      <c r="M966" s="21" t="s">
        <v>4003</v>
      </c>
      <c r="N966" s="21"/>
      <c r="O966" s="17" t="str">
        <f>IFERROR(VLOOKUP(B966,POP!$B$5:$I$1048576,7,0),"")</f>
        <v/>
      </c>
      <c r="P966" s="17" t="str">
        <f>IFERROR(VLOOKUP(B966,POM!$B$5:$I$1048576,7,0),"")</f>
        <v/>
      </c>
      <c r="Q966" s="10" t="str">
        <f>IFERROR(VLOOKUP(B966,POU!$B$5:$I$1048576,7,0),"")</f>
        <v/>
      </c>
      <c r="R966" s="21" t="str">
        <f t="shared" si="79"/>
        <v/>
      </c>
      <c r="S966" s="17" t="str">
        <f>IFERROR(VLOOKUP(B966,'PEMBEKALAN POP'!$B$5:$I$1048576,7,0),"")</f>
        <v/>
      </c>
      <c r="T966" s="22" t="str">
        <f>IFERROR(VLOOKUP(B966,'PEMBEKALAN POP'!$B$5:$I$1048576,8,0),"")</f>
        <v/>
      </c>
      <c r="U966" s="21" t="s">
        <v>3994</v>
      </c>
      <c r="V966" s="17" t="e" cm="1">
        <f t="array" ref="V966">MAX(IF(INDUKSI!$B$5:$B$1048576='Data Training 2022'!B966,INDUKSI!$H$5:$H$1048576))</f>
        <v>#N/A</v>
      </c>
      <c r="W966" s="22" t="str">
        <f>IFERROR(VLOOKUP(B966,INDUKSI!$B$5:$I$1048576,8,0),"")</f>
        <v>LULUS</v>
      </c>
      <c r="X966" s="21" t="s">
        <v>3994</v>
      </c>
      <c r="Y966" s="17" cm="1">
        <f t="array" ref="Y966">MAX(IF(REINDUKSI!$B$5:$B$1048576='Data Training 2022'!B966,REINDUKSI!$H$5:$H$1048576))</f>
        <v>0</v>
      </c>
      <c r="Z966" s="22" t="str">
        <f>IFERROR(VLOOKUP(B966,REINDUKSI!$B$5:$I$1048576,8,0),"")</f>
        <v/>
      </c>
      <c r="AA966" s="22" t="str">
        <f t="shared" si="80"/>
        <v>TARGET</v>
      </c>
      <c r="AB966" s="17" cm="1">
        <f t="array" ref="AB966">MAX(IF(BSA!$B$5:$B$1048576='Data Training 2022'!B966,BSA!$H$5:$H$1048576))</f>
        <v>0</v>
      </c>
      <c r="AC966" s="22" t="str">
        <f>IFERROR(VLOOKUP(B966,BSA!$B$5:$I$1048576,8,0),"")</f>
        <v/>
      </c>
      <c r="AD966" s="22" t="s">
        <v>3994</v>
      </c>
      <c r="AE966" s="22"/>
      <c r="AF966" s="22"/>
      <c r="AG966" s="22" t="str">
        <f t="shared" si="81"/>
        <v/>
      </c>
      <c r="AH966" s="17" cm="1">
        <f t="array" ref="AH966">MAX(IF(ISOLASI!$B$5:$B$1048576='Data Training 2022'!B966,ISOLASI!$H$5:$H$1048576))</f>
        <v>0</v>
      </c>
      <c r="AI966" s="22" t="str">
        <f>IFERROR(VLOOKUP(B966,ISOLASI!$B$5:$I$1048576,8,0),"")</f>
        <v/>
      </c>
      <c r="AJ966" s="22"/>
      <c r="AK966" s="17" cm="1">
        <f t="array" ref="AK966">MAX(IF('DEKAT AIR'!$B$5:$B$1048576='Data Training 2022'!B966,'DEKAT AIR'!$H$5:$H$1048576))</f>
        <v>0</v>
      </c>
      <c r="AL966" s="22" t="str">
        <f>IFERROR(VLOOKUP(B966,'DEKAT AIR'!$B$5:$I$1048576,8,0),"")</f>
        <v/>
      </c>
      <c r="AM966" s="22"/>
      <c r="AN966" s="17" cm="1">
        <f t="array" ref="AN966">MAX(IF(KETINGGIAN!$B$5:$B$1048576='Data Training 2022'!B966,KETINGGIAN!$H$5:$H$1048576))</f>
        <v>0</v>
      </c>
      <c r="AO966" s="22" t="str">
        <f>IFERROR(VLOOKUP(B966,KETINGGIAN!$B$5:$I$1048576,8,0),"")</f>
        <v/>
      </c>
      <c r="AP966" s="22"/>
      <c r="AQ966" s="22"/>
      <c r="AR966" s="22"/>
      <c r="AS966" s="22"/>
      <c r="AT966" s="17" cm="1">
        <f t="array" ref="AT966">MAX(IF(TOOLSKEEPER!$B$5:$B$1048576='Data Training 2022'!B966,TOOLSKEEPER!$H$5:$H$1048576))</f>
        <v>0</v>
      </c>
      <c r="AU966" s="22" t="str">
        <f>IFERROR(VLOOKUP(B966,TOOLSKEEPER!$B$5:$I$1048576,8,0),"")</f>
        <v/>
      </c>
    </row>
    <row r="967" spans="1:47">
      <c r="A967" s="22">
        <f t="shared" si="82"/>
        <v>962</v>
      </c>
      <c r="B967" s="21" t="str">
        <f t="shared" si="83"/>
        <v>80002473</v>
      </c>
      <c r="C967" s="21">
        <v>80002473</v>
      </c>
      <c r="D967" s="22"/>
      <c r="E967" s="22" t="s">
        <v>3252</v>
      </c>
      <c r="F967" s="22" t="s">
        <v>1255</v>
      </c>
      <c r="G967" s="22" t="s">
        <v>205</v>
      </c>
      <c r="H967" s="22" t="s">
        <v>405</v>
      </c>
      <c r="I967" s="22" t="s">
        <v>4028</v>
      </c>
      <c r="J967" s="22"/>
      <c r="K967" s="21" t="s">
        <v>4002</v>
      </c>
      <c r="L967" s="21" t="s">
        <v>2374</v>
      </c>
      <c r="M967" s="21" t="s">
        <v>4003</v>
      </c>
      <c r="N967" s="21"/>
      <c r="O967" s="17" t="str">
        <f>IFERROR(VLOOKUP(B967,POP!$B$5:$I$1048576,7,0),"")</f>
        <v/>
      </c>
      <c r="P967" s="17" t="str">
        <f>IFERROR(VLOOKUP(B967,POM!$B$5:$I$1048576,7,0),"")</f>
        <v/>
      </c>
      <c r="Q967" s="10" t="str">
        <f>IFERROR(VLOOKUP(B967,POU!$B$5:$I$1048576,7,0),"")</f>
        <v/>
      </c>
      <c r="R967" s="21" t="str">
        <f t="shared" si="79"/>
        <v/>
      </c>
      <c r="S967" s="17" t="str">
        <f>IFERROR(VLOOKUP(B967,'PEMBEKALAN POP'!$B$5:$I$1048576,7,0),"")</f>
        <v/>
      </c>
      <c r="T967" s="22" t="str">
        <f>IFERROR(VLOOKUP(B967,'PEMBEKALAN POP'!$B$5:$I$1048576,8,0),"")</f>
        <v/>
      </c>
      <c r="U967" s="21" t="s">
        <v>3994</v>
      </c>
      <c r="V967" s="17" t="e" cm="1">
        <f t="array" ref="V967">MAX(IF(INDUKSI!$B$5:$B$1048576='Data Training 2022'!B967,INDUKSI!$H$5:$H$1048576))</f>
        <v>#N/A</v>
      </c>
      <c r="W967" s="22" t="str">
        <f>IFERROR(VLOOKUP(B967,INDUKSI!$B$5:$I$1048576,8,0),"")</f>
        <v>LULUS</v>
      </c>
      <c r="X967" s="21" t="s">
        <v>3994</v>
      </c>
      <c r="Y967" s="17" cm="1">
        <f t="array" ref="Y967">MAX(IF(REINDUKSI!$B$5:$B$1048576='Data Training 2022'!B967,REINDUKSI!$H$5:$H$1048576))</f>
        <v>44632</v>
      </c>
      <c r="Z967" s="22" t="str">
        <f>IFERROR(VLOOKUP(B967,REINDUKSI!$B$5:$I$1048576,8,0),"")</f>
        <v>LULUS</v>
      </c>
      <c r="AA967" s="22" t="str">
        <f t="shared" si="80"/>
        <v>TARGET</v>
      </c>
      <c r="AB967" s="17" cm="1">
        <f t="array" ref="AB967">MAX(IF(BSA!$B$5:$B$1048576='Data Training 2022'!B967,BSA!$H$5:$H$1048576))</f>
        <v>0</v>
      </c>
      <c r="AC967" s="22" t="str">
        <f>IFERROR(VLOOKUP(B967,BSA!$B$5:$I$1048576,8,0),"")</f>
        <v/>
      </c>
      <c r="AD967" s="22" t="s">
        <v>3994</v>
      </c>
      <c r="AE967" s="22"/>
      <c r="AF967" s="22"/>
      <c r="AG967" s="22" t="str">
        <f t="shared" si="81"/>
        <v/>
      </c>
      <c r="AH967" s="17" cm="1">
        <f t="array" ref="AH967">MAX(IF(ISOLASI!$B$5:$B$1048576='Data Training 2022'!B967,ISOLASI!$H$5:$H$1048576))</f>
        <v>0</v>
      </c>
      <c r="AI967" s="22" t="str">
        <f>IFERROR(VLOOKUP(B967,ISOLASI!$B$5:$I$1048576,8,0),"")</f>
        <v/>
      </c>
      <c r="AJ967" s="22"/>
      <c r="AK967" s="17" cm="1">
        <f t="array" ref="AK967">MAX(IF('DEKAT AIR'!$B$5:$B$1048576='Data Training 2022'!B967,'DEKAT AIR'!$H$5:$H$1048576))</f>
        <v>0</v>
      </c>
      <c r="AL967" s="22" t="str">
        <f>IFERROR(VLOOKUP(B967,'DEKAT AIR'!$B$5:$I$1048576,8,0),"")</f>
        <v/>
      </c>
      <c r="AM967" s="22"/>
      <c r="AN967" s="17" cm="1">
        <f t="array" ref="AN967">MAX(IF(KETINGGIAN!$B$5:$B$1048576='Data Training 2022'!B967,KETINGGIAN!$H$5:$H$1048576))</f>
        <v>0</v>
      </c>
      <c r="AO967" s="22" t="str">
        <f>IFERROR(VLOOKUP(B967,KETINGGIAN!$B$5:$I$1048576,8,0),"")</f>
        <v/>
      </c>
      <c r="AP967" s="22"/>
      <c r="AQ967" s="22"/>
      <c r="AR967" s="22"/>
      <c r="AS967" s="22"/>
      <c r="AT967" s="17" cm="1">
        <f t="array" ref="AT967">MAX(IF(TOOLSKEEPER!$B$5:$B$1048576='Data Training 2022'!B967,TOOLSKEEPER!$H$5:$H$1048576))</f>
        <v>0</v>
      </c>
      <c r="AU967" s="22" t="str">
        <f>IFERROR(VLOOKUP(B967,TOOLSKEEPER!$B$5:$I$1048576,8,0),"")</f>
        <v/>
      </c>
    </row>
    <row r="968" spans="1:47">
      <c r="A968" s="22">
        <f t="shared" si="82"/>
        <v>963</v>
      </c>
      <c r="B968" s="21" t="str">
        <f t="shared" si="83"/>
        <v>80001820</v>
      </c>
      <c r="C968" s="21">
        <v>80001820</v>
      </c>
      <c r="D968" s="22"/>
      <c r="E968" s="22" t="s">
        <v>1584</v>
      </c>
      <c r="F968" s="22" t="s">
        <v>1255</v>
      </c>
      <c r="G968" s="22" t="s">
        <v>205</v>
      </c>
      <c r="H968" s="22" t="s">
        <v>405</v>
      </c>
      <c r="I968" s="22" t="s">
        <v>4028</v>
      </c>
      <c r="J968" s="22"/>
      <c r="K968" s="21" t="s">
        <v>4002</v>
      </c>
      <c r="L968" s="21" t="s">
        <v>2374</v>
      </c>
      <c r="M968" s="21" t="s">
        <v>4003</v>
      </c>
      <c r="N968" s="21"/>
      <c r="O968" s="17" t="str">
        <f>IFERROR(VLOOKUP(B968,POP!$B$5:$I$1048576,7,0),"")</f>
        <v/>
      </c>
      <c r="P968" s="17" t="str">
        <f>IFERROR(VLOOKUP(B968,POM!$B$5:$I$1048576,7,0),"")</f>
        <v/>
      </c>
      <c r="Q968" s="10" t="str">
        <f>IFERROR(VLOOKUP(B968,POU!$B$5:$I$1048576,7,0),"")</f>
        <v/>
      </c>
      <c r="R968" s="21" t="str">
        <f t="shared" si="79"/>
        <v/>
      </c>
      <c r="S968" s="17" t="str">
        <f>IFERROR(VLOOKUP(B968,'PEMBEKALAN POP'!$B$5:$I$1048576,7,0),"")</f>
        <v/>
      </c>
      <c r="T968" s="22" t="str">
        <f>IFERROR(VLOOKUP(B968,'PEMBEKALAN POP'!$B$5:$I$1048576,8,0),"")</f>
        <v/>
      </c>
      <c r="U968" s="21" t="s">
        <v>3994</v>
      </c>
      <c r="V968" s="17" t="e" cm="1">
        <f t="array" ref="V968">MAX(IF(INDUKSI!$B$5:$B$1048576='Data Training 2022'!B968,INDUKSI!$H$5:$H$1048576))</f>
        <v>#N/A</v>
      </c>
      <c r="W968" s="22" t="str">
        <f>IFERROR(VLOOKUP(B968,INDUKSI!$B$5:$I$1048576,8,0),"")</f>
        <v>LULUS</v>
      </c>
      <c r="X968" s="21" t="s">
        <v>3994</v>
      </c>
      <c r="Y968" s="17" cm="1">
        <f t="array" ref="Y968">MAX(IF(REINDUKSI!$B$5:$B$1048576='Data Training 2022'!B968,REINDUKSI!$H$5:$H$1048576))</f>
        <v>44708</v>
      </c>
      <c r="Z968" s="22" t="str">
        <f>IFERROR(VLOOKUP(B968,REINDUKSI!$B$5:$I$1048576,8,0),"")</f>
        <v>LULUS</v>
      </c>
      <c r="AA968" s="22" t="str">
        <f t="shared" si="80"/>
        <v>TARGET</v>
      </c>
      <c r="AB968" s="17" cm="1">
        <f t="array" ref="AB968">MAX(IF(BSA!$B$5:$B$1048576='Data Training 2022'!B968,BSA!$H$5:$H$1048576))</f>
        <v>0</v>
      </c>
      <c r="AC968" s="22" t="str">
        <f>IFERROR(VLOOKUP(B968,BSA!$B$5:$I$1048576,8,0),"")</f>
        <v/>
      </c>
      <c r="AD968" s="22" t="s">
        <v>3994</v>
      </c>
      <c r="AE968" s="22"/>
      <c r="AF968" s="22"/>
      <c r="AG968" s="22" t="str">
        <f t="shared" si="81"/>
        <v/>
      </c>
      <c r="AH968" s="17" cm="1">
        <f t="array" ref="AH968">MAX(IF(ISOLASI!$B$5:$B$1048576='Data Training 2022'!B968,ISOLASI!$H$5:$H$1048576))</f>
        <v>0</v>
      </c>
      <c r="AI968" s="22" t="str">
        <f>IFERROR(VLOOKUP(B968,ISOLASI!$B$5:$I$1048576,8,0),"")</f>
        <v/>
      </c>
      <c r="AJ968" s="22"/>
      <c r="AK968" s="17" cm="1">
        <f t="array" ref="AK968">MAX(IF('DEKAT AIR'!$B$5:$B$1048576='Data Training 2022'!B968,'DEKAT AIR'!$H$5:$H$1048576))</f>
        <v>0</v>
      </c>
      <c r="AL968" s="22" t="str">
        <f>IFERROR(VLOOKUP(B968,'DEKAT AIR'!$B$5:$I$1048576,8,0),"")</f>
        <v/>
      </c>
      <c r="AM968" s="22"/>
      <c r="AN968" s="17" cm="1">
        <f t="array" ref="AN968">MAX(IF(KETINGGIAN!$B$5:$B$1048576='Data Training 2022'!B968,KETINGGIAN!$H$5:$H$1048576))</f>
        <v>0</v>
      </c>
      <c r="AO968" s="22" t="str">
        <f>IFERROR(VLOOKUP(B968,KETINGGIAN!$B$5:$I$1048576,8,0),"")</f>
        <v/>
      </c>
      <c r="AP968" s="22"/>
      <c r="AQ968" s="22"/>
      <c r="AR968" s="22"/>
      <c r="AS968" s="22"/>
      <c r="AT968" s="17" cm="1">
        <f t="array" ref="AT968">MAX(IF(TOOLSKEEPER!$B$5:$B$1048576='Data Training 2022'!B968,TOOLSKEEPER!$H$5:$H$1048576))</f>
        <v>0</v>
      </c>
      <c r="AU968" s="22" t="str">
        <f>IFERROR(VLOOKUP(B968,TOOLSKEEPER!$B$5:$I$1048576,8,0),"")</f>
        <v/>
      </c>
    </row>
    <row r="969" spans="1:47">
      <c r="A969" s="22">
        <f t="shared" si="82"/>
        <v>964</v>
      </c>
      <c r="B969" s="21" t="str">
        <f t="shared" si="83"/>
        <v>80001816</v>
      </c>
      <c r="C969" s="21" t="s">
        <v>1454</v>
      </c>
      <c r="D969" s="22"/>
      <c r="E969" s="22" t="s">
        <v>1455</v>
      </c>
      <c r="F969" s="22" t="s">
        <v>1255</v>
      </c>
      <c r="G969" s="22" t="s">
        <v>205</v>
      </c>
      <c r="H969" s="22" t="s">
        <v>405</v>
      </c>
      <c r="I969" s="22" t="s">
        <v>4028</v>
      </c>
      <c r="J969" s="22"/>
      <c r="K969" s="21" t="s">
        <v>4002</v>
      </c>
      <c r="L969" s="21" t="s">
        <v>2374</v>
      </c>
      <c r="M969" s="21" t="s">
        <v>4003</v>
      </c>
      <c r="N969" s="21"/>
      <c r="O969" s="17" t="str">
        <f>IFERROR(VLOOKUP(B969,POP!$B$5:$I$1048576,7,0),"")</f>
        <v/>
      </c>
      <c r="P969" s="17" t="str">
        <f>IFERROR(VLOOKUP(B969,POM!$B$5:$I$1048576,7,0),"")</f>
        <v/>
      </c>
      <c r="Q969" s="10" t="str">
        <f>IFERROR(VLOOKUP(B969,POU!$B$5:$I$1048576,7,0),"")</f>
        <v/>
      </c>
      <c r="R969" s="21" t="str">
        <f t="shared" ref="R969:R1032" si="84">IF(AND(L969="PENGAWAS",M969="TARGET",N969=""),"TARGET","")</f>
        <v/>
      </c>
      <c r="S969" s="17" t="str">
        <f>IFERROR(VLOOKUP(B969,'PEMBEKALAN POP'!$B$5:$I$1048576,7,0),"")</f>
        <v/>
      </c>
      <c r="T969" s="22" t="str">
        <f>IFERROR(VLOOKUP(B969,'PEMBEKALAN POP'!$B$5:$I$1048576,8,0),"")</f>
        <v/>
      </c>
      <c r="U969" s="21" t="s">
        <v>3994</v>
      </c>
      <c r="V969" s="17" t="e" cm="1">
        <f t="array" ref="V969">MAX(IF(INDUKSI!$B$5:$B$1048576='Data Training 2022'!B969,INDUKSI!$H$5:$H$1048576))</f>
        <v>#N/A</v>
      </c>
      <c r="W969" s="22" t="str">
        <f>IFERROR(VLOOKUP(B969,INDUKSI!$B$5:$I$1048576,8,0),"")</f>
        <v>LULUS</v>
      </c>
      <c r="X969" s="21" t="s">
        <v>3994</v>
      </c>
      <c r="Y969" s="17" cm="1">
        <f t="array" ref="Y969">MAX(IF(REINDUKSI!$B$5:$B$1048576='Data Training 2022'!B969,REINDUKSI!$H$5:$H$1048576))</f>
        <v>44631</v>
      </c>
      <c r="Z969" s="22" t="str">
        <f>IFERROR(VLOOKUP(B969,REINDUKSI!$B$5:$I$1048576,8,0),"")</f>
        <v>LULUS</v>
      </c>
      <c r="AA969" s="22" t="str">
        <f t="shared" ref="AA969:AA1032" si="85">IF(L969="OPERATOR","TARGET",IF(L969="MEKANIK","TARGET",""))</f>
        <v>TARGET</v>
      </c>
      <c r="AB969" s="17" cm="1">
        <f t="array" ref="AB969">MAX(IF(BSA!$B$5:$B$1048576='Data Training 2022'!B969,BSA!$H$5:$H$1048576))</f>
        <v>44724</v>
      </c>
      <c r="AC969" s="22" t="str">
        <f>IFERROR(VLOOKUP(B969,BSA!$B$5:$I$1048576,8,0),"")</f>
        <v>LULUS</v>
      </c>
      <c r="AD969" s="22" t="s">
        <v>3994</v>
      </c>
      <c r="AE969" s="22"/>
      <c r="AF969" s="22"/>
      <c r="AG969" s="22" t="str">
        <f t="shared" ref="AG969:AG1032" si="86">IF(L969="MEKANIK","TARGET","")</f>
        <v/>
      </c>
      <c r="AH969" s="17" cm="1">
        <f t="array" ref="AH969">MAX(IF(ISOLASI!$B$5:$B$1048576='Data Training 2022'!B969,ISOLASI!$H$5:$H$1048576))</f>
        <v>0</v>
      </c>
      <c r="AI969" s="22" t="str">
        <f>IFERROR(VLOOKUP(B969,ISOLASI!$B$5:$I$1048576,8,0),"")</f>
        <v/>
      </c>
      <c r="AJ969" s="22"/>
      <c r="AK969" s="17" cm="1">
        <f t="array" ref="AK969">MAX(IF('DEKAT AIR'!$B$5:$B$1048576='Data Training 2022'!B969,'DEKAT AIR'!$H$5:$H$1048576))</f>
        <v>0</v>
      </c>
      <c r="AL969" s="22" t="str">
        <f>IFERROR(VLOOKUP(B969,'DEKAT AIR'!$B$5:$I$1048576,8,0),"")</f>
        <v/>
      </c>
      <c r="AM969" s="22"/>
      <c r="AN969" s="17" cm="1">
        <f t="array" ref="AN969">MAX(IF(KETINGGIAN!$B$5:$B$1048576='Data Training 2022'!B969,KETINGGIAN!$H$5:$H$1048576))</f>
        <v>0</v>
      </c>
      <c r="AO969" s="22" t="str">
        <f>IFERROR(VLOOKUP(B969,KETINGGIAN!$B$5:$I$1048576,8,0),"")</f>
        <v/>
      </c>
      <c r="AP969" s="22"/>
      <c r="AQ969" s="22"/>
      <c r="AR969" s="22"/>
      <c r="AS969" s="22"/>
      <c r="AT969" s="17" cm="1">
        <f t="array" ref="AT969">MAX(IF(TOOLSKEEPER!$B$5:$B$1048576='Data Training 2022'!B969,TOOLSKEEPER!$H$5:$H$1048576))</f>
        <v>0</v>
      </c>
      <c r="AU969" s="22" t="str">
        <f>IFERROR(VLOOKUP(B969,TOOLSKEEPER!$B$5:$I$1048576,8,0),"")</f>
        <v/>
      </c>
    </row>
    <row r="970" spans="1:47">
      <c r="A970" s="22">
        <f t="shared" si="82"/>
        <v>965</v>
      </c>
      <c r="B970" s="21" t="str">
        <f t="shared" si="83"/>
        <v>80004083</v>
      </c>
      <c r="C970" s="21">
        <v>80004083</v>
      </c>
      <c r="D970" s="22"/>
      <c r="E970" s="22" t="s">
        <v>1515</v>
      </c>
      <c r="F970" s="22" t="s">
        <v>1255</v>
      </c>
      <c r="G970" s="22" t="s">
        <v>205</v>
      </c>
      <c r="H970" s="22" t="s">
        <v>405</v>
      </c>
      <c r="I970" s="22" t="s">
        <v>4024</v>
      </c>
      <c r="J970" s="22"/>
      <c r="K970" s="21" t="s">
        <v>4002</v>
      </c>
      <c r="L970" s="21" t="s">
        <v>2374</v>
      </c>
      <c r="M970" s="21" t="s">
        <v>4003</v>
      </c>
      <c r="N970" s="21"/>
      <c r="O970" s="17" t="str">
        <f>IFERROR(VLOOKUP(B970,POP!$B$5:$I$1048576,7,0),"")</f>
        <v/>
      </c>
      <c r="P970" s="17" t="str">
        <f>IFERROR(VLOOKUP(B970,POM!$B$5:$I$1048576,7,0),"")</f>
        <v/>
      </c>
      <c r="Q970" s="10" t="str">
        <f>IFERROR(VLOOKUP(B970,POU!$B$5:$I$1048576,7,0),"")</f>
        <v/>
      </c>
      <c r="R970" s="21" t="str">
        <f t="shared" si="84"/>
        <v/>
      </c>
      <c r="S970" s="17" t="str">
        <f>IFERROR(VLOOKUP(B970,'PEMBEKALAN POP'!$B$5:$I$1048576,7,0),"")</f>
        <v/>
      </c>
      <c r="T970" s="22" t="str">
        <f>IFERROR(VLOOKUP(B970,'PEMBEKALAN POP'!$B$5:$I$1048576,8,0),"")</f>
        <v/>
      </c>
      <c r="U970" s="21" t="s">
        <v>3994</v>
      </c>
      <c r="V970" s="17" t="e" cm="1">
        <f t="array" ref="V970">MAX(IF(INDUKSI!$B$5:$B$1048576='Data Training 2022'!B970,INDUKSI!$H$5:$H$1048576))</f>
        <v>#N/A</v>
      </c>
      <c r="W970" s="22" t="str">
        <f>IFERROR(VLOOKUP(B970,INDUKSI!$B$5:$I$1048576,8,0),"")</f>
        <v>LULUS</v>
      </c>
      <c r="X970" s="21" t="s">
        <v>3994</v>
      </c>
      <c r="Y970" s="17" cm="1">
        <f t="array" ref="Y970">MAX(IF(REINDUKSI!$B$5:$B$1048576='Data Training 2022'!B970,REINDUKSI!$H$5:$H$1048576))</f>
        <v>0</v>
      </c>
      <c r="Z970" s="22" t="str">
        <f>IFERROR(VLOOKUP(B970,REINDUKSI!$B$5:$I$1048576,8,0),"")</f>
        <v/>
      </c>
      <c r="AA970" s="22" t="str">
        <f t="shared" si="85"/>
        <v>TARGET</v>
      </c>
      <c r="AB970" s="17" cm="1">
        <f t="array" ref="AB970">MAX(IF(BSA!$B$5:$B$1048576='Data Training 2022'!B970,BSA!$H$5:$H$1048576))</f>
        <v>0</v>
      </c>
      <c r="AC970" s="22" t="str">
        <f>IFERROR(VLOOKUP(B970,BSA!$B$5:$I$1048576,8,0),"")</f>
        <v/>
      </c>
      <c r="AD970" s="22" t="s">
        <v>3994</v>
      </c>
      <c r="AE970" s="22"/>
      <c r="AF970" s="22"/>
      <c r="AG970" s="22" t="str">
        <f t="shared" si="86"/>
        <v/>
      </c>
      <c r="AH970" s="17" cm="1">
        <f t="array" ref="AH970">MAX(IF(ISOLASI!$B$5:$B$1048576='Data Training 2022'!B970,ISOLASI!$H$5:$H$1048576))</f>
        <v>0</v>
      </c>
      <c r="AI970" s="22" t="str">
        <f>IFERROR(VLOOKUP(B970,ISOLASI!$B$5:$I$1048576,8,0),"")</f>
        <v/>
      </c>
      <c r="AJ970" s="22"/>
      <c r="AK970" s="17" cm="1">
        <f t="array" ref="AK970">MAX(IF('DEKAT AIR'!$B$5:$B$1048576='Data Training 2022'!B970,'DEKAT AIR'!$H$5:$H$1048576))</f>
        <v>0</v>
      </c>
      <c r="AL970" s="22" t="str">
        <f>IFERROR(VLOOKUP(B970,'DEKAT AIR'!$B$5:$I$1048576,8,0),"")</f>
        <v/>
      </c>
      <c r="AM970" s="22"/>
      <c r="AN970" s="17" cm="1">
        <f t="array" ref="AN970">MAX(IF(KETINGGIAN!$B$5:$B$1048576='Data Training 2022'!B970,KETINGGIAN!$H$5:$H$1048576))</f>
        <v>0</v>
      </c>
      <c r="AO970" s="22" t="str">
        <f>IFERROR(VLOOKUP(B970,KETINGGIAN!$B$5:$I$1048576,8,0),"")</f>
        <v/>
      </c>
      <c r="AP970" s="22"/>
      <c r="AQ970" s="22"/>
      <c r="AR970" s="22"/>
      <c r="AS970" s="22"/>
      <c r="AT970" s="17" cm="1">
        <f t="array" ref="AT970">MAX(IF(TOOLSKEEPER!$B$5:$B$1048576='Data Training 2022'!B970,TOOLSKEEPER!$H$5:$H$1048576))</f>
        <v>0</v>
      </c>
      <c r="AU970" s="22" t="str">
        <f>IFERROR(VLOOKUP(B970,TOOLSKEEPER!$B$5:$I$1048576,8,0),"")</f>
        <v/>
      </c>
    </row>
    <row r="971" spans="1:47">
      <c r="A971" s="22">
        <f t="shared" si="82"/>
        <v>966</v>
      </c>
      <c r="B971" s="21" t="str">
        <f t="shared" si="83"/>
        <v>80004084</v>
      </c>
      <c r="C971" s="21">
        <v>80004084</v>
      </c>
      <c r="D971" s="22"/>
      <c r="E971" s="22" t="s">
        <v>1743</v>
      </c>
      <c r="F971" s="22" t="s">
        <v>1255</v>
      </c>
      <c r="G971" s="22" t="s">
        <v>205</v>
      </c>
      <c r="H971" s="22" t="s">
        <v>405</v>
      </c>
      <c r="I971" s="22" t="s">
        <v>4024</v>
      </c>
      <c r="J971" s="22"/>
      <c r="K971" s="21" t="s">
        <v>4002</v>
      </c>
      <c r="L971" s="21" t="s">
        <v>2374</v>
      </c>
      <c r="M971" s="21" t="s">
        <v>4003</v>
      </c>
      <c r="N971" s="21"/>
      <c r="O971" s="17" t="str">
        <f>IFERROR(VLOOKUP(B971,POP!$B$5:$I$1048576,7,0),"")</f>
        <v/>
      </c>
      <c r="P971" s="17" t="str">
        <f>IFERROR(VLOOKUP(B971,POM!$B$5:$I$1048576,7,0),"")</f>
        <v/>
      </c>
      <c r="Q971" s="10" t="str">
        <f>IFERROR(VLOOKUP(B971,POU!$B$5:$I$1048576,7,0),"")</f>
        <v/>
      </c>
      <c r="R971" s="21" t="str">
        <f t="shared" si="84"/>
        <v/>
      </c>
      <c r="S971" s="17" t="str">
        <f>IFERROR(VLOOKUP(B971,'PEMBEKALAN POP'!$B$5:$I$1048576,7,0),"")</f>
        <v/>
      </c>
      <c r="T971" s="22" t="str">
        <f>IFERROR(VLOOKUP(B971,'PEMBEKALAN POP'!$B$5:$I$1048576,8,0),"")</f>
        <v/>
      </c>
      <c r="U971" s="21" t="s">
        <v>3994</v>
      </c>
      <c r="V971" s="17" t="e" cm="1">
        <f t="array" ref="V971">MAX(IF(INDUKSI!$B$5:$B$1048576='Data Training 2022'!B971,INDUKSI!$H$5:$H$1048576))</f>
        <v>#N/A</v>
      </c>
      <c r="W971" s="22" t="str">
        <f>IFERROR(VLOOKUP(B971,INDUKSI!$B$5:$I$1048576,8,0),"")</f>
        <v>LULUS</v>
      </c>
      <c r="X971" s="21" t="s">
        <v>3994</v>
      </c>
      <c r="Y971" s="17" cm="1">
        <f t="array" ref="Y971">MAX(IF(REINDUKSI!$B$5:$B$1048576='Data Training 2022'!B971,REINDUKSI!$H$5:$H$1048576))</f>
        <v>0</v>
      </c>
      <c r="Z971" s="22" t="str">
        <f>IFERROR(VLOOKUP(B971,REINDUKSI!$B$5:$I$1048576,8,0),"")</f>
        <v/>
      </c>
      <c r="AA971" s="22" t="str">
        <f t="shared" si="85"/>
        <v>TARGET</v>
      </c>
      <c r="AB971" s="17" cm="1">
        <f t="array" ref="AB971">MAX(IF(BSA!$B$5:$B$1048576='Data Training 2022'!B971,BSA!$H$5:$H$1048576))</f>
        <v>0</v>
      </c>
      <c r="AC971" s="22" t="str">
        <f>IFERROR(VLOOKUP(B971,BSA!$B$5:$I$1048576,8,0),"")</f>
        <v/>
      </c>
      <c r="AD971" s="22" t="s">
        <v>3994</v>
      </c>
      <c r="AE971" s="22"/>
      <c r="AF971" s="22"/>
      <c r="AG971" s="22" t="str">
        <f t="shared" si="86"/>
        <v/>
      </c>
      <c r="AH971" s="17" cm="1">
        <f t="array" ref="AH971">MAX(IF(ISOLASI!$B$5:$B$1048576='Data Training 2022'!B971,ISOLASI!$H$5:$H$1048576))</f>
        <v>0</v>
      </c>
      <c r="AI971" s="22" t="str">
        <f>IFERROR(VLOOKUP(B971,ISOLASI!$B$5:$I$1048576,8,0),"")</f>
        <v/>
      </c>
      <c r="AJ971" s="22"/>
      <c r="AK971" s="17" cm="1">
        <f t="array" ref="AK971">MAX(IF('DEKAT AIR'!$B$5:$B$1048576='Data Training 2022'!B971,'DEKAT AIR'!$H$5:$H$1048576))</f>
        <v>0</v>
      </c>
      <c r="AL971" s="22" t="str">
        <f>IFERROR(VLOOKUP(B971,'DEKAT AIR'!$B$5:$I$1048576,8,0),"")</f>
        <v/>
      </c>
      <c r="AM971" s="22"/>
      <c r="AN971" s="17" cm="1">
        <f t="array" ref="AN971">MAX(IF(KETINGGIAN!$B$5:$B$1048576='Data Training 2022'!B971,KETINGGIAN!$H$5:$H$1048576))</f>
        <v>0</v>
      </c>
      <c r="AO971" s="22" t="str">
        <f>IFERROR(VLOOKUP(B971,KETINGGIAN!$B$5:$I$1048576,8,0),"")</f>
        <v/>
      </c>
      <c r="AP971" s="22"/>
      <c r="AQ971" s="22"/>
      <c r="AR971" s="22"/>
      <c r="AS971" s="22"/>
      <c r="AT971" s="17" cm="1">
        <f t="array" ref="AT971">MAX(IF(TOOLSKEEPER!$B$5:$B$1048576='Data Training 2022'!B971,TOOLSKEEPER!$H$5:$H$1048576))</f>
        <v>0</v>
      </c>
      <c r="AU971" s="22" t="str">
        <f>IFERROR(VLOOKUP(B971,TOOLSKEEPER!$B$5:$I$1048576,8,0),"")</f>
        <v/>
      </c>
    </row>
    <row r="972" spans="1:47">
      <c r="A972" s="22">
        <f t="shared" si="82"/>
        <v>967</v>
      </c>
      <c r="B972" s="21" t="str">
        <f t="shared" si="83"/>
        <v>80002471</v>
      </c>
      <c r="C972" s="21" t="s">
        <v>3380</v>
      </c>
      <c r="D972" s="22"/>
      <c r="E972" s="22" t="s">
        <v>3381</v>
      </c>
      <c r="F972" s="22" t="s">
        <v>1255</v>
      </c>
      <c r="G972" s="22" t="s">
        <v>205</v>
      </c>
      <c r="H972" s="22" t="s">
        <v>405</v>
      </c>
      <c r="I972" s="22" t="s">
        <v>4028</v>
      </c>
      <c r="J972" s="22"/>
      <c r="K972" s="21" t="s">
        <v>4002</v>
      </c>
      <c r="L972" s="21" t="s">
        <v>2374</v>
      </c>
      <c r="M972" s="21" t="s">
        <v>4003</v>
      </c>
      <c r="N972" s="21"/>
      <c r="O972" s="17" t="str">
        <f>IFERROR(VLOOKUP(B972,POP!$B$5:$I$1048576,7,0),"")</f>
        <v/>
      </c>
      <c r="P972" s="17" t="str">
        <f>IFERROR(VLOOKUP(B972,POM!$B$5:$I$1048576,7,0),"")</f>
        <v/>
      </c>
      <c r="Q972" s="10" t="str">
        <f>IFERROR(VLOOKUP(B972,POU!$B$5:$I$1048576,7,0),"")</f>
        <v/>
      </c>
      <c r="R972" s="21" t="str">
        <f t="shared" si="84"/>
        <v/>
      </c>
      <c r="S972" s="17" t="str">
        <f>IFERROR(VLOOKUP(B972,'PEMBEKALAN POP'!$B$5:$I$1048576,7,0),"")</f>
        <v/>
      </c>
      <c r="T972" s="22" t="str">
        <f>IFERROR(VLOOKUP(B972,'PEMBEKALAN POP'!$B$5:$I$1048576,8,0),"")</f>
        <v/>
      </c>
      <c r="U972" s="21" t="s">
        <v>3994</v>
      </c>
      <c r="V972" s="17" t="e" cm="1">
        <f t="array" ref="V972">MAX(IF(INDUKSI!$B$5:$B$1048576='Data Training 2022'!B972,INDUKSI!$H$5:$H$1048576))</f>
        <v>#N/A</v>
      </c>
      <c r="W972" s="22" t="str">
        <f>IFERROR(VLOOKUP(B972,INDUKSI!$B$5:$I$1048576,8,0),"")</f>
        <v>LULUS</v>
      </c>
      <c r="X972" s="21" t="s">
        <v>3994</v>
      </c>
      <c r="Y972" s="17" cm="1">
        <f t="array" ref="Y972">MAX(IF(REINDUKSI!$B$5:$B$1048576='Data Training 2022'!B972,REINDUKSI!$H$5:$H$1048576))</f>
        <v>44627</v>
      </c>
      <c r="Z972" s="22" t="str">
        <f>IFERROR(VLOOKUP(B972,REINDUKSI!$B$5:$I$1048576,8,0),"")</f>
        <v>LULUS</v>
      </c>
      <c r="AA972" s="22" t="str">
        <f t="shared" si="85"/>
        <v>TARGET</v>
      </c>
      <c r="AB972" s="17" cm="1">
        <f t="array" ref="AB972">MAX(IF(BSA!$B$5:$B$1048576='Data Training 2022'!B972,BSA!$H$5:$H$1048576))</f>
        <v>44724</v>
      </c>
      <c r="AC972" s="22" t="str">
        <f>IFERROR(VLOOKUP(B972,BSA!$B$5:$I$1048576,8,0),"")</f>
        <v>LULUS</v>
      </c>
      <c r="AD972" s="22" t="s">
        <v>3994</v>
      </c>
      <c r="AE972" s="22"/>
      <c r="AF972" s="22"/>
      <c r="AG972" s="22" t="str">
        <f t="shared" si="86"/>
        <v/>
      </c>
      <c r="AH972" s="17" cm="1">
        <f t="array" ref="AH972">MAX(IF(ISOLASI!$B$5:$B$1048576='Data Training 2022'!B972,ISOLASI!$H$5:$H$1048576))</f>
        <v>0</v>
      </c>
      <c r="AI972" s="22" t="str">
        <f>IFERROR(VLOOKUP(B972,ISOLASI!$B$5:$I$1048576,8,0),"")</f>
        <v/>
      </c>
      <c r="AJ972" s="22"/>
      <c r="AK972" s="17" cm="1">
        <f t="array" ref="AK972">MAX(IF('DEKAT AIR'!$B$5:$B$1048576='Data Training 2022'!B972,'DEKAT AIR'!$H$5:$H$1048576))</f>
        <v>0</v>
      </c>
      <c r="AL972" s="22" t="str">
        <f>IFERROR(VLOOKUP(B972,'DEKAT AIR'!$B$5:$I$1048576,8,0),"")</f>
        <v/>
      </c>
      <c r="AM972" s="22"/>
      <c r="AN972" s="17" cm="1">
        <f t="array" ref="AN972">MAX(IF(KETINGGIAN!$B$5:$B$1048576='Data Training 2022'!B972,KETINGGIAN!$H$5:$H$1048576))</f>
        <v>0</v>
      </c>
      <c r="AO972" s="22" t="str">
        <f>IFERROR(VLOOKUP(B972,KETINGGIAN!$B$5:$I$1048576,8,0),"")</f>
        <v/>
      </c>
      <c r="AP972" s="22"/>
      <c r="AQ972" s="22"/>
      <c r="AR972" s="22"/>
      <c r="AS972" s="22"/>
      <c r="AT972" s="17" cm="1">
        <f t="array" ref="AT972">MAX(IF(TOOLSKEEPER!$B$5:$B$1048576='Data Training 2022'!B972,TOOLSKEEPER!$H$5:$H$1048576))</f>
        <v>0</v>
      </c>
      <c r="AU972" s="22" t="str">
        <f>IFERROR(VLOOKUP(B972,TOOLSKEEPER!$B$5:$I$1048576,8,0),"")</f>
        <v/>
      </c>
    </row>
    <row r="973" spans="1:47">
      <c r="A973" s="22">
        <f t="shared" si="82"/>
        <v>968</v>
      </c>
      <c r="B973" s="21" t="str">
        <f t="shared" si="83"/>
        <v>80000039</v>
      </c>
      <c r="C973" s="21" t="s">
        <v>4268</v>
      </c>
      <c r="D973" s="22"/>
      <c r="E973" s="22" t="s">
        <v>1852</v>
      </c>
      <c r="F973" s="22" t="s">
        <v>1255</v>
      </c>
      <c r="G973" s="22" t="s">
        <v>205</v>
      </c>
      <c r="H973" s="22" t="s">
        <v>405</v>
      </c>
      <c r="I973" s="22" t="s">
        <v>4028</v>
      </c>
      <c r="J973" s="22"/>
      <c r="K973" s="21" t="s">
        <v>4002</v>
      </c>
      <c r="L973" s="21" t="s">
        <v>2374</v>
      </c>
      <c r="M973" s="21" t="s">
        <v>4003</v>
      </c>
      <c r="N973" s="21"/>
      <c r="O973" s="17" t="str">
        <f>IFERROR(VLOOKUP(B973,POP!$B$5:$I$1048576,7,0),"")</f>
        <v/>
      </c>
      <c r="P973" s="17" t="str">
        <f>IFERROR(VLOOKUP(B973,POM!$B$5:$I$1048576,7,0),"")</f>
        <v/>
      </c>
      <c r="Q973" s="10" t="str">
        <f>IFERROR(VLOOKUP(B973,POU!$B$5:$I$1048576,7,0),"")</f>
        <v/>
      </c>
      <c r="R973" s="21" t="str">
        <f t="shared" si="84"/>
        <v/>
      </c>
      <c r="S973" s="17" t="str">
        <f>IFERROR(VLOOKUP(B973,'PEMBEKALAN POP'!$B$5:$I$1048576,7,0),"")</f>
        <v/>
      </c>
      <c r="T973" s="22" t="str">
        <f>IFERROR(VLOOKUP(B973,'PEMBEKALAN POP'!$B$5:$I$1048576,8,0),"")</f>
        <v/>
      </c>
      <c r="U973" s="21" t="s">
        <v>3994</v>
      </c>
      <c r="V973" s="17" t="e" cm="1">
        <f t="array" ref="V973">MAX(IF(INDUKSI!$B$5:$B$1048576='Data Training 2022'!B973,INDUKSI!$H$5:$H$1048576))</f>
        <v>#N/A</v>
      </c>
      <c r="W973" s="22" t="str">
        <f>IFERROR(VLOOKUP(B973,INDUKSI!$B$5:$I$1048576,8,0),"")</f>
        <v>LULUS</v>
      </c>
      <c r="X973" s="21" t="s">
        <v>3994</v>
      </c>
      <c r="Y973" s="17" cm="1">
        <f t="array" ref="Y973">MAX(IF(REINDUKSI!$B$5:$B$1048576='Data Training 2022'!B973,REINDUKSI!$H$5:$H$1048576))</f>
        <v>0</v>
      </c>
      <c r="Z973" s="22" t="str">
        <f>IFERROR(VLOOKUP(B973,REINDUKSI!$B$5:$I$1048576,8,0),"")</f>
        <v/>
      </c>
      <c r="AA973" s="22" t="str">
        <f t="shared" si="85"/>
        <v>TARGET</v>
      </c>
      <c r="AB973" s="17" cm="1">
        <f t="array" ref="AB973">MAX(IF(BSA!$B$5:$B$1048576='Data Training 2022'!B973,BSA!$H$5:$H$1048576))</f>
        <v>0</v>
      </c>
      <c r="AC973" s="22" t="str">
        <f>IFERROR(VLOOKUP(B973,BSA!$B$5:$I$1048576,8,0),"")</f>
        <v/>
      </c>
      <c r="AD973" s="22" t="s">
        <v>3994</v>
      </c>
      <c r="AE973" s="22"/>
      <c r="AF973" s="22"/>
      <c r="AG973" s="22" t="str">
        <f t="shared" si="86"/>
        <v/>
      </c>
      <c r="AH973" s="17" cm="1">
        <f t="array" ref="AH973">MAX(IF(ISOLASI!$B$5:$B$1048576='Data Training 2022'!B973,ISOLASI!$H$5:$H$1048576))</f>
        <v>0</v>
      </c>
      <c r="AI973" s="22" t="str">
        <f>IFERROR(VLOOKUP(B973,ISOLASI!$B$5:$I$1048576,8,0),"")</f>
        <v/>
      </c>
      <c r="AJ973" s="22"/>
      <c r="AK973" s="17" cm="1">
        <f t="array" ref="AK973">MAX(IF('DEKAT AIR'!$B$5:$B$1048576='Data Training 2022'!B973,'DEKAT AIR'!$H$5:$H$1048576))</f>
        <v>0</v>
      </c>
      <c r="AL973" s="22" t="str">
        <f>IFERROR(VLOOKUP(B973,'DEKAT AIR'!$B$5:$I$1048576,8,0),"")</f>
        <v/>
      </c>
      <c r="AM973" s="22"/>
      <c r="AN973" s="17" cm="1">
        <f t="array" ref="AN973">MAX(IF(KETINGGIAN!$B$5:$B$1048576='Data Training 2022'!B973,KETINGGIAN!$H$5:$H$1048576))</f>
        <v>0</v>
      </c>
      <c r="AO973" s="22" t="str">
        <f>IFERROR(VLOOKUP(B973,KETINGGIAN!$B$5:$I$1048576,8,0),"")</f>
        <v/>
      </c>
      <c r="AP973" s="22"/>
      <c r="AQ973" s="22"/>
      <c r="AR973" s="22"/>
      <c r="AS973" s="22"/>
      <c r="AT973" s="17" cm="1">
        <f t="array" ref="AT973">MAX(IF(TOOLSKEEPER!$B$5:$B$1048576='Data Training 2022'!B973,TOOLSKEEPER!$H$5:$H$1048576))</f>
        <v>0</v>
      </c>
      <c r="AU973" s="22" t="str">
        <f>IFERROR(VLOOKUP(B973,TOOLSKEEPER!$B$5:$I$1048576,8,0),"")</f>
        <v/>
      </c>
    </row>
    <row r="974" spans="1:47">
      <c r="A974" s="22">
        <f t="shared" si="82"/>
        <v>969</v>
      </c>
      <c r="B974" s="21" t="str">
        <f t="shared" si="83"/>
        <v>80004068</v>
      </c>
      <c r="C974" s="21">
        <v>80004068</v>
      </c>
      <c r="D974" s="22"/>
      <c r="E974" s="22" t="s">
        <v>1509</v>
      </c>
      <c r="F974" s="22" t="s">
        <v>1255</v>
      </c>
      <c r="G974" s="22" t="s">
        <v>205</v>
      </c>
      <c r="H974" s="22" t="s">
        <v>405</v>
      </c>
      <c r="I974" s="22" t="s">
        <v>4024</v>
      </c>
      <c r="J974" s="22"/>
      <c r="K974" s="21" t="s">
        <v>4002</v>
      </c>
      <c r="L974" s="21" t="s">
        <v>2374</v>
      </c>
      <c r="M974" s="21" t="s">
        <v>4003</v>
      </c>
      <c r="N974" s="21"/>
      <c r="O974" s="17" t="str">
        <f>IFERROR(VLOOKUP(B974,POP!$B$5:$I$1048576,7,0),"")</f>
        <v/>
      </c>
      <c r="P974" s="17" t="str">
        <f>IFERROR(VLOOKUP(B974,POM!$B$5:$I$1048576,7,0),"")</f>
        <v/>
      </c>
      <c r="Q974" s="10" t="str">
        <f>IFERROR(VLOOKUP(B974,POU!$B$5:$I$1048576,7,0),"")</f>
        <v/>
      </c>
      <c r="R974" s="21" t="str">
        <f t="shared" si="84"/>
        <v/>
      </c>
      <c r="S974" s="17" t="str">
        <f>IFERROR(VLOOKUP(B974,'PEMBEKALAN POP'!$B$5:$I$1048576,7,0),"")</f>
        <v/>
      </c>
      <c r="T974" s="22" t="str">
        <f>IFERROR(VLOOKUP(B974,'PEMBEKALAN POP'!$B$5:$I$1048576,8,0),"")</f>
        <v/>
      </c>
      <c r="U974" s="21" t="s">
        <v>3994</v>
      </c>
      <c r="V974" s="17" t="e" cm="1">
        <f t="array" ref="V974">MAX(IF(INDUKSI!$B$5:$B$1048576='Data Training 2022'!B974,INDUKSI!$H$5:$H$1048576))</f>
        <v>#N/A</v>
      </c>
      <c r="W974" s="22" t="str">
        <f>IFERROR(VLOOKUP(B974,INDUKSI!$B$5:$I$1048576,8,0),"")</f>
        <v>LULUS</v>
      </c>
      <c r="X974" s="21" t="s">
        <v>3994</v>
      </c>
      <c r="Y974" s="17" cm="1">
        <f t="array" ref="Y974">MAX(IF(REINDUKSI!$B$5:$B$1048576='Data Training 2022'!B974,REINDUKSI!$H$5:$H$1048576))</f>
        <v>0</v>
      </c>
      <c r="Z974" s="22" t="str">
        <f>IFERROR(VLOOKUP(B974,REINDUKSI!$B$5:$I$1048576,8,0),"")</f>
        <v/>
      </c>
      <c r="AA974" s="22" t="str">
        <f t="shared" si="85"/>
        <v>TARGET</v>
      </c>
      <c r="AB974" s="17" cm="1">
        <f t="array" ref="AB974">MAX(IF(BSA!$B$5:$B$1048576='Data Training 2022'!B974,BSA!$H$5:$H$1048576))</f>
        <v>0</v>
      </c>
      <c r="AC974" s="22" t="str">
        <f>IFERROR(VLOOKUP(B974,BSA!$B$5:$I$1048576,8,0),"")</f>
        <v/>
      </c>
      <c r="AD974" s="22" t="s">
        <v>3994</v>
      </c>
      <c r="AE974" s="22"/>
      <c r="AF974" s="22"/>
      <c r="AG974" s="22" t="str">
        <f t="shared" si="86"/>
        <v/>
      </c>
      <c r="AH974" s="17" cm="1">
        <f t="array" ref="AH974">MAX(IF(ISOLASI!$B$5:$B$1048576='Data Training 2022'!B974,ISOLASI!$H$5:$H$1048576))</f>
        <v>0</v>
      </c>
      <c r="AI974" s="22" t="str">
        <f>IFERROR(VLOOKUP(B974,ISOLASI!$B$5:$I$1048576,8,0),"")</f>
        <v/>
      </c>
      <c r="AJ974" s="22"/>
      <c r="AK974" s="17" cm="1">
        <f t="array" ref="AK974">MAX(IF('DEKAT AIR'!$B$5:$B$1048576='Data Training 2022'!B974,'DEKAT AIR'!$H$5:$H$1048576))</f>
        <v>0</v>
      </c>
      <c r="AL974" s="22" t="str">
        <f>IFERROR(VLOOKUP(B974,'DEKAT AIR'!$B$5:$I$1048576,8,0),"")</f>
        <v/>
      </c>
      <c r="AM974" s="22"/>
      <c r="AN974" s="17" cm="1">
        <f t="array" ref="AN974">MAX(IF(KETINGGIAN!$B$5:$B$1048576='Data Training 2022'!B974,KETINGGIAN!$H$5:$H$1048576))</f>
        <v>0</v>
      </c>
      <c r="AO974" s="22" t="str">
        <f>IFERROR(VLOOKUP(B974,KETINGGIAN!$B$5:$I$1048576,8,0),"")</f>
        <v/>
      </c>
      <c r="AP974" s="22"/>
      <c r="AQ974" s="22"/>
      <c r="AR974" s="22"/>
      <c r="AS974" s="22"/>
      <c r="AT974" s="17" cm="1">
        <f t="array" ref="AT974">MAX(IF(TOOLSKEEPER!$B$5:$B$1048576='Data Training 2022'!B974,TOOLSKEEPER!$H$5:$H$1048576))</f>
        <v>0</v>
      </c>
      <c r="AU974" s="22" t="str">
        <f>IFERROR(VLOOKUP(B974,TOOLSKEEPER!$B$5:$I$1048576,8,0),"")</f>
        <v/>
      </c>
    </row>
    <row r="975" spans="1:47">
      <c r="A975" s="22">
        <f t="shared" si="82"/>
        <v>970</v>
      </c>
      <c r="B975" s="21" t="str">
        <f t="shared" si="83"/>
        <v>80000852</v>
      </c>
      <c r="C975" s="21" t="s">
        <v>4269</v>
      </c>
      <c r="D975" s="22"/>
      <c r="E975" s="22" t="s">
        <v>2159</v>
      </c>
      <c r="F975" s="22" t="s">
        <v>1255</v>
      </c>
      <c r="G975" s="22" t="s">
        <v>212</v>
      </c>
      <c r="H975" s="22" t="s">
        <v>405</v>
      </c>
      <c r="I975" s="22" t="s">
        <v>4028</v>
      </c>
      <c r="J975" s="22"/>
      <c r="K975" s="21" t="s">
        <v>4002</v>
      </c>
      <c r="L975" s="21" t="s">
        <v>2374</v>
      </c>
      <c r="M975" s="21" t="s">
        <v>4003</v>
      </c>
      <c r="N975" s="21"/>
      <c r="O975" s="17" t="str">
        <f>IFERROR(VLOOKUP(B975,POP!$B$5:$I$1048576,7,0),"")</f>
        <v/>
      </c>
      <c r="P975" s="17" t="str">
        <f>IFERROR(VLOOKUP(B975,POM!$B$5:$I$1048576,7,0),"")</f>
        <v/>
      </c>
      <c r="Q975" s="10" t="str">
        <f>IFERROR(VLOOKUP(B975,POU!$B$5:$I$1048576,7,0),"")</f>
        <v/>
      </c>
      <c r="R975" s="21" t="str">
        <f t="shared" si="84"/>
        <v/>
      </c>
      <c r="S975" s="17" t="str">
        <f>IFERROR(VLOOKUP(B975,'PEMBEKALAN POP'!$B$5:$I$1048576,7,0),"")</f>
        <v/>
      </c>
      <c r="T975" s="22" t="str">
        <f>IFERROR(VLOOKUP(B975,'PEMBEKALAN POP'!$B$5:$I$1048576,8,0),"")</f>
        <v/>
      </c>
      <c r="U975" s="21" t="s">
        <v>3994</v>
      </c>
      <c r="V975" s="17" t="e" cm="1">
        <f t="array" ref="V975">MAX(IF(INDUKSI!$B$5:$B$1048576='Data Training 2022'!B975,INDUKSI!$H$5:$H$1048576))</f>
        <v>#N/A</v>
      </c>
      <c r="W975" s="22" t="str">
        <f>IFERROR(VLOOKUP(B975,INDUKSI!$B$5:$I$1048576,8,0),"")</f>
        <v>LULUS</v>
      </c>
      <c r="X975" s="21" t="s">
        <v>3994</v>
      </c>
      <c r="Y975" s="17" cm="1">
        <f t="array" ref="Y975">MAX(IF(REINDUKSI!$B$5:$B$1048576='Data Training 2022'!B975,REINDUKSI!$H$5:$H$1048576))</f>
        <v>44601</v>
      </c>
      <c r="Z975" s="22" t="str">
        <f>IFERROR(VLOOKUP(B975,REINDUKSI!$B$5:$I$1048576,8,0),"")</f>
        <v>LULUS</v>
      </c>
      <c r="AA975" s="22" t="str">
        <f t="shared" si="85"/>
        <v>TARGET</v>
      </c>
      <c r="AB975" s="17" cm="1">
        <f t="array" ref="AB975">MAX(IF(BSA!$B$5:$B$1048576='Data Training 2022'!B975,BSA!$H$5:$H$1048576))</f>
        <v>0</v>
      </c>
      <c r="AC975" s="22" t="str">
        <f>IFERROR(VLOOKUP(B975,BSA!$B$5:$I$1048576,8,0),"")</f>
        <v/>
      </c>
      <c r="AD975" s="22" t="s">
        <v>3994</v>
      </c>
      <c r="AE975" s="22"/>
      <c r="AF975" s="22"/>
      <c r="AG975" s="22" t="str">
        <f t="shared" si="86"/>
        <v/>
      </c>
      <c r="AH975" s="17" cm="1">
        <f t="array" ref="AH975">MAX(IF(ISOLASI!$B$5:$B$1048576='Data Training 2022'!B975,ISOLASI!$H$5:$H$1048576))</f>
        <v>0</v>
      </c>
      <c r="AI975" s="22" t="str">
        <f>IFERROR(VLOOKUP(B975,ISOLASI!$B$5:$I$1048576,8,0),"")</f>
        <v/>
      </c>
      <c r="AJ975" s="22"/>
      <c r="AK975" s="17" cm="1">
        <f t="array" ref="AK975">MAX(IF('DEKAT AIR'!$B$5:$B$1048576='Data Training 2022'!B975,'DEKAT AIR'!$H$5:$H$1048576))</f>
        <v>0</v>
      </c>
      <c r="AL975" s="22" t="str">
        <f>IFERROR(VLOOKUP(B975,'DEKAT AIR'!$B$5:$I$1048576,8,0),"")</f>
        <v/>
      </c>
      <c r="AM975" s="22"/>
      <c r="AN975" s="17" cm="1">
        <f t="array" ref="AN975">MAX(IF(KETINGGIAN!$B$5:$B$1048576='Data Training 2022'!B975,KETINGGIAN!$H$5:$H$1048576))</f>
        <v>0</v>
      </c>
      <c r="AO975" s="22" t="str">
        <f>IFERROR(VLOOKUP(B975,KETINGGIAN!$B$5:$I$1048576,8,0),"")</f>
        <v/>
      </c>
      <c r="AP975" s="22"/>
      <c r="AQ975" s="22"/>
      <c r="AR975" s="22"/>
      <c r="AS975" s="22"/>
      <c r="AT975" s="17" cm="1">
        <f t="array" ref="AT975">MAX(IF(TOOLSKEEPER!$B$5:$B$1048576='Data Training 2022'!B975,TOOLSKEEPER!$H$5:$H$1048576))</f>
        <v>0</v>
      </c>
      <c r="AU975" s="22" t="str">
        <f>IFERROR(VLOOKUP(B975,TOOLSKEEPER!$B$5:$I$1048576,8,0),"")</f>
        <v/>
      </c>
    </row>
    <row r="976" spans="1:47">
      <c r="A976" s="22">
        <f t="shared" si="82"/>
        <v>971</v>
      </c>
      <c r="B976" s="21" t="str">
        <f t="shared" si="83"/>
        <v>80002469</v>
      </c>
      <c r="C976" s="21" t="s">
        <v>1470</v>
      </c>
      <c r="D976" s="22"/>
      <c r="E976" s="22" t="s">
        <v>1471</v>
      </c>
      <c r="F976" s="22" t="s">
        <v>1255</v>
      </c>
      <c r="G976" s="22" t="s">
        <v>205</v>
      </c>
      <c r="H976" s="22" t="s">
        <v>405</v>
      </c>
      <c r="I976" s="22" t="s">
        <v>4028</v>
      </c>
      <c r="J976" s="22"/>
      <c r="K976" s="21" t="s">
        <v>4002</v>
      </c>
      <c r="L976" s="21" t="s">
        <v>2374</v>
      </c>
      <c r="M976" s="21" t="s">
        <v>4003</v>
      </c>
      <c r="N976" s="21"/>
      <c r="O976" s="17" t="str">
        <f>IFERROR(VLOOKUP(B976,POP!$B$5:$I$1048576,7,0),"")</f>
        <v/>
      </c>
      <c r="P976" s="17" t="str">
        <f>IFERROR(VLOOKUP(B976,POM!$B$5:$I$1048576,7,0),"")</f>
        <v/>
      </c>
      <c r="Q976" s="10" t="str">
        <f>IFERROR(VLOOKUP(B976,POU!$B$5:$I$1048576,7,0),"")</f>
        <v/>
      </c>
      <c r="R976" s="21" t="str">
        <f t="shared" si="84"/>
        <v/>
      </c>
      <c r="S976" s="17" t="str">
        <f>IFERROR(VLOOKUP(B976,'PEMBEKALAN POP'!$B$5:$I$1048576,7,0),"")</f>
        <v/>
      </c>
      <c r="T976" s="22" t="str">
        <f>IFERROR(VLOOKUP(B976,'PEMBEKALAN POP'!$B$5:$I$1048576,8,0),"")</f>
        <v/>
      </c>
      <c r="U976" s="21" t="s">
        <v>3994</v>
      </c>
      <c r="V976" s="17" t="e" cm="1">
        <f t="array" ref="V976">MAX(IF(INDUKSI!$B$5:$B$1048576='Data Training 2022'!B976,INDUKSI!$H$5:$H$1048576))</f>
        <v>#N/A</v>
      </c>
      <c r="W976" s="22" t="str">
        <f>IFERROR(VLOOKUP(B976,INDUKSI!$B$5:$I$1048576,8,0),"")</f>
        <v>LULUS</v>
      </c>
      <c r="X976" s="21" t="s">
        <v>3994</v>
      </c>
      <c r="Y976" s="17" cm="1">
        <f t="array" ref="Y976">MAX(IF(REINDUKSI!$B$5:$B$1048576='Data Training 2022'!B976,REINDUKSI!$H$5:$H$1048576))</f>
        <v>44633</v>
      </c>
      <c r="Z976" s="22" t="str">
        <f>IFERROR(VLOOKUP(B976,REINDUKSI!$B$5:$I$1048576,8,0),"")</f>
        <v>LULUS</v>
      </c>
      <c r="AA976" s="22" t="str">
        <f t="shared" si="85"/>
        <v>TARGET</v>
      </c>
      <c r="AB976" s="17" cm="1">
        <f t="array" ref="AB976">MAX(IF(BSA!$B$5:$B$1048576='Data Training 2022'!B976,BSA!$H$5:$H$1048576))</f>
        <v>0</v>
      </c>
      <c r="AC976" s="22" t="str">
        <f>IFERROR(VLOOKUP(B976,BSA!$B$5:$I$1048576,8,0),"")</f>
        <v/>
      </c>
      <c r="AD976" s="22" t="s">
        <v>3994</v>
      </c>
      <c r="AE976" s="22"/>
      <c r="AF976" s="22"/>
      <c r="AG976" s="22" t="str">
        <f t="shared" si="86"/>
        <v/>
      </c>
      <c r="AH976" s="17" cm="1">
        <f t="array" ref="AH976">MAX(IF(ISOLASI!$B$5:$B$1048576='Data Training 2022'!B976,ISOLASI!$H$5:$H$1048576))</f>
        <v>0</v>
      </c>
      <c r="AI976" s="22" t="str">
        <f>IFERROR(VLOOKUP(B976,ISOLASI!$B$5:$I$1048576,8,0),"")</f>
        <v/>
      </c>
      <c r="AJ976" s="22"/>
      <c r="AK976" s="17" cm="1">
        <f t="array" ref="AK976">MAX(IF('DEKAT AIR'!$B$5:$B$1048576='Data Training 2022'!B976,'DEKAT AIR'!$H$5:$H$1048576))</f>
        <v>0</v>
      </c>
      <c r="AL976" s="22" t="str">
        <f>IFERROR(VLOOKUP(B976,'DEKAT AIR'!$B$5:$I$1048576,8,0),"")</f>
        <v/>
      </c>
      <c r="AM976" s="22"/>
      <c r="AN976" s="17" cm="1">
        <f t="array" ref="AN976">MAX(IF(KETINGGIAN!$B$5:$B$1048576='Data Training 2022'!B976,KETINGGIAN!$H$5:$H$1048576))</f>
        <v>0</v>
      </c>
      <c r="AO976" s="22" t="str">
        <f>IFERROR(VLOOKUP(B976,KETINGGIAN!$B$5:$I$1048576,8,0),"")</f>
        <v/>
      </c>
      <c r="AP976" s="22"/>
      <c r="AQ976" s="22"/>
      <c r="AR976" s="22"/>
      <c r="AS976" s="22"/>
      <c r="AT976" s="17" cm="1">
        <f t="array" ref="AT976">MAX(IF(TOOLSKEEPER!$B$5:$B$1048576='Data Training 2022'!B976,TOOLSKEEPER!$H$5:$H$1048576))</f>
        <v>0</v>
      </c>
      <c r="AU976" s="22" t="str">
        <f>IFERROR(VLOOKUP(B976,TOOLSKEEPER!$B$5:$I$1048576,8,0),"")</f>
        <v/>
      </c>
    </row>
    <row r="977" spans="1:47">
      <c r="A977" s="22">
        <f t="shared" si="82"/>
        <v>972</v>
      </c>
      <c r="B977" s="21" t="str">
        <f t="shared" si="83"/>
        <v>80004087</v>
      </c>
      <c r="C977" s="21">
        <v>80004087</v>
      </c>
      <c r="D977" s="22"/>
      <c r="E977" s="22" t="s">
        <v>2854</v>
      </c>
      <c r="F977" s="22" t="s">
        <v>1255</v>
      </c>
      <c r="G977" s="22" t="s">
        <v>205</v>
      </c>
      <c r="H977" s="22" t="s">
        <v>405</v>
      </c>
      <c r="I977" s="22" t="s">
        <v>4024</v>
      </c>
      <c r="J977" s="22"/>
      <c r="K977" s="21" t="s">
        <v>4002</v>
      </c>
      <c r="L977" s="21" t="s">
        <v>2374</v>
      </c>
      <c r="M977" s="21" t="s">
        <v>4003</v>
      </c>
      <c r="N977" s="21"/>
      <c r="O977" s="17" t="str">
        <f>IFERROR(VLOOKUP(B977,POP!$B$5:$I$1048576,7,0),"")</f>
        <v/>
      </c>
      <c r="P977" s="17" t="str">
        <f>IFERROR(VLOOKUP(B977,POM!$B$5:$I$1048576,7,0),"")</f>
        <v/>
      </c>
      <c r="Q977" s="10" t="str">
        <f>IFERROR(VLOOKUP(B977,POU!$B$5:$I$1048576,7,0),"")</f>
        <v/>
      </c>
      <c r="R977" s="21" t="str">
        <f t="shared" si="84"/>
        <v/>
      </c>
      <c r="S977" s="17" t="str">
        <f>IFERROR(VLOOKUP(B977,'PEMBEKALAN POP'!$B$5:$I$1048576,7,0),"")</f>
        <v/>
      </c>
      <c r="T977" s="22" t="str">
        <f>IFERROR(VLOOKUP(B977,'PEMBEKALAN POP'!$B$5:$I$1048576,8,0),"")</f>
        <v/>
      </c>
      <c r="U977" s="21" t="s">
        <v>3994</v>
      </c>
      <c r="V977" s="17" t="e" cm="1">
        <f t="array" ref="V977">MAX(IF(INDUKSI!$B$5:$B$1048576='Data Training 2022'!B977,INDUKSI!$H$5:$H$1048576))</f>
        <v>#N/A</v>
      </c>
      <c r="W977" s="22" t="str">
        <f>IFERROR(VLOOKUP(B977,INDUKSI!$B$5:$I$1048576,8,0),"")</f>
        <v>LULUS</v>
      </c>
      <c r="X977" s="21" t="s">
        <v>3994</v>
      </c>
      <c r="Y977" s="17" cm="1">
        <f t="array" ref="Y977">MAX(IF(REINDUKSI!$B$5:$B$1048576='Data Training 2022'!B977,REINDUKSI!$H$5:$H$1048576))</f>
        <v>0</v>
      </c>
      <c r="Z977" s="22" t="str">
        <f>IFERROR(VLOOKUP(B977,REINDUKSI!$B$5:$I$1048576,8,0),"")</f>
        <v/>
      </c>
      <c r="AA977" s="22" t="str">
        <f t="shared" si="85"/>
        <v>TARGET</v>
      </c>
      <c r="AB977" s="17" cm="1">
        <f t="array" ref="AB977">MAX(IF(BSA!$B$5:$B$1048576='Data Training 2022'!B977,BSA!$H$5:$H$1048576))</f>
        <v>0</v>
      </c>
      <c r="AC977" s="22" t="str">
        <f>IFERROR(VLOOKUP(B977,BSA!$B$5:$I$1048576,8,0),"")</f>
        <v/>
      </c>
      <c r="AD977" s="22" t="s">
        <v>3994</v>
      </c>
      <c r="AE977" s="22"/>
      <c r="AF977" s="22"/>
      <c r="AG977" s="22" t="str">
        <f t="shared" si="86"/>
        <v/>
      </c>
      <c r="AH977" s="17" cm="1">
        <f t="array" ref="AH977">MAX(IF(ISOLASI!$B$5:$B$1048576='Data Training 2022'!B977,ISOLASI!$H$5:$H$1048576))</f>
        <v>0</v>
      </c>
      <c r="AI977" s="22" t="str">
        <f>IFERROR(VLOOKUP(B977,ISOLASI!$B$5:$I$1048576,8,0),"")</f>
        <v/>
      </c>
      <c r="AJ977" s="22"/>
      <c r="AK977" s="17" cm="1">
        <f t="array" ref="AK977">MAX(IF('DEKAT AIR'!$B$5:$B$1048576='Data Training 2022'!B977,'DEKAT AIR'!$H$5:$H$1048576))</f>
        <v>0</v>
      </c>
      <c r="AL977" s="22" t="str">
        <f>IFERROR(VLOOKUP(B977,'DEKAT AIR'!$B$5:$I$1048576,8,0),"")</f>
        <v/>
      </c>
      <c r="AM977" s="22"/>
      <c r="AN977" s="17" cm="1">
        <f t="array" ref="AN977">MAX(IF(KETINGGIAN!$B$5:$B$1048576='Data Training 2022'!B977,KETINGGIAN!$H$5:$H$1048576))</f>
        <v>0</v>
      </c>
      <c r="AO977" s="22" t="str">
        <f>IFERROR(VLOOKUP(B977,KETINGGIAN!$B$5:$I$1048576,8,0),"")</f>
        <v/>
      </c>
      <c r="AP977" s="22"/>
      <c r="AQ977" s="22"/>
      <c r="AR977" s="22"/>
      <c r="AS977" s="22"/>
      <c r="AT977" s="17" cm="1">
        <f t="array" ref="AT977">MAX(IF(TOOLSKEEPER!$B$5:$B$1048576='Data Training 2022'!B977,TOOLSKEEPER!$H$5:$H$1048576))</f>
        <v>0</v>
      </c>
      <c r="AU977" s="22" t="str">
        <f>IFERROR(VLOOKUP(B977,TOOLSKEEPER!$B$5:$I$1048576,8,0),"")</f>
        <v/>
      </c>
    </row>
    <row r="978" spans="1:47">
      <c r="A978" s="22">
        <f t="shared" si="82"/>
        <v>973</v>
      </c>
      <c r="B978" s="21" t="str">
        <f t="shared" si="83"/>
        <v>80004090</v>
      </c>
      <c r="C978" s="21">
        <v>80004090</v>
      </c>
      <c r="D978" s="22"/>
      <c r="E978" s="22" t="s">
        <v>2883</v>
      </c>
      <c r="F978" s="22" t="s">
        <v>1255</v>
      </c>
      <c r="G978" s="22" t="s">
        <v>205</v>
      </c>
      <c r="H978" s="22" t="s">
        <v>405</v>
      </c>
      <c r="I978" s="22" t="s">
        <v>4024</v>
      </c>
      <c r="J978" s="22"/>
      <c r="K978" s="21" t="s">
        <v>4002</v>
      </c>
      <c r="L978" s="21" t="s">
        <v>2374</v>
      </c>
      <c r="M978" s="21" t="s">
        <v>4003</v>
      </c>
      <c r="N978" s="21"/>
      <c r="O978" s="17" t="str">
        <f>IFERROR(VLOOKUP(B978,POP!$B$5:$I$1048576,7,0),"")</f>
        <v/>
      </c>
      <c r="P978" s="17" t="str">
        <f>IFERROR(VLOOKUP(B978,POM!$B$5:$I$1048576,7,0),"")</f>
        <v/>
      </c>
      <c r="Q978" s="10" t="str">
        <f>IFERROR(VLOOKUP(B978,POU!$B$5:$I$1048576,7,0),"")</f>
        <v/>
      </c>
      <c r="R978" s="21" t="str">
        <f t="shared" si="84"/>
        <v/>
      </c>
      <c r="S978" s="17" t="str">
        <f>IFERROR(VLOOKUP(B978,'PEMBEKALAN POP'!$B$5:$I$1048576,7,0),"")</f>
        <v/>
      </c>
      <c r="T978" s="22" t="str">
        <f>IFERROR(VLOOKUP(B978,'PEMBEKALAN POP'!$B$5:$I$1048576,8,0),"")</f>
        <v/>
      </c>
      <c r="U978" s="21" t="s">
        <v>3994</v>
      </c>
      <c r="V978" s="17" t="e" cm="1">
        <f t="array" ref="V978">MAX(IF(INDUKSI!$B$5:$B$1048576='Data Training 2022'!B978,INDUKSI!$H$5:$H$1048576))</f>
        <v>#N/A</v>
      </c>
      <c r="W978" s="22" t="str">
        <f>IFERROR(VLOOKUP(B978,INDUKSI!$B$5:$I$1048576,8,0),"")</f>
        <v>LULUS</v>
      </c>
      <c r="X978" s="21" t="s">
        <v>3994</v>
      </c>
      <c r="Y978" s="17" cm="1">
        <f t="array" ref="Y978">MAX(IF(REINDUKSI!$B$5:$B$1048576='Data Training 2022'!B978,REINDUKSI!$H$5:$H$1048576))</f>
        <v>0</v>
      </c>
      <c r="Z978" s="22" t="str">
        <f>IFERROR(VLOOKUP(B978,REINDUKSI!$B$5:$I$1048576,8,0),"")</f>
        <v/>
      </c>
      <c r="AA978" s="22" t="str">
        <f t="shared" si="85"/>
        <v>TARGET</v>
      </c>
      <c r="AB978" s="17" cm="1">
        <f t="array" ref="AB978">MAX(IF(BSA!$B$5:$B$1048576='Data Training 2022'!B978,BSA!$H$5:$H$1048576))</f>
        <v>0</v>
      </c>
      <c r="AC978" s="22" t="str">
        <f>IFERROR(VLOOKUP(B978,BSA!$B$5:$I$1048576,8,0),"")</f>
        <v/>
      </c>
      <c r="AD978" s="22" t="s">
        <v>3994</v>
      </c>
      <c r="AE978" s="22"/>
      <c r="AF978" s="22"/>
      <c r="AG978" s="22" t="str">
        <f t="shared" si="86"/>
        <v/>
      </c>
      <c r="AH978" s="17" cm="1">
        <f t="array" ref="AH978">MAX(IF(ISOLASI!$B$5:$B$1048576='Data Training 2022'!B978,ISOLASI!$H$5:$H$1048576))</f>
        <v>0</v>
      </c>
      <c r="AI978" s="22" t="str">
        <f>IFERROR(VLOOKUP(B978,ISOLASI!$B$5:$I$1048576,8,0),"")</f>
        <v/>
      </c>
      <c r="AJ978" s="22"/>
      <c r="AK978" s="17" cm="1">
        <f t="array" ref="AK978">MAX(IF('DEKAT AIR'!$B$5:$B$1048576='Data Training 2022'!B978,'DEKAT AIR'!$H$5:$H$1048576))</f>
        <v>0</v>
      </c>
      <c r="AL978" s="22" t="str">
        <f>IFERROR(VLOOKUP(B978,'DEKAT AIR'!$B$5:$I$1048576,8,0),"")</f>
        <v/>
      </c>
      <c r="AM978" s="22"/>
      <c r="AN978" s="17" cm="1">
        <f t="array" ref="AN978">MAX(IF(KETINGGIAN!$B$5:$B$1048576='Data Training 2022'!B978,KETINGGIAN!$H$5:$H$1048576))</f>
        <v>0</v>
      </c>
      <c r="AO978" s="22" t="str">
        <f>IFERROR(VLOOKUP(B978,KETINGGIAN!$B$5:$I$1048576,8,0),"")</f>
        <v/>
      </c>
      <c r="AP978" s="22"/>
      <c r="AQ978" s="22"/>
      <c r="AR978" s="22"/>
      <c r="AS978" s="22"/>
      <c r="AT978" s="17" cm="1">
        <f t="array" ref="AT978">MAX(IF(TOOLSKEEPER!$B$5:$B$1048576='Data Training 2022'!B978,TOOLSKEEPER!$H$5:$H$1048576))</f>
        <v>0</v>
      </c>
      <c r="AU978" s="22" t="str">
        <f>IFERROR(VLOOKUP(B978,TOOLSKEEPER!$B$5:$I$1048576,8,0),"")</f>
        <v/>
      </c>
    </row>
    <row r="979" spans="1:47">
      <c r="A979" s="22">
        <f t="shared" si="82"/>
        <v>974</v>
      </c>
      <c r="B979" s="21" t="str">
        <f t="shared" si="83"/>
        <v>80001348</v>
      </c>
      <c r="C979" s="21" t="s">
        <v>2704</v>
      </c>
      <c r="D979" s="22"/>
      <c r="E979" s="22" t="s">
        <v>2705</v>
      </c>
      <c r="F979" s="22" t="s">
        <v>1255</v>
      </c>
      <c r="G979" s="22" t="s">
        <v>205</v>
      </c>
      <c r="H979" s="22" t="s">
        <v>405</v>
      </c>
      <c r="I979" s="22" t="s">
        <v>4028</v>
      </c>
      <c r="J979" s="22"/>
      <c r="K979" s="21" t="s">
        <v>4002</v>
      </c>
      <c r="L979" s="21" t="s">
        <v>2374</v>
      </c>
      <c r="M979" s="21" t="s">
        <v>4003</v>
      </c>
      <c r="N979" s="21"/>
      <c r="O979" s="17" t="str">
        <f>IFERROR(VLOOKUP(B979,POP!$B$5:$I$1048576,7,0),"")</f>
        <v/>
      </c>
      <c r="P979" s="17" t="str">
        <f>IFERROR(VLOOKUP(B979,POM!$B$5:$I$1048576,7,0),"")</f>
        <v/>
      </c>
      <c r="Q979" s="10" t="str">
        <f>IFERROR(VLOOKUP(B979,POU!$B$5:$I$1048576,7,0),"")</f>
        <v/>
      </c>
      <c r="R979" s="21" t="str">
        <f t="shared" si="84"/>
        <v/>
      </c>
      <c r="S979" s="17" t="str">
        <f>IFERROR(VLOOKUP(B979,'PEMBEKALAN POP'!$B$5:$I$1048576,7,0),"")</f>
        <v/>
      </c>
      <c r="T979" s="22" t="str">
        <f>IFERROR(VLOOKUP(B979,'PEMBEKALAN POP'!$B$5:$I$1048576,8,0),"")</f>
        <v/>
      </c>
      <c r="U979" s="21" t="s">
        <v>3994</v>
      </c>
      <c r="V979" s="17" t="e" cm="1">
        <f t="array" ref="V979">MAX(IF(INDUKSI!$B$5:$B$1048576='Data Training 2022'!B979,INDUKSI!$H$5:$H$1048576))</f>
        <v>#N/A</v>
      </c>
      <c r="W979" s="22" t="str">
        <f>IFERROR(VLOOKUP(B979,INDUKSI!$B$5:$I$1048576,8,0),"")</f>
        <v>LULUS</v>
      </c>
      <c r="X979" s="21" t="s">
        <v>3994</v>
      </c>
      <c r="Y979" s="17" cm="1">
        <f t="array" ref="Y979">MAX(IF(REINDUKSI!$B$5:$B$1048576='Data Training 2022'!B979,REINDUKSI!$H$5:$H$1048576))</f>
        <v>0</v>
      </c>
      <c r="Z979" s="22" t="str">
        <f>IFERROR(VLOOKUP(B979,REINDUKSI!$B$5:$I$1048576,8,0),"")</f>
        <v/>
      </c>
      <c r="AA979" s="22" t="str">
        <f t="shared" si="85"/>
        <v>TARGET</v>
      </c>
      <c r="AB979" s="17" cm="1">
        <f t="array" ref="AB979">MAX(IF(BSA!$B$5:$B$1048576='Data Training 2022'!B979,BSA!$H$5:$H$1048576))</f>
        <v>0</v>
      </c>
      <c r="AC979" s="22" t="str">
        <f>IFERROR(VLOOKUP(B979,BSA!$B$5:$I$1048576,8,0),"")</f>
        <v/>
      </c>
      <c r="AD979" s="22" t="s">
        <v>3994</v>
      </c>
      <c r="AE979" s="22"/>
      <c r="AF979" s="22"/>
      <c r="AG979" s="22" t="str">
        <f t="shared" si="86"/>
        <v/>
      </c>
      <c r="AH979" s="17" cm="1">
        <f t="array" ref="AH979">MAX(IF(ISOLASI!$B$5:$B$1048576='Data Training 2022'!B979,ISOLASI!$H$5:$H$1048576))</f>
        <v>0</v>
      </c>
      <c r="AI979" s="22" t="str">
        <f>IFERROR(VLOOKUP(B979,ISOLASI!$B$5:$I$1048576,8,0),"")</f>
        <v/>
      </c>
      <c r="AJ979" s="22"/>
      <c r="AK979" s="17" cm="1">
        <f t="array" ref="AK979">MAX(IF('DEKAT AIR'!$B$5:$B$1048576='Data Training 2022'!B979,'DEKAT AIR'!$H$5:$H$1048576))</f>
        <v>0</v>
      </c>
      <c r="AL979" s="22" t="str">
        <f>IFERROR(VLOOKUP(B979,'DEKAT AIR'!$B$5:$I$1048576,8,0),"")</f>
        <v/>
      </c>
      <c r="AM979" s="22"/>
      <c r="AN979" s="17" cm="1">
        <f t="array" ref="AN979">MAX(IF(KETINGGIAN!$B$5:$B$1048576='Data Training 2022'!B979,KETINGGIAN!$H$5:$H$1048576))</f>
        <v>0</v>
      </c>
      <c r="AO979" s="22" t="str">
        <f>IFERROR(VLOOKUP(B979,KETINGGIAN!$B$5:$I$1048576,8,0),"")</f>
        <v/>
      </c>
      <c r="AP979" s="22"/>
      <c r="AQ979" s="22"/>
      <c r="AR979" s="22"/>
      <c r="AS979" s="22"/>
      <c r="AT979" s="17" cm="1">
        <f t="array" ref="AT979">MAX(IF(TOOLSKEEPER!$B$5:$B$1048576='Data Training 2022'!B979,TOOLSKEEPER!$H$5:$H$1048576))</f>
        <v>0</v>
      </c>
      <c r="AU979" s="22" t="str">
        <f>IFERROR(VLOOKUP(B979,TOOLSKEEPER!$B$5:$I$1048576,8,0),"")</f>
        <v/>
      </c>
    </row>
    <row r="980" spans="1:47">
      <c r="A980" s="22">
        <f t="shared" ref="A980:A1043" si="87">A979+1</f>
        <v>975</v>
      </c>
      <c r="B980" s="21" t="str">
        <f t="shared" si="83"/>
        <v>80000878</v>
      </c>
      <c r="C980" s="21" t="s">
        <v>4270</v>
      </c>
      <c r="D980" s="22"/>
      <c r="E980" s="22" t="s">
        <v>1828</v>
      </c>
      <c r="F980" s="22" t="s">
        <v>1255</v>
      </c>
      <c r="G980" s="22" t="s">
        <v>205</v>
      </c>
      <c r="H980" s="22" t="s">
        <v>405</v>
      </c>
      <c r="I980" s="22" t="s">
        <v>4028</v>
      </c>
      <c r="J980" s="22"/>
      <c r="K980" s="21" t="s">
        <v>4002</v>
      </c>
      <c r="L980" s="21" t="s">
        <v>2374</v>
      </c>
      <c r="M980" s="21" t="s">
        <v>4003</v>
      </c>
      <c r="N980" s="21"/>
      <c r="O980" s="17" t="str">
        <f>IFERROR(VLOOKUP(B980,POP!$B$5:$I$1048576,7,0),"")</f>
        <v/>
      </c>
      <c r="P980" s="17" t="str">
        <f>IFERROR(VLOOKUP(B980,POM!$B$5:$I$1048576,7,0),"")</f>
        <v/>
      </c>
      <c r="Q980" s="10" t="str">
        <f>IFERROR(VLOOKUP(B980,POU!$B$5:$I$1048576,7,0),"")</f>
        <v/>
      </c>
      <c r="R980" s="21" t="str">
        <f t="shared" si="84"/>
        <v/>
      </c>
      <c r="S980" s="17" t="str">
        <f>IFERROR(VLOOKUP(B980,'PEMBEKALAN POP'!$B$5:$I$1048576,7,0),"")</f>
        <v/>
      </c>
      <c r="T980" s="22" t="str">
        <f>IFERROR(VLOOKUP(B980,'PEMBEKALAN POP'!$B$5:$I$1048576,8,0),"")</f>
        <v/>
      </c>
      <c r="U980" s="21" t="s">
        <v>3994</v>
      </c>
      <c r="V980" s="17" t="e" cm="1">
        <f t="array" ref="V980">MAX(IF(INDUKSI!$B$5:$B$1048576='Data Training 2022'!B980,INDUKSI!$H$5:$H$1048576))</f>
        <v>#N/A</v>
      </c>
      <c r="W980" s="22" t="str">
        <f>IFERROR(VLOOKUP(B980,INDUKSI!$B$5:$I$1048576,8,0),"")</f>
        <v>LULUS</v>
      </c>
      <c r="X980" s="21" t="s">
        <v>3994</v>
      </c>
      <c r="Y980" s="17" cm="1">
        <f t="array" ref="Y980">MAX(IF(REINDUKSI!$B$5:$B$1048576='Data Training 2022'!B980,REINDUKSI!$H$5:$H$1048576))</f>
        <v>44494</v>
      </c>
      <c r="Z980" s="22" t="str">
        <f>IFERROR(VLOOKUP(B980,REINDUKSI!$B$5:$I$1048576,8,0),"")</f>
        <v>LULUS</v>
      </c>
      <c r="AA980" s="22" t="str">
        <f t="shared" si="85"/>
        <v>TARGET</v>
      </c>
      <c r="AB980" s="17" cm="1">
        <f t="array" ref="AB980">MAX(IF(BSA!$B$5:$B$1048576='Data Training 2022'!B980,BSA!$H$5:$H$1048576))</f>
        <v>44664</v>
      </c>
      <c r="AC980" s="22" t="str">
        <f>IFERROR(VLOOKUP(B980,BSA!$B$5:$I$1048576,8,0),"")</f>
        <v>LULUS</v>
      </c>
      <c r="AD980" s="22" t="s">
        <v>3994</v>
      </c>
      <c r="AE980" s="22"/>
      <c r="AF980" s="22"/>
      <c r="AG980" s="22" t="str">
        <f t="shared" si="86"/>
        <v/>
      </c>
      <c r="AH980" s="17" cm="1">
        <f t="array" ref="AH980">MAX(IF(ISOLASI!$B$5:$B$1048576='Data Training 2022'!B980,ISOLASI!$H$5:$H$1048576))</f>
        <v>0</v>
      </c>
      <c r="AI980" s="22" t="str">
        <f>IFERROR(VLOOKUP(B980,ISOLASI!$B$5:$I$1048576,8,0),"")</f>
        <v/>
      </c>
      <c r="AJ980" s="22"/>
      <c r="AK980" s="17" cm="1">
        <f t="array" ref="AK980">MAX(IF('DEKAT AIR'!$B$5:$B$1048576='Data Training 2022'!B980,'DEKAT AIR'!$H$5:$H$1048576))</f>
        <v>0</v>
      </c>
      <c r="AL980" s="22" t="str">
        <f>IFERROR(VLOOKUP(B980,'DEKAT AIR'!$B$5:$I$1048576,8,0),"")</f>
        <v/>
      </c>
      <c r="AM980" s="22"/>
      <c r="AN980" s="17" cm="1">
        <f t="array" ref="AN980">MAX(IF(KETINGGIAN!$B$5:$B$1048576='Data Training 2022'!B980,KETINGGIAN!$H$5:$H$1048576))</f>
        <v>0</v>
      </c>
      <c r="AO980" s="22" t="str">
        <f>IFERROR(VLOOKUP(B980,KETINGGIAN!$B$5:$I$1048576,8,0),"")</f>
        <v/>
      </c>
      <c r="AP980" s="22"/>
      <c r="AQ980" s="22"/>
      <c r="AR980" s="22"/>
      <c r="AS980" s="22"/>
      <c r="AT980" s="17" cm="1">
        <f t="array" ref="AT980">MAX(IF(TOOLSKEEPER!$B$5:$B$1048576='Data Training 2022'!B980,TOOLSKEEPER!$H$5:$H$1048576))</f>
        <v>0</v>
      </c>
      <c r="AU980" s="22" t="str">
        <f>IFERROR(VLOOKUP(B980,TOOLSKEEPER!$B$5:$I$1048576,8,0),"")</f>
        <v/>
      </c>
    </row>
    <row r="981" spans="1:47">
      <c r="A981" s="22">
        <f t="shared" si="87"/>
        <v>976</v>
      </c>
      <c r="B981" s="21" t="str">
        <f t="shared" si="83"/>
        <v>80004085</v>
      </c>
      <c r="C981" s="21">
        <v>80004085</v>
      </c>
      <c r="D981" s="22"/>
      <c r="E981" s="22" t="s">
        <v>2894</v>
      </c>
      <c r="F981" s="22" t="s">
        <v>1255</v>
      </c>
      <c r="G981" s="22" t="s">
        <v>205</v>
      </c>
      <c r="H981" s="22" t="s">
        <v>405</v>
      </c>
      <c r="I981" s="22" t="s">
        <v>4024</v>
      </c>
      <c r="J981" s="22"/>
      <c r="K981" s="21" t="s">
        <v>4002</v>
      </c>
      <c r="L981" s="21" t="s">
        <v>2374</v>
      </c>
      <c r="M981" s="21" t="s">
        <v>4003</v>
      </c>
      <c r="N981" s="21"/>
      <c r="O981" s="17" t="str">
        <f>IFERROR(VLOOKUP(B981,POP!$B$5:$I$1048576,7,0),"")</f>
        <v/>
      </c>
      <c r="P981" s="17" t="str">
        <f>IFERROR(VLOOKUP(B981,POM!$B$5:$I$1048576,7,0),"")</f>
        <v/>
      </c>
      <c r="Q981" s="10" t="str">
        <f>IFERROR(VLOOKUP(B981,POU!$B$5:$I$1048576,7,0),"")</f>
        <v/>
      </c>
      <c r="R981" s="21" t="str">
        <f t="shared" si="84"/>
        <v/>
      </c>
      <c r="S981" s="17" t="str">
        <f>IFERROR(VLOOKUP(B981,'PEMBEKALAN POP'!$B$5:$I$1048576,7,0),"")</f>
        <v/>
      </c>
      <c r="T981" s="22" t="str">
        <f>IFERROR(VLOOKUP(B981,'PEMBEKALAN POP'!$B$5:$I$1048576,8,0),"")</f>
        <v/>
      </c>
      <c r="U981" s="21" t="s">
        <v>3994</v>
      </c>
      <c r="V981" s="17" t="e" cm="1">
        <f t="array" ref="V981">MAX(IF(INDUKSI!$B$5:$B$1048576='Data Training 2022'!B981,INDUKSI!$H$5:$H$1048576))</f>
        <v>#N/A</v>
      </c>
      <c r="W981" s="22" t="str">
        <f>IFERROR(VLOOKUP(B981,INDUKSI!$B$5:$I$1048576,8,0),"")</f>
        <v/>
      </c>
      <c r="X981" s="21" t="s">
        <v>3994</v>
      </c>
      <c r="Y981" s="17" cm="1">
        <f t="array" ref="Y981">MAX(IF(REINDUKSI!$B$5:$B$1048576='Data Training 2022'!B981,REINDUKSI!$H$5:$H$1048576))</f>
        <v>0</v>
      </c>
      <c r="Z981" s="22" t="str">
        <f>IFERROR(VLOOKUP(B981,REINDUKSI!$B$5:$I$1048576,8,0),"")</f>
        <v/>
      </c>
      <c r="AA981" s="22" t="str">
        <f t="shared" si="85"/>
        <v>TARGET</v>
      </c>
      <c r="AB981" s="17" cm="1">
        <f t="array" ref="AB981">MAX(IF(BSA!$B$5:$B$1048576='Data Training 2022'!B981,BSA!$H$5:$H$1048576))</f>
        <v>0</v>
      </c>
      <c r="AC981" s="22" t="str">
        <f>IFERROR(VLOOKUP(B981,BSA!$B$5:$I$1048576,8,0),"")</f>
        <v/>
      </c>
      <c r="AD981" s="22" t="s">
        <v>3994</v>
      </c>
      <c r="AE981" s="22"/>
      <c r="AF981" s="22"/>
      <c r="AG981" s="22" t="str">
        <f t="shared" si="86"/>
        <v/>
      </c>
      <c r="AH981" s="17" cm="1">
        <f t="array" ref="AH981">MAX(IF(ISOLASI!$B$5:$B$1048576='Data Training 2022'!B981,ISOLASI!$H$5:$H$1048576))</f>
        <v>0</v>
      </c>
      <c r="AI981" s="22" t="str">
        <f>IFERROR(VLOOKUP(B981,ISOLASI!$B$5:$I$1048576,8,0),"")</f>
        <v/>
      </c>
      <c r="AJ981" s="22"/>
      <c r="AK981" s="17" cm="1">
        <f t="array" ref="AK981">MAX(IF('DEKAT AIR'!$B$5:$B$1048576='Data Training 2022'!B981,'DEKAT AIR'!$H$5:$H$1048576))</f>
        <v>0</v>
      </c>
      <c r="AL981" s="22" t="str">
        <f>IFERROR(VLOOKUP(B981,'DEKAT AIR'!$B$5:$I$1048576,8,0),"")</f>
        <v/>
      </c>
      <c r="AM981" s="22"/>
      <c r="AN981" s="17" cm="1">
        <f t="array" ref="AN981">MAX(IF(KETINGGIAN!$B$5:$B$1048576='Data Training 2022'!B981,KETINGGIAN!$H$5:$H$1048576))</f>
        <v>0</v>
      </c>
      <c r="AO981" s="22" t="str">
        <f>IFERROR(VLOOKUP(B981,KETINGGIAN!$B$5:$I$1048576,8,0),"")</f>
        <v/>
      </c>
      <c r="AP981" s="22"/>
      <c r="AQ981" s="22"/>
      <c r="AR981" s="22"/>
      <c r="AS981" s="22"/>
      <c r="AT981" s="17" cm="1">
        <f t="array" ref="AT981">MAX(IF(TOOLSKEEPER!$B$5:$B$1048576='Data Training 2022'!B981,TOOLSKEEPER!$H$5:$H$1048576))</f>
        <v>0</v>
      </c>
      <c r="AU981" s="22" t="str">
        <f>IFERROR(VLOOKUP(B981,TOOLSKEEPER!$B$5:$I$1048576,8,0),"")</f>
        <v/>
      </c>
    </row>
    <row r="982" spans="1:47">
      <c r="A982" s="22">
        <f t="shared" si="87"/>
        <v>977</v>
      </c>
      <c r="B982" s="21" t="str">
        <f t="shared" si="83"/>
        <v>80001077</v>
      </c>
      <c r="C982" s="21" t="s">
        <v>4271</v>
      </c>
      <c r="D982" s="22"/>
      <c r="E982" s="22" t="s">
        <v>4272</v>
      </c>
      <c r="F982" s="22" t="s">
        <v>1255</v>
      </c>
      <c r="G982" s="22" t="s">
        <v>205</v>
      </c>
      <c r="H982" s="22" t="s">
        <v>405</v>
      </c>
      <c r="I982" s="22" t="s">
        <v>4028</v>
      </c>
      <c r="J982" s="22"/>
      <c r="K982" s="21" t="s">
        <v>4002</v>
      </c>
      <c r="L982" s="21" t="s">
        <v>2374</v>
      </c>
      <c r="M982" s="21" t="s">
        <v>4003</v>
      </c>
      <c r="N982" s="21"/>
      <c r="O982" s="17" t="str">
        <f>IFERROR(VLOOKUP(B982,POP!$B$5:$I$1048576,7,0),"")</f>
        <v/>
      </c>
      <c r="P982" s="17" t="str">
        <f>IFERROR(VLOOKUP(B982,POM!$B$5:$I$1048576,7,0),"")</f>
        <v/>
      </c>
      <c r="Q982" s="10" t="str">
        <f>IFERROR(VLOOKUP(B982,POU!$B$5:$I$1048576,7,0),"")</f>
        <v/>
      </c>
      <c r="R982" s="21" t="str">
        <f t="shared" si="84"/>
        <v/>
      </c>
      <c r="S982" s="17" t="str">
        <f>IFERROR(VLOOKUP(B982,'PEMBEKALAN POP'!$B$5:$I$1048576,7,0),"")</f>
        <v/>
      </c>
      <c r="T982" s="22" t="str">
        <f>IFERROR(VLOOKUP(B982,'PEMBEKALAN POP'!$B$5:$I$1048576,8,0),"")</f>
        <v/>
      </c>
      <c r="U982" s="21" t="s">
        <v>3994</v>
      </c>
      <c r="V982" s="17" t="e" cm="1">
        <f t="array" ref="V982">MAX(IF(INDUKSI!$B$5:$B$1048576='Data Training 2022'!B982,INDUKSI!$H$5:$H$1048576))</f>
        <v>#N/A</v>
      </c>
      <c r="W982" s="22" t="str">
        <f>IFERROR(VLOOKUP(B982,INDUKSI!$B$5:$I$1048576,8,0),"")</f>
        <v/>
      </c>
      <c r="X982" s="21" t="s">
        <v>3994</v>
      </c>
      <c r="Y982" s="17" cm="1">
        <f t="array" ref="Y982">MAX(IF(REINDUKSI!$B$5:$B$1048576='Data Training 2022'!B982,REINDUKSI!$H$5:$H$1048576))</f>
        <v>44622</v>
      </c>
      <c r="Z982" s="22" t="str">
        <f>IFERROR(VLOOKUP(B982,REINDUKSI!$B$5:$I$1048576,8,0),"")</f>
        <v>LULUS</v>
      </c>
      <c r="AA982" s="22" t="str">
        <f t="shared" si="85"/>
        <v>TARGET</v>
      </c>
      <c r="AB982" s="17" cm="1">
        <f t="array" ref="AB982">MAX(IF(BSA!$B$5:$B$1048576='Data Training 2022'!B982,BSA!$H$5:$H$1048576))</f>
        <v>0</v>
      </c>
      <c r="AC982" s="22" t="str">
        <f>IFERROR(VLOOKUP(B982,BSA!$B$5:$I$1048576,8,0),"")</f>
        <v/>
      </c>
      <c r="AD982" s="22" t="s">
        <v>3994</v>
      </c>
      <c r="AE982" s="22"/>
      <c r="AF982" s="22"/>
      <c r="AG982" s="22" t="str">
        <f t="shared" si="86"/>
        <v/>
      </c>
      <c r="AH982" s="17" cm="1">
        <f t="array" ref="AH982">MAX(IF(ISOLASI!$B$5:$B$1048576='Data Training 2022'!B982,ISOLASI!$H$5:$H$1048576))</f>
        <v>0</v>
      </c>
      <c r="AI982" s="22" t="str">
        <f>IFERROR(VLOOKUP(B982,ISOLASI!$B$5:$I$1048576,8,0),"")</f>
        <v/>
      </c>
      <c r="AJ982" s="22"/>
      <c r="AK982" s="17" cm="1">
        <f t="array" ref="AK982">MAX(IF('DEKAT AIR'!$B$5:$B$1048576='Data Training 2022'!B982,'DEKAT AIR'!$H$5:$H$1048576))</f>
        <v>0</v>
      </c>
      <c r="AL982" s="22" t="str">
        <f>IFERROR(VLOOKUP(B982,'DEKAT AIR'!$B$5:$I$1048576,8,0),"")</f>
        <v/>
      </c>
      <c r="AM982" s="22"/>
      <c r="AN982" s="17" cm="1">
        <f t="array" ref="AN982">MAX(IF(KETINGGIAN!$B$5:$B$1048576='Data Training 2022'!B982,KETINGGIAN!$H$5:$H$1048576))</f>
        <v>0</v>
      </c>
      <c r="AO982" s="22" t="str">
        <f>IFERROR(VLOOKUP(B982,KETINGGIAN!$B$5:$I$1048576,8,0),"")</f>
        <v/>
      </c>
      <c r="AP982" s="22"/>
      <c r="AQ982" s="22"/>
      <c r="AR982" s="22"/>
      <c r="AS982" s="22"/>
      <c r="AT982" s="17" cm="1">
        <f t="array" ref="AT982">MAX(IF(TOOLSKEEPER!$B$5:$B$1048576='Data Training 2022'!B982,TOOLSKEEPER!$H$5:$H$1048576))</f>
        <v>0</v>
      </c>
      <c r="AU982" s="22" t="str">
        <f>IFERROR(VLOOKUP(B982,TOOLSKEEPER!$B$5:$I$1048576,8,0),"")</f>
        <v/>
      </c>
    </row>
    <row r="983" spans="1:47">
      <c r="A983" s="22">
        <f t="shared" si="87"/>
        <v>978</v>
      </c>
      <c r="B983" s="21" t="str">
        <f t="shared" si="83"/>
        <v>80001095</v>
      </c>
      <c r="C983" s="21">
        <v>80001095</v>
      </c>
      <c r="D983" s="22"/>
      <c r="E983" s="22" t="s">
        <v>3558</v>
      </c>
      <c r="F983" s="22" t="s">
        <v>1255</v>
      </c>
      <c r="G983" s="22" t="s">
        <v>212</v>
      </c>
      <c r="H983" s="22" t="s">
        <v>405</v>
      </c>
      <c r="I983" s="22" t="s">
        <v>4028</v>
      </c>
      <c r="J983" s="22"/>
      <c r="K983" s="21" t="s">
        <v>4002</v>
      </c>
      <c r="L983" s="21" t="s">
        <v>2374</v>
      </c>
      <c r="M983" s="21" t="s">
        <v>4003</v>
      </c>
      <c r="N983" s="21"/>
      <c r="O983" s="17" t="str">
        <f>IFERROR(VLOOKUP(B983,POP!$B$5:$I$1048576,7,0),"")</f>
        <v/>
      </c>
      <c r="P983" s="17" t="str">
        <f>IFERROR(VLOOKUP(B983,POM!$B$5:$I$1048576,7,0),"")</f>
        <v/>
      </c>
      <c r="Q983" s="10" t="str">
        <f>IFERROR(VLOOKUP(B983,POU!$B$5:$I$1048576,7,0),"")</f>
        <v/>
      </c>
      <c r="R983" s="21" t="str">
        <f t="shared" si="84"/>
        <v/>
      </c>
      <c r="S983" s="17" t="str">
        <f>IFERROR(VLOOKUP(B983,'PEMBEKALAN POP'!$B$5:$I$1048576,7,0),"")</f>
        <v/>
      </c>
      <c r="T983" s="22" t="str">
        <f>IFERROR(VLOOKUP(B983,'PEMBEKALAN POP'!$B$5:$I$1048576,8,0),"")</f>
        <v/>
      </c>
      <c r="U983" s="21" t="s">
        <v>3994</v>
      </c>
      <c r="V983" s="17" t="e" cm="1">
        <f t="array" ref="V983">MAX(IF(INDUKSI!$B$5:$B$1048576='Data Training 2022'!B983,INDUKSI!$H$5:$H$1048576))</f>
        <v>#N/A</v>
      </c>
      <c r="W983" s="22" t="str">
        <f>IFERROR(VLOOKUP(B983,INDUKSI!$B$5:$I$1048576,8,0),"")</f>
        <v>LULUS</v>
      </c>
      <c r="X983" s="21" t="s">
        <v>3994</v>
      </c>
      <c r="Y983" s="17" cm="1">
        <f t="array" ref="Y983">MAX(IF(REINDUKSI!$B$5:$B$1048576='Data Training 2022'!B983,REINDUKSI!$H$5:$H$1048576))</f>
        <v>44603</v>
      </c>
      <c r="Z983" s="22" t="str">
        <f>IFERROR(VLOOKUP(B983,REINDUKSI!$B$5:$I$1048576,8,0),"")</f>
        <v>LULUS</v>
      </c>
      <c r="AA983" s="22" t="str">
        <f t="shared" si="85"/>
        <v>TARGET</v>
      </c>
      <c r="AB983" s="17" cm="1">
        <f t="array" ref="AB983">MAX(IF(BSA!$B$5:$B$1048576='Data Training 2022'!B983,BSA!$H$5:$H$1048576))</f>
        <v>0</v>
      </c>
      <c r="AC983" s="22" t="str">
        <f>IFERROR(VLOOKUP(B983,BSA!$B$5:$I$1048576,8,0),"")</f>
        <v/>
      </c>
      <c r="AD983" s="22" t="s">
        <v>3994</v>
      </c>
      <c r="AE983" s="22"/>
      <c r="AF983" s="22"/>
      <c r="AG983" s="22" t="str">
        <f t="shared" si="86"/>
        <v/>
      </c>
      <c r="AH983" s="17" cm="1">
        <f t="array" ref="AH983">MAX(IF(ISOLASI!$B$5:$B$1048576='Data Training 2022'!B983,ISOLASI!$H$5:$H$1048576))</f>
        <v>0</v>
      </c>
      <c r="AI983" s="22" t="str">
        <f>IFERROR(VLOOKUP(B983,ISOLASI!$B$5:$I$1048576,8,0),"")</f>
        <v/>
      </c>
      <c r="AJ983" s="22"/>
      <c r="AK983" s="17" cm="1">
        <f t="array" ref="AK983">MAX(IF('DEKAT AIR'!$B$5:$B$1048576='Data Training 2022'!B983,'DEKAT AIR'!$H$5:$H$1048576))</f>
        <v>0</v>
      </c>
      <c r="AL983" s="22" t="str">
        <f>IFERROR(VLOOKUP(B983,'DEKAT AIR'!$B$5:$I$1048576,8,0),"")</f>
        <v/>
      </c>
      <c r="AM983" s="22"/>
      <c r="AN983" s="17" cm="1">
        <f t="array" ref="AN983">MAX(IF(KETINGGIAN!$B$5:$B$1048576='Data Training 2022'!B983,KETINGGIAN!$H$5:$H$1048576))</f>
        <v>0</v>
      </c>
      <c r="AO983" s="22" t="str">
        <f>IFERROR(VLOOKUP(B983,KETINGGIAN!$B$5:$I$1048576,8,0),"")</f>
        <v/>
      </c>
      <c r="AP983" s="22"/>
      <c r="AQ983" s="22"/>
      <c r="AR983" s="22"/>
      <c r="AS983" s="22"/>
      <c r="AT983" s="17" cm="1">
        <f t="array" ref="AT983">MAX(IF(TOOLSKEEPER!$B$5:$B$1048576='Data Training 2022'!B983,TOOLSKEEPER!$H$5:$H$1048576))</f>
        <v>0</v>
      </c>
      <c r="AU983" s="22" t="str">
        <f>IFERROR(VLOOKUP(B983,TOOLSKEEPER!$B$5:$I$1048576,8,0),"")</f>
        <v/>
      </c>
    </row>
    <row r="984" spans="1:47">
      <c r="A984" s="22">
        <f t="shared" si="87"/>
        <v>979</v>
      </c>
      <c r="B984" s="21" t="str">
        <f t="shared" si="83"/>
        <v>80000863</v>
      </c>
      <c r="C984" s="21">
        <v>80000863</v>
      </c>
      <c r="D984" s="22"/>
      <c r="E984" s="22" t="s">
        <v>3441</v>
      </c>
      <c r="F984" s="22" t="s">
        <v>1255</v>
      </c>
      <c r="G984" s="22" t="s">
        <v>205</v>
      </c>
      <c r="H984" s="22" t="s">
        <v>405</v>
      </c>
      <c r="I984" s="22" t="s">
        <v>4028</v>
      </c>
      <c r="J984" s="22"/>
      <c r="K984" s="21" t="s">
        <v>4002</v>
      </c>
      <c r="L984" s="21" t="s">
        <v>2374</v>
      </c>
      <c r="M984" s="21" t="s">
        <v>4003</v>
      </c>
      <c r="N984" s="21"/>
      <c r="O984" s="17" t="str">
        <f>IFERROR(VLOOKUP(B984,POP!$B$5:$I$1048576,7,0),"")</f>
        <v/>
      </c>
      <c r="P984" s="17" t="str">
        <f>IFERROR(VLOOKUP(B984,POM!$B$5:$I$1048576,7,0),"")</f>
        <v/>
      </c>
      <c r="Q984" s="10" t="str">
        <f>IFERROR(VLOOKUP(B984,POU!$B$5:$I$1048576,7,0),"")</f>
        <v/>
      </c>
      <c r="R984" s="21" t="str">
        <f t="shared" si="84"/>
        <v/>
      </c>
      <c r="S984" s="17" t="str">
        <f>IFERROR(VLOOKUP(B984,'PEMBEKALAN POP'!$B$5:$I$1048576,7,0),"")</f>
        <v/>
      </c>
      <c r="T984" s="22" t="str">
        <f>IFERROR(VLOOKUP(B984,'PEMBEKALAN POP'!$B$5:$I$1048576,8,0),"")</f>
        <v/>
      </c>
      <c r="U984" s="21" t="s">
        <v>3994</v>
      </c>
      <c r="V984" s="17" t="e" cm="1">
        <f t="array" ref="V984">MAX(IF(INDUKSI!$B$5:$B$1048576='Data Training 2022'!B984,INDUKSI!$H$5:$H$1048576))</f>
        <v>#N/A</v>
      </c>
      <c r="W984" s="22" t="str">
        <f>IFERROR(VLOOKUP(B984,INDUKSI!$B$5:$I$1048576,8,0),"")</f>
        <v>LULUS</v>
      </c>
      <c r="X984" s="21" t="s">
        <v>3994</v>
      </c>
      <c r="Y984" s="17" cm="1">
        <f t="array" ref="Y984">MAX(IF(REINDUKSI!$B$5:$B$1048576='Data Training 2022'!B984,REINDUKSI!$H$5:$H$1048576))</f>
        <v>44601</v>
      </c>
      <c r="Z984" s="22" t="str">
        <f>IFERROR(VLOOKUP(B984,REINDUKSI!$B$5:$I$1048576,8,0),"")</f>
        <v>LULUS</v>
      </c>
      <c r="AA984" s="22" t="str">
        <f t="shared" si="85"/>
        <v>TARGET</v>
      </c>
      <c r="AB984" s="17" cm="1">
        <f t="array" ref="AB984">MAX(IF(BSA!$B$5:$B$1048576='Data Training 2022'!B984,BSA!$H$5:$H$1048576))</f>
        <v>44776</v>
      </c>
      <c r="AC984" s="22" t="str">
        <f>IFERROR(VLOOKUP(B984,BSA!$B$5:$I$1048576,8,0),"")</f>
        <v>LULUS</v>
      </c>
      <c r="AD984" s="22" t="s">
        <v>3994</v>
      </c>
      <c r="AE984" s="22"/>
      <c r="AF984" s="22"/>
      <c r="AG984" s="22" t="str">
        <f t="shared" si="86"/>
        <v/>
      </c>
      <c r="AH984" s="17" cm="1">
        <f t="array" ref="AH984">MAX(IF(ISOLASI!$B$5:$B$1048576='Data Training 2022'!B984,ISOLASI!$H$5:$H$1048576))</f>
        <v>0</v>
      </c>
      <c r="AI984" s="22" t="str">
        <f>IFERROR(VLOOKUP(B984,ISOLASI!$B$5:$I$1048576,8,0),"")</f>
        <v/>
      </c>
      <c r="AJ984" s="22"/>
      <c r="AK984" s="17" cm="1">
        <f t="array" ref="AK984">MAX(IF('DEKAT AIR'!$B$5:$B$1048576='Data Training 2022'!B984,'DEKAT AIR'!$H$5:$H$1048576))</f>
        <v>0</v>
      </c>
      <c r="AL984" s="22" t="str">
        <f>IFERROR(VLOOKUP(B984,'DEKAT AIR'!$B$5:$I$1048576,8,0),"")</f>
        <v/>
      </c>
      <c r="AM984" s="22"/>
      <c r="AN984" s="17" cm="1">
        <f t="array" ref="AN984">MAX(IF(KETINGGIAN!$B$5:$B$1048576='Data Training 2022'!B984,KETINGGIAN!$H$5:$H$1048576))</f>
        <v>0</v>
      </c>
      <c r="AO984" s="22" t="str">
        <f>IFERROR(VLOOKUP(B984,KETINGGIAN!$B$5:$I$1048576,8,0),"")</f>
        <v/>
      </c>
      <c r="AP984" s="22"/>
      <c r="AQ984" s="22"/>
      <c r="AR984" s="22"/>
      <c r="AS984" s="22"/>
      <c r="AT984" s="17" cm="1">
        <f t="array" ref="AT984">MAX(IF(TOOLSKEEPER!$B$5:$B$1048576='Data Training 2022'!B984,TOOLSKEEPER!$H$5:$H$1048576))</f>
        <v>0</v>
      </c>
      <c r="AU984" s="22" t="str">
        <f>IFERROR(VLOOKUP(B984,TOOLSKEEPER!$B$5:$I$1048576,8,0),"")</f>
        <v/>
      </c>
    </row>
    <row r="985" spans="1:47">
      <c r="A985" s="22">
        <f t="shared" si="87"/>
        <v>980</v>
      </c>
      <c r="B985" s="21" t="str">
        <f t="shared" si="83"/>
        <v>80000669</v>
      </c>
      <c r="C985" s="21" t="s">
        <v>4273</v>
      </c>
      <c r="D985" s="22"/>
      <c r="E985" s="22" t="s">
        <v>1674</v>
      </c>
      <c r="F985" s="22" t="s">
        <v>1255</v>
      </c>
      <c r="G985" s="22" t="s">
        <v>4175</v>
      </c>
      <c r="H985" s="22" t="s">
        <v>405</v>
      </c>
      <c r="I985" s="22" t="s">
        <v>4024</v>
      </c>
      <c r="J985" s="22"/>
      <c r="K985" s="21" t="s">
        <v>4002</v>
      </c>
      <c r="L985" s="21" t="s">
        <v>2374</v>
      </c>
      <c r="M985" s="21" t="s">
        <v>4003</v>
      </c>
      <c r="N985" s="21"/>
      <c r="O985" s="17" t="str">
        <f>IFERROR(VLOOKUP(B985,POP!$B$5:$I$1048576,7,0),"")</f>
        <v/>
      </c>
      <c r="P985" s="17" t="str">
        <f>IFERROR(VLOOKUP(B985,POM!$B$5:$I$1048576,7,0),"")</f>
        <v/>
      </c>
      <c r="Q985" s="10" t="str">
        <f>IFERROR(VLOOKUP(B985,POU!$B$5:$I$1048576,7,0),"")</f>
        <v/>
      </c>
      <c r="R985" s="21" t="str">
        <f t="shared" si="84"/>
        <v/>
      </c>
      <c r="S985" s="17" t="str">
        <f>IFERROR(VLOOKUP(B985,'PEMBEKALAN POP'!$B$5:$I$1048576,7,0),"")</f>
        <v/>
      </c>
      <c r="T985" s="22" t="str">
        <f>IFERROR(VLOOKUP(B985,'PEMBEKALAN POP'!$B$5:$I$1048576,8,0),"")</f>
        <v/>
      </c>
      <c r="U985" s="21" t="s">
        <v>3994</v>
      </c>
      <c r="V985" s="17" t="e" cm="1">
        <f t="array" ref="V985">MAX(IF(INDUKSI!$B$5:$B$1048576='Data Training 2022'!B985,INDUKSI!$H$5:$H$1048576))</f>
        <v>#N/A</v>
      </c>
      <c r="W985" s="22" t="str">
        <f>IFERROR(VLOOKUP(B985,INDUKSI!$B$5:$I$1048576,8,0),"")</f>
        <v>LULUS</v>
      </c>
      <c r="X985" s="21" t="s">
        <v>3994</v>
      </c>
      <c r="Y985" s="17" cm="1">
        <f t="array" ref="Y985">MAX(IF(REINDUKSI!$B$5:$B$1048576='Data Training 2022'!B985,REINDUKSI!$H$5:$H$1048576))</f>
        <v>44703</v>
      </c>
      <c r="Z985" s="22" t="str">
        <f>IFERROR(VLOOKUP(B985,REINDUKSI!$B$5:$I$1048576,8,0),"")</f>
        <v>LULUS</v>
      </c>
      <c r="AA985" s="22" t="str">
        <f t="shared" si="85"/>
        <v>TARGET</v>
      </c>
      <c r="AB985" s="17" cm="1">
        <f t="array" ref="AB985">MAX(IF(BSA!$B$5:$B$1048576='Data Training 2022'!B985,BSA!$H$5:$H$1048576))</f>
        <v>0</v>
      </c>
      <c r="AC985" s="22" t="str">
        <f>IFERROR(VLOOKUP(B985,BSA!$B$5:$I$1048576,8,0),"")</f>
        <v/>
      </c>
      <c r="AD985" s="22" t="s">
        <v>3994</v>
      </c>
      <c r="AE985" s="22"/>
      <c r="AF985" s="22"/>
      <c r="AG985" s="22" t="str">
        <f t="shared" si="86"/>
        <v/>
      </c>
      <c r="AH985" s="17" cm="1">
        <f t="array" ref="AH985">MAX(IF(ISOLASI!$B$5:$B$1048576='Data Training 2022'!B985,ISOLASI!$H$5:$H$1048576))</f>
        <v>0</v>
      </c>
      <c r="AI985" s="22" t="str">
        <f>IFERROR(VLOOKUP(B985,ISOLASI!$B$5:$I$1048576,8,0),"")</f>
        <v/>
      </c>
      <c r="AJ985" s="22"/>
      <c r="AK985" s="17" cm="1">
        <f t="array" ref="AK985">MAX(IF('DEKAT AIR'!$B$5:$B$1048576='Data Training 2022'!B985,'DEKAT AIR'!$H$5:$H$1048576))</f>
        <v>0</v>
      </c>
      <c r="AL985" s="22" t="str">
        <f>IFERROR(VLOOKUP(B985,'DEKAT AIR'!$B$5:$I$1048576,8,0),"")</f>
        <v/>
      </c>
      <c r="AM985" s="22"/>
      <c r="AN985" s="17" cm="1">
        <f t="array" ref="AN985">MAX(IF(KETINGGIAN!$B$5:$B$1048576='Data Training 2022'!B985,KETINGGIAN!$H$5:$H$1048576))</f>
        <v>0</v>
      </c>
      <c r="AO985" s="22" t="str">
        <f>IFERROR(VLOOKUP(B985,KETINGGIAN!$B$5:$I$1048576,8,0),"")</f>
        <v/>
      </c>
      <c r="AP985" s="22"/>
      <c r="AQ985" s="22"/>
      <c r="AR985" s="22"/>
      <c r="AS985" s="22"/>
      <c r="AT985" s="17" cm="1">
        <f t="array" ref="AT985">MAX(IF(TOOLSKEEPER!$B$5:$B$1048576='Data Training 2022'!B985,TOOLSKEEPER!$H$5:$H$1048576))</f>
        <v>0</v>
      </c>
      <c r="AU985" s="22" t="str">
        <f>IFERROR(VLOOKUP(B985,TOOLSKEEPER!$B$5:$I$1048576,8,0),"")</f>
        <v/>
      </c>
    </row>
    <row r="986" spans="1:47">
      <c r="A986" s="22">
        <f t="shared" si="87"/>
        <v>981</v>
      </c>
      <c r="B986" s="21" t="str">
        <f t="shared" si="83"/>
        <v>80004089</v>
      </c>
      <c r="C986" s="21">
        <v>80004089</v>
      </c>
      <c r="D986" s="22"/>
      <c r="E986" s="22" t="s">
        <v>1757</v>
      </c>
      <c r="F986" s="22" t="s">
        <v>1255</v>
      </c>
      <c r="G986" s="22" t="s">
        <v>205</v>
      </c>
      <c r="H986" s="22" t="s">
        <v>405</v>
      </c>
      <c r="I986" s="22" t="s">
        <v>4024</v>
      </c>
      <c r="J986" s="22"/>
      <c r="K986" s="21" t="s">
        <v>4002</v>
      </c>
      <c r="L986" s="21" t="s">
        <v>2374</v>
      </c>
      <c r="M986" s="21" t="s">
        <v>4003</v>
      </c>
      <c r="N986" s="21"/>
      <c r="O986" s="17" t="str">
        <f>IFERROR(VLOOKUP(B986,POP!$B$5:$I$1048576,7,0),"")</f>
        <v/>
      </c>
      <c r="P986" s="17" t="str">
        <f>IFERROR(VLOOKUP(B986,POM!$B$5:$I$1048576,7,0),"")</f>
        <v/>
      </c>
      <c r="Q986" s="10" t="str">
        <f>IFERROR(VLOOKUP(B986,POU!$B$5:$I$1048576,7,0),"")</f>
        <v/>
      </c>
      <c r="R986" s="21" t="str">
        <f t="shared" si="84"/>
        <v/>
      </c>
      <c r="S986" s="17" t="str">
        <f>IFERROR(VLOOKUP(B986,'PEMBEKALAN POP'!$B$5:$I$1048576,7,0),"")</f>
        <v/>
      </c>
      <c r="T986" s="22" t="str">
        <f>IFERROR(VLOOKUP(B986,'PEMBEKALAN POP'!$B$5:$I$1048576,8,0),"")</f>
        <v/>
      </c>
      <c r="U986" s="21" t="s">
        <v>3994</v>
      </c>
      <c r="V986" s="17" t="e" cm="1">
        <f t="array" ref="V986">MAX(IF(INDUKSI!$B$5:$B$1048576='Data Training 2022'!B986,INDUKSI!$H$5:$H$1048576))</f>
        <v>#N/A</v>
      </c>
      <c r="W986" s="22" t="str">
        <f>IFERROR(VLOOKUP(B986,INDUKSI!$B$5:$I$1048576,8,0),"")</f>
        <v>LULUS</v>
      </c>
      <c r="X986" s="21" t="s">
        <v>3994</v>
      </c>
      <c r="Y986" s="17" cm="1">
        <f t="array" ref="Y986">MAX(IF(REINDUKSI!$B$5:$B$1048576='Data Training 2022'!B986,REINDUKSI!$H$5:$H$1048576))</f>
        <v>0</v>
      </c>
      <c r="Z986" s="22" t="str">
        <f>IFERROR(VLOOKUP(B986,REINDUKSI!$B$5:$I$1048576,8,0),"")</f>
        <v/>
      </c>
      <c r="AA986" s="22" t="str">
        <f t="shared" si="85"/>
        <v>TARGET</v>
      </c>
      <c r="AB986" s="17" cm="1">
        <f t="array" ref="AB986">MAX(IF(BSA!$B$5:$B$1048576='Data Training 2022'!B986,BSA!$H$5:$H$1048576))</f>
        <v>0</v>
      </c>
      <c r="AC986" s="22" t="str">
        <f>IFERROR(VLOOKUP(B986,BSA!$B$5:$I$1048576,8,0),"")</f>
        <v/>
      </c>
      <c r="AD986" s="22" t="s">
        <v>3994</v>
      </c>
      <c r="AE986" s="22"/>
      <c r="AF986" s="22"/>
      <c r="AG986" s="22" t="str">
        <f t="shared" si="86"/>
        <v/>
      </c>
      <c r="AH986" s="17" cm="1">
        <f t="array" ref="AH986">MAX(IF(ISOLASI!$B$5:$B$1048576='Data Training 2022'!B986,ISOLASI!$H$5:$H$1048576))</f>
        <v>0</v>
      </c>
      <c r="AI986" s="22" t="str">
        <f>IFERROR(VLOOKUP(B986,ISOLASI!$B$5:$I$1048576,8,0),"")</f>
        <v/>
      </c>
      <c r="AJ986" s="22"/>
      <c r="AK986" s="17" cm="1">
        <f t="array" ref="AK986">MAX(IF('DEKAT AIR'!$B$5:$B$1048576='Data Training 2022'!B986,'DEKAT AIR'!$H$5:$H$1048576))</f>
        <v>0</v>
      </c>
      <c r="AL986" s="22" t="str">
        <f>IFERROR(VLOOKUP(B986,'DEKAT AIR'!$B$5:$I$1048576,8,0),"")</f>
        <v/>
      </c>
      <c r="AM986" s="22"/>
      <c r="AN986" s="17" cm="1">
        <f t="array" ref="AN986">MAX(IF(KETINGGIAN!$B$5:$B$1048576='Data Training 2022'!B986,KETINGGIAN!$H$5:$H$1048576))</f>
        <v>0</v>
      </c>
      <c r="AO986" s="22" t="str">
        <f>IFERROR(VLOOKUP(B986,KETINGGIAN!$B$5:$I$1048576,8,0),"")</f>
        <v/>
      </c>
      <c r="AP986" s="22"/>
      <c r="AQ986" s="22"/>
      <c r="AR986" s="22"/>
      <c r="AS986" s="22"/>
      <c r="AT986" s="17" cm="1">
        <f t="array" ref="AT986">MAX(IF(TOOLSKEEPER!$B$5:$B$1048576='Data Training 2022'!B986,TOOLSKEEPER!$H$5:$H$1048576))</f>
        <v>0</v>
      </c>
      <c r="AU986" s="22" t="str">
        <f>IFERROR(VLOOKUP(B986,TOOLSKEEPER!$B$5:$I$1048576,8,0),"")</f>
        <v/>
      </c>
    </row>
    <row r="987" spans="1:47">
      <c r="A987" s="22">
        <f t="shared" si="87"/>
        <v>982</v>
      </c>
      <c r="B987" s="21" t="str">
        <f t="shared" si="83"/>
        <v>80000690</v>
      </c>
      <c r="C987" s="21">
        <v>80000690</v>
      </c>
      <c r="D987" s="22"/>
      <c r="E987" s="22" t="s">
        <v>1420</v>
      </c>
      <c r="F987" s="22" t="s">
        <v>1255</v>
      </c>
      <c r="G987" s="22" t="s">
        <v>205</v>
      </c>
      <c r="H987" s="22" t="s">
        <v>405</v>
      </c>
      <c r="I987" s="22" t="s">
        <v>4028</v>
      </c>
      <c r="J987" s="22"/>
      <c r="K987" s="21" t="s">
        <v>4002</v>
      </c>
      <c r="L987" s="21" t="s">
        <v>2374</v>
      </c>
      <c r="M987" s="21" t="s">
        <v>4003</v>
      </c>
      <c r="N987" s="21"/>
      <c r="O987" s="17" t="str">
        <f>IFERROR(VLOOKUP(B987,POP!$B$5:$I$1048576,7,0),"")</f>
        <v/>
      </c>
      <c r="P987" s="17" t="str">
        <f>IFERROR(VLOOKUP(B987,POM!$B$5:$I$1048576,7,0),"")</f>
        <v/>
      </c>
      <c r="Q987" s="10" t="str">
        <f>IFERROR(VLOOKUP(B987,POU!$B$5:$I$1048576,7,0),"")</f>
        <v/>
      </c>
      <c r="R987" s="21" t="str">
        <f t="shared" si="84"/>
        <v/>
      </c>
      <c r="S987" s="17" t="str">
        <f>IFERROR(VLOOKUP(B987,'PEMBEKALAN POP'!$B$5:$I$1048576,7,0),"")</f>
        <v/>
      </c>
      <c r="T987" s="22" t="str">
        <f>IFERROR(VLOOKUP(B987,'PEMBEKALAN POP'!$B$5:$I$1048576,8,0),"")</f>
        <v/>
      </c>
      <c r="U987" s="21" t="s">
        <v>3994</v>
      </c>
      <c r="V987" s="17" t="e" cm="1">
        <f t="array" ref="V987">MAX(IF(INDUKSI!$B$5:$B$1048576='Data Training 2022'!B987,INDUKSI!$H$5:$H$1048576))</f>
        <v>#N/A</v>
      </c>
      <c r="W987" s="22" t="str">
        <f>IFERROR(VLOOKUP(B987,INDUKSI!$B$5:$I$1048576,8,0),"")</f>
        <v>LULUS</v>
      </c>
      <c r="X987" s="21" t="s">
        <v>3994</v>
      </c>
      <c r="Y987" s="17" cm="1">
        <f t="array" ref="Y987">MAX(IF(REINDUKSI!$B$5:$B$1048576='Data Training 2022'!B987,REINDUKSI!$H$5:$H$1048576))</f>
        <v>44473</v>
      </c>
      <c r="Z987" s="22" t="str">
        <f>IFERROR(VLOOKUP(B987,REINDUKSI!$B$5:$I$1048576,8,0),"")</f>
        <v>LULUS</v>
      </c>
      <c r="AA987" s="22" t="str">
        <f t="shared" si="85"/>
        <v>TARGET</v>
      </c>
      <c r="AB987" s="17" cm="1">
        <f t="array" ref="AB987">MAX(IF(BSA!$B$5:$B$1048576='Data Training 2022'!B987,BSA!$H$5:$H$1048576))</f>
        <v>0</v>
      </c>
      <c r="AC987" s="22" t="str">
        <f>IFERROR(VLOOKUP(B987,BSA!$B$5:$I$1048576,8,0),"")</f>
        <v/>
      </c>
      <c r="AD987" s="22" t="s">
        <v>3994</v>
      </c>
      <c r="AE987" s="22"/>
      <c r="AF987" s="22"/>
      <c r="AG987" s="22" t="str">
        <f t="shared" si="86"/>
        <v/>
      </c>
      <c r="AH987" s="17" cm="1">
        <f t="array" ref="AH987">MAX(IF(ISOLASI!$B$5:$B$1048576='Data Training 2022'!B987,ISOLASI!$H$5:$H$1048576))</f>
        <v>0</v>
      </c>
      <c r="AI987" s="22" t="str">
        <f>IFERROR(VLOOKUP(B987,ISOLASI!$B$5:$I$1048576,8,0),"")</f>
        <v/>
      </c>
      <c r="AJ987" s="22"/>
      <c r="AK987" s="17" cm="1">
        <f t="array" ref="AK987">MAX(IF('DEKAT AIR'!$B$5:$B$1048576='Data Training 2022'!B987,'DEKAT AIR'!$H$5:$H$1048576))</f>
        <v>0</v>
      </c>
      <c r="AL987" s="22" t="str">
        <f>IFERROR(VLOOKUP(B987,'DEKAT AIR'!$B$5:$I$1048576,8,0),"")</f>
        <v/>
      </c>
      <c r="AM987" s="22"/>
      <c r="AN987" s="17" cm="1">
        <f t="array" ref="AN987">MAX(IF(KETINGGIAN!$B$5:$B$1048576='Data Training 2022'!B987,KETINGGIAN!$H$5:$H$1048576))</f>
        <v>0</v>
      </c>
      <c r="AO987" s="22" t="str">
        <f>IFERROR(VLOOKUP(B987,KETINGGIAN!$B$5:$I$1048576,8,0),"")</f>
        <v/>
      </c>
      <c r="AP987" s="22"/>
      <c r="AQ987" s="22"/>
      <c r="AR987" s="22"/>
      <c r="AS987" s="22"/>
      <c r="AT987" s="17" cm="1">
        <f t="array" ref="AT987">MAX(IF(TOOLSKEEPER!$B$5:$B$1048576='Data Training 2022'!B987,TOOLSKEEPER!$H$5:$H$1048576))</f>
        <v>0</v>
      </c>
      <c r="AU987" s="22" t="str">
        <f>IFERROR(VLOOKUP(B987,TOOLSKEEPER!$B$5:$I$1048576,8,0),"")</f>
        <v/>
      </c>
    </row>
    <row r="988" spans="1:47">
      <c r="A988" s="22">
        <f t="shared" si="87"/>
        <v>983</v>
      </c>
      <c r="B988" s="21" t="str">
        <f t="shared" si="83"/>
        <v>80001349</v>
      </c>
      <c r="C988" s="21">
        <v>80001349</v>
      </c>
      <c r="D988" s="22"/>
      <c r="E988" s="22" t="s">
        <v>1772</v>
      </c>
      <c r="F988" s="22" t="s">
        <v>1255</v>
      </c>
      <c r="G988" s="22" t="s">
        <v>205</v>
      </c>
      <c r="H988" s="22" t="s">
        <v>405</v>
      </c>
      <c r="I988" s="22" t="s">
        <v>4028</v>
      </c>
      <c r="J988" s="22"/>
      <c r="K988" s="21" t="s">
        <v>4002</v>
      </c>
      <c r="L988" s="21" t="s">
        <v>2374</v>
      </c>
      <c r="M988" s="21" t="s">
        <v>4003</v>
      </c>
      <c r="N988" s="21"/>
      <c r="O988" s="17" t="str">
        <f>IFERROR(VLOOKUP(B988,POP!$B$5:$I$1048576,7,0),"")</f>
        <v/>
      </c>
      <c r="P988" s="17" t="str">
        <f>IFERROR(VLOOKUP(B988,POM!$B$5:$I$1048576,7,0),"")</f>
        <v/>
      </c>
      <c r="Q988" s="10" t="str">
        <f>IFERROR(VLOOKUP(B988,POU!$B$5:$I$1048576,7,0),"")</f>
        <v/>
      </c>
      <c r="R988" s="21" t="str">
        <f t="shared" si="84"/>
        <v/>
      </c>
      <c r="S988" s="17" t="str">
        <f>IFERROR(VLOOKUP(B988,'PEMBEKALAN POP'!$B$5:$I$1048576,7,0),"")</f>
        <v/>
      </c>
      <c r="T988" s="22" t="str">
        <f>IFERROR(VLOOKUP(B988,'PEMBEKALAN POP'!$B$5:$I$1048576,8,0),"")</f>
        <v/>
      </c>
      <c r="U988" s="21" t="s">
        <v>3994</v>
      </c>
      <c r="V988" s="17" t="e" cm="1">
        <f t="array" ref="V988">MAX(IF(INDUKSI!$B$5:$B$1048576='Data Training 2022'!B988,INDUKSI!$H$5:$H$1048576))</f>
        <v>#N/A</v>
      </c>
      <c r="W988" s="22" t="str">
        <f>IFERROR(VLOOKUP(B988,INDUKSI!$B$5:$I$1048576,8,0),"")</f>
        <v>LULUS</v>
      </c>
      <c r="X988" s="21" t="s">
        <v>3994</v>
      </c>
      <c r="Y988" s="17" cm="1">
        <f t="array" ref="Y988">MAX(IF(REINDUKSI!$B$5:$B$1048576='Data Training 2022'!B988,REINDUKSI!$H$5:$H$1048576))</f>
        <v>44591</v>
      </c>
      <c r="Z988" s="22" t="str">
        <f>IFERROR(VLOOKUP(B988,REINDUKSI!$B$5:$I$1048576,8,0),"")</f>
        <v>LULUS</v>
      </c>
      <c r="AA988" s="22" t="str">
        <f t="shared" si="85"/>
        <v>TARGET</v>
      </c>
      <c r="AB988" s="17" cm="1">
        <f t="array" ref="AB988">MAX(IF(BSA!$B$5:$B$1048576='Data Training 2022'!B988,BSA!$H$5:$H$1048576))</f>
        <v>0</v>
      </c>
      <c r="AC988" s="22" t="str">
        <f>IFERROR(VLOOKUP(B988,BSA!$B$5:$I$1048576,8,0),"")</f>
        <v/>
      </c>
      <c r="AD988" s="22" t="s">
        <v>3994</v>
      </c>
      <c r="AE988" s="22"/>
      <c r="AF988" s="22"/>
      <c r="AG988" s="22" t="str">
        <f t="shared" si="86"/>
        <v/>
      </c>
      <c r="AH988" s="17" cm="1">
        <f t="array" ref="AH988">MAX(IF(ISOLASI!$B$5:$B$1048576='Data Training 2022'!B988,ISOLASI!$H$5:$H$1048576))</f>
        <v>0</v>
      </c>
      <c r="AI988" s="22" t="str">
        <f>IFERROR(VLOOKUP(B988,ISOLASI!$B$5:$I$1048576,8,0),"")</f>
        <v/>
      </c>
      <c r="AJ988" s="22"/>
      <c r="AK988" s="17" cm="1">
        <f t="array" ref="AK988">MAX(IF('DEKAT AIR'!$B$5:$B$1048576='Data Training 2022'!B988,'DEKAT AIR'!$H$5:$H$1048576))</f>
        <v>0</v>
      </c>
      <c r="AL988" s="22" t="str">
        <f>IFERROR(VLOOKUP(B988,'DEKAT AIR'!$B$5:$I$1048576,8,0),"")</f>
        <v/>
      </c>
      <c r="AM988" s="22"/>
      <c r="AN988" s="17" cm="1">
        <f t="array" ref="AN988">MAX(IF(KETINGGIAN!$B$5:$B$1048576='Data Training 2022'!B988,KETINGGIAN!$H$5:$H$1048576))</f>
        <v>0</v>
      </c>
      <c r="AO988" s="22" t="str">
        <f>IFERROR(VLOOKUP(B988,KETINGGIAN!$B$5:$I$1048576,8,0),"")</f>
        <v/>
      </c>
      <c r="AP988" s="22"/>
      <c r="AQ988" s="22"/>
      <c r="AR988" s="22"/>
      <c r="AS988" s="22"/>
      <c r="AT988" s="17" cm="1">
        <f t="array" ref="AT988">MAX(IF(TOOLSKEEPER!$B$5:$B$1048576='Data Training 2022'!B988,TOOLSKEEPER!$H$5:$H$1048576))</f>
        <v>0</v>
      </c>
      <c r="AU988" s="22" t="str">
        <f>IFERROR(VLOOKUP(B988,TOOLSKEEPER!$B$5:$I$1048576,8,0),"")</f>
        <v/>
      </c>
    </row>
    <row r="989" spans="1:47">
      <c r="A989" s="22">
        <f t="shared" si="87"/>
        <v>984</v>
      </c>
      <c r="B989" s="21" t="str">
        <f t="shared" ref="B989:B1052" si="88">TEXT(C989,"00000000")</f>
        <v>80002350</v>
      </c>
      <c r="C989" s="21" t="s">
        <v>2733</v>
      </c>
      <c r="D989" s="22"/>
      <c r="E989" s="22" t="s">
        <v>2734</v>
      </c>
      <c r="F989" s="22" t="s">
        <v>1255</v>
      </c>
      <c r="G989" s="22" t="s">
        <v>205</v>
      </c>
      <c r="H989" s="22" t="s">
        <v>405</v>
      </c>
      <c r="I989" s="22" t="s">
        <v>4028</v>
      </c>
      <c r="J989" s="22"/>
      <c r="K989" s="21" t="s">
        <v>4002</v>
      </c>
      <c r="L989" s="21" t="s">
        <v>2374</v>
      </c>
      <c r="M989" s="21" t="s">
        <v>4003</v>
      </c>
      <c r="N989" s="21"/>
      <c r="O989" s="17" t="str">
        <f>IFERROR(VLOOKUP(B989,POP!$B$5:$I$1048576,7,0),"")</f>
        <v/>
      </c>
      <c r="P989" s="17" t="str">
        <f>IFERROR(VLOOKUP(B989,POM!$B$5:$I$1048576,7,0),"")</f>
        <v/>
      </c>
      <c r="Q989" s="10" t="str">
        <f>IFERROR(VLOOKUP(B989,POU!$B$5:$I$1048576,7,0),"")</f>
        <v/>
      </c>
      <c r="R989" s="21" t="str">
        <f t="shared" si="84"/>
        <v/>
      </c>
      <c r="S989" s="17" t="str">
        <f>IFERROR(VLOOKUP(B989,'PEMBEKALAN POP'!$B$5:$I$1048576,7,0),"")</f>
        <v/>
      </c>
      <c r="T989" s="22" t="str">
        <f>IFERROR(VLOOKUP(B989,'PEMBEKALAN POP'!$B$5:$I$1048576,8,0),"")</f>
        <v/>
      </c>
      <c r="U989" s="21" t="s">
        <v>3994</v>
      </c>
      <c r="V989" s="17" t="e" cm="1">
        <f t="array" ref="V989">MAX(IF(INDUKSI!$B$5:$B$1048576='Data Training 2022'!B989,INDUKSI!$H$5:$H$1048576))</f>
        <v>#N/A</v>
      </c>
      <c r="W989" s="22" t="str">
        <f>IFERROR(VLOOKUP(B989,INDUKSI!$B$5:$I$1048576,8,0),"")</f>
        <v>LULUS</v>
      </c>
      <c r="X989" s="21" t="s">
        <v>3994</v>
      </c>
      <c r="Y989" s="17" cm="1">
        <f t="array" ref="Y989">MAX(IF(REINDUKSI!$B$5:$B$1048576='Data Training 2022'!B989,REINDUKSI!$H$5:$H$1048576))</f>
        <v>44599</v>
      </c>
      <c r="Z989" s="22" t="str">
        <f>IFERROR(VLOOKUP(B989,REINDUKSI!$B$5:$I$1048576,8,0),"")</f>
        <v>LULUS</v>
      </c>
      <c r="AA989" s="22" t="str">
        <f t="shared" si="85"/>
        <v>TARGET</v>
      </c>
      <c r="AB989" s="17" cm="1">
        <f t="array" ref="AB989">MAX(IF(BSA!$B$5:$B$1048576='Data Training 2022'!B989,BSA!$H$5:$H$1048576))</f>
        <v>44640</v>
      </c>
      <c r="AC989" s="22" t="str">
        <f>IFERROR(VLOOKUP(B989,BSA!$B$5:$I$1048576,8,0),"")</f>
        <v>LULUS</v>
      </c>
      <c r="AD989" s="22" t="s">
        <v>3994</v>
      </c>
      <c r="AE989" s="22"/>
      <c r="AF989" s="22"/>
      <c r="AG989" s="22" t="str">
        <f t="shared" si="86"/>
        <v/>
      </c>
      <c r="AH989" s="17" cm="1">
        <f t="array" ref="AH989">MAX(IF(ISOLASI!$B$5:$B$1048576='Data Training 2022'!B989,ISOLASI!$H$5:$H$1048576))</f>
        <v>0</v>
      </c>
      <c r="AI989" s="22" t="str">
        <f>IFERROR(VLOOKUP(B989,ISOLASI!$B$5:$I$1048576,8,0),"")</f>
        <v/>
      </c>
      <c r="AJ989" s="22"/>
      <c r="AK989" s="17" cm="1">
        <f t="array" ref="AK989">MAX(IF('DEKAT AIR'!$B$5:$B$1048576='Data Training 2022'!B989,'DEKAT AIR'!$H$5:$H$1048576))</f>
        <v>0</v>
      </c>
      <c r="AL989" s="22" t="str">
        <f>IFERROR(VLOOKUP(B989,'DEKAT AIR'!$B$5:$I$1048576,8,0),"")</f>
        <v/>
      </c>
      <c r="AM989" s="22"/>
      <c r="AN989" s="17" cm="1">
        <f t="array" ref="AN989">MAX(IF(KETINGGIAN!$B$5:$B$1048576='Data Training 2022'!B989,KETINGGIAN!$H$5:$H$1048576))</f>
        <v>0</v>
      </c>
      <c r="AO989" s="22" t="str">
        <f>IFERROR(VLOOKUP(B989,KETINGGIAN!$B$5:$I$1048576,8,0),"")</f>
        <v/>
      </c>
      <c r="AP989" s="22"/>
      <c r="AQ989" s="22"/>
      <c r="AR989" s="22"/>
      <c r="AS989" s="22"/>
      <c r="AT989" s="17" cm="1">
        <f t="array" ref="AT989">MAX(IF(TOOLSKEEPER!$B$5:$B$1048576='Data Training 2022'!B989,TOOLSKEEPER!$H$5:$H$1048576))</f>
        <v>0</v>
      </c>
      <c r="AU989" s="22" t="str">
        <f>IFERROR(VLOOKUP(B989,TOOLSKEEPER!$B$5:$I$1048576,8,0),"")</f>
        <v/>
      </c>
    </row>
    <row r="990" spans="1:47">
      <c r="A990" s="22">
        <f t="shared" si="87"/>
        <v>985</v>
      </c>
      <c r="B990" s="21" t="str">
        <f t="shared" si="88"/>
        <v>80002220</v>
      </c>
      <c r="C990" s="21">
        <v>80002220</v>
      </c>
      <c r="D990" s="22"/>
      <c r="E990" s="22" t="s">
        <v>2664</v>
      </c>
      <c r="F990" s="22" t="s">
        <v>1255</v>
      </c>
      <c r="G990" s="22" t="s">
        <v>205</v>
      </c>
      <c r="H990" s="22" t="s">
        <v>405</v>
      </c>
      <c r="I990" s="22" t="s">
        <v>4028</v>
      </c>
      <c r="J990" s="22"/>
      <c r="K990" s="21" t="s">
        <v>4002</v>
      </c>
      <c r="L990" s="21" t="s">
        <v>2374</v>
      </c>
      <c r="M990" s="21" t="s">
        <v>4003</v>
      </c>
      <c r="N990" s="21"/>
      <c r="O990" s="17" t="str">
        <f>IFERROR(VLOOKUP(B990,POP!$B$5:$I$1048576,7,0),"")</f>
        <v/>
      </c>
      <c r="P990" s="17" t="str">
        <f>IFERROR(VLOOKUP(B990,POM!$B$5:$I$1048576,7,0),"")</f>
        <v/>
      </c>
      <c r="Q990" s="10" t="str">
        <f>IFERROR(VLOOKUP(B990,POU!$B$5:$I$1048576,7,0),"")</f>
        <v/>
      </c>
      <c r="R990" s="21" t="str">
        <f t="shared" si="84"/>
        <v/>
      </c>
      <c r="S990" s="17" t="str">
        <f>IFERROR(VLOOKUP(B990,'PEMBEKALAN POP'!$B$5:$I$1048576,7,0),"")</f>
        <v/>
      </c>
      <c r="T990" s="22" t="str">
        <f>IFERROR(VLOOKUP(B990,'PEMBEKALAN POP'!$B$5:$I$1048576,8,0),"")</f>
        <v/>
      </c>
      <c r="U990" s="21" t="s">
        <v>3994</v>
      </c>
      <c r="V990" s="17" t="e" cm="1">
        <f t="array" ref="V990">MAX(IF(INDUKSI!$B$5:$B$1048576='Data Training 2022'!B990,INDUKSI!$H$5:$H$1048576))</f>
        <v>#N/A</v>
      </c>
      <c r="W990" s="22" t="str">
        <f>IFERROR(VLOOKUP(B990,INDUKSI!$B$5:$I$1048576,8,0),"")</f>
        <v>LULUS</v>
      </c>
      <c r="X990" s="21" t="s">
        <v>3994</v>
      </c>
      <c r="Y990" s="17" cm="1">
        <f t="array" ref="Y990">MAX(IF(REINDUKSI!$B$5:$B$1048576='Data Training 2022'!B990,REINDUKSI!$H$5:$H$1048576))</f>
        <v>0</v>
      </c>
      <c r="Z990" s="22" t="str">
        <f>IFERROR(VLOOKUP(B990,REINDUKSI!$B$5:$I$1048576,8,0),"")</f>
        <v/>
      </c>
      <c r="AA990" s="22" t="str">
        <f t="shared" si="85"/>
        <v>TARGET</v>
      </c>
      <c r="AB990" s="17" cm="1">
        <f t="array" ref="AB990">MAX(IF(BSA!$B$5:$B$1048576='Data Training 2022'!B990,BSA!$H$5:$H$1048576))</f>
        <v>0</v>
      </c>
      <c r="AC990" s="22" t="str">
        <f>IFERROR(VLOOKUP(B990,BSA!$B$5:$I$1048576,8,0),"")</f>
        <v/>
      </c>
      <c r="AD990" s="22" t="s">
        <v>3994</v>
      </c>
      <c r="AE990" s="22"/>
      <c r="AF990" s="22"/>
      <c r="AG990" s="22" t="str">
        <f t="shared" si="86"/>
        <v/>
      </c>
      <c r="AH990" s="17" cm="1">
        <f t="array" ref="AH990">MAX(IF(ISOLASI!$B$5:$B$1048576='Data Training 2022'!B990,ISOLASI!$H$5:$H$1048576))</f>
        <v>0</v>
      </c>
      <c r="AI990" s="22" t="str">
        <f>IFERROR(VLOOKUP(B990,ISOLASI!$B$5:$I$1048576,8,0),"")</f>
        <v/>
      </c>
      <c r="AJ990" s="22"/>
      <c r="AK990" s="17" cm="1">
        <f t="array" ref="AK990">MAX(IF('DEKAT AIR'!$B$5:$B$1048576='Data Training 2022'!B990,'DEKAT AIR'!$H$5:$H$1048576))</f>
        <v>0</v>
      </c>
      <c r="AL990" s="22" t="str">
        <f>IFERROR(VLOOKUP(B990,'DEKAT AIR'!$B$5:$I$1048576,8,0),"")</f>
        <v/>
      </c>
      <c r="AM990" s="22"/>
      <c r="AN990" s="17" cm="1">
        <f t="array" ref="AN990">MAX(IF(KETINGGIAN!$B$5:$B$1048576='Data Training 2022'!B990,KETINGGIAN!$H$5:$H$1048576))</f>
        <v>0</v>
      </c>
      <c r="AO990" s="22" t="str">
        <f>IFERROR(VLOOKUP(B990,KETINGGIAN!$B$5:$I$1048576,8,0),"")</f>
        <v/>
      </c>
      <c r="AP990" s="22"/>
      <c r="AQ990" s="22"/>
      <c r="AR990" s="22"/>
      <c r="AS990" s="22"/>
      <c r="AT990" s="17" cm="1">
        <f t="array" ref="AT990">MAX(IF(TOOLSKEEPER!$B$5:$B$1048576='Data Training 2022'!B990,TOOLSKEEPER!$H$5:$H$1048576))</f>
        <v>0</v>
      </c>
      <c r="AU990" s="22" t="str">
        <f>IFERROR(VLOOKUP(B990,TOOLSKEEPER!$B$5:$I$1048576,8,0),"")</f>
        <v/>
      </c>
    </row>
    <row r="991" spans="1:47">
      <c r="A991" s="22">
        <f t="shared" si="87"/>
        <v>986</v>
      </c>
      <c r="B991" s="21" t="str">
        <f t="shared" si="88"/>
        <v>80001834</v>
      </c>
      <c r="C991" s="21" t="s">
        <v>3706</v>
      </c>
      <c r="D991" s="22"/>
      <c r="E991" s="22" t="s">
        <v>3707</v>
      </c>
      <c r="F991" s="22" t="s">
        <v>1255</v>
      </c>
      <c r="G991" s="22" t="s">
        <v>4180</v>
      </c>
      <c r="H991" s="22" t="s">
        <v>405</v>
      </c>
      <c r="I991" s="22" t="s">
        <v>4028</v>
      </c>
      <c r="J991" s="22"/>
      <c r="K991" s="21" t="s">
        <v>4002</v>
      </c>
      <c r="L991" s="21" t="s">
        <v>2374</v>
      </c>
      <c r="M991" s="21" t="s">
        <v>4003</v>
      </c>
      <c r="N991" s="21"/>
      <c r="O991" s="17" t="str">
        <f>IFERROR(VLOOKUP(B991,POP!$B$5:$I$1048576,7,0),"")</f>
        <v/>
      </c>
      <c r="P991" s="17" t="str">
        <f>IFERROR(VLOOKUP(B991,POM!$B$5:$I$1048576,7,0),"")</f>
        <v/>
      </c>
      <c r="Q991" s="10" t="str">
        <f>IFERROR(VLOOKUP(B991,POU!$B$5:$I$1048576,7,0),"")</f>
        <v/>
      </c>
      <c r="R991" s="21" t="str">
        <f t="shared" si="84"/>
        <v/>
      </c>
      <c r="S991" s="17" t="str">
        <f>IFERROR(VLOOKUP(B991,'PEMBEKALAN POP'!$B$5:$I$1048576,7,0),"")</f>
        <v/>
      </c>
      <c r="T991" s="22" t="str">
        <f>IFERROR(VLOOKUP(B991,'PEMBEKALAN POP'!$B$5:$I$1048576,8,0),"")</f>
        <v/>
      </c>
      <c r="U991" s="21" t="s">
        <v>3994</v>
      </c>
      <c r="V991" s="17" t="e" cm="1">
        <f t="array" ref="V991">MAX(IF(INDUKSI!$B$5:$B$1048576='Data Training 2022'!B991,INDUKSI!$H$5:$H$1048576))</f>
        <v>#N/A</v>
      </c>
      <c r="W991" s="22" t="str">
        <f>IFERROR(VLOOKUP(B991,INDUKSI!$B$5:$I$1048576,8,0),"")</f>
        <v>LULUS</v>
      </c>
      <c r="X991" s="21" t="s">
        <v>3994</v>
      </c>
      <c r="Y991" s="17" cm="1">
        <f t="array" ref="Y991">MAX(IF(REINDUKSI!$B$5:$B$1048576='Data Training 2022'!B991,REINDUKSI!$H$5:$H$1048576))</f>
        <v>44706</v>
      </c>
      <c r="Z991" s="22" t="str">
        <f>IFERROR(VLOOKUP(B991,REINDUKSI!$B$5:$I$1048576,8,0),"")</f>
        <v>LULUS</v>
      </c>
      <c r="AA991" s="22" t="str">
        <f t="shared" si="85"/>
        <v>TARGET</v>
      </c>
      <c r="AB991" s="17" cm="1">
        <f t="array" ref="AB991">MAX(IF(BSA!$B$5:$B$1048576='Data Training 2022'!B991,BSA!$H$5:$H$1048576))</f>
        <v>0</v>
      </c>
      <c r="AC991" s="22" t="str">
        <f>IFERROR(VLOOKUP(B991,BSA!$B$5:$I$1048576,8,0),"")</f>
        <v/>
      </c>
      <c r="AD991" s="22" t="s">
        <v>3994</v>
      </c>
      <c r="AE991" s="22"/>
      <c r="AF991" s="22"/>
      <c r="AG991" s="22" t="str">
        <f t="shared" si="86"/>
        <v/>
      </c>
      <c r="AH991" s="17" cm="1">
        <f t="array" ref="AH991">MAX(IF(ISOLASI!$B$5:$B$1048576='Data Training 2022'!B991,ISOLASI!$H$5:$H$1048576))</f>
        <v>0</v>
      </c>
      <c r="AI991" s="22" t="str">
        <f>IFERROR(VLOOKUP(B991,ISOLASI!$B$5:$I$1048576,8,0),"")</f>
        <v/>
      </c>
      <c r="AJ991" s="22"/>
      <c r="AK991" s="17" cm="1">
        <f t="array" ref="AK991">MAX(IF('DEKAT AIR'!$B$5:$B$1048576='Data Training 2022'!B991,'DEKAT AIR'!$H$5:$H$1048576))</f>
        <v>0</v>
      </c>
      <c r="AL991" s="22" t="str">
        <f>IFERROR(VLOOKUP(B991,'DEKAT AIR'!$B$5:$I$1048576,8,0),"")</f>
        <v/>
      </c>
      <c r="AM991" s="22"/>
      <c r="AN991" s="17" cm="1">
        <f t="array" ref="AN991">MAX(IF(KETINGGIAN!$B$5:$B$1048576='Data Training 2022'!B991,KETINGGIAN!$H$5:$H$1048576))</f>
        <v>0</v>
      </c>
      <c r="AO991" s="22" t="str">
        <f>IFERROR(VLOOKUP(B991,KETINGGIAN!$B$5:$I$1048576,8,0),"")</f>
        <v/>
      </c>
      <c r="AP991" s="22"/>
      <c r="AQ991" s="22"/>
      <c r="AR991" s="22"/>
      <c r="AS991" s="22"/>
      <c r="AT991" s="17" cm="1">
        <f t="array" ref="AT991">MAX(IF(TOOLSKEEPER!$B$5:$B$1048576='Data Training 2022'!B991,TOOLSKEEPER!$H$5:$H$1048576))</f>
        <v>0</v>
      </c>
      <c r="AU991" s="22" t="str">
        <f>IFERROR(VLOOKUP(B991,TOOLSKEEPER!$B$5:$I$1048576,8,0),"")</f>
        <v/>
      </c>
    </row>
    <row r="992" spans="1:47">
      <c r="A992" s="22">
        <f t="shared" si="87"/>
        <v>987</v>
      </c>
      <c r="B992" s="21" t="str">
        <f t="shared" si="88"/>
        <v>80004091</v>
      </c>
      <c r="C992" s="21">
        <v>80004091</v>
      </c>
      <c r="D992" s="22"/>
      <c r="E992" s="22" t="s">
        <v>3310</v>
      </c>
      <c r="F992" s="22" t="s">
        <v>1255</v>
      </c>
      <c r="G992" s="22" t="s">
        <v>205</v>
      </c>
      <c r="H992" s="22" t="s">
        <v>405</v>
      </c>
      <c r="I992" s="22" t="s">
        <v>4024</v>
      </c>
      <c r="J992" s="22"/>
      <c r="K992" s="21" t="s">
        <v>4002</v>
      </c>
      <c r="L992" s="21" t="s">
        <v>2374</v>
      </c>
      <c r="M992" s="21" t="s">
        <v>4003</v>
      </c>
      <c r="N992" s="21"/>
      <c r="O992" s="17" t="str">
        <f>IFERROR(VLOOKUP(B992,POP!$B$5:$I$1048576,7,0),"")</f>
        <v/>
      </c>
      <c r="P992" s="17" t="str">
        <f>IFERROR(VLOOKUP(B992,POM!$B$5:$I$1048576,7,0),"")</f>
        <v/>
      </c>
      <c r="Q992" s="10" t="str">
        <f>IFERROR(VLOOKUP(B992,POU!$B$5:$I$1048576,7,0),"")</f>
        <v/>
      </c>
      <c r="R992" s="21" t="str">
        <f t="shared" si="84"/>
        <v/>
      </c>
      <c r="S992" s="17" t="str">
        <f>IFERROR(VLOOKUP(B992,'PEMBEKALAN POP'!$B$5:$I$1048576,7,0),"")</f>
        <v/>
      </c>
      <c r="T992" s="22" t="str">
        <f>IFERROR(VLOOKUP(B992,'PEMBEKALAN POP'!$B$5:$I$1048576,8,0),"")</f>
        <v/>
      </c>
      <c r="U992" s="21" t="s">
        <v>3994</v>
      </c>
      <c r="V992" s="17" t="e" cm="1">
        <f t="array" ref="V992">MAX(IF(INDUKSI!$B$5:$B$1048576='Data Training 2022'!B992,INDUKSI!$H$5:$H$1048576))</f>
        <v>#N/A</v>
      </c>
      <c r="W992" s="22" t="str">
        <f>IFERROR(VLOOKUP(B992,INDUKSI!$B$5:$I$1048576,8,0),"")</f>
        <v>LULUS</v>
      </c>
      <c r="X992" s="21" t="s">
        <v>3994</v>
      </c>
      <c r="Y992" s="17" cm="1">
        <f t="array" ref="Y992">MAX(IF(REINDUKSI!$B$5:$B$1048576='Data Training 2022'!B992,REINDUKSI!$H$5:$H$1048576))</f>
        <v>0</v>
      </c>
      <c r="Z992" s="22" t="str">
        <f>IFERROR(VLOOKUP(B992,REINDUKSI!$B$5:$I$1048576,8,0),"")</f>
        <v/>
      </c>
      <c r="AA992" s="22" t="str">
        <f t="shared" si="85"/>
        <v>TARGET</v>
      </c>
      <c r="AB992" s="17" cm="1">
        <f t="array" ref="AB992">MAX(IF(BSA!$B$5:$B$1048576='Data Training 2022'!B992,BSA!$H$5:$H$1048576))</f>
        <v>0</v>
      </c>
      <c r="AC992" s="22" t="str">
        <f>IFERROR(VLOOKUP(B992,BSA!$B$5:$I$1048576,8,0),"")</f>
        <v/>
      </c>
      <c r="AD992" s="22" t="s">
        <v>3994</v>
      </c>
      <c r="AE992" s="22"/>
      <c r="AF992" s="22"/>
      <c r="AG992" s="22" t="str">
        <f t="shared" si="86"/>
        <v/>
      </c>
      <c r="AH992" s="17" cm="1">
        <f t="array" ref="AH992">MAX(IF(ISOLASI!$B$5:$B$1048576='Data Training 2022'!B992,ISOLASI!$H$5:$H$1048576))</f>
        <v>0</v>
      </c>
      <c r="AI992" s="22" t="str">
        <f>IFERROR(VLOOKUP(B992,ISOLASI!$B$5:$I$1048576,8,0),"")</f>
        <v/>
      </c>
      <c r="AJ992" s="22"/>
      <c r="AK992" s="17" cm="1">
        <f t="array" ref="AK992">MAX(IF('DEKAT AIR'!$B$5:$B$1048576='Data Training 2022'!B992,'DEKAT AIR'!$H$5:$H$1048576))</f>
        <v>0</v>
      </c>
      <c r="AL992" s="22" t="str">
        <f>IFERROR(VLOOKUP(B992,'DEKAT AIR'!$B$5:$I$1048576,8,0),"")</f>
        <v/>
      </c>
      <c r="AM992" s="22"/>
      <c r="AN992" s="17" cm="1">
        <f t="array" ref="AN992">MAX(IF(KETINGGIAN!$B$5:$B$1048576='Data Training 2022'!B992,KETINGGIAN!$H$5:$H$1048576))</f>
        <v>0</v>
      </c>
      <c r="AO992" s="22" t="str">
        <f>IFERROR(VLOOKUP(B992,KETINGGIAN!$B$5:$I$1048576,8,0),"")</f>
        <v/>
      </c>
      <c r="AP992" s="22"/>
      <c r="AQ992" s="22"/>
      <c r="AR992" s="22"/>
      <c r="AS992" s="22"/>
      <c r="AT992" s="17" cm="1">
        <f t="array" ref="AT992">MAX(IF(TOOLSKEEPER!$B$5:$B$1048576='Data Training 2022'!B992,TOOLSKEEPER!$H$5:$H$1048576))</f>
        <v>0</v>
      </c>
      <c r="AU992" s="22" t="str">
        <f>IFERROR(VLOOKUP(B992,TOOLSKEEPER!$B$5:$I$1048576,8,0),"")</f>
        <v/>
      </c>
    </row>
    <row r="993" spans="1:47">
      <c r="A993" s="22">
        <f t="shared" si="87"/>
        <v>988</v>
      </c>
      <c r="B993" s="21" t="str">
        <f t="shared" si="88"/>
        <v>80004092</v>
      </c>
      <c r="C993" s="21">
        <v>80004092</v>
      </c>
      <c r="D993" s="22"/>
      <c r="E993" s="22" t="s">
        <v>2240</v>
      </c>
      <c r="F993" s="22" t="s">
        <v>1255</v>
      </c>
      <c r="G993" s="22" t="s">
        <v>205</v>
      </c>
      <c r="H993" s="22" t="s">
        <v>405</v>
      </c>
      <c r="I993" s="22" t="s">
        <v>4024</v>
      </c>
      <c r="J993" s="22"/>
      <c r="K993" s="21" t="s">
        <v>4002</v>
      </c>
      <c r="L993" s="21" t="s">
        <v>2374</v>
      </c>
      <c r="M993" s="21" t="s">
        <v>4003</v>
      </c>
      <c r="N993" s="21"/>
      <c r="O993" s="17" t="str">
        <f>IFERROR(VLOOKUP(B993,POP!$B$5:$I$1048576,7,0),"")</f>
        <v/>
      </c>
      <c r="P993" s="17" t="str">
        <f>IFERROR(VLOOKUP(B993,POM!$B$5:$I$1048576,7,0),"")</f>
        <v/>
      </c>
      <c r="Q993" s="10" t="str">
        <f>IFERROR(VLOOKUP(B993,POU!$B$5:$I$1048576,7,0),"")</f>
        <v/>
      </c>
      <c r="R993" s="21" t="str">
        <f t="shared" si="84"/>
        <v/>
      </c>
      <c r="S993" s="17" t="str">
        <f>IFERROR(VLOOKUP(B993,'PEMBEKALAN POP'!$B$5:$I$1048576,7,0),"")</f>
        <v/>
      </c>
      <c r="T993" s="22" t="str">
        <f>IFERROR(VLOOKUP(B993,'PEMBEKALAN POP'!$B$5:$I$1048576,8,0),"")</f>
        <v/>
      </c>
      <c r="U993" s="21" t="s">
        <v>3994</v>
      </c>
      <c r="V993" s="17" t="e" cm="1">
        <f t="array" ref="V993">MAX(IF(INDUKSI!$B$5:$B$1048576='Data Training 2022'!B993,INDUKSI!$H$5:$H$1048576))</f>
        <v>#N/A</v>
      </c>
      <c r="W993" s="22" t="str">
        <f>IFERROR(VLOOKUP(B993,INDUKSI!$B$5:$I$1048576,8,0),"")</f>
        <v>LULUS</v>
      </c>
      <c r="X993" s="21" t="s">
        <v>3994</v>
      </c>
      <c r="Y993" s="17" cm="1">
        <f t="array" ref="Y993">MAX(IF(REINDUKSI!$B$5:$B$1048576='Data Training 2022'!B993,REINDUKSI!$H$5:$H$1048576))</f>
        <v>0</v>
      </c>
      <c r="Z993" s="22" t="str">
        <f>IFERROR(VLOOKUP(B993,REINDUKSI!$B$5:$I$1048576,8,0),"")</f>
        <v/>
      </c>
      <c r="AA993" s="22" t="str">
        <f t="shared" si="85"/>
        <v>TARGET</v>
      </c>
      <c r="AB993" s="17" cm="1">
        <f t="array" ref="AB993">MAX(IF(BSA!$B$5:$B$1048576='Data Training 2022'!B993,BSA!$H$5:$H$1048576))</f>
        <v>0</v>
      </c>
      <c r="AC993" s="22" t="str">
        <f>IFERROR(VLOOKUP(B993,BSA!$B$5:$I$1048576,8,0),"")</f>
        <v/>
      </c>
      <c r="AD993" s="22" t="s">
        <v>3994</v>
      </c>
      <c r="AE993" s="22"/>
      <c r="AF993" s="22"/>
      <c r="AG993" s="22" t="str">
        <f t="shared" si="86"/>
        <v/>
      </c>
      <c r="AH993" s="17" cm="1">
        <f t="array" ref="AH993">MAX(IF(ISOLASI!$B$5:$B$1048576='Data Training 2022'!B993,ISOLASI!$H$5:$H$1048576))</f>
        <v>0</v>
      </c>
      <c r="AI993" s="22" t="str">
        <f>IFERROR(VLOOKUP(B993,ISOLASI!$B$5:$I$1048576,8,0),"")</f>
        <v/>
      </c>
      <c r="AJ993" s="22"/>
      <c r="AK993" s="17" cm="1">
        <f t="array" ref="AK993">MAX(IF('DEKAT AIR'!$B$5:$B$1048576='Data Training 2022'!B993,'DEKAT AIR'!$H$5:$H$1048576))</f>
        <v>0</v>
      </c>
      <c r="AL993" s="22" t="str">
        <f>IFERROR(VLOOKUP(B993,'DEKAT AIR'!$B$5:$I$1048576,8,0),"")</f>
        <v/>
      </c>
      <c r="AM993" s="22"/>
      <c r="AN993" s="17" cm="1">
        <f t="array" ref="AN993">MAX(IF(KETINGGIAN!$B$5:$B$1048576='Data Training 2022'!B993,KETINGGIAN!$H$5:$H$1048576))</f>
        <v>0</v>
      </c>
      <c r="AO993" s="22" t="str">
        <f>IFERROR(VLOOKUP(B993,KETINGGIAN!$B$5:$I$1048576,8,0),"")</f>
        <v/>
      </c>
      <c r="AP993" s="22"/>
      <c r="AQ993" s="22"/>
      <c r="AR993" s="22"/>
      <c r="AS993" s="22"/>
      <c r="AT993" s="17" cm="1">
        <f t="array" ref="AT993">MAX(IF(TOOLSKEEPER!$B$5:$B$1048576='Data Training 2022'!B993,TOOLSKEEPER!$H$5:$H$1048576))</f>
        <v>0</v>
      </c>
      <c r="AU993" s="22" t="str">
        <f>IFERROR(VLOOKUP(B993,TOOLSKEEPER!$B$5:$I$1048576,8,0),"")</f>
        <v/>
      </c>
    </row>
    <row r="994" spans="1:47">
      <c r="A994" s="22">
        <f t="shared" si="87"/>
        <v>989</v>
      </c>
      <c r="B994" s="21" t="str">
        <f t="shared" si="88"/>
        <v>80002542</v>
      </c>
      <c r="C994" s="21" t="s">
        <v>1837</v>
      </c>
      <c r="D994" s="22"/>
      <c r="E994" s="22" t="s">
        <v>1838</v>
      </c>
      <c r="F994" s="22" t="s">
        <v>1255</v>
      </c>
      <c r="G994" s="22" t="s">
        <v>205</v>
      </c>
      <c r="H994" s="22" t="s">
        <v>405</v>
      </c>
      <c r="I994" s="22" t="s">
        <v>4028</v>
      </c>
      <c r="J994" s="22"/>
      <c r="K994" s="21" t="s">
        <v>4002</v>
      </c>
      <c r="L994" s="21" t="s">
        <v>2374</v>
      </c>
      <c r="M994" s="21" t="s">
        <v>4003</v>
      </c>
      <c r="N994" s="21"/>
      <c r="O994" s="17" t="str">
        <f>IFERROR(VLOOKUP(B994,POP!$B$5:$I$1048576,7,0),"")</f>
        <v/>
      </c>
      <c r="P994" s="17" t="str">
        <f>IFERROR(VLOOKUP(B994,POM!$B$5:$I$1048576,7,0),"")</f>
        <v/>
      </c>
      <c r="Q994" s="10" t="str">
        <f>IFERROR(VLOOKUP(B994,POU!$B$5:$I$1048576,7,0),"")</f>
        <v/>
      </c>
      <c r="R994" s="21" t="str">
        <f t="shared" si="84"/>
        <v/>
      </c>
      <c r="S994" s="17" t="str">
        <f>IFERROR(VLOOKUP(B994,'PEMBEKALAN POP'!$B$5:$I$1048576,7,0),"")</f>
        <v/>
      </c>
      <c r="T994" s="22" t="str">
        <f>IFERROR(VLOOKUP(B994,'PEMBEKALAN POP'!$B$5:$I$1048576,8,0),"")</f>
        <v/>
      </c>
      <c r="U994" s="21" t="s">
        <v>3994</v>
      </c>
      <c r="V994" s="17" t="e" cm="1">
        <f t="array" ref="V994">MAX(IF(INDUKSI!$B$5:$B$1048576='Data Training 2022'!B994,INDUKSI!$H$5:$H$1048576))</f>
        <v>#N/A</v>
      </c>
      <c r="W994" s="22" t="str">
        <f>IFERROR(VLOOKUP(B994,INDUKSI!$B$5:$I$1048576,8,0),"")</f>
        <v>LULUS</v>
      </c>
      <c r="X994" s="21" t="s">
        <v>3994</v>
      </c>
      <c r="Y994" s="17" cm="1">
        <f t="array" ref="Y994">MAX(IF(REINDUKSI!$B$5:$B$1048576='Data Training 2022'!B994,REINDUKSI!$H$5:$H$1048576))</f>
        <v>0</v>
      </c>
      <c r="Z994" s="22" t="str">
        <f>IFERROR(VLOOKUP(B994,REINDUKSI!$B$5:$I$1048576,8,0),"")</f>
        <v/>
      </c>
      <c r="AA994" s="22" t="str">
        <f t="shared" si="85"/>
        <v>TARGET</v>
      </c>
      <c r="AB994" s="17" cm="1">
        <f t="array" ref="AB994">MAX(IF(BSA!$B$5:$B$1048576='Data Training 2022'!B994,BSA!$H$5:$H$1048576))</f>
        <v>0</v>
      </c>
      <c r="AC994" s="22" t="str">
        <f>IFERROR(VLOOKUP(B994,BSA!$B$5:$I$1048576,8,0),"")</f>
        <v/>
      </c>
      <c r="AD994" s="22" t="s">
        <v>3994</v>
      </c>
      <c r="AE994" s="22"/>
      <c r="AF994" s="22"/>
      <c r="AG994" s="22" t="str">
        <f t="shared" si="86"/>
        <v/>
      </c>
      <c r="AH994" s="17" cm="1">
        <f t="array" ref="AH994">MAX(IF(ISOLASI!$B$5:$B$1048576='Data Training 2022'!B994,ISOLASI!$H$5:$H$1048576))</f>
        <v>0</v>
      </c>
      <c r="AI994" s="22" t="str">
        <f>IFERROR(VLOOKUP(B994,ISOLASI!$B$5:$I$1048576,8,0),"")</f>
        <v/>
      </c>
      <c r="AJ994" s="22"/>
      <c r="AK994" s="17" cm="1">
        <f t="array" ref="AK994">MAX(IF('DEKAT AIR'!$B$5:$B$1048576='Data Training 2022'!B994,'DEKAT AIR'!$H$5:$H$1048576))</f>
        <v>0</v>
      </c>
      <c r="AL994" s="22" t="str">
        <f>IFERROR(VLOOKUP(B994,'DEKAT AIR'!$B$5:$I$1048576,8,0),"")</f>
        <v/>
      </c>
      <c r="AM994" s="22"/>
      <c r="AN994" s="17" cm="1">
        <f t="array" ref="AN994">MAX(IF(KETINGGIAN!$B$5:$B$1048576='Data Training 2022'!B994,KETINGGIAN!$H$5:$H$1048576))</f>
        <v>0</v>
      </c>
      <c r="AO994" s="22" t="str">
        <f>IFERROR(VLOOKUP(B994,KETINGGIAN!$B$5:$I$1048576,8,0),"")</f>
        <v/>
      </c>
      <c r="AP994" s="22"/>
      <c r="AQ994" s="22"/>
      <c r="AR994" s="22"/>
      <c r="AS994" s="22"/>
      <c r="AT994" s="17" cm="1">
        <f t="array" ref="AT994">MAX(IF(TOOLSKEEPER!$B$5:$B$1048576='Data Training 2022'!B994,TOOLSKEEPER!$H$5:$H$1048576))</f>
        <v>0</v>
      </c>
      <c r="AU994" s="22" t="str">
        <f>IFERROR(VLOOKUP(B994,TOOLSKEEPER!$B$5:$I$1048576,8,0),"")</f>
        <v/>
      </c>
    </row>
    <row r="995" spans="1:47">
      <c r="A995" s="22">
        <f t="shared" si="87"/>
        <v>990</v>
      </c>
      <c r="B995" s="21" t="str">
        <f t="shared" si="88"/>
        <v>80001848</v>
      </c>
      <c r="C995" s="21" t="s">
        <v>2723</v>
      </c>
      <c r="D995" s="22"/>
      <c r="E995" s="22" t="s">
        <v>2724</v>
      </c>
      <c r="F995" s="22" t="s">
        <v>1255</v>
      </c>
      <c r="G995" s="22" t="s">
        <v>205</v>
      </c>
      <c r="H995" s="22" t="s">
        <v>405</v>
      </c>
      <c r="I995" s="22" t="s">
        <v>4028</v>
      </c>
      <c r="J995" s="22"/>
      <c r="K995" s="21" t="s">
        <v>4002</v>
      </c>
      <c r="L995" s="21" t="s">
        <v>2374</v>
      </c>
      <c r="M995" s="21" t="s">
        <v>4003</v>
      </c>
      <c r="N995" s="21"/>
      <c r="O995" s="17" t="str">
        <f>IFERROR(VLOOKUP(B995,POP!$B$5:$I$1048576,7,0),"")</f>
        <v/>
      </c>
      <c r="P995" s="17" t="str">
        <f>IFERROR(VLOOKUP(B995,POM!$B$5:$I$1048576,7,0),"")</f>
        <v/>
      </c>
      <c r="Q995" s="10" t="str">
        <f>IFERROR(VLOOKUP(B995,POU!$B$5:$I$1048576,7,0),"")</f>
        <v/>
      </c>
      <c r="R995" s="21" t="str">
        <f t="shared" si="84"/>
        <v/>
      </c>
      <c r="S995" s="17" t="str">
        <f>IFERROR(VLOOKUP(B995,'PEMBEKALAN POP'!$B$5:$I$1048576,7,0),"")</f>
        <v/>
      </c>
      <c r="T995" s="22" t="str">
        <f>IFERROR(VLOOKUP(B995,'PEMBEKALAN POP'!$B$5:$I$1048576,8,0),"")</f>
        <v/>
      </c>
      <c r="U995" s="21" t="s">
        <v>3994</v>
      </c>
      <c r="V995" s="17" t="e" cm="1">
        <f t="array" ref="V995">MAX(IF(INDUKSI!$B$5:$B$1048576='Data Training 2022'!B995,INDUKSI!$H$5:$H$1048576))</f>
        <v>#N/A</v>
      </c>
      <c r="W995" s="22" t="str">
        <f>IFERROR(VLOOKUP(B995,INDUKSI!$B$5:$I$1048576,8,0),"")</f>
        <v>LULUS</v>
      </c>
      <c r="X995" s="21" t="s">
        <v>3994</v>
      </c>
      <c r="Y995" s="17" cm="1">
        <f t="array" ref="Y995">MAX(IF(REINDUKSI!$B$5:$B$1048576='Data Training 2022'!B995,REINDUKSI!$H$5:$H$1048576))</f>
        <v>0</v>
      </c>
      <c r="Z995" s="22" t="str">
        <f>IFERROR(VLOOKUP(B995,REINDUKSI!$B$5:$I$1048576,8,0),"")</f>
        <v/>
      </c>
      <c r="AA995" s="22" t="str">
        <f t="shared" si="85"/>
        <v>TARGET</v>
      </c>
      <c r="AB995" s="17" cm="1">
        <f t="array" ref="AB995">MAX(IF(BSA!$B$5:$B$1048576='Data Training 2022'!B995,BSA!$H$5:$H$1048576))</f>
        <v>0</v>
      </c>
      <c r="AC995" s="22" t="str">
        <f>IFERROR(VLOOKUP(B995,BSA!$B$5:$I$1048576,8,0),"")</f>
        <v/>
      </c>
      <c r="AD995" s="22" t="s">
        <v>3994</v>
      </c>
      <c r="AE995" s="22"/>
      <c r="AF995" s="22"/>
      <c r="AG995" s="22" t="str">
        <f t="shared" si="86"/>
        <v/>
      </c>
      <c r="AH995" s="17" cm="1">
        <f t="array" ref="AH995">MAX(IF(ISOLASI!$B$5:$B$1048576='Data Training 2022'!B995,ISOLASI!$H$5:$H$1048576))</f>
        <v>0</v>
      </c>
      <c r="AI995" s="22" t="str">
        <f>IFERROR(VLOOKUP(B995,ISOLASI!$B$5:$I$1048576,8,0),"")</f>
        <v/>
      </c>
      <c r="AJ995" s="22"/>
      <c r="AK995" s="17" cm="1">
        <f t="array" ref="AK995">MAX(IF('DEKAT AIR'!$B$5:$B$1048576='Data Training 2022'!B995,'DEKAT AIR'!$H$5:$H$1048576))</f>
        <v>0</v>
      </c>
      <c r="AL995" s="22" t="str">
        <f>IFERROR(VLOOKUP(B995,'DEKAT AIR'!$B$5:$I$1048576,8,0),"")</f>
        <v/>
      </c>
      <c r="AM995" s="22"/>
      <c r="AN995" s="17" cm="1">
        <f t="array" ref="AN995">MAX(IF(KETINGGIAN!$B$5:$B$1048576='Data Training 2022'!B995,KETINGGIAN!$H$5:$H$1048576))</f>
        <v>0</v>
      </c>
      <c r="AO995" s="22" t="str">
        <f>IFERROR(VLOOKUP(B995,KETINGGIAN!$B$5:$I$1048576,8,0),"")</f>
        <v/>
      </c>
      <c r="AP995" s="22"/>
      <c r="AQ995" s="22"/>
      <c r="AR995" s="22"/>
      <c r="AS995" s="22"/>
      <c r="AT995" s="17" cm="1">
        <f t="array" ref="AT995">MAX(IF(TOOLSKEEPER!$B$5:$B$1048576='Data Training 2022'!B995,TOOLSKEEPER!$H$5:$H$1048576))</f>
        <v>0</v>
      </c>
      <c r="AU995" s="22" t="str">
        <f>IFERROR(VLOOKUP(B995,TOOLSKEEPER!$B$5:$I$1048576,8,0),"")</f>
        <v/>
      </c>
    </row>
    <row r="996" spans="1:47">
      <c r="A996" s="22">
        <f t="shared" si="87"/>
        <v>991</v>
      </c>
      <c r="B996" s="21" t="str">
        <f t="shared" si="88"/>
        <v>80000481</v>
      </c>
      <c r="C996" s="21">
        <v>80000481</v>
      </c>
      <c r="D996" s="22"/>
      <c r="E996" s="22" t="s">
        <v>2674</v>
      </c>
      <c r="F996" s="22" t="s">
        <v>1255</v>
      </c>
      <c r="G996" s="22" t="s">
        <v>205</v>
      </c>
      <c r="H996" s="22" t="s">
        <v>405</v>
      </c>
      <c r="I996" s="22" t="s">
        <v>4028</v>
      </c>
      <c r="J996" s="22"/>
      <c r="K996" s="21" t="s">
        <v>4002</v>
      </c>
      <c r="L996" s="21" t="s">
        <v>2374</v>
      </c>
      <c r="M996" s="21" t="s">
        <v>4003</v>
      </c>
      <c r="N996" s="21"/>
      <c r="O996" s="17" t="str">
        <f>IFERROR(VLOOKUP(B996,POP!$B$5:$I$1048576,7,0),"")</f>
        <v/>
      </c>
      <c r="P996" s="17" t="str">
        <f>IFERROR(VLOOKUP(B996,POM!$B$5:$I$1048576,7,0),"")</f>
        <v/>
      </c>
      <c r="Q996" s="10" t="str">
        <f>IFERROR(VLOOKUP(B996,POU!$B$5:$I$1048576,7,0),"")</f>
        <v/>
      </c>
      <c r="R996" s="21" t="str">
        <f t="shared" si="84"/>
        <v/>
      </c>
      <c r="S996" s="17" t="str">
        <f>IFERROR(VLOOKUP(B996,'PEMBEKALAN POP'!$B$5:$I$1048576,7,0),"")</f>
        <v/>
      </c>
      <c r="T996" s="22" t="str">
        <f>IFERROR(VLOOKUP(B996,'PEMBEKALAN POP'!$B$5:$I$1048576,8,0),"")</f>
        <v/>
      </c>
      <c r="U996" s="21" t="s">
        <v>3994</v>
      </c>
      <c r="V996" s="17" t="e" cm="1">
        <f t="array" ref="V996">MAX(IF(INDUKSI!$B$5:$B$1048576='Data Training 2022'!B996,INDUKSI!$H$5:$H$1048576))</f>
        <v>#N/A</v>
      </c>
      <c r="W996" s="22" t="str">
        <f>IFERROR(VLOOKUP(B996,INDUKSI!$B$5:$I$1048576,8,0),"")</f>
        <v>LULUS</v>
      </c>
      <c r="X996" s="21" t="s">
        <v>3994</v>
      </c>
      <c r="Y996" s="17" cm="1">
        <f t="array" ref="Y996">MAX(IF(REINDUKSI!$B$5:$B$1048576='Data Training 2022'!B996,REINDUKSI!$H$5:$H$1048576))</f>
        <v>0</v>
      </c>
      <c r="Z996" s="22" t="str">
        <f>IFERROR(VLOOKUP(B996,REINDUKSI!$B$5:$I$1048576,8,0),"")</f>
        <v/>
      </c>
      <c r="AA996" s="22" t="str">
        <f t="shared" si="85"/>
        <v>TARGET</v>
      </c>
      <c r="AB996" s="17" cm="1">
        <f t="array" ref="AB996">MAX(IF(BSA!$B$5:$B$1048576='Data Training 2022'!B996,BSA!$H$5:$H$1048576))</f>
        <v>0</v>
      </c>
      <c r="AC996" s="22" t="str">
        <f>IFERROR(VLOOKUP(B996,BSA!$B$5:$I$1048576,8,0),"")</f>
        <v/>
      </c>
      <c r="AD996" s="22" t="s">
        <v>3994</v>
      </c>
      <c r="AE996" s="22"/>
      <c r="AF996" s="22"/>
      <c r="AG996" s="22" t="str">
        <f t="shared" si="86"/>
        <v/>
      </c>
      <c r="AH996" s="17" cm="1">
        <f t="array" ref="AH996">MAX(IF(ISOLASI!$B$5:$B$1048576='Data Training 2022'!B996,ISOLASI!$H$5:$H$1048576))</f>
        <v>0</v>
      </c>
      <c r="AI996" s="22" t="str">
        <f>IFERROR(VLOOKUP(B996,ISOLASI!$B$5:$I$1048576,8,0),"")</f>
        <v/>
      </c>
      <c r="AJ996" s="22"/>
      <c r="AK996" s="17" cm="1">
        <f t="array" ref="AK996">MAX(IF('DEKAT AIR'!$B$5:$B$1048576='Data Training 2022'!B996,'DEKAT AIR'!$H$5:$H$1048576))</f>
        <v>0</v>
      </c>
      <c r="AL996" s="22" t="str">
        <f>IFERROR(VLOOKUP(B996,'DEKAT AIR'!$B$5:$I$1048576,8,0),"")</f>
        <v/>
      </c>
      <c r="AM996" s="22"/>
      <c r="AN996" s="17" cm="1">
        <f t="array" ref="AN996">MAX(IF(KETINGGIAN!$B$5:$B$1048576='Data Training 2022'!B996,KETINGGIAN!$H$5:$H$1048576))</f>
        <v>0</v>
      </c>
      <c r="AO996" s="22" t="str">
        <f>IFERROR(VLOOKUP(B996,KETINGGIAN!$B$5:$I$1048576,8,0),"")</f>
        <v/>
      </c>
      <c r="AP996" s="22"/>
      <c r="AQ996" s="22"/>
      <c r="AR996" s="22"/>
      <c r="AS996" s="22"/>
      <c r="AT996" s="17" cm="1">
        <f t="array" ref="AT996">MAX(IF(TOOLSKEEPER!$B$5:$B$1048576='Data Training 2022'!B996,TOOLSKEEPER!$H$5:$H$1048576))</f>
        <v>0</v>
      </c>
      <c r="AU996" s="22" t="str">
        <f>IFERROR(VLOOKUP(B996,TOOLSKEEPER!$B$5:$I$1048576,8,0),"")</f>
        <v/>
      </c>
    </row>
    <row r="997" spans="1:47">
      <c r="A997" s="22">
        <f t="shared" si="87"/>
        <v>992</v>
      </c>
      <c r="B997" s="21" t="str">
        <f t="shared" si="88"/>
        <v>80002033</v>
      </c>
      <c r="C997" s="21">
        <v>80002033</v>
      </c>
      <c r="D997" s="22"/>
      <c r="E997" s="22" t="s">
        <v>4274</v>
      </c>
      <c r="F997" s="22" t="s">
        <v>1255</v>
      </c>
      <c r="G997" s="22" t="s">
        <v>205</v>
      </c>
      <c r="H997" s="22" t="s">
        <v>405</v>
      </c>
      <c r="I997" s="22" t="s">
        <v>4028</v>
      </c>
      <c r="J997" s="22"/>
      <c r="K997" s="21" t="s">
        <v>4002</v>
      </c>
      <c r="L997" s="21" t="s">
        <v>2374</v>
      </c>
      <c r="M997" s="21" t="s">
        <v>4003</v>
      </c>
      <c r="N997" s="21"/>
      <c r="O997" s="17" t="str">
        <f>IFERROR(VLOOKUP(B997,POP!$B$5:$I$1048576,7,0),"")</f>
        <v/>
      </c>
      <c r="P997" s="17" t="str">
        <f>IFERROR(VLOOKUP(B997,POM!$B$5:$I$1048576,7,0),"")</f>
        <v/>
      </c>
      <c r="Q997" s="10" t="str">
        <f>IFERROR(VLOOKUP(B997,POU!$B$5:$I$1048576,7,0),"")</f>
        <v/>
      </c>
      <c r="R997" s="21" t="str">
        <f t="shared" si="84"/>
        <v/>
      </c>
      <c r="S997" s="17" t="str">
        <f>IFERROR(VLOOKUP(B997,'PEMBEKALAN POP'!$B$5:$I$1048576,7,0),"")</f>
        <v/>
      </c>
      <c r="T997" s="22" t="str">
        <f>IFERROR(VLOOKUP(B997,'PEMBEKALAN POP'!$B$5:$I$1048576,8,0),"")</f>
        <v/>
      </c>
      <c r="U997" s="21" t="s">
        <v>3994</v>
      </c>
      <c r="V997" s="17" t="e" cm="1">
        <f t="array" ref="V997">MAX(IF(INDUKSI!$B$5:$B$1048576='Data Training 2022'!B997,INDUKSI!$H$5:$H$1048576))</f>
        <v>#N/A</v>
      </c>
      <c r="W997" s="22" t="str">
        <f>IFERROR(VLOOKUP(B997,INDUKSI!$B$5:$I$1048576,8,0),"")</f>
        <v>LULUS</v>
      </c>
      <c r="X997" s="21" t="s">
        <v>3994</v>
      </c>
      <c r="Y997" s="17" cm="1">
        <f t="array" ref="Y997">MAX(IF(REINDUKSI!$B$5:$B$1048576='Data Training 2022'!B997,REINDUKSI!$H$5:$H$1048576))</f>
        <v>0</v>
      </c>
      <c r="Z997" s="22" t="str">
        <f>IFERROR(VLOOKUP(B997,REINDUKSI!$B$5:$I$1048576,8,0),"")</f>
        <v/>
      </c>
      <c r="AA997" s="22" t="str">
        <f t="shared" si="85"/>
        <v>TARGET</v>
      </c>
      <c r="AB997" s="17" cm="1">
        <f t="array" ref="AB997">MAX(IF(BSA!$B$5:$B$1048576='Data Training 2022'!B997,BSA!$H$5:$H$1048576))</f>
        <v>44713</v>
      </c>
      <c r="AC997" s="22" t="str">
        <f>IFERROR(VLOOKUP(B997,BSA!$B$5:$I$1048576,8,0),"")</f>
        <v>LULUS</v>
      </c>
      <c r="AD997" s="22" t="s">
        <v>3994</v>
      </c>
      <c r="AE997" s="22"/>
      <c r="AF997" s="22"/>
      <c r="AG997" s="22" t="str">
        <f t="shared" si="86"/>
        <v/>
      </c>
      <c r="AH997" s="17" cm="1">
        <f t="array" ref="AH997">MAX(IF(ISOLASI!$B$5:$B$1048576='Data Training 2022'!B997,ISOLASI!$H$5:$H$1048576))</f>
        <v>0</v>
      </c>
      <c r="AI997" s="22" t="str">
        <f>IFERROR(VLOOKUP(B997,ISOLASI!$B$5:$I$1048576,8,0),"")</f>
        <v/>
      </c>
      <c r="AJ997" s="22"/>
      <c r="AK997" s="17" cm="1">
        <f t="array" ref="AK997">MAX(IF('DEKAT AIR'!$B$5:$B$1048576='Data Training 2022'!B997,'DEKAT AIR'!$H$5:$H$1048576))</f>
        <v>0</v>
      </c>
      <c r="AL997" s="22" t="str">
        <f>IFERROR(VLOOKUP(B997,'DEKAT AIR'!$B$5:$I$1048576,8,0),"")</f>
        <v/>
      </c>
      <c r="AM997" s="22"/>
      <c r="AN997" s="17" cm="1">
        <f t="array" ref="AN997">MAX(IF(KETINGGIAN!$B$5:$B$1048576='Data Training 2022'!B997,KETINGGIAN!$H$5:$H$1048576))</f>
        <v>0</v>
      </c>
      <c r="AO997" s="22" t="str">
        <f>IFERROR(VLOOKUP(B997,KETINGGIAN!$B$5:$I$1048576,8,0),"")</f>
        <v/>
      </c>
      <c r="AP997" s="22"/>
      <c r="AQ997" s="22"/>
      <c r="AR997" s="22"/>
      <c r="AS997" s="22"/>
      <c r="AT997" s="17" cm="1">
        <f t="array" ref="AT997">MAX(IF(TOOLSKEEPER!$B$5:$B$1048576='Data Training 2022'!B997,TOOLSKEEPER!$H$5:$H$1048576))</f>
        <v>0</v>
      </c>
      <c r="AU997" s="22" t="str">
        <f>IFERROR(VLOOKUP(B997,TOOLSKEEPER!$B$5:$I$1048576,8,0),"")</f>
        <v/>
      </c>
    </row>
    <row r="998" spans="1:47">
      <c r="A998" s="22">
        <f t="shared" si="87"/>
        <v>993</v>
      </c>
      <c r="B998" s="21" t="str">
        <f t="shared" si="88"/>
        <v>80000859</v>
      </c>
      <c r="C998" s="21">
        <v>80000859</v>
      </c>
      <c r="D998" s="22"/>
      <c r="E998" s="22" t="s">
        <v>1722</v>
      </c>
      <c r="F998" s="22" t="s">
        <v>1255</v>
      </c>
      <c r="G998" s="22" t="s">
        <v>205</v>
      </c>
      <c r="H998" s="22" t="s">
        <v>405</v>
      </c>
      <c r="I998" s="22" t="s">
        <v>4028</v>
      </c>
      <c r="J998" s="22"/>
      <c r="K998" s="21" t="s">
        <v>4002</v>
      </c>
      <c r="L998" s="21" t="s">
        <v>2374</v>
      </c>
      <c r="M998" s="21" t="s">
        <v>4003</v>
      </c>
      <c r="N998" s="21"/>
      <c r="O998" s="17" t="str">
        <f>IFERROR(VLOOKUP(B998,POP!$B$5:$I$1048576,7,0),"")</f>
        <v/>
      </c>
      <c r="P998" s="17" t="str">
        <f>IFERROR(VLOOKUP(B998,POM!$B$5:$I$1048576,7,0),"")</f>
        <v/>
      </c>
      <c r="Q998" s="10" t="str">
        <f>IFERROR(VLOOKUP(B998,POU!$B$5:$I$1048576,7,0),"")</f>
        <v/>
      </c>
      <c r="R998" s="21" t="str">
        <f t="shared" si="84"/>
        <v/>
      </c>
      <c r="S998" s="17" t="str">
        <f>IFERROR(VLOOKUP(B998,'PEMBEKALAN POP'!$B$5:$I$1048576,7,0),"")</f>
        <v/>
      </c>
      <c r="T998" s="22" t="str">
        <f>IFERROR(VLOOKUP(B998,'PEMBEKALAN POP'!$B$5:$I$1048576,8,0),"")</f>
        <v/>
      </c>
      <c r="U998" s="21" t="s">
        <v>3994</v>
      </c>
      <c r="V998" s="17" t="e" cm="1">
        <f t="array" ref="V998">MAX(IF(INDUKSI!$B$5:$B$1048576='Data Training 2022'!B998,INDUKSI!$H$5:$H$1048576))</f>
        <v>#N/A</v>
      </c>
      <c r="W998" s="22" t="str">
        <f>IFERROR(VLOOKUP(B998,INDUKSI!$B$5:$I$1048576,8,0),"")</f>
        <v>LULUS</v>
      </c>
      <c r="X998" s="21" t="s">
        <v>3994</v>
      </c>
      <c r="Y998" s="17" cm="1">
        <f t="array" ref="Y998">MAX(IF(REINDUKSI!$B$5:$B$1048576='Data Training 2022'!B998,REINDUKSI!$H$5:$H$1048576))</f>
        <v>0</v>
      </c>
      <c r="Z998" s="22" t="str">
        <f>IFERROR(VLOOKUP(B998,REINDUKSI!$B$5:$I$1048576,8,0),"")</f>
        <v/>
      </c>
      <c r="AA998" s="22" t="str">
        <f t="shared" si="85"/>
        <v>TARGET</v>
      </c>
      <c r="AB998" s="17" cm="1">
        <f t="array" ref="AB998">MAX(IF(BSA!$B$5:$B$1048576='Data Training 2022'!B998,BSA!$H$5:$H$1048576))</f>
        <v>0</v>
      </c>
      <c r="AC998" s="22" t="str">
        <f>IFERROR(VLOOKUP(B998,BSA!$B$5:$I$1048576,8,0),"")</f>
        <v/>
      </c>
      <c r="AD998" s="22" t="s">
        <v>3994</v>
      </c>
      <c r="AE998" s="22"/>
      <c r="AF998" s="22"/>
      <c r="AG998" s="22" t="str">
        <f t="shared" si="86"/>
        <v/>
      </c>
      <c r="AH998" s="17" cm="1">
        <f t="array" ref="AH998">MAX(IF(ISOLASI!$B$5:$B$1048576='Data Training 2022'!B998,ISOLASI!$H$5:$H$1048576))</f>
        <v>0</v>
      </c>
      <c r="AI998" s="22" t="str">
        <f>IFERROR(VLOOKUP(B998,ISOLASI!$B$5:$I$1048576,8,0),"")</f>
        <v/>
      </c>
      <c r="AJ998" s="22"/>
      <c r="AK998" s="17" cm="1">
        <f t="array" ref="AK998">MAX(IF('DEKAT AIR'!$B$5:$B$1048576='Data Training 2022'!B998,'DEKAT AIR'!$H$5:$H$1048576))</f>
        <v>0</v>
      </c>
      <c r="AL998" s="22" t="str">
        <f>IFERROR(VLOOKUP(B998,'DEKAT AIR'!$B$5:$I$1048576,8,0),"")</f>
        <v/>
      </c>
      <c r="AM998" s="22"/>
      <c r="AN998" s="17" cm="1">
        <f t="array" ref="AN998">MAX(IF(KETINGGIAN!$B$5:$B$1048576='Data Training 2022'!B998,KETINGGIAN!$H$5:$H$1048576))</f>
        <v>0</v>
      </c>
      <c r="AO998" s="22" t="str">
        <f>IFERROR(VLOOKUP(B998,KETINGGIAN!$B$5:$I$1048576,8,0),"")</f>
        <v/>
      </c>
      <c r="AP998" s="22"/>
      <c r="AQ998" s="22"/>
      <c r="AR998" s="22"/>
      <c r="AS998" s="22"/>
      <c r="AT998" s="17" cm="1">
        <f t="array" ref="AT998">MAX(IF(TOOLSKEEPER!$B$5:$B$1048576='Data Training 2022'!B998,TOOLSKEEPER!$H$5:$H$1048576))</f>
        <v>0</v>
      </c>
      <c r="AU998" s="22" t="str">
        <f>IFERROR(VLOOKUP(B998,TOOLSKEEPER!$B$5:$I$1048576,8,0),"")</f>
        <v/>
      </c>
    </row>
    <row r="999" spans="1:47">
      <c r="A999" s="22">
        <f t="shared" si="87"/>
        <v>994</v>
      </c>
      <c r="B999" s="21" t="str">
        <f t="shared" si="88"/>
        <v>80002482</v>
      </c>
      <c r="C999" s="21">
        <v>80002482</v>
      </c>
      <c r="D999" s="22"/>
      <c r="E999" s="22" t="s">
        <v>3623</v>
      </c>
      <c r="F999" s="22" t="s">
        <v>1255</v>
      </c>
      <c r="G999" s="22" t="s">
        <v>205</v>
      </c>
      <c r="H999" s="22" t="s">
        <v>405</v>
      </c>
      <c r="I999" s="22" t="s">
        <v>4028</v>
      </c>
      <c r="J999" s="22"/>
      <c r="K999" s="21" t="s">
        <v>4002</v>
      </c>
      <c r="L999" s="21" t="s">
        <v>2374</v>
      </c>
      <c r="M999" s="21" t="s">
        <v>4003</v>
      </c>
      <c r="N999" s="21"/>
      <c r="O999" s="17" t="str">
        <f>IFERROR(VLOOKUP(B999,POP!$B$5:$I$1048576,7,0),"")</f>
        <v/>
      </c>
      <c r="P999" s="17" t="str">
        <f>IFERROR(VLOOKUP(B999,POM!$B$5:$I$1048576,7,0),"")</f>
        <v/>
      </c>
      <c r="Q999" s="10" t="str">
        <f>IFERROR(VLOOKUP(B999,POU!$B$5:$I$1048576,7,0),"")</f>
        <v/>
      </c>
      <c r="R999" s="21" t="str">
        <f t="shared" si="84"/>
        <v/>
      </c>
      <c r="S999" s="17" t="str">
        <f>IFERROR(VLOOKUP(B999,'PEMBEKALAN POP'!$B$5:$I$1048576,7,0),"")</f>
        <v/>
      </c>
      <c r="T999" s="22" t="str">
        <f>IFERROR(VLOOKUP(B999,'PEMBEKALAN POP'!$B$5:$I$1048576,8,0),"")</f>
        <v/>
      </c>
      <c r="U999" s="21" t="s">
        <v>3994</v>
      </c>
      <c r="V999" s="17" t="e" cm="1">
        <f t="array" ref="V999">MAX(IF(INDUKSI!$B$5:$B$1048576='Data Training 2022'!B999,INDUKSI!$H$5:$H$1048576))</f>
        <v>#N/A</v>
      </c>
      <c r="W999" s="22" t="str">
        <f>IFERROR(VLOOKUP(B999,INDUKSI!$B$5:$I$1048576,8,0),"")</f>
        <v>LULUS</v>
      </c>
      <c r="X999" s="21" t="s">
        <v>3994</v>
      </c>
      <c r="Y999" s="17" cm="1">
        <f t="array" ref="Y999">MAX(IF(REINDUKSI!$B$5:$B$1048576='Data Training 2022'!B999,REINDUKSI!$H$5:$H$1048576))</f>
        <v>44627</v>
      </c>
      <c r="Z999" s="22" t="str">
        <f>IFERROR(VLOOKUP(B999,REINDUKSI!$B$5:$I$1048576,8,0),"")</f>
        <v>LULUS</v>
      </c>
      <c r="AA999" s="22" t="str">
        <f t="shared" si="85"/>
        <v>TARGET</v>
      </c>
      <c r="AB999" s="17" cm="1">
        <f t="array" ref="AB999">MAX(IF(BSA!$B$5:$B$1048576='Data Training 2022'!B999,BSA!$H$5:$H$1048576))</f>
        <v>44713</v>
      </c>
      <c r="AC999" s="22" t="str">
        <f>IFERROR(VLOOKUP(B999,BSA!$B$5:$I$1048576,8,0),"")</f>
        <v>LULUS</v>
      </c>
      <c r="AD999" s="22" t="s">
        <v>3994</v>
      </c>
      <c r="AE999" s="22"/>
      <c r="AF999" s="22"/>
      <c r="AG999" s="22" t="str">
        <f t="shared" si="86"/>
        <v/>
      </c>
      <c r="AH999" s="17" cm="1">
        <f t="array" ref="AH999">MAX(IF(ISOLASI!$B$5:$B$1048576='Data Training 2022'!B999,ISOLASI!$H$5:$H$1048576))</f>
        <v>0</v>
      </c>
      <c r="AI999" s="22" t="str">
        <f>IFERROR(VLOOKUP(B999,ISOLASI!$B$5:$I$1048576,8,0),"")</f>
        <v/>
      </c>
      <c r="AJ999" s="22"/>
      <c r="AK999" s="17" cm="1">
        <f t="array" ref="AK999">MAX(IF('DEKAT AIR'!$B$5:$B$1048576='Data Training 2022'!B999,'DEKAT AIR'!$H$5:$H$1048576))</f>
        <v>0</v>
      </c>
      <c r="AL999" s="22" t="str">
        <f>IFERROR(VLOOKUP(B999,'DEKAT AIR'!$B$5:$I$1048576,8,0),"")</f>
        <v/>
      </c>
      <c r="AM999" s="22"/>
      <c r="AN999" s="17" cm="1">
        <f t="array" ref="AN999">MAX(IF(KETINGGIAN!$B$5:$B$1048576='Data Training 2022'!B999,KETINGGIAN!$H$5:$H$1048576))</f>
        <v>0</v>
      </c>
      <c r="AO999" s="22" t="str">
        <f>IFERROR(VLOOKUP(B999,KETINGGIAN!$B$5:$I$1048576,8,0),"")</f>
        <v/>
      </c>
      <c r="AP999" s="22"/>
      <c r="AQ999" s="22"/>
      <c r="AR999" s="22"/>
      <c r="AS999" s="22"/>
      <c r="AT999" s="17" cm="1">
        <f t="array" ref="AT999">MAX(IF(TOOLSKEEPER!$B$5:$B$1048576='Data Training 2022'!B999,TOOLSKEEPER!$H$5:$H$1048576))</f>
        <v>0</v>
      </c>
      <c r="AU999" s="22" t="str">
        <f>IFERROR(VLOOKUP(B999,TOOLSKEEPER!$B$5:$I$1048576,8,0),"")</f>
        <v/>
      </c>
    </row>
    <row r="1000" spans="1:47">
      <c r="A1000" s="22">
        <f t="shared" si="87"/>
        <v>995</v>
      </c>
      <c r="B1000" s="21" t="str">
        <f t="shared" si="88"/>
        <v>80000500</v>
      </c>
      <c r="C1000" s="21">
        <v>80000500</v>
      </c>
      <c r="D1000" s="22"/>
      <c r="E1000" s="22" t="s">
        <v>1671</v>
      </c>
      <c r="F1000" s="22" t="s">
        <v>1255</v>
      </c>
      <c r="G1000" s="22" t="s">
        <v>205</v>
      </c>
      <c r="H1000" s="22" t="s">
        <v>405</v>
      </c>
      <c r="I1000" s="22" t="s">
        <v>4028</v>
      </c>
      <c r="J1000" s="22"/>
      <c r="K1000" s="21" t="s">
        <v>4002</v>
      </c>
      <c r="L1000" s="21" t="s">
        <v>2374</v>
      </c>
      <c r="M1000" s="21" t="s">
        <v>4003</v>
      </c>
      <c r="N1000" s="21"/>
      <c r="O1000" s="17" t="str">
        <f>IFERROR(VLOOKUP(B1000,POP!$B$5:$I$1048576,7,0),"")</f>
        <v/>
      </c>
      <c r="P1000" s="17" t="str">
        <f>IFERROR(VLOOKUP(B1000,POM!$B$5:$I$1048576,7,0),"")</f>
        <v/>
      </c>
      <c r="Q1000" s="10" t="str">
        <f>IFERROR(VLOOKUP(B1000,POU!$B$5:$I$1048576,7,0),"")</f>
        <v/>
      </c>
      <c r="R1000" s="21" t="str">
        <f t="shared" si="84"/>
        <v/>
      </c>
      <c r="S1000" s="17" t="str">
        <f>IFERROR(VLOOKUP(B1000,'PEMBEKALAN POP'!$B$5:$I$1048576,7,0),"")</f>
        <v/>
      </c>
      <c r="T1000" s="22" t="str">
        <f>IFERROR(VLOOKUP(B1000,'PEMBEKALAN POP'!$B$5:$I$1048576,8,0),"")</f>
        <v/>
      </c>
      <c r="U1000" s="21" t="s">
        <v>3994</v>
      </c>
      <c r="V1000" s="17" t="e" cm="1">
        <f t="array" ref="V1000">MAX(IF(INDUKSI!$B$5:$B$1048576='Data Training 2022'!B1000,INDUKSI!$H$5:$H$1048576))</f>
        <v>#N/A</v>
      </c>
      <c r="W1000" s="22" t="str">
        <f>IFERROR(VLOOKUP(B1000,INDUKSI!$B$5:$I$1048576,8,0),"")</f>
        <v>LULUS</v>
      </c>
      <c r="X1000" s="21" t="s">
        <v>3994</v>
      </c>
      <c r="Y1000" s="17" cm="1">
        <f t="array" ref="Y1000">MAX(IF(REINDUKSI!$B$5:$B$1048576='Data Training 2022'!B1000,REINDUKSI!$H$5:$H$1048576))</f>
        <v>44496</v>
      </c>
      <c r="Z1000" s="22" t="str">
        <f>IFERROR(VLOOKUP(B1000,REINDUKSI!$B$5:$I$1048576,8,0),"")</f>
        <v>LULUS</v>
      </c>
      <c r="AA1000" s="22" t="str">
        <f t="shared" si="85"/>
        <v>TARGET</v>
      </c>
      <c r="AB1000" s="17" cm="1">
        <f t="array" ref="AB1000">MAX(IF(BSA!$B$5:$B$1048576='Data Training 2022'!B1000,BSA!$H$5:$H$1048576))</f>
        <v>0</v>
      </c>
      <c r="AC1000" s="22" t="str">
        <f>IFERROR(VLOOKUP(B1000,BSA!$B$5:$I$1048576,8,0),"")</f>
        <v/>
      </c>
      <c r="AD1000" s="22" t="s">
        <v>3994</v>
      </c>
      <c r="AE1000" s="22"/>
      <c r="AF1000" s="22"/>
      <c r="AG1000" s="22" t="str">
        <f t="shared" si="86"/>
        <v/>
      </c>
      <c r="AH1000" s="17" cm="1">
        <f t="array" ref="AH1000">MAX(IF(ISOLASI!$B$5:$B$1048576='Data Training 2022'!B1000,ISOLASI!$H$5:$H$1048576))</f>
        <v>0</v>
      </c>
      <c r="AI1000" s="22" t="str">
        <f>IFERROR(VLOOKUP(B1000,ISOLASI!$B$5:$I$1048576,8,0),"")</f>
        <v/>
      </c>
      <c r="AJ1000" s="22"/>
      <c r="AK1000" s="17" cm="1">
        <f t="array" ref="AK1000">MAX(IF('DEKAT AIR'!$B$5:$B$1048576='Data Training 2022'!B1000,'DEKAT AIR'!$H$5:$H$1048576))</f>
        <v>0</v>
      </c>
      <c r="AL1000" s="22" t="str">
        <f>IFERROR(VLOOKUP(B1000,'DEKAT AIR'!$B$5:$I$1048576,8,0),"")</f>
        <v/>
      </c>
      <c r="AM1000" s="22"/>
      <c r="AN1000" s="17" cm="1">
        <f t="array" ref="AN1000">MAX(IF(KETINGGIAN!$B$5:$B$1048576='Data Training 2022'!B1000,KETINGGIAN!$H$5:$H$1048576))</f>
        <v>0</v>
      </c>
      <c r="AO1000" s="22" t="str">
        <f>IFERROR(VLOOKUP(B1000,KETINGGIAN!$B$5:$I$1048576,8,0),"")</f>
        <v/>
      </c>
      <c r="AP1000" s="22"/>
      <c r="AQ1000" s="22"/>
      <c r="AR1000" s="22"/>
      <c r="AS1000" s="22"/>
      <c r="AT1000" s="17" cm="1">
        <f t="array" ref="AT1000">MAX(IF(TOOLSKEEPER!$B$5:$B$1048576='Data Training 2022'!B1000,TOOLSKEEPER!$H$5:$H$1048576))</f>
        <v>0</v>
      </c>
      <c r="AU1000" s="22" t="str">
        <f>IFERROR(VLOOKUP(B1000,TOOLSKEEPER!$B$5:$I$1048576,8,0),"")</f>
        <v/>
      </c>
    </row>
    <row r="1001" spans="1:47">
      <c r="A1001" s="22">
        <f t="shared" si="87"/>
        <v>996</v>
      </c>
      <c r="B1001" s="21" t="str">
        <f t="shared" si="88"/>
        <v>80000542</v>
      </c>
      <c r="C1001" s="21">
        <v>80000542</v>
      </c>
      <c r="D1001" s="22"/>
      <c r="E1001" s="22" t="s">
        <v>3343</v>
      </c>
      <c r="F1001" s="22" t="s">
        <v>1255</v>
      </c>
      <c r="G1001" s="22" t="s">
        <v>205</v>
      </c>
      <c r="H1001" s="22" t="s">
        <v>405</v>
      </c>
      <c r="I1001" s="22" t="s">
        <v>4028</v>
      </c>
      <c r="J1001" s="22"/>
      <c r="K1001" s="21" t="s">
        <v>4002</v>
      </c>
      <c r="L1001" s="21" t="s">
        <v>2374</v>
      </c>
      <c r="M1001" s="21" t="s">
        <v>4003</v>
      </c>
      <c r="N1001" s="21"/>
      <c r="O1001" s="17" t="str">
        <f>IFERROR(VLOOKUP(B1001,POP!$B$5:$I$1048576,7,0),"")</f>
        <v/>
      </c>
      <c r="P1001" s="17" t="str">
        <f>IFERROR(VLOOKUP(B1001,POM!$B$5:$I$1048576,7,0),"")</f>
        <v/>
      </c>
      <c r="Q1001" s="10" t="str">
        <f>IFERROR(VLOOKUP(B1001,POU!$B$5:$I$1048576,7,0),"")</f>
        <v/>
      </c>
      <c r="R1001" s="21" t="str">
        <f t="shared" si="84"/>
        <v/>
      </c>
      <c r="S1001" s="17" t="str">
        <f>IFERROR(VLOOKUP(B1001,'PEMBEKALAN POP'!$B$5:$I$1048576,7,0),"")</f>
        <v/>
      </c>
      <c r="T1001" s="22" t="str">
        <f>IFERROR(VLOOKUP(B1001,'PEMBEKALAN POP'!$B$5:$I$1048576,8,0),"")</f>
        <v/>
      </c>
      <c r="U1001" s="21" t="s">
        <v>3994</v>
      </c>
      <c r="V1001" s="17" t="e" cm="1">
        <f t="array" ref="V1001">MAX(IF(INDUKSI!$B$5:$B$1048576='Data Training 2022'!B1001,INDUKSI!$H$5:$H$1048576))</f>
        <v>#N/A</v>
      </c>
      <c r="W1001" s="22" t="str">
        <f>IFERROR(VLOOKUP(B1001,INDUKSI!$B$5:$I$1048576,8,0),"")</f>
        <v>LULUS</v>
      </c>
      <c r="X1001" s="21" t="s">
        <v>3994</v>
      </c>
      <c r="Y1001" s="17" cm="1">
        <f t="array" ref="Y1001">MAX(IF(REINDUKSI!$B$5:$B$1048576='Data Training 2022'!B1001,REINDUKSI!$H$5:$H$1048576))</f>
        <v>44482</v>
      </c>
      <c r="Z1001" s="22" t="str">
        <f>IFERROR(VLOOKUP(B1001,REINDUKSI!$B$5:$I$1048576,8,0),"")</f>
        <v>LULUS</v>
      </c>
      <c r="AA1001" s="22" t="str">
        <f t="shared" si="85"/>
        <v>TARGET</v>
      </c>
      <c r="AB1001" s="17" cm="1">
        <f t="array" ref="AB1001">MAX(IF(BSA!$B$5:$B$1048576='Data Training 2022'!B1001,BSA!$H$5:$H$1048576))</f>
        <v>0</v>
      </c>
      <c r="AC1001" s="22" t="str">
        <f>IFERROR(VLOOKUP(B1001,BSA!$B$5:$I$1048576,8,0),"")</f>
        <v/>
      </c>
      <c r="AD1001" s="22" t="s">
        <v>3994</v>
      </c>
      <c r="AE1001" s="22"/>
      <c r="AF1001" s="22"/>
      <c r="AG1001" s="22" t="str">
        <f t="shared" si="86"/>
        <v/>
      </c>
      <c r="AH1001" s="17" cm="1">
        <f t="array" ref="AH1001">MAX(IF(ISOLASI!$B$5:$B$1048576='Data Training 2022'!B1001,ISOLASI!$H$5:$H$1048576))</f>
        <v>0</v>
      </c>
      <c r="AI1001" s="22" t="str">
        <f>IFERROR(VLOOKUP(B1001,ISOLASI!$B$5:$I$1048576,8,0),"")</f>
        <v/>
      </c>
      <c r="AJ1001" s="22"/>
      <c r="AK1001" s="17" cm="1">
        <f t="array" ref="AK1001">MAX(IF('DEKAT AIR'!$B$5:$B$1048576='Data Training 2022'!B1001,'DEKAT AIR'!$H$5:$H$1048576))</f>
        <v>0</v>
      </c>
      <c r="AL1001" s="22" t="str">
        <f>IFERROR(VLOOKUP(B1001,'DEKAT AIR'!$B$5:$I$1048576,8,0),"")</f>
        <v/>
      </c>
      <c r="AM1001" s="22"/>
      <c r="AN1001" s="17" cm="1">
        <f t="array" ref="AN1001">MAX(IF(KETINGGIAN!$B$5:$B$1048576='Data Training 2022'!B1001,KETINGGIAN!$H$5:$H$1048576))</f>
        <v>0</v>
      </c>
      <c r="AO1001" s="22" t="str">
        <f>IFERROR(VLOOKUP(B1001,KETINGGIAN!$B$5:$I$1048576,8,0),"")</f>
        <v/>
      </c>
      <c r="AP1001" s="22"/>
      <c r="AQ1001" s="22"/>
      <c r="AR1001" s="22"/>
      <c r="AS1001" s="22"/>
      <c r="AT1001" s="17" cm="1">
        <f t="array" ref="AT1001">MAX(IF(TOOLSKEEPER!$B$5:$B$1048576='Data Training 2022'!B1001,TOOLSKEEPER!$H$5:$H$1048576))</f>
        <v>0</v>
      </c>
      <c r="AU1001" s="22" t="str">
        <f>IFERROR(VLOOKUP(B1001,TOOLSKEEPER!$B$5:$I$1048576,8,0),"")</f>
        <v/>
      </c>
    </row>
    <row r="1002" spans="1:47">
      <c r="A1002" s="22">
        <f t="shared" si="87"/>
        <v>997</v>
      </c>
      <c r="B1002" s="21" t="str">
        <f t="shared" si="88"/>
        <v>80003784</v>
      </c>
      <c r="C1002" s="21">
        <v>80003784</v>
      </c>
      <c r="D1002" s="22"/>
      <c r="E1002" s="22" t="s">
        <v>1666</v>
      </c>
      <c r="F1002" s="22" t="s">
        <v>1255</v>
      </c>
      <c r="G1002" s="22" t="s">
        <v>4183</v>
      </c>
      <c r="H1002" s="22" t="s">
        <v>405</v>
      </c>
      <c r="I1002" s="22" t="s">
        <v>4028</v>
      </c>
      <c r="J1002" s="22"/>
      <c r="K1002" s="21" t="s">
        <v>4002</v>
      </c>
      <c r="L1002" s="21" t="s">
        <v>2374</v>
      </c>
      <c r="M1002" s="21" t="s">
        <v>4003</v>
      </c>
      <c r="N1002" s="21"/>
      <c r="O1002" s="17" t="str">
        <f>IFERROR(VLOOKUP(B1002,POP!$B$5:$I$1048576,7,0),"")</f>
        <v/>
      </c>
      <c r="P1002" s="17" t="str">
        <f>IFERROR(VLOOKUP(B1002,POM!$B$5:$I$1048576,7,0),"")</f>
        <v/>
      </c>
      <c r="Q1002" s="10" t="str">
        <f>IFERROR(VLOOKUP(B1002,POU!$B$5:$I$1048576,7,0),"")</f>
        <v/>
      </c>
      <c r="R1002" s="21" t="str">
        <f t="shared" si="84"/>
        <v/>
      </c>
      <c r="S1002" s="17" t="str">
        <f>IFERROR(VLOOKUP(B1002,'PEMBEKALAN POP'!$B$5:$I$1048576,7,0),"")</f>
        <v/>
      </c>
      <c r="T1002" s="22" t="str">
        <f>IFERROR(VLOOKUP(B1002,'PEMBEKALAN POP'!$B$5:$I$1048576,8,0),"")</f>
        <v/>
      </c>
      <c r="U1002" s="21" t="s">
        <v>3994</v>
      </c>
      <c r="V1002" s="17" t="e" cm="1">
        <f t="array" ref="V1002">MAX(IF(INDUKSI!$B$5:$B$1048576='Data Training 2022'!B1002,INDUKSI!$H$5:$H$1048576))</f>
        <v>#N/A</v>
      </c>
      <c r="W1002" s="22" t="str">
        <f>IFERROR(VLOOKUP(B1002,INDUKSI!$B$5:$I$1048576,8,0),"")</f>
        <v/>
      </c>
      <c r="X1002" s="21" t="s">
        <v>3994</v>
      </c>
      <c r="Y1002" s="17" cm="1">
        <f t="array" ref="Y1002">MAX(IF(REINDUKSI!$B$5:$B$1048576='Data Training 2022'!B1002,REINDUKSI!$H$5:$H$1048576))</f>
        <v>44771</v>
      </c>
      <c r="Z1002" s="22" t="str">
        <f>IFERROR(VLOOKUP(B1002,REINDUKSI!$B$5:$I$1048576,8,0),"")</f>
        <v>LULUS</v>
      </c>
      <c r="AA1002" s="22" t="str">
        <f t="shared" si="85"/>
        <v>TARGET</v>
      </c>
      <c r="AB1002" s="17" cm="1">
        <f t="array" ref="AB1002">MAX(IF(BSA!$B$5:$B$1048576='Data Training 2022'!B1002,BSA!$H$5:$H$1048576))</f>
        <v>0</v>
      </c>
      <c r="AC1002" s="22" t="str">
        <f>IFERROR(VLOOKUP(B1002,BSA!$B$5:$I$1048576,8,0),"")</f>
        <v/>
      </c>
      <c r="AD1002" s="22" t="s">
        <v>3994</v>
      </c>
      <c r="AE1002" s="22"/>
      <c r="AF1002" s="22"/>
      <c r="AG1002" s="22" t="str">
        <f t="shared" si="86"/>
        <v/>
      </c>
      <c r="AH1002" s="17" cm="1">
        <f t="array" ref="AH1002">MAX(IF(ISOLASI!$B$5:$B$1048576='Data Training 2022'!B1002,ISOLASI!$H$5:$H$1048576))</f>
        <v>0</v>
      </c>
      <c r="AI1002" s="22" t="str">
        <f>IFERROR(VLOOKUP(B1002,ISOLASI!$B$5:$I$1048576,8,0),"")</f>
        <v/>
      </c>
      <c r="AJ1002" s="22"/>
      <c r="AK1002" s="17" cm="1">
        <f t="array" ref="AK1002">MAX(IF('DEKAT AIR'!$B$5:$B$1048576='Data Training 2022'!B1002,'DEKAT AIR'!$H$5:$H$1048576))</f>
        <v>0</v>
      </c>
      <c r="AL1002" s="22" t="str">
        <f>IFERROR(VLOOKUP(B1002,'DEKAT AIR'!$B$5:$I$1048576,8,0),"")</f>
        <v/>
      </c>
      <c r="AM1002" s="22"/>
      <c r="AN1002" s="17" cm="1">
        <f t="array" ref="AN1002">MAX(IF(KETINGGIAN!$B$5:$B$1048576='Data Training 2022'!B1002,KETINGGIAN!$H$5:$H$1048576))</f>
        <v>0</v>
      </c>
      <c r="AO1002" s="22" t="str">
        <f>IFERROR(VLOOKUP(B1002,KETINGGIAN!$B$5:$I$1048576,8,0),"")</f>
        <v/>
      </c>
      <c r="AP1002" s="22"/>
      <c r="AQ1002" s="22"/>
      <c r="AR1002" s="22"/>
      <c r="AS1002" s="22"/>
      <c r="AT1002" s="17" cm="1">
        <f t="array" ref="AT1002">MAX(IF(TOOLSKEEPER!$B$5:$B$1048576='Data Training 2022'!B1002,TOOLSKEEPER!$H$5:$H$1048576))</f>
        <v>0</v>
      </c>
      <c r="AU1002" s="22" t="str">
        <f>IFERROR(VLOOKUP(B1002,TOOLSKEEPER!$B$5:$I$1048576,8,0),"")</f>
        <v/>
      </c>
    </row>
    <row r="1003" spans="1:47">
      <c r="A1003" s="22">
        <f t="shared" si="87"/>
        <v>998</v>
      </c>
      <c r="B1003" s="21" t="str">
        <f t="shared" si="88"/>
        <v>80003801</v>
      </c>
      <c r="C1003" s="21">
        <v>80003801</v>
      </c>
      <c r="D1003" s="22"/>
      <c r="E1003" s="22" t="s">
        <v>2785</v>
      </c>
      <c r="F1003" s="22" t="s">
        <v>1255</v>
      </c>
      <c r="G1003" s="22" t="s">
        <v>4183</v>
      </c>
      <c r="H1003" s="22" t="s">
        <v>405</v>
      </c>
      <c r="I1003" s="22" t="s">
        <v>4028</v>
      </c>
      <c r="J1003" s="22"/>
      <c r="K1003" s="21" t="s">
        <v>4002</v>
      </c>
      <c r="L1003" s="21" t="s">
        <v>2374</v>
      </c>
      <c r="M1003" s="21" t="s">
        <v>4003</v>
      </c>
      <c r="N1003" s="21"/>
      <c r="O1003" s="17" t="str">
        <f>IFERROR(VLOOKUP(B1003,POP!$B$5:$I$1048576,7,0),"")</f>
        <v/>
      </c>
      <c r="P1003" s="17" t="str">
        <f>IFERROR(VLOOKUP(B1003,POM!$B$5:$I$1048576,7,0),"")</f>
        <v/>
      </c>
      <c r="Q1003" s="10" t="str">
        <f>IFERROR(VLOOKUP(B1003,POU!$B$5:$I$1048576,7,0),"")</f>
        <v/>
      </c>
      <c r="R1003" s="21" t="str">
        <f t="shared" si="84"/>
        <v/>
      </c>
      <c r="S1003" s="17" t="str">
        <f>IFERROR(VLOOKUP(B1003,'PEMBEKALAN POP'!$B$5:$I$1048576,7,0),"")</f>
        <v/>
      </c>
      <c r="T1003" s="22" t="str">
        <f>IFERROR(VLOOKUP(B1003,'PEMBEKALAN POP'!$B$5:$I$1048576,8,0),"")</f>
        <v/>
      </c>
      <c r="U1003" s="21" t="s">
        <v>3994</v>
      </c>
      <c r="V1003" s="17" t="e" cm="1">
        <f t="array" ref="V1003">MAX(IF(INDUKSI!$B$5:$B$1048576='Data Training 2022'!B1003,INDUKSI!$H$5:$H$1048576))</f>
        <v>#N/A</v>
      </c>
      <c r="W1003" s="22" t="str">
        <f>IFERROR(VLOOKUP(B1003,INDUKSI!$B$5:$I$1048576,8,0),"")</f>
        <v>LULUS</v>
      </c>
      <c r="X1003" s="21" t="s">
        <v>3994</v>
      </c>
      <c r="Y1003" s="17" cm="1">
        <f t="array" ref="Y1003">MAX(IF(REINDUKSI!$B$5:$B$1048576='Data Training 2022'!B1003,REINDUKSI!$H$5:$H$1048576))</f>
        <v>0</v>
      </c>
      <c r="Z1003" s="22" t="str">
        <f>IFERROR(VLOOKUP(B1003,REINDUKSI!$B$5:$I$1048576,8,0),"")</f>
        <v/>
      </c>
      <c r="AA1003" s="22" t="str">
        <f t="shared" si="85"/>
        <v>TARGET</v>
      </c>
      <c r="AB1003" s="17" cm="1">
        <f t="array" ref="AB1003">MAX(IF(BSA!$B$5:$B$1048576='Data Training 2022'!B1003,BSA!$H$5:$H$1048576))</f>
        <v>0</v>
      </c>
      <c r="AC1003" s="22" t="str">
        <f>IFERROR(VLOOKUP(B1003,BSA!$B$5:$I$1048576,8,0),"")</f>
        <v/>
      </c>
      <c r="AD1003" s="22" t="s">
        <v>3994</v>
      </c>
      <c r="AE1003" s="22"/>
      <c r="AF1003" s="22"/>
      <c r="AG1003" s="22" t="str">
        <f t="shared" si="86"/>
        <v/>
      </c>
      <c r="AH1003" s="17" cm="1">
        <f t="array" ref="AH1003">MAX(IF(ISOLASI!$B$5:$B$1048576='Data Training 2022'!B1003,ISOLASI!$H$5:$H$1048576))</f>
        <v>0</v>
      </c>
      <c r="AI1003" s="22" t="str">
        <f>IFERROR(VLOOKUP(B1003,ISOLASI!$B$5:$I$1048576,8,0),"")</f>
        <v/>
      </c>
      <c r="AJ1003" s="22"/>
      <c r="AK1003" s="17" cm="1">
        <f t="array" ref="AK1003">MAX(IF('DEKAT AIR'!$B$5:$B$1048576='Data Training 2022'!B1003,'DEKAT AIR'!$H$5:$H$1048576))</f>
        <v>0</v>
      </c>
      <c r="AL1003" s="22" t="str">
        <f>IFERROR(VLOOKUP(B1003,'DEKAT AIR'!$B$5:$I$1048576,8,0),"")</f>
        <v/>
      </c>
      <c r="AM1003" s="22"/>
      <c r="AN1003" s="17" cm="1">
        <f t="array" ref="AN1003">MAX(IF(KETINGGIAN!$B$5:$B$1048576='Data Training 2022'!B1003,KETINGGIAN!$H$5:$H$1048576))</f>
        <v>0</v>
      </c>
      <c r="AO1003" s="22" t="str">
        <f>IFERROR(VLOOKUP(B1003,KETINGGIAN!$B$5:$I$1048576,8,0),"")</f>
        <v/>
      </c>
      <c r="AP1003" s="22"/>
      <c r="AQ1003" s="22"/>
      <c r="AR1003" s="22"/>
      <c r="AS1003" s="22"/>
      <c r="AT1003" s="17" cm="1">
        <f t="array" ref="AT1003">MAX(IF(TOOLSKEEPER!$B$5:$B$1048576='Data Training 2022'!B1003,TOOLSKEEPER!$H$5:$H$1048576))</f>
        <v>0</v>
      </c>
      <c r="AU1003" s="22" t="str">
        <f>IFERROR(VLOOKUP(B1003,TOOLSKEEPER!$B$5:$I$1048576,8,0),"")</f>
        <v/>
      </c>
    </row>
    <row r="1004" spans="1:47">
      <c r="A1004" s="22">
        <f t="shared" si="87"/>
        <v>999</v>
      </c>
      <c r="B1004" s="21" t="str">
        <f t="shared" si="88"/>
        <v>80000681</v>
      </c>
      <c r="C1004" s="21">
        <v>80000681</v>
      </c>
      <c r="D1004" s="22"/>
      <c r="E1004" s="22" t="s">
        <v>1746</v>
      </c>
      <c r="F1004" s="22" t="s">
        <v>1255</v>
      </c>
      <c r="G1004" s="22" t="s">
        <v>205</v>
      </c>
      <c r="H1004" s="22" t="s">
        <v>405</v>
      </c>
      <c r="I1004" s="22" t="s">
        <v>4028</v>
      </c>
      <c r="J1004" s="22"/>
      <c r="K1004" s="21" t="s">
        <v>4002</v>
      </c>
      <c r="L1004" s="21" t="s">
        <v>2374</v>
      </c>
      <c r="M1004" s="21" t="s">
        <v>4003</v>
      </c>
      <c r="N1004" s="21"/>
      <c r="O1004" s="17" t="str">
        <f>IFERROR(VLOOKUP(B1004,POP!$B$5:$I$1048576,7,0),"")</f>
        <v/>
      </c>
      <c r="P1004" s="17" t="str">
        <f>IFERROR(VLOOKUP(B1004,POM!$B$5:$I$1048576,7,0),"")</f>
        <v/>
      </c>
      <c r="Q1004" s="10" t="str">
        <f>IFERROR(VLOOKUP(B1004,POU!$B$5:$I$1048576,7,0),"")</f>
        <v/>
      </c>
      <c r="R1004" s="21" t="str">
        <f t="shared" si="84"/>
        <v/>
      </c>
      <c r="S1004" s="17" t="str">
        <f>IFERROR(VLOOKUP(B1004,'PEMBEKALAN POP'!$B$5:$I$1048576,7,0),"")</f>
        <v/>
      </c>
      <c r="T1004" s="22" t="str">
        <f>IFERROR(VLOOKUP(B1004,'PEMBEKALAN POP'!$B$5:$I$1048576,8,0),"")</f>
        <v/>
      </c>
      <c r="U1004" s="21" t="s">
        <v>3994</v>
      </c>
      <c r="V1004" s="17" t="e" cm="1">
        <f t="array" ref="V1004">MAX(IF(INDUKSI!$B$5:$B$1048576='Data Training 2022'!B1004,INDUKSI!$H$5:$H$1048576))</f>
        <v>#N/A</v>
      </c>
      <c r="W1004" s="22" t="str">
        <f>IFERROR(VLOOKUP(B1004,INDUKSI!$B$5:$I$1048576,8,0),"")</f>
        <v>LULUS</v>
      </c>
      <c r="X1004" s="21" t="s">
        <v>3994</v>
      </c>
      <c r="Y1004" s="17" cm="1">
        <f t="array" ref="Y1004">MAX(IF(REINDUKSI!$B$5:$B$1048576='Data Training 2022'!B1004,REINDUKSI!$H$5:$H$1048576))</f>
        <v>44524</v>
      </c>
      <c r="Z1004" s="22" t="str">
        <f>IFERROR(VLOOKUP(B1004,REINDUKSI!$B$5:$I$1048576,8,0),"")</f>
        <v>LULUS</v>
      </c>
      <c r="AA1004" s="22" t="str">
        <f t="shared" si="85"/>
        <v>TARGET</v>
      </c>
      <c r="AB1004" s="17" cm="1">
        <f t="array" ref="AB1004">MAX(IF(BSA!$B$5:$B$1048576='Data Training 2022'!B1004,BSA!$H$5:$H$1048576))</f>
        <v>44713</v>
      </c>
      <c r="AC1004" s="22" t="str">
        <f>IFERROR(VLOOKUP(B1004,BSA!$B$5:$I$1048576,8,0),"")</f>
        <v>LULUS</v>
      </c>
      <c r="AD1004" s="22" t="s">
        <v>3994</v>
      </c>
      <c r="AE1004" s="22"/>
      <c r="AF1004" s="22"/>
      <c r="AG1004" s="22" t="str">
        <f t="shared" si="86"/>
        <v/>
      </c>
      <c r="AH1004" s="17" cm="1">
        <f t="array" ref="AH1004">MAX(IF(ISOLASI!$B$5:$B$1048576='Data Training 2022'!B1004,ISOLASI!$H$5:$H$1048576))</f>
        <v>0</v>
      </c>
      <c r="AI1004" s="22" t="str">
        <f>IFERROR(VLOOKUP(B1004,ISOLASI!$B$5:$I$1048576,8,0),"")</f>
        <v/>
      </c>
      <c r="AJ1004" s="22"/>
      <c r="AK1004" s="17" cm="1">
        <f t="array" ref="AK1004">MAX(IF('DEKAT AIR'!$B$5:$B$1048576='Data Training 2022'!B1004,'DEKAT AIR'!$H$5:$H$1048576))</f>
        <v>0</v>
      </c>
      <c r="AL1004" s="22" t="str">
        <f>IFERROR(VLOOKUP(B1004,'DEKAT AIR'!$B$5:$I$1048576,8,0),"")</f>
        <v/>
      </c>
      <c r="AM1004" s="22"/>
      <c r="AN1004" s="17" cm="1">
        <f t="array" ref="AN1004">MAX(IF(KETINGGIAN!$B$5:$B$1048576='Data Training 2022'!B1004,KETINGGIAN!$H$5:$H$1048576))</f>
        <v>0</v>
      </c>
      <c r="AO1004" s="22" t="str">
        <f>IFERROR(VLOOKUP(B1004,KETINGGIAN!$B$5:$I$1048576,8,0),"")</f>
        <v/>
      </c>
      <c r="AP1004" s="22"/>
      <c r="AQ1004" s="22"/>
      <c r="AR1004" s="22"/>
      <c r="AS1004" s="22"/>
      <c r="AT1004" s="17" cm="1">
        <f t="array" ref="AT1004">MAX(IF(TOOLSKEEPER!$B$5:$B$1048576='Data Training 2022'!B1004,TOOLSKEEPER!$H$5:$H$1048576))</f>
        <v>0</v>
      </c>
      <c r="AU1004" s="22" t="str">
        <f>IFERROR(VLOOKUP(B1004,TOOLSKEEPER!$B$5:$I$1048576,8,0),"")</f>
        <v/>
      </c>
    </row>
    <row r="1005" spans="1:47">
      <c r="A1005" s="22">
        <f t="shared" si="87"/>
        <v>1000</v>
      </c>
      <c r="B1005" s="21" t="str">
        <f t="shared" si="88"/>
        <v>80002139</v>
      </c>
      <c r="C1005" s="21">
        <v>80002139</v>
      </c>
      <c r="D1005" s="22"/>
      <c r="E1005" s="22" t="s">
        <v>2861</v>
      </c>
      <c r="F1005" s="22" t="s">
        <v>1255</v>
      </c>
      <c r="G1005" s="22" t="s">
        <v>205</v>
      </c>
      <c r="H1005" s="22" t="s">
        <v>405</v>
      </c>
      <c r="I1005" s="22" t="s">
        <v>4028</v>
      </c>
      <c r="J1005" s="22"/>
      <c r="K1005" s="21" t="s">
        <v>4002</v>
      </c>
      <c r="L1005" s="21" t="s">
        <v>2374</v>
      </c>
      <c r="M1005" s="21" t="s">
        <v>4003</v>
      </c>
      <c r="N1005" s="21"/>
      <c r="O1005" s="17" t="str">
        <f>IFERROR(VLOOKUP(B1005,POP!$B$5:$I$1048576,7,0),"")</f>
        <v/>
      </c>
      <c r="P1005" s="17" t="str">
        <f>IFERROR(VLOOKUP(B1005,POM!$B$5:$I$1048576,7,0),"")</f>
        <v/>
      </c>
      <c r="Q1005" s="10" t="str">
        <f>IFERROR(VLOOKUP(B1005,POU!$B$5:$I$1048576,7,0),"")</f>
        <v/>
      </c>
      <c r="R1005" s="21" t="str">
        <f t="shared" si="84"/>
        <v/>
      </c>
      <c r="S1005" s="17" t="str">
        <f>IFERROR(VLOOKUP(B1005,'PEMBEKALAN POP'!$B$5:$I$1048576,7,0),"")</f>
        <v/>
      </c>
      <c r="T1005" s="22" t="str">
        <f>IFERROR(VLOOKUP(B1005,'PEMBEKALAN POP'!$B$5:$I$1048576,8,0),"")</f>
        <v/>
      </c>
      <c r="U1005" s="21" t="s">
        <v>3994</v>
      </c>
      <c r="V1005" s="17" t="e" cm="1">
        <f t="array" ref="V1005">MAX(IF(INDUKSI!$B$5:$B$1048576='Data Training 2022'!B1005,INDUKSI!$H$5:$H$1048576))</f>
        <v>#N/A</v>
      </c>
      <c r="W1005" s="22" t="str">
        <f>IFERROR(VLOOKUP(B1005,INDUKSI!$B$5:$I$1048576,8,0),"")</f>
        <v>LULUS</v>
      </c>
      <c r="X1005" s="21" t="s">
        <v>3994</v>
      </c>
      <c r="Y1005" s="17" cm="1">
        <f t="array" ref="Y1005">MAX(IF(REINDUKSI!$B$5:$B$1048576='Data Training 2022'!B1005,REINDUKSI!$H$5:$H$1048576))</f>
        <v>0</v>
      </c>
      <c r="Z1005" s="22" t="str">
        <f>IFERROR(VLOOKUP(B1005,REINDUKSI!$B$5:$I$1048576,8,0),"")</f>
        <v/>
      </c>
      <c r="AA1005" s="22" t="str">
        <f t="shared" si="85"/>
        <v>TARGET</v>
      </c>
      <c r="AB1005" s="17" cm="1">
        <f t="array" ref="AB1005">MAX(IF(BSA!$B$5:$B$1048576='Data Training 2022'!B1005,BSA!$H$5:$H$1048576))</f>
        <v>0</v>
      </c>
      <c r="AC1005" s="22" t="str">
        <f>IFERROR(VLOOKUP(B1005,BSA!$B$5:$I$1048576,8,0),"")</f>
        <v/>
      </c>
      <c r="AD1005" s="22" t="s">
        <v>3994</v>
      </c>
      <c r="AE1005" s="22"/>
      <c r="AF1005" s="22"/>
      <c r="AG1005" s="22" t="str">
        <f t="shared" si="86"/>
        <v/>
      </c>
      <c r="AH1005" s="17" cm="1">
        <f t="array" ref="AH1005">MAX(IF(ISOLASI!$B$5:$B$1048576='Data Training 2022'!B1005,ISOLASI!$H$5:$H$1048576))</f>
        <v>0</v>
      </c>
      <c r="AI1005" s="22" t="str">
        <f>IFERROR(VLOOKUP(B1005,ISOLASI!$B$5:$I$1048576,8,0),"")</f>
        <v/>
      </c>
      <c r="AJ1005" s="22"/>
      <c r="AK1005" s="17" cm="1">
        <f t="array" ref="AK1005">MAX(IF('DEKAT AIR'!$B$5:$B$1048576='Data Training 2022'!B1005,'DEKAT AIR'!$H$5:$H$1048576))</f>
        <v>0</v>
      </c>
      <c r="AL1005" s="22" t="str">
        <f>IFERROR(VLOOKUP(B1005,'DEKAT AIR'!$B$5:$I$1048576,8,0),"")</f>
        <v/>
      </c>
      <c r="AM1005" s="22"/>
      <c r="AN1005" s="17" cm="1">
        <f t="array" ref="AN1005">MAX(IF(KETINGGIAN!$B$5:$B$1048576='Data Training 2022'!B1005,KETINGGIAN!$H$5:$H$1048576))</f>
        <v>0</v>
      </c>
      <c r="AO1005" s="22" t="str">
        <f>IFERROR(VLOOKUP(B1005,KETINGGIAN!$B$5:$I$1048576,8,0),"")</f>
        <v/>
      </c>
      <c r="AP1005" s="22"/>
      <c r="AQ1005" s="22"/>
      <c r="AR1005" s="22"/>
      <c r="AS1005" s="22"/>
      <c r="AT1005" s="17" cm="1">
        <f t="array" ref="AT1005">MAX(IF(TOOLSKEEPER!$B$5:$B$1048576='Data Training 2022'!B1005,TOOLSKEEPER!$H$5:$H$1048576))</f>
        <v>0</v>
      </c>
      <c r="AU1005" s="22" t="str">
        <f>IFERROR(VLOOKUP(B1005,TOOLSKEEPER!$B$5:$I$1048576,8,0),"")</f>
        <v/>
      </c>
    </row>
    <row r="1006" spans="1:47">
      <c r="A1006" s="22">
        <f t="shared" si="87"/>
        <v>1001</v>
      </c>
      <c r="B1006" s="21" t="str">
        <f t="shared" si="88"/>
        <v>80004094</v>
      </c>
      <c r="C1006" s="21">
        <v>80004094</v>
      </c>
      <c r="D1006" s="22"/>
      <c r="E1006" s="22" t="s">
        <v>3296</v>
      </c>
      <c r="F1006" s="22" t="s">
        <v>1255</v>
      </c>
      <c r="G1006" s="22" t="s">
        <v>205</v>
      </c>
      <c r="H1006" s="22" t="s">
        <v>405</v>
      </c>
      <c r="I1006" s="22" t="s">
        <v>4024</v>
      </c>
      <c r="J1006" s="22"/>
      <c r="K1006" s="21" t="s">
        <v>4002</v>
      </c>
      <c r="L1006" s="21" t="s">
        <v>2374</v>
      </c>
      <c r="M1006" s="21" t="s">
        <v>4003</v>
      </c>
      <c r="N1006" s="21"/>
      <c r="O1006" s="17" t="str">
        <f>IFERROR(VLOOKUP(B1006,POP!$B$5:$I$1048576,7,0),"")</f>
        <v/>
      </c>
      <c r="P1006" s="17" t="str">
        <f>IFERROR(VLOOKUP(B1006,POM!$B$5:$I$1048576,7,0),"")</f>
        <v/>
      </c>
      <c r="Q1006" s="10" t="str">
        <f>IFERROR(VLOOKUP(B1006,POU!$B$5:$I$1048576,7,0),"")</f>
        <v/>
      </c>
      <c r="R1006" s="21" t="str">
        <f t="shared" si="84"/>
        <v/>
      </c>
      <c r="S1006" s="17" t="str">
        <f>IFERROR(VLOOKUP(B1006,'PEMBEKALAN POP'!$B$5:$I$1048576,7,0),"")</f>
        <v/>
      </c>
      <c r="T1006" s="22" t="str">
        <f>IFERROR(VLOOKUP(B1006,'PEMBEKALAN POP'!$B$5:$I$1048576,8,0),"")</f>
        <v/>
      </c>
      <c r="U1006" s="21" t="s">
        <v>3994</v>
      </c>
      <c r="V1006" s="17" t="e" cm="1">
        <f t="array" ref="V1006">MAX(IF(INDUKSI!$B$5:$B$1048576='Data Training 2022'!B1006,INDUKSI!$H$5:$H$1048576))</f>
        <v>#N/A</v>
      </c>
      <c r="W1006" s="22" t="str">
        <f>IFERROR(VLOOKUP(B1006,INDUKSI!$B$5:$I$1048576,8,0),"")</f>
        <v>LULUS</v>
      </c>
      <c r="X1006" s="21" t="s">
        <v>3994</v>
      </c>
      <c r="Y1006" s="17" cm="1">
        <f t="array" ref="Y1006">MAX(IF(REINDUKSI!$B$5:$B$1048576='Data Training 2022'!B1006,REINDUKSI!$H$5:$H$1048576))</f>
        <v>0</v>
      </c>
      <c r="Z1006" s="22" t="str">
        <f>IFERROR(VLOOKUP(B1006,REINDUKSI!$B$5:$I$1048576,8,0),"")</f>
        <v/>
      </c>
      <c r="AA1006" s="22" t="str">
        <f t="shared" si="85"/>
        <v>TARGET</v>
      </c>
      <c r="AB1006" s="17" cm="1">
        <f t="array" ref="AB1006">MAX(IF(BSA!$B$5:$B$1048576='Data Training 2022'!B1006,BSA!$H$5:$H$1048576))</f>
        <v>0</v>
      </c>
      <c r="AC1006" s="22" t="str">
        <f>IFERROR(VLOOKUP(B1006,BSA!$B$5:$I$1048576,8,0),"")</f>
        <v/>
      </c>
      <c r="AD1006" s="22" t="s">
        <v>3994</v>
      </c>
      <c r="AE1006" s="22"/>
      <c r="AF1006" s="22"/>
      <c r="AG1006" s="22" t="str">
        <f t="shared" si="86"/>
        <v/>
      </c>
      <c r="AH1006" s="17" cm="1">
        <f t="array" ref="AH1006">MAX(IF(ISOLASI!$B$5:$B$1048576='Data Training 2022'!B1006,ISOLASI!$H$5:$H$1048576))</f>
        <v>0</v>
      </c>
      <c r="AI1006" s="22" t="str">
        <f>IFERROR(VLOOKUP(B1006,ISOLASI!$B$5:$I$1048576,8,0),"")</f>
        <v/>
      </c>
      <c r="AJ1006" s="22"/>
      <c r="AK1006" s="17" cm="1">
        <f t="array" ref="AK1006">MAX(IF('DEKAT AIR'!$B$5:$B$1048576='Data Training 2022'!B1006,'DEKAT AIR'!$H$5:$H$1048576))</f>
        <v>0</v>
      </c>
      <c r="AL1006" s="22" t="str">
        <f>IFERROR(VLOOKUP(B1006,'DEKAT AIR'!$B$5:$I$1048576,8,0),"")</f>
        <v/>
      </c>
      <c r="AM1006" s="22"/>
      <c r="AN1006" s="17" cm="1">
        <f t="array" ref="AN1006">MAX(IF(KETINGGIAN!$B$5:$B$1048576='Data Training 2022'!B1006,KETINGGIAN!$H$5:$H$1048576))</f>
        <v>0</v>
      </c>
      <c r="AO1006" s="22" t="str">
        <f>IFERROR(VLOOKUP(B1006,KETINGGIAN!$B$5:$I$1048576,8,0),"")</f>
        <v/>
      </c>
      <c r="AP1006" s="22"/>
      <c r="AQ1006" s="22"/>
      <c r="AR1006" s="22"/>
      <c r="AS1006" s="22"/>
      <c r="AT1006" s="17" cm="1">
        <f t="array" ref="AT1006">MAX(IF(TOOLSKEEPER!$B$5:$B$1048576='Data Training 2022'!B1006,TOOLSKEEPER!$H$5:$H$1048576))</f>
        <v>0</v>
      </c>
      <c r="AU1006" s="22" t="str">
        <f>IFERROR(VLOOKUP(B1006,TOOLSKEEPER!$B$5:$I$1048576,8,0),"")</f>
        <v/>
      </c>
    </row>
    <row r="1007" spans="1:47">
      <c r="A1007" s="22">
        <f t="shared" si="87"/>
        <v>1002</v>
      </c>
      <c r="B1007" s="21" t="str">
        <f t="shared" si="88"/>
        <v>80002355</v>
      </c>
      <c r="C1007" s="21" t="s">
        <v>3563</v>
      </c>
      <c r="D1007" s="22"/>
      <c r="E1007" s="22" t="s">
        <v>3564</v>
      </c>
      <c r="F1007" s="22" t="s">
        <v>1255</v>
      </c>
      <c r="G1007" s="22" t="s">
        <v>205</v>
      </c>
      <c r="H1007" s="22" t="s">
        <v>405</v>
      </c>
      <c r="I1007" s="22" t="s">
        <v>4028</v>
      </c>
      <c r="J1007" s="22"/>
      <c r="K1007" s="21" t="s">
        <v>4002</v>
      </c>
      <c r="L1007" s="21" t="s">
        <v>2374</v>
      </c>
      <c r="M1007" s="21" t="s">
        <v>4003</v>
      </c>
      <c r="N1007" s="21"/>
      <c r="O1007" s="17" t="str">
        <f>IFERROR(VLOOKUP(B1007,POP!$B$5:$I$1048576,7,0),"")</f>
        <v/>
      </c>
      <c r="P1007" s="17" t="str">
        <f>IFERROR(VLOOKUP(B1007,POM!$B$5:$I$1048576,7,0),"")</f>
        <v/>
      </c>
      <c r="Q1007" s="10" t="str">
        <f>IFERROR(VLOOKUP(B1007,POU!$B$5:$I$1048576,7,0),"")</f>
        <v/>
      </c>
      <c r="R1007" s="21" t="str">
        <f t="shared" si="84"/>
        <v/>
      </c>
      <c r="S1007" s="17" t="str">
        <f>IFERROR(VLOOKUP(B1007,'PEMBEKALAN POP'!$B$5:$I$1048576,7,0),"")</f>
        <v/>
      </c>
      <c r="T1007" s="22" t="str">
        <f>IFERROR(VLOOKUP(B1007,'PEMBEKALAN POP'!$B$5:$I$1048576,8,0),"")</f>
        <v/>
      </c>
      <c r="U1007" s="21" t="s">
        <v>3994</v>
      </c>
      <c r="V1007" s="17" t="e" cm="1">
        <f t="array" ref="V1007">MAX(IF(INDUKSI!$B$5:$B$1048576='Data Training 2022'!B1007,INDUKSI!$H$5:$H$1048576))</f>
        <v>#N/A</v>
      </c>
      <c r="W1007" s="22" t="str">
        <f>IFERROR(VLOOKUP(B1007,INDUKSI!$B$5:$I$1048576,8,0),"")</f>
        <v>LULUS</v>
      </c>
      <c r="X1007" s="21" t="s">
        <v>3994</v>
      </c>
      <c r="Y1007" s="17" cm="1">
        <f t="array" ref="Y1007">MAX(IF(REINDUKSI!$B$5:$B$1048576='Data Training 2022'!B1007,REINDUKSI!$H$5:$H$1048576))</f>
        <v>0</v>
      </c>
      <c r="Z1007" s="22" t="str">
        <f>IFERROR(VLOOKUP(B1007,REINDUKSI!$B$5:$I$1048576,8,0),"")</f>
        <v/>
      </c>
      <c r="AA1007" s="22" t="str">
        <f t="shared" si="85"/>
        <v>TARGET</v>
      </c>
      <c r="AB1007" s="17" cm="1">
        <f t="array" ref="AB1007">MAX(IF(BSA!$B$5:$B$1048576='Data Training 2022'!B1007,BSA!$H$5:$H$1048576))</f>
        <v>44643</v>
      </c>
      <c r="AC1007" s="22" t="str">
        <f>IFERROR(VLOOKUP(B1007,BSA!$B$5:$I$1048576,8,0),"")</f>
        <v>LULUS</v>
      </c>
      <c r="AD1007" s="22" t="s">
        <v>3994</v>
      </c>
      <c r="AE1007" s="22"/>
      <c r="AF1007" s="22"/>
      <c r="AG1007" s="22" t="str">
        <f t="shared" si="86"/>
        <v/>
      </c>
      <c r="AH1007" s="17" cm="1">
        <f t="array" ref="AH1007">MAX(IF(ISOLASI!$B$5:$B$1048576='Data Training 2022'!B1007,ISOLASI!$H$5:$H$1048576))</f>
        <v>0</v>
      </c>
      <c r="AI1007" s="22" t="str">
        <f>IFERROR(VLOOKUP(B1007,ISOLASI!$B$5:$I$1048576,8,0),"")</f>
        <v/>
      </c>
      <c r="AJ1007" s="22"/>
      <c r="AK1007" s="17" cm="1">
        <f t="array" ref="AK1007">MAX(IF('DEKAT AIR'!$B$5:$B$1048576='Data Training 2022'!B1007,'DEKAT AIR'!$H$5:$H$1048576))</f>
        <v>0</v>
      </c>
      <c r="AL1007" s="22" t="str">
        <f>IFERROR(VLOOKUP(B1007,'DEKAT AIR'!$B$5:$I$1048576,8,0),"")</f>
        <v/>
      </c>
      <c r="AM1007" s="22"/>
      <c r="AN1007" s="17" cm="1">
        <f t="array" ref="AN1007">MAX(IF(KETINGGIAN!$B$5:$B$1048576='Data Training 2022'!B1007,KETINGGIAN!$H$5:$H$1048576))</f>
        <v>0</v>
      </c>
      <c r="AO1007" s="22" t="str">
        <f>IFERROR(VLOOKUP(B1007,KETINGGIAN!$B$5:$I$1048576,8,0),"")</f>
        <v/>
      </c>
      <c r="AP1007" s="22"/>
      <c r="AQ1007" s="22"/>
      <c r="AR1007" s="22"/>
      <c r="AS1007" s="22"/>
      <c r="AT1007" s="17" cm="1">
        <f t="array" ref="AT1007">MAX(IF(TOOLSKEEPER!$B$5:$B$1048576='Data Training 2022'!B1007,TOOLSKEEPER!$H$5:$H$1048576))</f>
        <v>0</v>
      </c>
      <c r="AU1007" s="22" t="str">
        <f>IFERROR(VLOOKUP(B1007,TOOLSKEEPER!$B$5:$I$1048576,8,0),"")</f>
        <v/>
      </c>
    </row>
    <row r="1008" spans="1:47">
      <c r="A1008" s="22">
        <f t="shared" si="87"/>
        <v>1003</v>
      </c>
      <c r="B1008" s="21" t="str">
        <f t="shared" si="88"/>
        <v>80004324</v>
      </c>
      <c r="C1008" s="21">
        <v>80004324</v>
      </c>
      <c r="D1008" s="22"/>
      <c r="E1008" s="22" t="s">
        <v>2384</v>
      </c>
      <c r="F1008" s="22" t="s">
        <v>1255</v>
      </c>
      <c r="G1008" s="22" t="s">
        <v>4177</v>
      </c>
      <c r="H1008" s="22" t="s">
        <v>405</v>
      </c>
      <c r="I1008" s="22" t="s">
        <v>4028</v>
      </c>
      <c r="J1008" s="22"/>
      <c r="K1008" s="21" t="s">
        <v>4002</v>
      </c>
      <c r="L1008" s="21" t="s">
        <v>2374</v>
      </c>
      <c r="M1008" s="21" t="s">
        <v>4003</v>
      </c>
      <c r="N1008" s="21"/>
      <c r="O1008" s="17" t="str">
        <f>IFERROR(VLOOKUP(B1008,POP!$B$5:$I$1048576,7,0),"")</f>
        <v/>
      </c>
      <c r="P1008" s="17" t="str">
        <f>IFERROR(VLOOKUP(B1008,POM!$B$5:$I$1048576,7,0),"")</f>
        <v/>
      </c>
      <c r="Q1008" s="10" t="str">
        <f>IFERROR(VLOOKUP(B1008,POU!$B$5:$I$1048576,7,0),"")</f>
        <v/>
      </c>
      <c r="R1008" s="21" t="str">
        <f t="shared" si="84"/>
        <v/>
      </c>
      <c r="S1008" s="17" t="str">
        <f>IFERROR(VLOOKUP(B1008,'PEMBEKALAN POP'!$B$5:$I$1048576,7,0),"")</f>
        <v/>
      </c>
      <c r="T1008" s="22" t="str">
        <f>IFERROR(VLOOKUP(B1008,'PEMBEKALAN POP'!$B$5:$I$1048576,8,0),"")</f>
        <v/>
      </c>
      <c r="U1008" s="21" t="s">
        <v>3994</v>
      </c>
      <c r="V1008" s="17" t="e" cm="1">
        <f t="array" ref="V1008">MAX(IF(INDUKSI!$B$5:$B$1048576='Data Training 2022'!B1008,INDUKSI!$H$5:$H$1048576))</f>
        <v>#N/A</v>
      </c>
      <c r="W1008" s="22" t="str">
        <f>IFERROR(VLOOKUP(B1008,INDUKSI!$B$5:$I$1048576,8,0),"")</f>
        <v>LULUS</v>
      </c>
      <c r="X1008" s="21" t="s">
        <v>3994</v>
      </c>
      <c r="Y1008" s="17" cm="1">
        <f t="array" ref="Y1008">MAX(IF(REINDUKSI!$B$5:$B$1048576='Data Training 2022'!B1008,REINDUKSI!$H$5:$H$1048576))</f>
        <v>0</v>
      </c>
      <c r="Z1008" s="22" t="str">
        <f>IFERROR(VLOOKUP(B1008,REINDUKSI!$B$5:$I$1048576,8,0),"")</f>
        <v/>
      </c>
      <c r="AA1008" s="22" t="str">
        <f t="shared" si="85"/>
        <v>TARGET</v>
      </c>
      <c r="AB1008" s="17" cm="1">
        <f t="array" ref="AB1008">MAX(IF(BSA!$B$5:$B$1048576='Data Training 2022'!B1008,BSA!$H$5:$H$1048576))</f>
        <v>0</v>
      </c>
      <c r="AC1008" s="22" t="str">
        <f>IFERROR(VLOOKUP(B1008,BSA!$B$5:$I$1048576,8,0),"")</f>
        <v/>
      </c>
      <c r="AD1008" s="22" t="s">
        <v>3994</v>
      </c>
      <c r="AE1008" s="22"/>
      <c r="AF1008" s="22"/>
      <c r="AG1008" s="22" t="str">
        <f t="shared" si="86"/>
        <v/>
      </c>
      <c r="AH1008" s="17" cm="1">
        <f t="array" ref="AH1008">MAX(IF(ISOLASI!$B$5:$B$1048576='Data Training 2022'!B1008,ISOLASI!$H$5:$H$1048576))</f>
        <v>0</v>
      </c>
      <c r="AI1008" s="22" t="str">
        <f>IFERROR(VLOOKUP(B1008,ISOLASI!$B$5:$I$1048576,8,0),"")</f>
        <v/>
      </c>
      <c r="AJ1008" s="22"/>
      <c r="AK1008" s="17" cm="1">
        <f t="array" ref="AK1008">MAX(IF('DEKAT AIR'!$B$5:$B$1048576='Data Training 2022'!B1008,'DEKAT AIR'!$H$5:$H$1048576))</f>
        <v>0</v>
      </c>
      <c r="AL1008" s="22" t="str">
        <f>IFERROR(VLOOKUP(B1008,'DEKAT AIR'!$B$5:$I$1048576,8,0),"")</f>
        <v/>
      </c>
      <c r="AM1008" s="22"/>
      <c r="AN1008" s="17" cm="1">
        <f t="array" ref="AN1008">MAX(IF(KETINGGIAN!$B$5:$B$1048576='Data Training 2022'!B1008,KETINGGIAN!$H$5:$H$1048576))</f>
        <v>0</v>
      </c>
      <c r="AO1008" s="22" t="str">
        <f>IFERROR(VLOOKUP(B1008,KETINGGIAN!$B$5:$I$1048576,8,0),"")</f>
        <v/>
      </c>
      <c r="AP1008" s="22"/>
      <c r="AQ1008" s="22"/>
      <c r="AR1008" s="22"/>
      <c r="AS1008" s="22"/>
      <c r="AT1008" s="17" cm="1">
        <f t="array" ref="AT1008">MAX(IF(TOOLSKEEPER!$B$5:$B$1048576='Data Training 2022'!B1008,TOOLSKEEPER!$H$5:$H$1048576))</f>
        <v>0</v>
      </c>
      <c r="AU1008" s="22" t="str">
        <f>IFERROR(VLOOKUP(B1008,TOOLSKEEPER!$B$5:$I$1048576,8,0),"")</f>
        <v/>
      </c>
    </row>
    <row r="1009" spans="1:47">
      <c r="A1009" s="22">
        <f t="shared" si="87"/>
        <v>1004</v>
      </c>
      <c r="B1009" s="21" t="str">
        <f t="shared" si="88"/>
        <v>80002538</v>
      </c>
      <c r="C1009" s="21">
        <v>80002538</v>
      </c>
      <c r="D1009" s="22"/>
      <c r="E1009" s="22" t="s">
        <v>1606</v>
      </c>
      <c r="F1009" s="22" t="s">
        <v>1255</v>
      </c>
      <c r="G1009" s="22" t="s">
        <v>205</v>
      </c>
      <c r="H1009" s="22" t="s">
        <v>405</v>
      </c>
      <c r="I1009" s="22" t="s">
        <v>4028</v>
      </c>
      <c r="J1009" s="22"/>
      <c r="K1009" s="21" t="s">
        <v>4002</v>
      </c>
      <c r="L1009" s="21" t="s">
        <v>2374</v>
      </c>
      <c r="M1009" s="21" t="s">
        <v>4003</v>
      </c>
      <c r="N1009" s="21"/>
      <c r="O1009" s="17" t="str">
        <f>IFERROR(VLOOKUP(B1009,POP!$B$5:$I$1048576,7,0),"")</f>
        <v/>
      </c>
      <c r="P1009" s="17" t="str">
        <f>IFERROR(VLOOKUP(B1009,POM!$B$5:$I$1048576,7,0),"")</f>
        <v/>
      </c>
      <c r="Q1009" s="10" t="str">
        <f>IFERROR(VLOOKUP(B1009,POU!$B$5:$I$1048576,7,0),"")</f>
        <v/>
      </c>
      <c r="R1009" s="21" t="str">
        <f t="shared" si="84"/>
        <v/>
      </c>
      <c r="S1009" s="17" t="str">
        <f>IFERROR(VLOOKUP(B1009,'PEMBEKALAN POP'!$B$5:$I$1048576,7,0),"")</f>
        <v/>
      </c>
      <c r="T1009" s="22" t="str">
        <f>IFERROR(VLOOKUP(B1009,'PEMBEKALAN POP'!$B$5:$I$1048576,8,0),"")</f>
        <v/>
      </c>
      <c r="U1009" s="21" t="s">
        <v>3994</v>
      </c>
      <c r="V1009" s="17" t="e" cm="1">
        <f t="array" ref="V1009">MAX(IF(INDUKSI!$B$5:$B$1048576='Data Training 2022'!B1009,INDUKSI!$H$5:$H$1048576))</f>
        <v>#N/A</v>
      </c>
      <c r="W1009" s="22" t="str">
        <f>IFERROR(VLOOKUP(B1009,INDUKSI!$B$5:$I$1048576,8,0),"")</f>
        <v>LULUS</v>
      </c>
      <c r="X1009" s="21" t="s">
        <v>3994</v>
      </c>
      <c r="Y1009" s="17" cm="1">
        <f t="array" ref="Y1009">MAX(IF(REINDUKSI!$B$5:$B$1048576='Data Training 2022'!B1009,REINDUKSI!$H$5:$H$1048576))</f>
        <v>0</v>
      </c>
      <c r="Z1009" s="22" t="str">
        <f>IFERROR(VLOOKUP(B1009,REINDUKSI!$B$5:$I$1048576,8,0),"")</f>
        <v/>
      </c>
      <c r="AA1009" s="22" t="str">
        <f t="shared" si="85"/>
        <v>TARGET</v>
      </c>
      <c r="AB1009" s="17" cm="1">
        <f t="array" ref="AB1009">MAX(IF(BSA!$B$5:$B$1048576='Data Training 2022'!B1009,BSA!$H$5:$H$1048576))</f>
        <v>0</v>
      </c>
      <c r="AC1009" s="22" t="str">
        <f>IFERROR(VLOOKUP(B1009,BSA!$B$5:$I$1048576,8,0),"")</f>
        <v/>
      </c>
      <c r="AD1009" s="22" t="s">
        <v>3994</v>
      </c>
      <c r="AE1009" s="22"/>
      <c r="AF1009" s="22"/>
      <c r="AG1009" s="22" t="str">
        <f t="shared" si="86"/>
        <v/>
      </c>
      <c r="AH1009" s="17" cm="1">
        <f t="array" ref="AH1009">MAX(IF(ISOLASI!$B$5:$B$1048576='Data Training 2022'!B1009,ISOLASI!$H$5:$H$1048576))</f>
        <v>0</v>
      </c>
      <c r="AI1009" s="22" t="str">
        <f>IFERROR(VLOOKUP(B1009,ISOLASI!$B$5:$I$1048576,8,0),"")</f>
        <v/>
      </c>
      <c r="AJ1009" s="22"/>
      <c r="AK1009" s="17" cm="1">
        <f t="array" ref="AK1009">MAX(IF('DEKAT AIR'!$B$5:$B$1048576='Data Training 2022'!B1009,'DEKAT AIR'!$H$5:$H$1048576))</f>
        <v>0</v>
      </c>
      <c r="AL1009" s="22" t="str">
        <f>IFERROR(VLOOKUP(B1009,'DEKAT AIR'!$B$5:$I$1048576,8,0),"")</f>
        <v/>
      </c>
      <c r="AM1009" s="22"/>
      <c r="AN1009" s="17" cm="1">
        <f t="array" ref="AN1009">MAX(IF(KETINGGIAN!$B$5:$B$1048576='Data Training 2022'!B1009,KETINGGIAN!$H$5:$H$1048576))</f>
        <v>0</v>
      </c>
      <c r="AO1009" s="22" t="str">
        <f>IFERROR(VLOOKUP(B1009,KETINGGIAN!$B$5:$I$1048576,8,0),"")</f>
        <v/>
      </c>
      <c r="AP1009" s="22"/>
      <c r="AQ1009" s="22"/>
      <c r="AR1009" s="22"/>
      <c r="AS1009" s="22"/>
      <c r="AT1009" s="17" cm="1">
        <f t="array" ref="AT1009">MAX(IF(TOOLSKEEPER!$B$5:$B$1048576='Data Training 2022'!B1009,TOOLSKEEPER!$H$5:$H$1048576))</f>
        <v>0</v>
      </c>
      <c r="AU1009" s="22" t="str">
        <f>IFERROR(VLOOKUP(B1009,TOOLSKEEPER!$B$5:$I$1048576,8,0),"")</f>
        <v/>
      </c>
    </row>
    <row r="1010" spans="1:47">
      <c r="A1010" s="22">
        <f t="shared" si="87"/>
        <v>1005</v>
      </c>
      <c r="B1010" s="21" t="str">
        <f t="shared" si="88"/>
        <v>80002515</v>
      </c>
      <c r="C1010" s="21">
        <v>80002515</v>
      </c>
      <c r="D1010" s="22"/>
      <c r="E1010" s="22" t="s">
        <v>3248</v>
      </c>
      <c r="F1010" s="22" t="s">
        <v>1255</v>
      </c>
      <c r="G1010" s="22" t="s">
        <v>205</v>
      </c>
      <c r="H1010" s="22" t="s">
        <v>405</v>
      </c>
      <c r="I1010" s="22" t="s">
        <v>4028</v>
      </c>
      <c r="J1010" s="22"/>
      <c r="K1010" s="21" t="s">
        <v>4002</v>
      </c>
      <c r="L1010" s="21" t="s">
        <v>2374</v>
      </c>
      <c r="M1010" s="21" t="s">
        <v>4003</v>
      </c>
      <c r="N1010" s="21"/>
      <c r="O1010" s="17" t="str">
        <f>IFERROR(VLOOKUP(B1010,POP!$B$5:$I$1048576,7,0),"")</f>
        <v/>
      </c>
      <c r="P1010" s="17" t="str">
        <f>IFERROR(VLOOKUP(B1010,POM!$B$5:$I$1048576,7,0),"")</f>
        <v/>
      </c>
      <c r="Q1010" s="10" t="str">
        <f>IFERROR(VLOOKUP(B1010,POU!$B$5:$I$1048576,7,0),"")</f>
        <v/>
      </c>
      <c r="R1010" s="21" t="str">
        <f t="shared" si="84"/>
        <v/>
      </c>
      <c r="S1010" s="17" t="str">
        <f>IFERROR(VLOOKUP(B1010,'PEMBEKALAN POP'!$B$5:$I$1048576,7,0),"")</f>
        <v/>
      </c>
      <c r="T1010" s="22" t="str">
        <f>IFERROR(VLOOKUP(B1010,'PEMBEKALAN POP'!$B$5:$I$1048576,8,0),"")</f>
        <v/>
      </c>
      <c r="U1010" s="21" t="s">
        <v>3994</v>
      </c>
      <c r="V1010" s="17" t="e" cm="1">
        <f t="array" ref="V1010">MAX(IF(INDUKSI!$B$5:$B$1048576='Data Training 2022'!B1010,INDUKSI!$H$5:$H$1048576))</f>
        <v>#N/A</v>
      </c>
      <c r="W1010" s="22" t="str">
        <f>IFERROR(VLOOKUP(B1010,INDUKSI!$B$5:$I$1048576,8,0),"")</f>
        <v>LULUS</v>
      </c>
      <c r="X1010" s="21" t="s">
        <v>3994</v>
      </c>
      <c r="Y1010" s="17" cm="1">
        <f t="array" ref="Y1010">MAX(IF(REINDUKSI!$B$5:$B$1048576='Data Training 2022'!B1010,REINDUKSI!$H$5:$H$1048576))</f>
        <v>0</v>
      </c>
      <c r="Z1010" s="22" t="str">
        <f>IFERROR(VLOOKUP(B1010,REINDUKSI!$B$5:$I$1048576,8,0),"")</f>
        <v/>
      </c>
      <c r="AA1010" s="22" t="str">
        <f t="shared" si="85"/>
        <v>TARGET</v>
      </c>
      <c r="AB1010" s="17" cm="1">
        <f t="array" ref="AB1010">MAX(IF(BSA!$B$5:$B$1048576='Data Training 2022'!B1010,BSA!$H$5:$H$1048576))</f>
        <v>0</v>
      </c>
      <c r="AC1010" s="22" t="str">
        <f>IFERROR(VLOOKUP(B1010,BSA!$B$5:$I$1048576,8,0),"")</f>
        <v/>
      </c>
      <c r="AD1010" s="22" t="s">
        <v>3994</v>
      </c>
      <c r="AE1010" s="22"/>
      <c r="AF1010" s="22"/>
      <c r="AG1010" s="22" t="str">
        <f t="shared" si="86"/>
        <v/>
      </c>
      <c r="AH1010" s="17" cm="1">
        <f t="array" ref="AH1010">MAX(IF(ISOLASI!$B$5:$B$1048576='Data Training 2022'!B1010,ISOLASI!$H$5:$H$1048576))</f>
        <v>0</v>
      </c>
      <c r="AI1010" s="22" t="str">
        <f>IFERROR(VLOOKUP(B1010,ISOLASI!$B$5:$I$1048576,8,0),"")</f>
        <v/>
      </c>
      <c r="AJ1010" s="22"/>
      <c r="AK1010" s="17" cm="1">
        <f t="array" ref="AK1010">MAX(IF('DEKAT AIR'!$B$5:$B$1048576='Data Training 2022'!B1010,'DEKAT AIR'!$H$5:$H$1048576))</f>
        <v>0</v>
      </c>
      <c r="AL1010" s="22" t="str">
        <f>IFERROR(VLOOKUP(B1010,'DEKAT AIR'!$B$5:$I$1048576,8,0),"")</f>
        <v/>
      </c>
      <c r="AM1010" s="22"/>
      <c r="AN1010" s="17" cm="1">
        <f t="array" ref="AN1010">MAX(IF(KETINGGIAN!$B$5:$B$1048576='Data Training 2022'!B1010,KETINGGIAN!$H$5:$H$1048576))</f>
        <v>0</v>
      </c>
      <c r="AO1010" s="22" t="str">
        <f>IFERROR(VLOOKUP(B1010,KETINGGIAN!$B$5:$I$1048576,8,0),"")</f>
        <v/>
      </c>
      <c r="AP1010" s="22"/>
      <c r="AQ1010" s="22"/>
      <c r="AR1010" s="22"/>
      <c r="AS1010" s="22"/>
      <c r="AT1010" s="17" cm="1">
        <f t="array" ref="AT1010">MAX(IF(TOOLSKEEPER!$B$5:$B$1048576='Data Training 2022'!B1010,TOOLSKEEPER!$H$5:$H$1048576))</f>
        <v>0</v>
      </c>
      <c r="AU1010" s="22" t="str">
        <f>IFERROR(VLOOKUP(B1010,TOOLSKEEPER!$B$5:$I$1048576,8,0),"")</f>
        <v/>
      </c>
    </row>
    <row r="1011" spans="1:47">
      <c r="A1011" s="22">
        <f t="shared" si="87"/>
        <v>1006</v>
      </c>
      <c r="B1011" s="21" t="str">
        <f t="shared" si="88"/>
        <v>80004095</v>
      </c>
      <c r="C1011" s="21">
        <v>80004095</v>
      </c>
      <c r="D1011" s="22"/>
      <c r="E1011" s="22" t="s">
        <v>4275</v>
      </c>
      <c r="F1011" s="22" t="s">
        <v>1255</v>
      </c>
      <c r="G1011" s="22" t="s">
        <v>205</v>
      </c>
      <c r="H1011" s="22" t="s">
        <v>405</v>
      </c>
      <c r="I1011" s="22" t="s">
        <v>4024</v>
      </c>
      <c r="J1011" s="22"/>
      <c r="K1011" s="21" t="s">
        <v>4002</v>
      </c>
      <c r="L1011" s="21" t="s">
        <v>2374</v>
      </c>
      <c r="M1011" s="21" t="s">
        <v>4003</v>
      </c>
      <c r="N1011" s="21"/>
      <c r="O1011" s="17" t="str">
        <f>IFERROR(VLOOKUP(B1011,POP!$B$5:$I$1048576,7,0),"")</f>
        <v/>
      </c>
      <c r="P1011" s="17" t="str">
        <f>IFERROR(VLOOKUP(B1011,POM!$B$5:$I$1048576,7,0),"")</f>
        <v/>
      </c>
      <c r="Q1011" s="10" t="str">
        <f>IFERROR(VLOOKUP(B1011,POU!$B$5:$I$1048576,7,0),"")</f>
        <v/>
      </c>
      <c r="R1011" s="21" t="str">
        <f t="shared" si="84"/>
        <v/>
      </c>
      <c r="S1011" s="17" t="str">
        <f>IFERROR(VLOOKUP(B1011,'PEMBEKALAN POP'!$B$5:$I$1048576,7,0),"")</f>
        <v/>
      </c>
      <c r="T1011" s="22" t="str">
        <f>IFERROR(VLOOKUP(B1011,'PEMBEKALAN POP'!$B$5:$I$1048576,8,0),"")</f>
        <v/>
      </c>
      <c r="U1011" s="21" t="s">
        <v>3994</v>
      </c>
      <c r="V1011" s="17" t="e" cm="1">
        <f t="array" ref="V1011">MAX(IF(INDUKSI!$B$5:$B$1048576='Data Training 2022'!B1011,INDUKSI!$H$5:$H$1048576))</f>
        <v>#N/A</v>
      </c>
      <c r="W1011" s="22" t="str">
        <f>IFERROR(VLOOKUP(B1011,INDUKSI!$B$5:$I$1048576,8,0),"")</f>
        <v>LULUS</v>
      </c>
      <c r="X1011" s="21" t="s">
        <v>3994</v>
      </c>
      <c r="Y1011" s="17" cm="1">
        <f t="array" ref="Y1011">MAX(IF(REINDUKSI!$B$5:$B$1048576='Data Training 2022'!B1011,REINDUKSI!$H$5:$H$1048576))</f>
        <v>0</v>
      </c>
      <c r="Z1011" s="22" t="str">
        <f>IFERROR(VLOOKUP(B1011,REINDUKSI!$B$5:$I$1048576,8,0),"")</f>
        <v/>
      </c>
      <c r="AA1011" s="22" t="str">
        <f t="shared" si="85"/>
        <v>TARGET</v>
      </c>
      <c r="AB1011" s="17" cm="1">
        <f t="array" ref="AB1011">MAX(IF(BSA!$B$5:$B$1048576='Data Training 2022'!B1011,BSA!$H$5:$H$1048576))</f>
        <v>0</v>
      </c>
      <c r="AC1011" s="22" t="str">
        <f>IFERROR(VLOOKUP(B1011,BSA!$B$5:$I$1048576,8,0),"")</f>
        <v/>
      </c>
      <c r="AD1011" s="22" t="s">
        <v>3994</v>
      </c>
      <c r="AE1011" s="22"/>
      <c r="AF1011" s="22"/>
      <c r="AG1011" s="22" t="str">
        <f t="shared" si="86"/>
        <v/>
      </c>
      <c r="AH1011" s="17" cm="1">
        <f t="array" ref="AH1011">MAX(IF(ISOLASI!$B$5:$B$1048576='Data Training 2022'!B1011,ISOLASI!$H$5:$H$1048576))</f>
        <v>0</v>
      </c>
      <c r="AI1011" s="22" t="str">
        <f>IFERROR(VLOOKUP(B1011,ISOLASI!$B$5:$I$1048576,8,0),"")</f>
        <v/>
      </c>
      <c r="AJ1011" s="22"/>
      <c r="AK1011" s="17" cm="1">
        <f t="array" ref="AK1011">MAX(IF('DEKAT AIR'!$B$5:$B$1048576='Data Training 2022'!B1011,'DEKAT AIR'!$H$5:$H$1048576))</f>
        <v>0</v>
      </c>
      <c r="AL1011" s="22" t="str">
        <f>IFERROR(VLOOKUP(B1011,'DEKAT AIR'!$B$5:$I$1048576,8,0),"")</f>
        <v/>
      </c>
      <c r="AM1011" s="22"/>
      <c r="AN1011" s="17" cm="1">
        <f t="array" ref="AN1011">MAX(IF(KETINGGIAN!$B$5:$B$1048576='Data Training 2022'!B1011,KETINGGIAN!$H$5:$H$1048576))</f>
        <v>0</v>
      </c>
      <c r="AO1011" s="22" t="str">
        <f>IFERROR(VLOOKUP(B1011,KETINGGIAN!$B$5:$I$1048576,8,0),"")</f>
        <v/>
      </c>
      <c r="AP1011" s="22"/>
      <c r="AQ1011" s="22"/>
      <c r="AR1011" s="22"/>
      <c r="AS1011" s="22"/>
      <c r="AT1011" s="17" cm="1">
        <f t="array" ref="AT1011">MAX(IF(TOOLSKEEPER!$B$5:$B$1048576='Data Training 2022'!B1011,TOOLSKEEPER!$H$5:$H$1048576))</f>
        <v>0</v>
      </c>
      <c r="AU1011" s="22" t="str">
        <f>IFERROR(VLOOKUP(B1011,TOOLSKEEPER!$B$5:$I$1048576,8,0),"")</f>
        <v/>
      </c>
    </row>
    <row r="1012" spans="1:47">
      <c r="A1012" s="22">
        <f t="shared" si="87"/>
        <v>1007</v>
      </c>
      <c r="B1012" s="21" t="str">
        <f t="shared" si="88"/>
        <v>80003808</v>
      </c>
      <c r="C1012" s="21">
        <v>80003808</v>
      </c>
      <c r="D1012" s="22"/>
      <c r="E1012" s="22" t="s">
        <v>1684</v>
      </c>
      <c r="F1012" s="22" t="s">
        <v>1255</v>
      </c>
      <c r="G1012" s="22" t="s">
        <v>4187</v>
      </c>
      <c r="H1012" s="22" t="s">
        <v>405</v>
      </c>
      <c r="I1012" s="22" t="s">
        <v>4028</v>
      </c>
      <c r="J1012" s="22"/>
      <c r="K1012" s="21" t="s">
        <v>4002</v>
      </c>
      <c r="L1012" s="21" t="s">
        <v>2374</v>
      </c>
      <c r="M1012" s="21" t="s">
        <v>4003</v>
      </c>
      <c r="N1012" s="21"/>
      <c r="O1012" s="17" t="str">
        <f>IFERROR(VLOOKUP(B1012,POP!$B$5:$I$1048576,7,0),"")</f>
        <v/>
      </c>
      <c r="P1012" s="17" t="str">
        <f>IFERROR(VLOOKUP(B1012,POM!$B$5:$I$1048576,7,0),"")</f>
        <v/>
      </c>
      <c r="Q1012" s="10" t="str">
        <f>IFERROR(VLOOKUP(B1012,POU!$B$5:$I$1048576,7,0),"")</f>
        <v/>
      </c>
      <c r="R1012" s="21" t="str">
        <f t="shared" si="84"/>
        <v/>
      </c>
      <c r="S1012" s="17" t="str">
        <f>IFERROR(VLOOKUP(B1012,'PEMBEKALAN POP'!$B$5:$I$1048576,7,0),"")</f>
        <v/>
      </c>
      <c r="T1012" s="22" t="str">
        <f>IFERROR(VLOOKUP(B1012,'PEMBEKALAN POP'!$B$5:$I$1048576,8,0),"")</f>
        <v/>
      </c>
      <c r="U1012" s="21" t="s">
        <v>3994</v>
      </c>
      <c r="V1012" s="17" t="e" cm="1">
        <f t="array" ref="V1012">MAX(IF(INDUKSI!$B$5:$B$1048576='Data Training 2022'!B1012,INDUKSI!$H$5:$H$1048576))</f>
        <v>#N/A</v>
      </c>
      <c r="W1012" s="22" t="str">
        <f>IFERROR(VLOOKUP(B1012,INDUKSI!$B$5:$I$1048576,8,0),"")</f>
        <v>LULUS</v>
      </c>
      <c r="X1012" s="21" t="s">
        <v>3994</v>
      </c>
      <c r="Y1012" s="17" cm="1">
        <f t="array" ref="Y1012">MAX(IF(REINDUKSI!$B$5:$B$1048576='Data Training 2022'!B1012,REINDUKSI!$H$5:$H$1048576))</f>
        <v>44776</v>
      </c>
      <c r="Z1012" s="22" t="str">
        <f>IFERROR(VLOOKUP(B1012,REINDUKSI!$B$5:$I$1048576,8,0),"")</f>
        <v>LULUS</v>
      </c>
      <c r="AA1012" s="22" t="str">
        <f t="shared" si="85"/>
        <v>TARGET</v>
      </c>
      <c r="AB1012" s="17" cm="1">
        <f t="array" ref="AB1012">MAX(IF(BSA!$B$5:$B$1048576='Data Training 2022'!B1012,BSA!$H$5:$H$1048576))</f>
        <v>0</v>
      </c>
      <c r="AC1012" s="22" t="str">
        <f>IFERROR(VLOOKUP(B1012,BSA!$B$5:$I$1048576,8,0),"")</f>
        <v/>
      </c>
      <c r="AD1012" s="22" t="s">
        <v>3994</v>
      </c>
      <c r="AE1012" s="22"/>
      <c r="AF1012" s="22"/>
      <c r="AG1012" s="22" t="str">
        <f t="shared" si="86"/>
        <v/>
      </c>
      <c r="AH1012" s="17" cm="1">
        <f t="array" ref="AH1012">MAX(IF(ISOLASI!$B$5:$B$1048576='Data Training 2022'!B1012,ISOLASI!$H$5:$H$1048576))</f>
        <v>0</v>
      </c>
      <c r="AI1012" s="22" t="str">
        <f>IFERROR(VLOOKUP(B1012,ISOLASI!$B$5:$I$1048576,8,0),"")</f>
        <v/>
      </c>
      <c r="AJ1012" s="22"/>
      <c r="AK1012" s="17" cm="1">
        <f t="array" ref="AK1012">MAX(IF('DEKAT AIR'!$B$5:$B$1048576='Data Training 2022'!B1012,'DEKAT AIR'!$H$5:$H$1048576))</f>
        <v>0</v>
      </c>
      <c r="AL1012" s="22" t="str">
        <f>IFERROR(VLOOKUP(B1012,'DEKAT AIR'!$B$5:$I$1048576,8,0),"")</f>
        <v/>
      </c>
      <c r="AM1012" s="22"/>
      <c r="AN1012" s="17" cm="1">
        <f t="array" ref="AN1012">MAX(IF(KETINGGIAN!$B$5:$B$1048576='Data Training 2022'!B1012,KETINGGIAN!$H$5:$H$1048576))</f>
        <v>0</v>
      </c>
      <c r="AO1012" s="22" t="str">
        <f>IFERROR(VLOOKUP(B1012,KETINGGIAN!$B$5:$I$1048576,8,0),"")</f>
        <v/>
      </c>
      <c r="AP1012" s="22"/>
      <c r="AQ1012" s="22"/>
      <c r="AR1012" s="22"/>
      <c r="AS1012" s="22"/>
      <c r="AT1012" s="17" cm="1">
        <f t="array" ref="AT1012">MAX(IF(TOOLSKEEPER!$B$5:$B$1048576='Data Training 2022'!B1012,TOOLSKEEPER!$H$5:$H$1048576))</f>
        <v>0</v>
      </c>
      <c r="AU1012" s="22" t="str">
        <f>IFERROR(VLOOKUP(B1012,TOOLSKEEPER!$B$5:$I$1048576,8,0),"")</f>
        <v/>
      </c>
    </row>
    <row r="1013" spans="1:47">
      <c r="A1013" s="22">
        <f t="shared" si="87"/>
        <v>1008</v>
      </c>
      <c r="B1013" s="21" t="str">
        <f t="shared" si="88"/>
        <v>80000563</v>
      </c>
      <c r="C1013" s="21">
        <v>80000563</v>
      </c>
      <c r="D1013" s="22"/>
      <c r="E1013" s="22" t="s">
        <v>2828</v>
      </c>
      <c r="F1013" s="22" t="s">
        <v>1255</v>
      </c>
      <c r="G1013" s="22" t="s">
        <v>205</v>
      </c>
      <c r="H1013" s="22" t="s">
        <v>405</v>
      </c>
      <c r="I1013" s="22" t="s">
        <v>4028</v>
      </c>
      <c r="J1013" s="22"/>
      <c r="K1013" s="21" t="s">
        <v>4002</v>
      </c>
      <c r="L1013" s="21" t="s">
        <v>2374</v>
      </c>
      <c r="M1013" s="21" t="s">
        <v>4003</v>
      </c>
      <c r="N1013" s="21"/>
      <c r="O1013" s="17" t="str">
        <f>IFERROR(VLOOKUP(B1013,POP!$B$5:$I$1048576,7,0),"")</f>
        <v/>
      </c>
      <c r="P1013" s="17" t="str">
        <f>IFERROR(VLOOKUP(B1013,POM!$B$5:$I$1048576,7,0),"")</f>
        <v/>
      </c>
      <c r="Q1013" s="10" t="str">
        <f>IFERROR(VLOOKUP(B1013,POU!$B$5:$I$1048576,7,0),"")</f>
        <v/>
      </c>
      <c r="R1013" s="21" t="str">
        <f t="shared" si="84"/>
        <v/>
      </c>
      <c r="S1013" s="17" t="str">
        <f>IFERROR(VLOOKUP(B1013,'PEMBEKALAN POP'!$B$5:$I$1048576,7,0),"")</f>
        <v/>
      </c>
      <c r="T1013" s="22" t="str">
        <f>IFERROR(VLOOKUP(B1013,'PEMBEKALAN POP'!$B$5:$I$1048576,8,0),"")</f>
        <v/>
      </c>
      <c r="U1013" s="21" t="s">
        <v>3994</v>
      </c>
      <c r="V1013" s="17" t="e" cm="1">
        <f t="array" ref="V1013">MAX(IF(INDUKSI!$B$5:$B$1048576='Data Training 2022'!B1013,INDUKSI!$H$5:$H$1048576))</f>
        <v>#N/A</v>
      </c>
      <c r="W1013" s="22" t="str">
        <f>IFERROR(VLOOKUP(B1013,INDUKSI!$B$5:$I$1048576,8,0),"")</f>
        <v>LULUS</v>
      </c>
      <c r="X1013" s="21" t="s">
        <v>3994</v>
      </c>
      <c r="Y1013" s="17" cm="1">
        <f t="array" ref="Y1013">MAX(IF(REINDUKSI!$B$5:$B$1048576='Data Training 2022'!B1013,REINDUKSI!$H$5:$H$1048576))</f>
        <v>44455</v>
      </c>
      <c r="Z1013" s="22" t="str">
        <f>IFERROR(VLOOKUP(B1013,REINDUKSI!$B$5:$I$1048576,8,0),"")</f>
        <v>LULUS</v>
      </c>
      <c r="AA1013" s="22" t="str">
        <f t="shared" si="85"/>
        <v>TARGET</v>
      </c>
      <c r="AB1013" s="17" cm="1">
        <f t="array" ref="AB1013">MAX(IF(BSA!$B$5:$B$1048576='Data Training 2022'!B1013,BSA!$H$5:$H$1048576))</f>
        <v>0</v>
      </c>
      <c r="AC1013" s="22" t="str">
        <f>IFERROR(VLOOKUP(B1013,BSA!$B$5:$I$1048576,8,0),"")</f>
        <v/>
      </c>
      <c r="AD1013" s="22" t="s">
        <v>3994</v>
      </c>
      <c r="AE1013" s="22"/>
      <c r="AF1013" s="22"/>
      <c r="AG1013" s="22" t="str">
        <f t="shared" si="86"/>
        <v/>
      </c>
      <c r="AH1013" s="17" cm="1">
        <f t="array" ref="AH1013">MAX(IF(ISOLASI!$B$5:$B$1048576='Data Training 2022'!B1013,ISOLASI!$H$5:$H$1048576))</f>
        <v>0</v>
      </c>
      <c r="AI1013" s="22" t="str">
        <f>IFERROR(VLOOKUP(B1013,ISOLASI!$B$5:$I$1048576,8,0),"")</f>
        <v/>
      </c>
      <c r="AJ1013" s="22"/>
      <c r="AK1013" s="17" cm="1">
        <f t="array" ref="AK1013">MAX(IF('DEKAT AIR'!$B$5:$B$1048576='Data Training 2022'!B1013,'DEKAT AIR'!$H$5:$H$1048576))</f>
        <v>0</v>
      </c>
      <c r="AL1013" s="22" t="str">
        <f>IFERROR(VLOOKUP(B1013,'DEKAT AIR'!$B$5:$I$1048576,8,0),"")</f>
        <v/>
      </c>
      <c r="AM1013" s="22"/>
      <c r="AN1013" s="17" cm="1">
        <f t="array" ref="AN1013">MAX(IF(KETINGGIAN!$B$5:$B$1048576='Data Training 2022'!B1013,KETINGGIAN!$H$5:$H$1048576))</f>
        <v>0</v>
      </c>
      <c r="AO1013" s="22" t="str">
        <f>IFERROR(VLOOKUP(B1013,KETINGGIAN!$B$5:$I$1048576,8,0),"")</f>
        <v/>
      </c>
      <c r="AP1013" s="22"/>
      <c r="AQ1013" s="22"/>
      <c r="AR1013" s="22"/>
      <c r="AS1013" s="22"/>
      <c r="AT1013" s="17" cm="1">
        <f t="array" ref="AT1013">MAX(IF(TOOLSKEEPER!$B$5:$B$1048576='Data Training 2022'!B1013,TOOLSKEEPER!$H$5:$H$1048576))</f>
        <v>0</v>
      </c>
      <c r="AU1013" s="22" t="str">
        <f>IFERROR(VLOOKUP(B1013,TOOLSKEEPER!$B$5:$I$1048576,8,0),"")</f>
        <v/>
      </c>
    </row>
    <row r="1014" spans="1:47">
      <c r="A1014" s="22">
        <f t="shared" si="87"/>
        <v>1009</v>
      </c>
      <c r="B1014" s="21" t="str">
        <f t="shared" si="88"/>
        <v>80004099</v>
      </c>
      <c r="C1014" s="21">
        <v>80004099</v>
      </c>
      <c r="D1014" s="22"/>
      <c r="E1014" s="22" t="s">
        <v>3322</v>
      </c>
      <c r="F1014" s="22" t="s">
        <v>1255</v>
      </c>
      <c r="G1014" s="22" t="s">
        <v>205</v>
      </c>
      <c r="H1014" s="22" t="s">
        <v>405</v>
      </c>
      <c r="I1014" s="22" t="s">
        <v>4024</v>
      </c>
      <c r="J1014" s="22"/>
      <c r="K1014" s="21" t="s">
        <v>4002</v>
      </c>
      <c r="L1014" s="21" t="s">
        <v>2374</v>
      </c>
      <c r="M1014" s="21" t="s">
        <v>4003</v>
      </c>
      <c r="N1014" s="21"/>
      <c r="O1014" s="17" t="str">
        <f>IFERROR(VLOOKUP(B1014,POP!$B$5:$I$1048576,7,0),"")</f>
        <v/>
      </c>
      <c r="P1014" s="17" t="str">
        <f>IFERROR(VLOOKUP(B1014,POM!$B$5:$I$1048576,7,0),"")</f>
        <v/>
      </c>
      <c r="Q1014" s="10" t="str">
        <f>IFERROR(VLOOKUP(B1014,POU!$B$5:$I$1048576,7,0),"")</f>
        <v/>
      </c>
      <c r="R1014" s="21" t="str">
        <f t="shared" si="84"/>
        <v/>
      </c>
      <c r="S1014" s="17" t="str">
        <f>IFERROR(VLOOKUP(B1014,'PEMBEKALAN POP'!$B$5:$I$1048576,7,0),"")</f>
        <v/>
      </c>
      <c r="T1014" s="22" t="str">
        <f>IFERROR(VLOOKUP(B1014,'PEMBEKALAN POP'!$B$5:$I$1048576,8,0),"")</f>
        <v/>
      </c>
      <c r="U1014" s="21" t="s">
        <v>3994</v>
      </c>
      <c r="V1014" s="17" t="e" cm="1">
        <f t="array" ref="V1014">MAX(IF(INDUKSI!$B$5:$B$1048576='Data Training 2022'!B1014,INDUKSI!$H$5:$H$1048576))</f>
        <v>#N/A</v>
      </c>
      <c r="W1014" s="22" t="str">
        <f>IFERROR(VLOOKUP(B1014,INDUKSI!$B$5:$I$1048576,8,0),"")</f>
        <v>LULUS</v>
      </c>
      <c r="X1014" s="21" t="s">
        <v>3994</v>
      </c>
      <c r="Y1014" s="17" cm="1">
        <f t="array" ref="Y1014">MAX(IF(REINDUKSI!$B$5:$B$1048576='Data Training 2022'!B1014,REINDUKSI!$H$5:$H$1048576))</f>
        <v>0</v>
      </c>
      <c r="Z1014" s="22" t="str">
        <f>IFERROR(VLOOKUP(B1014,REINDUKSI!$B$5:$I$1048576,8,0),"")</f>
        <v/>
      </c>
      <c r="AA1014" s="22" t="str">
        <f t="shared" si="85"/>
        <v>TARGET</v>
      </c>
      <c r="AB1014" s="17" cm="1">
        <f t="array" ref="AB1014">MAX(IF(BSA!$B$5:$B$1048576='Data Training 2022'!B1014,BSA!$H$5:$H$1048576))</f>
        <v>0</v>
      </c>
      <c r="AC1014" s="22" t="str">
        <f>IFERROR(VLOOKUP(B1014,BSA!$B$5:$I$1048576,8,0),"")</f>
        <v/>
      </c>
      <c r="AD1014" s="22" t="s">
        <v>3994</v>
      </c>
      <c r="AE1014" s="22"/>
      <c r="AF1014" s="22"/>
      <c r="AG1014" s="22" t="str">
        <f t="shared" si="86"/>
        <v/>
      </c>
      <c r="AH1014" s="17" cm="1">
        <f t="array" ref="AH1014">MAX(IF(ISOLASI!$B$5:$B$1048576='Data Training 2022'!B1014,ISOLASI!$H$5:$H$1048576))</f>
        <v>0</v>
      </c>
      <c r="AI1014" s="22" t="str">
        <f>IFERROR(VLOOKUP(B1014,ISOLASI!$B$5:$I$1048576,8,0),"")</f>
        <v/>
      </c>
      <c r="AJ1014" s="22"/>
      <c r="AK1014" s="17" cm="1">
        <f t="array" ref="AK1014">MAX(IF('DEKAT AIR'!$B$5:$B$1048576='Data Training 2022'!B1014,'DEKAT AIR'!$H$5:$H$1048576))</f>
        <v>0</v>
      </c>
      <c r="AL1014" s="22" t="str">
        <f>IFERROR(VLOOKUP(B1014,'DEKAT AIR'!$B$5:$I$1048576,8,0),"")</f>
        <v/>
      </c>
      <c r="AM1014" s="22"/>
      <c r="AN1014" s="17" cm="1">
        <f t="array" ref="AN1014">MAX(IF(KETINGGIAN!$B$5:$B$1048576='Data Training 2022'!B1014,KETINGGIAN!$H$5:$H$1048576))</f>
        <v>0</v>
      </c>
      <c r="AO1014" s="22" t="str">
        <f>IFERROR(VLOOKUP(B1014,KETINGGIAN!$B$5:$I$1048576,8,0),"")</f>
        <v/>
      </c>
      <c r="AP1014" s="22"/>
      <c r="AQ1014" s="22"/>
      <c r="AR1014" s="22"/>
      <c r="AS1014" s="22"/>
      <c r="AT1014" s="17" cm="1">
        <f t="array" ref="AT1014">MAX(IF(TOOLSKEEPER!$B$5:$B$1048576='Data Training 2022'!B1014,TOOLSKEEPER!$H$5:$H$1048576))</f>
        <v>0</v>
      </c>
      <c r="AU1014" s="22" t="str">
        <f>IFERROR(VLOOKUP(B1014,TOOLSKEEPER!$B$5:$I$1048576,8,0),"")</f>
        <v/>
      </c>
    </row>
    <row r="1015" spans="1:47">
      <c r="A1015" s="22">
        <f t="shared" si="87"/>
        <v>1010</v>
      </c>
      <c r="B1015" s="21" t="str">
        <f t="shared" si="88"/>
        <v>80002483</v>
      </c>
      <c r="C1015" s="21">
        <v>80002483</v>
      </c>
      <c r="D1015" s="22"/>
      <c r="E1015" s="22" t="s">
        <v>3307</v>
      </c>
      <c r="F1015" s="22" t="s">
        <v>1255</v>
      </c>
      <c r="G1015" s="22" t="s">
        <v>205</v>
      </c>
      <c r="H1015" s="22" t="s">
        <v>405</v>
      </c>
      <c r="I1015" s="22" t="s">
        <v>4028</v>
      </c>
      <c r="J1015" s="22"/>
      <c r="K1015" s="21" t="s">
        <v>4002</v>
      </c>
      <c r="L1015" s="21" t="s">
        <v>2374</v>
      </c>
      <c r="M1015" s="21" t="s">
        <v>4003</v>
      </c>
      <c r="N1015" s="21"/>
      <c r="O1015" s="17" t="str">
        <f>IFERROR(VLOOKUP(B1015,POP!$B$5:$I$1048576,7,0),"")</f>
        <v/>
      </c>
      <c r="P1015" s="17" t="str">
        <f>IFERROR(VLOOKUP(B1015,POM!$B$5:$I$1048576,7,0),"")</f>
        <v/>
      </c>
      <c r="Q1015" s="10" t="str">
        <f>IFERROR(VLOOKUP(B1015,POU!$B$5:$I$1048576,7,0),"")</f>
        <v/>
      </c>
      <c r="R1015" s="21" t="str">
        <f t="shared" si="84"/>
        <v/>
      </c>
      <c r="S1015" s="17" t="str">
        <f>IFERROR(VLOOKUP(B1015,'PEMBEKALAN POP'!$B$5:$I$1048576,7,0),"")</f>
        <v/>
      </c>
      <c r="T1015" s="22" t="str">
        <f>IFERROR(VLOOKUP(B1015,'PEMBEKALAN POP'!$B$5:$I$1048576,8,0),"")</f>
        <v/>
      </c>
      <c r="U1015" s="21" t="s">
        <v>3994</v>
      </c>
      <c r="V1015" s="17" t="e" cm="1">
        <f t="array" ref="V1015">MAX(IF(INDUKSI!$B$5:$B$1048576='Data Training 2022'!B1015,INDUKSI!$H$5:$H$1048576))</f>
        <v>#N/A</v>
      </c>
      <c r="W1015" s="22" t="str">
        <f>IFERROR(VLOOKUP(B1015,INDUKSI!$B$5:$I$1048576,8,0),"")</f>
        <v>LULUS</v>
      </c>
      <c r="X1015" s="21" t="s">
        <v>3994</v>
      </c>
      <c r="Y1015" s="17" cm="1">
        <f t="array" ref="Y1015">MAX(IF(REINDUKSI!$B$5:$B$1048576='Data Training 2022'!B1015,REINDUKSI!$H$5:$H$1048576))</f>
        <v>44625</v>
      </c>
      <c r="Z1015" s="22" t="str">
        <f>IFERROR(VLOOKUP(B1015,REINDUKSI!$B$5:$I$1048576,8,0),"")</f>
        <v>LULUS</v>
      </c>
      <c r="AA1015" s="22" t="str">
        <f t="shared" si="85"/>
        <v>TARGET</v>
      </c>
      <c r="AB1015" s="17" cm="1">
        <f t="array" ref="AB1015">MAX(IF(BSA!$B$5:$B$1048576='Data Training 2022'!B1015,BSA!$H$5:$H$1048576))</f>
        <v>0</v>
      </c>
      <c r="AC1015" s="22" t="str">
        <f>IFERROR(VLOOKUP(B1015,BSA!$B$5:$I$1048576,8,0),"")</f>
        <v/>
      </c>
      <c r="AD1015" s="22" t="s">
        <v>3994</v>
      </c>
      <c r="AE1015" s="22"/>
      <c r="AF1015" s="22"/>
      <c r="AG1015" s="22" t="str">
        <f t="shared" si="86"/>
        <v/>
      </c>
      <c r="AH1015" s="17" cm="1">
        <f t="array" ref="AH1015">MAX(IF(ISOLASI!$B$5:$B$1048576='Data Training 2022'!B1015,ISOLASI!$H$5:$H$1048576))</f>
        <v>0</v>
      </c>
      <c r="AI1015" s="22" t="str">
        <f>IFERROR(VLOOKUP(B1015,ISOLASI!$B$5:$I$1048576,8,0),"")</f>
        <v/>
      </c>
      <c r="AJ1015" s="22"/>
      <c r="AK1015" s="17" cm="1">
        <f t="array" ref="AK1015">MAX(IF('DEKAT AIR'!$B$5:$B$1048576='Data Training 2022'!B1015,'DEKAT AIR'!$H$5:$H$1048576))</f>
        <v>0</v>
      </c>
      <c r="AL1015" s="22" t="str">
        <f>IFERROR(VLOOKUP(B1015,'DEKAT AIR'!$B$5:$I$1048576,8,0),"")</f>
        <v/>
      </c>
      <c r="AM1015" s="22"/>
      <c r="AN1015" s="17" cm="1">
        <f t="array" ref="AN1015">MAX(IF(KETINGGIAN!$B$5:$B$1048576='Data Training 2022'!B1015,KETINGGIAN!$H$5:$H$1048576))</f>
        <v>0</v>
      </c>
      <c r="AO1015" s="22" t="str">
        <f>IFERROR(VLOOKUP(B1015,KETINGGIAN!$B$5:$I$1048576,8,0),"")</f>
        <v/>
      </c>
      <c r="AP1015" s="22"/>
      <c r="AQ1015" s="22"/>
      <c r="AR1015" s="22"/>
      <c r="AS1015" s="22"/>
      <c r="AT1015" s="17" cm="1">
        <f t="array" ref="AT1015">MAX(IF(TOOLSKEEPER!$B$5:$B$1048576='Data Training 2022'!B1015,TOOLSKEEPER!$H$5:$H$1048576))</f>
        <v>0</v>
      </c>
      <c r="AU1015" s="22" t="str">
        <f>IFERROR(VLOOKUP(B1015,TOOLSKEEPER!$B$5:$I$1048576,8,0),"")</f>
        <v/>
      </c>
    </row>
    <row r="1016" spans="1:47">
      <c r="A1016" s="22">
        <f t="shared" si="87"/>
        <v>1011</v>
      </c>
      <c r="B1016" s="21" t="str">
        <f t="shared" si="88"/>
        <v>80000942</v>
      </c>
      <c r="C1016" s="21">
        <v>80000942</v>
      </c>
      <c r="D1016" s="22"/>
      <c r="E1016" s="22" t="s">
        <v>3272</v>
      </c>
      <c r="F1016" s="22" t="s">
        <v>1255</v>
      </c>
      <c r="G1016" s="22" t="s">
        <v>205</v>
      </c>
      <c r="H1016" s="22" t="s">
        <v>405</v>
      </c>
      <c r="I1016" s="22" t="s">
        <v>4028</v>
      </c>
      <c r="J1016" s="22"/>
      <c r="K1016" s="21" t="s">
        <v>4002</v>
      </c>
      <c r="L1016" s="21" t="s">
        <v>2374</v>
      </c>
      <c r="M1016" s="21" t="s">
        <v>4003</v>
      </c>
      <c r="N1016" s="21"/>
      <c r="O1016" s="17" t="str">
        <f>IFERROR(VLOOKUP(B1016,POP!$B$5:$I$1048576,7,0),"")</f>
        <v/>
      </c>
      <c r="P1016" s="17" t="str">
        <f>IFERROR(VLOOKUP(B1016,POM!$B$5:$I$1048576,7,0),"")</f>
        <v/>
      </c>
      <c r="Q1016" s="10" t="str">
        <f>IFERROR(VLOOKUP(B1016,POU!$B$5:$I$1048576,7,0),"")</f>
        <v/>
      </c>
      <c r="R1016" s="21" t="str">
        <f t="shared" si="84"/>
        <v/>
      </c>
      <c r="S1016" s="17" t="str">
        <f>IFERROR(VLOOKUP(B1016,'PEMBEKALAN POP'!$B$5:$I$1048576,7,0),"")</f>
        <v/>
      </c>
      <c r="T1016" s="22" t="str">
        <f>IFERROR(VLOOKUP(B1016,'PEMBEKALAN POP'!$B$5:$I$1048576,8,0),"")</f>
        <v/>
      </c>
      <c r="U1016" s="21" t="s">
        <v>3994</v>
      </c>
      <c r="V1016" s="17" t="e" cm="1">
        <f t="array" ref="V1016">MAX(IF(INDUKSI!$B$5:$B$1048576='Data Training 2022'!B1016,INDUKSI!$H$5:$H$1048576))</f>
        <v>#N/A</v>
      </c>
      <c r="W1016" s="22" t="str">
        <f>IFERROR(VLOOKUP(B1016,INDUKSI!$B$5:$I$1048576,8,0),"")</f>
        <v/>
      </c>
      <c r="X1016" s="21" t="s">
        <v>3994</v>
      </c>
      <c r="Y1016" s="17" cm="1">
        <f t="array" ref="Y1016">MAX(IF(REINDUKSI!$B$5:$B$1048576='Data Training 2022'!B1016,REINDUKSI!$H$5:$H$1048576))</f>
        <v>44609</v>
      </c>
      <c r="Z1016" s="22" t="str">
        <f>IFERROR(VLOOKUP(B1016,REINDUKSI!$B$5:$I$1048576,8,0),"")</f>
        <v>LULUS</v>
      </c>
      <c r="AA1016" s="22" t="str">
        <f t="shared" si="85"/>
        <v>TARGET</v>
      </c>
      <c r="AB1016" s="17" cm="1">
        <f t="array" ref="AB1016">MAX(IF(BSA!$B$5:$B$1048576='Data Training 2022'!B1016,BSA!$H$5:$H$1048576))</f>
        <v>0</v>
      </c>
      <c r="AC1016" s="22" t="str">
        <f>IFERROR(VLOOKUP(B1016,BSA!$B$5:$I$1048576,8,0),"")</f>
        <v/>
      </c>
      <c r="AD1016" s="22" t="s">
        <v>3994</v>
      </c>
      <c r="AE1016" s="22"/>
      <c r="AF1016" s="22"/>
      <c r="AG1016" s="22" t="str">
        <f t="shared" si="86"/>
        <v/>
      </c>
      <c r="AH1016" s="17" cm="1">
        <f t="array" ref="AH1016">MAX(IF(ISOLASI!$B$5:$B$1048576='Data Training 2022'!B1016,ISOLASI!$H$5:$H$1048576))</f>
        <v>0</v>
      </c>
      <c r="AI1016" s="22" t="str">
        <f>IFERROR(VLOOKUP(B1016,ISOLASI!$B$5:$I$1048576,8,0),"")</f>
        <v/>
      </c>
      <c r="AJ1016" s="22"/>
      <c r="AK1016" s="17" cm="1">
        <f t="array" ref="AK1016">MAX(IF('DEKAT AIR'!$B$5:$B$1048576='Data Training 2022'!B1016,'DEKAT AIR'!$H$5:$H$1048576))</f>
        <v>0</v>
      </c>
      <c r="AL1016" s="22" t="str">
        <f>IFERROR(VLOOKUP(B1016,'DEKAT AIR'!$B$5:$I$1048576,8,0),"")</f>
        <v/>
      </c>
      <c r="AM1016" s="22"/>
      <c r="AN1016" s="17" cm="1">
        <f t="array" ref="AN1016">MAX(IF(KETINGGIAN!$B$5:$B$1048576='Data Training 2022'!B1016,KETINGGIAN!$H$5:$H$1048576))</f>
        <v>0</v>
      </c>
      <c r="AO1016" s="22" t="str">
        <f>IFERROR(VLOOKUP(B1016,KETINGGIAN!$B$5:$I$1048576,8,0),"")</f>
        <v/>
      </c>
      <c r="AP1016" s="22"/>
      <c r="AQ1016" s="22"/>
      <c r="AR1016" s="22"/>
      <c r="AS1016" s="22"/>
      <c r="AT1016" s="17" cm="1">
        <f t="array" ref="AT1016">MAX(IF(TOOLSKEEPER!$B$5:$B$1048576='Data Training 2022'!B1016,TOOLSKEEPER!$H$5:$H$1048576))</f>
        <v>0</v>
      </c>
      <c r="AU1016" s="22" t="str">
        <f>IFERROR(VLOOKUP(B1016,TOOLSKEEPER!$B$5:$I$1048576,8,0),"")</f>
        <v/>
      </c>
    </row>
    <row r="1017" spans="1:47">
      <c r="A1017" s="22">
        <f t="shared" si="87"/>
        <v>1012</v>
      </c>
      <c r="B1017" s="21" t="str">
        <f t="shared" si="88"/>
        <v>80004098</v>
      </c>
      <c r="C1017" s="21">
        <v>80004098</v>
      </c>
      <c r="D1017" s="22"/>
      <c r="E1017" s="22" t="s">
        <v>3128</v>
      </c>
      <c r="F1017" s="22" t="s">
        <v>1255</v>
      </c>
      <c r="G1017" s="22" t="s">
        <v>205</v>
      </c>
      <c r="H1017" s="22" t="s">
        <v>405</v>
      </c>
      <c r="I1017" s="22" t="s">
        <v>4024</v>
      </c>
      <c r="J1017" s="22"/>
      <c r="K1017" s="21" t="s">
        <v>4002</v>
      </c>
      <c r="L1017" s="21" t="s">
        <v>2374</v>
      </c>
      <c r="M1017" s="21" t="s">
        <v>4003</v>
      </c>
      <c r="N1017" s="21"/>
      <c r="O1017" s="17" t="str">
        <f>IFERROR(VLOOKUP(B1017,POP!$B$5:$I$1048576,7,0),"")</f>
        <v/>
      </c>
      <c r="P1017" s="17" t="str">
        <f>IFERROR(VLOOKUP(B1017,POM!$B$5:$I$1048576,7,0),"")</f>
        <v/>
      </c>
      <c r="Q1017" s="10" t="str">
        <f>IFERROR(VLOOKUP(B1017,POU!$B$5:$I$1048576,7,0),"")</f>
        <v/>
      </c>
      <c r="R1017" s="21" t="str">
        <f t="shared" si="84"/>
        <v/>
      </c>
      <c r="S1017" s="17" t="str">
        <f>IFERROR(VLOOKUP(B1017,'PEMBEKALAN POP'!$B$5:$I$1048576,7,0),"")</f>
        <v/>
      </c>
      <c r="T1017" s="22" t="str">
        <f>IFERROR(VLOOKUP(B1017,'PEMBEKALAN POP'!$B$5:$I$1048576,8,0),"")</f>
        <v/>
      </c>
      <c r="U1017" s="21" t="s">
        <v>3994</v>
      </c>
      <c r="V1017" s="17" t="e" cm="1">
        <f t="array" ref="V1017">MAX(IF(INDUKSI!$B$5:$B$1048576='Data Training 2022'!B1017,INDUKSI!$H$5:$H$1048576))</f>
        <v>#N/A</v>
      </c>
      <c r="W1017" s="22" t="str">
        <f>IFERROR(VLOOKUP(B1017,INDUKSI!$B$5:$I$1048576,8,0),"")</f>
        <v>LULUS</v>
      </c>
      <c r="X1017" s="21" t="s">
        <v>3994</v>
      </c>
      <c r="Y1017" s="17" cm="1">
        <f t="array" ref="Y1017">MAX(IF(REINDUKSI!$B$5:$B$1048576='Data Training 2022'!B1017,REINDUKSI!$H$5:$H$1048576))</f>
        <v>0</v>
      </c>
      <c r="Z1017" s="22" t="str">
        <f>IFERROR(VLOOKUP(B1017,REINDUKSI!$B$5:$I$1048576,8,0),"")</f>
        <v/>
      </c>
      <c r="AA1017" s="22" t="str">
        <f t="shared" si="85"/>
        <v>TARGET</v>
      </c>
      <c r="AB1017" s="17" cm="1">
        <f t="array" ref="AB1017">MAX(IF(BSA!$B$5:$B$1048576='Data Training 2022'!B1017,BSA!$H$5:$H$1048576))</f>
        <v>0</v>
      </c>
      <c r="AC1017" s="22" t="str">
        <f>IFERROR(VLOOKUP(B1017,BSA!$B$5:$I$1048576,8,0),"")</f>
        <v/>
      </c>
      <c r="AD1017" s="22" t="s">
        <v>3994</v>
      </c>
      <c r="AE1017" s="22"/>
      <c r="AF1017" s="22"/>
      <c r="AG1017" s="22" t="str">
        <f t="shared" si="86"/>
        <v/>
      </c>
      <c r="AH1017" s="17" cm="1">
        <f t="array" ref="AH1017">MAX(IF(ISOLASI!$B$5:$B$1048576='Data Training 2022'!B1017,ISOLASI!$H$5:$H$1048576))</f>
        <v>0</v>
      </c>
      <c r="AI1017" s="22" t="str">
        <f>IFERROR(VLOOKUP(B1017,ISOLASI!$B$5:$I$1048576,8,0),"")</f>
        <v/>
      </c>
      <c r="AJ1017" s="22"/>
      <c r="AK1017" s="17" cm="1">
        <f t="array" ref="AK1017">MAX(IF('DEKAT AIR'!$B$5:$B$1048576='Data Training 2022'!B1017,'DEKAT AIR'!$H$5:$H$1048576))</f>
        <v>0</v>
      </c>
      <c r="AL1017" s="22" t="str">
        <f>IFERROR(VLOOKUP(B1017,'DEKAT AIR'!$B$5:$I$1048576,8,0),"")</f>
        <v/>
      </c>
      <c r="AM1017" s="22"/>
      <c r="AN1017" s="17" cm="1">
        <f t="array" ref="AN1017">MAX(IF(KETINGGIAN!$B$5:$B$1048576='Data Training 2022'!B1017,KETINGGIAN!$H$5:$H$1048576))</f>
        <v>0</v>
      </c>
      <c r="AO1017" s="22" t="str">
        <f>IFERROR(VLOOKUP(B1017,KETINGGIAN!$B$5:$I$1048576,8,0),"")</f>
        <v/>
      </c>
      <c r="AP1017" s="22"/>
      <c r="AQ1017" s="22"/>
      <c r="AR1017" s="22"/>
      <c r="AS1017" s="22"/>
      <c r="AT1017" s="17" cm="1">
        <f t="array" ref="AT1017">MAX(IF(TOOLSKEEPER!$B$5:$B$1048576='Data Training 2022'!B1017,TOOLSKEEPER!$H$5:$H$1048576))</f>
        <v>0</v>
      </c>
      <c r="AU1017" s="22" t="str">
        <f>IFERROR(VLOOKUP(B1017,TOOLSKEEPER!$B$5:$I$1048576,8,0),"")</f>
        <v/>
      </c>
    </row>
    <row r="1018" spans="1:47">
      <c r="A1018" s="22">
        <f t="shared" si="87"/>
        <v>1013</v>
      </c>
      <c r="B1018" s="21" t="str">
        <f t="shared" si="88"/>
        <v>80002321</v>
      </c>
      <c r="C1018" s="21">
        <v>80002321</v>
      </c>
      <c r="D1018" s="22"/>
      <c r="E1018" s="22" t="s">
        <v>1282</v>
      </c>
      <c r="F1018" s="22" t="s">
        <v>1255</v>
      </c>
      <c r="G1018" s="22" t="s">
        <v>205</v>
      </c>
      <c r="H1018" s="22" t="s">
        <v>405</v>
      </c>
      <c r="I1018" s="22" t="s">
        <v>4028</v>
      </c>
      <c r="J1018" s="22"/>
      <c r="K1018" s="21" t="s">
        <v>4002</v>
      </c>
      <c r="L1018" s="21" t="s">
        <v>2374</v>
      </c>
      <c r="M1018" s="21" t="s">
        <v>4003</v>
      </c>
      <c r="N1018" s="21"/>
      <c r="O1018" s="17" t="str">
        <f>IFERROR(VLOOKUP(B1018,POP!$B$5:$I$1048576,7,0),"")</f>
        <v/>
      </c>
      <c r="P1018" s="17" t="str">
        <f>IFERROR(VLOOKUP(B1018,POM!$B$5:$I$1048576,7,0),"")</f>
        <v/>
      </c>
      <c r="Q1018" s="10" t="str">
        <f>IFERROR(VLOOKUP(B1018,POU!$B$5:$I$1048576,7,0),"")</f>
        <v/>
      </c>
      <c r="R1018" s="21" t="str">
        <f t="shared" si="84"/>
        <v/>
      </c>
      <c r="S1018" s="17" t="str">
        <f>IFERROR(VLOOKUP(B1018,'PEMBEKALAN POP'!$B$5:$I$1048576,7,0),"")</f>
        <v/>
      </c>
      <c r="T1018" s="22" t="str">
        <f>IFERROR(VLOOKUP(B1018,'PEMBEKALAN POP'!$B$5:$I$1048576,8,0),"")</f>
        <v/>
      </c>
      <c r="U1018" s="21" t="s">
        <v>3994</v>
      </c>
      <c r="V1018" s="17" t="e" cm="1">
        <f t="array" ref="V1018">MAX(IF(INDUKSI!$B$5:$B$1048576='Data Training 2022'!B1018,INDUKSI!$H$5:$H$1048576))</f>
        <v>#N/A</v>
      </c>
      <c r="W1018" s="22" t="str">
        <f>IFERROR(VLOOKUP(B1018,INDUKSI!$B$5:$I$1048576,8,0),"")</f>
        <v>LULUS</v>
      </c>
      <c r="X1018" s="21" t="s">
        <v>3994</v>
      </c>
      <c r="Y1018" s="17" cm="1">
        <f t="array" ref="Y1018">MAX(IF(REINDUKSI!$B$5:$B$1048576='Data Training 2022'!B1018,REINDUKSI!$H$5:$H$1048576))</f>
        <v>44577</v>
      </c>
      <c r="Z1018" s="22" t="str">
        <f>IFERROR(VLOOKUP(B1018,REINDUKSI!$B$5:$I$1048576,8,0),"")</f>
        <v>LULUS</v>
      </c>
      <c r="AA1018" s="22" t="str">
        <f t="shared" si="85"/>
        <v>TARGET</v>
      </c>
      <c r="AB1018" s="17" cm="1">
        <f t="array" ref="AB1018">MAX(IF(BSA!$B$5:$B$1048576='Data Training 2022'!B1018,BSA!$H$5:$H$1048576))</f>
        <v>0</v>
      </c>
      <c r="AC1018" s="22" t="str">
        <f>IFERROR(VLOOKUP(B1018,BSA!$B$5:$I$1048576,8,0),"")</f>
        <v/>
      </c>
      <c r="AD1018" s="22" t="s">
        <v>3994</v>
      </c>
      <c r="AE1018" s="22"/>
      <c r="AF1018" s="22"/>
      <c r="AG1018" s="22" t="str">
        <f t="shared" si="86"/>
        <v/>
      </c>
      <c r="AH1018" s="17" cm="1">
        <f t="array" ref="AH1018">MAX(IF(ISOLASI!$B$5:$B$1048576='Data Training 2022'!B1018,ISOLASI!$H$5:$H$1048576))</f>
        <v>0</v>
      </c>
      <c r="AI1018" s="22" t="str">
        <f>IFERROR(VLOOKUP(B1018,ISOLASI!$B$5:$I$1048576,8,0),"")</f>
        <v/>
      </c>
      <c r="AJ1018" s="22"/>
      <c r="AK1018" s="17" cm="1">
        <f t="array" ref="AK1018">MAX(IF('DEKAT AIR'!$B$5:$B$1048576='Data Training 2022'!B1018,'DEKAT AIR'!$H$5:$H$1048576))</f>
        <v>0</v>
      </c>
      <c r="AL1018" s="22" t="str">
        <f>IFERROR(VLOOKUP(B1018,'DEKAT AIR'!$B$5:$I$1048576,8,0),"")</f>
        <v/>
      </c>
      <c r="AM1018" s="22"/>
      <c r="AN1018" s="17" cm="1">
        <f t="array" ref="AN1018">MAX(IF(KETINGGIAN!$B$5:$B$1048576='Data Training 2022'!B1018,KETINGGIAN!$H$5:$H$1048576))</f>
        <v>0</v>
      </c>
      <c r="AO1018" s="22" t="str">
        <f>IFERROR(VLOOKUP(B1018,KETINGGIAN!$B$5:$I$1048576,8,0),"")</f>
        <v/>
      </c>
      <c r="AP1018" s="22"/>
      <c r="AQ1018" s="22"/>
      <c r="AR1018" s="22"/>
      <c r="AS1018" s="22"/>
      <c r="AT1018" s="17" cm="1">
        <f t="array" ref="AT1018">MAX(IF(TOOLSKEEPER!$B$5:$B$1048576='Data Training 2022'!B1018,TOOLSKEEPER!$H$5:$H$1048576))</f>
        <v>0</v>
      </c>
      <c r="AU1018" s="22" t="str">
        <f>IFERROR(VLOOKUP(B1018,TOOLSKEEPER!$B$5:$I$1048576,8,0),"")</f>
        <v/>
      </c>
    </row>
    <row r="1019" spans="1:47">
      <c r="A1019" s="22">
        <f t="shared" si="87"/>
        <v>1014</v>
      </c>
      <c r="B1019" s="21" t="str">
        <f t="shared" si="88"/>
        <v>80002647</v>
      </c>
      <c r="C1019" s="21" t="s">
        <v>2437</v>
      </c>
      <c r="D1019" s="22"/>
      <c r="E1019" s="22" t="s">
        <v>2438</v>
      </c>
      <c r="F1019" s="22" t="s">
        <v>1255</v>
      </c>
      <c r="G1019" s="22" t="s">
        <v>205</v>
      </c>
      <c r="H1019" s="22" t="s">
        <v>405</v>
      </c>
      <c r="I1019" s="22" t="s">
        <v>4028</v>
      </c>
      <c r="J1019" s="22"/>
      <c r="K1019" s="21" t="s">
        <v>4002</v>
      </c>
      <c r="L1019" s="21" t="s">
        <v>2374</v>
      </c>
      <c r="M1019" s="21" t="s">
        <v>4003</v>
      </c>
      <c r="N1019" s="21"/>
      <c r="O1019" s="17" t="str">
        <f>IFERROR(VLOOKUP(B1019,POP!$B$5:$I$1048576,7,0),"")</f>
        <v/>
      </c>
      <c r="P1019" s="17" t="str">
        <f>IFERROR(VLOOKUP(B1019,POM!$B$5:$I$1048576,7,0),"")</f>
        <v/>
      </c>
      <c r="Q1019" s="10" t="str">
        <f>IFERROR(VLOOKUP(B1019,POU!$B$5:$I$1048576,7,0),"")</f>
        <v/>
      </c>
      <c r="R1019" s="21" t="str">
        <f t="shared" si="84"/>
        <v/>
      </c>
      <c r="S1019" s="17" t="str">
        <f>IFERROR(VLOOKUP(B1019,'PEMBEKALAN POP'!$B$5:$I$1048576,7,0),"")</f>
        <v/>
      </c>
      <c r="T1019" s="22" t="str">
        <f>IFERROR(VLOOKUP(B1019,'PEMBEKALAN POP'!$B$5:$I$1048576,8,0),"")</f>
        <v/>
      </c>
      <c r="U1019" s="21" t="s">
        <v>3994</v>
      </c>
      <c r="V1019" s="17" t="e" cm="1">
        <f t="array" ref="V1019">MAX(IF(INDUKSI!$B$5:$B$1048576='Data Training 2022'!B1019,INDUKSI!$H$5:$H$1048576))</f>
        <v>#N/A</v>
      </c>
      <c r="W1019" s="22" t="str">
        <f>IFERROR(VLOOKUP(B1019,INDUKSI!$B$5:$I$1048576,8,0),"")</f>
        <v>LULUS</v>
      </c>
      <c r="X1019" s="21" t="s">
        <v>3994</v>
      </c>
      <c r="Y1019" s="17" cm="1">
        <f t="array" ref="Y1019">MAX(IF(REINDUKSI!$B$5:$B$1048576='Data Training 2022'!B1019,REINDUKSI!$H$5:$H$1048576))</f>
        <v>44752</v>
      </c>
      <c r="Z1019" s="22" t="str">
        <f>IFERROR(VLOOKUP(B1019,REINDUKSI!$B$5:$I$1048576,8,0),"")</f>
        <v>LULUS</v>
      </c>
      <c r="AA1019" s="22" t="str">
        <f t="shared" si="85"/>
        <v>TARGET</v>
      </c>
      <c r="AB1019" s="17" cm="1">
        <f t="array" ref="AB1019">MAX(IF(BSA!$B$5:$B$1048576='Data Training 2022'!B1019,BSA!$H$5:$H$1048576))</f>
        <v>44738</v>
      </c>
      <c r="AC1019" s="22" t="str">
        <f>IFERROR(VLOOKUP(B1019,BSA!$B$5:$I$1048576,8,0),"")</f>
        <v>LULUS</v>
      </c>
      <c r="AD1019" s="22" t="s">
        <v>3994</v>
      </c>
      <c r="AE1019" s="22"/>
      <c r="AF1019" s="22"/>
      <c r="AG1019" s="22" t="str">
        <f t="shared" si="86"/>
        <v/>
      </c>
      <c r="AH1019" s="17" cm="1">
        <f t="array" ref="AH1019">MAX(IF(ISOLASI!$B$5:$B$1048576='Data Training 2022'!B1019,ISOLASI!$H$5:$H$1048576))</f>
        <v>0</v>
      </c>
      <c r="AI1019" s="22" t="str">
        <f>IFERROR(VLOOKUP(B1019,ISOLASI!$B$5:$I$1048576,8,0),"")</f>
        <v/>
      </c>
      <c r="AJ1019" s="22"/>
      <c r="AK1019" s="17" cm="1">
        <f t="array" ref="AK1019">MAX(IF('DEKAT AIR'!$B$5:$B$1048576='Data Training 2022'!B1019,'DEKAT AIR'!$H$5:$H$1048576))</f>
        <v>0</v>
      </c>
      <c r="AL1019" s="22" t="str">
        <f>IFERROR(VLOOKUP(B1019,'DEKAT AIR'!$B$5:$I$1048576,8,0),"")</f>
        <v/>
      </c>
      <c r="AM1019" s="22"/>
      <c r="AN1019" s="17" cm="1">
        <f t="array" ref="AN1019">MAX(IF(KETINGGIAN!$B$5:$B$1048576='Data Training 2022'!B1019,KETINGGIAN!$H$5:$H$1048576))</f>
        <v>0</v>
      </c>
      <c r="AO1019" s="22" t="str">
        <f>IFERROR(VLOOKUP(B1019,KETINGGIAN!$B$5:$I$1048576,8,0),"")</f>
        <v/>
      </c>
      <c r="AP1019" s="22"/>
      <c r="AQ1019" s="22"/>
      <c r="AR1019" s="22"/>
      <c r="AS1019" s="22"/>
      <c r="AT1019" s="17" cm="1">
        <f t="array" ref="AT1019">MAX(IF(TOOLSKEEPER!$B$5:$B$1048576='Data Training 2022'!B1019,TOOLSKEEPER!$H$5:$H$1048576))</f>
        <v>0</v>
      </c>
      <c r="AU1019" s="22" t="str">
        <f>IFERROR(VLOOKUP(B1019,TOOLSKEEPER!$B$5:$I$1048576,8,0),"")</f>
        <v/>
      </c>
    </row>
    <row r="1020" spans="1:47">
      <c r="A1020" s="22">
        <f t="shared" si="87"/>
        <v>1015</v>
      </c>
      <c r="B1020" s="21" t="str">
        <f t="shared" si="88"/>
        <v>80002540</v>
      </c>
      <c r="C1020" s="21">
        <v>80002540</v>
      </c>
      <c r="D1020" s="22"/>
      <c r="E1020" s="22" t="s">
        <v>4276</v>
      </c>
      <c r="F1020" s="22" t="s">
        <v>1255</v>
      </c>
      <c r="G1020" s="22" t="s">
        <v>205</v>
      </c>
      <c r="H1020" s="22" t="s">
        <v>405</v>
      </c>
      <c r="I1020" s="22" t="s">
        <v>4028</v>
      </c>
      <c r="J1020" s="22"/>
      <c r="K1020" s="21" t="s">
        <v>4002</v>
      </c>
      <c r="L1020" s="21" t="s">
        <v>2374</v>
      </c>
      <c r="M1020" s="21" t="s">
        <v>4003</v>
      </c>
      <c r="N1020" s="21"/>
      <c r="O1020" s="17" t="str">
        <f>IFERROR(VLOOKUP(B1020,POP!$B$5:$I$1048576,7,0),"")</f>
        <v/>
      </c>
      <c r="P1020" s="17" t="str">
        <f>IFERROR(VLOOKUP(B1020,POM!$B$5:$I$1048576,7,0),"")</f>
        <v/>
      </c>
      <c r="Q1020" s="10" t="str">
        <f>IFERROR(VLOOKUP(B1020,POU!$B$5:$I$1048576,7,0),"")</f>
        <v/>
      </c>
      <c r="R1020" s="21" t="str">
        <f t="shared" si="84"/>
        <v/>
      </c>
      <c r="S1020" s="17" t="str">
        <f>IFERROR(VLOOKUP(B1020,'PEMBEKALAN POP'!$B$5:$I$1048576,7,0),"")</f>
        <v/>
      </c>
      <c r="T1020" s="22" t="str">
        <f>IFERROR(VLOOKUP(B1020,'PEMBEKALAN POP'!$B$5:$I$1048576,8,0),"")</f>
        <v/>
      </c>
      <c r="U1020" s="21" t="s">
        <v>3994</v>
      </c>
      <c r="V1020" s="17" t="e" cm="1">
        <f t="array" ref="V1020">MAX(IF(INDUKSI!$B$5:$B$1048576='Data Training 2022'!B1020,INDUKSI!$H$5:$H$1048576))</f>
        <v>#N/A</v>
      </c>
      <c r="W1020" s="22" t="str">
        <f>IFERROR(VLOOKUP(B1020,INDUKSI!$B$5:$I$1048576,8,0),"")</f>
        <v>LULUS</v>
      </c>
      <c r="X1020" s="21" t="s">
        <v>3994</v>
      </c>
      <c r="Y1020" s="17" cm="1">
        <f t="array" ref="Y1020">MAX(IF(REINDUKSI!$B$5:$B$1048576='Data Training 2022'!B1020,REINDUKSI!$H$5:$H$1048576))</f>
        <v>44577</v>
      </c>
      <c r="Z1020" s="22" t="str">
        <f>IFERROR(VLOOKUP(B1020,REINDUKSI!$B$5:$I$1048576,8,0),"")</f>
        <v>LULUS</v>
      </c>
      <c r="AA1020" s="22" t="str">
        <f t="shared" si="85"/>
        <v>TARGET</v>
      </c>
      <c r="AB1020" s="17" cm="1">
        <f t="array" ref="AB1020">MAX(IF(BSA!$B$5:$B$1048576='Data Training 2022'!B1020,BSA!$H$5:$H$1048576))</f>
        <v>44717</v>
      </c>
      <c r="AC1020" s="22" t="str">
        <f>IFERROR(VLOOKUP(B1020,BSA!$B$5:$I$1048576,8,0),"")</f>
        <v>LULUS</v>
      </c>
      <c r="AD1020" s="22" t="s">
        <v>3994</v>
      </c>
      <c r="AE1020" s="22"/>
      <c r="AF1020" s="22"/>
      <c r="AG1020" s="22" t="str">
        <f t="shared" si="86"/>
        <v/>
      </c>
      <c r="AH1020" s="17" cm="1">
        <f t="array" ref="AH1020">MAX(IF(ISOLASI!$B$5:$B$1048576='Data Training 2022'!B1020,ISOLASI!$H$5:$H$1048576))</f>
        <v>0</v>
      </c>
      <c r="AI1020" s="22" t="str">
        <f>IFERROR(VLOOKUP(B1020,ISOLASI!$B$5:$I$1048576,8,0),"")</f>
        <v/>
      </c>
      <c r="AJ1020" s="22"/>
      <c r="AK1020" s="17" cm="1">
        <f t="array" ref="AK1020">MAX(IF('DEKAT AIR'!$B$5:$B$1048576='Data Training 2022'!B1020,'DEKAT AIR'!$H$5:$H$1048576))</f>
        <v>0</v>
      </c>
      <c r="AL1020" s="22" t="str">
        <f>IFERROR(VLOOKUP(B1020,'DEKAT AIR'!$B$5:$I$1048576,8,0),"")</f>
        <v/>
      </c>
      <c r="AM1020" s="22"/>
      <c r="AN1020" s="17" cm="1">
        <f t="array" ref="AN1020">MAX(IF(KETINGGIAN!$B$5:$B$1048576='Data Training 2022'!B1020,KETINGGIAN!$H$5:$H$1048576))</f>
        <v>0</v>
      </c>
      <c r="AO1020" s="22" t="str">
        <f>IFERROR(VLOOKUP(B1020,KETINGGIAN!$B$5:$I$1048576,8,0),"")</f>
        <v/>
      </c>
      <c r="AP1020" s="22"/>
      <c r="AQ1020" s="22"/>
      <c r="AR1020" s="22"/>
      <c r="AS1020" s="22"/>
      <c r="AT1020" s="17" cm="1">
        <f t="array" ref="AT1020">MAX(IF(TOOLSKEEPER!$B$5:$B$1048576='Data Training 2022'!B1020,TOOLSKEEPER!$H$5:$H$1048576))</f>
        <v>0</v>
      </c>
      <c r="AU1020" s="22" t="str">
        <f>IFERROR(VLOOKUP(B1020,TOOLSKEEPER!$B$5:$I$1048576,8,0),"")</f>
        <v/>
      </c>
    </row>
    <row r="1021" spans="1:47">
      <c r="A1021" s="22">
        <f t="shared" si="87"/>
        <v>1016</v>
      </c>
      <c r="B1021" s="21" t="str">
        <f t="shared" si="88"/>
        <v>80004097</v>
      </c>
      <c r="C1021" s="21">
        <v>80004097</v>
      </c>
      <c r="D1021" s="22"/>
      <c r="E1021" s="22" t="s">
        <v>4277</v>
      </c>
      <c r="F1021" s="22" t="s">
        <v>1255</v>
      </c>
      <c r="G1021" s="22" t="s">
        <v>205</v>
      </c>
      <c r="H1021" s="22" t="s">
        <v>405</v>
      </c>
      <c r="I1021" s="22" t="s">
        <v>4024</v>
      </c>
      <c r="J1021" s="22"/>
      <c r="K1021" s="21" t="s">
        <v>4002</v>
      </c>
      <c r="L1021" s="21" t="s">
        <v>2374</v>
      </c>
      <c r="M1021" s="21" t="s">
        <v>4003</v>
      </c>
      <c r="N1021" s="21"/>
      <c r="O1021" s="17" t="str">
        <f>IFERROR(VLOOKUP(B1021,POP!$B$5:$I$1048576,7,0),"")</f>
        <v/>
      </c>
      <c r="P1021" s="17" t="str">
        <f>IFERROR(VLOOKUP(B1021,POM!$B$5:$I$1048576,7,0),"")</f>
        <v/>
      </c>
      <c r="Q1021" s="10" t="str">
        <f>IFERROR(VLOOKUP(B1021,POU!$B$5:$I$1048576,7,0),"")</f>
        <v/>
      </c>
      <c r="R1021" s="21" t="str">
        <f t="shared" si="84"/>
        <v/>
      </c>
      <c r="S1021" s="17" t="str">
        <f>IFERROR(VLOOKUP(B1021,'PEMBEKALAN POP'!$B$5:$I$1048576,7,0),"")</f>
        <v/>
      </c>
      <c r="T1021" s="22" t="str">
        <f>IFERROR(VLOOKUP(B1021,'PEMBEKALAN POP'!$B$5:$I$1048576,8,0),"")</f>
        <v/>
      </c>
      <c r="U1021" s="21" t="s">
        <v>3994</v>
      </c>
      <c r="V1021" s="17" t="e" cm="1">
        <f t="array" ref="V1021">MAX(IF(INDUKSI!$B$5:$B$1048576='Data Training 2022'!B1021,INDUKSI!$H$5:$H$1048576))</f>
        <v>#N/A</v>
      </c>
      <c r="W1021" s="22" t="str">
        <f>IFERROR(VLOOKUP(B1021,INDUKSI!$B$5:$I$1048576,8,0),"")</f>
        <v>LULUS</v>
      </c>
      <c r="X1021" s="21" t="s">
        <v>3994</v>
      </c>
      <c r="Y1021" s="17" cm="1">
        <f t="array" ref="Y1021">MAX(IF(REINDUKSI!$B$5:$B$1048576='Data Training 2022'!B1021,REINDUKSI!$H$5:$H$1048576))</f>
        <v>0</v>
      </c>
      <c r="Z1021" s="22" t="str">
        <f>IFERROR(VLOOKUP(B1021,REINDUKSI!$B$5:$I$1048576,8,0),"")</f>
        <v/>
      </c>
      <c r="AA1021" s="22" t="str">
        <f t="shared" si="85"/>
        <v>TARGET</v>
      </c>
      <c r="AB1021" s="17" cm="1">
        <f t="array" ref="AB1021">MAX(IF(BSA!$B$5:$B$1048576='Data Training 2022'!B1021,BSA!$H$5:$H$1048576))</f>
        <v>0</v>
      </c>
      <c r="AC1021" s="22" t="str">
        <f>IFERROR(VLOOKUP(B1021,BSA!$B$5:$I$1048576,8,0),"")</f>
        <v/>
      </c>
      <c r="AD1021" s="22" t="s">
        <v>3994</v>
      </c>
      <c r="AE1021" s="22"/>
      <c r="AF1021" s="22"/>
      <c r="AG1021" s="22" t="str">
        <f t="shared" si="86"/>
        <v/>
      </c>
      <c r="AH1021" s="17" cm="1">
        <f t="array" ref="AH1021">MAX(IF(ISOLASI!$B$5:$B$1048576='Data Training 2022'!B1021,ISOLASI!$H$5:$H$1048576))</f>
        <v>0</v>
      </c>
      <c r="AI1021" s="22" t="str">
        <f>IFERROR(VLOOKUP(B1021,ISOLASI!$B$5:$I$1048576,8,0),"")</f>
        <v/>
      </c>
      <c r="AJ1021" s="22"/>
      <c r="AK1021" s="17" cm="1">
        <f t="array" ref="AK1021">MAX(IF('DEKAT AIR'!$B$5:$B$1048576='Data Training 2022'!B1021,'DEKAT AIR'!$H$5:$H$1048576))</f>
        <v>0</v>
      </c>
      <c r="AL1021" s="22" t="str">
        <f>IFERROR(VLOOKUP(B1021,'DEKAT AIR'!$B$5:$I$1048576,8,0),"")</f>
        <v/>
      </c>
      <c r="AM1021" s="22"/>
      <c r="AN1021" s="17" cm="1">
        <f t="array" ref="AN1021">MAX(IF(KETINGGIAN!$B$5:$B$1048576='Data Training 2022'!B1021,KETINGGIAN!$H$5:$H$1048576))</f>
        <v>0</v>
      </c>
      <c r="AO1021" s="22" t="str">
        <f>IFERROR(VLOOKUP(B1021,KETINGGIAN!$B$5:$I$1048576,8,0),"")</f>
        <v/>
      </c>
      <c r="AP1021" s="22"/>
      <c r="AQ1021" s="22"/>
      <c r="AR1021" s="22"/>
      <c r="AS1021" s="22"/>
      <c r="AT1021" s="17" cm="1">
        <f t="array" ref="AT1021">MAX(IF(TOOLSKEEPER!$B$5:$B$1048576='Data Training 2022'!B1021,TOOLSKEEPER!$H$5:$H$1048576))</f>
        <v>0</v>
      </c>
      <c r="AU1021" s="22" t="str">
        <f>IFERROR(VLOOKUP(B1021,TOOLSKEEPER!$B$5:$I$1048576,8,0),"")</f>
        <v/>
      </c>
    </row>
    <row r="1022" spans="1:47">
      <c r="A1022" s="22">
        <f t="shared" si="87"/>
        <v>1017</v>
      </c>
      <c r="B1022" s="21" t="str">
        <f t="shared" si="88"/>
        <v>80002461</v>
      </c>
      <c r="C1022" s="21" t="s">
        <v>1517</v>
      </c>
      <c r="D1022" s="22"/>
      <c r="E1022" s="22" t="s">
        <v>1518</v>
      </c>
      <c r="F1022" s="22" t="s">
        <v>1255</v>
      </c>
      <c r="G1022" s="22" t="s">
        <v>205</v>
      </c>
      <c r="H1022" s="22" t="s">
        <v>405</v>
      </c>
      <c r="I1022" s="22" t="s">
        <v>4028</v>
      </c>
      <c r="J1022" s="22"/>
      <c r="K1022" s="21" t="s">
        <v>4002</v>
      </c>
      <c r="L1022" s="21" t="s">
        <v>2374</v>
      </c>
      <c r="M1022" s="21" t="s">
        <v>4003</v>
      </c>
      <c r="N1022" s="21"/>
      <c r="O1022" s="17" t="str">
        <f>IFERROR(VLOOKUP(B1022,POP!$B$5:$I$1048576,7,0),"")</f>
        <v/>
      </c>
      <c r="P1022" s="17" t="str">
        <f>IFERROR(VLOOKUP(B1022,POM!$B$5:$I$1048576,7,0),"")</f>
        <v/>
      </c>
      <c r="Q1022" s="10" t="str">
        <f>IFERROR(VLOOKUP(B1022,POU!$B$5:$I$1048576,7,0),"")</f>
        <v/>
      </c>
      <c r="R1022" s="21" t="str">
        <f t="shared" si="84"/>
        <v/>
      </c>
      <c r="S1022" s="17" t="str">
        <f>IFERROR(VLOOKUP(B1022,'PEMBEKALAN POP'!$B$5:$I$1048576,7,0),"")</f>
        <v/>
      </c>
      <c r="T1022" s="22" t="str">
        <f>IFERROR(VLOOKUP(B1022,'PEMBEKALAN POP'!$B$5:$I$1048576,8,0),"")</f>
        <v/>
      </c>
      <c r="U1022" s="21" t="s">
        <v>3994</v>
      </c>
      <c r="V1022" s="17" t="e" cm="1">
        <f t="array" ref="V1022">MAX(IF(INDUKSI!$B$5:$B$1048576='Data Training 2022'!B1022,INDUKSI!$H$5:$H$1048576))</f>
        <v>#N/A</v>
      </c>
      <c r="W1022" s="22" t="str">
        <f>IFERROR(VLOOKUP(B1022,INDUKSI!$B$5:$I$1048576,8,0),"")</f>
        <v>LULUS</v>
      </c>
      <c r="X1022" s="21" t="s">
        <v>3994</v>
      </c>
      <c r="Y1022" s="17" cm="1">
        <f t="array" ref="Y1022">MAX(IF(REINDUKSI!$B$5:$B$1048576='Data Training 2022'!B1022,REINDUKSI!$H$5:$H$1048576))</f>
        <v>0</v>
      </c>
      <c r="Z1022" s="22" t="str">
        <f>IFERROR(VLOOKUP(B1022,REINDUKSI!$B$5:$I$1048576,8,0),"")</f>
        <v/>
      </c>
      <c r="AA1022" s="22" t="str">
        <f t="shared" si="85"/>
        <v>TARGET</v>
      </c>
      <c r="AB1022" s="17" cm="1">
        <f t="array" ref="AB1022">MAX(IF(BSA!$B$5:$B$1048576='Data Training 2022'!B1022,BSA!$H$5:$H$1048576))</f>
        <v>0</v>
      </c>
      <c r="AC1022" s="22" t="str">
        <f>IFERROR(VLOOKUP(B1022,BSA!$B$5:$I$1048576,8,0),"")</f>
        <v/>
      </c>
      <c r="AD1022" s="22" t="s">
        <v>3994</v>
      </c>
      <c r="AE1022" s="22"/>
      <c r="AF1022" s="22"/>
      <c r="AG1022" s="22" t="str">
        <f t="shared" si="86"/>
        <v/>
      </c>
      <c r="AH1022" s="17" cm="1">
        <f t="array" ref="AH1022">MAX(IF(ISOLASI!$B$5:$B$1048576='Data Training 2022'!B1022,ISOLASI!$H$5:$H$1048576))</f>
        <v>0</v>
      </c>
      <c r="AI1022" s="22" t="str">
        <f>IFERROR(VLOOKUP(B1022,ISOLASI!$B$5:$I$1048576,8,0),"")</f>
        <v/>
      </c>
      <c r="AJ1022" s="22"/>
      <c r="AK1022" s="17" cm="1">
        <f t="array" ref="AK1022">MAX(IF('DEKAT AIR'!$B$5:$B$1048576='Data Training 2022'!B1022,'DEKAT AIR'!$H$5:$H$1048576))</f>
        <v>0</v>
      </c>
      <c r="AL1022" s="22" t="str">
        <f>IFERROR(VLOOKUP(B1022,'DEKAT AIR'!$B$5:$I$1048576,8,0),"")</f>
        <v/>
      </c>
      <c r="AM1022" s="22"/>
      <c r="AN1022" s="17" cm="1">
        <f t="array" ref="AN1022">MAX(IF(KETINGGIAN!$B$5:$B$1048576='Data Training 2022'!B1022,KETINGGIAN!$H$5:$H$1048576))</f>
        <v>0</v>
      </c>
      <c r="AO1022" s="22" t="str">
        <f>IFERROR(VLOOKUP(B1022,KETINGGIAN!$B$5:$I$1048576,8,0),"")</f>
        <v/>
      </c>
      <c r="AP1022" s="22"/>
      <c r="AQ1022" s="22"/>
      <c r="AR1022" s="22"/>
      <c r="AS1022" s="22"/>
      <c r="AT1022" s="17" cm="1">
        <f t="array" ref="AT1022">MAX(IF(TOOLSKEEPER!$B$5:$B$1048576='Data Training 2022'!B1022,TOOLSKEEPER!$H$5:$H$1048576))</f>
        <v>0</v>
      </c>
      <c r="AU1022" s="22" t="str">
        <f>IFERROR(VLOOKUP(B1022,TOOLSKEEPER!$B$5:$I$1048576,8,0),"")</f>
        <v/>
      </c>
    </row>
    <row r="1023" spans="1:47">
      <c r="A1023" s="22">
        <f t="shared" si="87"/>
        <v>1018</v>
      </c>
      <c r="B1023" s="21" t="str">
        <f t="shared" si="88"/>
        <v>80002545</v>
      </c>
      <c r="C1023" s="21" t="s">
        <v>3074</v>
      </c>
      <c r="D1023" s="22"/>
      <c r="E1023" s="22" t="s">
        <v>3075</v>
      </c>
      <c r="F1023" s="22" t="s">
        <v>1255</v>
      </c>
      <c r="G1023" s="22" t="s">
        <v>212</v>
      </c>
      <c r="H1023" s="22" t="s">
        <v>405</v>
      </c>
      <c r="I1023" s="22" t="s">
        <v>4024</v>
      </c>
      <c r="J1023" s="22"/>
      <c r="K1023" s="21" t="s">
        <v>4002</v>
      </c>
      <c r="L1023" s="21" t="s">
        <v>2374</v>
      </c>
      <c r="M1023" s="21" t="s">
        <v>4003</v>
      </c>
      <c r="N1023" s="21"/>
      <c r="O1023" s="17" t="str">
        <f>IFERROR(VLOOKUP(B1023,POP!$B$5:$I$1048576,7,0),"")</f>
        <v/>
      </c>
      <c r="P1023" s="17" t="str">
        <f>IFERROR(VLOOKUP(B1023,POM!$B$5:$I$1048576,7,0),"")</f>
        <v/>
      </c>
      <c r="Q1023" s="10" t="str">
        <f>IFERROR(VLOOKUP(B1023,POU!$B$5:$I$1048576,7,0),"")</f>
        <v/>
      </c>
      <c r="R1023" s="21" t="str">
        <f t="shared" si="84"/>
        <v/>
      </c>
      <c r="S1023" s="17" t="str">
        <f>IFERROR(VLOOKUP(B1023,'PEMBEKALAN POP'!$B$5:$I$1048576,7,0),"")</f>
        <v/>
      </c>
      <c r="T1023" s="22" t="str">
        <f>IFERROR(VLOOKUP(B1023,'PEMBEKALAN POP'!$B$5:$I$1048576,8,0),"")</f>
        <v/>
      </c>
      <c r="U1023" s="21" t="s">
        <v>3994</v>
      </c>
      <c r="V1023" s="17" t="e" cm="1">
        <f t="array" ref="V1023">MAX(IF(INDUKSI!$B$5:$B$1048576='Data Training 2022'!B1023,INDUKSI!$H$5:$H$1048576))</f>
        <v>#N/A</v>
      </c>
      <c r="W1023" s="22" t="str">
        <f>IFERROR(VLOOKUP(B1023,INDUKSI!$B$5:$I$1048576,8,0),"")</f>
        <v/>
      </c>
      <c r="X1023" s="21" t="s">
        <v>3994</v>
      </c>
      <c r="Y1023" s="17" cm="1">
        <f t="array" ref="Y1023">MAX(IF(REINDUKSI!$B$5:$B$1048576='Data Training 2022'!B1023,REINDUKSI!$H$5:$H$1048576))</f>
        <v>44706</v>
      </c>
      <c r="Z1023" s="22" t="str">
        <f>IFERROR(VLOOKUP(B1023,REINDUKSI!$B$5:$I$1048576,8,0),"")</f>
        <v>LULUS</v>
      </c>
      <c r="AA1023" s="22" t="str">
        <f t="shared" si="85"/>
        <v>TARGET</v>
      </c>
      <c r="AB1023" s="17" cm="1">
        <f t="array" ref="AB1023">MAX(IF(BSA!$B$5:$B$1048576='Data Training 2022'!B1023,BSA!$H$5:$H$1048576))</f>
        <v>0</v>
      </c>
      <c r="AC1023" s="22" t="str">
        <f>IFERROR(VLOOKUP(B1023,BSA!$B$5:$I$1048576,8,0),"")</f>
        <v/>
      </c>
      <c r="AD1023" s="22" t="s">
        <v>3994</v>
      </c>
      <c r="AE1023" s="22"/>
      <c r="AF1023" s="22"/>
      <c r="AG1023" s="22" t="str">
        <f t="shared" si="86"/>
        <v/>
      </c>
      <c r="AH1023" s="17" cm="1">
        <f t="array" ref="AH1023">MAX(IF(ISOLASI!$B$5:$B$1048576='Data Training 2022'!B1023,ISOLASI!$H$5:$H$1048576))</f>
        <v>0</v>
      </c>
      <c r="AI1023" s="22" t="str">
        <f>IFERROR(VLOOKUP(B1023,ISOLASI!$B$5:$I$1048576,8,0),"")</f>
        <v/>
      </c>
      <c r="AJ1023" s="22"/>
      <c r="AK1023" s="17" cm="1">
        <f t="array" ref="AK1023">MAX(IF('DEKAT AIR'!$B$5:$B$1048576='Data Training 2022'!B1023,'DEKAT AIR'!$H$5:$H$1048576))</f>
        <v>0</v>
      </c>
      <c r="AL1023" s="22" t="str">
        <f>IFERROR(VLOOKUP(B1023,'DEKAT AIR'!$B$5:$I$1048576,8,0),"")</f>
        <v/>
      </c>
      <c r="AM1023" s="22"/>
      <c r="AN1023" s="17" cm="1">
        <f t="array" ref="AN1023">MAX(IF(KETINGGIAN!$B$5:$B$1048576='Data Training 2022'!B1023,KETINGGIAN!$H$5:$H$1048576))</f>
        <v>0</v>
      </c>
      <c r="AO1023" s="22" t="str">
        <f>IFERROR(VLOOKUP(B1023,KETINGGIAN!$B$5:$I$1048576,8,0),"")</f>
        <v/>
      </c>
      <c r="AP1023" s="22"/>
      <c r="AQ1023" s="22"/>
      <c r="AR1023" s="22"/>
      <c r="AS1023" s="22"/>
      <c r="AT1023" s="17" cm="1">
        <f t="array" ref="AT1023">MAX(IF(TOOLSKEEPER!$B$5:$B$1048576='Data Training 2022'!B1023,TOOLSKEEPER!$H$5:$H$1048576))</f>
        <v>0</v>
      </c>
      <c r="AU1023" s="22" t="str">
        <f>IFERROR(VLOOKUP(B1023,TOOLSKEEPER!$B$5:$I$1048576,8,0),"")</f>
        <v/>
      </c>
    </row>
    <row r="1024" spans="1:47">
      <c r="A1024" s="22">
        <f t="shared" si="87"/>
        <v>1019</v>
      </c>
      <c r="B1024" s="21" t="str">
        <f t="shared" si="88"/>
        <v>80000532</v>
      </c>
      <c r="C1024" s="21" t="s">
        <v>4278</v>
      </c>
      <c r="D1024" s="22"/>
      <c r="E1024" s="22" t="s">
        <v>1488</v>
      </c>
      <c r="F1024" s="22" t="s">
        <v>1255</v>
      </c>
      <c r="G1024" s="22" t="s">
        <v>212</v>
      </c>
      <c r="H1024" s="22" t="s">
        <v>405</v>
      </c>
      <c r="I1024" s="22" t="s">
        <v>4024</v>
      </c>
      <c r="J1024" s="22"/>
      <c r="K1024" s="21" t="s">
        <v>4002</v>
      </c>
      <c r="L1024" s="21" t="s">
        <v>2374</v>
      </c>
      <c r="M1024" s="21" t="s">
        <v>4003</v>
      </c>
      <c r="N1024" s="21"/>
      <c r="O1024" s="17" t="str">
        <f>IFERROR(VLOOKUP(B1024,POP!$B$5:$I$1048576,7,0),"")</f>
        <v/>
      </c>
      <c r="P1024" s="17" t="str">
        <f>IFERROR(VLOOKUP(B1024,POM!$B$5:$I$1048576,7,0),"")</f>
        <v/>
      </c>
      <c r="Q1024" s="10" t="str">
        <f>IFERROR(VLOOKUP(B1024,POU!$B$5:$I$1048576,7,0),"")</f>
        <v/>
      </c>
      <c r="R1024" s="21" t="str">
        <f t="shared" si="84"/>
        <v/>
      </c>
      <c r="S1024" s="17" t="str">
        <f>IFERROR(VLOOKUP(B1024,'PEMBEKALAN POP'!$B$5:$I$1048576,7,0),"")</f>
        <v/>
      </c>
      <c r="T1024" s="22" t="str">
        <f>IFERROR(VLOOKUP(B1024,'PEMBEKALAN POP'!$B$5:$I$1048576,8,0),"")</f>
        <v/>
      </c>
      <c r="U1024" s="21" t="s">
        <v>3994</v>
      </c>
      <c r="V1024" s="17" t="e" cm="1">
        <f t="array" ref="V1024">MAX(IF(INDUKSI!$B$5:$B$1048576='Data Training 2022'!B1024,INDUKSI!$H$5:$H$1048576))</f>
        <v>#N/A</v>
      </c>
      <c r="W1024" s="22" t="str">
        <f>IFERROR(VLOOKUP(B1024,INDUKSI!$B$5:$I$1048576,8,0),"")</f>
        <v>LULUS</v>
      </c>
      <c r="X1024" s="21" t="s">
        <v>3994</v>
      </c>
      <c r="Y1024" s="17" cm="1">
        <f t="array" ref="Y1024">MAX(IF(REINDUKSI!$B$5:$B$1048576='Data Training 2022'!B1024,REINDUKSI!$H$5:$H$1048576))</f>
        <v>44601</v>
      </c>
      <c r="Z1024" s="22" t="str">
        <f>IFERROR(VLOOKUP(B1024,REINDUKSI!$B$5:$I$1048576,8,0),"")</f>
        <v>LULUS</v>
      </c>
      <c r="AA1024" s="22" t="str">
        <f t="shared" si="85"/>
        <v>TARGET</v>
      </c>
      <c r="AB1024" s="17" cm="1">
        <f t="array" ref="AB1024">MAX(IF(BSA!$B$5:$B$1048576='Data Training 2022'!B1024,BSA!$H$5:$H$1048576))</f>
        <v>0</v>
      </c>
      <c r="AC1024" s="22" t="str">
        <f>IFERROR(VLOOKUP(B1024,BSA!$B$5:$I$1048576,8,0),"")</f>
        <v/>
      </c>
      <c r="AD1024" s="22" t="s">
        <v>3994</v>
      </c>
      <c r="AE1024" s="22"/>
      <c r="AF1024" s="22"/>
      <c r="AG1024" s="22" t="str">
        <f t="shared" si="86"/>
        <v/>
      </c>
      <c r="AH1024" s="17" cm="1">
        <f t="array" ref="AH1024">MAX(IF(ISOLASI!$B$5:$B$1048576='Data Training 2022'!B1024,ISOLASI!$H$5:$H$1048576))</f>
        <v>0</v>
      </c>
      <c r="AI1024" s="22" t="str">
        <f>IFERROR(VLOOKUP(B1024,ISOLASI!$B$5:$I$1048576,8,0),"")</f>
        <v/>
      </c>
      <c r="AJ1024" s="22"/>
      <c r="AK1024" s="17" cm="1">
        <f t="array" ref="AK1024">MAX(IF('DEKAT AIR'!$B$5:$B$1048576='Data Training 2022'!B1024,'DEKAT AIR'!$H$5:$H$1048576))</f>
        <v>0</v>
      </c>
      <c r="AL1024" s="22" t="str">
        <f>IFERROR(VLOOKUP(B1024,'DEKAT AIR'!$B$5:$I$1048576,8,0),"")</f>
        <v/>
      </c>
      <c r="AM1024" s="22"/>
      <c r="AN1024" s="17" cm="1">
        <f t="array" ref="AN1024">MAX(IF(KETINGGIAN!$B$5:$B$1048576='Data Training 2022'!B1024,KETINGGIAN!$H$5:$H$1048576))</f>
        <v>0</v>
      </c>
      <c r="AO1024" s="22" t="str">
        <f>IFERROR(VLOOKUP(B1024,KETINGGIAN!$B$5:$I$1048576,8,0),"")</f>
        <v/>
      </c>
      <c r="AP1024" s="22"/>
      <c r="AQ1024" s="22"/>
      <c r="AR1024" s="22"/>
      <c r="AS1024" s="22"/>
      <c r="AT1024" s="17" cm="1">
        <f t="array" ref="AT1024">MAX(IF(TOOLSKEEPER!$B$5:$B$1048576='Data Training 2022'!B1024,TOOLSKEEPER!$H$5:$H$1048576))</f>
        <v>0</v>
      </c>
      <c r="AU1024" s="22" t="str">
        <f>IFERROR(VLOOKUP(B1024,TOOLSKEEPER!$B$5:$I$1048576,8,0),"")</f>
        <v/>
      </c>
    </row>
    <row r="1025" spans="1:47">
      <c r="A1025" s="22">
        <f t="shared" si="87"/>
        <v>1020</v>
      </c>
      <c r="B1025" s="21" t="str">
        <f t="shared" si="88"/>
        <v>80001263</v>
      </c>
      <c r="C1025" s="21" t="s">
        <v>4279</v>
      </c>
      <c r="D1025" s="22"/>
      <c r="E1025" s="22" t="s">
        <v>3401</v>
      </c>
      <c r="F1025" s="22" t="s">
        <v>1255</v>
      </c>
      <c r="G1025" s="22" t="s">
        <v>4205</v>
      </c>
      <c r="H1025" s="22" t="s">
        <v>3973</v>
      </c>
      <c r="I1025" s="22" t="s">
        <v>4024</v>
      </c>
      <c r="J1025" s="22"/>
      <c r="K1025" s="21" t="s">
        <v>4002</v>
      </c>
      <c r="L1025" s="21" t="s">
        <v>2374</v>
      </c>
      <c r="M1025" s="21" t="s">
        <v>4003</v>
      </c>
      <c r="N1025" s="21"/>
      <c r="O1025" s="17" t="str">
        <f>IFERROR(VLOOKUP(B1025,POP!$B$5:$I$1048576,7,0),"")</f>
        <v/>
      </c>
      <c r="P1025" s="17" t="str">
        <f>IFERROR(VLOOKUP(B1025,POM!$B$5:$I$1048576,7,0),"")</f>
        <v/>
      </c>
      <c r="Q1025" s="10" t="str">
        <f>IFERROR(VLOOKUP(B1025,POU!$B$5:$I$1048576,7,0),"")</f>
        <v/>
      </c>
      <c r="R1025" s="21" t="str">
        <f t="shared" si="84"/>
        <v/>
      </c>
      <c r="S1025" s="17" t="str">
        <f>IFERROR(VLOOKUP(B1025,'PEMBEKALAN POP'!$B$5:$I$1048576,7,0),"")</f>
        <v/>
      </c>
      <c r="T1025" s="22" t="str">
        <f>IFERROR(VLOOKUP(B1025,'PEMBEKALAN POP'!$B$5:$I$1048576,8,0),"")</f>
        <v/>
      </c>
      <c r="U1025" s="21" t="s">
        <v>3994</v>
      </c>
      <c r="V1025" s="17" t="e" cm="1">
        <f t="array" ref="V1025">MAX(IF(INDUKSI!$B$5:$B$1048576='Data Training 2022'!B1025,INDUKSI!$H$5:$H$1048576))</f>
        <v>#N/A</v>
      </c>
      <c r="W1025" s="22" t="str">
        <f>IFERROR(VLOOKUP(B1025,INDUKSI!$B$5:$I$1048576,8,0),"")</f>
        <v>LULUS</v>
      </c>
      <c r="X1025" s="21" t="s">
        <v>3994</v>
      </c>
      <c r="Y1025" s="17" cm="1">
        <f t="array" ref="Y1025">MAX(IF(REINDUKSI!$B$5:$B$1048576='Data Training 2022'!B1025,REINDUKSI!$H$5:$H$1048576))</f>
        <v>44706</v>
      </c>
      <c r="Z1025" s="22" t="str">
        <f>IFERROR(VLOOKUP(B1025,REINDUKSI!$B$5:$I$1048576,8,0),"")</f>
        <v>LULUS</v>
      </c>
      <c r="AA1025" s="22" t="str">
        <f t="shared" si="85"/>
        <v>TARGET</v>
      </c>
      <c r="AB1025" s="17" cm="1">
        <f t="array" ref="AB1025">MAX(IF(BSA!$B$5:$B$1048576='Data Training 2022'!B1025,BSA!$H$5:$H$1048576))</f>
        <v>0</v>
      </c>
      <c r="AC1025" s="22" t="str">
        <f>IFERROR(VLOOKUP(B1025,BSA!$B$5:$I$1048576,8,0),"")</f>
        <v/>
      </c>
      <c r="AD1025" s="22" t="s">
        <v>3994</v>
      </c>
      <c r="AE1025" s="22"/>
      <c r="AF1025" s="22"/>
      <c r="AG1025" s="22" t="str">
        <f t="shared" si="86"/>
        <v/>
      </c>
      <c r="AH1025" s="17" cm="1">
        <f t="array" ref="AH1025">MAX(IF(ISOLASI!$B$5:$B$1048576='Data Training 2022'!B1025,ISOLASI!$H$5:$H$1048576))</f>
        <v>0</v>
      </c>
      <c r="AI1025" s="22" t="str">
        <f>IFERROR(VLOOKUP(B1025,ISOLASI!$B$5:$I$1048576,8,0),"")</f>
        <v/>
      </c>
      <c r="AJ1025" s="22"/>
      <c r="AK1025" s="17" cm="1">
        <f t="array" ref="AK1025">MAX(IF('DEKAT AIR'!$B$5:$B$1048576='Data Training 2022'!B1025,'DEKAT AIR'!$H$5:$H$1048576))</f>
        <v>0</v>
      </c>
      <c r="AL1025" s="22" t="str">
        <f>IFERROR(VLOOKUP(B1025,'DEKAT AIR'!$B$5:$I$1048576,8,0),"")</f>
        <v/>
      </c>
      <c r="AM1025" s="22"/>
      <c r="AN1025" s="17" cm="1">
        <f t="array" ref="AN1025">MAX(IF(KETINGGIAN!$B$5:$B$1048576='Data Training 2022'!B1025,KETINGGIAN!$H$5:$H$1048576))</f>
        <v>0</v>
      </c>
      <c r="AO1025" s="22" t="str">
        <f>IFERROR(VLOOKUP(B1025,KETINGGIAN!$B$5:$I$1048576,8,0),"")</f>
        <v/>
      </c>
      <c r="AP1025" s="22"/>
      <c r="AQ1025" s="22"/>
      <c r="AR1025" s="22"/>
      <c r="AS1025" s="22"/>
      <c r="AT1025" s="17" cm="1">
        <f t="array" ref="AT1025">MAX(IF(TOOLSKEEPER!$B$5:$B$1048576='Data Training 2022'!B1025,TOOLSKEEPER!$H$5:$H$1048576))</f>
        <v>0</v>
      </c>
      <c r="AU1025" s="22" t="str">
        <f>IFERROR(VLOOKUP(B1025,TOOLSKEEPER!$B$5:$I$1048576,8,0),"")</f>
        <v/>
      </c>
    </row>
    <row r="1026" spans="1:47">
      <c r="A1026" s="22">
        <f t="shared" si="87"/>
        <v>1021</v>
      </c>
      <c r="B1026" s="21" t="str">
        <f t="shared" si="88"/>
        <v>80002554</v>
      </c>
      <c r="C1026" s="21" t="s">
        <v>1825</v>
      </c>
      <c r="D1026" s="22"/>
      <c r="E1026" s="22" t="s">
        <v>1826</v>
      </c>
      <c r="F1026" s="22" t="s">
        <v>1255</v>
      </c>
      <c r="G1026" s="22" t="s">
        <v>4185</v>
      </c>
      <c r="H1026" s="22" t="s">
        <v>405</v>
      </c>
      <c r="I1026" s="22" t="s">
        <v>4024</v>
      </c>
      <c r="J1026" s="22"/>
      <c r="K1026" s="21" t="s">
        <v>4002</v>
      </c>
      <c r="L1026" s="21" t="s">
        <v>2374</v>
      </c>
      <c r="M1026" s="21" t="s">
        <v>4003</v>
      </c>
      <c r="N1026" s="21"/>
      <c r="O1026" s="17" t="str">
        <f>IFERROR(VLOOKUP(B1026,POP!$B$5:$I$1048576,7,0),"")</f>
        <v/>
      </c>
      <c r="P1026" s="17" t="str">
        <f>IFERROR(VLOOKUP(B1026,POM!$B$5:$I$1048576,7,0),"")</f>
        <v/>
      </c>
      <c r="Q1026" s="10" t="str">
        <f>IFERROR(VLOOKUP(B1026,POU!$B$5:$I$1048576,7,0),"")</f>
        <v/>
      </c>
      <c r="R1026" s="21" t="str">
        <f t="shared" si="84"/>
        <v/>
      </c>
      <c r="S1026" s="17" t="str">
        <f>IFERROR(VLOOKUP(B1026,'PEMBEKALAN POP'!$B$5:$I$1048576,7,0),"")</f>
        <v/>
      </c>
      <c r="T1026" s="22" t="str">
        <f>IFERROR(VLOOKUP(B1026,'PEMBEKALAN POP'!$B$5:$I$1048576,8,0),"")</f>
        <v/>
      </c>
      <c r="U1026" s="21" t="s">
        <v>3994</v>
      </c>
      <c r="V1026" s="17" t="e" cm="1">
        <f t="array" ref="V1026">MAX(IF(INDUKSI!$B$5:$B$1048576='Data Training 2022'!B1026,INDUKSI!$H$5:$H$1048576))</f>
        <v>#N/A</v>
      </c>
      <c r="W1026" s="22" t="str">
        <f>IFERROR(VLOOKUP(B1026,INDUKSI!$B$5:$I$1048576,8,0),"")</f>
        <v>LULUS</v>
      </c>
      <c r="X1026" s="21" t="s">
        <v>3994</v>
      </c>
      <c r="Y1026" s="17" cm="1">
        <f t="array" ref="Y1026">MAX(IF(REINDUKSI!$B$5:$B$1048576='Data Training 2022'!B1026,REINDUKSI!$H$5:$H$1048576))</f>
        <v>44708</v>
      </c>
      <c r="Z1026" s="22" t="str">
        <f>IFERROR(VLOOKUP(B1026,REINDUKSI!$B$5:$I$1048576,8,0),"")</f>
        <v>LULUS</v>
      </c>
      <c r="AA1026" s="22" t="str">
        <f t="shared" si="85"/>
        <v>TARGET</v>
      </c>
      <c r="AB1026" s="17" cm="1">
        <f t="array" ref="AB1026">MAX(IF(BSA!$B$5:$B$1048576='Data Training 2022'!B1026,BSA!$H$5:$H$1048576))</f>
        <v>0</v>
      </c>
      <c r="AC1026" s="22" t="str">
        <f>IFERROR(VLOOKUP(B1026,BSA!$B$5:$I$1048576,8,0),"")</f>
        <v/>
      </c>
      <c r="AD1026" s="22" t="s">
        <v>3994</v>
      </c>
      <c r="AE1026" s="22"/>
      <c r="AF1026" s="22"/>
      <c r="AG1026" s="22" t="str">
        <f t="shared" si="86"/>
        <v/>
      </c>
      <c r="AH1026" s="17" cm="1">
        <f t="array" ref="AH1026">MAX(IF(ISOLASI!$B$5:$B$1048576='Data Training 2022'!B1026,ISOLASI!$H$5:$H$1048576))</f>
        <v>0</v>
      </c>
      <c r="AI1026" s="22" t="str">
        <f>IFERROR(VLOOKUP(B1026,ISOLASI!$B$5:$I$1048576,8,0),"")</f>
        <v/>
      </c>
      <c r="AJ1026" s="22"/>
      <c r="AK1026" s="17" cm="1">
        <f t="array" ref="AK1026">MAX(IF('DEKAT AIR'!$B$5:$B$1048576='Data Training 2022'!B1026,'DEKAT AIR'!$H$5:$H$1048576))</f>
        <v>0</v>
      </c>
      <c r="AL1026" s="22" t="str">
        <f>IFERROR(VLOOKUP(B1026,'DEKAT AIR'!$B$5:$I$1048576,8,0),"")</f>
        <v/>
      </c>
      <c r="AM1026" s="22"/>
      <c r="AN1026" s="17" cm="1">
        <f t="array" ref="AN1026">MAX(IF(KETINGGIAN!$B$5:$B$1048576='Data Training 2022'!B1026,KETINGGIAN!$H$5:$H$1048576))</f>
        <v>0</v>
      </c>
      <c r="AO1026" s="22" t="str">
        <f>IFERROR(VLOOKUP(B1026,KETINGGIAN!$B$5:$I$1048576,8,0),"")</f>
        <v/>
      </c>
      <c r="AP1026" s="22"/>
      <c r="AQ1026" s="22"/>
      <c r="AR1026" s="22"/>
      <c r="AS1026" s="22"/>
      <c r="AT1026" s="17" cm="1">
        <f t="array" ref="AT1026">MAX(IF(TOOLSKEEPER!$B$5:$B$1048576='Data Training 2022'!B1026,TOOLSKEEPER!$H$5:$H$1048576))</f>
        <v>0</v>
      </c>
      <c r="AU1026" s="22" t="str">
        <f>IFERROR(VLOOKUP(B1026,TOOLSKEEPER!$B$5:$I$1048576,8,0),"")</f>
        <v/>
      </c>
    </row>
    <row r="1027" spans="1:47">
      <c r="A1027" s="22">
        <f t="shared" si="87"/>
        <v>1022</v>
      </c>
      <c r="B1027" s="21" t="str">
        <f t="shared" si="88"/>
        <v>80002571</v>
      </c>
      <c r="C1027" s="21" t="s">
        <v>3080</v>
      </c>
      <c r="D1027" s="22"/>
      <c r="E1027" s="22" t="s">
        <v>3081</v>
      </c>
      <c r="F1027" s="22" t="s">
        <v>1255</v>
      </c>
      <c r="G1027" s="22" t="s">
        <v>212</v>
      </c>
      <c r="H1027" s="22" t="s">
        <v>405</v>
      </c>
      <c r="I1027" s="22" t="s">
        <v>4028</v>
      </c>
      <c r="J1027" s="22"/>
      <c r="K1027" s="21" t="s">
        <v>4002</v>
      </c>
      <c r="L1027" s="21" t="s">
        <v>2374</v>
      </c>
      <c r="M1027" s="21" t="s">
        <v>4003</v>
      </c>
      <c r="N1027" s="21"/>
      <c r="O1027" s="17" t="str">
        <f>IFERROR(VLOOKUP(B1027,POP!$B$5:$I$1048576,7,0),"")</f>
        <v/>
      </c>
      <c r="P1027" s="17" t="str">
        <f>IFERROR(VLOOKUP(B1027,POM!$B$5:$I$1048576,7,0),"")</f>
        <v/>
      </c>
      <c r="Q1027" s="10" t="str">
        <f>IFERROR(VLOOKUP(B1027,POU!$B$5:$I$1048576,7,0),"")</f>
        <v/>
      </c>
      <c r="R1027" s="21" t="str">
        <f t="shared" si="84"/>
        <v/>
      </c>
      <c r="S1027" s="17" t="str">
        <f>IFERROR(VLOOKUP(B1027,'PEMBEKALAN POP'!$B$5:$I$1048576,7,0),"")</f>
        <v/>
      </c>
      <c r="T1027" s="22" t="str">
        <f>IFERROR(VLOOKUP(B1027,'PEMBEKALAN POP'!$B$5:$I$1048576,8,0),"")</f>
        <v/>
      </c>
      <c r="U1027" s="21" t="s">
        <v>3994</v>
      </c>
      <c r="V1027" s="17" t="e" cm="1">
        <f t="array" ref="V1027">MAX(IF(INDUKSI!$B$5:$B$1048576='Data Training 2022'!B1027,INDUKSI!$H$5:$H$1048576))</f>
        <v>#N/A</v>
      </c>
      <c r="W1027" s="22" t="str">
        <f>IFERROR(VLOOKUP(B1027,INDUKSI!$B$5:$I$1048576,8,0),"")</f>
        <v>LULUS</v>
      </c>
      <c r="X1027" s="21" t="s">
        <v>3994</v>
      </c>
      <c r="Y1027" s="17" cm="1">
        <f t="array" ref="Y1027">MAX(IF(REINDUKSI!$B$5:$B$1048576='Data Training 2022'!B1027,REINDUKSI!$H$5:$H$1048576))</f>
        <v>44734</v>
      </c>
      <c r="Z1027" s="22" t="str">
        <f>IFERROR(VLOOKUP(B1027,REINDUKSI!$B$5:$I$1048576,8,0),"")</f>
        <v>LULUS</v>
      </c>
      <c r="AA1027" s="22" t="str">
        <f t="shared" si="85"/>
        <v>TARGET</v>
      </c>
      <c r="AB1027" s="17" cm="1">
        <f t="array" ref="AB1027">MAX(IF(BSA!$B$5:$B$1048576='Data Training 2022'!B1027,BSA!$H$5:$H$1048576))</f>
        <v>0</v>
      </c>
      <c r="AC1027" s="22" t="str">
        <f>IFERROR(VLOOKUP(B1027,BSA!$B$5:$I$1048576,8,0),"")</f>
        <v/>
      </c>
      <c r="AD1027" s="22" t="s">
        <v>3994</v>
      </c>
      <c r="AE1027" s="22"/>
      <c r="AF1027" s="22"/>
      <c r="AG1027" s="22" t="str">
        <f t="shared" si="86"/>
        <v/>
      </c>
      <c r="AH1027" s="17" cm="1">
        <f t="array" ref="AH1027">MAX(IF(ISOLASI!$B$5:$B$1048576='Data Training 2022'!B1027,ISOLASI!$H$5:$H$1048576))</f>
        <v>0</v>
      </c>
      <c r="AI1027" s="22" t="str">
        <f>IFERROR(VLOOKUP(B1027,ISOLASI!$B$5:$I$1048576,8,0),"")</f>
        <v/>
      </c>
      <c r="AJ1027" s="22"/>
      <c r="AK1027" s="17" cm="1">
        <f t="array" ref="AK1027">MAX(IF('DEKAT AIR'!$B$5:$B$1048576='Data Training 2022'!B1027,'DEKAT AIR'!$H$5:$H$1048576))</f>
        <v>0</v>
      </c>
      <c r="AL1027" s="22" t="str">
        <f>IFERROR(VLOOKUP(B1027,'DEKAT AIR'!$B$5:$I$1048576,8,0),"")</f>
        <v/>
      </c>
      <c r="AM1027" s="22"/>
      <c r="AN1027" s="17" cm="1">
        <f t="array" ref="AN1027">MAX(IF(KETINGGIAN!$B$5:$B$1048576='Data Training 2022'!B1027,KETINGGIAN!$H$5:$H$1048576))</f>
        <v>0</v>
      </c>
      <c r="AO1027" s="22" t="str">
        <f>IFERROR(VLOOKUP(B1027,KETINGGIAN!$B$5:$I$1048576,8,0),"")</f>
        <v/>
      </c>
      <c r="AP1027" s="22"/>
      <c r="AQ1027" s="22"/>
      <c r="AR1027" s="22"/>
      <c r="AS1027" s="22"/>
      <c r="AT1027" s="17" cm="1">
        <f t="array" ref="AT1027">MAX(IF(TOOLSKEEPER!$B$5:$B$1048576='Data Training 2022'!B1027,TOOLSKEEPER!$H$5:$H$1048576))</f>
        <v>0</v>
      </c>
      <c r="AU1027" s="22" t="str">
        <f>IFERROR(VLOOKUP(B1027,TOOLSKEEPER!$B$5:$I$1048576,8,0),"")</f>
        <v/>
      </c>
    </row>
    <row r="1028" spans="1:47">
      <c r="A1028" s="22">
        <f t="shared" si="87"/>
        <v>1023</v>
      </c>
      <c r="B1028" s="21" t="str">
        <f t="shared" si="88"/>
        <v>80002462</v>
      </c>
      <c r="C1028" s="21" t="s">
        <v>2110</v>
      </c>
      <c r="D1028" s="22"/>
      <c r="E1028" s="22" t="s">
        <v>2111</v>
      </c>
      <c r="F1028" s="22" t="s">
        <v>1255</v>
      </c>
      <c r="G1028" s="22" t="s">
        <v>205</v>
      </c>
      <c r="H1028" s="22" t="s">
        <v>405</v>
      </c>
      <c r="I1028" s="22" t="s">
        <v>4028</v>
      </c>
      <c r="J1028" s="22"/>
      <c r="K1028" s="21" t="s">
        <v>4002</v>
      </c>
      <c r="L1028" s="21" t="s">
        <v>2374</v>
      </c>
      <c r="M1028" s="21" t="s">
        <v>4003</v>
      </c>
      <c r="N1028" s="21"/>
      <c r="O1028" s="17" t="str">
        <f>IFERROR(VLOOKUP(B1028,POP!$B$5:$I$1048576,7,0),"")</f>
        <v/>
      </c>
      <c r="P1028" s="17" t="str">
        <f>IFERROR(VLOOKUP(B1028,POM!$B$5:$I$1048576,7,0),"")</f>
        <v/>
      </c>
      <c r="Q1028" s="10" t="str">
        <f>IFERROR(VLOOKUP(B1028,POU!$B$5:$I$1048576,7,0),"")</f>
        <v/>
      </c>
      <c r="R1028" s="21" t="str">
        <f t="shared" si="84"/>
        <v/>
      </c>
      <c r="S1028" s="17" t="str">
        <f>IFERROR(VLOOKUP(B1028,'PEMBEKALAN POP'!$B$5:$I$1048576,7,0),"")</f>
        <v/>
      </c>
      <c r="T1028" s="22" t="str">
        <f>IFERROR(VLOOKUP(B1028,'PEMBEKALAN POP'!$B$5:$I$1048576,8,0),"")</f>
        <v/>
      </c>
      <c r="U1028" s="21" t="s">
        <v>3994</v>
      </c>
      <c r="V1028" s="17" t="e" cm="1">
        <f t="array" ref="V1028">MAX(IF(INDUKSI!$B$5:$B$1048576='Data Training 2022'!B1028,INDUKSI!$H$5:$H$1048576))</f>
        <v>#N/A</v>
      </c>
      <c r="W1028" s="22" t="str">
        <f>IFERROR(VLOOKUP(B1028,INDUKSI!$B$5:$I$1048576,8,0),"")</f>
        <v>LULUS</v>
      </c>
      <c r="X1028" s="21" t="s">
        <v>3994</v>
      </c>
      <c r="Y1028" s="17" cm="1">
        <f t="array" ref="Y1028">MAX(IF(REINDUKSI!$B$5:$B$1048576='Data Training 2022'!B1028,REINDUKSI!$H$5:$H$1048576))</f>
        <v>0</v>
      </c>
      <c r="Z1028" s="22" t="str">
        <f>IFERROR(VLOOKUP(B1028,REINDUKSI!$B$5:$I$1048576,8,0),"")</f>
        <v/>
      </c>
      <c r="AA1028" s="22" t="str">
        <f t="shared" si="85"/>
        <v>TARGET</v>
      </c>
      <c r="AB1028" s="17" cm="1">
        <f t="array" ref="AB1028">MAX(IF(BSA!$B$5:$B$1048576='Data Training 2022'!B1028,BSA!$H$5:$H$1048576))</f>
        <v>44731</v>
      </c>
      <c r="AC1028" s="22" t="str">
        <f>IFERROR(VLOOKUP(B1028,BSA!$B$5:$I$1048576,8,0),"")</f>
        <v>LULUS</v>
      </c>
      <c r="AD1028" s="22" t="s">
        <v>3994</v>
      </c>
      <c r="AE1028" s="22"/>
      <c r="AF1028" s="22"/>
      <c r="AG1028" s="22" t="str">
        <f t="shared" si="86"/>
        <v/>
      </c>
      <c r="AH1028" s="17" cm="1">
        <f t="array" ref="AH1028">MAX(IF(ISOLASI!$B$5:$B$1048576='Data Training 2022'!B1028,ISOLASI!$H$5:$H$1048576))</f>
        <v>0</v>
      </c>
      <c r="AI1028" s="22" t="str">
        <f>IFERROR(VLOOKUP(B1028,ISOLASI!$B$5:$I$1048576,8,0),"")</f>
        <v/>
      </c>
      <c r="AJ1028" s="22"/>
      <c r="AK1028" s="17" cm="1">
        <f t="array" ref="AK1028">MAX(IF('DEKAT AIR'!$B$5:$B$1048576='Data Training 2022'!B1028,'DEKAT AIR'!$H$5:$H$1048576))</f>
        <v>0</v>
      </c>
      <c r="AL1028" s="22" t="str">
        <f>IFERROR(VLOOKUP(B1028,'DEKAT AIR'!$B$5:$I$1048576,8,0),"")</f>
        <v/>
      </c>
      <c r="AM1028" s="22"/>
      <c r="AN1028" s="17" cm="1">
        <f t="array" ref="AN1028">MAX(IF(KETINGGIAN!$B$5:$B$1048576='Data Training 2022'!B1028,KETINGGIAN!$H$5:$H$1048576))</f>
        <v>0</v>
      </c>
      <c r="AO1028" s="22" t="str">
        <f>IFERROR(VLOOKUP(B1028,KETINGGIAN!$B$5:$I$1048576,8,0),"")</f>
        <v/>
      </c>
      <c r="AP1028" s="22"/>
      <c r="AQ1028" s="22"/>
      <c r="AR1028" s="22"/>
      <c r="AS1028" s="22"/>
      <c r="AT1028" s="17" cm="1">
        <f t="array" ref="AT1028">MAX(IF(TOOLSKEEPER!$B$5:$B$1048576='Data Training 2022'!B1028,TOOLSKEEPER!$H$5:$H$1048576))</f>
        <v>0</v>
      </c>
      <c r="AU1028" s="22" t="str">
        <f>IFERROR(VLOOKUP(B1028,TOOLSKEEPER!$B$5:$I$1048576,8,0),"")</f>
        <v/>
      </c>
    </row>
    <row r="1029" spans="1:47">
      <c r="A1029" s="22">
        <f t="shared" si="87"/>
        <v>1024</v>
      </c>
      <c r="B1029" s="21" t="str">
        <f t="shared" si="88"/>
        <v>80001280</v>
      </c>
      <c r="C1029" s="21" t="s">
        <v>4280</v>
      </c>
      <c r="D1029" s="22"/>
      <c r="E1029" s="22" t="s">
        <v>1393</v>
      </c>
      <c r="F1029" s="22" t="s">
        <v>1255</v>
      </c>
      <c r="G1029" s="22" t="s">
        <v>4175</v>
      </c>
      <c r="H1029" s="22" t="s">
        <v>405</v>
      </c>
      <c r="I1029" s="22" t="s">
        <v>4024</v>
      </c>
      <c r="J1029" s="22"/>
      <c r="K1029" s="21" t="s">
        <v>4002</v>
      </c>
      <c r="L1029" s="21" t="s">
        <v>2374</v>
      </c>
      <c r="M1029" s="21" t="s">
        <v>4003</v>
      </c>
      <c r="N1029" s="21"/>
      <c r="O1029" s="17" t="str">
        <f>IFERROR(VLOOKUP(B1029,POP!$B$5:$I$1048576,7,0),"")</f>
        <v/>
      </c>
      <c r="P1029" s="17" t="str">
        <f>IFERROR(VLOOKUP(B1029,POM!$B$5:$I$1048576,7,0),"")</f>
        <v/>
      </c>
      <c r="Q1029" s="10" t="str">
        <f>IFERROR(VLOOKUP(B1029,POU!$B$5:$I$1048576,7,0),"")</f>
        <v/>
      </c>
      <c r="R1029" s="21" t="str">
        <f t="shared" si="84"/>
        <v/>
      </c>
      <c r="S1029" s="17" t="str">
        <f>IFERROR(VLOOKUP(B1029,'PEMBEKALAN POP'!$B$5:$I$1048576,7,0),"")</f>
        <v/>
      </c>
      <c r="T1029" s="22" t="str">
        <f>IFERROR(VLOOKUP(B1029,'PEMBEKALAN POP'!$B$5:$I$1048576,8,0),"")</f>
        <v/>
      </c>
      <c r="U1029" s="21" t="s">
        <v>3994</v>
      </c>
      <c r="V1029" s="17" t="e" cm="1">
        <f t="array" ref="V1029">MAX(IF(INDUKSI!$B$5:$B$1048576='Data Training 2022'!B1029,INDUKSI!$H$5:$H$1048576))</f>
        <v>#N/A</v>
      </c>
      <c r="W1029" s="22" t="str">
        <f>IFERROR(VLOOKUP(B1029,INDUKSI!$B$5:$I$1048576,8,0),"")</f>
        <v>LULUS</v>
      </c>
      <c r="X1029" s="21" t="s">
        <v>3994</v>
      </c>
      <c r="Y1029" s="17" cm="1">
        <f t="array" ref="Y1029">MAX(IF(REINDUKSI!$B$5:$B$1048576='Data Training 2022'!B1029,REINDUKSI!$H$5:$H$1048576))</f>
        <v>44708</v>
      </c>
      <c r="Z1029" s="22" t="str">
        <f>IFERROR(VLOOKUP(B1029,REINDUKSI!$B$5:$I$1048576,8,0),"")</f>
        <v>LULUS</v>
      </c>
      <c r="AA1029" s="22" t="str">
        <f t="shared" si="85"/>
        <v>TARGET</v>
      </c>
      <c r="AB1029" s="17" cm="1">
        <f t="array" ref="AB1029">MAX(IF(BSA!$B$5:$B$1048576='Data Training 2022'!B1029,BSA!$H$5:$H$1048576))</f>
        <v>0</v>
      </c>
      <c r="AC1029" s="22" t="str">
        <f>IFERROR(VLOOKUP(B1029,BSA!$B$5:$I$1048576,8,0),"")</f>
        <v/>
      </c>
      <c r="AD1029" s="22" t="s">
        <v>3994</v>
      </c>
      <c r="AE1029" s="22"/>
      <c r="AF1029" s="22"/>
      <c r="AG1029" s="22" t="str">
        <f t="shared" si="86"/>
        <v/>
      </c>
      <c r="AH1029" s="17" cm="1">
        <f t="array" ref="AH1029">MAX(IF(ISOLASI!$B$5:$B$1048576='Data Training 2022'!B1029,ISOLASI!$H$5:$H$1048576))</f>
        <v>0</v>
      </c>
      <c r="AI1029" s="22" t="str">
        <f>IFERROR(VLOOKUP(B1029,ISOLASI!$B$5:$I$1048576,8,0),"")</f>
        <v/>
      </c>
      <c r="AJ1029" s="22"/>
      <c r="AK1029" s="17" cm="1">
        <f t="array" ref="AK1029">MAX(IF('DEKAT AIR'!$B$5:$B$1048576='Data Training 2022'!B1029,'DEKAT AIR'!$H$5:$H$1048576))</f>
        <v>0</v>
      </c>
      <c r="AL1029" s="22" t="str">
        <f>IFERROR(VLOOKUP(B1029,'DEKAT AIR'!$B$5:$I$1048576,8,0),"")</f>
        <v/>
      </c>
      <c r="AM1029" s="22"/>
      <c r="AN1029" s="17" cm="1">
        <f t="array" ref="AN1029">MAX(IF(KETINGGIAN!$B$5:$B$1048576='Data Training 2022'!B1029,KETINGGIAN!$H$5:$H$1048576))</f>
        <v>0</v>
      </c>
      <c r="AO1029" s="22" t="str">
        <f>IFERROR(VLOOKUP(B1029,KETINGGIAN!$B$5:$I$1048576,8,0),"")</f>
        <v/>
      </c>
      <c r="AP1029" s="22"/>
      <c r="AQ1029" s="22"/>
      <c r="AR1029" s="22"/>
      <c r="AS1029" s="22"/>
      <c r="AT1029" s="17" cm="1">
        <f t="array" ref="AT1029">MAX(IF(TOOLSKEEPER!$B$5:$B$1048576='Data Training 2022'!B1029,TOOLSKEEPER!$H$5:$H$1048576))</f>
        <v>0</v>
      </c>
      <c r="AU1029" s="22" t="str">
        <f>IFERROR(VLOOKUP(B1029,TOOLSKEEPER!$B$5:$I$1048576,8,0),"")</f>
        <v/>
      </c>
    </row>
    <row r="1030" spans="1:47">
      <c r="A1030" s="22">
        <f t="shared" si="87"/>
        <v>1025</v>
      </c>
      <c r="B1030" s="21" t="str">
        <f t="shared" si="88"/>
        <v>80000870</v>
      </c>
      <c r="C1030" s="21" t="s">
        <v>4281</v>
      </c>
      <c r="D1030" s="22"/>
      <c r="E1030" s="22" t="s">
        <v>2964</v>
      </c>
      <c r="F1030" s="22" t="s">
        <v>1255</v>
      </c>
      <c r="G1030" s="22" t="s">
        <v>4175</v>
      </c>
      <c r="H1030" s="22" t="s">
        <v>405</v>
      </c>
      <c r="I1030" s="22" t="s">
        <v>4024</v>
      </c>
      <c r="J1030" s="22"/>
      <c r="K1030" s="21" t="s">
        <v>4002</v>
      </c>
      <c r="L1030" s="21" t="s">
        <v>2374</v>
      </c>
      <c r="M1030" s="21" t="s">
        <v>4003</v>
      </c>
      <c r="N1030" s="21"/>
      <c r="O1030" s="17" t="str">
        <f>IFERROR(VLOOKUP(B1030,POP!$B$5:$I$1048576,7,0),"")</f>
        <v/>
      </c>
      <c r="P1030" s="17" t="str">
        <f>IFERROR(VLOOKUP(B1030,POM!$B$5:$I$1048576,7,0),"")</f>
        <v/>
      </c>
      <c r="Q1030" s="10" t="str">
        <f>IFERROR(VLOOKUP(B1030,POU!$B$5:$I$1048576,7,0),"")</f>
        <v/>
      </c>
      <c r="R1030" s="21" t="str">
        <f t="shared" si="84"/>
        <v/>
      </c>
      <c r="S1030" s="17" t="str">
        <f>IFERROR(VLOOKUP(B1030,'PEMBEKALAN POP'!$B$5:$I$1048576,7,0),"")</f>
        <v/>
      </c>
      <c r="T1030" s="22" t="str">
        <f>IFERROR(VLOOKUP(B1030,'PEMBEKALAN POP'!$B$5:$I$1048576,8,0),"")</f>
        <v/>
      </c>
      <c r="U1030" s="21" t="s">
        <v>3994</v>
      </c>
      <c r="V1030" s="17" t="e" cm="1">
        <f t="array" ref="V1030">MAX(IF(INDUKSI!$B$5:$B$1048576='Data Training 2022'!B1030,INDUKSI!$H$5:$H$1048576))</f>
        <v>#N/A</v>
      </c>
      <c r="W1030" s="22" t="str">
        <f>IFERROR(VLOOKUP(B1030,INDUKSI!$B$5:$I$1048576,8,0),"")</f>
        <v>LULUS</v>
      </c>
      <c r="X1030" s="21" t="s">
        <v>3994</v>
      </c>
      <c r="Y1030" s="17" cm="1">
        <f t="array" ref="Y1030">MAX(IF(REINDUKSI!$B$5:$B$1048576='Data Training 2022'!B1030,REINDUKSI!$H$5:$H$1048576))</f>
        <v>44624</v>
      </c>
      <c r="Z1030" s="22" t="str">
        <f>IFERROR(VLOOKUP(B1030,REINDUKSI!$B$5:$I$1048576,8,0),"")</f>
        <v>LULUS</v>
      </c>
      <c r="AA1030" s="22" t="str">
        <f t="shared" si="85"/>
        <v>TARGET</v>
      </c>
      <c r="AB1030" s="17" cm="1">
        <f t="array" ref="AB1030">MAX(IF(BSA!$B$5:$B$1048576='Data Training 2022'!B1030,BSA!$H$5:$H$1048576))</f>
        <v>0</v>
      </c>
      <c r="AC1030" s="22" t="str">
        <f>IFERROR(VLOOKUP(B1030,BSA!$B$5:$I$1048576,8,0),"")</f>
        <v/>
      </c>
      <c r="AD1030" s="22" t="s">
        <v>3994</v>
      </c>
      <c r="AE1030" s="22"/>
      <c r="AF1030" s="22"/>
      <c r="AG1030" s="22" t="str">
        <f t="shared" si="86"/>
        <v/>
      </c>
      <c r="AH1030" s="17" cm="1">
        <f t="array" ref="AH1030">MAX(IF(ISOLASI!$B$5:$B$1048576='Data Training 2022'!B1030,ISOLASI!$H$5:$H$1048576))</f>
        <v>0</v>
      </c>
      <c r="AI1030" s="22" t="str">
        <f>IFERROR(VLOOKUP(B1030,ISOLASI!$B$5:$I$1048576,8,0),"")</f>
        <v/>
      </c>
      <c r="AJ1030" s="22"/>
      <c r="AK1030" s="17" cm="1">
        <f t="array" ref="AK1030">MAX(IF('DEKAT AIR'!$B$5:$B$1048576='Data Training 2022'!B1030,'DEKAT AIR'!$H$5:$H$1048576))</f>
        <v>0</v>
      </c>
      <c r="AL1030" s="22" t="str">
        <f>IFERROR(VLOOKUP(B1030,'DEKAT AIR'!$B$5:$I$1048576,8,0),"")</f>
        <v/>
      </c>
      <c r="AM1030" s="22"/>
      <c r="AN1030" s="17" cm="1">
        <f t="array" ref="AN1030">MAX(IF(KETINGGIAN!$B$5:$B$1048576='Data Training 2022'!B1030,KETINGGIAN!$H$5:$H$1048576))</f>
        <v>0</v>
      </c>
      <c r="AO1030" s="22" t="str">
        <f>IFERROR(VLOOKUP(B1030,KETINGGIAN!$B$5:$I$1048576,8,0),"")</f>
        <v/>
      </c>
      <c r="AP1030" s="22"/>
      <c r="AQ1030" s="22"/>
      <c r="AR1030" s="22"/>
      <c r="AS1030" s="22"/>
      <c r="AT1030" s="17" cm="1">
        <f t="array" ref="AT1030">MAX(IF(TOOLSKEEPER!$B$5:$B$1048576='Data Training 2022'!B1030,TOOLSKEEPER!$H$5:$H$1048576))</f>
        <v>0</v>
      </c>
      <c r="AU1030" s="22" t="str">
        <f>IFERROR(VLOOKUP(B1030,TOOLSKEEPER!$B$5:$I$1048576,8,0),"")</f>
        <v/>
      </c>
    </row>
    <row r="1031" spans="1:47">
      <c r="A1031" s="22">
        <f t="shared" si="87"/>
        <v>1026</v>
      </c>
      <c r="B1031" s="21" t="str">
        <f t="shared" si="88"/>
        <v>80000985</v>
      </c>
      <c r="C1031" s="21" t="s">
        <v>4282</v>
      </c>
      <c r="D1031" s="22"/>
      <c r="E1031" s="22" t="s">
        <v>4283</v>
      </c>
      <c r="F1031" s="22" t="s">
        <v>1255</v>
      </c>
      <c r="G1031" s="22" t="s">
        <v>205</v>
      </c>
      <c r="H1031" s="22" t="s">
        <v>405</v>
      </c>
      <c r="I1031" s="22" t="s">
        <v>4028</v>
      </c>
      <c r="J1031" s="22"/>
      <c r="K1031" s="21" t="s">
        <v>4002</v>
      </c>
      <c r="L1031" s="21" t="s">
        <v>2374</v>
      </c>
      <c r="M1031" s="21" t="s">
        <v>4003</v>
      </c>
      <c r="N1031" s="21"/>
      <c r="O1031" s="17" t="str">
        <f>IFERROR(VLOOKUP(B1031,POP!$B$5:$I$1048576,7,0),"")</f>
        <v/>
      </c>
      <c r="P1031" s="17" t="str">
        <f>IFERROR(VLOOKUP(B1031,POM!$B$5:$I$1048576,7,0),"")</f>
        <v/>
      </c>
      <c r="Q1031" s="10" t="str">
        <f>IFERROR(VLOOKUP(B1031,POU!$B$5:$I$1048576,7,0),"")</f>
        <v/>
      </c>
      <c r="R1031" s="21" t="str">
        <f t="shared" si="84"/>
        <v/>
      </c>
      <c r="S1031" s="17" t="str">
        <f>IFERROR(VLOOKUP(B1031,'PEMBEKALAN POP'!$B$5:$I$1048576,7,0),"")</f>
        <v/>
      </c>
      <c r="T1031" s="22" t="str">
        <f>IFERROR(VLOOKUP(B1031,'PEMBEKALAN POP'!$B$5:$I$1048576,8,0),"")</f>
        <v/>
      </c>
      <c r="U1031" s="21" t="s">
        <v>3994</v>
      </c>
      <c r="V1031" s="17" t="e" cm="1">
        <f t="array" ref="V1031">MAX(IF(INDUKSI!$B$5:$B$1048576='Data Training 2022'!B1031,INDUKSI!$H$5:$H$1048576))</f>
        <v>#N/A</v>
      </c>
      <c r="W1031" s="22" t="str">
        <f>IFERROR(VLOOKUP(B1031,INDUKSI!$B$5:$I$1048576,8,0),"")</f>
        <v>LULUS</v>
      </c>
      <c r="X1031" s="21" t="s">
        <v>3994</v>
      </c>
      <c r="Y1031" s="17" cm="1">
        <f t="array" ref="Y1031">MAX(IF(REINDUKSI!$B$5:$B$1048576='Data Training 2022'!B1031,REINDUKSI!$H$5:$H$1048576))</f>
        <v>0</v>
      </c>
      <c r="Z1031" s="22" t="str">
        <f>IFERROR(VLOOKUP(B1031,REINDUKSI!$B$5:$I$1048576,8,0),"")</f>
        <v/>
      </c>
      <c r="AA1031" s="22" t="str">
        <f t="shared" si="85"/>
        <v>TARGET</v>
      </c>
      <c r="AB1031" s="17" cm="1">
        <f t="array" ref="AB1031">MAX(IF(BSA!$B$5:$B$1048576='Data Training 2022'!B1031,BSA!$H$5:$H$1048576))</f>
        <v>0</v>
      </c>
      <c r="AC1031" s="22" t="str">
        <f>IFERROR(VLOOKUP(B1031,BSA!$B$5:$I$1048576,8,0),"")</f>
        <v/>
      </c>
      <c r="AD1031" s="22" t="s">
        <v>3994</v>
      </c>
      <c r="AE1031" s="22"/>
      <c r="AF1031" s="22"/>
      <c r="AG1031" s="22" t="str">
        <f t="shared" si="86"/>
        <v/>
      </c>
      <c r="AH1031" s="17" cm="1">
        <f t="array" ref="AH1031">MAX(IF(ISOLASI!$B$5:$B$1048576='Data Training 2022'!B1031,ISOLASI!$H$5:$H$1048576))</f>
        <v>0</v>
      </c>
      <c r="AI1031" s="22" t="str">
        <f>IFERROR(VLOOKUP(B1031,ISOLASI!$B$5:$I$1048576,8,0),"")</f>
        <v/>
      </c>
      <c r="AJ1031" s="22"/>
      <c r="AK1031" s="17" cm="1">
        <f t="array" ref="AK1031">MAX(IF('DEKAT AIR'!$B$5:$B$1048576='Data Training 2022'!B1031,'DEKAT AIR'!$H$5:$H$1048576))</f>
        <v>0</v>
      </c>
      <c r="AL1031" s="22" t="str">
        <f>IFERROR(VLOOKUP(B1031,'DEKAT AIR'!$B$5:$I$1048576,8,0),"")</f>
        <v/>
      </c>
      <c r="AM1031" s="22"/>
      <c r="AN1031" s="17" cm="1">
        <f t="array" ref="AN1031">MAX(IF(KETINGGIAN!$B$5:$B$1048576='Data Training 2022'!B1031,KETINGGIAN!$H$5:$H$1048576))</f>
        <v>0</v>
      </c>
      <c r="AO1031" s="22" t="str">
        <f>IFERROR(VLOOKUP(B1031,KETINGGIAN!$B$5:$I$1048576,8,0),"")</f>
        <v/>
      </c>
      <c r="AP1031" s="22"/>
      <c r="AQ1031" s="22"/>
      <c r="AR1031" s="22"/>
      <c r="AS1031" s="22"/>
      <c r="AT1031" s="17" cm="1">
        <f t="array" ref="AT1031">MAX(IF(TOOLSKEEPER!$B$5:$B$1048576='Data Training 2022'!B1031,TOOLSKEEPER!$H$5:$H$1048576))</f>
        <v>0</v>
      </c>
      <c r="AU1031" s="22" t="str">
        <f>IFERROR(VLOOKUP(B1031,TOOLSKEEPER!$B$5:$I$1048576,8,0),"")</f>
        <v/>
      </c>
    </row>
    <row r="1032" spans="1:47">
      <c r="A1032" s="22">
        <f t="shared" si="87"/>
        <v>1027</v>
      </c>
      <c r="B1032" s="21" t="str">
        <f t="shared" si="88"/>
        <v>80001126</v>
      </c>
      <c r="C1032" s="21" t="s">
        <v>4284</v>
      </c>
      <c r="D1032" s="22"/>
      <c r="E1032" s="22" t="s">
        <v>4285</v>
      </c>
      <c r="F1032" s="22" t="s">
        <v>1255</v>
      </c>
      <c r="G1032" s="22" t="s">
        <v>205</v>
      </c>
      <c r="H1032" s="22" t="s">
        <v>405</v>
      </c>
      <c r="I1032" s="22" t="s">
        <v>4028</v>
      </c>
      <c r="J1032" s="22"/>
      <c r="K1032" s="21" t="s">
        <v>4002</v>
      </c>
      <c r="L1032" s="21" t="s">
        <v>2374</v>
      </c>
      <c r="M1032" s="21" t="s">
        <v>4003</v>
      </c>
      <c r="N1032" s="21"/>
      <c r="O1032" s="17" t="str">
        <f>IFERROR(VLOOKUP(B1032,POP!$B$5:$I$1048576,7,0),"")</f>
        <v/>
      </c>
      <c r="P1032" s="17" t="str">
        <f>IFERROR(VLOOKUP(B1032,POM!$B$5:$I$1048576,7,0),"")</f>
        <v/>
      </c>
      <c r="Q1032" s="10" t="str">
        <f>IFERROR(VLOOKUP(B1032,POU!$B$5:$I$1048576,7,0),"")</f>
        <v/>
      </c>
      <c r="R1032" s="21" t="str">
        <f t="shared" si="84"/>
        <v/>
      </c>
      <c r="S1032" s="17" t="str">
        <f>IFERROR(VLOOKUP(B1032,'PEMBEKALAN POP'!$B$5:$I$1048576,7,0),"")</f>
        <v/>
      </c>
      <c r="T1032" s="22" t="str">
        <f>IFERROR(VLOOKUP(B1032,'PEMBEKALAN POP'!$B$5:$I$1048576,8,0),"")</f>
        <v/>
      </c>
      <c r="U1032" s="21" t="s">
        <v>3994</v>
      </c>
      <c r="V1032" s="17" t="e" cm="1">
        <f t="array" ref="V1032">MAX(IF(INDUKSI!$B$5:$B$1048576='Data Training 2022'!B1032,INDUKSI!$H$5:$H$1048576))</f>
        <v>#N/A</v>
      </c>
      <c r="W1032" s="22" t="str">
        <f>IFERROR(VLOOKUP(B1032,INDUKSI!$B$5:$I$1048576,8,0),"")</f>
        <v>LULUS</v>
      </c>
      <c r="X1032" s="21" t="s">
        <v>3994</v>
      </c>
      <c r="Y1032" s="17" cm="1">
        <f t="array" ref="Y1032">MAX(IF(REINDUKSI!$B$5:$B$1048576='Data Training 2022'!B1032,REINDUKSI!$H$5:$H$1048576))</f>
        <v>0</v>
      </c>
      <c r="Z1032" s="22" t="str">
        <f>IFERROR(VLOOKUP(B1032,REINDUKSI!$B$5:$I$1048576,8,0),"")</f>
        <v/>
      </c>
      <c r="AA1032" s="22" t="str">
        <f t="shared" si="85"/>
        <v>TARGET</v>
      </c>
      <c r="AB1032" s="17" cm="1">
        <f t="array" ref="AB1032">MAX(IF(BSA!$B$5:$B$1048576='Data Training 2022'!B1032,BSA!$H$5:$H$1048576))</f>
        <v>0</v>
      </c>
      <c r="AC1032" s="22" t="str">
        <f>IFERROR(VLOOKUP(B1032,BSA!$B$5:$I$1048576,8,0),"")</f>
        <v/>
      </c>
      <c r="AD1032" s="22" t="s">
        <v>3994</v>
      </c>
      <c r="AE1032" s="22"/>
      <c r="AF1032" s="22"/>
      <c r="AG1032" s="22" t="str">
        <f t="shared" si="86"/>
        <v/>
      </c>
      <c r="AH1032" s="17" cm="1">
        <f t="array" ref="AH1032">MAX(IF(ISOLASI!$B$5:$B$1048576='Data Training 2022'!B1032,ISOLASI!$H$5:$H$1048576))</f>
        <v>0</v>
      </c>
      <c r="AI1032" s="22" t="str">
        <f>IFERROR(VLOOKUP(B1032,ISOLASI!$B$5:$I$1048576,8,0),"")</f>
        <v/>
      </c>
      <c r="AJ1032" s="22"/>
      <c r="AK1032" s="17" cm="1">
        <f t="array" ref="AK1032">MAX(IF('DEKAT AIR'!$B$5:$B$1048576='Data Training 2022'!B1032,'DEKAT AIR'!$H$5:$H$1048576))</f>
        <v>0</v>
      </c>
      <c r="AL1032" s="22" t="str">
        <f>IFERROR(VLOOKUP(B1032,'DEKAT AIR'!$B$5:$I$1048576,8,0),"")</f>
        <v/>
      </c>
      <c r="AM1032" s="22"/>
      <c r="AN1032" s="17" cm="1">
        <f t="array" ref="AN1032">MAX(IF(KETINGGIAN!$B$5:$B$1048576='Data Training 2022'!B1032,KETINGGIAN!$H$5:$H$1048576))</f>
        <v>0</v>
      </c>
      <c r="AO1032" s="22" t="str">
        <f>IFERROR(VLOOKUP(B1032,KETINGGIAN!$B$5:$I$1048576,8,0),"")</f>
        <v/>
      </c>
      <c r="AP1032" s="22"/>
      <c r="AQ1032" s="22"/>
      <c r="AR1032" s="22"/>
      <c r="AS1032" s="22"/>
      <c r="AT1032" s="17" cm="1">
        <f t="array" ref="AT1032">MAX(IF(TOOLSKEEPER!$B$5:$B$1048576='Data Training 2022'!B1032,TOOLSKEEPER!$H$5:$H$1048576))</f>
        <v>0</v>
      </c>
      <c r="AU1032" s="22" t="str">
        <f>IFERROR(VLOOKUP(B1032,TOOLSKEEPER!$B$5:$I$1048576,8,0),"")</f>
        <v/>
      </c>
    </row>
    <row r="1033" spans="1:47">
      <c r="A1033" s="22">
        <f t="shared" si="87"/>
        <v>1028</v>
      </c>
      <c r="B1033" s="21" t="str">
        <f t="shared" si="88"/>
        <v>80002360</v>
      </c>
      <c r="C1033" s="21">
        <v>80002360</v>
      </c>
      <c r="D1033" s="22"/>
      <c r="E1033" s="22" t="s">
        <v>2028</v>
      </c>
      <c r="F1033" s="22" t="s">
        <v>1255</v>
      </c>
      <c r="G1033" s="22" t="s">
        <v>205</v>
      </c>
      <c r="H1033" s="22" t="s">
        <v>405</v>
      </c>
      <c r="I1033" s="22" t="s">
        <v>4028</v>
      </c>
      <c r="J1033" s="22"/>
      <c r="K1033" s="21" t="s">
        <v>4002</v>
      </c>
      <c r="L1033" s="21" t="s">
        <v>2374</v>
      </c>
      <c r="M1033" s="21" t="s">
        <v>4003</v>
      </c>
      <c r="N1033" s="21"/>
      <c r="O1033" s="17" t="str">
        <f>IFERROR(VLOOKUP(B1033,POP!$B$5:$I$1048576,7,0),"")</f>
        <v/>
      </c>
      <c r="P1033" s="17" t="str">
        <f>IFERROR(VLOOKUP(B1033,POM!$B$5:$I$1048576,7,0),"")</f>
        <v/>
      </c>
      <c r="Q1033" s="10" t="str">
        <f>IFERROR(VLOOKUP(B1033,POU!$B$5:$I$1048576,7,0),"")</f>
        <v/>
      </c>
      <c r="R1033" s="21" t="str">
        <f t="shared" ref="R1033:R1096" si="89">IF(AND(L1033="PENGAWAS",M1033="TARGET",N1033=""),"TARGET","")</f>
        <v/>
      </c>
      <c r="S1033" s="17" t="str">
        <f>IFERROR(VLOOKUP(B1033,'PEMBEKALAN POP'!$B$5:$I$1048576,7,0),"")</f>
        <v/>
      </c>
      <c r="T1033" s="22" t="str">
        <f>IFERROR(VLOOKUP(B1033,'PEMBEKALAN POP'!$B$5:$I$1048576,8,0),"")</f>
        <v/>
      </c>
      <c r="U1033" s="21" t="s">
        <v>3994</v>
      </c>
      <c r="V1033" s="17" t="e" cm="1">
        <f t="array" ref="V1033">MAX(IF(INDUKSI!$B$5:$B$1048576='Data Training 2022'!B1033,INDUKSI!$H$5:$H$1048576))</f>
        <v>#N/A</v>
      </c>
      <c r="W1033" s="22" t="str">
        <f>IFERROR(VLOOKUP(B1033,INDUKSI!$B$5:$I$1048576,8,0),"")</f>
        <v>LULUS</v>
      </c>
      <c r="X1033" s="21" t="s">
        <v>3994</v>
      </c>
      <c r="Y1033" s="17" cm="1">
        <f t="array" ref="Y1033">MAX(IF(REINDUKSI!$B$5:$B$1048576='Data Training 2022'!B1033,REINDUKSI!$H$5:$H$1048576))</f>
        <v>0</v>
      </c>
      <c r="Z1033" s="22" t="str">
        <f>IFERROR(VLOOKUP(B1033,REINDUKSI!$B$5:$I$1048576,8,0),"")</f>
        <v/>
      </c>
      <c r="AA1033" s="22" t="str">
        <f t="shared" ref="AA1033:AA1096" si="90">IF(L1033="OPERATOR","TARGET",IF(L1033="MEKANIK","TARGET",""))</f>
        <v>TARGET</v>
      </c>
      <c r="AB1033" s="17" cm="1">
        <f t="array" ref="AB1033">MAX(IF(BSA!$B$5:$B$1048576='Data Training 2022'!B1033,BSA!$H$5:$H$1048576))</f>
        <v>44643</v>
      </c>
      <c r="AC1033" s="22" t="str">
        <f>IFERROR(VLOOKUP(B1033,BSA!$B$5:$I$1048576,8,0),"")</f>
        <v>LULUS</v>
      </c>
      <c r="AD1033" s="22" t="s">
        <v>3994</v>
      </c>
      <c r="AE1033" s="22"/>
      <c r="AF1033" s="22"/>
      <c r="AG1033" s="22" t="str">
        <f t="shared" ref="AG1033:AG1096" si="91">IF(L1033="MEKANIK","TARGET","")</f>
        <v/>
      </c>
      <c r="AH1033" s="17" cm="1">
        <f t="array" ref="AH1033">MAX(IF(ISOLASI!$B$5:$B$1048576='Data Training 2022'!B1033,ISOLASI!$H$5:$H$1048576))</f>
        <v>0</v>
      </c>
      <c r="AI1033" s="22" t="str">
        <f>IFERROR(VLOOKUP(B1033,ISOLASI!$B$5:$I$1048576,8,0),"")</f>
        <v/>
      </c>
      <c r="AJ1033" s="22"/>
      <c r="AK1033" s="17" cm="1">
        <f t="array" ref="AK1033">MAX(IF('DEKAT AIR'!$B$5:$B$1048576='Data Training 2022'!B1033,'DEKAT AIR'!$H$5:$H$1048576))</f>
        <v>0</v>
      </c>
      <c r="AL1033" s="22" t="str">
        <f>IFERROR(VLOOKUP(B1033,'DEKAT AIR'!$B$5:$I$1048576,8,0),"")</f>
        <v/>
      </c>
      <c r="AM1033" s="22"/>
      <c r="AN1033" s="17" cm="1">
        <f t="array" ref="AN1033">MAX(IF(KETINGGIAN!$B$5:$B$1048576='Data Training 2022'!B1033,KETINGGIAN!$H$5:$H$1048576))</f>
        <v>0</v>
      </c>
      <c r="AO1033" s="22" t="str">
        <f>IFERROR(VLOOKUP(B1033,KETINGGIAN!$B$5:$I$1048576,8,0),"")</f>
        <v/>
      </c>
      <c r="AP1033" s="22"/>
      <c r="AQ1033" s="22"/>
      <c r="AR1033" s="22"/>
      <c r="AS1033" s="22"/>
      <c r="AT1033" s="17" cm="1">
        <f t="array" ref="AT1033">MAX(IF(TOOLSKEEPER!$B$5:$B$1048576='Data Training 2022'!B1033,TOOLSKEEPER!$H$5:$H$1048576))</f>
        <v>0</v>
      </c>
      <c r="AU1033" s="22" t="str">
        <f>IFERROR(VLOOKUP(B1033,TOOLSKEEPER!$B$5:$I$1048576,8,0),"")</f>
        <v/>
      </c>
    </row>
    <row r="1034" spans="1:47">
      <c r="A1034" s="22">
        <f t="shared" si="87"/>
        <v>1029</v>
      </c>
      <c r="B1034" s="21" t="str">
        <f t="shared" si="88"/>
        <v>80001117</v>
      </c>
      <c r="C1034" s="21" t="s">
        <v>3231</v>
      </c>
      <c r="D1034" s="22"/>
      <c r="E1034" s="22" t="s">
        <v>3232</v>
      </c>
      <c r="F1034" s="22" t="s">
        <v>1255</v>
      </c>
      <c r="G1034" s="22" t="s">
        <v>4185</v>
      </c>
      <c r="H1034" s="22" t="s">
        <v>405</v>
      </c>
      <c r="I1034" s="22" t="s">
        <v>4024</v>
      </c>
      <c r="J1034" s="22"/>
      <c r="K1034" s="21" t="s">
        <v>4002</v>
      </c>
      <c r="L1034" s="21" t="s">
        <v>2374</v>
      </c>
      <c r="M1034" s="21" t="s">
        <v>4003</v>
      </c>
      <c r="N1034" s="21"/>
      <c r="O1034" s="17" t="str">
        <f>IFERROR(VLOOKUP(B1034,POP!$B$5:$I$1048576,7,0),"")</f>
        <v/>
      </c>
      <c r="P1034" s="17" t="str">
        <f>IFERROR(VLOOKUP(B1034,POM!$B$5:$I$1048576,7,0),"")</f>
        <v/>
      </c>
      <c r="Q1034" s="10" t="str">
        <f>IFERROR(VLOOKUP(B1034,POU!$B$5:$I$1048576,7,0),"")</f>
        <v/>
      </c>
      <c r="R1034" s="21" t="str">
        <f t="shared" si="89"/>
        <v/>
      </c>
      <c r="S1034" s="17" t="str">
        <f>IFERROR(VLOOKUP(B1034,'PEMBEKALAN POP'!$B$5:$I$1048576,7,0),"")</f>
        <v/>
      </c>
      <c r="T1034" s="22" t="str">
        <f>IFERROR(VLOOKUP(B1034,'PEMBEKALAN POP'!$B$5:$I$1048576,8,0),"")</f>
        <v/>
      </c>
      <c r="U1034" s="21" t="s">
        <v>3994</v>
      </c>
      <c r="V1034" s="17" t="e" cm="1">
        <f t="array" ref="V1034">MAX(IF(INDUKSI!$B$5:$B$1048576='Data Training 2022'!B1034,INDUKSI!$H$5:$H$1048576))</f>
        <v>#N/A</v>
      </c>
      <c r="W1034" s="22" t="str">
        <f>IFERROR(VLOOKUP(B1034,INDUKSI!$B$5:$I$1048576,8,0),"")</f>
        <v>LULUS</v>
      </c>
      <c r="X1034" s="21" t="s">
        <v>3994</v>
      </c>
      <c r="Y1034" s="17" cm="1">
        <f t="array" ref="Y1034">MAX(IF(REINDUKSI!$B$5:$B$1048576='Data Training 2022'!B1034,REINDUKSI!$H$5:$H$1048576))</f>
        <v>44763</v>
      </c>
      <c r="Z1034" s="22" t="str">
        <f>IFERROR(VLOOKUP(B1034,REINDUKSI!$B$5:$I$1048576,8,0),"")</f>
        <v>LULUS</v>
      </c>
      <c r="AA1034" s="22" t="str">
        <f t="shared" si="90"/>
        <v>TARGET</v>
      </c>
      <c r="AB1034" s="17" cm="1">
        <f t="array" ref="AB1034">MAX(IF(BSA!$B$5:$B$1048576='Data Training 2022'!B1034,BSA!$H$5:$H$1048576))</f>
        <v>0</v>
      </c>
      <c r="AC1034" s="22" t="str">
        <f>IFERROR(VLOOKUP(B1034,BSA!$B$5:$I$1048576,8,0),"")</f>
        <v/>
      </c>
      <c r="AD1034" s="22" t="s">
        <v>3994</v>
      </c>
      <c r="AE1034" s="22"/>
      <c r="AF1034" s="22"/>
      <c r="AG1034" s="22" t="str">
        <f t="shared" si="91"/>
        <v/>
      </c>
      <c r="AH1034" s="17" cm="1">
        <f t="array" ref="AH1034">MAX(IF(ISOLASI!$B$5:$B$1048576='Data Training 2022'!B1034,ISOLASI!$H$5:$H$1048576))</f>
        <v>0</v>
      </c>
      <c r="AI1034" s="22" t="str">
        <f>IFERROR(VLOOKUP(B1034,ISOLASI!$B$5:$I$1048576,8,0),"")</f>
        <v/>
      </c>
      <c r="AJ1034" s="22"/>
      <c r="AK1034" s="17" cm="1">
        <f t="array" ref="AK1034">MAX(IF('DEKAT AIR'!$B$5:$B$1048576='Data Training 2022'!B1034,'DEKAT AIR'!$H$5:$H$1048576))</f>
        <v>0</v>
      </c>
      <c r="AL1034" s="22" t="str">
        <f>IFERROR(VLOOKUP(B1034,'DEKAT AIR'!$B$5:$I$1048576,8,0),"")</f>
        <v/>
      </c>
      <c r="AM1034" s="22"/>
      <c r="AN1034" s="17" cm="1">
        <f t="array" ref="AN1034">MAX(IF(KETINGGIAN!$B$5:$B$1048576='Data Training 2022'!B1034,KETINGGIAN!$H$5:$H$1048576))</f>
        <v>0</v>
      </c>
      <c r="AO1034" s="22" t="str">
        <f>IFERROR(VLOOKUP(B1034,KETINGGIAN!$B$5:$I$1048576,8,0),"")</f>
        <v/>
      </c>
      <c r="AP1034" s="22"/>
      <c r="AQ1034" s="22"/>
      <c r="AR1034" s="22"/>
      <c r="AS1034" s="22"/>
      <c r="AT1034" s="17" cm="1">
        <f t="array" ref="AT1034">MAX(IF(TOOLSKEEPER!$B$5:$B$1048576='Data Training 2022'!B1034,TOOLSKEEPER!$H$5:$H$1048576))</f>
        <v>0</v>
      </c>
      <c r="AU1034" s="22" t="str">
        <f>IFERROR(VLOOKUP(B1034,TOOLSKEEPER!$B$5:$I$1048576,8,0),"")</f>
        <v/>
      </c>
    </row>
    <row r="1035" spans="1:47">
      <c r="A1035" s="22">
        <f t="shared" si="87"/>
        <v>1030</v>
      </c>
      <c r="B1035" s="21" t="str">
        <f t="shared" si="88"/>
        <v>80000475</v>
      </c>
      <c r="C1035" s="21">
        <v>80000475</v>
      </c>
      <c r="D1035" s="22"/>
      <c r="E1035" s="22" t="s">
        <v>2715</v>
      </c>
      <c r="F1035" s="22" t="s">
        <v>1255</v>
      </c>
      <c r="G1035" s="22" t="s">
        <v>205</v>
      </c>
      <c r="H1035" s="22" t="s">
        <v>405</v>
      </c>
      <c r="I1035" s="22" t="s">
        <v>4028</v>
      </c>
      <c r="J1035" s="22"/>
      <c r="K1035" s="21" t="s">
        <v>4002</v>
      </c>
      <c r="L1035" s="21" t="s">
        <v>2374</v>
      </c>
      <c r="M1035" s="21" t="s">
        <v>4003</v>
      </c>
      <c r="N1035" s="21"/>
      <c r="O1035" s="17" t="str">
        <f>IFERROR(VLOOKUP(B1035,POP!$B$5:$I$1048576,7,0),"")</f>
        <v/>
      </c>
      <c r="P1035" s="17" t="str">
        <f>IFERROR(VLOOKUP(B1035,POM!$B$5:$I$1048576,7,0),"")</f>
        <v/>
      </c>
      <c r="Q1035" s="10" t="str">
        <f>IFERROR(VLOOKUP(B1035,POU!$B$5:$I$1048576,7,0),"")</f>
        <v/>
      </c>
      <c r="R1035" s="21" t="str">
        <f t="shared" si="89"/>
        <v/>
      </c>
      <c r="S1035" s="17" t="str">
        <f>IFERROR(VLOOKUP(B1035,'PEMBEKALAN POP'!$B$5:$I$1048576,7,0),"")</f>
        <v/>
      </c>
      <c r="T1035" s="22" t="str">
        <f>IFERROR(VLOOKUP(B1035,'PEMBEKALAN POP'!$B$5:$I$1048576,8,0),"")</f>
        <v/>
      </c>
      <c r="U1035" s="21" t="s">
        <v>3994</v>
      </c>
      <c r="V1035" s="17" t="e" cm="1">
        <f t="array" ref="V1035">MAX(IF(INDUKSI!$B$5:$B$1048576='Data Training 2022'!B1035,INDUKSI!$H$5:$H$1048576))</f>
        <v>#N/A</v>
      </c>
      <c r="W1035" s="22" t="str">
        <f>IFERROR(VLOOKUP(B1035,INDUKSI!$B$5:$I$1048576,8,0),"")</f>
        <v>LULUS</v>
      </c>
      <c r="X1035" s="21" t="s">
        <v>3994</v>
      </c>
      <c r="Y1035" s="17" cm="1">
        <f t="array" ref="Y1035">MAX(IF(REINDUKSI!$B$5:$B$1048576='Data Training 2022'!B1035,REINDUKSI!$H$5:$H$1048576))</f>
        <v>44603</v>
      </c>
      <c r="Z1035" s="22" t="str">
        <f>IFERROR(VLOOKUP(B1035,REINDUKSI!$B$5:$I$1048576,8,0),"")</f>
        <v>LULUS</v>
      </c>
      <c r="AA1035" s="22" t="str">
        <f t="shared" si="90"/>
        <v>TARGET</v>
      </c>
      <c r="AB1035" s="17" cm="1">
        <f t="array" ref="AB1035">MAX(IF(BSA!$B$5:$B$1048576='Data Training 2022'!B1035,BSA!$H$5:$H$1048576))</f>
        <v>0</v>
      </c>
      <c r="AC1035" s="22" t="str">
        <f>IFERROR(VLOOKUP(B1035,BSA!$B$5:$I$1048576,8,0),"")</f>
        <v/>
      </c>
      <c r="AD1035" s="22" t="s">
        <v>3994</v>
      </c>
      <c r="AE1035" s="22"/>
      <c r="AF1035" s="22"/>
      <c r="AG1035" s="22" t="str">
        <f t="shared" si="91"/>
        <v/>
      </c>
      <c r="AH1035" s="17" cm="1">
        <f t="array" ref="AH1035">MAX(IF(ISOLASI!$B$5:$B$1048576='Data Training 2022'!B1035,ISOLASI!$H$5:$H$1048576))</f>
        <v>0</v>
      </c>
      <c r="AI1035" s="22" t="str">
        <f>IFERROR(VLOOKUP(B1035,ISOLASI!$B$5:$I$1048576,8,0),"")</f>
        <v/>
      </c>
      <c r="AJ1035" s="22"/>
      <c r="AK1035" s="17" cm="1">
        <f t="array" ref="AK1035">MAX(IF('DEKAT AIR'!$B$5:$B$1048576='Data Training 2022'!B1035,'DEKAT AIR'!$H$5:$H$1048576))</f>
        <v>0</v>
      </c>
      <c r="AL1035" s="22" t="str">
        <f>IFERROR(VLOOKUP(B1035,'DEKAT AIR'!$B$5:$I$1048576,8,0),"")</f>
        <v/>
      </c>
      <c r="AM1035" s="22"/>
      <c r="AN1035" s="17" cm="1">
        <f t="array" ref="AN1035">MAX(IF(KETINGGIAN!$B$5:$B$1048576='Data Training 2022'!B1035,KETINGGIAN!$H$5:$H$1048576))</f>
        <v>0</v>
      </c>
      <c r="AO1035" s="22" t="str">
        <f>IFERROR(VLOOKUP(B1035,KETINGGIAN!$B$5:$I$1048576,8,0),"")</f>
        <v/>
      </c>
      <c r="AP1035" s="22"/>
      <c r="AQ1035" s="22"/>
      <c r="AR1035" s="22"/>
      <c r="AS1035" s="22"/>
      <c r="AT1035" s="17" cm="1">
        <f t="array" ref="AT1035">MAX(IF(TOOLSKEEPER!$B$5:$B$1048576='Data Training 2022'!B1035,TOOLSKEEPER!$H$5:$H$1048576))</f>
        <v>0</v>
      </c>
      <c r="AU1035" s="22" t="str">
        <f>IFERROR(VLOOKUP(B1035,TOOLSKEEPER!$B$5:$I$1048576,8,0),"")</f>
        <v/>
      </c>
    </row>
    <row r="1036" spans="1:47">
      <c r="A1036" s="22">
        <f t="shared" si="87"/>
        <v>1031</v>
      </c>
      <c r="B1036" s="21" t="str">
        <f t="shared" si="88"/>
        <v>80002550</v>
      </c>
      <c r="C1036" s="21" t="s">
        <v>3364</v>
      </c>
      <c r="D1036" s="22"/>
      <c r="E1036" s="22" t="s">
        <v>3365</v>
      </c>
      <c r="F1036" s="22" t="s">
        <v>1255</v>
      </c>
      <c r="G1036" s="22" t="s">
        <v>205</v>
      </c>
      <c r="H1036" s="22" t="s">
        <v>405</v>
      </c>
      <c r="I1036" s="22" t="s">
        <v>4028</v>
      </c>
      <c r="J1036" s="22"/>
      <c r="K1036" s="21" t="s">
        <v>4002</v>
      </c>
      <c r="L1036" s="21" t="s">
        <v>2374</v>
      </c>
      <c r="M1036" s="21" t="s">
        <v>4003</v>
      </c>
      <c r="N1036" s="21"/>
      <c r="O1036" s="17" t="str">
        <f>IFERROR(VLOOKUP(B1036,POP!$B$5:$I$1048576,7,0),"")</f>
        <v/>
      </c>
      <c r="P1036" s="17" t="str">
        <f>IFERROR(VLOOKUP(B1036,POM!$B$5:$I$1048576,7,0),"")</f>
        <v/>
      </c>
      <c r="Q1036" s="10" t="str">
        <f>IFERROR(VLOOKUP(B1036,POU!$B$5:$I$1048576,7,0),"")</f>
        <v/>
      </c>
      <c r="R1036" s="21" t="str">
        <f t="shared" si="89"/>
        <v/>
      </c>
      <c r="S1036" s="17" t="str">
        <f>IFERROR(VLOOKUP(B1036,'PEMBEKALAN POP'!$B$5:$I$1048576,7,0),"")</f>
        <v/>
      </c>
      <c r="T1036" s="22" t="str">
        <f>IFERROR(VLOOKUP(B1036,'PEMBEKALAN POP'!$B$5:$I$1048576,8,0),"")</f>
        <v/>
      </c>
      <c r="U1036" s="21" t="s">
        <v>3994</v>
      </c>
      <c r="V1036" s="17" t="e" cm="1">
        <f t="array" ref="V1036">MAX(IF(INDUKSI!$B$5:$B$1048576='Data Training 2022'!B1036,INDUKSI!$H$5:$H$1048576))</f>
        <v>#N/A</v>
      </c>
      <c r="W1036" s="22" t="str">
        <f>IFERROR(VLOOKUP(B1036,INDUKSI!$B$5:$I$1048576,8,0),"")</f>
        <v>LULUS</v>
      </c>
      <c r="X1036" s="21" t="s">
        <v>3994</v>
      </c>
      <c r="Y1036" s="17" cm="1">
        <f t="array" ref="Y1036">MAX(IF(REINDUKSI!$B$5:$B$1048576='Data Training 2022'!B1036,REINDUKSI!$H$5:$H$1048576))</f>
        <v>44637</v>
      </c>
      <c r="Z1036" s="22" t="str">
        <f>IFERROR(VLOOKUP(B1036,REINDUKSI!$B$5:$I$1048576,8,0),"")</f>
        <v>LULUS</v>
      </c>
      <c r="AA1036" s="22" t="str">
        <f t="shared" si="90"/>
        <v>TARGET</v>
      </c>
      <c r="AB1036" s="17" cm="1">
        <f t="array" ref="AB1036">MAX(IF(BSA!$B$5:$B$1048576='Data Training 2022'!B1036,BSA!$H$5:$H$1048576))</f>
        <v>0</v>
      </c>
      <c r="AC1036" s="22" t="str">
        <f>IFERROR(VLOOKUP(B1036,BSA!$B$5:$I$1048576,8,0),"")</f>
        <v/>
      </c>
      <c r="AD1036" s="22" t="s">
        <v>3994</v>
      </c>
      <c r="AE1036" s="22"/>
      <c r="AF1036" s="22"/>
      <c r="AG1036" s="22" t="str">
        <f t="shared" si="91"/>
        <v/>
      </c>
      <c r="AH1036" s="17" cm="1">
        <f t="array" ref="AH1036">MAX(IF(ISOLASI!$B$5:$B$1048576='Data Training 2022'!B1036,ISOLASI!$H$5:$H$1048576))</f>
        <v>0</v>
      </c>
      <c r="AI1036" s="22" t="str">
        <f>IFERROR(VLOOKUP(B1036,ISOLASI!$B$5:$I$1048576,8,0),"")</f>
        <v/>
      </c>
      <c r="AJ1036" s="22"/>
      <c r="AK1036" s="17" cm="1">
        <f t="array" ref="AK1036">MAX(IF('DEKAT AIR'!$B$5:$B$1048576='Data Training 2022'!B1036,'DEKAT AIR'!$H$5:$H$1048576))</f>
        <v>0</v>
      </c>
      <c r="AL1036" s="22" t="str">
        <f>IFERROR(VLOOKUP(B1036,'DEKAT AIR'!$B$5:$I$1048576,8,0),"")</f>
        <v/>
      </c>
      <c r="AM1036" s="22"/>
      <c r="AN1036" s="17" cm="1">
        <f t="array" ref="AN1036">MAX(IF(KETINGGIAN!$B$5:$B$1048576='Data Training 2022'!B1036,KETINGGIAN!$H$5:$H$1048576))</f>
        <v>0</v>
      </c>
      <c r="AO1036" s="22" t="str">
        <f>IFERROR(VLOOKUP(B1036,KETINGGIAN!$B$5:$I$1048576,8,0),"")</f>
        <v/>
      </c>
      <c r="AP1036" s="22"/>
      <c r="AQ1036" s="22"/>
      <c r="AR1036" s="22"/>
      <c r="AS1036" s="22"/>
      <c r="AT1036" s="17" cm="1">
        <f t="array" ref="AT1036">MAX(IF(TOOLSKEEPER!$B$5:$B$1048576='Data Training 2022'!B1036,TOOLSKEEPER!$H$5:$H$1048576))</f>
        <v>0</v>
      </c>
      <c r="AU1036" s="22" t="str">
        <f>IFERROR(VLOOKUP(B1036,TOOLSKEEPER!$B$5:$I$1048576,8,0),"")</f>
        <v/>
      </c>
    </row>
    <row r="1037" spans="1:47">
      <c r="A1037" s="22">
        <f t="shared" si="87"/>
        <v>1032</v>
      </c>
      <c r="B1037" s="21" t="str">
        <f t="shared" si="88"/>
        <v>80002642</v>
      </c>
      <c r="C1037" s="21" t="s">
        <v>2091</v>
      </c>
      <c r="D1037" s="22"/>
      <c r="E1037" s="22" t="s">
        <v>2092</v>
      </c>
      <c r="F1037" s="22" t="s">
        <v>1255</v>
      </c>
      <c r="G1037" s="22" t="s">
        <v>212</v>
      </c>
      <c r="H1037" s="22" t="s">
        <v>405</v>
      </c>
      <c r="I1037" s="22" t="s">
        <v>4028</v>
      </c>
      <c r="J1037" s="22"/>
      <c r="K1037" s="21" t="s">
        <v>4002</v>
      </c>
      <c r="L1037" s="21" t="s">
        <v>2374</v>
      </c>
      <c r="M1037" s="21" t="s">
        <v>4003</v>
      </c>
      <c r="N1037" s="21"/>
      <c r="O1037" s="17" t="str">
        <f>IFERROR(VLOOKUP(B1037,POP!$B$5:$I$1048576,7,0),"")</f>
        <v/>
      </c>
      <c r="P1037" s="17" t="str">
        <f>IFERROR(VLOOKUP(B1037,POM!$B$5:$I$1048576,7,0),"")</f>
        <v/>
      </c>
      <c r="Q1037" s="10" t="str">
        <f>IFERROR(VLOOKUP(B1037,POU!$B$5:$I$1048576,7,0),"")</f>
        <v/>
      </c>
      <c r="R1037" s="21" t="str">
        <f t="shared" si="89"/>
        <v/>
      </c>
      <c r="S1037" s="17" t="str">
        <f>IFERROR(VLOOKUP(B1037,'PEMBEKALAN POP'!$B$5:$I$1048576,7,0),"")</f>
        <v/>
      </c>
      <c r="T1037" s="22" t="str">
        <f>IFERROR(VLOOKUP(B1037,'PEMBEKALAN POP'!$B$5:$I$1048576,8,0),"")</f>
        <v/>
      </c>
      <c r="U1037" s="21" t="s">
        <v>3994</v>
      </c>
      <c r="V1037" s="17" t="e" cm="1">
        <f t="array" ref="V1037">MAX(IF(INDUKSI!$B$5:$B$1048576='Data Training 2022'!B1037,INDUKSI!$H$5:$H$1048576))</f>
        <v>#N/A</v>
      </c>
      <c r="W1037" s="22" t="str">
        <f>IFERROR(VLOOKUP(B1037,INDUKSI!$B$5:$I$1048576,8,0),"")</f>
        <v>LULUS</v>
      </c>
      <c r="X1037" s="21" t="s">
        <v>3994</v>
      </c>
      <c r="Y1037" s="17" cm="1">
        <f t="array" ref="Y1037">MAX(IF(REINDUKSI!$B$5:$B$1048576='Data Training 2022'!B1037,REINDUKSI!$H$5:$H$1048576))</f>
        <v>44734</v>
      </c>
      <c r="Z1037" s="22" t="str">
        <f>IFERROR(VLOOKUP(B1037,REINDUKSI!$B$5:$I$1048576,8,0),"")</f>
        <v>LULUS</v>
      </c>
      <c r="AA1037" s="22" t="str">
        <f t="shared" si="90"/>
        <v>TARGET</v>
      </c>
      <c r="AB1037" s="17" cm="1">
        <f t="array" ref="AB1037">MAX(IF(BSA!$B$5:$B$1048576='Data Training 2022'!B1037,BSA!$H$5:$H$1048576))</f>
        <v>0</v>
      </c>
      <c r="AC1037" s="22" t="str">
        <f>IFERROR(VLOOKUP(B1037,BSA!$B$5:$I$1048576,8,0),"")</f>
        <v/>
      </c>
      <c r="AD1037" s="22" t="s">
        <v>3994</v>
      </c>
      <c r="AE1037" s="22"/>
      <c r="AF1037" s="22"/>
      <c r="AG1037" s="22" t="str">
        <f t="shared" si="91"/>
        <v/>
      </c>
      <c r="AH1037" s="17" cm="1">
        <f t="array" ref="AH1037">MAX(IF(ISOLASI!$B$5:$B$1048576='Data Training 2022'!B1037,ISOLASI!$H$5:$H$1048576))</f>
        <v>0</v>
      </c>
      <c r="AI1037" s="22" t="str">
        <f>IFERROR(VLOOKUP(B1037,ISOLASI!$B$5:$I$1048576,8,0),"")</f>
        <v/>
      </c>
      <c r="AJ1037" s="22"/>
      <c r="AK1037" s="17" cm="1">
        <f t="array" ref="AK1037">MAX(IF('DEKAT AIR'!$B$5:$B$1048576='Data Training 2022'!B1037,'DEKAT AIR'!$H$5:$H$1048576))</f>
        <v>0</v>
      </c>
      <c r="AL1037" s="22" t="str">
        <f>IFERROR(VLOOKUP(B1037,'DEKAT AIR'!$B$5:$I$1048576,8,0),"")</f>
        <v/>
      </c>
      <c r="AM1037" s="22"/>
      <c r="AN1037" s="17" cm="1">
        <f t="array" ref="AN1037">MAX(IF(KETINGGIAN!$B$5:$B$1048576='Data Training 2022'!B1037,KETINGGIAN!$H$5:$H$1048576))</f>
        <v>0</v>
      </c>
      <c r="AO1037" s="22" t="str">
        <f>IFERROR(VLOOKUP(B1037,KETINGGIAN!$B$5:$I$1048576,8,0),"")</f>
        <v/>
      </c>
      <c r="AP1037" s="22"/>
      <c r="AQ1037" s="22"/>
      <c r="AR1037" s="22"/>
      <c r="AS1037" s="22"/>
      <c r="AT1037" s="17" cm="1">
        <f t="array" ref="AT1037">MAX(IF(TOOLSKEEPER!$B$5:$B$1048576='Data Training 2022'!B1037,TOOLSKEEPER!$H$5:$H$1048576))</f>
        <v>0</v>
      </c>
      <c r="AU1037" s="22" t="str">
        <f>IFERROR(VLOOKUP(B1037,TOOLSKEEPER!$B$5:$I$1048576,8,0),"")</f>
        <v/>
      </c>
    </row>
    <row r="1038" spans="1:47">
      <c r="A1038" s="22">
        <f t="shared" si="87"/>
        <v>1033</v>
      </c>
      <c r="B1038" s="21" t="str">
        <f t="shared" si="88"/>
        <v>80000496</v>
      </c>
      <c r="C1038" s="21" t="s">
        <v>4286</v>
      </c>
      <c r="D1038" s="22"/>
      <c r="E1038" s="22" t="s">
        <v>2667</v>
      </c>
      <c r="F1038" s="22" t="s">
        <v>1255</v>
      </c>
      <c r="G1038" s="22" t="s">
        <v>4185</v>
      </c>
      <c r="H1038" s="22" t="s">
        <v>405</v>
      </c>
      <c r="I1038" s="22" t="s">
        <v>4024</v>
      </c>
      <c r="J1038" s="22"/>
      <c r="K1038" s="21" t="s">
        <v>4002</v>
      </c>
      <c r="L1038" s="21" t="s">
        <v>2374</v>
      </c>
      <c r="M1038" s="21" t="s">
        <v>4003</v>
      </c>
      <c r="N1038" s="21"/>
      <c r="O1038" s="17" t="str">
        <f>IFERROR(VLOOKUP(B1038,POP!$B$5:$I$1048576,7,0),"")</f>
        <v/>
      </c>
      <c r="P1038" s="17" t="str">
        <f>IFERROR(VLOOKUP(B1038,POM!$B$5:$I$1048576,7,0),"")</f>
        <v/>
      </c>
      <c r="Q1038" s="10" t="str">
        <f>IFERROR(VLOOKUP(B1038,POU!$B$5:$I$1048576,7,0),"")</f>
        <v/>
      </c>
      <c r="R1038" s="21" t="str">
        <f t="shared" si="89"/>
        <v/>
      </c>
      <c r="S1038" s="17" t="str">
        <f>IFERROR(VLOOKUP(B1038,'PEMBEKALAN POP'!$B$5:$I$1048576,7,0),"")</f>
        <v/>
      </c>
      <c r="T1038" s="22" t="str">
        <f>IFERROR(VLOOKUP(B1038,'PEMBEKALAN POP'!$B$5:$I$1048576,8,0),"")</f>
        <v/>
      </c>
      <c r="U1038" s="21" t="s">
        <v>3994</v>
      </c>
      <c r="V1038" s="17" t="e" cm="1">
        <f t="array" ref="V1038">MAX(IF(INDUKSI!$B$5:$B$1048576='Data Training 2022'!B1038,INDUKSI!$H$5:$H$1048576))</f>
        <v>#N/A</v>
      </c>
      <c r="W1038" s="22" t="str">
        <f>IFERROR(VLOOKUP(B1038,INDUKSI!$B$5:$I$1048576,8,0),"")</f>
        <v>LULUS</v>
      </c>
      <c r="X1038" s="21" t="s">
        <v>3994</v>
      </c>
      <c r="Y1038" s="17" cm="1">
        <f t="array" ref="Y1038">MAX(IF(REINDUKSI!$B$5:$B$1048576='Data Training 2022'!B1038,REINDUKSI!$H$5:$H$1048576))</f>
        <v>44587</v>
      </c>
      <c r="Z1038" s="22" t="str">
        <f>IFERROR(VLOOKUP(B1038,REINDUKSI!$B$5:$I$1048576,8,0),"")</f>
        <v>LULUS</v>
      </c>
      <c r="AA1038" s="22" t="str">
        <f t="shared" si="90"/>
        <v>TARGET</v>
      </c>
      <c r="AB1038" s="17" cm="1">
        <f t="array" ref="AB1038">MAX(IF(BSA!$B$5:$B$1048576='Data Training 2022'!B1038,BSA!$H$5:$H$1048576))</f>
        <v>0</v>
      </c>
      <c r="AC1038" s="22" t="str">
        <f>IFERROR(VLOOKUP(B1038,BSA!$B$5:$I$1048576,8,0),"")</f>
        <v/>
      </c>
      <c r="AD1038" s="22" t="s">
        <v>3994</v>
      </c>
      <c r="AE1038" s="22"/>
      <c r="AF1038" s="22"/>
      <c r="AG1038" s="22" t="str">
        <f t="shared" si="91"/>
        <v/>
      </c>
      <c r="AH1038" s="17" cm="1">
        <f t="array" ref="AH1038">MAX(IF(ISOLASI!$B$5:$B$1048576='Data Training 2022'!B1038,ISOLASI!$H$5:$H$1048576))</f>
        <v>0</v>
      </c>
      <c r="AI1038" s="22" t="str">
        <f>IFERROR(VLOOKUP(B1038,ISOLASI!$B$5:$I$1048576,8,0),"")</f>
        <v/>
      </c>
      <c r="AJ1038" s="22"/>
      <c r="AK1038" s="17" cm="1">
        <f t="array" ref="AK1038">MAX(IF('DEKAT AIR'!$B$5:$B$1048576='Data Training 2022'!B1038,'DEKAT AIR'!$H$5:$H$1048576))</f>
        <v>0</v>
      </c>
      <c r="AL1038" s="22" t="str">
        <f>IFERROR(VLOOKUP(B1038,'DEKAT AIR'!$B$5:$I$1048576,8,0),"")</f>
        <v/>
      </c>
      <c r="AM1038" s="22"/>
      <c r="AN1038" s="17" cm="1">
        <f t="array" ref="AN1038">MAX(IF(KETINGGIAN!$B$5:$B$1048576='Data Training 2022'!B1038,KETINGGIAN!$H$5:$H$1048576))</f>
        <v>0</v>
      </c>
      <c r="AO1038" s="22" t="str">
        <f>IFERROR(VLOOKUP(B1038,KETINGGIAN!$B$5:$I$1048576,8,0),"")</f>
        <v/>
      </c>
      <c r="AP1038" s="22"/>
      <c r="AQ1038" s="22"/>
      <c r="AR1038" s="22"/>
      <c r="AS1038" s="22"/>
      <c r="AT1038" s="17" cm="1">
        <f t="array" ref="AT1038">MAX(IF(TOOLSKEEPER!$B$5:$B$1048576='Data Training 2022'!B1038,TOOLSKEEPER!$H$5:$H$1048576))</f>
        <v>0</v>
      </c>
      <c r="AU1038" s="22" t="str">
        <f>IFERROR(VLOOKUP(B1038,TOOLSKEEPER!$B$5:$I$1048576,8,0),"")</f>
        <v/>
      </c>
    </row>
    <row r="1039" spans="1:47">
      <c r="A1039" s="22">
        <f t="shared" si="87"/>
        <v>1034</v>
      </c>
      <c r="B1039" s="21" t="str">
        <f t="shared" si="88"/>
        <v>80000886</v>
      </c>
      <c r="C1039" s="21" t="s">
        <v>2266</v>
      </c>
      <c r="D1039" s="22"/>
      <c r="E1039" s="22" t="s">
        <v>2267</v>
      </c>
      <c r="F1039" s="22" t="s">
        <v>1255</v>
      </c>
      <c r="G1039" s="22" t="s">
        <v>4185</v>
      </c>
      <c r="H1039" s="22" t="s">
        <v>405</v>
      </c>
      <c r="I1039" s="22" t="s">
        <v>4024</v>
      </c>
      <c r="J1039" s="22"/>
      <c r="K1039" s="21" t="s">
        <v>4002</v>
      </c>
      <c r="L1039" s="21" t="s">
        <v>2374</v>
      </c>
      <c r="M1039" s="21" t="s">
        <v>4003</v>
      </c>
      <c r="N1039" s="21"/>
      <c r="O1039" s="17" t="str">
        <f>IFERROR(VLOOKUP(B1039,POP!$B$5:$I$1048576,7,0),"")</f>
        <v/>
      </c>
      <c r="P1039" s="17" t="str">
        <f>IFERROR(VLOOKUP(B1039,POM!$B$5:$I$1048576,7,0),"")</f>
        <v/>
      </c>
      <c r="Q1039" s="10" t="str">
        <f>IFERROR(VLOOKUP(B1039,POU!$B$5:$I$1048576,7,0),"")</f>
        <v/>
      </c>
      <c r="R1039" s="21" t="str">
        <f t="shared" si="89"/>
        <v/>
      </c>
      <c r="S1039" s="17" t="str">
        <f>IFERROR(VLOOKUP(B1039,'PEMBEKALAN POP'!$B$5:$I$1048576,7,0),"")</f>
        <v/>
      </c>
      <c r="T1039" s="22" t="str">
        <f>IFERROR(VLOOKUP(B1039,'PEMBEKALAN POP'!$B$5:$I$1048576,8,0),"")</f>
        <v/>
      </c>
      <c r="U1039" s="21" t="s">
        <v>3994</v>
      </c>
      <c r="V1039" s="17" t="e" cm="1">
        <f t="array" ref="V1039">MAX(IF(INDUKSI!$B$5:$B$1048576='Data Training 2022'!B1039,INDUKSI!$H$5:$H$1048576))</f>
        <v>#N/A</v>
      </c>
      <c r="W1039" s="22" t="str">
        <f>IFERROR(VLOOKUP(B1039,INDUKSI!$B$5:$I$1048576,8,0),"")</f>
        <v>LULUS</v>
      </c>
      <c r="X1039" s="21" t="s">
        <v>3994</v>
      </c>
      <c r="Y1039" s="17" cm="1">
        <f t="array" ref="Y1039">MAX(IF(REINDUKSI!$B$5:$B$1048576='Data Training 2022'!B1039,REINDUKSI!$H$5:$H$1048576))</f>
        <v>44710</v>
      </c>
      <c r="Z1039" s="22" t="str">
        <f>IFERROR(VLOOKUP(B1039,REINDUKSI!$B$5:$I$1048576,8,0),"")</f>
        <v>LULUS</v>
      </c>
      <c r="AA1039" s="22" t="str">
        <f t="shared" si="90"/>
        <v>TARGET</v>
      </c>
      <c r="AB1039" s="17" cm="1">
        <f t="array" ref="AB1039">MAX(IF(BSA!$B$5:$B$1048576='Data Training 2022'!B1039,BSA!$H$5:$H$1048576))</f>
        <v>0</v>
      </c>
      <c r="AC1039" s="22" t="str">
        <f>IFERROR(VLOOKUP(B1039,BSA!$B$5:$I$1048576,8,0),"")</f>
        <v/>
      </c>
      <c r="AD1039" s="22" t="s">
        <v>3994</v>
      </c>
      <c r="AE1039" s="22"/>
      <c r="AF1039" s="22"/>
      <c r="AG1039" s="22" t="str">
        <f t="shared" si="91"/>
        <v/>
      </c>
      <c r="AH1039" s="17" cm="1">
        <f t="array" ref="AH1039">MAX(IF(ISOLASI!$B$5:$B$1048576='Data Training 2022'!B1039,ISOLASI!$H$5:$H$1048576))</f>
        <v>0</v>
      </c>
      <c r="AI1039" s="22" t="str">
        <f>IFERROR(VLOOKUP(B1039,ISOLASI!$B$5:$I$1048576,8,0),"")</f>
        <v/>
      </c>
      <c r="AJ1039" s="22"/>
      <c r="AK1039" s="17" cm="1">
        <f t="array" ref="AK1039">MAX(IF('DEKAT AIR'!$B$5:$B$1048576='Data Training 2022'!B1039,'DEKAT AIR'!$H$5:$H$1048576))</f>
        <v>0</v>
      </c>
      <c r="AL1039" s="22" t="str">
        <f>IFERROR(VLOOKUP(B1039,'DEKAT AIR'!$B$5:$I$1048576,8,0),"")</f>
        <v/>
      </c>
      <c r="AM1039" s="22"/>
      <c r="AN1039" s="17" cm="1">
        <f t="array" ref="AN1039">MAX(IF(KETINGGIAN!$B$5:$B$1048576='Data Training 2022'!B1039,KETINGGIAN!$H$5:$H$1048576))</f>
        <v>0</v>
      </c>
      <c r="AO1039" s="22" t="str">
        <f>IFERROR(VLOOKUP(B1039,KETINGGIAN!$B$5:$I$1048576,8,0),"")</f>
        <v/>
      </c>
      <c r="AP1039" s="22"/>
      <c r="AQ1039" s="22"/>
      <c r="AR1039" s="22"/>
      <c r="AS1039" s="22"/>
      <c r="AT1039" s="17" cm="1">
        <f t="array" ref="AT1039">MAX(IF(TOOLSKEEPER!$B$5:$B$1048576='Data Training 2022'!B1039,TOOLSKEEPER!$H$5:$H$1048576))</f>
        <v>0</v>
      </c>
      <c r="AU1039" s="22" t="str">
        <f>IFERROR(VLOOKUP(B1039,TOOLSKEEPER!$B$5:$I$1048576,8,0),"")</f>
        <v/>
      </c>
    </row>
    <row r="1040" spans="1:47">
      <c r="A1040" s="22">
        <f t="shared" si="87"/>
        <v>1035</v>
      </c>
      <c r="B1040" s="21" t="str">
        <f t="shared" si="88"/>
        <v>80002962</v>
      </c>
      <c r="C1040" s="21">
        <v>80002962</v>
      </c>
      <c r="D1040" s="22"/>
      <c r="E1040" s="22" t="s">
        <v>3604</v>
      </c>
      <c r="F1040" s="22" t="s">
        <v>1255</v>
      </c>
      <c r="G1040" s="22" t="s">
        <v>212</v>
      </c>
      <c r="H1040" s="22" t="s">
        <v>405</v>
      </c>
      <c r="I1040" s="22" t="s">
        <v>4024</v>
      </c>
      <c r="J1040" s="22"/>
      <c r="K1040" s="21" t="s">
        <v>4002</v>
      </c>
      <c r="L1040" s="21" t="s">
        <v>2374</v>
      </c>
      <c r="M1040" s="21" t="s">
        <v>4003</v>
      </c>
      <c r="N1040" s="21"/>
      <c r="O1040" s="17" t="str">
        <f>IFERROR(VLOOKUP(B1040,POP!$B$5:$I$1048576,7,0),"")</f>
        <v/>
      </c>
      <c r="P1040" s="17" t="str">
        <f>IFERROR(VLOOKUP(B1040,POM!$B$5:$I$1048576,7,0),"")</f>
        <v/>
      </c>
      <c r="Q1040" s="10" t="str">
        <f>IFERROR(VLOOKUP(B1040,POU!$B$5:$I$1048576,7,0),"")</f>
        <v/>
      </c>
      <c r="R1040" s="21" t="str">
        <f t="shared" si="89"/>
        <v/>
      </c>
      <c r="S1040" s="17" t="str">
        <f>IFERROR(VLOOKUP(B1040,'PEMBEKALAN POP'!$B$5:$I$1048576,7,0),"")</f>
        <v/>
      </c>
      <c r="T1040" s="22" t="str">
        <f>IFERROR(VLOOKUP(B1040,'PEMBEKALAN POP'!$B$5:$I$1048576,8,0),"")</f>
        <v/>
      </c>
      <c r="U1040" s="21" t="s">
        <v>3994</v>
      </c>
      <c r="V1040" s="17" t="e" cm="1">
        <f t="array" ref="V1040">MAX(IF(INDUKSI!$B$5:$B$1048576='Data Training 2022'!B1040,INDUKSI!$H$5:$H$1048576))</f>
        <v>#N/A</v>
      </c>
      <c r="W1040" s="22" t="str">
        <f>IFERROR(VLOOKUP(B1040,INDUKSI!$B$5:$I$1048576,8,0),"")</f>
        <v>LULUS</v>
      </c>
      <c r="X1040" s="21" t="s">
        <v>3994</v>
      </c>
      <c r="Y1040" s="17" cm="1">
        <f t="array" ref="Y1040">MAX(IF(REINDUKSI!$B$5:$B$1048576='Data Training 2022'!B1040,REINDUKSI!$H$5:$H$1048576))</f>
        <v>44710</v>
      </c>
      <c r="Z1040" s="22" t="str">
        <f>IFERROR(VLOOKUP(B1040,REINDUKSI!$B$5:$I$1048576,8,0),"")</f>
        <v>LULUS</v>
      </c>
      <c r="AA1040" s="22" t="str">
        <f t="shared" si="90"/>
        <v>TARGET</v>
      </c>
      <c r="AB1040" s="17" cm="1">
        <f t="array" ref="AB1040">MAX(IF(BSA!$B$5:$B$1048576='Data Training 2022'!B1040,BSA!$H$5:$H$1048576))</f>
        <v>0</v>
      </c>
      <c r="AC1040" s="22" t="str">
        <f>IFERROR(VLOOKUP(B1040,BSA!$B$5:$I$1048576,8,0),"")</f>
        <v/>
      </c>
      <c r="AD1040" s="22" t="s">
        <v>3994</v>
      </c>
      <c r="AE1040" s="22"/>
      <c r="AF1040" s="22"/>
      <c r="AG1040" s="22" t="str">
        <f t="shared" si="91"/>
        <v/>
      </c>
      <c r="AH1040" s="17" cm="1">
        <f t="array" ref="AH1040">MAX(IF(ISOLASI!$B$5:$B$1048576='Data Training 2022'!B1040,ISOLASI!$H$5:$H$1048576))</f>
        <v>0</v>
      </c>
      <c r="AI1040" s="22" t="str">
        <f>IFERROR(VLOOKUP(B1040,ISOLASI!$B$5:$I$1048576,8,0),"")</f>
        <v/>
      </c>
      <c r="AJ1040" s="22"/>
      <c r="AK1040" s="17" cm="1">
        <f t="array" ref="AK1040">MAX(IF('DEKAT AIR'!$B$5:$B$1048576='Data Training 2022'!B1040,'DEKAT AIR'!$H$5:$H$1048576))</f>
        <v>0</v>
      </c>
      <c r="AL1040" s="22" t="str">
        <f>IFERROR(VLOOKUP(B1040,'DEKAT AIR'!$B$5:$I$1048576,8,0),"")</f>
        <v/>
      </c>
      <c r="AM1040" s="22"/>
      <c r="AN1040" s="17" cm="1">
        <f t="array" ref="AN1040">MAX(IF(KETINGGIAN!$B$5:$B$1048576='Data Training 2022'!B1040,KETINGGIAN!$H$5:$H$1048576))</f>
        <v>0</v>
      </c>
      <c r="AO1040" s="22" t="str">
        <f>IFERROR(VLOOKUP(B1040,KETINGGIAN!$B$5:$I$1048576,8,0),"")</f>
        <v/>
      </c>
      <c r="AP1040" s="22"/>
      <c r="AQ1040" s="22"/>
      <c r="AR1040" s="22"/>
      <c r="AS1040" s="22"/>
      <c r="AT1040" s="17" cm="1">
        <f t="array" ref="AT1040">MAX(IF(TOOLSKEEPER!$B$5:$B$1048576='Data Training 2022'!B1040,TOOLSKEEPER!$H$5:$H$1048576))</f>
        <v>0</v>
      </c>
      <c r="AU1040" s="22" t="str">
        <f>IFERROR(VLOOKUP(B1040,TOOLSKEEPER!$B$5:$I$1048576,8,0),"")</f>
        <v/>
      </c>
    </row>
    <row r="1041" spans="1:47">
      <c r="A1041" s="22">
        <f t="shared" si="87"/>
        <v>1036</v>
      </c>
      <c r="B1041" s="21" t="str">
        <f t="shared" si="88"/>
        <v>80002873</v>
      </c>
      <c r="C1041" s="21">
        <v>80002873</v>
      </c>
      <c r="D1041" s="22"/>
      <c r="E1041" s="22" t="s">
        <v>4287</v>
      </c>
      <c r="F1041" s="22" t="s">
        <v>1255</v>
      </c>
      <c r="G1041" s="22" t="s">
        <v>205</v>
      </c>
      <c r="H1041" s="22" t="s">
        <v>405</v>
      </c>
      <c r="I1041" s="22" t="s">
        <v>4024</v>
      </c>
      <c r="J1041" s="22"/>
      <c r="K1041" s="21" t="s">
        <v>4002</v>
      </c>
      <c r="L1041" s="21" t="s">
        <v>2374</v>
      </c>
      <c r="M1041" s="21" t="s">
        <v>4003</v>
      </c>
      <c r="N1041" s="21"/>
      <c r="O1041" s="17" t="str">
        <f>IFERROR(VLOOKUP(B1041,POP!$B$5:$I$1048576,7,0),"")</f>
        <v/>
      </c>
      <c r="P1041" s="17" t="str">
        <f>IFERROR(VLOOKUP(B1041,POM!$B$5:$I$1048576,7,0),"")</f>
        <v/>
      </c>
      <c r="Q1041" s="10" t="str">
        <f>IFERROR(VLOOKUP(B1041,POU!$B$5:$I$1048576,7,0),"")</f>
        <v/>
      </c>
      <c r="R1041" s="21" t="str">
        <f t="shared" si="89"/>
        <v/>
      </c>
      <c r="S1041" s="17" t="str">
        <f>IFERROR(VLOOKUP(B1041,'PEMBEKALAN POP'!$B$5:$I$1048576,7,0),"")</f>
        <v/>
      </c>
      <c r="T1041" s="22" t="str">
        <f>IFERROR(VLOOKUP(B1041,'PEMBEKALAN POP'!$B$5:$I$1048576,8,0),"")</f>
        <v/>
      </c>
      <c r="U1041" s="21" t="s">
        <v>3994</v>
      </c>
      <c r="V1041" s="17" t="e" cm="1">
        <f t="array" ref="V1041">MAX(IF(INDUKSI!$B$5:$B$1048576='Data Training 2022'!B1041,INDUKSI!$H$5:$H$1048576))</f>
        <v>#N/A</v>
      </c>
      <c r="W1041" s="22" t="str">
        <f>IFERROR(VLOOKUP(B1041,INDUKSI!$B$5:$I$1048576,8,0),"")</f>
        <v>LULUS</v>
      </c>
      <c r="X1041" s="21" t="s">
        <v>3994</v>
      </c>
      <c r="Y1041" s="17" cm="1">
        <f t="array" ref="Y1041">MAX(IF(REINDUKSI!$B$5:$B$1048576='Data Training 2022'!B1041,REINDUKSI!$H$5:$H$1048576))</f>
        <v>44710</v>
      </c>
      <c r="Z1041" s="22" t="str">
        <f>IFERROR(VLOOKUP(B1041,REINDUKSI!$B$5:$I$1048576,8,0),"")</f>
        <v>LULUS</v>
      </c>
      <c r="AA1041" s="22" t="str">
        <f t="shared" si="90"/>
        <v>TARGET</v>
      </c>
      <c r="AB1041" s="17" cm="1">
        <f t="array" ref="AB1041">MAX(IF(BSA!$B$5:$B$1048576='Data Training 2022'!B1041,BSA!$H$5:$H$1048576))</f>
        <v>0</v>
      </c>
      <c r="AC1041" s="22" t="str">
        <f>IFERROR(VLOOKUP(B1041,BSA!$B$5:$I$1048576,8,0),"")</f>
        <v/>
      </c>
      <c r="AD1041" s="22" t="s">
        <v>3994</v>
      </c>
      <c r="AE1041" s="22"/>
      <c r="AF1041" s="22"/>
      <c r="AG1041" s="22" t="str">
        <f t="shared" si="91"/>
        <v/>
      </c>
      <c r="AH1041" s="17" cm="1">
        <f t="array" ref="AH1041">MAX(IF(ISOLASI!$B$5:$B$1048576='Data Training 2022'!B1041,ISOLASI!$H$5:$H$1048576))</f>
        <v>0</v>
      </c>
      <c r="AI1041" s="22" t="str">
        <f>IFERROR(VLOOKUP(B1041,ISOLASI!$B$5:$I$1048576,8,0),"")</f>
        <v/>
      </c>
      <c r="AJ1041" s="22"/>
      <c r="AK1041" s="17" cm="1">
        <f t="array" ref="AK1041">MAX(IF('DEKAT AIR'!$B$5:$B$1048576='Data Training 2022'!B1041,'DEKAT AIR'!$H$5:$H$1048576))</f>
        <v>0</v>
      </c>
      <c r="AL1041" s="22" t="str">
        <f>IFERROR(VLOOKUP(B1041,'DEKAT AIR'!$B$5:$I$1048576,8,0),"")</f>
        <v/>
      </c>
      <c r="AM1041" s="22"/>
      <c r="AN1041" s="17" cm="1">
        <f t="array" ref="AN1041">MAX(IF(KETINGGIAN!$B$5:$B$1048576='Data Training 2022'!B1041,KETINGGIAN!$H$5:$H$1048576))</f>
        <v>0</v>
      </c>
      <c r="AO1041" s="22" t="str">
        <f>IFERROR(VLOOKUP(B1041,KETINGGIAN!$B$5:$I$1048576,8,0),"")</f>
        <v/>
      </c>
      <c r="AP1041" s="22"/>
      <c r="AQ1041" s="22"/>
      <c r="AR1041" s="22"/>
      <c r="AS1041" s="22"/>
      <c r="AT1041" s="17" cm="1">
        <f t="array" ref="AT1041">MAX(IF(TOOLSKEEPER!$B$5:$B$1048576='Data Training 2022'!B1041,TOOLSKEEPER!$H$5:$H$1048576))</f>
        <v>0</v>
      </c>
      <c r="AU1041" s="22" t="str">
        <f>IFERROR(VLOOKUP(B1041,TOOLSKEEPER!$B$5:$I$1048576,8,0),"")</f>
        <v/>
      </c>
    </row>
    <row r="1042" spans="1:47">
      <c r="A1042" s="22">
        <f t="shared" si="87"/>
        <v>1037</v>
      </c>
      <c r="B1042" s="21" t="str">
        <f t="shared" si="88"/>
        <v>80000654</v>
      </c>
      <c r="C1042" s="21" t="s">
        <v>3793</v>
      </c>
      <c r="D1042" s="22"/>
      <c r="E1042" s="22" t="s">
        <v>3794</v>
      </c>
      <c r="F1042" s="22" t="s">
        <v>1255</v>
      </c>
      <c r="G1042" s="22" t="s">
        <v>4175</v>
      </c>
      <c r="H1042" s="22" t="s">
        <v>405</v>
      </c>
      <c r="I1042" s="22" t="s">
        <v>4024</v>
      </c>
      <c r="J1042" s="22"/>
      <c r="K1042" s="21" t="s">
        <v>4002</v>
      </c>
      <c r="L1042" s="21" t="s">
        <v>2374</v>
      </c>
      <c r="M1042" s="21" t="s">
        <v>4003</v>
      </c>
      <c r="N1042" s="21"/>
      <c r="O1042" s="17" t="str">
        <f>IFERROR(VLOOKUP(B1042,POP!$B$5:$I$1048576,7,0),"")</f>
        <v/>
      </c>
      <c r="P1042" s="17" t="str">
        <f>IFERROR(VLOOKUP(B1042,POM!$B$5:$I$1048576,7,0),"")</f>
        <v/>
      </c>
      <c r="Q1042" s="10" t="str">
        <f>IFERROR(VLOOKUP(B1042,POU!$B$5:$I$1048576,7,0),"")</f>
        <v/>
      </c>
      <c r="R1042" s="21" t="str">
        <f t="shared" si="89"/>
        <v/>
      </c>
      <c r="S1042" s="17" t="str">
        <f>IFERROR(VLOOKUP(B1042,'PEMBEKALAN POP'!$B$5:$I$1048576,7,0),"")</f>
        <v/>
      </c>
      <c r="T1042" s="22" t="str">
        <f>IFERROR(VLOOKUP(B1042,'PEMBEKALAN POP'!$B$5:$I$1048576,8,0),"")</f>
        <v/>
      </c>
      <c r="U1042" s="21" t="s">
        <v>3994</v>
      </c>
      <c r="V1042" s="17" t="e" cm="1">
        <f t="array" ref="V1042">MAX(IF(INDUKSI!$B$5:$B$1048576='Data Training 2022'!B1042,INDUKSI!$H$5:$H$1048576))</f>
        <v>#N/A</v>
      </c>
      <c r="W1042" s="22" t="str">
        <f>IFERROR(VLOOKUP(B1042,INDUKSI!$B$5:$I$1048576,8,0),"")</f>
        <v>LULUS</v>
      </c>
      <c r="X1042" s="21" t="s">
        <v>3994</v>
      </c>
      <c r="Y1042" s="17" cm="1">
        <f t="array" ref="Y1042">MAX(IF(REINDUKSI!$B$5:$B$1048576='Data Training 2022'!B1042,REINDUKSI!$H$5:$H$1048576))</f>
        <v>44710</v>
      </c>
      <c r="Z1042" s="22" t="str">
        <f>IFERROR(VLOOKUP(B1042,REINDUKSI!$B$5:$I$1048576,8,0),"")</f>
        <v>LULUS</v>
      </c>
      <c r="AA1042" s="22" t="str">
        <f t="shared" si="90"/>
        <v>TARGET</v>
      </c>
      <c r="AB1042" s="17" cm="1">
        <f t="array" ref="AB1042">MAX(IF(BSA!$B$5:$B$1048576='Data Training 2022'!B1042,BSA!$H$5:$H$1048576))</f>
        <v>0</v>
      </c>
      <c r="AC1042" s="22" t="str">
        <f>IFERROR(VLOOKUP(B1042,BSA!$B$5:$I$1048576,8,0),"")</f>
        <v/>
      </c>
      <c r="AD1042" s="22" t="s">
        <v>3994</v>
      </c>
      <c r="AE1042" s="22"/>
      <c r="AF1042" s="22"/>
      <c r="AG1042" s="22" t="str">
        <f t="shared" si="91"/>
        <v/>
      </c>
      <c r="AH1042" s="17" cm="1">
        <f t="array" ref="AH1042">MAX(IF(ISOLASI!$B$5:$B$1048576='Data Training 2022'!B1042,ISOLASI!$H$5:$H$1048576))</f>
        <v>0</v>
      </c>
      <c r="AI1042" s="22" t="str">
        <f>IFERROR(VLOOKUP(B1042,ISOLASI!$B$5:$I$1048576,8,0),"")</f>
        <v/>
      </c>
      <c r="AJ1042" s="22"/>
      <c r="AK1042" s="17" cm="1">
        <f t="array" ref="AK1042">MAX(IF('DEKAT AIR'!$B$5:$B$1048576='Data Training 2022'!B1042,'DEKAT AIR'!$H$5:$H$1048576))</f>
        <v>0</v>
      </c>
      <c r="AL1042" s="22" t="str">
        <f>IFERROR(VLOOKUP(B1042,'DEKAT AIR'!$B$5:$I$1048576,8,0),"")</f>
        <v/>
      </c>
      <c r="AM1042" s="22"/>
      <c r="AN1042" s="17" cm="1">
        <f t="array" ref="AN1042">MAX(IF(KETINGGIAN!$B$5:$B$1048576='Data Training 2022'!B1042,KETINGGIAN!$H$5:$H$1048576))</f>
        <v>0</v>
      </c>
      <c r="AO1042" s="22" t="str">
        <f>IFERROR(VLOOKUP(B1042,KETINGGIAN!$B$5:$I$1048576,8,0),"")</f>
        <v/>
      </c>
      <c r="AP1042" s="22"/>
      <c r="AQ1042" s="22"/>
      <c r="AR1042" s="22"/>
      <c r="AS1042" s="22"/>
      <c r="AT1042" s="17" cm="1">
        <f t="array" ref="AT1042">MAX(IF(TOOLSKEEPER!$B$5:$B$1048576='Data Training 2022'!B1042,TOOLSKEEPER!$H$5:$H$1048576))</f>
        <v>0</v>
      </c>
      <c r="AU1042" s="22" t="str">
        <f>IFERROR(VLOOKUP(B1042,TOOLSKEEPER!$B$5:$I$1048576,8,0),"")</f>
        <v/>
      </c>
    </row>
    <row r="1043" spans="1:47">
      <c r="A1043" s="22">
        <f t="shared" si="87"/>
        <v>1038</v>
      </c>
      <c r="B1043" s="21" t="str">
        <f t="shared" si="88"/>
        <v>80004165</v>
      </c>
      <c r="C1043" s="21">
        <v>80004165</v>
      </c>
      <c r="D1043" s="22"/>
      <c r="E1043" s="22" t="s">
        <v>2272</v>
      </c>
      <c r="F1043" s="22" t="s">
        <v>1255</v>
      </c>
      <c r="G1043" s="22" t="s">
        <v>212</v>
      </c>
      <c r="H1043" s="22" t="s">
        <v>405</v>
      </c>
      <c r="I1043" s="22" t="s">
        <v>4024</v>
      </c>
      <c r="J1043" s="22"/>
      <c r="K1043" s="21" t="s">
        <v>4002</v>
      </c>
      <c r="L1043" s="21" t="s">
        <v>2374</v>
      </c>
      <c r="M1043" s="21" t="s">
        <v>4003</v>
      </c>
      <c r="N1043" s="21"/>
      <c r="O1043" s="17" t="str">
        <f>IFERROR(VLOOKUP(B1043,POP!$B$5:$I$1048576,7,0),"")</f>
        <v/>
      </c>
      <c r="P1043" s="17" t="str">
        <f>IFERROR(VLOOKUP(B1043,POM!$B$5:$I$1048576,7,0),"")</f>
        <v/>
      </c>
      <c r="Q1043" s="10" t="str">
        <f>IFERROR(VLOOKUP(B1043,POU!$B$5:$I$1048576,7,0),"")</f>
        <v/>
      </c>
      <c r="R1043" s="21" t="str">
        <f t="shared" si="89"/>
        <v/>
      </c>
      <c r="S1043" s="17" t="str">
        <f>IFERROR(VLOOKUP(B1043,'PEMBEKALAN POP'!$B$5:$I$1048576,7,0),"")</f>
        <v/>
      </c>
      <c r="T1043" s="22" t="str">
        <f>IFERROR(VLOOKUP(B1043,'PEMBEKALAN POP'!$B$5:$I$1048576,8,0),"")</f>
        <v/>
      </c>
      <c r="U1043" s="21" t="s">
        <v>3994</v>
      </c>
      <c r="V1043" s="17" t="e" cm="1">
        <f t="array" ref="V1043">MAX(IF(INDUKSI!$B$5:$B$1048576='Data Training 2022'!B1043,INDUKSI!$H$5:$H$1048576))</f>
        <v>#N/A</v>
      </c>
      <c r="W1043" s="22" t="str">
        <f>IFERROR(VLOOKUP(B1043,INDUKSI!$B$5:$I$1048576,8,0),"")</f>
        <v>LULUS</v>
      </c>
      <c r="X1043" s="21" t="s">
        <v>3994</v>
      </c>
      <c r="Y1043" s="17" cm="1">
        <f t="array" ref="Y1043">MAX(IF(REINDUKSI!$B$5:$B$1048576='Data Training 2022'!B1043,REINDUKSI!$H$5:$H$1048576))</f>
        <v>0</v>
      </c>
      <c r="Z1043" s="22" t="str">
        <f>IFERROR(VLOOKUP(B1043,REINDUKSI!$B$5:$I$1048576,8,0),"")</f>
        <v/>
      </c>
      <c r="AA1043" s="22" t="str">
        <f t="shared" si="90"/>
        <v>TARGET</v>
      </c>
      <c r="AB1043" s="17" cm="1">
        <f t="array" ref="AB1043">MAX(IF(BSA!$B$5:$B$1048576='Data Training 2022'!B1043,BSA!$H$5:$H$1048576))</f>
        <v>0</v>
      </c>
      <c r="AC1043" s="22" t="str">
        <f>IFERROR(VLOOKUP(B1043,BSA!$B$5:$I$1048576,8,0),"")</f>
        <v/>
      </c>
      <c r="AD1043" s="22" t="s">
        <v>3994</v>
      </c>
      <c r="AE1043" s="22"/>
      <c r="AF1043" s="22"/>
      <c r="AG1043" s="22" t="str">
        <f t="shared" si="91"/>
        <v/>
      </c>
      <c r="AH1043" s="17" cm="1">
        <f t="array" ref="AH1043">MAX(IF(ISOLASI!$B$5:$B$1048576='Data Training 2022'!B1043,ISOLASI!$H$5:$H$1048576))</f>
        <v>0</v>
      </c>
      <c r="AI1043" s="22" t="str">
        <f>IFERROR(VLOOKUP(B1043,ISOLASI!$B$5:$I$1048576,8,0),"")</f>
        <v/>
      </c>
      <c r="AJ1043" s="22"/>
      <c r="AK1043" s="17" cm="1">
        <f t="array" ref="AK1043">MAX(IF('DEKAT AIR'!$B$5:$B$1048576='Data Training 2022'!B1043,'DEKAT AIR'!$H$5:$H$1048576))</f>
        <v>0</v>
      </c>
      <c r="AL1043" s="22" t="str">
        <f>IFERROR(VLOOKUP(B1043,'DEKAT AIR'!$B$5:$I$1048576,8,0),"")</f>
        <v/>
      </c>
      <c r="AM1043" s="22"/>
      <c r="AN1043" s="17" cm="1">
        <f t="array" ref="AN1043">MAX(IF(KETINGGIAN!$B$5:$B$1048576='Data Training 2022'!B1043,KETINGGIAN!$H$5:$H$1048576))</f>
        <v>0</v>
      </c>
      <c r="AO1043" s="22" t="str">
        <f>IFERROR(VLOOKUP(B1043,KETINGGIAN!$B$5:$I$1048576,8,0),"")</f>
        <v/>
      </c>
      <c r="AP1043" s="22"/>
      <c r="AQ1043" s="22"/>
      <c r="AR1043" s="22"/>
      <c r="AS1043" s="22"/>
      <c r="AT1043" s="17" cm="1">
        <f t="array" ref="AT1043">MAX(IF(TOOLSKEEPER!$B$5:$B$1048576='Data Training 2022'!B1043,TOOLSKEEPER!$H$5:$H$1048576))</f>
        <v>0</v>
      </c>
      <c r="AU1043" s="22" t="str">
        <f>IFERROR(VLOOKUP(B1043,TOOLSKEEPER!$B$5:$I$1048576,8,0),"")</f>
        <v/>
      </c>
    </row>
    <row r="1044" spans="1:47">
      <c r="A1044" s="22">
        <f t="shared" ref="A1044:A1107" si="92">A1043+1</f>
        <v>1039</v>
      </c>
      <c r="B1044" s="21" t="str">
        <f t="shared" si="88"/>
        <v>80004139</v>
      </c>
      <c r="C1044" s="21">
        <v>80004139</v>
      </c>
      <c r="D1044" s="22"/>
      <c r="E1044" s="22" t="s">
        <v>2047</v>
      </c>
      <c r="F1044" s="22" t="s">
        <v>1255</v>
      </c>
      <c r="G1044" s="22" t="s">
        <v>212</v>
      </c>
      <c r="H1044" s="22" t="s">
        <v>405</v>
      </c>
      <c r="I1044" s="22" t="s">
        <v>4024</v>
      </c>
      <c r="J1044" s="22"/>
      <c r="K1044" s="21" t="s">
        <v>4002</v>
      </c>
      <c r="L1044" s="21" t="s">
        <v>2374</v>
      </c>
      <c r="M1044" s="21" t="s">
        <v>4003</v>
      </c>
      <c r="N1044" s="21"/>
      <c r="O1044" s="17" t="str">
        <f>IFERROR(VLOOKUP(B1044,POP!$B$5:$I$1048576,7,0),"")</f>
        <v/>
      </c>
      <c r="P1044" s="17" t="str">
        <f>IFERROR(VLOOKUP(B1044,POM!$B$5:$I$1048576,7,0),"")</f>
        <v/>
      </c>
      <c r="Q1044" s="10" t="str">
        <f>IFERROR(VLOOKUP(B1044,POU!$B$5:$I$1048576,7,0),"")</f>
        <v/>
      </c>
      <c r="R1044" s="21" t="str">
        <f t="shared" si="89"/>
        <v/>
      </c>
      <c r="S1044" s="17" t="str">
        <f>IFERROR(VLOOKUP(B1044,'PEMBEKALAN POP'!$B$5:$I$1048576,7,0),"")</f>
        <v/>
      </c>
      <c r="T1044" s="22" t="str">
        <f>IFERROR(VLOOKUP(B1044,'PEMBEKALAN POP'!$B$5:$I$1048576,8,0),"")</f>
        <v/>
      </c>
      <c r="U1044" s="21" t="s">
        <v>3994</v>
      </c>
      <c r="V1044" s="17" t="e" cm="1">
        <f t="array" ref="V1044">MAX(IF(INDUKSI!$B$5:$B$1048576='Data Training 2022'!B1044,INDUKSI!$H$5:$H$1048576))</f>
        <v>#N/A</v>
      </c>
      <c r="W1044" s="22" t="str">
        <f>IFERROR(VLOOKUP(B1044,INDUKSI!$B$5:$I$1048576,8,0),"")</f>
        <v>LULUS</v>
      </c>
      <c r="X1044" s="21" t="s">
        <v>3994</v>
      </c>
      <c r="Y1044" s="17" cm="1">
        <f t="array" ref="Y1044">MAX(IF(REINDUKSI!$B$5:$B$1048576='Data Training 2022'!B1044,REINDUKSI!$H$5:$H$1048576))</f>
        <v>0</v>
      </c>
      <c r="Z1044" s="22" t="str">
        <f>IFERROR(VLOOKUP(B1044,REINDUKSI!$B$5:$I$1048576,8,0),"")</f>
        <v/>
      </c>
      <c r="AA1044" s="22" t="str">
        <f t="shared" si="90"/>
        <v>TARGET</v>
      </c>
      <c r="AB1044" s="17" cm="1">
        <f t="array" ref="AB1044">MAX(IF(BSA!$B$5:$B$1048576='Data Training 2022'!B1044,BSA!$H$5:$H$1048576))</f>
        <v>0</v>
      </c>
      <c r="AC1044" s="22" t="str">
        <f>IFERROR(VLOOKUP(B1044,BSA!$B$5:$I$1048576,8,0),"")</f>
        <v/>
      </c>
      <c r="AD1044" s="22" t="s">
        <v>3994</v>
      </c>
      <c r="AE1044" s="22"/>
      <c r="AF1044" s="22"/>
      <c r="AG1044" s="22" t="str">
        <f t="shared" si="91"/>
        <v/>
      </c>
      <c r="AH1044" s="17" cm="1">
        <f t="array" ref="AH1044">MAX(IF(ISOLASI!$B$5:$B$1048576='Data Training 2022'!B1044,ISOLASI!$H$5:$H$1048576))</f>
        <v>0</v>
      </c>
      <c r="AI1044" s="22" t="str">
        <f>IFERROR(VLOOKUP(B1044,ISOLASI!$B$5:$I$1048576,8,0),"")</f>
        <v/>
      </c>
      <c r="AJ1044" s="22"/>
      <c r="AK1044" s="17" cm="1">
        <f t="array" ref="AK1044">MAX(IF('DEKAT AIR'!$B$5:$B$1048576='Data Training 2022'!B1044,'DEKAT AIR'!$H$5:$H$1048576))</f>
        <v>0</v>
      </c>
      <c r="AL1044" s="22" t="str">
        <f>IFERROR(VLOOKUP(B1044,'DEKAT AIR'!$B$5:$I$1048576,8,0),"")</f>
        <v/>
      </c>
      <c r="AM1044" s="22"/>
      <c r="AN1044" s="17" cm="1">
        <f t="array" ref="AN1044">MAX(IF(KETINGGIAN!$B$5:$B$1048576='Data Training 2022'!B1044,KETINGGIAN!$H$5:$H$1048576))</f>
        <v>0</v>
      </c>
      <c r="AO1044" s="22" t="str">
        <f>IFERROR(VLOOKUP(B1044,KETINGGIAN!$B$5:$I$1048576,8,0),"")</f>
        <v/>
      </c>
      <c r="AP1044" s="22"/>
      <c r="AQ1044" s="22"/>
      <c r="AR1044" s="22"/>
      <c r="AS1044" s="22"/>
      <c r="AT1044" s="17" cm="1">
        <f t="array" ref="AT1044">MAX(IF(TOOLSKEEPER!$B$5:$B$1048576='Data Training 2022'!B1044,TOOLSKEEPER!$H$5:$H$1048576))</f>
        <v>0</v>
      </c>
      <c r="AU1044" s="22" t="str">
        <f>IFERROR(VLOOKUP(B1044,TOOLSKEEPER!$B$5:$I$1048576,8,0),"")</f>
        <v/>
      </c>
    </row>
    <row r="1045" spans="1:47">
      <c r="A1045" s="22">
        <f t="shared" si="92"/>
        <v>1040</v>
      </c>
      <c r="B1045" s="21" t="str">
        <f t="shared" si="88"/>
        <v>80001269</v>
      </c>
      <c r="C1045" s="21">
        <v>80001269</v>
      </c>
      <c r="D1045" s="22"/>
      <c r="E1045" s="22" t="s">
        <v>3562</v>
      </c>
      <c r="F1045" s="22" t="s">
        <v>1255</v>
      </c>
      <c r="G1045" s="22" t="s">
        <v>4187</v>
      </c>
      <c r="H1045" s="22" t="s">
        <v>405</v>
      </c>
      <c r="I1045" s="22" t="s">
        <v>4028</v>
      </c>
      <c r="J1045" s="22"/>
      <c r="K1045" s="21" t="s">
        <v>4002</v>
      </c>
      <c r="L1045" s="21" t="s">
        <v>2374</v>
      </c>
      <c r="M1045" s="21" t="s">
        <v>4003</v>
      </c>
      <c r="N1045" s="21"/>
      <c r="O1045" s="17" t="str">
        <f>IFERROR(VLOOKUP(B1045,POP!$B$5:$I$1048576,7,0),"")</f>
        <v/>
      </c>
      <c r="P1045" s="17" t="str">
        <f>IFERROR(VLOOKUP(B1045,POM!$B$5:$I$1048576,7,0),"")</f>
        <v/>
      </c>
      <c r="Q1045" s="10" t="str">
        <f>IFERROR(VLOOKUP(B1045,POU!$B$5:$I$1048576,7,0),"")</f>
        <v/>
      </c>
      <c r="R1045" s="21" t="str">
        <f t="shared" si="89"/>
        <v/>
      </c>
      <c r="S1045" s="17" t="str">
        <f>IFERROR(VLOOKUP(B1045,'PEMBEKALAN POP'!$B$5:$I$1048576,7,0),"")</f>
        <v/>
      </c>
      <c r="T1045" s="22" t="str">
        <f>IFERROR(VLOOKUP(B1045,'PEMBEKALAN POP'!$B$5:$I$1048576,8,0),"")</f>
        <v/>
      </c>
      <c r="U1045" s="21" t="s">
        <v>3994</v>
      </c>
      <c r="V1045" s="17" t="e" cm="1">
        <f t="array" ref="V1045">MAX(IF(INDUKSI!$B$5:$B$1048576='Data Training 2022'!B1045,INDUKSI!$H$5:$H$1048576))</f>
        <v>#N/A</v>
      </c>
      <c r="W1045" s="22" t="str">
        <f>IFERROR(VLOOKUP(B1045,INDUKSI!$B$5:$I$1048576,8,0),"")</f>
        <v>LULUS</v>
      </c>
      <c r="X1045" s="21" t="s">
        <v>3994</v>
      </c>
      <c r="Y1045" s="17" cm="1">
        <f t="array" ref="Y1045">MAX(IF(REINDUKSI!$B$5:$B$1048576='Data Training 2022'!B1045,REINDUKSI!$H$5:$H$1048576))</f>
        <v>0</v>
      </c>
      <c r="Z1045" s="22" t="str">
        <f>IFERROR(VLOOKUP(B1045,REINDUKSI!$B$5:$I$1048576,8,0),"")</f>
        <v/>
      </c>
      <c r="AA1045" s="22" t="str">
        <f t="shared" si="90"/>
        <v>TARGET</v>
      </c>
      <c r="AB1045" s="17" cm="1">
        <f t="array" ref="AB1045">MAX(IF(BSA!$B$5:$B$1048576='Data Training 2022'!B1045,BSA!$H$5:$H$1048576))</f>
        <v>0</v>
      </c>
      <c r="AC1045" s="22" t="str">
        <f>IFERROR(VLOOKUP(B1045,BSA!$B$5:$I$1048576,8,0),"")</f>
        <v/>
      </c>
      <c r="AD1045" s="22" t="s">
        <v>3994</v>
      </c>
      <c r="AE1045" s="22"/>
      <c r="AF1045" s="22"/>
      <c r="AG1045" s="22" t="str">
        <f t="shared" si="91"/>
        <v/>
      </c>
      <c r="AH1045" s="17" cm="1">
        <f t="array" ref="AH1045">MAX(IF(ISOLASI!$B$5:$B$1048576='Data Training 2022'!B1045,ISOLASI!$H$5:$H$1048576))</f>
        <v>0</v>
      </c>
      <c r="AI1045" s="22" t="str">
        <f>IFERROR(VLOOKUP(B1045,ISOLASI!$B$5:$I$1048576,8,0),"")</f>
        <v/>
      </c>
      <c r="AJ1045" s="22"/>
      <c r="AK1045" s="17" cm="1">
        <f t="array" ref="AK1045">MAX(IF('DEKAT AIR'!$B$5:$B$1048576='Data Training 2022'!B1045,'DEKAT AIR'!$H$5:$H$1048576))</f>
        <v>0</v>
      </c>
      <c r="AL1045" s="22" t="str">
        <f>IFERROR(VLOOKUP(B1045,'DEKAT AIR'!$B$5:$I$1048576,8,0),"")</f>
        <v/>
      </c>
      <c r="AM1045" s="22"/>
      <c r="AN1045" s="17" cm="1">
        <f t="array" ref="AN1045">MAX(IF(KETINGGIAN!$B$5:$B$1048576='Data Training 2022'!B1045,KETINGGIAN!$H$5:$H$1048576))</f>
        <v>0</v>
      </c>
      <c r="AO1045" s="22" t="str">
        <f>IFERROR(VLOOKUP(B1045,KETINGGIAN!$B$5:$I$1048576,8,0),"")</f>
        <v/>
      </c>
      <c r="AP1045" s="22"/>
      <c r="AQ1045" s="22"/>
      <c r="AR1045" s="22"/>
      <c r="AS1045" s="22"/>
      <c r="AT1045" s="17" cm="1">
        <f t="array" ref="AT1045">MAX(IF(TOOLSKEEPER!$B$5:$B$1048576='Data Training 2022'!B1045,TOOLSKEEPER!$H$5:$H$1048576))</f>
        <v>0</v>
      </c>
      <c r="AU1045" s="22" t="str">
        <f>IFERROR(VLOOKUP(B1045,TOOLSKEEPER!$B$5:$I$1048576,8,0),"")</f>
        <v/>
      </c>
    </row>
    <row r="1046" spans="1:47">
      <c r="A1046" s="22">
        <f t="shared" si="92"/>
        <v>1041</v>
      </c>
      <c r="B1046" s="21" t="str">
        <f t="shared" si="88"/>
        <v>80004164</v>
      </c>
      <c r="C1046" s="21">
        <v>80004164</v>
      </c>
      <c r="D1046" s="22"/>
      <c r="E1046" s="22" t="s">
        <v>3221</v>
      </c>
      <c r="F1046" s="22" t="s">
        <v>1255</v>
      </c>
      <c r="G1046" s="22" t="s">
        <v>212</v>
      </c>
      <c r="H1046" s="22" t="s">
        <v>405</v>
      </c>
      <c r="I1046" s="22" t="s">
        <v>4024</v>
      </c>
      <c r="J1046" s="22"/>
      <c r="K1046" s="21" t="s">
        <v>4002</v>
      </c>
      <c r="L1046" s="21" t="s">
        <v>2374</v>
      </c>
      <c r="M1046" s="21" t="s">
        <v>4003</v>
      </c>
      <c r="N1046" s="21"/>
      <c r="O1046" s="17" t="str">
        <f>IFERROR(VLOOKUP(B1046,POP!$B$5:$I$1048576,7,0),"")</f>
        <v/>
      </c>
      <c r="P1046" s="17" t="str">
        <f>IFERROR(VLOOKUP(B1046,POM!$B$5:$I$1048576,7,0),"")</f>
        <v/>
      </c>
      <c r="Q1046" s="10" t="str">
        <f>IFERROR(VLOOKUP(B1046,POU!$B$5:$I$1048576,7,0),"")</f>
        <v/>
      </c>
      <c r="R1046" s="21" t="str">
        <f t="shared" si="89"/>
        <v/>
      </c>
      <c r="S1046" s="17" t="str">
        <f>IFERROR(VLOOKUP(B1046,'PEMBEKALAN POP'!$B$5:$I$1048576,7,0),"")</f>
        <v/>
      </c>
      <c r="T1046" s="22" t="str">
        <f>IFERROR(VLOOKUP(B1046,'PEMBEKALAN POP'!$B$5:$I$1048576,8,0),"")</f>
        <v/>
      </c>
      <c r="U1046" s="21" t="s">
        <v>3994</v>
      </c>
      <c r="V1046" s="17" t="e" cm="1">
        <f t="array" ref="V1046">MAX(IF(INDUKSI!$B$5:$B$1048576='Data Training 2022'!B1046,INDUKSI!$H$5:$H$1048576))</f>
        <v>#N/A</v>
      </c>
      <c r="W1046" s="22" t="str">
        <f>IFERROR(VLOOKUP(B1046,INDUKSI!$B$5:$I$1048576,8,0),"")</f>
        <v>LULUS</v>
      </c>
      <c r="X1046" s="21" t="s">
        <v>3994</v>
      </c>
      <c r="Y1046" s="17" cm="1">
        <f t="array" ref="Y1046">MAX(IF(REINDUKSI!$B$5:$B$1048576='Data Training 2022'!B1046,REINDUKSI!$H$5:$H$1048576))</f>
        <v>0</v>
      </c>
      <c r="Z1046" s="22" t="str">
        <f>IFERROR(VLOOKUP(B1046,REINDUKSI!$B$5:$I$1048576,8,0),"")</f>
        <v/>
      </c>
      <c r="AA1046" s="22" t="str">
        <f t="shared" si="90"/>
        <v>TARGET</v>
      </c>
      <c r="AB1046" s="17" cm="1">
        <f t="array" ref="AB1046">MAX(IF(BSA!$B$5:$B$1048576='Data Training 2022'!B1046,BSA!$H$5:$H$1048576))</f>
        <v>0</v>
      </c>
      <c r="AC1046" s="22" t="str">
        <f>IFERROR(VLOOKUP(B1046,BSA!$B$5:$I$1048576,8,0),"")</f>
        <v/>
      </c>
      <c r="AD1046" s="22" t="s">
        <v>3994</v>
      </c>
      <c r="AE1046" s="22"/>
      <c r="AF1046" s="22"/>
      <c r="AG1046" s="22" t="str">
        <f t="shared" si="91"/>
        <v/>
      </c>
      <c r="AH1046" s="17" cm="1">
        <f t="array" ref="AH1046">MAX(IF(ISOLASI!$B$5:$B$1048576='Data Training 2022'!B1046,ISOLASI!$H$5:$H$1048576))</f>
        <v>0</v>
      </c>
      <c r="AI1046" s="22" t="str">
        <f>IFERROR(VLOOKUP(B1046,ISOLASI!$B$5:$I$1048576,8,0),"")</f>
        <v/>
      </c>
      <c r="AJ1046" s="22"/>
      <c r="AK1046" s="17" cm="1">
        <f t="array" ref="AK1046">MAX(IF('DEKAT AIR'!$B$5:$B$1048576='Data Training 2022'!B1046,'DEKAT AIR'!$H$5:$H$1048576))</f>
        <v>0</v>
      </c>
      <c r="AL1046" s="22" t="str">
        <f>IFERROR(VLOOKUP(B1046,'DEKAT AIR'!$B$5:$I$1048576,8,0),"")</f>
        <v/>
      </c>
      <c r="AM1046" s="22"/>
      <c r="AN1046" s="17" cm="1">
        <f t="array" ref="AN1046">MAX(IF(KETINGGIAN!$B$5:$B$1048576='Data Training 2022'!B1046,KETINGGIAN!$H$5:$H$1048576))</f>
        <v>0</v>
      </c>
      <c r="AO1046" s="22" t="str">
        <f>IFERROR(VLOOKUP(B1046,KETINGGIAN!$B$5:$I$1048576,8,0),"")</f>
        <v/>
      </c>
      <c r="AP1046" s="22"/>
      <c r="AQ1046" s="22"/>
      <c r="AR1046" s="22"/>
      <c r="AS1046" s="22"/>
      <c r="AT1046" s="17" cm="1">
        <f t="array" ref="AT1046">MAX(IF(TOOLSKEEPER!$B$5:$B$1048576='Data Training 2022'!B1046,TOOLSKEEPER!$H$5:$H$1048576))</f>
        <v>0</v>
      </c>
      <c r="AU1046" s="22" t="str">
        <f>IFERROR(VLOOKUP(B1046,TOOLSKEEPER!$B$5:$I$1048576,8,0),"")</f>
        <v/>
      </c>
    </row>
    <row r="1047" spans="1:47">
      <c r="A1047" s="22">
        <f t="shared" si="92"/>
        <v>1042</v>
      </c>
      <c r="B1047" s="21" t="str">
        <f t="shared" si="88"/>
        <v>80004166</v>
      </c>
      <c r="C1047" s="21">
        <v>80004166</v>
      </c>
      <c r="D1047" s="22"/>
      <c r="E1047" s="22" t="s">
        <v>4288</v>
      </c>
      <c r="F1047" s="22" t="s">
        <v>1255</v>
      </c>
      <c r="G1047" s="22" t="s">
        <v>212</v>
      </c>
      <c r="H1047" s="22" t="s">
        <v>405</v>
      </c>
      <c r="I1047" s="22" t="s">
        <v>4024</v>
      </c>
      <c r="J1047" s="22"/>
      <c r="K1047" s="21" t="s">
        <v>4002</v>
      </c>
      <c r="L1047" s="21" t="s">
        <v>2374</v>
      </c>
      <c r="M1047" s="21" t="s">
        <v>4003</v>
      </c>
      <c r="N1047" s="21"/>
      <c r="O1047" s="17" t="str">
        <f>IFERROR(VLOOKUP(B1047,POP!$B$5:$I$1048576,7,0),"")</f>
        <v/>
      </c>
      <c r="P1047" s="17" t="str">
        <f>IFERROR(VLOOKUP(B1047,POM!$B$5:$I$1048576,7,0),"")</f>
        <v/>
      </c>
      <c r="Q1047" s="10" t="str">
        <f>IFERROR(VLOOKUP(B1047,POU!$B$5:$I$1048576,7,0),"")</f>
        <v/>
      </c>
      <c r="R1047" s="21" t="str">
        <f t="shared" si="89"/>
        <v/>
      </c>
      <c r="S1047" s="17" t="str">
        <f>IFERROR(VLOOKUP(B1047,'PEMBEKALAN POP'!$B$5:$I$1048576,7,0),"")</f>
        <v/>
      </c>
      <c r="T1047" s="22" t="str">
        <f>IFERROR(VLOOKUP(B1047,'PEMBEKALAN POP'!$B$5:$I$1048576,8,0),"")</f>
        <v/>
      </c>
      <c r="U1047" s="21" t="s">
        <v>3994</v>
      </c>
      <c r="V1047" s="17" t="e" cm="1">
        <f t="array" ref="V1047">MAX(IF(INDUKSI!$B$5:$B$1048576='Data Training 2022'!B1047,INDUKSI!$H$5:$H$1048576))</f>
        <v>#N/A</v>
      </c>
      <c r="W1047" s="22" t="str">
        <f>IFERROR(VLOOKUP(B1047,INDUKSI!$B$5:$I$1048576,8,0),"")</f>
        <v>LULUS</v>
      </c>
      <c r="X1047" s="21" t="s">
        <v>3994</v>
      </c>
      <c r="Y1047" s="17" cm="1">
        <f t="array" ref="Y1047">MAX(IF(REINDUKSI!$B$5:$B$1048576='Data Training 2022'!B1047,REINDUKSI!$H$5:$H$1048576))</f>
        <v>0</v>
      </c>
      <c r="Z1047" s="22" t="str">
        <f>IFERROR(VLOOKUP(B1047,REINDUKSI!$B$5:$I$1048576,8,0),"")</f>
        <v/>
      </c>
      <c r="AA1047" s="22" t="str">
        <f t="shared" si="90"/>
        <v>TARGET</v>
      </c>
      <c r="AB1047" s="17" cm="1">
        <f t="array" ref="AB1047">MAX(IF(BSA!$B$5:$B$1048576='Data Training 2022'!B1047,BSA!$H$5:$H$1048576))</f>
        <v>0</v>
      </c>
      <c r="AC1047" s="22" t="str">
        <f>IFERROR(VLOOKUP(B1047,BSA!$B$5:$I$1048576,8,0),"")</f>
        <v/>
      </c>
      <c r="AD1047" s="22" t="s">
        <v>3994</v>
      </c>
      <c r="AE1047" s="22"/>
      <c r="AF1047" s="22"/>
      <c r="AG1047" s="22" t="str">
        <f t="shared" si="91"/>
        <v/>
      </c>
      <c r="AH1047" s="17" cm="1">
        <f t="array" ref="AH1047">MAX(IF(ISOLASI!$B$5:$B$1048576='Data Training 2022'!B1047,ISOLASI!$H$5:$H$1048576))</f>
        <v>0</v>
      </c>
      <c r="AI1047" s="22" t="str">
        <f>IFERROR(VLOOKUP(B1047,ISOLASI!$B$5:$I$1048576,8,0),"")</f>
        <v/>
      </c>
      <c r="AJ1047" s="22"/>
      <c r="AK1047" s="17" cm="1">
        <f t="array" ref="AK1047">MAX(IF('DEKAT AIR'!$B$5:$B$1048576='Data Training 2022'!B1047,'DEKAT AIR'!$H$5:$H$1048576))</f>
        <v>0</v>
      </c>
      <c r="AL1047" s="22" t="str">
        <f>IFERROR(VLOOKUP(B1047,'DEKAT AIR'!$B$5:$I$1048576,8,0),"")</f>
        <v/>
      </c>
      <c r="AM1047" s="22"/>
      <c r="AN1047" s="17" cm="1">
        <f t="array" ref="AN1047">MAX(IF(KETINGGIAN!$B$5:$B$1048576='Data Training 2022'!B1047,KETINGGIAN!$H$5:$H$1048576))</f>
        <v>0</v>
      </c>
      <c r="AO1047" s="22" t="str">
        <f>IFERROR(VLOOKUP(B1047,KETINGGIAN!$B$5:$I$1048576,8,0),"")</f>
        <v/>
      </c>
      <c r="AP1047" s="22"/>
      <c r="AQ1047" s="22"/>
      <c r="AR1047" s="22"/>
      <c r="AS1047" s="22"/>
      <c r="AT1047" s="17" cm="1">
        <f t="array" ref="AT1047">MAX(IF(TOOLSKEEPER!$B$5:$B$1048576='Data Training 2022'!B1047,TOOLSKEEPER!$H$5:$H$1048576))</f>
        <v>0</v>
      </c>
      <c r="AU1047" s="22" t="str">
        <f>IFERROR(VLOOKUP(B1047,TOOLSKEEPER!$B$5:$I$1048576,8,0),"")</f>
        <v/>
      </c>
    </row>
    <row r="1048" spans="1:47">
      <c r="A1048" s="22">
        <f t="shared" si="92"/>
        <v>1043</v>
      </c>
      <c r="B1048" s="21" t="str">
        <f t="shared" si="88"/>
        <v>80002364</v>
      </c>
      <c r="C1048" s="21" t="s">
        <v>3722</v>
      </c>
      <c r="D1048" s="22"/>
      <c r="E1048" s="22" t="s">
        <v>3723</v>
      </c>
      <c r="F1048" s="22" t="s">
        <v>1255</v>
      </c>
      <c r="G1048" s="22" t="s">
        <v>212</v>
      </c>
      <c r="H1048" s="22" t="s">
        <v>405</v>
      </c>
      <c r="I1048" s="22" t="s">
        <v>4024</v>
      </c>
      <c r="J1048" s="22"/>
      <c r="K1048" s="21" t="s">
        <v>4002</v>
      </c>
      <c r="L1048" s="21" t="s">
        <v>2374</v>
      </c>
      <c r="M1048" s="21" t="s">
        <v>4003</v>
      </c>
      <c r="N1048" s="21"/>
      <c r="O1048" s="17" t="str">
        <f>IFERROR(VLOOKUP(B1048,POP!$B$5:$I$1048576,7,0),"")</f>
        <v/>
      </c>
      <c r="P1048" s="17" t="str">
        <f>IFERROR(VLOOKUP(B1048,POM!$B$5:$I$1048576,7,0),"")</f>
        <v/>
      </c>
      <c r="Q1048" s="10" t="str">
        <f>IFERROR(VLOOKUP(B1048,POU!$B$5:$I$1048576,7,0),"")</f>
        <v/>
      </c>
      <c r="R1048" s="21" t="str">
        <f t="shared" si="89"/>
        <v/>
      </c>
      <c r="S1048" s="17" t="str">
        <f>IFERROR(VLOOKUP(B1048,'PEMBEKALAN POP'!$B$5:$I$1048576,7,0),"")</f>
        <v/>
      </c>
      <c r="T1048" s="22" t="str">
        <f>IFERROR(VLOOKUP(B1048,'PEMBEKALAN POP'!$B$5:$I$1048576,8,0),"")</f>
        <v/>
      </c>
      <c r="U1048" s="21" t="s">
        <v>3994</v>
      </c>
      <c r="V1048" s="17" t="e" cm="1">
        <f t="array" ref="V1048">MAX(IF(INDUKSI!$B$5:$B$1048576='Data Training 2022'!B1048,INDUKSI!$H$5:$H$1048576))</f>
        <v>#N/A</v>
      </c>
      <c r="W1048" s="22" t="str">
        <f>IFERROR(VLOOKUP(B1048,INDUKSI!$B$5:$I$1048576,8,0),"")</f>
        <v>LULUS</v>
      </c>
      <c r="X1048" s="21" t="s">
        <v>3994</v>
      </c>
      <c r="Y1048" s="17" cm="1">
        <f t="array" ref="Y1048">MAX(IF(REINDUKSI!$B$5:$B$1048576='Data Training 2022'!B1048,REINDUKSI!$H$5:$H$1048576))</f>
        <v>44716</v>
      </c>
      <c r="Z1048" s="22" t="str">
        <f>IFERROR(VLOOKUP(B1048,REINDUKSI!$B$5:$I$1048576,8,0),"")</f>
        <v>LULUS</v>
      </c>
      <c r="AA1048" s="22" t="str">
        <f t="shared" si="90"/>
        <v>TARGET</v>
      </c>
      <c r="AB1048" s="17" cm="1">
        <f t="array" ref="AB1048">MAX(IF(BSA!$B$5:$B$1048576='Data Training 2022'!B1048,BSA!$H$5:$H$1048576))</f>
        <v>0</v>
      </c>
      <c r="AC1048" s="22" t="str">
        <f>IFERROR(VLOOKUP(B1048,BSA!$B$5:$I$1048576,8,0),"")</f>
        <v/>
      </c>
      <c r="AD1048" s="22" t="s">
        <v>3994</v>
      </c>
      <c r="AE1048" s="22"/>
      <c r="AF1048" s="22"/>
      <c r="AG1048" s="22" t="str">
        <f t="shared" si="91"/>
        <v/>
      </c>
      <c r="AH1048" s="17" cm="1">
        <f t="array" ref="AH1048">MAX(IF(ISOLASI!$B$5:$B$1048576='Data Training 2022'!B1048,ISOLASI!$H$5:$H$1048576))</f>
        <v>0</v>
      </c>
      <c r="AI1048" s="22" t="str">
        <f>IFERROR(VLOOKUP(B1048,ISOLASI!$B$5:$I$1048576,8,0),"")</f>
        <v/>
      </c>
      <c r="AJ1048" s="22"/>
      <c r="AK1048" s="17" cm="1">
        <f t="array" ref="AK1048">MAX(IF('DEKAT AIR'!$B$5:$B$1048576='Data Training 2022'!B1048,'DEKAT AIR'!$H$5:$H$1048576))</f>
        <v>0</v>
      </c>
      <c r="AL1048" s="22" t="str">
        <f>IFERROR(VLOOKUP(B1048,'DEKAT AIR'!$B$5:$I$1048576,8,0),"")</f>
        <v/>
      </c>
      <c r="AM1048" s="22"/>
      <c r="AN1048" s="17" cm="1">
        <f t="array" ref="AN1048">MAX(IF(KETINGGIAN!$B$5:$B$1048576='Data Training 2022'!B1048,KETINGGIAN!$H$5:$H$1048576))</f>
        <v>0</v>
      </c>
      <c r="AO1048" s="22" t="str">
        <f>IFERROR(VLOOKUP(B1048,KETINGGIAN!$B$5:$I$1048576,8,0),"")</f>
        <v/>
      </c>
      <c r="AP1048" s="22"/>
      <c r="AQ1048" s="22"/>
      <c r="AR1048" s="22"/>
      <c r="AS1048" s="22"/>
      <c r="AT1048" s="17" cm="1">
        <f t="array" ref="AT1048">MAX(IF(TOOLSKEEPER!$B$5:$B$1048576='Data Training 2022'!B1048,TOOLSKEEPER!$H$5:$H$1048576))</f>
        <v>0</v>
      </c>
      <c r="AU1048" s="22" t="str">
        <f>IFERROR(VLOOKUP(B1048,TOOLSKEEPER!$B$5:$I$1048576,8,0),"")</f>
        <v/>
      </c>
    </row>
    <row r="1049" spans="1:47">
      <c r="A1049" s="22">
        <f t="shared" si="92"/>
        <v>1044</v>
      </c>
      <c r="B1049" s="21" t="str">
        <f t="shared" si="88"/>
        <v>80004168</v>
      </c>
      <c r="C1049" s="21">
        <v>80004168</v>
      </c>
      <c r="D1049" s="22"/>
      <c r="E1049" s="22" t="s">
        <v>4289</v>
      </c>
      <c r="F1049" s="22" t="s">
        <v>1255</v>
      </c>
      <c r="G1049" s="22" t="s">
        <v>212</v>
      </c>
      <c r="H1049" s="22" t="s">
        <v>405</v>
      </c>
      <c r="I1049" s="22" t="s">
        <v>4024</v>
      </c>
      <c r="J1049" s="22"/>
      <c r="K1049" s="21" t="s">
        <v>4002</v>
      </c>
      <c r="L1049" s="21" t="s">
        <v>2374</v>
      </c>
      <c r="M1049" s="21" t="s">
        <v>4003</v>
      </c>
      <c r="N1049" s="21"/>
      <c r="O1049" s="17" t="str">
        <f>IFERROR(VLOOKUP(B1049,POP!$B$5:$I$1048576,7,0),"")</f>
        <v/>
      </c>
      <c r="P1049" s="17" t="str">
        <f>IFERROR(VLOOKUP(B1049,POM!$B$5:$I$1048576,7,0),"")</f>
        <v/>
      </c>
      <c r="Q1049" s="10" t="str">
        <f>IFERROR(VLOOKUP(B1049,POU!$B$5:$I$1048576,7,0),"")</f>
        <v/>
      </c>
      <c r="R1049" s="21" t="str">
        <f t="shared" si="89"/>
        <v/>
      </c>
      <c r="S1049" s="17" t="str">
        <f>IFERROR(VLOOKUP(B1049,'PEMBEKALAN POP'!$B$5:$I$1048576,7,0),"")</f>
        <v/>
      </c>
      <c r="T1049" s="22" t="str">
        <f>IFERROR(VLOOKUP(B1049,'PEMBEKALAN POP'!$B$5:$I$1048576,8,0),"")</f>
        <v/>
      </c>
      <c r="U1049" s="21" t="s">
        <v>3994</v>
      </c>
      <c r="V1049" s="17" t="e" cm="1">
        <f t="array" ref="V1049">MAX(IF(INDUKSI!$B$5:$B$1048576='Data Training 2022'!B1049,INDUKSI!$H$5:$H$1048576))</f>
        <v>#N/A</v>
      </c>
      <c r="W1049" s="22" t="str">
        <f>IFERROR(VLOOKUP(B1049,INDUKSI!$B$5:$I$1048576,8,0),"")</f>
        <v>LULUS</v>
      </c>
      <c r="X1049" s="21" t="s">
        <v>3994</v>
      </c>
      <c r="Y1049" s="17" cm="1">
        <f t="array" ref="Y1049">MAX(IF(REINDUKSI!$B$5:$B$1048576='Data Training 2022'!B1049,REINDUKSI!$H$5:$H$1048576))</f>
        <v>0</v>
      </c>
      <c r="Z1049" s="22" t="str">
        <f>IFERROR(VLOOKUP(B1049,REINDUKSI!$B$5:$I$1048576,8,0),"")</f>
        <v/>
      </c>
      <c r="AA1049" s="22" t="str">
        <f t="shared" si="90"/>
        <v>TARGET</v>
      </c>
      <c r="AB1049" s="17" cm="1">
        <f t="array" ref="AB1049">MAX(IF(BSA!$B$5:$B$1048576='Data Training 2022'!B1049,BSA!$H$5:$H$1048576))</f>
        <v>0</v>
      </c>
      <c r="AC1049" s="22" t="str">
        <f>IFERROR(VLOOKUP(B1049,BSA!$B$5:$I$1048576,8,0),"")</f>
        <v/>
      </c>
      <c r="AD1049" s="22" t="s">
        <v>3994</v>
      </c>
      <c r="AE1049" s="22"/>
      <c r="AF1049" s="22"/>
      <c r="AG1049" s="22" t="str">
        <f t="shared" si="91"/>
        <v/>
      </c>
      <c r="AH1049" s="17" cm="1">
        <f t="array" ref="AH1049">MAX(IF(ISOLASI!$B$5:$B$1048576='Data Training 2022'!B1049,ISOLASI!$H$5:$H$1048576))</f>
        <v>0</v>
      </c>
      <c r="AI1049" s="22" t="str">
        <f>IFERROR(VLOOKUP(B1049,ISOLASI!$B$5:$I$1048576,8,0),"")</f>
        <v/>
      </c>
      <c r="AJ1049" s="22"/>
      <c r="AK1049" s="17" cm="1">
        <f t="array" ref="AK1049">MAX(IF('DEKAT AIR'!$B$5:$B$1048576='Data Training 2022'!B1049,'DEKAT AIR'!$H$5:$H$1048576))</f>
        <v>0</v>
      </c>
      <c r="AL1049" s="22" t="str">
        <f>IFERROR(VLOOKUP(B1049,'DEKAT AIR'!$B$5:$I$1048576,8,0),"")</f>
        <v/>
      </c>
      <c r="AM1049" s="22"/>
      <c r="AN1049" s="17" cm="1">
        <f t="array" ref="AN1049">MAX(IF(KETINGGIAN!$B$5:$B$1048576='Data Training 2022'!B1049,KETINGGIAN!$H$5:$H$1048576))</f>
        <v>0</v>
      </c>
      <c r="AO1049" s="22" t="str">
        <f>IFERROR(VLOOKUP(B1049,KETINGGIAN!$B$5:$I$1048576,8,0),"")</f>
        <v/>
      </c>
      <c r="AP1049" s="22"/>
      <c r="AQ1049" s="22"/>
      <c r="AR1049" s="22"/>
      <c r="AS1049" s="22"/>
      <c r="AT1049" s="17" cm="1">
        <f t="array" ref="AT1049">MAX(IF(TOOLSKEEPER!$B$5:$B$1048576='Data Training 2022'!B1049,TOOLSKEEPER!$H$5:$H$1048576))</f>
        <v>0</v>
      </c>
      <c r="AU1049" s="22" t="str">
        <f>IFERROR(VLOOKUP(B1049,TOOLSKEEPER!$B$5:$I$1048576,8,0),"")</f>
        <v/>
      </c>
    </row>
    <row r="1050" spans="1:47">
      <c r="A1050" s="22">
        <f t="shared" si="92"/>
        <v>1045</v>
      </c>
      <c r="B1050" s="21" t="str">
        <f t="shared" si="88"/>
        <v>80002128</v>
      </c>
      <c r="C1050" s="21">
        <v>80002128</v>
      </c>
      <c r="D1050" s="22"/>
      <c r="E1050" s="22" t="s">
        <v>2703</v>
      </c>
      <c r="F1050" s="22" t="s">
        <v>1255</v>
      </c>
      <c r="G1050" s="22" t="s">
        <v>4187</v>
      </c>
      <c r="H1050" s="22" t="s">
        <v>405</v>
      </c>
      <c r="I1050" s="22" t="s">
        <v>4028</v>
      </c>
      <c r="J1050" s="22"/>
      <c r="K1050" s="21" t="s">
        <v>4002</v>
      </c>
      <c r="L1050" s="21" t="s">
        <v>2374</v>
      </c>
      <c r="M1050" s="21" t="s">
        <v>4003</v>
      </c>
      <c r="N1050" s="21"/>
      <c r="O1050" s="17" t="str">
        <f>IFERROR(VLOOKUP(B1050,POP!$B$5:$I$1048576,7,0),"")</f>
        <v/>
      </c>
      <c r="P1050" s="17" t="str">
        <f>IFERROR(VLOOKUP(B1050,POM!$B$5:$I$1048576,7,0),"")</f>
        <v/>
      </c>
      <c r="Q1050" s="10" t="str">
        <f>IFERROR(VLOOKUP(B1050,POU!$B$5:$I$1048576,7,0),"")</f>
        <v/>
      </c>
      <c r="R1050" s="21" t="str">
        <f t="shared" si="89"/>
        <v/>
      </c>
      <c r="S1050" s="17" t="str">
        <f>IFERROR(VLOOKUP(B1050,'PEMBEKALAN POP'!$B$5:$I$1048576,7,0),"")</f>
        <v/>
      </c>
      <c r="T1050" s="22" t="str">
        <f>IFERROR(VLOOKUP(B1050,'PEMBEKALAN POP'!$B$5:$I$1048576,8,0),"")</f>
        <v/>
      </c>
      <c r="U1050" s="21" t="s">
        <v>3994</v>
      </c>
      <c r="V1050" s="17" t="e" cm="1">
        <f t="array" ref="V1050">MAX(IF(INDUKSI!$B$5:$B$1048576='Data Training 2022'!B1050,INDUKSI!$H$5:$H$1048576))</f>
        <v>#N/A</v>
      </c>
      <c r="W1050" s="22" t="str">
        <f>IFERROR(VLOOKUP(B1050,INDUKSI!$B$5:$I$1048576,8,0),"")</f>
        <v>LULUS</v>
      </c>
      <c r="X1050" s="21" t="s">
        <v>3994</v>
      </c>
      <c r="Y1050" s="17" cm="1">
        <f t="array" ref="Y1050">MAX(IF(REINDUKSI!$B$5:$B$1048576='Data Training 2022'!B1050,REINDUKSI!$H$5:$H$1048576))</f>
        <v>44780</v>
      </c>
      <c r="Z1050" s="22" t="str">
        <f>IFERROR(VLOOKUP(B1050,REINDUKSI!$B$5:$I$1048576,8,0),"")</f>
        <v>LULUS</v>
      </c>
      <c r="AA1050" s="22" t="str">
        <f t="shared" si="90"/>
        <v>TARGET</v>
      </c>
      <c r="AB1050" s="17" cm="1">
        <f t="array" ref="AB1050">MAX(IF(BSA!$B$5:$B$1048576='Data Training 2022'!B1050,BSA!$H$5:$H$1048576))</f>
        <v>0</v>
      </c>
      <c r="AC1050" s="22" t="str">
        <f>IFERROR(VLOOKUP(B1050,BSA!$B$5:$I$1048576,8,0),"")</f>
        <v/>
      </c>
      <c r="AD1050" s="22" t="s">
        <v>3994</v>
      </c>
      <c r="AE1050" s="22"/>
      <c r="AF1050" s="22"/>
      <c r="AG1050" s="22" t="str">
        <f t="shared" si="91"/>
        <v/>
      </c>
      <c r="AH1050" s="17" cm="1">
        <f t="array" ref="AH1050">MAX(IF(ISOLASI!$B$5:$B$1048576='Data Training 2022'!B1050,ISOLASI!$H$5:$H$1048576))</f>
        <v>0</v>
      </c>
      <c r="AI1050" s="22" t="str">
        <f>IFERROR(VLOOKUP(B1050,ISOLASI!$B$5:$I$1048576,8,0),"")</f>
        <v/>
      </c>
      <c r="AJ1050" s="22"/>
      <c r="AK1050" s="17" cm="1">
        <f t="array" ref="AK1050">MAX(IF('DEKAT AIR'!$B$5:$B$1048576='Data Training 2022'!B1050,'DEKAT AIR'!$H$5:$H$1048576))</f>
        <v>0</v>
      </c>
      <c r="AL1050" s="22" t="str">
        <f>IFERROR(VLOOKUP(B1050,'DEKAT AIR'!$B$5:$I$1048576,8,0),"")</f>
        <v/>
      </c>
      <c r="AM1050" s="22"/>
      <c r="AN1050" s="17" cm="1">
        <f t="array" ref="AN1050">MAX(IF(KETINGGIAN!$B$5:$B$1048576='Data Training 2022'!B1050,KETINGGIAN!$H$5:$H$1048576))</f>
        <v>0</v>
      </c>
      <c r="AO1050" s="22" t="str">
        <f>IFERROR(VLOOKUP(B1050,KETINGGIAN!$B$5:$I$1048576,8,0),"")</f>
        <v/>
      </c>
      <c r="AP1050" s="22"/>
      <c r="AQ1050" s="22"/>
      <c r="AR1050" s="22"/>
      <c r="AS1050" s="22"/>
      <c r="AT1050" s="17" cm="1">
        <f t="array" ref="AT1050">MAX(IF(TOOLSKEEPER!$B$5:$B$1048576='Data Training 2022'!B1050,TOOLSKEEPER!$H$5:$H$1048576))</f>
        <v>0</v>
      </c>
      <c r="AU1050" s="22" t="str">
        <f>IFERROR(VLOOKUP(B1050,TOOLSKEEPER!$B$5:$I$1048576,8,0),"")</f>
        <v/>
      </c>
    </row>
    <row r="1051" spans="1:47">
      <c r="A1051" s="22">
        <f t="shared" si="92"/>
        <v>1046</v>
      </c>
      <c r="B1051" s="21" t="str">
        <f t="shared" si="88"/>
        <v>80004167</v>
      </c>
      <c r="C1051" s="21">
        <v>80004167</v>
      </c>
      <c r="D1051" s="22"/>
      <c r="E1051" s="22" t="s">
        <v>2033</v>
      </c>
      <c r="F1051" s="22" t="s">
        <v>1255</v>
      </c>
      <c r="G1051" s="22" t="s">
        <v>212</v>
      </c>
      <c r="H1051" s="22" t="s">
        <v>405</v>
      </c>
      <c r="I1051" s="22" t="s">
        <v>4024</v>
      </c>
      <c r="J1051" s="22"/>
      <c r="K1051" s="21" t="s">
        <v>4002</v>
      </c>
      <c r="L1051" s="21" t="s">
        <v>2374</v>
      </c>
      <c r="M1051" s="21" t="s">
        <v>4003</v>
      </c>
      <c r="N1051" s="21"/>
      <c r="O1051" s="17" t="str">
        <f>IFERROR(VLOOKUP(B1051,POP!$B$5:$I$1048576,7,0),"")</f>
        <v/>
      </c>
      <c r="P1051" s="17" t="str">
        <f>IFERROR(VLOOKUP(B1051,POM!$B$5:$I$1048576,7,0),"")</f>
        <v/>
      </c>
      <c r="Q1051" s="10" t="str">
        <f>IFERROR(VLOOKUP(B1051,POU!$B$5:$I$1048576,7,0),"")</f>
        <v/>
      </c>
      <c r="R1051" s="21" t="str">
        <f t="shared" si="89"/>
        <v/>
      </c>
      <c r="S1051" s="17" t="str">
        <f>IFERROR(VLOOKUP(B1051,'PEMBEKALAN POP'!$B$5:$I$1048576,7,0),"")</f>
        <v/>
      </c>
      <c r="T1051" s="22" t="str">
        <f>IFERROR(VLOOKUP(B1051,'PEMBEKALAN POP'!$B$5:$I$1048576,8,0),"")</f>
        <v/>
      </c>
      <c r="U1051" s="21" t="s">
        <v>3994</v>
      </c>
      <c r="V1051" s="17" t="e" cm="1">
        <f t="array" ref="V1051">MAX(IF(INDUKSI!$B$5:$B$1048576='Data Training 2022'!B1051,INDUKSI!$H$5:$H$1048576))</f>
        <v>#N/A</v>
      </c>
      <c r="W1051" s="22" t="str">
        <f>IFERROR(VLOOKUP(B1051,INDUKSI!$B$5:$I$1048576,8,0),"")</f>
        <v>LULUS</v>
      </c>
      <c r="X1051" s="21" t="s">
        <v>3994</v>
      </c>
      <c r="Y1051" s="17" cm="1">
        <f t="array" ref="Y1051">MAX(IF(REINDUKSI!$B$5:$B$1048576='Data Training 2022'!B1051,REINDUKSI!$H$5:$H$1048576))</f>
        <v>0</v>
      </c>
      <c r="Z1051" s="22" t="str">
        <f>IFERROR(VLOOKUP(B1051,REINDUKSI!$B$5:$I$1048576,8,0),"")</f>
        <v/>
      </c>
      <c r="AA1051" s="22" t="str">
        <f t="shared" si="90"/>
        <v>TARGET</v>
      </c>
      <c r="AB1051" s="17" cm="1">
        <f t="array" ref="AB1051">MAX(IF(BSA!$B$5:$B$1048576='Data Training 2022'!B1051,BSA!$H$5:$H$1048576))</f>
        <v>0</v>
      </c>
      <c r="AC1051" s="22" t="str">
        <f>IFERROR(VLOOKUP(B1051,BSA!$B$5:$I$1048576,8,0),"")</f>
        <v/>
      </c>
      <c r="AD1051" s="22" t="s">
        <v>3994</v>
      </c>
      <c r="AE1051" s="22"/>
      <c r="AF1051" s="22"/>
      <c r="AG1051" s="22" t="str">
        <f t="shared" si="91"/>
        <v/>
      </c>
      <c r="AH1051" s="17" cm="1">
        <f t="array" ref="AH1051">MAX(IF(ISOLASI!$B$5:$B$1048576='Data Training 2022'!B1051,ISOLASI!$H$5:$H$1048576))</f>
        <v>0</v>
      </c>
      <c r="AI1051" s="22" t="str">
        <f>IFERROR(VLOOKUP(B1051,ISOLASI!$B$5:$I$1048576,8,0),"")</f>
        <v/>
      </c>
      <c r="AJ1051" s="22"/>
      <c r="AK1051" s="17" cm="1">
        <f t="array" ref="AK1051">MAX(IF('DEKAT AIR'!$B$5:$B$1048576='Data Training 2022'!B1051,'DEKAT AIR'!$H$5:$H$1048576))</f>
        <v>0</v>
      </c>
      <c r="AL1051" s="22" t="str">
        <f>IFERROR(VLOOKUP(B1051,'DEKAT AIR'!$B$5:$I$1048576,8,0),"")</f>
        <v/>
      </c>
      <c r="AM1051" s="22"/>
      <c r="AN1051" s="17" cm="1">
        <f t="array" ref="AN1051">MAX(IF(KETINGGIAN!$B$5:$B$1048576='Data Training 2022'!B1051,KETINGGIAN!$H$5:$H$1048576))</f>
        <v>0</v>
      </c>
      <c r="AO1051" s="22" t="str">
        <f>IFERROR(VLOOKUP(B1051,KETINGGIAN!$B$5:$I$1048576,8,0),"")</f>
        <v/>
      </c>
      <c r="AP1051" s="22"/>
      <c r="AQ1051" s="22"/>
      <c r="AR1051" s="22"/>
      <c r="AS1051" s="22"/>
      <c r="AT1051" s="17" cm="1">
        <f t="array" ref="AT1051">MAX(IF(TOOLSKEEPER!$B$5:$B$1048576='Data Training 2022'!B1051,TOOLSKEEPER!$H$5:$H$1048576))</f>
        <v>0</v>
      </c>
      <c r="AU1051" s="22" t="str">
        <f>IFERROR(VLOOKUP(B1051,TOOLSKEEPER!$B$5:$I$1048576,8,0),"")</f>
        <v/>
      </c>
    </row>
    <row r="1052" spans="1:47">
      <c r="A1052" s="22">
        <f t="shared" si="92"/>
        <v>1047</v>
      </c>
      <c r="B1052" s="21" t="str">
        <f t="shared" si="88"/>
        <v>80004174</v>
      </c>
      <c r="C1052" s="21">
        <v>80004174</v>
      </c>
      <c r="D1052" s="22"/>
      <c r="E1052" s="22" t="s">
        <v>2967</v>
      </c>
      <c r="F1052" s="22" t="s">
        <v>1255</v>
      </c>
      <c r="G1052" s="22" t="s">
        <v>212</v>
      </c>
      <c r="H1052" s="22" t="s">
        <v>405</v>
      </c>
      <c r="I1052" s="22" t="s">
        <v>4024</v>
      </c>
      <c r="J1052" s="22"/>
      <c r="K1052" s="21" t="s">
        <v>4002</v>
      </c>
      <c r="L1052" s="21" t="s">
        <v>2374</v>
      </c>
      <c r="M1052" s="21" t="s">
        <v>4003</v>
      </c>
      <c r="N1052" s="21"/>
      <c r="O1052" s="17" t="str">
        <f>IFERROR(VLOOKUP(B1052,POP!$B$5:$I$1048576,7,0),"")</f>
        <v/>
      </c>
      <c r="P1052" s="17" t="str">
        <f>IFERROR(VLOOKUP(B1052,POM!$B$5:$I$1048576,7,0),"")</f>
        <v/>
      </c>
      <c r="Q1052" s="10" t="str">
        <f>IFERROR(VLOOKUP(B1052,POU!$B$5:$I$1048576,7,0),"")</f>
        <v/>
      </c>
      <c r="R1052" s="21" t="str">
        <f t="shared" si="89"/>
        <v/>
      </c>
      <c r="S1052" s="17" t="str">
        <f>IFERROR(VLOOKUP(B1052,'PEMBEKALAN POP'!$B$5:$I$1048576,7,0),"")</f>
        <v/>
      </c>
      <c r="T1052" s="22" t="str">
        <f>IFERROR(VLOOKUP(B1052,'PEMBEKALAN POP'!$B$5:$I$1048576,8,0),"")</f>
        <v/>
      </c>
      <c r="U1052" s="21" t="s">
        <v>3994</v>
      </c>
      <c r="V1052" s="17" t="e" cm="1">
        <f t="array" ref="V1052">MAX(IF(INDUKSI!$B$5:$B$1048576='Data Training 2022'!B1052,INDUKSI!$H$5:$H$1048576))</f>
        <v>#N/A</v>
      </c>
      <c r="W1052" s="22" t="str">
        <f>IFERROR(VLOOKUP(B1052,INDUKSI!$B$5:$I$1048576,8,0),"")</f>
        <v>LULUS</v>
      </c>
      <c r="X1052" s="21" t="s">
        <v>3994</v>
      </c>
      <c r="Y1052" s="17" cm="1">
        <f t="array" ref="Y1052">MAX(IF(REINDUKSI!$B$5:$B$1048576='Data Training 2022'!B1052,REINDUKSI!$H$5:$H$1048576))</f>
        <v>0</v>
      </c>
      <c r="Z1052" s="22" t="str">
        <f>IFERROR(VLOOKUP(B1052,REINDUKSI!$B$5:$I$1048576,8,0),"")</f>
        <v/>
      </c>
      <c r="AA1052" s="22" t="str">
        <f t="shared" si="90"/>
        <v>TARGET</v>
      </c>
      <c r="AB1052" s="17" cm="1">
        <f t="array" ref="AB1052">MAX(IF(BSA!$B$5:$B$1048576='Data Training 2022'!B1052,BSA!$H$5:$H$1048576))</f>
        <v>0</v>
      </c>
      <c r="AC1052" s="22" t="str">
        <f>IFERROR(VLOOKUP(B1052,BSA!$B$5:$I$1048576,8,0),"")</f>
        <v/>
      </c>
      <c r="AD1052" s="22" t="s">
        <v>3994</v>
      </c>
      <c r="AE1052" s="22"/>
      <c r="AF1052" s="22"/>
      <c r="AG1052" s="22" t="str">
        <f t="shared" si="91"/>
        <v/>
      </c>
      <c r="AH1052" s="17" cm="1">
        <f t="array" ref="AH1052">MAX(IF(ISOLASI!$B$5:$B$1048576='Data Training 2022'!B1052,ISOLASI!$H$5:$H$1048576))</f>
        <v>0</v>
      </c>
      <c r="AI1052" s="22" t="str">
        <f>IFERROR(VLOOKUP(B1052,ISOLASI!$B$5:$I$1048576,8,0),"")</f>
        <v/>
      </c>
      <c r="AJ1052" s="22"/>
      <c r="AK1052" s="17" cm="1">
        <f t="array" ref="AK1052">MAX(IF('DEKAT AIR'!$B$5:$B$1048576='Data Training 2022'!B1052,'DEKAT AIR'!$H$5:$H$1048576))</f>
        <v>0</v>
      </c>
      <c r="AL1052" s="22" t="str">
        <f>IFERROR(VLOOKUP(B1052,'DEKAT AIR'!$B$5:$I$1048576,8,0),"")</f>
        <v/>
      </c>
      <c r="AM1052" s="22"/>
      <c r="AN1052" s="17" cm="1">
        <f t="array" ref="AN1052">MAX(IF(KETINGGIAN!$B$5:$B$1048576='Data Training 2022'!B1052,KETINGGIAN!$H$5:$H$1048576))</f>
        <v>0</v>
      </c>
      <c r="AO1052" s="22" t="str">
        <f>IFERROR(VLOOKUP(B1052,KETINGGIAN!$B$5:$I$1048576,8,0),"")</f>
        <v/>
      </c>
      <c r="AP1052" s="22"/>
      <c r="AQ1052" s="22"/>
      <c r="AR1052" s="22"/>
      <c r="AS1052" s="22"/>
      <c r="AT1052" s="17" cm="1">
        <f t="array" ref="AT1052">MAX(IF(TOOLSKEEPER!$B$5:$B$1048576='Data Training 2022'!B1052,TOOLSKEEPER!$H$5:$H$1048576))</f>
        <v>0</v>
      </c>
      <c r="AU1052" s="22" t="str">
        <f>IFERROR(VLOOKUP(B1052,TOOLSKEEPER!$B$5:$I$1048576,8,0),"")</f>
        <v/>
      </c>
    </row>
    <row r="1053" spans="1:47">
      <c r="A1053" s="22">
        <f t="shared" si="92"/>
        <v>1048</v>
      </c>
      <c r="B1053" s="21" t="str">
        <f t="shared" ref="B1053:B1116" si="93">TEXT(C1053,"00000000")</f>
        <v>80002547</v>
      </c>
      <c r="C1053" s="21" t="s">
        <v>1532</v>
      </c>
      <c r="D1053" s="22"/>
      <c r="E1053" s="22" t="s">
        <v>1533</v>
      </c>
      <c r="F1053" s="22" t="s">
        <v>1255</v>
      </c>
      <c r="G1053" s="22" t="s">
        <v>212</v>
      </c>
      <c r="H1053" s="22" t="s">
        <v>405</v>
      </c>
      <c r="I1053" s="22" t="s">
        <v>4028</v>
      </c>
      <c r="J1053" s="22"/>
      <c r="K1053" s="21" t="s">
        <v>4002</v>
      </c>
      <c r="L1053" s="21" t="s">
        <v>2374</v>
      </c>
      <c r="M1053" s="21" t="s">
        <v>4003</v>
      </c>
      <c r="N1053" s="21"/>
      <c r="O1053" s="17" t="str">
        <f>IFERROR(VLOOKUP(B1053,POP!$B$5:$I$1048576,7,0),"")</f>
        <v/>
      </c>
      <c r="P1053" s="17" t="str">
        <f>IFERROR(VLOOKUP(B1053,POM!$B$5:$I$1048576,7,0),"")</f>
        <v/>
      </c>
      <c r="Q1053" s="10" t="str">
        <f>IFERROR(VLOOKUP(B1053,POU!$B$5:$I$1048576,7,0),"")</f>
        <v/>
      </c>
      <c r="R1053" s="21" t="str">
        <f t="shared" si="89"/>
        <v/>
      </c>
      <c r="S1053" s="17" t="str">
        <f>IFERROR(VLOOKUP(B1053,'PEMBEKALAN POP'!$B$5:$I$1048576,7,0),"")</f>
        <v/>
      </c>
      <c r="T1053" s="22" t="str">
        <f>IFERROR(VLOOKUP(B1053,'PEMBEKALAN POP'!$B$5:$I$1048576,8,0),"")</f>
        <v/>
      </c>
      <c r="U1053" s="21" t="s">
        <v>3994</v>
      </c>
      <c r="V1053" s="17" t="e" cm="1">
        <f t="array" ref="V1053">MAX(IF(INDUKSI!$B$5:$B$1048576='Data Training 2022'!B1053,INDUKSI!$H$5:$H$1048576))</f>
        <v>#N/A</v>
      </c>
      <c r="W1053" s="22" t="str">
        <f>IFERROR(VLOOKUP(B1053,INDUKSI!$B$5:$I$1048576,8,0),"")</f>
        <v>LULUS</v>
      </c>
      <c r="X1053" s="21" t="s">
        <v>3994</v>
      </c>
      <c r="Y1053" s="17" cm="1">
        <f t="array" ref="Y1053">MAX(IF(REINDUKSI!$B$5:$B$1048576='Data Training 2022'!B1053,REINDUKSI!$H$5:$H$1048576))</f>
        <v>44725</v>
      </c>
      <c r="Z1053" s="22" t="str">
        <f>IFERROR(VLOOKUP(B1053,REINDUKSI!$B$5:$I$1048576,8,0),"")</f>
        <v>LULUS</v>
      </c>
      <c r="AA1053" s="22" t="str">
        <f t="shared" si="90"/>
        <v>TARGET</v>
      </c>
      <c r="AB1053" s="17" cm="1">
        <f t="array" ref="AB1053">MAX(IF(BSA!$B$5:$B$1048576='Data Training 2022'!B1053,BSA!$H$5:$H$1048576))</f>
        <v>0</v>
      </c>
      <c r="AC1053" s="22" t="str">
        <f>IFERROR(VLOOKUP(B1053,BSA!$B$5:$I$1048576,8,0),"")</f>
        <v/>
      </c>
      <c r="AD1053" s="22" t="s">
        <v>3994</v>
      </c>
      <c r="AE1053" s="22"/>
      <c r="AF1053" s="22"/>
      <c r="AG1053" s="22" t="str">
        <f t="shared" si="91"/>
        <v/>
      </c>
      <c r="AH1053" s="17" cm="1">
        <f t="array" ref="AH1053">MAX(IF(ISOLASI!$B$5:$B$1048576='Data Training 2022'!B1053,ISOLASI!$H$5:$H$1048576))</f>
        <v>0</v>
      </c>
      <c r="AI1053" s="22" t="str">
        <f>IFERROR(VLOOKUP(B1053,ISOLASI!$B$5:$I$1048576,8,0),"")</f>
        <v/>
      </c>
      <c r="AJ1053" s="22"/>
      <c r="AK1053" s="17" cm="1">
        <f t="array" ref="AK1053">MAX(IF('DEKAT AIR'!$B$5:$B$1048576='Data Training 2022'!B1053,'DEKAT AIR'!$H$5:$H$1048576))</f>
        <v>0</v>
      </c>
      <c r="AL1053" s="22" t="str">
        <f>IFERROR(VLOOKUP(B1053,'DEKAT AIR'!$B$5:$I$1048576,8,0),"")</f>
        <v/>
      </c>
      <c r="AM1053" s="22"/>
      <c r="AN1053" s="17" cm="1">
        <f t="array" ref="AN1053">MAX(IF(KETINGGIAN!$B$5:$B$1048576='Data Training 2022'!B1053,KETINGGIAN!$H$5:$H$1048576))</f>
        <v>0</v>
      </c>
      <c r="AO1053" s="22" t="str">
        <f>IFERROR(VLOOKUP(B1053,KETINGGIAN!$B$5:$I$1048576,8,0),"")</f>
        <v/>
      </c>
      <c r="AP1053" s="22"/>
      <c r="AQ1053" s="22"/>
      <c r="AR1053" s="22"/>
      <c r="AS1053" s="22"/>
      <c r="AT1053" s="17" cm="1">
        <f t="array" ref="AT1053">MAX(IF(TOOLSKEEPER!$B$5:$B$1048576='Data Training 2022'!B1053,TOOLSKEEPER!$H$5:$H$1048576))</f>
        <v>0</v>
      </c>
      <c r="AU1053" s="22" t="str">
        <f>IFERROR(VLOOKUP(B1053,TOOLSKEEPER!$B$5:$I$1048576,8,0),"")</f>
        <v/>
      </c>
    </row>
    <row r="1054" spans="1:47">
      <c r="A1054" s="22">
        <f t="shared" si="92"/>
        <v>1049</v>
      </c>
      <c r="B1054" s="21" t="str">
        <f t="shared" si="93"/>
        <v>80004175</v>
      </c>
      <c r="C1054" s="21">
        <v>80004175</v>
      </c>
      <c r="D1054" s="22"/>
      <c r="E1054" s="22" t="s">
        <v>2391</v>
      </c>
      <c r="F1054" s="22" t="s">
        <v>1255</v>
      </c>
      <c r="G1054" s="22" t="s">
        <v>212</v>
      </c>
      <c r="H1054" s="22" t="s">
        <v>405</v>
      </c>
      <c r="I1054" s="22" t="s">
        <v>4024</v>
      </c>
      <c r="J1054" s="22"/>
      <c r="K1054" s="21" t="s">
        <v>4002</v>
      </c>
      <c r="L1054" s="21" t="s">
        <v>2374</v>
      </c>
      <c r="M1054" s="21" t="s">
        <v>4003</v>
      </c>
      <c r="N1054" s="21"/>
      <c r="O1054" s="17" t="str">
        <f>IFERROR(VLOOKUP(B1054,POP!$B$5:$I$1048576,7,0),"")</f>
        <v/>
      </c>
      <c r="P1054" s="17" t="str">
        <f>IFERROR(VLOOKUP(B1054,POM!$B$5:$I$1048576,7,0),"")</f>
        <v/>
      </c>
      <c r="Q1054" s="10" t="str">
        <f>IFERROR(VLOOKUP(B1054,POU!$B$5:$I$1048576,7,0),"")</f>
        <v/>
      </c>
      <c r="R1054" s="21" t="str">
        <f t="shared" si="89"/>
        <v/>
      </c>
      <c r="S1054" s="17" t="str">
        <f>IFERROR(VLOOKUP(B1054,'PEMBEKALAN POP'!$B$5:$I$1048576,7,0),"")</f>
        <v/>
      </c>
      <c r="T1054" s="22" t="str">
        <f>IFERROR(VLOOKUP(B1054,'PEMBEKALAN POP'!$B$5:$I$1048576,8,0),"")</f>
        <v/>
      </c>
      <c r="U1054" s="21" t="s">
        <v>3994</v>
      </c>
      <c r="V1054" s="17" t="e" cm="1">
        <f t="array" ref="V1054">MAX(IF(INDUKSI!$B$5:$B$1048576='Data Training 2022'!B1054,INDUKSI!$H$5:$H$1048576))</f>
        <v>#N/A</v>
      </c>
      <c r="W1054" s="22" t="str">
        <f>IFERROR(VLOOKUP(B1054,INDUKSI!$B$5:$I$1048576,8,0),"")</f>
        <v>LULUS</v>
      </c>
      <c r="X1054" s="21" t="s">
        <v>3994</v>
      </c>
      <c r="Y1054" s="17" cm="1">
        <f t="array" ref="Y1054">MAX(IF(REINDUKSI!$B$5:$B$1048576='Data Training 2022'!B1054,REINDUKSI!$H$5:$H$1048576))</f>
        <v>0</v>
      </c>
      <c r="Z1054" s="22" t="str">
        <f>IFERROR(VLOOKUP(B1054,REINDUKSI!$B$5:$I$1048576,8,0),"")</f>
        <v/>
      </c>
      <c r="AA1054" s="22" t="str">
        <f t="shared" si="90"/>
        <v>TARGET</v>
      </c>
      <c r="AB1054" s="17" cm="1">
        <f t="array" ref="AB1054">MAX(IF(BSA!$B$5:$B$1048576='Data Training 2022'!B1054,BSA!$H$5:$H$1048576))</f>
        <v>0</v>
      </c>
      <c r="AC1054" s="22" t="str">
        <f>IFERROR(VLOOKUP(B1054,BSA!$B$5:$I$1048576,8,0),"")</f>
        <v/>
      </c>
      <c r="AD1054" s="22" t="s">
        <v>3994</v>
      </c>
      <c r="AE1054" s="22"/>
      <c r="AF1054" s="22"/>
      <c r="AG1054" s="22" t="str">
        <f t="shared" si="91"/>
        <v/>
      </c>
      <c r="AH1054" s="17" cm="1">
        <f t="array" ref="AH1054">MAX(IF(ISOLASI!$B$5:$B$1048576='Data Training 2022'!B1054,ISOLASI!$H$5:$H$1048576))</f>
        <v>0</v>
      </c>
      <c r="AI1054" s="22" t="str">
        <f>IFERROR(VLOOKUP(B1054,ISOLASI!$B$5:$I$1048576,8,0),"")</f>
        <v/>
      </c>
      <c r="AJ1054" s="22"/>
      <c r="AK1054" s="17" cm="1">
        <f t="array" ref="AK1054">MAX(IF('DEKAT AIR'!$B$5:$B$1048576='Data Training 2022'!B1054,'DEKAT AIR'!$H$5:$H$1048576))</f>
        <v>0</v>
      </c>
      <c r="AL1054" s="22" t="str">
        <f>IFERROR(VLOOKUP(B1054,'DEKAT AIR'!$B$5:$I$1048576,8,0),"")</f>
        <v/>
      </c>
      <c r="AM1054" s="22"/>
      <c r="AN1054" s="17" cm="1">
        <f t="array" ref="AN1054">MAX(IF(KETINGGIAN!$B$5:$B$1048576='Data Training 2022'!B1054,KETINGGIAN!$H$5:$H$1048576))</f>
        <v>0</v>
      </c>
      <c r="AO1054" s="22" t="str">
        <f>IFERROR(VLOOKUP(B1054,KETINGGIAN!$B$5:$I$1048576,8,0),"")</f>
        <v/>
      </c>
      <c r="AP1054" s="22"/>
      <c r="AQ1054" s="22"/>
      <c r="AR1054" s="22"/>
      <c r="AS1054" s="22"/>
      <c r="AT1054" s="17" cm="1">
        <f t="array" ref="AT1054">MAX(IF(TOOLSKEEPER!$B$5:$B$1048576='Data Training 2022'!B1054,TOOLSKEEPER!$H$5:$H$1048576))</f>
        <v>0</v>
      </c>
      <c r="AU1054" s="22" t="str">
        <f>IFERROR(VLOOKUP(B1054,TOOLSKEEPER!$B$5:$I$1048576,8,0),"")</f>
        <v/>
      </c>
    </row>
    <row r="1055" spans="1:47">
      <c r="A1055" s="22">
        <f t="shared" si="92"/>
        <v>1050</v>
      </c>
      <c r="B1055" s="21" t="str">
        <f t="shared" si="93"/>
        <v>80000885</v>
      </c>
      <c r="C1055" s="21" t="s">
        <v>3390</v>
      </c>
      <c r="D1055" s="22"/>
      <c r="E1055" s="22" t="s">
        <v>3391</v>
      </c>
      <c r="F1055" s="22" t="s">
        <v>1255</v>
      </c>
      <c r="G1055" s="22" t="s">
        <v>4185</v>
      </c>
      <c r="H1055" s="22" t="s">
        <v>405</v>
      </c>
      <c r="I1055" s="22" t="s">
        <v>4024</v>
      </c>
      <c r="J1055" s="22"/>
      <c r="K1055" s="21" t="s">
        <v>4002</v>
      </c>
      <c r="L1055" s="21" t="s">
        <v>2374</v>
      </c>
      <c r="M1055" s="21" t="s">
        <v>4003</v>
      </c>
      <c r="N1055" s="21"/>
      <c r="O1055" s="17" t="str">
        <f>IFERROR(VLOOKUP(B1055,POP!$B$5:$I$1048576,7,0),"")</f>
        <v/>
      </c>
      <c r="P1055" s="17" t="str">
        <f>IFERROR(VLOOKUP(B1055,POM!$B$5:$I$1048576,7,0),"")</f>
        <v/>
      </c>
      <c r="Q1055" s="10" t="str">
        <f>IFERROR(VLOOKUP(B1055,POU!$B$5:$I$1048576,7,0),"")</f>
        <v/>
      </c>
      <c r="R1055" s="21" t="str">
        <f t="shared" si="89"/>
        <v/>
      </c>
      <c r="S1055" s="17" t="str">
        <f>IFERROR(VLOOKUP(B1055,'PEMBEKALAN POP'!$B$5:$I$1048576,7,0),"")</f>
        <v/>
      </c>
      <c r="T1055" s="22" t="str">
        <f>IFERROR(VLOOKUP(B1055,'PEMBEKALAN POP'!$B$5:$I$1048576,8,0),"")</f>
        <v/>
      </c>
      <c r="U1055" s="21" t="s">
        <v>3994</v>
      </c>
      <c r="V1055" s="17" t="e" cm="1">
        <f t="array" ref="V1055">MAX(IF(INDUKSI!$B$5:$B$1048576='Data Training 2022'!B1055,INDUKSI!$H$5:$H$1048576))</f>
        <v>#N/A</v>
      </c>
      <c r="W1055" s="22" t="str">
        <f>IFERROR(VLOOKUP(B1055,INDUKSI!$B$5:$I$1048576,8,0),"")</f>
        <v>LULUS</v>
      </c>
      <c r="X1055" s="21" t="s">
        <v>3994</v>
      </c>
      <c r="Y1055" s="17" cm="1">
        <f t="array" ref="Y1055">MAX(IF(REINDUKSI!$B$5:$B$1048576='Data Training 2022'!B1055,REINDUKSI!$H$5:$H$1048576))</f>
        <v>44713</v>
      </c>
      <c r="Z1055" s="22" t="str">
        <f>IFERROR(VLOOKUP(B1055,REINDUKSI!$B$5:$I$1048576,8,0),"")</f>
        <v>LULUS</v>
      </c>
      <c r="AA1055" s="22" t="str">
        <f t="shared" si="90"/>
        <v>TARGET</v>
      </c>
      <c r="AB1055" s="17" cm="1">
        <f t="array" ref="AB1055">MAX(IF(BSA!$B$5:$B$1048576='Data Training 2022'!B1055,BSA!$H$5:$H$1048576))</f>
        <v>0</v>
      </c>
      <c r="AC1055" s="22" t="str">
        <f>IFERROR(VLOOKUP(B1055,BSA!$B$5:$I$1048576,8,0),"")</f>
        <v/>
      </c>
      <c r="AD1055" s="22" t="s">
        <v>3994</v>
      </c>
      <c r="AE1055" s="22"/>
      <c r="AF1055" s="22"/>
      <c r="AG1055" s="22" t="str">
        <f t="shared" si="91"/>
        <v/>
      </c>
      <c r="AH1055" s="17" cm="1">
        <f t="array" ref="AH1055">MAX(IF(ISOLASI!$B$5:$B$1048576='Data Training 2022'!B1055,ISOLASI!$H$5:$H$1048576))</f>
        <v>0</v>
      </c>
      <c r="AI1055" s="22" t="str">
        <f>IFERROR(VLOOKUP(B1055,ISOLASI!$B$5:$I$1048576,8,0),"")</f>
        <v/>
      </c>
      <c r="AJ1055" s="22"/>
      <c r="AK1055" s="17" cm="1">
        <f t="array" ref="AK1055">MAX(IF('DEKAT AIR'!$B$5:$B$1048576='Data Training 2022'!B1055,'DEKAT AIR'!$H$5:$H$1048576))</f>
        <v>0</v>
      </c>
      <c r="AL1055" s="22" t="str">
        <f>IFERROR(VLOOKUP(B1055,'DEKAT AIR'!$B$5:$I$1048576,8,0),"")</f>
        <v/>
      </c>
      <c r="AM1055" s="22"/>
      <c r="AN1055" s="17" cm="1">
        <f t="array" ref="AN1055">MAX(IF(KETINGGIAN!$B$5:$B$1048576='Data Training 2022'!B1055,KETINGGIAN!$H$5:$H$1048576))</f>
        <v>0</v>
      </c>
      <c r="AO1055" s="22" t="str">
        <f>IFERROR(VLOOKUP(B1055,KETINGGIAN!$B$5:$I$1048576,8,0),"")</f>
        <v/>
      </c>
      <c r="AP1055" s="22"/>
      <c r="AQ1055" s="22"/>
      <c r="AR1055" s="22"/>
      <c r="AS1055" s="22"/>
      <c r="AT1055" s="17" cm="1">
        <f t="array" ref="AT1055">MAX(IF(TOOLSKEEPER!$B$5:$B$1048576='Data Training 2022'!B1055,TOOLSKEEPER!$H$5:$H$1048576))</f>
        <v>0</v>
      </c>
      <c r="AU1055" s="22" t="str">
        <f>IFERROR(VLOOKUP(B1055,TOOLSKEEPER!$B$5:$I$1048576,8,0),"")</f>
        <v/>
      </c>
    </row>
    <row r="1056" spans="1:47">
      <c r="A1056" s="22">
        <f t="shared" si="92"/>
        <v>1051</v>
      </c>
      <c r="B1056" s="21" t="str">
        <f t="shared" si="93"/>
        <v>80002465</v>
      </c>
      <c r="C1056" s="21" t="s">
        <v>1266</v>
      </c>
      <c r="D1056" s="22"/>
      <c r="E1056" s="22" t="s">
        <v>1267</v>
      </c>
      <c r="F1056" s="22" t="s">
        <v>1255</v>
      </c>
      <c r="G1056" s="22" t="s">
        <v>4180</v>
      </c>
      <c r="H1056" s="22" t="s">
        <v>405</v>
      </c>
      <c r="I1056" s="22" t="s">
        <v>4024</v>
      </c>
      <c r="J1056" s="22"/>
      <c r="K1056" s="21" t="s">
        <v>4002</v>
      </c>
      <c r="L1056" s="21" t="s">
        <v>2374</v>
      </c>
      <c r="M1056" s="21" t="s">
        <v>4003</v>
      </c>
      <c r="N1056" s="21"/>
      <c r="O1056" s="17" t="str">
        <f>IFERROR(VLOOKUP(B1056,POP!$B$5:$I$1048576,7,0),"")</f>
        <v/>
      </c>
      <c r="P1056" s="17" t="str">
        <f>IFERROR(VLOOKUP(B1056,POM!$B$5:$I$1048576,7,0),"")</f>
        <v/>
      </c>
      <c r="Q1056" s="10" t="str">
        <f>IFERROR(VLOOKUP(B1056,POU!$B$5:$I$1048576,7,0),"")</f>
        <v/>
      </c>
      <c r="R1056" s="21" t="str">
        <f t="shared" si="89"/>
        <v/>
      </c>
      <c r="S1056" s="17" t="str">
        <f>IFERROR(VLOOKUP(B1056,'PEMBEKALAN POP'!$B$5:$I$1048576,7,0),"")</f>
        <v/>
      </c>
      <c r="T1056" s="22" t="str">
        <f>IFERROR(VLOOKUP(B1056,'PEMBEKALAN POP'!$B$5:$I$1048576,8,0),"")</f>
        <v/>
      </c>
      <c r="U1056" s="21" t="s">
        <v>3994</v>
      </c>
      <c r="V1056" s="17" t="e" cm="1">
        <f t="array" ref="V1056">MAX(IF(INDUKSI!$B$5:$B$1048576='Data Training 2022'!B1056,INDUKSI!$H$5:$H$1048576))</f>
        <v>#N/A</v>
      </c>
      <c r="W1056" s="22" t="str">
        <f>IFERROR(VLOOKUP(B1056,INDUKSI!$B$5:$I$1048576,8,0),"")</f>
        <v>LULUS</v>
      </c>
      <c r="X1056" s="21" t="s">
        <v>3994</v>
      </c>
      <c r="Y1056" s="17" cm="1">
        <f t="array" ref="Y1056">MAX(IF(REINDUKSI!$B$5:$B$1048576='Data Training 2022'!B1056,REINDUKSI!$H$5:$H$1048576))</f>
        <v>44713</v>
      </c>
      <c r="Z1056" s="22" t="str">
        <f>IFERROR(VLOOKUP(B1056,REINDUKSI!$B$5:$I$1048576,8,0),"")</f>
        <v>LULUS</v>
      </c>
      <c r="AA1056" s="22" t="str">
        <f t="shared" si="90"/>
        <v>TARGET</v>
      </c>
      <c r="AB1056" s="17" cm="1">
        <f t="array" ref="AB1056">MAX(IF(BSA!$B$5:$B$1048576='Data Training 2022'!B1056,BSA!$H$5:$H$1048576))</f>
        <v>0</v>
      </c>
      <c r="AC1056" s="22" t="str">
        <f>IFERROR(VLOOKUP(B1056,BSA!$B$5:$I$1048576,8,0),"")</f>
        <v/>
      </c>
      <c r="AD1056" s="22" t="s">
        <v>3994</v>
      </c>
      <c r="AE1056" s="22"/>
      <c r="AF1056" s="22"/>
      <c r="AG1056" s="22" t="str">
        <f t="shared" si="91"/>
        <v/>
      </c>
      <c r="AH1056" s="17" cm="1">
        <f t="array" ref="AH1056">MAX(IF(ISOLASI!$B$5:$B$1048576='Data Training 2022'!B1056,ISOLASI!$H$5:$H$1048576))</f>
        <v>0</v>
      </c>
      <c r="AI1056" s="22" t="str">
        <f>IFERROR(VLOOKUP(B1056,ISOLASI!$B$5:$I$1048576,8,0),"")</f>
        <v/>
      </c>
      <c r="AJ1056" s="22"/>
      <c r="AK1056" s="17" cm="1">
        <f t="array" ref="AK1056">MAX(IF('DEKAT AIR'!$B$5:$B$1048576='Data Training 2022'!B1056,'DEKAT AIR'!$H$5:$H$1048576))</f>
        <v>0</v>
      </c>
      <c r="AL1056" s="22" t="str">
        <f>IFERROR(VLOOKUP(B1056,'DEKAT AIR'!$B$5:$I$1048576,8,0),"")</f>
        <v/>
      </c>
      <c r="AM1056" s="22"/>
      <c r="AN1056" s="17" cm="1">
        <f t="array" ref="AN1056">MAX(IF(KETINGGIAN!$B$5:$B$1048576='Data Training 2022'!B1056,KETINGGIAN!$H$5:$H$1048576))</f>
        <v>0</v>
      </c>
      <c r="AO1056" s="22" t="str">
        <f>IFERROR(VLOOKUP(B1056,KETINGGIAN!$B$5:$I$1048576,8,0),"")</f>
        <v/>
      </c>
      <c r="AP1056" s="22"/>
      <c r="AQ1056" s="22"/>
      <c r="AR1056" s="22"/>
      <c r="AS1056" s="22"/>
      <c r="AT1056" s="17" cm="1">
        <f t="array" ref="AT1056">MAX(IF(TOOLSKEEPER!$B$5:$B$1048576='Data Training 2022'!B1056,TOOLSKEEPER!$H$5:$H$1048576))</f>
        <v>0</v>
      </c>
      <c r="AU1056" s="22" t="str">
        <f>IFERROR(VLOOKUP(B1056,TOOLSKEEPER!$B$5:$I$1048576,8,0),"")</f>
        <v/>
      </c>
    </row>
    <row r="1057" spans="1:47">
      <c r="A1057" s="22">
        <f t="shared" si="92"/>
        <v>1052</v>
      </c>
      <c r="B1057" s="21" t="str">
        <f t="shared" si="93"/>
        <v>80000674</v>
      </c>
      <c r="C1057" s="21" t="s">
        <v>3223</v>
      </c>
      <c r="D1057" s="22"/>
      <c r="E1057" s="22" t="s">
        <v>3224</v>
      </c>
      <c r="F1057" s="22" t="s">
        <v>1255</v>
      </c>
      <c r="G1057" s="22" t="s">
        <v>4175</v>
      </c>
      <c r="H1057" s="22" t="s">
        <v>405</v>
      </c>
      <c r="I1057" s="22" t="s">
        <v>4024</v>
      </c>
      <c r="J1057" s="22"/>
      <c r="K1057" s="21" t="s">
        <v>4002</v>
      </c>
      <c r="L1057" s="21" t="s">
        <v>2374</v>
      </c>
      <c r="M1057" s="21" t="s">
        <v>4003</v>
      </c>
      <c r="N1057" s="21"/>
      <c r="O1057" s="17" t="str">
        <f>IFERROR(VLOOKUP(B1057,POP!$B$5:$I$1048576,7,0),"")</f>
        <v/>
      </c>
      <c r="P1057" s="17" t="str">
        <f>IFERROR(VLOOKUP(B1057,POM!$B$5:$I$1048576,7,0),"")</f>
        <v/>
      </c>
      <c r="Q1057" s="10" t="str">
        <f>IFERROR(VLOOKUP(B1057,POU!$B$5:$I$1048576,7,0),"")</f>
        <v/>
      </c>
      <c r="R1057" s="21" t="str">
        <f t="shared" si="89"/>
        <v/>
      </c>
      <c r="S1057" s="17" t="str">
        <f>IFERROR(VLOOKUP(B1057,'PEMBEKALAN POP'!$B$5:$I$1048576,7,0),"")</f>
        <v/>
      </c>
      <c r="T1057" s="22" t="str">
        <f>IFERROR(VLOOKUP(B1057,'PEMBEKALAN POP'!$B$5:$I$1048576,8,0),"")</f>
        <v/>
      </c>
      <c r="U1057" s="21" t="s">
        <v>3994</v>
      </c>
      <c r="V1057" s="17" t="e" cm="1">
        <f t="array" ref="V1057">MAX(IF(INDUKSI!$B$5:$B$1048576='Data Training 2022'!B1057,INDUKSI!$H$5:$H$1048576))</f>
        <v>#N/A</v>
      </c>
      <c r="W1057" s="22" t="str">
        <f>IFERROR(VLOOKUP(B1057,INDUKSI!$B$5:$I$1048576,8,0),"")</f>
        <v>LULUS</v>
      </c>
      <c r="X1057" s="21" t="s">
        <v>3994</v>
      </c>
      <c r="Y1057" s="17" cm="1">
        <f t="array" ref="Y1057">MAX(IF(REINDUKSI!$B$5:$B$1048576='Data Training 2022'!B1057,REINDUKSI!$H$5:$H$1048576))</f>
        <v>44715</v>
      </c>
      <c r="Z1057" s="22" t="str">
        <f>IFERROR(VLOOKUP(B1057,REINDUKSI!$B$5:$I$1048576,8,0),"")</f>
        <v>LULUS</v>
      </c>
      <c r="AA1057" s="22" t="str">
        <f t="shared" si="90"/>
        <v>TARGET</v>
      </c>
      <c r="AB1057" s="17" cm="1">
        <f t="array" ref="AB1057">MAX(IF(BSA!$B$5:$B$1048576='Data Training 2022'!B1057,BSA!$H$5:$H$1048576))</f>
        <v>0</v>
      </c>
      <c r="AC1057" s="22" t="str">
        <f>IFERROR(VLOOKUP(B1057,BSA!$B$5:$I$1048576,8,0),"")</f>
        <v/>
      </c>
      <c r="AD1057" s="22" t="s">
        <v>3994</v>
      </c>
      <c r="AE1057" s="22"/>
      <c r="AF1057" s="22"/>
      <c r="AG1057" s="22" t="str">
        <f t="shared" si="91"/>
        <v/>
      </c>
      <c r="AH1057" s="17" cm="1">
        <f t="array" ref="AH1057">MAX(IF(ISOLASI!$B$5:$B$1048576='Data Training 2022'!B1057,ISOLASI!$H$5:$H$1048576))</f>
        <v>0</v>
      </c>
      <c r="AI1057" s="22" t="str">
        <f>IFERROR(VLOOKUP(B1057,ISOLASI!$B$5:$I$1048576,8,0),"")</f>
        <v/>
      </c>
      <c r="AJ1057" s="22"/>
      <c r="AK1057" s="17" cm="1">
        <f t="array" ref="AK1057">MAX(IF('DEKAT AIR'!$B$5:$B$1048576='Data Training 2022'!B1057,'DEKAT AIR'!$H$5:$H$1048576))</f>
        <v>0</v>
      </c>
      <c r="AL1057" s="22" t="str">
        <f>IFERROR(VLOOKUP(B1057,'DEKAT AIR'!$B$5:$I$1048576,8,0),"")</f>
        <v/>
      </c>
      <c r="AM1057" s="22"/>
      <c r="AN1057" s="17" cm="1">
        <f t="array" ref="AN1057">MAX(IF(KETINGGIAN!$B$5:$B$1048576='Data Training 2022'!B1057,KETINGGIAN!$H$5:$H$1048576))</f>
        <v>0</v>
      </c>
      <c r="AO1057" s="22" t="str">
        <f>IFERROR(VLOOKUP(B1057,KETINGGIAN!$B$5:$I$1048576,8,0),"")</f>
        <v/>
      </c>
      <c r="AP1057" s="22"/>
      <c r="AQ1057" s="22"/>
      <c r="AR1057" s="22"/>
      <c r="AS1057" s="22"/>
      <c r="AT1057" s="17" cm="1">
        <f t="array" ref="AT1057">MAX(IF(TOOLSKEEPER!$B$5:$B$1048576='Data Training 2022'!B1057,TOOLSKEEPER!$H$5:$H$1048576))</f>
        <v>0</v>
      </c>
      <c r="AU1057" s="22" t="str">
        <f>IFERROR(VLOOKUP(B1057,TOOLSKEEPER!$B$5:$I$1048576,8,0),"")</f>
        <v/>
      </c>
    </row>
    <row r="1058" spans="1:47">
      <c r="A1058" s="22">
        <f t="shared" si="92"/>
        <v>1053</v>
      </c>
      <c r="B1058" s="21" t="str">
        <f t="shared" si="93"/>
        <v>80002884</v>
      </c>
      <c r="C1058" s="21">
        <v>80002884</v>
      </c>
      <c r="D1058" s="22"/>
      <c r="E1058" s="22" t="s">
        <v>3395</v>
      </c>
      <c r="F1058" s="22" t="s">
        <v>1255</v>
      </c>
      <c r="G1058" s="22" t="s">
        <v>4205</v>
      </c>
      <c r="H1058" s="22" t="s">
        <v>3973</v>
      </c>
      <c r="I1058" s="22" t="s">
        <v>4024</v>
      </c>
      <c r="J1058" s="22"/>
      <c r="K1058" s="21" t="s">
        <v>4002</v>
      </c>
      <c r="L1058" s="21" t="s">
        <v>2374</v>
      </c>
      <c r="M1058" s="21" t="s">
        <v>4003</v>
      </c>
      <c r="N1058" s="21"/>
      <c r="O1058" s="17" t="str">
        <f>IFERROR(VLOOKUP(B1058,POP!$B$5:$I$1048576,7,0),"")</f>
        <v/>
      </c>
      <c r="P1058" s="17" t="str">
        <f>IFERROR(VLOOKUP(B1058,POM!$B$5:$I$1048576,7,0),"")</f>
        <v/>
      </c>
      <c r="Q1058" s="10" t="str">
        <f>IFERROR(VLOOKUP(B1058,POU!$B$5:$I$1048576,7,0),"")</f>
        <v/>
      </c>
      <c r="R1058" s="21" t="str">
        <f t="shared" si="89"/>
        <v/>
      </c>
      <c r="S1058" s="17" t="str">
        <f>IFERROR(VLOOKUP(B1058,'PEMBEKALAN POP'!$B$5:$I$1048576,7,0),"")</f>
        <v/>
      </c>
      <c r="T1058" s="22" t="str">
        <f>IFERROR(VLOOKUP(B1058,'PEMBEKALAN POP'!$B$5:$I$1048576,8,0),"")</f>
        <v/>
      </c>
      <c r="U1058" s="21" t="s">
        <v>3994</v>
      </c>
      <c r="V1058" s="17" t="e" cm="1">
        <f t="array" ref="V1058">MAX(IF(INDUKSI!$B$5:$B$1048576='Data Training 2022'!B1058,INDUKSI!$H$5:$H$1048576))</f>
        <v>#N/A</v>
      </c>
      <c r="W1058" s="22" t="str">
        <f>IFERROR(VLOOKUP(B1058,INDUKSI!$B$5:$I$1048576,8,0),"")</f>
        <v>LULUS</v>
      </c>
      <c r="X1058" s="21" t="s">
        <v>3994</v>
      </c>
      <c r="Y1058" s="17" cm="1">
        <f t="array" ref="Y1058">MAX(IF(REINDUKSI!$B$5:$B$1048576='Data Training 2022'!B1058,REINDUKSI!$H$5:$H$1048576))</f>
        <v>0</v>
      </c>
      <c r="Z1058" s="22" t="str">
        <f>IFERROR(VLOOKUP(B1058,REINDUKSI!$B$5:$I$1048576,8,0),"")</f>
        <v/>
      </c>
      <c r="AA1058" s="22" t="str">
        <f t="shared" si="90"/>
        <v>TARGET</v>
      </c>
      <c r="AB1058" s="17" cm="1">
        <f t="array" ref="AB1058">MAX(IF(BSA!$B$5:$B$1048576='Data Training 2022'!B1058,BSA!$H$5:$H$1048576))</f>
        <v>0</v>
      </c>
      <c r="AC1058" s="22" t="str">
        <f>IFERROR(VLOOKUP(B1058,BSA!$B$5:$I$1048576,8,0),"")</f>
        <v/>
      </c>
      <c r="AD1058" s="22" t="s">
        <v>3994</v>
      </c>
      <c r="AE1058" s="22"/>
      <c r="AF1058" s="22"/>
      <c r="AG1058" s="22" t="str">
        <f t="shared" si="91"/>
        <v/>
      </c>
      <c r="AH1058" s="17" cm="1">
        <f t="array" ref="AH1058">MAX(IF(ISOLASI!$B$5:$B$1048576='Data Training 2022'!B1058,ISOLASI!$H$5:$H$1048576))</f>
        <v>0</v>
      </c>
      <c r="AI1058" s="22" t="str">
        <f>IFERROR(VLOOKUP(B1058,ISOLASI!$B$5:$I$1048576,8,0),"")</f>
        <v/>
      </c>
      <c r="AJ1058" s="22"/>
      <c r="AK1058" s="17" cm="1">
        <f t="array" ref="AK1058">MAX(IF('DEKAT AIR'!$B$5:$B$1048576='Data Training 2022'!B1058,'DEKAT AIR'!$H$5:$H$1048576))</f>
        <v>0</v>
      </c>
      <c r="AL1058" s="22" t="str">
        <f>IFERROR(VLOOKUP(B1058,'DEKAT AIR'!$B$5:$I$1048576,8,0),"")</f>
        <v/>
      </c>
      <c r="AM1058" s="22"/>
      <c r="AN1058" s="17" cm="1">
        <f t="array" ref="AN1058">MAX(IF(KETINGGIAN!$B$5:$B$1048576='Data Training 2022'!B1058,KETINGGIAN!$H$5:$H$1048576))</f>
        <v>0</v>
      </c>
      <c r="AO1058" s="22" t="str">
        <f>IFERROR(VLOOKUP(B1058,KETINGGIAN!$B$5:$I$1048576,8,0),"")</f>
        <v/>
      </c>
      <c r="AP1058" s="22"/>
      <c r="AQ1058" s="22"/>
      <c r="AR1058" s="22"/>
      <c r="AS1058" s="22"/>
      <c r="AT1058" s="17" cm="1">
        <f t="array" ref="AT1058">MAX(IF(TOOLSKEEPER!$B$5:$B$1048576='Data Training 2022'!B1058,TOOLSKEEPER!$H$5:$H$1048576))</f>
        <v>0</v>
      </c>
      <c r="AU1058" s="22" t="str">
        <f>IFERROR(VLOOKUP(B1058,TOOLSKEEPER!$B$5:$I$1048576,8,0),"")</f>
        <v/>
      </c>
    </row>
    <row r="1059" spans="1:47">
      <c r="A1059" s="22">
        <f t="shared" si="92"/>
        <v>1054</v>
      </c>
      <c r="B1059" s="21" t="str">
        <f t="shared" si="93"/>
        <v>80002960</v>
      </c>
      <c r="C1059" s="21">
        <v>80002960</v>
      </c>
      <c r="D1059" s="22"/>
      <c r="E1059" s="22" t="s">
        <v>2422</v>
      </c>
      <c r="F1059" s="22" t="s">
        <v>1255</v>
      </c>
      <c r="G1059" s="22" t="s">
        <v>4205</v>
      </c>
      <c r="H1059" s="22" t="s">
        <v>3973</v>
      </c>
      <c r="I1059" s="22" t="s">
        <v>4024</v>
      </c>
      <c r="J1059" s="22"/>
      <c r="K1059" s="21" t="s">
        <v>4002</v>
      </c>
      <c r="L1059" s="21" t="s">
        <v>2374</v>
      </c>
      <c r="M1059" s="21" t="s">
        <v>4003</v>
      </c>
      <c r="N1059" s="21"/>
      <c r="O1059" s="17" t="str">
        <f>IFERROR(VLOOKUP(B1059,POP!$B$5:$I$1048576,7,0),"")</f>
        <v/>
      </c>
      <c r="P1059" s="17" t="str">
        <f>IFERROR(VLOOKUP(B1059,POM!$B$5:$I$1048576,7,0),"")</f>
        <v/>
      </c>
      <c r="Q1059" s="10" t="str">
        <f>IFERROR(VLOOKUP(B1059,POU!$B$5:$I$1048576,7,0),"")</f>
        <v/>
      </c>
      <c r="R1059" s="21" t="str">
        <f t="shared" si="89"/>
        <v/>
      </c>
      <c r="S1059" s="17" t="str">
        <f>IFERROR(VLOOKUP(B1059,'PEMBEKALAN POP'!$B$5:$I$1048576,7,0),"")</f>
        <v/>
      </c>
      <c r="T1059" s="22" t="str">
        <f>IFERROR(VLOOKUP(B1059,'PEMBEKALAN POP'!$B$5:$I$1048576,8,0),"")</f>
        <v/>
      </c>
      <c r="U1059" s="21" t="s">
        <v>3994</v>
      </c>
      <c r="V1059" s="17" t="e" cm="1">
        <f t="array" ref="V1059">MAX(IF(INDUKSI!$B$5:$B$1048576='Data Training 2022'!B1059,INDUKSI!$H$5:$H$1048576))</f>
        <v>#N/A</v>
      </c>
      <c r="W1059" s="22" t="str">
        <f>IFERROR(VLOOKUP(B1059,INDUKSI!$B$5:$I$1048576,8,0),"")</f>
        <v>LULUS</v>
      </c>
      <c r="X1059" s="21" t="s">
        <v>3994</v>
      </c>
      <c r="Y1059" s="17" cm="1">
        <f t="array" ref="Y1059">MAX(IF(REINDUKSI!$B$5:$B$1048576='Data Training 2022'!B1059,REINDUKSI!$H$5:$H$1048576))</f>
        <v>44718</v>
      </c>
      <c r="Z1059" s="22" t="str">
        <f>IFERROR(VLOOKUP(B1059,REINDUKSI!$B$5:$I$1048576,8,0),"")</f>
        <v>LULUS</v>
      </c>
      <c r="AA1059" s="22" t="str">
        <f t="shared" si="90"/>
        <v>TARGET</v>
      </c>
      <c r="AB1059" s="17" cm="1">
        <f t="array" ref="AB1059">MAX(IF(BSA!$B$5:$B$1048576='Data Training 2022'!B1059,BSA!$H$5:$H$1048576))</f>
        <v>0</v>
      </c>
      <c r="AC1059" s="22" t="str">
        <f>IFERROR(VLOOKUP(B1059,BSA!$B$5:$I$1048576,8,0),"")</f>
        <v/>
      </c>
      <c r="AD1059" s="22" t="s">
        <v>3994</v>
      </c>
      <c r="AE1059" s="22"/>
      <c r="AF1059" s="22"/>
      <c r="AG1059" s="22" t="str">
        <f t="shared" si="91"/>
        <v/>
      </c>
      <c r="AH1059" s="17" cm="1">
        <f t="array" ref="AH1059">MAX(IF(ISOLASI!$B$5:$B$1048576='Data Training 2022'!B1059,ISOLASI!$H$5:$H$1048576))</f>
        <v>0</v>
      </c>
      <c r="AI1059" s="22" t="str">
        <f>IFERROR(VLOOKUP(B1059,ISOLASI!$B$5:$I$1048576,8,0),"")</f>
        <v/>
      </c>
      <c r="AJ1059" s="22"/>
      <c r="AK1059" s="17" cm="1">
        <f t="array" ref="AK1059">MAX(IF('DEKAT AIR'!$B$5:$B$1048576='Data Training 2022'!B1059,'DEKAT AIR'!$H$5:$H$1048576))</f>
        <v>0</v>
      </c>
      <c r="AL1059" s="22" t="str">
        <f>IFERROR(VLOOKUP(B1059,'DEKAT AIR'!$B$5:$I$1048576,8,0),"")</f>
        <v/>
      </c>
      <c r="AM1059" s="22"/>
      <c r="AN1059" s="17" cm="1">
        <f t="array" ref="AN1059">MAX(IF(KETINGGIAN!$B$5:$B$1048576='Data Training 2022'!B1059,KETINGGIAN!$H$5:$H$1048576))</f>
        <v>0</v>
      </c>
      <c r="AO1059" s="22" t="str">
        <f>IFERROR(VLOOKUP(B1059,KETINGGIAN!$B$5:$I$1048576,8,0),"")</f>
        <v/>
      </c>
      <c r="AP1059" s="22"/>
      <c r="AQ1059" s="22"/>
      <c r="AR1059" s="22"/>
      <c r="AS1059" s="22"/>
      <c r="AT1059" s="17" cm="1">
        <f t="array" ref="AT1059">MAX(IF(TOOLSKEEPER!$B$5:$B$1048576='Data Training 2022'!B1059,TOOLSKEEPER!$H$5:$H$1048576))</f>
        <v>0</v>
      </c>
      <c r="AU1059" s="22" t="str">
        <f>IFERROR(VLOOKUP(B1059,TOOLSKEEPER!$B$5:$I$1048576,8,0),"")</f>
        <v/>
      </c>
    </row>
    <row r="1060" spans="1:47">
      <c r="A1060" s="22">
        <f t="shared" si="92"/>
        <v>1055</v>
      </c>
      <c r="B1060" s="21" t="str">
        <f t="shared" si="93"/>
        <v>80001138</v>
      </c>
      <c r="C1060" s="21" t="s">
        <v>4290</v>
      </c>
      <c r="D1060" s="22"/>
      <c r="E1060" s="22" t="s">
        <v>3035</v>
      </c>
      <c r="F1060" s="22" t="s">
        <v>1255</v>
      </c>
      <c r="G1060" s="22" t="s">
        <v>4183</v>
      </c>
      <c r="H1060" s="22" t="s">
        <v>405</v>
      </c>
      <c r="I1060" s="22" t="s">
        <v>4024</v>
      </c>
      <c r="J1060" s="22"/>
      <c r="K1060" s="21" t="s">
        <v>4002</v>
      </c>
      <c r="L1060" s="21" t="s">
        <v>2374</v>
      </c>
      <c r="M1060" s="21" t="s">
        <v>4003</v>
      </c>
      <c r="N1060" s="21"/>
      <c r="O1060" s="17" t="str">
        <f>IFERROR(VLOOKUP(B1060,POP!$B$5:$I$1048576,7,0),"")</f>
        <v/>
      </c>
      <c r="P1060" s="17" t="str">
        <f>IFERROR(VLOOKUP(B1060,POM!$B$5:$I$1048576,7,0),"")</f>
        <v/>
      </c>
      <c r="Q1060" s="10" t="str">
        <f>IFERROR(VLOOKUP(B1060,POU!$B$5:$I$1048576,7,0),"")</f>
        <v/>
      </c>
      <c r="R1060" s="21" t="str">
        <f t="shared" si="89"/>
        <v/>
      </c>
      <c r="S1060" s="17" t="str">
        <f>IFERROR(VLOOKUP(B1060,'PEMBEKALAN POP'!$B$5:$I$1048576,7,0),"")</f>
        <v/>
      </c>
      <c r="T1060" s="22" t="str">
        <f>IFERROR(VLOOKUP(B1060,'PEMBEKALAN POP'!$B$5:$I$1048576,8,0),"")</f>
        <v/>
      </c>
      <c r="U1060" s="21" t="s">
        <v>3994</v>
      </c>
      <c r="V1060" s="17" t="e" cm="1">
        <f t="array" ref="V1060">MAX(IF(INDUKSI!$B$5:$B$1048576='Data Training 2022'!B1060,INDUKSI!$H$5:$H$1048576))</f>
        <v>#N/A</v>
      </c>
      <c r="W1060" s="22" t="str">
        <f>IFERROR(VLOOKUP(B1060,INDUKSI!$B$5:$I$1048576,8,0),"")</f>
        <v/>
      </c>
      <c r="X1060" s="21" t="s">
        <v>3994</v>
      </c>
      <c r="Y1060" s="17" cm="1">
        <f t="array" ref="Y1060">MAX(IF(REINDUKSI!$B$5:$B$1048576='Data Training 2022'!B1060,REINDUKSI!$H$5:$H$1048576))</f>
        <v>44715</v>
      </c>
      <c r="Z1060" s="22" t="str">
        <f>IFERROR(VLOOKUP(B1060,REINDUKSI!$B$5:$I$1048576,8,0),"")</f>
        <v>LULUS</v>
      </c>
      <c r="AA1060" s="22" t="str">
        <f t="shared" si="90"/>
        <v>TARGET</v>
      </c>
      <c r="AB1060" s="17" cm="1">
        <f t="array" ref="AB1060">MAX(IF(BSA!$B$5:$B$1048576='Data Training 2022'!B1060,BSA!$H$5:$H$1048576))</f>
        <v>0</v>
      </c>
      <c r="AC1060" s="22" t="str">
        <f>IFERROR(VLOOKUP(B1060,BSA!$B$5:$I$1048576,8,0),"")</f>
        <v/>
      </c>
      <c r="AD1060" s="22" t="s">
        <v>3994</v>
      </c>
      <c r="AE1060" s="22"/>
      <c r="AF1060" s="22"/>
      <c r="AG1060" s="22" t="str">
        <f t="shared" si="91"/>
        <v/>
      </c>
      <c r="AH1060" s="17" cm="1">
        <f t="array" ref="AH1060">MAX(IF(ISOLASI!$B$5:$B$1048576='Data Training 2022'!B1060,ISOLASI!$H$5:$H$1048576))</f>
        <v>0</v>
      </c>
      <c r="AI1060" s="22" t="str">
        <f>IFERROR(VLOOKUP(B1060,ISOLASI!$B$5:$I$1048576,8,0),"")</f>
        <v/>
      </c>
      <c r="AJ1060" s="22"/>
      <c r="AK1060" s="17" cm="1">
        <f t="array" ref="AK1060">MAX(IF('DEKAT AIR'!$B$5:$B$1048576='Data Training 2022'!B1060,'DEKAT AIR'!$H$5:$H$1048576))</f>
        <v>0</v>
      </c>
      <c r="AL1060" s="22" t="str">
        <f>IFERROR(VLOOKUP(B1060,'DEKAT AIR'!$B$5:$I$1048576,8,0),"")</f>
        <v/>
      </c>
      <c r="AM1060" s="22"/>
      <c r="AN1060" s="17" cm="1">
        <f t="array" ref="AN1060">MAX(IF(KETINGGIAN!$B$5:$B$1048576='Data Training 2022'!B1060,KETINGGIAN!$H$5:$H$1048576))</f>
        <v>0</v>
      </c>
      <c r="AO1060" s="22" t="str">
        <f>IFERROR(VLOOKUP(B1060,KETINGGIAN!$B$5:$I$1048576,8,0),"")</f>
        <v/>
      </c>
      <c r="AP1060" s="22"/>
      <c r="AQ1060" s="22"/>
      <c r="AR1060" s="22"/>
      <c r="AS1060" s="22"/>
      <c r="AT1060" s="17" cm="1">
        <f t="array" ref="AT1060">MAX(IF(TOOLSKEEPER!$B$5:$B$1048576='Data Training 2022'!B1060,TOOLSKEEPER!$H$5:$H$1048576))</f>
        <v>0</v>
      </c>
      <c r="AU1060" s="22" t="str">
        <f>IFERROR(VLOOKUP(B1060,TOOLSKEEPER!$B$5:$I$1048576,8,0),"")</f>
        <v/>
      </c>
    </row>
    <row r="1061" spans="1:47">
      <c r="A1061" s="22">
        <f t="shared" si="92"/>
        <v>1056</v>
      </c>
      <c r="B1061" s="21" t="str">
        <f t="shared" si="93"/>
        <v>80002562</v>
      </c>
      <c r="C1061" s="21" t="s">
        <v>3464</v>
      </c>
      <c r="D1061" s="22"/>
      <c r="E1061" s="22" t="s">
        <v>3465</v>
      </c>
      <c r="F1061" s="22" t="s">
        <v>1255</v>
      </c>
      <c r="G1061" s="22" t="s">
        <v>205</v>
      </c>
      <c r="H1061" s="22" t="s">
        <v>405</v>
      </c>
      <c r="I1061" s="22" t="s">
        <v>4028</v>
      </c>
      <c r="J1061" s="22"/>
      <c r="K1061" s="21" t="s">
        <v>4002</v>
      </c>
      <c r="L1061" s="21" t="s">
        <v>2374</v>
      </c>
      <c r="M1061" s="21" t="s">
        <v>4003</v>
      </c>
      <c r="N1061" s="21"/>
      <c r="O1061" s="17" t="str">
        <f>IFERROR(VLOOKUP(B1061,POP!$B$5:$I$1048576,7,0),"")</f>
        <v/>
      </c>
      <c r="P1061" s="17" t="str">
        <f>IFERROR(VLOOKUP(B1061,POM!$B$5:$I$1048576,7,0),"")</f>
        <v/>
      </c>
      <c r="Q1061" s="10" t="str">
        <f>IFERROR(VLOOKUP(B1061,POU!$B$5:$I$1048576,7,0),"")</f>
        <v/>
      </c>
      <c r="R1061" s="21" t="str">
        <f t="shared" si="89"/>
        <v/>
      </c>
      <c r="S1061" s="17" t="str">
        <f>IFERROR(VLOOKUP(B1061,'PEMBEKALAN POP'!$B$5:$I$1048576,7,0),"")</f>
        <v/>
      </c>
      <c r="T1061" s="22" t="str">
        <f>IFERROR(VLOOKUP(B1061,'PEMBEKALAN POP'!$B$5:$I$1048576,8,0),"")</f>
        <v/>
      </c>
      <c r="U1061" s="21" t="s">
        <v>3994</v>
      </c>
      <c r="V1061" s="17" t="e" cm="1">
        <f t="array" ref="V1061">MAX(IF(INDUKSI!$B$5:$B$1048576='Data Training 2022'!B1061,INDUKSI!$H$5:$H$1048576))</f>
        <v>#N/A</v>
      </c>
      <c r="W1061" s="22" t="str">
        <f>IFERROR(VLOOKUP(B1061,INDUKSI!$B$5:$I$1048576,8,0),"")</f>
        <v>LULUS</v>
      </c>
      <c r="X1061" s="21" t="s">
        <v>3994</v>
      </c>
      <c r="Y1061" s="17" cm="1">
        <f t="array" ref="Y1061">MAX(IF(REINDUKSI!$B$5:$B$1048576='Data Training 2022'!B1061,REINDUKSI!$H$5:$H$1048576))</f>
        <v>44631</v>
      </c>
      <c r="Z1061" s="22" t="str">
        <f>IFERROR(VLOOKUP(B1061,REINDUKSI!$B$5:$I$1048576,8,0),"")</f>
        <v>LULUS</v>
      </c>
      <c r="AA1061" s="22" t="str">
        <f t="shared" si="90"/>
        <v>TARGET</v>
      </c>
      <c r="AB1061" s="17" cm="1">
        <f t="array" ref="AB1061">MAX(IF(BSA!$B$5:$B$1048576='Data Training 2022'!B1061,BSA!$H$5:$H$1048576))</f>
        <v>44724</v>
      </c>
      <c r="AC1061" s="22" t="str">
        <f>IFERROR(VLOOKUP(B1061,BSA!$B$5:$I$1048576,8,0),"")</f>
        <v>LULUS</v>
      </c>
      <c r="AD1061" s="22" t="s">
        <v>3994</v>
      </c>
      <c r="AE1061" s="22"/>
      <c r="AF1061" s="22"/>
      <c r="AG1061" s="22" t="str">
        <f t="shared" si="91"/>
        <v/>
      </c>
      <c r="AH1061" s="17" cm="1">
        <f t="array" ref="AH1061">MAX(IF(ISOLASI!$B$5:$B$1048576='Data Training 2022'!B1061,ISOLASI!$H$5:$H$1048576))</f>
        <v>0</v>
      </c>
      <c r="AI1061" s="22" t="str">
        <f>IFERROR(VLOOKUP(B1061,ISOLASI!$B$5:$I$1048576,8,0),"")</f>
        <v/>
      </c>
      <c r="AJ1061" s="22"/>
      <c r="AK1061" s="17" cm="1">
        <f t="array" ref="AK1061">MAX(IF('DEKAT AIR'!$B$5:$B$1048576='Data Training 2022'!B1061,'DEKAT AIR'!$H$5:$H$1048576))</f>
        <v>0</v>
      </c>
      <c r="AL1061" s="22" t="str">
        <f>IFERROR(VLOOKUP(B1061,'DEKAT AIR'!$B$5:$I$1048576,8,0),"")</f>
        <v/>
      </c>
      <c r="AM1061" s="22"/>
      <c r="AN1061" s="17" cm="1">
        <f t="array" ref="AN1061">MAX(IF(KETINGGIAN!$B$5:$B$1048576='Data Training 2022'!B1061,KETINGGIAN!$H$5:$H$1048576))</f>
        <v>0</v>
      </c>
      <c r="AO1061" s="22" t="str">
        <f>IFERROR(VLOOKUP(B1061,KETINGGIAN!$B$5:$I$1048576,8,0),"")</f>
        <v/>
      </c>
      <c r="AP1061" s="22"/>
      <c r="AQ1061" s="22"/>
      <c r="AR1061" s="22"/>
      <c r="AS1061" s="22"/>
      <c r="AT1061" s="17" cm="1">
        <f t="array" ref="AT1061">MAX(IF(TOOLSKEEPER!$B$5:$B$1048576='Data Training 2022'!B1061,TOOLSKEEPER!$H$5:$H$1048576))</f>
        <v>0</v>
      </c>
      <c r="AU1061" s="22" t="str">
        <f>IFERROR(VLOOKUP(B1061,TOOLSKEEPER!$B$5:$I$1048576,8,0),"")</f>
        <v/>
      </c>
    </row>
    <row r="1062" spans="1:47">
      <c r="A1062" s="22">
        <f t="shared" si="92"/>
        <v>1057</v>
      </c>
      <c r="B1062" s="21" t="str">
        <f t="shared" si="93"/>
        <v>80002485</v>
      </c>
      <c r="C1062" s="21" t="s">
        <v>2065</v>
      </c>
      <c r="D1062" s="22"/>
      <c r="E1062" s="22" t="s">
        <v>2066</v>
      </c>
      <c r="F1062" s="22" t="s">
        <v>1255</v>
      </c>
      <c r="G1062" s="22" t="s">
        <v>212</v>
      </c>
      <c r="H1062" s="22" t="s">
        <v>405</v>
      </c>
      <c r="I1062" s="22" t="s">
        <v>4024</v>
      </c>
      <c r="J1062" s="22"/>
      <c r="K1062" s="21" t="s">
        <v>4002</v>
      </c>
      <c r="L1062" s="21" t="s">
        <v>2374</v>
      </c>
      <c r="M1062" s="21" t="s">
        <v>4003</v>
      </c>
      <c r="N1062" s="21"/>
      <c r="O1062" s="17" t="str">
        <f>IFERROR(VLOOKUP(B1062,POP!$B$5:$I$1048576,7,0),"")</f>
        <v/>
      </c>
      <c r="P1062" s="17" t="str">
        <f>IFERROR(VLOOKUP(B1062,POM!$B$5:$I$1048576,7,0),"")</f>
        <v/>
      </c>
      <c r="Q1062" s="10" t="str">
        <f>IFERROR(VLOOKUP(B1062,POU!$B$5:$I$1048576,7,0),"")</f>
        <v/>
      </c>
      <c r="R1062" s="21" t="str">
        <f t="shared" si="89"/>
        <v/>
      </c>
      <c r="S1062" s="17" t="str">
        <f>IFERROR(VLOOKUP(B1062,'PEMBEKALAN POP'!$B$5:$I$1048576,7,0),"")</f>
        <v/>
      </c>
      <c r="T1062" s="22" t="str">
        <f>IFERROR(VLOOKUP(B1062,'PEMBEKALAN POP'!$B$5:$I$1048576,8,0),"")</f>
        <v/>
      </c>
      <c r="U1062" s="21" t="s">
        <v>3994</v>
      </c>
      <c r="V1062" s="17" t="e" cm="1">
        <f t="array" ref="V1062">MAX(IF(INDUKSI!$B$5:$B$1048576='Data Training 2022'!B1062,INDUKSI!$H$5:$H$1048576))</f>
        <v>#N/A</v>
      </c>
      <c r="W1062" s="22" t="str">
        <f>IFERROR(VLOOKUP(B1062,INDUKSI!$B$5:$I$1048576,8,0),"")</f>
        <v>LULUS</v>
      </c>
      <c r="X1062" s="21" t="s">
        <v>3994</v>
      </c>
      <c r="Y1062" s="17" cm="1">
        <f t="array" ref="Y1062">MAX(IF(REINDUKSI!$B$5:$B$1048576='Data Training 2022'!B1062,REINDUKSI!$H$5:$H$1048576))</f>
        <v>44718</v>
      </c>
      <c r="Z1062" s="22" t="str">
        <f>IFERROR(VLOOKUP(B1062,REINDUKSI!$B$5:$I$1048576,8,0),"")</f>
        <v>LULUS</v>
      </c>
      <c r="AA1062" s="22" t="str">
        <f t="shared" si="90"/>
        <v>TARGET</v>
      </c>
      <c r="AB1062" s="17" cm="1">
        <f t="array" ref="AB1062">MAX(IF(BSA!$B$5:$B$1048576='Data Training 2022'!B1062,BSA!$H$5:$H$1048576))</f>
        <v>0</v>
      </c>
      <c r="AC1062" s="22" t="str">
        <f>IFERROR(VLOOKUP(B1062,BSA!$B$5:$I$1048576,8,0),"")</f>
        <v/>
      </c>
      <c r="AD1062" s="22" t="s">
        <v>3994</v>
      </c>
      <c r="AE1062" s="22"/>
      <c r="AF1062" s="22"/>
      <c r="AG1062" s="22" t="str">
        <f t="shared" si="91"/>
        <v/>
      </c>
      <c r="AH1062" s="17" cm="1">
        <f t="array" ref="AH1062">MAX(IF(ISOLASI!$B$5:$B$1048576='Data Training 2022'!B1062,ISOLASI!$H$5:$H$1048576))</f>
        <v>0</v>
      </c>
      <c r="AI1062" s="22" t="str">
        <f>IFERROR(VLOOKUP(B1062,ISOLASI!$B$5:$I$1048576,8,0),"")</f>
        <v/>
      </c>
      <c r="AJ1062" s="22"/>
      <c r="AK1062" s="17" cm="1">
        <f t="array" ref="AK1062">MAX(IF('DEKAT AIR'!$B$5:$B$1048576='Data Training 2022'!B1062,'DEKAT AIR'!$H$5:$H$1048576))</f>
        <v>0</v>
      </c>
      <c r="AL1062" s="22" t="str">
        <f>IFERROR(VLOOKUP(B1062,'DEKAT AIR'!$B$5:$I$1048576,8,0),"")</f>
        <v/>
      </c>
      <c r="AM1062" s="22"/>
      <c r="AN1062" s="17" cm="1">
        <f t="array" ref="AN1062">MAX(IF(KETINGGIAN!$B$5:$B$1048576='Data Training 2022'!B1062,KETINGGIAN!$H$5:$H$1048576))</f>
        <v>0</v>
      </c>
      <c r="AO1062" s="22" t="str">
        <f>IFERROR(VLOOKUP(B1062,KETINGGIAN!$B$5:$I$1048576,8,0),"")</f>
        <v/>
      </c>
      <c r="AP1062" s="22"/>
      <c r="AQ1062" s="22"/>
      <c r="AR1062" s="22"/>
      <c r="AS1062" s="22"/>
      <c r="AT1062" s="17" cm="1">
        <f t="array" ref="AT1062">MAX(IF(TOOLSKEEPER!$B$5:$B$1048576='Data Training 2022'!B1062,TOOLSKEEPER!$H$5:$H$1048576))</f>
        <v>0</v>
      </c>
      <c r="AU1062" s="22" t="str">
        <f>IFERROR(VLOOKUP(B1062,TOOLSKEEPER!$B$5:$I$1048576,8,0),"")</f>
        <v/>
      </c>
    </row>
    <row r="1063" spans="1:47">
      <c r="A1063" s="22">
        <f t="shared" si="92"/>
        <v>1058</v>
      </c>
      <c r="B1063" s="21" t="str">
        <f t="shared" si="93"/>
        <v>80003136</v>
      </c>
      <c r="C1063" s="21">
        <v>80003136</v>
      </c>
      <c r="D1063" s="22"/>
      <c r="E1063" s="22" t="s">
        <v>2373</v>
      </c>
      <c r="F1063" s="22" t="s">
        <v>1255</v>
      </c>
      <c r="G1063" s="22" t="s">
        <v>205</v>
      </c>
      <c r="H1063" s="22" t="s">
        <v>405</v>
      </c>
      <c r="I1063" s="22" t="s">
        <v>4024</v>
      </c>
      <c r="J1063" s="22"/>
      <c r="K1063" s="21" t="s">
        <v>4002</v>
      </c>
      <c r="L1063" s="21" t="s">
        <v>2374</v>
      </c>
      <c r="M1063" s="21" t="s">
        <v>4003</v>
      </c>
      <c r="N1063" s="21"/>
      <c r="O1063" s="17" t="str">
        <f>IFERROR(VLOOKUP(B1063,POP!$B$5:$I$1048576,7,0),"")</f>
        <v/>
      </c>
      <c r="P1063" s="17" t="str">
        <f>IFERROR(VLOOKUP(B1063,POM!$B$5:$I$1048576,7,0),"")</f>
        <v/>
      </c>
      <c r="Q1063" s="10" t="str">
        <f>IFERROR(VLOOKUP(B1063,POU!$B$5:$I$1048576,7,0),"")</f>
        <v/>
      </c>
      <c r="R1063" s="21" t="str">
        <f t="shared" si="89"/>
        <v/>
      </c>
      <c r="S1063" s="17" t="str">
        <f>IFERROR(VLOOKUP(B1063,'PEMBEKALAN POP'!$B$5:$I$1048576,7,0),"")</f>
        <v/>
      </c>
      <c r="T1063" s="22" t="str">
        <f>IFERROR(VLOOKUP(B1063,'PEMBEKALAN POP'!$B$5:$I$1048576,8,0),"")</f>
        <v/>
      </c>
      <c r="U1063" s="21" t="s">
        <v>3994</v>
      </c>
      <c r="V1063" s="17" t="e" cm="1">
        <f t="array" ref="V1063">MAX(IF(INDUKSI!$B$5:$B$1048576='Data Training 2022'!B1063,INDUKSI!$H$5:$H$1048576))</f>
        <v>#N/A</v>
      </c>
      <c r="W1063" s="22" t="str">
        <f>IFERROR(VLOOKUP(B1063,INDUKSI!$B$5:$I$1048576,8,0),"")</f>
        <v>LULUS</v>
      </c>
      <c r="X1063" s="21" t="s">
        <v>3994</v>
      </c>
      <c r="Y1063" s="17" cm="1">
        <f t="array" ref="Y1063">MAX(IF(REINDUKSI!$B$5:$B$1048576='Data Training 2022'!B1063,REINDUKSI!$H$5:$H$1048576))</f>
        <v>44718</v>
      </c>
      <c r="Z1063" s="22" t="str">
        <f>IFERROR(VLOOKUP(B1063,REINDUKSI!$B$5:$I$1048576,8,0),"")</f>
        <v>LULUS</v>
      </c>
      <c r="AA1063" s="22" t="str">
        <f t="shared" si="90"/>
        <v>TARGET</v>
      </c>
      <c r="AB1063" s="17" cm="1">
        <f t="array" ref="AB1063">MAX(IF(BSA!$B$5:$B$1048576='Data Training 2022'!B1063,BSA!$H$5:$H$1048576))</f>
        <v>0</v>
      </c>
      <c r="AC1063" s="22" t="str">
        <f>IFERROR(VLOOKUP(B1063,BSA!$B$5:$I$1048576,8,0),"")</f>
        <v/>
      </c>
      <c r="AD1063" s="22" t="s">
        <v>3994</v>
      </c>
      <c r="AE1063" s="22"/>
      <c r="AF1063" s="22"/>
      <c r="AG1063" s="22" t="str">
        <f t="shared" si="91"/>
        <v/>
      </c>
      <c r="AH1063" s="17" cm="1">
        <f t="array" ref="AH1063">MAX(IF(ISOLASI!$B$5:$B$1048576='Data Training 2022'!B1063,ISOLASI!$H$5:$H$1048576))</f>
        <v>0</v>
      </c>
      <c r="AI1063" s="22" t="str">
        <f>IFERROR(VLOOKUP(B1063,ISOLASI!$B$5:$I$1048576,8,0),"")</f>
        <v/>
      </c>
      <c r="AJ1063" s="22"/>
      <c r="AK1063" s="17" cm="1">
        <f t="array" ref="AK1063">MAX(IF('DEKAT AIR'!$B$5:$B$1048576='Data Training 2022'!B1063,'DEKAT AIR'!$H$5:$H$1048576))</f>
        <v>0</v>
      </c>
      <c r="AL1063" s="22" t="str">
        <f>IFERROR(VLOOKUP(B1063,'DEKAT AIR'!$B$5:$I$1048576,8,0),"")</f>
        <v/>
      </c>
      <c r="AM1063" s="22"/>
      <c r="AN1063" s="17" cm="1">
        <f t="array" ref="AN1063">MAX(IF(KETINGGIAN!$B$5:$B$1048576='Data Training 2022'!B1063,KETINGGIAN!$H$5:$H$1048576))</f>
        <v>0</v>
      </c>
      <c r="AO1063" s="22" t="str">
        <f>IFERROR(VLOOKUP(B1063,KETINGGIAN!$B$5:$I$1048576,8,0),"")</f>
        <v/>
      </c>
      <c r="AP1063" s="22"/>
      <c r="AQ1063" s="22"/>
      <c r="AR1063" s="22"/>
      <c r="AS1063" s="22"/>
      <c r="AT1063" s="17" cm="1">
        <f t="array" ref="AT1063">MAX(IF(TOOLSKEEPER!$B$5:$B$1048576='Data Training 2022'!B1063,TOOLSKEEPER!$H$5:$H$1048576))</f>
        <v>0</v>
      </c>
      <c r="AU1063" s="22" t="str">
        <f>IFERROR(VLOOKUP(B1063,TOOLSKEEPER!$B$5:$I$1048576,8,0),"")</f>
        <v/>
      </c>
    </row>
    <row r="1064" spans="1:47">
      <c r="A1064" s="22">
        <f t="shared" si="92"/>
        <v>1059</v>
      </c>
      <c r="B1064" s="21" t="str">
        <f t="shared" si="93"/>
        <v>80002480</v>
      </c>
      <c r="C1064" s="21" t="s">
        <v>3267</v>
      </c>
      <c r="D1064" s="22"/>
      <c r="E1064" s="22" t="s">
        <v>3268</v>
      </c>
      <c r="F1064" s="22" t="s">
        <v>1255</v>
      </c>
      <c r="G1064" s="22" t="s">
        <v>205</v>
      </c>
      <c r="H1064" s="22" t="s">
        <v>405</v>
      </c>
      <c r="I1064" s="22" t="s">
        <v>4028</v>
      </c>
      <c r="J1064" s="22"/>
      <c r="K1064" s="21" t="s">
        <v>4002</v>
      </c>
      <c r="L1064" s="21" t="s">
        <v>2374</v>
      </c>
      <c r="M1064" s="21" t="s">
        <v>4003</v>
      </c>
      <c r="N1064" s="21"/>
      <c r="O1064" s="17" t="str">
        <f>IFERROR(VLOOKUP(B1064,POP!$B$5:$I$1048576,7,0),"")</f>
        <v/>
      </c>
      <c r="P1064" s="17" t="str">
        <f>IFERROR(VLOOKUP(B1064,POM!$B$5:$I$1048576,7,0),"")</f>
        <v/>
      </c>
      <c r="Q1064" s="10" t="str">
        <f>IFERROR(VLOOKUP(B1064,POU!$B$5:$I$1048576,7,0),"")</f>
        <v/>
      </c>
      <c r="R1064" s="21" t="str">
        <f t="shared" si="89"/>
        <v/>
      </c>
      <c r="S1064" s="17" t="str">
        <f>IFERROR(VLOOKUP(B1064,'PEMBEKALAN POP'!$B$5:$I$1048576,7,0),"")</f>
        <v/>
      </c>
      <c r="T1064" s="22" t="str">
        <f>IFERROR(VLOOKUP(B1064,'PEMBEKALAN POP'!$B$5:$I$1048576,8,0),"")</f>
        <v/>
      </c>
      <c r="U1064" s="21" t="s">
        <v>3994</v>
      </c>
      <c r="V1064" s="17" t="e" cm="1">
        <f t="array" ref="V1064">MAX(IF(INDUKSI!$B$5:$B$1048576='Data Training 2022'!B1064,INDUKSI!$H$5:$H$1048576))</f>
        <v>#N/A</v>
      </c>
      <c r="W1064" s="22" t="str">
        <f>IFERROR(VLOOKUP(B1064,INDUKSI!$B$5:$I$1048576,8,0),"")</f>
        <v>LULUS</v>
      </c>
      <c r="X1064" s="21" t="s">
        <v>3994</v>
      </c>
      <c r="Y1064" s="17" cm="1">
        <f t="array" ref="Y1064">MAX(IF(REINDUKSI!$B$5:$B$1048576='Data Training 2022'!B1064,REINDUKSI!$H$5:$H$1048576))</f>
        <v>44637</v>
      </c>
      <c r="Z1064" s="22" t="str">
        <f>IFERROR(VLOOKUP(B1064,REINDUKSI!$B$5:$I$1048576,8,0),"")</f>
        <v>LULUS</v>
      </c>
      <c r="AA1064" s="22" t="str">
        <f t="shared" si="90"/>
        <v>TARGET</v>
      </c>
      <c r="AB1064" s="17" cm="1">
        <f t="array" ref="AB1064">MAX(IF(BSA!$B$5:$B$1048576='Data Training 2022'!B1064,BSA!$H$5:$H$1048576))</f>
        <v>0</v>
      </c>
      <c r="AC1064" s="22" t="str">
        <f>IFERROR(VLOOKUP(B1064,BSA!$B$5:$I$1048576,8,0),"")</f>
        <v/>
      </c>
      <c r="AD1064" s="22" t="s">
        <v>3994</v>
      </c>
      <c r="AE1064" s="22"/>
      <c r="AF1064" s="22"/>
      <c r="AG1064" s="22" t="str">
        <f t="shared" si="91"/>
        <v/>
      </c>
      <c r="AH1064" s="17" cm="1">
        <f t="array" ref="AH1064">MAX(IF(ISOLASI!$B$5:$B$1048576='Data Training 2022'!B1064,ISOLASI!$H$5:$H$1048576))</f>
        <v>0</v>
      </c>
      <c r="AI1064" s="22" t="str">
        <f>IFERROR(VLOOKUP(B1064,ISOLASI!$B$5:$I$1048576,8,0),"")</f>
        <v/>
      </c>
      <c r="AJ1064" s="22"/>
      <c r="AK1064" s="17" cm="1">
        <f t="array" ref="AK1064">MAX(IF('DEKAT AIR'!$B$5:$B$1048576='Data Training 2022'!B1064,'DEKAT AIR'!$H$5:$H$1048576))</f>
        <v>0</v>
      </c>
      <c r="AL1064" s="22" t="str">
        <f>IFERROR(VLOOKUP(B1064,'DEKAT AIR'!$B$5:$I$1048576,8,0),"")</f>
        <v/>
      </c>
      <c r="AM1064" s="22"/>
      <c r="AN1064" s="17" cm="1">
        <f t="array" ref="AN1064">MAX(IF(KETINGGIAN!$B$5:$B$1048576='Data Training 2022'!B1064,KETINGGIAN!$H$5:$H$1048576))</f>
        <v>0</v>
      </c>
      <c r="AO1064" s="22" t="str">
        <f>IFERROR(VLOOKUP(B1064,KETINGGIAN!$B$5:$I$1048576,8,0),"")</f>
        <v/>
      </c>
      <c r="AP1064" s="22"/>
      <c r="AQ1064" s="22"/>
      <c r="AR1064" s="22"/>
      <c r="AS1064" s="22"/>
      <c r="AT1064" s="17" cm="1">
        <f t="array" ref="AT1064">MAX(IF(TOOLSKEEPER!$B$5:$B$1048576='Data Training 2022'!B1064,TOOLSKEEPER!$H$5:$H$1048576))</f>
        <v>0</v>
      </c>
      <c r="AU1064" s="22" t="str">
        <f>IFERROR(VLOOKUP(B1064,TOOLSKEEPER!$B$5:$I$1048576,8,0),"")</f>
        <v/>
      </c>
    </row>
    <row r="1065" spans="1:47">
      <c r="A1065" s="22">
        <f t="shared" si="92"/>
        <v>1060</v>
      </c>
      <c r="B1065" s="21" t="str">
        <f t="shared" si="93"/>
        <v>80004294</v>
      </c>
      <c r="C1065" s="21">
        <v>80004294</v>
      </c>
      <c r="D1065" s="22"/>
      <c r="E1065" s="22" t="s">
        <v>1523</v>
      </c>
      <c r="F1065" s="22" t="s">
        <v>1255</v>
      </c>
      <c r="G1065" s="22" t="s">
        <v>205</v>
      </c>
      <c r="H1065" s="22" t="s">
        <v>405</v>
      </c>
      <c r="I1065" s="22" t="s">
        <v>4024</v>
      </c>
      <c r="J1065" s="22"/>
      <c r="K1065" s="21" t="s">
        <v>4002</v>
      </c>
      <c r="L1065" s="21" t="s">
        <v>2374</v>
      </c>
      <c r="M1065" s="21" t="s">
        <v>4003</v>
      </c>
      <c r="N1065" s="21"/>
      <c r="O1065" s="17" t="str">
        <f>IFERROR(VLOOKUP(B1065,POP!$B$5:$I$1048576,7,0),"")</f>
        <v/>
      </c>
      <c r="P1065" s="17" t="str">
        <f>IFERROR(VLOOKUP(B1065,POM!$B$5:$I$1048576,7,0),"")</f>
        <v/>
      </c>
      <c r="Q1065" s="10" t="str">
        <f>IFERROR(VLOOKUP(B1065,POU!$B$5:$I$1048576,7,0),"")</f>
        <v/>
      </c>
      <c r="R1065" s="21" t="str">
        <f t="shared" si="89"/>
        <v/>
      </c>
      <c r="S1065" s="17" t="str">
        <f>IFERROR(VLOOKUP(B1065,'PEMBEKALAN POP'!$B$5:$I$1048576,7,0),"")</f>
        <v/>
      </c>
      <c r="T1065" s="22" t="str">
        <f>IFERROR(VLOOKUP(B1065,'PEMBEKALAN POP'!$B$5:$I$1048576,8,0),"")</f>
        <v/>
      </c>
      <c r="U1065" s="21" t="s">
        <v>3994</v>
      </c>
      <c r="V1065" s="17" t="e" cm="1">
        <f t="array" ref="V1065">MAX(IF(INDUKSI!$B$5:$B$1048576='Data Training 2022'!B1065,INDUKSI!$H$5:$H$1048576))</f>
        <v>#N/A</v>
      </c>
      <c r="W1065" s="22" t="str">
        <f>IFERROR(VLOOKUP(B1065,INDUKSI!$B$5:$I$1048576,8,0),"")</f>
        <v/>
      </c>
      <c r="X1065" s="21" t="s">
        <v>3994</v>
      </c>
      <c r="Y1065" s="17" cm="1">
        <f t="array" ref="Y1065">MAX(IF(REINDUKSI!$B$5:$B$1048576='Data Training 2022'!B1065,REINDUKSI!$H$5:$H$1048576))</f>
        <v>0</v>
      </c>
      <c r="Z1065" s="22" t="str">
        <f>IFERROR(VLOOKUP(B1065,REINDUKSI!$B$5:$I$1048576,8,0),"")</f>
        <v/>
      </c>
      <c r="AA1065" s="22" t="str">
        <f t="shared" si="90"/>
        <v>TARGET</v>
      </c>
      <c r="AB1065" s="17" cm="1">
        <f t="array" ref="AB1065">MAX(IF(BSA!$B$5:$B$1048576='Data Training 2022'!B1065,BSA!$H$5:$H$1048576))</f>
        <v>0</v>
      </c>
      <c r="AC1065" s="22" t="str">
        <f>IFERROR(VLOOKUP(B1065,BSA!$B$5:$I$1048576,8,0),"")</f>
        <v/>
      </c>
      <c r="AD1065" s="22" t="s">
        <v>3994</v>
      </c>
      <c r="AE1065" s="22"/>
      <c r="AF1065" s="22"/>
      <c r="AG1065" s="22" t="str">
        <f t="shared" si="91"/>
        <v/>
      </c>
      <c r="AH1065" s="17" cm="1">
        <f t="array" ref="AH1065">MAX(IF(ISOLASI!$B$5:$B$1048576='Data Training 2022'!B1065,ISOLASI!$H$5:$H$1048576))</f>
        <v>0</v>
      </c>
      <c r="AI1065" s="22" t="str">
        <f>IFERROR(VLOOKUP(B1065,ISOLASI!$B$5:$I$1048576,8,0),"")</f>
        <v/>
      </c>
      <c r="AJ1065" s="22"/>
      <c r="AK1065" s="17" cm="1">
        <f t="array" ref="AK1065">MAX(IF('DEKAT AIR'!$B$5:$B$1048576='Data Training 2022'!B1065,'DEKAT AIR'!$H$5:$H$1048576))</f>
        <v>0</v>
      </c>
      <c r="AL1065" s="22" t="str">
        <f>IFERROR(VLOOKUP(B1065,'DEKAT AIR'!$B$5:$I$1048576,8,0),"")</f>
        <v/>
      </c>
      <c r="AM1065" s="22"/>
      <c r="AN1065" s="17" cm="1">
        <f t="array" ref="AN1065">MAX(IF(KETINGGIAN!$B$5:$B$1048576='Data Training 2022'!B1065,KETINGGIAN!$H$5:$H$1048576))</f>
        <v>0</v>
      </c>
      <c r="AO1065" s="22" t="str">
        <f>IFERROR(VLOOKUP(B1065,KETINGGIAN!$B$5:$I$1048576,8,0),"")</f>
        <v/>
      </c>
      <c r="AP1065" s="22"/>
      <c r="AQ1065" s="22"/>
      <c r="AR1065" s="22"/>
      <c r="AS1065" s="22"/>
      <c r="AT1065" s="17" cm="1">
        <f t="array" ref="AT1065">MAX(IF(TOOLSKEEPER!$B$5:$B$1048576='Data Training 2022'!B1065,TOOLSKEEPER!$H$5:$H$1048576))</f>
        <v>0</v>
      </c>
      <c r="AU1065" s="22" t="str">
        <f>IFERROR(VLOOKUP(B1065,TOOLSKEEPER!$B$5:$I$1048576,8,0),"")</f>
        <v/>
      </c>
    </row>
    <row r="1066" spans="1:47">
      <c r="A1066" s="22">
        <f t="shared" si="92"/>
        <v>1061</v>
      </c>
      <c r="B1066" s="21" t="str">
        <f t="shared" si="93"/>
        <v>80004311</v>
      </c>
      <c r="C1066" s="21">
        <v>80004311</v>
      </c>
      <c r="D1066" s="22"/>
      <c r="E1066" s="22" t="s">
        <v>1607</v>
      </c>
      <c r="F1066" s="22" t="s">
        <v>1255</v>
      </c>
      <c r="G1066" s="22" t="s">
        <v>205</v>
      </c>
      <c r="H1066" s="22" t="s">
        <v>405</v>
      </c>
      <c r="I1066" s="22" t="s">
        <v>4024</v>
      </c>
      <c r="J1066" s="22"/>
      <c r="K1066" s="21" t="s">
        <v>4002</v>
      </c>
      <c r="L1066" s="21" t="s">
        <v>2374</v>
      </c>
      <c r="M1066" s="21" t="s">
        <v>4003</v>
      </c>
      <c r="N1066" s="21"/>
      <c r="O1066" s="17" t="str">
        <f>IFERROR(VLOOKUP(B1066,POP!$B$5:$I$1048576,7,0),"")</f>
        <v/>
      </c>
      <c r="P1066" s="17" t="str">
        <f>IFERROR(VLOOKUP(B1066,POM!$B$5:$I$1048576,7,0),"")</f>
        <v/>
      </c>
      <c r="Q1066" s="10" t="str">
        <f>IFERROR(VLOOKUP(B1066,POU!$B$5:$I$1048576,7,0),"")</f>
        <v/>
      </c>
      <c r="R1066" s="21" t="str">
        <f t="shared" si="89"/>
        <v/>
      </c>
      <c r="S1066" s="17" t="str">
        <f>IFERROR(VLOOKUP(B1066,'PEMBEKALAN POP'!$B$5:$I$1048576,7,0),"")</f>
        <v/>
      </c>
      <c r="T1066" s="22" t="str">
        <f>IFERROR(VLOOKUP(B1066,'PEMBEKALAN POP'!$B$5:$I$1048576,8,0),"")</f>
        <v/>
      </c>
      <c r="U1066" s="21" t="s">
        <v>3994</v>
      </c>
      <c r="V1066" s="17" t="e" cm="1">
        <f t="array" ref="V1066">MAX(IF(INDUKSI!$B$5:$B$1048576='Data Training 2022'!B1066,INDUKSI!$H$5:$H$1048576))</f>
        <v>#N/A</v>
      </c>
      <c r="W1066" s="22" t="str">
        <f>IFERROR(VLOOKUP(B1066,INDUKSI!$B$5:$I$1048576,8,0),"")</f>
        <v/>
      </c>
      <c r="X1066" s="21" t="s">
        <v>3994</v>
      </c>
      <c r="Y1066" s="17" cm="1">
        <f t="array" ref="Y1066">MAX(IF(REINDUKSI!$B$5:$B$1048576='Data Training 2022'!B1066,REINDUKSI!$H$5:$H$1048576))</f>
        <v>0</v>
      </c>
      <c r="Z1066" s="22" t="str">
        <f>IFERROR(VLOOKUP(B1066,REINDUKSI!$B$5:$I$1048576,8,0),"")</f>
        <v/>
      </c>
      <c r="AA1066" s="22" t="str">
        <f t="shared" si="90"/>
        <v>TARGET</v>
      </c>
      <c r="AB1066" s="17" cm="1">
        <f t="array" ref="AB1066">MAX(IF(BSA!$B$5:$B$1048576='Data Training 2022'!B1066,BSA!$H$5:$H$1048576))</f>
        <v>0</v>
      </c>
      <c r="AC1066" s="22" t="str">
        <f>IFERROR(VLOOKUP(B1066,BSA!$B$5:$I$1048576,8,0),"")</f>
        <v/>
      </c>
      <c r="AD1066" s="22" t="s">
        <v>3994</v>
      </c>
      <c r="AE1066" s="22"/>
      <c r="AF1066" s="22"/>
      <c r="AG1066" s="22" t="str">
        <f t="shared" si="91"/>
        <v/>
      </c>
      <c r="AH1066" s="17" cm="1">
        <f t="array" ref="AH1066">MAX(IF(ISOLASI!$B$5:$B$1048576='Data Training 2022'!B1066,ISOLASI!$H$5:$H$1048576))</f>
        <v>0</v>
      </c>
      <c r="AI1066" s="22" t="str">
        <f>IFERROR(VLOOKUP(B1066,ISOLASI!$B$5:$I$1048576,8,0),"")</f>
        <v/>
      </c>
      <c r="AJ1066" s="22"/>
      <c r="AK1066" s="17" cm="1">
        <f t="array" ref="AK1066">MAX(IF('DEKAT AIR'!$B$5:$B$1048576='Data Training 2022'!B1066,'DEKAT AIR'!$H$5:$H$1048576))</f>
        <v>0</v>
      </c>
      <c r="AL1066" s="22" t="str">
        <f>IFERROR(VLOOKUP(B1066,'DEKAT AIR'!$B$5:$I$1048576,8,0),"")</f>
        <v/>
      </c>
      <c r="AM1066" s="22"/>
      <c r="AN1066" s="17" cm="1">
        <f t="array" ref="AN1066">MAX(IF(KETINGGIAN!$B$5:$B$1048576='Data Training 2022'!B1066,KETINGGIAN!$H$5:$H$1048576))</f>
        <v>0</v>
      </c>
      <c r="AO1066" s="22" t="str">
        <f>IFERROR(VLOOKUP(B1066,KETINGGIAN!$B$5:$I$1048576,8,0),"")</f>
        <v/>
      </c>
      <c r="AP1066" s="22"/>
      <c r="AQ1066" s="22"/>
      <c r="AR1066" s="22"/>
      <c r="AS1066" s="22"/>
      <c r="AT1066" s="17" cm="1">
        <f t="array" ref="AT1066">MAX(IF(TOOLSKEEPER!$B$5:$B$1048576='Data Training 2022'!B1066,TOOLSKEEPER!$H$5:$H$1048576))</f>
        <v>0</v>
      </c>
      <c r="AU1066" s="22" t="str">
        <f>IFERROR(VLOOKUP(B1066,TOOLSKEEPER!$B$5:$I$1048576,8,0),"")</f>
        <v/>
      </c>
    </row>
    <row r="1067" spans="1:47">
      <c r="A1067" s="22">
        <f t="shared" si="92"/>
        <v>1062</v>
      </c>
      <c r="B1067" s="21" t="str">
        <f t="shared" si="93"/>
        <v>80004315</v>
      </c>
      <c r="C1067" s="21">
        <v>80004315</v>
      </c>
      <c r="D1067" s="22"/>
      <c r="E1067" s="22" t="s">
        <v>1660</v>
      </c>
      <c r="F1067" s="22" t="s">
        <v>1255</v>
      </c>
      <c r="G1067" s="22" t="s">
        <v>205</v>
      </c>
      <c r="H1067" s="22" t="s">
        <v>405</v>
      </c>
      <c r="I1067" s="22" t="s">
        <v>4024</v>
      </c>
      <c r="J1067" s="22"/>
      <c r="K1067" s="21" t="s">
        <v>4002</v>
      </c>
      <c r="L1067" s="21" t="s">
        <v>2374</v>
      </c>
      <c r="M1067" s="21" t="s">
        <v>4003</v>
      </c>
      <c r="N1067" s="21"/>
      <c r="O1067" s="17" t="str">
        <f>IFERROR(VLOOKUP(B1067,POP!$B$5:$I$1048576,7,0),"")</f>
        <v/>
      </c>
      <c r="P1067" s="17" t="str">
        <f>IFERROR(VLOOKUP(B1067,POM!$B$5:$I$1048576,7,0),"")</f>
        <v/>
      </c>
      <c r="Q1067" s="10" t="str">
        <f>IFERROR(VLOOKUP(B1067,POU!$B$5:$I$1048576,7,0),"")</f>
        <v/>
      </c>
      <c r="R1067" s="21" t="str">
        <f t="shared" si="89"/>
        <v/>
      </c>
      <c r="S1067" s="17" t="str">
        <f>IFERROR(VLOOKUP(B1067,'PEMBEKALAN POP'!$B$5:$I$1048576,7,0),"")</f>
        <v/>
      </c>
      <c r="T1067" s="22" t="str">
        <f>IFERROR(VLOOKUP(B1067,'PEMBEKALAN POP'!$B$5:$I$1048576,8,0),"")</f>
        <v/>
      </c>
      <c r="U1067" s="21" t="s">
        <v>3994</v>
      </c>
      <c r="V1067" s="17" t="e" cm="1">
        <f t="array" ref="V1067">MAX(IF(INDUKSI!$B$5:$B$1048576='Data Training 2022'!B1067,INDUKSI!$H$5:$H$1048576))</f>
        <v>#N/A</v>
      </c>
      <c r="W1067" s="22" t="str">
        <f>IFERROR(VLOOKUP(B1067,INDUKSI!$B$5:$I$1048576,8,0),"")</f>
        <v/>
      </c>
      <c r="X1067" s="21" t="s">
        <v>3994</v>
      </c>
      <c r="Y1067" s="17" cm="1">
        <f t="array" ref="Y1067">MAX(IF(REINDUKSI!$B$5:$B$1048576='Data Training 2022'!B1067,REINDUKSI!$H$5:$H$1048576))</f>
        <v>0</v>
      </c>
      <c r="Z1067" s="22" t="str">
        <f>IFERROR(VLOOKUP(B1067,REINDUKSI!$B$5:$I$1048576,8,0),"")</f>
        <v/>
      </c>
      <c r="AA1067" s="22" t="str">
        <f t="shared" si="90"/>
        <v>TARGET</v>
      </c>
      <c r="AB1067" s="17" cm="1">
        <f t="array" ref="AB1067">MAX(IF(BSA!$B$5:$B$1048576='Data Training 2022'!B1067,BSA!$H$5:$H$1048576))</f>
        <v>0</v>
      </c>
      <c r="AC1067" s="22" t="str">
        <f>IFERROR(VLOOKUP(B1067,BSA!$B$5:$I$1048576,8,0),"")</f>
        <v/>
      </c>
      <c r="AD1067" s="22" t="s">
        <v>3994</v>
      </c>
      <c r="AE1067" s="22"/>
      <c r="AF1067" s="22"/>
      <c r="AG1067" s="22" t="str">
        <f t="shared" si="91"/>
        <v/>
      </c>
      <c r="AH1067" s="17" cm="1">
        <f t="array" ref="AH1067">MAX(IF(ISOLASI!$B$5:$B$1048576='Data Training 2022'!B1067,ISOLASI!$H$5:$H$1048576))</f>
        <v>0</v>
      </c>
      <c r="AI1067" s="22" t="str">
        <f>IFERROR(VLOOKUP(B1067,ISOLASI!$B$5:$I$1048576,8,0),"")</f>
        <v/>
      </c>
      <c r="AJ1067" s="22"/>
      <c r="AK1067" s="17" cm="1">
        <f t="array" ref="AK1067">MAX(IF('DEKAT AIR'!$B$5:$B$1048576='Data Training 2022'!B1067,'DEKAT AIR'!$H$5:$H$1048576))</f>
        <v>0</v>
      </c>
      <c r="AL1067" s="22" t="str">
        <f>IFERROR(VLOOKUP(B1067,'DEKAT AIR'!$B$5:$I$1048576,8,0),"")</f>
        <v/>
      </c>
      <c r="AM1067" s="22"/>
      <c r="AN1067" s="17" cm="1">
        <f t="array" ref="AN1067">MAX(IF(KETINGGIAN!$B$5:$B$1048576='Data Training 2022'!B1067,KETINGGIAN!$H$5:$H$1048576))</f>
        <v>0</v>
      </c>
      <c r="AO1067" s="22" t="str">
        <f>IFERROR(VLOOKUP(B1067,KETINGGIAN!$B$5:$I$1048576,8,0),"")</f>
        <v/>
      </c>
      <c r="AP1067" s="22"/>
      <c r="AQ1067" s="22"/>
      <c r="AR1067" s="22"/>
      <c r="AS1067" s="22"/>
      <c r="AT1067" s="17" cm="1">
        <f t="array" ref="AT1067">MAX(IF(TOOLSKEEPER!$B$5:$B$1048576='Data Training 2022'!B1067,TOOLSKEEPER!$H$5:$H$1048576))</f>
        <v>0</v>
      </c>
      <c r="AU1067" s="22" t="str">
        <f>IFERROR(VLOOKUP(B1067,TOOLSKEEPER!$B$5:$I$1048576,8,0),"")</f>
        <v/>
      </c>
    </row>
    <row r="1068" spans="1:47">
      <c r="A1068" s="22">
        <f t="shared" si="92"/>
        <v>1063</v>
      </c>
      <c r="B1068" s="21" t="str">
        <f t="shared" si="93"/>
        <v>80004293</v>
      </c>
      <c r="C1068" s="21">
        <v>80004293</v>
      </c>
      <c r="D1068" s="22"/>
      <c r="E1068" s="22" t="s">
        <v>3189</v>
      </c>
      <c r="F1068" s="22" t="s">
        <v>1255</v>
      </c>
      <c r="G1068" s="22" t="s">
        <v>212</v>
      </c>
      <c r="H1068" s="22" t="s">
        <v>405</v>
      </c>
      <c r="I1068" s="22" t="s">
        <v>4024</v>
      </c>
      <c r="J1068" s="22"/>
      <c r="K1068" s="21" t="s">
        <v>4002</v>
      </c>
      <c r="L1068" s="21" t="s">
        <v>2374</v>
      </c>
      <c r="M1068" s="21" t="s">
        <v>4003</v>
      </c>
      <c r="N1068" s="21"/>
      <c r="O1068" s="17" t="str">
        <f>IFERROR(VLOOKUP(B1068,POP!$B$5:$I$1048576,7,0),"")</f>
        <v/>
      </c>
      <c r="P1068" s="17" t="str">
        <f>IFERROR(VLOOKUP(B1068,POM!$B$5:$I$1048576,7,0),"")</f>
        <v/>
      </c>
      <c r="Q1068" s="10" t="str">
        <f>IFERROR(VLOOKUP(B1068,POU!$B$5:$I$1048576,7,0),"")</f>
        <v/>
      </c>
      <c r="R1068" s="21" t="str">
        <f t="shared" si="89"/>
        <v/>
      </c>
      <c r="S1068" s="17" t="str">
        <f>IFERROR(VLOOKUP(B1068,'PEMBEKALAN POP'!$B$5:$I$1048576,7,0),"")</f>
        <v/>
      </c>
      <c r="T1068" s="22" t="str">
        <f>IFERROR(VLOOKUP(B1068,'PEMBEKALAN POP'!$B$5:$I$1048576,8,0),"")</f>
        <v/>
      </c>
      <c r="U1068" s="21" t="s">
        <v>3994</v>
      </c>
      <c r="V1068" s="17" t="e" cm="1">
        <f t="array" ref="V1068">MAX(IF(INDUKSI!$B$5:$B$1048576='Data Training 2022'!B1068,INDUKSI!$H$5:$H$1048576))</f>
        <v>#N/A</v>
      </c>
      <c r="W1068" s="22" t="str">
        <f>IFERROR(VLOOKUP(B1068,INDUKSI!$B$5:$I$1048576,8,0),"")</f>
        <v/>
      </c>
      <c r="X1068" s="21" t="s">
        <v>3994</v>
      </c>
      <c r="Y1068" s="17" cm="1">
        <f t="array" ref="Y1068">MAX(IF(REINDUKSI!$B$5:$B$1048576='Data Training 2022'!B1068,REINDUKSI!$H$5:$H$1048576))</f>
        <v>0</v>
      </c>
      <c r="Z1068" s="22" t="str">
        <f>IFERROR(VLOOKUP(B1068,REINDUKSI!$B$5:$I$1048576,8,0),"")</f>
        <v/>
      </c>
      <c r="AA1068" s="22" t="str">
        <f t="shared" si="90"/>
        <v>TARGET</v>
      </c>
      <c r="AB1068" s="17" cm="1">
        <f t="array" ref="AB1068">MAX(IF(BSA!$B$5:$B$1048576='Data Training 2022'!B1068,BSA!$H$5:$H$1048576))</f>
        <v>0</v>
      </c>
      <c r="AC1068" s="22" t="str">
        <f>IFERROR(VLOOKUP(B1068,BSA!$B$5:$I$1048576,8,0),"")</f>
        <v/>
      </c>
      <c r="AD1068" s="22" t="s">
        <v>3994</v>
      </c>
      <c r="AE1068" s="22"/>
      <c r="AF1068" s="22"/>
      <c r="AG1068" s="22" t="str">
        <f t="shared" si="91"/>
        <v/>
      </c>
      <c r="AH1068" s="17" cm="1">
        <f t="array" ref="AH1068">MAX(IF(ISOLASI!$B$5:$B$1048576='Data Training 2022'!B1068,ISOLASI!$H$5:$H$1048576))</f>
        <v>0</v>
      </c>
      <c r="AI1068" s="22" t="str">
        <f>IFERROR(VLOOKUP(B1068,ISOLASI!$B$5:$I$1048576,8,0),"")</f>
        <v/>
      </c>
      <c r="AJ1068" s="22"/>
      <c r="AK1068" s="17" cm="1">
        <f t="array" ref="AK1068">MAX(IF('DEKAT AIR'!$B$5:$B$1048576='Data Training 2022'!B1068,'DEKAT AIR'!$H$5:$H$1048576))</f>
        <v>0</v>
      </c>
      <c r="AL1068" s="22" t="str">
        <f>IFERROR(VLOOKUP(B1068,'DEKAT AIR'!$B$5:$I$1048576,8,0),"")</f>
        <v/>
      </c>
      <c r="AM1068" s="22"/>
      <c r="AN1068" s="17" cm="1">
        <f t="array" ref="AN1068">MAX(IF(KETINGGIAN!$B$5:$B$1048576='Data Training 2022'!B1068,KETINGGIAN!$H$5:$H$1048576))</f>
        <v>0</v>
      </c>
      <c r="AO1068" s="22" t="str">
        <f>IFERROR(VLOOKUP(B1068,KETINGGIAN!$B$5:$I$1048576,8,0),"")</f>
        <v/>
      </c>
      <c r="AP1068" s="22"/>
      <c r="AQ1068" s="22"/>
      <c r="AR1068" s="22"/>
      <c r="AS1068" s="22"/>
      <c r="AT1068" s="17" cm="1">
        <f t="array" ref="AT1068">MAX(IF(TOOLSKEEPER!$B$5:$B$1048576='Data Training 2022'!B1068,TOOLSKEEPER!$H$5:$H$1048576))</f>
        <v>0</v>
      </c>
      <c r="AU1068" s="22" t="str">
        <f>IFERROR(VLOOKUP(B1068,TOOLSKEEPER!$B$5:$I$1048576,8,0),"")</f>
        <v/>
      </c>
    </row>
    <row r="1069" spans="1:47">
      <c r="A1069" s="22">
        <f t="shared" si="92"/>
        <v>1064</v>
      </c>
      <c r="B1069" s="21" t="str">
        <f t="shared" si="93"/>
        <v>80004295</v>
      </c>
      <c r="C1069" s="21">
        <v>80004295</v>
      </c>
      <c r="D1069" s="22"/>
      <c r="E1069" s="22" t="s">
        <v>1263</v>
      </c>
      <c r="F1069" s="22" t="s">
        <v>1255</v>
      </c>
      <c r="G1069" s="22" t="s">
        <v>212</v>
      </c>
      <c r="H1069" s="22" t="s">
        <v>405</v>
      </c>
      <c r="I1069" s="22" t="s">
        <v>4024</v>
      </c>
      <c r="J1069" s="22"/>
      <c r="K1069" s="21" t="s">
        <v>4002</v>
      </c>
      <c r="L1069" s="21" t="s">
        <v>2374</v>
      </c>
      <c r="M1069" s="21" t="s">
        <v>4003</v>
      </c>
      <c r="N1069" s="21"/>
      <c r="O1069" s="17" t="str">
        <f>IFERROR(VLOOKUP(B1069,POP!$B$5:$I$1048576,7,0),"")</f>
        <v/>
      </c>
      <c r="P1069" s="17" t="str">
        <f>IFERROR(VLOOKUP(B1069,POM!$B$5:$I$1048576,7,0),"")</f>
        <v/>
      </c>
      <c r="Q1069" s="10" t="str">
        <f>IFERROR(VLOOKUP(B1069,POU!$B$5:$I$1048576,7,0),"")</f>
        <v/>
      </c>
      <c r="R1069" s="21" t="str">
        <f t="shared" si="89"/>
        <v/>
      </c>
      <c r="S1069" s="17" t="str">
        <f>IFERROR(VLOOKUP(B1069,'PEMBEKALAN POP'!$B$5:$I$1048576,7,0),"")</f>
        <v/>
      </c>
      <c r="T1069" s="22" t="str">
        <f>IFERROR(VLOOKUP(B1069,'PEMBEKALAN POP'!$B$5:$I$1048576,8,0),"")</f>
        <v/>
      </c>
      <c r="U1069" s="21" t="s">
        <v>3994</v>
      </c>
      <c r="V1069" s="17" t="e" cm="1">
        <f t="array" ref="V1069">MAX(IF(INDUKSI!$B$5:$B$1048576='Data Training 2022'!B1069,INDUKSI!$H$5:$H$1048576))</f>
        <v>#N/A</v>
      </c>
      <c r="W1069" s="22" t="str">
        <f>IFERROR(VLOOKUP(B1069,INDUKSI!$B$5:$I$1048576,8,0),"")</f>
        <v/>
      </c>
      <c r="X1069" s="21" t="s">
        <v>3994</v>
      </c>
      <c r="Y1069" s="17" cm="1">
        <f t="array" ref="Y1069">MAX(IF(REINDUKSI!$B$5:$B$1048576='Data Training 2022'!B1069,REINDUKSI!$H$5:$H$1048576))</f>
        <v>0</v>
      </c>
      <c r="Z1069" s="22" t="str">
        <f>IFERROR(VLOOKUP(B1069,REINDUKSI!$B$5:$I$1048576,8,0),"")</f>
        <v/>
      </c>
      <c r="AA1069" s="22" t="str">
        <f t="shared" si="90"/>
        <v>TARGET</v>
      </c>
      <c r="AB1069" s="17" cm="1">
        <f t="array" ref="AB1069">MAX(IF(BSA!$B$5:$B$1048576='Data Training 2022'!B1069,BSA!$H$5:$H$1048576))</f>
        <v>0</v>
      </c>
      <c r="AC1069" s="22" t="str">
        <f>IFERROR(VLOOKUP(B1069,BSA!$B$5:$I$1048576,8,0),"")</f>
        <v/>
      </c>
      <c r="AD1069" s="22" t="s">
        <v>3994</v>
      </c>
      <c r="AE1069" s="22"/>
      <c r="AF1069" s="22"/>
      <c r="AG1069" s="22" t="str">
        <f t="shared" si="91"/>
        <v/>
      </c>
      <c r="AH1069" s="17" cm="1">
        <f t="array" ref="AH1069">MAX(IF(ISOLASI!$B$5:$B$1048576='Data Training 2022'!B1069,ISOLASI!$H$5:$H$1048576))</f>
        <v>0</v>
      </c>
      <c r="AI1069" s="22" t="str">
        <f>IFERROR(VLOOKUP(B1069,ISOLASI!$B$5:$I$1048576,8,0),"")</f>
        <v/>
      </c>
      <c r="AJ1069" s="22"/>
      <c r="AK1069" s="17" cm="1">
        <f t="array" ref="AK1069">MAX(IF('DEKAT AIR'!$B$5:$B$1048576='Data Training 2022'!B1069,'DEKAT AIR'!$H$5:$H$1048576))</f>
        <v>0</v>
      </c>
      <c r="AL1069" s="22" t="str">
        <f>IFERROR(VLOOKUP(B1069,'DEKAT AIR'!$B$5:$I$1048576,8,0),"")</f>
        <v/>
      </c>
      <c r="AM1069" s="22"/>
      <c r="AN1069" s="17" cm="1">
        <f t="array" ref="AN1069">MAX(IF(KETINGGIAN!$B$5:$B$1048576='Data Training 2022'!B1069,KETINGGIAN!$H$5:$H$1048576))</f>
        <v>0</v>
      </c>
      <c r="AO1069" s="22" t="str">
        <f>IFERROR(VLOOKUP(B1069,KETINGGIAN!$B$5:$I$1048576,8,0),"")</f>
        <v/>
      </c>
      <c r="AP1069" s="22"/>
      <c r="AQ1069" s="22"/>
      <c r="AR1069" s="22"/>
      <c r="AS1069" s="22"/>
      <c r="AT1069" s="17" cm="1">
        <f t="array" ref="AT1069">MAX(IF(TOOLSKEEPER!$B$5:$B$1048576='Data Training 2022'!B1069,TOOLSKEEPER!$H$5:$H$1048576))</f>
        <v>0</v>
      </c>
      <c r="AU1069" s="22" t="str">
        <f>IFERROR(VLOOKUP(B1069,TOOLSKEEPER!$B$5:$I$1048576,8,0),"")</f>
        <v/>
      </c>
    </row>
    <row r="1070" spans="1:47">
      <c r="A1070" s="22">
        <f t="shared" si="92"/>
        <v>1065</v>
      </c>
      <c r="B1070" s="21" t="str">
        <f t="shared" si="93"/>
        <v>80000665</v>
      </c>
      <c r="C1070" s="21" t="s">
        <v>3219</v>
      </c>
      <c r="D1070" s="22"/>
      <c r="E1070" s="22" t="s">
        <v>3220</v>
      </c>
      <c r="F1070" s="22" t="s">
        <v>1255</v>
      </c>
      <c r="G1070" s="22" t="s">
        <v>4175</v>
      </c>
      <c r="H1070" s="22" t="s">
        <v>405</v>
      </c>
      <c r="I1070" s="22" t="s">
        <v>4024</v>
      </c>
      <c r="J1070" s="22"/>
      <c r="K1070" s="21" t="s">
        <v>4002</v>
      </c>
      <c r="L1070" s="21" t="s">
        <v>2374</v>
      </c>
      <c r="M1070" s="21" t="s">
        <v>4003</v>
      </c>
      <c r="N1070" s="21"/>
      <c r="O1070" s="17" t="str">
        <f>IFERROR(VLOOKUP(B1070,POP!$B$5:$I$1048576,7,0),"")</f>
        <v/>
      </c>
      <c r="P1070" s="17" t="str">
        <f>IFERROR(VLOOKUP(B1070,POM!$B$5:$I$1048576,7,0),"")</f>
        <v/>
      </c>
      <c r="Q1070" s="10" t="str">
        <f>IFERROR(VLOOKUP(B1070,POU!$B$5:$I$1048576,7,0),"")</f>
        <v/>
      </c>
      <c r="R1070" s="21" t="str">
        <f t="shared" si="89"/>
        <v/>
      </c>
      <c r="S1070" s="17" t="str">
        <f>IFERROR(VLOOKUP(B1070,'PEMBEKALAN POP'!$B$5:$I$1048576,7,0),"")</f>
        <v/>
      </c>
      <c r="T1070" s="22" t="str">
        <f>IFERROR(VLOOKUP(B1070,'PEMBEKALAN POP'!$B$5:$I$1048576,8,0),"")</f>
        <v/>
      </c>
      <c r="U1070" s="21" t="s">
        <v>3994</v>
      </c>
      <c r="V1070" s="17" t="e" cm="1">
        <f t="array" ref="V1070">MAX(IF(INDUKSI!$B$5:$B$1048576='Data Training 2022'!B1070,INDUKSI!$H$5:$H$1048576))</f>
        <v>#N/A</v>
      </c>
      <c r="W1070" s="22" t="str">
        <f>IFERROR(VLOOKUP(B1070,INDUKSI!$B$5:$I$1048576,8,0),"")</f>
        <v>LULUS</v>
      </c>
      <c r="X1070" s="21" t="s">
        <v>3994</v>
      </c>
      <c r="Y1070" s="17" cm="1">
        <f t="array" ref="Y1070">MAX(IF(REINDUKSI!$B$5:$B$1048576='Data Training 2022'!B1070,REINDUKSI!$H$5:$H$1048576))</f>
        <v>44628</v>
      </c>
      <c r="Z1070" s="22" t="str">
        <f>IFERROR(VLOOKUP(B1070,REINDUKSI!$B$5:$I$1048576,8,0),"")</f>
        <v>LULUS</v>
      </c>
      <c r="AA1070" s="22" t="str">
        <f t="shared" si="90"/>
        <v>TARGET</v>
      </c>
      <c r="AB1070" s="17" cm="1">
        <f t="array" ref="AB1070">MAX(IF(BSA!$B$5:$B$1048576='Data Training 2022'!B1070,BSA!$H$5:$H$1048576))</f>
        <v>0</v>
      </c>
      <c r="AC1070" s="22" t="str">
        <f>IFERROR(VLOOKUP(B1070,BSA!$B$5:$I$1048576,8,0),"")</f>
        <v/>
      </c>
      <c r="AD1070" s="22" t="s">
        <v>3994</v>
      </c>
      <c r="AE1070" s="22"/>
      <c r="AF1070" s="22"/>
      <c r="AG1070" s="22" t="str">
        <f t="shared" si="91"/>
        <v/>
      </c>
      <c r="AH1070" s="17" cm="1">
        <f t="array" ref="AH1070">MAX(IF(ISOLASI!$B$5:$B$1048576='Data Training 2022'!B1070,ISOLASI!$H$5:$H$1048576))</f>
        <v>0</v>
      </c>
      <c r="AI1070" s="22" t="str">
        <f>IFERROR(VLOOKUP(B1070,ISOLASI!$B$5:$I$1048576,8,0),"")</f>
        <v/>
      </c>
      <c r="AJ1070" s="22"/>
      <c r="AK1070" s="17" cm="1">
        <f t="array" ref="AK1070">MAX(IF('DEKAT AIR'!$B$5:$B$1048576='Data Training 2022'!B1070,'DEKAT AIR'!$H$5:$H$1048576))</f>
        <v>0</v>
      </c>
      <c r="AL1070" s="22" t="str">
        <f>IFERROR(VLOOKUP(B1070,'DEKAT AIR'!$B$5:$I$1048576,8,0),"")</f>
        <v/>
      </c>
      <c r="AM1070" s="22"/>
      <c r="AN1070" s="17" cm="1">
        <f t="array" ref="AN1070">MAX(IF(KETINGGIAN!$B$5:$B$1048576='Data Training 2022'!B1070,KETINGGIAN!$H$5:$H$1048576))</f>
        <v>0</v>
      </c>
      <c r="AO1070" s="22" t="str">
        <f>IFERROR(VLOOKUP(B1070,KETINGGIAN!$B$5:$I$1048576,8,0),"")</f>
        <v/>
      </c>
      <c r="AP1070" s="22"/>
      <c r="AQ1070" s="22"/>
      <c r="AR1070" s="22"/>
      <c r="AS1070" s="22"/>
      <c r="AT1070" s="17" cm="1">
        <f t="array" ref="AT1070">MAX(IF(TOOLSKEEPER!$B$5:$B$1048576='Data Training 2022'!B1070,TOOLSKEEPER!$H$5:$H$1048576))</f>
        <v>0</v>
      </c>
      <c r="AU1070" s="22" t="str">
        <f>IFERROR(VLOOKUP(B1070,TOOLSKEEPER!$B$5:$I$1048576,8,0),"")</f>
        <v/>
      </c>
    </row>
    <row r="1071" spans="1:47">
      <c r="A1071" s="22">
        <f t="shared" si="92"/>
        <v>1066</v>
      </c>
      <c r="B1071" s="21" t="str">
        <f t="shared" si="93"/>
        <v>80002566</v>
      </c>
      <c r="C1071" s="21" t="s">
        <v>3376</v>
      </c>
      <c r="D1071" s="22"/>
      <c r="E1071" s="22" t="s">
        <v>3377</v>
      </c>
      <c r="F1071" s="22" t="s">
        <v>1255</v>
      </c>
      <c r="G1071" s="22" t="s">
        <v>205</v>
      </c>
      <c r="H1071" s="22" t="s">
        <v>405</v>
      </c>
      <c r="I1071" s="22" t="s">
        <v>4024</v>
      </c>
      <c r="J1071" s="22"/>
      <c r="K1071" s="21" t="s">
        <v>4002</v>
      </c>
      <c r="L1071" s="21" t="s">
        <v>2374</v>
      </c>
      <c r="M1071" s="21" t="s">
        <v>4003</v>
      </c>
      <c r="N1071" s="21"/>
      <c r="O1071" s="17" t="str">
        <f>IFERROR(VLOOKUP(B1071,POP!$B$5:$I$1048576,7,0),"")</f>
        <v/>
      </c>
      <c r="P1071" s="17" t="str">
        <f>IFERROR(VLOOKUP(B1071,POM!$B$5:$I$1048576,7,0),"")</f>
        <v/>
      </c>
      <c r="Q1071" s="10" t="str">
        <f>IFERROR(VLOOKUP(B1071,POU!$B$5:$I$1048576,7,0),"")</f>
        <v/>
      </c>
      <c r="R1071" s="21" t="str">
        <f t="shared" si="89"/>
        <v/>
      </c>
      <c r="S1071" s="17" t="str">
        <f>IFERROR(VLOOKUP(B1071,'PEMBEKALAN POP'!$B$5:$I$1048576,7,0),"")</f>
        <v/>
      </c>
      <c r="T1071" s="22" t="str">
        <f>IFERROR(VLOOKUP(B1071,'PEMBEKALAN POP'!$B$5:$I$1048576,8,0),"")</f>
        <v/>
      </c>
      <c r="U1071" s="21" t="s">
        <v>3994</v>
      </c>
      <c r="V1071" s="17" t="e" cm="1">
        <f t="array" ref="V1071">MAX(IF(INDUKSI!$B$5:$B$1048576='Data Training 2022'!B1071,INDUKSI!$H$5:$H$1048576))</f>
        <v>#N/A</v>
      </c>
      <c r="W1071" s="22" t="str">
        <f>IFERROR(VLOOKUP(B1071,INDUKSI!$B$5:$I$1048576,8,0),"")</f>
        <v>LULUS</v>
      </c>
      <c r="X1071" s="21" t="s">
        <v>3994</v>
      </c>
      <c r="Y1071" s="17" cm="1">
        <f t="array" ref="Y1071">MAX(IF(REINDUKSI!$B$5:$B$1048576='Data Training 2022'!B1071,REINDUKSI!$H$5:$H$1048576))</f>
        <v>44720</v>
      </c>
      <c r="Z1071" s="22" t="str">
        <f>IFERROR(VLOOKUP(B1071,REINDUKSI!$B$5:$I$1048576,8,0),"")</f>
        <v>LULUS</v>
      </c>
      <c r="AA1071" s="22" t="str">
        <f t="shared" si="90"/>
        <v>TARGET</v>
      </c>
      <c r="AB1071" s="17" cm="1">
        <f t="array" ref="AB1071">MAX(IF(BSA!$B$5:$B$1048576='Data Training 2022'!B1071,BSA!$H$5:$H$1048576))</f>
        <v>0</v>
      </c>
      <c r="AC1071" s="22" t="str">
        <f>IFERROR(VLOOKUP(B1071,BSA!$B$5:$I$1048576,8,0),"")</f>
        <v/>
      </c>
      <c r="AD1071" s="22" t="s">
        <v>3994</v>
      </c>
      <c r="AE1071" s="22"/>
      <c r="AF1071" s="22"/>
      <c r="AG1071" s="22" t="str">
        <f t="shared" si="91"/>
        <v/>
      </c>
      <c r="AH1071" s="17" cm="1">
        <f t="array" ref="AH1071">MAX(IF(ISOLASI!$B$5:$B$1048576='Data Training 2022'!B1071,ISOLASI!$H$5:$H$1048576))</f>
        <v>0</v>
      </c>
      <c r="AI1071" s="22" t="str">
        <f>IFERROR(VLOOKUP(B1071,ISOLASI!$B$5:$I$1048576,8,0),"")</f>
        <v/>
      </c>
      <c r="AJ1071" s="22"/>
      <c r="AK1071" s="17" cm="1">
        <f t="array" ref="AK1071">MAX(IF('DEKAT AIR'!$B$5:$B$1048576='Data Training 2022'!B1071,'DEKAT AIR'!$H$5:$H$1048576))</f>
        <v>0</v>
      </c>
      <c r="AL1071" s="22" t="str">
        <f>IFERROR(VLOOKUP(B1071,'DEKAT AIR'!$B$5:$I$1048576,8,0),"")</f>
        <v/>
      </c>
      <c r="AM1071" s="22"/>
      <c r="AN1071" s="17" cm="1">
        <f t="array" ref="AN1071">MAX(IF(KETINGGIAN!$B$5:$B$1048576='Data Training 2022'!B1071,KETINGGIAN!$H$5:$H$1048576))</f>
        <v>0</v>
      </c>
      <c r="AO1071" s="22" t="str">
        <f>IFERROR(VLOOKUP(B1071,KETINGGIAN!$B$5:$I$1048576,8,0),"")</f>
        <v/>
      </c>
      <c r="AP1071" s="22"/>
      <c r="AQ1071" s="22"/>
      <c r="AR1071" s="22"/>
      <c r="AS1071" s="22"/>
      <c r="AT1071" s="17" cm="1">
        <f t="array" ref="AT1071">MAX(IF(TOOLSKEEPER!$B$5:$B$1048576='Data Training 2022'!B1071,TOOLSKEEPER!$H$5:$H$1048576))</f>
        <v>0</v>
      </c>
      <c r="AU1071" s="22" t="str">
        <f>IFERROR(VLOOKUP(B1071,TOOLSKEEPER!$B$5:$I$1048576,8,0),"")</f>
        <v/>
      </c>
    </row>
    <row r="1072" spans="1:47">
      <c r="A1072" s="22">
        <f t="shared" si="92"/>
        <v>1067</v>
      </c>
      <c r="B1072" s="21" t="str">
        <f t="shared" si="93"/>
        <v>80002668</v>
      </c>
      <c r="C1072" s="21" t="s">
        <v>1647</v>
      </c>
      <c r="D1072" s="22"/>
      <c r="E1072" s="22" t="s">
        <v>1648</v>
      </c>
      <c r="F1072" s="22" t="s">
        <v>1255</v>
      </c>
      <c r="G1072" s="22" t="s">
        <v>205</v>
      </c>
      <c r="H1072" s="22" t="s">
        <v>405</v>
      </c>
      <c r="I1072" s="22" t="s">
        <v>4024</v>
      </c>
      <c r="J1072" s="22"/>
      <c r="K1072" s="21" t="s">
        <v>4002</v>
      </c>
      <c r="L1072" s="21" t="s">
        <v>2374</v>
      </c>
      <c r="M1072" s="21" t="s">
        <v>4003</v>
      </c>
      <c r="N1072" s="21"/>
      <c r="O1072" s="17" t="str">
        <f>IFERROR(VLOOKUP(B1072,POP!$B$5:$I$1048576,7,0),"")</f>
        <v/>
      </c>
      <c r="P1072" s="17" t="str">
        <f>IFERROR(VLOOKUP(B1072,POM!$B$5:$I$1048576,7,0),"")</f>
        <v/>
      </c>
      <c r="Q1072" s="10" t="str">
        <f>IFERROR(VLOOKUP(B1072,POU!$B$5:$I$1048576,7,0),"")</f>
        <v/>
      </c>
      <c r="R1072" s="21" t="str">
        <f t="shared" si="89"/>
        <v/>
      </c>
      <c r="S1072" s="17" t="str">
        <f>IFERROR(VLOOKUP(B1072,'PEMBEKALAN POP'!$B$5:$I$1048576,7,0),"")</f>
        <v/>
      </c>
      <c r="T1072" s="22" t="str">
        <f>IFERROR(VLOOKUP(B1072,'PEMBEKALAN POP'!$B$5:$I$1048576,8,0),"")</f>
        <v/>
      </c>
      <c r="U1072" s="21" t="s">
        <v>3994</v>
      </c>
      <c r="V1072" s="17" t="e" cm="1">
        <f t="array" ref="V1072">MAX(IF(INDUKSI!$B$5:$B$1048576='Data Training 2022'!B1072,INDUKSI!$H$5:$H$1048576))</f>
        <v>#N/A</v>
      </c>
      <c r="W1072" s="22" t="str">
        <f>IFERROR(VLOOKUP(B1072,INDUKSI!$B$5:$I$1048576,8,0),"")</f>
        <v>LULUS</v>
      </c>
      <c r="X1072" s="21" t="s">
        <v>3994</v>
      </c>
      <c r="Y1072" s="17" cm="1">
        <f t="array" ref="Y1072">MAX(IF(REINDUKSI!$B$5:$B$1048576='Data Training 2022'!B1072,REINDUKSI!$H$5:$H$1048576))</f>
        <v>44720</v>
      </c>
      <c r="Z1072" s="22" t="str">
        <f>IFERROR(VLOOKUP(B1072,REINDUKSI!$B$5:$I$1048576,8,0),"")</f>
        <v>LULUS</v>
      </c>
      <c r="AA1072" s="22" t="str">
        <f t="shared" si="90"/>
        <v>TARGET</v>
      </c>
      <c r="AB1072" s="17" cm="1">
        <f t="array" ref="AB1072">MAX(IF(BSA!$B$5:$B$1048576='Data Training 2022'!B1072,BSA!$H$5:$H$1048576))</f>
        <v>0</v>
      </c>
      <c r="AC1072" s="22" t="str">
        <f>IFERROR(VLOOKUP(B1072,BSA!$B$5:$I$1048576,8,0),"")</f>
        <v/>
      </c>
      <c r="AD1072" s="22" t="s">
        <v>3994</v>
      </c>
      <c r="AE1072" s="22"/>
      <c r="AF1072" s="22"/>
      <c r="AG1072" s="22" t="str">
        <f t="shared" si="91"/>
        <v/>
      </c>
      <c r="AH1072" s="17" cm="1">
        <f t="array" ref="AH1072">MAX(IF(ISOLASI!$B$5:$B$1048576='Data Training 2022'!B1072,ISOLASI!$H$5:$H$1048576))</f>
        <v>0</v>
      </c>
      <c r="AI1072" s="22" t="str">
        <f>IFERROR(VLOOKUP(B1072,ISOLASI!$B$5:$I$1048576,8,0),"")</f>
        <v/>
      </c>
      <c r="AJ1072" s="22"/>
      <c r="AK1072" s="17" cm="1">
        <f t="array" ref="AK1072">MAX(IF('DEKAT AIR'!$B$5:$B$1048576='Data Training 2022'!B1072,'DEKAT AIR'!$H$5:$H$1048576))</f>
        <v>0</v>
      </c>
      <c r="AL1072" s="22" t="str">
        <f>IFERROR(VLOOKUP(B1072,'DEKAT AIR'!$B$5:$I$1048576,8,0),"")</f>
        <v/>
      </c>
      <c r="AM1072" s="22"/>
      <c r="AN1072" s="17" cm="1">
        <f t="array" ref="AN1072">MAX(IF(KETINGGIAN!$B$5:$B$1048576='Data Training 2022'!B1072,KETINGGIAN!$H$5:$H$1048576))</f>
        <v>0</v>
      </c>
      <c r="AO1072" s="22" t="str">
        <f>IFERROR(VLOOKUP(B1072,KETINGGIAN!$B$5:$I$1048576,8,0),"")</f>
        <v/>
      </c>
      <c r="AP1072" s="22"/>
      <c r="AQ1072" s="22"/>
      <c r="AR1072" s="22"/>
      <c r="AS1072" s="22"/>
      <c r="AT1072" s="17" cm="1">
        <f t="array" ref="AT1072">MAX(IF(TOOLSKEEPER!$B$5:$B$1048576='Data Training 2022'!B1072,TOOLSKEEPER!$H$5:$H$1048576))</f>
        <v>0</v>
      </c>
      <c r="AU1072" s="22" t="str">
        <f>IFERROR(VLOOKUP(B1072,TOOLSKEEPER!$B$5:$I$1048576,8,0),"")</f>
        <v/>
      </c>
    </row>
    <row r="1073" spans="1:47">
      <c r="A1073" s="22">
        <f t="shared" si="92"/>
        <v>1068</v>
      </c>
      <c r="B1073" s="21" t="str">
        <f t="shared" si="93"/>
        <v>80004297</v>
      </c>
      <c r="C1073" s="21">
        <v>80004297</v>
      </c>
      <c r="D1073" s="22"/>
      <c r="E1073" s="22" t="s">
        <v>4291</v>
      </c>
      <c r="F1073" s="22" t="s">
        <v>1255</v>
      </c>
      <c r="G1073" s="22" t="s">
        <v>205</v>
      </c>
      <c r="H1073" s="22" t="s">
        <v>405</v>
      </c>
      <c r="I1073" s="22" t="s">
        <v>4024</v>
      </c>
      <c r="J1073" s="22"/>
      <c r="K1073" s="21" t="s">
        <v>4002</v>
      </c>
      <c r="L1073" s="21" t="s">
        <v>2374</v>
      </c>
      <c r="M1073" s="21" t="s">
        <v>4003</v>
      </c>
      <c r="N1073" s="21"/>
      <c r="O1073" s="17" t="str">
        <f>IFERROR(VLOOKUP(B1073,POP!$B$5:$I$1048576,7,0),"")</f>
        <v/>
      </c>
      <c r="P1073" s="17" t="str">
        <f>IFERROR(VLOOKUP(B1073,POM!$B$5:$I$1048576,7,0),"")</f>
        <v/>
      </c>
      <c r="Q1073" s="10" t="str">
        <f>IFERROR(VLOOKUP(B1073,POU!$B$5:$I$1048576,7,0),"")</f>
        <v/>
      </c>
      <c r="R1073" s="21" t="str">
        <f t="shared" si="89"/>
        <v/>
      </c>
      <c r="S1073" s="17" t="str">
        <f>IFERROR(VLOOKUP(B1073,'PEMBEKALAN POP'!$B$5:$I$1048576,7,0),"")</f>
        <v/>
      </c>
      <c r="T1073" s="22" t="str">
        <f>IFERROR(VLOOKUP(B1073,'PEMBEKALAN POP'!$B$5:$I$1048576,8,0),"")</f>
        <v/>
      </c>
      <c r="U1073" s="21" t="s">
        <v>3994</v>
      </c>
      <c r="V1073" s="17" t="e" cm="1">
        <f t="array" ref="V1073">MAX(IF(INDUKSI!$B$5:$B$1048576='Data Training 2022'!B1073,INDUKSI!$H$5:$H$1048576))</f>
        <v>#N/A</v>
      </c>
      <c r="W1073" s="22" t="str">
        <f>IFERROR(VLOOKUP(B1073,INDUKSI!$B$5:$I$1048576,8,0),"")</f>
        <v/>
      </c>
      <c r="X1073" s="21" t="s">
        <v>3994</v>
      </c>
      <c r="Y1073" s="17" cm="1">
        <f t="array" ref="Y1073">MAX(IF(REINDUKSI!$B$5:$B$1048576='Data Training 2022'!B1073,REINDUKSI!$H$5:$H$1048576))</f>
        <v>0</v>
      </c>
      <c r="Z1073" s="22" t="str">
        <f>IFERROR(VLOOKUP(B1073,REINDUKSI!$B$5:$I$1048576,8,0),"")</f>
        <v/>
      </c>
      <c r="AA1073" s="22" t="str">
        <f t="shared" si="90"/>
        <v>TARGET</v>
      </c>
      <c r="AB1073" s="17" cm="1">
        <f t="array" ref="AB1073">MAX(IF(BSA!$B$5:$B$1048576='Data Training 2022'!B1073,BSA!$H$5:$H$1048576))</f>
        <v>0</v>
      </c>
      <c r="AC1073" s="22" t="str">
        <f>IFERROR(VLOOKUP(B1073,BSA!$B$5:$I$1048576,8,0),"")</f>
        <v/>
      </c>
      <c r="AD1073" s="22" t="s">
        <v>3994</v>
      </c>
      <c r="AE1073" s="22"/>
      <c r="AF1073" s="22"/>
      <c r="AG1073" s="22" t="str">
        <f t="shared" si="91"/>
        <v/>
      </c>
      <c r="AH1073" s="17" cm="1">
        <f t="array" ref="AH1073">MAX(IF(ISOLASI!$B$5:$B$1048576='Data Training 2022'!B1073,ISOLASI!$H$5:$H$1048576))</f>
        <v>0</v>
      </c>
      <c r="AI1073" s="22" t="str">
        <f>IFERROR(VLOOKUP(B1073,ISOLASI!$B$5:$I$1048576,8,0),"")</f>
        <v/>
      </c>
      <c r="AJ1073" s="22"/>
      <c r="AK1073" s="17" cm="1">
        <f t="array" ref="AK1073">MAX(IF('DEKAT AIR'!$B$5:$B$1048576='Data Training 2022'!B1073,'DEKAT AIR'!$H$5:$H$1048576))</f>
        <v>0</v>
      </c>
      <c r="AL1073" s="22" t="str">
        <f>IFERROR(VLOOKUP(B1073,'DEKAT AIR'!$B$5:$I$1048576,8,0),"")</f>
        <v/>
      </c>
      <c r="AM1073" s="22"/>
      <c r="AN1073" s="17" cm="1">
        <f t="array" ref="AN1073">MAX(IF(KETINGGIAN!$B$5:$B$1048576='Data Training 2022'!B1073,KETINGGIAN!$H$5:$H$1048576))</f>
        <v>0</v>
      </c>
      <c r="AO1073" s="22" t="str">
        <f>IFERROR(VLOOKUP(B1073,KETINGGIAN!$B$5:$I$1048576,8,0),"")</f>
        <v/>
      </c>
      <c r="AP1073" s="22"/>
      <c r="AQ1073" s="22"/>
      <c r="AR1073" s="22"/>
      <c r="AS1073" s="22"/>
      <c r="AT1073" s="17" cm="1">
        <f t="array" ref="AT1073">MAX(IF(TOOLSKEEPER!$B$5:$B$1048576='Data Training 2022'!B1073,TOOLSKEEPER!$H$5:$H$1048576))</f>
        <v>0</v>
      </c>
      <c r="AU1073" s="22" t="str">
        <f>IFERROR(VLOOKUP(B1073,TOOLSKEEPER!$B$5:$I$1048576,8,0),"")</f>
        <v/>
      </c>
    </row>
    <row r="1074" spans="1:47">
      <c r="A1074" s="22">
        <f t="shared" si="92"/>
        <v>1069</v>
      </c>
      <c r="B1074" s="21" t="str">
        <f t="shared" si="93"/>
        <v>80004321</v>
      </c>
      <c r="C1074" s="21">
        <v>80004321</v>
      </c>
      <c r="D1074" s="22"/>
      <c r="E1074" s="22" t="s">
        <v>4292</v>
      </c>
      <c r="F1074" s="22" t="s">
        <v>1255</v>
      </c>
      <c r="G1074" s="22" t="s">
        <v>212</v>
      </c>
      <c r="H1074" s="22" t="s">
        <v>405</v>
      </c>
      <c r="I1074" s="22" t="s">
        <v>4024</v>
      </c>
      <c r="J1074" s="22"/>
      <c r="K1074" s="21" t="s">
        <v>4002</v>
      </c>
      <c r="L1074" s="21" t="s">
        <v>2374</v>
      </c>
      <c r="M1074" s="21" t="s">
        <v>4003</v>
      </c>
      <c r="N1074" s="21"/>
      <c r="O1074" s="17" t="str">
        <f>IFERROR(VLOOKUP(B1074,POP!$B$5:$I$1048576,7,0),"")</f>
        <v/>
      </c>
      <c r="P1074" s="17" t="str">
        <f>IFERROR(VLOOKUP(B1074,POM!$B$5:$I$1048576,7,0),"")</f>
        <v/>
      </c>
      <c r="Q1074" s="10" t="str">
        <f>IFERROR(VLOOKUP(B1074,POU!$B$5:$I$1048576,7,0),"")</f>
        <v/>
      </c>
      <c r="R1074" s="21" t="str">
        <f t="shared" si="89"/>
        <v/>
      </c>
      <c r="S1074" s="17" t="str">
        <f>IFERROR(VLOOKUP(B1074,'PEMBEKALAN POP'!$B$5:$I$1048576,7,0),"")</f>
        <v/>
      </c>
      <c r="T1074" s="22" t="str">
        <f>IFERROR(VLOOKUP(B1074,'PEMBEKALAN POP'!$B$5:$I$1048576,8,0),"")</f>
        <v/>
      </c>
      <c r="U1074" s="21" t="s">
        <v>3994</v>
      </c>
      <c r="V1074" s="17" t="e" cm="1">
        <f t="array" ref="V1074">MAX(IF(INDUKSI!$B$5:$B$1048576='Data Training 2022'!B1074,INDUKSI!$H$5:$H$1048576))</f>
        <v>#N/A</v>
      </c>
      <c r="W1074" s="22" t="str">
        <f>IFERROR(VLOOKUP(B1074,INDUKSI!$B$5:$I$1048576,8,0),"")</f>
        <v>LULUS</v>
      </c>
      <c r="X1074" s="21" t="s">
        <v>3994</v>
      </c>
      <c r="Y1074" s="17" cm="1">
        <f t="array" ref="Y1074">MAX(IF(REINDUKSI!$B$5:$B$1048576='Data Training 2022'!B1074,REINDUKSI!$H$5:$H$1048576))</f>
        <v>0</v>
      </c>
      <c r="Z1074" s="22" t="str">
        <f>IFERROR(VLOOKUP(B1074,REINDUKSI!$B$5:$I$1048576,8,0),"")</f>
        <v/>
      </c>
      <c r="AA1074" s="22" t="str">
        <f t="shared" si="90"/>
        <v>TARGET</v>
      </c>
      <c r="AB1074" s="17" cm="1">
        <f t="array" ref="AB1074">MAX(IF(BSA!$B$5:$B$1048576='Data Training 2022'!B1074,BSA!$H$5:$H$1048576))</f>
        <v>0</v>
      </c>
      <c r="AC1074" s="22" t="str">
        <f>IFERROR(VLOOKUP(B1074,BSA!$B$5:$I$1048576,8,0),"")</f>
        <v/>
      </c>
      <c r="AD1074" s="22" t="s">
        <v>3994</v>
      </c>
      <c r="AE1074" s="22"/>
      <c r="AF1074" s="22"/>
      <c r="AG1074" s="22" t="str">
        <f t="shared" si="91"/>
        <v/>
      </c>
      <c r="AH1074" s="17" cm="1">
        <f t="array" ref="AH1074">MAX(IF(ISOLASI!$B$5:$B$1048576='Data Training 2022'!B1074,ISOLASI!$H$5:$H$1048576))</f>
        <v>0</v>
      </c>
      <c r="AI1074" s="22" t="str">
        <f>IFERROR(VLOOKUP(B1074,ISOLASI!$B$5:$I$1048576,8,0),"")</f>
        <v/>
      </c>
      <c r="AJ1074" s="22"/>
      <c r="AK1074" s="17" cm="1">
        <f t="array" ref="AK1074">MAX(IF('DEKAT AIR'!$B$5:$B$1048576='Data Training 2022'!B1074,'DEKAT AIR'!$H$5:$H$1048576))</f>
        <v>0</v>
      </c>
      <c r="AL1074" s="22" t="str">
        <f>IFERROR(VLOOKUP(B1074,'DEKAT AIR'!$B$5:$I$1048576,8,0),"")</f>
        <v/>
      </c>
      <c r="AM1074" s="22"/>
      <c r="AN1074" s="17" cm="1">
        <f t="array" ref="AN1074">MAX(IF(KETINGGIAN!$B$5:$B$1048576='Data Training 2022'!B1074,KETINGGIAN!$H$5:$H$1048576))</f>
        <v>0</v>
      </c>
      <c r="AO1074" s="22" t="str">
        <f>IFERROR(VLOOKUP(B1074,KETINGGIAN!$B$5:$I$1048576,8,0),"")</f>
        <v/>
      </c>
      <c r="AP1074" s="22"/>
      <c r="AQ1074" s="22"/>
      <c r="AR1074" s="22"/>
      <c r="AS1074" s="22"/>
      <c r="AT1074" s="17" cm="1">
        <f t="array" ref="AT1074">MAX(IF(TOOLSKEEPER!$B$5:$B$1048576='Data Training 2022'!B1074,TOOLSKEEPER!$H$5:$H$1048576))</f>
        <v>0</v>
      </c>
      <c r="AU1074" s="22" t="str">
        <f>IFERROR(VLOOKUP(B1074,TOOLSKEEPER!$B$5:$I$1048576,8,0),"")</f>
        <v/>
      </c>
    </row>
    <row r="1075" spans="1:47">
      <c r="A1075" s="22">
        <f t="shared" si="92"/>
        <v>1070</v>
      </c>
      <c r="B1075" s="21" t="str">
        <f t="shared" si="93"/>
        <v>80004313</v>
      </c>
      <c r="C1075" s="21">
        <v>80004313</v>
      </c>
      <c r="D1075" s="22"/>
      <c r="E1075" s="22" t="s">
        <v>1801</v>
      </c>
      <c r="F1075" s="22" t="s">
        <v>1255</v>
      </c>
      <c r="G1075" s="22" t="s">
        <v>205</v>
      </c>
      <c r="H1075" s="22" t="s">
        <v>405</v>
      </c>
      <c r="I1075" s="22" t="s">
        <v>4024</v>
      </c>
      <c r="J1075" s="22"/>
      <c r="K1075" s="21" t="s">
        <v>4002</v>
      </c>
      <c r="L1075" s="21" t="s">
        <v>2374</v>
      </c>
      <c r="M1075" s="21" t="s">
        <v>4003</v>
      </c>
      <c r="N1075" s="21"/>
      <c r="O1075" s="17" t="str">
        <f>IFERROR(VLOOKUP(B1075,POP!$B$5:$I$1048576,7,0),"")</f>
        <v/>
      </c>
      <c r="P1075" s="17" t="str">
        <f>IFERROR(VLOOKUP(B1075,POM!$B$5:$I$1048576,7,0),"")</f>
        <v/>
      </c>
      <c r="Q1075" s="10" t="str">
        <f>IFERROR(VLOOKUP(B1075,POU!$B$5:$I$1048576,7,0),"")</f>
        <v/>
      </c>
      <c r="R1075" s="21" t="str">
        <f t="shared" si="89"/>
        <v/>
      </c>
      <c r="S1075" s="17" t="str">
        <f>IFERROR(VLOOKUP(B1075,'PEMBEKALAN POP'!$B$5:$I$1048576,7,0),"")</f>
        <v/>
      </c>
      <c r="T1075" s="22" t="str">
        <f>IFERROR(VLOOKUP(B1075,'PEMBEKALAN POP'!$B$5:$I$1048576,8,0),"")</f>
        <v/>
      </c>
      <c r="U1075" s="21" t="s">
        <v>3994</v>
      </c>
      <c r="V1075" s="17" t="e" cm="1">
        <f t="array" ref="V1075">MAX(IF(INDUKSI!$B$5:$B$1048576='Data Training 2022'!B1075,INDUKSI!$H$5:$H$1048576))</f>
        <v>#N/A</v>
      </c>
      <c r="W1075" s="22" t="str">
        <f>IFERROR(VLOOKUP(B1075,INDUKSI!$B$5:$I$1048576,8,0),"")</f>
        <v/>
      </c>
      <c r="X1075" s="21" t="s">
        <v>3994</v>
      </c>
      <c r="Y1075" s="17" cm="1">
        <f t="array" ref="Y1075">MAX(IF(REINDUKSI!$B$5:$B$1048576='Data Training 2022'!B1075,REINDUKSI!$H$5:$H$1048576))</f>
        <v>0</v>
      </c>
      <c r="Z1075" s="22" t="str">
        <f>IFERROR(VLOOKUP(B1075,REINDUKSI!$B$5:$I$1048576,8,0),"")</f>
        <v/>
      </c>
      <c r="AA1075" s="22" t="str">
        <f t="shared" si="90"/>
        <v>TARGET</v>
      </c>
      <c r="AB1075" s="17" cm="1">
        <f t="array" ref="AB1075">MAX(IF(BSA!$B$5:$B$1048576='Data Training 2022'!B1075,BSA!$H$5:$H$1048576))</f>
        <v>0</v>
      </c>
      <c r="AC1075" s="22" t="str">
        <f>IFERROR(VLOOKUP(B1075,BSA!$B$5:$I$1048576,8,0),"")</f>
        <v/>
      </c>
      <c r="AD1075" s="22" t="s">
        <v>3994</v>
      </c>
      <c r="AE1075" s="22"/>
      <c r="AF1075" s="22"/>
      <c r="AG1075" s="22" t="str">
        <f t="shared" si="91"/>
        <v/>
      </c>
      <c r="AH1075" s="17" cm="1">
        <f t="array" ref="AH1075">MAX(IF(ISOLASI!$B$5:$B$1048576='Data Training 2022'!B1075,ISOLASI!$H$5:$H$1048576))</f>
        <v>0</v>
      </c>
      <c r="AI1075" s="22" t="str">
        <f>IFERROR(VLOOKUP(B1075,ISOLASI!$B$5:$I$1048576,8,0),"")</f>
        <v/>
      </c>
      <c r="AJ1075" s="22"/>
      <c r="AK1075" s="17" cm="1">
        <f t="array" ref="AK1075">MAX(IF('DEKAT AIR'!$B$5:$B$1048576='Data Training 2022'!B1075,'DEKAT AIR'!$H$5:$H$1048576))</f>
        <v>0</v>
      </c>
      <c r="AL1075" s="22" t="str">
        <f>IFERROR(VLOOKUP(B1075,'DEKAT AIR'!$B$5:$I$1048576,8,0),"")</f>
        <v/>
      </c>
      <c r="AM1075" s="22"/>
      <c r="AN1075" s="17" cm="1">
        <f t="array" ref="AN1075">MAX(IF(KETINGGIAN!$B$5:$B$1048576='Data Training 2022'!B1075,KETINGGIAN!$H$5:$H$1048576))</f>
        <v>0</v>
      </c>
      <c r="AO1075" s="22" t="str">
        <f>IFERROR(VLOOKUP(B1075,KETINGGIAN!$B$5:$I$1048576,8,0),"")</f>
        <v/>
      </c>
      <c r="AP1075" s="22"/>
      <c r="AQ1075" s="22"/>
      <c r="AR1075" s="22"/>
      <c r="AS1075" s="22"/>
      <c r="AT1075" s="17" cm="1">
        <f t="array" ref="AT1075">MAX(IF(TOOLSKEEPER!$B$5:$B$1048576='Data Training 2022'!B1075,TOOLSKEEPER!$H$5:$H$1048576))</f>
        <v>0</v>
      </c>
      <c r="AU1075" s="22" t="str">
        <f>IFERROR(VLOOKUP(B1075,TOOLSKEEPER!$B$5:$I$1048576,8,0),"")</f>
        <v/>
      </c>
    </row>
    <row r="1076" spans="1:47">
      <c r="A1076" s="22">
        <f t="shared" si="92"/>
        <v>1071</v>
      </c>
      <c r="B1076" s="21" t="str">
        <f t="shared" si="93"/>
        <v>80004316</v>
      </c>
      <c r="C1076" s="21">
        <v>80004316</v>
      </c>
      <c r="D1076" s="22"/>
      <c r="E1076" s="22" t="s">
        <v>2228</v>
      </c>
      <c r="F1076" s="22" t="s">
        <v>1255</v>
      </c>
      <c r="G1076" s="22" t="s">
        <v>4175</v>
      </c>
      <c r="H1076" s="22" t="s">
        <v>405</v>
      </c>
      <c r="I1076" s="22" t="s">
        <v>4024</v>
      </c>
      <c r="J1076" s="22"/>
      <c r="K1076" s="21" t="s">
        <v>4002</v>
      </c>
      <c r="L1076" s="21" t="s">
        <v>2374</v>
      </c>
      <c r="M1076" s="21" t="s">
        <v>4003</v>
      </c>
      <c r="N1076" s="21"/>
      <c r="O1076" s="17" t="str">
        <f>IFERROR(VLOOKUP(B1076,POP!$B$5:$I$1048576,7,0),"")</f>
        <v/>
      </c>
      <c r="P1076" s="17" t="str">
        <f>IFERROR(VLOOKUP(B1076,POM!$B$5:$I$1048576,7,0),"")</f>
        <v/>
      </c>
      <c r="Q1076" s="10" t="str">
        <f>IFERROR(VLOOKUP(B1076,POU!$B$5:$I$1048576,7,0),"")</f>
        <v/>
      </c>
      <c r="R1076" s="21" t="str">
        <f t="shared" si="89"/>
        <v/>
      </c>
      <c r="S1076" s="17" t="str">
        <f>IFERROR(VLOOKUP(B1076,'PEMBEKALAN POP'!$B$5:$I$1048576,7,0),"")</f>
        <v/>
      </c>
      <c r="T1076" s="22" t="str">
        <f>IFERROR(VLOOKUP(B1076,'PEMBEKALAN POP'!$B$5:$I$1048576,8,0),"")</f>
        <v/>
      </c>
      <c r="U1076" s="21" t="s">
        <v>3994</v>
      </c>
      <c r="V1076" s="17" t="e" cm="1">
        <f t="array" ref="V1076">MAX(IF(INDUKSI!$B$5:$B$1048576='Data Training 2022'!B1076,INDUKSI!$H$5:$H$1048576))</f>
        <v>#N/A</v>
      </c>
      <c r="W1076" s="22" t="str">
        <f>IFERROR(VLOOKUP(B1076,INDUKSI!$B$5:$I$1048576,8,0),"")</f>
        <v>LULUS</v>
      </c>
      <c r="X1076" s="21" t="s">
        <v>3994</v>
      </c>
      <c r="Y1076" s="17" cm="1">
        <f t="array" ref="Y1076">MAX(IF(REINDUKSI!$B$5:$B$1048576='Data Training 2022'!B1076,REINDUKSI!$H$5:$H$1048576))</f>
        <v>0</v>
      </c>
      <c r="Z1076" s="22" t="str">
        <f>IFERROR(VLOOKUP(B1076,REINDUKSI!$B$5:$I$1048576,8,0),"")</f>
        <v/>
      </c>
      <c r="AA1076" s="22" t="str">
        <f t="shared" si="90"/>
        <v>TARGET</v>
      </c>
      <c r="AB1076" s="17" cm="1">
        <f t="array" ref="AB1076">MAX(IF(BSA!$B$5:$B$1048576='Data Training 2022'!B1076,BSA!$H$5:$H$1048576))</f>
        <v>0</v>
      </c>
      <c r="AC1076" s="22" t="str">
        <f>IFERROR(VLOOKUP(B1076,BSA!$B$5:$I$1048576,8,0),"")</f>
        <v/>
      </c>
      <c r="AD1076" s="22" t="s">
        <v>3994</v>
      </c>
      <c r="AE1076" s="22"/>
      <c r="AF1076" s="22"/>
      <c r="AG1076" s="22" t="str">
        <f t="shared" si="91"/>
        <v/>
      </c>
      <c r="AH1076" s="17" cm="1">
        <f t="array" ref="AH1076">MAX(IF(ISOLASI!$B$5:$B$1048576='Data Training 2022'!B1076,ISOLASI!$H$5:$H$1048576))</f>
        <v>0</v>
      </c>
      <c r="AI1076" s="22" t="str">
        <f>IFERROR(VLOOKUP(B1076,ISOLASI!$B$5:$I$1048576,8,0),"")</f>
        <v/>
      </c>
      <c r="AJ1076" s="22"/>
      <c r="AK1076" s="17" cm="1">
        <f t="array" ref="AK1076">MAX(IF('DEKAT AIR'!$B$5:$B$1048576='Data Training 2022'!B1076,'DEKAT AIR'!$H$5:$H$1048576))</f>
        <v>0</v>
      </c>
      <c r="AL1076" s="22" t="str">
        <f>IFERROR(VLOOKUP(B1076,'DEKAT AIR'!$B$5:$I$1048576,8,0),"")</f>
        <v/>
      </c>
      <c r="AM1076" s="22"/>
      <c r="AN1076" s="17" cm="1">
        <f t="array" ref="AN1076">MAX(IF(KETINGGIAN!$B$5:$B$1048576='Data Training 2022'!B1076,KETINGGIAN!$H$5:$H$1048576))</f>
        <v>0</v>
      </c>
      <c r="AO1076" s="22" t="str">
        <f>IFERROR(VLOOKUP(B1076,KETINGGIAN!$B$5:$I$1048576,8,0),"")</f>
        <v/>
      </c>
      <c r="AP1076" s="22"/>
      <c r="AQ1076" s="22"/>
      <c r="AR1076" s="22"/>
      <c r="AS1076" s="22"/>
      <c r="AT1076" s="17" cm="1">
        <f t="array" ref="AT1076">MAX(IF(TOOLSKEEPER!$B$5:$B$1048576='Data Training 2022'!B1076,TOOLSKEEPER!$H$5:$H$1048576))</f>
        <v>0</v>
      </c>
      <c r="AU1076" s="22" t="str">
        <f>IFERROR(VLOOKUP(B1076,TOOLSKEEPER!$B$5:$I$1048576,8,0),"")</f>
        <v/>
      </c>
    </row>
    <row r="1077" spans="1:47">
      <c r="A1077" s="22">
        <f t="shared" si="92"/>
        <v>1072</v>
      </c>
      <c r="B1077" s="21" t="str">
        <f t="shared" si="93"/>
        <v>80004314</v>
      </c>
      <c r="C1077" s="21">
        <v>80004314</v>
      </c>
      <c r="D1077" s="22"/>
      <c r="E1077" s="22" t="s">
        <v>1815</v>
      </c>
      <c r="F1077" s="22" t="s">
        <v>1255</v>
      </c>
      <c r="G1077" s="22" t="s">
        <v>205</v>
      </c>
      <c r="H1077" s="22" t="s">
        <v>405</v>
      </c>
      <c r="I1077" s="22" t="s">
        <v>4024</v>
      </c>
      <c r="J1077" s="22"/>
      <c r="K1077" s="21" t="s">
        <v>4002</v>
      </c>
      <c r="L1077" s="21" t="s">
        <v>2374</v>
      </c>
      <c r="M1077" s="21" t="s">
        <v>4003</v>
      </c>
      <c r="N1077" s="21"/>
      <c r="O1077" s="17" t="str">
        <f>IFERROR(VLOOKUP(B1077,POP!$B$5:$I$1048576,7,0),"")</f>
        <v/>
      </c>
      <c r="P1077" s="17" t="str">
        <f>IFERROR(VLOOKUP(B1077,POM!$B$5:$I$1048576,7,0),"")</f>
        <v/>
      </c>
      <c r="Q1077" s="10" t="str">
        <f>IFERROR(VLOOKUP(B1077,POU!$B$5:$I$1048576,7,0),"")</f>
        <v/>
      </c>
      <c r="R1077" s="21" t="str">
        <f t="shared" si="89"/>
        <v/>
      </c>
      <c r="S1077" s="17" t="str">
        <f>IFERROR(VLOOKUP(B1077,'PEMBEKALAN POP'!$B$5:$I$1048576,7,0),"")</f>
        <v/>
      </c>
      <c r="T1077" s="22" t="str">
        <f>IFERROR(VLOOKUP(B1077,'PEMBEKALAN POP'!$B$5:$I$1048576,8,0),"")</f>
        <v/>
      </c>
      <c r="U1077" s="21" t="s">
        <v>3994</v>
      </c>
      <c r="V1077" s="17" t="e" cm="1">
        <f t="array" ref="V1077">MAX(IF(INDUKSI!$B$5:$B$1048576='Data Training 2022'!B1077,INDUKSI!$H$5:$H$1048576))</f>
        <v>#N/A</v>
      </c>
      <c r="W1077" s="22" t="str">
        <f>IFERROR(VLOOKUP(B1077,INDUKSI!$B$5:$I$1048576,8,0),"")</f>
        <v/>
      </c>
      <c r="X1077" s="21" t="s">
        <v>3994</v>
      </c>
      <c r="Y1077" s="17" cm="1">
        <f t="array" ref="Y1077">MAX(IF(REINDUKSI!$B$5:$B$1048576='Data Training 2022'!B1077,REINDUKSI!$H$5:$H$1048576))</f>
        <v>0</v>
      </c>
      <c r="Z1077" s="22" t="str">
        <f>IFERROR(VLOOKUP(B1077,REINDUKSI!$B$5:$I$1048576,8,0),"")</f>
        <v/>
      </c>
      <c r="AA1077" s="22" t="str">
        <f t="shared" si="90"/>
        <v>TARGET</v>
      </c>
      <c r="AB1077" s="17" cm="1">
        <f t="array" ref="AB1077">MAX(IF(BSA!$B$5:$B$1048576='Data Training 2022'!B1077,BSA!$H$5:$H$1048576))</f>
        <v>0</v>
      </c>
      <c r="AC1077" s="22" t="str">
        <f>IFERROR(VLOOKUP(B1077,BSA!$B$5:$I$1048576,8,0),"")</f>
        <v/>
      </c>
      <c r="AD1077" s="22" t="s">
        <v>3994</v>
      </c>
      <c r="AE1077" s="22"/>
      <c r="AF1077" s="22"/>
      <c r="AG1077" s="22" t="str">
        <f t="shared" si="91"/>
        <v/>
      </c>
      <c r="AH1077" s="17" cm="1">
        <f t="array" ref="AH1077">MAX(IF(ISOLASI!$B$5:$B$1048576='Data Training 2022'!B1077,ISOLASI!$H$5:$H$1048576))</f>
        <v>0</v>
      </c>
      <c r="AI1077" s="22" t="str">
        <f>IFERROR(VLOOKUP(B1077,ISOLASI!$B$5:$I$1048576,8,0),"")</f>
        <v/>
      </c>
      <c r="AJ1077" s="22"/>
      <c r="AK1077" s="17" cm="1">
        <f t="array" ref="AK1077">MAX(IF('DEKAT AIR'!$B$5:$B$1048576='Data Training 2022'!B1077,'DEKAT AIR'!$H$5:$H$1048576))</f>
        <v>0</v>
      </c>
      <c r="AL1077" s="22" t="str">
        <f>IFERROR(VLOOKUP(B1077,'DEKAT AIR'!$B$5:$I$1048576,8,0),"")</f>
        <v/>
      </c>
      <c r="AM1077" s="22"/>
      <c r="AN1077" s="17" cm="1">
        <f t="array" ref="AN1077">MAX(IF(KETINGGIAN!$B$5:$B$1048576='Data Training 2022'!B1077,KETINGGIAN!$H$5:$H$1048576))</f>
        <v>0</v>
      </c>
      <c r="AO1077" s="22" t="str">
        <f>IFERROR(VLOOKUP(B1077,KETINGGIAN!$B$5:$I$1048576,8,0),"")</f>
        <v/>
      </c>
      <c r="AP1077" s="22"/>
      <c r="AQ1077" s="22"/>
      <c r="AR1077" s="22"/>
      <c r="AS1077" s="22"/>
      <c r="AT1077" s="17" cm="1">
        <f t="array" ref="AT1077">MAX(IF(TOOLSKEEPER!$B$5:$B$1048576='Data Training 2022'!B1077,TOOLSKEEPER!$H$5:$H$1048576))</f>
        <v>0</v>
      </c>
      <c r="AU1077" s="22" t="str">
        <f>IFERROR(VLOOKUP(B1077,TOOLSKEEPER!$B$5:$I$1048576,8,0),"")</f>
        <v/>
      </c>
    </row>
    <row r="1078" spans="1:47">
      <c r="A1078" s="22">
        <f t="shared" si="92"/>
        <v>1073</v>
      </c>
      <c r="B1078" s="21" t="str">
        <f t="shared" si="93"/>
        <v>80004318</v>
      </c>
      <c r="C1078" s="21">
        <v>80004318</v>
      </c>
      <c r="D1078" s="22"/>
      <c r="E1078" s="22" t="s">
        <v>3634</v>
      </c>
      <c r="F1078" s="22" t="s">
        <v>1255</v>
      </c>
      <c r="G1078" s="22" t="s">
        <v>205</v>
      </c>
      <c r="H1078" s="22" t="s">
        <v>405</v>
      </c>
      <c r="I1078" s="22" t="s">
        <v>4024</v>
      </c>
      <c r="J1078" s="22"/>
      <c r="K1078" s="21" t="s">
        <v>4002</v>
      </c>
      <c r="L1078" s="21" t="s">
        <v>2374</v>
      </c>
      <c r="M1078" s="21" t="s">
        <v>4003</v>
      </c>
      <c r="N1078" s="21"/>
      <c r="O1078" s="17" t="str">
        <f>IFERROR(VLOOKUP(B1078,POP!$B$5:$I$1048576,7,0),"")</f>
        <v/>
      </c>
      <c r="P1078" s="17" t="str">
        <f>IFERROR(VLOOKUP(B1078,POM!$B$5:$I$1048576,7,0),"")</f>
        <v/>
      </c>
      <c r="Q1078" s="10" t="str">
        <f>IFERROR(VLOOKUP(B1078,POU!$B$5:$I$1048576,7,0),"")</f>
        <v/>
      </c>
      <c r="R1078" s="21" t="str">
        <f t="shared" si="89"/>
        <v/>
      </c>
      <c r="S1078" s="17" t="str">
        <f>IFERROR(VLOOKUP(B1078,'PEMBEKALAN POP'!$B$5:$I$1048576,7,0),"")</f>
        <v/>
      </c>
      <c r="T1078" s="22" t="str">
        <f>IFERROR(VLOOKUP(B1078,'PEMBEKALAN POP'!$B$5:$I$1048576,8,0),"")</f>
        <v/>
      </c>
      <c r="U1078" s="21" t="s">
        <v>3994</v>
      </c>
      <c r="V1078" s="17" t="e" cm="1">
        <f t="array" ref="V1078">MAX(IF(INDUKSI!$B$5:$B$1048576='Data Training 2022'!B1078,INDUKSI!$H$5:$H$1048576))</f>
        <v>#N/A</v>
      </c>
      <c r="W1078" s="22" t="str">
        <f>IFERROR(VLOOKUP(B1078,INDUKSI!$B$5:$I$1048576,8,0),"")</f>
        <v/>
      </c>
      <c r="X1078" s="21" t="s">
        <v>3994</v>
      </c>
      <c r="Y1078" s="17" cm="1">
        <f t="array" ref="Y1078">MAX(IF(REINDUKSI!$B$5:$B$1048576='Data Training 2022'!B1078,REINDUKSI!$H$5:$H$1048576))</f>
        <v>0</v>
      </c>
      <c r="Z1078" s="22" t="str">
        <f>IFERROR(VLOOKUP(B1078,REINDUKSI!$B$5:$I$1048576,8,0),"")</f>
        <v/>
      </c>
      <c r="AA1078" s="22" t="str">
        <f t="shared" si="90"/>
        <v>TARGET</v>
      </c>
      <c r="AB1078" s="17" cm="1">
        <f t="array" ref="AB1078">MAX(IF(BSA!$B$5:$B$1048576='Data Training 2022'!B1078,BSA!$H$5:$H$1048576))</f>
        <v>0</v>
      </c>
      <c r="AC1078" s="22" t="str">
        <f>IFERROR(VLOOKUP(B1078,BSA!$B$5:$I$1048576,8,0),"")</f>
        <v/>
      </c>
      <c r="AD1078" s="22" t="s">
        <v>3994</v>
      </c>
      <c r="AE1078" s="22"/>
      <c r="AF1078" s="22"/>
      <c r="AG1078" s="22" t="str">
        <f t="shared" si="91"/>
        <v/>
      </c>
      <c r="AH1078" s="17" cm="1">
        <f t="array" ref="AH1078">MAX(IF(ISOLASI!$B$5:$B$1048576='Data Training 2022'!B1078,ISOLASI!$H$5:$H$1048576))</f>
        <v>0</v>
      </c>
      <c r="AI1078" s="22" t="str">
        <f>IFERROR(VLOOKUP(B1078,ISOLASI!$B$5:$I$1048576,8,0),"")</f>
        <v/>
      </c>
      <c r="AJ1078" s="22"/>
      <c r="AK1078" s="17" cm="1">
        <f t="array" ref="AK1078">MAX(IF('DEKAT AIR'!$B$5:$B$1048576='Data Training 2022'!B1078,'DEKAT AIR'!$H$5:$H$1048576))</f>
        <v>0</v>
      </c>
      <c r="AL1078" s="22" t="str">
        <f>IFERROR(VLOOKUP(B1078,'DEKAT AIR'!$B$5:$I$1048576,8,0),"")</f>
        <v/>
      </c>
      <c r="AM1078" s="22"/>
      <c r="AN1078" s="17" cm="1">
        <f t="array" ref="AN1078">MAX(IF(KETINGGIAN!$B$5:$B$1048576='Data Training 2022'!B1078,KETINGGIAN!$H$5:$H$1048576))</f>
        <v>0</v>
      </c>
      <c r="AO1078" s="22" t="str">
        <f>IFERROR(VLOOKUP(B1078,KETINGGIAN!$B$5:$I$1048576,8,0),"")</f>
        <v/>
      </c>
      <c r="AP1078" s="22"/>
      <c r="AQ1078" s="22"/>
      <c r="AR1078" s="22"/>
      <c r="AS1078" s="22"/>
      <c r="AT1078" s="17" cm="1">
        <f t="array" ref="AT1078">MAX(IF(TOOLSKEEPER!$B$5:$B$1048576='Data Training 2022'!B1078,TOOLSKEEPER!$H$5:$H$1048576))</f>
        <v>0</v>
      </c>
      <c r="AU1078" s="22" t="str">
        <f>IFERROR(VLOOKUP(B1078,TOOLSKEEPER!$B$5:$I$1048576,8,0),"")</f>
        <v/>
      </c>
    </row>
    <row r="1079" spans="1:47">
      <c r="A1079" s="22">
        <f t="shared" si="92"/>
        <v>1074</v>
      </c>
      <c r="B1079" s="21" t="str">
        <f t="shared" si="93"/>
        <v>80004317</v>
      </c>
      <c r="C1079" s="21">
        <v>80004317</v>
      </c>
      <c r="D1079" s="22"/>
      <c r="E1079" s="22" t="s">
        <v>1359</v>
      </c>
      <c r="F1079" s="22" t="s">
        <v>1255</v>
      </c>
      <c r="G1079" s="22" t="s">
        <v>205</v>
      </c>
      <c r="H1079" s="22" t="s">
        <v>405</v>
      </c>
      <c r="I1079" s="22" t="s">
        <v>4024</v>
      </c>
      <c r="J1079" s="22"/>
      <c r="K1079" s="21" t="s">
        <v>4002</v>
      </c>
      <c r="L1079" s="21" t="s">
        <v>2374</v>
      </c>
      <c r="M1079" s="21" t="s">
        <v>4003</v>
      </c>
      <c r="N1079" s="21"/>
      <c r="O1079" s="17" t="str">
        <f>IFERROR(VLOOKUP(B1079,POP!$B$5:$I$1048576,7,0),"")</f>
        <v/>
      </c>
      <c r="P1079" s="17" t="str">
        <f>IFERROR(VLOOKUP(B1079,POM!$B$5:$I$1048576,7,0),"")</f>
        <v/>
      </c>
      <c r="Q1079" s="10" t="str">
        <f>IFERROR(VLOOKUP(B1079,POU!$B$5:$I$1048576,7,0),"")</f>
        <v/>
      </c>
      <c r="R1079" s="21" t="str">
        <f t="shared" si="89"/>
        <v/>
      </c>
      <c r="S1079" s="17" t="str">
        <f>IFERROR(VLOOKUP(B1079,'PEMBEKALAN POP'!$B$5:$I$1048576,7,0),"")</f>
        <v/>
      </c>
      <c r="T1079" s="22" t="str">
        <f>IFERROR(VLOOKUP(B1079,'PEMBEKALAN POP'!$B$5:$I$1048576,8,0),"")</f>
        <v/>
      </c>
      <c r="U1079" s="21" t="s">
        <v>3994</v>
      </c>
      <c r="V1079" s="17" t="e" cm="1">
        <f t="array" ref="V1079">MAX(IF(INDUKSI!$B$5:$B$1048576='Data Training 2022'!B1079,INDUKSI!$H$5:$H$1048576))</f>
        <v>#N/A</v>
      </c>
      <c r="W1079" s="22" t="str">
        <f>IFERROR(VLOOKUP(B1079,INDUKSI!$B$5:$I$1048576,8,0),"")</f>
        <v/>
      </c>
      <c r="X1079" s="21" t="s">
        <v>3994</v>
      </c>
      <c r="Y1079" s="17" cm="1">
        <f t="array" ref="Y1079">MAX(IF(REINDUKSI!$B$5:$B$1048576='Data Training 2022'!B1079,REINDUKSI!$H$5:$H$1048576))</f>
        <v>0</v>
      </c>
      <c r="Z1079" s="22" t="str">
        <f>IFERROR(VLOOKUP(B1079,REINDUKSI!$B$5:$I$1048576,8,0),"")</f>
        <v/>
      </c>
      <c r="AA1079" s="22" t="str">
        <f t="shared" si="90"/>
        <v>TARGET</v>
      </c>
      <c r="AB1079" s="17" cm="1">
        <f t="array" ref="AB1079">MAX(IF(BSA!$B$5:$B$1048576='Data Training 2022'!B1079,BSA!$H$5:$H$1048576))</f>
        <v>0</v>
      </c>
      <c r="AC1079" s="22" t="str">
        <f>IFERROR(VLOOKUP(B1079,BSA!$B$5:$I$1048576,8,0),"")</f>
        <v/>
      </c>
      <c r="AD1079" s="22" t="s">
        <v>3994</v>
      </c>
      <c r="AE1079" s="22"/>
      <c r="AF1079" s="22"/>
      <c r="AG1079" s="22" t="str">
        <f t="shared" si="91"/>
        <v/>
      </c>
      <c r="AH1079" s="17" cm="1">
        <f t="array" ref="AH1079">MAX(IF(ISOLASI!$B$5:$B$1048576='Data Training 2022'!B1079,ISOLASI!$H$5:$H$1048576))</f>
        <v>0</v>
      </c>
      <c r="AI1079" s="22" t="str">
        <f>IFERROR(VLOOKUP(B1079,ISOLASI!$B$5:$I$1048576,8,0),"")</f>
        <v/>
      </c>
      <c r="AJ1079" s="22"/>
      <c r="AK1079" s="17" cm="1">
        <f t="array" ref="AK1079">MAX(IF('DEKAT AIR'!$B$5:$B$1048576='Data Training 2022'!B1079,'DEKAT AIR'!$H$5:$H$1048576))</f>
        <v>0</v>
      </c>
      <c r="AL1079" s="22" t="str">
        <f>IFERROR(VLOOKUP(B1079,'DEKAT AIR'!$B$5:$I$1048576,8,0),"")</f>
        <v/>
      </c>
      <c r="AM1079" s="22"/>
      <c r="AN1079" s="17" cm="1">
        <f t="array" ref="AN1079">MAX(IF(KETINGGIAN!$B$5:$B$1048576='Data Training 2022'!B1079,KETINGGIAN!$H$5:$H$1048576))</f>
        <v>0</v>
      </c>
      <c r="AO1079" s="22" t="str">
        <f>IFERROR(VLOOKUP(B1079,KETINGGIAN!$B$5:$I$1048576,8,0),"")</f>
        <v/>
      </c>
      <c r="AP1079" s="22"/>
      <c r="AQ1079" s="22"/>
      <c r="AR1079" s="22"/>
      <c r="AS1079" s="22"/>
      <c r="AT1079" s="17" cm="1">
        <f t="array" ref="AT1079">MAX(IF(TOOLSKEEPER!$B$5:$B$1048576='Data Training 2022'!B1079,TOOLSKEEPER!$H$5:$H$1048576))</f>
        <v>0</v>
      </c>
      <c r="AU1079" s="22" t="str">
        <f>IFERROR(VLOOKUP(B1079,TOOLSKEEPER!$B$5:$I$1048576,8,0),"")</f>
        <v/>
      </c>
    </row>
    <row r="1080" spans="1:47">
      <c r="A1080" s="22">
        <f t="shared" si="92"/>
        <v>1075</v>
      </c>
      <c r="B1080" s="21" t="str">
        <f t="shared" si="93"/>
        <v>80004319</v>
      </c>
      <c r="C1080" s="21">
        <v>80004319</v>
      </c>
      <c r="D1080" s="22"/>
      <c r="E1080" s="22" t="s">
        <v>2427</v>
      </c>
      <c r="F1080" s="22" t="s">
        <v>1255</v>
      </c>
      <c r="G1080" s="22" t="s">
        <v>205</v>
      </c>
      <c r="H1080" s="22" t="s">
        <v>405</v>
      </c>
      <c r="I1080" s="22" t="s">
        <v>4024</v>
      </c>
      <c r="J1080" s="22"/>
      <c r="K1080" s="21" t="s">
        <v>4002</v>
      </c>
      <c r="L1080" s="21" t="s">
        <v>2374</v>
      </c>
      <c r="M1080" s="21" t="s">
        <v>4003</v>
      </c>
      <c r="N1080" s="21"/>
      <c r="O1080" s="17" t="str">
        <f>IFERROR(VLOOKUP(B1080,POP!$B$5:$I$1048576,7,0),"")</f>
        <v/>
      </c>
      <c r="P1080" s="17" t="str">
        <f>IFERROR(VLOOKUP(B1080,POM!$B$5:$I$1048576,7,0),"")</f>
        <v/>
      </c>
      <c r="Q1080" s="10" t="str">
        <f>IFERROR(VLOOKUP(B1080,POU!$B$5:$I$1048576,7,0),"")</f>
        <v/>
      </c>
      <c r="R1080" s="21" t="str">
        <f t="shared" si="89"/>
        <v/>
      </c>
      <c r="S1080" s="17" t="str">
        <f>IFERROR(VLOOKUP(B1080,'PEMBEKALAN POP'!$B$5:$I$1048576,7,0),"")</f>
        <v/>
      </c>
      <c r="T1080" s="22" t="str">
        <f>IFERROR(VLOOKUP(B1080,'PEMBEKALAN POP'!$B$5:$I$1048576,8,0),"")</f>
        <v/>
      </c>
      <c r="U1080" s="21" t="s">
        <v>3994</v>
      </c>
      <c r="V1080" s="17" t="e" cm="1">
        <f t="array" ref="V1080">MAX(IF(INDUKSI!$B$5:$B$1048576='Data Training 2022'!B1080,INDUKSI!$H$5:$H$1048576))</f>
        <v>#N/A</v>
      </c>
      <c r="W1080" s="22" t="str">
        <f>IFERROR(VLOOKUP(B1080,INDUKSI!$B$5:$I$1048576,8,0),"")</f>
        <v/>
      </c>
      <c r="X1080" s="21" t="s">
        <v>3994</v>
      </c>
      <c r="Y1080" s="17" cm="1">
        <f t="array" ref="Y1080">MAX(IF(REINDUKSI!$B$5:$B$1048576='Data Training 2022'!B1080,REINDUKSI!$H$5:$H$1048576))</f>
        <v>0</v>
      </c>
      <c r="Z1080" s="22" t="str">
        <f>IFERROR(VLOOKUP(B1080,REINDUKSI!$B$5:$I$1048576,8,0),"")</f>
        <v/>
      </c>
      <c r="AA1080" s="22" t="str">
        <f t="shared" si="90"/>
        <v>TARGET</v>
      </c>
      <c r="AB1080" s="17" cm="1">
        <f t="array" ref="AB1080">MAX(IF(BSA!$B$5:$B$1048576='Data Training 2022'!B1080,BSA!$H$5:$H$1048576))</f>
        <v>0</v>
      </c>
      <c r="AC1080" s="22" t="str">
        <f>IFERROR(VLOOKUP(B1080,BSA!$B$5:$I$1048576,8,0),"")</f>
        <v/>
      </c>
      <c r="AD1080" s="22" t="s">
        <v>3994</v>
      </c>
      <c r="AE1080" s="22"/>
      <c r="AF1080" s="22"/>
      <c r="AG1080" s="22" t="str">
        <f t="shared" si="91"/>
        <v/>
      </c>
      <c r="AH1080" s="17" cm="1">
        <f t="array" ref="AH1080">MAX(IF(ISOLASI!$B$5:$B$1048576='Data Training 2022'!B1080,ISOLASI!$H$5:$H$1048576))</f>
        <v>0</v>
      </c>
      <c r="AI1080" s="22" t="str">
        <f>IFERROR(VLOOKUP(B1080,ISOLASI!$B$5:$I$1048576,8,0),"")</f>
        <v/>
      </c>
      <c r="AJ1080" s="22"/>
      <c r="AK1080" s="17" cm="1">
        <f t="array" ref="AK1080">MAX(IF('DEKAT AIR'!$B$5:$B$1048576='Data Training 2022'!B1080,'DEKAT AIR'!$H$5:$H$1048576))</f>
        <v>0</v>
      </c>
      <c r="AL1080" s="22" t="str">
        <f>IFERROR(VLOOKUP(B1080,'DEKAT AIR'!$B$5:$I$1048576,8,0),"")</f>
        <v/>
      </c>
      <c r="AM1080" s="22"/>
      <c r="AN1080" s="17" cm="1">
        <f t="array" ref="AN1080">MAX(IF(KETINGGIAN!$B$5:$B$1048576='Data Training 2022'!B1080,KETINGGIAN!$H$5:$H$1048576))</f>
        <v>0</v>
      </c>
      <c r="AO1080" s="22" t="str">
        <f>IFERROR(VLOOKUP(B1080,KETINGGIAN!$B$5:$I$1048576,8,0),"")</f>
        <v/>
      </c>
      <c r="AP1080" s="22"/>
      <c r="AQ1080" s="22"/>
      <c r="AR1080" s="22"/>
      <c r="AS1080" s="22"/>
      <c r="AT1080" s="17" cm="1">
        <f t="array" ref="AT1080">MAX(IF(TOOLSKEEPER!$B$5:$B$1048576='Data Training 2022'!B1080,TOOLSKEEPER!$H$5:$H$1048576))</f>
        <v>0</v>
      </c>
      <c r="AU1080" s="22" t="str">
        <f>IFERROR(VLOOKUP(B1080,TOOLSKEEPER!$B$5:$I$1048576,8,0),"")</f>
        <v/>
      </c>
    </row>
    <row r="1081" spans="1:47">
      <c r="A1081" s="22">
        <f t="shared" si="92"/>
        <v>1076</v>
      </c>
      <c r="B1081" s="21" t="str">
        <f t="shared" si="93"/>
        <v>80002464</v>
      </c>
      <c r="C1081" s="21" t="s">
        <v>3207</v>
      </c>
      <c r="D1081" s="22"/>
      <c r="E1081" s="22" t="s">
        <v>3208</v>
      </c>
      <c r="F1081" s="22" t="s">
        <v>1255</v>
      </c>
      <c r="G1081" s="22" t="s">
        <v>205</v>
      </c>
      <c r="H1081" s="22" t="s">
        <v>405</v>
      </c>
      <c r="I1081" s="22" t="s">
        <v>4028</v>
      </c>
      <c r="J1081" s="22"/>
      <c r="K1081" s="21" t="s">
        <v>4002</v>
      </c>
      <c r="L1081" s="21" t="s">
        <v>2374</v>
      </c>
      <c r="M1081" s="21" t="s">
        <v>4003</v>
      </c>
      <c r="N1081" s="21"/>
      <c r="O1081" s="17" t="str">
        <f>IFERROR(VLOOKUP(B1081,POP!$B$5:$I$1048576,7,0),"")</f>
        <v/>
      </c>
      <c r="P1081" s="17" t="str">
        <f>IFERROR(VLOOKUP(B1081,POM!$B$5:$I$1048576,7,0),"")</f>
        <v/>
      </c>
      <c r="Q1081" s="10" t="str">
        <f>IFERROR(VLOOKUP(B1081,POU!$B$5:$I$1048576,7,0),"")</f>
        <v/>
      </c>
      <c r="R1081" s="21" t="str">
        <f t="shared" si="89"/>
        <v/>
      </c>
      <c r="S1081" s="17" t="str">
        <f>IFERROR(VLOOKUP(B1081,'PEMBEKALAN POP'!$B$5:$I$1048576,7,0),"")</f>
        <v/>
      </c>
      <c r="T1081" s="22" t="str">
        <f>IFERROR(VLOOKUP(B1081,'PEMBEKALAN POP'!$B$5:$I$1048576,8,0),"")</f>
        <v/>
      </c>
      <c r="U1081" s="21" t="s">
        <v>3994</v>
      </c>
      <c r="V1081" s="17" t="e" cm="1">
        <f t="array" ref="V1081">MAX(IF(INDUKSI!$B$5:$B$1048576='Data Training 2022'!B1081,INDUKSI!$H$5:$H$1048576))</f>
        <v>#N/A</v>
      </c>
      <c r="W1081" s="22" t="str">
        <f>IFERROR(VLOOKUP(B1081,INDUKSI!$B$5:$I$1048576,8,0),"")</f>
        <v>LULUS</v>
      </c>
      <c r="X1081" s="21" t="s">
        <v>3994</v>
      </c>
      <c r="Y1081" s="17" cm="1">
        <f t="array" ref="Y1081">MAX(IF(REINDUKSI!$B$5:$B$1048576='Data Training 2022'!B1081,REINDUKSI!$H$5:$H$1048576))</f>
        <v>44633</v>
      </c>
      <c r="Z1081" s="22" t="str">
        <f>IFERROR(VLOOKUP(B1081,REINDUKSI!$B$5:$I$1048576,8,0),"")</f>
        <v>LULUS</v>
      </c>
      <c r="AA1081" s="22" t="str">
        <f t="shared" si="90"/>
        <v>TARGET</v>
      </c>
      <c r="AB1081" s="17" cm="1">
        <f t="array" ref="AB1081">MAX(IF(BSA!$B$5:$B$1048576='Data Training 2022'!B1081,BSA!$H$5:$H$1048576))</f>
        <v>0</v>
      </c>
      <c r="AC1081" s="22" t="str">
        <f>IFERROR(VLOOKUP(B1081,BSA!$B$5:$I$1048576,8,0),"")</f>
        <v/>
      </c>
      <c r="AD1081" s="22" t="s">
        <v>3994</v>
      </c>
      <c r="AE1081" s="22"/>
      <c r="AF1081" s="22"/>
      <c r="AG1081" s="22" t="str">
        <f t="shared" si="91"/>
        <v/>
      </c>
      <c r="AH1081" s="17" cm="1">
        <f t="array" ref="AH1081">MAX(IF(ISOLASI!$B$5:$B$1048576='Data Training 2022'!B1081,ISOLASI!$H$5:$H$1048576))</f>
        <v>0</v>
      </c>
      <c r="AI1081" s="22" t="str">
        <f>IFERROR(VLOOKUP(B1081,ISOLASI!$B$5:$I$1048576,8,0),"")</f>
        <v/>
      </c>
      <c r="AJ1081" s="22"/>
      <c r="AK1081" s="17" cm="1">
        <f t="array" ref="AK1081">MAX(IF('DEKAT AIR'!$B$5:$B$1048576='Data Training 2022'!B1081,'DEKAT AIR'!$H$5:$H$1048576))</f>
        <v>0</v>
      </c>
      <c r="AL1081" s="22" t="str">
        <f>IFERROR(VLOOKUP(B1081,'DEKAT AIR'!$B$5:$I$1048576,8,0),"")</f>
        <v/>
      </c>
      <c r="AM1081" s="22"/>
      <c r="AN1081" s="17" cm="1">
        <f t="array" ref="AN1081">MAX(IF(KETINGGIAN!$B$5:$B$1048576='Data Training 2022'!B1081,KETINGGIAN!$H$5:$H$1048576))</f>
        <v>0</v>
      </c>
      <c r="AO1081" s="22" t="str">
        <f>IFERROR(VLOOKUP(B1081,KETINGGIAN!$B$5:$I$1048576,8,0),"")</f>
        <v/>
      </c>
      <c r="AP1081" s="22"/>
      <c r="AQ1081" s="22"/>
      <c r="AR1081" s="22"/>
      <c r="AS1081" s="22"/>
      <c r="AT1081" s="17" cm="1">
        <f t="array" ref="AT1081">MAX(IF(TOOLSKEEPER!$B$5:$B$1048576='Data Training 2022'!B1081,TOOLSKEEPER!$H$5:$H$1048576))</f>
        <v>0</v>
      </c>
      <c r="AU1081" s="22" t="str">
        <f>IFERROR(VLOOKUP(B1081,TOOLSKEEPER!$B$5:$I$1048576,8,0),"")</f>
        <v/>
      </c>
    </row>
    <row r="1082" spans="1:47">
      <c r="A1082" s="22">
        <f t="shared" si="92"/>
        <v>1077</v>
      </c>
      <c r="B1082" s="21" t="str">
        <f t="shared" si="93"/>
        <v>80002472</v>
      </c>
      <c r="C1082" s="21" t="s">
        <v>3249</v>
      </c>
      <c r="D1082" s="22"/>
      <c r="E1082" s="22" t="s">
        <v>4293</v>
      </c>
      <c r="F1082" s="22" t="s">
        <v>1255</v>
      </c>
      <c r="G1082" s="22" t="s">
        <v>205</v>
      </c>
      <c r="H1082" s="22" t="s">
        <v>405</v>
      </c>
      <c r="I1082" s="22" t="s">
        <v>4028</v>
      </c>
      <c r="J1082" s="22"/>
      <c r="K1082" s="21" t="s">
        <v>4002</v>
      </c>
      <c r="L1082" s="21" t="s">
        <v>2374</v>
      </c>
      <c r="M1082" s="21" t="s">
        <v>4003</v>
      </c>
      <c r="N1082" s="21"/>
      <c r="O1082" s="17" t="str">
        <f>IFERROR(VLOOKUP(B1082,POP!$B$5:$I$1048576,7,0),"")</f>
        <v/>
      </c>
      <c r="P1082" s="17" t="str">
        <f>IFERROR(VLOOKUP(B1082,POM!$B$5:$I$1048576,7,0),"")</f>
        <v/>
      </c>
      <c r="Q1082" s="10" t="str">
        <f>IFERROR(VLOOKUP(B1082,POU!$B$5:$I$1048576,7,0),"")</f>
        <v/>
      </c>
      <c r="R1082" s="21" t="str">
        <f t="shared" si="89"/>
        <v/>
      </c>
      <c r="S1082" s="17" t="str">
        <f>IFERROR(VLOOKUP(B1082,'PEMBEKALAN POP'!$B$5:$I$1048576,7,0),"")</f>
        <v/>
      </c>
      <c r="T1082" s="22" t="str">
        <f>IFERROR(VLOOKUP(B1082,'PEMBEKALAN POP'!$B$5:$I$1048576,8,0),"")</f>
        <v/>
      </c>
      <c r="U1082" s="21" t="s">
        <v>3994</v>
      </c>
      <c r="V1082" s="17" t="e" cm="1">
        <f t="array" ref="V1082">MAX(IF(INDUKSI!$B$5:$B$1048576='Data Training 2022'!B1082,INDUKSI!$H$5:$H$1048576))</f>
        <v>#N/A</v>
      </c>
      <c r="W1082" s="22" t="str">
        <f>IFERROR(VLOOKUP(B1082,INDUKSI!$B$5:$I$1048576,8,0),"")</f>
        <v>LULUS</v>
      </c>
      <c r="X1082" s="21" t="s">
        <v>3994</v>
      </c>
      <c r="Y1082" s="17" cm="1">
        <f t="array" ref="Y1082">MAX(IF(REINDUKSI!$B$5:$B$1048576='Data Training 2022'!B1082,REINDUKSI!$H$5:$H$1048576))</f>
        <v>44633</v>
      </c>
      <c r="Z1082" s="22" t="str">
        <f>IFERROR(VLOOKUP(B1082,REINDUKSI!$B$5:$I$1048576,8,0),"")</f>
        <v>LULUS</v>
      </c>
      <c r="AA1082" s="22" t="str">
        <f t="shared" si="90"/>
        <v>TARGET</v>
      </c>
      <c r="AB1082" s="17" cm="1">
        <f t="array" ref="AB1082">MAX(IF(BSA!$B$5:$B$1048576='Data Training 2022'!B1082,BSA!$H$5:$H$1048576))</f>
        <v>0</v>
      </c>
      <c r="AC1082" s="22" t="str">
        <f>IFERROR(VLOOKUP(B1082,BSA!$B$5:$I$1048576,8,0),"")</f>
        <v/>
      </c>
      <c r="AD1082" s="22" t="s">
        <v>3994</v>
      </c>
      <c r="AE1082" s="22"/>
      <c r="AF1082" s="22"/>
      <c r="AG1082" s="22" t="str">
        <f t="shared" si="91"/>
        <v/>
      </c>
      <c r="AH1082" s="17" cm="1">
        <f t="array" ref="AH1082">MAX(IF(ISOLASI!$B$5:$B$1048576='Data Training 2022'!B1082,ISOLASI!$H$5:$H$1048576))</f>
        <v>0</v>
      </c>
      <c r="AI1082" s="22" t="str">
        <f>IFERROR(VLOOKUP(B1082,ISOLASI!$B$5:$I$1048576,8,0),"")</f>
        <v/>
      </c>
      <c r="AJ1082" s="22"/>
      <c r="AK1082" s="17" cm="1">
        <f t="array" ref="AK1082">MAX(IF('DEKAT AIR'!$B$5:$B$1048576='Data Training 2022'!B1082,'DEKAT AIR'!$H$5:$H$1048576))</f>
        <v>0</v>
      </c>
      <c r="AL1082" s="22" t="str">
        <f>IFERROR(VLOOKUP(B1082,'DEKAT AIR'!$B$5:$I$1048576,8,0),"")</f>
        <v/>
      </c>
      <c r="AM1082" s="22"/>
      <c r="AN1082" s="17" cm="1">
        <f t="array" ref="AN1082">MAX(IF(KETINGGIAN!$B$5:$B$1048576='Data Training 2022'!B1082,KETINGGIAN!$H$5:$H$1048576))</f>
        <v>0</v>
      </c>
      <c r="AO1082" s="22" t="str">
        <f>IFERROR(VLOOKUP(B1082,KETINGGIAN!$B$5:$I$1048576,8,0),"")</f>
        <v/>
      </c>
      <c r="AP1082" s="22"/>
      <c r="AQ1082" s="22"/>
      <c r="AR1082" s="22"/>
      <c r="AS1082" s="22"/>
      <c r="AT1082" s="17" cm="1">
        <f t="array" ref="AT1082">MAX(IF(TOOLSKEEPER!$B$5:$B$1048576='Data Training 2022'!B1082,TOOLSKEEPER!$H$5:$H$1048576))</f>
        <v>0</v>
      </c>
      <c r="AU1082" s="22" t="str">
        <f>IFERROR(VLOOKUP(B1082,TOOLSKEEPER!$B$5:$I$1048576,8,0),"")</f>
        <v/>
      </c>
    </row>
    <row r="1083" spans="1:47">
      <c r="A1083" s="22">
        <f t="shared" si="92"/>
        <v>1078</v>
      </c>
      <c r="B1083" s="21" t="str">
        <f t="shared" si="93"/>
        <v>80001285</v>
      </c>
      <c r="C1083" s="21" t="s">
        <v>4294</v>
      </c>
      <c r="D1083" s="22"/>
      <c r="E1083" s="22" t="s">
        <v>1943</v>
      </c>
      <c r="F1083" s="22" t="s">
        <v>1255</v>
      </c>
      <c r="G1083" s="22" t="s">
        <v>205</v>
      </c>
      <c r="H1083" s="22" t="s">
        <v>405</v>
      </c>
      <c r="I1083" s="22" t="s">
        <v>4028</v>
      </c>
      <c r="J1083" s="22"/>
      <c r="K1083" s="21" t="s">
        <v>4002</v>
      </c>
      <c r="L1083" s="21" t="s">
        <v>2374</v>
      </c>
      <c r="M1083" s="21" t="s">
        <v>4003</v>
      </c>
      <c r="N1083" s="21"/>
      <c r="O1083" s="17" t="str">
        <f>IFERROR(VLOOKUP(B1083,POP!$B$5:$I$1048576,7,0),"")</f>
        <v/>
      </c>
      <c r="P1083" s="17" t="str">
        <f>IFERROR(VLOOKUP(B1083,POM!$B$5:$I$1048576,7,0),"")</f>
        <v/>
      </c>
      <c r="Q1083" s="10" t="str">
        <f>IFERROR(VLOOKUP(B1083,POU!$B$5:$I$1048576,7,0),"")</f>
        <v/>
      </c>
      <c r="R1083" s="21" t="str">
        <f t="shared" si="89"/>
        <v/>
      </c>
      <c r="S1083" s="17" t="str">
        <f>IFERROR(VLOOKUP(B1083,'PEMBEKALAN POP'!$B$5:$I$1048576,7,0),"")</f>
        <v/>
      </c>
      <c r="T1083" s="22" t="str">
        <f>IFERROR(VLOOKUP(B1083,'PEMBEKALAN POP'!$B$5:$I$1048576,8,0),"")</f>
        <v/>
      </c>
      <c r="U1083" s="21" t="s">
        <v>3994</v>
      </c>
      <c r="V1083" s="17" t="e" cm="1">
        <f t="array" ref="V1083">MAX(IF(INDUKSI!$B$5:$B$1048576='Data Training 2022'!B1083,INDUKSI!$H$5:$H$1048576))</f>
        <v>#N/A</v>
      </c>
      <c r="W1083" s="22" t="str">
        <f>IFERROR(VLOOKUP(B1083,INDUKSI!$B$5:$I$1048576,8,0),"")</f>
        <v>LULUS</v>
      </c>
      <c r="X1083" s="21" t="s">
        <v>3994</v>
      </c>
      <c r="Y1083" s="17" cm="1">
        <f t="array" ref="Y1083">MAX(IF(REINDUKSI!$B$5:$B$1048576='Data Training 2022'!B1083,REINDUKSI!$H$5:$H$1048576))</f>
        <v>44518</v>
      </c>
      <c r="Z1083" s="22" t="str">
        <f>IFERROR(VLOOKUP(B1083,REINDUKSI!$B$5:$I$1048576,8,0),"")</f>
        <v>LULUS</v>
      </c>
      <c r="AA1083" s="22" t="str">
        <f t="shared" si="90"/>
        <v>TARGET</v>
      </c>
      <c r="AB1083" s="17" cm="1">
        <f t="array" ref="AB1083">MAX(IF(BSA!$B$5:$B$1048576='Data Training 2022'!B1083,BSA!$H$5:$H$1048576))</f>
        <v>0</v>
      </c>
      <c r="AC1083" s="22" t="str">
        <f>IFERROR(VLOOKUP(B1083,BSA!$B$5:$I$1048576,8,0),"")</f>
        <v/>
      </c>
      <c r="AD1083" s="22" t="s">
        <v>3994</v>
      </c>
      <c r="AE1083" s="22"/>
      <c r="AF1083" s="22"/>
      <c r="AG1083" s="22" t="str">
        <f t="shared" si="91"/>
        <v/>
      </c>
      <c r="AH1083" s="17" cm="1">
        <f t="array" ref="AH1083">MAX(IF(ISOLASI!$B$5:$B$1048576='Data Training 2022'!B1083,ISOLASI!$H$5:$H$1048576))</f>
        <v>0</v>
      </c>
      <c r="AI1083" s="22" t="str">
        <f>IFERROR(VLOOKUP(B1083,ISOLASI!$B$5:$I$1048576,8,0),"")</f>
        <v/>
      </c>
      <c r="AJ1083" s="22"/>
      <c r="AK1083" s="17" cm="1">
        <f t="array" ref="AK1083">MAX(IF('DEKAT AIR'!$B$5:$B$1048576='Data Training 2022'!B1083,'DEKAT AIR'!$H$5:$H$1048576))</f>
        <v>0</v>
      </c>
      <c r="AL1083" s="22" t="str">
        <f>IFERROR(VLOOKUP(B1083,'DEKAT AIR'!$B$5:$I$1048576,8,0),"")</f>
        <v/>
      </c>
      <c r="AM1083" s="22"/>
      <c r="AN1083" s="17" cm="1">
        <f t="array" ref="AN1083">MAX(IF(KETINGGIAN!$B$5:$B$1048576='Data Training 2022'!B1083,KETINGGIAN!$H$5:$H$1048576))</f>
        <v>0</v>
      </c>
      <c r="AO1083" s="22" t="str">
        <f>IFERROR(VLOOKUP(B1083,KETINGGIAN!$B$5:$I$1048576,8,0),"")</f>
        <v/>
      </c>
      <c r="AP1083" s="22"/>
      <c r="AQ1083" s="22"/>
      <c r="AR1083" s="22"/>
      <c r="AS1083" s="22"/>
      <c r="AT1083" s="17" cm="1">
        <f t="array" ref="AT1083">MAX(IF(TOOLSKEEPER!$B$5:$B$1048576='Data Training 2022'!B1083,TOOLSKEEPER!$H$5:$H$1048576))</f>
        <v>0</v>
      </c>
      <c r="AU1083" s="22" t="str">
        <f>IFERROR(VLOOKUP(B1083,TOOLSKEEPER!$B$5:$I$1048576,8,0),"")</f>
        <v/>
      </c>
    </row>
    <row r="1084" spans="1:47">
      <c r="A1084" s="22">
        <f t="shared" si="92"/>
        <v>1079</v>
      </c>
      <c r="B1084" s="21" t="str">
        <f t="shared" si="93"/>
        <v>80004326</v>
      </c>
      <c r="C1084" s="21">
        <v>80004326</v>
      </c>
      <c r="D1084" s="22"/>
      <c r="E1084" s="22" t="s">
        <v>2386</v>
      </c>
      <c r="F1084" s="22" t="s">
        <v>1255</v>
      </c>
      <c r="G1084" s="22" t="s">
        <v>205</v>
      </c>
      <c r="H1084" s="22" t="s">
        <v>405</v>
      </c>
      <c r="I1084" s="22" t="s">
        <v>4024</v>
      </c>
      <c r="J1084" s="22"/>
      <c r="K1084" s="21" t="s">
        <v>4002</v>
      </c>
      <c r="L1084" s="21" t="s">
        <v>2374</v>
      </c>
      <c r="M1084" s="21" t="s">
        <v>4003</v>
      </c>
      <c r="N1084" s="21"/>
      <c r="O1084" s="17" t="str">
        <f>IFERROR(VLOOKUP(B1084,POP!$B$5:$I$1048576,7,0),"")</f>
        <v/>
      </c>
      <c r="P1084" s="17" t="str">
        <f>IFERROR(VLOOKUP(B1084,POM!$B$5:$I$1048576,7,0),"")</f>
        <v/>
      </c>
      <c r="Q1084" s="10" t="str">
        <f>IFERROR(VLOOKUP(B1084,POU!$B$5:$I$1048576,7,0),"")</f>
        <v/>
      </c>
      <c r="R1084" s="21" t="str">
        <f t="shared" si="89"/>
        <v/>
      </c>
      <c r="S1084" s="17" t="str">
        <f>IFERROR(VLOOKUP(B1084,'PEMBEKALAN POP'!$B$5:$I$1048576,7,0),"")</f>
        <v/>
      </c>
      <c r="T1084" s="22" t="str">
        <f>IFERROR(VLOOKUP(B1084,'PEMBEKALAN POP'!$B$5:$I$1048576,8,0),"")</f>
        <v/>
      </c>
      <c r="U1084" s="21" t="s">
        <v>3994</v>
      </c>
      <c r="V1084" s="17" t="e" cm="1">
        <f t="array" ref="V1084">MAX(IF(INDUKSI!$B$5:$B$1048576='Data Training 2022'!B1084,INDUKSI!$H$5:$H$1048576))</f>
        <v>#N/A</v>
      </c>
      <c r="W1084" s="22" t="str">
        <f>IFERROR(VLOOKUP(B1084,INDUKSI!$B$5:$I$1048576,8,0),"")</f>
        <v/>
      </c>
      <c r="X1084" s="21" t="s">
        <v>3994</v>
      </c>
      <c r="Y1084" s="17" cm="1">
        <f t="array" ref="Y1084">MAX(IF(REINDUKSI!$B$5:$B$1048576='Data Training 2022'!B1084,REINDUKSI!$H$5:$H$1048576))</f>
        <v>0</v>
      </c>
      <c r="Z1084" s="22" t="str">
        <f>IFERROR(VLOOKUP(B1084,REINDUKSI!$B$5:$I$1048576,8,0),"")</f>
        <v/>
      </c>
      <c r="AA1084" s="22" t="str">
        <f t="shared" si="90"/>
        <v>TARGET</v>
      </c>
      <c r="AB1084" s="17" cm="1">
        <f t="array" ref="AB1084">MAX(IF(BSA!$B$5:$B$1048576='Data Training 2022'!B1084,BSA!$H$5:$H$1048576))</f>
        <v>0</v>
      </c>
      <c r="AC1084" s="22" t="str">
        <f>IFERROR(VLOOKUP(B1084,BSA!$B$5:$I$1048576,8,0),"")</f>
        <v/>
      </c>
      <c r="AD1084" s="22" t="s">
        <v>3994</v>
      </c>
      <c r="AE1084" s="22"/>
      <c r="AF1084" s="22"/>
      <c r="AG1084" s="22" t="str">
        <f t="shared" si="91"/>
        <v/>
      </c>
      <c r="AH1084" s="17" cm="1">
        <f t="array" ref="AH1084">MAX(IF(ISOLASI!$B$5:$B$1048576='Data Training 2022'!B1084,ISOLASI!$H$5:$H$1048576))</f>
        <v>0</v>
      </c>
      <c r="AI1084" s="22" t="str">
        <f>IFERROR(VLOOKUP(B1084,ISOLASI!$B$5:$I$1048576,8,0),"")</f>
        <v/>
      </c>
      <c r="AJ1084" s="22"/>
      <c r="AK1084" s="17" cm="1">
        <f t="array" ref="AK1084">MAX(IF('DEKAT AIR'!$B$5:$B$1048576='Data Training 2022'!B1084,'DEKAT AIR'!$H$5:$H$1048576))</f>
        <v>0</v>
      </c>
      <c r="AL1084" s="22" t="str">
        <f>IFERROR(VLOOKUP(B1084,'DEKAT AIR'!$B$5:$I$1048576,8,0),"")</f>
        <v/>
      </c>
      <c r="AM1084" s="22"/>
      <c r="AN1084" s="17" cm="1">
        <f t="array" ref="AN1084">MAX(IF(KETINGGIAN!$B$5:$B$1048576='Data Training 2022'!B1084,KETINGGIAN!$H$5:$H$1048576))</f>
        <v>0</v>
      </c>
      <c r="AO1084" s="22" t="str">
        <f>IFERROR(VLOOKUP(B1084,KETINGGIAN!$B$5:$I$1048576,8,0),"")</f>
        <v/>
      </c>
      <c r="AP1084" s="22"/>
      <c r="AQ1084" s="22"/>
      <c r="AR1084" s="22"/>
      <c r="AS1084" s="22"/>
      <c r="AT1084" s="17" cm="1">
        <f t="array" ref="AT1084">MAX(IF(TOOLSKEEPER!$B$5:$B$1048576='Data Training 2022'!B1084,TOOLSKEEPER!$H$5:$H$1048576))</f>
        <v>0</v>
      </c>
      <c r="AU1084" s="22" t="str">
        <f>IFERROR(VLOOKUP(B1084,TOOLSKEEPER!$B$5:$I$1048576,8,0),"")</f>
        <v/>
      </c>
    </row>
    <row r="1085" spans="1:47">
      <c r="A1085" s="22">
        <f t="shared" si="92"/>
        <v>1080</v>
      </c>
      <c r="B1085" s="21" t="str">
        <f t="shared" si="93"/>
        <v>80000632</v>
      </c>
      <c r="C1085" s="21" t="s">
        <v>4295</v>
      </c>
      <c r="D1085" s="22"/>
      <c r="E1085" s="22" t="s">
        <v>1512</v>
      </c>
      <c r="F1085" s="22" t="s">
        <v>1255</v>
      </c>
      <c r="G1085" s="22" t="s">
        <v>205</v>
      </c>
      <c r="H1085" s="22" t="s">
        <v>405</v>
      </c>
      <c r="I1085" s="22" t="s">
        <v>4028</v>
      </c>
      <c r="J1085" s="22"/>
      <c r="K1085" s="21" t="s">
        <v>4002</v>
      </c>
      <c r="L1085" s="21" t="s">
        <v>2374</v>
      </c>
      <c r="M1085" s="21" t="s">
        <v>4003</v>
      </c>
      <c r="N1085" s="21"/>
      <c r="O1085" s="17" t="str">
        <f>IFERROR(VLOOKUP(B1085,POP!$B$5:$I$1048576,7,0),"")</f>
        <v/>
      </c>
      <c r="P1085" s="17" t="str">
        <f>IFERROR(VLOOKUP(B1085,POM!$B$5:$I$1048576,7,0),"")</f>
        <v/>
      </c>
      <c r="Q1085" s="10" t="str">
        <f>IFERROR(VLOOKUP(B1085,POU!$B$5:$I$1048576,7,0),"")</f>
        <v/>
      </c>
      <c r="R1085" s="21" t="str">
        <f t="shared" si="89"/>
        <v/>
      </c>
      <c r="S1085" s="17" t="str">
        <f>IFERROR(VLOOKUP(B1085,'PEMBEKALAN POP'!$B$5:$I$1048576,7,0),"")</f>
        <v/>
      </c>
      <c r="T1085" s="22" t="str">
        <f>IFERROR(VLOOKUP(B1085,'PEMBEKALAN POP'!$B$5:$I$1048576,8,0),"")</f>
        <v/>
      </c>
      <c r="U1085" s="21" t="s">
        <v>3994</v>
      </c>
      <c r="V1085" s="17" t="e" cm="1">
        <f t="array" ref="V1085">MAX(IF(INDUKSI!$B$5:$B$1048576='Data Training 2022'!B1085,INDUKSI!$H$5:$H$1048576))</f>
        <v>#N/A</v>
      </c>
      <c r="W1085" s="22" t="str">
        <f>IFERROR(VLOOKUP(B1085,INDUKSI!$B$5:$I$1048576,8,0),"")</f>
        <v>LULUS</v>
      </c>
      <c r="X1085" s="21" t="s">
        <v>3994</v>
      </c>
      <c r="Y1085" s="17" cm="1">
        <f t="array" ref="Y1085">MAX(IF(REINDUKSI!$B$5:$B$1048576='Data Training 2022'!B1085,REINDUKSI!$H$5:$H$1048576))</f>
        <v>44509</v>
      </c>
      <c r="Z1085" s="22" t="str">
        <f>IFERROR(VLOOKUP(B1085,REINDUKSI!$B$5:$I$1048576,8,0),"")</f>
        <v>LULUS</v>
      </c>
      <c r="AA1085" s="22" t="str">
        <f t="shared" si="90"/>
        <v>TARGET</v>
      </c>
      <c r="AB1085" s="17" cm="1">
        <f t="array" ref="AB1085">MAX(IF(BSA!$B$5:$B$1048576='Data Training 2022'!B1085,BSA!$H$5:$H$1048576))</f>
        <v>0</v>
      </c>
      <c r="AC1085" s="22" t="str">
        <f>IFERROR(VLOOKUP(B1085,BSA!$B$5:$I$1048576,8,0),"")</f>
        <v/>
      </c>
      <c r="AD1085" s="22" t="s">
        <v>3994</v>
      </c>
      <c r="AE1085" s="22"/>
      <c r="AF1085" s="22"/>
      <c r="AG1085" s="22" t="str">
        <f t="shared" si="91"/>
        <v/>
      </c>
      <c r="AH1085" s="17" cm="1">
        <f t="array" ref="AH1085">MAX(IF(ISOLASI!$B$5:$B$1048576='Data Training 2022'!B1085,ISOLASI!$H$5:$H$1048576))</f>
        <v>0</v>
      </c>
      <c r="AI1085" s="22" t="str">
        <f>IFERROR(VLOOKUP(B1085,ISOLASI!$B$5:$I$1048576,8,0),"")</f>
        <v/>
      </c>
      <c r="AJ1085" s="22"/>
      <c r="AK1085" s="17" cm="1">
        <f t="array" ref="AK1085">MAX(IF('DEKAT AIR'!$B$5:$B$1048576='Data Training 2022'!B1085,'DEKAT AIR'!$H$5:$H$1048576))</f>
        <v>0</v>
      </c>
      <c r="AL1085" s="22" t="str">
        <f>IFERROR(VLOOKUP(B1085,'DEKAT AIR'!$B$5:$I$1048576,8,0),"")</f>
        <v/>
      </c>
      <c r="AM1085" s="22"/>
      <c r="AN1085" s="17" cm="1">
        <f t="array" ref="AN1085">MAX(IF(KETINGGIAN!$B$5:$B$1048576='Data Training 2022'!B1085,KETINGGIAN!$H$5:$H$1048576))</f>
        <v>0</v>
      </c>
      <c r="AO1085" s="22" t="str">
        <f>IFERROR(VLOOKUP(B1085,KETINGGIAN!$B$5:$I$1048576,8,0),"")</f>
        <v/>
      </c>
      <c r="AP1085" s="22"/>
      <c r="AQ1085" s="22"/>
      <c r="AR1085" s="22"/>
      <c r="AS1085" s="22"/>
      <c r="AT1085" s="17" cm="1">
        <f t="array" ref="AT1085">MAX(IF(TOOLSKEEPER!$B$5:$B$1048576='Data Training 2022'!B1085,TOOLSKEEPER!$H$5:$H$1048576))</f>
        <v>0</v>
      </c>
      <c r="AU1085" s="22" t="str">
        <f>IFERROR(VLOOKUP(B1085,TOOLSKEEPER!$B$5:$I$1048576,8,0),"")</f>
        <v/>
      </c>
    </row>
    <row r="1086" spans="1:47">
      <c r="A1086" s="22">
        <f t="shared" si="92"/>
        <v>1081</v>
      </c>
      <c r="B1086" s="21" t="str">
        <f t="shared" si="93"/>
        <v>80004323</v>
      </c>
      <c r="C1086" s="21">
        <v>80004323</v>
      </c>
      <c r="D1086" s="22"/>
      <c r="E1086" s="22" t="s">
        <v>2376</v>
      </c>
      <c r="F1086" s="22" t="s">
        <v>1255</v>
      </c>
      <c r="G1086" s="22" t="s">
        <v>205</v>
      </c>
      <c r="H1086" s="22" t="s">
        <v>405</v>
      </c>
      <c r="I1086" s="22" t="s">
        <v>4024</v>
      </c>
      <c r="J1086" s="22"/>
      <c r="K1086" s="21" t="s">
        <v>4002</v>
      </c>
      <c r="L1086" s="21" t="s">
        <v>2374</v>
      </c>
      <c r="M1086" s="21" t="s">
        <v>4003</v>
      </c>
      <c r="N1086" s="21"/>
      <c r="O1086" s="17" t="str">
        <f>IFERROR(VLOOKUP(B1086,POP!$B$5:$I$1048576,7,0),"")</f>
        <v/>
      </c>
      <c r="P1086" s="17" t="str">
        <f>IFERROR(VLOOKUP(B1086,POM!$B$5:$I$1048576,7,0),"")</f>
        <v/>
      </c>
      <c r="Q1086" s="10" t="str">
        <f>IFERROR(VLOOKUP(B1086,POU!$B$5:$I$1048576,7,0),"")</f>
        <v/>
      </c>
      <c r="R1086" s="21" t="str">
        <f t="shared" si="89"/>
        <v/>
      </c>
      <c r="S1086" s="17" t="str">
        <f>IFERROR(VLOOKUP(B1086,'PEMBEKALAN POP'!$B$5:$I$1048576,7,0),"")</f>
        <v/>
      </c>
      <c r="T1086" s="22" t="str">
        <f>IFERROR(VLOOKUP(B1086,'PEMBEKALAN POP'!$B$5:$I$1048576,8,0),"")</f>
        <v/>
      </c>
      <c r="U1086" s="21" t="s">
        <v>3994</v>
      </c>
      <c r="V1086" s="17" t="e" cm="1">
        <f t="array" ref="V1086">MAX(IF(INDUKSI!$B$5:$B$1048576='Data Training 2022'!B1086,INDUKSI!$H$5:$H$1048576))</f>
        <v>#N/A</v>
      </c>
      <c r="W1086" s="22" t="str">
        <f>IFERROR(VLOOKUP(B1086,INDUKSI!$B$5:$I$1048576,8,0),"")</f>
        <v/>
      </c>
      <c r="X1086" s="21" t="s">
        <v>3994</v>
      </c>
      <c r="Y1086" s="17" cm="1">
        <f t="array" ref="Y1086">MAX(IF(REINDUKSI!$B$5:$B$1048576='Data Training 2022'!B1086,REINDUKSI!$H$5:$H$1048576))</f>
        <v>0</v>
      </c>
      <c r="Z1086" s="22" t="str">
        <f>IFERROR(VLOOKUP(B1086,REINDUKSI!$B$5:$I$1048576,8,0),"")</f>
        <v/>
      </c>
      <c r="AA1086" s="22" t="str">
        <f t="shared" si="90"/>
        <v>TARGET</v>
      </c>
      <c r="AB1086" s="17" cm="1">
        <f t="array" ref="AB1086">MAX(IF(BSA!$B$5:$B$1048576='Data Training 2022'!B1086,BSA!$H$5:$H$1048576))</f>
        <v>0</v>
      </c>
      <c r="AC1086" s="22" t="str">
        <f>IFERROR(VLOOKUP(B1086,BSA!$B$5:$I$1048576,8,0),"")</f>
        <v/>
      </c>
      <c r="AD1086" s="22" t="s">
        <v>3994</v>
      </c>
      <c r="AE1086" s="22"/>
      <c r="AF1086" s="22"/>
      <c r="AG1086" s="22" t="str">
        <f t="shared" si="91"/>
        <v/>
      </c>
      <c r="AH1086" s="17" cm="1">
        <f t="array" ref="AH1086">MAX(IF(ISOLASI!$B$5:$B$1048576='Data Training 2022'!B1086,ISOLASI!$H$5:$H$1048576))</f>
        <v>0</v>
      </c>
      <c r="AI1086" s="22" t="str">
        <f>IFERROR(VLOOKUP(B1086,ISOLASI!$B$5:$I$1048576,8,0),"")</f>
        <v/>
      </c>
      <c r="AJ1086" s="22"/>
      <c r="AK1086" s="17" cm="1">
        <f t="array" ref="AK1086">MAX(IF('DEKAT AIR'!$B$5:$B$1048576='Data Training 2022'!B1086,'DEKAT AIR'!$H$5:$H$1048576))</f>
        <v>0</v>
      </c>
      <c r="AL1086" s="22" t="str">
        <f>IFERROR(VLOOKUP(B1086,'DEKAT AIR'!$B$5:$I$1048576,8,0),"")</f>
        <v/>
      </c>
      <c r="AM1086" s="22"/>
      <c r="AN1086" s="17" cm="1">
        <f t="array" ref="AN1086">MAX(IF(KETINGGIAN!$B$5:$B$1048576='Data Training 2022'!B1086,KETINGGIAN!$H$5:$H$1048576))</f>
        <v>0</v>
      </c>
      <c r="AO1086" s="22" t="str">
        <f>IFERROR(VLOOKUP(B1086,KETINGGIAN!$B$5:$I$1048576,8,0),"")</f>
        <v/>
      </c>
      <c r="AP1086" s="22"/>
      <c r="AQ1086" s="22"/>
      <c r="AR1086" s="22"/>
      <c r="AS1086" s="22"/>
      <c r="AT1086" s="17" cm="1">
        <f t="array" ref="AT1086">MAX(IF(TOOLSKEEPER!$B$5:$B$1048576='Data Training 2022'!B1086,TOOLSKEEPER!$H$5:$H$1048576))</f>
        <v>0</v>
      </c>
      <c r="AU1086" s="22" t="str">
        <f>IFERROR(VLOOKUP(B1086,TOOLSKEEPER!$B$5:$I$1048576,8,0),"")</f>
        <v/>
      </c>
    </row>
    <row r="1087" spans="1:47">
      <c r="A1087" s="22">
        <f t="shared" si="92"/>
        <v>1082</v>
      </c>
      <c r="B1087" s="21" t="str">
        <f t="shared" si="93"/>
        <v>80001254</v>
      </c>
      <c r="C1087" s="21" t="s">
        <v>4296</v>
      </c>
      <c r="D1087" s="22"/>
      <c r="E1087" s="22" t="s">
        <v>2960</v>
      </c>
      <c r="F1087" s="22" t="s">
        <v>1255</v>
      </c>
      <c r="G1087" s="22" t="s">
        <v>205</v>
      </c>
      <c r="H1087" s="22" t="s">
        <v>405</v>
      </c>
      <c r="I1087" s="22" t="s">
        <v>4028</v>
      </c>
      <c r="J1087" s="22"/>
      <c r="K1087" s="21" t="s">
        <v>4002</v>
      </c>
      <c r="L1087" s="21" t="s">
        <v>2374</v>
      </c>
      <c r="M1087" s="21" t="s">
        <v>4003</v>
      </c>
      <c r="N1087" s="21"/>
      <c r="O1087" s="17" t="str">
        <f>IFERROR(VLOOKUP(B1087,POP!$B$5:$I$1048576,7,0),"")</f>
        <v/>
      </c>
      <c r="P1087" s="17" t="str">
        <f>IFERROR(VLOOKUP(B1087,POM!$B$5:$I$1048576,7,0),"")</f>
        <v/>
      </c>
      <c r="Q1087" s="10" t="str">
        <f>IFERROR(VLOOKUP(B1087,POU!$B$5:$I$1048576,7,0),"")</f>
        <v/>
      </c>
      <c r="R1087" s="21" t="str">
        <f t="shared" si="89"/>
        <v/>
      </c>
      <c r="S1087" s="17" t="str">
        <f>IFERROR(VLOOKUP(B1087,'PEMBEKALAN POP'!$B$5:$I$1048576,7,0),"")</f>
        <v/>
      </c>
      <c r="T1087" s="22" t="str">
        <f>IFERROR(VLOOKUP(B1087,'PEMBEKALAN POP'!$B$5:$I$1048576,8,0),"")</f>
        <v/>
      </c>
      <c r="U1087" s="21" t="s">
        <v>3994</v>
      </c>
      <c r="V1087" s="17" t="e" cm="1">
        <f t="array" ref="V1087">MAX(IF(INDUKSI!$B$5:$B$1048576='Data Training 2022'!B1087,INDUKSI!$H$5:$H$1048576))</f>
        <v>#N/A</v>
      </c>
      <c r="W1087" s="22" t="str">
        <f>IFERROR(VLOOKUP(B1087,INDUKSI!$B$5:$I$1048576,8,0),"")</f>
        <v>LULUS</v>
      </c>
      <c r="X1087" s="21" t="s">
        <v>3994</v>
      </c>
      <c r="Y1087" s="17" cm="1">
        <f t="array" ref="Y1087">MAX(IF(REINDUKSI!$B$5:$B$1048576='Data Training 2022'!B1087,REINDUKSI!$H$5:$H$1048576))</f>
        <v>44536</v>
      </c>
      <c r="Z1087" s="22" t="str">
        <f>IFERROR(VLOOKUP(B1087,REINDUKSI!$B$5:$I$1048576,8,0),"")</f>
        <v>LULUS</v>
      </c>
      <c r="AA1087" s="22" t="str">
        <f t="shared" si="90"/>
        <v>TARGET</v>
      </c>
      <c r="AB1087" s="17" cm="1">
        <f t="array" ref="AB1087">MAX(IF(BSA!$B$5:$B$1048576='Data Training 2022'!B1087,BSA!$H$5:$H$1048576))</f>
        <v>0</v>
      </c>
      <c r="AC1087" s="22" t="str">
        <f>IFERROR(VLOOKUP(B1087,BSA!$B$5:$I$1048576,8,0),"")</f>
        <v/>
      </c>
      <c r="AD1087" s="22" t="s">
        <v>3994</v>
      </c>
      <c r="AE1087" s="22"/>
      <c r="AF1087" s="22"/>
      <c r="AG1087" s="22" t="str">
        <f t="shared" si="91"/>
        <v/>
      </c>
      <c r="AH1087" s="17" cm="1">
        <f t="array" ref="AH1087">MAX(IF(ISOLASI!$B$5:$B$1048576='Data Training 2022'!B1087,ISOLASI!$H$5:$H$1048576))</f>
        <v>0</v>
      </c>
      <c r="AI1087" s="22" t="str">
        <f>IFERROR(VLOOKUP(B1087,ISOLASI!$B$5:$I$1048576,8,0),"")</f>
        <v/>
      </c>
      <c r="AJ1087" s="22"/>
      <c r="AK1087" s="17" cm="1">
        <f t="array" ref="AK1087">MAX(IF('DEKAT AIR'!$B$5:$B$1048576='Data Training 2022'!B1087,'DEKAT AIR'!$H$5:$H$1048576))</f>
        <v>0</v>
      </c>
      <c r="AL1087" s="22" t="str">
        <f>IFERROR(VLOOKUP(B1087,'DEKAT AIR'!$B$5:$I$1048576,8,0),"")</f>
        <v/>
      </c>
      <c r="AM1087" s="22"/>
      <c r="AN1087" s="17" cm="1">
        <f t="array" ref="AN1087">MAX(IF(KETINGGIAN!$B$5:$B$1048576='Data Training 2022'!B1087,KETINGGIAN!$H$5:$H$1048576))</f>
        <v>0</v>
      </c>
      <c r="AO1087" s="22" t="str">
        <f>IFERROR(VLOOKUP(B1087,KETINGGIAN!$B$5:$I$1048576,8,0),"")</f>
        <v/>
      </c>
      <c r="AP1087" s="22"/>
      <c r="AQ1087" s="22"/>
      <c r="AR1087" s="22"/>
      <c r="AS1087" s="22"/>
      <c r="AT1087" s="17" cm="1">
        <f t="array" ref="AT1087">MAX(IF(TOOLSKEEPER!$B$5:$B$1048576='Data Training 2022'!B1087,TOOLSKEEPER!$H$5:$H$1048576))</f>
        <v>0</v>
      </c>
      <c r="AU1087" s="22" t="str">
        <f>IFERROR(VLOOKUP(B1087,TOOLSKEEPER!$B$5:$I$1048576,8,0),"")</f>
        <v/>
      </c>
    </row>
    <row r="1088" spans="1:47">
      <c r="A1088" s="22">
        <f t="shared" si="92"/>
        <v>1083</v>
      </c>
      <c r="B1088" s="21" t="str">
        <f t="shared" si="93"/>
        <v>80004320</v>
      </c>
      <c r="C1088" s="21">
        <v>80004320</v>
      </c>
      <c r="D1088" s="22"/>
      <c r="E1088" s="22" t="s">
        <v>2978</v>
      </c>
      <c r="F1088" s="22" t="s">
        <v>1255</v>
      </c>
      <c r="G1088" s="22" t="s">
        <v>205</v>
      </c>
      <c r="H1088" s="22" t="s">
        <v>405</v>
      </c>
      <c r="I1088" s="22" t="s">
        <v>4024</v>
      </c>
      <c r="J1088" s="22"/>
      <c r="K1088" s="21" t="s">
        <v>4002</v>
      </c>
      <c r="L1088" s="21" t="s">
        <v>2374</v>
      </c>
      <c r="M1088" s="21" t="s">
        <v>4003</v>
      </c>
      <c r="N1088" s="21"/>
      <c r="O1088" s="17" t="str">
        <f>IFERROR(VLOOKUP(B1088,POP!$B$5:$I$1048576,7,0),"")</f>
        <v/>
      </c>
      <c r="P1088" s="17" t="str">
        <f>IFERROR(VLOOKUP(B1088,POM!$B$5:$I$1048576,7,0),"")</f>
        <v/>
      </c>
      <c r="Q1088" s="10" t="str">
        <f>IFERROR(VLOOKUP(B1088,POU!$B$5:$I$1048576,7,0),"")</f>
        <v/>
      </c>
      <c r="R1088" s="21" t="str">
        <f t="shared" si="89"/>
        <v/>
      </c>
      <c r="S1088" s="17" t="str">
        <f>IFERROR(VLOOKUP(B1088,'PEMBEKALAN POP'!$B$5:$I$1048576,7,0),"")</f>
        <v/>
      </c>
      <c r="T1088" s="22" t="str">
        <f>IFERROR(VLOOKUP(B1088,'PEMBEKALAN POP'!$B$5:$I$1048576,8,0),"")</f>
        <v/>
      </c>
      <c r="U1088" s="21" t="s">
        <v>3994</v>
      </c>
      <c r="V1088" s="17" t="e" cm="1">
        <f t="array" ref="V1088">MAX(IF(INDUKSI!$B$5:$B$1048576='Data Training 2022'!B1088,INDUKSI!$H$5:$H$1048576))</f>
        <v>#N/A</v>
      </c>
      <c r="W1088" s="22" t="str">
        <f>IFERROR(VLOOKUP(B1088,INDUKSI!$B$5:$I$1048576,8,0),"")</f>
        <v>LULUS</v>
      </c>
      <c r="X1088" s="21" t="s">
        <v>3994</v>
      </c>
      <c r="Y1088" s="17" cm="1">
        <f t="array" ref="Y1088">MAX(IF(REINDUKSI!$B$5:$B$1048576='Data Training 2022'!B1088,REINDUKSI!$H$5:$H$1048576))</f>
        <v>0</v>
      </c>
      <c r="Z1088" s="22" t="str">
        <f>IFERROR(VLOOKUP(B1088,REINDUKSI!$B$5:$I$1048576,8,0),"")</f>
        <v/>
      </c>
      <c r="AA1088" s="22" t="str">
        <f t="shared" si="90"/>
        <v>TARGET</v>
      </c>
      <c r="AB1088" s="17" cm="1">
        <f t="array" ref="AB1088">MAX(IF(BSA!$B$5:$B$1048576='Data Training 2022'!B1088,BSA!$H$5:$H$1048576))</f>
        <v>0</v>
      </c>
      <c r="AC1088" s="22" t="str">
        <f>IFERROR(VLOOKUP(B1088,BSA!$B$5:$I$1048576,8,0),"")</f>
        <v/>
      </c>
      <c r="AD1088" s="22" t="s">
        <v>3994</v>
      </c>
      <c r="AE1088" s="22"/>
      <c r="AF1088" s="22"/>
      <c r="AG1088" s="22" t="str">
        <f t="shared" si="91"/>
        <v/>
      </c>
      <c r="AH1088" s="17" cm="1">
        <f t="array" ref="AH1088">MAX(IF(ISOLASI!$B$5:$B$1048576='Data Training 2022'!B1088,ISOLASI!$H$5:$H$1048576))</f>
        <v>0</v>
      </c>
      <c r="AI1088" s="22" t="str">
        <f>IFERROR(VLOOKUP(B1088,ISOLASI!$B$5:$I$1048576,8,0),"")</f>
        <v/>
      </c>
      <c r="AJ1088" s="22"/>
      <c r="AK1088" s="17" cm="1">
        <f t="array" ref="AK1088">MAX(IF('DEKAT AIR'!$B$5:$B$1048576='Data Training 2022'!B1088,'DEKAT AIR'!$H$5:$H$1048576))</f>
        <v>0</v>
      </c>
      <c r="AL1088" s="22" t="str">
        <f>IFERROR(VLOOKUP(B1088,'DEKAT AIR'!$B$5:$I$1048576,8,0),"")</f>
        <v/>
      </c>
      <c r="AM1088" s="22"/>
      <c r="AN1088" s="17" cm="1">
        <f t="array" ref="AN1088">MAX(IF(KETINGGIAN!$B$5:$B$1048576='Data Training 2022'!B1088,KETINGGIAN!$H$5:$H$1048576))</f>
        <v>0</v>
      </c>
      <c r="AO1088" s="22" t="str">
        <f>IFERROR(VLOOKUP(B1088,KETINGGIAN!$B$5:$I$1048576,8,0),"")</f>
        <v/>
      </c>
      <c r="AP1088" s="22"/>
      <c r="AQ1088" s="22"/>
      <c r="AR1088" s="22"/>
      <c r="AS1088" s="22"/>
      <c r="AT1088" s="17" cm="1">
        <f t="array" ref="AT1088">MAX(IF(TOOLSKEEPER!$B$5:$B$1048576='Data Training 2022'!B1088,TOOLSKEEPER!$H$5:$H$1048576))</f>
        <v>0</v>
      </c>
      <c r="AU1088" s="22" t="str">
        <f>IFERROR(VLOOKUP(B1088,TOOLSKEEPER!$B$5:$I$1048576,8,0),"")</f>
        <v/>
      </c>
    </row>
    <row r="1089" spans="1:47">
      <c r="A1089" s="22">
        <f t="shared" si="92"/>
        <v>1084</v>
      </c>
      <c r="B1089" s="21" t="str">
        <f t="shared" si="93"/>
        <v>80004332</v>
      </c>
      <c r="C1089" s="21">
        <v>80004332</v>
      </c>
      <c r="D1089" s="22"/>
      <c r="E1089" s="22" t="s">
        <v>3571</v>
      </c>
      <c r="F1089" s="22" t="s">
        <v>1255</v>
      </c>
      <c r="G1089" s="22" t="s">
        <v>205</v>
      </c>
      <c r="H1089" s="22" t="s">
        <v>405</v>
      </c>
      <c r="I1089" s="22" t="s">
        <v>4024</v>
      </c>
      <c r="J1089" s="22"/>
      <c r="K1089" s="21" t="s">
        <v>4002</v>
      </c>
      <c r="L1089" s="21" t="s">
        <v>2374</v>
      </c>
      <c r="M1089" s="21" t="s">
        <v>4003</v>
      </c>
      <c r="N1089" s="21"/>
      <c r="O1089" s="17" t="str">
        <f>IFERROR(VLOOKUP(B1089,POP!$B$5:$I$1048576,7,0),"")</f>
        <v/>
      </c>
      <c r="P1089" s="17" t="str">
        <f>IFERROR(VLOOKUP(B1089,POM!$B$5:$I$1048576,7,0),"")</f>
        <v/>
      </c>
      <c r="Q1089" s="10" t="str">
        <f>IFERROR(VLOOKUP(B1089,POU!$B$5:$I$1048576,7,0),"")</f>
        <v/>
      </c>
      <c r="R1089" s="21" t="str">
        <f t="shared" si="89"/>
        <v/>
      </c>
      <c r="S1089" s="17" t="str">
        <f>IFERROR(VLOOKUP(B1089,'PEMBEKALAN POP'!$B$5:$I$1048576,7,0),"")</f>
        <v/>
      </c>
      <c r="T1089" s="22" t="str">
        <f>IFERROR(VLOOKUP(B1089,'PEMBEKALAN POP'!$B$5:$I$1048576,8,0),"")</f>
        <v/>
      </c>
      <c r="U1089" s="21" t="s">
        <v>3994</v>
      </c>
      <c r="V1089" s="17" t="e" cm="1">
        <f t="array" ref="V1089">MAX(IF(INDUKSI!$B$5:$B$1048576='Data Training 2022'!B1089,INDUKSI!$H$5:$H$1048576))</f>
        <v>#N/A</v>
      </c>
      <c r="W1089" s="22" t="str">
        <f>IFERROR(VLOOKUP(B1089,INDUKSI!$B$5:$I$1048576,8,0),"")</f>
        <v/>
      </c>
      <c r="X1089" s="21" t="s">
        <v>3994</v>
      </c>
      <c r="Y1089" s="17" cm="1">
        <f t="array" ref="Y1089">MAX(IF(REINDUKSI!$B$5:$B$1048576='Data Training 2022'!B1089,REINDUKSI!$H$5:$H$1048576))</f>
        <v>0</v>
      </c>
      <c r="Z1089" s="22" t="str">
        <f>IFERROR(VLOOKUP(B1089,REINDUKSI!$B$5:$I$1048576,8,0),"")</f>
        <v/>
      </c>
      <c r="AA1089" s="22" t="str">
        <f t="shared" si="90"/>
        <v>TARGET</v>
      </c>
      <c r="AB1089" s="17" cm="1">
        <f t="array" ref="AB1089">MAX(IF(BSA!$B$5:$B$1048576='Data Training 2022'!B1089,BSA!$H$5:$H$1048576))</f>
        <v>0</v>
      </c>
      <c r="AC1089" s="22" t="str">
        <f>IFERROR(VLOOKUP(B1089,BSA!$B$5:$I$1048576,8,0),"")</f>
        <v/>
      </c>
      <c r="AD1089" s="22" t="s">
        <v>3994</v>
      </c>
      <c r="AE1089" s="22"/>
      <c r="AF1089" s="22"/>
      <c r="AG1089" s="22" t="str">
        <f t="shared" si="91"/>
        <v/>
      </c>
      <c r="AH1089" s="17" cm="1">
        <f t="array" ref="AH1089">MAX(IF(ISOLASI!$B$5:$B$1048576='Data Training 2022'!B1089,ISOLASI!$H$5:$H$1048576))</f>
        <v>0</v>
      </c>
      <c r="AI1089" s="22" t="str">
        <f>IFERROR(VLOOKUP(B1089,ISOLASI!$B$5:$I$1048576,8,0),"")</f>
        <v/>
      </c>
      <c r="AJ1089" s="22"/>
      <c r="AK1089" s="17" cm="1">
        <f t="array" ref="AK1089">MAX(IF('DEKAT AIR'!$B$5:$B$1048576='Data Training 2022'!B1089,'DEKAT AIR'!$H$5:$H$1048576))</f>
        <v>0</v>
      </c>
      <c r="AL1089" s="22" t="str">
        <f>IFERROR(VLOOKUP(B1089,'DEKAT AIR'!$B$5:$I$1048576,8,0),"")</f>
        <v/>
      </c>
      <c r="AM1089" s="22"/>
      <c r="AN1089" s="17" cm="1">
        <f t="array" ref="AN1089">MAX(IF(KETINGGIAN!$B$5:$B$1048576='Data Training 2022'!B1089,KETINGGIAN!$H$5:$H$1048576))</f>
        <v>0</v>
      </c>
      <c r="AO1089" s="22" t="str">
        <f>IFERROR(VLOOKUP(B1089,KETINGGIAN!$B$5:$I$1048576,8,0),"")</f>
        <v/>
      </c>
      <c r="AP1089" s="22"/>
      <c r="AQ1089" s="22"/>
      <c r="AR1089" s="22"/>
      <c r="AS1089" s="22"/>
      <c r="AT1089" s="17" cm="1">
        <f t="array" ref="AT1089">MAX(IF(TOOLSKEEPER!$B$5:$B$1048576='Data Training 2022'!B1089,TOOLSKEEPER!$H$5:$H$1048576))</f>
        <v>0</v>
      </c>
      <c r="AU1089" s="22" t="str">
        <f>IFERROR(VLOOKUP(B1089,TOOLSKEEPER!$B$5:$I$1048576,8,0),"")</f>
        <v/>
      </c>
    </row>
    <row r="1090" spans="1:47">
      <c r="A1090" s="22">
        <f t="shared" si="92"/>
        <v>1085</v>
      </c>
      <c r="B1090" s="21" t="str">
        <f t="shared" si="93"/>
        <v>80002130</v>
      </c>
      <c r="C1090" s="21" t="s">
        <v>2595</v>
      </c>
      <c r="D1090" s="22"/>
      <c r="E1090" s="22" t="s">
        <v>2596</v>
      </c>
      <c r="F1090" s="22" t="s">
        <v>1255</v>
      </c>
      <c r="G1090" s="22" t="s">
        <v>205</v>
      </c>
      <c r="H1090" s="22" t="s">
        <v>405</v>
      </c>
      <c r="I1090" s="22" t="s">
        <v>4028</v>
      </c>
      <c r="J1090" s="22"/>
      <c r="K1090" s="21" t="s">
        <v>4002</v>
      </c>
      <c r="L1090" s="21" t="s">
        <v>2374</v>
      </c>
      <c r="M1090" s="21" t="s">
        <v>4003</v>
      </c>
      <c r="N1090" s="21"/>
      <c r="O1090" s="17" t="str">
        <f>IFERROR(VLOOKUP(B1090,POP!$B$5:$I$1048576,7,0),"")</f>
        <v/>
      </c>
      <c r="P1090" s="17" t="str">
        <f>IFERROR(VLOOKUP(B1090,POM!$B$5:$I$1048576,7,0),"")</f>
        <v/>
      </c>
      <c r="Q1090" s="10" t="str">
        <f>IFERROR(VLOOKUP(B1090,POU!$B$5:$I$1048576,7,0),"")</f>
        <v/>
      </c>
      <c r="R1090" s="21" t="str">
        <f t="shared" si="89"/>
        <v/>
      </c>
      <c r="S1090" s="17" t="str">
        <f>IFERROR(VLOOKUP(B1090,'PEMBEKALAN POP'!$B$5:$I$1048576,7,0),"")</f>
        <v/>
      </c>
      <c r="T1090" s="22" t="str">
        <f>IFERROR(VLOOKUP(B1090,'PEMBEKALAN POP'!$B$5:$I$1048576,8,0),"")</f>
        <v/>
      </c>
      <c r="U1090" s="21" t="s">
        <v>3994</v>
      </c>
      <c r="V1090" s="17" t="e" cm="1">
        <f t="array" ref="V1090">MAX(IF(INDUKSI!$B$5:$B$1048576='Data Training 2022'!B1090,INDUKSI!$H$5:$H$1048576))</f>
        <v>#N/A</v>
      </c>
      <c r="W1090" s="22" t="str">
        <f>IFERROR(VLOOKUP(B1090,INDUKSI!$B$5:$I$1048576,8,0),"")</f>
        <v>LULUS</v>
      </c>
      <c r="X1090" s="21" t="s">
        <v>3994</v>
      </c>
      <c r="Y1090" s="17" cm="1">
        <f t="array" ref="Y1090">MAX(IF(REINDUKSI!$B$5:$B$1048576='Data Training 2022'!B1090,REINDUKSI!$H$5:$H$1048576))</f>
        <v>0</v>
      </c>
      <c r="Z1090" s="22" t="str">
        <f>IFERROR(VLOOKUP(B1090,REINDUKSI!$B$5:$I$1048576,8,0),"")</f>
        <v/>
      </c>
      <c r="AA1090" s="22" t="str">
        <f t="shared" si="90"/>
        <v>TARGET</v>
      </c>
      <c r="AB1090" s="17" cm="1">
        <f t="array" ref="AB1090">MAX(IF(BSA!$B$5:$B$1048576='Data Training 2022'!B1090,BSA!$H$5:$H$1048576))</f>
        <v>44727</v>
      </c>
      <c r="AC1090" s="22" t="str">
        <f>IFERROR(VLOOKUP(B1090,BSA!$B$5:$I$1048576,8,0),"")</f>
        <v>LULUS</v>
      </c>
      <c r="AD1090" s="22" t="s">
        <v>3994</v>
      </c>
      <c r="AE1090" s="22"/>
      <c r="AF1090" s="22"/>
      <c r="AG1090" s="22" t="str">
        <f t="shared" si="91"/>
        <v/>
      </c>
      <c r="AH1090" s="17" cm="1">
        <f t="array" ref="AH1090">MAX(IF(ISOLASI!$B$5:$B$1048576='Data Training 2022'!B1090,ISOLASI!$H$5:$H$1048576))</f>
        <v>0</v>
      </c>
      <c r="AI1090" s="22" t="str">
        <f>IFERROR(VLOOKUP(B1090,ISOLASI!$B$5:$I$1048576,8,0),"")</f>
        <v/>
      </c>
      <c r="AJ1090" s="22"/>
      <c r="AK1090" s="17" cm="1">
        <f t="array" ref="AK1090">MAX(IF('DEKAT AIR'!$B$5:$B$1048576='Data Training 2022'!B1090,'DEKAT AIR'!$H$5:$H$1048576))</f>
        <v>0</v>
      </c>
      <c r="AL1090" s="22" t="str">
        <f>IFERROR(VLOOKUP(B1090,'DEKAT AIR'!$B$5:$I$1048576,8,0),"")</f>
        <v/>
      </c>
      <c r="AM1090" s="22"/>
      <c r="AN1090" s="17" cm="1">
        <f t="array" ref="AN1090">MAX(IF(KETINGGIAN!$B$5:$B$1048576='Data Training 2022'!B1090,KETINGGIAN!$H$5:$H$1048576))</f>
        <v>0</v>
      </c>
      <c r="AO1090" s="22" t="str">
        <f>IFERROR(VLOOKUP(B1090,KETINGGIAN!$B$5:$I$1048576,8,0),"")</f>
        <v/>
      </c>
      <c r="AP1090" s="22"/>
      <c r="AQ1090" s="22"/>
      <c r="AR1090" s="22"/>
      <c r="AS1090" s="22"/>
      <c r="AT1090" s="17" cm="1">
        <f t="array" ref="AT1090">MAX(IF(TOOLSKEEPER!$B$5:$B$1048576='Data Training 2022'!B1090,TOOLSKEEPER!$H$5:$H$1048576))</f>
        <v>0</v>
      </c>
      <c r="AU1090" s="22" t="str">
        <f>IFERROR(VLOOKUP(B1090,TOOLSKEEPER!$B$5:$I$1048576,8,0),"")</f>
        <v/>
      </c>
    </row>
    <row r="1091" spans="1:47">
      <c r="A1091" s="22">
        <f t="shared" si="92"/>
        <v>1086</v>
      </c>
      <c r="B1091" s="21" t="str">
        <f t="shared" si="93"/>
        <v>80002375</v>
      </c>
      <c r="C1091" s="21" t="s">
        <v>1370</v>
      </c>
      <c r="D1091" s="22"/>
      <c r="E1091" s="22" t="s">
        <v>1371</v>
      </c>
      <c r="F1091" s="22" t="s">
        <v>1255</v>
      </c>
      <c r="G1091" s="22" t="s">
        <v>205</v>
      </c>
      <c r="H1091" s="22" t="s">
        <v>405</v>
      </c>
      <c r="I1091" s="22" t="s">
        <v>4028</v>
      </c>
      <c r="J1091" s="22"/>
      <c r="K1091" s="21" t="s">
        <v>4002</v>
      </c>
      <c r="L1091" s="21" t="s">
        <v>2374</v>
      </c>
      <c r="M1091" s="21" t="s">
        <v>4003</v>
      </c>
      <c r="N1091" s="21"/>
      <c r="O1091" s="17" t="str">
        <f>IFERROR(VLOOKUP(B1091,POP!$B$5:$I$1048576,7,0),"")</f>
        <v/>
      </c>
      <c r="P1091" s="17" t="str">
        <f>IFERROR(VLOOKUP(B1091,POM!$B$5:$I$1048576,7,0),"")</f>
        <v/>
      </c>
      <c r="Q1091" s="10" t="str">
        <f>IFERROR(VLOOKUP(B1091,POU!$B$5:$I$1048576,7,0),"")</f>
        <v/>
      </c>
      <c r="R1091" s="21" t="str">
        <f t="shared" si="89"/>
        <v/>
      </c>
      <c r="S1091" s="17" t="str">
        <f>IFERROR(VLOOKUP(B1091,'PEMBEKALAN POP'!$B$5:$I$1048576,7,0),"")</f>
        <v/>
      </c>
      <c r="T1091" s="22" t="str">
        <f>IFERROR(VLOOKUP(B1091,'PEMBEKALAN POP'!$B$5:$I$1048576,8,0),"")</f>
        <v/>
      </c>
      <c r="U1091" s="21" t="s">
        <v>3994</v>
      </c>
      <c r="V1091" s="17" t="e" cm="1">
        <f t="array" ref="V1091">MAX(IF(INDUKSI!$B$5:$B$1048576='Data Training 2022'!B1091,INDUKSI!$H$5:$H$1048576))</f>
        <v>#N/A</v>
      </c>
      <c r="W1091" s="22" t="str">
        <f>IFERROR(VLOOKUP(B1091,INDUKSI!$B$5:$I$1048576,8,0),"")</f>
        <v>LULUS</v>
      </c>
      <c r="X1091" s="21" t="s">
        <v>3994</v>
      </c>
      <c r="Y1091" s="17" cm="1">
        <f t="array" ref="Y1091">MAX(IF(REINDUKSI!$B$5:$B$1048576='Data Training 2022'!B1091,REINDUKSI!$H$5:$H$1048576))</f>
        <v>0</v>
      </c>
      <c r="Z1091" s="22" t="str">
        <f>IFERROR(VLOOKUP(B1091,REINDUKSI!$B$5:$I$1048576,8,0),"")</f>
        <v/>
      </c>
      <c r="AA1091" s="22" t="str">
        <f t="shared" si="90"/>
        <v>TARGET</v>
      </c>
      <c r="AB1091" s="17" cm="1">
        <f t="array" ref="AB1091">MAX(IF(BSA!$B$5:$B$1048576='Data Training 2022'!B1091,BSA!$H$5:$H$1048576))</f>
        <v>44727</v>
      </c>
      <c r="AC1091" s="22" t="str">
        <f>IFERROR(VLOOKUP(B1091,BSA!$B$5:$I$1048576,8,0),"")</f>
        <v>LULUS</v>
      </c>
      <c r="AD1091" s="22" t="s">
        <v>3994</v>
      </c>
      <c r="AE1091" s="22"/>
      <c r="AF1091" s="22"/>
      <c r="AG1091" s="22" t="str">
        <f t="shared" si="91"/>
        <v/>
      </c>
      <c r="AH1091" s="17" cm="1">
        <f t="array" ref="AH1091">MAX(IF(ISOLASI!$B$5:$B$1048576='Data Training 2022'!B1091,ISOLASI!$H$5:$H$1048576))</f>
        <v>0</v>
      </c>
      <c r="AI1091" s="22" t="str">
        <f>IFERROR(VLOOKUP(B1091,ISOLASI!$B$5:$I$1048576,8,0),"")</f>
        <v/>
      </c>
      <c r="AJ1091" s="22"/>
      <c r="AK1091" s="17" cm="1">
        <f t="array" ref="AK1091">MAX(IF('DEKAT AIR'!$B$5:$B$1048576='Data Training 2022'!B1091,'DEKAT AIR'!$H$5:$H$1048576))</f>
        <v>0</v>
      </c>
      <c r="AL1091" s="22" t="str">
        <f>IFERROR(VLOOKUP(B1091,'DEKAT AIR'!$B$5:$I$1048576,8,0),"")</f>
        <v/>
      </c>
      <c r="AM1091" s="22"/>
      <c r="AN1091" s="17" cm="1">
        <f t="array" ref="AN1091">MAX(IF(KETINGGIAN!$B$5:$B$1048576='Data Training 2022'!B1091,KETINGGIAN!$H$5:$H$1048576))</f>
        <v>0</v>
      </c>
      <c r="AO1091" s="22" t="str">
        <f>IFERROR(VLOOKUP(B1091,KETINGGIAN!$B$5:$I$1048576,8,0),"")</f>
        <v/>
      </c>
      <c r="AP1091" s="22"/>
      <c r="AQ1091" s="22"/>
      <c r="AR1091" s="22"/>
      <c r="AS1091" s="22"/>
      <c r="AT1091" s="17" cm="1">
        <f t="array" ref="AT1091">MAX(IF(TOOLSKEEPER!$B$5:$B$1048576='Data Training 2022'!B1091,TOOLSKEEPER!$H$5:$H$1048576))</f>
        <v>0</v>
      </c>
      <c r="AU1091" s="22" t="str">
        <f>IFERROR(VLOOKUP(B1091,TOOLSKEEPER!$B$5:$I$1048576,8,0),"")</f>
        <v/>
      </c>
    </row>
    <row r="1092" spans="1:47">
      <c r="A1092" s="22">
        <f t="shared" si="92"/>
        <v>1087</v>
      </c>
      <c r="B1092" s="21" t="str">
        <f t="shared" si="93"/>
        <v>80001850</v>
      </c>
      <c r="C1092" s="21" t="s">
        <v>2837</v>
      </c>
      <c r="D1092" s="22"/>
      <c r="E1092" s="22" t="s">
        <v>2838</v>
      </c>
      <c r="F1092" s="22" t="s">
        <v>1255</v>
      </c>
      <c r="G1092" s="22" t="s">
        <v>205</v>
      </c>
      <c r="H1092" s="22" t="s">
        <v>405</v>
      </c>
      <c r="I1092" s="22" t="s">
        <v>4028</v>
      </c>
      <c r="J1092" s="22"/>
      <c r="K1092" s="21" t="s">
        <v>4002</v>
      </c>
      <c r="L1092" s="21" t="s">
        <v>2374</v>
      </c>
      <c r="M1092" s="21" t="s">
        <v>4003</v>
      </c>
      <c r="N1092" s="21"/>
      <c r="O1092" s="17" t="str">
        <f>IFERROR(VLOOKUP(B1092,POP!$B$5:$I$1048576,7,0),"")</f>
        <v/>
      </c>
      <c r="P1092" s="17" t="str">
        <f>IFERROR(VLOOKUP(B1092,POM!$B$5:$I$1048576,7,0),"")</f>
        <v/>
      </c>
      <c r="Q1092" s="10" t="str">
        <f>IFERROR(VLOOKUP(B1092,POU!$B$5:$I$1048576,7,0),"")</f>
        <v/>
      </c>
      <c r="R1092" s="21" t="str">
        <f t="shared" si="89"/>
        <v/>
      </c>
      <c r="S1092" s="17" t="str">
        <f>IFERROR(VLOOKUP(B1092,'PEMBEKALAN POP'!$B$5:$I$1048576,7,0),"")</f>
        <v/>
      </c>
      <c r="T1092" s="22" t="str">
        <f>IFERROR(VLOOKUP(B1092,'PEMBEKALAN POP'!$B$5:$I$1048576,8,0),"")</f>
        <v/>
      </c>
      <c r="U1092" s="21" t="s">
        <v>3994</v>
      </c>
      <c r="V1092" s="17" t="e" cm="1">
        <f t="array" ref="V1092">MAX(IF(INDUKSI!$B$5:$B$1048576='Data Training 2022'!B1092,INDUKSI!$H$5:$H$1048576))</f>
        <v>#N/A</v>
      </c>
      <c r="W1092" s="22" t="str">
        <f>IFERROR(VLOOKUP(B1092,INDUKSI!$B$5:$I$1048576,8,0),"")</f>
        <v>LULUS</v>
      </c>
      <c r="X1092" s="21" t="s">
        <v>3994</v>
      </c>
      <c r="Y1092" s="17" cm="1">
        <f t="array" ref="Y1092">MAX(IF(REINDUKSI!$B$5:$B$1048576='Data Training 2022'!B1092,REINDUKSI!$H$5:$H$1048576))</f>
        <v>44721</v>
      </c>
      <c r="Z1092" s="22" t="str">
        <f>IFERROR(VLOOKUP(B1092,REINDUKSI!$B$5:$I$1048576,8,0),"")</f>
        <v>LULUS</v>
      </c>
      <c r="AA1092" s="22" t="str">
        <f t="shared" si="90"/>
        <v>TARGET</v>
      </c>
      <c r="AB1092" s="17" cm="1">
        <f t="array" ref="AB1092">MAX(IF(BSA!$B$5:$B$1048576='Data Training 2022'!B1092,BSA!$H$5:$H$1048576))</f>
        <v>0</v>
      </c>
      <c r="AC1092" s="22" t="str">
        <f>IFERROR(VLOOKUP(B1092,BSA!$B$5:$I$1048576,8,0),"")</f>
        <v/>
      </c>
      <c r="AD1092" s="22" t="s">
        <v>3994</v>
      </c>
      <c r="AE1092" s="22"/>
      <c r="AF1092" s="22"/>
      <c r="AG1092" s="22" t="str">
        <f t="shared" si="91"/>
        <v/>
      </c>
      <c r="AH1092" s="17" cm="1">
        <f t="array" ref="AH1092">MAX(IF(ISOLASI!$B$5:$B$1048576='Data Training 2022'!B1092,ISOLASI!$H$5:$H$1048576))</f>
        <v>0</v>
      </c>
      <c r="AI1092" s="22" t="str">
        <f>IFERROR(VLOOKUP(B1092,ISOLASI!$B$5:$I$1048576,8,0),"")</f>
        <v/>
      </c>
      <c r="AJ1092" s="22"/>
      <c r="AK1092" s="17" cm="1">
        <f t="array" ref="AK1092">MAX(IF('DEKAT AIR'!$B$5:$B$1048576='Data Training 2022'!B1092,'DEKAT AIR'!$H$5:$H$1048576))</f>
        <v>0</v>
      </c>
      <c r="AL1092" s="22" t="str">
        <f>IFERROR(VLOOKUP(B1092,'DEKAT AIR'!$B$5:$I$1048576,8,0),"")</f>
        <v/>
      </c>
      <c r="AM1092" s="22"/>
      <c r="AN1092" s="17" cm="1">
        <f t="array" ref="AN1092">MAX(IF(KETINGGIAN!$B$5:$B$1048576='Data Training 2022'!B1092,KETINGGIAN!$H$5:$H$1048576))</f>
        <v>0</v>
      </c>
      <c r="AO1092" s="22" t="str">
        <f>IFERROR(VLOOKUP(B1092,KETINGGIAN!$B$5:$I$1048576,8,0),"")</f>
        <v/>
      </c>
      <c r="AP1092" s="22"/>
      <c r="AQ1092" s="22"/>
      <c r="AR1092" s="22"/>
      <c r="AS1092" s="22"/>
      <c r="AT1092" s="17" cm="1">
        <f t="array" ref="AT1092">MAX(IF(TOOLSKEEPER!$B$5:$B$1048576='Data Training 2022'!B1092,TOOLSKEEPER!$H$5:$H$1048576))</f>
        <v>0</v>
      </c>
      <c r="AU1092" s="22" t="str">
        <f>IFERROR(VLOOKUP(B1092,TOOLSKEEPER!$B$5:$I$1048576,8,0),"")</f>
        <v/>
      </c>
    </row>
    <row r="1093" spans="1:47">
      <c r="A1093" s="22">
        <f t="shared" si="92"/>
        <v>1088</v>
      </c>
      <c r="B1093" s="21" t="str">
        <f t="shared" si="93"/>
        <v>80002523</v>
      </c>
      <c r="C1093" s="21" t="s">
        <v>1845</v>
      </c>
      <c r="D1093" s="22"/>
      <c r="E1093" s="22" t="s">
        <v>1846</v>
      </c>
      <c r="F1093" s="22" t="s">
        <v>1255</v>
      </c>
      <c r="G1093" s="22" t="s">
        <v>205</v>
      </c>
      <c r="H1093" s="22" t="s">
        <v>405</v>
      </c>
      <c r="I1093" s="22" t="s">
        <v>4028</v>
      </c>
      <c r="J1093" s="22"/>
      <c r="K1093" s="21" t="s">
        <v>4002</v>
      </c>
      <c r="L1093" s="21" t="s">
        <v>2374</v>
      </c>
      <c r="M1093" s="21" t="s">
        <v>4003</v>
      </c>
      <c r="N1093" s="21"/>
      <c r="O1093" s="17" t="str">
        <f>IFERROR(VLOOKUP(B1093,POP!$B$5:$I$1048576,7,0),"")</f>
        <v/>
      </c>
      <c r="P1093" s="17" t="str">
        <f>IFERROR(VLOOKUP(B1093,POM!$B$5:$I$1048576,7,0),"")</f>
        <v/>
      </c>
      <c r="Q1093" s="10" t="str">
        <f>IFERROR(VLOOKUP(B1093,POU!$B$5:$I$1048576,7,0),"")</f>
        <v/>
      </c>
      <c r="R1093" s="21" t="str">
        <f t="shared" si="89"/>
        <v/>
      </c>
      <c r="S1093" s="17" t="str">
        <f>IFERROR(VLOOKUP(B1093,'PEMBEKALAN POP'!$B$5:$I$1048576,7,0),"")</f>
        <v/>
      </c>
      <c r="T1093" s="22" t="str">
        <f>IFERROR(VLOOKUP(B1093,'PEMBEKALAN POP'!$B$5:$I$1048576,8,0),"")</f>
        <v/>
      </c>
      <c r="U1093" s="21" t="s">
        <v>3994</v>
      </c>
      <c r="V1093" s="17" t="e" cm="1">
        <f t="array" ref="V1093">MAX(IF(INDUKSI!$B$5:$B$1048576='Data Training 2022'!B1093,INDUKSI!$H$5:$H$1048576))</f>
        <v>#N/A</v>
      </c>
      <c r="W1093" s="22" t="str">
        <f>IFERROR(VLOOKUP(B1093,INDUKSI!$B$5:$I$1048576,8,0),"")</f>
        <v/>
      </c>
      <c r="X1093" s="21" t="s">
        <v>3994</v>
      </c>
      <c r="Y1093" s="17" cm="1">
        <f t="array" ref="Y1093">MAX(IF(REINDUKSI!$B$5:$B$1048576='Data Training 2022'!B1093,REINDUKSI!$H$5:$H$1048576))</f>
        <v>0</v>
      </c>
      <c r="Z1093" s="22" t="str">
        <f>IFERROR(VLOOKUP(B1093,REINDUKSI!$B$5:$I$1048576,8,0),"")</f>
        <v/>
      </c>
      <c r="AA1093" s="22" t="str">
        <f t="shared" si="90"/>
        <v>TARGET</v>
      </c>
      <c r="AB1093" s="17" cm="1">
        <f t="array" ref="AB1093">MAX(IF(BSA!$B$5:$B$1048576='Data Training 2022'!B1093,BSA!$H$5:$H$1048576))</f>
        <v>44727</v>
      </c>
      <c r="AC1093" s="22" t="str">
        <f>IFERROR(VLOOKUP(B1093,BSA!$B$5:$I$1048576,8,0),"")</f>
        <v>LULUS</v>
      </c>
      <c r="AD1093" s="22" t="s">
        <v>3994</v>
      </c>
      <c r="AE1093" s="22"/>
      <c r="AF1093" s="22"/>
      <c r="AG1093" s="22" t="str">
        <f t="shared" si="91"/>
        <v/>
      </c>
      <c r="AH1093" s="17" cm="1">
        <f t="array" ref="AH1093">MAX(IF(ISOLASI!$B$5:$B$1048576='Data Training 2022'!B1093,ISOLASI!$H$5:$H$1048576))</f>
        <v>0</v>
      </c>
      <c r="AI1093" s="22" t="str">
        <f>IFERROR(VLOOKUP(B1093,ISOLASI!$B$5:$I$1048576,8,0),"")</f>
        <v/>
      </c>
      <c r="AJ1093" s="22"/>
      <c r="AK1093" s="17" cm="1">
        <f t="array" ref="AK1093">MAX(IF('DEKAT AIR'!$B$5:$B$1048576='Data Training 2022'!B1093,'DEKAT AIR'!$H$5:$H$1048576))</f>
        <v>0</v>
      </c>
      <c r="AL1093" s="22" t="str">
        <f>IFERROR(VLOOKUP(B1093,'DEKAT AIR'!$B$5:$I$1048576,8,0),"")</f>
        <v/>
      </c>
      <c r="AM1093" s="22"/>
      <c r="AN1093" s="17" cm="1">
        <f t="array" ref="AN1093">MAX(IF(KETINGGIAN!$B$5:$B$1048576='Data Training 2022'!B1093,KETINGGIAN!$H$5:$H$1048576))</f>
        <v>0</v>
      </c>
      <c r="AO1093" s="22" t="str">
        <f>IFERROR(VLOOKUP(B1093,KETINGGIAN!$B$5:$I$1048576,8,0),"")</f>
        <v/>
      </c>
      <c r="AP1093" s="22"/>
      <c r="AQ1093" s="22"/>
      <c r="AR1093" s="22"/>
      <c r="AS1093" s="22"/>
      <c r="AT1093" s="17" cm="1">
        <f t="array" ref="AT1093">MAX(IF(TOOLSKEEPER!$B$5:$B$1048576='Data Training 2022'!B1093,TOOLSKEEPER!$H$5:$H$1048576))</f>
        <v>0</v>
      </c>
      <c r="AU1093" s="22" t="str">
        <f>IFERROR(VLOOKUP(B1093,TOOLSKEEPER!$B$5:$I$1048576,8,0),"")</f>
        <v/>
      </c>
    </row>
    <row r="1094" spans="1:47">
      <c r="A1094" s="22">
        <f t="shared" si="92"/>
        <v>1089</v>
      </c>
      <c r="B1094" s="21" t="str">
        <f t="shared" si="93"/>
        <v>80002552</v>
      </c>
      <c r="C1094" s="21" t="s">
        <v>3368</v>
      </c>
      <c r="D1094" s="22"/>
      <c r="E1094" s="22" t="s">
        <v>3369</v>
      </c>
      <c r="F1094" s="22" t="s">
        <v>1255</v>
      </c>
      <c r="G1094" s="22" t="s">
        <v>205</v>
      </c>
      <c r="H1094" s="22" t="s">
        <v>405</v>
      </c>
      <c r="I1094" s="22" t="s">
        <v>4028</v>
      </c>
      <c r="J1094" s="22"/>
      <c r="K1094" s="21" t="s">
        <v>4002</v>
      </c>
      <c r="L1094" s="21" t="s">
        <v>2374</v>
      </c>
      <c r="M1094" s="21" t="s">
        <v>4003</v>
      </c>
      <c r="N1094" s="21"/>
      <c r="O1094" s="17" t="str">
        <f>IFERROR(VLOOKUP(B1094,POP!$B$5:$I$1048576,7,0),"")</f>
        <v/>
      </c>
      <c r="P1094" s="17" t="str">
        <f>IFERROR(VLOOKUP(B1094,POM!$B$5:$I$1048576,7,0),"")</f>
        <v/>
      </c>
      <c r="Q1094" s="10" t="str">
        <f>IFERROR(VLOOKUP(B1094,POU!$B$5:$I$1048576,7,0),"")</f>
        <v/>
      </c>
      <c r="R1094" s="21" t="str">
        <f t="shared" si="89"/>
        <v/>
      </c>
      <c r="S1094" s="17" t="str">
        <f>IFERROR(VLOOKUP(B1094,'PEMBEKALAN POP'!$B$5:$I$1048576,7,0),"")</f>
        <v/>
      </c>
      <c r="T1094" s="22" t="str">
        <f>IFERROR(VLOOKUP(B1094,'PEMBEKALAN POP'!$B$5:$I$1048576,8,0),"")</f>
        <v/>
      </c>
      <c r="U1094" s="21" t="s">
        <v>3994</v>
      </c>
      <c r="V1094" s="17" t="e" cm="1">
        <f t="array" ref="V1094">MAX(IF(INDUKSI!$B$5:$B$1048576='Data Training 2022'!B1094,INDUKSI!$H$5:$H$1048576))</f>
        <v>#N/A</v>
      </c>
      <c r="W1094" s="22" t="str">
        <f>IFERROR(VLOOKUP(B1094,INDUKSI!$B$5:$I$1048576,8,0),"")</f>
        <v>LULUS</v>
      </c>
      <c r="X1094" s="21" t="s">
        <v>3994</v>
      </c>
      <c r="Y1094" s="17" cm="1">
        <f t="array" ref="Y1094">MAX(IF(REINDUKSI!$B$5:$B$1048576='Data Training 2022'!B1094,REINDUKSI!$H$5:$H$1048576))</f>
        <v>44631</v>
      </c>
      <c r="Z1094" s="22" t="str">
        <f>IFERROR(VLOOKUP(B1094,REINDUKSI!$B$5:$I$1048576,8,0),"")</f>
        <v>LULUS</v>
      </c>
      <c r="AA1094" s="22" t="str">
        <f t="shared" si="90"/>
        <v>TARGET</v>
      </c>
      <c r="AB1094" s="17" cm="1">
        <f t="array" ref="AB1094">MAX(IF(BSA!$B$5:$B$1048576='Data Training 2022'!B1094,BSA!$H$5:$H$1048576))</f>
        <v>44727</v>
      </c>
      <c r="AC1094" s="22" t="str">
        <f>IFERROR(VLOOKUP(B1094,BSA!$B$5:$I$1048576,8,0),"")</f>
        <v>LULUS</v>
      </c>
      <c r="AD1094" s="22" t="s">
        <v>3994</v>
      </c>
      <c r="AE1094" s="22"/>
      <c r="AF1094" s="22"/>
      <c r="AG1094" s="22" t="str">
        <f t="shared" si="91"/>
        <v/>
      </c>
      <c r="AH1094" s="17" cm="1">
        <f t="array" ref="AH1094">MAX(IF(ISOLASI!$B$5:$B$1048576='Data Training 2022'!B1094,ISOLASI!$H$5:$H$1048576))</f>
        <v>0</v>
      </c>
      <c r="AI1094" s="22" t="str">
        <f>IFERROR(VLOOKUP(B1094,ISOLASI!$B$5:$I$1048576,8,0),"")</f>
        <v/>
      </c>
      <c r="AJ1094" s="22"/>
      <c r="AK1094" s="17" cm="1">
        <f t="array" ref="AK1094">MAX(IF('DEKAT AIR'!$B$5:$B$1048576='Data Training 2022'!B1094,'DEKAT AIR'!$H$5:$H$1048576))</f>
        <v>0</v>
      </c>
      <c r="AL1094" s="22" t="str">
        <f>IFERROR(VLOOKUP(B1094,'DEKAT AIR'!$B$5:$I$1048576,8,0),"")</f>
        <v/>
      </c>
      <c r="AM1094" s="22"/>
      <c r="AN1094" s="17" cm="1">
        <f t="array" ref="AN1094">MAX(IF(KETINGGIAN!$B$5:$B$1048576='Data Training 2022'!B1094,KETINGGIAN!$H$5:$H$1048576))</f>
        <v>0</v>
      </c>
      <c r="AO1094" s="22" t="str">
        <f>IFERROR(VLOOKUP(B1094,KETINGGIAN!$B$5:$I$1048576,8,0),"")</f>
        <v/>
      </c>
      <c r="AP1094" s="22"/>
      <c r="AQ1094" s="22"/>
      <c r="AR1094" s="22"/>
      <c r="AS1094" s="22"/>
      <c r="AT1094" s="17" cm="1">
        <f t="array" ref="AT1094">MAX(IF(TOOLSKEEPER!$B$5:$B$1048576='Data Training 2022'!B1094,TOOLSKEEPER!$H$5:$H$1048576))</f>
        <v>0</v>
      </c>
      <c r="AU1094" s="22" t="str">
        <f>IFERROR(VLOOKUP(B1094,TOOLSKEEPER!$B$5:$I$1048576,8,0),"")</f>
        <v/>
      </c>
    </row>
    <row r="1095" spans="1:47">
      <c r="A1095" s="22">
        <f t="shared" si="92"/>
        <v>1090</v>
      </c>
      <c r="B1095" s="21" t="str">
        <f t="shared" si="93"/>
        <v>80002576</v>
      </c>
      <c r="C1095" s="21" t="s">
        <v>3356</v>
      </c>
      <c r="D1095" s="22"/>
      <c r="E1095" s="22" t="s">
        <v>3357</v>
      </c>
      <c r="F1095" s="22" t="s">
        <v>1255</v>
      </c>
      <c r="G1095" s="22" t="s">
        <v>205</v>
      </c>
      <c r="H1095" s="22" t="s">
        <v>405</v>
      </c>
      <c r="I1095" s="22" t="s">
        <v>4028</v>
      </c>
      <c r="J1095" s="22"/>
      <c r="K1095" s="21" t="s">
        <v>4002</v>
      </c>
      <c r="L1095" s="21" t="s">
        <v>2374</v>
      </c>
      <c r="M1095" s="21" t="s">
        <v>4003</v>
      </c>
      <c r="N1095" s="21"/>
      <c r="O1095" s="17" t="str">
        <f>IFERROR(VLOOKUP(B1095,POP!$B$5:$I$1048576,7,0),"")</f>
        <v/>
      </c>
      <c r="P1095" s="17" t="str">
        <f>IFERROR(VLOOKUP(B1095,POM!$B$5:$I$1048576,7,0),"")</f>
        <v/>
      </c>
      <c r="Q1095" s="10" t="str">
        <f>IFERROR(VLOOKUP(B1095,POU!$B$5:$I$1048576,7,0),"")</f>
        <v/>
      </c>
      <c r="R1095" s="21" t="str">
        <f t="shared" si="89"/>
        <v/>
      </c>
      <c r="S1095" s="17" t="str">
        <f>IFERROR(VLOOKUP(B1095,'PEMBEKALAN POP'!$B$5:$I$1048576,7,0),"")</f>
        <v/>
      </c>
      <c r="T1095" s="22" t="str">
        <f>IFERROR(VLOOKUP(B1095,'PEMBEKALAN POP'!$B$5:$I$1048576,8,0),"")</f>
        <v/>
      </c>
      <c r="U1095" s="21" t="s">
        <v>3994</v>
      </c>
      <c r="V1095" s="17" t="e" cm="1">
        <f t="array" ref="V1095">MAX(IF(INDUKSI!$B$5:$B$1048576='Data Training 2022'!B1095,INDUKSI!$H$5:$H$1048576))</f>
        <v>#N/A</v>
      </c>
      <c r="W1095" s="22" t="str">
        <f>IFERROR(VLOOKUP(B1095,INDUKSI!$B$5:$I$1048576,8,0),"")</f>
        <v>LULUS</v>
      </c>
      <c r="X1095" s="21" t="s">
        <v>3994</v>
      </c>
      <c r="Y1095" s="17" cm="1">
        <f t="array" ref="Y1095">MAX(IF(REINDUKSI!$B$5:$B$1048576='Data Training 2022'!B1095,REINDUKSI!$H$5:$H$1048576))</f>
        <v>44631</v>
      </c>
      <c r="Z1095" s="22" t="str">
        <f>IFERROR(VLOOKUP(B1095,REINDUKSI!$B$5:$I$1048576,8,0),"")</f>
        <v>LULUS</v>
      </c>
      <c r="AA1095" s="22" t="str">
        <f t="shared" si="90"/>
        <v>TARGET</v>
      </c>
      <c r="AB1095" s="17" cm="1">
        <f t="array" ref="AB1095">MAX(IF(BSA!$B$5:$B$1048576='Data Training 2022'!B1095,BSA!$H$5:$H$1048576))</f>
        <v>44727</v>
      </c>
      <c r="AC1095" s="22" t="str">
        <f>IFERROR(VLOOKUP(B1095,BSA!$B$5:$I$1048576,8,0),"")</f>
        <v>LULUS</v>
      </c>
      <c r="AD1095" s="22" t="s">
        <v>3994</v>
      </c>
      <c r="AE1095" s="22"/>
      <c r="AF1095" s="22"/>
      <c r="AG1095" s="22" t="str">
        <f t="shared" si="91"/>
        <v/>
      </c>
      <c r="AH1095" s="17" cm="1">
        <f t="array" ref="AH1095">MAX(IF(ISOLASI!$B$5:$B$1048576='Data Training 2022'!B1095,ISOLASI!$H$5:$H$1048576))</f>
        <v>0</v>
      </c>
      <c r="AI1095" s="22" t="str">
        <f>IFERROR(VLOOKUP(B1095,ISOLASI!$B$5:$I$1048576,8,0),"")</f>
        <v/>
      </c>
      <c r="AJ1095" s="22"/>
      <c r="AK1095" s="17" cm="1">
        <f t="array" ref="AK1095">MAX(IF('DEKAT AIR'!$B$5:$B$1048576='Data Training 2022'!B1095,'DEKAT AIR'!$H$5:$H$1048576))</f>
        <v>0</v>
      </c>
      <c r="AL1095" s="22" t="str">
        <f>IFERROR(VLOOKUP(B1095,'DEKAT AIR'!$B$5:$I$1048576,8,0),"")</f>
        <v/>
      </c>
      <c r="AM1095" s="22"/>
      <c r="AN1095" s="17" cm="1">
        <f t="array" ref="AN1095">MAX(IF(KETINGGIAN!$B$5:$B$1048576='Data Training 2022'!B1095,KETINGGIAN!$H$5:$H$1048576))</f>
        <v>0</v>
      </c>
      <c r="AO1095" s="22" t="str">
        <f>IFERROR(VLOOKUP(B1095,KETINGGIAN!$B$5:$I$1048576,8,0),"")</f>
        <v/>
      </c>
      <c r="AP1095" s="22"/>
      <c r="AQ1095" s="22"/>
      <c r="AR1095" s="22"/>
      <c r="AS1095" s="22"/>
      <c r="AT1095" s="17" cm="1">
        <f t="array" ref="AT1095">MAX(IF(TOOLSKEEPER!$B$5:$B$1048576='Data Training 2022'!B1095,TOOLSKEEPER!$H$5:$H$1048576))</f>
        <v>0</v>
      </c>
      <c r="AU1095" s="22" t="str">
        <f>IFERROR(VLOOKUP(B1095,TOOLSKEEPER!$B$5:$I$1048576,8,0),"")</f>
        <v/>
      </c>
    </row>
    <row r="1096" spans="1:47">
      <c r="A1096" s="22">
        <f t="shared" si="92"/>
        <v>1091</v>
      </c>
      <c r="B1096" s="21" t="str">
        <f t="shared" si="93"/>
        <v>80002568</v>
      </c>
      <c r="C1096" s="21">
        <v>80002568</v>
      </c>
      <c r="D1096" s="22"/>
      <c r="E1096" s="22" t="s">
        <v>3337</v>
      </c>
      <c r="F1096" s="22" t="s">
        <v>1255</v>
      </c>
      <c r="G1096" s="22" t="s">
        <v>205</v>
      </c>
      <c r="H1096" s="22" t="s">
        <v>405</v>
      </c>
      <c r="I1096" s="22" t="s">
        <v>4028</v>
      </c>
      <c r="J1096" s="22"/>
      <c r="K1096" s="21" t="s">
        <v>4002</v>
      </c>
      <c r="L1096" s="21" t="s">
        <v>2374</v>
      </c>
      <c r="M1096" s="21" t="s">
        <v>4003</v>
      </c>
      <c r="N1096" s="21"/>
      <c r="O1096" s="17" t="str">
        <f>IFERROR(VLOOKUP(B1096,POP!$B$5:$I$1048576,7,0),"")</f>
        <v/>
      </c>
      <c r="P1096" s="17" t="str">
        <f>IFERROR(VLOOKUP(B1096,POM!$B$5:$I$1048576,7,0),"")</f>
        <v/>
      </c>
      <c r="Q1096" s="10" t="str">
        <f>IFERROR(VLOOKUP(B1096,POU!$B$5:$I$1048576,7,0),"")</f>
        <v/>
      </c>
      <c r="R1096" s="21" t="str">
        <f t="shared" si="89"/>
        <v/>
      </c>
      <c r="S1096" s="17" t="str">
        <f>IFERROR(VLOOKUP(B1096,'PEMBEKALAN POP'!$B$5:$I$1048576,7,0),"")</f>
        <v/>
      </c>
      <c r="T1096" s="22" t="str">
        <f>IFERROR(VLOOKUP(B1096,'PEMBEKALAN POP'!$B$5:$I$1048576,8,0),"")</f>
        <v/>
      </c>
      <c r="U1096" s="21" t="s">
        <v>3994</v>
      </c>
      <c r="V1096" s="17" t="e" cm="1">
        <f t="array" ref="V1096">MAX(IF(INDUKSI!$B$5:$B$1048576='Data Training 2022'!B1096,INDUKSI!$H$5:$H$1048576))</f>
        <v>#N/A</v>
      </c>
      <c r="W1096" s="22" t="str">
        <f>IFERROR(VLOOKUP(B1096,INDUKSI!$B$5:$I$1048576,8,0),"")</f>
        <v>LULUS</v>
      </c>
      <c r="X1096" s="21" t="s">
        <v>3994</v>
      </c>
      <c r="Y1096" s="17" cm="1">
        <f t="array" ref="Y1096">MAX(IF(REINDUKSI!$B$5:$B$1048576='Data Training 2022'!B1096,REINDUKSI!$H$5:$H$1048576))</f>
        <v>44628</v>
      </c>
      <c r="Z1096" s="22" t="str">
        <f>IFERROR(VLOOKUP(B1096,REINDUKSI!$B$5:$I$1048576,8,0),"")</f>
        <v>LULUS</v>
      </c>
      <c r="AA1096" s="22" t="str">
        <f t="shared" si="90"/>
        <v>TARGET</v>
      </c>
      <c r="AB1096" s="17" cm="1">
        <f t="array" ref="AB1096">MAX(IF(BSA!$B$5:$B$1048576='Data Training 2022'!B1096,BSA!$H$5:$H$1048576))</f>
        <v>44727</v>
      </c>
      <c r="AC1096" s="22" t="str">
        <f>IFERROR(VLOOKUP(B1096,BSA!$B$5:$I$1048576,8,0),"")</f>
        <v>LULUS</v>
      </c>
      <c r="AD1096" s="22" t="s">
        <v>3994</v>
      </c>
      <c r="AE1096" s="22"/>
      <c r="AF1096" s="22"/>
      <c r="AG1096" s="22" t="str">
        <f t="shared" si="91"/>
        <v/>
      </c>
      <c r="AH1096" s="17" cm="1">
        <f t="array" ref="AH1096">MAX(IF(ISOLASI!$B$5:$B$1048576='Data Training 2022'!B1096,ISOLASI!$H$5:$H$1048576))</f>
        <v>0</v>
      </c>
      <c r="AI1096" s="22" t="str">
        <f>IFERROR(VLOOKUP(B1096,ISOLASI!$B$5:$I$1048576,8,0),"")</f>
        <v/>
      </c>
      <c r="AJ1096" s="22"/>
      <c r="AK1096" s="17" cm="1">
        <f t="array" ref="AK1096">MAX(IF('DEKAT AIR'!$B$5:$B$1048576='Data Training 2022'!B1096,'DEKAT AIR'!$H$5:$H$1048576))</f>
        <v>0</v>
      </c>
      <c r="AL1096" s="22" t="str">
        <f>IFERROR(VLOOKUP(B1096,'DEKAT AIR'!$B$5:$I$1048576,8,0),"")</f>
        <v/>
      </c>
      <c r="AM1096" s="22"/>
      <c r="AN1096" s="17" cm="1">
        <f t="array" ref="AN1096">MAX(IF(KETINGGIAN!$B$5:$B$1048576='Data Training 2022'!B1096,KETINGGIAN!$H$5:$H$1048576))</f>
        <v>0</v>
      </c>
      <c r="AO1096" s="22" t="str">
        <f>IFERROR(VLOOKUP(B1096,KETINGGIAN!$B$5:$I$1048576,8,0),"")</f>
        <v/>
      </c>
      <c r="AP1096" s="22"/>
      <c r="AQ1096" s="22"/>
      <c r="AR1096" s="22"/>
      <c r="AS1096" s="22"/>
      <c r="AT1096" s="17" cm="1">
        <f t="array" ref="AT1096">MAX(IF(TOOLSKEEPER!$B$5:$B$1048576='Data Training 2022'!B1096,TOOLSKEEPER!$H$5:$H$1048576))</f>
        <v>0</v>
      </c>
      <c r="AU1096" s="22" t="str">
        <f>IFERROR(VLOOKUP(B1096,TOOLSKEEPER!$B$5:$I$1048576,8,0),"")</f>
        <v/>
      </c>
    </row>
    <row r="1097" spans="1:47">
      <c r="A1097" s="22">
        <f t="shared" si="92"/>
        <v>1092</v>
      </c>
      <c r="B1097" s="21" t="str">
        <f t="shared" si="93"/>
        <v>80004328</v>
      </c>
      <c r="C1097" s="21">
        <v>80004328</v>
      </c>
      <c r="D1097" s="22"/>
      <c r="E1097" s="22" t="s">
        <v>2393</v>
      </c>
      <c r="F1097" s="22" t="s">
        <v>1255</v>
      </c>
      <c r="G1097" s="22" t="s">
        <v>205</v>
      </c>
      <c r="H1097" s="22" t="s">
        <v>405</v>
      </c>
      <c r="I1097" s="22" t="s">
        <v>4024</v>
      </c>
      <c r="J1097" s="22"/>
      <c r="K1097" s="21" t="s">
        <v>4002</v>
      </c>
      <c r="L1097" s="21" t="s">
        <v>2374</v>
      </c>
      <c r="M1097" s="21" t="s">
        <v>4003</v>
      </c>
      <c r="N1097" s="21"/>
      <c r="O1097" s="17" t="str">
        <f>IFERROR(VLOOKUP(B1097,POP!$B$5:$I$1048576,7,0),"")</f>
        <v/>
      </c>
      <c r="P1097" s="17" t="str">
        <f>IFERROR(VLOOKUP(B1097,POM!$B$5:$I$1048576,7,0),"")</f>
        <v/>
      </c>
      <c r="Q1097" s="10" t="str">
        <f>IFERROR(VLOOKUP(B1097,POU!$B$5:$I$1048576,7,0),"")</f>
        <v/>
      </c>
      <c r="R1097" s="21" t="str">
        <f t="shared" ref="R1097:R1160" si="94">IF(AND(L1097="PENGAWAS",M1097="TARGET",N1097=""),"TARGET","")</f>
        <v/>
      </c>
      <c r="S1097" s="17" t="str">
        <f>IFERROR(VLOOKUP(B1097,'PEMBEKALAN POP'!$B$5:$I$1048576,7,0),"")</f>
        <v/>
      </c>
      <c r="T1097" s="22" t="str">
        <f>IFERROR(VLOOKUP(B1097,'PEMBEKALAN POP'!$B$5:$I$1048576,8,0),"")</f>
        <v/>
      </c>
      <c r="U1097" s="21" t="s">
        <v>3994</v>
      </c>
      <c r="V1097" s="17" t="e" cm="1">
        <f t="array" ref="V1097">MAX(IF(INDUKSI!$B$5:$B$1048576='Data Training 2022'!B1097,INDUKSI!$H$5:$H$1048576))</f>
        <v>#N/A</v>
      </c>
      <c r="W1097" s="22" t="str">
        <f>IFERROR(VLOOKUP(B1097,INDUKSI!$B$5:$I$1048576,8,0),"")</f>
        <v/>
      </c>
      <c r="X1097" s="21" t="s">
        <v>3994</v>
      </c>
      <c r="Y1097" s="17" cm="1">
        <f t="array" ref="Y1097">MAX(IF(REINDUKSI!$B$5:$B$1048576='Data Training 2022'!B1097,REINDUKSI!$H$5:$H$1048576))</f>
        <v>0</v>
      </c>
      <c r="Z1097" s="22" t="str">
        <f>IFERROR(VLOOKUP(B1097,REINDUKSI!$B$5:$I$1048576,8,0),"")</f>
        <v/>
      </c>
      <c r="AA1097" s="22" t="str">
        <f t="shared" ref="AA1097:AA1160" si="95">IF(L1097="OPERATOR","TARGET",IF(L1097="MEKANIK","TARGET",""))</f>
        <v>TARGET</v>
      </c>
      <c r="AB1097" s="17" cm="1">
        <f t="array" ref="AB1097">MAX(IF(BSA!$B$5:$B$1048576='Data Training 2022'!B1097,BSA!$H$5:$H$1048576))</f>
        <v>0</v>
      </c>
      <c r="AC1097" s="22" t="str">
        <f>IFERROR(VLOOKUP(B1097,BSA!$B$5:$I$1048576,8,0),"")</f>
        <v/>
      </c>
      <c r="AD1097" s="22" t="s">
        <v>3994</v>
      </c>
      <c r="AE1097" s="22"/>
      <c r="AF1097" s="22"/>
      <c r="AG1097" s="22" t="str">
        <f t="shared" ref="AG1097:AG1160" si="96">IF(L1097="MEKANIK","TARGET","")</f>
        <v/>
      </c>
      <c r="AH1097" s="17" cm="1">
        <f t="array" ref="AH1097">MAX(IF(ISOLASI!$B$5:$B$1048576='Data Training 2022'!B1097,ISOLASI!$H$5:$H$1048576))</f>
        <v>0</v>
      </c>
      <c r="AI1097" s="22" t="str">
        <f>IFERROR(VLOOKUP(B1097,ISOLASI!$B$5:$I$1048576,8,0),"")</f>
        <v/>
      </c>
      <c r="AJ1097" s="22"/>
      <c r="AK1097" s="17" cm="1">
        <f t="array" ref="AK1097">MAX(IF('DEKAT AIR'!$B$5:$B$1048576='Data Training 2022'!B1097,'DEKAT AIR'!$H$5:$H$1048576))</f>
        <v>0</v>
      </c>
      <c r="AL1097" s="22" t="str">
        <f>IFERROR(VLOOKUP(B1097,'DEKAT AIR'!$B$5:$I$1048576,8,0),"")</f>
        <v/>
      </c>
      <c r="AM1097" s="22"/>
      <c r="AN1097" s="17" cm="1">
        <f t="array" ref="AN1097">MAX(IF(KETINGGIAN!$B$5:$B$1048576='Data Training 2022'!B1097,KETINGGIAN!$H$5:$H$1048576))</f>
        <v>0</v>
      </c>
      <c r="AO1097" s="22" t="str">
        <f>IFERROR(VLOOKUP(B1097,KETINGGIAN!$B$5:$I$1048576,8,0),"")</f>
        <v/>
      </c>
      <c r="AP1097" s="22"/>
      <c r="AQ1097" s="22"/>
      <c r="AR1097" s="22"/>
      <c r="AS1097" s="22"/>
      <c r="AT1097" s="17" cm="1">
        <f t="array" ref="AT1097">MAX(IF(TOOLSKEEPER!$B$5:$B$1048576='Data Training 2022'!B1097,TOOLSKEEPER!$H$5:$H$1048576))</f>
        <v>0</v>
      </c>
      <c r="AU1097" s="22" t="str">
        <f>IFERROR(VLOOKUP(B1097,TOOLSKEEPER!$B$5:$I$1048576,8,0),"")</f>
        <v/>
      </c>
    </row>
    <row r="1098" spans="1:47">
      <c r="A1098" s="22">
        <f t="shared" si="92"/>
        <v>1093</v>
      </c>
      <c r="B1098" s="21" t="str">
        <f t="shared" si="93"/>
        <v>80004327</v>
      </c>
      <c r="C1098" s="21">
        <v>80004327</v>
      </c>
      <c r="D1098" s="22"/>
      <c r="E1098" s="22" t="s">
        <v>2296</v>
      </c>
      <c r="F1098" s="22" t="s">
        <v>1255</v>
      </c>
      <c r="G1098" s="22" t="s">
        <v>205</v>
      </c>
      <c r="H1098" s="22" t="s">
        <v>405</v>
      </c>
      <c r="I1098" s="22" t="s">
        <v>4024</v>
      </c>
      <c r="J1098" s="22"/>
      <c r="K1098" s="21" t="s">
        <v>4002</v>
      </c>
      <c r="L1098" s="21" t="s">
        <v>2374</v>
      </c>
      <c r="M1098" s="21" t="s">
        <v>4003</v>
      </c>
      <c r="N1098" s="21"/>
      <c r="O1098" s="17" t="str">
        <f>IFERROR(VLOOKUP(B1098,POP!$B$5:$I$1048576,7,0),"")</f>
        <v/>
      </c>
      <c r="P1098" s="17" t="str">
        <f>IFERROR(VLOOKUP(B1098,POM!$B$5:$I$1048576,7,0),"")</f>
        <v/>
      </c>
      <c r="Q1098" s="10" t="str">
        <f>IFERROR(VLOOKUP(B1098,POU!$B$5:$I$1048576,7,0),"")</f>
        <v/>
      </c>
      <c r="R1098" s="21" t="str">
        <f t="shared" si="94"/>
        <v/>
      </c>
      <c r="S1098" s="17" t="str">
        <f>IFERROR(VLOOKUP(B1098,'PEMBEKALAN POP'!$B$5:$I$1048576,7,0),"")</f>
        <v/>
      </c>
      <c r="T1098" s="22" t="str">
        <f>IFERROR(VLOOKUP(B1098,'PEMBEKALAN POP'!$B$5:$I$1048576,8,0),"")</f>
        <v/>
      </c>
      <c r="U1098" s="21" t="s">
        <v>3994</v>
      </c>
      <c r="V1098" s="17" t="e" cm="1">
        <f t="array" ref="V1098">MAX(IF(INDUKSI!$B$5:$B$1048576='Data Training 2022'!B1098,INDUKSI!$H$5:$H$1048576))</f>
        <v>#N/A</v>
      </c>
      <c r="W1098" s="22" t="str">
        <f>IFERROR(VLOOKUP(B1098,INDUKSI!$B$5:$I$1048576,8,0),"")</f>
        <v/>
      </c>
      <c r="X1098" s="21" t="s">
        <v>3994</v>
      </c>
      <c r="Y1098" s="17" cm="1">
        <f t="array" ref="Y1098">MAX(IF(REINDUKSI!$B$5:$B$1048576='Data Training 2022'!B1098,REINDUKSI!$H$5:$H$1048576))</f>
        <v>0</v>
      </c>
      <c r="Z1098" s="22" t="str">
        <f>IFERROR(VLOOKUP(B1098,REINDUKSI!$B$5:$I$1048576,8,0),"")</f>
        <v/>
      </c>
      <c r="AA1098" s="22" t="str">
        <f t="shared" si="95"/>
        <v>TARGET</v>
      </c>
      <c r="AB1098" s="17" cm="1">
        <f t="array" ref="AB1098">MAX(IF(BSA!$B$5:$B$1048576='Data Training 2022'!B1098,BSA!$H$5:$H$1048576))</f>
        <v>0</v>
      </c>
      <c r="AC1098" s="22" t="str">
        <f>IFERROR(VLOOKUP(B1098,BSA!$B$5:$I$1048576,8,0),"")</f>
        <v/>
      </c>
      <c r="AD1098" s="22" t="s">
        <v>3994</v>
      </c>
      <c r="AE1098" s="22"/>
      <c r="AF1098" s="22"/>
      <c r="AG1098" s="22" t="str">
        <f t="shared" si="96"/>
        <v/>
      </c>
      <c r="AH1098" s="17" cm="1">
        <f t="array" ref="AH1098">MAX(IF(ISOLASI!$B$5:$B$1048576='Data Training 2022'!B1098,ISOLASI!$H$5:$H$1048576))</f>
        <v>0</v>
      </c>
      <c r="AI1098" s="22" t="str">
        <f>IFERROR(VLOOKUP(B1098,ISOLASI!$B$5:$I$1048576,8,0),"")</f>
        <v/>
      </c>
      <c r="AJ1098" s="22"/>
      <c r="AK1098" s="17" cm="1">
        <f t="array" ref="AK1098">MAX(IF('DEKAT AIR'!$B$5:$B$1048576='Data Training 2022'!B1098,'DEKAT AIR'!$H$5:$H$1048576))</f>
        <v>0</v>
      </c>
      <c r="AL1098" s="22" t="str">
        <f>IFERROR(VLOOKUP(B1098,'DEKAT AIR'!$B$5:$I$1048576,8,0),"")</f>
        <v/>
      </c>
      <c r="AM1098" s="22"/>
      <c r="AN1098" s="17" cm="1">
        <f t="array" ref="AN1098">MAX(IF(KETINGGIAN!$B$5:$B$1048576='Data Training 2022'!B1098,KETINGGIAN!$H$5:$H$1048576))</f>
        <v>0</v>
      </c>
      <c r="AO1098" s="22" t="str">
        <f>IFERROR(VLOOKUP(B1098,KETINGGIAN!$B$5:$I$1048576,8,0),"")</f>
        <v/>
      </c>
      <c r="AP1098" s="22"/>
      <c r="AQ1098" s="22"/>
      <c r="AR1098" s="22"/>
      <c r="AS1098" s="22"/>
      <c r="AT1098" s="17" cm="1">
        <f t="array" ref="AT1098">MAX(IF(TOOLSKEEPER!$B$5:$B$1048576='Data Training 2022'!B1098,TOOLSKEEPER!$H$5:$H$1048576))</f>
        <v>0</v>
      </c>
      <c r="AU1098" s="22" t="str">
        <f>IFERROR(VLOOKUP(B1098,TOOLSKEEPER!$B$5:$I$1048576,8,0),"")</f>
        <v/>
      </c>
    </row>
    <row r="1099" spans="1:47">
      <c r="A1099" s="22">
        <f t="shared" si="92"/>
        <v>1094</v>
      </c>
      <c r="B1099" s="21" t="str">
        <f t="shared" si="93"/>
        <v>80004330</v>
      </c>
      <c r="C1099" s="21">
        <v>80004330</v>
      </c>
      <c r="D1099" s="22"/>
      <c r="E1099" s="22" t="s">
        <v>2902</v>
      </c>
      <c r="F1099" s="22" t="s">
        <v>1255</v>
      </c>
      <c r="G1099" s="22" t="s">
        <v>205</v>
      </c>
      <c r="H1099" s="22" t="s">
        <v>405</v>
      </c>
      <c r="I1099" s="22" t="s">
        <v>4024</v>
      </c>
      <c r="J1099" s="22"/>
      <c r="K1099" s="21" t="s">
        <v>4002</v>
      </c>
      <c r="L1099" s="21" t="s">
        <v>2374</v>
      </c>
      <c r="M1099" s="21" t="s">
        <v>4003</v>
      </c>
      <c r="N1099" s="21"/>
      <c r="O1099" s="17" t="str">
        <f>IFERROR(VLOOKUP(B1099,POP!$B$5:$I$1048576,7,0),"")</f>
        <v/>
      </c>
      <c r="P1099" s="17" t="str">
        <f>IFERROR(VLOOKUP(B1099,POM!$B$5:$I$1048576,7,0),"")</f>
        <v/>
      </c>
      <c r="Q1099" s="10" t="str">
        <f>IFERROR(VLOOKUP(B1099,POU!$B$5:$I$1048576,7,0),"")</f>
        <v/>
      </c>
      <c r="R1099" s="21" t="str">
        <f t="shared" si="94"/>
        <v/>
      </c>
      <c r="S1099" s="17" t="str">
        <f>IFERROR(VLOOKUP(B1099,'PEMBEKALAN POP'!$B$5:$I$1048576,7,0),"")</f>
        <v/>
      </c>
      <c r="T1099" s="22" t="str">
        <f>IFERROR(VLOOKUP(B1099,'PEMBEKALAN POP'!$B$5:$I$1048576,8,0),"")</f>
        <v/>
      </c>
      <c r="U1099" s="21" t="s">
        <v>3994</v>
      </c>
      <c r="V1099" s="17" t="e" cm="1">
        <f t="array" ref="V1099">MAX(IF(INDUKSI!$B$5:$B$1048576='Data Training 2022'!B1099,INDUKSI!$H$5:$H$1048576))</f>
        <v>#N/A</v>
      </c>
      <c r="W1099" s="22" t="str">
        <f>IFERROR(VLOOKUP(B1099,INDUKSI!$B$5:$I$1048576,8,0),"")</f>
        <v>LULUS</v>
      </c>
      <c r="X1099" s="21" t="s">
        <v>3994</v>
      </c>
      <c r="Y1099" s="17" cm="1">
        <f t="array" ref="Y1099">MAX(IF(REINDUKSI!$B$5:$B$1048576='Data Training 2022'!B1099,REINDUKSI!$H$5:$H$1048576))</f>
        <v>0</v>
      </c>
      <c r="Z1099" s="22" t="str">
        <f>IFERROR(VLOOKUP(B1099,REINDUKSI!$B$5:$I$1048576,8,0),"")</f>
        <v/>
      </c>
      <c r="AA1099" s="22" t="str">
        <f t="shared" si="95"/>
        <v>TARGET</v>
      </c>
      <c r="AB1099" s="17" cm="1">
        <f t="array" ref="AB1099">MAX(IF(BSA!$B$5:$B$1048576='Data Training 2022'!B1099,BSA!$H$5:$H$1048576))</f>
        <v>0</v>
      </c>
      <c r="AC1099" s="22" t="str">
        <f>IFERROR(VLOOKUP(B1099,BSA!$B$5:$I$1048576,8,0),"")</f>
        <v/>
      </c>
      <c r="AD1099" s="22" t="s">
        <v>3994</v>
      </c>
      <c r="AE1099" s="22"/>
      <c r="AF1099" s="22"/>
      <c r="AG1099" s="22" t="str">
        <f t="shared" si="96"/>
        <v/>
      </c>
      <c r="AH1099" s="17" cm="1">
        <f t="array" ref="AH1099">MAX(IF(ISOLASI!$B$5:$B$1048576='Data Training 2022'!B1099,ISOLASI!$H$5:$H$1048576))</f>
        <v>0</v>
      </c>
      <c r="AI1099" s="22" t="str">
        <f>IFERROR(VLOOKUP(B1099,ISOLASI!$B$5:$I$1048576,8,0),"")</f>
        <v/>
      </c>
      <c r="AJ1099" s="22"/>
      <c r="AK1099" s="17" cm="1">
        <f t="array" ref="AK1099">MAX(IF('DEKAT AIR'!$B$5:$B$1048576='Data Training 2022'!B1099,'DEKAT AIR'!$H$5:$H$1048576))</f>
        <v>0</v>
      </c>
      <c r="AL1099" s="22" t="str">
        <f>IFERROR(VLOOKUP(B1099,'DEKAT AIR'!$B$5:$I$1048576,8,0),"")</f>
        <v/>
      </c>
      <c r="AM1099" s="22"/>
      <c r="AN1099" s="17" cm="1">
        <f t="array" ref="AN1099">MAX(IF(KETINGGIAN!$B$5:$B$1048576='Data Training 2022'!B1099,KETINGGIAN!$H$5:$H$1048576))</f>
        <v>0</v>
      </c>
      <c r="AO1099" s="22" t="str">
        <f>IFERROR(VLOOKUP(B1099,KETINGGIAN!$B$5:$I$1048576,8,0),"")</f>
        <v/>
      </c>
      <c r="AP1099" s="22"/>
      <c r="AQ1099" s="22"/>
      <c r="AR1099" s="22"/>
      <c r="AS1099" s="22"/>
      <c r="AT1099" s="17" cm="1">
        <f t="array" ref="AT1099">MAX(IF(TOOLSKEEPER!$B$5:$B$1048576='Data Training 2022'!B1099,TOOLSKEEPER!$H$5:$H$1048576))</f>
        <v>0</v>
      </c>
      <c r="AU1099" s="22" t="str">
        <f>IFERROR(VLOOKUP(B1099,TOOLSKEEPER!$B$5:$I$1048576,8,0),"")</f>
        <v/>
      </c>
    </row>
    <row r="1100" spans="1:47">
      <c r="A1100" s="22">
        <f t="shared" si="92"/>
        <v>1095</v>
      </c>
      <c r="B1100" s="21" t="str">
        <f t="shared" si="93"/>
        <v>80002848</v>
      </c>
      <c r="C1100" s="21">
        <v>80002848</v>
      </c>
      <c r="D1100" s="22"/>
      <c r="E1100" s="22" t="s">
        <v>2522</v>
      </c>
      <c r="F1100" s="22" t="s">
        <v>1255</v>
      </c>
      <c r="G1100" s="22" t="s">
        <v>212</v>
      </c>
      <c r="H1100" s="22" t="s">
        <v>405</v>
      </c>
      <c r="I1100" s="22" t="s">
        <v>4024</v>
      </c>
      <c r="J1100" s="22"/>
      <c r="K1100" s="21" t="s">
        <v>4002</v>
      </c>
      <c r="L1100" s="21" t="s">
        <v>2374</v>
      </c>
      <c r="M1100" s="21" t="s">
        <v>4003</v>
      </c>
      <c r="N1100" s="21"/>
      <c r="O1100" s="17" t="str">
        <f>IFERROR(VLOOKUP(B1100,POP!$B$5:$I$1048576,7,0),"")</f>
        <v/>
      </c>
      <c r="P1100" s="17" t="str">
        <f>IFERROR(VLOOKUP(B1100,POM!$B$5:$I$1048576,7,0),"")</f>
        <v/>
      </c>
      <c r="Q1100" s="10" t="str">
        <f>IFERROR(VLOOKUP(B1100,POU!$B$5:$I$1048576,7,0),"")</f>
        <v/>
      </c>
      <c r="R1100" s="21" t="str">
        <f t="shared" si="94"/>
        <v/>
      </c>
      <c r="S1100" s="17" t="str">
        <f>IFERROR(VLOOKUP(B1100,'PEMBEKALAN POP'!$B$5:$I$1048576,7,0),"")</f>
        <v/>
      </c>
      <c r="T1100" s="22" t="str">
        <f>IFERROR(VLOOKUP(B1100,'PEMBEKALAN POP'!$B$5:$I$1048576,8,0),"")</f>
        <v/>
      </c>
      <c r="U1100" s="21" t="s">
        <v>3994</v>
      </c>
      <c r="V1100" s="17" t="e" cm="1">
        <f t="array" ref="V1100">MAX(IF(INDUKSI!$B$5:$B$1048576='Data Training 2022'!B1100,INDUKSI!$H$5:$H$1048576))</f>
        <v>#N/A</v>
      </c>
      <c r="W1100" s="22" t="str">
        <f>IFERROR(VLOOKUP(B1100,INDUKSI!$B$5:$I$1048576,8,0),"")</f>
        <v>LULUS</v>
      </c>
      <c r="X1100" s="21" t="s">
        <v>3994</v>
      </c>
      <c r="Y1100" s="17" cm="1">
        <f t="array" ref="Y1100">MAX(IF(REINDUKSI!$B$5:$B$1048576='Data Training 2022'!B1100,REINDUKSI!$H$5:$H$1048576))</f>
        <v>44721</v>
      </c>
      <c r="Z1100" s="22" t="str">
        <f>IFERROR(VLOOKUP(B1100,REINDUKSI!$B$5:$I$1048576,8,0),"")</f>
        <v>LULUS</v>
      </c>
      <c r="AA1100" s="22" t="str">
        <f t="shared" si="95"/>
        <v>TARGET</v>
      </c>
      <c r="AB1100" s="17" cm="1">
        <f t="array" ref="AB1100">MAX(IF(BSA!$B$5:$B$1048576='Data Training 2022'!B1100,BSA!$H$5:$H$1048576))</f>
        <v>0</v>
      </c>
      <c r="AC1100" s="22" t="str">
        <f>IFERROR(VLOOKUP(B1100,BSA!$B$5:$I$1048576,8,0),"")</f>
        <v/>
      </c>
      <c r="AD1100" s="22" t="s">
        <v>3994</v>
      </c>
      <c r="AE1100" s="22"/>
      <c r="AF1100" s="22"/>
      <c r="AG1100" s="22" t="str">
        <f t="shared" si="96"/>
        <v/>
      </c>
      <c r="AH1100" s="17" cm="1">
        <f t="array" ref="AH1100">MAX(IF(ISOLASI!$B$5:$B$1048576='Data Training 2022'!B1100,ISOLASI!$H$5:$H$1048576))</f>
        <v>0</v>
      </c>
      <c r="AI1100" s="22" t="str">
        <f>IFERROR(VLOOKUP(B1100,ISOLASI!$B$5:$I$1048576,8,0),"")</f>
        <v/>
      </c>
      <c r="AJ1100" s="22"/>
      <c r="AK1100" s="17" cm="1">
        <f t="array" ref="AK1100">MAX(IF('DEKAT AIR'!$B$5:$B$1048576='Data Training 2022'!B1100,'DEKAT AIR'!$H$5:$H$1048576))</f>
        <v>0</v>
      </c>
      <c r="AL1100" s="22" t="str">
        <f>IFERROR(VLOOKUP(B1100,'DEKAT AIR'!$B$5:$I$1048576,8,0),"")</f>
        <v/>
      </c>
      <c r="AM1100" s="22"/>
      <c r="AN1100" s="17" cm="1">
        <f t="array" ref="AN1100">MAX(IF(KETINGGIAN!$B$5:$B$1048576='Data Training 2022'!B1100,KETINGGIAN!$H$5:$H$1048576))</f>
        <v>0</v>
      </c>
      <c r="AO1100" s="22" t="str">
        <f>IFERROR(VLOOKUP(B1100,KETINGGIAN!$B$5:$I$1048576,8,0),"")</f>
        <v/>
      </c>
      <c r="AP1100" s="22"/>
      <c r="AQ1100" s="22"/>
      <c r="AR1100" s="22"/>
      <c r="AS1100" s="22"/>
      <c r="AT1100" s="17" cm="1">
        <f t="array" ref="AT1100">MAX(IF(TOOLSKEEPER!$B$5:$B$1048576='Data Training 2022'!B1100,TOOLSKEEPER!$H$5:$H$1048576))</f>
        <v>0</v>
      </c>
      <c r="AU1100" s="22" t="str">
        <f>IFERROR(VLOOKUP(B1100,TOOLSKEEPER!$B$5:$I$1048576,8,0),"")</f>
        <v/>
      </c>
    </row>
    <row r="1101" spans="1:47">
      <c r="A1101" s="22">
        <f t="shared" si="92"/>
        <v>1096</v>
      </c>
      <c r="B1101" s="21" t="str">
        <f t="shared" si="93"/>
        <v>80001108</v>
      </c>
      <c r="C1101" s="21" t="s">
        <v>4297</v>
      </c>
      <c r="D1101" s="22"/>
      <c r="E1101" s="22" t="s">
        <v>4298</v>
      </c>
      <c r="F1101" s="22" t="s">
        <v>1255</v>
      </c>
      <c r="G1101" s="22" t="s">
        <v>4185</v>
      </c>
      <c r="H1101" s="22" t="s">
        <v>405</v>
      </c>
      <c r="I1101" s="22" t="s">
        <v>4024</v>
      </c>
      <c r="J1101" s="22"/>
      <c r="K1101" s="21" t="s">
        <v>4002</v>
      </c>
      <c r="L1101" s="21" t="s">
        <v>2374</v>
      </c>
      <c r="M1101" s="21" t="s">
        <v>4003</v>
      </c>
      <c r="N1101" s="21"/>
      <c r="O1101" s="17" t="str">
        <f>IFERROR(VLOOKUP(B1101,POP!$B$5:$I$1048576,7,0),"")</f>
        <v/>
      </c>
      <c r="P1101" s="17" t="str">
        <f>IFERROR(VLOOKUP(B1101,POM!$B$5:$I$1048576,7,0),"")</f>
        <v/>
      </c>
      <c r="Q1101" s="10" t="str">
        <f>IFERROR(VLOOKUP(B1101,POU!$B$5:$I$1048576,7,0),"")</f>
        <v/>
      </c>
      <c r="R1101" s="21" t="str">
        <f t="shared" si="94"/>
        <v/>
      </c>
      <c r="S1101" s="17" t="str">
        <f>IFERROR(VLOOKUP(B1101,'PEMBEKALAN POP'!$B$5:$I$1048576,7,0),"")</f>
        <v/>
      </c>
      <c r="T1101" s="22" t="str">
        <f>IFERROR(VLOOKUP(B1101,'PEMBEKALAN POP'!$B$5:$I$1048576,8,0),"")</f>
        <v/>
      </c>
      <c r="U1101" s="21" t="s">
        <v>3994</v>
      </c>
      <c r="V1101" s="17" t="e" cm="1">
        <f t="array" ref="V1101">MAX(IF(INDUKSI!$B$5:$B$1048576='Data Training 2022'!B1101,INDUKSI!$H$5:$H$1048576))</f>
        <v>#N/A</v>
      </c>
      <c r="W1101" s="22" t="str">
        <f>IFERROR(VLOOKUP(B1101,INDUKSI!$B$5:$I$1048576,8,0),"")</f>
        <v>LULUS</v>
      </c>
      <c r="X1101" s="21" t="s">
        <v>3994</v>
      </c>
      <c r="Y1101" s="17" cm="1">
        <f t="array" ref="Y1101">MAX(IF(REINDUKSI!$B$5:$B$1048576='Data Training 2022'!B1101,REINDUKSI!$H$5:$H$1048576))</f>
        <v>44724</v>
      </c>
      <c r="Z1101" s="22" t="str">
        <f>IFERROR(VLOOKUP(B1101,REINDUKSI!$B$5:$I$1048576,8,0),"")</f>
        <v>LULUS</v>
      </c>
      <c r="AA1101" s="22" t="str">
        <f t="shared" si="95"/>
        <v>TARGET</v>
      </c>
      <c r="AB1101" s="17" cm="1">
        <f t="array" ref="AB1101">MAX(IF(BSA!$B$5:$B$1048576='Data Training 2022'!B1101,BSA!$H$5:$H$1048576))</f>
        <v>0</v>
      </c>
      <c r="AC1101" s="22" t="str">
        <f>IFERROR(VLOOKUP(B1101,BSA!$B$5:$I$1048576,8,0),"")</f>
        <v/>
      </c>
      <c r="AD1101" s="22" t="s">
        <v>3994</v>
      </c>
      <c r="AE1101" s="22"/>
      <c r="AF1101" s="22"/>
      <c r="AG1101" s="22" t="str">
        <f t="shared" si="96"/>
        <v/>
      </c>
      <c r="AH1101" s="17" cm="1">
        <f t="array" ref="AH1101">MAX(IF(ISOLASI!$B$5:$B$1048576='Data Training 2022'!B1101,ISOLASI!$H$5:$H$1048576))</f>
        <v>0</v>
      </c>
      <c r="AI1101" s="22" t="str">
        <f>IFERROR(VLOOKUP(B1101,ISOLASI!$B$5:$I$1048576,8,0),"")</f>
        <v/>
      </c>
      <c r="AJ1101" s="22"/>
      <c r="AK1101" s="17" cm="1">
        <f t="array" ref="AK1101">MAX(IF('DEKAT AIR'!$B$5:$B$1048576='Data Training 2022'!B1101,'DEKAT AIR'!$H$5:$H$1048576))</f>
        <v>0</v>
      </c>
      <c r="AL1101" s="22" t="str">
        <f>IFERROR(VLOOKUP(B1101,'DEKAT AIR'!$B$5:$I$1048576,8,0),"")</f>
        <v/>
      </c>
      <c r="AM1101" s="22"/>
      <c r="AN1101" s="17" cm="1">
        <f t="array" ref="AN1101">MAX(IF(KETINGGIAN!$B$5:$B$1048576='Data Training 2022'!B1101,KETINGGIAN!$H$5:$H$1048576))</f>
        <v>0</v>
      </c>
      <c r="AO1101" s="22" t="str">
        <f>IFERROR(VLOOKUP(B1101,KETINGGIAN!$B$5:$I$1048576,8,0),"")</f>
        <v/>
      </c>
      <c r="AP1101" s="22"/>
      <c r="AQ1101" s="22"/>
      <c r="AR1101" s="22"/>
      <c r="AS1101" s="22"/>
      <c r="AT1101" s="17" cm="1">
        <f t="array" ref="AT1101">MAX(IF(TOOLSKEEPER!$B$5:$B$1048576='Data Training 2022'!B1101,TOOLSKEEPER!$H$5:$H$1048576))</f>
        <v>0</v>
      </c>
      <c r="AU1101" s="22" t="str">
        <f>IFERROR(VLOOKUP(B1101,TOOLSKEEPER!$B$5:$I$1048576,8,0),"")</f>
        <v/>
      </c>
    </row>
    <row r="1102" spans="1:47">
      <c r="A1102" s="22">
        <f t="shared" si="92"/>
        <v>1097</v>
      </c>
      <c r="B1102" s="21" t="str">
        <f t="shared" si="93"/>
        <v>80000689</v>
      </c>
      <c r="C1102" s="21" t="s">
        <v>1401</v>
      </c>
      <c r="D1102" s="22"/>
      <c r="E1102" s="22" t="s">
        <v>1402</v>
      </c>
      <c r="F1102" s="22" t="s">
        <v>1255</v>
      </c>
      <c r="G1102" s="22" t="s">
        <v>205</v>
      </c>
      <c r="H1102" s="22" t="s">
        <v>405</v>
      </c>
      <c r="I1102" s="22" t="s">
        <v>4028</v>
      </c>
      <c r="J1102" s="22"/>
      <c r="K1102" s="21" t="s">
        <v>4002</v>
      </c>
      <c r="L1102" s="21" t="s">
        <v>2374</v>
      </c>
      <c r="M1102" s="21" t="s">
        <v>4003</v>
      </c>
      <c r="N1102" s="21"/>
      <c r="O1102" s="17" t="str">
        <f>IFERROR(VLOOKUP(B1102,POP!$B$5:$I$1048576,7,0),"")</f>
        <v/>
      </c>
      <c r="P1102" s="17" t="str">
        <f>IFERROR(VLOOKUP(B1102,POM!$B$5:$I$1048576,7,0),"")</f>
        <v/>
      </c>
      <c r="Q1102" s="10" t="str">
        <f>IFERROR(VLOOKUP(B1102,POU!$B$5:$I$1048576,7,0),"")</f>
        <v/>
      </c>
      <c r="R1102" s="21" t="str">
        <f t="shared" si="94"/>
        <v/>
      </c>
      <c r="S1102" s="17" t="str">
        <f>IFERROR(VLOOKUP(B1102,'PEMBEKALAN POP'!$B$5:$I$1048576,7,0),"")</f>
        <v/>
      </c>
      <c r="T1102" s="22" t="str">
        <f>IFERROR(VLOOKUP(B1102,'PEMBEKALAN POP'!$B$5:$I$1048576,8,0),"")</f>
        <v/>
      </c>
      <c r="U1102" s="21" t="s">
        <v>3994</v>
      </c>
      <c r="V1102" s="17" t="e" cm="1">
        <f t="array" ref="V1102">MAX(IF(INDUKSI!$B$5:$B$1048576='Data Training 2022'!B1102,INDUKSI!$H$5:$H$1048576))</f>
        <v>#N/A</v>
      </c>
      <c r="W1102" s="22" t="str">
        <f>IFERROR(VLOOKUP(B1102,INDUKSI!$B$5:$I$1048576,8,0),"")</f>
        <v>LULUS</v>
      </c>
      <c r="X1102" s="21" t="s">
        <v>3994</v>
      </c>
      <c r="Y1102" s="17" cm="1">
        <f t="array" ref="Y1102">MAX(IF(REINDUKSI!$B$5:$B$1048576='Data Training 2022'!B1102,REINDUKSI!$H$5:$H$1048576))</f>
        <v>0</v>
      </c>
      <c r="Z1102" s="22" t="str">
        <f>IFERROR(VLOOKUP(B1102,REINDUKSI!$B$5:$I$1048576,8,0),"")</f>
        <v/>
      </c>
      <c r="AA1102" s="22" t="str">
        <f t="shared" si="95"/>
        <v>TARGET</v>
      </c>
      <c r="AB1102" s="17" cm="1">
        <f t="array" ref="AB1102">MAX(IF(BSA!$B$5:$B$1048576='Data Training 2022'!B1102,BSA!$H$5:$H$1048576))</f>
        <v>44727</v>
      </c>
      <c r="AC1102" s="22" t="str">
        <f>IFERROR(VLOOKUP(B1102,BSA!$B$5:$I$1048576,8,0),"")</f>
        <v>LULUS</v>
      </c>
      <c r="AD1102" s="22" t="s">
        <v>3994</v>
      </c>
      <c r="AE1102" s="22"/>
      <c r="AF1102" s="22"/>
      <c r="AG1102" s="22" t="str">
        <f t="shared" si="96"/>
        <v/>
      </c>
      <c r="AH1102" s="17" cm="1">
        <f t="array" ref="AH1102">MAX(IF(ISOLASI!$B$5:$B$1048576='Data Training 2022'!B1102,ISOLASI!$H$5:$H$1048576))</f>
        <v>0</v>
      </c>
      <c r="AI1102" s="22" t="str">
        <f>IFERROR(VLOOKUP(B1102,ISOLASI!$B$5:$I$1048576,8,0),"")</f>
        <v/>
      </c>
      <c r="AJ1102" s="22"/>
      <c r="AK1102" s="17" cm="1">
        <f t="array" ref="AK1102">MAX(IF('DEKAT AIR'!$B$5:$B$1048576='Data Training 2022'!B1102,'DEKAT AIR'!$H$5:$H$1048576))</f>
        <v>0</v>
      </c>
      <c r="AL1102" s="22" t="str">
        <f>IFERROR(VLOOKUP(B1102,'DEKAT AIR'!$B$5:$I$1048576,8,0),"")</f>
        <v/>
      </c>
      <c r="AM1102" s="22"/>
      <c r="AN1102" s="17" cm="1">
        <f t="array" ref="AN1102">MAX(IF(KETINGGIAN!$B$5:$B$1048576='Data Training 2022'!B1102,KETINGGIAN!$H$5:$H$1048576))</f>
        <v>0</v>
      </c>
      <c r="AO1102" s="22" t="str">
        <f>IFERROR(VLOOKUP(B1102,KETINGGIAN!$B$5:$I$1048576,8,0),"")</f>
        <v/>
      </c>
      <c r="AP1102" s="22"/>
      <c r="AQ1102" s="22"/>
      <c r="AR1102" s="22"/>
      <c r="AS1102" s="22"/>
      <c r="AT1102" s="17" cm="1">
        <f t="array" ref="AT1102">MAX(IF(TOOLSKEEPER!$B$5:$B$1048576='Data Training 2022'!B1102,TOOLSKEEPER!$H$5:$H$1048576))</f>
        <v>0</v>
      </c>
      <c r="AU1102" s="22" t="str">
        <f>IFERROR(VLOOKUP(B1102,TOOLSKEEPER!$B$5:$I$1048576,8,0),"")</f>
        <v/>
      </c>
    </row>
    <row r="1103" spans="1:47">
      <c r="A1103" s="22">
        <f t="shared" si="92"/>
        <v>1098</v>
      </c>
      <c r="B1103" s="21" t="str">
        <f t="shared" si="93"/>
        <v>80000017</v>
      </c>
      <c r="C1103" s="21" t="s">
        <v>4299</v>
      </c>
      <c r="D1103" s="22"/>
      <c r="E1103" s="22" t="s">
        <v>1791</v>
      </c>
      <c r="F1103" s="22" t="s">
        <v>1255</v>
      </c>
      <c r="G1103" s="22" t="s">
        <v>205</v>
      </c>
      <c r="H1103" s="22" t="s">
        <v>405</v>
      </c>
      <c r="I1103" s="22" t="s">
        <v>4028</v>
      </c>
      <c r="J1103" s="22"/>
      <c r="K1103" s="21" t="s">
        <v>4002</v>
      </c>
      <c r="L1103" s="21" t="s">
        <v>2374</v>
      </c>
      <c r="M1103" s="21" t="s">
        <v>4003</v>
      </c>
      <c r="N1103" s="21"/>
      <c r="O1103" s="17" t="str">
        <f>IFERROR(VLOOKUP(B1103,POP!$B$5:$I$1048576,7,0),"")</f>
        <v/>
      </c>
      <c r="P1103" s="17" t="str">
        <f>IFERROR(VLOOKUP(B1103,POM!$B$5:$I$1048576,7,0),"")</f>
        <v/>
      </c>
      <c r="Q1103" s="10" t="str">
        <f>IFERROR(VLOOKUP(B1103,POU!$B$5:$I$1048576,7,0),"")</f>
        <v/>
      </c>
      <c r="R1103" s="21" t="str">
        <f t="shared" si="94"/>
        <v/>
      </c>
      <c r="S1103" s="17" t="str">
        <f>IFERROR(VLOOKUP(B1103,'PEMBEKALAN POP'!$B$5:$I$1048576,7,0),"")</f>
        <v/>
      </c>
      <c r="T1103" s="22" t="str">
        <f>IFERROR(VLOOKUP(B1103,'PEMBEKALAN POP'!$B$5:$I$1048576,8,0),"")</f>
        <v/>
      </c>
      <c r="U1103" s="21" t="s">
        <v>3994</v>
      </c>
      <c r="V1103" s="17" t="e" cm="1">
        <f t="array" ref="V1103">MAX(IF(INDUKSI!$B$5:$B$1048576='Data Training 2022'!B1103,INDUKSI!$H$5:$H$1048576))</f>
        <v>#N/A</v>
      </c>
      <c r="W1103" s="22" t="str">
        <f>IFERROR(VLOOKUP(B1103,INDUKSI!$B$5:$I$1048576,8,0),"")</f>
        <v/>
      </c>
      <c r="X1103" s="21" t="s">
        <v>3994</v>
      </c>
      <c r="Y1103" s="17" cm="1">
        <f t="array" ref="Y1103">MAX(IF(REINDUKSI!$B$5:$B$1048576='Data Training 2022'!B1103,REINDUKSI!$H$5:$H$1048576))</f>
        <v>44482</v>
      </c>
      <c r="Z1103" s="22" t="str">
        <f>IFERROR(VLOOKUP(B1103,REINDUKSI!$B$5:$I$1048576,8,0),"")</f>
        <v>LULUS</v>
      </c>
      <c r="AA1103" s="22" t="str">
        <f t="shared" si="95"/>
        <v>TARGET</v>
      </c>
      <c r="AB1103" s="17" cm="1">
        <f t="array" ref="AB1103">MAX(IF(BSA!$B$5:$B$1048576='Data Training 2022'!B1103,BSA!$H$5:$H$1048576))</f>
        <v>0</v>
      </c>
      <c r="AC1103" s="22" t="str">
        <f>IFERROR(VLOOKUP(B1103,BSA!$B$5:$I$1048576,8,0),"")</f>
        <v/>
      </c>
      <c r="AD1103" s="22" t="s">
        <v>3994</v>
      </c>
      <c r="AE1103" s="22"/>
      <c r="AF1103" s="22"/>
      <c r="AG1103" s="22" t="str">
        <f t="shared" si="96"/>
        <v/>
      </c>
      <c r="AH1103" s="17" cm="1">
        <f t="array" ref="AH1103">MAX(IF(ISOLASI!$B$5:$B$1048576='Data Training 2022'!B1103,ISOLASI!$H$5:$H$1048576))</f>
        <v>0</v>
      </c>
      <c r="AI1103" s="22" t="str">
        <f>IFERROR(VLOOKUP(B1103,ISOLASI!$B$5:$I$1048576,8,0),"")</f>
        <v/>
      </c>
      <c r="AJ1103" s="22"/>
      <c r="AK1103" s="17" cm="1">
        <f t="array" ref="AK1103">MAX(IF('DEKAT AIR'!$B$5:$B$1048576='Data Training 2022'!B1103,'DEKAT AIR'!$H$5:$H$1048576))</f>
        <v>0</v>
      </c>
      <c r="AL1103" s="22" t="str">
        <f>IFERROR(VLOOKUP(B1103,'DEKAT AIR'!$B$5:$I$1048576,8,0),"")</f>
        <v/>
      </c>
      <c r="AM1103" s="22"/>
      <c r="AN1103" s="17" cm="1">
        <f t="array" ref="AN1103">MAX(IF(KETINGGIAN!$B$5:$B$1048576='Data Training 2022'!B1103,KETINGGIAN!$H$5:$H$1048576))</f>
        <v>0</v>
      </c>
      <c r="AO1103" s="22" t="str">
        <f>IFERROR(VLOOKUP(B1103,KETINGGIAN!$B$5:$I$1048576,8,0),"")</f>
        <v/>
      </c>
      <c r="AP1103" s="22"/>
      <c r="AQ1103" s="22"/>
      <c r="AR1103" s="22"/>
      <c r="AS1103" s="22"/>
      <c r="AT1103" s="17" cm="1">
        <f t="array" ref="AT1103">MAX(IF(TOOLSKEEPER!$B$5:$B$1048576='Data Training 2022'!B1103,TOOLSKEEPER!$H$5:$H$1048576))</f>
        <v>0</v>
      </c>
      <c r="AU1103" s="22" t="str">
        <f>IFERROR(VLOOKUP(B1103,TOOLSKEEPER!$B$5:$I$1048576,8,0),"")</f>
        <v/>
      </c>
    </row>
    <row r="1104" spans="1:47">
      <c r="A1104" s="22">
        <f t="shared" si="92"/>
        <v>1099</v>
      </c>
      <c r="B1104" s="21" t="str">
        <f t="shared" si="93"/>
        <v>80001831</v>
      </c>
      <c r="C1104" s="21" t="s">
        <v>2274</v>
      </c>
      <c r="D1104" s="22"/>
      <c r="E1104" s="22" t="s">
        <v>2275</v>
      </c>
      <c r="F1104" s="22" t="s">
        <v>1255</v>
      </c>
      <c r="G1104" s="22" t="s">
        <v>4187</v>
      </c>
      <c r="H1104" s="22" t="s">
        <v>405</v>
      </c>
      <c r="I1104" s="22" t="s">
        <v>4028</v>
      </c>
      <c r="J1104" s="22"/>
      <c r="K1104" s="21" t="s">
        <v>4002</v>
      </c>
      <c r="L1104" s="21" t="s">
        <v>2374</v>
      </c>
      <c r="M1104" s="21" t="s">
        <v>4003</v>
      </c>
      <c r="N1104" s="21"/>
      <c r="O1104" s="17" t="str">
        <f>IFERROR(VLOOKUP(B1104,POP!$B$5:$I$1048576,7,0),"")</f>
        <v/>
      </c>
      <c r="P1104" s="17" t="str">
        <f>IFERROR(VLOOKUP(B1104,POM!$B$5:$I$1048576,7,0),"")</f>
        <v/>
      </c>
      <c r="Q1104" s="10" t="str">
        <f>IFERROR(VLOOKUP(B1104,POU!$B$5:$I$1048576,7,0),"")</f>
        <v/>
      </c>
      <c r="R1104" s="21" t="str">
        <f t="shared" si="94"/>
        <v/>
      </c>
      <c r="S1104" s="17" t="str">
        <f>IFERROR(VLOOKUP(B1104,'PEMBEKALAN POP'!$B$5:$I$1048576,7,0),"")</f>
        <v/>
      </c>
      <c r="T1104" s="22" t="str">
        <f>IFERROR(VLOOKUP(B1104,'PEMBEKALAN POP'!$B$5:$I$1048576,8,0),"")</f>
        <v/>
      </c>
      <c r="U1104" s="21" t="s">
        <v>3994</v>
      </c>
      <c r="V1104" s="17" t="e" cm="1">
        <f t="array" ref="V1104">MAX(IF(INDUKSI!$B$5:$B$1048576='Data Training 2022'!B1104,INDUKSI!$H$5:$H$1048576))</f>
        <v>#N/A</v>
      </c>
      <c r="W1104" s="22" t="str">
        <f>IFERROR(VLOOKUP(B1104,INDUKSI!$B$5:$I$1048576,8,0),"")</f>
        <v>LULUS</v>
      </c>
      <c r="X1104" s="21" t="s">
        <v>3994</v>
      </c>
      <c r="Y1104" s="17" cm="1">
        <f t="array" ref="Y1104">MAX(IF(REINDUKSI!$B$5:$B$1048576='Data Training 2022'!B1104,REINDUKSI!$H$5:$H$1048576))</f>
        <v>44729</v>
      </c>
      <c r="Z1104" s="22" t="str">
        <f>IFERROR(VLOOKUP(B1104,REINDUKSI!$B$5:$I$1048576,8,0),"")</f>
        <v>LULUS</v>
      </c>
      <c r="AA1104" s="22" t="str">
        <f t="shared" si="95"/>
        <v>TARGET</v>
      </c>
      <c r="AB1104" s="17" cm="1">
        <f t="array" ref="AB1104">MAX(IF(BSA!$B$5:$B$1048576='Data Training 2022'!B1104,BSA!$H$5:$H$1048576))</f>
        <v>0</v>
      </c>
      <c r="AC1104" s="22" t="str">
        <f>IFERROR(VLOOKUP(B1104,BSA!$B$5:$I$1048576,8,0),"")</f>
        <v/>
      </c>
      <c r="AD1104" s="22" t="s">
        <v>3994</v>
      </c>
      <c r="AE1104" s="22"/>
      <c r="AF1104" s="22"/>
      <c r="AG1104" s="22" t="str">
        <f t="shared" si="96"/>
        <v/>
      </c>
      <c r="AH1104" s="17" cm="1">
        <f t="array" ref="AH1104">MAX(IF(ISOLASI!$B$5:$B$1048576='Data Training 2022'!B1104,ISOLASI!$H$5:$H$1048576))</f>
        <v>0</v>
      </c>
      <c r="AI1104" s="22" t="str">
        <f>IFERROR(VLOOKUP(B1104,ISOLASI!$B$5:$I$1048576,8,0),"")</f>
        <v/>
      </c>
      <c r="AJ1104" s="22"/>
      <c r="AK1104" s="17" cm="1">
        <f t="array" ref="AK1104">MAX(IF('DEKAT AIR'!$B$5:$B$1048576='Data Training 2022'!B1104,'DEKAT AIR'!$H$5:$H$1048576))</f>
        <v>0</v>
      </c>
      <c r="AL1104" s="22" t="str">
        <f>IFERROR(VLOOKUP(B1104,'DEKAT AIR'!$B$5:$I$1048576,8,0),"")</f>
        <v/>
      </c>
      <c r="AM1104" s="22"/>
      <c r="AN1104" s="17" cm="1">
        <f t="array" ref="AN1104">MAX(IF(KETINGGIAN!$B$5:$B$1048576='Data Training 2022'!B1104,KETINGGIAN!$H$5:$H$1048576))</f>
        <v>0</v>
      </c>
      <c r="AO1104" s="22" t="str">
        <f>IFERROR(VLOOKUP(B1104,KETINGGIAN!$B$5:$I$1048576,8,0),"")</f>
        <v/>
      </c>
      <c r="AP1104" s="22"/>
      <c r="AQ1104" s="22"/>
      <c r="AR1104" s="22"/>
      <c r="AS1104" s="22"/>
      <c r="AT1104" s="17" cm="1">
        <f t="array" ref="AT1104">MAX(IF(TOOLSKEEPER!$B$5:$B$1048576='Data Training 2022'!B1104,TOOLSKEEPER!$H$5:$H$1048576))</f>
        <v>0</v>
      </c>
      <c r="AU1104" s="22" t="str">
        <f>IFERROR(VLOOKUP(B1104,TOOLSKEEPER!$B$5:$I$1048576,8,0),"")</f>
        <v/>
      </c>
    </row>
    <row r="1105" spans="1:47">
      <c r="A1105" s="22">
        <f t="shared" si="92"/>
        <v>1100</v>
      </c>
      <c r="B1105" s="21" t="str">
        <f t="shared" si="93"/>
        <v>80001837</v>
      </c>
      <c r="C1105" s="21" t="s">
        <v>1621</v>
      </c>
      <c r="D1105" s="22"/>
      <c r="E1105" s="22" t="s">
        <v>1622</v>
      </c>
      <c r="F1105" s="22" t="s">
        <v>1255</v>
      </c>
      <c r="G1105" s="22" t="s">
        <v>212</v>
      </c>
      <c r="H1105" s="22" t="s">
        <v>405</v>
      </c>
      <c r="I1105" s="22" t="s">
        <v>4024</v>
      </c>
      <c r="J1105" s="22"/>
      <c r="K1105" s="21" t="s">
        <v>4002</v>
      </c>
      <c r="L1105" s="21" t="s">
        <v>2374</v>
      </c>
      <c r="M1105" s="21" t="s">
        <v>4003</v>
      </c>
      <c r="N1105" s="21"/>
      <c r="O1105" s="17" t="str">
        <f>IFERROR(VLOOKUP(B1105,POP!$B$5:$I$1048576,7,0),"")</f>
        <v/>
      </c>
      <c r="P1105" s="17" t="str">
        <f>IFERROR(VLOOKUP(B1105,POM!$B$5:$I$1048576,7,0),"")</f>
        <v/>
      </c>
      <c r="Q1105" s="10" t="str">
        <f>IFERROR(VLOOKUP(B1105,POU!$B$5:$I$1048576,7,0),"")</f>
        <v/>
      </c>
      <c r="R1105" s="21" t="str">
        <f t="shared" si="94"/>
        <v/>
      </c>
      <c r="S1105" s="17">
        <f>IFERROR(VLOOKUP(B1105,'PEMBEKALAN POP'!$B$5:$I$1048576,7,0),"")</f>
        <v>44792</v>
      </c>
      <c r="T1105" s="22" t="str">
        <f>IFERROR(VLOOKUP(B1105,'PEMBEKALAN POP'!$B$5:$I$1048576,8,0),"")</f>
        <v>LULUS</v>
      </c>
      <c r="U1105" s="21" t="s">
        <v>3994</v>
      </c>
      <c r="V1105" s="17" t="e" cm="1">
        <f t="array" ref="V1105">MAX(IF(INDUKSI!$B$5:$B$1048576='Data Training 2022'!B1105,INDUKSI!$H$5:$H$1048576))</f>
        <v>#N/A</v>
      </c>
      <c r="W1105" s="22" t="str">
        <f>IFERROR(VLOOKUP(B1105,INDUKSI!$B$5:$I$1048576,8,0),"")</f>
        <v>LULUS</v>
      </c>
      <c r="X1105" s="21" t="s">
        <v>3994</v>
      </c>
      <c r="Y1105" s="17" cm="1">
        <f t="array" ref="Y1105">MAX(IF(REINDUKSI!$B$5:$B$1048576='Data Training 2022'!B1105,REINDUKSI!$H$5:$H$1048576))</f>
        <v>44725</v>
      </c>
      <c r="Z1105" s="22" t="str">
        <f>IFERROR(VLOOKUP(B1105,REINDUKSI!$B$5:$I$1048576,8,0),"")</f>
        <v>LULUS</v>
      </c>
      <c r="AA1105" s="22" t="str">
        <f t="shared" si="95"/>
        <v>TARGET</v>
      </c>
      <c r="AB1105" s="17" cm="1">
        <f t="array" ref="AB1105">MAX(IF(BSA!$B$5:$B$1048576='Data Training 2022'!B1105,BSA!$H$5:$H$1048576))</f>
        <v>0</v>
      </c>
      <c r="AC1105" s="22" t="str">
        <f>IFERROR(VLOOKUP(B1105,BSA!$B$5:$I$1048576,8,0),"")</f>
        <v/>
      </c>
      <c r="AD1105" s="22" t="s">
        <v>3994</v>
      </c>
      <c r="AE1105" s="22"/>
      <c r="AF1105" s="22"/>
      <c r="AG1105" s="22" t="str">
        <f t="shared" si="96"/>
        <v/>
      </c>
      <c r="AH1105" s="17" cm="1">
        <f t="array" ref="AH1105">MAX(IF(ISOLASI!$B$5:$B$1048576='Data Training 2022'!B1105,ISOLASI!$H$5:$H$1048576))</f>
        <v>0</v>
      </c>
      <c r="AI1105" s="22" t="str">
        <f>IFERROR(VLOOKUP(B1105,ISOLASI!$B$5:$I$1048576,8,0),"")</f>
        <v/>
      </c>
      <c r="AJ1105" s="22"/>
      <c r="AK1105" s="17" cm="1">
        <f t="array" ref="AK1105">MAX(IF('DEKAT AIR'!$B$5:$B$1048576='Data Training 2022'!B1105,'DEKAT AIR'!$H$5:$H$1048576))</f>
        <v>0</v>
      </c>
      <c r="AL1105" s="22" t="str">
        <f>IFERROR(VLOOKUP(B1105,'DEKAT AIR'!$B$5:$I$1048576,8,0),"")</f>
        <v/>
      </c>
      <c r="AM1105" s="22"/>
      <c r="AN1105" s="17" cm="1">
        <f t="array" ref="AN1105">MAX(IF(KETINGGIAN!$B$5:$B$1048576='Data Training 2022'!B1105,KETINGGIAN!$H$5:$H$1048576))</f>
        <v>0</v>
      </c>
      <c r="AO1105" s="22" t="str">
        <f>IFERROR(VLOOKUP(B1105,KETINGGIAN!$B$5:$I$1048576,8,0),"")</f>
        <v/>
      </c>
      <c r="AP1105" s="22"/>
      <c r="AQ1105" s="22"/>
      <c r="AR1105" s="22"/>
      <c r="AS1105" s="22"/>
      <c r="AT1105" s="17" cm="1">
        <f t="array" ref="AT1105">MAX(IF(TOOLSKEEPER!$B$5:$B$1048576='Data Training 2022'!B1105,TOOLSKEEPER!$H$5:$H$1048576))</f>
        <v>0</v>
      </c>
      <c r="AU1105" s="22" t="str">
        <f>IFERROR(VLOOKUP(B1105,TOOLSKEEPER!$B$5:$I$1048576,8,0),"")</f>
        <v/>
      </c>
    </row>
    <row r="1106" spans="1:47">
      <c r="A1106" s="22">
        <f t="shared" si="92"/>
        <v>1101</v>
      </c>
      <c r="B1106" s="21" t="str">
        <f t="shared" si="93"/>
        <v>80001843</v>
      </c>
      <c r="C1106" s="21" t="s">
        <v>2589</v>
      </c>
      <c r="D1106" s="22"/>
      <c r="E1106" s="22" t="s">
        <v>2590</v>
      </c>
      <c r="F1106" s="22" t="s">
        <v>1255</v>
      </c>
      <c r="G1106" s="22" t="s">
        <v>4185</v>
      </c>
      <c r="H1106" s="22" t="s">
        <v>405</v>
      </c>
      <c r="I1106" s="22" t="s">
        <v>4024</v>
      </c>
      <c r="J1106" s="22"/>
      <c r="K1106" s="21" t="s">
        <v>4002</v>
      </c>
      <c r="L1106" s="21" t="s">
        <v>2374</v>
      </c>
      <c r="M1106" s="21" t="s">
        <v>4003</v>
      </c>
      <c r="N1106" s="21"/>
      <c r="O1106" s="17" t="str">
        <f>IFERROR(VLOOKUP(B1106,POP!$B$5:$I$1048576,7,0),"")</f>
        <v/>
      </c>
      <c r="P1106" s="17" t="str">
        <f>IFERROR(VLOOKUP(B1106,POM!$B$5:$I$1048576,7,0),"")</f>
        <v/>
      </c>
      <c r="Q1106" s="10" t="str">
        <f>IFERROR(VLOOKUP(B1106,POU!$B$5:$I$1048576,7,0),"")</f>
        <v/>
      </c>
      <c r="R1106" s="21" t="str">
        <f t="shared" si="94"/>
        <v/>
      </c>
      <c r="S1106" s="17">
        <f>IFERROR(VLOOKUP(B1106,'PEMBEKALAN POP'!$B$5:$I$1048576,7,0),"")</f>
        <v>44792</v>
      </c>
      <c r="T1106" s="22" t="str">
        <f>IFERROR(VLOOKUP(B1106,'PEMBEKALAN POP'!$B$5:$I$1048576,8,0),"")</f>
        <v>LULUS</v>
      </c>
      <c r="U1106" s="21" t="s">
        <v>3994</v>
      </c>
      <c r="V1106" s="17" t="e" cm="1">
        <f t="array" ref="V1106">MAX(IF(INDUKSI!$B$5:$B$1048576='Data Training 2022'!B1106,INDUKSI!$H$5:$H$1048576))</f>
        <v>#N/A</v>
      </c>
      <c r="W1106" s="22" t="str">
        <f>IFERROR(VLOOKUP(B1106,INDUKSI!$B$5:$I$1048576,8,0),"")</f>
        <v>LULUS</v>
      </c>
      <c r="X1106" s="21" t="s">
        <v>3994</v>
      </c>
      <c r="Y1106" s="17" cm="1">
        <f t="array" ref="Y1106">MAX(IF(REINDUKSI!$B$5:$B$1048576='Data Training 2022'!B1106,REINDUKSI!$H$5:$H$1048576))</f>
        <v>44726</v>
      </c>
      <c r="Z1106" s="22" t="str">
        <f>IFERROR(VLOOKUP(B1106,REINDUKSI!$B$5:$I$1048576,8,0),"")</f>
        <v>LULUS</v>
      </c>
      <c r="AA1106" s="22" t="str">
        <f t="shared" si="95"/>
        <v>TARGET</v>
      </c>
      <c r="AB1106" s="17" cm="1">
        <f t="array" ref="AB1106">MAX(IF(BSA!$B$5:$B$1048576='Data Training 2022'!B1106,BSA!$H$5:$H$1048576))</f>
        <v>0</v>
      </c>
      <c r="AC1106" s="22" t="str">
        <f>IFERROR(VLOOKUP(B1106,BSA!$B$5:$I$1048576,8,0),"")</f>
        <v/>
      </c>
      <c r="AD1106" s="22" t="s">
        <v>3994</v>
      </c>
      <c r="AE1106" s="22"/>
      <c r="AF1106" s="22"/>
      <c r="AG1106" s="22" t="str">
        <f t="shared" si="96"/>
        <v/>
      </c>
      <c r="AH1106" s="17" cm="1">
        <f t="array" ref="AH1106">MAX(IF(ISOLASI!$B$5:$B$1048576='Data Training 2022'!B1106,ISOLASI!$H$5:$H$1048576))</f>
        <v>0</v>
      </c>
      <c r="AI1106" s="22" t="str">
        <f>IFERROR(VLOOKUP(B1106,ISOLASI!$B$5:$I$1048576,8,0),"")</f>
        <v/>
      </c>
      <c r="AJ1106" s="22"/>
      <c r="AK1106" s="17" cm="1">
        <f t="array" ref="AK1106">MAX(IF('DEKAT AIR'!$B$5:$B$1048576='Data Training 2022'!B1106,'DEKAT AIR'!$H$5:$H$1048576))</f>
        <v>0</v>
      </c>
      <c r="AL1106" s="22" t="str">
        <f>IFERROR(VLOOKUP(B1106,'DEKAT AIR'!$B$5:$I$1048576,8,0),"")</f>
        <v/>
      </c>
      <c r="AM1106" s="22"/>
      <c r="AN1106" s="17" cm="1">
        <f t="array" ref="AN1106">MAX(IF(KETINGGIAN!$B$5:$B$1048576='Data Training 2022'!B1106,KETINGGIAN!$H$5:$H$1048576))</f>
        <v>0</v>
      </c>
      <c r="AO1106" s="22" t="str">
        <f>IFERROR(VLOOKUP(B1106,KETINGGIAN!$B$5:$I$1048576,8,0),"")</f>
        <v/>
      </c>
      <c r="AP1106" s="22"/>
      <c r="AQ1106" s="22"/>
      <c r="AR1106" s="22"/>
      <c r="AS1106" s="22"/>
      <c r="AT1106" s="17" cm="1">
        <f t="array" ref="AT1106">MAX(IF(TOOLSKEEPER!$B$5:$B$1048576='Data Training 2022'!B1106,TOOLSKEEPER!$H$5:$H$1048576))</f>
        <v>0</v>
      </c>
      <c r="AU1106" s="22" t="str">
        <f>IFERROR(VLOOKUP(B1106,TOOLSKEEPER!$B$5:$I$1048576,8,0),"")</f>
        <v/>
      </c>
    </row>
    <row r="1107" spans="1:47">
      <c r="A1107" s="22">
        <f t="shared" si="92"/>
        <v>1102</v>
      </c>
      <c r="B1107" s="21" t="str">
        <f t="shared" si="93"/>
        <v>80000641</v>
      </c>
      <c r="C1107" s="21" t="s">
        <v>1676</v>
      </c>
      <c r="D1107" s="22"/>
      <c r="E1107" s="22" t="s">
        <v>1677</v>
      </c>
      <c r="F1107" s="22" t="s">
        <v>1255</v>
      </c>
      <c r="G1107" s="22" t="s">
        <v>4185</v>
      </c>
      <c r="H1107" s="22" t="s">
        <v>405</v>
      </c>
      <c r="I1107" s="22" t="s">
        <v>4024</v>
      </c>
      <c r="J1107" s="22"/>
      <c r="K1107" s="21" t="s">
        <v>4002</v>
      </c>
      <c r="L1107" s="21" t="s">
        <v>2374</v>
      </c>
      <c r="M1107" s="21" t="s">
        <v>4003</v>
      </c>
      <c r="N1107" s="21"/>
      <c r="O1107" s="17" t="str">
        <f>IFERROR(VLOOKUP(B1107,POP!$B$5:$I$1048576,7,0),"")</f>
        <v/>
      </c>
      <c r="P1107" s="17" t="str">
        <f>IFERROR(VLOOKUP(B1107,POM!$B$5:$I$1048576,7,0),"")</f>
        <v/>
      </c>
      <c r="Q1107" s="10" t="str">
        <f>IFERROR(VLOOKUP(B1107,POU!$B$5:$I$1048576,7,0),"")</f>
        <v/>
      </c>
      <c r="R1107" s="21" t="str">
        <f t="shared" si="94"/>
        <v/>
      </c>
      <c r="S1107" s="17" t="str">
        <f>IFERROR(VLOOKUP(B1107,'PEMBEKALAN POP'!$B$5:$I$1048576,7,0),"")</f>
        <v/>
      </c>
      <c r="T1107" s="22" t="str">
        <f>IFERROR(VLOOKUP(B1107,'PEMBEKALAN POP'!$B$5:$I$1048576,8,0),"")</f>
        <v/>
      </c>
      <c r="U1107" s="21" t="s">
        <v>3994</v>
      </c>
      <c r="V1107" s="17" t="e" cm="1">
        <f t="array" ref="V1107">MAX(IF(INDUKSI!$B$5:$B$1048576='Data Training 2022'!B1107,INDUKSI!$H$5:$H$1048576))</f>
        <v>#N/A</v>
      </c>
      <c r="W1107" s="22" t="str">
        <f>IFERROR(VLOOKUP(B1107,INDUKSI!$B$5:$I$1048576,8,0),"")</f>
        <v>LULUS</v>
      </c>
      <c r="X1107" s="21" t="s">
        <v>3994</v>
      </c>
      <c r="Y1107" s="17" cm="1">
        <f t="array" ref="Y1107">MAX(IF(REINDUKSI!$B$5:$B$1048576='Data Training 2022'!B1107,REINDUKSI!$H$5:$H$1048576))</f>
        <v>44727</v>
      </c>
      <c r="Z1107" s="22" t="str">
        <f>IFERROR(VLOOKUP(B1107,REINDUKSI!$B$5:$I$1048576,8,0),"")</f>
        <v>LULUS</v>
      </c>
      <c r="AA1107" s="22" t="str">
        <f t="shared" si="95"/>
        <v>TARGET</v>
      </c>
      <c r="AB1107" s="17" cm="1">
        <f t="array" ref="AB1107">MAX(IF(BSA!$B$5:$B$1048576='Data Training 2022'!B1107,BSA!$H$5:$H$1048576))</f>
        <v>0</v>
      </c>
      <c r="AC1107" s="22" t="str">
        <f>IFERROR(VLOOKUP(B1107,BSA!$B$5:$I$1048576,8,0),"")</f>
        <v/>
      </c>
      <c r="AD1107" s="22" t="s">
        <v>3994</v>
      </c>
      <c r="AE1107" s="22"/>
      <c r="AF1107" s="22"/>
      <c r="AG1107" s="22" t="str">
        <f t="shared" si="96"/>
        <v/>
      </c>
      <c r="AH1107" s="17" cm="1">
        <f t="array" ref="AH1107">MAX(IF(ISOLASI!$B$5:$B$1048576='Data Training 2022'!B1107,ISOLASI!$H$5:$H$1048576))</f>
        <v>0</v>
      </c>
      <c r="AI1107" s="22" t="str">
        <f>IFERROR(VLOOKUP(B1107,ISOLASI!$B$5:$I$1048576,8,0),"")</f>
        <v/>
      </c>
      <c r="AJ1107" s="22"/>
      <c r="AK1107" s="17" cm="1">
        <f t="array" ref="AK1107">MAX(IF('DEKAT AIR'!$B$5:$B$1048576='Data Training 2022'!B1107,'DEKAT AIR'!$H$5:$H$1048576))</f>
        <v>0</v>
      </c>
      <c r="AL1107" s="22" t="str">
        <f>IFERROR(VLOOKUP(B1107,'DEKAT AIR'!$B$5:$I$1048576,8,0),"")</f>
        <v/>
      </c>
      <c r="AM1107" s="22"/>
      <c r="AN1107" s="17" cm="1">
        <f t="array" ref="AN1107">MAX(IF(KETINGGIAN!$B$5:$B$1048576='Data Training 2022'!B1107,KETINGGIAN!$H$5:$H$1048576))</f>
        <v>0</v>
      </c>
      <c r="AO1107" s="22" t="str">
        <f>IFERROR(VLOOKUP(B1107,KETINGGIAN!$B$5:$I$1048576,8,0),"")</f>
        <v/>
      </c>
      <c r="AP1107" s="22"/>
      <c r="AQ1107" s="22"/>
      <c r="AR1107" s="22"/>
      <c r="AS1107" s="22"/>
      <c r="AT1107" s="17" cm="1">
        <f t="array" ref="AT1107">MAX(IF(TOOLSKEEPER!$B$5:$B$1048576='Data Training 2022'!B1107,TOOLSKEEPER!$H$5:$H$1048576))</f>
        <v>0</v>
      </c>
      <c r="AU1107" s="22" t="str">
        <f>IFERROR(VLOOKUP(B1107,TOOLSKEEPER!$B$5:$I$1048576,8,0),"")</f>
        <v/>
      </c>
    </row>
    <row r="1108" spans="1:47">
      <c r="A1108" s="22">
        <f t="shared" ref="A1108:A1171" si="97">A1107+1</f>
        <v>1103</v>
      </c>
      <c r="B1108" s="21" t="str">
        <f t="shared" si="93"/>
        <v>80002019</v>
      </c>
      <c r="C1108" s="21" t="s">
        <v>3698</v>
      </c>
      <c r="D1108" s="22"/>
      <c r="E1108" s="22" t="s">
        <v>3699</v>
      </c>
      <c r="F1108" s="22" t="s">
        <v>1255</v>
      </c>
      <c r="G1108" s="22" t="s">
        <v>4185</v>
      </c>
      <c r="H1108" s="22" t="s">
        <v>405</v>
      </c>
      <c r="I1108" s="22" t="s">
        <v>4024</v>
      </c>
      <c r="J1108" s="22"/>
      <c r="K1108" s="21" t="s">
        <v>4002</v>
      </c>
      <c r="L1108" s="21" t="s">
        <v>2374</v>
      </c>
      <c r="M1108" s="21" t="s">
        <v>4003</v>
      </c>
      <c r="N1108" s="21"/>
      <c r="O1108" s="17" t="str">
        <f>IFERROR(VLOOKUP(B1108,POP!$B$5:$I$1048576,7,0),"")</f>
        <v/>
      </c>
      <c r="P1108" s="17" t="str">
        <f>IFERROR(VLOOKUP(B1108,POM!$B$5:$I$1048576,7,0),"")</f>
        <v/>
      </c>
      <c r="Q1108" s="10" t="str">
        <f>IFERROR(VLOOKUP(B1108,POU!$B$5:$I$1048576,7,0),"")</f>
        <v/>
      </c>
      <c r="R1108" s="21" t="str">
        <f t="shared" si="94"/>
        <v/>
      </c>
      <c r="S1108" s="17">
        <f>IFERROR(VLOOKUP(B1108,'PEMBEKALAN POP'!$B$5:$I$1048576,7,0),"")</f>
        <v>44792</v>
      </c>
      <c r="T1108" s="22" t="str">
        <f>IFERROR(VLOOKUP(B1108,'PEMBEKALAN POP'!$B$5:$I$1048576,8,0),"")</f>
        <v>LULUS</v>
      </c>
      <c r="U1108" s="21" t="s">
        <v>3994</v>
      </c>
      <c r="V1108" s="17" t="e" cm="1">
        <f t="array" ref="V1108">MAX(IF(INDUKSI!$B$5:$B$1048576='Data Training 2022'!B1108,INDUKSI!$H$5:$H$1048576))</f>
        <v>#N/A</v>
      </c>
      <c r="W1108" s="22" t="str">
        <f>IFERROR(VLOOKUP(B1108,INDUKSI!$B$5:$I$1048576,8,0),"")</f>
        <v>LULUS</v>
      </c>
      <c r="X1108" s="21" t="s">
        <v>3994</v>
      </c>
      <c r="Y1108" s="17" cm="1">
        <f t="array" ref="Y1108">MAX(IF(REINDUKSI!$B$5:$B$1048576='Data Training 2022'!B1108,REINDUKSI!$H$5:$H$1048576))</f>
        <v>44727</v>
      </c>
      <c r="Z1108" s="22" t="str">
        <f>IFERROR(VLOOKUP(B1108,REINDUKSI!$B$5:$I$1048576,8,0),"")</f>
        <v>LULUS</v>
      </c>
      <c r="AA1108" s="22" t="str">
        <f t="shared" si="95"/>
        <v>TARGET</v>
      </c>
      <c r="AB1108" s="17" cm="1">
        <f t="array" ref="AB1108">MAX(IF(BSA!$B$5:$B$1048576='Data Training 2022'!B1108,BSA!$H$5:$H$1048576))</f>
        <v>0</v>
      </c>
      <c r="AC1108" s="22" t="str">
        <f>IFERROR(VLOOKUP(B1108,BSA!$B$5:$I$1048576,8,0),"")</f>
        <v/>
      </c>
      <c r="AD1108" s="22" t="s">
        <v>3994</v>
      </c>
      <c r="AE1108" s="22"/>
      <c r="AF1108" s="22"/>
      <c r="AG1108" s="22" t="str">
        <f t="shared" si="96"/>
        <v/>
      </c>
      <c r="AH1108" s="17" cm="1">
        <f t="array" ref="AH1108">MAX(IF(ISOLASI!$B$5:$B$1048576='Data Training 2022'!B1108,ISOLASI!$H$5:$H$1048576))</f>
        <v>0</v>
      </c>
      <c r="AI1108" s="22" t="str">
        <f>IFERROR(VLOOKUP(B1108,ISOLASI!$B$5:$I$1048576,8,0),"")</f>
        <v/>
      </c>
      <c r="AJ1108" s="22"/>
      <c r="AK1108" s="17" cm="1">
        <f t="array" ref="AK1108">MAX(IF('DEKAT AIR'!$B$5:$B$1048576='Data Training 2022'!B1108,'DEKAT AIR'!$H$5:$H$1048576))</f>
        <v>0</v>
      </c>
      <c r="AL1108" s="22" t="str">
        <f>IFERROR(VLOOKUP(B1108,'DEKAT AIR'!$B$5:$I$1048576,8,0),"")</f>
        <v/>
      </c>
      <c r="AM1108" s="22"/>
      <c r="AN1108" s="17" cm="1">
        <f t="array" ref="AN1108">MAX(IF(KETINGGIAN!$B$5:$B$1048576='Data Training 2022'!B1108,KETINGGIAN!$H$5:$H$1048576))</f>
        <v>0</v>
      </c>
      <c r="AO1108" s="22" t="str">
        <f>IFERROR(VLOOKUP(B1108,KETINGGIAN!$B$5:$I$1048576,8,0),"")</f>
        <v/>
      </c>
      <c r="AP1108" s="22"/>
      <c r="AQ1108" s="22"/>
      <c r="AR1108" s="22"/>
      <c r="AS1108" s="22"/>
      <c r="AT1108" s="17" cm="1">
        <f t="array" ref="AT1108">MAX(IF(TOOLSKEEPER!$B$5:$B$1048576='Data Training 2022'!B1108,TOOLSKEEPER!$H$5:$H$1048576))</f>
        <v>0</v>
      </c>
      <c r="AU1108" s="22" t="str">
        <f>IFERROR(VLOOKUP(B1108,TOOLSKEEPER!$B$5:$I$1048576,8,0),"")</f>
        <v/>
      </c>
    </row>
    <row r="1109" spans="1:47">
      <c r="A1109" s="22">
        <f t="shared" si="97"/>
        <v>1104</v>
      </c>
      <c r="B1109" s="21" t="str">
        <f t="shared" si="93"/>
        <v>80002328</v>
      </c>
      <c r="C1109" s="21">
        <v>80002328</v>
      </c>
      <c r="D1109" s="22"/>
      <c r="E1109" s="22" t="s">
        <v>3127</v>
      </c>
      <c r="F1109" s="22" t="s">
        <v>1255</v>
      </c>
      <c r="G1109" s="22" t="s">
        <v>205</v>
      </c>
      <c r="H1109" s="22" t="s">
        <v>405</v>
      </c>
      <c r="I1109" s="22" t="s">
        <v>4028</v>
      </c>
      <c r="J1109" s="22"/>
      <c r="K1109" s="21" t="s">
        <v>4002</v>
      </c>
      <c r="L1109" s="21" t="s">
        <v>2374</v>
      </c>
      <c r="M1109" s="21" t="s">
        <v>4003</v>
      </c>
      <c r="N1109" s="21"/>
      <c r="O1109" s="17" t="str">
        <f>IFERROR(VLOOKUP(B1109,POP!$B$5:$I$1048576,7,0),"")</f>
        <v/>
      </c>
      <c r="P1109" s="17" t="str">
        <f>IFERROR(VLOOKUP(B1109,POM!$B$5:$I$1048576,7,0),"")</f>
        <v/>
      </c>
      <c r="Q1109" s="10" t="str">
        <f>IFERROR(VLOOKUP(B1109,POU!$B$5:$I$1048576,7,0),"")</f>
        <v/>
      </c>
      <c r="R1109" s="21" t="str">
        <f t="shared" si="94"/>
        <v/>
      </c>
      <c r="S1109" s="17" t="str">
        <f>IFERROR(VLOOKUP(B1109,'PEMBEKALAN POP'!$B$5:$I$1048576,7,0),"")</f>
        <v/>
      </c>
      <c r="T1109" s="22" t="str">
        <f>IFERROR(VLOOKUP(B1109,'PEMBEKALAN POP'!$B$5:$I$1048576,8,0),"")</f>
        <v/>
      </c>
      <c r="U1109" s="21" t="s">
        <v>3994</v>
      </c>
      <c r="V1109" s="17" t="e" cm="1">
        <f t="array" ref="V1109">MAX(IF(INDUKSI!$B$5:$B$1048576='Data Training 2022'!B1109,INDUKSI!$H$5:$H$1048576))</f>
        <v>#N/A</v>
      </c>
      <c r="W1109" s="22" t="str">
        <f>IFERROR(VLOOKUP(B1109,INDUKSI!$B$5:$I$1048576,8,0),"")</f>
        <v>LULUS</v>
      </c>
      <c r="X1109" s="21" t="s">
        <v>3994</v>
      </c>
      <c r="Y1109" s="17" cm="1">
        <f t="array" ref="Y1109">MAX(IF(REINDUKSI!$B$5:$B$1048576='Data Training 2022'!B1109,REINDUKSI!$H$5:$H$1048576))</f>
        <v>44757</v>
      </c>
      <c r="Z1109" s="22" t="str">
        <f>IFERROR(VLOOKUP(B1109,REINDUKSI!$B$5:$I$1048576,8,0),"")</f>
        <v>LULUS</v>
      </c>
      <c r="AA1109" s="22" t="str">
        <f t="shared" si="95"/>
        <v>TARGET</v>
      </c>
      <c r="AB1109" s="17" cm="1">
        <f t="array" ref="AB1109">MAX(IF(BSA!$B$5:$B$1048576='Data Training 2022'!B1109,BSA!$H$5:$H$1048576))</f>
        <v>0</v>
      </c>
      <c r="AC1109" s="22" t="str">
        <f>IFERROR(VLOOKUP(B1109,BSA!$B$5:$I$1048576,8,0),"")</f>
        <v/>
      </c>
      <c r="AD1109" s="22" t="s">
        <v>3994</v>
      </c>
      <c r="AE1109" s="22"/>
      <c r="AF1109" s="22"/>
      <c r="AG1109" s="22" t="str">
        <f t="shared" si="96"/>
        <v/>
      </c>
      <c r="AH1109" s="17" cm="1">
        <f t="array" ref="AH1109">MAX(IF(ISOLASI!$B$5:$B$1048576='Data Training 2022'!B1109,ISOLASI!$H$5:$H$1048576))</f>
        <v>0</v>
      </c>
      <c r="AI1109" s="22" t="str">
        <f>IFERROR(VLOOKUP(B1109,ISOLASI!$B$5:$I$1048576,8,0),"")</f>
        <v/>
      </c>
      <c r="AJ1109" s="22"/>
      <c r="AK1109" s="17" cm="1">
        <f t="array" ref="AK1109">MAX(IF('DEKAT AIR'!$B$5:$B$1048576='Data Training 2022'!B1109,'DEKAT AIR'!$H$5:$H$1048576))</f>
        <v>0</v>
      </c>
      <c r="AL1109" s="22" t="str">
        <f>IFERROR(VLOOKUP(B1109,'DEKAT AIR'!$B$5:$I$1048576,8,0),"")</f>
        <v/>
      </c>
      <c r="AM1109" s="22"/>
      <c r="AN1109" s="17" cm="1">
        <f t="array" ref="AN1109">MAX(IF(KETINGGIAN!$B$5:$B$1048576='Data Training 2022'!B1109,KETINGGIAN!$H$5:$H$1048576))</f>
        <v>0</v>
      </c>
      <c r="AO1109" s="22" t="str">
        <f>IFERROR(VLOOKUP(B1109,KETINGGIAN!$B$5:$I$1048576,8,0),"")</f>
        <v/>
      </c>
      <c r="AP1109" s="22"/>
      <c r="AQ1109" s="22"/>
      <c r="AR1109" s="22"/>
      <c r="AS1109" s="22"/>
      <c r="AT1109" s="17" cm="1">
        <f t="array" ref="AT1109">MAX(IF(TOOLSKEEPER!$B$5:$B$1048576='Data Training 2022'!B1109,TOOLSKEEPER!$H$5:$H$1048576))</f>
        <v>0</v>
      </c>
      <c r="AU1109" s="22" t="str">
        <f>IFERROR(VLOOKUP(B1109,TOOLSKEEPER!$B$5:$I$1048576,8,0),"")</f>
        <v/>
      </c>
    </row>
    <row r="1110" spans="1:47">
      <c r="A1110" s="22">
        <f t="shared" si="97"/>
        <v>1105</v>
      </c>
      <c r="B1110" s="21" t="str">
        <f t="shared" si="93"/>
        <v>80002478</v>
      </c>
      <c r="C1110" s="21" t="s">
        <v>3436</v>
      </c>
      <c r="D1110" s="22"/>
      <c r="E1110" s="22" t="s">
        <v>3437</v>
      </c>
      <c r="F1110" s="22" t="s">
        <v>1255</v>
      </c>
      <c r="G1110" s="22" t="s">
        <v>212</v>
      </c>
      <c r="H1110" s="22" t="s">
        <v>405</v>
      </c>
      <c r="I1110" s="22" t="s">
        <v>4024</v>
      </c>
      <c r="J1110" s="22"/>
      <c r="K1110" s="21" t="s">
        <v>4002</v>
      </c>
      <c r="L1110" s="21" t="s">
        <v>2374</v>
      </c>
      <c r="M1110" s="21" t="s">
        <v>4003</v>
      </c>
      <c r="N1110" s="21"/>
      <c r="O1110" s="17" t="str">
        <f>IFERROR(VLOOKUP(B1110,POP!$B$5:$I$1048576,7,0),"")</f>
        <v/>
      </c>
      <c r="P1110" s="17" t="str">
        <f>IFERROR(VLOOKUP(B1110,POM!$B$5:$I$1048576,7,0),"")</f>
        <v/>
      </c>
      <c r="Q1110" s="10" t="str">
        <f>IFERROR(VLOOKUP(B1110,POU!$B$5:$I$1048576,7,0),"")</f>
        <v/>
      </c>
      <c r="R1110" s="21" t="str">
        <f t="shared" si="94"/>
        <v/>
      </c>
      <c r="S1110" s="17" t="str">
        <f>IFERROR(VLOOKUP(B1110,'PEMBEKALAN POP'!$B$5:$I$1048576,7,0),"")</f>
        <v/>
      </c>
      <c r="T1110" s="22" t="str">
        <f>IFERROR(VLOOKUP(B1110,'PEMBEKALAN POP'!$B$5:$I$1048576,8,0),"")</f>
        <v/>
      </c>
      <c r="U1110" s="21" t="s">
        <v>3994</v>
      </c>
      <c r="V1110" s="17" t="e" cm="1">
        <f t="array" ref="V1110">MAX(IF(INDUKSI!$B$5:$B$1048576='Data Training 2022'!B1110,INDUKSI!$H$5:$H$1048576))</f>
        <v>#N/A</v>
      </c>
      <c r="W1110" s="22" t="str">
        <f>IFERROR(VLOOKUP(B1110,INDUKSI!$B$5:$I$1048576,8,0),"")</f>
        <v>LULUS</v>
      </c>
      <c r="X1110" s="21" t="s">
        <v>3994</v>
      </c>
      <c r="Y1110" s="17" cm="1">
        <f t="array" ref="Y1110">MAX(IF(REINDUKSI!$B$5:$B$1048576='Data Training 2022'!B1110,REINDUKSI!$H$5:$H$1048576))</f>
        <v>44727</v>
      </c>
      <c r="Z1110" s="22" t="str">
        <f>IFERROR(VLOOKUP(B1110,REINDUKSI!$B$5:$I$1048576,8,0),"")</f>
        <v>LULUS</v>
      </c>
      <c r="AA1110" s="22" t="str">
        <f t="shared" si="95"/>
        <v>TARGET</v>
      </c>
      <c r="AB1110" s="17" cm="1">
        <f t="array" ref="AB1110">MAX(IF(BSA!$B$5:$B$1048576='Data Training 2022'!B1110,BSA!$H$5:$H$1048576))</f>
        <v>0</v>
      </c>
      <c r="AC1110" s="22" t="str">
        <f>IFERROR(VLOOKUP(B1110,BSA!$B$5:$I$1048576,8,0),"")</f>
        <v/>
      </c>
      <c r="AD1110" s="22" t="s">
        <v>3994</v>
      </c>
      <c r="AE1110" s="22"/>
      <c r="AF1110" s="22"/>
      <c r="AG1110" s="22" t="str">
        <f t="shared" si="96"/>
        <v/>
      </c>
      <c r="AH1110" s="17" cm="1">
        <f t="array" ref="AH1110">MAX(IF(ISOLASI!$B$5:$B$1048576='Data Training 2022'!B1110,ISOLASI!$H$5:$H$1048576))</f>
        <v>0</v>
      </c>
      <c r="AI1110" s="22" t="str">
        <f>IFERROR(VLOOKUP(B1110,ISOLASI!$B$5:$I$1048576,8,0),"")</f>
        <v/>
      </c>
      <c r="AJ1110" s="22"/>
      <c r="AK1110" s="17" cm="1">
        <f t="array" ref="AK1110">MAX(IF('DEKAT AIR'!$B$5:$B$1048576='Data Training 2022'!B1110,'DEKAT AIR'!$H$5:$H$1048576))</f>
        <v>0</v>
      </c>
      <c r="AL1110" s="22" t="str">
        <f>IFERROR(VLOOKUP(B1110,'DEKAT AIR'!$B$5:$I$1048576,8,0),"")</f>
        <v/>
      </c>
      <c r="AM1110" s="22"/>
      <c r="AN1110" s="17" cm="1">
        <f t="array" ref="AN1110">MAX(IF(KETINGGIAN!$B$5:$B$1048576='Data Training 2022'!B1110,KETINGGIAN!$H$5:$H$1048576))</f>
        <v>0</v>
      </c>
      <c r="AO1110" s="22" t="str">
        <f>IFERROR(VLOOKUP(B1110,KETINGGIAN!$B$5:$I$1048576,8,0),"")</f>
        <v/>
      </c>
      <c r="AP1110" s="22"/>
      <c r="AQ1110" s="22"/>
      <c r="AR1110" s="22"/>
      <c r="AS1110" s="22"/>
      <c r="AT1110" s="17" cm="1">
        <f t="array" ref="AT1110">MAX(IF(TOOLSKEEPER!$B$5:$B$1048576='Data Training 2022'!B1110,TOOLSKEEPER!$H$5:$H$1048576))</f>
        <v>0</v>
      </c>
      <c r="AU1110" s="22" t="str">
        <f>IFERROR(VLOOKUP(B1110,TOOLSKEEPER!$B$5:$I$1048576,8,0),"")</f>
        <v/>
      </c>
    </row>
    <row r="1111" spans="1:47">
      <c r="A1111" s="22">
        <f t="shared" si="97"/>
        <v>1106</v>
      </c>
      <c r="B1111" s="21" t="str">
        <f t="shared" si="93"/>
        <v>80000652</v>
      </c>
      <c r="C1111" s="21" t="s">
        <v>2694</v>
      </c>
      <c r="D1111" s="22"/>
      <c r="E1111" s="22" t="s">
        <v>2695</v>
      </c>
      <c r="F1111" s="22" t="s">
        <v>1255</v>
      </c>
      <c r="G1111" s="22" t="s">
        <v>4183</v>
      </c>
      <c r="H1111" s="22" t="s">
        <v>405</v>
      </c>
      <c r="I1111" s="22" t="s">
        <v>4028</v>
      </c>
      <c r="J1111" s="22"/>
      <c r="K1111" s="21" t="s">
        <v>4002</v>
      </c>
      <c r="L1111" s="21" t="s">
        <v>2374</v>
      </c>
      <c r="M1111" s="21" t="s">
        <v>4003</v>
      </c>
      <c r="N1111" s="21"/>
      <c r="O1111" s="17" t="str">
        <f>IFERROR(VLOOKUP(B1111,POP!$B$5:$I$1048576,7,0),"")</f>
        <v/>
      </c>
      <c r="P1111" s="17" t="str">
        <f>IFERROR(VLOOKUP(B1111,POM!$B$5:$I$1048576,7,0),"")</f>
        <v/>
      </c>
      <c r="Q1111" s="10" t="str">
        <f>IFERROR(VLOOKUP(B1111,POU!$B$5:$I$1048576,7,0),"")</f>
        <v/>
      </c>
      <c r="R1111" s="21" t="str">
        <f t="shared" si="94"/>
        <v/>
      </c>
      <c r="S1111" s="17" t="str">
        <f>IFERROR(VLOOKUP(B1111,'PEMBEKALAN POP'!$B$5:$I$1048576,7,0),"")</f>
        <v/>
      </c>
      <c r="T1111" s="22" t="str">
        <f>IFERROR(VLOOKUP(B1111,'PEMBEKALAN POP'!$B$5:$I$1048576,8,0),"")</f>
        <v/>
      </c>
      <c r="U1111" s="21" t="s">
        <v>3994</v>
      </c>
      <c r="V1111" s="17" t="e" cm="1">
        <f t="array" ref="V1111">MAX(IF(INDUKSI!$B$5:$B$1048576='Data Training 2022'!B1111,INDUKSI!$H$5:$H$1048576))</f>
        <v>#N/A</v>
      </c>
      <c r="W1111" s="22" t="str">
        <f>IFERROR(VLOOKUP(B1111,INDUKSI!$B$5:$I$1048576,8,0),"")</f>
        <v>LULUS</v>
      </c>
      <c r="X1111" s="21" t="s">
        <v>3994</v>
      </c>
      <c r="Y1111" s="17" cm="1">
        <f t="array" ref="Y1111">MAX(IF(REINDUKSI!$B$5:$B$1048576='Data Training 2022'!B1111,REINDUKSI!$H$5:$H$1048576))</f>
        <v>44626</v>
      </c>
      <c r="Z1111" s="22" t="str">
        <f>IFERROR(VLOOKUP(B1111,REINDUKSI!$B$5:$I$1048576,8,0),"")</f>
        <v>LULUS</v>
      </c>
      <c r="AA1111" s="22" t="str">
        <f t="shared" si="95"/>
        <v>TARGET</v>
      </c>
      <c r="AB1111" s="17" cm="1">
        <f t="array" ref="AB1111">MAX(IF(BSA!$B$5:$B$1048576='Data Training 2022'!B1111,BSA!$H$5:$H$1048576))</f>
        <v>44727</v>
      </c>
      <c r="AC1111" s="22" t="str">
        <f>IFERROR(VLOOKUP(B1111,BSA!$B$5:$I$1048576,8,0),"")</f>
        <v>LULUS</v>
      </c>
      <c r="AD1111" s="22" t="s">
        <v>3994</v>
      </c>
      <c r="AE1111" s="22"/>
      <c r="AF1111" s="22"/>
      <c r="AG1111" s="22" t="str">
        <f t="shared" si="96"/>
        <v/>
      </c>
      <c r="AH1111" s="17" cm="1">
        <f t="array" ref="AH1111">MAX(IF(ISOLASI!$B$5:$B$1048576='Data Training 2022'!B1111,ISOLASI!$H$5:$H$1048576))</f>
        <v>0</v>
      </c>
      <c r="AI1111" s="22" t="str">
        <f>IFERROR(VLOOKUP(B1111,ISOLASI!$B$5:$I$1048576,8,0),"")</f>
        <v/>
      </c>
      <c r="AJ1111" s="22"/>
      <c r="AK1111" s="17" cm="1">
        <f t="array" ref="AK1111">MAX(IF('DEKAT AIR'!$B$5:$B$1048576='Data Training 2022'!B1111,'DEKAT AIR'!$H$5:$H$1048576))</f>
        <v>0</v>
      </c>
      <c r="AL1111" s="22" t="str">
        <f>IFERROR(VLOOKUP(B1111,'DEKAT AIR'!$B$5:$I$1048576,8,0),"")</f>
        <v/>
      </c>
      <c r="AM1111" s="22"/>
      <c r="AN1111" s="17" cm="1">
        <f t="array" ref="AN1111">MAX(IF(KETINGGIAN!$B$5:$B$1048576='Data Training 2022'!B1111,KETINGGIAN!$H$5:$H$1048576))</f>
        <v>0</v>
      </c>
      <c r="AO1111" s="22" t="str">
        <f>IFERROR(VLOOKUP(B1111,KETINGGIAN!$B$5:$I$1048576,8,0),"")</f>
        <v/>
      </c>
      <c r="AP1111" s="22"/>
      <c r="AQ1111" s="22"/>
      <c r="AR1111" s="22"/>
      <c r="AS1111" s="22"/>
      <c r="AT1111" s="17" cm="1">
        <f t="array" ref="AT1111">MAX(IF(TOOLSKEEPER!$B$5:$B$1048576='Data Training 2022'!B1111,TOOLSKEEPER!$H$5:$H$1048576))</f>
        <v>0</v>
      </c>
      <c r="AU1111" s="22" t="str">
        <f>IFERROR(VLOOKUP(B1111,TOOLSKEEPER!$B$5:$I$1048576,8,0),"")</f>
        <v/>
      </c>
    </row>
    <row r="1112" spans="1:47">
      <c r="A1112" s="22">
        <f t="shared" si="97"/>
        <v>1107</v>
      </c>
      <c r="B1112" s="21" t="str">
        <f t="shared" si="93"/>
        <v>80002312</v>
      </c>
      <c r="C1112" s="21" t="s">
        <v>2686</v>
      </c>
      <c r="D1112" s="22"/>
      <c r="E1112" s="22" t="s">
        <v>2687</v>
      </c>
      <c r="F1112" s="22" t="s">
        <v>1255</v>
      </c>
      <c r="G1112" s="22" t="s">
        <v>4183</v>
      </c>
      <c r="H1112" s="22" t="s">
        <v>405</v>
      </c>
      <c r="I1112" s="22" t="s">
        <v>4028</v>
      </c>
      <c r="J1112" s="22"/>
      <c r="K1112" s="21" t="s">
        <v>4002</v>
      </c>
      <c r="L1112" s="21" t="s">
        <v>2374</v>
      </c>
      <c r="M1112" s="21" t="s">
        <v>4003</v>
      </c>
      <c r="N1112" s="21"/>
      <c r="O1112" s="17" t="str">
        <f>IFERROR(VLOOKUP(B1112,POP!$B$5:$I$1048576,7,0),"")</f>
        <v/>
      </c>
      <c r="P1112" s="17" t="str">
        <f>IFERROR(VLOOKUP(B1112,POM!$B$5:$I$1048576,7,0),"")</f>
        <v/>
      </c>
      <c r="Q1112" s="10" t="str">
        <f>IFERROR(VLOOKUP(B1112,POU!$B$5:$I$1048576,7,0),"")</f>
        <v/>
      </c>
      <c r="R1112" s="21" t="str">
        <f t="shared" si="94"/>
        <v/>
      </c>
      <c r="S1112" s="17" t="str">
        <f>IFERROR(VLOOKUP(B1112,'PEMBEKALAN POP'!$B$5:$I$1048576,7,0),"")</f>
        <v/>
      </c>
      <c r="T1112" s="22" t="str">
        <f>IFERROR(VLOOKUP(B1112,'PEMBEKALAN POP'!$B$5:$I$1048576,8,0),"")</f>
        <v/>
      </c>
      <c r="U1112" s="21" t="s">
        <v>3994</v>
      </c>
      <c r="V1112" s="17" t="e" cm="1">
        <f t="array" ref="V1112">MAX(IF(INDUKSI!$B$5:$B$1048576='Data Training 2022'!B1112,INDUKSI!$H$5:$H$1048576))</f>
        <v>#N/A</v>
      </c>
      <c r="W1112" s="22" t="str">
        <f>IFERROR(VLOOKUP(B1112,INDUKSI!$B$5:$I$1048576,8,0),"")</f>
        <v>LULUS</v>
      </c>
      <c r="X1112" s="21" t="s">
        <v>3994</v>
      </c>
      <c r="Y1112" s="17" cm="1">
        <f t="array" ref="Y1112">MAX(IF(REINDUKSI!$B$5:$B$1048576='Data Training 2022'!B1112,REINDUKSI!$H$5:$H$1048576))</f>
        <v>44753</v>
      </c>
      <c r="Z1112" s="22" t="str">
        <f>IFERROR(VLOOKUP(B1112,REINDUKSI!$B$5:$I$1048576,8,0),"")</f>
        <v>LULUS</v>
      </c>
      <c r="AA1112" s="22" t="str">
        <f t="shared" si="95"/>
        <v>TARGET</v>
      </c>
      <c r="AB1112" s="17" cm="1">
        <f t="array" ref="AB1112">MAX(IF(BSA!$B$5:$B$1048576='Data Training 2022'!B1112,BSA!$H$5:$H$1048576))</f>
        <v>0</v>
      </c>
      <c r="AC1112" s="22" t="str">
        <f>IFERROR(VLOOKUP(B1112,BSA!$B$5:$I$1048576,8,0),"")</f>
        <v/>
      </c>
      <c r="AD1112" s="22" t="s">
        <v>3994</v>
      </c>
      <c r="AE1112" s="22"/>
      <c r="AF1112" s="22"/>
      <c r="AG1112" s="22" t="str">
        <f t="shared" si="96"/>
        <v/>
      </c>
      <c r="AH1112" s="17" cm="1">
        <f t="array" ref="AH1112">MAX(IF(ISOLASI!$B$5:$B$1048576='Data Training 2022'!B1112,ISOLASI!$H$5:$H$1048576))</f>
        <v>0</v>
      </c>
      <c r="AI1112" s="22" t="str">
        <f>IFERROR(VLOOKUP(B1112,ISOLASI!$B$5:$I$1048576,8,0),"")</f>
        <v/>
      </c>
      <c r="AJ1112" s="22"/>
      <c r="AK1112" s="17" cm="1">
        <f t="array" ref="AK1112">MAX(IF('DEKAT AIR'!$B$5:$B$1048576='Data Training 2022'!B1112,'DEKAT AIR'!$H$5:$H$1048576))</f>
        <v>0</v>
      </c>
      <c r="AL1112" s="22" t="str">
        <f>IFERROR(VLOOKUP(B1112,'DEKAT AIR'!$B$5:$I$1048576,8,0),"")</f>
        <v/>
      </c>
      <c r="AM1112" s="22"/>
      <c r="AN1112" s="17" cm="1">
        <f t="array" ref="AN1112">MAX(IF(KETINGGIAN!$B$5:$B$1048576='Data Training 2022'!B1112,KETINGGIAN!$H$5:$H$1048576))</f>
        <v>0</v>
      </c>
      <c r="AO1112" s="22" t="str">
        <f>IFERROR(VLOOKUP(B1112,KETINGGIAN!$B$5:$I$1048576,8,0),"")</f>
        <v/>
      </c>
      <c r="AP1112" s="22"/>
      <c r="AQ1112" s="22"/>
      <c r="AR1112" s="22"/>
      <c r="AS1112" s="22"/>
      <c r="AT1112" s="17" cm="1">
        <f t="array" ref="AT1112">MAX(IF(TOOLSKEEPER!$B$5:$B$1048576='Data Training 2022'!B1112,TOOLSKEEPER!$H$5:$H$1048576))</f>
        <v>0</v>
      </c>
      <c r="AU1112" s="22" t="str">
        <f>IFERROR(VLOOKUP(B1112,TOOLSKEEPER!$B$5:$I$1048576,8,0),"")</f>
        <v/>
      </c>
    </row>
    <row r="1113" spans="1:47">
      <c r="A1113" s="22">
        <f t="shared" si="97"/>
        <v>1108</v>
      </c>
      <c r="B1113" s="21" t="str">
        <f t="shared" si="93"/>
        <v>80002003</v>
      </c>
      <c r="C1113" s="21">
        <v>80002003</v>
      </c>
      <c r="D1113" s="22"/>
      <c r="E1113" s="22" t="s">
        <v>3179</v>
      </c>
      <c r="F1113" s="22" t="s">
        <v>1255</v>
      </c>
      <c r="G1113" s="22" t="s">
        <v>205</v>
      </c>
      <c r="H1113" s="22" t="s">
        <v>405</v>
      </c>
      <c r="I1113" s="22" t="s">
        <v>4028</v>
      </c>
      <c r="J1113" s="22"/>
      <c r="K1113" s="21" t="s">
        <v>4002</v>
      </c>
      <c r="L1113" s="21" t="s">
        <v>2374</v>
      </c>
      <c r="M1113" s="21" t="s">
        <v>4003</v>
      </c>
      <c r="N1113" s="21"/>
      <c r="O1113" s="17" t="str">
        <f>IFERROR(VLOOKUP(B1113,POP!$B$5:$I$1048576,7,0),"")</f>
        <v/>
      </c>
      <c r="P1113" s="17" t="str">
        <f>IFERROR(VLOOKUP(B1113,POM!$B$5:$I$1048576,7,0),"")</f>
        <v/>
      </c>
      <c r="Q1113" s="10" t="str">
        <f>IFERROR(VLOOKUP(B1113,POU!$B$5:$I$1048576,7,0),"")</f>
        <v/>
      </c>
      <c r="R1113" s="21" t="str">
        <f t="shared" si="94"/>
        <v/>
      </c>
      <c r="S1113" s="17" t="str">
        <f>IFERROR(VLOOKUP(B1113,'PEMBEKALAN POP'!$B$5:$I$1048576,7,0),"")</f>
        <v/>
      </c>
      <c r="T1113" s="22" t="str">
        <f>IFERROR(VLOOKUP(B1113,'PEMBEKALAN POP'!$B$5:$I$1048576,8,0),"")</f>
        <v/>
      </c>
      <c r="U1113" s="21" t="s">
        <v>3994</v>
      </c>
      <c r="V1113" s="17" t="e" cm="1">
        <f t="array" ref="V1113">MAX(IF(INDUKSI!$B$5:$B$1048576='Data Training 2022'!B1113,INDUKSI!$H$5:$H$1048576))</f>
        <v>#N/A</v>
      </c>
      <c r="W1113" s="22" t="str">
        <f>IFERROR(VLOOKUP(B1113,INDUKSI!$B$5:$I$1048576,8,0),"")</f>
        <v>LULUS</v>
      </c>
      <c r="X1113" s="21" t="s">
        <v>3994</v>
      </c>
      <c r="Y1113" s="17" cm="1">
        <f t="array" ref="Y1113">MAX(IF(REINDUKSI!$B$5:$B$1048576='Data Training 2022'!B1113,REINDUKSI!$H$5:$H$1048576))</f>
        <v>44387</v>
      </c>
      <c r="Z1113" s="22" t="str">
        <f>IFERROR(VLOOKUP(B1113,REINDUKSI!$B$5:$I$1048576,8,0),"")</f>
        <v>LULUS</v>
      </c>
      <c r="AA1113" s="22" t="str">
        <f t="shared" si="95"/>
        <v>TARGET</v>
      </c>
      <c r="AB1113" s="17" cm="1">
        <f t="array" ref="AB1113">MAX(IF(BSA!$B$5:$B$1048576='Data Training 2022'!B1113,BSA!$H$5:$H$1048576))</f>
        <v>44717</v>
      </c>
      <c r="AC1113" s="22" t="str">
        <f>IFERROR(VLOOKUP(B1113,BSA!$B$5:$I$1048576,8,0),"")</f>
        <v>LULUS</v>
      </c>
      <c r="AD1113" s="22" t="s">
        <v>3994</v>
      </c>
      <c r="AE1113" s="22"/>
      <c r="AF1113" s="22"/>
      <c r="AG1113" s="22" t="str">
        <f t="shared" si="96"/>
        <v/>
      </c>
      <c r="AH1113" s="17" cm="1">
        <f t="array" ref="AH1113">MAX(IF(ISOLASI!$B$5:$B$1048576='Data Training 2022'!B1113,ISOLASI!$H$5:$H$1048576))</f>
        <v>0</v>
      </c>
      <c r="AI1113" s="22" t="str">
        <f>IFERROR(VLOOKUP(B1113,ISOLASI!$B$5:$I$1048576,8,0),"")</f>
        <v/>
      </c>
      <c r="AJ1113" s="22"/>
      <c r="AK1113" s="17" cm="1">
        <f t="array" ref="AK1113">MAX(IF('DEKAT AIR'!$B$5:$B$1048576='Data Training 2022'!B1113,'DEKAT AIR'!$H$5:$H$1048576))</f>
        <v>0</v>
      </c>
      <c r="AL1113" s="22" t="str">
        <f>IFERROR(VLOOKUP(B1113,'DEKAT AIR'!$B$5:$I$1048576,8,0),"")</f>
        <v/>
      </c>
      <c r="AM1113" s="22"/>
      <c r="AN1113" s="17" cm="1">
        <f t="array" ref="AN1113">MAX(IF(KETINGGIAN!$B$5:$B$1048576='Data Training 2022'!B1113,KETINGGIAN!$H$5:$H$1048576))</f>
        <v>0</v>
      </c>
      <c r="AO1113" s="22" t="str">
        <f>IFERROR(VLOOKUP(B1113,KETINGGIAN!$B$5:$I$1048576,8,0),"")</f>
        <v/>
      </c>
      <c r="AP1113" s="22"/>
      <c r="AQ1113" s="22"/>
      <c r="AR1113" s="22"/>
      <c r="AS1113" s="22"/>
      <c r="AT1113" s="17" cm="1">
        <f t="array" ref="AT1113">MAX(IF(TOOLSKEEPER!$B$5:$B$1048576='Data Training 2022'!B1113,TOOLSKEEPER!$H$5:$H$1048576))</f>
        <v>0</v>
      </c>
      <c r="AU1113" s="22" t="str">
        <f>IFERROR(VLOOKUP(B1113,TOOLSKEEPER!$B$5:$I$1048576,8,0),"")</f>
        <v/>
      </c>
    </row>
    <row r="1114" spans="1:47">
      <c r="A1114" s="22">
        <f t="shared" si="97"/>
        <v>1109</v>
      </c>
      <c r="B1114" s="21" t="str">
        <f t="shared" si="93"/>
        <v>80001824</v>
      </c>
      <c r="C1114" s="21" t="s">
        <v>1662</v>
      </c>
      <c r="D1114" s="22"/>
      <c r="E1114" s="22" t="s">
        <v>1663</v>
      </c>
      <c r="F1114" s="22" t="s">
        <v>1255</v>
      </c>
      <c r="G1114" s="22" t="s">
        <v>205</v>
      </c>
      <c r="H1114" s="22" t="s">
        <v>405</v>
      </c>
      <c r="I1114" s="22" t="s">
        <v>4028</v>
      </c>
      <c r="J1114" s="22"/>
      <c r="K1114" s="21" t="s">
        <v>4002</v>
      </c>
      <c r="L1114" s="21" t="s">
        <v>2374</v>
      </c>
      <c r="M1114" s="21" t="s">
        <v>4003</v>
      </c>
      <c r="N1114" s="21"/>
      <c r="O1114" s="17" t="str">
        <f>IFERROR(VLOOKUP(B1114,POP!$B$5:$I$1048576,7,0),"")</f>
        <v/>
      </c>
      <c r="P1114" s="17" t="str">
        <f>IFERROR(VLOOKUP(B1114,POM!$B$5:$I$1048576,7,0),"")</f>
        <v/>
      </c>
      <c r="Q1114" s="10" t="str">
        <f>IFERROR(VLOOKUP(B1114,POU!$B$5:$I$1048576,7,0),"")</f>
        <v/>
      </c>
      <c r="R1114" s="21" t="str">
        <f t="shared" si="94"/>
        <v/>
      </c>
      <c r="S1114" s="17" t="str">
        <f>IFERROR(VLOOKUP(B1114,'PEMBEKALAN POP'!$B$5:$I$1048576,7,0),"")</f>
        <v/>
      </c>
      <c r="T1114" s="22" t="str">
        <f>IFERROR(VLOOKUP(B1114,'PEMBEKALAN POP'!$B$5:$I$1048576,8,0),"")</f>
        <v/>
      </c>
      <c r="U1114" s="21" t="s">
        <v>3994</v>
      </c>
      <c r="V1114" s="17" t="e" cm="1">
        <f t="array" ref="V1114">MAX(IF(INDUKSI!$B$5:$B$1048576='Data Training 2022'!B1114,INDUKSI!$H$5:$H$1048576))</f>
        <v>#N/A</v>
      </c>
      <c r="W1114" s="22" t="str">
        <f>IFERROR(VLOOKUP(B1114,INDUKSI!$B$5:$I$1048576,8,0),"")</f>
        <v>LULUS</v>
      </c>
      <c r="X1114" s="21" t="s">
        <v>3994</v>
      </c>
      <c r="Y1114" s="17" cm="1">
        <f t="array" ref="Y1114">MAX(IF(REINDUKSI!$B$5:$B$1048576='Data Training 2022'!B1114,REINDUKSI!$H$5:$H$1048576))</f>
        <v>0</v>
      </c>
      <c r="Z1114" s="22" t="str">
        <f>IFERROR(VLOOKUP(B1114,REINDUKSI!$B$5:$I$1048576,8,0),"")</f>
        <v/>
      </c>
      <c r="AA1114" s="22" t="str">
        <f t="shared" si="95"/>
        <v>TARGET</v>
      </c>
      <c r="AB1114" s="17" cm="1">
        <f t="array" ref="AB1114">MAX(IF(BSA!$B$5:$B$1048576='Data Training 2022'!B1114,BSA!$H$5:$H$1048576))</f>
        <v>44643</v>
      </c>
      <c r="AC1114" s="22" t="str">
        <f>IFERROR(VLOOKUP(B1114,BSA!$B$5:$I$1048576,8,0),"")</f>
        <v>LULUS</v>
      </c>
      <c r="AD1114" s="22" t="s">
        <v>3994</v>
      </c>
      <c r="AE1114" s="22"/>
      <c r="AF1114" s="22"/>
      <c r="AG1114" s="22" t="str">
        <f t="shared" si="96"/>
        <v/>
      </c>
      <c r="AH1114" s="17" cm="1">
        <f t="array" ref="AH1114">MAX(IF(ISOLASI!$B$5:$B$1048576='Data Training 2022'!B1114,ISOLASI!$H$5:$H$1048576))</f>
        <v>0</v>
      </c>
      <c r="AI1114" s="22" t="str">
        <f>IFERROR(VLOOKUP(B1114,ISOLASI!$B$5:$I$1048576,8,0),"")</f>
        <v/>
      </c>
      <c r="AJ1114" s="22"/>
      <c r="AK1114" s="17" cm="1">
        <f t="array" ref="AK1114">MAX(IF('DEKAT AIR'!$B$5:$B$1048576='Data Training 2022'!B1114,'DEKAT AIR'!$H$5:$H$1048576))</f>
        <v>0</v>
      </c>
      <c r="AL1114" s="22" t="str">
        <f>IFERROR(VLOOKUP(B1114,'DEKAT AIR'!$B$5:$I$1048576,8,0),"")</f>
        <v/>
      </c>
      <c r="AM1114" s="22"/>
      <c r="AN1114" s="17" cm="1">
        <f t="array" ref="AN1114">MAX(IF(KETINGGIAN!$B$5:$B$1048576='Data Training 2022'!B1114,KETINGGIAN!$H$5:$H$1048576))</f>
        <v>0</v>
      </c>
      <c r="AO1114" s="22" t="str">
        <f>IFERROR(VLOOKUP(B1114,KETINGGIAN!$B$5:$I$1048576,8,0),"")</f>
        <v/>
      </c>
      <c r="AP1114" s="22"/>
      <c r="AQ1114" s="22"/>
      <c r="AR1114" s="22"/>
      <c r="AS1114" s="22"/>
      <c r="AT1114" s="17" cm="1">
        <f t="array" ref="AT1114">MAX(IF(TOOLSKEEPER!$B$5:$B$1048576='Data Training 2022'!B1114,TOOLSKEEPER!$H$5:$H$1048576))</f>
        <v>0</v>
      </c>
      <c r="AU1114" s="22" t="str">
        <f>IFERROR(VLOOKUP(B1114,TOOLSKEEPER!$B$5:$I$1048576,8,0),"")</f>
        <v/>
      </c>
    </row>
    <row r="1115" spans="1:47">
      <c r="A1115" s="22">
        <f t="shared" si="97"/>
        <v>1110</v>
      </c>
      <c r="B1115" s="21" t="str">
        <f t="shared" si="93"/>
        <v>80002526</v>
      </c>
      <c r="C1115" s="21" t="s">
        <v>1850</v>
      </c>
      <c r="D1115" s="22"/>
      <c r="E1115" s="22" t="s">
        <v>1851</v>
      </c>
      <c r="F1115" s="22" t="s">
        <v>1255</v>
      </c>
      <c r="G1115" s="22" t="s">
        <v>205</v>
      </c>
      <c r="H1115" s="22" t="s">
        <v>405</v>
      </c>
      <c r="I1115" s="22" t="s">
        <v>4028</v>
      </c>
      <c r="J1115" s="22"/>
      <c r="K1115" s="21" t="s">
        <v>4002</v>
      </c>
      <c r="L1115" s="21" t="s">
        <v>2374</v>
      </c>
      <c r="M1115" s="21" t="s">
        <v>4003</v>
      </c>
      <c r="N1115" s="21"/>
      <c r="O1115" s="17" t="str">
        <f>IFERROR(VLOOKUP(B1115,POP!$B$5:$I$1048576,7,0),"")</f>
        <v/>
      </c>
      <c r="P1115" s="17" t="str">
        <f>IFERROR(VLOOKUP(B1115,POM!$B$5:$I$1048576,7,0),"")</f>
        <v/>
      </c>
      <c r="Q1115" s="10" t="str">
        <f>IFERROR(VLOOKUP(B1115,POU!$B$5:$I$1048576,7,0),"")</f>
        <v/>
      </c>
      <c r="R1115" s="21" t="str">
        <f t="shared" si="94"/>
        <v/>
      </c>
      <c r="S1115" s="17" t="str">
        <f>IFERROR(VLOOKUP(B1115,'PEMBEKALAN POP'!$B$5:$I$1048576,7,0),"")</f>
        <v/>
      </c>
      <c r="T1115" s="22" t="str">
        <f>IFERROR(VLOOKUP(B1115,'PEMBEKALAN POP'!$B$5:$I$1048576,8,0),"")</f>
        <v/>
      </c>
      <c r="U1115" s="21" t="s">
        <v>3994</v>
      </c>
      <c r="V1115" s="17" t="e" cm="1">
        <f t="array" ref="V1115">MAX(IF(INDUKSI!$B$5:$B$1048576='Data Training 2022'!B1115,INDUKSI!$H$5:$H$1048576))</f>
        <v>#N/A</v>
      </c>
      <c r="W1115" s="22" t="str">
        <f>IFERROR(VLOOKUP(B1115,INDUKSI!$B$5:$I$1048576,8,0),"")</f>
        <v>LULUS</v>
      </c>
      <c r="X1115" s="21" t="s">
        <v>3994</v>
      </c>
      <c r="Y1115" s="17" cm="1">
        <f t="array" ref="Y1115">MAX(IF(REINDUKSI!$B$5:$B$1048576='Data Training 2022'!B1115,REINDUKSI!$H$5:$H$1048576))</f>
        <v>44631</v>
      </c>
      <c r="Z1115" s="22" t="str">
        <f>IFERROR(VLOOKUP(B1115,REINDUKSI!$B$5:$I$1048576,8,0),"")</f>
        <v>LULUS</v>
      </c>
      <c r="AA1115" s="22" t="str">
        <f t="shared" si="95"/>
        <v>TARGET</v>
      </c>
      <c r="AB1115" s="17" cm="1">
        <f t="array" ref="AB1115">MAX(IF(BSA!$B$5:$B$1048576='Data Training 2022'!B1115,BSA!$H$5:$H$1048576))</f>
        <v>0</v>
      </c>
      <c r="AC1115" s="22" t="str">
        <f>IFERROR(VLOOKUP(B1115,BSA!$B$5:$I$1048576,8,0),"")</f>
        <v/>
      </c>
      <c r="AD1115" s="22" t="s">
        <v>3994</v>
      </c>
      <c r="AE1115" s="22"/>
      <c r="AF1115" s="22"/>
      <c r="AG1115" s="22" t="str">
        <f t="shared" si="96"/>
        <v/>
      </c>
      <c r="AH1115" s="17" cm="1">
        <f t="array" ref="AH1115">MAX(IF(ISOLASI!$B$5:$B$1048576='Data Training 2022'!B1115,ISOLASI!$H$5:$H$1048576))</f>
        <v>0</v>
      </c>
      <c r="AI1115" s="22" t="str">
        <f>IFERROR(VLOOKUP(B1115,ISOLASI!$B$5:$I$1048576,8,0),"")</f>
        <v/>
      </c>
      <c r="AJ1115" s="22"/>
      <c r="AK1115" s="17" cm="1">
        <f t="array" ref="AK1115">MAX(IF('DEKAT AIR'!$B$5:$B$1048576='Data Training 2022'!B1115,'DEKAT AIR'!$H$5:$H$1048576))</f>
        <v>0</v>
      </c>
      <c r="AL1115" s="22" t="str">
        <f>IFERROR(VLOOKUP(B1115,'DEKAT AIR'!$B$5:$I$1048576,8,0),"")</f>
        <v/>
      </c>
      <c r="AM1115" s="22"/>
      <c r="AN1115" s="17" cm="1">
        <f t="array" ref="AN1115">MAX(IF(KETINGGIAN!$B$5:$B$1048576='Data Training 2022'!B1115,KETINGGIAN!$H$5:$H$1048576))</f>
        <v>0</v>
      </c>
      <c r="AO1115" s="22" t="str">
        <f>IFERROR(VLOOKUP(B1115,KETINGGIAN!$B$5:$I$1048576,8,0),"")</f>
        <v/>
      </c>
      <c r="AP1115" s="22"/>
      <c r="AQ1115" s="22"/>
      <c r="AR1115" s="22"/>
      <c r="AS1115" s="22"/>
      <c r="AT1115" s="17" cm="1">
        <f t="array" ref="AT1115">MAX(IF(TOOLSKEEPER!$B$5:$B$1048576='Data Training 2022'!B1115,TOOLSKEEPER!$H$5:$H$1048576))</f>
        <v>0</v>
      </c>
      <c r="AU1115" s="22" t="str">
        <f>IFERROR(VLOOKUP(B1115,TOOLSKEEPER!$B$5:$I$1048576,8,0),"")</f>
        <v/>
      </c>
    </row>
    <row r="1116" spans="1:47">
      <c r="A1116" s="22">
        <f t="shared" si="97"/>
        <v>1111</v>
      </c>
      <c r="B1116" s="21" t="str">
        <f t="shared" si="93"/>
        <v>80000647</v>
      </c>
      <c r="C1116" s="21">
        <v>80000647</v>
      </c>
      <c r="D1116" s="22"/>
      <c r="E1116" s="22" t="s">
        <v>2832</v>
      </c>
      <c r="F1116" s="22" t="s">
        <v>1255</v>
      </c>
      <c r="G1116" s="22" t="s">
        <v>4205</v>
      </c>
      <c r="H1116" s="22" t="s">
        <v>3973</v>
      </c>
      <c r="I1116" s="22" t="s">
        <v>4028</v>
      </c>
      <c r="J1116" s="22"/>
      <c r="K1116" s="21" t="s">
        <v>4002</v>
      </c>
      <c r="L1116" s="21" t="s">
        <v>2374</v>
      </c>
      <c r="M1116" s="21" t="s">
        <v>4003</v>
      </c>
      <c r="N1116" s="21"/>
      <c r="O1116" s="17" t="str">
        <f>IFERROR(VLOOKUP(B1116,POP!$B$5:$I$1048576,7,0),"")</f>
        <v/>
      </c>
      <c r="P1116" s="17" t="str">
        <f>IFERROR(VLOOKUP(B1116,POM!$B$5:$I$1048576,7,0),"")</f>
        <v/>
      </c>
      <c r="Q1116" s="10" t="str">
        <f>IFERROR(VLOOKUP(B1116,POU!$B$5:$I$1048576,7,0),"")</f>
        <v/>
      </c>
      <c r="R1116" s="21" t="str">
        <f t="shared" si="94"/>
        <v/>
      </c>
      <c r="S1116" s="17" t="str">
        <f>IFERROR(VLOOKUP(B1116,'PEMBEKALAN POP'!$B$5:$I$1048576,7,0),"")</f>
        <v/>
      </c>
      <c r="T1116" s="22" t="str">
        <f>IFERROR(VLOOKUP(B1116,'PEMBEKALAN POP'!$B$5:$I$1048576,8,0),"")</f>
        <v/>
      </c>
      <c r="U1116" s="21" t="s">
        <v>3994</v>
      </c>
      <c r="V1116" s="17" t="e" cm="1">
        <f t="array" ref="V1116">MAX(IF(INDUKSI!$B$5:$B$1048576='Data Training 2022'!B1116,INDUKSI!$H$5:$H$1048576))</f>
        <v>#N/A</v>
      </c>
      <c r="W1116" s="22" t="str">
        <f>IFERROR(VLOOKUP(B1116,INDUKSI!$B$5:$I$1048576,8,0),"")</f>
        <v>LULUS</v>
      </c>
      <c r="X1116" s="21" t="s">
        <v>3994</v>
      </c>
      <c r="Y1116" s="17" cm="1">
        <f t="array" ref="Y1116">MAX(IF(REINDUKSI!$B$5:$B$1048576='Data Training 2022'!B1116,REINDUKSI!$H$5:$H$1048576))</f>
        <v>44460</v>
      </c>
      <c r="Z1116" s="22" t="str">
        <f>IFERROR(VLOOKUP(B1116,REINDUKSI!$B$5:$I$1048576,8,0),"")</f>
        <v>LULUS</v>
      </c>
      <c r="AA1116" s="22" t="str">
        <f t="shared" si="95"/>
        <v>TARGET</v>
      </c>
      <c r="AB1116" s="17" cm="1">
        <f t="array" ref="AB1116">MAX(IF(BSA!$B$5:$B$1048576='Data Training 2022'!B1116,BSA!$H$5:$H$1048576))</f>
        <v>0</v>
      </c>
      <c r="AC1116" s="22" t="str">
        <f>IFERROR(VLOOKUP(B1116,BSA!$B$5:$I$1048576,8,0),"")</f>
        <v/>
      </c>
      <c r="AD1116" s="22" t="s">
        <v>3994</v>
      </c>
      <c r="AE1116" s="22"/>
      <c r="AF1116" s="22"/>
      <c r="AG1116" s="22" t="str">
        <f t="shared" si="96"/>
        <v/>
      </c>
      <c r="AH1116" s="17" cm="1">
        <f t="array" ref="AH1116">MAX(IF(ISOLASI!$B$5:$B$1048576='Data Training 2022'!B1116,ISOLASI!$H$5:$H$1048576))</f>
        <v>0</v>
      </c>
      <c r="AI1116" s="22" t="str">
        <f>IFERROR(VLOOKUP(B1116,ISOLASI!$B$5:$I$1048576,8,0),"")</f>
        <v/>
      </c>
      <c r="AJ1116" s="22"/>
      <c r="AK1116" s="17" cm="1">
        <f t="array" ref="AK1116">MAX(IF('DEKAT AIR'!$B$5:$B$1048576='Data Training 2022'!B1116,'DEKAT AIR'!$H$5:$H$1048576))</f>
        <v>0</v>
      </c>
      <c r="AL1116" s="22" t="str">
        <f>IFERROR(VLOOKUP(B1116,'DEKAT AIR'!$B$5:$I$1048576,8,0),"")</f>
        <v/>
      </c>
      <c r="AM1116" s="22"/>
      <c r="AN1116" s="17" cm="1">
        <f t="array" ref="AN1116">MAX(IF(KETINGGIAN!$B$5:$B$1048576='Data Training 2022'!B1116,KETINGGIAN!$H$5:$H$1048576))</f>
        <v>0</v>
      </c>
      <c r="AO1116" s="22" t="str">
        <f>IFERROR(VLOOKUP(B1116,KETINGGIAN!$B$5:$I$1048576,8,0),"")</f>
        <v/>
      </c>
      <c r="AP1116" s="22"/>
      <c r="AQ1116" s="22"/>
      <c r="AR1116" s="22"/>
      <c r="AS1116" s="22"/>
      <c r="AT1116" s="17" cm="1">
        <f t="array" ref="AT1116">MAX(IF(TOOLSKEEPER!$B$5:$B$1048576='Data Training 2022'!B1116,TOOLSKEEPER!$H$5:$H$1048576))</f>
        <v>0</v>
      </c>
      <c r="AU1116" s="22" t="str">
        <f>IFERROR(VLOOKUP(B1116,TOOLSKEEPER!$B$5:$I$1048576,8,0),"")</f>
        <v/>
      </c>
    </row>
    <row r="1117" spans="1:47">
      <c r="A1117" s="22">
        <f t="shared" si="97"/>
        <v>1112</v>
      </c>
      <c r="B1117" s="21" t="str">
        <f t="shared" ref="B1117:B1180" si="98">TEXT(C1117,"00000000")</f>
        <v>80002958</v>
      </c>
      <c r="C1117" s="21">
        <v>80002958</v>
      </c>
      <c r="D1117" s="22"/>
      <c r="E1117" s="22" t="s">
        <v>1294</v>
      </c>
      <c r="F1117" s="22" t="s">
        <v>1255</v>
      </c>
      <c r="G1117" s="22" t="s">
        <v>4177</v>
      </c>
      <c r="H1117" s="22" t="s">
        <v>405</v>
      </c>
      <c r="I1117" s="22" t="s">
        <v>4028</v>
      </c>
      <c r="J1117" s="22"/>
      <c r="K1117" s="21" t="s">
        <v>4002</v>
      </c>
      <c r="L1117" s="21" t="s">
        <v>2374</v>
      </c>
      <c r="M1117" s="21" t="s">
        <v>4003</v>
      </c>
      <c r="N1117" s="21"/>
      <c r="O1117" s="17" t="str">
        <f>IFERROR(VLOOKUP(B1117,POP!$B$5:$I$1048576,7,0),"")</f>
        <v/>
      </c>
      <c r="P1117" s="17" t="str">
        <f>IFERROR(VLOOKUP(B1117,POM!$B$5:$I$1048576,7,0),"")</f>
        <v/>
      </c>
      <c r="Q1117" s="10" t="str">
        <f>IFERROR(VLOOKUP(B1117,POU!$B$5:$I$1048576,7,0),"")</f>
        <v/>
      </c>
      <c r="R1117" s="21" t="str">
        <f t="shared" si="94"/>
        <v/>
      </c>
      <c r="S1117" s="17" t="str">
        <f>IFERROR(VLOOKUP(B1117,'PEMBEKALAN POP'!$B$5:$I$1048576,7,0),"")</f>
        <v/>
      </c>
      <c r="T1117" s="22" t="str">
        <f>IFERROR(VLOOKUP(B1117,'PEMBEKALAN POP'!$B$5:$I$1048576,8,0),"")</f>
        <v/>
      </c>
      <c r="U1117" s="21" t="s">
        <v>3994</v>
      </c>
      <c r="V1117" s="17" t="e" cm="1">
        <f t="array" ref="V1117">MAX(IF(INDUKSI!$B$5:$B$1048576='Data Training 2022'!B1117,INDUKSI!$H$5:$H$1048576))</f>
        <v>#N/A</v>
      </c>
      <c r="W1117" s="22" t="str">
        <f>IFERROR(VLOOKUP(B1117,INDUKSI!$B$5:$I$1048576,8,0),"")</f>
        <v>LULUS</v>
      </c>
      <c r="X1117" s="21" t="s">
        <v>3994</v>
      </c>
      <c r="Y1117" s="17" cm="1">
        <f t="array" ref="Y1117">MAX(IF(REINDUKSI!$B$5:$B$1048576='Data Training 2022'!B1117,REINDUKSI!$H$5:$H$1048576))</f>
        <v>44722</v>
      </c>
      <c r="Z1117" s="22" t="str">
        <f>IFERROR(VLOOKUP(B1117,REINDUKSI!$B$5:$I$1048576,8,0),"")</f>
        <v>LULUS</v>
      </c>
      <c r="AA1117" s="22" t="str">
        <f t="shared" si="95"/>
        <v>TARGET</v>
      </c>
      <c r="AB1117" s="17" cm="1">
        <f t="array" ref="AB1117">MAX(IF(BSA!$B$5:$B$1048576='Data Training 2022'!B1117,BSA!$H$5:$H$1048576))</f>
        <v>0</v>
      </c>
      <c r="AC1117" s="22" t="str">
        <f>IFERROR(VLOOKUP(B1117,BSA!$B$5:$I$1048576,8,0),"")</f>
        <v/>
      </c>
      <c r="AD1117" s="22" t="s">
        <v>3994</v>
      </c>
      <c r="AE1117" s="22"/>
      <c r="AF1117" s="22"/>
      <c r="AG1117" s="22" t="str">
        <f t="shared" si="96"/>
        <v/>
      </c>
      <c r="AH1117" s="17" cm="1">
        <f t="array" ref="AH1117">MAX(IF(ISOLASI!$B$5:$B$1048576='Data Training 2022'!B1117,ISOLASI!$H$5:$H$1048576))</f>
        <v>0</v>
      </c>
      <c r="AI1117" s="22" t="str">
        <f>IFERROR(VLOOKUP(B1117,ISOLASI!$B$5:$I$1048576,8,0),"")</f>
        <v/>
      </c>
      <c r="AJ1117" s="22"/>
      <c r="AK1117" s="17" cm="1">
        <f t="array" ref="AK1117">MAX(IF('DEKAT AIR'!$B$5:$B$1048576='Data Training 2022'!B1117,'DEKAT AIR'!$H$5:$H$1048576))</f>
        <v>0</v>
      </c>
      <c r="AL1117" s="22" t="str">
        <f>IFERROR(VLOOKUP(B1117,'DEKAT AIR'!$B$5:$I$1048576,8,0),"")</f>
        <v/>
      </c>
      <c r="AM1117" s="22"/>
      <c r="AN1117" s="17" cm="1">
        <f t="array" ref="AN1117">MAX(IF(KETINGGIAN!$B$5:$B$1048576='Data Training 2022'!B1117,KETINGGIAN!$H$5:$H$1048576))</f>
        <v>0</v>
      </c>
      <c r="AO1117" s="22" t="str">
        <f>IFERROR(VLOOKUP(B1117,KETINGGIAN!$B$5:$I$1048576,8,0),"")</f>
        <v/>
      </c>
      <c r="AP1117" s="22"/>
      <c r="AQ1117" s="22"/>
      <c r="AR1117" s="22"/>
      <c r="AS1117" s="22"/>
      <c r="AT1117" s="17" cm="1">
        <f t="array" ref="AT1117">MAX(IF(TOOLSKEEPER!$B$5:$B$1048576='Data Training 2022'!B1117,TOOLSKEEPER!$H$5:$H$1048576))</f>
        <v>0</v>
      </c>
      <c r="AU1117" s="22" t="str">
        <f>IFERROR(VLOOKUP(B1117,TOOLSKEEPER!$B$5:$I$1048576,8,0),"")</f>
        <v/>
      </c>
    </row>
    <row r="1118" spans="1:47">
      <c r="A1118" s="22">
        <f t="shared" si="97"/>
        <v>1113</v>
      </c>
      <c r="B1118" s="21" t="str">
        <f t="shared" si="98"/>
        <v>80002569</v>
      </c>
      <c r="C1118" s="21" t="s">
        <v>1574</v>
      </c>
      <c r="D1118" s="22"/>
      <c r="E1118" s="22" t="s">
        <v>1575</v>
      </c>
      <c r="F1118" s="22" t="s">
        <v>1255</v>
      </c>
      <c r="G1118" s="22" t="s">
        <v>205</v>
      </c>
      <c r="H1118" s="22" t="s">
        <v>405</v>
      </c>
      <c r="I1118" s="22" t="s">
        <v>4028</v>
      </c>
      <c r="J1118" s="22"/>
      <c r="K1118" s="21" t="s">
        <v>4002</v>
      </c>
      <c r="L1118" s="21" t="s">
        <v>2374</v>
      </c>
      <c r="M1118" s="21" t="s">
        <v>4003</v>
      </c>
      <c r="N1118" s="21"/>
      <c r="O1118" s="17" t="str">
        <f>IFERROR(VLOOKUP(B1118,POP!$B$5:$I$1048576,7,0),"")</f>
        <v/>
      </c>
      <c r="P1118" s="17" t="str">
        <f>IFERROR(VLOOKUP(B1118,POM!$B$5:$I$1048576,7,0),"")</f>
        <v/>
      </c>
      <c r="Q1118" s="10" t="str">
        <f>IFERROR(VLOOKUP(B1118,POU!$B$5:$I$1048576,7,0),"")</f>
        <v/>
      </c>
      <c r="R1118" s="21" t="str">
        <f t="shared" si="94"/>
        <v/>
      </c>
      <c r="S1118" s="17" t="str">
        <f>IFERROR(VLOOKUP(B1118,'PEMBEKALAN POP'!$B$5:$I$1048576,7,0),"")</f>
        <v/>
      </c>
      <c r="T1118" s="22" t="str">
        <f>IFERROR(VLOOKUP(B1118,'PEMBEKALAN POP'!$B$5:$I$1048576,8,0),"")</f>
        <v/>
      </c>
      <c r="U1118" s="21" t="s">
        <v>3994</v>
      </c>
      <c r="V1118" s="17" t="e" cm="1">
        <f t="array" ref="V1118">MAX(IF(INDUKSI!$B$5:$B$1048576='Data Training 2022'!B1118,INDUKSI!$H$5:$H$1048576))</f>
        <v>#N/A</v>
      </c>
      <c r="W1118" s="22" t="str">
        <f>IFERROR(VLOOKUP(B1118,INDUKSI!$B$5:$I$1048576,8,0),"")</f>
        <v>LULUS</v>
      </c>
      <c r="X1118" s="21" t="s">
        <v>3994</v>
      </c>
      <c r="Y1118" s="17" cm="1">
        <f t="array" ref="Y1118">MAX(IF(REINDUKSI!$B$5:$B$1048576='Data Training 2022'!B1118,REINDUKSI!$H$5:$H$1048576))</f>
        <v>44633</v>
      </c>
      <c r="Z1118" s="22" t="str">
        <f>IFERROR(VLOOKUP(B1118,REINDUKSI!$B$5:$I$1048576,8,0),"")</f>
        <v>LULUS</v>
      </c>
      <c r="AA1118" s="22" t="str">
        <f t="shared" si="95"/>
        <v>TARGET</v>
      </c>
      <c r="AB1118" s="17" cm="1">
        <f t="array" ref="AB1118">MAX(IF(BSA!$B$5:$B$1048576='Data Training 2022'!B1118,BSA!$H$5:$H$1048576))</f>
        <v>44773</v>
      </c>
      <c r="AC1118" s="22" t="str">
        <f>IFERROR(VLOOKUP(B1118,BSA!$B$5:$I$1048576,8,0),"")</f>
        <v>LULUS</v>
      </c>
      <c r="AD1118" s="22" t="s">
        <v>3994</v>
      </c>
      <c r="AE1118" s="22"/>
      <c r="AF1118" s="22"/>
      <c r="AG1118" s="22" t="str">
        <f t="shared" si="96"/>
        <v/>
      </c>
      <c r="AH1118" s="17" cm="1">
        <f t="array" ref="AH1118">MAX(IF(ISOLASI!$B$5:$B$1048576='Data Training 2022'!B1118,ISOLASI!$H$5:$H$1048576))</f>
        <v>0</v>
      </c>
      <c r="AI1118" s="22" t="str">
        <f>IFERROR(VLOOKUP(B1118,ISOLASI!$B$5:$I$1048576,8,0),"")</f>
        <v/>
      </c>
      <c r="AJ1118" s="22"/>
      <c r="AK1118" s="17" cm="1">
        <f t="array" ref="AK1118">MAX(IF('DEKAT AIR'!$B$5:$B$1048576='Data Training 2022'!B1118,'DEKAT AIR'!$H$5:$H$1048576))</f>
        <v>0</v>
      </c>
      <c r="AL1118" s="22" t="str">
        <f>IFERROR(VLOOKUP(B1118,'DEKAT AIR'!$B$5:$I$1048576,8,0),"")</f>
        <v/>
      </c>
      <c r="AM1118" s="22"/>
      <c r="AN1118" s="17" cm="1">
        <f t="array" ref="AN1118">MAX(IF(KETINGGIAN!$B$5:$B$1048576='Data Training 2022'!B1118,KETINGGIAN!$H$5:$H$1048576))</f>
        <v>0</v>
      </c>
      <c r="AO1118" s="22" t="str">
        <f>IFERROR(VLOOKUP(B1118,KETINGGIAN!$B$5:$I$1048576,8,0),"")</f>
        <v/>
      </c>
      <c r="AP1118" s="22"/>
      <c r="AQ1118" s="22"/>
      <c r="AR1118" s="22"/>
      <c r="AS1118" s="22"/>
      <c r="AT1118" s="17" cm="1">
        <f t="array" ref="AT1118">MAX(IF(TOOLSKEEPER!$B$5:$B$1048576='Data Training 2022'!B1118,TOOLSKEEPER!$H$5:$H$1048576))</f>
        <v>0</v>
      </c>
      <c r="AU1118" s="22" t="str">
        <f>IFERROR(VLOOKUP(B1118,TOOLSKEEPER!$B$5:$I$1048576,8,0),"")</f>
        <v/>
      </c>
    </row>
    <row r="1119" spans="1:47">
      <c r="A1119" s="22">
        <f t="shared" si="97"/>
        <v>1114</v>
      </c>
      <c r="B1119" s="21" t="str">
        <f t="shared" si="98"/>
        <v>80001846</v>
      </c>
      <c r="C1119" s="21" t="s">
        <v>2811</v>
      </c>
      <c r="D1119" s="22"/>
      <c r="E1119" s="22" t="s">
        <v>2812</v>
      </c>
      <c r="F1119" s="22" t="s">
        <v>1255</v>
      </c>
      <c r="G1119" s="22" t="s">
        <v>4185</v>
      </c>
      <c r="H1119" s="22" t="s">
        <v>405</v>
      </c>
      <c r="I1119" s="22" t="s">
        <v>4024</v>
      </c>
      <c r="J1119" s="22"/>
      <c r="K1119" s="21" t="s">
        <v>4002</v>
      </c>
      <c r="L1119" s="21" t="s">
        <v>2374</v>
      </c>
      <c r="M1119" s="21" t="s">
        <v>4003</v>
      </c>
      <c r="N1119" s="21"/>
      <c r="O1119" s="17" t="str">
        <f>IFERROR(VLOOKUP(B1119,POP!$B$5:$I$1048576,7,0),"")</f>
        <v/>
      </c>
      <c r="P1119" s="17" t="str">
        <f>IFERROR(VLOOKUP(B1119,POM!$B$5:$I$1048576,7,0),"")</f>
        <v/>
      </c>
      <c r="Q1119" s="10" t="str">
        <f>IFERROR(VLOOKUP(B1119,POU!$B$5:$I$1048576,7,0),"")</f>
        <v/>
      </c>
      <c r="R1119" s="21" t="str">
        <f t="shared" si="94"/>
        <v/>
      </c>
      <c r="S1119" s="17" t="str">
        <f>IFERROR(VLOOKUP(B1119,'PEMBEKALAN POP'!$B$5:$I$1048576,7,0),"")</f>
        <v/>
      </c>
      <c r="T1119" s="22" t="str">
        <f>IFERROR(VLOOKUP(B1119,'PEMBEKALAN POP'!$B$5:$I$1048576,8,0),"")</f>
        <v/>
      </c>
      <c r="U1119" s="21" t="s">
        <v>3994</v>
      </c>
      <c r="V1119" s="17" t="e" cm="1">
        <f t="array" ref="V1119">MAX(IF(INDUKSI!$B$5:$B$1048576='Data Training 2022'!B1119,INDUKSI!$H$5:$H$1048576))</f>
        <v>#N/A</v>
      </c>
      <c r="W1119" s="22" t="str">
        <f>IFERROR(VLOOKUP(B1119,INDUKSI!$B$5:$I$1048576,8,0),"")</f>
        <v>LULUS</v>
      </c>
      <c r="X1119" s="21" t="s">
        <v>3994</v>
      </c>
      <c r="Y1119" s="17" cm="1">
        <f t="array" ref="Y1119">MAX(IF(REINDUKSI!$B$5:$B$1048576='Data Training 2022'!B1119,REINDUKSI!$H$5:$H$1048576))</f>
        <v>44729</v>
      </c>
      <c r="Z1119" s="22" t="str">
        <f>IFERROR(VLOOKUP(B1119,REINDUKSI!$B$5:$I$1048576,8,0),"")</f>
        <v>LULUS</v>
      </c>
      <c r="AA1119" s="22" t="str">
        <f t="shared" si="95"/>
        <v>TARGET</v>
      </c>
      <c r="AB1119" s="17" cm="1">
        <f t="array" ref="AB1119">MAX(IF(BSA!$B$5:$B$1048576='Data Training 2022'!B1119,BSA!$H$5:$H$1048576))</f>
        <v>0</v>
      </c>
      <c r="AC1119" s="22" t="str">
        <f>IFERROR(VLOOKUP(B1119,BSA!$B$5:$I$1048576,8,0),"")</f>
        <v/>
      </c>
      <c r="AD1119" s="22" t="s">
        <v>3994</v>
      </c>
      <c r="AE1119" s="22"/>
      <c r="AF1119" s="22"/>
      <c r="AG1119" s="22" t="str">
        <f t="shared" si="96"/>
        <v/>
      </c>
      <c r="AH1119" s="17" cm="1">
        <f t="array" ref="AH1119">MAX(IF(ISOLASI!$B$5:$B$1048576='Data Training 2022'!B1119,ISOLASI!$H$5:$H$1048576))</f>
        <v>0</v>
      </c>
      <c r="AI1119" s="22" t="str">
        <f>IFERROR(VLOOKUP(B1119,ISOLASI!$B$5:$I$1048576,8,0),"")</f>
        <v/>
      </c>
      <c r="AJ1119" s="22"/>
      <c r="AK1119" s="17" cm="1">
        <f t="array" ref="AK1119">MAX(IF('DEKAT AIR'!$B$5:$B$1048576='Data Training 2022'!B1119,'DEKAT AIR'!$H$5:$H$1048576))</f>
        <v>0</v>
      </c>
      <c r="AL1119" s="22" t="str">
        <f>IFERROR(VLOOKUP(B1119,'DEKAT AIR'!$B$5:$I$1048576,8,0),"")</f>
        <v/>
      </c>
      <c r="AM1119" s="22"/>
      <c r="AN1119" s="17" cm="1">
        <f t="array" ref="AN1119">MAX(IF(KETINGGIAN!$B$5:$B$1048576='Data Training 2022'!B1119,KETINGGIAN!$H$5:$H$1048576))</f>
        <v>0</v>
      </c>
      <c r="AO1119" s="22" t="str">
        <f>IFERROR(VLOOKUP(B1119,KETINGGIAN!$B$5:$I$1048576,8,0),"")</f>
        <v/>
      </c>
      <c r="AP1119" s="22"/>
      <c r="AQ1119" s="22"/>
      <c r="AR1119" s="22"/>
      <c r="AS1119" s="22"/>
      <c r="AT1119" s="17" cm="1">
        <f t="array" ref="AT1119">MAX(IF(TOOLSKEEPER!$B$5:$B$1048576='Data Training 2022'!B1119,TOOLSKEEPER!$H$5:$H$1048576))</f>
        <v>0</v>
      </c>
      <c r="AU1119" s="22" t="str">
        <f>IFERROR(VLOOKUP(B1119,TOOLSKEEPER!$B$5:$I$1048576,8,0),"")</f>
        <v/>
      </c>
    </row>
    <row r="1120" spans="1:47">
      <c r="A1120" s="22">
        <f t="shared" si="97"/>
        <v>1115</v>
      </c>
      <c r="B1120" s="21" t="str">
        <f t="shared" si="98"/>
        <v>80001830</v>
      </c>
      <c r="C1120" s="21" t="s">
        <v>3569</v>
      </c>
      <c r="D1120" s="22"/>
      <c r="E1120" s="22" t="s">
        <v>3570</v>
      </c>
      <c r="F1120" s="22" t="s">
        <v>1255</v>
      </c>
      <c r="G1120" s="22" t="s">
        <v>205</v>
      </c>
      <c r="H1120" s="22" t="s">
        <v>405</v>
      </c>
      <c r="I1120" s="22" t="s">
        <v>4028</v>
      </c>
      <c r="J1120" s="22"/>
      <c r="K1120" s="21" t="s">
        <v>4002</v>
      </c>
      <c r="L1120" s="21" t="s">
        <v>2374</v>
      </c>
      <c r="M1120" s="21" t="s">
        <v>4003</v>
      </c>
      <c r="N1120" s="21"/>
      <c r="O1120" s="17" t="str">
        <f>IFERROR(VLOOKUP(B1120,POP!$B$5:$I$1048576,7,0),"")</f>
        <v/>
      </c>
      <c r="P1120" s="17" t="str">
        <f>IFERROR(VLOOKUP(B1120,POM!$B$5:$I$1048576,7,0),"")</f>
        <v/>
      </c>
      <c r="Q1120" s="10" t="str">
        <f>IFERROR(VLOOKUP(B1120,POU!$B$5:$I$1048576,7,0),"")</f>
        <v/>
      </c>
      <c r="R1120" s="21" t="str">
        <f t="shared" si="94"/>
        <v/>
      </c>
      <c r="S1120" s="17" t="str">
        <f>IFERROR(VLOOKUP(B1120,'PEMBEKALAN POP'!$B$5:$I$1048576,7,0),"")</f>
        <v/>
      </c>
      <c r="T1120" s="22" t="str">
        <f>IFERROR(VLOOKUP(B1120,'PEMBEKALAN POP'!$B$5:$I$1048576,8,0),"")</f>
        <v/>
      </c>
      <c r="U1120" s="21" t="s">
        <v>3994</v>
      </c>
      <c r="V1120" s="17" t="e" cm="1">
        <f t="array" ref="V1120">MAX(IF(INDUKSI!$B$5:$B$1048576='Data Training 2022'!B1120,INDUKSI!$H$5:$H$1048576))</f>
        <v>#N/A</v>
      </c>
      <c r="W1120" s="22" t="str">
        <f>IFERROR(VLOOKUP(B1120,INDUKSI!$B$5:$I$1048576,8,0),"")</f>
        <v>LULUS</v>
      </c>
      <c r="X1120" s="21" t="s">
        <v>3994</v>
      </c>
      <c r="Y1120" s="17" cm="1">
        <f t="array" ref="Y1120">MAX(IF(REINDUKSI!$B$5:$B$1048576='Data Training 2022'!B1120,REINDUKSI!$H$5:$H$1048576))</f>
        <v>0</v>
      </c>
      <c r="Z1120" s="22" t="str">
        <f>IFERROR(VLOOKUP(B1120,REINDUKSI!$B$5:$I$1048576,8,0),"")</f>
        <v/>
      </c>
      <c r="AA1120" s="22" t="str">
        <f t="shared" si="95"/>
        <v>TARGET</v>
      </c>
      <c r="AB1120" s="17" cm="1">
        <f t="array" ref="AB1120">MAX(IF(BSA!$B$5:$B$1048576='Data Training 2022'!B1120,BSA!$H$5:$H$1048576))</f>
        <v>44661</v>
      </c>
      <c r="AC1120" s="22" t="str">
        <f>IFERROR(VLOOKUP(B1120,BSA!$B$5:$I$1048576,8,0),"")</f>
        <v>LULUS</v>
      </c>
      <c r="AD1120" s="22" t="s">
        <v>3994</v>
      </c>
      <c r="AE1120" s="22"/>
      <c r="AF1120" s="22"/>
      <c r="AG1120" s="22" t="str">
        <f t="shared" si="96"/>
        <v/>
      </c>
      <c r="AH1120" s="17" cm="1">
        <f t="array" ref="AH1120">MAX(IF(ISOLASI!$B$5:$B$1048576='Data Training 2022'!B1120,ISOLASI!$H$5:$H$1048576))</f>
        <v>0</v>
      </c>
      <c r="AI1120" s="22" t="str">
        <f>IFERROR(VLOOKUP(B1120,ISOLASI!$B$5:$I$1048576,8,0),"")</f>
        <v/>
      </c>
      <c r="AJ1120" s="22"/>
      <c r="AK1120" s="17" cm="1">
        <f t="array" ref="AK1120">MAX(IF('DEKAT AIR'!$B$5:$B$1048576='Data Training 2022'!B1120,'DEKAT AIR'!$H$5:$H$1048576))</f>
        <v>0</v>
      </c>
      <c r="AL1120" s="22" t="str">
        <f>IFERROR(VLOOKUP(B1120,'DEKAT AIR'!$B$5:$I$1048576,8,0),"")</f>
        <v/>
      </c>
      <c r="AM1120" s="22"/>
      <c r="AN1120" s="17" cm="1">
        <f t="array" ref="AN1120">MAX(IF(KETINGGIAN!$B$5:$B$1048576='Data Training 2022'!B1120,KETINGGIAN!$H$5:$H$1048576))</f>
        <v>0</v>
      </c>
      <c r="AO1120" s="22" t="str">
        <f>IFERROR(VLOOKUP(B1120,KETINGGIAN!$B$5:$I$1048576,8,0),"")</f>
        <v/>
      </c>
      <c r="AP1120" s="22"/>
      <c r="AQ1120" s="22"/>
      <c r="AR1120" s="22"/>
      <c r="AS1120" s="22"/>
      <c r="AT1120" s="17" cm="1">
        <f t="array" ref="AT1120">MAX(IF(TOOLSKEEPER!$B$5:$B$1048576='Data Training 2022'!B1120,TOOLSKEEPER!$H$5:$H$1048576))</f>
        <v>0</v>
      </c>
      <c r="AU1120" s="22" t="str">
        <f>IFERROR(VLOOKUP(B1120,TOOLSKEEPER!$B$5:$I$1048576,8,0),"")</f>
        <v/>
      </c>
    </row>
    <row r="1121" spans="1:47">
      <c r="A1121" s="22">
        <f t="shared" si="97"/>
        <v>1116</v>
      </c>
      <c r="B1121" s="21" t="str">
        <f t="shared" si="98"/>
        <v>80002533</v>
      </c>
      <c r="C1121" s="21" t="s">
        <v>2911</v>
      </c>
      <c r="D1121" s="22"/>
      <c r="E1121" s="22" t="s">
        <v>2912</v>
      </c>
      <c r="F1121" s="22" t="s">
        <v>1255</v>
      </c>
      <c r="G1121" s="22" t="s">
        <v>212</v>
      </c>
      <c r="H1121" s="22" t="s">
        <v>405</v>
      </c>
      <c r="I1121" s="22" t="s">
        <v>4024</v>
      </c>
      <c r="J1121" s="22"/>
      <c r="K1121" s="21" t="s">
        <v>4002</v>
      </c>
      <c r="L1121" s="21" t="s">
        <v>2374</v>
      </c>
      <c r="M1121" s="21" t="s">
        <v>4003</v>
      </c>
      <c r="N1121" s="21"/>
      <c r="O1121" s="17" t="str">
        <f>IFERROR(VLOOKUP(B1121,POP!$B$5:$I$1048576,7,0),"")</f>
        <v/>
      </c>
      <c r="P1121" s="17" t="str">
        <f>IFERROR(VLOOKUP(B1121,POM!$B$5:$I$1048576,7,0),"")</f>
        <v/>
      </c>
      <c r="Q1121" s="10" t="str">
        <f>IFERROR(VLOOKUP(B1121,POU!$B$5:$I$1048576,7,0),"")</f>
        <v/>
      </c>
      <c r="R1121" s="21" t="str">
        <f t="shared" si="94"/>
        <v/>
      </c>
      <c r="S1121" s="17" t="str">
        <f>IFERROR(VLOOKUP(B1121,'PEMBEKALAN POP'!$B$5:$I$1048576,7,0),"")</f>
        <v/>
      </c>
      <c r="T1121" s="22" t="str">
        <f>IFERROR(VLOOKUP(B1121,'PEMBEKALAN POP'!$B$5:$I$1048576,8,0),"")</f>
        <v/>
      </c>
      <c r="U1121" s="21" t="s">
        <v>3994</v>
      </c>
      <c r="V1121" s="17" t="e" cm="1">
        <f t="array" ref="V1121">MAX(IF(INDUKSI!$B$5:$B$1048576='Data Training 2022'!B1121,INDUKSI!$H$5:$H$1048576))</f>
        <v>#N/A</v>
      </c>
      <c r="W1121" s="22" t="str">
        <f>IFERROR(VLOOKUP(B1121,INDUKSI!$B$5:$I$1048576,8,0),"")</f>
        <v>LULUS</v>
      </c>
      <c r="X1121" s="21" t="s">
        <v>3994</v>
      </c>
      <c r="Y1121" s="17" cm="1">
        <f t="array" ref="Y1121">MAX(IF(REINDUKSI!$B$5:$B$1048576='Data Training 2022'!B1121,REINDUKSI!$H$5:$H$1048576))</f>
        <v>44731</v>
      </c>
      <c r="Z1121" s="22" t="str">
        <f>IFERROR(VLOOKUP(B1121,REINDUKSI!$B$5:$I$1048576,8,0),"")</f>
        <v>LULUS</v>
      </c>
      <c r="AA1121" s="22" t="str">
        <f t="shared" si="95"/>
        <v>TARGET</v>
      </c>
      <c r="AB1121" s="17" cm="1">
        <f t="array" ref="AB1121">MAX(IF(BSA!$B$5:$B$1048576='Data Training 2022'!B1121,BSA!$H$5:$H$1048576))</f>
        <v>0</v>
      </c>
      <c r="AC1121" s="22" t="str">
        <f>IFERROR(VLOOKUP(B1121,BSA!$B$5:$I$1048576,8,0),"")</f>
        <v/>
      </c>
      <c r="AD1121" s="22" t="s">
        <v>3994</v>
      </c>
      <c r="AE1121" s="22"/>
      <c r="AF1121" s="22"/>
      <c r="AG1121" s="22" t="str">
        <f t="shared" si="96"/>
        <v/>
      </c>
      <c r="AH1121" s="17" cm="1">
        <f t="array" ref="AH1121">MAX(IF(ISOLASI!$B$5:$B$1048576='Data Training 2022'!B1121,ISOLASI!$H$5:$H$1048576))</f>
        <v>0</v>
      </c>
      <c r="AI1121" s="22" t="str">
        <f>IFERROR(VLOOKUP(B1121,ISOLASI!$B$5:$I$1048576,8,0),"")</f>
        <v/>
      </c>
      <c r="AJ1121" s="22"/>
      <c r="AK1121" s="17" cm="1">
        <f t="array" ref="AK1121">MAX(IF('DEKAT AIR'!$B$5:$B$1048576='Data Training 2022'!B1121,'DEKAT AIR'!$H$5:$H$1048576))</f>
        <v>0</v>
      </c>
      <c r="AL1121" s="22" t="str">
        <f>IFERROR(VLOOKUP(B1121,'DEKAT AIR'!$B$5:$I$1048576,8,0),"")</f>
        <v/>
      </c>
      <c r="AM1121" s="22"/>
      <c r="AN1121" s="17" cm="1">
        <f t="array" ref="AN1121">MAX(IF(KETINGGIAN!$B$5:$B$1048576='Data Training 2022'!B1121,KETINGGIAN!$H$5:$H$1048576))</f>
        <v>0</v>
      </c>
      <c r="AO1121" s="22" t="str">
        <f>IFERROR(VLOOKUP(B1121,KETINGGIAN!$B$5:$I$1048576,8,0),"")</f>
        <v/>
      </c>
      <c r="AP1121" s="22"/>
      <c r="AQ1121" s="22"/>
      <c r="AR1121" s="22"/>
      <c r="AS1121" s="22"/>
      <c r="AT1121" s="17" cm="1">
        <f t="array" ref="AT1121">MAX(IF(TOOLSKEEPER!$B$5:$B$1048576='Data Training 2022'!B1121,TOOLSKEEPER!$H$5:$H$1048576))</f>
        <v>0</v>
      </c>
      <c r="AU1121" s="22" t="str">
        <f>IFERROR(VLOOKUP(B1121,TOOLSKEEPER!$B$5:$I$1048576,8,0),"")</f>
        <v/>
      </c>
    </row>
    <row r="1122" spans="1:47">
      <c r="A1122" s="22">
        <f t="shared" si="97"/>
        <v>1117</v>
      </c>
      <c r="B1122" s="21" t="str">
        <f t="shared" si="98"/>
        <v>80002479</v>
      </c>
      <c r="C1122" s="21" t="s">
        <v>3152</v>
      </c>
      <c r="D1122" s="22"/>
      <c r="E1122" s="22" t="s">
        <v>522</v>
      </c>
      <c r="F1122" s="22" t="s">
        <v>1255</v>
      </c>
      <c r="G1122" s="22" t="s">
        <v>212</v>
      </c>
      <c r="H1122" s="22" t="s">
        <v>405</v>
      </c>
      <c r="I1122" s="22" t="s">
        <v>4024</v>
      </c>
      <c r="J1122" s="22"/>
      <c r="K1122" s="21" t="s">
        <v>4002</v>
      </c>
      <c r="L1122" s="21" t="s">
        <v>2374</v>
      </c>
      <c r="M1122" s="21" t="s">
        <v>4003</v>
      </c>
      <c r="N1122" s="21"/>
      <c r="O1122" s="17" t="str">
        <f>IFERROR(VLOOKUP(B1122,POP!$B$5:$I$1048576,7,0),"")</f>
        <v/>
      </c>
      <c r="P1122" s="17" t="str">
        <f>IFERROR(VLOOKUP(B1122,POM!$B$5:$I$1048576,7,0),"")</f>
        <v/>
      </c>
      <c r="Q1122" s="10" t="str">
        <f>IFERROR(VLOOKUP(B1122,POU!$B$5:$I$1048576,7,0),"")</f>
        <v/>
      </c>
      <c r="R1122" s="21" t="str">
        <f t="shared" si="94"/>
        <v/>
      </c>
      <c r="S1122" s="17" t="str">
        <f>IFERROR(VLOOKUP(B1122,'PEMBEKALAN POP'!$B$5:$I$1048576,7,0),"")</f>
        <v/>
      </c>
      <c r="T1122" s="22" t="str">
        <f>IFERROR(VLOOKUP(B1122,'PEMBEKALAN POP'!$B$5:$I$1048576,8,0),"")</f>
        <v/>
      </c>
      <c r="U1122" s="21" t="s">
        <v>3994</v>
      </c>
      <c r="V1122" s="17" t="e" cm="1">
        <f t="array" ref="V1122">MAX(IF(INDUKSI!$B$5:$B$1048576='Data Training 2022'!B1122,INDUKSI!$H$5:$H$1048576))</f>
        <v>#N/A</v>
      </c>
      <c r="W1122" s="22" t="str">
        <f>IFERROR(VLOOKUP(B1122,INDUKSI!$B$5:$I$1048576,8,0),"")</f>
        <v>LULUS</v>
      </c>
      <c r="X1122" s="21" t="s">
        <v>3994</v>
      </c>
      <c r="Y1122" s="17" cm="1">
        <f t="array" ref="Y1122">MAX(IF(REINDUKSI!$B$5:$B$1048576='Data Training 2022'!B1122,REINDUKSI!$H$5:$H$1048576))</f>
        <v>44731</v>
      </c>
      <c r="Z1122" s="22" t="str">
        <f>IFERROR(VLOOKUP(B1122,REINDUKSI!$B$5:$I$1048576,8,0),"")</f>
        <v>LULUS</v>
      </c>
      <c r="AA1122" s="22" t="str">
        <f t="shared" si="95"/>
        <v>TARGET</v>
      </c>
      <c r="AB1122" s="17" cm="1">
        <f t="array" ref="AB1122">MAX(IF(BSA!$B$5:$B$1048576='Data Training 2022'!B1122,BSA!$H$5:$H$1048576))</f>
        <v>0</v>
      </c>
      <c r="AC1122" s="22" t="str">
        <f>IFERROR(VLOOKUP(B1122,BSA!$B$5:$I$1048576,8,0),"")</f>
        <v/>
      </c>
      <c r="AD1122" s="22" t="s">
        <v>3994</v>
      </c>
      <c r="AE1122" s="22"/>
      <c r="AF1122" s="22"/>
      <c r="AG1122" s="22" t="str">
        <f t="shared" si="96"/>
        <v/>
      </c>
      <c r="AH1122" s="17" cm="1">
        <f t="array" ref="AH1122">MAX(IF(ISOLASI!$B$5:$B$1048576='Data Training 2022'!B1122,ISOLASI!$H$5:$H$1048576))</f>
        <v>0</v>
      </c>
      <c r="AI1122" s="22" t="str">
        <f>IFERROR(VLOOKUP(B1122,ISOLASI!$B$5:$I$1048576,8,0),"")</f>
        <v/>
      </c>
      <c r="AJ1122" s="22"/>
      <c r="AK1122" s="17" cm="1">
        <f t="array" ref="AK1122">MAX(IF('DEKAT AIR'!$B$5:$B$1048576='Data Training 2022'!B1122,'DEKAT AIR'!$H$5:$H$1048576))</f>
        <v>0</v>
      </c>
      <c r="AL1122" s="22" t="str">
        <f>IFERROR(VLOOKUP(B1122,'DEKAT AIR'!$B$5:$I$1048576,8,0),"")</f>
        <v/>
      </c>
      <c r="AM1122" s="22"/>
      <c r="AN1122" s="17" cm="1">
        <f t="array" ref="AN1122">MAX(IF(KETINGGIAN!$B$5:$B$1048576='Data Training 2022'!B1122,KETINGGIAN!$H$5:$H$1048576))</f>
        <v>0</v>
      </c>
      <c r="AO1122" s="22" t="str">
        <f>IFERROR(VLOOKUP(B1122,KETINGGIAN!$B$5:$I$1048576,8,0),"")</f>
        <v/>
      </c>
      <c r="AP1122" s="22"/>
      <c r="AQ1122" s="22"/>
      <c r="AR1122" s="22"/>
      <c r="AS1122" s="22"/>
      <c r="AT1122" s="17" cm="1">
        <f t="array" ref="AT1122">MAX(IF(TOOLSKEEPER!$B$5:$B$1048576='Data Training 2022'!B1122,TOOLSKEEPER!$H$5:$H$1048576))</f>
        <v>0</v>
      </c>
      <c r="AU1122" s="22" t="str">
        <f>IFERROR(VLOOKUP(B1122,TOOLSKEEPER!$B$5:$I$1048576,8,0),"")</f>
        <v/>
      </c>
    </row>
    <row r="1123" spans="1:47">
      <c r="A1123" s="22">
        <f t="shared" si="97"/>
        <v>1118</v>
      </c>
      <c r="B1123" s="21" t="str">
        <f t="shared" si="98"/>
        <v>80003139</v>
      </c>
      <c r="C1123" s="21">
        <v>80003139</v>
      </c>
      <c r="D1123" s="22"/>
      <c r="E1123" s="22" t="s">
        <v>2396</v>
      </c>
      <c r="F1123" s="22" t="s">
        <v>1255</v>
      </c>
      <c r="G1123" s="22" t="s">
        <v>4180</v>
      </c>
      <c r="H1123" s="22" t="s">
        <v>405</v>
      </c>
      <c r="I1123" s="22" t="s">
        <v>4024</v>
      </c>
      <c r="J1123" s="22"/>
      <c r="K1123" s="21" t="s">
        <v>4002</v>
      </c>
      <c r="L1123" s="21" t="s">
        <v>2374</v>
      </c>
      <c r="M1123" s="21" t="s">
        <v>4003</v>
      </c>
      <c r="N1123" s="21"/>
      <c r="O1123" s="17" t="str">
        <f>IFERROR(VLOOKUP(B1123,POP!$B$5:$I$1048576,7,0),"")</f>
        <v/>
      </c>
      <c r="P1123" s="17" t="str">
        <f>IFERROR(VLOOKUP(B1123,POM!$B$5:$I$1048576,7,0),"")</f>
        <v/>
      </c>
      <c r="Q1123" s="10" t="str">
        <f>IFERROR(VLOOKUP(B1123,POU!$B$5:$I$1048576,7,0),"")</f>
        <v/>
      </c>
      <c r="R1123" s="21" t="str">
        <f t="shared" si="94"/>
        <v/>
      </c>
      <c r="S1123" s="17" t="str">
        <f>IFERROR(VLOOKUP(B1123,'PEMBEKALAN POP'!$B$5:$I$1048576,7,0),"")</f>
        <v/>
      </c>
      <c r="T1123" s="22" t="str">
        <f>IFERROR(VLOOKUP(B1123,'PEMBEKALAN POP'!$B$5:$I$1048576,8,0),"")</f>
        <v/>
      </c>
      <c r="U1123" s="21" t="s">
        <v>3994</v>
      </c>
      <c r="V1123" s="17" t="e" cm="1">
        <f t="array" ref="V1123">MAX(IF(INDUKSI!$B$5:$B$1048576='Data Training 2022'!B1123,INDUKSI!$H$5:$H$1048576))</f>
        <v>#N/A</v>
      </c>
      <c r="W1123" s="22" t="str">
        <f>IFERROR(VLOOKUP(B1123,INDUKSI!$B$5:$I$1048576,8,0),"")</f>
        <v>LULUS</v>
      </c>
      <c r="X1123" s="21" t="s">
        <v>3994</v>
      </c>
      <c r="Y1123" s="17" cm="1">
        <f t="array" ref="Y1123">MAX(IF(REINDUKSI!$B$5:$B$1048576='Data Training 2022'!B1123,REINDUKSI!$H$5:$H$1048576))</f>
        <v>44732</v>
      </c>
      <c r="Z1123" s="22" t="str">
        <f>IFERROR(VLOOKUP(B1123,REINDUKSI!$B$5:$I$1048576,8,0),"")</f>
        <v>LULUS</v>
      </c>
      <c r="AA1123" s="22" t="str">
        <f t="shared" si="95"/>
        <v>TARGET</v>
      </c>
      <c r="AB1123" s="17" cm="1">
        <f t="array" ref="AB1123">MAX(IF(BSA!$B$5:$B$1048576='Data Training 2022'!B1123,BSA!$H$5:$H$1048576))</f>
        <v>0</v>
      </c>
      <c r="AC1123" s="22" t="str">
        <f>IFERROR(VLOOKUP(B1123,BSA!$B$5:$I$1048576,8,0),"")</f>
        <v/>
      </c>
      <c r="AD1123" s="22" t="s">
        <v>3994</v>
      </c>
      <c r="AE1123" s="22"/>
      <c r="AF1123" s="22"/>
      <c r="AG1123" s="22" t="str">
        <f t="shared" si="96"/>
        <v/>
      </c>
      <c r="AH1123" s="17" cm="1">
        <f t="array" ref="AH1123">MAX(IF(ISOLASI!$B$5:$B$1048576='Data Training 2022'!B1123,ISOLASI!$H$5:$H$1048576))</f>
        <v>0</v>
      </c>
      <c r="AI1123" s="22" t="str">
        <f>IFERROR(VLOOKUP(B1123,ISOLASI!$B$5:$I$1048576,8,0),"")</f>
        <v/>
      </c>
      <c r="AJ1123" s="22"/>
      <c r="AK1123" s="17" cm="1">
        <f t="array" ref="AK1123">MAX(IF('DEKAT AIR'!$B$5:$B$1048576='Data Training 2022'!B1123,'DEKAT AIR'!$H$5:$H$1048576))</f>
        <v>0</v>
      </c>
      <c r="AL1123" s="22" t="str">
        <f>IFERROR(VLOOKUP(B1123,'DEKAT AIR'!$B$5:$I$1048576,8,0),"")</f>
        <v/>
      </c>
      <c r="AM1123" s="22"/>
      <c r="AN1123" s="17" cm="1">
        <f t="array" ref="AN1123">MAX(IF(KETINGGIAN!$B$5:$B$1048576='Data Training 2022'!B1123,KETINGGIAN!$H$5:$H$1048576))</f>
        <v>0</v>
      </c>
      <c r="AO1123" s="22" t="str">
        <f>IFERROR(VLOOKUP(B1123,KETINGGIAN!$B$5:$I$1048576,8,0),"")</f>
        <v/>
      </c>
      <c r="AP1123" s="22"/>
      <c r="AQ1123" s="22"/>
      <c r="AR1123" s="22"/>
      <c r="AS1123" s="22"/>
      <c r="AT1123" s="17" cm="1">
        <f t="array" ref="AT1123">MAX(IF(TOOLSKEEPER!$B$5:$B$1048576='Data Training 2022'!B1123,TOOLSKEEPER!$H$5:$H$1048576))</f>
        <v>0</v>
      </c>
      <c r="AU1123" s="22" t="str">
        <f>IFERROR(VLOOKUP(B1123,TOOLSKEEPER!$B$5:$I$1048576,8,0),"")</f>
        <v/>
      </c>
    </row>
    <row r="1124" spans="1:47">
      <c r="A1124" s="22">
        <f t="shared" si="97"/>
        <v>1119</v>
      </c>
      <c r="B1124" s="21" t="str">
        <f t="shared" si="98"/>
        <v>80004197</v>
      </c>
      <c r="C1124" s="21">
        <v>80004197</v>
      </c>
      <c r="D1124" s="22"/>
      <c r="E1124" s="22" t="s">
        <v>2649</v>
      </c>
      <c r="F1124" s="22" t="s">
        <v>1255</v>
      </c>
      <c r="G1124" s="22" t="s">
        <v>205</v>
      </c>
      <c r="H1124" s="22" t="s">
        <v>405</v>
      </c>
      <c r="I1124" s="22" t="s">
        <v>4024</v>
      </c>
      <c r="J1124" s="22"/>
      <c r="K1124" s="21" t="s">
        <v>4002</v>
      </c>
      <c r="L1124" s="21" t="s">
        <v>2374</v>
      </c>
      <c r="M1124" s="21" t="s">
        <v>4003</v>
      </c>
      <c r="N1124" s="21"/>
      <c r="O1124" s="17" t="str">
        <f>IFERROR(VLOOKUP(B1124,POP!$B$5:$I$1048576,7,0),"")</f>
        <v/>
      </c>
      <c r="P1124" s="17" t="str">
        <f>IFERROR(VLOOKUP(B1124,POM!$B$5:$I$1048576,7,0),"")</f>
        <v/>
      </c>
      <c r="Q1124" s="10" t="str">
        <f>IFERROR(VLOOKUP(B1124,POU!$B$5:$I$1048576,7,0),"")</f>
        <v/>
      </c>
      <c r="R1124" s="21" t="str">
        <f t="shared" si="94"/>
        <v/>
      </c>
      <c r="S1124" s="17" t="str">
        <f>IFERROR(VLOOKUP(B1124,'PEMBEKALAN POP'!$B$5:$I$1048576,7,0),"")</f>
        <v/>
      </c>
      <c r="T1124" s="22" t="str">
        <f>IFERROR(VLOOKUP(B1124,'PEMBEKALAN POP'!$B$5:$I$1048576,8,0),"")</f>
        <v/>
      </c>
      <c r="U1124" s="21" t="s">
        <v>3994</v>
      </c>
      <c r="V1124" s="17" t="e" cm="1">
        <f t="array" ref="V1124">MAX(IF(INDUKSI!$B$5:$B$1048576='Data Training 2022'!B1124,INDUKSI!$H$5:$H$1048576))</f>
        <v>#N/A</v>
      </c>
      <c r="W1124" s="22" t="str">
        <f>IFERROR(VLOOKUP(B1124,INDUKSI!$B$5:$I$1048576,8,0),"")</f>
        <v>LULUS</v>
      </c>
      <c r="X1124" s="21" t="s">
        <v>3994</v>
      </c>
      <c r="Y1124" s="17" cm="1">
        <f t="array" ref="Y1124">MAX(IF(REINDUKSI!$B$5:$B$1048576='Data Training 2022'!B1124,REINDUKSI!$H$5:$H$1048576))</f>
        <v>44764</v>
      </c>
      <c r="Z1124" s="22" t="str">
        <f>IFERROR(VLOOKUP(B1124,REINDUKSI!$B$5:$I$1048576,8,0),"")</f>
        <v>LULUS</v>
      </c>
      <c r="AA1124" s="22" t="str">
        <f t="shared" si="95"/>
        <v>TARGET</v>
      </c>
      <c r="AB1124" s="17" cm="1">
        <f t="array" ref="AB1124">MAX(IF(BSA!$B$5:$B$1048576='Data Training 2022'!B1124,BSA!$H$5:$H$1048576))</f>
        <v>0</v>
      </c>
      <c r="AC1124" s="22" t="str">
        <f>IFERROR(VLOOKUP(B1124,BSA!$B$5:$I$1048576,8,0),"")</f>
        <v/>
      </c>
      <c r="AD1124" s="22" t="s">
        <v>3994</v>
      </c>
      <c r="AE1124" s="22"/>
      <c r="AF1124" s="22"/>
      <c r="AG1124" s="22" t="str">
        <f t="shared" si="96"/>
        <v/>
      </c>
      <c r="AH1124" s="17" cm="1">
        <f t="array" ref="AH1124">MAX(IF(ISOLASI!$B$5:$B$1048576='Data Training 2022'!B1124,ISOLASI!$H$5:$H$1048576))</f>
        <v>0</v>
      </c>
      <c r="AI1124" s="22" t="str">
        <f>IFERROR(VLOOKUP(B1124,ISOLASI!$B$5:$I$1048576,8,0),"")</f>
        <v/>
      </c>
      <c r="AJ1124" s="22"/>
      <c r="AK1124" s="17" cm="1">
        <f t="array" ref="AK1124">MAX(IF('DEKAT AIR'!$B$5:$B$1048576='Data Training 2022'!B1124,'DEKAT AIR'!$H$5:$H$1048576))</f>
        <v>0</v>
      </c>
      <c r="AL1124" s="22" t="str">
        <f>IFERROR(VLOOKUP(B1124,'DEKAT AIR'!$B$5:$I$1048576,8,0),"")</f>
        <v/>
      </c>
      <c r="AM1124" s="22"/>
      <c r="AN1124" s="17" cm="1">
        <f t="array" ref="AN1124">MAX(IF(KETINGGIAN!$B$5:$B$1048576='Data Training 2022'!B1124,KETINGGIAN!$H$5:$H$1048576))</f>
        <v>0</v>
      </c>
      <c r="AO1124" s="22" t="str">
        <f>IFERROR(VLOOKUP(B1124,KETINGGIAN!$B$5:$I$1048576,8,0),"")</f>
        <v/>
      </c>
      <c r="AP1124" s="22"/>
      <c r="AQ1124" s="22"/>
      <c r="AR1124" s="22"/>
      <c r="AS1124" s="22"/>
      <c r="AT1124" s="17" cm="1">
        <f t="array" ref="AT1124">MAX(IF(TOOLSKEEPER!$B$5:$B$1048576='Data Training 2022'!B1124,TOOLSKEEPER!$H$5:$H$1048576))</f>
        <v>0</v>
      </c>
      <c r="AU1124" s="22" t="str">
        <f>IFERROR(VLOOKUP(B1124,TOOLSKEEPER!$B$5:$I$1048576,8,0),"")</f>
        <v/>
      </c>
    </row>
    <row r="1125" spans="1:47">
      <c r="A1125" s="22">
        <f t="shared" si="97"/>
        <v>1120</v>
      </c>
      <c r="B1125" s="21" t="str">
        <f t="shared" si="98"/>
        <v>80004208</v>
      </c>
      <c r="C1125" s="21">
        <v>80004208</v>
      </c>
      <c r="D1125" s="22"/>
      <c r="E1125" s="22" t="s">
        <v>2805</v>
      </c>
      <c r="F1125" s="22" t="s">
        <v>1255</v>
      </c>
      <c r="G1125" s="22" t="s">
        <v>205</v>
      </c>
      <c r="H1125" s="22" t="s">
        <v>405</v>
      </c>
      <c r="I1125" s="22" t="s">
        <v>4024</v>
      </c>
      <c r="J1125" s="22"/>
      <c r="K1125" s="21" t="s">
        <v>4002</v>
      </c>
      <c r="L1125" s="21" t="s">
        <v>2374</v>
      </c>
      <c r="M1125" s="21" t="s">
        <v>4003</v>
      </c>
      <c r="N1125" s="21"/>
      <c r="O1125" s="17" t="str">
        <f>IFERROR(VLOOKUP(B1125,POP!$B$5:$I$1048576,7,0),"")</f>
        <v/>
      </c>
      <c r="P1125" s="17" t="str">
        <f>IFERROR(VLOOKUP(B1125,POM!$B$5:$I$1048576,7,0),"")</f>
        <v/>
      </c>
      <c r="Q1125" s="10" t="str">
        <f>IFERROR(VLOOKUP(B1125,POU!$B$5:$I$1048576,7,0),"")</f>
        <v/>
      </c>
      <c r="R1125" s="21" t="str">
        <f t="shared" si="94"/>
        <v/>
      </c>
      <c r="S1125" s="17" t="str">
        <f>IFERROR(VLOOKUP(B1125,'PEMBEKALAN POP'!$B$5:$I$1048576,7,0),"")</f>
        <v/>
      </c>
      <c r="T1125" s="22" t="str">
        <f>IFERROR(VLOOKUP(B1125,'PEMBEKALAN POP'!$B$5:$I$1048576,8,0),"")</f>
        <v/>
      </c>
      <c r="U1125" s="21" t="s">
        <v>3994</v>
      </c>
      <c r="V1125" s="17" t="e" cm="1">
        <f t="array" ref="V1125">MAX(IF(INDUKSI!$B$5:$B$1048576='Data Training 2022'!B1125,INDUKSI!$H$5:$H$1048576))</f>
        <v>#N/A</v>
      </c>
      <c r="W1125" s="22" t="str">
        <f>IFERROR(VLOOKUP(B1125,INDUKSI!$B$5:$I$1048576,8,0),"")</f>
        <v>LULUS</v>
      </c>
      <c r="X1125" s="21" t="s">
        <v>3994</v>
      </c>
      <c r="Y1125" s="17" cm="1">
        <f t="array" ref="Y1125">MAX(IF(REINDUKSI!$B$5:$B$1048576='Data Training 2022'!B1125,REINDUKSI!$H$5:$H$1048576))</f>
        <v>44754</v>
      </c>
      <c r="Z1125" s="22" t="str">
        <f>IFERROR(VLOOKUP(B1125,REINDUKSI!$B$5:$I$1048576,8,0),"")</f>
        <v>LULUS</v>
      </c>
      <c r="AA1125" s="22" t="str">
        <f t="shared" si="95"/>
        <v>TARGET</v>
      </c>
      <c r="AB1125" s="17" cm="1">
        <f t="array" ref="AB1125">MAX(IF(BSA!$B$5:$B$1048576='Data Training 2022'!B1125,BSA!$H$5:$H$1048576))</f>
        <v>0</v>
      </c>
      <c r="AC1125" s="22" t="str">
        <f>IFERROR(VLOOKUP(B1125,BSA!$B$5:$I$1048576,8,0),"")</f>
        <v/>
      </c>
      <c r="AD1125" s="22" t="s">
        <v>3994</v>
      </c>
      <c r="AE1125" s="22"/>
      <c r="AF1125" s="22"/>
      <c r="AG1125" s="22" t="str">
        <f t="shared" si="96"/>
        <v/>
      </c>
      <c r="AH1125" s="17" cm="1">
        <f t="array" ref="AH1125">MAX(IF(ISOLASI!$B$5:$B$1048576='Data Training 2022'!B1125,ISOLASI!$H$5:$H$1048576))</f>
        <v>0</v>
      </c>
      <c r="AI1125" s="22" t="str">
        <f>IFERROR(VLOOKUP(B1125,ISOLASI!$B$5:$I$1048576,8,0),"")</f>
        <v/>
      </c>
      <c r="AJ1125" s="22"/>
      <c r="AK1125" s="17" cm="1">
        <f t="array" ref="AK1125">MAX(IF('DEKAT AIR'!$B$5:$B$1048576='Data Training 2022'!B1125,'DEKAT AIR'!$H$5:$H$1048576))</f>
        <v>0</v>
      </c>
      <c r="AL1125" s="22" t="str">
        <f>IFERROR(VLOOKUP(B1125,'DEKAT AIR'!$B$5:$I$1048576,8,0),"")</f>
        <v/>
      </c>
      <c r="AM1125" s="22"/>
      <c r="AN1125" s="17" cm="1">
        <f t="array" ref="AN1125">MAX(IF(KETINGGIAN!$B$5:$B$1048576='Data Training 2022'!B1125,KETINGGIAN!$H$5:$H$1048576))</f>
        <v>0</v>
      </c>
      <c r="AO1125" s="22" t="str">
        <f>IFERROR(VLOOKUP(B1125,KETINGGIAN!$B$5:$I$1048576,8,0),"")</f>
        <v/>
      </c>
      <c r="AP1125" s="22"/>
      <c r="AQ1125" s="22"/>
      <c r="AR1125" s="22"/>
      <c r="AS1125" s="22"/>
      <c r="AT1125" s="17" cm="1">
        <f t="array" ref="AT1125">MAX(IF(TOOLSKEEPER!$B$5:$B$1048576='Data Training 2022'!B1125,TOOLSKEEPER!$H$5:$H$1048576))</f>
        <v>0</v>
      </c>
      <c r="AU1125" s="22" t="str">
        <f>IFERROR(VLOOKUP(B1125,TOOLSKEEPER!$B$5:$I$1048576,8,0),"")</f>
        <v/>
      </c>
    </row>
    <row r="1126" spans="1:47">
      <c r="A1126" s="22">
        <f t="shared" si="97"/>
        <v>1121</v>
      </c>
      <c r="B1126" s="21" t="str">
        <f t="shared" si="98"/>
        <v>80004188</v>
      </c>
      <c r="C1126" s="21">
        <v>80004188</v>
      </c>
      <c r="D1126" s="22"/>
      <c r="E1126" s="22" t="s">
        <v>2834</v>
      </c>
      <c r="F1126" s="22" t="s">
        <v>1255</v>
      </c>
      <c r="G1126" s="22" t="s">
        <v>205</v>
      </c>
      <c r="H1126" s="22" t="s">
        <v>405</v>
      </c>
      <c r="I1126" s="22" t="s">
        <v>4024</v>
      </c>
      <c r="J1126" s="22"/>
      <c r="K1126" s="21" t="s">
        <v>4002</v>
      </c>
      <c r="L1126" s="21" t="s">
        <v>2374</v>
      </c>
      <c r="M1126" s="21" t="s">
        <v>4003</v>
      </c>
      <c r="N1126" s="21"/>
      <c r="O1126" s="17" t="str">
        <f>IFERROR(VLOOKUP(B1126,POP!$B$5:$I$1048576,7,0),"")</f>
        <v/>
      </c>
      <c r="P1126" s="17" t="str">
        <f>IFERROR(VLOOKUP(B1126,POM!$B$5:$I$1048576,7,0),"")</f>
        <v/>
      </c>
      <c r="Q1126" s="10" t="str">
        <f>IFERROR(VLOOKUP(B1126,POU!$B$5:$I$1048576,7,0),"")</f>
        <v/>
      </c>
      <c r="R1126" s="21" t="str">
        <f t="shared" si="94"/>
        <v/>
      </c>
      <c r="S1126" s="17" t="str">
        <f>IFERROR(VLOOKUP(B1126,'PEMBEKALAN POP'!$B$5:$I$1048576,7,0),"")</f>
        <v/>
      </c>
      <c r="T1126" s="22" t="str">
        <f>IFERROR(VLOOKUP(B1126,'PEMBEKALAN POP'!$B$5:$I$1048576,8,0),"")</f>
        <v/>
      </c>
      <c r="U1126" s="21" t="s">
        <v>3994</v>
      </c>
      <c r="V1126" s="17" t="e" cm="1">
        <f t="array" ref="V1126">MAX(IF(INDUKSI!$B$5:$B$1048576='Data Training 2022'!B1126,INDUKSI!$H$5:$H$1048576))</f>
        <v>#N/A</v>
      </c>
      <c r="W1126" s="22" t="str">
        <f>IFERROR(VLOOKUP(B1126,INDUKSI!$B$5:$I$1048576,8,0),"")</f>
        <v>LULUS</v>
      </c>
      <c r="X1126" s="21" t="s">
        <v>3994</v>
      </c>
      <c r="Y1126" s="17" cm="1">
        <f t="array" ref="Y1126">MAX(IF(REINDUKSI!$B$5:$B$1048576='Data Training 2022'!B1126,REINDUKSI!$H$5:$H$1048576))</f>
        <v>44761</v>
      </c>
      <c r="Z1126" s="22" t="str">
        <f>IFERROR(VLOOKUP(B1126,REINDUKSI!$B$5:$I$1048576,8,0),"")</f>
        <v>LULUS</v>
      </c>
      <c r="AA1126" s="22" t="str">
        <f t="shared" si="95"/>
        <v>TARGET</v>
      </c>
      <c r="AB1126" s="17" cm="1">
        <f t="array" ref="AB1126">MAX(IF(BSA!$B$5:$B$1048576='Data Training 2022'!B1126,BSA!$H$5:$H$1048576))</f>
        <v>0</v>
      </c>
      <c r="AC1126" s="22" t="str">
        <f>IFERROR(VLOOKUP(B1126,BSA!$B$5:$I$1048576,8,0),"")</f>
        <v/>
      </c>
      <c r="AD1126" s="22" t="s">
        <v>3994</v>
      </c>
      <c r="AE1126" s="22"/>
      <c r="AF1126" s="22"/>
      <c r="AG1126" s="22" t="str">
        <f t="shared" si="96"/>
        <v/>
      </c>
      <c r="AH1126" s="17" cm="1">
        <f t="array" ref="AH1126">MAX(IF(ISOLASI!$B$5:$B$1048576='Data Training 2022'!B1126,ISOLASI!$H$5:$H$1048576))</f>
        <v>0</v>
      </c>
      <c r="AI1126" s="22" t="str">
        <f>IFERROR(VLOOKUP(B1126,ISOLASI!$B$5:$I$1048576,8,0),"")</f>
        <v/>
      </c>
      <c r="AJ1126" s="22"/>
      <c r="AK1126" s="17" cm="1">
        <f t="array" ref="AK1126">MAX(IF('DEKAT AIR'!$B$5:$B$1048576='Data Training 2022'!B1126,'DEKAT AIR'!$H$5:$H$1048576))</f>
        <v>0</v>
      </c>
      <c r="AL1126" s="22" t="str">
        <f>IFERROR(VLOOKUP(B1126,'DEKAT AIR'!$B$5:$I$1048576,8,0),"")</f>
        <v/>
      </c>
      <c r="AM1126" s="22"/>
      <c r="AN1126" s="17" cm="1">
        <f t="array" ref="AN1126">MAX(IF(KETINGGIAN!$B$5:$B$1048576='Data Training 2022'!B1126,KETINGGIAN!$H$5:$H$1048576))</f>
        <v>0</v>
      </c>
      <c r="AO1126" s="22" t="str">
        <f>IFERROR(VLOOKUP(B1126,KETINGGIAN!$B$5:$I$1048576,8,0),"")</f>
        <v/>
      </c>
      <c r="AP1126" s="22"/>
      <c r="AQ1126" s="22"/>
      <c r="AR1126" s="22"/>
      <c r="AS1126" s="22"/>
      <c r="AT1126" s="17" cm="1">
        <f t="array" ref="AT1126">MAX(IF(TOOLSKEEPER!$B$5:$B$1048576='Data Training 2022'!B1126,TOOLSKEEPER!$H$5:$H$1048576))</f>
        <v>0</v>
      </c>
      <c r="AU1126" s="22" t="str">
        <f>IFERROR(VLOOKUP(B1126,TOOLSKEEPER!$B$5:$I$1048576,8,0),"")</f>
        <v/>
      </c>
    </row>
    <row r="1127" spans="1:47">
      <c r="A1127" s="22">
        <f t="shared" si="97"/>
        <v>1122</v>
      </c>
      <c r="B1127" s="21" t="str">
        <f t="shared" si="98"/>
        <v>80004207</v>
      </c>
      <c r="C1127" s="21">
        <v>80004207</v>
      </c>
      <c r="D1127" s="22"/>
      <c r="E1127" s="22" t="s">
        <v>2753</v>
      </c>
      <c r="F1127" s="22" t="s">
        <v>1255</v>
      </c>
      <c r="G1127" s="22" t="s">
        <v>205</v>
      </c>
      <c r="H1127" s="22" t="s">
        <v>405</v>
      </c>
      <c r="I1127" s="22" t="s">
        <v>4024</v>
      </c>
      <c r="J1127" s="22"/>
      <c r="K1127" s="21" t="s">
        <v>4002</v>
      </c>
      <c r="L1127" s="21" t="s">
        <v>2374</v>
      </c>
      <c r="M1127" s="21" t="s">
        <v>4003</v>
      </c>
      <c r="N1127" s="21"/>
      <c r="O1127" s="17" t="str">
        <f>IFERROR(VLOOKUP(B1127,POP!$B$5:$I$1048576,7,0),"")</f>
        <v/>
      </c>
      <c r="P1127" s="17" t="str">
        <f>IFERROR(VLOOKUP(B1127,POM!$B$5:$I$1048576,7,0),"")</f>
        <v/>
      </c>
      <c r="Q1127" s="10" t="str">
        <f>IFERROR(VLOOKUP(B1127,POU!$B$5:$I$1048576,7,0),"")</f>
        <v/>
      </c>
      <c r="R1127" s="21" t="str">
        <f t="shared" si="94"/>
        <v/>
      </c>
      <c r="S1127" s="17" t="str">
        <f>IFERROR(VLOOKUP(B1127,'PEMBEKALAN POP'!$B$5:$I$1048576,7,0),"")</f>
        <v/>
      </c>
      <c r="T1127" s="22" t="str">
        <f>IFERROR(VLOOKUP(B1127,'PEMBEKALAN POP'!$B$5:$I$1048576,8,0),"")</f>
        <v/>
      </c>
      <c r="U1127" s="21" t="s">
        <v>3994</v>
      </c>
      <c r="V1127" s="17" t="e" cm="1">
        <f t="array" ref="V1127">MAX(IF(INDUKSI!$B$5:$B$1048576='Data Training 2022'!B1127,INDUKSI!$H$5:$H$1048576))</f>
        <v>#N/A</v>
      </c>
      <c r="W1127" s="22" t="str">
        <f>IFERROR(VLOOKUP(B1127,INDUKSI!$B$5:$I$1048576,8,0),"")</f>
        <v>LULUS</v>
      </c>
      <c r="X1127" s="21" t="s">
        <v>3994</v>
      </c>
      <c r="Y1127" s="17" cm="1">
        <f t="array" ref="Y1127">MAX(IF(REINDUKSI!$B$5:$B$1048576='Data Training 2022'!B1127,REINDUKSI!$H$5:$H$1048576))</f>
        <v>44764</v>
      </c>
      <c r="Z1127" s="22" t="str">
        <f>IFERROR(VLOOKUP(B1127,REINDUKSI!$B$5:$I$1048576,8,0),"")</f>
        <v>LULUS</v>
      </c>
      <c r="AA1127" s="22" t="str">
        <f t="shared" si="95"/>
        <v>TARGET</v>
      </c>
      <c r="AB1127" s="17" cm="1">
        <f t="array" ref="AB1127">MAX(IF(BSA!$B$5:$B$1048576='Data Training 2022'!B1127,BSA!$H$5:$H$1048576))</f>
        <v>0</v>
      </c>
      <c r="AC1127" s="22" t="str">
        <f>IFERROR(VLOOKUP(B1127,BSA!$B$5:$I$1048576,8,0),"")</f>
        <v/>
      </c>
      <c r="AD1127" s="22" t="s">
        <v>3994</v>
      </c>
      <c r="AE1127" s="22"/>
      <c r="AF1127" s="22"/>
      <c r="AG1127" s="22" t="str">
        <f t="shared" si="96"/>
        <v/>
      </c>
      <c r="AH1127" s="17" cm="1">
        <f t="array" ref="AH1127">MAX(IF(ISOLASI!$B$5:$B$1048576='Data Training 2022'!B1127,ISOLASI!$H$5:$H$1048576))</f>
        <v>0</v>
      </c>
      <c r="AI1127" s="22" t="str">
        <f>IFERROR(VLOOKUP(B1127,ISOLASI!$B$5:$I$1048576,8,0),"")</f>
        <v/>
      </c>
      <c r="AJ1127" s="22"/>
      <c r="AK1127" s="17" cm="1">
        <f t="array" ref="AK1127">MAX(IF('DEKAT AIR'!$B$5:$B$1048576='Data Training 2022'!B1127,'DEKAT AIR'!$H$5:$H$1048576))</f>
        <v>0</v>
      </c>
      <c r="AL1127" s="22" t="str">
        <f>IFERROR(VLOOKUP(B1127,'DEKAT AIR'!$B$5:$I$1048576,8,0),"")</f>
        <v/>
      </c>
      <c r="AM1127" s="22"/>
      <c r="AN1127" s="17" cm="1">
        <f t="array" ref="AN1127">MAX(IF(KETINGGIAN!$B$5:$B$1048576='Data Training 2022'!B1127,KETINGGIAN!$H$5:$H$1048576))</f>
        <v>0</v>
      </c>
      <c r="AO1127" s="22" t="str">
        <f>IFERROR(VLOOKUP(B1127,KETINGGIAN!$B$5:$I$1048576,8,0),"")</f>
        <v/>
      </c>
      <c r="AP1127" s="22"/>
      <c r="AQ1127" s="22"/>
      <c r="AR1127" s="22"/>
      <c r="AS1127" s="22"/>
      <c r="AT1127" s="17" cm="1">
        <f t="array" ref="AT1127">MAX(IF(TOOLSKEEPER!$B$5:$B$1048576='Data Training 2022'!B1127,TOOLSKEEPER!$H$5:$H$1048576))</f>
        <v>0</v>
      </c>
      <c r="AU1127" s="22" t="str">
        <f>IFERROR(VLOOKUP(B1127,TOOLSKEEPER!$B$5:$I$1048576,8,0),"")</f>
        <v/>
      </c>
    </row>
    <row r="1128" spans="1:47">
      <c r="A1128" s="22">
        <f t="shared" si="97"/>
        <v>1123</v>
      </c>
      <c r="B1128" s="21" t="str">
        <f t="shared" si="98"/>
        <v>80004201</v>
      </c>
      <c r="C1128" s="21">
        <v>80004201</v>
      </c>
      <c r="D1128" s="22"/>
      <c r="E1128" s="22" t="s">
        <v>2669</v>
      </c>
      <c r="F1128" s="22" t="s">
        <v>1255</v>
      </c>
      <c r="G1128" s="22" t="s">
        <v>205</v>
      </c>
      <c r="H1128" s="22" t="s">
        <v>405</v>
      </c>
      <c r="I1128" s="22" t="s">
        <v>4024</v>
      </c>
      <c r="J1128" s="22"/>
      <c r="K1128" s="21" t="s">
        <v>4002</v>
      </c>
      <c r="L1128" s="21" t="s">
        <v>2374</v>
      </c>
      <c r="M1128" s="21" t="s">
        <v>4003</v>
      </c>
      <c r="N1128" s="21"/>
      <c r="O1128" s="17" t="str">
        <f>IFERROR(VLOOKUP(B1128,POP!$B$5:$I$1048576,7,0),"")</f>
        <v/>
      </c>
      <c r="P1128" s="17" t="str">
        <f>IFERROR(VLOOKUP(B1128,POM!$B$5:$I$1048576,7,0),"")</f>
        <v/>
      </c>
      <c r="Q1128" s="10" t="str">
        <f>IFERROR(VLOOKUP(B1128,POU!$B$5:$I$1048576,7,0),"")</f>
        <v/>
      </c>
      <c r="R1128" s="21" t="str">
        <f t="shared" si="94"/>
        <v/>
      </c>
      <c r="S1128" s="17" t="str">
        <f>IFERROR(VLOOKUP(B1128,'PEMBEKALAN POP'!$B$5:$I$1048576,7,0),"")</f>
        <v/>
      </c>
      <c r="T1128" s="22" t="str">
        <f>IFERROR(VLOOKUP(B1128,'PEMBEKALAN POP'!$B$5:$I$1048576,8,0),"")</f>
        <v/>
      </c>
      <c r="U1128" s="21" t="s">
        <v>3994</v>
      </c>
      <c r="V1128" s="17" t="e" cm="1">
        <f t="array" ref="V1128">MAX(IF(INDUKSI!$B$5:$B$1048576='Data Training 2022'!B1128,INDUKSI!$H$5:$H$1048576))</f>
        <v>#N/A</v>
      </c>
      <c r="W1128" s="22" t="str">
        <f>IFERROR(VLOOKUP(B1128,INDUKSI!$B$5:$I$1048576,8,0),"")</f>
        <v/>
      </c>
      <c r="X1128" s="21" t="s">
        <v>3994</v>
      </c>
      <c r="Y1128" s="17" cm="1">
        <f t="array" ref="Y1128">MAX(IF(REINDUKSI!$B$5:$B$1048576='Data Training 2022'!B1128,REINDUKSI!$H$5:$H$1048576))</f>
        <v>44764</v>
      </c>
      <c r="Z1128" s="22" t="str">
        <f>IFERROR(VLOOKUP(B1128,REINDUKSI!$B$5:$I$1048576,8,0),"")</f>
        <v>LULUS</v>
      </c>
      <c r="AA1128" s="22" t="str">
        <f t="shared" si="95"/>
        <v>TARGET</v>
      </c>
      <c r="AB1128" s="17" cm="1">
        <f t="array" ref="AB1128">MAX(IF(BSA!$B$5:$B$1048576='Data Training 2022'!B1128,BSA!$H$5:$H$1048576))</f>
        <v>0</v>
      </c>
      <c r="AC1128" s="22" t="str">
        <f>IFERROR(VLOOKUP(B1128,BSA!$B$5:$I$1048576,8,0),"")</f>
        <v/>
      </c>
      <c r="AD1128" s="22" t="s">
        <v>3994</v>
      </c>
      <c r="AE1128" s="22"/>
      <c r="AF1128" s="22"/>
      <c r="AG1128" s="22" t="str">
        <f t="shared" si="96"/>
        <v/>
      </c>
      <c r="AH1128" s="17" cm="1">
        <f t="array" ref="AH1128">MAX(IF(ISOLASI!$B$5:$B$1048576='Data Training 2022'!B1128,ISOLASI!$H$5:$H$1048576))</f>
        <v>0</v>
      </c>
      <c r="AI1128" s="22" t="str">
        <f>IFERROR(VLOOKUP(B1128,ISOLASI!$B$5:$I$1048576,8,0),"")</f>
        <v/>
      </c>
      <c r="AJ1128" s="22"/>
      <c r="AK1128" s="17" cm="1">
        <f t="array" ref="AK1128">MAX(IF('DEKAT AIR'!$B$5:$B$1048576='Data Training 2022'!B1128,'DEKAT AIR'!$H$5:$H$1048576))</f>
        <v>0</v>
      </c>
      <c r="AL1128" s="22" t="str">
        <f>IFERROR(VLOOKUP(B1128,'DEKAT AIR'!$B$5:$I$1048576,8,0),"")</f>
        <v/>
      </c>
      <c r="AM1128" s="22"/>
      <c r="AN1128" s="17" cm="1">
        <f t="array" ref="AN1128">MAX(IF(KETINGGIAN!$B$5:$B$1048576='Data Training 2022'!B1128,KETINGGIAN!$H$5:$H$1048576))</f>
        <v>0</v>
      </c>
      <c r="AO1128" s="22" t="str">
        <f>IFERROR(VLOOKUP(B1128,KETINGGIAN!$B$5:$I$1048576,8,0),"")</f>
        <v/>
      </c>
      <c r="AP1128" s="22"/>
      <c r="AQ1128" s="22"/>
      <c r="AR1128" s="22"/>
      <c r="AS1128" s="22"/>
      <c r="AT1128" s="17" cm="1">
        <f t="array" ref="AT1128">MAX(IF(TOOLSKEEPER!$B$5:$B$1048576='Data Training 2022'!B1128,TOOLSKEEPER!$H$5:$H$1048576))</f>
        <v>0</v>
      </c>
      <c r="AU1128" s="22" t="str">
        <f>IFERROR(VLOOKUP(B1128,TOOLSKEEPER!$B$5:$I$1048576,8,0),"")</f>
        <v/>
      </c>
    </row>
    <row r="1129" spans="1:47">
      <c r="A1129" s="22">
        <f t="shared" si="97"/>
        <v>1124</v>
      </c>
      <c r="B1129" s="21" t="str">
        <f t="shared" si="98"/>
        <v>80004203</v>
      </c>
      <c r="C1129" s="21">
        <v>80004203</v>
      </c>
      <c r="D1129" s="22"/>
      <c r="E1129" s="22" t="s">
        <v>2727</v>
      </c>
      <c r="F1129" s="22" t="s">
        <v>1255</v>
      </c>
      <c r="G1129" s="22" t="s">
        <v>205</v>
      </c>
      <c r="H1129" s="22" t="s">
        <v>405</v>
      </c>
      <c r="I1129" s="22" t="s">
        <v>4024</v>
      </c>
      <c r="J1129" s="22"/>
      <c r="K1129" s="21" t="s">
        <v>4002</v>
      </c>
      <c r="L1129" s="21" t="s">
        <v>2374</v>
      </c>
      <c r="M1129" s="21" t="s">
        <v>4003</v>
      </c>
      <c r="N1129" s="21"/>
      <c r="O1129" s="17" t="str">
        <f>IFERROR(VLOOKUP(B1129,POP!$B$5:$I$1048576,7,0),"")</f>
        <v/>
      </c>
      <c r="P1129" s="17" t="str">
        <f>IFERROR(VLOOKUP(B1129,POM!$B$5:$I$1048576,7,0),"")</f>
        <v/>
      </c>
      <c r="Q1129" s="10" t="str">
        <f>IFERROR(VLOOKUP(B1129,POU!$B$5:$I$1048576,7,0),"")</f>
        <v/>
      </c>
      <c r="R1129" s="21" t="str">
        <f t="shared" si="94"/>
        <v/>
      </c>
      <c r="S1129" s="17" t="str">
        <f>IFERROR(VLOOKUP(B1129,'PEMBEKALAN POP'!$B$5:$I$1048576,7,0),"")</f>
        <v/>
      </c>
      <c r="T1129" s="22" t="str">
        <f>IFERROR(VLOOKUP(B1129,'PEMBEKALAN POP'!$B$5:$I$1048576,8,0),"")</f>
        <v/>
      </c>
      <c r="U1129" s="21" t="s">
        <v>3994</v>
      </c>
      <c r="V1129" s="17" t="e" cm="1">
        <f t="array" ref="V1129">MAX(IF(INDUKSI!$B$5:$B$1048576='Data Training 2022'!B1129,INDUKSI!$H$5:$H$1048576))</f>
        <v>#N/A</v>
      </c>
      <c r="W1129" s="22" t="str">
        <f>IFERROR(VLOOKUP(B1129,INDUKSI!$B$5:$I$1048576,8,0),"")</f>
        <v>LULUS</v>
      </c>
      <c r="X1129" s="21" t="s">
        <v>3994</v>
      </c>
      <c r="Y1129" s="17" cm="1">
        <f t="array" ref="Y1129">MAX(IF(REINDUKSI!$B$5:$B$1048576='Data Training 2022'!B1129,REINDUKSI!$H$5:$H$1048576))</f>
        <v>44764</v>
      </c>
      <c r="Z1129" s="22" t="str">
        <f>IFERROR(VLOOKUP(B1129,REINDUKSI!$B$5:$I$1048576,8,0),"")</f>
        <v>LULUS</v>
      </c>
      <c r="AA1129" s="22" t="str">
        <f t="shared" si="95"/>
        <v>TARGET</v>
      </c>
      <c r="AB1129" s="17" cm="1">
        <f t="array" ref="AB1129">MAX(IF(BSA!$B$5:$B$1048576='Data Training 2022'!B1129,BSA!$H$5:$H$1048576))</f>
        <v>0</v>
      </c>
      <c r="AC1129" s="22" t="str">
        <f>IFERROR(VLOOKUP(B1129,BSA!$B$5:$I$1048576,8,0),"")</f>
        <v/>
      </c>
      <c r="AD1129" s="22" t="s">
        <v>3994</v>
      </c>
      <c r="AE1129" s="22"/>
      <c r="AF1129" s="22"/>
      <c r="AG1129" s="22" t="str">
        <f t="shared" si="96"/>
        <v/>
      </c>
      <c r="AH1129" s="17" cm="1">
        <f t="array" ref="AH1129">MAX(IF(ISOLASI!$B$5:$B$1048576='Data Training 2022'!B1129,ISOLASI!$H$5:$H$1048576))</f>
        <v>0</v>
      </c>
      <c r="AI1129" s="22" t="str">
        <f>IFERROR(VLOOKUP(B1129,ISOLASI!$B$5:$I$1048576,8,0),"")</f>
        <v/>
      </c>
      <c r="AJ1129" s="22"/>
      <c r="AK1129" s="17" cm="1">
        <f t="array" ref="AK1129">MAX(IF('DEKAT AIR'!$B$5:$B$1048576='Data Training 2022'!B1129,'DEKAT AIR'!$H$5:$H$1048576))</f>
        <v>0</v>
      </c>
      <c r="AL1129" s="22" t="str">
        <f>IFERROR(VLOOKUP(B1129,'DEKAT AIR'!$B$5:$I$1048576,8,0),"")</f>
        <v/>
      </c>
      <c r="AM1129" s="22"/>
      <c r="AN1129" s="17" cm="1">
        <f t="array" ref="AN1129">MAX(IF(KETINGGIAN!$B$5:$B$1048576='Data Training 2022'!B1129,KETINGGIAN!$H$5:$H$1048576))</f>
        <v>0</v>
      </c>
      <c r="AO1129" s="22" t="str">
        <f>IFERROR(VLOOKUP(B1129,KETINGGIAN!$B$5:$I$1048576,8,0),"")</f>
        <v/>
      </c>
      <c r="AP1129" s="22"/>
      <c r="AQ1129" s="22"/>
      <c r="AR1129" s="22"/>
      <c r="AS1129" s="22"/>
      <c r="AT1129" s="17" cm="1">
        <f t="array" ref="AT1129">MAX(IF(TOOLSKEEPER!$B$5:$B$1048576='Data Training 2022'!B1129,TOOLSKEEPER!$H$5:$H$1048576))</f>
        <v>0</v>
      </c>
      <c r="AU1129" s="22" t="str">
        <f>IFERROR(VLOOKUP(B1129,TOOLSKEEPER!$B$5:$I$1048576,8,0),"")</f>
        <v/>
      </c>
    </row>
    <row r="1130" spans="1:47">
      <c r="A1130" s="22">
        <f t="shared" si="97"/>
        <v>1125</v>
      </c>
      <c r="B1130" s="21" t="str">
        <f t="shared" si="98"/>
        <v>80004202</v>
      </c>
      <c r="C1130" s="21">
        <v>80004202</v>
      </c>
      <c r="D1130" s="22"/>
      <c r="E1130" s="22" t="s">
        <v>2678</v>
      </c>
      <c r="F1130" s="22" t="s">
        <v>1255</v>
      </c>
      <c r="G1130" s="22" t="s">
        <v>205</v>
      </c>
      <c r="H1130" s="22" t="s">
        <v>405</v>
      </c>
      <c r="I1130" s="22" t="s">
        <v>4024</v>
      </c>
      <c r="J1130" s="22"/>
      <c r="K1130" s="21" t="s">
        <v>4002</v>
      </c>
      <c r="L1130" s="21" t="s">
        <v>2374</v>
      </c>
      <c r="M1130" s="21" t="s">
        <v>4003</v>
      </c>
      <c r="N1130" s="21"/>
      <c r="O1130" s="17" t="str">
        <f>IFERROR(VLOOKUP(B1130,POP!$B$5:$I$1048576,7,0),"")</f>
        <v/>
      </c>
      <c r="P1130" s="17" t="str">
        <f>IFERROR(VLOOKUP(B1130,POM!$B$5:$I$1048576,7,0),"")</f>
        <v/>
      </c>
      <c r="Q1130" s="10" t="str">
        <f>IFERROR(VLOOKUP(B1130,POU!$B$5:$I$1048576,7,0),"")</f>
        <v/>
      </c>
      <c r="R1130" s="21" t="str">
        <f t="shared" si="94"/>
        <v/>
      </c>
      <c r="S1130" s="17" t="str">
        <f>IFERROR(VLOOKUP(B1130,'PEMBEKALAN POP'!$B$5:$I$1048576,7,0),"")</f>
        <v/>
      </c>
      <c r="T1130" s="22" t="str">
        <f>IFERROR(VLOOKUP(B1130,'PEMBEKALAN POP'!$B$5:$I$1048576,8,0),"")</f>
        <v/>
      </c>
      <c r="U1130" s="21" t="s">
        <v>3994</v>
      </c>
      <c r="V1130" s="17" t="e" cm="1">
        <f t="array" ref="V1130">MAX(IF(INDUKSI!$B$5:$B$1048576='Data Training 2022'!B1130,INDUKSI!$H$5:$H$1048576))</f>
        <v>#N/A</v>
      </c>
      <c r="W1130" s="22" t="str">
        <f>IFERROR(VLOOKUP(B1130,INDUKSI!$B$5:$I$1048576,8,0),"")</f>
        <v>LULUS</v>
      </c>
      <c r="X1130" s="21" t="s">
        <v>3994</v>
      </c>
      <c r="Y1130" s="17" cm="1">
        <f t="array" ref="Y1130">MAX(IF(REINDUKSI!$B$5:$B$1048576='Data Training 2022'!B1130,REINDUKSI!$H$5:$H$1048576))</f>
        <v>44754</v>
      </c>
      <c r="Z1130" s="22" t="str">
        <f>IFERROR(VLOOKUP(B1130,REINDUKSI!$B$5:$I$1048576,8,0),"")</f>
        <v>LULUS</v>
      </c>
      <c r="AA1130" s="22" t="str">
        <f t="shared" si="95"/>
        <v>TARGET</v>
      </c>
      <c r="AB1130" s="17" cm="1">
        <f t="array" ref="AB1130">MAX(IF(BSA!$B$5:$B$1048576='Data Training 2022'!B1130,BSA!$H$5:$H$1048576))</f>
        <v>0</v>
      </c>
      <c r="AC1130" s="22" t="str">
        <f>IFERROR(VLOOKUP(B1130,BSA!$B$5:$I$1048576,8,0),"")</f>
        <v/>
      </c>
      <c r="AD1130" s="22" t="s">
        <v>3994</v>
      </c>
      <c r="AE1130" s="22"/>
      <c r="AF1130" s="22"/>
      <c r="AG1130" s="22" t="str">
        <f t="shared" si="96"/>
        <v/>
      </c>
      <c r="AH1130" s="17" cm="1">
        <f t="array" ref="AH1130">MAX(IF(ISOLASI!$B$5:$B$1048576='Data Training 2022'!B1130,ISOLASI!$H$5:$H$1048576))</f>
        <v>0</v>
      </c>
      <c r="AI1130" s="22" t="str">
        <f>IFERROR(VLOOKUP(B1130,ISOLASI!$B$5:$I$1048576,8,0),"")</f>
        <v/>
      </c>
      <c r="AJ1130" s="22"/>
      <c r="AK1130" s="17" cm="1">
        <f t="array" ref="AK1130">MAX(IF('DEKAT AIR'!$B$5:$B$1048576='Data Training 2022'!B1130,'DEKAT AIR'!$H$5:$H$1048576))</f>
        <v>0</v>
      </c>
      <c r="AL1130" s="22" t="str">
        <f>IFERROR(VLOOKUP(B1130,'DEKAT AIR'!$B$5:$I$1048576,8,0),"")</f>
        <v/>
      </c>
      <c r="AM1130" s="22"/>
      <c r="AN1130" s="17" cm="1">
        <f t="array" ref="AN1130">MAX(IF(KETINGGIAN!$B$5:$B$1048576='Data Training 2022'!B1130,KETINGGIAN!$H$5:$H$1048576))</f>
        <v>0</v>
      </c>
      <c r="AO1130" s="22" t="str">
        <f>IFERROR(VLOOKUP(B1130,KETINGGIAN!$B$5:$I$1048576,8,0),"")</f>
        <v/>
      </c>
      <c r="AP1130" s="22"/>
      <c r="AQ1130" s="22"/>
      <c r="AR1130" s="22"/>
      <c r="AS1130" s="22"/>
      <c r="AT1130" s="17" cm="1">
        <f t="array" ref="AT1130">MAX(IF(TOOLSKEEPER!$B$5:$B$1048576='Data Training 2022'!B1130,TOOLSKEEPER!$H$5:$H$1048576))</f>
        <v>0</v>
      </c>
      <c r="AU1130" s="22" t="str">
        <f>IFERROR(VLOOKUP(B1130,TOOLSKEEPER!$B$5:$I$1048576,8,0),"")</f>
        <v/>
      </c>
    </row>
    <row r="1131" spans="1:47">
      <c r="A1131" s="22">
        <f t="shared" si="97"/>
        <v>1126</v>
      </c>
      <c r="B1131" s="21" t="str">
        <f t="shared" si="98"/>
        <v>80004196</v>
      </c>
      <c r="C1131" s="21">
        <v>80004196</v>
      </c>
      <c r="D1131" s="22"/>
      <c r="E1131" s="22" t="s">
        <v>2621</v>
      </c>
      <c r="F1131" s="22" t="s">
        <v>1255</v>
      </c>
      <c r="G1131" s="22" t="s">
        <v>205</v>
      </c>
      <c r="H1131" s="22" t="s">
        <v>405</v>
      </c>
      <c r="I1131" s="22" t="s">
        <v>4024</v>
      </c>
      <c r="J1131" s="22"/>
      <c r="K1131" s="21" t="s">
        <v>4002</v>
      </c>
      <c r="L1131" s="21" t="s">
        <v>2374</v>
      </c>
      <c r="M1131" s="21" t="s">
        <v>4003</v>
      </c>
      <c r="N1131" s="21"/>
      <c r="O1131" s="17" t="str">
        <f>IFERROR(VLOOKUP(B1131,POP!$B$5:$I$1048576,7,0),"")</f>
        <v/>
      </c>
      <c r="P1131" s="17" t="str">
        <f>IFERROR(VLOOKUP(B1131,POM!$B$5:$I$1048576,7,0),"")</f>
        <v/>
      </c>
      <c r="Q1131" s="10" t="str">
        <f>IFERROR(VLOOKUP(B1131,POU!$B$5:$I$1048576,7,0),"")</f>
        <v/>
      </c>
      <c r="R1131" s="21" t="str">
        <f t="shared" si="94"/>
        <v/>
      </c>
      <c r="S1131" s="17" t="str">
        <f>IFERROR(VLOOKUP(B1131,'PEMBEKALAN POP'!$B$5:$I$1048576,7,0),"")</f>
        <v/>
      </c>
      <c r="T1131" s="22" t="str">
        <f>IFERROR(VLOOKUP(B1131,'PEMBEKALAN POP'!$B$5:$I$1048576,8,0),"")</f>
        <v/>
      </c>
      <c r="U1131" s="21" t="s">
        <v>3994</v>
      </c>
      <c r="V1131" s="17" t="e" cm="1">
        <f t="array" ref="V1131">MAX(IF(INDUKSI!$B$5:$B$1048576='Data Training 2022'!B1131,INDUKSI!$H$5:$H$1048576))</f>
        <v>#N/A</v>
      </c>
      <c r="W1131" s="22" t="str">
        <f>IFERROR(VLOOKUP(B1131,INDUKSI!$B$5:$I$1048576,8,0),"")</f>
        <v>LULUS</v>
      </c>
      <c r="X1131" s="21" t="s">
        <v>3994</v>
      </c>
      <c r="Y1131" s="17" cm="1">
        <f t="array" ref="Y1131">MAX(IF(REINDUKSI!$B$5:$B$1048576='Data Training 2022'!B1131,REINDUKSI!$H$5:$H$1048576))</f>
        <v>44761</v>
      </c>
      <c r="Z1131" s="22" t="str">
        <f>IFERROR(VLOOKUP(B1131,REINDUKSI!$B$5:$I$1048576,8,0),"")</f>
        <v>LULUS</v>
      </c>
      <c r="AA1131" s="22" t="str">
        <f t="shared" si="95"/>
        <v>TARGET</v>
      </c>
      <c r="AB1131" s="17" cm="1">
        <f t="array" ref="AB1131">MAX(IF(BSA!$B$5:$B$1048576='Data Training 2022'!B1131,BSA!$H$5:$H$1048576))</f>
        <v>0</v>
      </c>
      <c r="AC1131" s="22" t="str">
        <f>IFERROR(VLOOKUP(B1131,BSA!$B$5:$I$1048576,8,0),"")</f>
        <v/>
      </c>
      <c r="AD1131" s="22" t="s">
        <v>3994</v>
      </c>
      <c r="AE1131" s="22"/>
      <c r="AF1131" s="22"/>
      <c r="AG1131" s="22" t="str">
        <f t="shared" si="96"/>
        <v/>
      </c>
      <c r="AH1131" s="17" cm="1">
        <f t="array" ref="AH1131">MAX(IF(ISOLASI!$B$5:$B$1048576='Data Training 2022'!B1131,ISOLASI!$H$5:$H$1048576))</f>
        <v>0</v>
      </c>
      <c r="AI1131" s="22" t="str">
        <f>IFERROR(VLOOKUP(B1131,ISOLASI!$B$5:$I$1048576,8,0),"")</f>
        <v/>
      </c>
      <c r="AJ1131" s="22"/>
      <c r="AK1131" s="17" cm="1">
        <f t="array" ref="AK1131">MAX(IF('DEKAT AIR'!$B$5:$B$1048576='Data Training 2022'!B1131,'DEKAT AIR'!$H$5:$H$1048576))</f>
        <v>0</v>
      </c>
      <c r="AL1131" s="22" t="str">
        <f>IFERROR(VLOOKUP(B1131,'DEKAT AIR'!$B$5:$I$1048576,8,0),"")</f>
        <v/>
      </c>
      <c r="AM1131" s="22"/>
      <c r="AN1131" s="17" cm="1">
        <f t="array" ref="AN1131">MAX(IF(KETINGGIAN!$B$5:$B$1048576='Data Training 2022'!B1131,KETINGGIAN!$H$5:$H$1048576))</f>
        <v>0</v>
      </c>
      <c r="AO1131" s="22" t="str">
        <f>IFERROR(VLOOKUP(B1131,KETINGGIAN!$B$5:$I$1048576,8,0),"")</f>
        <v/>
      </c>
      <c r="AP1131" s="22"/>
      <c r="AQ1131" s="22"/>
      <c r="AR1131" s="22"/>
      <c r="AS1131" s="22"/>
      <c r="AT1131" s="17" cm="1">
        <f t="array" ref="AT1131">MAX(IF(TOOLSKEEPER!$B$5:$B$1048576='Data Training 2022'!B1131,TOOLSKEEPER!$H$5:$H$1048576))</f>
        <v>0</v>
      </c>
      <c r="AU1131" s="22" t="str">
        <f>IFERROR(VLOOKUP(B1131,TOOLSKEEPER!$B$5:$I$1048576,8,0),"")</f>
        <v/>
      </c>
    </row>
    <row r="1132" spans="1:47">
      <c r="A1132" s="22">
        <f t="shared" si="97"/>
        <v>1127</v>
      </c>
      <c r="B1132" s="21" t="str">
        <f t="shared" si="98"/>
        <v>80004193</v>
      </c>
      <c r="C1132" s="21">
        <v>80004193</v>
      </c>
      <c r="D1132" s="22"/>
      <c r="E1132" s="22" t="s">
        <v>2813</v>
      </c>
      <c r="F1132" s="22" t="s">
        <v>1255</v>
      </c>
      <c r="G1132" s="22" t="s">
        <v>205</v>
      </c>
      <c r="H1132" s="22" t="s">
        <v>405</v>
      </c>
      <c r="I1132" s="22" t="s">
        <v>4024</v>
      </c>
      <c r="J1132" s="22"/>
      <c r="K1132" s="21" t="s">
        <v>4002</v>
      </c>
      <c r="L1132" s="21" t="s">
        <v>2374</v>
      </c>
      <c r="M1132" s="21" t="s">
        <v>4003</v>
      </c>
      <c r="N1132" s="21"/>
      <c r="O1132" s="17" t="str">
        <f>IFERROR(VLOOKUP(B1132,POP!$B$5:$I$1048576,7,0),"")</f>
        <v/>
      </c>
      <c r="P1132" s="17" t="str">
        <f>IFERROR(VLOOKUP(B1132,POM!$B$5:$I$1048576,7,0),"")</f>
        <v/>
      </c>
      <c r="Q1132" s="10" t="str">
        <f>IFERROR(VLOOKUP(B1132,POU!$B$5:$I$1048576,7,0),"")</f>
        <v/>
      </c>
      <c r="R1132" s="21" t="str">
        <f t="shared" si="94"/>
        <v/>
      </c>
      <c r="S1132" s="17" t="str">
        <f>IFERROR(VLOOKUP(B1132,'PEMBEKALAN POP'!$B$5:$I$1048576,7,0),"")</f>
        <v/>
      </c>
      <c r="T1132" s="22" t="str">
        <f>IFERROR(VLOOKUP(B1132,'PEMBEKALAN POP'!$B$5:$I$1048576,8,0),"")</f>
        <v/>
      </c>
      <c r="U1132" s="21" t="s">
        <v>3994</v>
      </c>
      <c r="V1132" s="17" t="e" cm="1">
        <f t="array" ref="V1132">MAX(IF(INDUKSI!$B$5:$B$1048576='Data Training 2022'!B1132,INDUKSI!$H$5:$H$1048576))</f>
        <v>#N/A</v>
      </c>
      <c r="W1132" s="22" t="str">
        <f>IFERROR(VLOOKUP(B1132,INDUKSI!$B$5:$I$1048576,8,0),"")</f>
        <v>LULUS</v>
      </c>
      <c r="X1132" s="21" t="s">
        <v>3994</v>
      </c>
      <c r="Y1132" s="17" cm="1">
        <f t="array" ref="Y1132">MAX(IF(REINDUKSI!$B$5:$B$1048576='Data Training 2022'!B1132,REINDUKSI!$H$5:$H$1048576))</f>
        <v>44764</v>
      </c>
      <c r="Z1132" s="22" t="str">
        <f>IFERROR(VLOOKUP(B1132,REINDUKSI!$B$5:$I$1048576,8,0),"")</f>
        <v>LULUS</v>
      </c>
      <c r="AA1132" s="22" t="str">
        <f t="shared" si="95"/>
        <v>TARGET</v>
      </c>
      <c r="AB1132" s="17" cm="1">
        <f t="array" ref="AB1132">MAX(IF(BSA!$B$5:$B$1048576='Data Training 2022'!B1132,BSA!$H$5:$H$1048576))</f>
        <v>0</v>
      </c>
      <c r="AC1132" s="22" t="str">
        <f>IFERROR(VLOOKUP(B1132,BSA!$B$5:$I$1048576,8,0),"")</f>
        <v/>
      </c>
      <c r="AD1132" s="22" t="s">
        <v>3994</v>
      </c>
      <c r="AE1132" s="22"/>
      <c r="AF1132" s="22"/>
      <c r="AG1132" s="22" t="str">
        <f t="shared" si="96"/>
        <v/>
      </c>
      <c r="AH1132" s="17" cm="1">
        <f t="array" ref="AH1132">MAX(IF(ISOLASI!$B$5:$B$1048576='Data Training 2022'!B1132,ISOLASI!$H$5:$H$1048576))</f>
        <v>0</v>
      </c>
      <c r="AI1132" s="22" t="str">
        <f>IFERROR(VLOOKUP(B1132,ISOLASI!$B$5:$I$1048576,8,0),"")</f>
        <v/>
      </c>
      <c r="AJ1132" s="22"/>
      <c r="AK1132" s="17" cm="1">
        <f t="array" ref="AK1132">MAX(IF('DEKAT AIR'!$B$5:$B$1048576='Data Training 2022'!B1132,'DEKAT AIR'!$H$5:$H$1048576))</f>
        <v>0</v>
      </c>
      <c r="AL1132" s="22" t="str">
        <f>IFERROR(VLOOKUP(B1132,'DEKAT AIR'!$B$5:$I$1048576,8,0),"")</f>
        <v/>
      </c>
      <c r="AM1132" s="22"/>
      <c r="AN1132" s="17" cm="1">
        <f t="array" ref="AN1132">MAX(IF(KETINGGIAN!$B$5:$B$1048576='Data Training 2022'!B1132,KETINGGIAN!$H$5:$H$1048576))</f>
        <v>0</v>
      </c>
      <c r="AO1132" s="22" t="str">
        <f>IFERROR(VLOOKUP(B1132,KETINGGIAN!$B$5:$I$1048576,8,0),"")</f>
        <v/>
      </c>
      <c r="AP1132" s="22"/>
      <c r="AQ1132" s="22"/>
      <c r="AR1132" s="22"/>
      <c r="AS1132" s="22"/>
      <c r="AT1132" s="17" cm="1">
        <f t="array" ref="AT1132">MAX(IF(TOOLSKEEPER!$B$5:$B$1048576='Data Training 2022'!B1132,TOOLSKEEPER!$H$5:$H$1048576))</f>
        <v>0</v>
      </c>
      <c r="AU1132" s="22" t="str">
        <f>IFERROR(VLOOKUP(B1132,TOOLSKEEPER!$B$5:$I$1048576,8,0),"")</f>
        <v/>
      </c>
    </row>
    <row r="1133" spans="1:47">
      <c r="A1133" s="22">
        <f t="shared" si="97"/>
        <v>1128</v>
      </c>
      <c r="B1133" s="21" t="str">
        <f t="shared" si="98"/>
        <v>80004204</v>
      </c>
      <c r="C1133" s="21">
        <v>80004204</v>
      </c>
      <c r="D1133" s="22"/>
      <c r="E1133" s="22" t="s">
        <v>2731</v>
      </c>
      <c r="F1133" s="22" t="s">
        <v>1255</v>
      </c>
      <c r="G1133" s="22" t="s">
        <v>205</v>
      </c>
      <c r="H1133" s="22" t="s">
        <v>405</v>
      </c>
      <c r="I1133" s="22" t="s">
        <v>4024</v>
      </c>
      <c r="J1133" s="22"/>
      <c r="K1133" s="21" t="s">
        <v>4002</v>
      </c>
      <c r="L1133" s="21" t="s">
        <v>2374</v>
      </c>
      <c r="M1133" s="21" t="s">
        <v>4003</v>
      </c>
      <c r="N1133" s="21"/>
      <c r="O1133" s="17" t="str">
        <f>IFERROR(VLOOKUP(B1133,POP!$B$5:$I$1048576,7,0),"")</f>
        <v/>
      </c>
      <c r="P1133" s="17" t="str">
        <f>IFERROR(VLOOKUP(B1133,POM!$B$5:$I$1048576,7,0),"")</f>
        <v/>
      </c>
      <c r="Q1133" s="10" t="str">
        <f>IFERROR(VLOOKUP(B1133,POU!$B$5:$I$1048576,7,0),"")</f>
        <v/>
      </c>
      <c r="R1133" s="21" t="str">
        <f t="shared" si="94"/>
        <v/>
      </c>
      <c r="S1133" s="17" t="str">
        <f>IFERROR(VLOOKUP(B1133,'PEMBEKALAN POP'!$B$5:$I$1048576,7,0),"")</f>
        <v/>
      </c>
      <c r="T1133" s="22" t="str">
        <f>IFERROR(VLOOKUP(B1133,'PEMBEKALAN POP'!$B$5:$I$1048576,8,0),"")</f>
        <v/>
      </c>
      <c r="U1133" s="21" t="s">
        <v>3994</v>
      </c>
      <c r="V1133" s="17" t="e" cm="1">
        <f t="array" ref="V1133">MAX(IF(INDUKSI!$B$5:$B$1048576='Data Training 2022'!B1133,INDUKSI!$H$5:$H$1048576))</f>
        <v>#N/A</v>
      </c>
      <c r="W1133" s="22" t="str">
        <f>IFERROR(VLOOKUP(B1133,INDUKSI!$B$5:$I$1048576,8,0),"")</f>
        <v/>
      </c>
      <c r="X1133" s="21" t="s">
        <v>3994</v>
      </c>
      <c r="Y1133" s="17" cm="1">
        <f t="array" ref="Y1133">MAX(IF(REINDUKSI!$B$5:$B$1048576='Data Training 2022'!B1133,REINDUKSI!$H$5:$H$1048576))</f>
        <v>44754</v>
      </c>
      <c r="Z1133" s="22" t="str">
        <f>IFERROR(VLOOKUP(B1133,REINDUKSI!$B$5:$I$1048576,8,0),"")</f>
        <v>LULUS</v>
      </c>
      <c r="AA1133" s="22" t="str">
        <f t="shared" si="95"/>
        <v>TARGET</v>
      </c>
      <c r="AB1133" s="17" cm="1">
        <f t="array" ref="AB1133">MAX(IF(BSA!$B$5:$B$1048576='Data Training 2022'!B1133,BSA!$H$5:$H$1048576))</f>
        <v>0</v>
      </c>
      <c r="AC1133" s="22" t="str">
        <f>IFERROR(VLOOKUP(B1133,BSA!$B$5:$I$1048576,8,0),"")</f>
        <v/>
      </c>
      <c r="AD1133" s="22" t="s">
        <v>3994</v>
      </c>
      <c r="AE1133" s="22"/>
      <c r="AF1133" s="22"/>
      <c r="AG1133" s="22" t="str">
        <f t="shared" si="96"/>
        <v/>
      </c>
      <c r="AH1133" s="17" cm="1">
        <f t="array" ref="AH1133">MAX(IF(ISOLASI!$B$5:$B$1048576='Data Training 2022'!B1133,ISOLASI!$H$5:$H$1048576))</f>
        <v>0</v>
      </c>
      <c r="AI1133" s="22" t="str">
        <f>IFERROR(VLOOKUP(B1133,ISOLASI!$B$5:$I$1048576,8,0),"")</f>
        <v/>
      </c>
      <c r="AJ1133" s="22"/>
      <c r="AK1133" s="17" cm="1">
        <f t="array" ref="AK1133">MAX(IF('DEKAT AIR'!$B$5:$B$1048576='Data Training 2022'!B1133,'DEKAT AIR'!$H$5:$H$1048576))</f>
        <v>0</v>
      </c>
      <c r="AL1133" s="22" t="str">
        <f>IFERROR(VLOOKUP(B1133,'DEKAT AIR'!$B$5:$I$1048576,8,0),"")</f>
        <v/>
      </c>
      <c r="AM1133" s="22"/>
      <c r="AN1133" s="17" cm="1">
        <f t="array" ref="AN1133">MAX(IF(KETINGGIAN!$B$5:$B$1048576='Data Training 2022'!B1133,KETINGGIAN!$H$5:$H$1048576))</f>
        <v>0</v>
      </c>
      <c r="AO1133" s="22" t="str">
        <f>IFERROR(VLOOKUP(B1133,KETINGGIAN!$B$5:$I$1048576,8,0),"")</f>
        <v/>
      </c>
      <c r="AP1133" s="22"/>
      <c r="AQ1133" s="22"/>
      <c r="AR1133" s="22"/>
      <c r="AS1133" s="22"/>
      <c r="AT1133" s="17" cm="1">
        <f t="array" ref="AT1133">MAX(IF(TOOLSKEEPER!$B$5:$B$1048576='Data Training 2022'!B1133,TOOLSKEEPER!$H$5:$H$1048576))</f>
        <v>0</v>
      </c>
      <c r="AU1133" s="22" t="str">
        <f>IFERROR(VLOOKUP(B1133,TOOLSKEEPER!$B$5:$I$1048576,8,0),"")</f>
        <v/>
      </c>
    </row>
    <row r="1134" spans="1:47">
      <c r="A1134" s="22">
        <f t="shared" si="97"/>
        <v>1129</v>
      </c>
      <c r="B1134" s="21" t="str">
        <f t="shared" si="98"/>
        <v>80004195</v>
      </c>
      <c r="C1134" s="21">
        <v>80004195</v>
      </c>
      <c r="D1134" s="22"/>
      <c r="E1134" s="22" t="s">
        <v>2584</v>
      </c>
      <c r="F1134" s="22" t="s">
        <v>1255</v>
      </c>
      <c r="G1134" s="22" t="s">
        <v>205</v>
      </c>
      <c r="H1134" s="22" t="s">
        <v>405</v>
      </c>
      <c r="I1134" s="22" t="s">
        <v>4024</v>
      </c>
      <c r="J1134" s="22"/>
      <c r="K1134" s="21" t="s">
        <v>4002</v>
      </c>
      <c r="L1134" s="21" t="s">
        <v>2374</v>
      </c>
      <c r="M1134" s="21" t="s">
        <v>4003</v>
      </c>
      <c r="N1134" s="21"/>
      <c r="O1134" s="17" t="str">
        <f>IFERROR(VLOOKUP(B1134,POP!$B$5:$I$1048576,7,0),"")</f>
        <v/>
      </c>
      <c r="P1134" s="17" t="str">
        <f>IFERROR(VLOOKUP(B1134,POM!$B$5:$I$1048576,7,0),"")</f>
        <v/>
      </c>
      <c r="Q1134" s="10" t="str">
        <f>IFERROR(VLOOKUP(B1134,POU!$B$5:$I$1048576,7,0),"")</f>
        <v/>
      </c>
      <c r="R1134" s="21" t="str">
        <f t="shared" si="94"/>
        <v/>
      </c>
      <c r="S1134" s="17" t="str">
        <f>IFERROR(VLOOKUP(B1134,'PEMBEKALAN POP'!$B$5:$I$1048576,7,0),"")</f>
        <v/>
      </c>
      <c r="T1134" s="22" t="str">
        <f>IFERROR(VLOOKUP(B1134,'PEMBEKALAN POP'!$B$5:$I$1048576,8,0),"")</f>
        <v/>
      </c>
      <c r="U1134" s="21" t="s">
        <v>3994</v>
      </c>
      <c r="V1134" s="17" t="e" cm="1">
        <f t="array" ref="V1134">MAX(IF(INDUKSI!$B$5:$B$1048576='Data Training 2022'!B1134,INDUKSI!$H$5:$H$1048576))</f>
        <v>#N/A</v>
      </c>
      <c r="W1134" s="22" t="str">
        <f>IFERROR(VLOOKUP(B1134,INDUKSI!$B$5:$I$1048576,8,0),"")</f>
        <v>LULUS</v>
      </c>
      <c r="X1134" s="21" t="s">
        <v>3994</v>
      </c>
      <c r="Y1134" s="17" cm="1">
        <f t="array" ref="Y1134">MAX(IF(REINDUKSI!$B$5:$B$1048576='Data Training 2022'!B1134,REINDUKSI!$H$5:$H$1048576))</f>
        <v>44764</v>
      </c>
      <c r="Z1134" s="22" t="str">
        <f>IFERROR(VLOOKUP(B1134,REINDUKSI!$B$5:$I$1048576,8,0),"")</f>
        <v>LULUS</v>
      </c>
      <c r="AA1134" s="22" t="str">
        <f t="shared" si="95"/>
        <v>TARGET</v>
      </c>
      <c r="AB1134" s="17" cm="1">
        <f t="array" ref="AB1134">MAX(IF(BSA!$B$5:$B$1048576='Data Training 2022'!B1134,BSA!$H$5:$H$1048576))</f>
        <v>0</v>
      </c>
      <c r="AC1134" s="22" t="str">
        <f>IFERROR(VLOOKUP(B1134,BSA!$B$5:$I$1048576,8,0),"")</f>
        <v/>
      </c>
      <c r="AD1134" s="22" t="s">
        <v>3994</v>
      </c>
      <c r="AE1134" s="22"/>
      <c r="AF1134" s="22"/>
      <c r="AG1134" s="22" t="str">
        <f t="shared" si="96"/>
        <v/>
      </c>
      <c r="AH1134" s="17" cm="1">
        <f t="array" ref="AH1134">MAX(IF(ISOLASI!$B$5:$B$1048576='Data Training 2022'!B1134,ISOLASI!$H$5:$H$1048576))</f>
        <v>0</v>
      </c>
      <c r="AI1134" s="22" t="str">
        <f>IFERROR(VLOOKUP(B1134,ISOLASI!$B$5:$I$1048576,8,0),"")</f>
        <v/>
      </c>
      <c r="AJ1134" s="22"/>
      <c r="AK1134" s="17" cm="1">
        <f t="array" ref="AK1134">MAX(IF('DEKAT AIR'!$B$5:$B$1048576='Data Training 2022'!B1134,'DEKAT AIR'!$H$5:$H$1048576))</f>
        <v>0</v>
      </c>
      <c r="AL1134" s="22" t="str">
        <f>IFERROR(VLOOKUP(B1134,'DEKAT AIR'!$B$5:$I$1048576,8,0),"")</f>
        <v/>
      </c>
      <c r="AM1134" s="22"/>
      <c r="AN1134" s="17" cm="1">
        <f t="array" ref="AN1134">MAX(IF(KETINGGIAN!$B$5:$B$1048576='Data Training 2022'!B1134,KETINGGIAN!$H$5:$H$1048576))</f>
        <v>0</v>
      </c>
      <c r="AO1134" s="22" t="str">
        <f>IFERROR(VLOOKUP(B1134,KETINGGIAN!$B$5:$I$1048576,8,0),"")</f>
        <v/>
      </c>
      <c r="AP1134" s="22"/>
      <c r="AQ1134" s="22"/>
      <c r="AR1134" s="22"/>
      <c r="AS1134" s="22"/>
      <c r="AT1134" s="17" cm="1">
        <f t="array" ref="AT1134">MAX(IF(TOOLSKEEPER!$B$5:$B$1048576='Data Training 2022'!B1134,TOOLSKEEPER!$H$5:$H$1048576))</f>
        <v>0</v>
      </c>
      <c r="AU1134" s="22" t="str">
        <f>IFERROR(VLOOKUP(B1134,TOOLSKEEPER!$B$5:$I$1048576,8,0),"")</f>
        <v/>
      </c>
    </row>
    <row r="1135" spans="1:47">
      <c r="A1135" s="22">
        <f t="shared" si="97"/>
        <v>1130</v>
      </c>
      <c r="B1135" s="21" t="str">
        <f t="shared" si="98"/>
        <v>80004200</v>
      </c>
      <c r="C1135" s="21">
        <v>80004200</v>
      </c>
      <c r="D1135" s="22"/>
      <c r="E1135" s="22" t="s">
        <v>4300</v>
      </c>
      <c r="F1135" s="22" t="s">
        <v>1255</v>
      </c>
      <c r="G1135" s="22" t="s">
        <v>205</v>
      </c>
      <c r="H1135" s="22" t="s">
        <v>405</v>
      </c>
      <c r="I1135" s="22" t="s">
        <v>4024</v>
      </c>
      <c r="J1135" s="22"/>
      <c r="K1135" s="21" t="s">
        <v>4002</v>
      </c>
      <c r="L1135" s="21" t="s">
        <v>2374</v>
      </c>
      <c r="M1135" s="21" t="s">
        <v>4003</v>
      </c>
      <c r="N1135" s="21"/>
      <c r="O1135" s="17" t="str">
        <f>IFERROR(VLOOKUP(B1135,POP!$B$5:$I$1048576,7,0),"")</f>
        <v/>
      </c>
      <c r="P1135" s="17" t="str">
        <f>IFERROR(VLOOKUP(B1135,POM!$B$5:$I$1048576,7,0),"")</f>
        <v/>
      </c>
      <c r="Q1135" s="10" t="str">
        <f>IFERROR(VLOOKUP(B1135,POU!$B$5:$I$1048576,7,0),"")</f>
        <v/>
      </c>
      <c r="R1135" s="21" t="str">
        <f t="shared" si="94"/>
        <v/>
      </c>
      <c r="S1135" s="17" t="str">
        <f>IFERROR(VLOOKUP(B1135,'PEMBEKALAN POP'!$B$5:$I$1048576,7,0),"")</f>
        <v/>
      </c>
      <c r="T1135" s="22" t="str">
        <f>IFERROR(VLOOKUP(B1135,'PEMBEKALAN POP'!$B$5:$I$1048576,8,0),"")</f>
        <v/>
      </c>
      <c r="U1135" s="21" t="s">
        <v>3994</v>
      </c>
      <c r="V1135" s="17" t="e" cm="1">
        <f t="array" ref="V1135">MAX(IF(INDUKSI!$B$5:$B$1048576='Data Training 2022'!B1135,INDUKSI!$H$5:$H$1048576))</f>
        <v>#N/A</v>
      </c>
      <c r="W1135" s="22" t="str">
        <f>IFERROR(VLOOKUP(B1135,INDUKSI!$B$5:$I$1048576,8,0),"")</f>
        <v>LULUS</v>
      </c>
      <c r="X1135" s="21" t="s">
        <v>3994</v>
      </c>
      <c r="Y1135" s="17" cm="1">
        <f t="array" ref="Y1135">MAX(IF(REINDUKSI!$B$5:$B$1048576='Data Training 2022'!B1135,REINDUKSI!$H$5:$H$1048576))</f>
        <v>44761</v>
      </c>
      <c r="Z1135" s="22" t="str">
        <f>IFERROR(VLOOKUP(B1135,REINDUKSI!$B$5:$I$1048576,8,0),"")</f>
        <v>LULUS</v>
      </c>
      <c r="AA1135" s="22" t="str">
        <f t="shared" si="95"/>
        <v>TARGET</v>
      </c>
      <c r="AB1135" s="17" cm="1">
        <f t="array" ref="AB1135">MAX(IF(BSA!$B$5:$B$1048576='Data Training 2022'!B1135,BSA!$H$5:$H$1048576))</f>
        <v>0</v>
      </c>
      <c r="AC1135" s="22" t="str">
        <f>IFERROR(VLOOKUP(B1135,BSA!$B$5:$I$1048576,8,0),"")</f>
        <v/>
      </c>
      <c r="AD1135" s="22" t="s">
        <v>3994</v>
      </c>
      <c r="AE1135" s="22"/>
      <c r="AF1135" s="22"/>
      <c r="AG1135" s="22" t="str">
        <f t="shared" si="96"/>
        <v/>
      </c>
      <c r="AH1135" s="17" cm="1">
        <f t="array" ref="AH1135">MAX(IF(ISOLASI!$B$5:$B$1048576='Data Training 2022'!B1135,ISOLASI!$H$5:$H$1048576))</f>
        <v>0</v>
      </c>
      <c r="AI1135" s="22" t="str">
        <f>IFERROR(VLOOKUP(B1135,ISOLASI!$B$5:$I$1048576,8,0),"")</f>
        <v/>
      </c>
      <c r="AJ1135" s="22"/>
      <c r="AK1135" s="17" cm="1">
        <f t="array" ref="AK1135">MAX(IF('DEKAT AIR'!$B$5:$B$1048576='Data Training 2022'!B1135,'DEKAT AIR'!$H$5:$H$1048576))</f>
        <v>0</v>
      </c>
      <c r="AL1135" s="22" t="str">
        <f>IFERROR(VLOOKUP(B1135,'DEKAT AIR'!$B$5:$I$1048576,8,0),"")</f>
        <v/>
      </c>
      <c r="AM1135" s="22"/>
      <c r="AN1135" s="17" cm="1">
        <f t="array" ref="AN1135">MAX(IF(KETINGGIAN!$B$5:$B$1048576='Data Training 2022'!B1135,KETINGGIAN!$H$5:$H$1048576))</f>
        <v>0</v>
      </c>
      <c r="AO1135" s="22" t="str">
        <f>IFERROR(VLOOKUP(B1135,KETINGGIAN!$B$5:$I$1048576,8,0),"")</f>
        <v/>
      </c>
      <c r="AP1135" s="22"/>
      <c r="AQ1135" s="22"/>
      <c r="AR1135" s="22"/>
      <c r="AS1135" s="22"/>
      <c r="AT1135" s="17" cm="1">
        <f t="array" ref="AT1135">MAX(IF(TOOLSKEEPER!$B$5:$B$1048576='Data Training 2022'!B1135,TOOLSKEEPER!$H$5:$H$1048576))</f>
        <v>0</v>
      </c>
      <c r="AU1135" s="22" t="str">
        <f>IFERROR(VLOOKUP(B1135,TOOLSKEEPER!$B$5:$I$1048576,8,0),"")</f>
        <v/>
      </c>
    </row>
    <row r="1136" spans="1:47">
      <c r="A1136" s="22">
        <f t="shared" si="97"/>
        <v>1131</v>
      </c>
      <c r="B1136" s="21" t="str">
        <f t="shared" si="98"/>
        <v>80004206</v>
      </c>
      <c r="C1136" s="21">
        <v>80004206</v>
      </c>
      <c r="D1136" s="22"/>
      <c r="E1136" s="22" t="s">
        <v>4301</v>
      </c>
      <c r="F1136" s="22" t="s">
        <v>1255</v>
      </c>
      <c r="G1136" s="22" t="s">
        <v>205</v>
      </c>
      <c r="H1136" s="22" t="s">
        <v>405</v>
      </c>
      <c r="I1136" s="22" t="s">
        <v>4024</v>
      </c>
      <c r="J1136" s="22"/>
      <c r="K1136" s="21" t="s">
        <v>4002</v>
      </c>
      <c r="L1136" s="21" t="s">
        <v>2374</v>
      </c>
      <c r="M1136" s="21" t="s">
        <v>4003</v>
      </c>
      <c r="N1136" s="21"/>
      <c r="O1136" s="17" t="str">
        <f>IFERROR(VLOOKUP(B1136,POP!$B$5:$I$1048576,7,0),"")</f>
        <v/>
      </c>
      <c r="P1136" s="17" t="str">
        <f>IFERROR(VLOOKUP(B1136,POM!$B$5:$I$1048576,7,0),"")</f>
        <v/>
      </c>
      <c r="Q1136" s="10" t="str">
        <f>IFERROR(VLOOKUP(B1136,POU!$B$5:$I$1048576,7,0),"")</f>
        <v/>
      </c>
      <c r="R1136" s="21" t="str">
        <f t="shared" si="94"/>
        <v/>
      </c>
      <c r="S1136" s="17" t="str">
        <f>IFERROR(VLOOKUP(B1136,'PEMBEKALAN POP'!$B$5:$I$1048576,7,0),"")</f>
        <v/>
      </c>
      <c r="T1136" s="22" t="str">
        <f>IFERROR(VLOOKUP(B1136,'PEMBEKALAN POP'!$B$5:$I$1048576,8,0),"")</f>
        <v/>
      </c>
      <c r="U1136" s="21" t="s">
        <v>3994</v>
      </c>
      <c r="V1136" s="17" t="e" cm="1">
        <f t="array" ref="V1136">MAX(IF(INDUKSI!$B$5:$B$1048576='Data Training 2022'!B1136,INDUKSI!$H$5:$H$1048576))</f>
        <v>#N/A</v>
      </c>
      <c r="W1136" s="22" t="str">
        <f>IFERROR(VLOOKUP(B1136,INDUKSI!$B$5:$I$1048576,8,0),"")</f>
        <v/>
      </c>
      <c r="X1136" s="21" t="s">
        <v>3994</v>
      </c>
      <c r="Y1136" s="17" cm="1">
        <f t="array" ref="Y1136">MAX(IF(REINDUKSI!$B$5:$B$1048576='Data Training 2022'!B1136,REINDUKSI!$H$5:$H$1048576))</f>
        <v>44754</v>
      </c>
      <c r="Z1136" s="22" t="str">
        <f>IFERROR(VLOOKUP(B1136,REINDUKSI!$B$5:$I$1048576,8,0),"")</f>
        <v>LULUS</v>
      </c>
      <c r="AA1136" s="22" t="str">
        <f t="shared" si="95"/>
        <v>TARGET</v>
      </c>
      <c r="AB1136" s="17" cm="1">
        <f t="array" ref="AB1136">MAX(IF(BSA!$B$5:$B$1048576='Data Training 2022'!B1136,BSA!$H$5:$H$1048576))</f>
        <v>0</v>
      </c>
      <c r="AC1136" s="22" t="str">
        <f>IFERROR(VLOOKUP(B1136,BSA!$B$5:$I$1048576,8,0),"")</f>
        <v/>
      </c>
      <c r="AD1136" s="22" t="s">
        <v>3994</v>
      </c>
      <c r="AE1136" s="22"/>
      <c r="AF1136" s="22"/>
      <c r="AG1136" s="22" t="str">
        <f t="shared" si="96"/>
        <v/>
      </c>
      <c r="AH1136" s="17" cm="1">
        <f t="array" ref="AH1136">MAX(IF(ISOLASI!$B$5:$B$1048576='Data Training 2022'!B1136,ISOLASI!$H$5:$H$1048576))</f>
        <v>0</v>
      </c>
      <c r="AI1136" s="22" t="str">
        <f>IFERROR(VLOOKUP(B1136,ISOLASI!$B$5:$I$1048576,8,0),"")</f>
        <v/>
      </c>
      <c r="AJ1136" s="22"/>
      <c r="AK1136" s="17" cm="1">
        <f t="array" ref="AK1136">MAX(IF('DEKAT AIR'!$B$5:$B$1048576='Data Training 2022'!B1136,'DEKAT AIR'!$H$5:$H$1048576))</f>
        <v>0</v>
      </c>
      <c r="AL1136" s="22" t="str">
        <f>IFERROR(VLOOKUP(B1136,'DEKAT AIR'!$B$5:$I$1048576,8,0),"")</f>
        <v/>
      </c>
      <c r="AM1136" s="22"/>
      <c r="AN1136" s="17" cm="1">
        <f t="array" ref="AN1136">MAX(IF(KETINGGIAN!$B$5:$B$1048576='Data Training 2022'!B1136,KETINGGIAN!$H$5:$H$1048576))</f>
        <v>0</v>
      </c>
      <c r="AO1136" s="22" t="str">
        <f>IFERROR(VLOOKUP(B1136,KETINGGIAN!$B$5:$I$1048576,8,0),"")</f>
        <v/>
      </c>
      <c r="AP1136" s="22"/>
      <c r="AQ1136" s="22"/>
      <c r="AR1136" s="22"/>
      <c r="AS1136" s="22"/>
      <c r="AT1136" s="17" cm="1">
        <f t="array" ref="AT1136">MAX(IF(TOOLSKEEPER!$B$5:$B$1048576='Data Training 2022'!B1136,TOOLSKEEPER!$H$5:$H$1048576))</f>
        <v>0</v>
      </c>
      <c r="AU1136" s="22" t="str">
        <f>IFERROR(VLOOKUP(B1136,TOOLSKEEPER!$B$5:$I$1048576,8,0),"")</f>
        <v/>
      </c>
    </row>
    <row r="1137" spans="1:47">
      <c r="A1137" s="22">
        <f t="shared" si="97"/>
        <v>1132</v>
      </c>
      <c r="B1137" s="21" t="str">
        <f t="shared" si="98"/>
        <v>80004194</v>
      </c>
      <c r="C1137" s="21">
        <v>80004194</v>
      </c>
      <c r="D1137" s="22"/>
      <c r="E1137" s="22" t="s">
        <v>2574</v>
      </c>
      <c r="F1137" s="22" t="s">
        <v>1255</v>
      </c>
      <c r="G1137" s="22" t="s">
        <v>205</v>
      </c>
      <c r="H1137" s="22" t="s">
        <v>405</v>
      </c>
      <c r="I1137" s="22" t="s">
        <v>4024</v>
      </c>
      <c r="J1137" s="22"/>
      <c r="K1137" s="21" t="s">
        <v>4002</v>
      </c>
      <c r="L1137" s="21" t="s">
        <v>2374</v>
      </c>
      <c r="M1137" s="21" t="s">
        <v>4003</v>
      </c>
      <c r="N1137" s="21"/>
      <c r="O1137" s="17" t="str">
        <f>IFERROR(VLOOKUP(B1137,POP!$B$5:$I$1048576,7,0),"")</f>
        <v/>
      </c>
      <c r="P1137" s="17" t="str">
        <f>IFERROR(VLOOKUP(B1137,POM!$B$5:$I$1048576,7,0),"")</f>
        <v/>
      </c>
      <c r="Q1137" s="10" t="str">
        <f>IFERROR(VLOOKUP(B1137,POU!$B$5:$I$1048576,7,0),"")</f>
        <v/>
      </c>
      <c r="R1137" s="21" t="str">
        <f t="shared" si="94"/>
        <v/>
      </c>
      <c r="S1137" s="17" t="str">
        <f>IFERROR(VLOOKUP(B1137,'PEMBEKALAN POP'!$B$5:$I$1048576,7,0),"")</f>
        <v/>
      </c>
      <c r="T1137" s="22" t="str">
        <f>IFERROR(VLOOKUP(B1137,'PEMBEKALAN POP'!$B$5:$I$1048576,8,0),"")</f>
        <v/>
      </c>
      <c r="U1137" s="21" t="s">
        <v>3994</v>
      </c>
      <c r="V1137" s="17" t="e" cm="1">
        <f t="array" ref="V1137">MAX(IF(INDUKSI!$B$5:$B$1048576='Data Training 2022'!B1137,INDUKSI!$H$5:$H$1048576))</f>
        <v>#N/A</v>
      </c>
      <c r="W1137" s="22" t="str">
        <f>IFERROR(VLOOKUP(B1137,INDUKSI!$B$5:$I$1048576,8,0),"")</f>
        <v>LULUS</v>
      </c>
      <c r="X1137" s="21" t="s">
        <v>3994</v>
      </c>
      <c r="Y1137" s="17" cm="1">
        <f t="array" ref="Y1137">MAX(IF(REINDUKSI!$B$5:$B$1048576='Data Training 2022'!B1137,REINDUKSI!$H$5:$H$1048576))</f>
        <v>44761</v>
      </c>
      <c r="Z1137" s="22" t="str">
        <f>IFERROR(VLOOKUP(B1137,REINDUKSI!$B$5:$I$1048576,8,0),"")</f>
        <v>LULUS</v>
      </c>
      <c r="AA1137" s="22" t="str">
        <f t="shared" si="95"/>
        <v>TARGET</v>
      </c>
      <c r="AB1137" s="17" cm="1">
        <f t="array" ref="AB1137">MAX(IF(BSA!$B$5:$B$1048576='Data Training 2022'!B1137,BSA!$H$5:$H$1048576))</f>
        <v>0</v>
      </c>
      <c r="AC1137" s="22" t="str">
        <f>IFERROR(VLOOKUP(B1137,BSA!$B$5:$I$1048576,8,0),"")</f>
        <v/>
      </c>
      <c r="AD1137" s="22" t="s">
        <v>3994</v>
      </c>
      <c r="AE1137" s="22"/>
      <c r="AF1137" s="22"/>
      <c r="AG1137" s="22" t="str">
        <f t="shared" si="96"/>
        <v/>
      </c>
      <c r="AH1137" s="17" cm="1">
        <f t="array" ref="AH1137">MAX(IF(ISOLASI!$B$5:$B$1048576='Data Training 2022'!B1137,ISOLASI!$H$5:$H$1048576))</f>
        <v>0</v>
      </c>
      <c r="AI1137" s="22" t="str">
        <f>IFERROR(VLOOKUP(B1137,ISOLASI!$B$5:$I$1048576,8,0),"")</f>
        <v/>
      </c>
      <c r="AJ1137" s="22"/>
      <c r="AK1137" s="17" cm="1">
        <f t="array" ref="AK1137">MAX(IF('DEKAT AIR'!$B$5:$B$1048576='Data Training 2022'!B1137,'DEKAT AIR'!$H$5:$H$1048576))</f>
        <v>0</v>
      </c>
      <c r="AL1137" s="22" t="str">
        <f>IFERROR(VLOOKUP(B1137,'DEKAT AIR'!$B$5:$I$1048576,8,0),"")</f>
        <v/>
      </c>
      <c r="AM1137" s="22"/>
      <c r="AN1137" s="17" cm="1">
        <f t="array" ref="AN1137">MAX(IF(KETINGGIAN!$B$5:$B$1048576='Data Training 2022'!B1137,KETINGGIAN!$H$5:$H$1048576))</f>
        <v>0</v>
      </c>
      <c r="AO1137" s="22" t="str">
        <f>IFERROR(VLOOKUP(B1137,KETINGGIAN!$B$5:$I$1048576,8,0),"")</f>
        <v/>
      </c>
      <c r="AP1137" s="22"/>
      <c r="AQ1137" s="22"/>
      <c r="AR1137" s="22"/>
      <c r="AS1137" s="22"/>
      <c r="AT1137" s="17" cm="1">
        <f t="array" ref="AT1137">MAX(IF(TOOLSKEEPER!$B$5:$B$1048576='Data Training 2022'!B1137,TOOLSKEEPER!$H$5:$H$1048576))</f>
        <v>0</v>
      </c>
      <c r="AU1137" s="22" t="str">
        <f>IFERROR(VLOOKUP(B1137,TOOLSKEEPER!$B$5:$I$1048576,8,0),"")</f>
        <v/>
      </c>
    </row>
    <row r="1138" spans="1:47">
      <c r="A1138" s="22">
        <f t="shared" si="97"/>
        <v>1133</v>
      </c>
      <c r="B1138" s="21" t="str">
        <f t="shared" si="98"/>
        <v>80004627</v>
      </c>
      <c r="C1138" s="21">
        <v>80004627</v>
      </c>
      <c r="D1138" s="22"/>
      <c r="E1138" s="22" t="s">
        <v>2580</v>
      </c>
      <c r="F1138" s="22" t="s">
        <v>1255</v>
      </c>
      <c r="G1138" s="22" t="s">
        <v>4187</v>
      </c>
      <c r="H1138" s="22" t="s">
        <v>405</v>
      </c>
      <c r="I1138" s="22" t="s">
        <v>4028</v>
      </c>
      <c r="J1138" s="22"/>
      <c r="K1138" s="21" t="s">
        <v>4002</v>
      </c>
      <c r="L1138" s="21" t="s">
        <v>2374</v>
      </c>
      <c r="M1138" s="21" t="s">
        <v>4003</v>
      </c>
      <c r="N1138" s="21"/>
      <c r="O1138" s="17" t="str">
        <f>IFERROR(VLOOKUP(B1138,POP!$B$5:$I$1048576,7,0),"")</f>
        <v/>
      </c>
      <c r="P1138" s="17" t="str">
        <f>IFERROR(VLOOKUP(B1138,POM!$B$5:$I$1048576,7,0),"")</f>
        <v/>
      </c>
      <c r="Q1138" s="10" t="str">
        <f>IFERROR(VLOOKUP(B1138,POU!$B$5:$I$1048576,7,0),"")</f>
        <v/>
      </c>
      <c r="R1138" s="21" t="str">
        <f t="shared" si="94"/>
        <v/>
      </c>
      <c r="S1138" s="17" t="str">
        <f>IFERROR(VLOOKUP(B1138,'PEMBEKALAN POP'!$B$5:$I$1048576,7,0),"")</f>
        <v/>
      </c>
      <c r="T1138" s="22" t="str">
        <f>IFERROR(VLOOKUP(B1138,'PEMBEKALAN POP'!$B$5:$I$1048576,8,0),"")</f>
        <v/>
      </c>
      <c r="U1138" s="21" t="s">
        <v>3994</v>
      </c>
      <c r="V1138" s="17" t="e" cm="1">
        <f t="array" ref="V1138">MAX(IF(INDUKSI!$B$5:$B$1048576='Data Training 2022'!B1138,INDUKSI!$H$5:$H$1048576))</f>
        <v>#N/A</v>
      </c>
      <c r="W1138" s="22" t="str">
        <f>IFERROR(VLOOKUP(B1138,INDUKSI!$B$5:$I$1048576,8,0),"")</f>
        <v>LULUS</v>
      </c>
      <c r="X1138" s="21" t="s">
        <v>3994</v>
      </c>
      <c r="Y1138" s="17" cm="1">
        <f t="array" ref="Y1138">MAX(IF(REINDUKSI!$B$5:$B$1048576='Data Training 2022'!B1138,REINDUKSI!$H$5:$H$1048576))</f>
        <v>0</v>
      </c>
      <c r="Z1138" s="22" t="str">
        <f>IFERROR(VLOOKUP(B1138,REINDUKSI!$B$5:$I$1048576,8,0),"")</f>
        <v/>
      </c>
      <c r="AA1138" s="22" t="str">
        <f t="shared" si="95"/>
        <v>TARGET</v>
      </c>
      <c r="AB1138" s="17" cm="1">
        <f t="array" ref="AB1138">MAX(IF(BSA!$B$5:$B$1048576='Data Training 2022'!B1138,BSA!$H$5:$H$1048576))</f>
        <v>0</v>
      </c>
      <c r="AC1138" s="22" t="str">
        <f>IFERROR(VLOOKUP(B1138,BSA!$B$5:$I$1048576,8,0),"")</f>
        <v/>
      </c>
      <c r="AD1138" s="22" t="s">
        <v>3994</v>
      </c>
      <c r="AE1138" s="22"/>
      <c r="AF1138" s="22"/>
      <c r="AG1138" s="22" t="str">
        <f t="shared" si="96"/>
        <v/>
      </c>
      <c r="AH1138" s="17" cm="1">
        <f t="array" ref="AH1138">MAX(IF(ISOLASI!$B$5:$B$1048576='Data Training 2022'!B1138,ISOLASI!$H$5:$H$1048576))</f>
        <v>0</v>
      </c>
      <c r="AI1138" s="22" t="str">
        <f>IFERROR(VLOOKUP(B1138,ISOLASI!$B$5:$I$1048576,8,0),"")</f>
        <v/>
      </c>
      <c r="AJ1138" s="22"/>
      <c r="AK1138" s="17" cm="1">
        <f t="array" ref="AK1138">MAX(IF('DEKAT AIR'!$B$5:$B$1048576='Data Training 2022'!B1138,'DEKAT AIR'!$H$5:$H$1048576))</f>
        <v>0</v>
      </c>
      <c r="AL1138" s="22" t="str">
        <f>IFERROR(VLOOKUP(B1138,'DEKAT AIR'!$B$5:$I$1048576,8,0),"")</f>
        <v/>
      </c>
      <c r="AM1138" s="22"/>
      <c r="AN1138" s="17" cm="1">
        <f t="array" ref="AN1138">MAX(IF(KETINGGIAN!$B$5:$B$1048576='Data Training 2022'!B1138,KETINGGIAN!$H$5:$H$1048576))</f>
        <v>0</v>
      </c>
      <c r="AO1138" s="22" t="str">
        <f>IFERROR(VLOOKUP(B1138,KETINGGIAN!$B$5:$I$1048576,8,0),"")</f>
        <v/>
      </c>
      <c r="AP1138" s="22"/>
      <c r="AQ1138" s="22"/>
      <c r="AR1138" s="22"/>
      <c r="AS1138" s="22"/>
      <c r="AT1138" s="17" cm="1">
        <f t="array" ref="AT1138">MAX(IF(TOOLSKEEPER!$B$5:$B$1048576='Data Training 2022'!B1138,TOOLSKEEPER!$H$5:$H$1048576))</f>
        <v>0</v>
      </c>
      <c r="AU1138" s="22" t="str">
        <f>IFERROR(VLOOKUP(B1138,TOOLSKEEPER!$B$5:$I$1048576,8,0),"")</f>
        <v/>
      </c>
    </row>
    <row r="1139" spans="1:47">
      <c r="A1139" s="22">
        <f t="shared" si="97"/>
        <v>1134</v>
      </c>
      <c r="B1139" s="21" t="str">
        <f t="shared" si="98"/>
        <v>80004628</v>
      </c>
      <c r="C1139" s="21">
        <v>80004628</v>
      </c>
      <c r="D1139" s="22"/>
      <c r="E1139" s="22" t="s">
        <v>2773</v>
      </c>
      <c r="F1139" s="22" t="s">
        <v>1255</v>
      </c>
      <c r="G1139" s="22" t="s">
        <v>4187</v>
      </c>
      <c r="H1139" s="22" t="s">
        <v>405</v>
      </c>
      <c r="I1139" s="22" t="s">
        <v>4028</v>
      </c>
      <c r="J1139" s="22"/>
      <c r="K1139" s="21" t="s">
        <v>4002</v>
      </c>
      <c r="L1139" s="21" t="s">
        <v>2374</v>
      </c>
      <c r="M1139" s="21" t="s">
        <v>4003</v>
      </c>
      <c r="N1139" s="21"/>
      <c r="O1139" s="17" t="str">
        <f>IFERROR(VLOOKUP(B1139,POP!$B$5:$I$1048576,7,0),"")</f>
        <v/>
      </c>
      <c r="P1139" s="17" t="str">
        <f>IFERROR(VLOOKUP(B1139,POM!$B$5:$I$1048576,7,0),"")</f>
        <v/>
      </c>
      <c r="Q1139" s="10" t="str">
        <f>IFERROR(VLOOKUP(B1139,POU!$B$5:$I$1048576,7,0),"")</f>
        <v/>
      </c>
      <c r="R1139" s="21" t="str">
        <f t="shared" si="94"/>
        <v/>
      </c>
      <c r="S1139" s="17" t="str">
        <f>IFERROR(VLOOKUP(B1139,'PEMBEKALAN POP'!$B$5:$I$1048576,7,0),"")</f>
        <v/>
      </c>
      <c r="T1139" s="22" t="str">
        <f>IFERROR(VLOOKUP(B1139,'PEMBEKALAN POP'!$B$5:$I$1048576,8,0),"")</f>
        <v/>
      </c>
      <c r="U1139" s="21" t="s">
        <v>3994</v>
      </c>
      <c r="V1139" s="17" t="e" cm="1">
        <f t="array" ref="V1139">MAX(IF(INDUKSI!$B$5:$B$1048576='Data Training 2022'!B1139,INDUKSI!$H$5:$H$1048576))</f>
        <v>#N/A</v>
      </c>
      <c r="W1139" s="22" t="str">
        <f>IFERROR(VLOOKUP(B1139,INDUKSI!$B$5:$I$1048576,8,0),"")</f>
        <v>LULUS</v>
      </c>
      <c r="X1139" s="21" t="s">
        <v>3994</v>
      </c>
      <c r="Y1139" s="17" cm="1">
        <f t="array" ref="Y1139">MAX(IF(REINDUKSI!$B$5:$B$1048576='Data Training 2022'!B1139,REINDUKSI!$H$5:$H$1048576))</f>
        <v>0</v>
      </c>
      <c r="Z1139" s="22" t="str">
        <f>IFERROR(VLOOKUP(B1139,REINDUKSI!$B$5:$I$1048576,8,0),"")</f>
        <v/>
      </c>
      <c r="AA1139" s="22" t="str">
        <f t="shared" si="95"/>
        <v>TARGET</v>
      </c>
      <c r="AB1139" s="17" cm="1">
        <f t="array" ref="AB1139">MAX(IF(BSA!$B$5:$B$1048576='Data Training 2022'!B1139,BSA!$H$5:$H$1048576))</f>
        <v>0</v>
      </c>
      <c r="AC1139" s="22" t="str">
        <f>IFERROR(VLOOKUP(B1139,BSA!$B$5:$I$1048576,8,0),"")</f>
        <v/>
      </c>
      <c r="AD1139" s="22" t="s">
        <v>3994</v>
      </c>
      <c r="AE1139" s="22"/>
      <c r="AF1139" s="22"/>
      <c r="AG1139" s="22" t="str">
        <f t="shared" si="96"/>
        <v/>
      </c>
      <c r="AH1139" s="17" cm="1">
        <f t="array" ref="AH1139">MAX(IF(ISOLASI!$B$5:$B$1048576='Data Training 2022'!B1139,ISOLASI!$H$5:$H$1048576))</f>
        <v>0</v>
      </c>
      <c r="AI1139" s="22" t="str">
        <f>IFERROR(VLOOKUP(B1139,ISOLASI!$B$5:$I$1048576,8,0),"")</f>
        <v/>
      </c>
      <c r="AJ1139" s="22"/>
      <c r="AK1139" s="17" cm="1">
        <f t="array" ref="AK1139">MAX(IF('DEKAT AIR'!$B$5:$B$1048576='Data Training 2022'!B1139,'DEKAT AIR'!$H$5:$H$1048576))</f>
        <v>0</v>
      </c>
      <c r="AL1139" s="22" t="str">
        <f>IFERROR(VLOOKUP(B1139,'DEKAT AIR'!$B$5:$I$1048576,8,0),"")</f>
        <v/>
      </c>
      <c r="AM1139" s="22"/>
      <c r="AN1139" s="17" cm="1">
        <f t="array" ref="AN1139">MAX(IF(KETINGGIAN!$B$5:$B$1048576='Data Training 2022'!B1139,KETINGGIAN!$H$5:$H$1048576))</f>
        <v>0</v>
      </c>
      <c r="AO1139" s="22" t="str">
        <f>IFERROR(VLOOKUP(B1139,KETINGGIAN!$B$5:$I$1048576,8,0),"")</f>
        <v/>
      </c>
      <c r="AP1139" s="22"/>
      <c r="AQ1139" s="22"/>
      <c r="AR1139" s="22"/>
      <c r="AS1139" s="22"/>
      <c r="AT1139" s="17" cm="1">
        <f t="array" ref="AT1139">MAX(IF(TOOLSKEEPER!$B$5:$B$1048576='Data Training 2022'!B1139,TOOLSKEEPER!$H$5:$H$1048576))</f>
        <v>0</v>
      </c>
      <c r="AU1139" s="22" t="str">
        <f>IFERROR(VLOOKUP(B1139,TOOLSKEEPER!$B$5:$I$1048576,8,0),"")</f>
        <v/>
      </c>
    </row>
    <row r="1140" spans="1:47">
      <c r="A1140" s="22">
        <f t="shared" si="97"/>
        <v>1135</v>
      </c>
      <c r="B1140" s="21" t="str">
        <f t="shared" si="98"/>
        <v>80004629</v>
      </c>
      <c r="C1140" s="21">
        <v>80004629</v>
      </c>
      <c r="D1140" s="22"/>
      <c r="E1140" s="22" t="s">
        <v>2873</v>
      </c>
      <c r="F1140" s="22" t="s">
        <v>1255</v>
      </c>
      <c r="G1140" s="22" t="s">
        <v>4187</v>
      </c>
      <c r="H1140" s="22" t="s">
        <v>405</v>
      </c>
      <c r="I1140" s="22" t="s">
        <v>4028</v>
      </c>
      <c r="J1140" s="22"/>
      <c r="K1140" s="21" t="s">
        <v>4002</v>
      </c>
      <c r="L1140" s="21" t="s">
        <v>2374</v>
      </c>
      <c r="M1140" s="21" t="s">
        <v>4003</v>
      </c>
      <c r="N1140" s="21"/>
      <c r="O1140" s="17" t="str">
        <f>IFERROR(VLOOKUP(B1140,POP!$B$5:$I$1048576,7,0),"")</f>
        <v/>
      </c>
      <c r="P1140" s="17" t="str">
        <f>IFERROR(VLOOKUP(B1140,POM!$B$5:$I$1048576,7,0),"")</f>
        <v/>
      </c>
      <c r="Q1140" s="10" t="str">
        <f>IFERROR(VLOOKUP(B1140,POU!$B$5:$I$1048576,7,0),"")</f>
        <v/>
      </c>
      <c r="R1140" s="21" t="str">
        <f t="shared" si="94"/>
        <v/>
      </c>
      <c r="S1140" s="17" t="str">
        <f>IFERROR(VLOOKUP(B1140,'PEMBEKALAN POP'!$B$5:$I$1048576,7,0),"")</f>
        <v/>
      </c>
      <c r="T1140" s="22" t="str">
        <f>IFERROR(VLOOKUP(B1140,'PEMBEKALAN POP'!$B$5:$I$1048576,8,0),"")</f>
        <v/>
      </c>
      <c r="U1140" s="21" t="s">
        <v>3994</v>
      </c>
      <c r="V1140" s="17" t="e" cm="1">
        <f t="array" ref="V1140">MAX(IF(INDUKSI!$B$5:$B$1048576='Data Training 2022'!B1140,INDUKSI!$H$5:$H$1048576))</f>
        <v>#N/A</v>
      </c>
      <c r="W1140" s="22" t="str">
        <f>IFERROR(VLOOKUP(B1140,INDUKSI!$B$5:$I$1048576,8,0),"")</f>
        <v>LULUS</v>
      </c>
      <c r="X1140" s="21" t="s">
        <v>3994</v>
      </c>
      <c r="Y1140" s="17" cm="1">
        <f t="array" ref="Y1140">MAX(IF(REINDUKSI!$B$5:$B$1048576='Data Training 2022'!B1140,REINDUKSI!$H$5:$H$1048576))</f>
        <v>0</v>
      </c>
      <c r="Z1140" s="22" t="str">
        <f>IFERROR(VLOOKUP(B1140,REINDUKSI!$B$5:$I$1048576,8,0),"")</f>
        <v/>
      </c>
      <c r="AA1140" s="22" t="str">
        <f t="shared" si="95"/>
        <v>TARGET</v>
      </c>
      <c r="AB1140" s="17" cm="1">
        <f t="array" ref="AB1140">MAX(IF(BSA!$B$5:$B$1048576='Data Training 2022'!B1140,BSA!$H$5:$H$1048576))</f>
        <v>0</v>
      </c>
      <c r="AC1140" s="22" t="str">
        <f>IFERROR(VLOOKUP(B1140,BSA!$B$5:$I$1048576,8,0),"")</f>
        <v/>
      </c>
      <c r="AD1140" s="22" t="s">
        <v>3994</v>
      </c>
      <c r="AE1140" s="22"/>
      <c r="AF1140" s="22"/>
      <c r="AG1140" s="22" t="str">
        <f t="shared" si="96"/>
        <v/>
      </c>
      <c r="AH1140" s="17" cm="1">
        <f t="array" ref="AH1140">MAX(IF(ISOLASI!$B$5:$B$1048576='Data Training 2022'!B1140,ISOLASI!$H$5:$H$1048576))</f>
        <v>0</v>
      </c>
      <c r="AI1140" s="22" t="str">
        <f>IFERROR(VLOOKUP(B1140,ISOLASI!$B$5:$I$1048576,8,0),"")</f>
        <v/>
      </c>
      <c r="AJ1140" s="22"/>
      <c r="AK1140" s="17" cm="1">
        <f t="array" ref="AK1140">MAX(IF('DEKAT AIR'!$B$5:$B$1048576='Data Training 2022'!B1140,'DEKAT AIR'!$H$5:$H$1048576))</f>
        <v>0</v>
      </c>
      <c r="AL1140" s="22" t="str">
        <f>IFERROR(VLOOKUP(B1140,'DEKAT AIR'!$B$5:$I$1048576,8,0),"")</f>
        <v/>
      </c>
      <c r="AM1140" s="22"/>
      <c r="AN1140" s="17" cm="1">
        <f t="array" ref="AN1140">MAX(IF(KETINGGIAN!$B$5:$B$1048576='Data Training 2022'!B1140,KETINGGIAN!$H$5:$H$1048576))</f>
        <v>0</v>
      </c>
      <c r="AO1140" s="22" t="str">
        <f>IFERROR(VLOOKUP(B1140,KETINGGIAN!$B$5:$I$1048576,8,0),"")</f>
        <v/>
      </c>
      <c r="AP1140" s="22"/>
      <c r="AQ1140" s="22"/>
      <c r="AR1140" s="22"/>
      <c r="AS1140" s="22"/>
      <c r="AT1140" s="17" cm="1">
        <f t="array" ref="AT1140">MAX(IF(TOOLSKEEPER!$B$5:$B$1048576='Data Training 2022'!B1140,TOOLSKEEPER!$H$5:$H$1048576))</f>
        <v>0</v>
      </c>
      <c r="AU1140" s="22" t="str">
        <f>IFERROR(VLOOKUP(B1140,TOOLSKEEPER!$B$5:$I$1048576,8,0),"")</f>
        <v/>
      </c>
    </row>
    <row r="1141" spans="1:47">
      <c r="A1141" s="22">
        <f t="shared" si="97"/>
        <v>1136</v>
      </c>
      <c r="B1141" s="21" t="str">
        <f t="shared" si="98"/>
        <v>80004630</v>
      </c>
      <c r="C1141" s="21">
        <v>80004630</v>
      </c>
      <c r="D1141" s="22"/>
      <c r="E1141" s="22" t="s">
        <v>4302</v>
      </c>
      <c r="F1141" s="22" t="s">
        <v>1255</v>
      </c>
      <c r="G1141" s="22" t="s">
        <v>4187</v>
      </c>
      <c r="H1141" s="22" t="s">
        <v>405</v>
      </c>
      <c r="I1141" s="22" t="s">
        <v>4028</v>
      </c>
      <c r="J1141" s="22"/>
      <c r="K1141" s="21" t="s">
        <v>4002</v>
      </c>
      <c r="L1141" s="21" t="s">
        <v>2374</v>
      </c>
      <c r="M1141" s="21" t="s">
        <v>4003</v>
      </c>
      <c r="N1141" s="21"/>
      <c r="O1141" s="17" t="str">
        <f>IFERROR(VLOOKUP(B1141,POP!$B$5:$I$1048576,7,0),"")</f>
        <v/>
      </c>
      <c r="P1141" s="17" t="str">
        <f>IFERROR(VLOOKUP(B1141,POM!$B$5:$I$1048576,7,0),"")</f>
        <v/>
      </c>
      <c r="Q1141" s="10" t="str">
        <f>IFERROR(VLOOKUP(B1141,POU!$B$5:$I$1048576,7,0),"")</f>
        <v/>
      </c>
      <c r="R1141" s="21" t="str">
        <f t="shared" si="94"/>
        <v/>
      </c>
      <c r="S1141" s="17" t="str">
        <f>IFERROR(VLOOKUP(B1141,'PEMBEKALAN POP'!$B$5:$I$1048576,7,0),"")</f>
        <v/>
      </c>
      <c r="T1141" s="22" t="str">
        <f>IFERROR(VLOOKUP(B1141,'PEMBEKALAN POP'!$B$5:$I$1048576,8,0),"")</f>
        <v/>
      </c>
      <c r="U1141" s="21" t="s">
        <v>3994</v>
      </c>
      <c r="V1141" s="17" t="e" cm="1">
        <f t="array" ref="V1141">MAX(IF(INDUKSI!$B$5:$B$1048576='Data Training 2022'!B1141,INDUKSI!$H$5:$H$1048576))</f>
        <v>#N/A</v>
      </c>
      <c r="W1141" s="22" t="str">
        <f>IFERROR(VLOOKUP(B1141,INDUKSI!$B$5:$I$1048576,8,0),"")</f>
        <v>LULUS</v>
      </c>
      <c r="X1141" s="21" t="s">
        <v>3994</v>
      </c>
      <c r="Y1141" s="17" cm="1">
        <f t="array" ref="Y1141">MAX(IF(REINDUKSI!$B$5:$B$1048576='Data Training 2022'!B1141,REINDUKSI!$H$5:$H$1048576))</f>
        <v>0</v>
      </c>
      <c r="Z1141" s="22" t="str">
        <f>IFERROR(VLOOKUP(B1141,REINDUKSI!$B$5:$I$1048576,8,0),"")</f>
        <v/>
      </c>
      <c r="AA1141" s="22" t="str">
        <f t="shared" si="95"/>
        <v>TARGET</v>
      </c>
      <c r="AB1141" s="17" cm="1">
        <f t="array" ref="AB1141">MAX(IF(BSA!$B$5:$B$1048576='Data Training 2022'!B1141,BSA!$H$5:$H$1048576))</f>
        <v>0</v>
      </c>
      <c r="AC1141" s="22" t="str">
        <f>IFERROR(VLOOKUP(B1141,BSA!$B$5:$I$1048576,8,0),"")</f>
        <v/>
      </c>
      <c r="AD1141" s="22" t="s">
        <v>3994</v>
      </c>
      <c r="AE1141" s="22"/>
      <c r="AF1141" s="22"/>
      <c r="AG1141" s="22" t="str">
        <f t="shared" si="96"/>
        <v/>
      </c>
      <c r="AH1141" s="17" cm="1">
        <f t="array" ref="AH1141">MAX(IF(ISOLASI!$B$5:$B$1048576='Data Training 2022'!B1141,ISOLASI!$H$5:$H$1048576))</f>
        <v>0</v>
      </c>
      <c r="AI1141" s="22" t="str">
        <f>IFERROR(VLOOKUP(B1141,ISOLASI!$B$5:$I$1048576,8,0),"")</f>
        <v/>
      </c>
      <c r="AJ1141" s="22"/>
      <c r="AK1141" s="17" cm="1">
        <f t="array" ref="AK1141">MAX(IF('DEKAT AIR'!$B$5:$B$1048576='Data Training 2022'!B1141,'DEKAT AIR'!$H$5:$H$1048576))</f>
        <v>0</v>
      </c>
      <c r="AL1141" s="22" t="str">
        <f>IFERROR(VLOOKUP(B1141,'DEKAT AIR'!$B$5:$I$1048576,8,0),"")</f>
        <v/>
      </c>
      <c r="AM1141" s="22"/>
      <c r="AN1141" s="17" cm="1">
        <f t="array" ref="AN1141">MAX(IF(KETINGGIAN!$B$5:$B$1048576='Data Training 2022'!B1141,KETINGGIAN!$H$5:$H$1048576))</f>
        <v>0</v>
      </c>
      <c r="AO1141" s="22" t="str">
        <f>IFERROR(VLOOKUP(B1141,KETINGGIAN!$B$5:$I$1048576,8,0),"")</f>
        <v/>
      </c>
      <c r="AP1141" s="22"/>
      <c r="AQ1141" s="22"/>
      <c r="AR1141" s="22"/>
      <c r="AS1141" s="22"/>
      <c r="AT1141" s="17" cm="1">
        <f t="array" ref="AT1141">MAX(IF(TOOLSKEEPER!$B$5:$B$1048576='Data Training 2022'!B1141,TOOLSKEEPER!$H$5:$H$1048576))</f>
        <v>0</v>
      </c>
      <c r="AU1141" s="22" t="str">
        <f>IFERROR(VLOOKUP(B1141,TOOLSKEEPER!$B$5:$I$1048576,8,0),"")</f>
        <v/>
      </c>
    </row>
    <row r="1142" spans="1:47">
      <c r="A1142" s="22">
        <f t="shared" si="97"/>
        <v>1137</v>
      </c>
      <c r="B1142" s="21" t="str">
        <f t="shared" si="98"/>
        <v>80004621</v>
      </c>
      <c r="C1142" s="21">
        <v>80004621</v>
      </c>
      <c r="D1142" s="22"/>
      <c r="E1142" s="22" t="s">
        <v>2380</v>
      </c>
      <c r="F1142" s="22" t="s">
        <v>1255</v>
      </c>
      <c r="G1142" s="22" t="s">
        <v>205</v>
      </c>
      <c r="H1142" s="22" t="s">
        <v>405</v>
      </c>
      <c r="I1142" s="22" t="s">
        <v>4024</v>
      </c>
      <c r="J1142" s="22"/>
      <c r="K1142" s="21" t="s">
        <v>4002</v>
      </c>
      <c r="L1142" s="21" t="s">
        <v>2374</v>
      </c>
      <c r="M1142" s="21" t="s">
        <v>4003</v>
      </c>
      <c r="N1142" s="21"/>
      <c r="O1142" s="17" t="str">
        <f>IFERROR(VLOOKUP(B1142,POP!$B$5:$I$1048576,7,0),"")</f>
        <v/>
      </c>
      <c r="P1142" s="17" t="str">
        <f>IFERROR(VLOOKUP(B1142,POM!$B$5:$I$1048576,7,0),"")</f>
        <v/>
      </c>
      <c r="Q1142" s="10" t="str">
        <f>IFERROR(VLOOKUP(B1142,POU!$B$5:$I$1048576,7,0),"")</f>
        <v/>
      </c>
      <c r="R1142" s="21" t="str">
        <f t="shared" si="94"/>
        <v/>
      </c>
      <c r="S1142" s="17" t="str">
        <f>IFERROR(VLOOKUP(B1142,'PEMBEKALAN POP'!$B$5:$I$1048576,7,0),"")</f>
        <v/>
      </c>
      <c r="T1142" s="22" t="str">
        <f>IFERROR(VLOOKUP(B1142,'PEMBEKALAN POP'!$B$5:$I$1048576,8,0),"")</f>
        <v/>
      </c>
      <c r="U1142" s="21" t="s">
        <v>3994</v>
      </c>
      <c r="V1142" s="17" t="e" cm="1">
        <f t="array" ref="V1142">MAX(IF(INDUKSI!$B$5:$B$1048576='Data Training 2022'!B1142,INDUKSI!$H$5:$H$1048576))</f>
        <v>#N/A</v>
      </c>
      <c r="W1142" s="22" t="str">
        <f>IFERROR(VLOOKUP(B1142,INDUKSI!$B$5:$I$1048576,8,0),"")</f>
        <v>LULUS</v>
      </c>
      <c r="X1142" s="21" t="s">
        <v>3994</v>
      </c>
      <c r="Y1142" s="17" cm="1">
        <f t="array" ref="Y1142">MAX(IF(REINDUKSI!$B$5:$B$1048576='Data Training 2022'!B1142,REINDUKSI!$H$5:$H$1048576))</f>
        <v>0</v>
      </c>
      <c r="Z1142" s="22" t="str">
        <f>IFERROR(VLOOKUP(B1142,REINDUKSI!$B$5:$I$1048576,8,0),"")</f>
        <v/>
      </c>
      <c r="AA1142" s="22" t="str">
        <f t="shared" si="95"/>
        <v>TARGET</v>
      </c>
      <c r="AB1142" s="17" cm="1">
        <f t="array" ref="AB1142">MAX(IF(BSA!$B$5:$B$1048576='Data Training 2022'!B1142,BSA!$H$5:$H$1048576))</f>
        <v>0</v>
      </c>
      <c r="AC1142" s="22" t="str">
        <f>IFERROR(VLOOKUP(B1142,BSA!$B$5:$I$1048576,8,0),"")</f>
        <v/>
      </c>
      <c r="AD1142" s="22" t="s">
        <v>3994</v>
      </c>
      <c r="AE1142" s="22"/>
      <c r="AF1142" s="22"/>
      <c r="AG1142" s="22" t="str">
        <f t="shared" si="96"/>
        <v/>
      </c>
      <c r="AH1142" s="17" cm="1">
        <f t="array" ref="AH1142">MAX(IF(ISOLASI!$B$5:$B$1048576='Data Training 2022'!B1142,ISOLASI!$H$5:$H$1048576))</f>
        <v>0</v>
      </c>
      <c r="AI1142" s="22" t="str">
        <f>IFERROR(VLOOKUP(B1142,ISOLASI!$B$5:$I$1048576,8,0),"")</f>
        <v/>
      </c>
      <c r="AJ1142" s="22"/>
      <c r="AK1142" s="17" cm="1">
        <f t="array" ref="AK1142">MAX(IF('DEKAT AIR'!$B$5:$B$1048576='Data Training 2022'!B1142,'DEKAT AIR'!$H$5:$H$1048576))</f>
        <v>0</v>
      </c>
      <c r="AL1142" s="22" t="str">
        <f>IFERROR(VLOOKUP(B1142,'DEKAT AIR'!$B$5:$I$1048576,8,0),"")</f>
        <v/>
      </c>
      <c r="AM1142" s="22"/>
      <c r="AN1142" s="17" cm="1">
        <f t="array" ref="AN1142">MAX(IF(KETINGGIAN!$B$5:$B$1048576='Data Training 2022'!B1142,KETINGGIAN!$H$5:$H$1048576))</f>
        <v>0</v>
      </c>
      <c r="AO1142" s="22" t="str">
        <f>IFERROR(VLOOKUP(B1142,KETINGGIAN!$B$5:$I$1048576,8,0),"")</f>
        <v/>
      </c>
      <c r="AP1142" s="22"/>
      <c r="AQ1142" s="22"/>
      <c r="AR1142" s="22"/>
      <c r="AS1142" s="22"/>
      <c r="AT1142" s="17" cm="1">
        <f t="array" ref="AT1142">MAX(IF(TOOLSKEEPER!$B$5:$B$1048576='Data Training 2022'!B1142,TOOLSKEEPER!$H$5:$H$1048576))</f>
        <v>0</v>
      </c>
      <c r="AU1142" s="22" t="str">
        <f>IFERROR(VLOOKUP(B1142,TOOLSKEEPER!$B$5:$I$1048576,8,0),"")</f>
        <v/>
      </c>
    </row>
    <row r="1143" spans="1:47">
      <c r="A1143" s="22">
        <f t="shared" si="97"/>
        <v>1138</v>
      </c>
      <c r="B1143" s="21" t="str">
        <f t="shared" si="98"/>
        <v>80004622</v>
      </c>
      <c r="C1143" s="21">
        <v>80004622</v>
      </c>
      <c r="D1143" s="22"/>
      <c r="E1143" s="22" t="s">
        <v>1957</v>
      </c>
      <c r="F1143" s="22" t="s">
        <v>1255</v>
      </c>
      <c r="G1143" s="22" t="s">
        <v>205</v>
      </c>
      <c r="H1143" s="22" t="s">
        <v>405</v>
      </c>
      <c r="I1143" s="22" t="s">
        <v>4024</v>
      </c>
      <c r="J1143" s="22"/>
      <c r="K1143" s="21" t="s">
        <v>4002</v>
      </c>
      <c r="L1143" s="21" t="s">
        <v>2374</v>
      </c>
      <c r="M1143" s="21" t="s">
        <v>4003</v>
      </c>
      <c r="N1143" s="21"/>
      <c r="O1143" s="17" t="str">
        <f>IFERROR(VLOOKUP(B1143,POP!$B$5:$I$1048576,7,0),"")</f>
        <v/>
      </c>
      <c r="P1143" s="17" t="str">
        <f>IFERROR(VLOOKUP(B1143,POM!$B$5:$I$1048576,7,0),"")</f>
        <v/>
      </c>
      <c r="Q1143" s="10" t="str">
        <f>IFERROR(VLOOKUP(B1143,POU!$B$5:$I$1048576,7,0),"")</f>
        <v/>
      </c>
      <c r="R1143" s="21" t="str">
        <f t="shared" si="94"/>
        <v/>
      </c>
      <c r="S1143" s="17" t="str">
        <f>IFERROR(VLOOKUP(B1143,'PEMBEKALAN POP'!$B$5:$I$1048576,7,0),"")</f>
        <v/>
      </c>
      <c r="T1143" s="22" t="str">
        <f>IFERROR(VLOOKUP(B1143,'PEMBEKALAN POP'!$B$5:$I$1048576,8,0),"")</f>
        <v/>
      </c>
      <c r="U1143" s="21" t="s">
        <v>3994</v>
      </c>
      <c r="V1143" s="17" t="e" cm="1">
        <f t="array" ref="V1143">MAX(IF(INDUKSI!$B$5:$B$1048576='Data Training 2022'!B1143,INDUKSI!$H$5:$H$1048576))</f>
        <v>#N/A</v>
      </c>
      <c r="W1143" s="22" t="str">
        <f>IFERROR(VLOOKUP(B1143,INDUKSI!$B$5:$I$1048576,8,0),"")</f>
        <v>LULUS</v>
      </c>
      <c r="X1143" s="21" t="s">
        <v>3994</v>
      </c>
      <c r="Y1143" s="17" cm="1">
        <f t="array" ref="Y1143">MAX(IF(REINDUKSI!$B$5:$B$1048576='Data Training 2022'!B1143,REINDUKSI!$H$5:$H$1048576))</f>
        <v>0</v>
      </c>
      <c r="Z1143" s="22" t="str">
        <f>IFERROR(VLOOKUP(B1143,REINDUKSI!$B$5:$I$1048576,8,0),"")</f>
        <v/>
      </c>
      <c r="AA1143" s="22" t="str">
        <f t="shared" si="95"/>
        <v>TARGET</v>
      </c>
      <c r="AB1143" s="17" cm="1">
        <f t="array" ref="AB1143">MAX(IF(BSA!$B$5:$B$1048576='Data Training 2022'!B1143,BSA!$H$5:$H$1048576))</f>
        <v>0</v>
      </c>
      <c r="AC1143" s="22" t="str">
        <f>IFERROR(VLOOKUP(B1143,BSA!$B$5:$I$1048576,8,0),"")</f>
        <v/>
      </c>
      <c r="AD1143" s="22" t="s">
        <v>3994</v>
      </c>
      <c r="AE1143" s="22"/>
      <c r="AF1143" s="22"/>
      <c r="AG1143" s="22" t="str">
        <f t="shared" si="96"/>
        <v/>
      </c>
      <c r="AH1143" s="17" cm="1">
        <f t="array" ref="AH1143">MAX(IF(ISOLASI!$B$5:$B$1048576='Data Training 2022'!B1143,ISOLASI!$H$5:$H$1048576))</f>
        <v>0</v>
      </c>
      <c r="AI1143" s="22" t="str">
        <f>IFERROR(VLOOKUP(B1143,ISOLASI!$B$5:$I$1048576,8,0),"")</f>
        <v/>
      </c>
      <c r="AJ1143" s="22"/>
      <c r="AK1143" s="17" cm="1">
        <f t="array" ref="AK1143">MAX(IF('DEKAT AIR'!$B$5:$B$1048576='Data Training 2022'!B1143,'DEKAT AIR'!$H$5:$H$1048576))</f>
        <v>0</v>
      </c>
      <c r="AL1143" s="22" t="str">
        <f>IFERROR(VLOOKUP(B1143,'DEKAT AIR'!$B$5:$I$1048576,8,0),"")</f>
        <v/>
      </c>
      <c r="AM1143" s="22"/>
      <c r="AN1143" s="17" cm="1">
        <f t="array" ref="AN1143">MAX(IF(KETINGGIAN!$B$5:$B$1048576='Data Training 2022'!B1143,KETINGGIAN!$H$5:$H$1048576))</f>
        <v>0</v>
      </c>
      <c r="AO1143" s="22" t="str">
        <f>IFERROR(VLOOKUP(B1143,KETINGGIAN!$B$5:$I$1048576,8,0),"")</f>
        <v/>
      </c>
      <c r="AP1143" s="22"/>
      <c r="AQ1143" s="22"/>
      <c r="AR1143" s="22"/>
      <c r="AS1143" s="22"/>
      <c r="AT1143" s="17" cm="1">
        <f t="array" ref="AT1143">MAX(IF(TOOLSKEEPER!$B$5:$B$1048576='Data Training 2022'!B1143,TOOLSKEEPER!$H$5:$H$1048576))</f>
        <v>0</v>
      </c>
      <c r="AU1143" s="22" t="str">
        <f>IFERROR(VLOOKUP(B1143,TOOLSKEEPER!$B$5:$I$1048576,8,0),"")</f>
        <v/>
      </c>
    </row>
    <row r="1144" spans="1:47">
      <c r="A1144" s="22">
        <f t="shared" si="97"/>
        <v>1139</v>
      </c>
      <c r="B1144" s="21" t="str">
        <f t="shared" si="98"/>
        <v>80004623</v>
      </c>
      <c r="C1144" s="21">
        <v>80004623</v>
      </c>
      <c r="D1144" s="22"/>
      <c r="E1144" s="22" t="s">
        <v>1342</v>
      </c>
      <c r="F1144" s="22" t="s">
        <v>1255</v>
      </c>
      <c r="G1144" s="22" t="s">
        <v>205</v>
      </c>
      <c r="H1144" s="22" t="s">
        <v>405</v>
      </c>
      <c r="I1144" s="22" t="s">
        <v>4024</v>
      </c>
      <c r="J1144" s="22"/>
      <c r="K1144" s="21" t="s">
        <v>4002</v>
      </c>
      <c r="L1144" s="21" t="s">
        <v>2374</v>
      </c>
      <c r="M1144" s="21" t="s">
        <v>4003</v>
      </c>
      <c r="N1144" s="21"/>
      <c r="O1144" s="17" t="str">
        <f>IFERROR(VLOOKUP(B1144,POP!$B$5:$I$1048576,7,0),"")</f>
        <v/>
      </c>
      <c r="P1144" s="17" t="str">
        <f>IFERROR(VLOOKUP(B1144,POM!$B$5:$I$1048576,7,0),"")</f>
        <v/>
      </c>
      <c r="Q1144" s="10" t="str">
        <f>IFERROR(VLOOKUP(B1144,POU!$B$5:$I$1048576,7,0),"")</f>
        <v/>
      </c>
      <c r="R1144" s="21" t="str">
        <f t="shared" si="94"/>
        <v/>
      </c>
      <c r="S1144" s="17" t="str">
        <f>IFERROR(VLOOKUP(B1144,'PEMBEKALAN POP'!$B$5:$I$1048576,7,0),"")</f>
        <v/>
      </c>
      <c r="T1144" s="22" t="str">
        <f>IFERROR(VLOOKUP(B1144,'PEMBEKALAN POP'!$B$5:$I$1048576,8,0),"")</f>
        <v/>
      </c>
      <c r="U1144" s="21" t="s">
        <v>3994</v>
      </c>
      <c r="V1144" s="17" t="e" cm="1">
        <f t="array" ref="V1144">MAX(IF(INDUKSI!$B$5:$B$1048576='Data Training 2022'!B1144,INDUKSI!$H$5:$H$1048576))</f>
        <v>#N/A</v>
      </c>
      <c r="W1144" s="22" t="str">
        <f>IFERROR(VLOOKUP(B1144,INDUKSI!$B$5:$I$1048576,8,0),"")</f>
        <v>LULUS</v>
      </c>
      <c r="X1144" s="21" t="s">
        <v>3994</v>
      </c>
      <c r="Y1144" s="17" cm="1">
        <f t="array" ref="Y1144">MAX(IF(REINDUKSI!$B$5:$B$1048576='Data Training 2022'!B1144,REINDUKSI!$H$5:$H$1048576))</f>
        <v>0</v>
      </c>
      <c r="Z1144" s="22" t="str">
        <f>IFERROR(VLOOKUP(B1144,REINDUKSI!$B$5:$I$1048576,8,0),"")</f>
        <v/>
      </c>
      <c r="AA1144" s="22" t="str">
        <f t="shared" si="95"/>
        <v>TARGET</v>
      </c>
      <c r="AB1144" s="17" cm="1">
        <f t="array" ref="AB1144">MAX(IF(BSA!$B$5:$B$1048576='Data Training 2022'!B1144,BSA!$H$5:$H$1048576))</f>
        <v>0</v>
      </c>
      <c r="AC1144" s="22" t="str">
        <f>IFERROR(VLOOKUP(B1144,BSA!$B$5:$I$1048576,8,0),"")</f>
        <v/>
      </c>
      <c r="AD1144" s="22" t="s">
        <v>3994</v>
      </c>
      <c r="AE1144" s="22"/>
      <c r="AF1144" s="22"/>
      <c r="AG1144" s="22" t="str">
        <f t="shared" si="96"/>
        <v/>
      </c>
      <c r="AH1144" s="17" cm="1">
        <f t="array" ref="AH1144">MAX(IF(ISOLASI!$B$5:$B$1048576='Data Training 2022'!B1144,ISOLASI!$H$5:$H$1048576))</f>
        <v>0</v>
      </c>
      <c r="AI1144" s="22" t="str">
        <f>IFERROR(VLOOKUP(B1144,ISOLASI!$B$5:$I$1048576,8,0),"")</f>
        <v/>
      </c>
      <c r="AJ1144" s="22"/>
      <c r="AK1144" s="17" cm="1">
        <f t="array" ref="AK1144">MAX(IF('DEKAT AIR'!$B$5:$B$1048576='Data Training 2022'!B1144,'DEKAT AIR'!$H$5:$H$1048576))</f>
        <v>0</v>
      </c>
      <c r="AL1144" s="22" t="str">
        <f>IFERROR(VLOOKUP(B1144,'DEKAT AIR'!$B$5:$I$1048576,8,0),"")</f>
        <v/>
      </c>
      <c r="AM1144" s="22"/>
      <c r="AN1144" s="17" cm="1">
        <f t="array" ref="AN1144">MAX(IF(KETINGGIAN!$B$5:$B$1048576='Data Training 2022'!B1144,KETINGGIAN!$H$5:$H$1048576))</f>
        <v>0</v>
      </c>
      <c r="AO1144" s="22" t="str">
        <f>IFERROR(VLOOKUP(B1144,KETINGGIAN!$B$5:$I$1048576,8,0),"")</f>
        <v/>
      </c>
      <c r="AP1144" s="22"/>
      <c r="AQ1144" s="22"/>
      <c r="AR1144" s="22"/>
      <c r="AS1144" s="22"/>
      <c r="AT1144" s="17" cm="1">
        <f t="array" ref="AT1144">MAX(IF(TOOLSKEEPER!$B$5:$B$1048576='Data Training 2022'!B1144,TOOLSKEEPER!$H$5:$H$1048576))</f>
        <v>0</v>
      </c>
      <c r="AU1144" s="22" t="str">
        <f>IFERROR(VLOOKUP(B1144,TOOLSKEEPER!$B$5:$I$1048576,8,0),"")</f>
        <v/>
      </c>
    </row>
    <row r="1145" spans="1:47">
      <c r="A1145" s="22">
        <f t="shared" si="97"/>
        <v>1140</v>
      </c>
      <c r="B1145" s="21" t="str">
        <f t="shared" si="98"/>
        <v>80004624</v>
      </c>
      <c r="C1145" s="21">
        <v>80004624</v>
      </c>
      <c r="D1145" s="22"/>
      <c r="E1145" s="22" t="s">
        <v>1587</v>
      </c>
      <c r="F1145" s="22" t="s">
        <v>1255</v>
      </c>
      <c r="G1145" s="22" t="s">
        <v>205</v>
      </c>
      <c r="H1145" s="22" t="s">
        <v>405</v>
      </c>
      <c r="I1145" s="22" t="s">
        <v>4024</v>
      </c>
      <c r="J1145" s="22"/>
      <c r="K1145" s="21" t="s">
        <v>4002</v>
      </c>
      <c r="L1145" s="21" t="s">
        <v>2374</v>
      </c>
      <c r="M1145" s="21" t="s">
        <v>4003</v>
      </c>
      <c r="N1145" s="21"/>
      <c r="O1145" s="17" t="str">
        <f>IFERROR(VLOOKUP(B1145,POP!$B$5:$I$1048576,7,0),"")</f>
        <v/>
      </c>
      <c r="P1145" s="17" t="str">
        <f>IFERROR(VLOOKUP(B1145,POM!$B$5:$I$1048576,7,0),"")</f>
        <v/>
      </c>
      <c r="Q1145" s="10" t="str">
        <f>IFERROR(VLOOKUP(B1145,POU!$B$5:$I$1048576,7,0),"")</f>
        <v/>
      </c>
      <c r="R1145" s="21" t="str">
        <f t="shared" si="94"/>
        <v/>
      </c>
      <c r="S1145" s="17" t="str">
        <f>IFERROR(VLOOKUP(B1145,'PEMBEKALAN POP'!$B$5:$I$1048576,7,0),"")</f>
        <v/>
      </c>
      <c r="T1145" s="22" t="str">
        <f>IFERROR(VLOOKUP(B1145,'PEMBEKALAN POP'!$B$5:$I$1048576,8,0),"")</f>
        <v/>
      </c>
      <c r="U1145" s="21" t="s">
        <v>3994</v>
      </c>
      <c r="V1145" s="17" t="e" cm="1">
        <f t="array" ref="V1145">MAX(IF(INDUKSI!$B$5:$B$1048576='Data Training 2022'!B1145,INDUKSI!$H$5:$H$1048576))</f>
        <v>#N/A</v>
      </c>
      <c r="W1145" s="22" t="str">
        <f>IFERROR(VLOOKUP(B1145,INDUKSI!$B$5:$I$1048576,8,0),"")</f>
        <v>LULUS</v>
      </c>
      <c r="X1145" s="21" t="s">
        <v>3994</v>
      </c>
      <c r="Y1145" s="17" cm="1">
        <f t="array" ref="Y1145">MAX(IF(REINDUKSI!$B$5:$B$1048576='Data Training 2022'!B1145,REINDUKSI!$H$5:$H$1048576))</f>
        <v>0</v>
      </c>
      <c r="Z1145" s="22" t="str">
        <f>IFERROR(VLOOKUP(B1145,REINDUKSI!$B$5:$I$1048576,8,0),"")</f>
        <v/>
      </c>
      <c r="AA1145" s="22" t="str">
        <f t="shared" si="95"/>
        <v>TARGET</v>
      </c>
      <c r="AB1145" s="17" cm="1">
        <f t="array" ref="AB1145">MAX(IF(BSA!$B$5:$B$1048576='Data Training 2022'!B1145,BSA!$H$5:$H$1048576))</f>
        <v>0</v>
      </c>
      <c r="AC1145" s="22" t="str">
        <f>IFERROR(VLOOKUP(B1145,BSA!$B$5:$I$1048576,8,0),"")</f>
        <v/>
      </c>
      <c r="AD1145" s="22" t="s">
        <v>3994</v>
      </c>
      <c r="AE1145" s="22"/>
      <c r="AF1145" s="22"/>
      <c r="AG1145" s="22" t="str">
        <f t="shared" si="96"/>
        <v/>
      </c>
      <c r="AH1145" s="17" cm="1">
        <f t="array" ref="AH1145">MAX(IF(ISOLASI!$B$5:$B$1048576='Data Training 2022'!B1145,ISOLASI!$H$5:$H$1048576))</f>
        <v>0</v>
      </c>
      <c r="AI1145" s="22" t="str">
        <f>IFERROR(VLOOKUP(B1145,ISOLASI!$B$5:$I$1048576,8,0),"")</f>
        <v/>
      </c>
      <c r="AJ1145" s="22"/>
      <c r="AK1145" s="17" cm="1">
        <f t="array" ref="AK1145">MAX(IF('DEKAT AIR'!$B$5:$B$1048576='Data Training 2022'!B1145,'DEKAT AIR'!$H$5:$H$1048576))</f>
        <v>0</v>
      </c>
      <c r="AL1145" s="22" t="str">
        <f>IFERROR(VLOOKUP(B1145,'DEKAT AIR'!$B$5:$I$1048576,8,0),"")</f>
        <v/>
      </c>
      <c r="AM1145" s="22"/>
      <c r="AN1145" s="17" cm="1">
        <f t="array" ref="AN1145">MAX(IF(KETINGGIAN!$B$5:$B$1048576='Data Training 2022'!B1145,KETINGGIAN!$H$5:$H$1048576))</f>
        <v>0</v>
      </c>
      <c r="AO1145" s="22" t="str">
        <f>IFERROR(VLOOKUP(B1145,KETINGGIAN!$B$5:$I$1048576,8,0),"")</f>
        <v/>
      </c>
      <c r="AP1145" s="22"/>
      <c r="AQ1145" s="22"/>
      <c r="AR1145" s="22"/>
      <c r="AS1145" s="22"/>
      <c r="AT1145" s="17" cm="1">
        <f t="array" ref="AT1145">MAX(IF(TOOLSKEEPER!$B$5:$B$1048576='Data Training 2022'!B1145,TOOLSKEEPER!$H$5:$H$1048576))</f>
        <v>0</v>
      </c>
      <c r="AU1145" s="22" t="str">
        <f>IFERROR(VLOOKUP(B1145,TOOLSKEEPER!$B$5:$I$1048576,8,0),"")</f>
        <v/>
      </c>
    </row>
    <row r="1146" spans="1:47">
      <c r="A1146" s="22">
        <f t="shared" si="97"/>
        <v>1141</v>
      </c>
      <c r="B1146" s="21" t="str">
        <f t="shared" si="98"/>
        <v>80004625</v>
      </c>
      <c r="C1146" s="21">
        <v>80004625</v>
      </c>
      <c r="D1146" s="22"/>
      <c r="E1146" s="22" t="s">
        <v>1541</v>
      </c>
      <c r="F1146" s="22" t="s">
        <v>1255</v>
      </c>
      <c r="G1146" s="22" t="s">
        <v>205</v>
      </c>
      <c r="H1146" s="22" t="s">
        <v>405</v>
      </c>
      <c r="I1146" s="22" t="s">
        <v>4024</v>
      </c>
      <c r="J1146" s="22"/>
      <c r="K1146" s="21" t="s">
        <v>4002</v>
      </c>
      <c r="L1146" s="21" t="s">
        <v>2374</v>
      </c>
      <c r="M1146" s="21" t="s">
        <v>4003</v>
      </c>
      <c r="N1146" s="21"/>
      <c r="O1146" s="17" t="str">
        <f>IFERROR(VLOOKUP(B1146,POP!$B$5:$I$1048576,7,0),"")</f>
        <v/>
      </c>
      <c r="P1146" s="17" t="str">
        <f>IFERROR(VLOOKUP(B1146,POM!$B$5:$I$1048576,7,0),"")</f>
        <v/>
      </c>
      <c r="Q1146" s="10" t="str">
        <f>IFERROR(VLOOKUP(B1146,POU!$B$5:$I$1048576,7,0),"")</f>
        <v/>
      </c>
      <c r="R1146" s="21" t="str">
        <f t="shared" si="94"/>
        <v/>
      </c>
      <c r="S1146" s="17" t="str">
        <f>IFERROR(VLOOKUP(B1146,'PEMBEKALAN POP'!$B$5:$I$1048576,7,0),"")</f>
        <v/>
      </c>
      <c r="T1146" s="22" t="str">
        <f>IFERROR(VLOOKUP(B1146,'PEMBEKALAN POP'!$B$5:$I$1048576,8,0),"")</f>
        <v/>
      </c>
      <c r="U1146" s="21" t="s">
        <v>3994</v>
      </c>
      <c r="V1146" s="17" t="e" cm="1">
        <f t="array" ref="V1146">MAX(IF(INDUKSI!$B$5:$B$1048576='Data Training 2022'!B1146,INDUKSI!$H$5:$H$1048576))</f>
        <v>#N/A</v>
      </c>
      <c r="W1146" s="22" t="str">
        <f>IFERROR(VLOOKUP(B1146,INDUKSI!$B$5:$I$1048576,8,0),"")</f>
        <v>LULUS</v>
      </c>
      <c r="X1146" s="21" t="s">
        <v>3994</v>
      </c>
      <c r="Y1146" s="17" cm="1">
        <f t="array" ref="Y1146">MAX(IF(REINDUKSI!$B$5:$B$1048576='Data Training 2022'!B1146,REINDUKSI!$H$5:$H$1048576))</f>
        <v>0</v>
      </c>
      <c r="Z1146" s="22" t="str">
        <f>IFERROR(VLOOKUP(B1146,REINDUKSI!$B$5:$I$1048576,8,0),"")</f>
        <v/>
      </c>
      <c r="AA1146" s="22" t="str">
        <f t="shared" si="95"/>
        <v>TARGET</v>
      </c>
      <c r="AB1146" s="17" cm="1">
        <f t="array" ref="AB1146">MAX(IF(BSA!$B$5:$B$1048576='Data Training 2022'!B1146,BSA!$H$5:$H$1048576))</f>
        <v>0</v>
      </c>
      <c r="AC1146" s="22" t="str">
        <f>IFERROR(VLOOKUP(B1146,BSA!$B$5:$I$1048576,8,0),"")</f>
        <v/>
      </c>
      <c r="AD1146" s="22" t="s">
        <v>3994</v>
      </c>
      <c r="AE1146" s="22"/>
      <c r="AF1146" s="22"/>
      <c r="AG1146" s="22" t="str">
        <f t="shared" si="96"/>
        <v/>
      </c>
      <c r="AH1146" s="17" cm="1">
        <f t="array" ref="AH1146">MAX(IF(ISOLASI!$B$5:$B$1048576='Data Training 2022'!B1146,ISOLASI!$H$5:$H$1048576))</f>
        <v>0</v>
      </c>
      <c r="AI1146" s="22" t="str">
        <f>IFERROR(VLOOKUP(B1146,ISOLASI!$B$5:$I$1048576,8,0),"")</f>
        <v/>
      </c>
      <c r="AJ1146" s="22"/>
      <c r="AK1146" s="17" cm="1">
        <f t="array" ref="AK1146">MAX(IF('DEKAT AIR'!$B$5:$B$1048576='Data Training 2022'!B1146,'DEKAT AIR'!$H$5:$H$1048576))</f>
        <v>0</v>
      </c>
      <c r="AL1146" s="22" t="str">
        <f>IFERROR(VLOOKUP(B1146,'DEKAT AIR'!$B$5:$I$1048576,8,0),"")</f>
        <v/>
      </c>
      <c r="AM1146" s="22"/>
      <c r="AN1146" s="17" cm="1">
        <f t="array" ref="AN1146">MAX(IF(KETINGGIAN!$B$5:$B$1048576='Data Training 2022'!B1146,KETINGGIAN!$H$5:$H$1048576))</f>
        <v>0</v>
      </c>
      <c r="AO1146" s="22" t="str">
        <f>IFERROR(VLOOKUP(B1146,KETINGGIAN!$B$5:$I$1048576,8,0),"")</f>
        <v/>
      </c>
      <c r="AP1146" s="22"/>
      <c r="AQ1146" s="22"/>
      <c r="AR1146" s="22"/>
      <c r="AS1146" s="22"/>
      <c r="AT1146" s="17" cm="1">
        <f t="array" ref="AT1146">MAX(IF(TOOLSKEEPER!$B$5:$B$1048576='Data Training 2022'!B1146,TOOLSKEEPER!$H$5:$H$1048576))</f>
        <v>0</v>
      </c>
      <c r="AU1146" s="22" t="str">
        <f>IFERROR(VLOOKUP(B1146,TOOLSKEEPER!$B$5:$I$1048576,8,0),"")</f>
        <v/>
      </c>
    </row>
    <row r="1147" spans="1:47">
      <c r="A1147" s="22">
        <f t="shared" si="97"/>
        <v>1142</v>
      </c>
      <c r="B1147" s="21" t="str">
        <f t="shared" si="98"/>
        <v>80004626</v>
      </c>
      <c r="C1147" s="21">
        <v>80004626</v>
      </c>
      <c r="D1147" s="22"/>
      <c r="E1147" s="22" t="s">
        <v>2196</v>
      </c>
      <c r="F1147" s="22" t="s">
        <v>1255</v>
      </c>
      <c r="G1147" s="22" t="s">
        <v>205</v>
      </c>
      <c r="H1147" s="22" t="s">
        <v>405</v>
      </c>
      <c r="I1147" s="22" t="s">
        <v>4024</v>
      </c>
      <c r="J1147" s="22"/>
      <c r="K1147" s="21" t="s">
        <v>4002</v>
      </c>
      <c r="L1147" s="21" t="s">
        <v>2374</v>
      </c>
      <c r="M1147" s="21" t="s">
        <v>4003</v>
      </c>
      <c r="N1147" s="21"/>
      <c r="O1147" s="17" t="str">
        <f>IFERROR(VLOOKUP(B1147,POP!$B$5:$I$1048576,7,0),"")</f>
        <v/>
      </c>
      <c r="P1147" s="17" t="str">
        <f>IFERROR(VLOOKUP(B1147,POM!$B$5:$I$1048576,7,0),"")</f>
        <v/>
      </c>
      <c r="Q1147" s="10" t="str">
        <f>IFERROR(VLOOKUP(B1147,POU!$B$5:$I$1048576,7,0),"")</f>
        <v/>
      </c>
      <c r="R1147" s="21" t="str">
        <f t="shared" si="94"/>
        <v/>
      </c>
      <c r="S1147" s="17" t="str">
        <f>IFERROR(VLOOKUP(B1147,'PEMBEKALAN POP'!$B$5:$I$1048576,7,0),"")</f>
        <v/>
      </c>
      <c r="T1147" s="22" t="str">
        <f>IFERROR(VLOOKUP(B1147,'PEMBEKALAN POP'!$B$5:$I$1048576,8,0),"")</f>
        <v/>
      </c>
      <c r="U1147" s="21" t="s">
        <v>3994</v>
      </c>
      <c r="V1147" s="17" t="e" cm="1">
        <f t="array" ref="V1147">MAX(IF(INDUKSI!$B$5:$B$1048576='Data Training 2022'!B1147,INDUKSI!$H$5:$H$1048576))</f>
        <v>#N/A</v>
      </c>
      <c r="W1147" s="22" t="str">
        <f>IFERROR(VLOOKUP(B1147,INDUKSI!$B$5:$I$1048576,8,0),"")</f>
        <v>LULUS</v>
      </c>
      <c r="X1147" s="21" t="s">
        <v>3994</v>
      </c>
      <c r="Y1147" s="17" cm="1">
        <f t="array" ref="Y1147">MAX(IF(REINDUKSI!$B$5:$B$1048576='Data Training 2022'!B1147,REINDUKSI!$H$5:$H$1048576))</f>
        <v>0</v>
      </c>
      <c r="Z1147" s="22" t="str">
        <f>IFERROR(VLOOKUP(B1147,REINDUKSI!$B$5:$I$1048576,8,0),"")</f>
        <v/>
      </c>
      <c r="AA1147" s="22" t="str">
        <f t="shared" si="95"/>
        <v>TARGET</v>
      </c>
      <c r="AB1147" s="17" cm="1">
        <f t="array" ref="AB1147">MAX(IF(BSA!$B$5:$B$1048576='Data Training 2022'!B1147,BSA!$H$5:$H$1048576))</f>
        <v>0</v>
      </c>
      <c r="AC1147" s="22" t="str">
        <f>IFERROR(VLOOKUP(B1147,BSA!$B$5:$I$1048576,8,0),"")</f>
        <v/>
      </c>
      <c r="AD1147" s="22" t="s">
        <v>3994</v>
      </c>
      <c r="AE1147" s="22"/>
      <c r="AF1147" s="22"/>
      <c r="AG1147" s="22" t="str">
        <f t="shared" si="96"/>
        <v/>
      </c>
      <c r="AH1147" s="17" cm="1">
        <f t="array" ref="AH1147">MAX(IF(ISOLASI!$B$5:$B$1048576='Data Training 2022'!B1147,ISOLASI!$H$5:$H$1048576))</f>
        <v>0</v>
      </c>
      <c r="AI1147" s="22" t="str">
        <f>IFERROR(VLOOKUP(B1147,ISOLASI!$B$5:$I$1048576,8,0),"")</f>
        <v/>
      </c>
      <c r="AJ1147" s="22"/>
      <c r="AK1147" s="17" cm="1">
        <f t="array" ref="AK1147">MAX(IF('DEKAT AIR'!$B$5:$B$1048576='Data Training 2022'!B1147,'DEKAT AIR'!$H$5:$H$1048576))</f>
        <v>0</v>
      </c>
      <c r="AL1147" s="22" t="str">
        <f>IFERROR(VLOOKUP(B1147,'DEKAT AIR'!$B$5:$I$1048576,8,0),"")</f>
        <v/>
      </c>
      <c r="AM1147" s="22"/>
      <c r="AN1147" s="17" cm="1">
        <f t="array" ref="AN1147">MAX(IF(KETINGGIAN!$B$5:$B$1048576='Data Training 2022'!B1147,KETINGGIAN!$H$5:$H$1048576))</f>
        <v>0</v>
      </c>
      <c r="AO1147" s="22" t="str">
        <f>IFERROR(VLOOKUP(B1147,KETINGGIAN!$B$5:$I$1048576,8,0),"")</f>
        <v/>
      </c>
      <c r="AP1147" s="22"/>
      <c r="AQ1147" s="22"/>
      <c r="AR1147" s="22"/>
      <c r="AS1147" s="22"/>
      <c r="AT1147" s="17" cm="1">
        <f t="array" ref="AT1147">MAX(IF(TOOLSKEEPER!$B$5:$B$1048576='Data Training 2022'!B1147,TOOLSKEEPER!$H$5:$H$1048576))</f>
        <v>0</v>
      </c>
      <c r="AU1147" s="22" t="str">
        <f>IFERROR(VLOOKUP(B1147,TOOLSKEEPER!$B$5:$I$1048576,8,0),"")</f>
        <v/>
      </c>
    </row>
    <row r="1148" spans="1:47">
      <c r="A1148" s="22">
        <f t="shared" si="97"/>
        <v>1143</v>
      </c>
      <c r="B1148" s="21" t="str">
        <f t="shared" si="98"/>
        <v>80004631</v>
      </c>
      <c r="C1148" s="21">
        <v>80004631</v>
      </c>
      <c r="D1148" s="22"/>
      <c r="E1148" s="22" t="s">
        <v>4303</v>
      </c>
      <c r="F1148" s="22" t="s">
        <v>1255</v>
      </c>
      <c r="G1148" s="22" t="s">
        <v>205</v>
      </c>
      <c r="H1148" s="22" t="s">
        <v>405</v>
      </c>
      <c r="I1148" s="22" t="s">
        <v>4024</v>
      </c>
      <c r="J1148" s="22"/>
      <c r="K1148" s="21" t="s">
        <v>4002</v>
      </c>
      <c r="L1148" s="21" t="s">
        <v>2374</v>
      </c>
      <c r="M1148" s="21" t="s">
        <v>4003</v>
      </c>
      <c r="N1148" s="21"/>
      <c r="O1148" s="17" t="str">
        <f>IFERROR(VLOOKUP(B1148,POP!$B$5:$I$1048576,7,0),"")</f>
        <v/>
      </c>
      <c r="P1148" s="17" t="str">
        <f>IFERROR(VLOOKUP(B1148,POM!$B$5:$I$1048576,7,0),"")</f>
        <v/>
      </c>
      <c r="Q1148" s="10" t="str">
        <f>IFERROR(VLOOKUP(B1148,POU!$B$5:$I$1048576,7,0),"")</f>
        <v/>
      </c>
      <c r="R1148" s="21" t="str">
        <f t="shared" si="94"/>
        <v/>
      </c>
      <c r="S1148" s="17" t="str">
        <f>IFERROR(VLOOKUP(B1148,'PEMBEKALAN POP'!$B$5:$I$1048576,7,0),"")</f>
        <v/>
      </c>
      <c r="T1148" s="22" t="str">
        <f>IFERROR(VLOOKUP(B1148,'PEMBEKALAN POP'!$B$5:$I$1048576,8,0),"")</f>
        <v/>
      </c>
      <c r="U1148" s="21" t="s">
        <v>3994</v>
      </c>
      <c r="V1148" s="17" t="e" cm="1">
        <f t="array" ref="V1148">MAX(IF(INDUKSI!$B$5:$B$1048576='Data Training 2022'!B1148,INDUKSI!$H$5:$H$1048576))</f>
        <v>#N/A</v>
      </c>
      <c r="W1148" s="22" t="str">
        <f>IFERROR(VLOOKUP(B1148,INDUKSI!$B$5:$I$1048576,8,0),"")</f>
        <v>LULUS</v>
      </c>
      <c r="X1148" s="21" t="s">
        <v>3994</v>
      </c>
      <c r="Y1148" s="17" cm="1">
        <f t="array" ref="Y1148">MAX(IF(REINDUKSI!$B$5:$B$1048576='Data Training 2022'!B1148,REINDUKSI!$H$5:$H$1048576))</f>
        <v>0</v>
      </c>
      <c r="Z1148" s="22" t="str">
        <f>IFERROR(VLOOKUP(B1148,REINDUKSI!$B$5:$I$1048576,8,0),"")</f>
        <v/>
      </c>
      <c r="AA1148" s="22" t="str">
        <f t="shared" si="95"/>
        <v>TARGET</v>
      </c>
      <c r="AB1148" s="17" cm="1">
        <f t="array" ref="AB1148">MAX(IF(BSA!$B$5:$B$1048576='Data Training 2022'!B1148,BSA!$H$5:$H$1048576))</f>
        <v>0</v>
      </c>
      <c r="AC1148" s="22" t="str">
        <f>IFERROR(VLOOKUP(B1148,BSA!$B$5:$I$1048576,8,0),"")</f>
        <v/>
      </c>
      <c r="AD1148" s="22" t="s">
        <v>3994</v>
      </c>
      <c r="AE1148" s="22"/>
      <c r="AF1148" s="22"/>
      <c r="AG1148" s="22" t="str">
        <f t="shared" si="96"/>
        <v/>
      </c>
      <c r="AH1148" s="17" cm="1">
        <f t="array" ref="AH1148">MAX(IF(ISOLASI!$B$5:$B$1048576='Data Training 2022'!B1148,ISOLASI!$H$5:$H$1048576))</f>
        <v>0</v>
      </c>
      <c r="AI1148" s="22" t="str">
        <f>IFERROR(VLOOKUP(B1148,ISOLASI!$B$5:$I$1048576,8,0),"")</f>
        <v/>
      </c>
      <c r="AJ1148" s="22"/>
      <c r="AK1148" s="17" cm="1">
        <f t="array" ref="AK1148">MAX(IF('DEKAT AIR'!$B$5:$B$1048576='Data Training 2022'!B1148,'DEKAT AIR'!$H$5:$H$1048576))</f>
        <v>0</v>
      </c>
      <c r="AL1148" s="22" t="str">
        <f>IFERROR(VLOOKUP(B1148,'DEKAT AIR'!$B$5:$I$1048576,8,0),"")</f>
        <v/>
      </c>
      <c r="AM1148" s="22"/>
      <c r="AN1148" s="17" cm="1">
        <f t="array" ref="AN1148">MAX(IF(KETINGGIAN!$B$5:$B$1048576='Data Training 2022'!B1148,KETINGGIAN!$H$5:$H$1048576))</f>
        <v>0</v>
      </c>
      <c r="AO1148" s="22" t="str">
        <f>IFERROR(VLOOKUP(B1148,KETINGGIAN!$B$5:$I$1048576,8,0),"")</f>
        <v/>
      </c>
      <c r="AP1148" s="22"/>
      <c r="AQ1148" s="22"/>
      <c r="AR1148" s="22"/>
      <c r="AS1148" s="22"/>
      <c r="AT1148" s="17" cm="1">
        <f t="array" ref="AT1148">MAX(IF(TOOLSKEEPER!$B$5:$B$1048576='Data Training 2022'!B1148,TOOLSKEEPER!$H$5:$H$1048576))</f>
        <v>0</v>
      </c>
      <c r="AU1148" s="22" t="str">
        <f>IFERROR(VLOOKUP(B1148,TOOLSKEEPER!$B$5:$I$1048576,8,0),"")</f>
        <v/>
      </c>
    </row>
    <row r="1149" spans="1:47">
      <c r="A1149" s="22">
        <f t="shared" si="97"/>
        <v>1144</v>
      </c>
      <c r="B1149" s="21" t="str">
        <f t="shared" si="98"/>
        <v>80004632</v>
      </c>
      <c r="C1149" s="21">
        <v>80004632</v>
      </c>
      <c r="D1149" s="22"/>
      <c r="E1149" s="22" t="s">
        <v>2735</v>
      </c>
      <c r="F1149" s="22" t="s">
        <v>1255</v>
      </c>
      <c r="G1149" s="22" t="s">
        <v>205</v>
      </c>
      <c r="H1149" s="22" t="s">
        <v>405</v>
      </c>
      <c r="I1149" s="22" t="s">
        <v>4024</v>
      </c>
      <c r="J1149" s="22"/>
      <c r="K1149" s="21" t="s">
        <v>4002</v>
      </c>
      <c r="L1149" s="21" t="s">
        <v>2374</v>
      </c>
      <c r="M1149" s="21" t="s">
        <v>4003</v>
      </c>
      <c r="N1149" s="21"/>
      <c r="O1149" s="17" t="str">
        <f>IFERROR(VLOOKUP(B1149,POP!$B$5:$I$1048576,7,0),"")</f>
        <v/>
      </c>
      <c r="P1149" s="17" t="str">
        <f>IFERROR(VLOOKUP(B1149,POM!$B$5:$I$1048576,7,0),"")</f>
        <v/>
      </c>
      <c r="Q1149" s="10" t="str">
        <f>IFERROR(VLOOKUP(B1149,POU!$B$5:$I$1048576,7,0),"")</f>
        <v/>
      </c>
      <c r="R1149" s="21" t="str">
        <f t="shared" si="94"/>
        <v/>
      </c>
      <c r="S1149" s="17" t="str">
        <f>IFERROR(VLOOKUP(B1149,'PEMBEKALAN POP'!$B$5:$I$1048576,7,0),"")</f>
        <v/>
      </c>
      <c r="T1149" s="22" t="str">
        <f>IFERROR(VLOOKUP(B1149,'PEMBEKALAN POP'!$B$5:$I$1048576,8,0),"")</f>
        <v/>
      </c>
      <c r="U1149" s="21" t="s">
        <v>3994</v>
      </c>
      <c r="V1149" s="17" t="e" cm="1">
        <f t="array" ref="V1149">MAX(IF(INDUKSI!$B$5:$B$1048576='Data Training 2022'!B1149,INDUKSI!$H$5:$H$1048576))</f>
        <v>#N/A</v>
      </c>
      <c r="W1149" s="22" t="str">
        <f>IFERROR(VLOOKUP(B1149,INDUKSI!$B$5:$I$1048576,8,0),"")</f>
        <v>LULUS</v>
      </c>
      <c r="X1149" s="21" t="s">
        <v>3994</v>
      </c>
      <c r="Y1149" s="17" cm="1">
        <f t="array" ref="Y1149">MAX(IF(REINDUKSI!$B$5:$B$1048576='Data Training 2022'!B1149,REINDUKSI!$H$5:$H$1048576))</f>
        <v>0</v>
      </c>
      <c r="Z1149" s="22" t="str">
        <f>IFERROR(VLOOKUP(B1149,REINDUKSI!$B$5:$I$1048576,8,0),"")</f>
        <v/>
      </c>
      <c r="AA1149" s="22" t="str">
        <f t="shared" si="95"/>
        <v>TARGET</v>
      </c>
      <c r="AB1149" s="17" cm="1">
        <f t="array" ref="AB1149">MAX(IF(BSA!$B$5:$B$1048576='Data Training 2022'!B1149,BSA!$H$5:$H$1048576))</f>
        <v>0</v>
      </c>
      <c r="AC1149" s="22" t="str">
        <f>IFERROR(VLOOKUP(B1149,BSA!$B$5:$I$1048576,8,0),"")</f>
        <v/>
      </c>
      <c r="AD1149" s="22" t="s">
        <v>3994</v>
      </c>
      <c r="AE1149" s="22"/>
      <c r="AF1149" s="22"/>
      <c r="AG1149" s="22" t="str">
        <f t="shared" si="96"/>
        <v/>
      </c>
      <c r="AH1149" s="17" cm="1">
        <f t="array" ref="AH1149">MAX(IF(ISOLASI!$B$5:$B$1048576='Data Training 2022'!B1149,ISOLASI!$H$5:$H$1048576))</f>
        <v>0</v>
      </c>
      <c r="AI1149" s="22" t="str">
        <f>IFERROR(VLOOKUP(B1149,ISOLASI!$B$5:$I$1048576,8,0),"")</f>
        <v/>
      </c>
      <c r="AJ1149" s="22"/>
      <c r="AK1149" s="17" cm="1">
        <f t="array" ref="AK1149">MAX(IF('DEKAT AIR'!$B$5:$B$1048576='Data Training 2022'!B1149,'DEKAT AIR'!$H$5:$H$1048576))</f>
        <v>0</v>
      </c>
      <c r="AL1149" s="22" t="str">
        <f>IFERROR(VLOOKUP(B1149,'DEKAT AIR'!$B$5:$I$1048576,8,0),"")</f>
        <v/>
      </c>
      <c r="AM1149" s="22"/>
      <c r="AN1149" s="17" cm="1">
        <f t="array" ref="AN1149">MAX(IF(KETINGGIAN!$B$5:$B$1048576='Data Training 2022'!B1149,KETINGGIAN!$H$5:$H$1048576))</f>
        <v>0</v>
      </c>
      <c r="AO1149" s="22" t="str">
        <f>IFERROR(VLOOKUP(B1149,KETINGGIAN!$B$5:$I$1048576,8,0),"")</f>
        <v/>
      </c>
      <c r="AP1149" s="22"/>
      <c r="AQ1149" s="22"/>
      <c r="AR1149" s="22"/>
      <c r="AS1149" s="22"/>
      <c r="AT1149" s="17" cm="1">
        <f t="array" ref="AT1149">MAX(IF(TOOLSKEEPER!$B$5:$B$1048576='Data Training 2022'!B1149,TOOLSKEEPER!$H$5:$H$1048576))</f>
        <v>0</v>
      </c>
      <c r="AU1149" s="22" t="str">
        <f>IFERROR(VLOOKUP(B1149,TOOLSKEEPER!$B$5:$I$1048576,8,0),"")</f>
        <v/>
      </c>
    </row>
    <row r="1150" spans="1:47">
      <c r="A1150" s="22">
        <f t="shared" si="97"/>
        <v>1145</v>
      </c>
      <c r="B1150" s="21" t="str">
        <f t="shared" si="98"/>
        <v>80004596</v>
      </c>
      <c r="C1150" s="21">
        <v>80004596</v>
      </c>
      <c r="D1150" s="22"/>
      <c r="E1150" s="22" t="s">
        <v>1272</v>
      </c>
      <c r="F1150" s="22" t="s">
        <v>1255</v>
      </c>
      <c r="G1150" s="22" t="s">
        <v>205</v>
      </c>
      <c r="H1150" s="22" t="s">
        <v>405</v>
      </c>
      <c r="I1150" s="22" t="s">
        <v>4024</v>
      </c>
      <c r="J1150" s="22"/>
      <c r="K1150" s="21" t="s">
        <v>4002</v>
      </c>
      <c r="L1150" s="21" t="s">
        <v>2374</v>
      </c>
      <c r="M1150" s="21" t="s">
        <v>4003</v>
      </c>
      <c r="N1150" s="21"/>
      <c r="O1150" s="17" t="str">
        <f>IFERROR(VLOOKUP(B1150,POP!$B$5:$I$1048576,7,0),"")</f>
        <v/>
      </c>
      <c r="P1150" s="17" t="str">
        <f>IFERROR(VLOOKUP(B1150,POM!$B$5:$I$1048576,7,0),"")</f>
        <v/>
      </c>
      <c r="Q1150" s="10" t="str">
        <f>IFERROR(VLOOKUP(B1150,POU!$B$5:$I$1048576,7,0),"")</f>
        <v/>
      </c>
      <c r="R1150" s="21" t="str">
        <f t="shared" si="94"/>
        <v/>
      </c>
      <c r="S1150" s="17" t="str">
        <f>IFERROR(VLOOKUP(B1150,'PEMBEKALAN POP'!$B$5:$I$1048576,7,0),"")</f>
        <v/>
      </c>
      <c r="T1150" s="22" t="str">
        <f>IFERROR(VLOOKUP(B1150,'PEMBEKALAN POP'!$B$5:$I$1048576,8,0),"")</f>
        <v/>
      </c>
      <c r="U1150" s="21" t="s">
        <v>3994</v>
      </c>
      <c r="V1150" s="17" t="e" cm="1">
        <f t="array" ref="V1150">MAX(IF(INDUKSI!$B$5:$B$1048576='Data Training 2022'!B1150,INDUKSI!$H$5:$H$1048576))</f>
        <v>#N/A</v>
      </c>
      <c r="W1150" s="22" t="str">
        <f>IFERROR(VLOOKUP(B1150,INDUKSI!$B$5:$I$1048576,8,0),"")</f>
        <v>LULUS</v>
      </c>
      <c r="X1150" s="21" t="s">
        <v>3994</v>
      </c>
      <c r="Y1150" s="17" cm="1">
        <f t="array" ref="Y1150">MAX(IF(REINDUKSI!$B$5:$B$1048576='Data Training 2022'!B1150,REINDUKSI!$H$5:$H$1048576))</f>
        <v>0</v>
      </c>
      <c r="Z1150" s="22" t="str">
        <f>IFERROR(VLOOKUP(B1150,REINDUKSI!$B$5:$I$1048576,8,0),"")</f>
        <v/>
      </c>
      <c r="AA1150" s="22" t="str">
        <f t="shared" si="95"/>
        <v>TARGET</v>
      </c>
      <c r="AB1150" s="17" cm="1">
        <f t="array" ref="AB1150">MAX(IF(BSA!$B$5:$B$1048576='Data Training 2022'!B1150,BSA!$H$5:$H$1048576))</f>
        <v>0</v>
      </c>
      <c r="AC1150" s="22" t="str">
        <f>IFERROR(VLOOKUP(B1150,BSA!$B$5:$I$1048576,8,0),"")</f>
        <v/>
      </c>
      <c r="AD1150" s="22" t="s">
        <v>3994</v>
      </c>
      <c r="AE1150" s="22"/>
      <c r="AF1150" s="22"/>
      <c r="AG1150" s="22" t="str">
        <f t="shared" si="96"/>
        <v/>
      </c>
      <c r="AH1150" s="17" cm="1">
        <f t="array" ref="AH1150">MAX(IF(ISOLASI!$B$5:$B$1048576='Data Training 2022'!B1150,ISOLASI!$H$5:$H$1048576))</f>
        <v>0</v>
      </c>
      <c r="AI1150" s="22" t="str">
        <f>IFERROR(VLOOKUP(B1150,ISOLASI!$B$5:$I$1048576,8,0),"")</f>
        <v/>
      </c>
      <c r="AJ1150" s="22"/>
      <c r="AK1150" s="17" cm="1">
        <f t="array" ref="AK1150">MAX(IF('DEKAT AIR'!$B$5:$B$1048576='Data Training 2022'!B1150,'DEKAT AIR'!$H$5:$H$1048576))</f>
        <v>0</v>
      </c>
      <c r="AL1150" s="22" t="str">
        <f>IFERROR(VLOOKUP(B1150,'DEKAT AIR'!$B$5:$I$1048576,8,0),"")</f>
        <v/>
      </c>
      <c r="AM1150" s="22"/>
      <c r="AN1150" s="17" cm="1">
        <f t="array" ref="AN1150">MAX(IF(KETINGGIAN!$B$5:$B$1048576='Data Training 2022'!B1150,KETINGGIAN!$H$5:$H$1048576))</f>
        <v>0</v>
      </c>
      <c r="AO1150" s="22" t="str">
        <f>IFERROR(VLOOKUP(B1150,KETINGGIAN!$B$5:$I$1048576,8,0),"")</f>
        <v/>
      </c>
      <c r="AP1150" s="22"/>
      <c r="AQ1150" s="22"/>
      <c r="AR1150" s="22"/>
      <c r="AS1150" s="22"/>
      <c r="AT1150" s="17" cm="1">
        <f t="array" ref="AT1150">MAX(IF(TOOLSKEEPER!$B$5:$B$1048576='Data Training 2022'!B1150,TOOLSKEEPER!$H$5:$H$1048576))</f>
        <v>0</v>
      </c>
      <c r="AU1150" s="22" t="str">
        <f>IFERROR(VLOOKUP(B1150,TOOLSKEEPER!$B$5:$I$1048576,8,0),"")</f>
        <v/>
      </c>
    </row>
    <row r="1151" spans="1:47">
      <c r="A1151" s="22">
        <f t="shared" si="97"/>
        <v>1146</v>
      </c>
      <c r="B1151" s="21" t="str">
        <f t="shared" si="98"/>
        <v>80004601</v>
      </c>
      <c r="C1151" s="21">
        <v>80004601</v>
      </c>
      <c r="D1151" s="22"/>
      <c r="E1151" s="22" t="s">
        <v>1274</v>
      </c>
      <c r="F1151" s="22" t="s">
        <v>1255</v>
      </c>
      <c r="G1151" s="22" t="s">
        <v>205</v>
      </c>
      <c r="H1151" s="22" t="s">
        <v>405</v>
      </c>
      <c r="I1151" s="22" t="s">
        <v>4024</v>
      </c>
      <c r="J1151" s="22"/>
      <c r="K1151" s="21" t="s">
        <v>4002</v>
      </c>
      <c r="L1151" s="21" t="s">
        <v>2374</v>
      </c>
      <c r="M1151" s="21" t="s">
        <v>4003</v>
      </c>
      <c r="N1151" s="21"/>
      <c r="O1151" s="17" t="str">
        <f>IFERROR(VLOOKUP(B1151,POP!$B$5:$I$1048576,7,0),"")</f>
        <v/>
      </c>
      <c r="P1151" s="17" t="str">
        <f>IFERROR(VLOOKUP(B1151,POM!$B$5:$I$1048576,7,0),"")</f>
        <v/>
      </c>
      <c r="Q1151" s="10" t="str">
        <f>IFERROR(VLOOKUP(B1151,POU!$B$5:$I$1048576,7,0),"")</f>
        <v/>
      </c>
      <c r="R1151" s="21" t="str">
        <f t="shared" si="94"/>
        <v/>
      </c>
      <c r="S1151" s="17" t="str">
        <f>IFERROR(VLOOKUP(B1151,'PEMBEKALAN POP'!$B$5:$I$1048576,7,0),"")</f>
        <v/>
      </c>
      <c r="T1151" s="22" t="str">
        <f>IFERROR(VLOOKUP(B1151,'PEMBEKALAN POP'!$B$5:$I$1048576,8,0),"")</f>
        <v/>
      </c>
      <c r="U1151" s="21" t="s">
        <v>3994</v>
      </c>
      <c r="V1151" s="17" t="e" cm="1">
        <f t="array" ref="V1151">MAX(IF(INDUKSI!$B$5:$B$1048576='Data Training 2022'!B1151,INDUKSI!$H$5:$H$1048576))</f>
        <v>#N/A</v>
      </c>
      <c r="W1151" s="22" t="str">
        <f>IFERROR(VLOOKUP(B1151,INDUKSI!$B$5:$I$1048576,8,0),"")</f>
        <v>LULUS</v>
      </c>
      <c r="X1151" s="21" t="s">
        <v>3994</v>
      </c>
      <c r="Y1151" s="17" cm="1">
        <f t="array" ref="Y1151">MAX(IF(REINDUKSI!$B$5:$B$1048576='Data Training 2022'!B1151,REINDUKSI!$H$5:$H$1048576))</f>
        <v>0</v>
      </c>
      <c r="Z1151" s="22" t="str">
        <f>IFERROR(VLOOKUP(B1151,REINDUKSI!$B$5:$I$1048576,8,0),"")</f>
        <v/>
      </c>
      <c r="AA1151" s="22" t="str">
        <f t="shared" si="95"/>
        <v>TARGET</v>
      </c>
      <c r="AB1151" s="17" cm="1">
        <f t="array" ref="AB1151">MAX(IF(BSA!$B$5:$B$1048576='Data Training 2022'!B1151,BSA!$H$5:$H$1048576))</f>
        <v>0</v>
      </c>
      <c r="AC1151" s="22" t="str">
        <f>IFERROR(VLOOKUP(B1151,BSA!$B$5:$I$1048576,8,0),"")</f>
        <v/>
      </c>
      <c r="AD1151" s="22" t="s">
        <v>3994</v>
      </c>
      <c r="AE1151" s="22"/>
      <c r="AF1151" s="22"/>
      <c r="AG1151" s="22" t="str">
        <f t="shared" si="96"/>
        <v/>
      </c>
      <c r="AH1151" s="17" cm="1">
        <f t="array" ref="AH1151">MAX(IF(ISOLASI!$B$5:$B$1048576='Data Training 2022'!B1151,ISOLASI!$H$5:$H$1048576))</f>
        <v>0</v>
      </c>
      <c r="AI1151" s="22" t="str">
        <f>IFERROR(VLOOKUP(B1151,ISOLASI!$B$5:$I$1048576,8,0),"")</f>
        <v/>
      </c>
      <c r="AJ1151" s="22"/>
      <c r="AK1151" s="17" cm="1">
        <f t="array" ref="AK1151">MAX(IF('DEKAT AIR'!$B$5:$B$1048576='Data Training 2022'!B1151,'DEKAT AIR'!$H$5:$H$1048576))</f>
        <v>0</v>
      </c>
      <c r="AL1151" s="22" t="str">
        <f>IFERROR(VLOOKUP(B1151,'DEKAT AIR'!$B$5:$I$1048576,8,0),"")</f>
        <v/>
      </c>
      <c r="AM1151" s="22"/>
      <c r="AN1151" s="17" cm="1">
        <f t="array" ref="AN1151">MAX(IF(KETINGGIAN!$B$5:$B$1048576='Data Training 2022'!B1151,KETINGGIAN!$H$5:$H$1048576))</f>
        <v>0</v>
      </c>
      <c r="AO1151" s="22" t="str">
        <f>IFERROR(VLOOKUP(B1151,KETINGGIAN!$B$5:$I$1048576,8,0),"")</f>
        <v/>
      </c>
      <c r="AP1151" s="22"/>
      <c r="AQ1151" s="22"/>
      <c r="AR1151" s="22"/>
      <c r="AS1151" s="22"/>
      <c r="AT1151" s="17" cm="1">
        <f t="array" ref="AT1151">MAX(IF(TOOLSKEEPER!$B$5:$B$1048576='Data Training 2022'!B1151,TOOLSKEEPER!$H$5:$H$1048576))</f>
        <v>0</v>
      </c>
      <c r="AU1151" s="22" t="str">
        <f>IFERROR(VLOOKUP(B1151,TOOLSKEEPER!$B$5:$I$1048576,8,0),"")</f>
        <v/>
      </c>
    </row>
    <row r="1152" spans="1:47">
      <c r="A1152" s="22">
        <f t="shared" si="97"/>
        <v>1147</v>
      </c>
      <c r="B1152" s="21" t="str">
        <f t="shared" si="98"/>
        <v>80004583</v>
      </c>
      <c r="C1152" s="21">
        <v>80004583</v>
      </c>
      <c r="D1152" s="22"/>
      <c r="E1152" s="22" t="s">
        <v>3608</v>
      </c>
      <c r="F1152" s="22" t="s">
        <v>1255</v>
      </c>
      <c r="G1152" s="22" t="s">
        <v>205</v>
      </c>
      <c r="H1152" s="22" t="s">
        <v>405</v>
      </c>
      <c r="I1152" s="22" t="s">
        <v>4024</v>
      </c>
      <c r="J1152" s="22"/>
      <c r="K1152" s="21" t="s">
        <v>4002</v>
      </c>
      <c r="L1152" s="21" t="s">
        <v>2374</v>
      </c>
      <c r="M1152" s="21" t="s">
        <v>4003</v>
      </c>
      <c r="N1152" s="21"/>
      <c r="O1152" s="17" t="str">
        <f>IFERROR(VLOOKUP(B1152,POP!$B$5:$I$1048576,7,0),"")</f>
        <v/>
      </c>
      <c r="P1152" s="17" t="str">
        <f>IFERROR(VLOOKUP(B1152,POM!$B$5:$I$1048576,7,0),"")</f>
        <v/>
      </c>
      <c r="Q1152" s="10" t="str">
        <f>IFERROR(VLOOKUP(B1152,POU!$B$5:$I$1048576,7,0),"")</f>
        <v/>
      </c>
      <c r="R1152" s="21" t="str">
        <f t="shared" si="94"/>
        <v/>
      </c>
      <c r="S1152" s="17" t="str">
        <f>IFERROR(VLOOKUP(B1152,'PEMBEKALAN POP'!$B$5:$I$1048576,7,0),"")</f>
        <v/>
      </c>
      <c r="T1152" s="22" t="str">
        <f>IFERROR(VLOOKUP(B1152,'PEMBEKALAN POP'!$B$5:$I$1048576,8,0),"")</f>
        <v/>
      </c>
      <c r="U1152" s="21" t="s">
        <v>3994</v>
      </c>
      <c r="V1152" s="17" t="e" cm="1">
        <f t="array" ref="V1152">MAX(IF(INDUKSI!$B$5:$B$1048576='Data Training 2022'!B1152,INDUKSI!$H$5:$H$1048576))</f>
        <v>#N/A</v>
      </c>
      <c r="W1152" s="22" t="str">
        <f>IFERROR(VLOOKUP(B1152,INDUKSI!$B$5:$I$1048576,8,0),"")</f>
        <v>LULUS</v>
      </c>
      <c r="X1152" s="21" t="s">
        <v>3994</v>
      </c>
      <c r="Y1152" s="17" cm="1">
        <f t="array" ref="Y1152">MAX(IF(REINDUKSI!$B$5:$B$1048576='Data Training 2022'!B1152,REINDUKSI!$H$5:$H$1048576))</f>
        <v>0</v>
      </c>
      <c r="Z1152" s="22" t="str">
        <f>IFERROR(VLOOKUP(B1152,REINDUKSI!$B$5:$I$1048576,8,0),"")</f>
        <v/>
      </c>
      <c r="AA1152" s="22" t="str">
        <f t="shared" si="95"/>
        <v>TARGET</v>
      </c>
      <c r="AB1152" s="17" cm="1">
        <f t="array" ref="AB1152">MAX(IF(BSA!$B$5:$B$1048576='Data Training 2022'!B1152,BSA!$H$5:$H$1048576))</f>
        <v>0</v>
      </c>
      <c r="AC1152" s="22" t="str">
        <f>IFERROR(VLOOKUP(B1152,BSA!$B$5:$I$1048576,8,0),"")</f>
        <v/>
      </c>
      <c r="AD1152" s="22" t="s">
        <v>3994</v>
      </c>
      <c r="AE1152" s="22"/>
      <c r="AF1152" s="22"/>
      <c r="AG1152" s="22" t="str">
        <f t="shared" si="96"/>
        <v/>
      </c>
      <c r="AH1152" s="17" cm="1">
        <f t="array" ref="AH1152">MAX(IF(ISOLASI!$B$5:$B$1048576='Data Training 2022'!B1152,ISOLASI!$H$5:$H$1048576))</f>
        <v>0</v>
      </c>
      <c r="AI1152" s="22" t="str">
        <f>IFERROR(VLOOKUP(B1152,ISOLASI!$B$5:$I$1048576,8,0),"")</f>
        <v/>
      </c>
      <c r="AJ1152" s="22"/>
      <c r="AK1152" s="17" cm="1">
        <f t="array" ref="AK1152">MAX(IF('DEKAT AIR'!$B$5:$B$1048576='Data Training 2022'!B1152,'DEKAT AIR'!$H$5:$H$1048576))</f>
        <v>0</v>
      </c>
      <c r="AL1152" s="22" t="str">
        <f>IFERROR(VLOOKUP(B1152,'DEKAT AIR'!$B$5:$I$1048576,8,0),"")</f>
        <v/>
      </c>
      <c r="AM1152" s="22"/>
      <c r="AN1152" s="17" cm="1">
        <f t="array" ref="AN1152">MAX(IF(KETINGGIAN!$B$5:$B$1048576='Data Training 2022'!B1152,KETINGGIAN!$H$5:$H$1048576))</f>
        <v>0</v>
      </c>
      <c r="AO1152" s="22" t="str">
        <f>IFERROR(VLOOKUP(B1152,KETINGGIAN!$B$5:$I$1048576,8,0),"")</f>
        <v/>
      </c>
      <c r="AP1152" s="22"/>
      <c r="AQ1152" s="22"/>
      <c r="AR1152" s="22"/>
      <c r="AS1152" s="22"/>
      <c r="AT1152" s="17" cm="1">
        <f t="array" ref="AT1152">MAX(IF(TOOLSKEEPER!$B$5:$B$1048576='Data Training 2022'!B1152,TOOLSKEEPER!$H$5:$H$1048576))</f>
        <v>0</v>
      </c>
      <c r="AU1152" s="22" t="str">
        <f>IFERROR(VLOOKUP(B1152,TOOLSKEEPER!$B$5:$I$1048576,8,0),"")</f>
        <v/>
      </c>
    </row>
    <row r="1153" spans="1:47">
      <c r="A1153" s="22">
        <f t="shared" si="97"/>
        <v>1148</v>
      </c>
      <c r="B1153" s="21" t="str">
        <f t="shared" si="98"/>
        <v>80004584</v>
      </c>
      <c r="C1153" s="21">
        <v>80004584</v>
      </c>
      <c r="D1153" s="22"/>
      <c r="E1153" s="22" t="s">
        <v>3304</v>
      </c>
      <c r="F1153" s="22" t="s">
        <v>1255</v>
      </c>
      <c r="G1153" s="22" t="s">
        <v>205</v>
      </c>
      <c r="H1153" s="22" t="s">
        <v>405</v>
      </c>
      <c r="I1153" s="22" t="s">
        <v>4024</v>
      </c>
      <c r="J1153" s="22"/>
      <c r="K1153" s="21" t="s">
        <v>4002</v>
      </c>
      <c r="L1153" s="21" t="s">
        <v>2374</v>
      </c>
      <c r="M1153" s="21" t="s">
        <v>4003</v>
      </c>
      <c r="N1153" s="21"/>
      <c r="O1153" s="17" t="str">
        <f>IFERROR(VLOOKUP(B1153,POP!$B$5:$I$1048576,7,0),"")</f>
        <v/>
      </c>
      <c r="P1153" s="17" t="str">
        <f>IFERROR(VLOOKUP(B1153,POM!$B$5:$I$1048576,7,0),"")</f>
        <v/>
      </c>
      <c r="Q1153" s="10" t="str">
        <f>IFERROR(VLOOKUP(B1153,POU!$B$5:$I$1048576,7,0),"")</f>
        <v/>
      </c>
      <c r="R1153" s="21" t="str">
        <f t="shared" si="94"/>
        <v/>
      </c>
      <c r="S1153" s="17" t="str">
        <f>IFERROR(VLOOKUP(B1153,'PEMBEKALAN POP'!$B$5:$I$1048576,7,0),"")</f>
        <v/>
      </c>
      <c r="T1153" s="22" t="str">
        <f>IFERROR(VLOOKUP(B1153,'PEMBEKALAN POP'!$B$5:$I$1048576,8,0),"")</f>
        <v/>
      </c>
      <c r="U1153" s="21" t="s">
        <v>3994</v>
      </c>
      <c r="V1153" s="17" t="e" cm="1">
        <f t="array" ref="V1153">MAX(IF(INDUKSI!$B$5:$B$1048576='Data Training 2022'!B1153,INDUKSI!$H$5:$H$1048576))</f>
        <v>#N/A</v>
      </c>
      <c r="W1153" s="22" t="str">
        <f>IFERROR(VLOOKUP(B1153,INDUKSI!$B$5:$I$1048576,8,0),"")</f>
        <v/>
      </c>
      <c r="X1153" s="21" t="s">
        <v>3994</v>
      </c>
      <c r="Y1153" s="17" cm="1">
        <f t="array" ref="Y1153">MAX(IF(REINDUKSI!$B$5:$B$1048576='Data Training 2022'!B1153,REINDUKSI!$H$5:$H$1048576))</f>
        <v>0</v>
      </c>
      <c r="Z1153" s="22" t="str">
        <f>IFERROR(VLOOKUP(B1153,REINDUKSI!$B$5:$I$1048576,8,0),"")</f>
        <v/>
      </c>
      <c r="AA1153" s="22" t="str">
        <f t="shared" si="95"/>
        <v>TARGET</v>
      </c>
      <c r="AB1153" s="17" cm="1">
        <f t="array" ref="AB1153">MAX(IF(BSA!$B$5:$B$1048576='Data Training 2022'!B1153,BSA!$H$5:$H$1048576))</f>
        <v>0</v>
      </c>
      <c r="AC1153" s="22" t="str">
        <f>IFERROR(VLOOKUP(B1153,BSA!$B$5:$I$1048576,8,0),"")</f>
        <v/>
      </c>
      <c r="AD1153" s="22" t="s">
        <v>3994</v>
      </c>
      <c r="AE1153" s="22"/>
      <c r="AF1153" s="22"/>
      <c r="AG1153" s="22" t="str">
        <f t="shared" si="96"/>
        <v/>
      </c>
      <c r="AH1153" s="17" cm="1">
        <f t="array" ref="AH1153">MAX(IF(ISOLASI!$B$5:$B$1048576='Data Training 2022'!B1153,ISOLASI!$H$5:$H$1048576))</f>
        <v>0</v>
      </c>
      <c r="AI1153" s="22" t="str">
        <f>IFERROR(VLOOKUP(B1153,ISOLASI!$B$5:$I$1048576,8,0),"")</f>
        <v/>
      </c>
      <c r="AJ1153" s="22"/>
      <c r="AK1153" s="17" cm="1">
        <f t="array" ref="AK1153">MAX(IF('DEKAT AIR'!$B$5:$B$1048576='Data Training 2022'!B1153,'DEKAT AIR'!$H$5:$H$1048576))</f>
        <v>0</v>
      </c>
      <c r="AL1153" s="22" t="str">
        <f>IFERROR(VLOOKUP(B1153,'DEKAT AIR'!$B$5:$I$1048576,8,0),"")</f>
        <v/>
      </c>
      <c r="AM1153" s="22"/>
      <c r="AN1153" s="17" cm="1">
        <f t="array" ref="AN1153">MAX(IF(KETINGGIAN!$B$5:$B$1048576='Data Training 2022'!B1153,KETINGGIAN!$H$5:$H$1048576))</f>
        <v>0</v>
      </c>
      <c r="AO1153" s="22" t="str">
        <f>IFERROR(VLOOKUP(B1153,KETINGGIAN!$B$5:$I$1048576,8,0),"")</f>
        <v/>
      </c>
      <c r="AP1153" s="22"/>
      <c r="AQ1153" s="22"/>
      <c r="AR1153" s="22"/>
      <c r="AS1153" s="22"/>
      <c r="AT1153" s="17" cm="1">
        <f t="array" ref="AT1153">MAX(IF(TOOLSKEEPER!$B$5:$B$1048576='Data Training 2022'!B1153,TOOLSKEEPER!$H$5:$H$1048576))</f>
        <v>0</v>
      </c>
      <c r="AU1153" s="22" t="str">
        <f>IFERROR(VLOOKUP(B1153,TOOLSKEEPER!$B$5:$I$1048576,8,0),"")</f>
        <v/>
      </c>
    </row>
    <row r="1154" spans="1:47">
      <c r="A1154" s="22">
        <f t="shared" si="97"/>
        <v>1149</v>
      </c>
      <c r="B1154" s="21" t="str">
        <f t="shared" si="98"/>
        <v>80004594</v>
      </c>
      <c r="C1154" s="21">
        <v>80004594</v>
      </c>
      <c r="D1154" s="22"/>
      <c r="E1154" s="22" t="s">
        <v>1314</v>
      </c>
      <c r="F1154" s="22" t="s">
        <v>1255</v>
      </c>
      <c r="G1154" s="22" t="s">
        <v>205</v>
      </c>
      <c r="H1154" s="22" t="s">
        <v>405</v>
      </c>
      <c r="I1154" s="22" t="s">
        <v>4024</v>
      </c>
      <c r="J1154" s="22"/>
      <c r="K1154" s="21" t="s">
        <v>4002</v>
      </c>
      <c r="L1154" s="21" t="s">
        <v>2374</v>
      </c>
      <c r="M1154" s="21" t="s">
        <v>4003</v>
      </c>
      <c r="N1154" s="21"/>
      <c r="O1154" s="17" t="str">
        <f>IFERROR(VLOOKUP(B1154,POP!$B$5:$I$1048576,7,0),"")</f>
        <v/>
      </c>
      <c r="P1154" s="17" t="str">
        <f>IFERROR(VLOOKUP(B1154,POM!$B$5:$I$1048576,7,0),"")</f>
        <v/>
      </c>
      <c r="Q1154" s="10" t="str">
        <f>IFERROR(VLOOKUP(B1154,POU!$B$5:$I$1048576,7,0),"")</f>
        <v/>
      </c>
      <c r="R1154" s="21" t="str">
        <f t="shared" si="94"/>
        <v/>
      </c>
      <c r="S1154" s="17" t="str">
        <f>IFERROR(VLOOKUP(B1154,'PEMBEKALAN POP'!$B$5:$I$1048576,7,0),"")</f>
        <v/>
      </c>
      <c r="T1154" s="22" t="str">
        <f>IFERROR(VLOOKUP(B1154,'PEMBEKALAN POP'!$B$5:$I$1048576,8,0),"")</f>
        <v/>
      </c>
      <c r="U1154" s="21" t="s">
        <v>3994</v>
      </c>
      <c r="V1154" s="17" t="e" cm="1">
        <f t="array" ref="V1154">MAX(IF(INDUKSI!$B$5:$B$1048576='Data Training 2022'!B1154,INDUKSI!$H$5:$H$1048576))</f>
        <v>#N/A</v>
      </c>
      <c r="W1154" s="22" t="str">
        <f>IFERROR(VLOOKUP(B1154,INDUKSI!$B$5:$I$1048576,8,0),"")</f>
        <v>LULUS</v>
      </c>
      <c r="X1154" s="21" t="s">
        <v>3994</v>
      </c>
      <c r="Y1154" s="17" cm="1">
        <f t="array" ref="Y1154">MAX(IF(REINDUKSI!$B$5:$B$1048576='Data Training 2022'!B1154,REINDUKSI!$H$5:$H$1048576))</f>
        <v>0</v>
      </c>
      <c r="Z1154" s="22" t="str">
        <f>IFERROR(VLOOKUP(B1154,REINDUKSI!$B$5:$I$1048576,8,0),"")</f>
        <v/>
      </c>
      <c r="AA1154" s="22" t="str">
        <f t="shared" si="95"/>
        <v>TARGET</v>
      </c>
      <c r="AB1154" s="17" cm="1">
        <f t="array" ref="AB1154">MAX(IF(BSA!$B$5:$B$1048576='Data Training 2022'!B1154,BSA!$H$5:$H$1048576))</f>
        <v>0</v>
      </c>
      <c r="AC1154" s="22" t="str">
        <f>IFERROR(VLOOKUP(B1154,BSA!$B$5:$I$1048576,8,0),"")</f>
        <v/>
      </c>
      <c r="AD1154" s="22" t="s">
        <v>3994</v>
      </c>
      <c r="AE1154" s="22"/>
      <c r="AF1154" s="22"/>
      <c r="AG1154" s="22" t="str">
        <f t="shared" si="96"/>
        <v/>
      </c>
      <c r="AH1154" s="17" cm="1">
        <f t="array" ref="AH1154">MAX(IF(ISOLASI!$B$5:$B$1048576='Data Training 2022'!B1154,ISOLASI!$H$5:$H$1048576))</f>
        <v>0</v>
      </c>
      <c r="AI1154" s="22" t="str">
        <f>IFERROR(VLOOKUP(B1154,ISOLASI!$B$5:$I$1048576,8,0),"")</f>
        <v/>
      </c>
      <c r="AJ1154" s="22"/>
      <c r="AK1154" s="17" cm="1">
        <f t="array" ref="AK1154">MAX(IF('DEKAT AIR'!$B$5:$B$1048576='Data Training 2022'!B1154,'DEKAT AIR'!$H$5:$H$1048576))</f>
        <v>0</v>
      </c>
      <c r="AL1154" s="22" t="str">
        <f>IFERROR(VLOOKUP(B1154,'DEKAT AIR'!$B$5:$I$1048576,8,0),"")</f>
        <v/>
      </c>
      <c r="AM1154" s="22"/>
      <c r="AN1154" s="17" cm="1">
        <f t="array" ref="AN1154">MAX(IF(KETINGGIAN!$B$5:$B$1048576='Data Training 2022'!B1154,KETINGGIAN!$H$5:$H$1048576))</f>
        <v>0</v>
      </c>
      <c r="AO1154" s="22" t="str">
        <f>IFERROR(VLOOKUP(B1154,KETINGGIAN!$B$5:$I$1048576,8,0),"")</f>
        <v/>
      </c>
      <c r="AP1154" s="22"/>
      <c r="AQ1154" s="22"/>
      <c r="AR1154" s="22"/>
      <c r="AS1154" s="22"/>
      <c r="AT1154" s="17" cm="1">
        <f t="array" ref="AT1154">MAX(IF(TOOLSKEEPER!$B$5:$B$1048576='Data Training 2022'!B1154,TOOLSKEEPER!$H$5:$H$1048576))</f>
        <v>0</v>
      </c>
      <c r="AU1154" s="22" t="str">
        <f>IFERROR(VLOOKUP(B1154,TOOLSKEEPER!$B$5:$I$1048576,8,0),"")</f>
        <v/>
      </c>
    </row>
    <row r="1155" spans="1:47">
      <c r="A1155" s="22">
        <f t="shared" si="97"/>
        <v>1150</v>
      </c>
      <c r="B1155" s="21" t="str">
        <f t="shared" si="98"/>
        <v>80004599</v>
      </c>
      <c r="C1155" s="21">
        <v>80004599</v>
      </c>
      <c r="D1155" s="22"/>
      <c r="E1155" s="22" t="s">
        <v>2108</v>
      </c>
      <c r="F1155" s="22" t="s">
        <v>1255</v>
      </c>
      <c r="G1155" s="22" t="s">
        <v>205</v>
      </c>
      <c r="H1155" s="22" t="s">
        <v>405</v>
      </c>
      <c r="I1155" s="22" t="s">
        <v>4024</v>
      </c>
      <c r="J1155" s="22"/>
      <c r="K1155" s="21" t="s">
        <v>4002</v>
      </c>
      <c r="L1155" s="21" t="s">
        <v>2374</v>
      </c>
      <c r="M1155" s="21" t="s">
        <v>4003</v>
      </c>
      <c r="N1155" s="21"/>
      <c r="O1155" s="17" t="str">
        <f>IFERROR(VLOOKUP(B1155,POP!$B$5:$I$1048576,7,0),"")</f>
        <v/>
      </c>
      <c r="P1155" s="17" t="str">
        <f>IFERROR(VLOOKUP(B1155,POM!$B$5:$I$1048576,7,0),"")</f>
        <v/>
      </c>
      <c r="Q1155" s="10" t="str">
        <f>IFERROR(VLOOKUP(B1155,POU!$B$5:$I$1048576,7,0),"")</f>
        <v/>
      </c>
      <c r="R1155" s="21" t="str">
        <f t="shared" si="94"/>
        <v/>
      </c>
      <c r="S1155" s="17" t="str">
        <f>IFERROR(VLOOKUP(B1155,'PEMBEKALAN POP'!$B$5:$I$1048576,7,0),"")</f>
        <v/>
      </c>
      <c r="T1155" s="22" t="str">
        <f>IFERROR(VLOOKUP(B1155,'PEMBEKALAN POP'!$B$5:$I$1048576,8,0),"")</f>
        <v/>
      </c>
      <c r="U1155" s="21" t="s">
        <v>3994</v>
      </c>
      <c r="V1155" s="17" t="e" cm="1">
        <f t="array" ref="V1155">MAX(IF(INDUKSI!$B$5:$B$1048576='Data Training 2022'!B1155,INDUKSI!$H$5:$H$1048576))</f>
        <v>#N/A</v>
      </c>
      <c r="W1155" s="22" t="str">
        <f>IFERROR(VLOOKUP(B1155,INDUKSI!$B$5:$I$1048576,8,0),"")</f>
        <v>LULUS</v>
      </c>
      <c r="X1155" s="21" t="s">
        <v>3994</v>
      </c>
      <c r="Y1155" s="17" cm="1">
        <f t="array" ref="Y1155">MAX(IF(REINDUKSI!$B$5:$B$1048576='Data Training 2022'!B1155,REINDUKSI!$H$5:$H$1048576))</f>
        <v>0</v>
      </c>
      <c r="Z1155" s="22" t="str">
        <f>IFERROR(VLOOKUP(B1155,REINDUKSI!$B$5:$I$1048576,8,0),"")</f>
        <v/>
      </c>
      <c r="AA1155" s="22" t="str">
        <f t="shared" si="95"/>
        <v>TARGET</v>
      </c>
      <c r="AB1155" s="17" cm="1">
        <f t="array" ref="AB1155">MAX(IF(BSA!$B$5:$B$1048576='Data Training 2022'!B1155,BSA!$H$5:$H$1048576))</f>
        <v>0</v>
      </c>
      <c r="AC1155" s="22" t="str">
        <f>IFERROR(VLOOKUP(B1155,BSA!$B$5:$I$1048576,8,0),"")</f>
        <v/>
      </c>
      <c r="AD1155" s="22" t="s">
        <v>3994</v>
      </c>
      <c r="AE1155" s="22"/>
      <c r="AF1155" s="22"/>
      <c r="AG1155" s="22" t="str">
        <f t="shared" si="96"/>
        <v/>
      </c>
      <c r="AH1155" s="17" cm="1">
        <f t="array" ref="AH1155">MAX(IF(ISOLASI!$B$5:$B$1048576='Data Training 2022'!B1155,ISOLASI!$H$5:$H$1048576))</f>
        <v>0</v>
      </c>
      <c r="AI1155" s="22" t="str">
        <f>IFERROR(VLOOKUP(B1155,ISOLASI!$B$5:$I$1048576,8,0),"")</f>
        <v/>
      </c>
      <c r="AJ1155" s="22"/>
      <c r="AK1155" s="17" cm="1">
        <f t="array" ref="AK1155">MAX(IF('DEKAT AIR'!$B$5:$B$1048576='Data Training 2022'!B1155,'DEKAT AIR'!$H$5:$H$1048576))</f>
        <v>0</v>
      </c>
      <c r="AL1155" s="22" t="str">
        <f>IFERROR(VLOOKUP(B1155,'DEKAT AIR'!$B$5:$I$1048576,8,0),"")</f>
        <v/>
      </c>
      <c r="AM1155" s="22"/>
      <c r="AN1155" s="17" cm="1">
        <f t="array" ref="AN1155">MAX(IF(KETINGGIAN!$B$5:$B$1048576='Data Training 2022'!B1155,KETINGGIAN!$H$5:$H$1048576))</f>
        <v>0</v>
      </c>
      <c r="AO1155" s="22" t="str">
        <f>IFERROR(VLOOKUP(B1155,KETINGGIAN!$B$5:$I$1048576,8,0),"")</f>
        <v/>
      </c>
      <c r="AP1155" s="22"/>
      <c r="AQ1155" s="22"/>
      <c r="AR1155" s="22"/>
      <c r="AS1155" s="22"/>
      <c r="AT1155" s="17" cm="1">
        <f t="array" ref="AT1155">MAX(IF(TOOLSKEEPER!$B$5:$B$1048576='Data Training 2022'!B1155,TOOLSKEEPER!$H$5:$H$1048576))</f>
        <v>0</v>
      </c>
      <c r="AU1155" s="22" t="str">
        <f>IFERROR(VLOOKUP(B1155,TOOLSKEEPER!$B$5:$I$1048576,8,0),"")</f>
        <v/>
      </c>
    </row>
    <row r="1156" spans="1:47">
      <c r="A1156" s="22">
        <f t="shared" si="97"/>
        <v>1151</v>
      </c>
      <c r="B1156" s="21" t="str">
        <f t="shared" si="98"/>
        <v>80004600</v>
      </c>
      <c r="C1156" s="21">
        <v>80004600</v>
      </c>
      <c r="D1156" s="22"/>
      <c r="E1156" s="22" t="s">
        <v>2120</v>
      </c>
      <c r="F1156" s="22" t="s">
        <v>1255</v>
      </c>
      <c r="G1156" s="22" t="s">
        <v>205</v>
      </c>
      <c r="H1156" s="22" t="s">
        <v>405</v>
      </c>
      <c r="I1156" s="22" t="s">
        <v>4024</v>
      </c>
      <c r="J1156" s="22"/>
      <c r="K1156" s="21" t="s">
        <v>4002</v>
      </c>
      <c r="L1156" s="21" t="s">
        <v>2374</v>
      </c>
      <c r="M1156" s="21" t="s">
        <v>4003</v>
      </c>
      <c r="N1156" s="21"/>
      <c r="O1156" s="17" t="str">
        <f>IFERROR(VLOOKUP(B1156,POP!$B$5:$I$1048576,7,0),"")</f>
        <v/>
      </c>
      <c r="P1156" s="17" t="str">
        <f>IFERROR(VLOOKUP(B1156,POM!$B$5:$I$1048576,7,0),"")</f>
        <v/>
      </c>
      <c r="Q1156" s="10" t="str">
        <f>IFERROR(VLOOKUP(B1156,POU!$B$5:$I$1048576,7,0),"")</f>
        <v/>
      </c>
      <c r="R1156" s="21" t="str">
        <f t="shared" si="94"/>
        <v/>
      </c>
      <c r="S1156" s="17" t="str">
        <f>IFERROR(VLOOKUP(B1156,'PEMBEKALAN POP'!$B$5:$I$1048576,7,0),"")</f>
        <v/>
      </c>
      <c r="T1156" s="22" t="str">
        <f>IFERROR(VLOOKUP(B1156,'PEMBEKALAN POP'!$B$5:$I$1048576,8,0),"")</f>
        <v/>
      </c>
      <c r="U1156" s="21" t="s">
        <v>3994</v>
      </c>
      <c r="V1156" s="17" t="e" cm="1">
        <f t="array" ref="V1156">MAX(IF(INDUKSI!$B$5:$B$1048576='Data Training 2022'!B1156,INDUKSI!$H$5:$H$1048576))</f>
        <v>#N/A</v>
      </c>
      <c r="W1156" s="22" t="str">
        <f>IFERROR(VLOOKUP(B1156,INDUKSI!$B$5:$I$1048576,8,0),"")</f>
        <v>LULUS</v>
      </c>
      <c r="X1156" s="21" t="s">
        <v>3994</v>
      </c>
      <c r="Y1156" s="17" cm="1">
        <f t="array" ref="Y1156">MAX(IF(REINDUKSI!$B$5:$B$1048576='Data Training 2022'!B1156,REINDUKSI!$H$5:$H$1048576))</f>
        <v>0</v>
      </c>
      <c r="Z1156" s="22" t="str">
        <f>IFERROR(VLOOKUP(B1156,REINDUKSI!$B$5:$I$1048576,8,0),"")</f>
        <v/>
      </c>
      <c r="AA1156" s="22" t="str">
        <f t="shared" si="95"/>
        <v>TARGET</v>
      </c>
      <c r="AB1156" s="17" cm="1">
        <f t="array" ref="AB1156">MAX(IF(BSA!$B$5:$B$1048576='Data Training 2022'!B1156,BSA!$H$5:$H$1048576))</f>
        <v>0</v>
      </c>
      <c r="AC1156" s="22" t="str">
        <f>IFERROR(VLOOKUP(B1156,BSA!$B$5:$I$1048576,8,0),"")</f>
        <v/>
      </c>
      <c r="AD1156" s="22" t="s">
        <v>3994</v>
      </c>
      <c r="AE1156" s="22"/>
      <c r="AF1156" s="22"/>
      <c r="AG1156" s="22" t="str">
        <f t="shared" si="96"/>
        <v/>
      </c>
      <c r="AH1156" s="17" cm="1">
        <f t="array" ref="AH1156">MAX(IF(ISOLASI!$B$5:$B$1048576='Data Training 2022'!B1156,ISOLASI!$H$5:$H$1048576))</f>
        <v>0</v>
      </c>
      <c r="AI1156" s="22" t="str">
        <f>IFERROR(VLOOKUP(B1156,ISOLASI!$B$5:$I$1048576,8,0),"")</f>
        <v/>
      </c>
      <c r="AJ1156" s="22"/>
      <c r="AK1156" s="17" cm="1">
        <f t="array" ref="AK1156">MAX(IF('DEKAT AIR'!$B$5:$B$1048576='Data Training 2022'!B1156,'DEKAT AIR'!$H$5:$H$1048576))</f>
        <v>0</v>
      </c>
      <c r="AL1156" s="22" t="str">
        <f>IFERROR(VLOOKUP(B1156,'DEKAT AIR'!$B$5:$I$1048576,8,0),"")</f>
        <v/>
      </c>
      <c r="AM1156" s="22"/>
      <c r="AN1156" s="17" cm="1">
        <f t="array" ref="AN1156">MAX(IF(KETINGGIAN!$B$5:$B$1048576='Data Training 2022'!B1156,KETINGGIAN!$H$5:$H$1048576))</f>
        <v>0</v>
      </c>
      <c r="AO1156" s="22" t="str">
        <f>IFERROR(VLOOKUP(B1156,KETINGGIAN!$B$5:$I$1048576,8,0),"")</f>
        <v/>
      </c>
      <c r="AP1156" s="22"/>
      <c r="AQ1156" s="22"/>
      <c r="AR1156" s="22"/>
      <c r="AS1156" s="22"/>
      <c r="AT1156" s="17" cm="1">
        <f t="array" ref="AT1156">MAX(IF(TOOLSKEEPER!$B$5:$B$1048576='Data Training 2022'!B1156,TOOLSKEEPER!$H$5:$H$1048576))</f>
        <v>0</v>
      </c>
      <c r="AU1156" s="22" t="str">
        <f>IFERROR(VLOOKUP(B1156,TOOLSKEEPER!$B$5:$I$1048576,8,0),"")</f>
        <v/>
      </c>
    </row>
    <row r="1157" spans="1:47">
      <c r="A1157" s="22">
        <f t="shared" si="97"/>
        <v>1152</v>
      </c>
      <c r="B1157" s="21" t="str">
        <f t="shared" si="98"/>
        <v>80004602</v>
      </c>
      <c r="C1157" s="21">
        <v>80004602</v>
      </c>
      <c r="D1157" s="22"/>
      <c r="E1157" s="22" t="s">
        <v>3520</v>
      </c>
      <c r="F1157" s="22" t="s">
        <v>1255</v>
      </c>
      <c r="G1157" s="22" t="s">
        <v>205</v>
      </c>
      <c r="H1157" s="22" t="s">
        <v>405</v>
      </c>
      <c r="I1157" s="22" t="s">
        <v>4024</v>
      </c>
      <c r="J1157" s="22"/>
      <c r="K1157" s="21" t="s">
        <v>4002</v>
      </c>
      <c r="L1157" s="21" t="s">
        <v>2374</v>
      </c>
      <c r="M1157" s="21" t="s">
        <v>4003</v>
      </c>
      <c r="N1157" s="21"/>
      <c r="O1157" s="17" t="str">
        <f>IFERROR(VLOOKUP(B1157,POP!$B$5:$I$1048576,7,0),"")</f>
        <v/>
      </c>
      <c r="P1157" s="17" t="str">
        <f>IFERROR(VLOOKUP(B1157,POM!$B$5:$I$1048576,7,0),"")</f>
        <v/>
      </c>
      <c r="Q1157" s="10" t="str">
        <f>IFERROR(VLOOKUP(B1157,POU!$B$5:$I$1048576,7,0),"")</f>
        <v/>
      </c>
      <c r="R1157" s="21" t="str">
        <f t="shared" si="94"/>
        <v/>
      </c>
      <c r="S1157" s="17" t="str">
        <f>IFERROR(VLOOKUP(B1157,'PEMBEKALAN POP'!$B$5:$I$1048576,7,0),"")</f>
        <v/>
      </c>
      <c r="T1157" s="22" t="str">
        <f>IFERROR(VLOOKUP(B1157,'PEMBEKALAN POP'!$B$5:$I$1048576,8,0),"")</f>
        <v/>
      </c>
      <c r="U1157" s="21" t="s">
        <v>3994</v>
      </c>
      <c r="V1157" s="17" t="e" cm="1">
        <f t="array" ref="V1157">MAX(IF(INDUKSI!$B$5:$B$1048576='Data Training 2022'!B1157,INDUKSI!$H$5:$H$1048576))</f>
        <v>#N/A</v>
      </c>
      <c r="W1157" s="22" t="str">
        <f>IFERROR(VLOOKUP(B1157,INDUKSI!$B$5:$I$1048576,8,0),"")</f>
        <v>LULUS</v>
      </c>
      <c r="X1157" s="21" t="s">
        <v>3994</v>
      </c>
      <c r="Y1157" s="17" cm="1">
        <f t="array" ref="Y1157">MAX(IF(REINDUKSI!$B$5:$B$1048576='Data Training 2022'!B1157,REINDUKSI!$H$5:$H$1048576))</f>
        <v>0</v>
      </c>
      <c r="Z1157" s="22" t="str">
        <f>IFERROR(VLOOKUP(B1157,REINDUKSI!$B$5:$I$1048576,8,0),"")</f>
        <v/>
      </c>
      <c r="AA1157" s="22" t="str">
        <f t="shared" si="95"/>
        <v>TARGET</v>
      </c>
      <c r="AB1157" s="17" cm="1">
        <f t="array" ref="AB1157">MAX(IF(BSA!$B$5:$B$1048576='Data Training 2022'!B1157,BSA!$H$5:$H$1048576))</f>
        <v>0</v>
      </c>
      <c r="AC1157" s="22" t="str">
        <f>IFERROR(VLOOKUP(B1157,BSA!$B$5:$I$1048576,8,0),"")</f>
        <v/>
      </c>
      <c r="AD1157" s="22" t="s">
        <v>3994</v>
      </c>
      <c r="AE1157" s="22"/>
      <c r="AF1157" s="22"/>
      <c r="AG1157" s="22" t="str">
        <f t="shared" si="96"/>
        <v/>
      </c>
      <c r="AH1157" s="17" cm="1">
        <f t="array" ref="AH1157">MAX(IF(ISOLASI!$B$5:$B$1048576='Data Training 2022'!B1157,ISOLASI!$H$5:$H$1048576))</f>
        <v>0</v>
      </c>
      <c r="AI1157" s="22" t="str">
        <f>IFERROR(VLOOKUP(B1157,ISOLASI!$B$5:$I$1048576,8,0),"")</f>
        <v/>
      </c>
      <c r="AJ1157" s="22"/>
      <c r="AK1157" s="17" cm="1">
        <f t="array" ref="AK1157">MAX(IF('DEKAT AIR'!$B$5:$B$1048576='Data Training 2022'!B1157,'DEKAT AIR'!$H$5:$H$1048576))</f>
        <v>0</v>
      </c>
      <c r="AL1157" s="22" t="str">
        <f>IFERROR(VLOOKUP(B1157,'DEKAT AIR'!$B$5:$I$1048576,8,0),"")</f>
        <v/>
      </c>
      <c r="AM1157" s="22"/>
      <c r="AN1157" s="17" cm="1">
        <f t="array" ref="AN1157">MAX(IF(KETINGGIAN!$B$5:$B$1048576='Data Training 2022'!B1157,KETINGGIAN!$H$5:$H$1048576))</f>
        <v>0</v>
      </c>
      <c r="AO1157" s="22" t="str">
        <f>IFERROR(VLOOKUP(B1157,KETINGGIAN!$B$5:$I$1048576,8,0),"")</f>
        <v/>
      </c>
      <c r="AP1157" s="22"/>
      <c r="AQ1157" s="22"/>
      <c r="AR1157" s="22"/>
      <c r="AS1157" s="22"/>
      <c r="AT1157" s="17" cm="1">
        <f t="array" ref="AT1157">MAX(IF(TOOLSKEEPER!$B$5:$B$1048576='Data Training 2022'!B1157,TOOLSKEEPER!$H$5:$H$1048576))</f>
        <v>0</v>
      </c>
      <c r="AU1157" s="22" t="str">
        <f>IFERROR(VLOOKUP(B1157,TOOLSKEEPER!$B$5:$I$1048576,8,0),"")</f>
        <v/>
      </c>
    </row>
    <row r="1158" spans="1:47">
      <c r="A1158" s="22">
        <f t="shared" si="97"/>
        <v>1153</v>
      </c>
      <c r="B1158" s="21" t="str">
        <f t="shared" si="98"/>
        <v>80004607</v>
      </c>
      <c r="C1158" s="21">
        <v>80004607</v>
      </c>
      <c r="D1158" s="22"/>
      <c r="E1158" s="22" t="s">
        <v>3253</v>
      </c>
      <c r="F1158" s="22" t="s">
        <v>1255</v>
      </c>
      <c r="G1158" s="22" t="s">
        <v>205</v>
      </c>
      <c r="H1158" s="22" t="s">
        <v>405</v>
      </c>
      <c r="I1158" s="22" t="s">
        <v>4024</v>
      </c>
      <c r="J1158" s="22"/>
      <c r="K1158" s="21" t="s">
        <v>4002</v>
      </c>
      <c r="L1158" s="21" t="s">
        <v>2374</v>
      </c>
      <c r="M1158" s="21" t="s">
        <v>4003</v>
      </c>
      <c r="N1158" s="21"/>
      <c r="O1158" s="17" t="str">
        <f>IFERROR(VLOOKUP(B1158,POP!$B$5:$I$1048576,7,0),"")</f>
        <v/>
      </c>
      <c r="P1158" s="17" t="str">
        <f>IFERROR(VLOOKUP(B1158,POM!$B$5:$I$1048576,7,0),"")</f>
        <v/>
      </c>
      <c r="Q1158" s="10" t="str">
        <f>IFERROR(VLOOKUP(B1158,POU!$B$5:$I$1048576,7,0),"")</f>
        <v/>
      </c>
      <c r="R1158" s="21" t="str">
        <f t="shared" si="94"/>
        <v/>
      </c>
      <c r="S1158" s="17" t="str">
        <f>IFERROR(VLOOKUP(B1158,'PEMBEKALAN POP'!$B$5:$I$1048576,7,0),"")</f>
        <v/>
      </c>
      <c r="T1158" s="22" t="str">
        <f>IFERROR(VLOOKUP(B1158,'PEMBEKALAN POP'!$B$5:$I$1048576,8,0),"")</f>
        <v/>
      </c>
      <c r="U1158" s="21" t="s">
        <v>3994</v>
      </c>
      <c r="V1158" s="17" t="e" cm="1">
        <f t="array" ref="V1158">MAX(IF(INDUKSI!$B$5:$B$1048576='Data Training 2022'!B1158,INDUKSI!$H$5:$H$1048576))</f>
        <v>#N/A</v>
      </c>
      <c r="W1158" s="22" t="str">
        <f>IFERROR(VLOOKUP(B1158,INDUKSI!$B$5:$I$1048576,8,0),"")</f>
        <v>LULUS</v>
      </c>
      <c r="X1158" s="21" t="s">
        <v>3994</v>
      </c>
      <c r="Y1158" s="17" cm="1">
        <f t="array" ref="Y1158">MAX(IF(REINDUKSI!$B$5:$B$1048576='Data Training 2022'!B1158,REINDUKSI!$H$5:$H$1048576))</f>
        <v>0</v>
      </c>
      <c r="Z1158" s="22" t="str">
        <f>IFERROR(VLOOKUP(B1158,REINDUKSI!$B$5:$I$1048576,8,0),"")</f>
        <v/>
      </c>
      <c r="AA1158" s="22" t="str">
        <f t="shared" si="95"/>
        <v>TARGET</v>
      </c>
      <c r="AB1158" s="17" cm="1">
        <f t="array" ref="AB1158">MAX(IF(BSA!$B$5:$B$1048576='Data Training 2022'!B1158,BSA!$H$5:$H$1048576))</f>
        <v>0</v>
      </c>
      <c r="AC1158" s="22" t="str">
        <f>IFERROR(VLOOKUP(B1158,BSA!$B$5:$I$1048576,8,0),"")</f>
        <v/>
      </c>
      <c r="AD1158" s="22" t="s">
        <v>3994</v>
      </c>
      <c r="AE1158" s="22"/>
      <c r="AF1158" s="22"/>
      <c r="AG1158" s="22" t="str">
        <f t="shared" si="96"/>
        <v/>
      </c>
      <c r="AH1158" s="17" cm="1">
        <f t="array" ref="AH1158">MAX(IF(ISOLASI!$B$5:$B$1048576='Data Training 2022'!B1158,ISOLASI!$H$5:$H$1048576))</f>
        <v>0</v>
      </c>
      <c r="AI1158" s="22" t="str">
        <f>IFERROR(VLOOKUP(B1158,ISOLASI!$B$5:$I$1048576,8,0),"")</f>
        <v/>
      </c>
      <c r="AJ1158" s="22"/>
      <c r="AK1158" s="17" cm="1">
        <f t="array" ref="AK1158">MAX(IF('DEKAT AIR'!$B$5:$B$1048576='Data Training 2022'!B1158,'DEKAT AIR'!$H$5:$H$1048576))</f>
        <v>0</v>
      </c>
      <c r="AL1158" s="22" t="str">
        <f>IFERROR(VLOOKUP(B1158,'DEKAT AIR'!$B$5:$I$1048576,8,0),"")</f>
        <v/>
      </c>
      <c r="AM1158" s="22"/>
      <c r="AN1158" s="17" cm="1">
        <f t="array" ref="AN1158">MAX(IF(KETINGGIAN!$B$5:$B$1048576='Data Training 2022'!B1158,KETINGGIAN!$H$5:$H$1048576))</f>
        <v>0</v>
      </c>
      <c r="AO1158" s="22" t="str">
        <f>IFERROR(VLOOKUP(B1158,KETINGGIAN!$B$5:$I$1048576,8,0),"")</f>
        <v/>
      </c>
      <c r="AP1158" s="22"/>
      <c r="AQ1158" s="22"/>
      <c r="AR1158" s="22"/>
      <c r="AS1158" s="22"/>
      <c r="AT1158" s="17" cm="1">
        <f t="array" ref="AT1158">MAX(IF(TOOLSKEEPER!$B$5:$B$1048576='Data Training 2022'!B1158,TOOLSKEEPER!$H$5:$H$1048576))</f>
        <v>0</v>
      </c>
      <c r="AU1158" s="22" t="str">
        <f>IFERROR(VLOOKUP(B1158,TOOLSKEEPER!$B$5:$I$1048576,8,0),"")</f>
        <v/>
      </c>
    </row>
    <row r="1159" spans="1:47">
      <c r="A1159" s="22">
        <f t="shared" si="97"/>
        <v>1154</v>
      </c>
      <c r="B1159" s="21" t="str">
        <f t="shared" si="98"/>
        <v>80004609</v>
      </c>
      <c r="C1159" s="21">
        <v>80004609</v>
      </c>
      <c r="D1159" s="22"/>
      <c r="E1159" s="22" t="s">
        <v>3229</v>
      </c>
      <c r="F1159" s="22" t="s">
        <v>1255</v>
      </c>
      <c r="G1159" s="22" t="s">
        <v>205</v>
      </c>
      <c r="H1159" s="22" t="s">
        <v>405</v>
      </c>
      <c r="I1159" s="22" t="s">
        <v>4024</v>
      </c>
      <c r="J1159" s="22"/>
      <c r="K1159" s="21" t="s">
        <v>4002</v>
      </c>
      <c r="L1159" s="21" t="s">
        <v>2374</v>
      </c>
      <c r="M1159" s="21" t="s">
        <v>4003</v>
      </c>
      <c r="N1159" s="21"/>
      <c r="O1159" s="17" t="str">
        <f>IFERROR(VLOOKUP(B1159,POP!$B$5:$I$1048576,7,0),"")</f>
        <v/>
      </c>
      <c r="P1159" s="17" t="str">
        <f>IFERROR(VLOOKUP(B1159,POM!$B$5:$I$1048576,7,0),"")</f>
        <v/>
      </c>
      <c r="Q1159" s="10" t="str">
        <f>IFERROR(VLOOKUP(B1159,POU!$B$5:$I$1048576,7,0),"")</f>
        <v/>
      </c>
      <c r="R1159" s="21" t="str">
        <f t="shared" si="94"/>
        <v/>
      </c>
      <c r="S1159" s="17" t="str">
        <f>IFERROR(VLOOKUP(B1159,'PEMBEKALAN POP'!$B$5:$I$1048576,7,0),"")</f>
        <v/>
      </c>
      <c r="T1159" s="22" t="str">
        <f>IFERROR(VLOOKUP(B1159,'PEMBEKALAN POP'!$B$5:$I$1048576,8,0),"")</f>
        <v/>
      </c>
      <c r="U1159" s="21" t="s">
        <v>3994</v>
      </c>
      <c r="V1159" s="17" t="e" cm="1">
        <f t="array" ref="V1159">MAX(IF(INDUKSI!$B$5:$B$1048576='Data Training 2022'!B1159,INDUKSI!$H$5:$H$1048576))</f>
        <v>#N/A</v>
      </c>
      <c r="W1159" s="22" t="str">
        <f>IFERROR(VLOOKUP(B1159,INDUKSI!$B$5:$I$1048576,8,0),"")</f>
        <v>LULUS</v>
      </c>
      <c r="X1159" s="21" t="s">
        <v>3994</v>
      </c>
      <c r="Y1159" s="17" cm="1">
        <f t="array" ref="Y1159">MAX(IF(REINDUKSI!$B$5:$B$1048576='Data Training 2022'!B1159,REINDUKSI!$H$5:$H$1048576))</f>
        <v>0</v>
      </c>
      <c r="Z1159" s="22" t="str">
        <f>IFERROR(VLOOKUP(B1159,REINDUKSI!$B$5:$I$1048576,8,0),"")</f>
        <v/>
      </c>
      <c r="AA1159" s="22" t="str">
        <f t="shared" si="95"/>
        <v>TARGET</v>
      </c>
      <c r="AB1159" s="17" cm="1">
        <f t="array" ref="AB1159">MAX(IF(BSA!$B$5:$B$1048576='Data Training 2022'!B1159,BSA!$H$5:$H$1048576))</f>
        <v>0</v>
      </c>
      <c r="AC1159" s="22" t="str">
        <f>IFERROR(VLOOKUP(B1159,BSA!$B$5:$I$1048576,8,0),"")</f>
        <v/>
      </c>
      <c r="AD1159" s="22" t="s">
        <v>3994</v>
      </c>
      <c r="AE1159" s="22"/>
      <c r="AF1159" s="22"/>
      <c r="AG1159" s="22" t="str">
        <f t="shared" si="96"/>
        <v/>
      </c>
      <c r="AH1159" s="17" cm="1">
        <f t="array" ref="AH1159">MAX(IF(ISOLASI!$B$5:$B$1048576='Data Training 2022'!B1159,ISOLASI!$H$5:$H$1048576))</f>
        <v>0</v>
      </c>
      <c r="AI1159" s="22" t="str">
        <f>IFERROR(VLOOKUP(B1159,ISOLASI!$B$5:$I$1048576,8,0),"")</f>
        <v/>
      </c>
      <c r="AJ1159" s="22"/>
      <c r="AK1159" s="17" cm="1">
        <f t="array" ref="AK1159">MAX(IF('DEKAT AIR'!$B$5:$B$1048576='Data Training 2022'!B1159,'DEKAT AIR'!$H$5:$H$1048576))</f>
        <v>0</v>
      </c>
      <c r="AL1159" s="22" t="str">
        <f>IFERROR(VLOOKUP(B1159,'DEKAT AIR'!$B$5:$I$1048576,8,0),"")</f>
        <v/>
      </c>
      <c r="AM1159" s="22"/>
      <c r="AN1159" s="17" cm="1">
        <f t="array" ref="AN1159">MAX(IF(KETINGGIAN!$B$5:$B$1048576='Data Training 2022'!B1159,KETINGGIAN!$H$5:$H$1048576))</f>
        <v>0</v>
      </c>
      <c r="AO1159" s="22" t="str">
        <f>IFERROR(VLOOKUP(B1159,KETINGGIAN!$B$5:$I$1048576,8,0),"")</f>
        <v/>
      </c>
      <c r="AP1159" s="22"/>
      <c r="AQ1159" s="22"/>
      <c r="AR1159" s="22"/>
      <c r="AS1159" s="22"/>
      <c r="AT1159" s="17" cm="1">
        <f t="array" ref="AT1159">MAX(IF(TOOLSKEEPER!$B$5:$B$1048576='Data Training 2022'!B1159,TOOLSKEEPER!$H$5:$H$1048576))</f>
        <v>0</v>
      </c>
      <c r="AU1159" s="22" t="str">
        <f>IFERROR(VLOOKUP(B1159,TOOLSKEEPER!$B$5:$I$1048576,8,0),"")</f>
        <v/>
      </c>
    </row>
    <row r="1160" spans="1:47">
      <c r="A1160" s="22">
        <f t="shared" si="97"/>
        <v>1155</v>
      </c>
      <c r="B1160" s="21" t="str">
        <f t="shared" si="98"/>
        <v>80004610</v>
      </c>
      <c r="C1160" s="21">
        <v>80004610</v>
      </c>
      <c r="D1160" s="22"/>
      <c r="E1160" s="22" t="s">
        <v>3236</v>
      </c>
      <c r="F1160" s="22" t="s">
        <v>1255</v>
      </c>
      <c r="G1160" s="22" t="s">
        <v>205</v>
      </c>
      <c r="H1160" s="22" t="s">
        <v>405</v>
      </c>
      <c r="I1160" s="22" t="s">
        <v>4024</v>
      </c>
      <c r="J1160" s="22"/>
      <c r="K1160" s="21" t="s">
        <v>4002</v>
      </c>
      <c r="L1160" s="21" t="s">
        <v>2374</v>
      </c>
      <c r="M1160" s="21" t="s">
        <v>4003</v>
      </c>
      <c r="N1160" s="21"/>
      <c r="O1160" s="17" t="str">
        <f>IFERROR(VLOOKUP(B1160,POP!$B$5:$I$1048576,7,0),"")</f>
        <v/>
      </c>
      <c r="P1160" s="17" t="str">
        <f>IFERROR(VLOOKUP(B1160,POM!$B$5:$I$1048576,7,0),"")</f>
        <v/>
      </c>
      <c r="Q1160" s="10" t="str">
        <f>IFERROR(VLOOKUP(B1160,POU!$B$5:$I$1048576,7,0),"")</f>
        <v/>
      </c>
      <c r="R1160" s="21" t="str">
        <f t="shared" si="94"/>
        <v/>
      </c>
      <c r="S1160" s="17" t="str">
        <f>IFERROR(VLOOKUP(B1160,'PEMBEKALAN POP'!$B$5:$I$1048576,7,0),"")</f>
        <v/>
      </c>
      <c r="T1160" s="22" t="str">
        <f>IFERROR(VLOOKUP(B1160,'PEMBEKALAN POP'!$B$5:$I$1048576,8,0),"")</f>
        <v/>
      </c>
      <c r="U1160" s="21" t="s">
        <v>3994</v>
      </c>
      <c r="V1160" s="17" t="e" cm="1">
        <f t="array" ref="V1160">MAX(IF(INDUKSI!$B$5:$B$1048576='Data Training 2022'!B1160,INDUKSI!$H$5:$H$1048576))</f>
        <v>#N/A</v>
      </c>
      <c r="W1160" s="22" t="str">
        <f>IFERROR(VLOOKUP(B1160,INDUKSI!$B$5:$I$1048576,8,0),"")</f>
        <v>LULUS</v>
      </c>
      <c r="X1160" s="21" t="s">
        <v>3994</v>
      </c>
      <c r="Y1160" s="17" cm="1">
        <f t="array" ref="Y1160">MAX(IF(REINDUKSI!$B$5:$B$1048576='Data Training 2022'!B1160,REINDUKSI!$H$5:$H$1048576))</f>
        <v>0</v>
      </c>
      <c r="Z1160" s="22" t="str">
        <f>IFERROR(VLOOKUP(B1160,REINDUKSI!$B$5:$I$1048576,8,0),"")</f>
        <v/>
      </c>
      <c r="AA1160" s="22" t="str">
        <f t="shared" si="95"/>
        <v>TARGET</v>
      </c>
      <c r="AB1160" s="17" cm="1">
        <f t="array" ref="AB1160">MAX(IF(BSA!$B$5:$B$1048576='Data Training 2022'!B1160,BSA!$H$5:$H$1048576))</f>
        <v>0</v>
      </c>
      <c r="AC1160" s="22" t="str">
        <f>IFERROR(VLOOKUP(B1160,BSA!$B$5:$I$1048576,8,0),"")</f>
        <v/>
      </c>
      <c r="AD1160" s="22" t="s">
        <v>3994</v>
      </c>
      <c r="AE1160" s="22"/>
      <c r="AF1160" s="22"/>
      <c r="AG1160" s="22" t="str">
        <f t="shared" si="96"/>
        <v/>
      </c>
      <c r="AH1160" s="17" cm="1">
        <f t="array" ref="AH1160">MAX(IF(ISOLASI!$B$5:$B$1048576='Data Training 2022'!B1160,ISOLASI!$H$5:$H$1048576))</f>
        <v>0</v>
      </c>
      <c r="AI1160" s="22" t="str">
        <f>IFERROR(VLOOKUP(B1160,ISOLASI!$B$5:$I$1048576,8,0),"")</f>
        <v/>
      </c>
      <c r="AJ1160" s="22"/>
      <c r="AK1160" s="17" cm="1">
        <f t="array" ref="AK1160">MAX(IF('DEKAT AIR'!$B$5:$B$1048576='Data Training 2022'!B1160,'DEKAT AIR'!$H$5:$H$1048576))</f>
        <v>0</v>
      </c>
      <c r="AL1160" s="22" t="str">
        <f>IFERROR(VLOOKUP(B1160,'DEKAT AIR'!$B$5:$I$1048576,8,0),"")</f>
        <v/>
      </c>
      <c r="AM1160" s="22"/>
      <c r="AN1160" s="17" cm="1">
        <f t="array" ref="AN1160">MAX(IF(KETINGGIAN!$B$5:$B$1048576='Data Training 2022'!B1160,KETINGGIAN!$H$5:$H$1048576))</f>
        <v>0</v>
      </c>
      <c r="AO1160" s="22" t="str">
        <f>IFERROR(VLOOKUP(B1160,KETINGGIAN!$B$5:$I$1048576,8,0),"")</f>
        <v/>
      </c>
      <c r="AP1160" s="22"/>
      <c r="AQ1160" s="22"/>
      <c r="AR1160" s="22"/>
      <c r="AS1160" s="22"/>
      <c r="AT1160" s="17" cm="1">
        <f t="array" ref="AT1160">MAX(IF(TOOLSKEEPER!$B$5:$B$1048576='Data Training 2022'!B1160,TOOLSKEEPER!$H$5:$H$1048576))</f>
        <v>0</v>
      </c>
      <c r="AU1160" s="22" t="str">
        <f>IFERROR(VLOOKUP(B1160,TOOLSKEEPER!$B$5:$I$1048576,8,0),"")</f>
        <v/>
      </c>
    </row>
    <row r="1161" spans="1:47">
      <c r="A1161" s="22">
        <f t="shared" si="97"/>
        <v>1156</v>
      </c>
      <c r="B1161" s="21" t="str">
        <f t="shared" si="98"/>
        <v>80004598</v>
      </c>
      <c r="C1161" s="21">
        <v>80004598</v>
      </c>
      <c r="D1161" s="22"/>
      <c r="E1161" s="22" t="s">
        <v>3372</v>
      </c>
      <c r="F1161" s="22" t="s">
        <v>1255</v>
      </c>
      <c r="G1161" s="22" t="s">
        <v>212</v>
      </c>
      <c r="H1161" s="22" t="s">
        <v>405</v>
      </c>
      <c r="I1161" s="22" t="s">
        <v>4024</v>
      </c>
      <c r="J1161" s="22"/>
      <c r="K1161" s="21" t="s">
        <v>4002</v>
      </c>
      <c r="L1161" s="21" t="s">
        <v>2374</v>
      </c>
      <c r="M1161" s="21" t="s">
        <v>4003</v>
      </c>
      <c r="N1161" s="21"/>
      <c r="O1161" s="17" t="str">
        <f>IFERROR(VLOOKUP(B1161,POP!$B$5:$I$1048576,7,0),"")</f>
        <v/>
      </c>
      <c r="P1161" s="17" t="str">
        <f>IFERROR(VLOOKUP(B1161,POM!$B$5:$I$1048576,7,0),"")</f>
        <v/>
      </c>
      <c r="Q1161" s="10" t="str">
        <f>IFERROR(VLOOKUP(B1161,POU!$B$5:$I$1048576,7,0),"")</f>
        <v/>
      </c>
      <c r="R1161" s="21" t="str">
        <f t="shared" ref="R1161:R1224" si="99">IF(AND(L1161="PENGAWAS",M1161="TARGET",N1161=""),"TARGET","")</f>
        <v/>
      </c>
      <c r="S1161" s="17" t="str">
        <f>IFERROR(VLOOKUP(B1161,'PEMBEKALAN POP'!$B$5:$I$1048576,7,0),"")</f>
        <v/>
      </c>
      <c r="T1161" s="22" t="str">
        <f>IFERROR(VLOOKUP(B1161,'PEMBEKALAN POP'!$B$5:$I$1048576,8,0),"")</f>
        <v/>
      </c>
      <c r="U1161" s="21" t="s">
        <v>3994</v>
      </c>
      <c r="V1161" s="17" t="e" cm="1">
        <f t="array" ref="V1161">MAX(IF(INDUKSI!$B$5:$B$1048576='Data Training 2022'!B1161,INDUKSI!$H$5:$H$1048576))</f>
        <v>#N/A</v>
      </c>
      <c r="W1161" s="22" t="str">
        <f>IFERROR(VLOOKUP(B1161,INDUKSI!$B$5:$I$1048576,8,0),"")</f>
        <v>LULUS</v>
      </c>
      <c r="X1161" s="21" t="s">
        <v>3994</v>
      </c>
      <c r="Y1161" s="17" cm="1">
        <f t="array" ref="Y1161">MAX(IF(REINDUKSI!$B$5:$B$1048576='Data Training 2022'!B1161,REINDUKSI!$H$5:$H$1048576))</f>
        <v>0</v>
      </c>
      <c r="Z1161" s="22" t="str">
        <f>IFERROR(VLOOKUP(B1161,REINDUKSI!$B$5:$I$1048576,8,0),"")</f>
        <v/>
      </c>
      <c r="AA1161" s="22" t="str">
        <f t="shared" ref="AA1161:AA1224" si="100">IF(L1161="OPERATOR","TARGET",IF(L1161="MEKANIK","TARGET",""))</f>
        <v>TARGET</v>
      </c>
      <c r="AB1161" s="17" cm="1">
        <f t="array" ref="AB1161">MAX(IF(BSA!$B$5:$B$1048576='Data Training 2022'!B1161,BSA!$H$5:$H$1048576))</f>
        <v>0</v>
      </c>
      <c r="AC1161" s="22" t="str">
        <f>IFERROR(VLOOKUP(B1161,BSA!$B$5:$I$1048576,8,0),"")</f>
        <v/>
      </c>
      <c r="AD1161" s="22" t="s">
        <v>3994</v>
      </c>
      <c r="AE1161" s="22"/>
      <c r="AF1161" s="22"/>
      <c r="AG1161" s="22" t="str">
        <f t="shared" ref="AG1161:AG1224" si="101">IF(L1161="MEKANIK","TARGET","")</f>
        <v/>
      </c>
      <c r="AH1161" s="17" cm="1">
        <f t="array" ref="AH1161">MAX(IF(ISOLASI!$B$5:$B$1048576='Data Training 2022'!B1161,ISOLASI!$H$5:$H$1048576))</f>
        <v>0</v>
      </c>
      <c r="AI1161" s="22" t="str">
        <f>IFERROR(VLOOKUP(B1161,ISOLASI!$B$5:$I$1048576,8,0),"")</f>
        <v/>
      </c>
      <c r="AJ1161" s="22"/>
      <c r="AK1161" s="17" cm="1">
        <f t="array" ref="AK1161">MAX(IF('DEKAT AIR'!$B$5:$B$1048576='Data Training 2022'!B1161,'DEKAT AIR'!$H$5:$H$1048576))</f>
        <v>0</v>
      </c>
      <c r="AL1161" s="22" t="str">
        <f>IFERROR(VLOOKUP(B1161,'DEKAT AIR'!$B$5:$I$1048576,8,0),"")</f>
        <v/>
      </c>
      <c r="AM1161" s="22"/>
      <c r="AN1161" s="17" cm="1">
        <f t="array" ref="AN1161">MAX(IF(KETINGGIAN!$B$5:$B$1048576='Data Training 2022'!B1161,KETINGGIAN!$H$5:$H$1048576))</f>
        <v>0</v>
      </c>
      <c r="AO1161" s="22" t="str">
        <f>IFERROR(VLOOKUP(B1161,KETINGGIAN!$B$5:$I$1048576,8,0),"")</f>
        <v/>
      </c>
      <c r="AP1161" s="22"/>
      <c r="AQ1161" s="22"/>
      <c r="AR1161" s="22"/>
      <c r="AS1161" s="22"/>
      <c r="AT1161" s="17" cm="1">
        <f t="array" ref="AT1161">MAX(IF(TOOLSKEEPER!$B$5:$B$1048576='Data Training 2022'!B1161,TOOLSKEEPER!$H$5:$H$1048576))</f>
        <v>0</v>
      </c>
      <c r="AU1161" s="22" t="str">
        <f>IFERROR(VLOOKUP(B1161,TOOLSKEEPER!$B$5:$I$1048576,8,0),"")</f>
        <v/>
      </c>
    </row>
    <row r="1162" spans="1:47">
      <c r="A1162" s="22">
        <f t="shared" si="97"/>
        <v>1157</v>
      </c>
      <c r="B1162" s="21" t="str">
        <f t="shared" si="98"/>
        <v>80004605</v>
      </c>
      <c r="C1162" s="21">
        <v>80004605</v>
      </c>
      <c r="D1162" s="22"/>
      <c r="E1162" s="22" t="s">
        <v>3255</v>
      </c>
      <c r="F1162" s="22" t="s">
        <v>1255</v>
      </c>
      <c r="G1162" s="22" t="s">
        <v>4205</v>
      </c>
      <c r="H1162" s="22" t="s">
        <v>3973</v>
      </c>
      <c r="I1162" s="22" t="s">
        <v>4024</v>
      </c>
      <c r="J1162" s="22"/>
      <c r="K1162" s="21" t="s">
        <v>4002</v>
      </c>
      <c r="L1162" s="21" t="s">
        <v>2374</v>
      </c>
      <c r="M1162" s="21" t="s">
        <v>4003</v>
      </c>
      <c r="N1162" s="21"/>
      <c r="O1162" s="17" t="str">
        <f>IFERROR(VLOOKUP(B1162,POP!$B$5:$I$1048576,7,0),"")</f>
        <v/>
      </c>
      <c r="P1162" s="17" t="str">
        <f>IFERROR(VLOOKUP(B1162,POM!$B$5:$I$1048576,7,0),"")</f>
        <v/>
      </c>
      <c r="Q1162" s="10" t="str">
        <f>IFERROR(VLOOKUP(B1162,POU!$B$5:$I$1048576,7,0),"")</f>
        <v/>
      </c>
      <c r="R1162" s="21" t="str">
        <f t="shared" si="99"/>
        <v/>
      </c>
      <c r="S1162" s="17" t="str">
        <f>IFERROR(VLOOKUP(B1162,'PEMBEKALAN POP'!$B$5:$I$1048576,7,0),"")</f>
        <v/>
      </c>
      <c r="T1162" s="22" t="str">
        <f>IFERROR(VLOOKUP(B1162,'PEMBEKALAN POP'!$B$5:$I$1048576,8,0),"")</f>
        <v/>
      </c>
      <c r="U1162" s="21" t="s">
        <v>3994</v>
      </c>
      <c r="V1162" s="17" t="e" cm="1">
        <f t="array" ref="V1162">MAX(IF(INDUKSI!$B$5:$B$1048576='Data Training 2022'!B1162,INDUKSI!$H$5:$H$1048576))</f>
        <v>#N/A</v>
      </c>
      <c r="W1162" s="22" t="str">
        <f>IFERROR(VLOOKUP(B1162,INDUKSI!$B$5:$I$1048576,8,0),"")</f>
        <v>LULUS</v>
      </c>
      <c r="X1162" s="21" t="s">
        <v>3994</v>
      </c>
      <c r="Y1162" s="17" cm="1">
        <f t="array" ref="Y1162">MAX(IF(REINDUKSI!$B$5:$B$1048576='Data Training 2022'!B1162,REINDUKSI!$H$5:$H$1048576))</f>
        <v>0</v>
      </c>
      <c r="Z1162" s="22" t="str">
        <f>IFERROR(VLOOKUP(B1162,REINDUKSI!$B$5:$I$1048576,8,0),"")</f>
        <v/>
      </c>
      <c r="AA1162" s="22" t="str">
        <f t="shared" si="100"/>
        <v>TARGET</v>
      </c>
      <c r="AB1162" s="17" cm="1">
        <f t="array" ref="AB1162">MAX(IF(BSA!$B$5:$B$1048576='Data Training 2022'!B1162,BSA!$H$5:$H$1048576))</f>
        <v>0</v>
      </c>
      <c r="AC1162" s="22" t="str">
        <f>IFERROR(VLOOKUP(B1162,BSA!$B$5:$I$1048576,8,0),"")</f>
        <v/>
      </c>
      <c r="AD1162" s="22" t="s">
        <v>3994</v>
      </c>
      <c r="AE1162" s="22"/>
      <c r="AF1162" s="22"/>
      <c r="AG1162" s="22" t="str">
        <f t="shared" si="101"/>
        <v/>
      </c>
      <c r="AH1162" s="17" cm="1">
        <f t="array" ref="AH1162">MAX(IF(ISOLASI!$B$5:$B$1048576='Data Training 2022'!B1162,ISOLASI!$H$5:$H$1048576))</f>
        <v>0</v>
      </c>
      <c r="AI1162" s="22" t="str">
        <f>IFERROR(VLOOKUP(B1162,ISOLASI!$B$5:$I$1048576,8,0),"")</f>
        <v/>
      </c>
      <c r="AJ1162" s="22"/>
      <c r="AK1162" s="17" cm="1">
        <f t="array" ref="AK1162">MAX(IF('DEKAT AIR'!$B$5:$B$1048576='Data Training 2022'!B1162,'DEKAT AIR'!$H$5:$H$1048576))</f>
        <v>0</v>
      </c>
      <c r="AL1162" s="22" t="str">
        <f>IFERROR(VLOOKUP(B1162,'DEKAT AIR'!$B$5:$I$1048576,8,0),"")</f>
        <v/>
      </c>
      <c r="AM1162" s="22"/>
      <c r="AN1162" s="17" cm="1">
        <f t="array" ref="AN1162">MAX(IF(KETINGGIAN!$B$5:$B$1048576='Data Training 2022'!B1162,KETINGGIAN!$H$5:$H$1048576))</f>
        <v>0</v>
      </c>
      <c r="AO1162" s="22" t="str">
        <f>IFERROR(VLOOKUP(B1162,KETINGGIAN!$B$5:$I$1048576,8,0),"")</f>
        <v/>
      </c>
      <c r="AP1162" s="22"/>
      <c r="AQ1162" s="22"/>
      <c r="AR1162" s="22"/>
      <c r="AS1162" s="22"/>
      <c r="AT1162" s="17" cm="1">
        <f t="array" ref="AT1162">MAX(IF(TOOLSKEEPER!$B$5:$B$1048576='Data Training 2022'!B1162,TOOLSKEEPER!$H$5:$H$1048576))</f>
        <v>0</v>
      </c>
      <c r="AU1162" s="22" t="str">
        <f>IFERROR(VLOOKUP(B1162,TOOLSKEEPER!$B$5:$I$1048576,8,0),"")</f>
        <v/>
      </c>
    </row>
    <row r="1163" spans="1:47">
      <c r="A1163" s="22">
        <f t="shared" si="97"/>
        <v>1158</v>
      </c>
      <c r="B1163" s="21" t="str">
        <f t="shared" si="98"/>
        <v>80004585</v>
      </c>
      <c r="C1163" s="21">
        <v>80004585</v>
      </c>
      <c r="D1163" s="22"/>
      <c r="E1163" s="22" t="s">
        <v>3414</v>
      </c>
      <c r="F1163" s="22" t="s">
        <v>1255</v>
      </c>
      <c r="G1163" s="22" t="s">
        <v>4205</v>
      </c>
      <c r="H1163" s="22" t="s">
        <v>3973</v>
      </c>
      <c r="I1163" s="22" t="s">
        <v>4024</v>
      </c>
      <c r="J1163" s="22"/>
      <c r="K1163" s="21" t="s">
        <v>4002</v>
      </c>
      <c r="L1163" s="21" t="s">
        <v>2374</v>
      </c>
      <c r="M1163" s="21" t="s">
        <v>4003</v>
      </c>
      <c r="N1163" s="21"/>
      <c r="O1163" s="17" t="str">
        <f>IFERROR(VLOOKUP(B1163,POP!$B$5:$I$1048576,7,0),"")</f>
        <v/>
      </c>
      <c r="P1163" s="17" t="str">
        <f>IFERROR(VLOOKUP(B1163,POM!$B$5:$I$1048576,7,0),"")</f>
        <v/>
      </c>
      <c r="Q1163" s="10" t="str">
        <f>IFERROR(VLOOKUP(B1163,POU!$B$5:$I$1048576,7,0),"")</f>
        <v/>
      </c>
      <c r="R1163" s="21" t="str">
        <f t="shared" si="99"/>
        <v/>
      </c>
      <c r="S1163" s="17" t="str">
        <f>IFERROR(VLOOKUP(B1163,'PEMBEKALAN POP'!$B$5:$I$1048576,7,0),"")</f>
        <v/>
      </c>
      <c r="T1163" s="22" t="str">
        <f>IFERROR(VLOOKUP(B1163,'PEMBEKALAN POP'!$B$5:$I$1048576,8,0),"")</f>
        <v/>
      </c>
      <c r="U1163" s="21" t="s">
        <v>3994</v>
      </c>
      <c r="V1163" s="17" t="e" cm="1">
        <f t="array" ref="V1163">MAX(IF(INDUKSI!$B$5:$B$1048576='Data Training 2022'!B1163,INDUKSI!$H$5:$H$1048576))</f>
        <v>#N/A</v>
      </c>
      <c r="W1163" s="22" t="str">
        <f>IFERROR(VLOOKUP(B1163,INDUKSI!$B$5:$I$1048576,8,0),"")</f>
        <v>LULUS</v>
      </c>
      <c r="X1163" s="21" t="s">
        <v>3994</v>
      </c>
      <c r="Y1163" s="17" cm="1">
        <f t="array" ref="Y1163">MAX(IF(REINDUKSI!$B$5:$B$1048576='Data Training 2022'!B1163,REINDUKSI!$H$5:$H$1048576))</f>
        <v>0</v>
      </c>
      <c r="Z1163" s="22" t="str">
        <f>IFERROR(VLOOKUP(B1163,REINDUKSI!$B$5:$I$1048576,8,0),"")</f>
        <v/>
      </c>
      <c r="AA1163" s="22" t="str">
        <f t="shared" si="100"/>
        <v>TARGET</v>
      </c>
      <c r="AB1163" s="17" cm="1">
        <f t="array" ref="AB1163">MAX(IF(BSA!$B$5:$B$1048576='Data Training 2022'!B1163,BSA!$H$5:$H$1048576))</f>
        <v>0</v>
      </c>
      <c r="AC1163" s="22" t="str">
        <f>IFERROR(VLOOKUP(B1163,BSA!$B$5:$I$1048576,8,0),"")</f>
        <v/>
      </c>
      <c r="AD1163" s="22" t="s">
        <v>3994</v>
      </c>
      <c r="AE1163" s="22"/>
      <c r="AF1163" s="22"/>
      <c r="AG1163" s="22" t="str">
        <f t="shared" si="101"/>
        <v/>
      </c>
      <c r="AH1163" s="17" cm="1">
        <f t="array" ref="AH1163">MAX(IF(ISOLASI!$B$5:$B$1048576='Data Training 2022'!B1163,ISOLASI!$H$5:$H$1048576))</f>
        <v>0</v>
      </c>
      <c r="AI1163" s="22" t="str">
        <f>IFERROR(VLOOKUP(B1163,ISOLASI!$B$5:$I$1048576,8,0),"")</f>
        <v/>
      </c>
      <c r="AJ1163" s="22"/>
      <c r="AK1163" s="17" cm="1">
        <f t="array" ref="AK1163">MAX(IF('DEKAT AIR'!$B$5:$B$1048576='Data Training 2022'!B1163,'DEKAT AIR'!$H$5:$H$1048576))</f>
        <v>0</v>
      </c>
      <c r="AL1163" s="22" t="str">
        <f>IFERROR(VLOOKUP(B1163,'DEKAT AIR'!$B$5:$I$1048576,8,0),"")</f>
        <v/>
      </c>
      <c r="AM1163" s="22"/>
      <c r="AN1163" s="17" cm="1">
        <f t="array" ref="AN1163">MAX(IF(KETINGGIAN!$B$5:$B$1048576='Data Training 2022'!B1163,KETINGGIAN!$H$5:$H$1048576))</f>
        <v>0</v>
      </c>
      <c r="AO1163" s="22" t="str">
        <f>IFERROR(VLOOKUP(B1163,KETINGGIAN!$B$5:$I$1048576,8,0),"")</f>
        <v/>
      </c>
      <c r="AP1163" s="22"/>
      <c r="AQ1163" s="22"/>
      <c r="AR1163" s="22"/>
      <c r="AS1163" s="22"/>
      <c r="AT1163" s="17" cm="1">
        <f t="array" ref="AT1163">MAX(IF(TOOLSKEEPER!$B$5:$B$1048576='Data Training 2022'!B1163,TOOLSKEEPER!$H$5:$H$1048576))</f>
        <v>0</v>
      </c>
      <c r="AU1163" s="22" t="str">
        <f>IFERROR(VLOOKUP(B1163,TOOLSKEEPER!$B$5:$I$1048576,8,0),"")</f>
        <v/>
      </c>
    </row>
    <row r="1164" spans="1:47">
      <c r="A1164" s="22">
        <f t="shared" si="97"/>
        <v>1159</v>
      </c>
      <c r="B1164" s="21" t="str">
        <f t="shared" si="98"/>
        <v>80004604</v>
      </c>
      <c r="C1164" s="21">
        <v>80004604</v>
      </c>
      <c r="D1164" s="22"/>
      <c r="E1164" s="22" t="s">
        <v>4304</v>
      </c>
      <c r="F1164" s="22" t="s">
        <v>1255</v>
      </c>
      <c r="G1164" s="22" t="s">
        <v>4177</v>
      </c>
      <c r="H1164" s="22" t="s">
        <v>405</v>
      </c>
      <c r="I1164" s="22" t="s">
        <v>4028</v>
      </c>
      <c r="J1164" s="22"/>
      <c r="K1164" s="21" t="s">
        <v>4002</v>
      </c>
      <c r="L1164" s="21" t="s">
        <v>2374</v>
      </c>
      <c r="M1164" s="21" t="s">
        <v>4003</v>
      </c>
      <c r="N1164" s="21"/>
      <c r="O1164" s="17" t="str">
        <f>IFERROR(VLOOKUP(B1164,POP!$B$5:$I$1048576,7,0),"")</f>
        <v/>
      </c>
      <c r="P1164" s="17" t="str">
        <f>IFERROR(VLOOKUP(B1164,POM!$B$5:$I$1048576,7,0),"")</f>
        <v/>
      </c>
      <c r="Q1164" s="10" t="str">
        <f>IFERROR(VLOOKUP(B1164,POU!$B$5:$I$1048576,7,0),"")</f>
        <v/>
      </c>
      <c r="R1164" s="21" t="str">
        <f t="shared" si="99"/>
        <v/>
      </c>
      <c r="S1164" s="17" t="str">
        <f>IFERROR(VLOOKUP(B1164,'PEMBEKALAN POP'!$B$5:$I$1048576,7,0),"")</f>
        <v/>
      </c>
      <c r="T1164" s="22" t="str">
        <f>IFERROR(VLOOKUP(B1164,'PEMBEKALAN POP'!$B$5:$I$1048576,8,0),"")</f>
        <v/>
      </c>
      <c r="U1164" s="21" t="s">
        <v>3994</v>
      </c>
      <c r="V1164" s="17" t="e" cm="1">
        <f t="array" ref="V1164">MAX(IF(INDUKSI!$B$5:$B$1048576='Data Training 2022'!B1164,INDUKSI!$H$5:$H$1048576))</f>
        <v>#N/A</v>
      </c>
      <c r="W1164" s="22" t="str">
        <f>IFERROR(VLOOKUP(B1164,INDUKSI!$B$5:$I$1048576,8,0),"")</f>
        <v>LULUS</v>
      </c>
      <c r="X1164" s="21" t="s">
        <v>3994</v>
      </c>
      <c r="Y1164" s="17" cm="1">
        <f t="array" ref="Y1164">MAX(IF(REINDUKSI!$B$5:$B$1048576='Data Training 2022'!B1164,REINDUKSI!$H$5:$H$1048576))</f>
        <v>0</v>
      </c>
      <c r="Z1164" s="22" t="str">
        <f>IFERROR(VLOOKUP(B1164,REINDUKSI!$B$5:$I$1048576,8,0),"")</f>
        <v/>
      </c>
      <c r="AA1164" s="22" t="str">
        <f t="shared" si="100"/>
        <v>TARGET</v>
      </c>
      <c r="AB1164" s="17" cm="1">
        <f t="array" ref="AB1164">MAX(IF(BSA!$B$5:$B$1048576='Data Training 2022'!B1164,BSA!$H$5:$H$1048576))</f>
        <v>0</v>
      </c>
      <c r="AC1164" s="22" t="str">
        <f>IFERROR(VLOOKUP(B1164,BSA!$B$5:$I$1048576,8,0),"")</f>
        <v/>
      </c>
      <c r="AD1164" s="22" t="s">
        <v>3994</v>
      </c>
      <c r="AE1164" s="22"/>
      <c r="AF1164" s="22"/>
      <c r="AG1164" s="22" t="str">
        <f t="shared" si="101"/>
        <v/>
      </c>
      <c r="AH1164" s="17" cm="1">
        <f t="array" ref="AH1164">MAX(IF(ISOLASI!$B$5:$B$1048576='Data Training 2022'!B1164,ISOLASI!$H$5:$H$1048576))</f>
        <v>0</v>
      </c>
      <c r="AI1164" s="22" t="str">
        <f>IFERROR(VLOOKUP(B1164,ISOLASI!$B$5:$I$1048576,8,0),"")</f>
        <v/>
      </c>
      <c r="AJ1164" s="22"/>
      <c r="AK1164" s="17" cm="1">
        <f t="array" ref="AK1164">MAX(IF('DEKAT AIR'!$B$5:$B$1048576='Data Training 2022'!B1164,'DEKAT AIR'!$H$5:$H$1048576))</f>
        <v>0</v>
      </c>
      <c r="AL1164" s="22" t="str">
        <f>IFERROR(VLOOKUP(B1164,'DEKAT AIR'!$B$5:$I$1048576,8,0),"")</f>
        <v/>
      </c>
      <c r="AM1164" s="22"/>
      <c r="AN1164" s="17" cm="1">
        <f t="array" ref="AN1164">MAX(IF(KETINGGIAN!$B$5:$B$1048576='Data Training 2022'!B1164,KETINGGIAN!$H$5:$H$1048576))</f>
        <v>0</v>
      </c>
      <c r="AO1164" s="22" t="str">
        <f>IFERROR(VLOOKUP(B1164,KETINGGIAN!$B$5:$I$1048576,8,0),"")</f>
        <v/>
      </c>
      <c r="AP1164" s="22"/>
      <c r="AQ1164" s="22"/>
      <c r="AR1164" s="22"/>
      <c r="AS1164" s="22"/>
      <c r="AT1164" s="17" cm="1">
        <f t="array" ref="AT1164">MAX(IF(TOOLSKEEPER!$B$5:$B$1048576='Data Training 2022'!B1164,TOOLSKEEPER!$H$5:$H$1048576))</f>
        <v>0</v>
      </c>
      <c r="AU1164" s="22" t="str">
        <f>IFERROR(VLOOKUP(B1164,TOOLSKEEPER!$B$5:$I$1048576,8,0),"")</f>
        <v/>
      </c>
    </row>
    <row r="1165" spans="1:47">
      <c r="A1165" s="22">
        <f t="shared" si="97"/>
        <v>1160</v>
      </c>
      <c r="B1165" s="21" t="str">
        <f t="shared" si="98"/>
        <v>80004606</v>
      </c>
      <c r="C1165" s="21">
        <v>80004606</v>
      </c>
      <c r="D1165" s="22"/>
      <c r="E1165" s="22" t="s">
        <v>2607</v>
      </c>
      <c r="F1165" s="22" t="s">
        <v>1255</v>
      </c>
      <c r="G1165" s="22" t="s">
        <v>205</v>
      </c>
      <c r="H1165" s="22" t="s">
        <v>405</v>
      </c>
      <c r="I1165" s="22" t="s">
        <v>4024</v>
      </c>
      <c r="J1165" s="22"/>
      <c r="K1165" s="21" t="s">
        <v>4002</v>
      </c>
      <c r="L1165" s="21" t="s">
        <v>2374</v>
      </c>
      <c r="M1165" s="21" t="s">
        <v>4003</v>
      </c>
      <c r="N1165" s="21"/>
      <c r="O1165" s="17" t="str">
        <f>IFERROR(VLOOKUP(B1165,POP!$B$5:$I$1048576,7,0),"")</f>
        <v/>
      </c>
      <c r="P1165" s="17" t="str">
        <f>IFERROR(VLOOKUP(B1165,POM!$B$5:$I$1048576,7,0),"")</f>
        <v/>
      </c>
      <c r="Q1165" s="10" t="str">
        <f>IFERROR(VLOOKUP(B1165,POU!$B$5:$I$1048576,7,0),"")</f>
        <v/>
      </c>
      <c r="R1165" s="21" t="str">
        <f t="shared" si="99"/>
        <v/>
      </c>
      <c r="S1165" s="17" t="str">
        <f>IFERROR(VLOOKUP(B1165,'PEMBEKALAN POP'!$B$5:$I$1048576,7,0),"")</f>
        <v/>
      </c>
      <c r="T1165" s="22" t="str">
        <f>IFERROR(VLOOKUP(B1165,'PEMBEKALAN POP'!$B$5:$I$1048576,8,0),"")</f>
        <v/>
      </c>
      <c r="U1165" s="21" t="s">
        <v>3994</v>
      </c>
      <c r="V1165" s="17" t="e" cm="1">
        <f t="array" ref="V1165">MAX(IF(INDUKSI!$B$5:$B$1048576='Data Training 2022'!B1165,INDUKSI!$H$5:$H$1048576))</f>
        <v>#N/A</v>
      </c>
      <c r="W1165" s="22" t="str">
        <f>IFERROR(VLOOKUP(B1165,INDUKSI!$B$5:$I$1048576,8,0),"")</f>
        <v>LULUS</v>
      </c>
      <c r="X1165" s="21" t="s">
        <v>3994</v>
      </c>
      <c r="Y1165" s="17" cm="1">
        <f t="array" ref="Y1165">MAX(IF(REINDUKSI!$B$5:$B$1048576='Data Training 2022'!B1165,REINDUKSI!$H$5:$H$1048576))</f>
        <v>0</v>
      </c>
      <c r="Z1165" s="22" t="str">
        <f>IFERROR(VLOOKUP(B1165,REINDUKSI!$B$5:$I$1048576,8,0),"")</f>
        <v/>
      </c>
      <c r="AA1165" s="22" t="str">
        <f t="shared" si="100"/>
        <v>TARGET</v>
      </c>
      <c r="AB1165" s="17" cm="1">
        <f t="array" ref="AB1165">MAX(IF(BSA!$B$5:$B$1048576='Data Training 2022'!B1165,BSA!$H$5:$H$1048576))</f>
        <v>44696</v>
      </c>
      <c r="AC1165" s="22" t="str">
        <f>IFERROR(VLOOKUP(B1165,BSA!$B$5:$I$1048576,8,0),"")</f>
        <v>LULUS</v>
      </c>
      <c r="AD1165" s="22" t="s">
        <v>3994</v>
      </c>
      <c r="AE1165" s="22"/>
      <c r="AF1165" s="22"/>
      <c r="AG1165" s="22" t="str">
        <f t="shared" si="101"/>
        <v/>
      </c>
      <c r="AH1165" s="17" cm="1">
        <f t="array" ref="AH1165">MAX(IF(ISOLASI!$B$5:$B$1048576='Data Training 2022'!B1165,ISOLASI!$H$5:$H$1048576))</f>
        <v>0</v>
      </c>
      <c r="AI1165" s="22" t="str">
        <f>IFERROR(VLOOKUP(B1165,ISOLASI!$B$5:$I$1048576,8,0),"")</f>
        <v/>
      </c>
      <c r="AJ1165" s="22"/>
      <c r="AK1165" s="17" cm="1">
        <f t="array" ref="AK1165">MAX(IF('DEKAT AIR'!$B$5:$B$1048576='Data Training 2022'!B1165,'DEKAT AIR'!$H$5:$H$1048576))</f>
        <v>0</v>
      </c>
      <c r="AL1165" s="22" t="str">
        <f>IFERROR(VLOOKUP(B1165,'DEKAT AIR'!$B$5:$I$1048576,8,0),"")</f>
        <v/>
      </c>
      <c r="AM1165" s="22"/>
      <c r="AN1165" s="17" cm="1">
        <f t="array" ref="AN1165">MAX(IF(KETINGGIAN!$B$5:$B$1048576='Data Training 2022'!B1165,KETINGGIAN!$H$5:$H$1048576))</f>
        <v>0</v>
      </c>
      <c r="AO1165" s="22" t="str">
        <f>IFERROR(VLOOKUP(B1165,KETINGGIAN!$B$5:$I$1048576,8,0),"")</f>
        <v/>
      </c>
      <c r="AP1165" s="22"/>
      <c r="AQ1165" s="22"/>
      <c r="AR1165" s="22"/>
      <c r="AS1165" s="22"/>
      <c r="AT1165" s="17" cm="1">
        <f t="array" ref="AT1165">MAX(IF(TOOLSKEEPER!$B$5:$B$1048576='Data Training 2022'!B1165,TOOLSKEEPER!$H$5:$H$1048576))</f>
        <v>0</v>
      </c>
      <c r="AU1165" s="22" t="str">
        <f>IFERROR(VLOOKUP(B1165,TOOLSKEEPER!$B$5:$I$1048576,8,0),"")</f>
        <v/>
      </c>
    </row>
    <row r="1166" spans="1:47">
      <c r="A1166" s="22">
        <f t="shared" si="97"/>
        <v>1161</v>
      </c>
      <c r="B1166" s="21" t="str">
        <f t="shared" si="98"/>
        <v>201810671</v>
      </c>
      <c r="C1166" s="21">
        <v>201810671</v>
      </c>
      <c r="D1166" s="22"/>
      <c r="E1166" s="22" t="s">
        <v>3922</v>
      </c>
      <c r="F1166" s="22" t="s">
        <v>3909</v>
      </c>
      <c r="G1166" s="22" t="s">
        <v>280</v>
      </c>
      <c r="H1166" s="22" t="s">
        <v>328</v>
      </c>
      <c r="I1166" s="22"/>
      <c r="J1166" s="22"/>
      <c r="K1166" s="21" t="s">
        <v>4002</v>
      </c>
      <c r="L1166" s="21" t="s">
        <v>280</v>
      </c>
      <c r="M1166" s="21" t="s">
        <v>4003</v>
      </c>
      <c r="N1166" s="21"/>
      <c r="O1166" s="17" t="str">
        <f>IFERROR(VLOOKUP(B1166,POP!$B$5:$I$1048576,7,0),"")</f>
        <v/>
      </c>
      <c r="P1166" s="17" t="str">
        <f>IFERROR(VLOOKUP(B1166,POM!$B$5:$I$1048576,7,0),"")</f>
        <v/>
      </c>
      <c r="Q1166" s="10" t="str">
        <f>IFERROR(VLOOKUP(B1166,POU!$B$5:$I$1048576,7,0),"")</f>
        <v/>
      </c>
      <c r="R1166" s="21" t="str">
        <f t="shared" si="99"/>
        <v/>
      </c>
      <c r="S1166" s="17" t="str">
        <f>IFERROR(VLOOKUP(B1166,'PEMBEKALAN POP'!$B$5:$I$1048576,7,0),"")</f>
        <v/>
      </c>
      <c r="T1166" s="22" t="str">
        <f>IFERROR(VLOOKUP(B1166,'PEMBEKALAN POP'!$B$5:$I$1048576,8,0),"")</f>
        <v/>
      </c>
      <c r="U1166" s="21" t="s">
        <v>3994</v>
      </c>
      <c r="V1166" s="17" t="e" cm="1">
        <f t="array" ref="V1166">MAX(IF(INDUKSI!$B$5:$B$1048576='Data Training 2022'!B1166,INDUKSI!$H$5:$H$1048576))</f>
        <v>#N/A</v>
      </c>
      <c r="W1166" s="22" t="str">
        <f>IFERROR(VLOOKUP(B1166,INDUKSI!$B$5:$I$1048576,8,0),"")</f>
        <v>LULUS</v>
      </c>
      <c r="X1166" s="21" t="s">
        <v>3994</v>
      </c>
      <c r="Y1166" s="17" cm="1">
        <f t="array" ref="Y1166">MAX(IF(REINDUKSI!$B$5:$B$1048576='Data Training 2022'!B1166,REINDUKSI!$H$5:$H$1048576))</f>
        <v>44574</v>
      </c>
      <c r="Z1166" s="22" t="str">
        <f>IFERROR(VLOOKUP(B1166,REINDUKSI!$B$5:$I$1048576,8,0),"")</f>
        <v>LULUS</v>
      </c>
      <c r="AA1166" s="22" t="str">
        <f t="shared" si="100"/>
        <v>TARGET</v>
      </c>
      <c r="AB1166" s="17" cm="1">
        <f t="array" ref="AB1166">MAX(IF(BSA!$B$5:$B$1048576='Data Training 2022'!B1166,BSA!$H$5:$H$1048576))</f>
        <v>0</v>
      </c>
      <c r="AC1166" s="22" t="str">
        <f>IFERROR(VLOOKUP(B1166,BSA!$B$5:$I$1048576,8,0),"")</f>
        <v/>
      </c>
      <c r="AD1166" s="22" t="s">
        <v>3994</v>
      </c>
      <c r="AE1166" s="22"/>
      <c r="AF1166" s="22"/>
      <c r="AG1166" s="22" t="str">
        <f t="shared" si="101"/>
        <v>TARGET</v>
      </c>
      <c r="AH1166" s="17" cm="1">
        <f t="array" ref="AH1166">MAX(IF(ISOLASI!$B$5:$B$1048576='Data Training 2022'!B1166,ISOLASI!$H$5:$H$1048576))</f>
        <v>44576</v>
      </c>
      <c r="AI1166" s="22" t="str">
        <f>IFERROR(VLOOKUP(B1166,ISOLASI!$B$5:$I$1048576,8,0),"")</f>
        <v>LULUS</v>
      </c>
      <c r="AJ1166" s="22"/>
      <c r="AK1166" s="17" cm="1">
        <f t="array" ref="AK1166">MAX(IF('DEKAT AIR'!$B$5:$B$1048576='Data Training 2022'!B1166,'DEKAT AIR'!$H$5:$H$1048576))</f>
        <v>0</v>
      </c>
      <c r="AL1166" s="22" t="str">
        <f>IFERROR(VLOOKUP(B1166,'DEKAT AIR'!$B$5:$I$1048576,8,0),"")</f>
        <v/>
      </c>
      <c r="AM1166" s="22"/>
      <c r="AN1166" s="17" cm="1">
        <f t="array" ref="AN1166">MAX(IF(KETINGGIAN!$B$5:$B$1048576='Data Training 2022'!B1166,KETINGGIAN!$H$5:$H$1048576))</f>
        <v>0</v>
      </c>
      <c r="AO1166" s="22" t="str">
        <f>IFERROR(VLOOKUP(B1166,KETINGGIAN!$B$5:$I$1048576,8,0),"")</f>
        <v/>
      </c>
      <c r="AP1166" s="22"/>
      <c r="AQ1166" s="22"/>
      <c r="AR1166" s="22"/>
      <c r="AS1166" s="22"/>
      <c r="AT1166" s="17" cm="1">
        <f t="array" ref="AT1166">MAX(IF(TOOLSKEEPER!$B$5:$B$1048576='Data Training 2022'!B1166,TOOLSKEEPER!$H$5:$H$1048576))</f>
        <v>0</v>
      </c>
      <c r="AU1166" s="22" t="str">
        <f>IFERROR(VLOOKUP(B1166,TOOLSKEEPER!$B$5:$I$1048576,8,0),"")</f>
        <v/>
      </c>
    </row>
    <row r="1167" spans="1:47">
      <c r="A1167" s="22">
        <f t="shared" si="97"/>
        <v>1162</v>
      </c>
      <c r="B1167" s="21" t="str">
        <f t="shared" si="98"/>
        <v>201808456</v>
      </c>
      <c r="C1167" s="21">
        <v>201808456</v>
      </c>
      <c r="D1167" s="22"/>
      <c r="E1167" s="22" t="s">
        <v>3915</v>
      </c>
      <c r="F1167" s="22" t="s">
        <v>3909</v>
      </c>
      <c r="G1167" s="22" t="s">
        <v>280</v>
      </c>
      <c r="H1167" s="22" t="s">
        <v>328</v>
      </c>
      <c r="I1167" s="22"/>
      <c r="J1167" s="22"/>
      <c r="K1167" s="21" t="s">
        <v>4002</v>
      </c>
      <c r="L1167" s="21" t="s">
        <v>280</v>
      </c>
      <c r="M1167" s="21" t="s">
        <v>4003</v>
      </c>
      <c r="N1167" s="21"/>
      <c r="O1167" s="17" t="str">
        <f>IFERROR(VLOOKUP(B1167,POP!$B$5:$I$1048576,7,0),"")</f>
        <v/>
      </c>
      <c r="P1167" s="17" t="str">
        <f>IFERROR(VLOOKUP(B1167,POM!$B$5:$I$1048576,7,0),"")</f>
        <v/>
      </c>
      <c r="Q1167" s="10" t="str">
        <f>IFERROR(VLOOKUP(B1167,POU!$B$5:$I$1048576,7,0),"")</f>
        <v/>
      </c>
      <c r="R1167" s="21" t="str">
        <f t="shared" si="99"/>
        <v/>
      </c>
      <c r="S1167" s="17" t="str">
        <f>IFERROR(VLOOKUP(B1167,'PEMBEKALAN POP'!$B$5:$I$1048576,7,0),"")</f>
        <v/>
      </c>
      <c r="T1167" s="22" t="str">
        <f>IFERROR(VLOOKUP(B1167,'PEMBEKALAN POP'!$B$5:$I$1048576,8,0),"")</f>
        <v/>
      </c>
      <c r="U1167" s="21" t="s">
        <v>3994</v>
      </c>
      <c r="V1167" s="17" t="e" cm="1">
        <f t="array" ref="V1167">MAX(IF(INDUKSI!$B$5:$B$1048576='Data Training 2022'!B1167,INDUKSI!$H$5:$H$1048576))</f>
        <v>#N/A</v>
      </c>
      <c r="W1167" s="22" t="str">
        <f>IFERROR(VLOOKUP(B1167,INDUKSI!$B$5:$I$1048576,8,0),"")</f>
        <v>LULUS</v>
      </c>
      <c r="X1167" s="21" t="s">
        <v>3994</v>
      </c>
      <c r="Y1167" s="17" cm="1">
        <f t="array" ref="Y1167">MAX(IF(REINDUKSI!$B$5:$B$1048576='Data Training 2022'!B1167,REINDUKSI!$H$5:$H$1048576))</f>
        <v>44557</v>
      </c>
      <c r="Z1167" s="22" t="str">
        <f>IFERROR(VLOOKUP(B1167,REINDUKSI!$B$5:$I$1048576,8,0),"")</f>
        <v>LULUS</v>
      </c>
      <c r="AA1167" s="22" t="str">
        <f t="shared" si="100"/>
        <v>TARGET</v>
      </c>
      <c r="AB1167" s="17" cm="1">
        <f t="array" ref="AB1167">MAX(IF(BSA!$B$5:$B$1048576='Data Training 2022'!B1167,BSA!$H$5:$H$1048576))</f>
        <v>0</v>
      </c>
      <c r="AC1167" s="22" t="str">
        <f>IFERROR(VLOOKUP(B1167,BSA!$B$5:$I$1048576,8,0),"")</f>
        <v/>
      </c>
      <c r="AD1167" s="22" t="s">
        <v>3994</v>
      </c>
      <c r="AE1167" s="22"/>
      <c r="AF1167" s="22"/>
      <c r="AG1167" s="22" t="str">
        <f t="shared" si="101"/>
        <v>TARGET</v>
      </c>
      <c r="AH1167" s="17" cm="1">
        <f t="array" ref="AH1167">MAX(IF(ISOLASI!$B$5:$B$1048576='Data Training 2022'!B1167,ISOLASI!$H$5:$H$1048576))</f>
        <v>44562</v>
      </c>
      <c r="AI1167" s="22" t="str">
        <f>IFERROR(VLOOKUP(B1167,ISOLASI!$B$5:$I$1048576,8,0),"")</f>
        <v>LULUS</v>
      </c>
      <c r="AJ1167" s="22"/>
      <c r="AK1167" s="17" cm="1">
        <f t="array" ref="AK1167">MAX(IF('DEKAT AIR'!$B$5:$B$1048576='Data Training 2022'!B1167,'DEKAT AIR'!$H$5:$H$1048576))</f>
        <v>0</v>
      </c>
      <c r="AL1167" s="22" t="str">
        <f>IFERROR(VLOOKUP(B1167,'DEKAT AIR'!$B$5:$I$1048576,8,0),"")</f>
        <v/>
      </c>
      <c r="AM1167" s="22"/>
      <c r="AN1167" s="17" cm="1">
        <f t="array" ref="AN1167">MAX(IF(KETINGGIAN!$B$5:$B$1048576='Data Training 2022'!B1167,KETINGGIAN!$H$5:$H$1048576))</f>
        <v>0</v>
      </c>
      <c r="AO1167" s="22" t="str">
        <f>IFERROR(VLOOKUP(B1167,KETINGGIAN!$B$5:$I$1048576,8,0),"")</f>
        <v/>
      </c>
      <c r="AP1167" s="22"/>
      <c r="AQ1167" s="22"/>
      <c r="AR1167" s="22"/>
      <c r="AS1167" s="22"/>
      <c r="AT1167" s="17" cm="1">
        <f t="array" ref="AT1167">MAX(IF(TOOLSKEEPER!$B$5:$B$1048576='Data Training 2022'!B1167,TOOLSKEEPER!$H$5:$H$1048576))</f>
        <v>0</v>
      </c>
      <c r="AU1167" s="22" t="str">
        <f>IFERROR(VLOOKUP(B1167,TOOLSKEEPER!$B$5:$I$1048576,8,0),"")</f>
        <v/>
      </c>
    </row>
    <row r="1168" spans="1:47">
      <c r="A1168" s="22">
        <f t="shared" si="97"/>
        <v>1163</v>
      </c>
      <c r="B1168" s="21" t="str">
        <f t="shared" si="98"/>
        <v>202101003</v>
      </c>
      <c r="C1168" s="21">
        <v>202101003</v>
      </c>
      <c r="D1168" s="22"/>
      <c r="E1168" s="22" t="s">
        <v>4305</v>
      </c>
      <c r="F1168" s="22" t="s">
        <v>3909</v>
      </c>
      <c r="G1168" s="22" t="s">
        <v>280</v>
      </c>
      <c r="H1168" s="22" t="s">
        <v>328</v>
      </c>
      <c r="I1168" s="22"/>
      <c r="J1168" s="22"/>
      <c r="K1168" s="21" t="s">
        <v>4002</v>
      </c>
      <c r="L1168" s="21" t="s">
        <v>280</v>
      </c>
      <c r="M1168" s="21" t="s">
        <v>4003</v>
      </c>
      <c r="N1168" s="21"/>
      <c r="O1168" s="17" t="str">
        <f>IFERROR(VLOOKUP(B1168,POP!$B$5:$I$1048576,7,0),"")</f>
        <v/>
      </c>
      <c r="P1168" s="17" t="str">
        <f>IFERROR(VLOOKUP(B1168,POM!$B$5:$I$1048576,7,0),"")</f>
        <v/>
      </c>
      <c r="Q1168" s="10" t="str">
        <f>IFERROR(VLOOKUP(B1168,POU!$B$5:$I$1048576,7,0),"")</f>
        <v/>
      </c>
      <c r="R1168" s="21" t="str">
        <f t="shared" si="99"/>
        <v/>
      </c>
      <c r="S1168" s="17" t="str">
        <f>IFERROR(VLOOKUP(B1168,'PEMBEKALAN POP'!$B$5:$I$1048576,7,0),"")</f>
        <v/>
      </c>
      <c r="T1168" s="22" t="str">
        <f>IFERROR(VLOOKUP(B1168,'PEMBEKALAN POP'!$B$5:$I$1048576,8,0),"")</f>
        <v/>
      </c>
      <c r="U1168" s="21" t="s">
        <v>3994</v>
      </c>
      <c r="V1168" s="17" t="e" cm="1">
        <f t="array" ref="V1168">MAX(IF(INDUKSI!$B$5:$B$1048576='Data Training 2022'!B1168,INDUKSI!$H$5:$H$1048576))</f>
        <v>#N/A</v>
      </c>
      <c r="W1168" s="22" t="str">
        <f>IFERROR(VLOOKUP(B1168,INDUKSI!$B$5:$I$1048576,8,0),"")</f>
        <v>LULUS</v>
      </c>
      <c r="X1168" s="21" t="s">
        <v>3994</v>
      </c>
      <c r="Y1168" s="17" cm="1">
        <f t="array" ref="Y1168">MAX(IF(REINDUKSI!$B$5:$B$1048576='Data Training 2022'!B1168,REINDUKSI!$H$5:$H$1048576))</f>
        <v>0</v>
      </c>
      <c r="Z1168" s="22" t="str">
        <f>IFERROR(VLOOKUP(B1168,REINDUKSI!$B$5:$I$1048576,8,0),"")</f>
        <v/>
      </c>
      <c r="AA1168" s="22" t="str">
        <f t="shared" si="100"/>
        <v>TARGET</v>
      </c>
      <c r="AB1168" s="17" cm="1">
        <f t="array" ref="AB1168">MAX(IF(BSA!$B$5:$B$1048576='Data Training 2022'!B1168,BSA!$H$5:$H$1048576))</f>
        <v>0</v>
      </c>
      <c r="AC1168" s="22" t="str">
        <f>IFERROR(VLOOKUP(B1168,BSA!$B$5:$I$1048576,8,0),"")</f>
        <v/>
      </c>
      <c r="AD1168" s="22" t="s">
        <v>3994</v>
      </c>
      <c r="AE1168" s="22"/>
      <c r="AF1168" s="22"/>
      <c r="AG1168" s="22" t="str">
        <f t="shared" si="101"/>
        <v>TARGET</v>
      </c>
      <c r="AH1168" s="17" cm="1">
        <f t="array" ref="AH1168">MAX(IF(ISOLASI!$B$5:$B$1048576='Data Training 2022'!B1168,ISOLASI!$H$5:$H$1048576))</f>
        <v>44667</v>
      </c>
      <c r="AI1168" s="22" t="str">
        <f>IFERROR(VLOOKUP(B1168,ISOLASI!$B$5:$I$1048576,8,0),"")</f>
        <v>LULUS</v>
      </c>
      <c r="AJ1168" s="22"/>
      <c r="AK1168" s="17" cm="1">
        <f t="array" ref="AK1168">MAX(IF('DEKAT AIR'!$B$5:$B$1048576='Data Training 2022'!B1168,'DEKAT AIR'!$H$5:$H$1048576))</f>
        <v>0</v>
      </c>
      <c r="AL1168" s="22" t="str">
        <f>IFERROR(VLOOKUP(B1168,'DEKAT AIR'!$B$5:$I$1048576,8,0),"")</f>
        <v/>
      </c>
      <c r="AM1168" s="22"/>
      <c r="AN1168" s="17" cm="1">
        <f t="array" ref="AN1168">MAX(IF(KETINGGIAN!$B$5:$B$1048576='Data Training 2022'!B1168,KETINGGIAN!$H$5:$H$1048576))</f>
        <v>0</v>
      </c>
      <c r="AO1168" s="22" t="str">
        <f>IFERROR(VLOOKUP(B1168,KETINGGIAN!$B$5:$I$1048576,8,0),"")</f>
        <v/>
      </c>
      <c r="AP1168" s="22"/>
      <c r="AQ1168" s="22"/>
      <c r="AR1168" s="22"/>
      <c r="AS1168" s="22"/>
      <c r="AT1168" s="17" cm="1">
        <f t="array" ref="AT1168">MAX(IF(TOOLSKEEPER!$B$5:$B$1048576='Data Training 2022'!B1168,TOOLSKEEPER!$H$5:$H$1048576))</f>
        <v>0</v>
      </c>
      <c r="AU1168" s="22" t="str">
        <f>IFERROR(VLOOKUP(B1168,TOOLSKEEPER!$B$5:$I$1048576,8,0),"")</f>
        <v/>
      </c>
    </row>
    <row r="1169" spans="1:47">
      <c r="A1169" s="22">
        <f t="shared" si="97"/>
        <v>1164</v>
      </c>
      <c r="B1169" s="21" t="str">
        <f t="shared" si="98"/>
        <v>UTE-001</v>
      </c>
      <c r="C1169" s="21" t="s">
        <v>3918</v>
      </c>
      <c r="D1169" s="22"/>
      <c r="E1169" s="22" t="s">
        <v>3919</v>
      </c>
      <c r="F1169" s="22" t="s">
        <v>3909</v>
      </c>
      <c r="G1169" s="22" t="s">
        <v>1907</v>
      </c>
      <c r="H1169" s="22" t="s">
        <v>328</v>
      </c>
      <c r="I1169" s="22"/>
      <c r="J1169" s="22"/>
      <c r="K1169" s="21" t="s">
        <v>4002</v>
      </c>
      <c r="L1169" s="21" t="s">
        <v>1907</v>
      </c>
      <c r="M1169" s="21" t="s">
        <v>4003</v>
      </c>
      <c r="N1169" s="21"/>
      <c r="O1169" s="17" t="str">
        <f>IFERROR(VLOOKUP(B1169,POP!$B$5:$I$1048576,7,0),"")</f>
        <v/>
      </c>
      <c r="P1169" s="17" t="str">
        <f>IFERROR(VLOOKUP(B1169,POM!$B$5:$I$1048576,7,0),"")</f>
        <v/>
      </c>
      <c r="Q1169" s="10" t="str">
        <f>IFERROR(VLOOKUP(B1169,POU!$B$5:$I$1048576,7,0),"")</f>
        <v/>
      </c>
      <c r="R1169" s="21" t="str">
        <f t="shared" si="99"/>
        <v/>
      </c>
      <c r="S1169" s="17" t="str">
        <f>IFERROR(VLOOKUP(B1169,'PEMBEKALAN POP'!$B$5:$I$1048576,7,0),"")</f>
        <v/>
      </c>
      <c r="T1169" s="22" t="str">
        <f>IFERROR(VLOOKUP(B1169,'PEMBEKALAN POP'!$B$5:$I$1048576,8,0),"")</f>
        <v/>
      </c>
      <c r="U1169" s="21" t="s">
        <v>3994</v>
      </c>
      <c r="V1169" s="17" t="e" cm="1">
        <f t="array" ref="V1169">MAX(IF(INDUKSI!$B$5:$B$1048576='Data Training 2022'!B1169,INDUKSI!$H$5:$H$1048576))</f>
        <v>#N/A</v>
      </c>
      <c r="W1169" s="22" t="str">
        <f>IFERROR(VLOOKUP(B1169,INDUKSI!$B$5:$I$1048576,8,0),"")</f>
        <v>LULUS</v>
      </c>
      <c r="X1169" s="21" t="s">
        <v>3994</v>
      </c>
      <c r="Y1169" s="17" cm="1">
        <f t="array" ref="Y1169">MAX(IF(REINDUKSI!$B$5:$B$1048576='Data Training 2022'!B1169,REINDUKSI!$H$5:$H$1048576))</f>
        <v>0</v>
      </c>
      <c r="Z1169" s="22" t="str">
        <f>IFERROR(VLOOKUP(B1169,REINDUKSI!$B$5:$I$1048576,8,0),"")</f>
        <v/>
      </c>
      <c r="AA1169" s="22" t="str">
        <f t="shared" si="100"/>
        <v/>
      </c>
      <c r="AB1169" s="17" cm="1">
        <f t="array" ref="AB1169">MAX(IF(BSA!$B$5:$B$1048576='Data Training 2022'!B1169,BSA!$H$5:$H$1048576))</f>
        <v>0</v>
      </c>
      <c r="AC1169" s="22" t="str">
        <f>IFERROR(VLOOKUP(B1169,BSA!$B$5:$I$1048576,8,0),"")</f>
        <v/>
      </c>
      <c r="AD1169" s="22" t="s">
        <v>3994</v>
      </c>
      <c r="AE1169" s="22"/>
      <c r="AF1169" s="22"/>
      <c r="AG1169" s="22" t="str">
        <f t="shared" si="101"/>
        <v/>
      </c>
      <c r="AH1169" s="17" cm="1">
        <f t="array" ref="AH1169">MAX(IF(ISOLASI!$B$5:$B$1048576='Data Training 2022'!B1169,ISOLASI!$H$5:$H$1048576))</f>
        <v>44709</v>
      </c>
      <c r="AI1169" s="22" t="str">
        <f>IFERROR(VLOOKUP(B1169,ISOLASI!$B$5:$I$1048576,8,0),"")</f>
        <v>LULUS</v>
      </c>
      <c r="AJ1169" s="22"/>
      <c r="AK1169" s="17" cm="1">
        <f t="array" ref="AK1169">MAX(IF('DEKAT AIR'!$B$5:$B$1048576='Data Training 2022'!B1169,'DEKAT AIR'!$H$5:$H$1048576))</f>
        <v>0</v>
      </c>
      <c r="AL1169" s="22" t="str">
        <f>IFERROR(VLOOKUP(B1169,'DEKAT AIR'!$B$5:$I$1048576,8,0),"")</f>
        <v/>
      </c>
      <c r="AM1169" s="22"/>
      <c r="AN1169" s="17" cm="1">
        <f t="array" ref="AN1169">MAX(IF(KETINGGIAN!$B$5:$B$1048576='Data Training 2022'!B1169,KETINGGIAN!$H$5:$H$1048576))</f>
        <v>0</v>
      </c>
      <c r="AO1169" s="22" t="str">
        <f>IFERROR(VLOOKUP(B1169,KETINGGIAN!$B$5:$I$1048576,8,0),"")</f>
        <v/>
      </c>
      <c r="AP1169" s="22"/>
      <c r="AQ1169" s="22"/>
      <c r="AR1169" s="22"/>
      <c r="AS1169" s="22"/>
      <c r="AT1169" s="17" cm="1">
        <f t="array" ref="AT1169">MAX(IF(TOOLSKEEPER!$B$5:$B$1048576='Data Training 2022'!B1169,TOOLSKEEPER!$H$5:$H$1048576))</f>
        <v>0</v>
      </c>
      <c r="AU1169" s="22" t="str">
        <f>IFERROR(VLOOKUP(B1169,TOOLSKEEPER!$B$5:$I$1048576,8,0),"")</f>
        <v/>
      </c>
    </row>
    <row r="1170" spans="1:47">
      <c r="A1170" s="22">
        <f t="shared" si="97"/>
        <v>1165</v>
      </c>
      <c r="B1170" s="21" t="str">
        <f t="shared" si="98"/>
        <v>UTE-003</v>
      </c>
      <c r="C1170" s="21" t="s">
        <v>3912</v>
      </c>
      <c r="D1170" s="22"/>
      <c r="E1170" s="22" t="s">
        <v>3913</v>
      </c>
      <c r="F1170" s="22" t="s">
        <v>3909</v>
      </c>
      <c r="G1170" s="22" t="s">
        <v>1907</v>
      </c>
      <c r="H1170" s="22" t="s">
        <v>328</v>
      </c>
      <c r="I1170" s="22"/>
      <c r="J1170" s="22"/>
      <c r="K1170" s="21" t="s">
        <v>4002</v>
      </c>
      <c r="L1170" s="21" t="s">
        <v>1907</v>
      </c>
      <c r="M1170" s="21" t="s">
        <v>4003</v>
      </c>
      <c r="N1170" s="21"/>
      <c r="O1170" s="17" t="str">
        <f>IFERROR(VLOOKUP(B1170,POP!$B$5:$I$1048576,7,0),"")</f>
        <v/>
      </c>
      <c r="P1170" s="17" t="str">
        <f>IFERROR(VLOOKUP(B1170,POM!$B$5:$I$1048576,7,0),"")</f>
        <v/>
      </c>
      <c r="Q1170" s="10" t="str">
        <f>IFERROR(VLOOKUP(B1170,POU!$B$5:$I$1048576,7,0),"")</f>
        <v/>
      </c>
      <c r="R1170" s="21" t="str">
        <f t="shared" si="99"/>
        <v/>
      </c>
      <c r="S1170" s="17" t="str">
        <f>IFERROR(VLOOKUP(B1170,'PEMBEKALAN POP'!$B$5:$I$1048576,7,0),"")</f>
        <v/>
      </c>
      <c r="T1170" s="22" t="str">
        <f>IFERROR(VLOOKUP(B1170,'PEMBEKALAN POP'!$B$5:$I$1048576,8,0),"")</f>
        <v/>
      </c>
      <c r="U1170" s="21" t="s">
        <v>3994</v>
      </c>
      <c r="V1170" s="17" t="e" cm="1">
        <f t="array" ref="V1170">MAX(IF(INDUKSI!$B$5:$B$1048576='Data Training 2022'!B1170,INDUKSI!$H$5:$H$1048576))</f>
        <v>#N/A</v>
      </c>
      <c r="W1170" s="22" t="str">
        <f>IFERROR(VLOOKUP(B1170,INDUKSI!$B$5:$I$1048576,8,0),"")</f>
        <v>LULUS</v>
      </c>
      <c r="X1170" s="21" t="s">
        <v>3994</v>
      </c>
      <c r="Y1170" s="17" cm="1">
        <f t="array" ref="Y1170">MAX(IF(REINDUKSI!$B$5:$B$1048576='Data Training 2022'!B1170,REINDUKSI!$H$5:$H$1048576))</f>
        <v>0</v>
      </c>
      <c r="Z1170" s="22" t="str">
        <f>IFERROR(VLOOKUP(B1170,REINDUKSI!$B$5:$I$1048576,8,0),"")</f>
        <v/>
      </c>
      <c r="AA1170" s="22" t="str">
        <f t="shared" si="100"/>
        <v/>
      </c>
      <c r="AB1170" s="17" cm="1">
        <f t="array" ref="AB1170">MAX(IF(BSA!$B$5:$B$1048576='Data Training 2022'!B1170,BSA!$H$5:$H$1048576))</f>
        <v>0</v>
      </c>
      <c r="AC1170" s="22" t="str">
        <f>IFERROR(VLOOKUP(B1170,BSA!$B$5:$I$1048576,8,0),"")</f>
        <v/>
      </c>
      <c r="AD1170" s="22" t="s">
        <v>3994</v>
      </c>
      <c r="AE1170" s="22"/>
      <c r="AF1170" s="22"/>
      <c r="AG1170" s="22" t="str">
        <f t="shared" si="101"/>
        <v/>
      </c>
      <c r="AH1170" s="17" cm="1">
        <f t="array" ref="AH1170">MAX(IF(ISOLASI!$B$5:$B$1048576='Data Training 2022'!B1170,ISOLASI!$H$5:$H$1048576))</f>
        <v>44737</v>
      </c>
      <c r="AI1170" s="22" t="str">
        <f>IFERROR(VLOOKUP(B1170,ISOLASI!$B$5:$I$1048576,8,0),"")</f>
        <v>LULUS</v>
      </c>
      <c r="AJ1170" s="22"/>
      <c r="AK1170" s="17" cm="1">
        <f t="array" ref="AK1170">MAX(IF('DEKAT AIR'!$B$5:$B$1048576='Data Training 2022'!B1170,'DEKAT AIR'!$H$5:$H$1048576))</f>
        <v>0</v>
      </c>
      <c r="AL1170" s="22" t="str">
        <f>IFERROR(VLOOKUP(B1170,'DEKAT AIR'!$B$5:$I$1048576,8,0),"")</f>
        <v/>
      </c>
      <c r="AM1170" s="22" t="s">
        <v>3994</v>
      </c>
      <c r="AN1170" s="17" cm="1">
        <f t="array" ref="AN1170">MAX(IF(KETINGGIAN!$B$5:$B$1048576='Data Training 2022'!B1170,KETINGGIAN!$H$5:$H$1048576))</f>
        <v>44737</v>
      </c>
      <c r="AO1170" s="22" t="str">
        <f>IFERROR(VLOOKUP(B1170,KETINGGIAN!$B$5:$I$1048576,8,0),"")</f>
        <v>LULUS</v>
      </c>
      <c r="AP1170" s="22"/>
      <c r="AQ1170" s="22"/>
      <c r="AR1170" s="22"/>
      <c r="AS1170" s="22"/>
      <c r="AT1170" s="17" cm="1">
        <f t="array" ref="AT1170">MAX(IF(TOOLSKEEPER!$B$5:$B$1048576='Data Training 2022'!B1170,TOOLSKEEPER!$H$5:$H$1048576))</f>
        <v>0</v>
      </c>
      <c r="AU1170" s="22" t="str">
        <f>IFERROR(VLOOKUP(B1170,TOOLSKEEPER!$B$5:$I$1048576,8,0),"")</f>
        <v/>
      </c>
    </row>
    <row r="1171" spans="1:47">
      <c r="A1171" s="22">
        <f t="shared" si="97"/>
        <v>1166</v>
      </c>
      <c r="B1171" s="21" t="str">
        <f t="shared" si="98"/>
        <v>UTE-004</v>
      </c>
      <c r="C1171" s="21" t="s">
        <v>3916</v>
      </c>
      <c r="D1171" s="22"/>
      <c r="E1171" s="22" t="s">
        <v>3917</v>
      </c>
      <c r="F1171" s="22" t="s">
        <v>3909</v>
      </c>
      <c r="G1171" s="22" t="s">
        <v>1500</v>
      </c>
      <c r="H1171" s="22" t="s">
        <v>328</v>
      </c>
      <c r="I1171" s="22"/>
      <c r="J1171" s="22"/>
      <c r="K1171" s="21" t="s">
        <v>3993</v>
      </c>
      <c r="L1171" s="21" t="s">
        <v>460</v>
      </c>
      <c r="M1171" s="21" t="s">
        <v>3994</v>
      </c>
      <c r="N1171" s="21"/>
      <c r="O1171" s="17" t="str">
        <f>IFERROR(VLOOKUP(B1171,POP!$B$5:$I$1048576,7,0),"")</f>
        <v/>
      </c>
      <c r="P1171" s="17" t="str">
        <f>IFERROR(VLOOKUP(B1171,POM!$B$5:$I$1048576,7,0),"")</f>
        <v/>
      </c>
      <c r="Q1171" s="10" t="str">
        <f>IFERROR(VLOOKUP(B1171,POU!$B$5:$I$1048576,7,0),"")</f>
        <v/>
      </c>
      <c r="R1171" s="21" t="str">
        <f t="shared" si="99"/>
        <v>TARGET</v>
      </c>
      <c r="S1171" s="17" t="str">
        <f>IFERROR(VLOOKUP(B1171,'PEMBEKALAN POP'!$B$5:$I$1048576,7,0),"")</f>
        <v/>
      </c>
      <c r="T1171" s="22" t="str">
        <f>IFERROR(VLOOKUP(B1171,'PEMBEKALAN POP'!$B$5:$I$1048576,8,0),"")</f>
        <v/>
      </c>
      <c r="U1171" s="21" t="s">
        <v>3994</v>
      </c>
      <c r="V1171" s="17" t="e" cm="1">
        <f t="array" ref="V1171">MAX(IF(INDUKSI!$B$5:$B$1048576='Data Training 2022'!B1171,INDUKSI!$H$5:$H$1048576))</f>
        <v>#N/A</v>
      </c>
      <c r="W1171" s="22" t="str">
        <f>IFERROR(VLOOKUP(B1171,INDUKSI!$B$5:$I$1048576,8,0),"")</f>
        <v>LULUS</v>
      </c>
      <c r="X1171" s="21" t="s">
        <v>3994</v>
      </c>
      <c r="Y1171" s="17" cm="1">
        <f t="array" ref="Y1171">MAX(IF(REINDUKSI!$B$5:$B$1048576='Data Training 2022'!B1171,REINDUKSI!$H$5:$H$1048576))</f>
        <v>0</v>
      </c>
      <c r="Z1171" s="22" t="str">
        <f>IFERROR(VLOOKUP(B1171,REINDUKSI!$B$5:$I$1048576,8,0),"")</f>
        <v/>
      </c>
      <c r="AA1171" s="22" t="str">
        <f t="shared" si="100"/>
        <v/>
      </c>
      <c r="AB1171" s="17" cm="1">
        <f t="array" ref="AB1171">MAX(IF(BSA!$B$5:$B$1048576='Data Training 2022'!B1171,BSA!$H$5:$H$1048576))</f>
        <v>0</v>
      </c>
      <c r="AC1171" s="22" t="str">
        <f>IFERROR(VLOOKUP(B1171,BSA!$B$5:$I$1048576,8,0),"")</f>
        <v/>
      </c>
      <c r="AD1171" s="22" t="s">
        <v>3994</v>
      </c>
      <c r="AE1171" s="22"/>
      <c r="AF1171" s="22"/>
      <c r="AG1171" s="22" t="str">
        <f t="shared" si="101"/>
        <v/>
      </c>
      <c r="AH1171" s="17" cm="1">
        <f t="array" ref="AH1171">MAX(IF(ISOLASI!$B$5:$B$1048576='Data Training 2022'!B1171,ISOLASI!$H$5:$H$1048576))</f>
        <v>44562</v>
      </c>
      <c r="AI1171" s="22" t="str">
        <f>IFERROR(VLOOKUP(B1171,ISOLASI!$B$5:$I$1048576,8,0),"")</f>
        <v>LULUS</v>
      </c>
      <c r="AJ1171" s="22"/>
      <c r="AK1171" s="17" cm="1">
        <f t="array" ref="AK1171">MAX(IF('DEKAT AIR'!$B$5:$B$1048576='Data Training 2022'!B1171,'DEKAT AIR'!$H$5:$H$1048576))</f>
        <v>0</v>
      </c>
      <c r="AL1171" s="22" t="str">
        <f>IFERROR(VLOOKUP(B1171,'DEKAT AIR'!$B$5:$I$1048576,8,0),"")</f>
        <v/>
      </c>
      <c r="AM1171" s="22"/>
      <c r="AN1171" s="17" cm="1">
        <f t="array" ref="AN1171">MAX(IF(KETINGGIAN!$B$5:$B$1048576='Data Training 2022'!B1171,KETINGGIAN!$H$5:$H$1048576))</f>
        <v>0</v>
      </c>
      <c r="AO1171" s="22" t="str">
        <f>IFERROR(VLOOKUP(B1171,KETINGGIAN!$B$5:$I$1048576,8,0),"")</f>
        <v/>
      </c>
      <c r="AP1171" s="22"/>
      <c r="AQ1171" s="22"/>
      <c r="AR1171" s="22"/>
      <c r="AS1171" s="22"/>
      <c r="AT1171" s="17" cm="1">
        <f t="array" ref="AT1171">MAX(IF(TOOLSKEEPER!$B$5:$B$1048576='Data Training 2022'!B1171,TOOLSKEEPER!$H$5:$H$1048576))</f>
        <v>0</v>
      </c>
      <c r="AU1171" s="22" t="str">
        <f>IFERROR(VLOOKUP(B1171,TOOLSKEEPER!$B$5:$I$1048576,8,0),"")</f>
        <v/>
      </c>
    </row>
    <row r="1172" spans="1:47">
      <c r="A1172" s="22">
        <f t="shared" ref="A1172:A1235" si="102">A1171+1</f>
        <v>1167</v>
      </c>
      <c r="B1172" s="21" t="str">
        <f t="shared" si="98"/>
        <v>202101047</v>
      </c>
      <c r="C1172" s="21">
        <v>202101047</v>
      </c>
      <c r="D1172" s="22"/>
      <c r="E1172" s="22" t="s">
        <v>4306</v>
      </c>
      <c r="F1172" s="22" t="s">
        <v>3909</v>
      </c>
      <c r="G1172" s="22" t="s">
        <v>830</v>
      </c>
      <c r="H1172" s="22" t="s">
        <v>328</v>
      </c>
      <c r="I1172" s="22"/>
      <c r="J1172" s="22"/>
      <c r="K1172" s="21" t="s">
        <v>4002</v>
      </c>
      <c r="L1172" s="21" t="s">
        <v>280</v>
      </c>
      <c r="M1172" s="21" t="s">
        <v>4003</v>
      </c>
      <c r="N1172" s="21"/>
      <c r="O1172" s="17" t="str">
        <f>IFERROR(VLOOKUP(B1172,POP!$B$5:$I$1048576,7,0),"")</f>
        <v/>
      </c>
      <c r="P1172" s="17" t="str">
        <f>IFERROR(VLOOKUP(B1172,POM!$B$5:$I$1048576,7,0),"")</f>
        <v/>
      </c>
      <c r="Q1172" s="10" t="str">
        <f>IFERROR(VLOOKUP(B1172,POU!$B$5:$I$1048576,7,0),"")</f>
        <v/>
      </c>
      <c r="R1172" s="21" t="str">
        <f t="shared" si="99"/>
        <v/>
      </c>
      <c r="S1172" s="17" t="str">
        <f>IFERROR(VLOOKUP(B1172,'PEMBEKALAN POP'!$B$5:$I$1048576,7,0),"")</f>
        <v/>
      </c>
      <c r="T1172" s="22" t="str">
        <f>IFERROR(VLOOKUP(B1172,'PEMBEKALAN POP'!$B$5:$I$1048576,8,0),"")</f>
        <v/>
      </c>
      <c r="U1172" s="21" t="s">
        <v>3994</v>
      </c>
      <c r="V1172" s="17" t="e" cm="1">
        <f t="array" ref="V1172">MAX(IF(INDUKSI!$B$5:$B$1048576='Data Training 2022'!B1172,INDUKSI!$H$5:$H$1048576))</f>
        <v>#N/A</v>
      </c>
      <c r="W1172" s="22" t="str">
        <f>IFERROR(VLOOKUP(B1172,INDUKSI!$B$5:$I$1048576,8,0),"")</f>
        <v>LULUS</v>
      </c>
      <c r="X1172" s="21" t="s">
        <v>3994</v>
      </c>
      <c r="Y1172" s="17" cm="1">
        <f t="array" ref="Y1172">MAX(IF(REINDUKSI!$B$5:$B$1048576='Data Training 2022'!B1172,REINDUKSI!$H$5:$H$1048576))</f>
        <v>0</v>
      </c>
      <c r="Z1172" s="22" t="str">
        <f>IFERROR(VLOOKUP(B1172,REINDUKSI!$B$5:$I$1048576,8,0),"")</f>
        <v/>
      </c>
      <c r="AA1172" s="22" t="str">
        <f t="shared" si="100"/>
        <v>TARGET</v>
      </c>
      <c r="AB1172" s="17" cm="1">
        <f t="array" ref="AB1172">MAX(IF(BSA!$B$5:$B$1048576='Data Training 2022'!B1172,BSA!$H$5:$H$1048576))</f>
        <v>0</v>
      </c>
      <c r="AC1172" s="22" t="str">
        <f>IFERROR(VLOOKUP(B1172,BSA!$B$5:$I$1048576,8,0),"")</f>
        <v/>
      </c>
      <c r="AD1172" s="22" t="s">
        <v>3994</v>
      </c>
      <c r="AE1172" s="22"/>
      <c r="AF1172" s="22"/>
      <c r="AG1172" s="22" t="str">
        <f t="shared" si="101"/>
        <v>TARGET</v>
      </c>
      <c r="AH1172" s="17" cm="1">
        <f t="array" ref="AH1172">MAX(IF(ISOLASI!$B$5:$B$1048576='Data Training 2022'!B1172,ISOLASI!$H$5:$H$1048576))</f>
        <v>44604</v>
      </c>
      <c r="AI1172" s="22" t="str">
        <f>IFERROR(VLOOKUP(B1172,ISOLASI!$B$5:$I$1048576,8,0),"")</f>
        <v>LULUS</v>
      </c>
      <c r="AJ1172" s="22"/>
      <c r="AK1172" s="17" cm="1">
        <f t="array" ref="AK1172">MAX(IF('DEKAT AIR'!$B$5:$B$1048576='Data Training 2022'!B1172,'DEKAT AIR'!$H$5:$H$1048576))</f>
        <v>0</v>
      </c>
      <c r="AL1172" s="22" t="str">
        <f>IFERROR(VLOOKUP(B1172,'DEKAT AIR'!$B$5:$I$1048576,8,0),"")</f>
        <v/>
      </c>
      <c r="AM1172" s="22"/>
      <c r="AN1172" s="17" cm="1">
        <f t="array" ref="AN1172">MAX(IF(KETINGGIAN!$B$5:$B$1048576='Data Training 2022'!B1172,KETINGGIAN!$H$5:$H$1048576))</f>
        <v>0</v>
      </c>
      <c r="AO1172" s="22" t="str">
        <f>IFERROR(VLOOKUP(B1172,KETINGGIAN!$B$5:$I$1048576,8,0),"")</f>
        <v/>
      </c>
      <c r="AP1172" s="22"/>
      <c r="AQ1172" s="22"/>
      <c r="AR1172" s="22"/>
      <c r="AS1172" s="22"/>
      <c r="AT1172" s="17" cm="1">
        <f t="array" ref="AT1172">MAX(IF(TOOLSKEEPER!$B$5:$B$1048576='Data Training 2022'!B1172,TOOLSKEEPER!$H$5:$H$1048576))</f>
        <v>0</v>
      </c>
      <c r="AU1172" s="22" t="str">
        <f>IFERROR(VLOOKUP(B1172,TOOLSKEEPER!$B$5:$I$1048576,8,0),"")</f>
        <v/>
      </c>
    </row>
    <row r="1173" spans="1:47">
      <c r="A1173" s="22">
        <f t="shared" si="102"/>
        <v>1168</v>
      </c>
      <c r="B1173" s="21" t="str">
        <f t="shared" si="98"/>
        <v>202101081</v>
      </c>
      <c r="C1173" s="21">
        <v>202101081</v>
      </c>
      <c r="D1173" s="22"/>
      <c r="E1173" s="22" t="s">
        <v>3920</v>
      </c>
      <c r="F1173" s="22" t="s">
        <v>3909</v>
      </c>
      <c r="G1173" s="22" t="s">
        <v>1500</v>
      </c>
      <c r="H1173" s="22" t="s">
        <v>328</v>
      </c>
      <c r="I1173" s="22"/>
      <c r="J1173" s="22"/>
      <c r="K1173" s="21" t="s">
        <v>3993</v>
      </c>
      <c r="L1173" s="21" t="s">
        <v>460</v>
      </c>
      <c r="M1173" s="21" t="s">
        <v>3994</v>
      </c>
      <c r="N1173" s="21"/>
      <c r="O1173" s="17" t="str">
        <f>IFERROR(VLOOKUP(B1173,POP!$B$5:$I$1048576,7,0),"")</f>
        <v/>
      </c>
      <c r="P1173" s="17" t="str">
        <f>IFERROR(VLOOKUP(B1173,POM!$B$5:$I$1048576,7,0),"")</f>
        <v/>
      </c>
      <c r="Q1173" s="10" t="str">
        <f>IFERROR(VLOOKUP(B1173,POU!$B$5:$I$1048576,7,0),"")</f>
        <v/>
      </c>
      <c r="R1173" s="21" t="str">
        <f t="shared" si="99"/>
        <v>TARGET</v>
      </c>
      <c r="S1173" s="17" t="str">
        <f>IFERROR(VLOOKUP(B1173,'PEMBEKALAN POP'!$B$5:$I$1048576,7,0),"")</f>
        <v/>
      </c>
      <c r="T1173" s="22" t="str">
        <f>IFERROR(VLOOKUP(B1173,'PEMBEKALAN POP'!$B$5:$I$1048576,8,0),"")</f>
        <v/>
      </c>
      <c r="U1173" s="21" t="s">
        <v>3994</v>
      </c>
      <c r="V1173" s="17" t="e" cm="1">
        <f t="array" ref="V1173">MAX(IF(INDUKSI!$B$5:$B$1048576='Data Training 2022'!B1173,INDUKSI!$H$5:$H$1048576))</f>
        <v>#N/A</v>
      </c>
      <c r="W1173" s="22" t="str">
        <f>IFERROR(VLOOKUP(B1173,INDUKSI!$B$5:$I$1048576,8,0),"")</f>
        <v>LULUS</v>
      </c>
      <c r="X1173" s="21" t="s">
        <v>3994</v>
      </c>
      <c r="Y1173" s="17" cm="1">
        <f t="array" ref="Y1173">MAX(IF(REINDUKSI!$B$5:$B$1048576='Data Training 2022'!B1173,REINDUKSI!$H$5:$H$1048576))</f>
        <v>44478</v>
      </c>
      <c r="Z1173" s="22" t="str">
        <f>IFERROR(VLOOKUP(B1173,REINDUKSI!$B$5:$I$1048576,8,0),"")</f>
        <v>LULUS</v>
      </c>
      <c r="AA1173" s="22" t="str">
        <f t="shared" si="100"/>
        <v/>
      </c>
      <c r="AB1173" s="17" cm="1">
        <f t="array" ref="AB1173">MAX(IF(BSA!$B$5:$B$1048576='Data Training 2022'!B1173,BSA!$H$5:$H$1048576))</f>
        <v>0</v>
      </c>
      <c r="AC1173" s="22" t="str">
        <f>IFERROR(VLOOKUP(B1173,BSA!$B$5:$I$1048576,8,0),"")</f>
        <v/>
      </c>
      <c r="AD1173" s="22" t="s">
        <v>3994</v>
      </c>
      <c r="AE1173" s="22"/>
      <c r="AF1173" s="22"/>
      <c r="AG1173" s="22" t="str">
        <f t="shared" si="101"/>
        <v/>
      </c>
      <c r="AH1173" s="17" cm="1">
        <f t="array" ref="AH1173">MAX(IF(ISOLASI!$B$5:$B$1048576='Data Training 2022'!B1173,ISOLASI!$H$5:$H$1048576))</f>
        <v>44331</v>
      </c>
      <c r="AI1173" s="22" t="str">
        <f>IFERROR(VLOOKUP(B1173,ISOLASI!$B$5:$I$1048576,8,0),"")</f>
        <v>LULUS</v>
      </c>
      <c r="AJ1173" s="22"/>
      <c r="AK1173" s="17" cm="1">
        <f t="array" ref="AK1173">MAX(IF('DEKAT AIR'!$B$5:$B$1048576='Data Training 2022'!B1173,'DEKAT AIR'!$H$5:$H$1048576))</f>
        <v>0</v>
      </c>
      <c r="AL1173" s="22" t="str">
        <f>IFERROR(VLOOKUP(B1173,'DEKAT AIR'!$B$5:$I$1048576,8,0),"")</f>
        <v/>
      </c>
      <c r="AM1173" s="22"/>
      <c r="AN1173" s="17" cm="1">
        <f t="array" ref="AN1173">MAX(IF(KETINGGIAN!$B$5:$B$1048576='Data Training 2022'!B1173,KETINGGIAN!$H$5:$H$1048576))</f>
        <v>0</v>
      </c>
      <c r="AO1173" s="22" t="str">
        <f>IFERROR(VLOOKUP(B1173,KETINGGIAN!$B$5:$I$1048576,8,0),"")</f>
        <v/>
      </c>
      <c r="AP1173" s="22"/>
      <c r="AQ1173" s="22"/>
      <c r="AR1173" s="22"/>
      <c r="AS1173" s="22"/>
      <c r="AT1173" s="17" cm="1">
        <f t="array" ref="AT1173">MAX(IF(TOOLSKEEPER!$B$5:$B$1048576='Data Training 2022'!B1173,TOOLSKEEPER!$H$5:$H$1048576))</f>
        <v>0</v>
      </c>
      <c r="AU1173" s="22" t="str">
        <f>IFERROR(VLOOKUP(B1173,TOOLSKEEPER!$B$5:$I$1048576,8,0),"")</f>
        <v/>
      </c>
    </row>
    <row r="1174" spans="1:47">
      <c r="A1174" s="22">
        <f t="shared" si="102"/>
        <v>1169</v>
      </c>
      <c r="B1174" s="21" t="str">
        <f t="shared" si="98"/>
        <v>202101085</v>
      </c>
      <c r="C1174" s="21">
        <v>202101085</v>
      </c>
      <c r="D1174" s="22"/>
      <c r="E1174" s="22" t="s">
        <v>4307</v>
      </c>
      <c r="F1174" s="22" t="s">
        <v>3909</v>
      </c>
      <c r="G1174" s="22" t="s">
        <v>1500</v>
      </c>
      <c r="H1174" s="22" t="s">
        <v>328</v>
      </c>
      <c r="I1174" s="22"/>
      <c r="J1174" s="22"/>
      <c r="K1174" s="21" t="s">
        <v>3993</v>
      </c>
      <c r="L1174" s="21" t="s">
        <v>460</v>
      </c>
      <c r="M1174" s="21" t="s">
        <v>3994</v>
      </c>
      <c r="N1174" s="21"/>
      <c r="O1174" s="17" t="str">
        <f>IFERROR(VLOOKUP(B1174,POP!$B$5:$I$1048576,7,0),"")</f>
        <v/>
      </c>
      <c r="P1174" s="17" t="str">
        <f>IFERROR(VLOOKUP(B1174,POM!$B$5:$I$1048576,7,0),"")</f>
        <v/>
      </c>
      <c r="Q1174" s="10" t="str">
        <f>IFERROR(VLOOKUP(B1174,POU!$B$5:$I$1048576,7,0),"")</f>
        <v/>
      </c>
      <c r="R1174" s="21" t="str">
        <f t="shared" si="99"/>
        <v>TARGET</v>
      </c>
      <c r="S1174" s="17" t="str">
        <f>IFERROR(VLOOKUP(B1174,'PEMBEKALAN POP'!$B$5:$I$1048576,7,0),"")</f>
        <v/>
      </c>
      <c r="T1174" s="22" t="str">
        <f>IFERROR(VLOOKUP(B1174,'PEMBEKALAN POP'!$B$5:$I$1048576,8,0),"")</f>
        <v/>
      </c>
      <c r="U1174" s="21" t="s">
        <v>3994</v>
      </c>
      <c r="V1174" s="17" t="e" cm="1">
        <f t="array" ref="V1174">MAX(IF(INDUKSI!$B$5:$B$1048576='Data Training 2022'!B1174,INDUKSI!$H$5:$H$1048576))</f>
        <v>#N/A</v>
      </c>
      <c r="W1174" s="22" t="str">
        <f>IFERROR(VLOOKUP(B1174,INDUKSI!$B$5:$I$1048576,8,0),"")</f>
        <v/>
      </c>
      <c r="X1174" s="21" t="s">
        <v>3994</v>
      </c>
      <c r="Y1174" s="17" cm="1">
        <f t="array" ref="Y1174">MAX(IF(REINDUKSI!$B$5:$B$1048576='Data Training 2022'!B1174,REINDUKSI!$H$5:$H$1048576))</f>
        <v>0</v>
      </c>
      <c r="Z1174" s="22" t="str">
        <f>IFERROR(VLOOKUP(B1174,REINDUKSI!$B$5:$I$1048576,8,0),"")</f>
        <v/>
      </c>
      <c r="AA1174" s="22" t="str">
        <f t="shared" si="100"/>
        <v/>
      </c>
      <c r="AB1174" s="17" cm="1">
        <f t="array" ref="AB1174">MAX(IF(BSA!$B$5:$B$1048576='Data Training 2022'!B1174,BSA!$H$5:$H$1048576))</f>
        <v>0</v>
      </c>
      <c r="AC1174" s="22" t="str">
        <f>IFERROR(VLOOKUP(B1174,BSA!$B$5:$I$1048576,8,0),"")</f>
        <v/>
      </c>
      <c r="AD1174" s="22" t="s">
        <v>3994</v>
      </c>
      <c r="AE1174" s="22"/>
      <c r="AF1174" s="22"/>
      <c r="AG1174" s="22" t="str">
        <f t="shared" si="101"/>
        <v/>
      </c>
      <c r="AH1174" s="17" cm="1">
        <f t="array" ref="AH1174">MAX(IF(ISOLASI!$B$5:$B$1048576='Data Training 2022'!B1174,ISOLASI!$H$5:$H$1048576))</f>
        <v>0</v>
      </c>
      <c r="AI1174" s="22" t="str">
        <f>IFERROR(VLOOKUP(B1174,ISOLASI!$B$5:$I$1048576,8,0),"")</f>
        <v/>
      </c>
      <c r="AJ1174" s="22"/>
      <c r="AK1174" s="17" cm="1">
        <f t="array" ref="AK1174">MAX(IF('DEKAT AIR'!$B$5:$B$1048576='Data Training 2022'!B1174,'DEKAT AIR'!$H$5:$H$1048576))</f>
        <v>0</v>
      </c>
      <c r="AL1174" s="22" t="str">
        <f>IFERROR(VLOOKUP(B1174,'DEKAT AIR'!$B$5:$I$1048576,8,0),"")</f>
        <v/>
      </c>
      <c r="AM1174" s="22"/>
      <c r="AN1174" s="17" cm="1">
        <f t="array" ref="AN1174">MAX(IF(KETINGGIAN!$B$5:$B$1048576='Data Training 2022'!B1174,KETINGGIAN!$H$5:$H$1048576))</f>
        <v>0</v>
      </c>
      <c r="AO1174" s="22" t="str">
        <f>IFERROR(VLOOKUP(B1174,KETINGGIAN!$B$5:$I$1048576,8,0),"")</f>
        <v/>
      </c>
      <c r="AP1174" s="22"/>
      <c r="AQ1174" s="22"/>
      <c r="AR1174" s="22"/>
      <c r="AS1174" s="22"/>
      <c r="AT1174" s="17" cm="1">
        <f t="array" ref="AT1174">MAX(IF(TOOLSKEEPER!$B$5:$B$1048576='Data Training 2022'!B1174,TOOLSKEEPER!$H$5:$H$1048576))</f>
        <v>0</v>
      </c>
      <c r="AU1174" s="22" t="str">
        <f>IFERROR(VLOOKUP(B1174,TOOLSKEEPER!$B$5:$I$1048576,8,0),"")</f>
        <v/>
      </c>
    </row>
    <row r="1175" spans="1:47">
      <c r="A1175" s="22">
        <f t="shared" si="102"/>
        <v>1170</v>
      </c>
      <c r="B1175" s="21" t="str">
        <f t="shared" si="98"/>
        <v>MP/ARCO-0346</v>
      </c>
      <c r="C1175" s="21" t="s">
        <v>4308</v>
      </c>
      <c r="D1175" s="22"/>
      <c r="E1175" s="22" t="s">
        <v>2194</v>
      </c>
      <c r="F1175" s="22" t="s">
        <v>19</v>
      </c>
      <c r="G1175" s="22" t="s">
        <v>1099</v>
      </c>
      <c r="H1175" s="22" t="s">
        <v>3973</v>
      </c>
      <c r="I1175" s="22"/>
      <c r="J1175" s="22"/>
      <c r="K1175" s="21" t="s">
        <v>3993</v>
      </c>
      <c r="L1175" s="21" t="s">
        <v>460</v>
      </c>
      <c r="M1175" s="21" t="s">
        <v>3994</v>
      </c>
      <c r="N1175" s="21"/>
      <c r="O1175" s="17" t="str">
        <f>IFERROR(VLOOKUP(B1175,POP!$B$5:$I$1048576,7,0),"")</f>
        <v/>
      </c>
      <c r="P1175" s="17" t="str">
        <f>IFERROR(VLOOKUP(B1175,POM!$B$5:$I$1048576,7,0),"")</f>
        <v/>
      </c>
      <c r="Q1175" s="10" t="str">
        <f>IFERROR(VLOOKUP(B1175,POU!$B$5:$I$1048576,7,0),"")</f>
        <v/>
      </c>
      <c r="R1175" s="21" t="str">
        <f t="shared" si="99"/>
        <v>TARGET</v>
      </c>
      <c r="S1175" s="17" t="str">
        <f>IFERROR(VLOOKUP(B1175,'PEMBEKALAN POP'!$B$5:$I$1048576,7,0),"")</f>
        <v/>
      </c>
      <c r="T1175" s="22" t="str">
        <f>IFERROR(VLOOKUP(B1175,'PEMBEKALAN POP'!$B$5:$I$1048576,8,0),"")</f>
        <v/>
      </c>
      <c r="U1175" s="21" t="s">
        <v>3994</v>
      </c>
      <c r="V1175" s="17" t="e" cm="1">
        <f t="array" ref="V1175">MAX(IF(INDUKSI!$B$5:$B$1048576='Data Training 2022'!B1175,INDUKSI!$H$5:$H$1048576))</f>
        <v>#N/A</v>
      </c>
      <c r="W1175" s="22" t="str">
        <f>IFERROR(VLOOKUP(B1175,INDUKSI!$B$5:$I$1048576,8,0),"")</f>
        <v/>
      </c>
      <c r="X1175" s="21" t="s">
        <v>3994</v>
      </c>
      <c r="Y1175" s="17" cm="1">
        <f t="array" ref="Y1175">MAX(IF(REINDUKSI!$B$5:$B$1048576='Data Training 2022'!B1175,REINDUKSI!$H$5:$H$1048576))</f>
        <v>0</v>
      </c>
      <c r="Z1175" s="22" t="str">
        <f>IFERROR(VLOOKUP(B1175,REINDUKSI!$B$5:$I$1048576,8,0),"")</f>
        <v/>
      </c>
      <c r="AA1175" s="22" t="str">
        <f t="shared" si="100"/>
        <v/>
      </c>
      <c r="AB1175" s="17" cm="1">
        <f t="array" ref="AB1175">MAX(IF(BSA!$B$5:$B$1048576='Data Training 2022'!B1175,BSA!$H$5:$H$1048576))</f>
        <v>0</v>
      </c>
      <c r="AC1175" s="22" t="str">
        <f>IFERROR(VLOOKUP(B1175,BSA!$B$5:$I$1048576,8,0),"")</f>
        <v/>
      </c>
      <c r="AD1175" s="22" t="s">
        <v>3994</v>
      </c>
      <c r="AE1175" s="22"/>
      <c r="AF1175" s="22"/>
      <c r="AG1175" s="22" t="str">
        <f t="shared" si="101"/>
        <v/>
      </c>
      <c r="AH1175" s="17" cm="1">
        <f t="array" ref="AH1175">MAX(IF(ISOLASI!$B$5:$B$1048576='Data Training 2022'!B1175,ISOLASI!$H$5:$H$1048576))</f>
        <v>0</v>
      </c>
      <c r="AI1175" s="22" t="str">
        <f>IFERROR(VLOOKUP(B1175,ISOLASI!$B$5:$I$1048576,8,0),"")</f>
        <v/>
      </c>
      <c r="AJ1175" s="22"/>
      <c r="AK1175" s="17" cm="1">
        <f t="array" ref="AK1175">MAX(IF('DEKAT AIR'!$B$5:$B$1048576='Data Training 2022'!B1175,'DEKAT AIR'!$H$5:$H$1048576))</f>
        <v>0</v>
      </c>
      <c r="AL1175" s="22" t="str">
        <f>IFERROR(VLOOKUP(B1175,'DEKAT AIR'!$B$5:$I$1048576,8,0),"")</f>
        <v/>
      </c>
      <c r="AM1175" s="22"/>
      <c r="AN1175" s="17" cm="1">
        <f t="array" ref="AN1175">MAX(IF(KETINGGIAN!$B$5:$B$1048576='Data Training 2022'!B1175,KETINGGIAN!$H$5:$H$1048576))</f>
        <v>0</v>
      </c>
      <c r="AO1175" s="22" t="str">
        <f>IFERROR(VLOOKUP(B1175,KETINGGIAN!$B$5:$I$1048576,8,0),"")</f>
        <v/>
      </c>
      <c r="AP1175" s="22"/>
      <c r="AQ1175" s="22"/>
      <c r="AR1175" s="22"/>
      <c r="AS1175" s="22"/>
      <c r="AT1175" s="17" cm="1">
        <f t="array" ref="AT1175">MAX(IF(TOOLSKEEPER!$B$5:$B$1048576='Data Training 2022'!B1175,TOOLSKEEPER!$H$5:$H$1048576))</f>
        <v>0</v>
      </c>
      <c r="AU1175" s="22" t="str">
        <f>IFERROR(VLOOKUP(B1175,TOOLSKEEPER!$B$5:$I$1048576,8,0),"")</f>
        <v/>
      </c>
    </row>
    <row r="1176" spans="1:47">
      <c r="A1176" s="22">
        <f t="shared" si="102"/>
        <v>1171</v>
      </c>
      <c r="B1176" s="21" t="str">
        <f t="shared" si="98"/>
        <v>MP/ARCO-0091</v>
      </c>
      <c r="C1176" s="21" t="s">
        <v>159</v>
      </c>
      <c r="D1176" s="22"/>
      <c r="E1176" s="22" t="s">
        <v>160</v>
      </c>
      <c r="F1176" s="22" t="s">
        <v>19</v>
      </c>
      <c r="G1176" s="22" t="s">
        <v>161</v>
      </c>
      <c r="H1176" s="22" t="s">
        <v>3973</v>
      </c>
      <c r="I1176" s="22"/>
      <c r="J1176" s="22"/>
      <c r="K1176" s="21" t="s">
        <v>3993</v>
      </c>
      <c r="L1176" s="21" t="s">
        <v>460</v>
      </c>
      <c r="M1176" s="21" t="s">
        <v>3994</v>
      </c>
      <c r="N1176" s="21"/>
      <c r="O1176" s="17" t="str">
        <f>IFERROR(VLOOKUP(B1176,POP!$B$5:$I$1048576,7,0),"")</f>
        <v/>
      </c>
      <c r="P1176" s="17" t="str">
        <f>IFERROR(VLOOKUP(B1176,POM!$B$5:$I$1048576,7,0),"")</f>
        <v/>
      </c>
      <c r="Q1176" s="10" t="str">
        <f>IFERROR(VLOOKUP(B1176,POU!$B$5:$I$1048576,7,0),"")</f>
        <v/>
      </c>
      <c r="R1176" s="21" t="str">
        <f t="shared" si="99"/>
        <v>TARGET</v>
      </c>
      <c r="S1176" s="17" t="str">
        <f>IFERROR(VLOOKUP(B1176,'PEMBEKALAN POP'!$B$5:$I$1048576,7,0),"")</f>
        <v/>
      </c>
      <c r="T1176" s="22" t="str">
        <f>IFERROR(VLOOKUP(B1176,'PEMBEKALAN POP'!$B$5:$I$1048576,8,0),"")</f>
        <v/>
      </c>
      <c r="U1176" s="21" t="s">
        <v>3994</v>
      </c>
      <c r="V1176" s="17" t="e" cm="1">
        <f t="array" ref="V1176">MAX(IF(INDUKSI!$B$5:$B$1048576='Data Training 2022'!B1176,INDUKSI!$H$5:$H$1048576))</f>
        <v>#N/A</v>
      </c>
      <c r="W1176" s="22" t="str">
        <f>IFERROR(VLOOKUP(B1176,INDUKSI!$B$5:$I$1048576,8,0),"")</f>
        <v/>
      </c>
      <c r="X1176" s="21" t="s">
        <v>3994</v>
      </c>
      <c r="Y1176" s="17" cm="1">
        <f t="array" ref="Y1176">MAX(IF(REINDUKSI!$B$5:$B$1048576='Data Training 2022'!B1176,REINDUKSI!$H$5:$H$1048576))</f>
        <v>0</v>
      </c>
      <c r="Z1176" s="22" t="str">
        <f>IFERROR(VLOOKUP(B1176,REINDUKSI!$B$5:$I$1048576,8,0),"")</f>
        <v/>
      </c>
      <c r="AA1176" s="22" t="str">
        <f t="shared" si="100"/>
        <v/>
      </c>
      <c r="AB1176" s="17" cm="1">
        <f t="array" ref="AB1176">MAX(IF(BSA!$B$5:$B$1048576='Data Training 2022'!B1176,BSA!$H$5:$H$1048576))</f>
        <v>0</v>
      </c>
      <c r="AC1176" s="22" t="str">
        <f>IFERROR(VLOOKUP(B1176,BSA!$B$5:$I$1048576,8,0),"")</f>
        <v/>
      </c>
      <c r="AD1176" s="22" t="s">
        <v>3994</v>
      </c>
      <c r="AE1176" s="22"/>
      <c r="AF1176" s="22"/>
      <c r="AG1176" s="22" t="str">
        <f t="shared" si="101"/>
        <v/>
      </c>
      <c r="AH1176" s="17" cm="1">
        <f t="array" ref="AH1176">MAX(IF(ISOLASI!$B$5:$B$1048576='Data Training 2022'!B1176,ISOLASI!$H$5:$H$1048576))</f>
        <v>0</v>
      </c>
      <c r="AI1176" s="22" t="str">
        <f>IFERROR(VLOOKUP(B1176,ISOLASI!$B$5:$I$1048576,8,0),"")</f>
        <v/>
      </c>
      <c r="AJ1176" s="22"/>
      <c r="AK1176" s="17" cm="1">
        <f t="array" ref="AK1176">MAX(IF('DEKAT AIR'!$B$5:$B$1048576='Data Training 2022'!B1176,'DEKAT AIR'!$H$5:$H$1048576))</f>
        <v>0</v>
      </c>
      <c r="AL1176" s="22" t="str">
        <f>IFERROR(VLOOKUP(B1176,'DEKAT AIR'!$B$5:$I$1048576,8,0),"")</f>
        <v/>
      </c>
      <c r="AM1176" s="22"/>
      <c r="AN1176" s="17" cm="1">
        <f t="array" ref="AN1176">MAX(IF(KETINGGIAN!$B$5:$B$1048576='Data Training 2022'!B1176,KETINGGIAN!$H$5:$H$1048576))</f>
        <v>0</v>
      </c>
      <c r="AO1176" s="22" t="str">
        <f>IFERROR(VLOOKUP(B1176,KETINGGIAN!$B$5:$I$1048576,8,0),"")</f>
        <v/>
      </c>
      <c r="AP1176" s="22"/>
      <c r="AQ1176" s="22"/>
      <c r="AR1176" s="22"/>
      <c r="AS1176" s="22"/>
      <c r="AT1176" s="17" cm="1">
        <f t="array" ref="AT1176">MAX(IF(TOOLSKEEPER!$B$5:$B$1048576='Data Training 2022'!B1176,TOOLSKEEPER!$H$5:$H$1048576))</f>
        <v>0</v>
      </c>
      <c r="AU1176" s="22" t="str">
        <f>IFERROR(VLOOKUP(B1176,TOOLSKEEPER!$B$5:$I$1048576,8,0),"")</f>
        <v/>
      </c>
    </row>
    <row r="1177" spans="1:47">
      <c r="A1177" s="22">
        <f t="shared" si="102"/>
        <v>1172</v>
      </c>
      <c r="B1177" s="21" t="str">
        <f t="shared" si="98"/>
        <v>MP/ARCO-0101</v>
      </c>
      <c r="C1177" s="21" t="s">
        <v>177</v>
      </c>
      <c r="D1177" s="22"/>
      <c r="E1177" s="22" t="s">
        <v>178</v>
      </c>
      <c r="F1177" s="22" t="s">
        <v>19</v>
      </c>
      <c r="G1177" s="22" t="s">
        <v>179</v>
      </c>
      <c r="H1177" s="22" t="s">
        <v>3973</v>
      </c>
      <c r="I1177" s="22"/>
      <c r="J1177" s="22"/>
      <c r="K1177" s="21" t="s">
        <v>3993</v>
      </c>
      <c r="L1177" s="21" t="s">
        <v>460</v>
      </c>
      <c r="M1177" s="21" t="s">
        <v>3994</v>
      </c>
      <c r="N1177" s="21"/>
      <c r="O1177" s="17" t="str">
        <f>IFERROR(VLOOKUP(B1177,POP!$B$5:$I$1048576,7,0),"")</f>
        <v/>
      </c>
      <c r="P1177" s="17" t="str">
        <f>IFERROR(VLOOKUP(B1177,POM!$B$5:$I$1048576,7,0),"")</f>
        <v/>
      </c>
      <c r="Q1177" s="10" t="str">
        <f>IFERROR(VLOOKUP(B1177,POU!$B$5:$I$1048576,7,0),"")</f>
        <v/>
      </c>
      <c r="R1177" s="21" t="str">
        <f t="shared" si="99"/>
        <v>TARGET</v>
      </c>
      <c r="S1177" s="17" t="str">
        <f>IFERROR(VLOOKUP(B1177,'PEMBEKALAN POP'!$B$5:$I$1048576,7,0),"")</f>
        <v/>
      </c>
      <c r="T1177" s="22" t="str">
        <f>IFERROR(VLOOKUP(B1177,'PEMBEKALAN POP'!$B$5:$I$1048576,8,0),"")</f>
        <v/>
      </c>
      <c r="U1177" s="21" t="s">
        <v>3994</v>
      </c>
      <c r="V1177" s="17" t="e" cm="1">
        <f t="array" ref="V1177">MAX(IF(INDUKSI!$B$5:$B$1048576='Data Training 2022'!B1177,INDUKSI!$H$5:$H$1048576))</f>
        <v>#N/A</v>
      </c>
      <c r="W1177" s="22" t="str">
        <f>IFERROR(VLOOKUP(B1177,INDUKSI!$B$5:$I$1048576,8,0),"")</f>
        <v>LULUS</v>
      </c>
      <c r="X1177" s="21" t="s">
        <v>3994</v>
      </c>
      <c r="Y1177" s="17" cm="1">
        <f t="array" ref="Y1177">MAX(IF(REINDUKSI!$B$5:$B$1048576='Data Training 2022'!B1177,REINDUKSI!$H$5:$H$1048576))</f>
        <v>0</v>
      </c>
      <c r="Z1177" s="22" t="str">
        <f>IFERROR(VLOOKUP(B1177,REINDUKSI!$B$5:$I$1048576,8,0),"")</f>
        <v/>
      </c>
      <c r="AA1177" s="22" t="str">
        <f t="shared" si="100"/>
        <v/>
      </c>
      <c r="AB1177" s="17" cm="1">
        <f t="array" ref="AB1177">MAX(IF(BSA!$B$5:$B$1048576='Data Training 2022'!B1177,BSA!$H$5:$H$1048576))</f>
        <v>0</v>
      </c>
      <c r="AC1177" s="22" t="str">
        <f>IFERROR(VLOOKUP(B1177,BSA!$B$5:$I$1048576,8,0),"")</f>
        <v/>
      </c>
      <c r="AD1177" s="22" t="s">
        <v>3994</v>
      </c>
      <c r="AE1177" s="22"/>
      <c r="AF1177" s="22"/>
      <c r="AG1177" s="22" t="str">
        <f t="shared" si="101"/>
        <v/>
      </c>
      <c r="AH1177" s="17" cm="1">
        <f t="array" ref="AH1177">MAX(IF(ISOLASI!$B$5:$B$1048576='Data Training 2022'!B1177,ISOLASI!$H$5:$H$1048576))</f>
        <v>0</v>
      </c>
      <c r="AI1177" s="22" t="str">
        <f>IFERROR(VLOOKUP(B1177,ISOLASI!$B$5:$I$1048576,8,0),"")</f>
        <v/>
      </c>
      <c r="AJ1177" s="22"/>
      <c r="AK1177" s="17" cm="1">
        <f t="array" ref="AK1177">MAX(IF('DEKAT AIR'!$B$5:$B$1048576='Data Training 2022'!B1177,'DEKAT AIR'!$H$5:$H$1048576))</f>
        <v>0</v>
      </c>
      <c r="AL1177" s="22" t="str">
        <f>IFERROR(VLOOKUP(B1177,'DEKAT AIR'!$B$5:$I$1048576,8,0),"")</f>
        <v/>
      </c>
      <c r="AM1177" s="22"/>
      <c r="AN1177" s="17" cm="1">
        <f t="array" ref="AN1177">MAX(IF(KETINGGIAN!$B$5:$B$1048576='Data Training 2022'!B1177,KETINGGIAN!$H$5:$H$1048576))</f>
        <v>0</v>
      </c>
      <c r="AO1177" s="22" t="str">
        <f>IFERROR(VLOOKUP(B1177,KETINGGIAN!$B$5:$I$1048576,8,0),"")</f>
        <v/>
      </c>
      <c r="AP1177" s="22"/>
      <c r="AQ1177" s="22"/>
      <c r="AR1177" s="22"/>
      <c r="AS1177" s="22"/>
      <c r="AT1177" s="17" cm="1">
        <f t="array" ref="AT1177">MAX(IF(TOOLSKEEPER!$B$5:$B$1048576='Data Training 2022'!B1177,TOOLSKEEPER!$H$5:$H$1048576))</f>
        <v>0</v>
      </c>
      <c r="AU1177" s="22" t="str">
        <f>IFERROR(VLOOKUP(B1177,TOOLSKEEPER!$B$5:$I$1048576,8,0),"")</f>
        <v/>
      </c>
    </row>
    <row r="1178" spans="1:47">
      <c r="A1178" s="22">
        <f t="shared" si="102"/>
        <v>1173</v>
      </c>
      <c r="B1178" s="21" t="str">
        <f t="shared" si="98"/>
        <v>MP/ARCO0176</v>
      </c>
      <c r="C1178" s="21" t="s">
        <v>193</v>
      </c>
      <c r="D1178" s="22"/>
      <c r="E1178" s="22" t="s">
        <v>194</v>
      </c>
      <c r="F1178" s="22" t="s">
        <v>19</v>
      </c>
      <c r="G1178" s="22" t="s">
        <v>192</v>
      </c>
      <c r="H1178" s="22" t="s">
        <v>3973</v>
      </c>
      <c r="I1178" s="22"/>
      <c r="J1178" s="22"/>
      <c r="K1178" s="21" t="s">
        <v>3993</v>
      </c>
      <c r="L1178" s="21" t="s">
        <v>460</v>
      </c>
      <c r="M1178" s="21" t="s">
        <v>3994</v>
      </c>
      <c r="N1178" s="21"/>
      <c r="O1178" s="17" t="str">
        <f>IFERROR(VLOOKUP(B1178,POP!$B$5:$I$1048576,7,0),"")</f>
        <v/>
      </c>
      <c r="P1178" s="17" t="str">
        <f>IFERROR(VLOOKUP(B1178,POM!$B$5:$I$1048576,7,0),"")</f>
        <v/>
      </c>
      <c r="Q1178" s="10" t="str">
        <f>IFERROR(VLOOKUP(B1178,POU!$B$5:$I$1048576,7,0),"")</f>
        <v/>
      </c>
      <c r="R1178" s="21" t="str">
        <f t="shared" si="99"/>
        <v>TARGET</v>
      </c>
      <c r="S1178" s="17" t="str">
        <f>IFERROR(VLOOKUP(B1178,'PEMBEKALAN POP'!$B$5:$I$1048576,7,0),"")</f>
        <v/>
      </c>
      <c r="T1178" s="22" t="str">
        <f>IFERROR(VLOOKUP(B1178,'PEMBEKALAN POP'!$B$5:$I$1048576,8,0),"")</f>
        <v/>
      </c>
      <c r="U1178" s="21" t="s">
        <v>3994</v>
      </c>
      <c r="V1178" s="17" t="e" cm="1">
        <f t="array" ref="V1178">MAX(IF(INDUKSI!$B$5:$B$1048576='Data Training 2022'!B1178,INDUKSI!$H$5:$H$1048576))</f>
        <v>#N/A</v>
      </c>
      <c r="W1178" s="22" t="str">
        <f>IFERROR(VLOOKUP(B1178,INDUKSI!$B$5:$I$1048576,8,0),"")</f>
        <v>LULUS</v>
      </c>
      <c r="X1178" s="21" t="s">
        <v>3994</v>
      </c>
      <c r="Y1178" s="17" cm="1">
        <f t="array" ref="Y1178">MAX(IF(REINDUKSI!$B$5:$B$1048576='Data Training 2022'!B1178,REINDUKSI!$H$5:$H$1048576))</f>
        <v>0</v>
      </c>
      <c r="Z1178" s="22" t="str">
        <f>IFERROR(VLOOKUP(B1178,REINDUKSI!$B$5:$I$1048576,8,0),"")</f>
        <v/>
      </c>
      <c r="AA1178" s="22" t="str">
        <f t="shared" si="100"/>
        <v/>
      </c>
      <c r="AB1178" s="17" cm="1">
        <f t="array" ref="AB1178">MAX(IF(BSA!$B$5:$B$1048576='Data Training 2022'!B1178,BSA!$H$5:$H$1048576))</f>
        <v>0</v>
      </c>
      <c r="AC1178" s="22" t="str">
        <f>IFERROR(VLOOKUP(B1178,BSA!$B$5:$I$1048576,8,0),"")</f>
        <v/>
      </c>
      <c r="AD1178" s="22" t="s">
        <v>3994</v>
      </c>
      <c r="AE1178" s="22"/>
      <c r="AF1178" s="22"/>
      <c r="AG1178" s="22" t="str">
        <f t="shared" si="101"/>
        <v/>
      </c>
      <c r="AH1178" s="17" cm="1">
        <f t="array" ref="AH1178">MAX(IF(ISOLASI!$B$5:$B$1048576='Data Training 2022'!B1178,ISOLASI!$H$5:$H$1048576))</f>
        <v>0</v>
      </c>
      <c r="AI1178" s="22" t="str">
        <f>IFERROR(VLOOKUP(B1178,ISOLASI!$B$5:$I$1048576,8,0),"")</f>
        <v/>
      </c>
      <c r="AJ1178" s="22"/>
      <c r="AK1178" s="17" cm="1">
        <f t="array" ref="AK1178">MAX(IF('DEKAT AIR'!$B$5:$B$1048576='Data Training 2022'!B1178,'DEKAT AIR'!$H$5:$H$1048576))</f>
        <v>0</v>
      </c>
      <c r="AL1178" s="22" t="str">
        <f>IFERROR(VLOOKUP(B1178,'DEKAT AIR'!$B$5:$I$1048576,8,0),"")</f>
        <v/>
      </c>
      <c r="AM1178" s="22"/>
      <c r="AN1178" s="17" cm="1">
        <f t="array" ref="AN1178">MAX(IF(KETINGGIAN!$B$5:$B$1048576='Data Training 2022'!B1178,KETINGGIAN!$H$5:$H$1048576))</f>
        <v>0</v>
      </c>
      <c r="AO1178" s="22" t="str">
        <f>IFERROR(VLOOKUP(B1178,KETINGGIAN!$B$5:$I$1048576,8,0),"")</f>
        <v/>
      </c>
      <c r="AP1178" s="22"/>
      <c r="AQ1178" s="22"/>
      <c r="AR1178" s="22"/>
      <c r="AS1178" s="22"/>
      <c r="AT1178" s="17" cm="1">
        <f t="array" ref="AT1178">MAX(IF(TOOLSKEEPER!$B$5:$B$1048576='Data Training 2022'!B1178,TOOLSKEEPER!$H$5:$H$1048576))</f>
        <v>0</v>
      </c>
      <c r="AU1178" s="22" t="str">
        <f>IFERROR(VLOOKUP(B1178,TOOLSKEEPER!$B$5:$I$1048576,8,0),"")</f>
        <v/>
      </c>
    </row>
    <row r="1179" spans="1:47">
      <c r="A1179" s="22">
        <f t="shared" si="102"/>
        <v>1174</v>
      </c>
      <c r="B1179" s="21" t="str">
        <f t="shared" si="98"/>
        <v>MP/ARCO0164</v>
      </c>
      <c r="C1179" s="21" t="s">
        <v>190</v>
      </c>
      <c r="D1179" s="22"/>
      <c r="E1179" s="22" t="s">
        <v>191</v>
      </c>
      <c r="F1179" s="22" t="s">
        <v>19</v>
      </c>
      <c r="G1179" s="22" t="s">
        <v>192</v>
      </c>
      <c r="H1179" s="22" t="s">
        <v>3973</v>
      </c>
      <c r="I1179" s="22"/>
      <c r="J1179" s="22"/>
      <c r="K1179" s="21" t="s">
        <v>3993</v>
      </c>
      <c r="L1179" s="21" t="s">
        <v>460</v>
      </c>
      <c r="M1179" s="21" t="s">
        <v>3994</v>
      </c>
      <c r="N1179" s="21"/>
      <c r="O1179" s="17" t="str">
        <f>IFERROR(VLOOKUP(B1179,POP!$B$5:$I$1048576,7,0),"")</f>
        <v/>
      </c>
      <c r="P1179" s="17" t="str">
        <f>IFERROR(VLOOKUP(B1179,POM!$B$5:$I$1048576,7,0),"")</f>
        <v/>
      </c>
      <c r="Q1179" s="10" t="str">
        <f>IFERROR(VLOOKUP(B1179,POU!$B$5:$I$1048576,7,0),"")</f>
        <v/>
      </c>
      <c r="R1179" s="21" t="str">
        <f t="shared" si="99"/>
        <v>TARGET</v>
      </c>
      <c r="S1179" s="17" t="str">
        <f>IFERROR(VLOOKUP(B1179,'PEMBEKALAN POP'!$B$5:$I$1048576,7,0),"")</f>
        <v/>
      </c>
      <c r="T1179" s="22" t="str">
        <f>IFERROR(VLOOKUP(B1179,'PEMBEKALAN POP'!$B$5:$I$1048576,8,0),"")</f>
        <v/>
      </c>
      <c r="U1179" s="21" t="s">
        <v>3994</v>
      </c>
      <c r="V1179" s="17" t="e" cm="1">
        <f t="array" ref="V1179">MAX(IF(INDUKSI!$B$5:$B$1048576='Data Training 2022'!B1179,INDUKSI!$H$5:$H$1048576))</f>
        <v>#N/A</v>
      </c>
      <c r="W1179" s="22" t="str">
        <f>IFERROR(VLOOKUP(B1179,INDUKSI!$B$5:$I$1048576,8,0),"")</f>
        <v/>
      </c>
      <c r="X1179" s="21" t="s">
        <v>3994</v>
      </c>
      <c r="Y1179" s="17" cm="1">
        <f t="array" ref="Y1179">MAX(IF(REINDUKSI!$B$5:$B$1048576='Data Training 2022'!B1179,REINDUKSI!$H$5:$H$1048576))</f>
        <v>44783</v>
      </c>
      <c r="Z1179" s="22" t="str">
        <f>IFERROR(VLOOKUP(B1179,REINDUKSI!$B$5:$I$1048576,8,0),"")</f>
        <v>LULUS</v>
      </c>
      <c r="AA1179" s="22" t="str">
        <f t="shared" si="100"/>
        <v/>
      </c>
      <c r="AB1179" s="17" cm="1">
        <f t="array" ref="AB1179">MAX(IF(BSA!$B$5:$B$1048576='Data Training 2022'!B1179,BSA!$H$5:$H$1048576))</f>
        <v>0</v>
      </c>
      <c r="AC1179" s="22" t="str">
        <f>IFERROR(VLOOKUP(B1179,BSA!$B$5:$I$1048576,8,0),"")</f>
        <v/>
      </c>
      <c r="AD1179" s="22" t="s">
        <v>3994</v>
      </c>
      <c r="AE1179" s="22"/>
      <c r="AF1179" s="22"/>
      <c r="AG1179" s="22" t="str">
        <f t="shared" si="101"/>
        <v/>
      </c>
      <c r="AH1179" s="17" cm="1">
        <f t="array" ref="AH1179">MAX(IF(ISOLASI!$B$5:$B$1048576='Data Training 2022'!B1179,ISOLASI!$H$5:$H$1048576))</f>
        <v>0</v>
      </c>
      <c r="AI1179" s="22" t="str">
        <f>IFERROR(VLOOKUP(B1179,ISOLASI!$B$5:$I$1048576,8,0),"")</f>
        <v/>
      </c>
      <c r="AJ1179" s="22"/>
      <c r="AK1179" s="17" cm="1">
        <f t="array" ref="AK1179">MAX(IF('DEKAT AIR'!$B$5:$B$1048576='Data Training 2022'!B1179,'DEKAT AIR'!$H$5:$H$1048576))</f>
        <v>0</v>
      </c>
      <c r="AL1179" s="22" t="str">
        <f>IFERROR(VLOOKUP(B1179,'DEKAT AIR'!$B$5:$I$1048576,8,0),"")</f>
        <v/>
      </c>
      <c r="AM1179" s="22"/>
      <c r="AN1179" s="17" cm="1">
        <f t="array" ref="AN1179">MAX(IF(KETINGGIAN!$B$5:$B$1048576='Data Training 2022'!B1179,KETINGGIAN!$H$5:$H$1048576))</f>
        <v>0</v>
      </c>
      <c r="AO1179" s="22" t="str">
        <f>IFERROR(VLOOKUP(B1179,KETINGGIAN!$B$5:$I$1048576,8,0),"")</f>
        <v/>
      </c>
      <c r="AP1179" s="22"/>
      <c r="AQ1179" s="22"/>
      <c r="AR1179" s="22"/>
      <c r="AS1179" s="22"/>
      <c r="AT1179" s="17" cm="1">
        <f t="array" ref="AT1179">MAX(IF(TOOLSKEEPER!$B$5:$B$1048576='Data Training 2022'!B1179,TOOLSKEEPER!$H$5:$H$1048576))</f>
        <v>0</v>
      </c>
      <c r="AU1179" s="22" t="str">
        <f>IFERROR(VLOOKUP(B1179,TOOLSKEEPER!$B$5:$I$1048576,8,0),"")</f>
        <v/>
      </c>
    </row>
    <row r="1180" spans="1:47">
      <c r="A1180" s="22">
        <f t="shared" si="102"/>
        <v>1175</v>
      </c>
      <c r="B1180" s="21" t="str">
        <f t="shared" si="98"/>
        <v>MP/ARCO0162</v>
      </c>
      <c r="C1180" s="21" t="s">
        <v>123</v>
      </c>
      <c r="D1180" s="22"/>
      <c r="E1180" s="22" t="s">
        <v>124</v>
      </c>
      <c r="F1180" s="22" t="s">
        <v>19</v>
      </c>
      <c r="G1180" s="22" t="s">
        <v>125</v>
      </c>
      <c r="H1180" s="22" t="s">
        <v>3973</v>
      </c>
      <c r="I1180" s="22"/>
      <c r="J1180" s="22"/>
      <c r="K1180" s="21" t="s">
        <v>3993</v>
      </c>
      <c r="L1180" s="21" t="s">
        <v>460</v>
      </c>
      <c r="M1180" s="21" t="s">
        <v>3994</v>
      </c>
      <c r="N1180" s="21"/>
      <c r="O1180" s="17" t="str">
        <f>IFERROR(VLOOKUP(B1180,POP!$B$5:$I$1048576,7,0),"")</f>
        <v/>
      </c>
      <c r="P1180" s="17" t="str">
        <f>IFERROR(VLOOKUP(B1180,POM!$B$5:$I$1048576,7,0),"")</f>
        <v/>
      </c>
      <c r="Q1180" s="10" t="str">
        <f>IFERROR(VLOOKUP(B1180,POU!$B$5:$I$1048576,7,0),"")</f>
        <v/>
      </c>
      <c r="R1180" s="21" t="str">
        <f t="shared" si="99"/>
        <v>TARGET</v>
      </c>
      <c r="S1180" s="17" t="str">
        <f>IFERROR(VLOOKUP(B1180,'PEMBEKALAN POP'!$B$5:$I$1048576,7,0),"")</f>
        <v/>
      </c>
      <c r="T1180" s="22" t="str">
        <f>IFERROR(VLOOKUP(B1180,'PEMBEKALAN POP'!$B$5:$I$1048576,8,0),"")</f>
        <v/>
      </c>
      <c r="U1180" s="21" t="s">
        <v>3994</v>
      </c>
      <c r="V1180" s="17" t="e" cm="1">
        <f t="array" ref="V1180">MAX(IF(INDUKSI!$B$5:$B$1048576='Data Training 2022'!B1180,INDUKSI!$H$5:$H$1048576))</f>
        <v>#N/A</v>
      </c>
      <c r="W1180" s="22" t="str">
        <f>IFERROR(VLOOKUP(B1180,INDUKSI!$B$5:$I$1048576,8,0),"")</f>
        <v/>
      </c>
      <c r="X1180" s="21" t="s">
        <v>3994</v>
      </c>
      <c r="Y1180" s="17" cm="1">
        <f t="array" ref="Y1180">MAX(IF(REINDUKSI!$B$5:$B$1048576='Data Training 2022'!B1180,REINDUKSI!$H$5:$H$1048576))</f>
        <v>44785</v>
      </c>
      <c r="Z1180" s="22" t="str">
        <f>IFERROR(VLOOKUP(B1180,REINDUKSI!$B$5:$I$1048576,8,0),"")</f>
        <v>LULUS</v>
      </c>
      <c r="AA1180" s="22" t="str">
        <f t="shared" si="100"/>
        <v/>
      </c>
      <c r="AB1180" s="17" cm="1">
        <f t="array" ref="AB1180">MAX(IF(BSA!$B$5:$B$1048576='Data Training 2022'!B1180,BSA!$H$5:$H$1048576))</f>
        <v>0</v>
      </c>
      <c r="AC1180" s="22" t="str">
        <f>IFERROR(VLOOKUP(B1180,BSA!$B$5:$I$1048576,8,0),"")</f>
        <v/>
      </c>
      <c r="AD1180" s="22" t="s">
        <v>3994</v>
      </c>
      <c r="AE1180" s="22"/>
      <c r="AF1180" s="22"/>
      <c r="AG1180" s="22" t="str">
        <f t="shared" si="101"/>
        <v/>
      </c>
      <c r="AH1180" s="17" cm="1">
        <f t="array" ref="AH1180">MAX(IF(ISOLASI!$B$5:$B$1048576='Data Training 2022'!B1180,ISOLASI!$H$5:$H$1048576))</f>
        <v>0</v>
      </c>
      <c r="AI1180" s="22" t="str">
        <f>IFERROR(VLOOKUP(B1180,ISOLASI!$B$5:$I$1048576,8,0),"")</f>
        <v/>
      </c>
      <c r="AJ1180" s="22"/>
      <c r="AK1180" s="17" cm="1">
        <f t="array" ref="AK1180">MAX(IF('DEKAT AIR'!$B$5:$B$1048576='Data Training 2022'!B1180,'DEKAT AIR'!$H$5:$H$1048576))</f>
        <v>0</v>
      </c>
      <c r="AL1180" s="22" t="str">
        <f>IFERROR(VLOOKUP(B1180,'DEKAT AIR'!$B$5:$I$1048576,8,0),"")</f>
        <v/>
      </c>
      <c r="AM1180" s="22"/>
      <c r="AN1180" s="17" cm="1">
        <f t="array" ref="AN1180">MAX(IF(KETINGGIAN!$B$5:$B$1048576='Data Training 2022'!B1180,KETINGGIAN!$H$5:$H$1048576))</f>
        <v>0</v>
      </c>
      <c r="AO1180" s="22" t="str">
        <f>IFERROR(VLOOKUP(B1180,KETINGGIAN!$B$5:$I$1048576,8,0),"")</f>
        <v/>
      </c>
      <c r="AP1180" s="22"/>
      <c r="AQ1180" s="22"/>
      <c r="AR1180" s="22"/>
      <c r="AS1180" s="22"/>
      <c r="AT1180" s="17" cm="1">
        <f t="array" ref="AT1180">MAX(IF(TOOLSKEEPER!$B$5:$B$1048576='Data Training 2022'!B1180,TOOLSKEEPER!$H$5:$H$1048576))</f>
        <v>0</v>
      </c>
      <c r="AU1180" s="22" t="str">
        <f>IFERROR(VLOOKUP(B1180,TOOLSKEEPER!$B$5:$I$1048576,8,0),"")</f>
        <v/>
      </c>
    </row>
    <row r="1181" spans="1:47">
      <c r="A1181" s="22">
        <f t="shared" si="102"/>
        <v>1176</v>
      </c>
      <c r="B1181" s="21" t="str">
        <f t="shared" ref="B1181:B1244" si="103">TEXT(C1181,"00000000")</f>
        <v>MP/ARCO-0131</v>
      </c>
      <c r="C1181" s="21" t="s">
        <v>167</v>
      </c>
      <c r="D1181" s="22"/>
      <c r="E1181" s="22" t="s">
        <v>168</v>
      </c>
      <c r="F1181" s="22" t="s">
        <v>19</v>
      </c>
      <c r="G1181" s="22" t="s">
        <v>169</v>
      </c>
      <c r="H1181" s="22" t="s">
        <v>3973</v>
      </c>
      <c r="I1181" s="22"/>
      <c r="J1181" s="22"/>
      <c r="K1181" s="21" t="s">
        <v>4002</v>
      </c>
      <c r="L1181" s="21" t="s">
        <v>372</v>
      </c>
      <c r="M1181" s="21" t="s">
        <v>4003</v>
      </c>
      <c r="N1181" s="21"/>
      <c r="O1181" s="17" t="str">
        <f>IFERROR(VLOOKUP(B1181,POP!$B$5:$I$1048576,7,0),"")</f>
        <v/>
      </c>
      <c r="P1181" s="17" t="str">
        <f>IFERROR(VLOOKUP(B1181,POM!$B$5:$I$1048576,7,0),"")</f>
        <v/>
      </c>
      <c r="Q1181" s="10" t="str">
        <f>IFERROR(VLOOKUP(B1181,POU!$B$5:$I$1048576,7,0),"")</f>
        <v/>
      </c>
      <c r="R1181" s="21" t="str">
        <f t="shared" si="99"/>
        <v/>
      </c>
      <c r="S1181" s="17" t="str">
        <f>IFERROR(VLOOKUP(B1181,'PEMBEKALAN POP'!$B$5:$I$1048576,7,0),"")</f>
        <v/>
      </c>
      <c r="T1181" s="22" t="str">
        <f>IFERROR(VLOOKUP(B1181,'PEMBEKALAN POP'!$B$5:$I$1048576,8,0),"")</f>
        <v/>
      </c>
      <c r="U1181" s="21" t="s">
        <v>3994</v>
      </c>
      <c r="V1181" s="17" t="e" cm="1">
        <f t="array" ref="V1181">MAX(IF(INDUKSI!$B$5:$B$1048576='Data Training 2022'!B1181,INDUKSI!$H$5:$H$1048576))</f>
        <v>#N/A</v>
      </c>
      <c r="W1181" s="22" t="str">
        <f>IFERROR(VLOOKUP(B1181,INDUKSI!$B$5:$I$1048576,8,0),"")</f>
        <v>LULUS</v>
      </c>
      <c r="X1181" s="21" t="s">
        <v>3994</v>
      </c>
      <c r="Y1181" s="17" cm="1">
        <f t="array" ref="Y1181">MAX(IF(REINDUKSI!$B$5:$B$1048576='Data Training 2022'!B1181,REINDUKSI!$H$5:$H$1048576))</f>
        <v>0</v>
      </c>
      <c r="Z1181" s="22" t="str">
        <f>IFERROR(VLOOKUP(B1181,REINDUKSI!$B$5:$I$1048576,8,0),"")</f>
        <v/>
      </c>
      <c r="AA1181" s="22" t="str">
        <f t="shared" si="100"/>
        <v/>
      </c>
      <c r="AB1181" s="17" cm="1">
        <f t="array" ref="AB1181">MAX(IF(BSA!$B$5:$B$1048576='Data Training 2022'!B1181,BSA!$H$5:$H$1048576))</f>
        <v>0</v>
      </c>
      <c r="AC1181" s="22" t="str">
        <f>IFERROR(VLOOKUP(B1181,BSA!$B$5:$I$1048576,8,0),"")</f>
        <v/>
      </c>
      <c r="AD1181" s="22" t="s">
        <v>3994</v>
      </c>
      <c r="AE1181" s="22"/>
      <c r="AF1181" s="22"/>
      <c r="AG1181" s="22" t="str">
        <f t="shared" si="101"/>
        <v/>
      </c>
      <c r="AH1181" s="17" cm="1">
        <f t="array" ref="AH1181">MAX(IF(ISOLASI!$B$5:$B$1048576='Data Training 2022'!B1181,ISOLASI!$H$5:$H$1048576))</f>
        <v>0</v>
      </c>
      <c r="AI1181" s="22" t="str">
        <f>IFERROR(VLOOKUP(B1181,ISOLASI!$B$5:$I$1048576,8,0),"")</f>
        <v/>
      </c>
      <c r="AJ1181" s="22"/>
      <c r="AK1181" s="17" cm="1">
        <f t="array" ref="AK1181">MAX(IF('DEKAT AIR'!$B$5:$B$1048576='Data Training 2022'!B1181,'DEKAT AIR'!$H$5:$H$1048576))</f>
        <v>0</v>
      </c>
      <c r="AL1181" s="22" t="str">
        <f>IFERROR(VLOOKUP(B1181,'DEKAT AIR'!$B$5:$I$1048576,8,0),"")</f>
        <v/>
      </c>
      <c r="AM1181" s="22"/>
      <c r="AN1181" s="17" cm="1">
        <f t="array" ref="AN1181">MAX(IF(KETINGGIAN!$B$5:$B$1048576='Data Training 2022'!B1181,KETINGGIAN!$H$5:$H$1048576))</f>
        <v>0</v>
      </c>
      <c r="AO1181" s="22" t="str">
        <f>IFERROR(VLOOKUP(B1181,KETINGGIAN!$B$5:$I$1048576,8,0),"")</f>
        <v/>
      </c>
      <c r="AP1181" s="22"/>
      <c r="AQ1181" s="22"/>
      <c r="AR1181" s="22"/>
      <c r="AS1181" s="22"/>
      <c r="AT1181" s="17" cm="1">
        <f t="array" ref="AT1181">MAX(IF(TOOLSKEEPER!$B$5:$B$1048576='Data Training 2022'!B1181,TOOLSKEEPER!$H$5:$H$1048576))</f>
        <v>0</v>
      </c>
      <c r="AU1181" s="22" t="str">
        <f>IFERROR(VLOOKUP(B1181,TOOLSKEEPER!$B$5:$I$1048576,8,0),"")</f>
        <v/>
      </c>
    </row>
    <row r="1182" spans="1:47">
      <c r="A1182" s="22">
        <f t="shared" si="102"/>
        <v>1177</v>
      </c>
      <c r="B1182" s="21" t="str">
        <f t="shared" si="103"/>
        <v>MP/ARCO-0023</v>
      </c>
      <c r="C1182" s="21" t="s">
        <v>186</v>
      </c>
      <c r="D1182" s="22"/>
      <c r="E1182" s="22" t="s">
        <v>187</v>
      </c>
      <c r="F1182" s="22" t="s">
        <v>19</v>
      </c>
      <c r="G1182" s="22" t="s">
        <v>169</v>
      </c>
      <c r="H1182" s="22" t="s">
        <v>3973</v>
      </c>
      <c r="I1182" s="22"/>
      <c r="J1182" s="22"/>
      <c r="K1182" s="21" t="s">
        <v>4002</v>
      </c>
      <c r="L1182" s="21" t="s">
        <v>372</v>
      </c>
      <c r="M1182" s="21" t="s">
        <v>4003</v>
      </c>
      <c r="N1182" s="21"/>
      <c r="O1182" s="17" t="str">
        <f>IFERROR(VLOOKUP(B1182,POP!$B$5:$I$1048576,7,0),"")</f>
        <v/>
      </c>
      <c r="P1182" s="17" t="str">
        <f>IFERROR(VLOOKUP(B1182,POM!$B$5:$I$1048576,7,0),"")</f>
        <v/>
      </c>
      <c r="Q1182" s="10" t="str">
        <f>IFERROR(VLOOKUP(B1182,POU!$B$5:$I$1048576,7,0),"")</f>
        <v/>
      </c>
      <c r="R1182" s="21" t="str">
        <f t="shared" si="99"/>
        <v/>
      </c>
      <c r="S1182" s="17" t="str">
        <f>IFERROR(VLOOKUP(B1182,'PEMBEKALAN POP'!$B$5:$I$1048576,7,0),"")</f>
        <v/>
      </c>
      <c r="T1182" s="22" t="str">
        <f>IFERROR(VLOOKUP(B1182,'PEMBEKALAN POP'!$B$5:$I$1048576,8,0),"")</f>
        <v/>
      </c>
      <c r="U1182" s="21" t="s">
        <v>3994</v>
      </c>
      <c r="V1182" s="17" t="e" cm="1">
        <f t="array" ref="V1182">MAX(IF(INDUKSI!$B$5:$B$1048576='Data Training 2022'!B1182,INDUKSI!$H$5:$H$1048576))</f>
        <v>#N/A</v>
      </c>
      <c r="W1182" s="22" t="str">
        <f>IFERROR(VLOOKUP(B1182,INDUKSI!$B$5:$I$1048576,8,0),"")</f>
        <v/>
      </c>
      <c r="X1182" s="21" t="s">
        <v>3994</v>
      </c>
      <c r="Y1182" s="17" cm="1">
        <f t="array" ref="Y1182">MAX(IF(REINDUKSI!$B$5:$B$1048576='Data Training 2022'!B1182,REINDUKSI!$H$5:$H$1048576))</f>
        <v>0</v>
      </c>
      <c r="Z1182" s="22" t="str">
        <f>IFERROR(VLOOKUP(B1182,REINDUKSI!$B$5:$I$1048576,8,0),"")</f>
        <v/>
      </c>
      <c r="AA1182" s="22" t="str">
        <f t="shared" si="100"/>
        <v/>
      </c>
      <c r="AB1182" s="17" cm="1">
        <f t="array" ref="AB1182">MAX(IF(BSA!$B$5:$B$1048576='Data Training 2022'!B1182,BSA!$H$5:$H$1048576))</f>
        <v>0</v>
      </c>
      <c r="AC1182" s="22" t="str">
        <f>IFERROR(VLOOKUP(B1182,BSA!$B$5:$I$1048576,8,0),"")</f>
        <v/>
      </c>
      <c r="AD1182" s="22" t="s">
        <v>3994</v>
      </c>
      <c r="AE1182" s="22"/>
      <c r="AF1182" s="22"/>
      <c r="AG1182" s="22" t="str">
        <f t="shared" si="101"/>
        <v/>
      </c>
      <c r="AH1182" s="17" cm="1">
        <f t="array" ref="AH1182">MAX(IF(ISOLASI!$B$5:$B$1048576='Data Training 2022'!B1182,ISOLASI!$H$5:$H$1048576))</f>
        <v>0</v>
      </c>
      <c r="AI1182" s="22" t="str">
        <f>IFERROR(VLOOKUP(B1182,ISOLASI!$B$5:$I$1048576,8,0),"")</f>
        <v/>
      </c>
      <c r="AJ1182" s="22"/>
      <c r="AK1182" s="17" cm="1">
        <f t="array" ref="AK1182">MAX(IF('DEKAT AIR'!$B$5:$B$1048576='Data Training 2022'!B1182,'DEKAT AIR'!$H$5:$H$1048576))</f>
        <v>0</v>
      </c>
      <c r="AL1182" s="22" t="str">
        <f>IFERROR(VLOOKUP(B1182,'DEKAT AIR'!$B$5:$I$1048576,8,0),"")</f>
        <v/>
      </c>
      <c r="AM1182" s="22"/>
      <c r="AN1182" s="17" cm="1">
        <f t="array" ref="AN1182">MAX(IF(KETINGGIAN!$B$5:$B$1048576='Data Training 2022'!B1182,KETINGGIAN!$H$5:$H$1048576))</f>
        <v>0</v>
      </c>
      <c r="AO1182" s="22" t="str">
        <f>IFERROR(VLOOKUP(B1182,KETINGGIAN!$B$5:$I$1048576,8,0),"")</f>
        <v/>
      </c>
      <c r="AP1182" s="22"/>
      <c r="AQ1182" s="22"/>
      <c r="AR1182" s="22"/>
      <c r="AS1182" s="22"/>
      <c r="AT1182" s="17" cm="1">
        <f t="array" ref="AT1182">MAX(IF(TOOLSKEEPER!$B$5:$B$1048576='Data Training 2022'!B1182,TOOLSKEEPER!$H$5:$H$1048576))</f>
        <v>0</v>
      </c>
      <c r="AU1182" s="22" t="str">
        <f>IFERROR(VLOOKUP(B1182,TOOLSKEEPER!$B$5:$I$1048576,8,0),"")</f>
        <v/>
      </c>
    </row>
    <row r="1183" spans="1:47">
      <c r="A1183" s="22">
        <f t="shared" si="102"/>
        <v>1178</v>
      </c>
      <c r="B1183" s="21" t="str">
        <f t="shared" si="103"/>
        <v>3696-0420</v>
      </c>
      <c r="C1183" s="21" t="s">
        <v>24</v>
      </c>
      <c r="D1183" s="22"/>
      <c r="E1183" s="22" t="s">
        <v>25</v>
      </c>
      <c r="F1183" s="22" t="s">
        <v>19</v>
      </c>
      <c r="G1183" s="22" t="s">
        <v>26</v>
      </c>
      <c r="H1183" s="22" t="s">
        <v>3973</v>
      </c>
      <c r="I1183" s="22"/>
      <c r="J1183" s="22"/>
      <c r="K1183" s="21" t="s">
        <v>4002</v>
      </c>
      <c r="L1183" s="21" t="s">
        <v>372</v>
      </c>
      <c r="M1183" s="21" t="s">
        <v>4003</v>
      </c>
      <c r="N1183" s="21"/>
      <c r="O1183" s="17" t="str">
        <f>IFERROR(VLOOKUP(B1183,POP!$B$5:$I$1048576,7,0),"")</f>
        <v/>
      </c>
      <c r="P1183" s="17" t="str">
        <f>IFERROR(VLOOKUP(B1183,POM!$B$5:$I$1048576,7,0),"")</f>
        <v/>
      </c>
      <c r="Q1183" s="10" t="str">
        <f>IFERROR(VLOOKUP(B1183,POU!$B$5:$I$1048576,7,0),"")</f>
        <v/>
      </c>
      <c r="R1183" s="21" t="str">
        <f t="shared" si="99"/>
        <v/>
      </c>
      <c r="S1183" s="17" t="str">
        <f>IFERROR(VLOOKUP(B1183,'PEMBEKALAN POP'!$B$5:$I$1048576,7,0),"")</f>
        <v/>
      </c>
      <c r="T1183" s="22" t="str">
        <f>IFERROR(VLOOKUP(B1183,'PEMBEKALAN POP'!$B$5:$I$1048576,8,0),"")</f>
        <v/>
      </c>
      <c r="U1183" s="21" t="s">
        <v>3994</v>
      </c>
      <c r="V1183" s="17" t="e" cm="1">
        <f t="array" ref="V1183">MAX(IF(INDUKSI!$B$5:$B$1048576='Data Training 2022'!B1183,INDUKSI!$H$5:$H$1048576))</f>
        <v>#N/A</v>
      </c>
      <c r="W1183" s="22" t="str">
        <f>IFERROR(VLOOKUP(B1183,INDUKSI!$B$5:$I$1048576,8,0),"")</f>
        <v/>
      </c>
      <c r="X1183" s="21" t="s">
        <v>3994</v>
      </c>
      <c r="Y1183" s="17" cm="1">
        <f t="array" ref="Y1183">MAX(IF(REINDUKSI!$B$5:$B$1048576='Data Training 2022'!B1183,REINDUKSI!$H$5:$H$1048576))</f>
        <v>0</v>
      </c>
      <c r="Z1183" s="22" t="str">
        <f>IFERROR(VLOOKUP(B1183,REINDUKSI!$B$5:$I$1048576,8,0),"")</f>
        <v/>
      </c>
      <c r="AA1183" s="22" t="str">
        <f t="shared" si="100"/>
        <v/>
      </c>
      <c r="AB1183" s="17" cm="1">
        <f t="array" ref="AB1183">MAX(IF(BSA!$B$5:$B$1048576='Data Training 2022'!B1183,BSA!$H$5:$H$1048576))</f>
        <v>0</v>
      </c>
      <c r="AC1183" s="22" t="str">
        <f>IFERROR(VLOOKUP(B1183,BSA!$B$5:$I$1048576,8,0),"")</f>
        <v/>
      </c>
      <c r="AD1183" s="22" t="s">
        <v>3994</v>
      </c>
      <c r="AE1183" s="22"/>
      <c r="AF1183" s="22"/>
      <c r="AG1183" s="22" t="str">
        <f t="shared" si="101"/>
        <v/>
      </c>
      <c r="AH1183" s="17" cm="1">
        <f t="array" ref="AH1183">MAX(IF(ISOLASI!$B$5:$B$1048576='Data Training 2022'!B1183,ISOLASI!$H$5:$H$1048576))</f>
        <v>0</v>
      </c>
      <c r="AI1183" s="22" t="str">
        <f>IFERROR(VLOOKUP(B1183,ISOLASI!$B$5:$I$1048576,8,0),"")</f>
        <v/>
      </c>
      <c r="AJ1183" s="22"/>
      <c r="AK1183" s="17" cm="1">
        <f t="array" ref="AK1183">MAX(IF('DEKAT AIR'!$B$5:$B$1048576='Data Training 2022'!B1183,'DEKAT AIR'!$H$5:$H$1048576))</f>
        <v>0</v>
      </c>
      <c r="AL1183" s="22" t="str">
        <f>IFERROR(VLOOKUP(B1183,'DEKAT AIR'!$B$5:$I$1048576,8,0),"")</f>
        <v/>
      </c>
      <c r="AM1183" s="22"/>
      <c r="AN1183" s="17" cm="1">
        <f t="array" ref="AN1183">MAX(IF(KETINGGIAN!$B$5:$B$1048576='Data Training 2022'!B1183,KETINGGIAN!$H$5:$H$1048576))</f>
        <v>0</v>
      </c>
      <c r="AO1183" s="22" t="str">
        <f>IFERROR(VLOOKUP(B1183,KETINGGIAN!$B$5:$I$1048576,8,0),"")</f>
        <v/>
      </c>
      <c r="AP1183" s="22"/>
      <c r="AQ1183" s="22"/>
      <c r="AR1183" s="22"/>
      <c r="AS1183" s="22"/>
      <c r="AT1183" s="17" cm="1">
        <f t="array" ref="AT1183">MAX(IF(TOOLSKEEPER!$B$5:$B$1048576='Data Training 2022'!B1183,TOOLSKEEPER!$H$5:$H$1048576))</f>
        <v>0</v>
      </c>
      <c r="AU1183" s="22" t="str">
        <f>IFERROR(VLOOKUP(B1183,TOOLSKEEPER!$B$5:$I$1048576,8,0),"")</f>
        <v/>
      </c>
    </row>
    <row r="1184" spans="1:47">
      <c r="A1184" s="22">
        <f t="shared" si="102"/>
        <v>1179</v>
      </c>
      <c r="B1184" s="21" t="str">
        <f t="shared" si="103"/>
        <v>ISAC-22051612</v>
      </c>
      <c r="C1184" s="21" t="s">
        <v>138</v>
      </c>
      <c r="D1184" s="22"/>
      <c r="E1184" s="22" t="s">
        <v>139</v>
      </c>
      <c r="F1184" s="22" t="s">
        <v>19</v>
      </c>
      <c r="G1184" s="22" t="s">
        <v>140</v>
      </c>
      <c r="H1184" s="22" t="s">
        <v>3973</v>
      </c>
      <c r="I1184" s="22"/>
      <c r="J1184" s="22"/>
      <c r="K1184" s="21" t="s">
        <v>4002</v>
      </c>
      <c r="L1184" s="21" t="s">
        <v>372</v>
      </c>
      <c r="M1184" s="21" t="s">
        <v>4003</v>
      </c>
      <c r="N1184" s="21"/>
      <c r="O1184" s="17" t="str">
        <f>IFERROR(VLOOKUP(B1184,POP!$B$5:$I$1048576,7,0),"")</f>
        <v/>
      </c>
      <c r="P1184" s="17" t="str">
        <f>IFERROR(VLOOKUP(B1184,POM!$B$5:$I$1048576,7,0),"")</f>
        <v/>
      </c>
      <c r="Q1184" s="10" t="str">
        <f>IFERROR(VLOOKUP(B1184,POU!$B$5:$I$1048576,7,0),"")</f>
        <v/>
      </c>
      <c r="R1184" s="21" t="str">
        <f t="shared" si="99"/>
        <v/>
      </c>
      <c r="S1184" s="17" t="str">
        <f>IFERROR(VLOOKUP(B1184,'PEMBEKALAN POP'!$B$5:$I$1048576,7,0),"")</f>
        <v/>
      </c>
      <c r="T1184" s="22" t="str">
        <f>IFERROR(VLOOKUP(B1184,'PEMBEKALAN POP'!$B$5:$I$1048576,8,0),"")</f>
        <v/>
      </c>
      <c r="U1184" s="21" t="s">
        <v>3994</v>
      </c>
      <c r="V1184" s="17" t="e" cm="1">
        <f t="array" ref="V1184">MAX(IF(INDUKSI!$B$5:$B$1048576='Data Training 2022'!B1184,INDUKSI!$H$5:$H$1048576))</f>
        <v>#N/A</v>
      </c>
      <c r="W1184" s="22" t="str">
        <f>IFERROR(VLOOKUP(B1184,INDUKSI!$B$5:$I$1048576,8,0),"")</f>
        <v/>
      </c>
      <c r="X1184" s="21" t="s">
        <v>3994</v>
      </c>
      <c r="Y1184" s="17" cm="1">
        <f t="array" ref="Y1184">MAX(IF(REINDUKSI!$B$5:$B$1048576='Data Training 2022'!B1184,REINDUKSI!$H$5:$H$1048576))</f>
        <v>0</v>
      </c>
      <c r="Z1184" s="22" t="str">
        <f>IFERROR(VLOOKUP(B1184,REINDUKSI!$B$5:$I$1048576,8,0),"")</f>
        <v/>
      </c>
      <c r="AA1184" s="22" t="str">
        <f t="shared" si="100"/>
        <v/>
      </c>
      <c r="AB1184" s="17" cm="1">
        <f t="array" ref="AB1184">MAX(IF(BSA!$B$5:$B$1048576='Data Training 2022'!B1184,BSA!$H$5:$H$1048576))</f>
        <v>0</v>
      </c>
      <c r="AC1184" s="22" t="str">
        <f>IFERROR(VLOOKUP(B1184,BSA!$B$5:$I$1048576,8,0),"")</f>
        <v/>
      </c>
      <c r="AD1184" s="22" t="s">
        <v>3994</v>
      </c>
      <c r="AE1184" s="22"/>
      <c r="AF1184" s="22"/>
      <c r="AG1184" s="22" t="str">
        <f t="shared" si="101"/>
        <v/>
      </c>
      <c r="AH1184" s="17" cm="1">
        <f t="array" ref="AH1184">MAX(IF(ISOLASI!$B$5:$B$1048576='Data Training 2022'!B1184,ISOLASI!$H$5:$H$1048576))</f>
        <v>0</v>
      </c>
      <c r="AI1184" s="22" t="str">
        <f>IFERROR(VLOOKUP(B1184,ISOLASI!$B$5:$I$1048576,8,0),"")</f>
        <v/>
      </c>
      <c r="AJ1184" s="22"/>
      <c r="AK1184" s="17" cm="1">
        <f t="array" ref="AK1184">MAX(IF('DEKAT AIR'!$B$5:$B$1048576='Data Training 2022'!B1184,'DEKAT AIR'!$H$5:$H$1048576))</f>
        <v>0</v>
      </c>
      <c r="AL1184" s="22" t="str">
        <f>IFERROR(VLOOKUP(B1184,'DEKAT AIR'!$B$5:$I$1048576,8,0),"")</f>
        <v/>
      </c>
      <c r="AM1184" s="22"/>
      <c r="AN1184" s="17" cm="1">
        <f t="array" ref="AN1184">MAX(IF(KETINGGIAN!$B$5:$B$1048576='Data Training 2022'!B1184,KETINGGIAN!$H$5:$H$1048576))</f>
        <v>0</v>
      </c>
      <c r="AO1184" s="22" t="str">
        <f>IFERROR(VLOOKUP(B1184,KETINGGIAN!$B$5:$I$1048576,8,0),"")</f>
        <v/>
      </c>
      <c r="AP1184" s="22"/>
      <c r="AQ1184" s="22"/>
      <c r="AR1184" s="22"/>
      <c r="AS1184" s="22"/>
      <c r="AT1184" s="17" cm="1">
        <f t="array" ref="AT1184">MAX(IF(TOOLSKEEPER!$B$5:$B$1048576='Data Training 2022'!B1184,TOOLSKEEPER!$H$5:$H$1048576))</f>
        <v>0</v>
      </c>
      <c r="AU1184" s="22" t="str">
        <f>IFERROR(VLOOKUP(B1184,TOOLSKEEPER!$B$5:$I$1048576,8,0),"")</f>
        <v/>
      </c>
    </row>
    <row r="1185" spans="1:47">
      <c r="A1185" s="22">
        <f t="shared" si="102"/>
        <v>1180</v>
      </c>
      <c r="B1185" s="21" t="str">
        <f t="shared" si="103"/>
        <v>ISAC-22011042</v>
      </c>
      <c r="C1185" s="21" t="s">
        <v>4309</v>
      </c>
      <c r="D1185" s="22"/>
      <c r="E1185" s="22" t="s">
        <v>4310</v>
      </c>
      <c r="F1185" s="22" t="s">
        <v>19</v>
      </c>
      <c r="G1185" s="22" t="s">
        <v>41</v>
      </c>
      <c r="H1185" s="22" t="s">
        <v>3973</v>
      </c>
      <c r="I1185" s="22"/>
      <c r="J1185" s="22"/>
      <c r="K1185" s="21" t="s">
        <v>3993</v>
      </c>
      <c r="L1185" s="21" t="s">
        <v>460</v>
      </c>
      <c r="M1185" s="21" t="s">
        <v>3994</v>
      </c>
      <c r="N1185" s="21"/>
      <c r="O1185" s="17" t="str">
        <f>IFERROR(VLOOKUP(B1185,POP!$B$5:$I$1048576,7,0),"")</f>
        <v/>
      </c>
      <c r="P1185" s="17" t="str">
        <f>IFERROR(VLOOKUP(B1185,POM!$B$5:$I$1048576,7,0),"")</f>
        <v/>
      </c>
      <c r="Q1185" s="10" t="str">
        <f>IFERROR(VLOOKUP(B1185,POU!$B$5:$I$1048576,7,0),"")</f>
        <v/>
      </c>
      <c r="R1185" s="21" t="str">
        <f t="shared" si="99"/>
        <v>TARGET</v>
      </c>
      <c r="S1185" s="17" t="str">
        <f>IFERROR(VLOOKUP(B1185,'PEMBEKALAN POP'!$B$5:$I$1048576,7,0),"")</f>
        <v/>
      </c>
      <c r="T1185" s="22" t="str">
        <f>IFERROR(VLOOKUP(B1185,'PEMBEKALAN POP'!$B$5:$I$1048576,8,0),"")</f>
        <v/>
      </c>
      <c r="U1185" s="21" t="s">
        <v>3994</v>
      </c>
      <c r="V1185" s="17" t="e" cm="1">
        <f t="array" ref="V1185">MAX(IF(INDUKSI!$B$5:$B$1048576='Data Training 2022'!B1185,INDUKSI!$H$5:$H$1048576))</f>
        <v>#N/A</v>
      </c>
      <c r="W1185" s="22" t="str">
        <f>IFERROR(VLOOKUP(B1185,INDUKSI!$B$5:$I$1048576,8,0),"")</f>
        <v/>
      </c>
      <c r="X1185" s="21" t="s">
        <v>3994</v>
      </c>
      <c r="Y1185" s="17" cm="1">
        <f t="array" ref="Y1185">MAX(IF(REINDUKSI!$B$5:$B$1048576='Data Training 2022'!B1185,REINDUKSI!$H$5:$H$1048576))</f>
        <v>0</v>
      </c>
      <c r="Z1185" s="22" t="str">
        <f>IFERROR(VLOOKUP(B1185,REINDUKSI!$B$5:$I$1048576,8,0),"")</f>
        <v/>
      </c>
      <c r="AA1185" s="22" t="str">
        <f t="shared" si="100"/>
        <v/>
      </c>
      <c r="AB1185" s="17" cm="1">
        <f t="array" ref="AB1185">MAX(IF(BSA!$B$5:$B$1048576='Data Training 2022'!B1185,BSA!$H$5:$H$1048576))</f>
        <v>0</v>
      </c>
      <c r="AC1185" s="22" t="str">
        <f>IFERROR(VLOOKUP(B1185,BSA!$B$5:$I$1048576,8,0),"")</f>
        <v/>
      </c>
      <c r="AD1185" s="22" t="s">
        <v>3994</v>
      </c>
      <c r="AE1185" s="22"/>
      <c r="AF1185" s="22"/>
      <c r="AG1185" s="22" t="str">
        <f t="shared" si="101"/>
        <v/>
      </c>
      <c r="AH1185" s="17" cm="1">
        <f t="array" ref="AH1185">MAX(IF(ISOLASI!$B$5:$B$1048576='Data Training 2022'!B1185,ISOLASI!$H$5:$H$1048576))</f>
        <v>0</v>
      </c>
      <c r="AI1185" s="22" t="str">
        <f>IFERROR(VLOOKUP(B1185,ISOLASI!$B$5:$I$1048576,8,0),"")</f>
        <v/>
      </c>
      <c r="AJ1185" s="22"/>
      <c r="AK1185" s="17" cm="1">
        <f t="array" ref="AK1185">MAX(IF('DEKAT AIR'!$B$5:$B$1048576='Data Training 2022'!B1185,'DEKAT AIR'!$H$5:$H$1048576))</f>
        <v>0</v>
      </c>
      <c r="AL1185" s="22" t="str">
        <f>IFERROR(VLOOKUP(B1185,'DEKAT AIR'!$B$5:$I$1048576,8,0),"")</f>
        <v/>
      </c>
      <c r="AM1185" s="22"/>
      <c r="AN1185" s="17" cm="1">
        <f t="array" ref="AN1185">MAX(IF(KETINGGIAN!$B$5:$B$1048576='Data Training 2022'!B1185,KETINGGIAN!$H$5:$H$1048576))</f>
        <v>0</v>
      </c>
      <c r="AO1185" s="22" t="str">
        <f>IFERROR(VLOOKUP(B1185,KETINGGIAN!$B$5:$I$1048576,8,0),"")</f>
        <v/>
      </c>
      <c r="AP1185" s="22"/>
      <c r="AQ1185" s="22"/>
      <c r="AR1185" s="22"/>
      <c r="AS1185" s="22"/>
      <c r="AT1185" s="17" cm="1">
        <f t="array" ref="AT1185">MAX(IF(TOOLSKEEPER!$B$5:$B$1048576='Data Training 2022'!B1185,TOOLSKEEPER!$H$5:$H$1048576))</f>
        <v>0</v>
      </c>
      <c r="AU1185" s="22" t="str">
        <f>IFERROR(VLOOKUP(B1185,TOOLSKEEPER!$B$5:$I$1048576,8,0),"")</f>
        <v/>
      </c>
    </row>
    <row r="1186" spans="1:47">
      <c r="A1186" s="22">
        <f t="shared" si="102"/>
        <v>1181</v>
      </c>
      <c r="B1186" s="21" t="str">
        <f t="shared" si="103"/>
        <v>ISAC-21110428</v>
      </c>
      <c r="C1186" s="21" t="s">
        <v>43</v>
      </c>
      <c r="D1186" s="22"/>
      <c r="E1186" s="22" t="s">
        <v>44</v>
      </c>
      <c r="F1186" s="22" t="s">
        <v>19</v>
      </c>
      <c r="G1186" s="22" t="s">
        <v>41</v>
      </c>
      <c r="H1186" s="22" t="s">
        <v>3973</v>
      </c>
      <c r="I1186" s="22"/>
      <c r="J1186" s="22"/>
      <c r="K1186" s="21" t="s">
        <v>3993</v>
      </c>
      <c r="L1186" s="21" t="s">
        <v>460</v>
      </c>
      <c r="M1186" s="21" t="s">
        <v>3994</v>
      </c>
      <c r="N1186" s="21"/>
      <c r="O1186" s="17" t="str">
        <f>IFERROR(VLOOKUP(B1186,POP!$B$5:$I$1048576,7,0),"")</f>
        <v/>
      </c>
      <c r="P1186" s="17" t="str">
        <f>IFERROR(VLOOKUP(B1186,POM!$B$5:$I$1048576,7,0),"")</f>
        <v/>
      </c>
      <c r="Q1186" s="10" t="str">
        <f>IFERROR(VLOOKUP(B1186,POU!$B$5:$I$1048576,7,0),"")</f>
        <v/>
      </c>
      <c r="R1186" s="21" t="str">
        <f t="shared" si="99"/>
        <v>TARGET</v>
      </c>
      <c r="S1186" s="17" t="str">
        <f>IFERROR(VLOOKUP(B1186,'PEMBEKALAN POP'!$B$5:$I$1048576,7,0),"")</f>
        <v/>
      </c>
      <c r="T1186" s="22" t="str">
        <f>IFERROR(VLOOKUP(B1186,'PEMBEKALAN POP'!$B$5:$I$1048576,8,0),"")</f>
        <v/>
      </c>
      <c r="U1186" s="21" t="s">
        <v>3994</v>
      </c>
      <c r="V1186" s="17" t="e" cm="1">
        <f t="array" ref="V1186">MAX(IF(INDUKSI!$B$5:$B$1048576='Data Training 2022'!B1186,INDUKSI!$H$5:$H$1048576))</f>
        <v>#N/A</v>
      </c>
      <c r="W1186" s="22" t="str">
        <f>IFERROR(VLOOKUP(B1186,INDUKSI!$B$5:$I$1048576,8,0),"")</f>
        <v/>
      </c>
      <c r="X1186" s="21" t="s">
        <v>3994</v>
      </c>
      <c r="Y1186" s="17" cm="1">
        <f t="array" ref="Y1186">MAX(IF(REINDUKSI!$B$5:$B$1048576='Data Training 2022'!B1186,REINDUKSI!$H$5:$H$1048576))</f>
        <v>0</v>
      </c>
      <c r="Z1186" s="22" t="str">
        <f>IFERROR(VLOOKUP(B1186,REINDUKSI!$B$5:$I$1048576,8,0),"")</f>
        <v/>
      </c>
      <c r="AA1186" s="22" t="str">
        <f t="shared" si="100"/>
        <v/>
      </c>
      <c r="AB1186" s="17" cm="1">
        <f t="array" ref="AB1186">MAX(IF(BSA!$B$5:$B$1048576='Data Training 2022'!B1186,BSA!$H$5:$H$1048576))</f>
        <v>0</v>
      </c>
      <c r="AC1186" s="22" t="str">
        <f>IFERROR(VLOOKUP(B1186,BSA!$B$5:$I$1048576,8,0),"")</f>
        <v/>
      </c>
      <c r="AD1186" s="22" t="s">
        <v>3994</v>
      </c>
      <c r="AE1186" s="22"/>
      <c r="AF1186" s="22"/>
      <c r="AG1186" s="22" t="str">
        <f t="shared" si="101"/>
        <v/>
      </c>
      <c r="AH1186" s="17" cm="1">
        <f t="array" ref="AH1186">MAX(IF(ISOLASI!$B$5:$B$1048576='Data Training 2022'!B1186,ISOLASI!$H$5:$H$1048576))</f>
        <v>0</v>
      </c>
      <c r="AI1186" s="22" t="str">
        <f>IFERROR(VLOOKUP(B1186,ISOLASI!$B$5:$I$1048576,8,0),"")</f>
        <v/>
      </c>
      <c r="AJ1186" s="22"/>
      <c r="AK1186" s="17" cm="1">
        <f t="array" ref="AK1186">MAX(IF('DEKAT AIR'!$B$5:$B$1048576='Data Training 2022'!B1186,'DEKAT AIR'!$H$5:$H$1048576))</f>
        <v>0</v>
      </c>
      <c r="AL1186" s="22" t="str">
        <f>IFERROR(VLOOKUP(B1186,'DEKAT AIR'!$B$5:$I$1048576,8,0),"")</f>
        <v/>
      </c>
      <c r="AM1186" s="22"/>
      <c r="AN1186" s="17" cm="1">
        <f t="array" ref="AN1186">MAX(IF(KETINGGIAN!$B$5:$B$1048576='Data Training 2022'!B1186,KETINGGIAN!$H$5:$H$1048576))</f>
        <v>0</v>
      </c>
      <c r="AO1186" s="22" t="str">
        <f>IFERROR(VLOOKUP(B1186,KETINGGIAN!$B$5:$I$1048576,8,0),"")</f>
        <v/>
      </c>
      <c r="AP1186" s="22"/>
      <c r="AQ1186" s="22"/>
      <c r="AR1186" s="22"/>
      <c r="AS1186" s="22"/>
      <c r="AT1186" s="17" cm="1">
        <f t="array" ref="AT1186">MAX(IF(TOOLSKEEPER!$B$5:$B$1048576='Data Training 2022'!B1186,TOOLSKEEPER!$H$5:$H$1048576))</f>
        <v>0</v>
      </c>
      <c r="AU1186" s="22" t="str">
        <f>IFERROR(VLOOKUP(B1186,TOOLSKEEPER!$B$5:$I$1048576,8,0),"")</f>
        <v/>
      </c>
    </row>
    <row r="1187" spans="1:47">
      <c r="A1187" s="22">
        <f t="shared" si="102"/>
        <v>1182</v>
      </c>
      <c r="B1187" s="21" t="str">
        <f t="shared" si="103"/>
        <v>ISAC-21090294</v>
      </c>
      <c r="C1187" s="21" t="s">
        <v>54</v>
      </c>
      <c r="D1187" s="22"/>
      <c r="E1187" s="22" t="s">
        <v>55</v>
      </c>
      <c r="F1187" s="22" t="s">
        <v>19</v>
      </c>
      <c r="G1187" s="22" t="s">
        <v>56</v>
      </c>
      <c r="H1187" s="22" t="s">
        <v>3973</v>
      </c>
      <c r="I1187" s="22"/>
      <c r="J1187" s="22"/>
      <c r="K1187" s="21" t="s">
        <v>4002</v>
      </c>
      <c r="L1187" s="21" t="s">
        <v>681</v>
      </c>
      <c r="M1187" s="21" t="s">
        <v>4003</v>
      </c>
      <c r="N1187" s="21"/>
      <c r="O1187" s="17" t="str">
        <f>IFERROR(VLOOKUP(B1187,POP!$B$5:$I$1048576,7,0),"")</f>
        <v/>
      </c>
      <c r="P1187" s="17" t="str">
        <f>IFERROR(VLOOKUP(B1187,POM!$B$5:$I$1048576,7,0),"")</f>
        <v/>
      </c>
      <c r="Q1187" s="10" t="str">
        <f>IFERROR(VLOOKUP(B1187,POU!$B$5:$I$1048576,7,0),"")</f>
        <v/>
      </c>
      <c r="R1187" s="21" t="str">
        <f t="shared" si="99"/>
        <v/>
      </c>
      <c r="S1187" s="17" t="str">
        <f>IFERROR(VLOOKUP(B1187,'PEMBEKALAN POP'!$B$5:$I$1048576,7,0),"")</f>
        <v/>
      </c>
      <c r="T1187" s="22" t="str">
        <f>IFERROR(VLOOKUP(B1187,'PEMBEKALAN POP'!$B$5:$I$1048576,8,0),"")</f>
        <v/>
      </c>
      <c r="U1187" s="21" t="s">
        <v>3994</v>
      </c>
      <c r="V1187" s="17" t="e" cm="1">
        <f t="array" ref="V1187">MAX(IF(INDUKSI!$B$5:$B$1048576='Data Training 2022'!B1187,INDUKSI!$H$5:$H$1048576))</f>
        <v>#N/A</v>
      </c>
      <c r="W1187" s="22" t="str">
        <f>IFERROR(VLOOKUP(B1187,INDUKSI!$B$5:$I$1048576,8,0),"")</f>
        <v>LULUS</v>
      </c>
      <c r="X1187" s="21" t="s">
        <v>3994</v>
      </c>
      <c r="Y1187" s="17" cm="1">
        <f t="array" ref="Y1187">MAX(IF(REINDUKSI!$B$5:$B$1048576='Data Training 2022'!B1187,REINDUKSI!$H$5:$H$1048576))</f>
        <v>44749</v>
      </c>
      <c r="Z1187" s="22" t="str">
        <f>IFERROR(VLOOKUP(B1187,REINDUKSI!$B$5:$I$1048576,8,0),"")</f>
        <v>LULUS</v>
      </c>
      <c r="AA1187" s="22" t="str">
        <f t="shared" si="100"/>
        <v/>
      </c>
      <c r="AB1187" s="17" cm="1">
        <f t="array" ref="AB1187">MAX(IF(BSA!$B$5:$B$1048576='Data Training 2022'!B1187,BSA!$H$5:$H$1048576))</f>
        <v>0</v>
      </c>
      <c r="AC1187" s="22" t="str">
        <f>IFERROR(VLOOKUP(B1187,BSA!$B$5:$I$1048576,8,0),"")</f>
        <v/>
      </c>
      <c r="AD1187" s="22" t="s">
        <v>3994</v>
      </c>
      <c r="AE1187" s="22"/>
      <c r="AF1187" s="22"/>
      <c r="AG1187" s="22" t="str">
        <f t="shared" si="101"/>
        <v/>
      </c>
      <c r="AH1187" s="17" cm="1">
        <f t="array" ref="AH1187">MAX(IF(ISOLASI!$B$5:$B$1048576='Data Training 2022'!B1187,ISOLASI!$H$5:$H$1048576))</f>
        <v>0</v>
      </c>
      <c r="AI1187" s="22" t="str">
        <f>IFERROR(VLOOKUP(B1187,ISOLASI!$B$5:$I$1048576,8,0),"")</f>
        <v/>
      </c>
      <c r="AJ1187" s="22"/>
      <c r="AK1187" s="17" cm="1">
        <f t="array" ref="AK1187">MAX(IF('DEKAT AIR'!$B$5:$B$1048576='Data Training 2022'!B1187,'DEKAT AIR'!$H$5:$H$1048576))</f>
        <v>0</v>
      </c>
      <c r="AL1187" s="22" t="str">
        <f>IFERROR(VLOOKUP(B1187,'DEKAT AIR'!$B$5:$I$1048576,8,0),"")</f>
        <v/>
      </c>
      <c r="AM1187" s="22"/>
      <c r="AN1187" s="17" cm="1">
        <f t="array" ref="AN1187">MAX(IF(KETINGGIAN!$B$5:$B$1048576='Data Training 2022'!B1187,KETINGGIAN!$H$5:$H$1048576))</f>
        <v>0</v>
      </c>
      <c r="AO1187" s="22" t="str">
        <f>IFERROR(VLOOKUP(B1187,KETINGGIAN!$B$5:$I$1048576,8,0),"")</f>
        <v/>
      </c>
      <c r="AP1187" s="22"/>
      <c r="AQ1187" s="22"/>
      <c r="AR1187" s="22"/>
      <c r="AS1187" s="22"/>
      <c r="AT1187" s="17" cm="1">
        <f t="array" ref="AT1187">MAX(IF(TOOLSKEEPER!$B$5:$B$1048576='Data Training 2022'!B1187,TOOLSKEEPER!$H$5:$H$1048576))</f>
        <v>0</v>
      </c>
      <c r="AU1187" s="22" t="str">
        <f>IFERROR(VLOOKUP(B1187,TOOLSKEEPER!$B$5:$I$1048576,8,0),"")</f>
        <v/>
      </c>
    </row>
    <row r="1188" spans="1:47">
      <c r="A1188" s="22">
        <f t="shared" si="102"/>
        <v>1183</v>
      </c>
      <c r="B1188" s="21" t="str">
        <f t="shared" si="103"/>
        <v>MP/ARCO-0041</v>
      </c>
      <c r="C1188" s="21" t="s">
        <v>58</v>
      </c>
      <c r="D1188" s="22"/>
      <c r="E1188" s="22" t="s">
        <v>59</v>
      </c>
      <c r="F1188" s="22" t="s">
        <v>19</v>
      </c>
      <c r="G1188" s="22" t="s">
        <v>60</v>
      </c>
      <c r="H1188" s="22" t="s">
        <v>3973</v>
      </c>
      <c r="I1188" s="22"/>
      <c r="J1188" s="22"/>
      <c r="K1188" s="21" t="s">
        <v>4002</v>
      </c>
      <c r="L1188" s="21" t="s">
        <v>681</v>
      </c>
      <c r="M1188" s="21" t="s">
        <v>4003</v>
      </c>
      <c r="N1188" s="21"/>
      <c r="O1188" s="17" t="str">
        <f>IFERROR(VLOOKUP(B1188,POP!$B$5:$I$1048576,7,0),"")</f>
        <v/>
      </c>
      <c r="P1188" s="17" t="str">
        <f>IFERROR(VLOOKUP(B1188,POM!$B$5:$I$1048576,7,0),"")</f>
        <v/>
      </c>
      <c r="Q1188" s="10" t="str">
        <f>IFERROR(VLOOKUP(B1188,POU!$B$5:$I$1048576,7,0),"")</f>
        <v/>
      </c>
      <c r="R1188" s="21" t="str">
        <f t="shared" si="99"/>
        <v/>
      </c>
      <c r="S1188" s="17" t="str">
        <f>IFERROR(VLOOKUP(B1188,'PEMBEKALAN POP'!$B$5:$I$1048576,7,0),"")</f>
        <v/>
      </c>
      <c r="T1188" s="22" t="str">
        <f>IFERROR(VLOOKUP(B1188,'PEMBEKALAN POP'!$B$5:$I$1048576,8,0),"")</f>
        <v/>
      </c>
      <c r="U1188" s="21" t="s">
        <v>3994</v>
      </c>
      <c r="V1188" s="17" t="e" cm="1">
        <f t="array" ref="V1188">MAX(IF(INDUKSI!$B$5:$B$1048576='Data Training 2022'!B1188,INDUKSI!$H$5:$H$1048576))</f>
        <v>#N/A</v>
      </c>
      <c r="W1188" s="22" t="str">
        <f>IFERROR(VLOOKUP(B1188,INDUKSI!$B$5:$I$1048576,8,0),"")</f>
        <v>LULUS</v>
      </c>
      <c r="X1188" s="21" t="s">
        <v>3994</v>
      </c>
      <c r="Y1188" s="17" cm="1">
        <f t="array" ref="Y1188">MAX(IF(REINDUKSI!$B$5:$B$1048576='Data Training 2022'!B1188,REINDUKSI!$H$5:$H$1048576))</f>
        <v>44749</v>
      </c>
      <c r="Z1188" s="22" t="str">
        <f>IFERROR(VLOOKUP(B1188,REINDUKSI!$B$5:$I$1048576,8,0),"")</f>
        <v>LULUS</v>
      </c>
      <c r="AA1188" s="22" t="str">
        <f t="shared" si="100"/>
        <v/>
      </c>
      <c r="AB1188" s="17" cm="1">
        <f t="array" ref="AB1188">MAX(IF(BSA!$B$5:$B$1048576='Data Training 2022'!B1188,BSA!$H$5:$H$1048576))</f>
        <v>0</v>
      </c>
      <c r="AC1188" s="22" t="str">
        <f>IFERROR(VLOOKUP(B1188,BSA!$B$5:$I$1048576,8,0),"")</f>
        <v/>
      </c>
      <c r="AD1188" s="22" t="s">
        <v>3994</v>
      </c>
      <c r="AE1188" s="22"/>
      <c r="AF1188" s="22"/>
      <c r="AG1188" s="22" t="str">
        <f t="shared" si="101"/>
        <v/>
      </c>
      <c r="AH1188" s="17" cm="1">
        <f t="array" ref="AH1188">MAX(IF(ISOLASI!$B$5:$B$1048576='Data Training 2022'!B1188,ISOLASI!$H$5:$H$1048576))</f>
        <v>0</v>
      </c>
      <c r="AI1188" s="22" t="str">
        <f>IFERROR(VLOOKUP(B1188,ISOLASI!$B$5:$I$1048576,8,0),"")</f>
        <v/>
      </c>
      <c r="AJ1188" s="22"/>
      <c r="AK1188" s="17" cm="1">
        <f t="array" ref="AK1188">MAX(IF('DEKAT AIR'!$B$5:$B$1048576='Data Training 2022'!B1188,'DEKAT AIR'!$H$5:$H$1048576))</f>
        <v>0</v>
      </c>
      <c r="AL1188" s="22" t="str">
        <f>IFERROR(VLOOKUP(B1188,'DEKAT AIR'!$B$5:$I$1048576,8,0),"")</f>
        <v/>
      </c>
      <c r="AM1188" s="22"/>
      <c r="AN1188" s="17" cm="1">
        <f t="array" ref="AN1188">MAX(IF(KETINGGIAN!$B$5:$B$1048576='Data Training 2022'!B1188,KETINGGIAN!$H$5:$H$1048576))</f>
        <v>0</v>
      </c>
      <c r="AO1188" s="22" t="str">
        <f>IFERROR(VLOOKUP(B1188,KETINGGIAN!$B$5:$I$1048576,8,0),"")</f>
        <v/>
      </c>
      <c r="AP1188" s="22"/>
      <c r="AQ1188" s="22"/>
      <c r="AR1188" s="22"/>
      <c r="AS1188" s="22"/>
      <c r="AT1188" s="17" cm="1">
        <f t="array" ref="AT1188">MAX(IF(TOOLSKEEPER!$B$5:$B$1048576='Data Training 2022'!B1188,TOOLSKEEPER!$H$5:$H$1048576))</f>
        <v>0</v>
      </c>
      <c r="AU1188" s="22" t="str">
        <f>IFERROR(VLOOKUP(B1188,TOOLSKEEPER!$B$5:$I$1048576,8,0),"")</f>
        <v/>
      </c>
    </row>
    <row r="1189" spans="1:47">
      <c r="A1189" s="22">
        <f t="shared" si="102"/>
        <v>1184</v>
      </c>
      <c r="B1189" s="21" t="str">
        <f t="shared" si="103"/>
        <v>MP/ARCO-0380</v>
      </c>
      <c r="C1189" s="21" t="s">
        <v>154</v>
      </c>
      <c r="D1189" s="22"/>
      <c r="E1189" s="22" t="s">
        <v>155</v>
      </c>
      <c r="F1189" s="22" t="s">
        <v>19</v>
      </c>
      <c r="G1189" s="22" t="s">
        <v>156</v>
      </c>
      <c r="H1189" s="22" t="s">
        <v>3973</v>
      </c>
      <c r="I1189" s="22"/>
      <c r="J1189" s="22"/>
      <c r="K1189" s="21" t="s">
        <v>4002</v>
      </c>
      <c r="L1189" s="21" t="s">
        <v>681</v>
      </c>
      <c r="M1189" s="21" t="s">
        <v>4003</v>
      </c>
      <c r="N1189" s="21"/>
      <c r="O1189" s="17" t="str">
        <f>IFERROR(VLOOKUP(B1189,POP!$B$5:$I$1048576,7,0),"")</f>
        <v/>
      </c>
      <c r="P1189" s="17" t="str">
        <f>IFERROR(VLOOKUP(B1189,POM!$B$5:$I$1048576,7,0),"")</f>
        <v/>
      </c>
      <c r="Q1189" s="10" t="str">
        <f>IFERROR(VLOOKUP(B1189,POU!$B$5:$I$1048576,7,0),"")</f>
        <v/>
      </c>
      <c r="R1189" s="21" t="str">
        <f t="shared" si="99"/>
        <v/>
      </c>
      <c r="S1189" s="17" t="str">
        <f>IFERROR(VLOOKUP(B1189,'PEMBEKALAN POP'!$B$5:$I$1048576,7,0),"")</f>
        <v/>
      </c>
      <c r="T1189" s="22" t="str">
        <f>IFERROR(VLOOKUP(B1189,'PEMBEKALAN POP'!$B$5:$I$1048576,8,0),"")</f>
        <v/>
      </c>
      <c r="U1189" s="21" t="s">
        <v>3994</v>
      </c>
      <c r="V1189" s="17" t="e" cm="1">
        <f t="array" ref="V1189">MAX(IF(INDUKSI!$B$5:$B$1048576='Data Training 2022'!B1189,INDUKSI!$H$5:$H$1048576))</f>
        <v>#N/A</v>
      </c>
      <c r="W1189" s="22" t="str">
        <f>IFERROR(VLOOKUP(B1189,INDUKSI!$B$5:$I$1048576,8,0),"")</f>
        <v/>
      </c>
      <c r="X1189" s="21" t="s">
        <v>3994</v>
      </c>
      <c r="Y1189" s="17" cm="1">
        <f t="array" ref="Y1189">MAX(IF(REINDUKSI!$B$5:$B$1048576='Data Training 2022'!B1189,REINDUKSI!$H$5:$H$1048576))</f>
        <v>44785</v>
      </c>
      <c r="Z1189" s="22" t="str">
        <f>IFERROR(VLOOKUP(B1189,REINDUKSI!$B$5:$I$1048576,8,0),"")</f>
        <v>LULUS</v>
      </c>
      <c r="AA1189" s="22" t="str">
        <f t="shared" si="100"/>
        <v/>
      </c>
      <c r="AB1189" s="17" cm="1">
        <f t="array" ref="AB1189">MAX(IF(BSA!$B$5:$B$1048576='Data Training 2022'!B1189,BSA!$H$5:$H$1048576))</f>
        <v>0</v>
      </c>
      <c r="AC1189" s="22" t="str">
        <f>IFERROR(VLOOKUP(B1189,BSA!$B$5:$I$1048576,8,0),"")</f>
        <v/>
      </c>
      <c r="AD1189" s="22" t="s">
        <v>3994</v>
      </c>
      <c r="AE1189" s="22"/>
      <c r="AF1189" s="22"/>
      <c r="AG1189" s="22" t="str">
        <f t="shared" si="101"/>
        <v/>
      </c>
      <c r="AH1189" s="17" cm="1">
        <f t="array" ref="AH1189">MAX(IF(ISOLASI!$B$5:$B$1048576='Data Training 2022'!B1189,ISOLASI!$H$5:$H$1048576))</f>
        <v>0</v>
      </c>
      <c r="AI1189" s="22" t="str">
        <f>IFERROR(VLOOKUP(B1189,ISOLASI!$B$5:$I$1048576,8,0),"")</f>
        <v/>
      </c>
      <c r="AJ1189" s="22"/>
      <c r="AK1189" s="17" cm="1">
        <f t="array" ref="AK1189">MAX(IF('DEKAT AIR'!$B$5:$B$1048576='Data Training 2022'!B1189,'DEKAT AIR'!$H$5:$H$1048576))</f>
        <v>0</v>
      </c>
      <c r="AL1189" s="22" t="str">
        <f>IFERROR(VLOOKUP(B1189,'DEKAT AIR'!$B$5:$I$1048576,8,0),"")</f>
        <v/>
      </c>
      <c r="AM1189" s="22"/>
      <c r="AN1189" s="17" cm="1">
        <f t="array" ref="AN1189">MAX(IF(KETINGGIAN!$B$5:$B$1048576='Data Training 2022'!B1189,KETINGGIAN!$H$5:$H$1048576))</f>
        <v>0</v>
      </c>
      <c r="AO1189" s="22" t="str">
        <f>IFERROR(VLOOKUP(B1189,KETINGGIAN!$B$5:$I$1048576,8,0),"")</f>
        <v/>
      </c>
      <c r="AP1189" s="22"/>
      <c r="AQ1189" s="22"/>
      <c r="AR1189" s="22"/>
      <c r="AS1189" s="22"/>
      <c r="AT1189" s="17" cm="1">
        <f t="array" ref="AT1189">MAX(IF(TOOLSKEEPER!$B$5:$B$1048576='Data Training 2022'!B1189,TOOLSKEEPER!$H$5:$H$1048576))</f>
        <v>0</v>
      </c>
      <c r="AU1189" s="22" t="str">
        <f>IFERROR(VLOOKUP(B1189,TOOLSKEEPER!$B$5:$I$1048576,8,0),"")</f>
        <v/>
      </c>
    </row>
    <row r="1190" spans="1:47">
      <c r="A1190" s="22">
        <f t="shared" si="102"/>
        <v>1185</v>
      </c>
      <c r="B1190" s="21" t="str">
        <f t="shared" si="103"/>
        <v>3017-1118</v>
      </c>
      <c r="C1190" s="21" t="s">
        <v>180</v>
      </c>
      <c r="D1190" s="22"/>
      <c r="E1190" s="22" t="s">
        <v>181</v>
      </c>
      <c r="F1190" s="22" t="s">
        <v>19</v>
      </c>
      <c r="G1190" s="22" t="s">
        <v>33</v>
      </c>
      <c r="H1190" s="22" t="s">
        <v>3973</v>
      </c>
      <c r="I1190" s="22"/>
      <c r="J1190" s="22"/>
      <c r="K1190" s="21" t="s">
        <v>4002</v>
      </c>
      <c r="L1190" s="21" t="s">
        <v>681</v>
      </c>
      <c r="M1190" s="21" t="s">
        <v>4003</v>
      </c>
      <c r="N1190" s="21"/>
      <c r="O1190" s="17" t="str">
        <f>IFERROR(VLOOKUP(B1190,POP!$B$5:$I$1048576,7,0),"")</f>
        <v/>
      </c>
      <c r="P1190" s="17" t="str">
        <f>IFERROR(VLOOKUP(B1190,POM!$B$5:$I$1048576,7,0),"")</f>
        <v/>
      </c>
      <c r="Q1190" s="10" t="str">
        <f>IFERROR(VLOOKUP(B1190,POU!$B$5:$I$1048576,7,0),"")</f>
        <v/>
      </c>
      <c r="R1190" s="21" t="str">
        <f t="shared" si="99"/>
        <v/>
      </c>
      <c r="S1190" s="17" t="str">
        <f>IFERROR(VLOOKUP(B1190,'PEMBEKALAN POP'!$B$5:$I$1048576,7,0),"")</f>
        <v/>
      </c>
      <c r="T1190" s="22" t="str">
        <f>IFERROR(VLOOKUP(B1190,'PEMBEKALAN POP'!$B$5:$I$1048576,8,0),"")</f>
        <v/>
      </c>
      <c r="U1190" s="21" t="s">
        <v>3994</v>
      </c>
      <c r="V1190" s="17" t="e" cm="1">
        <f t="array" ref="V1190">MAX(IF(INDUKSI!$B$5:$B$1048576='Data Training 2022'!B1190,INDUKSI!$H$5:$H$1048576))</f>
        <v>#N/A</v>
      </c>
      <c r="W1190" s="22" t="str">
        <f>IFERROR(VLOOKUP(B1190,INDUKSI!$B$5:$I$1048576,8,0),"")</f>
        <v/>
      </c>
      <c r="X1190" s="21" t="s">
        <v>3994</v>
      </c>
      <c r="Y1190" s="17" cm="1">
        <f t="array" ref="Y1190">MAX(IF(REINDUKSI!$B$5:$B$1048576='Data Training 2022'!B1190,REINDUKSI!$H$5:$H$1048576))</f>
        <v>0</v>
      </c>
      <c r="Z1190" s="22" t="str">
        <f>IFERROR(VLOOKUP(B1190,REINDUKSI!$B$5:$I$1048576,8,0),"")</f>
        <v/>
      </c>
      <c r="AA1190" s="22" t="str">
        <f t="shared" si="100"/>
        <v/>
      </c>
      <c r="AB1190" s="17" cm="1">
        <f t="array" ref="AB1190">MAX(IF(BSA!$B$5:$B$1048576='Data Training 2022'!B1190,BSA!$H$5:$H$1048576))</f>
        <v>0</v>
      </c>
      <c r="AC1190" s="22" t="str">
        <f>IFERROR(VLOOKUP(B1190,BSA!$B$5:$I$1048576,8,0),"")</f>
        <v/>
      </c>
      <c r="AD1190" s="22" t="s">
        <v>3994</v>
      </c>
      <c r="AE1190" s="22"/>
      <c r="AF1190" s="22"/>
      <c r="AG1190" s="22" t="str">
        <f t="shared" si="101"/>
        <v/>
      </c>
      <c r="AH1190" s="17" cm="1">
        <f t="array" ref="AH1190">MAX(IF(ISOLASI!$B$5:$B$1048576='Data Training 2022'!B1190,ISOLASI!$H$5:$H$1048576))</f>
        <v>0</v>
      </c>
      <c r="AI1190" s="22" t="str">
        <f>IFERROR(VLOOKUP(B1190,ISOLASI!$B$5:$I$1048576,8,0),"")</f>
        <v/>
      </c>
      <c r="AJ1190" s="22"/>
      <c r="AK1190" s="17" cm="1">
        <f t="array" ref="AK1190">MAX(IF('DEKAT AIR'!$B$5:$B$1048576='Data Training 2022'!B1190,'DEKAT AIR'!$H$5:$H$1048576))</f>
        <v>0</v>
      </c>
      <c r="AL1190" s="22" t="str">
        <f>IFERROR(VLOOKUP(B1190,'DEKAT AIR'!$B$5:$I$1048576,8,0),"")</f>
        <v/>
      </c>
      <c r="AM1190" s="22"/>
      <c r="AN1190" s="17" cm="1">
        <f t="array" ref="AN1190">MAX(IF(KETINGGIAN!$B$5:$B$1048576='Data Training 2022'!B1190,KETINGGIAN!$H$5:$H$1048576))</f>
        <v>0</v>
      </c>
      <c r="AO1190" s="22" t="str">
        <f>IFERROR(VLOOKUP(B1190,KETINGGIAN!$B$5:$I$1048576,8,0),"")</f>
        <v/>
      </c>
      <c r="AP1190" s="22"/>
      <c r="AQ1190" s="22"/>
      <c r="AR1190" s="22"/>
      <c r="AS1190" s="22"/>
      <c r="AT1190" s="17" cm="1">
        <f t="array" ref="AT1190">MAX(IF(TOOLSKEEPER!$B$5:$B$1048576='Data Training 2022'!B1190,TOOLSKEEPER!$H$5:$H$1048576))</f>
        <v>0</v>
      </c>
      <c r="AU1190" s="22" t="str">
        <f>IFERROR(VLOOKUP(B1190,TOOLSKEEPER!$B$5:$I$1048576,8,0),"")</f>
        <v/>
      </c>
    </row>
    <row r="1191" spans="1:47">
      <c r="A1191" s="22">
        <f t="shared" si="102"/>
        <v>1186</v>
      </c>
      <c r="B1191" s="21" t="str">
        <f t="shared" si="103"/>
        <v>ISAC-22061745</v>
      </c>
      <c r="C1191" s="21" t="s">
        <v>199</v>
      </c>
      <c r="D1191" s="22"/>
      <c r="E1191" s="22" t="s">
        <v>4311</v>
      </c>
      <c r="F1191" s="22" t="s">
        <v>19</v>
      </c>
      <c r="G1191" s="22" t="s">
        <v>33</v>
      </c>
      <c r="H1191" s="22" t="s">
        <v>3973</v>
      </c>
      <c r="I1191" s="22"/>
      <c r="J1191" s="22"/>
      <c r="K1191" s="21" t="s">
        <v>4002</v>
      </c>
      <c r="L1191" s="21" t="s">
        <v>681</v>
      </c>
      <c r="M1191" s="21" t="s">
        <v>4003</v>
      </c>
      <c r="N1191" s="21"/>
      <c r="O1191" s="17" t="str">
        <f>IFERROR(VLOOKUP(B1191,POP!$B$5:$I$1048576,7,0),"")</f>
        <v/>
      </c>
      <c r="P1191" s="17" t="str">
        <f>IFERROR(VLOOKUP(B1191,POM!$B$5:$I$1048576,7,0),"")</f>
        <v/>
      </c>
      <c r="Q1191" s="10" t="str">
        <f>IFERROR(VLOOKUP(B1191,POU!$B$5:$I$1048576,7,0),"")</f>
        <v/>
      </c>
      <c r="R1191" s="21" t="str">
        <f t="shared" si="99"/>
        <v/>
      </c>
      <c r="S1191" s="17" t="str">
        <f>IFERROR(VLOOKUP(B1191,'PEMBEKALAN POP'!$B$5:$I$1048576,7,0),"")</f>
        <v/>
      </c>
      <c r="T1191" s="22" t="str">
        <f>IFERROR(VLOOKUP(B1191,'PEMBEKALAN POP'!$B$5:$I$1048576,8,0),"")</f>
        <v/>
      </c>
      <c r="U1191" s="21" t="s">
        <v>3994</v>
      </c>
      <c r="V1191" s="17" t="e" cm="1">
        <f t="array" ref="V1191">MAX(IF(INDUKSI!$B$5:$B$1048576='Data Training 2022'!B1191,INDUKSI!$H$5:$H$1048576))</f>
        <v>#N/A</v>
      </c>
      <c r="W1191" s="22" t="str">
        <f>IFERROR(VLOOKUP(B1191,INDUKSI!$B$5:$I$1048576,8,0),"")</f>
        <v/>
      </c>
      <c r="X1191" s="21" t="s">
        <v>3994</v>
      </c>
      <c r="Y1191" s="17" cm="1">
        <f t="array" ref="Y1191">MAX(IF(REINDUKSI!$B$5:$B$1048576='Data Training 2022'!B1191,REINDUKSI!$H$5:$H$1048576))</f>
        <v>0</v>
      </c>
      <c r="Z1191" s="22" t="str">
        <f>IFERROR(VLOOKUP(B1191,REINDUKSI!$B$5:$I$1048576,8,0),"")</f>
        <v/>
      </c>
      <c r="AA1191" s="22" t="str">
        <f t="shared" si="100"/>
        <v/>
      </c>
      <c r="AB1191" s="17" cm="1">
        <f t="array" ref="AB1191">MAX(IF(BSA!$B$5:$B$1048576='Data Training 2022'!B1191,BSA!$H$5:$H$1048576))</f>
        <v>0</v>
      </c>
      <c r="AC1191" s="22" t="str">
        <f>IFERROR(VLOOKUP(B1191,BSA!$B$5:$I$1048576,8,0),"")</f>
        <v/>
      </c>
      <c r="AD1191" s="22" t="s">
        <v>3994</v>
      </c>
      <c r="AE1191" s="22"/>
      <c r="AF1191" s="22"/>
      <c r="AG1191" s="22" t="str">
        <f t="shared" si="101"/>
        <v/>
      </c>
      <c r="AH1191" s="17" cm="1">
        <f t="array" ref="AH1191">MAX(IF(ISOLASI!$B$5:$B$1048576='Data Training 2022'!B1191,ISOLASI!$H$5:$H$1048576))</f>
        <v>0</v>
      </c>
      <c r="AI1191" s="22" t="str">
        <f>IFERROR(VLOOKUP(B1191,ISOLASI!$B$5:$I$1048576,8,0),"")</f>
        <v/>
      </c>
      <c r="AJ1191" s="22"/>
      <c r="AK1191" s="17" cm="1">
        <f t="array" ref="AK1191">MAX(IF('DEKAT AIR'!$B$5:$B$1048576='Data Training 2022'!B1191,'DEKAT AIR'!$H$5:$H$1048576))</f>
        <v>0</v>
      </c>
      <c r="AL1191" s="22" t="str">
        <f>IFERROR(VLOOKUP(B1191,'DEKAT AIR'!$B$5:$I$1048576,8,0),"")</f>
        <v/>
      </c>
      <c r="AM1191" s="22"/>
      <c r="AN1191" s="17" cm="1">
        <f t="array" ref="AN1191">MAX(IF(KETINGGIAN!$B$5:$B$1048576='Data Training 2022'!B1191,KETINGGIAN!$H$5:$H$1048576))</f>
        <v>0</v>
      </c>
      <c r="AO1191" s="22" t="str">
        <f>IFERROR(VLOOKUP(B1191,KETINGGIAN!$B$5:$I$1048576,8,0),"")</f>
        <v/>
      </c>
      <c r="AP1191" s="22"/>
      <c r="AQ1191" s="22"/>
      <c r="AR1191" s="22"/>
      <c r="AS1191" s="22"/>
      <c r="AT1191" s="17" cm="1">
        <f t="array" ref="AT1191">MAX(IF(TOOLSKEEPER!$B$5:$B$1048576='Data Training 2022'!B1191,TOOLSKEEPER!$H$5:$H$1048576))</f>
        <v>0</v>
      </c>
      <c r="AU1191" s="22" t="str">
        <f>IFERROR(VLOOKUP(B1191,TOOLSKEEPER!$B$5:$I$1048576,8,0),"")</f>
        <v/>
      </c>
    </row>
    <row r="1192" spans="1:47">
      <c r="A1192" s="22">
        <f t="shared" si="102"/>
        <v>1187</v>
      </c>
      <c r="B1192" s="21" t="str">
        <f t="shared" si="103"/>
        <v>MP/ARCO0211</v>
      </c>
      <c r="C1192" s="21" t="s">
        <v>31</v>
      </c>
      <c r="D1192" s="22"/>
      <c r="E1192" s="22" t="s">
        <v>32</v>
      </c>
      <c r="F1192" s="22" t="s">
        <v>19</v>
      </c>
      <c r="G1192" s="22" t="s">
        <v>33</v>
      </c>
      <c r="H1192" s="22" t="s">
        <v>3973</v>
      </c>
      <c r="I1192" s="22"/>
      <c r="J1192" s="22"/>
      <c r="K1192" s="21" t="s">
        <v>4002</v>
      </c>
      <c r="L1192" s="21" t="s">
        <v>681</v>
      </c>
      <c r="M1192" s="21" t="s">
        <v>4003</v>
      </c>
      <c r="N1192" s="21"/>
      <c r="O1192" s="17" t="str">
        <f>IFERROR(VLOOKUP(B1192,POP!$B$5:$I$1048576,7,0),"")</f>
        <v/>
      </c>
      <c r="P1192" s="17" t="str">
        <f>IFERROR(VLOOKUP(B1192,POM!$B$5:$I$1048576,7,0),"")</f>
        <v/>
      </c>
      <c r="Q1192" s="10" t="str">
        <f>IFERROR(VLOOKUP(B1192,POU!$B$5:$I$1048576,7,0),"")</f>
        <v/>
      </c>
      <c r="R1192" s="21" t="str">
        <f t="shared" si="99"/>
        <v/>
      </c>
      <c r="S1192" s="17" t="str">
        <f>IFERROR(VLOOKUP(B1192,'PEMBEKALAN POP'!$B$5:$I$1048576,7,0),"")</f>
        <v/>
      </c>
      <c r="T1192" s="22" t="str">
        <f>IFERROR(VLOOKUP(B1192,'PEMBEKALAN POP'!$B$5:$I$1048576,8,0),"")</f>
        <v/>
      </c>
      <c r="U1192" s="21" t="s">
        <v>3994</v>
      </c>
      <c r="V1192" s="17" t="e" cm="1">
        <f t="array" ref="V1192">MAX(IF(INDUKSI!$B$5:$B$1048576='Data Training 2022'!B1192,INDUKSI!$H$5:$H$1048576))</f>
        <v>#N/A</v>
      </c>
      <c r="W1192" s="22" t="str">
        <f>IFERROR(VLOOKUP(B1192,INDUKSI!$B$5:$I$1048576,8,0),"")</f>
        <v/>
      </c>
      <c r="X1192" s="21" t="s">
        <v>3994</v>
      </c>
      <c r="Y1192" s="17" cm="1">
        <f t="array" ref="Y1192">MAX(IF(REINDUKSI!$B$5:$B$1048576='Data Training 2022'!B1192,REINDUKSI!$H$5:$H$1048576))</f>
        <v>44749</v>
      </c>
      <c r="Z1192" s="22" t="str">
        <f>IFERROR(VLOOKUP(B1192,REINDUKSI!$B$5:$I$1048576,8,0),"")</f>
        <v>LULUS</v>
      </c>
      <c r="AA1192" s="22" t="str">
        <f t="shared" si="100"/>
        <v/>
      </c>
      <c r="AB1192" s="17" cm="1">
        <f t="array" ref="AB1192">MAX(IF(BSA!$B$5:$B$1048576='Data Training 2022'!B1192,BSA!$H$5:$H$1048576))</f>
        <v>0</v>
      </c>
      <c r="AC1192" s="22" t="str">
        <f>IFERROR(VLOOKUP(B1192,BSA!$B$5:$I$1048576,8,0),"")</f>
        <v/>
      </c>
      <c r="AD1192" s="22" t="s">
        <v>3994</v>
      </c>
      <c r="AE1192" s="22"/>
      <c r="AF1192" s="22"/>
      <c r="AG1192" s="22" t="str">
        <f t="shared" si="101"/>
        <v/>
      </c>
      <c r="AH1192" s="17" cm="1">
        <f t="array" ref="AH1192">MAX(IF(ISOLASI!$B$5:$B$1048576='Data Training 2022'!B1192,ISOLASI!$H$5:$H$1048576))</f>
        <v>0</v>
      </c>
      <c r="AI1192" s="22" t="str">
        <f>IFERROR(VLOOKUP(B1192,ISOLASI!$B$5:$I$1048576,8,0),"")</f>
        <v/>
      </c>
      <c r="AJ1192" s="22"/>
      <c r="AK1192" s="17" cm="1">
        <f t="array" ref="AK1192">MAX(IF('DEKAT AIR'!$B$5:$B$1048576='Data Training 2022'!B1192,'DEKAT AIR'!$H$5:$H$1048576))</f>
        <v>0</v>
      </c>
      <c r="AL1192" s="22" t="str">
        <f>IFERROR(VLOOKUP(B1192,'DEKAT AIR'!$B$5:$I$1048576,8,0),"")</f>
        <v/>
      </c>
      <c r="AM1192" s="22"/>
      <c r="AN1192" s="17" cm="1">
        <f t="array" ref="AN1192">MAX(IF(KETINGGIAN!$B$5:$B$1048576='Data Training 2022'!B1192,KETINGGIAN!$H$5:$H$1048576))</f>
        <v>0</v>
      </c>
      <c r="AO1192" s="22" t="str">
        <f>IFERROR(VLOOKUP(B1192,KETINGGIAN!$B$5:$I$1048576,8,0),"")</f>
        <v/>
      </c>
      <c r="AP1192" s="22"/>
      <c r="AQ1192" s="22"/>
      <c r="AR1192" s="22"/>
      <c r="AS1192" s="22"/>
      <c r="AT1192" s="17" cm="1">
        <f t="array" ref="AT1192">MAX(IF(TOOLSKEEPER!$B$5:$B$1048576='Data Training 2022'!B1192,TOOLSKEEPER!$H$5:$H$1048576))</f>
        <v>0</v>
      </c>
      <c r="AU1192" s="22" t="str">
        <f>IFERROR(VLOOKUP(B1192,TOOLSKEEPER!$B$5:$I$1048576,8,0),"")</f>
        <v/>
      </c>
    </row>
    <row r="1193" spans="1:47">
      <c r="A1193" s="22">
        <f t="shared" si="102"/>
        <v>1188</v>
      </c>
      <c r="B1193" s="21" t="str">
        <f t="shared" si="103"/>
        <v>MP/ARCO-0354</v>
      </c>
      <c r="C1193" s="21" t="s">
        <v>113</v>
      </c>
      <c r="D1193" s="22"/>
      <c r="E1193" s="22" t="s">
        <v>114</v>
      </c>
      <c r="F1193" s="22" t="s">
        <v>19</v>
      </c>
      <c r="G1193" s="22" t="s">
        <v>33</v>
      </c>
      <c r="H1193" s="22" t="s">
        <v>3973</v>
      </c>
      <c r="I1193" s="22"/>
      <c r="J1193" s="22"/>
      <c r="K1193" s="21" t="s">
        <v>4002</v>
      </c>
      <c r="L1193" s="21" t="s">
        <v>681</v>
      </c>
      <c r="M1193" s="21" t="s">
        <v>4003</v>
      </c>
      <c r="N1193" s="21"/>
      <c r="O1193" s="17" t="str">
        <f>IFERROR(VLOOKUP(B1193,POP!$B$5:$I$1048576,7,0),"")</f>
        <v/>
      </c>
      <c r="P1193" s="17" t="str">
        <f>IFERROR(VLOOKUP(B1193,POM!$B$5:$I$1048576,7,0),"")</f>
        <v/>
      </c>
      <c r="Q1193" s="10" t="str">
        <f>IFERROR(VLOOKUP(B1193,POU!$B$5:$I$1048576,7,0),"")</f>
        <v/>
      </c>
      <c r="R1193" s="21" t="str">
        <f t="shared" si="99"/>
        <v/>
      </c>
      <c r="S1193" s="17" t="str">
        <f>IFERROR(VLOOKUP(B1193,'PEMBEKALAN POP'!$B$5:$I$1048576,7,0),"")</f>
        <v/>
      </c>
      <c r="T1193" s="22" t="str">
        <f>IFERROR(VLOOKUP(B1193,'PEMBEKALAN POP'!$B$5:$I$1048576,8,0),"")</f>
        <v/>
      </c>
      <c r="U1193" s="21" t="s">
        <v>3994</v>
      </c>
      <c r="V1193" s="17" t="e" cm="1">
        <f t="array" ref="V1193">MAX(IF(INDUKSI!$B$5:$B$1048576='Data Training 2022'!B1193,INDUKSI!$H$5:$H$1048576))</f>
        <v>#N/A</v>
      </c>
      <c r="W1193" s="22" t="str">
        <f>IFERROR(VLOOKUP(B1193,INDUKSI!$B$5:$I$1048576,8,0),"")</f>
        <v/>
      </c>
      <c r="X1193" s="21" t="s">
        <v>3994</v>
      </c>
      <c r="Y1193" s="17" cm="1">
        <f t="array" ref="Y1193">MAX(IF(REINDUKSI!$B$5:$B$1048576='Data Training 2022'!B1193,REINDUKSI!$H$5:$H$1048576))</f>
        <v>0</v>
      </c>
      <c r="Z1193" s="22" t="str">
        <f>IFERROR(VLOOKUP(B1193,REINDUKSI!$B$5:$I$1048576,8,0),"")</f>
        <v/>
      </c>
      <c r="AA1193" s="22" t="str">
        <f t="shared" si="100"/>
        <v/>
      </c>
      <c r="AB1193" s="17" cm="1">
        <f t="array" ref="AB1193">MAX(IF(BSA!$B$5:$B$1048576='Data Training 2022'!B1193,BSA!$H$5:$H$1048576))</f>
        <v>0</v>
      </c>
      <c r="AC1193" s="22" t="str">
        <f>IFERROR(VLOOKUP(B1193,BSA!$B$5:$I$1048576,8,0),"")</f>
        <v/>
      </c>
      <c r="AD1193" s="22" t="s">
        <v>3994</v>
      </c>
      <c r="AE1193" s="22"/>
      <c r="AF1193" s="22"/>
      <c r="AG1193" s="22" t="str">
        <f t="shared" si="101"/>
        <v/>
      </c>
      <c r="AH1193" s="17" cm="1">
        <f t="array" ref="AH1193">MAX(IF(ISOLASI!$B$5:$B$1048576='Data Training 2022'!B1193,ISOLASI!$H$5:$H$1048576))</f>
        <v>0</v>
      </c>
      <c r="AI1193" s="22" t="str">
        <f>IFERROR(VLOOKUP(B1193,ISOLASI!$B$5:$I$1048576,8,0),"")</f>
        <v/>
      </c>
      <c r="AJ1193" s="22"/>
      <c r="AK1193" s="17" cm="1">
        <f t="array" ref="AK1193">MAX(IF('DEKAT AIR'!$B$5:$B$1048576='Data Training 2022'!B1193,'DEKAT AIR'!$H$5:$H$1048576))</f>
        <v>0</v>
      </c>
      <c r="AL1193" s="22" t="str">
        <f>IFERROR(VLOOKUP(B1193,'DEKAT AIR'!$B$5:$I$1048576,8,0),"")</f>
        <v/>
      </c>
      <c r="AM1193" s="22"/>
      <c r="AN1193" s="17" cm="1">
        <f t="array" ref="AN1193">MAX(IF(KETINGGIAN!$B$5:$B$1048576='Data Training 2022'!B1193,KETINGGIAN!$H$5:$H$1048576))</f>
        <v>0</v>
      </c>
      <c r="AO1193" s="22" t="str">
        <f>IFERROR(VLOOKUP(B1193,KETINGGIAN!$B$5:$I$1048576,8,0),"")</f>
        <v/>
      </c>
      <c r="AP1193" s="22"/>
      <c r="AQ1193" s="22"/>
      <c r="AR1193" s="22"/>
      <c r="AS1193" s="22"/>
      <c r="AT1193" s="17" cm="1">
        <f t="array" ref="AT1193">MAX(IF(TOOLSKEEPER!$B$5:$B$1048576='Data Training 2022'!B1193,TOOLSKEEPER!$H$5:$H$1048576))</f>
        <v>0</v>
      </c>
      <c r="AU1193" s="22" t="str">
        <f>IFERROR(VLOOKUP(B1193,TOOLSKEEPER!$B$5:$I$1048576,8,0),"")</f>
        <v/>
      </c>
    </row>
    <row r="1194" spans="1:47">
      <c r="A1194" s="22">
        <f t="shared" si="102"/>
        <v>1189</v>
      </c>
      <c r="B1194" s="21" t="str">
        <f t="shared" si="103"/>
        <v>ISAC-21120545</v>
      </c>
      <c r="C1194" s="21" t="s">
        <v>37</v>
      </c>
      <c r="D1194" s="22"/>
      <c r="E1194" s="22" t="s">
        <v>38</v>
      </c>
      <c r="F1194" s="22" t="s">
        <v>19</v>
      </c>
      <c r="G1194" s="22" t="s">
        <v>23</v>
      </c>
      <c r="H1194" s="22" t="s">
        <v>3973</v>
      </c>
      <c r="I1194" s="22"/>
      <c r="J1194" s="22"/>
      <c r="K1194" s="21" t="s">
        <v>4002</v>
      </c>
      <c r="L1194" s="21" t="s">
        <v>681</v>
      </c>
      <c r="M1194" s="21" t="s">
        <v>4003</v>
      </c>
      <c r="N1194" s="21"/>
      <c r="O1194" s="17" t="str">
        <f>IFERROR(VLOOKUP(B1194,POP!$B$5:$I$1048576,7,0),"")</f>
        <v/>
      </c>
      <c r="P1194" s="17" t="str">
        <f>IFERROR(VLOOKUP(B1194,POM!$B$5:$I$1048576,7,0),"")</f>
        <v/>
      </c>
      <c r="Q1194" s="10" t="str">
        <f>IFERROR(VLOOKUP(B1194,POU!$B$5:$I$1048576,7,0),"")</f>
        <v/>
      </c>
      <c r="R1194" s="21" t="str">
        <f t="shared" si="99"/>
        <v/>
      </c>
      <c r="S1194" s="17" t="str">
        <f>IFERROR(VLOOKUP(B1194,'PEMBEKALAN POP'!$B$5:$I$1048576,7,0),"")</f>
        <v/>
      </c>
      <c r="T1194" s="22" t="str">
        <f>IFERROR(VLOOKUP(B1194,'PEMBEKALAN POP'!$B$5:$I$1048576,8,0),"")</f>
        <v/>
      </c>
      <c r="U1194" s="21" t="s">
        <v>3994</v>
      </c>
      <c r="V1194" s="17" t="e" cm="1">
        <f t="array" ref="V1194">MAX(IF(INDUKSI!$B$5:$B$1048576='Data Training 2022'!B1194,INDUKSI!$H$5:$H$1048576))</f>
        <v>#N/A</v>
      </c>
      <c r="W1194" s="22" t="str">
        <f>IFERROR(VLOOKUP(B1194,INDUKSI!$B$5:$I$1048576,8,0),"")</f>
        <v>LULUS</v>
      </c>
      <c r="X1194" s="21" t="s">
        <v>3994</v>
      </c>
      <c r="Y1194" s="17" cm="1">
        <f t="array" ref="Y1194">MAX(IF(REINDUKSI!$B$5:$B$1048576='Data Training 2022'!B1194,REINDUKSI!$H$5:$H$1048576))</f>
        <v>44784</v>
      </c>
      <c r="Z1194" s="22" t="str">
        <f>IFERROR(VLOOKUP(B1194,REINDUKSI!$B$5:$I$1048576,8,0),"")</f>
        <v>LULUS</v>
      </c>
      <c r="AA1194" s="22" t="str">
        <f t="shared" si="100"/>
        <v/>
      </c>
      <c r="AB1194" s="17" cm="1">
        <f t="array" ref="AB1194">MAX(IF(BSA!$B$5:$B$1048576='Data Training 2022'!B1194,BSA!$H$5:$H$1048576))</f>
        <v>0</v>
      </c>
      <c r="AC1194" s="22" t="str">
        <f>IFERROR(VLOOKUP(B1194,BSA!$B$5:$I$1048576,8,0),"")</f>
        <v/>
      </c>
      <c r="AD1194" s="22" t="s">
        <v>3994</v>
      </c>
      <c r="AE1194" s="22"/>
      <c r="AF1194" s="22"/>
      <c r="AG1194" s="22" t="str">
        <f t="shared" si="101"/>
        <v/>
      </c>
      <c r="AH1194" s="17" cm="1">
        <f t="array" ref="AH1194">MAX(IF(ISOLASI!$B$5:$B$1048576='Data Training 2022'!B1194,ISOLASI!$H$5:$H$1048576))</f>
        <v>0</v>
      </c>
      <c r="AI1194" s="22" t="str">
        <f>IFERROR(VLOOKUP(B1194,ISOLASI!$B$5:$I$1048576,8,0),"")</f>
        <v/>
      </c>
      <c r="AJ1194" s="22"/>
      <c r="AK1194" s="17" cm="1">
        <f t="array" ref="AK1194">MAX(IF('DEKAT AIR'!$B$5:$B$1048576='Data Training 2022'!B1194,'DEKAT AIR'!$H$5:$H$1048576))</f>
        <v>0</v>
      </c>
      <c r="AL1194" s="22" t="str">
        <f>IFERROR(VLOOKUP(B1194,'DEKAT AIR'!$B$5:$I$1048576,8,0),"")</f>
        <v/>
      </c>
      <c r="AM1194" s="22"/>
      <c r="AN1194" s="17" cm="1">
        <f t="array" ref="AN1194">MAX(IF(KETINGGIAN!$B$5:$B$1048576='Data Training 2022'!B1194,KETINGGIAN!$H$5:$H$1048576))</f>
        <v>0</v>
      </c>
      <c r="AO1194" s="22" t="str">
        <f>IFERROR(VLOOKUP(B1194,KETINGGIAN!$B$5:$I$1048576,8,0),"")</f>
        <v/>
      </c>
      <c r="AP1194" s="22"/>
      <c r="AQ1194" s="22"/>
      <c r="AR1194" s="22"/>
      <c r="AS1194" s="22"/>
      <c r="AT1194" s="17" cm="1">
        <f t="array" ref="AT1194">MAX(IF(TOOLSKEEPER!$B$5:$B$1048576='Data Training 2022'!B1194,TOOLSKEEPER!$H$5:$H$1048576))</f>
        <v>0</v>
      </c>
      <c r="AU1194" s="22" t="str">
        <f>IFERROR(VLOOKUP(B1194,TOOLSKEEPER!$B$5:$I$1048576,8,0),"")</f>
        <v/>
      </c>
    </row>
    <row r="1195" spans="1:47">
      <c r="A1195" s="22">
        <f t="shared" si="102"/>
        <v>1190</v>
      </c>
      <c r="B1195" s="21" t="str">
        <f t="shared" si="103"/>
        <v>MP/ARCO0141</v>
      </c>
      <c r="C1195" s="21" t="s">
        <v>21</v>
      </c>
      <c r="D1195" s="22"/>
      <c r="E1195" s="22" t="s">
        <v>22</v>
      </c>
      <c r="F1195" s="22" t="s">
        <v>19</v>
      </c>
      <c r="G1195" s="22" t="s">
        <v>23</v>
      </c>
      <c r="H1195" s="22" t="s">
        <v>3973</v>
      </c>
      <c r="I1195" s="22"/>
      <c r="J1195" s="22"/>
      <c r="K1195" s="21" t="s">
        <v>4002</v>
      </c>
      <c r="L1195" s="21" t="s">
        <v>681</v>
      </c>
      <c r="M1195" s="21" t="s">
        <v>4003</v>
      </c>
      <c r="N1195" s="21"/>
      <c r="O1195" s="17" t="str">
        <f>IFERROR(VLOOKUP(B1195,POP!$B$5:$I$1048576,7,0),"")</f>
        <v/>
      </c>
      <c r="P1195" s="17" t="str">
        <f>IFERROR(VLOOKUP(B1195,POM!$B$5:$I$1048576,7,0),"")</f>
        <v/>
      </c>
      <c r="Q1195" s="10" t="str">
        <f>IFERROR(VLOOKUP(B1195,POU!$B$5:$I$1048576,7,0),"")</f>
        <v/>
      </c>
      <c r="R1195" s="21" t="str">
        <f t="shared" si="99"/>
        <v/>
      </c>
      <c r="S1195" s="17" t="str">
        <f>IFERROR(VLOOKUP(B1195,'PEMBEKALAN POP'!$B$5:$I$1048576,7,0),"")</f>
        <v/>
      </c>
      <c r="T1195" s="22" t="str">
        <f>IFERROR(VLOOKUP(B1195,'PEMBEKALAN POP'!$B$5:$I$1048576,8,0),"")</f>
        <v/>
      </c>
      <c r="U1195" s="21" t="s">
        <v>3994</v>
      </c>
      <c r="V1195" s="17" t="e" cm="1">
        <f t="array" ref="V1195">MAX(IF(INDUKSI!$B$5:$B$1048576='Data Training 2022'!B1195,INDUKSI!$H$5:$H$1048576))</f>
        <v>#N/A</v>
      </c>
      <c r="W1195" s="22" t="str">
        <f>IFERROR(VLOOKUP(B1195,INDUKSI!$B$5:$I$1048576,8,0),"")</f>
        <v/>
      </c>
      <c r="X1195" s="21" t="s">
        <v>3994</v>
      </c>
      <c r="Y1195" s="17" cm="1">
        <f t="array" ref="Y1195">MAX(IF(REINDUKSI!$B$5:$B$1048576='Data Training 2022'!B1195,REINDUKSI!$H$5:$H$1048576))</f>
        <v>44783</v>
      </c>
      <c r="Z1195" s="22" t="str">
        <f>IFERROR(VLOOKUP(B1195,REINDUKSI!$B$5:$I$1048576,8,0),"")</f>
        <v>LULUS</v>
      </c>
      <c r="AA1195" s="22" t="str">
        <f t="shared" si="100"/>
        <v/>
      </c>
      <c r="AB1195" s="17" cm="1">
        <f t="array" ref="AB1195">MAX(IF(BSA!$B$5:$B$1048576='Data Training 2022'!B1195,BSA!$H$5:$H$1048576))</f>
        <v>0</v>
      </c>
      <c r="AC1195" s="22" t="str">
        <f>IFERROR(VLOOKUP(B1195,BSA!$B$5:$I$1048576,8,0),"")</f>
        <v/>
      </c>
      <c r="AD1195" s="22" t="s">
        <v>3994</v>
      </c>
      <c r="AE1195" s="22"/>
      <c r="AF1195" s="22"/>
      <c r="AG1195" s="22" t="str">
        <f t="shared" si="101"/>
        <v/>
      </c>
      <c r="AH1195" s="17" cm="1">
        <f t="array" ref="AH1195">MAX(IF(ISOLASI!$B$5:$B$1048576='Data Training 2022'!B1195,ISOLASI!$H$5:$H$1048576))</f>
        <v>0</v>
      </c>
      <c r="AI1195" s="22" t="str">
        <f>IFERROR(VLOOKUP(B1195,ISOLASI!$B$5:$I$1048576,8,0),"")</f>
        <v/>
      </c>
      <c r="AJ1195" s="22"/>
      <c r="AK1195" s="17" cm="1">
        <f t="array" ref="AK1195">MAX(IF('DEKAT AIR'!$B$5:$B$1048576='Data Training 2022'!B1195,'DEKAT AIR'!$H$5:$H$1048576))</f>
        <v>0</v>
      </c>
      <c r="AL1195" s="22" t="str">
        <f>IFERROR(VLOOKUP(B1195,'DEKAT AIR'!$B$5:$I$1048576,8,0),"")</f>
        <v/>
      </c>
      <c r="AM1195" s="22"/>
      <c r="AN1195" s="17" cm="1">
        <f t="array" ref="AN1195">MAX(IF(KETINGGIAN!$B$5:$B$1048576='Data Training 2022'!B1195,KETINGGIAN!$H$5:$H$1048576))</f>
        <v>0</v>
      </c>
      <c r="AO1195" s="22" t="str">
        <f>IFERROR(VLOOKUP(B1195,KETINGGIAN!$B$5:$I$1048576,8,0),"")</f>
        <v/>
      </c>
      <c r="AP1195" s="22"/>
      <c r="AQ1195" s="22"/>
      <c r="AR1195" s="22"/>
      <c r="AS1195" s="22"/>
      <c r="AT1195" s="17" cm="1">
        <f t="array" ref="AT1195">MAX(IF(TOOLSKEEPER!$B$5:$B$1048576='Data Training 2022'!B1195,TOOLSKEEPER!$H$5:$H$1048576))</f>
        <v>0</v>
      </c>
      <c r="AU1195" s="22" t="str">
        <f>IFERROR(VLOOKUP(B1195,TOOLSKEEPER!$B$5:$I$1048576,8,0),"")</f>
        <v/>
      </c>
    </row>
    <row r="1196" spans="1:47">
      <c r="A1196" s="22">
        <f t="shared" si="102"/>
        <v>1191</v>
      </c>
      <c r="B1196" s="21" t="str">
        <f t="shared" si="103"/>
        <v>MP/ARCO-0008</v>
      </c>
      <c r="C1196" s="21" t="s">
        <v>48</v>
      </c>
      <c r="D1196" s="22"/>
      <c r="E1196" s="22" t="s">
        <v>49</v>
      </c>
      <c r="F1196" s="22" t="s">
        <v>19</v>
      </c>
      <c r="G1196" s="22" t="s">
        <v>47</v>
      </c>
      <c r="H1196" s="22" t="s">
        <v>3973</v>
      </c>
      <c r="I1196" s="22"/>
      <c r="J1196" s="22"/>
      <c r="K1196" s="21" t="s">
        <v>4002</v>
      </c>
      <c r="L1196" s="21" t="s">
        <v>681</v>
      </c>
      <c r="M1196" s="21" t="s">
        <v>4003</v>
      </c>
      <c r="N1196" s="21"/>
      <c r="O1196" s="17" t="str">
        <f>IFERROR(VLOOKUP(B1196,POP!$B$5:$I$1048576,7,0),"")</f>
        <v/>
      </c>
      <c r="P1196" s="17" t="str">
        <f>IFERROR(VLOOKUP(B1196,POM!$B$5:$I$1048576,7,0),"")</f>
        <v/>
      </c>
      <c r="Q1196" s="10" t="str">
        <f>IFERROR(VLOOKUP(B1196,POU!$B$5:$I$1048576,7,0),"")</f>
        <v/>
      </c>
      <c r="R1196" s="21" t="str">
        <f t="shared" si="99"/>
        <v/>
      </c>
      <c r="S1196" s="17" t="str">
        <f>IFERROR(VLOOKUP(B1196,'PEMBEKALAN POP'!$B$5:$I$1048576,7,0),"")</f>
        <v/>
      </c>
      <c r="T1196" s="22" t="str">
        <f>IFERROR(VLOOKUP(B1196,'PEMBEKALAN POP'!$B$5:$I$1048576,8,0),"")</f>
        <v/>
      </c>
      <c r="U1196" s="21" t="s">
        <v>3994</v>
      </c>
      <c r="V1196" s="17" t="e" cm="1">
        <f t="array" ref="V1196">MAX(IF(INDUKSI!$B$5:$B$1048576='Data Training 2022'!B1196,INDUKSI!$H$5:$H$1048576))</f>
        <v>#N/A</v>
      </c>
      <c r="W1196" s="22" t="str">
        <f>IFERROR(VLOOKUP(B1196,INDUKSI!$B$5:$I$1048576,8,0),"")</f>
        <v/>
      </c>
      <c r="X1196" s="21" t="s">
        <v>3994</v>
      </c>
      <c r="Y1196" s="17" cm="1">
        <f t="array" ref="Y1196">MAX(IF(REINDUKSI!$B$5:$B$1048576='Data Training 2022'!B1196,REINDUKSI!$H$5:$H$1048576))</f>
        <v>44749</v>
      </c>
      <c r="Z1196" s="22" t="str">
        <f>IFERROR(VLOOKUP(B1196,REINDUKSI!$B$5:$I$1048576,8,0),"")</f>
        <v>LULUS</v>
      </c>
      <c r="AA1196" s="22" t="str">
        <f t="shared" si="100"/>
        <v/>
      </c>
      <c r="AB1196" s="17" cm="1">
        <f t="array" ref="AB1196">MAX(IF(BSA!$B$5:$B$1048576='Data Training 2022'!B1196,BSA!$H$5:$H$1048576))</f>
        <v>0</v>
      </c>
      <c r="AC1196" s="22" t="str">
        <f>IFERROR(VLOOKUP(B1196,BSA!$B$5:$I$1048576,8,0),"")</f>
        <v/>
      </c>
      <c r="AD1196" s="22" t="s">
        <v>3994</v>
      </c>
      <c r="AE1196" s="22"/>
      <c r="AF1196" s="22"/>
      <c r="AG1196" s="22" t="str">
        <f t="shared" si="101"/>
        <v/>
      </c>
      <c r="AH1196" s="17" cm="1">
        <f t="array" ref="AH1196">MAX(IF(ISOLASI!$B$5:$B$1048576='Data Training 2022'!B1196,ISOLASI!$H$5:$H$1048576))</f>
        <v>0</v>
      </c>
      <c r="AI1196" s="22" t="str">
        <f>IFERROR(VLOOKUP(B1196,ISOLASI!$B$5:$I$1048576,8,0),"")</f>
        <v/>
      </c>
      <c r="AJ1196" s="22"/>
      <c r="AK1196" s="17" cm="1">
        <f t="array" ref="AK1196">MAX(IF('DEKAT AIR'!$B$5:$B$1048576='Data Training 2022'!B1196,'DEKAT AIR'!$H$5:$H$1048576))</f>
        <v>0</v>
      </c>
      <c r="AL1196" s="22" t="str">
        <f>IFERROR(VLOOKUP(B1196,'DEKAT AIR'!$B$5:$I$1048576,8,0),"")</f>
        <v/>
      </c>
      <c r="AM1196" s="22"/>
      <c r="AN1196" s="17" cm="1">
        <f t="array" ref="AN1196">MAX(IF(KETINGGIAN!$B$5:$B$1048576='Data Training 2022'!B1196,KETINGGIAN!$H$5:$H$1048576))</f>
        <v>0</v>
      </c>
      <c r="AO1196" s="22" t="str">
        <f>IFERROR(VLOOKUP(B1196,KETINGGIAN!$B$5:$I$1048576,8,0),"")</f>
        <v/>
      </c>
      <c r="AP1196" s="22"/>
      <c r="AQ1196" s="22"/>
      <c r="AR1196" s="22"/>
      <c r="AS1196" s="22"/>
      <c r="AT1196" s="17" cm="1">
        <f t="array" ref="AT1196">MAX(IF(TOOLSKEEPER!$B$5:$B$1048576='Data Training 2022'!B1196,TOOLSKEEPER!$H$5:$H$1048576))</f>
        <v>0</v>
      </c>
      <c r="AU1196" s="22" t="str">
        <f>IFERROR(VLOOKUP(B1196,TOOLSKEEPER!$B$5:$I$1048576,8,0),"")</f>
        <v/>
      </c>
    </row>
    <row r="1197" spans="1:47">
      <c r="A1197" s="22">
        <f t="shared" si="102"/>
        <v>1192</v>
      </c>
      <c r="B1197" s="21" t="str">
        <f t="shared" si="103"/>
        <v>MP/ARCO0129</v>
      </c>
      <c r="C1197" s="21" t="s">
        <v>45</v>
      </c>
      <c r="D1197" s="22"/>
      <c r="E1197" s="22" t="s">
        <v>46</v>
      </c>
      <c r="F1197" s="22" t="s">
        <v>19</v>
      </c>
      <c r="G1197" s="22" t="s">
        <v>47</v>
      </c>
      <c r="H1197" s="22" t="s">
        <v>3973</v>
      </c>
      <c r="I1197" s="22"/>
      <c r="J1197" s="22"/>
      <c r="K1197" s="21" t="s">
        <v>4002</v>
      </c>
      <c r="L1197" s="21" t="s">
        <v>681</v>
      </c>
      <c r="M1197" s="21" t="s">
        <v>4003</v>
      </c>
      <c r="N1197" s="21"/>
      <c r="O1197" s="17" t="str">
        <f>IFERROR(VLOOKUP(B1197,POP!$B$5:$I$1048576,7,0),"")</f>
        <v/>
      </c>
      <c r="P1197" s="17" t="str">
        <f>IFERROR(VLOOKUP(B1197,POM!$B$5:$I$1048576,7,0),"")</f>
        <v/>
      </c>
      <c r="Q1197" s="10" t="str">
        <f>IFERROR(VLOOKUP(B1197,POU!$B$5:$I$1048576,7,0),"")</f>
        <v/>
      </c>
      <c r="R1197" s="21" t="str">
        <f t="shared" si="99"/>
        <v/>
      </c>
      <c r="S1197" s="17" t="str">
        <f>IFERROR(VLOOKUP(B1197,'PEMBEKALAN POP'!$B$5:$I$1048576,7,0),"")</f>
        <v/>
      </c>
      <c r="T1197" s="22" t="str">
        <f>IFERROR(VLOOKUP(B1197,'PEMBEKALAN POP'!$B$5:$I$1048576,8,0),"")</f>
        <v/>
      </c>
      <c r="U1197" s="21" t="s">
        <v>3994</v>
      </c>
      <c r="V1197" s="17" t="e" cm="1">
        <f t="array" ref="V1197">MAX(IF(INDUKSI!$B$5:$B$1048576='Data Training 2022'!B1197,INDUKSI!$H$5:$H$1048576))</f>
        <v>#N/A</v>
      </c>
      <c r="W1197" s="22" t="str">
        <f>IFERROR(VLOOKUP(B1197,INDUKSI!$B$5:$I$1048576,8,0),"")</f>
        <v>LULUS</v>
      </c>
      <c r="X1197" s="21" t="s">
        <v>3994</v>
      </c>
      <c r="Y1197" s="17" cm="1">
        <f t="array" ref="Y1197">MAX(IF(REINDUKSI!$B$5:$B$1048576='Data Training 2022'!B1197,REINDUKSI!$H$5:$H$1048576))</f>
        <v>0</v>
      </c>
      <c r="Z1197" s="22" t="str">
        <f>IFERROR(VLOOKUP(B1197,REINDUKSI!$B$5:$I$1048576,8,0),"")</f>
        <v/>
      </c>
      <c r="AA1197" s="22" t="str">
        <f t="shared" si="100"/>
        <v/>
      </c>
      <c r="AB1197" s="17" cm="1">
        <f t="array" ref="AB1197">MAX(IF(BSA!$B$5:$B$1048576='Data Training 2022'!B1197,BSA!$H$5:$H$1048576))</f>
        <v>0</v>
      </c>
      <c r="AC1197" s="22" t="str">
        <f>IFERROR(VLOOKUP(B1197,BSA!$B$5:$I$1048576,8,0),"")</f>
        <v/>
      </c>
      <c r="AD1197" s="22" t="s">
        <v>3994</v>
      </c>
      <c r="AE1197" s="22"/>
      <c r="AF1197" s="22"/>
      <c r="AG1197" s="22" t="str">
        <f t="shared" si="101"/>
        <v/>
      </c>
      <c r="AH1197" s="17" cm="1">
        <f t="array" ref="AH1197">MAX(IF(ISOLASI!$B$5:$B$1048576='Data Training 2022'!B1197,ISOLASI!$H$5:$H$1048576))</f>
        <v>0</v>
      </c>
      <c r="AI1197" s="22" t="str">
        <f>IFERROR(VLOOKUP(B1197,ISOLASI!$B$5:$I$1048576,8,0),"")</f>
        <v/>
      </c>
      <c r="AJ1197" s="22"/>
      <c r="AK1197" s="17" cm="1">
        <f t="array" ref="AK1197">MAX(IF('DEKAT AIR'!$B$5:$B$1048576='Data Training 2022'!B1197,'DEKAT AIR'!$H$5:$H$1048576))</f>
        <v>0</v>
      </c>
      <c r="AL1197" s="22" t="str">
        <f>IFERROR(VLOOKUP(B1197,'DEKAT AIR'!$B$5:$I$1048576,8,0),"")</f>
        <v/>
      </c>
      <c r="AM1197" s="22"/>
      <c r="AN1197" s="17" cm="1">
        <f t="array" ref="AN1197">MAX(IF(KETINGGIAN!$B$5:$B$1048576='Data Training 2022'!B1197,KETINGGIAN!$H$5:$H$1048576))</f>
        <v>0</v>
      </c>
      <c r="AO1197" s="22" t="str">
        <f>IFERROR(VLOOKUP(B1197,KETINGGIAN!$B$5:$I$1048576,8,0),"")</f>
        <v/>
      </c>
      <c r="AP1197" s="22"/>
      <c r="AQ1197" s="22"/>
      <c r="AR1197" s="22"/>
      <c r="AS1197" s="22"/>
      <c r="AT1197" s="17" cm="1">
        <f t="array" ref="AT1197">MAX(IF(TOOLSKEEPER!$B$5:$B$1048576='Data Training 2022'!B1197,TOOLSKEEPER!$H$5:$H$1048576))</f>
        <v>0</v>
      </c>
      <c r="AU1197" s="22" t="str">
        <f>IFERROR(VLOOKUP(B1197,TOOLSKEEPER!$B$5:$I$1048576,8,0),"")</f>
        <v/>
      </c>
    </row>
    <row r="1198" spans="1:47">
      <c r="A1198" s="22">
        <f t="shared" si="102"/>
        <v>1193</v>
      </c>
      <c r="B1198" s="21" t="str">
        <f t="shared" si="103"/>
        <v>ISAC-22011048</v>
      </c>
      <c r="C1198" s="21" t="s">
        <v>172</v>
      </c>
      <c r="D1198" s="22"/>
      <c r="E1198" s="22" t="s">
        <v>173</v>
      </c>
      <c r="F1198" s="22" t="s">
        <v>19</v>
      </c>
      <c r="G1198" s="22" t="s">
        <v>174</v>
      </c>
      <c r="H1198" s="22" t="s">
        <v>3973</v>
      </c>
      <c r="I1198" s="22"/>
      <c r="J1198" s="22"/>
      <c r="K1198" s="21" t="s">
        <v>4002</v>
      </c>
      <c r="L1198" s="21" t="s">
        <v>681</v>
      </c>
      <c r="M1198" s="21" t="s">
        <v>4003</v>
      </c>
      <c r="N1198" s="21"/>
      <c r="O1198" s="17" t="str">
        <f>IFERROR(VLOOKUP(B1198,POP!$B$5:$I$1048576,7,0),"")</f>
        <v/>
      </c>
      <c r="P1198" s="17" t="str">
        <f>IFERROR(VLOOKUP(B1198,POM!$B$5:$I$1048576,7,0),"")</f>
        <v/>
      </c>
      <c r="Q1198" s="10" t="str">
        <f>IFERROR(VLOOKUP(B1198,POU!$B$5:$I$1048576,7,0),"")</f>
        <v/>
      </c>
      <c r="R1198" s="21" t="str">
        <f t="shared" si="99"/>
        <v/>
      </c>
      <c r="S1198" s="17" t="str">
        <f>IFERROR(VLOOKUP(B1198,'PEMBEKALAN POP'!$B$5:$I$1048576,7,0),"")</f>
        <v/>
      </c>
      <c r="T1198" s="22" t="str">
        <f>IFERROR(VLOOKUP(B1198,'PEMBEKALAN POP'!$B$5:$I$1048576,8,0),"")</f>
        <v/>
      </c>
      <c r="U1198" s="21" t="s">
        <v>3994</v>
      </c>
      <c r="V1198" s="17" t="e" cm="1">
        <f t="array" ref="V1198">MAX(IF(INDUKSI!$B$5:$B$1048576='Data Training 2022'!B1198,INDUKSI!$H$5:$H$1048576))</f>
        <v>#N/A</v>
      </c>
      <c r="W1198" s="22" t="str">
        <f>IFERROR(VLOOKUP(B1198,INDUKSI!$B$5:$I$1048576,8,0),"")</f>
        <v>LULUS</v>
      </c>
      <c r="X1198" s="21" t="s">
        <v>3994</v>
      </c>
      <c r="Y1198" s="17" cm="1">
        <f t="array" ref="Y1198">MAX(IF(REINDUKSI!$B$5:$B$1048576='Data Training 2022'!B1198,REINDUKSI!$H$5:$H$1048576))</f>
        <v>0</v>
      </c>
      <c r="Z1198" s="22" t="str">
        <f>IFERROR(VLOOKUP(B1198,REINDUKSI!$B$5:$I$1048576,8,0),"")</f>
        <v/>
      </c>
      <c r="AA1198" s="22" t="str">
        <f t="shared" si="100"/>
        <v/>
      </c>
      <c r="AB1198" s="17" cm="1">
        <f t="array" ref="AB1198">MAX(IF(BSA!$B$5:$B$1048576='Data Training 2022'!B1198,BSA!$H$5:$H$1048576))</f>
        <v>0</v>
      </c>
      <c r="AC1198" s="22" t="str">
        <f>IFERROR(VLOOKUP(B1198,BSA!$B$5:$I$1048576,8,0),"")</f>
        <v/>
      </c>
      <c r="AD1198" s="22" t="s">
        <v>3994</v>
      </c>
      <c r="AE1198" s="22"/>
      <c r="AF1198" s="22"/>
      <c r="AG1198" s="22" t="str">
        <f t="shared" si="101"/>
        <v/>
      </c>
      <c r="AH1198" s="17" cm="1">
        <f t="array" ref="AH1198">MAX(IF(ISOLASI!$B$5:$B$1048576='Data Training 2022'!B1198,ISOLASI!$H$5:$H$1048576))</f>
        <v>0</v>
      </c>
      <c r="AI1198" s="22" t="str">
        <f>IFERROR(VLOOKUP(B1198,ISOLASI!$B$5:$I$1048576,8,0),"")</f>
        <v/>
      </c>
      <c r="AJ1198" s="22"/>
      <c r="AK1198" s="17" cm="1">
        <f t="array" ref="AK1198">MAX(IF('DEKAT AIR'!$B$5:$B$1048576='Data Training 2022'!B1198,'DEKAT AIR'!$H$5:$H$1048576))</f>
        <v>0</v>
      </c>
      <c r="AL1198" s="22" t="str">
        <f>IFERROR(VLOOKUP(B1198,'DEKAT AIR'!$B$5:$I$1048576,8,0),"")</f>
        <v/>
      </c>
      <c r="AM1198" s="22"/>
      <c r="AN1198" s="17" cm="1">
        <f t="array" ref="AN1198">MAX(IF(KETINGGIAN!$B$5:$B$1048576='Data Training 2022'!B1198,KETINGGIAN!$H$5:$H$1048576))</f>
        <v>0</v>
      </c>
      <c r="AO1198" s="22" t="str">
        <f>IFERROR(VLOOKUP(B1198,KETINGGIAN!$B$5:$I$1048576,8,0),"")</f>
        <v/>
      </c>
      <c r="AP1198" s="22"/>
      <c r="AQ1198" s="22"/>
      <c r="AR1198" s="22"/>
      <c r="AS1198" s="22"/>
      <c r="AT1198" s="17" cm="1">
        <f t="array" ref="AT1198">MAX(IF(TOOLSKEEPER!$B$5:$B$1048576='Data Training 2022'!B1198,TOOLSKEEPER!$H$5:$H$1048576))</f>
        <v>0</v>
      </c>
      <c r="AU1198" s="22" t="str">
        <f>IFERROR(VLOOKUP(B1198,TOOLSKEEPER!$B$5:$I$1048576,8,0),"")</f>
        <v/>
      </c>
    </row>
    <row r="1199" spans="1:47">
      <c r="A1199" s="22">
        <f t="shared" si="102"/>
        <v>1194</v>
      </c>
      <c r="B1199" s="21" t="str">
        <f t="shared" si="103"/>
        <v>00000317</v>
      </c>
      <c r="C1199" s="21">
        <v>317</v>
      </c>
      <c r="D1199" s="22"/>
      <c r="E1199" s="22" t="s">
        <v>197</v>
      </c>
      <c r="F1199" s="22" t="s">
        <v>19</v>
      </c>
      <c r="G1199" s="22" t="s">
        <v>174</v>
      </c>
      <c r="H1199" s="22" t="s">
        <v>3973</v>
      </c>
      <c r="I1199" s="22"/>
      <c r="J1199" s="22"/>
      <c r="K1199" s="21" t="s">
        <v>4002</v>
      </c>
      <c r="L1199" s="21" t="s">
        <v>681</v>
      </c>
      <c r="M1199" s="21" t="s">
        <v>4003</v>
      </c>
      <c r="N1199" s="21"/>
      <c r="O1199" s="17" t="str">
        <f>IFERROR(VLOOKUP(B1199,POP!$B$5:$I$1048576,7,0),"")</f>
        <v/>
      </c>
      <c r="P1199" s="17" t="str">
        <f>IFERROR(VLOOKUP(B1199,POM!$B$5:$I$1048576,7,0),"")</f>
        <v/>
      </c>
      <c r="Q1199" s="10" t="str">
        <f>IFERROR(VLOOKUP(B1199,POU!$B$5:$I$1048576,7,0),"")</f>
        <v/>
      </c>
      <c r="R1199" s="21" t="str">
        <f t="shared" si="99"/>
        <v/>
      </c>
      <c r="S1199" s="17" t="str">
        <f>IFERROR(VLOOKUP(B1199,'PEMBEKALAN POP'!$B$5:$I$1048576,7,0),"")</f>
        <v/>
      </c>
      <c r="T1199" s="22" t="str">
        <f>IFERROR(VLOOKUP(B1199,'PEMBEKALAN POP'!$B$5:$I$1048576,8,0),"")</f>
        <v/>
      </c>
      <c r="U1199" s="21" t="s">
        <v>3994</v>
      </c>
      <c r="V1199" s="17" t="e" cm="1">
        <f t="array" ref="V1199">MAX(IF(INDUKSI!$B$5:$B$1048576='Data Training 2022'!B1199,INDUKSI!$H$5:$H$1048576))</f>
        <v>#N/A</v>
      </c>
      <c r="W1199" s="22" t="str">
        <f>IFERROR(VLOOKUP(B1199,INDUKSI!$B$5:$I$1048576,8,0),"")</f>
        <v>LULUS</v>
      </c>
      <c r="X1199" s="21" t="s">
        <v>3994</v>
      </c>
      <c r="Y1199" s="17" cm="1">
        <f t="array" ref="Y1199">MAX(IF(REINDUKSI!$B$5:$B$1048576='Data Training 2022'!B1199,REINDUKSI!$H$5:$H$1048576))</f>
        <v>0</v>
      </c>
      <c r="Z1199" s="22" t="str">
        <f>IFERROR(VLOOKUP(B1199,REINDUKSI!$B$5:$I$1048576,8,0),"")</f>
        <v/>
      </c>
      <c r="AA1199" s="22" t="str">
        <f t="shared" si="100"/>
        <v/>
      </c>
      <c r="AB1199" s="17" cm="1">
        <f t="array" ref="AB1199">MAX(IF(BSA!$B$5:$B$1048576='Data Training 2022'!B1199,BSA!$H$5:$H$1048576))</f>
        <v>0</v>
      </c>
      <c r="AC1199" s="22" t="str">
        <f>IFERROR(VLOOKUP(B1199,BSA!$B$5:$I$1048576,8,0),"")</f>
        <v/>
      </c>
      <c r="AD1199" s="22" t="s">
        <v>3994</v>
      </c>
      <c r="AE1199" s="22"/>
      <c r="AF1199" s="22"/>
      <c r="AG1199" s="22" t="str">
        <f t="shared" si="101"/>
        <v/>
      </c>
      <c r="AH1199" s="17" cm="1">
        <f t="array" ref="AH1199">MAX(IF(ISOLASI!$B$5:$B$1048576='Data Training 2022'!B1199,ISOLASI!$H$5:$H$1048576))</f>
        <v>0</v>
      </c>
      <c r="AI1199" s="22" t="str">
        <f>IFERROR(VLOOKUP(B1199,ISOLASI!$B$5:$I$1048576,8,0),"")</f>
        <v/>
      </c>
      <c r="AJ1199" s="22"/>
      <c r="AK1199" s="17" cm="1">
        <f t="array" ref="AK1199">MAX(IF('DEKAT AIR'!$B$5:$B$1048576='Data Training 2022'!B1199,'DEKAT AIR'!$H$5:$H$1048576))</f>
        <v>0</v>
      </c>
      <c r="AL1199" s="22" t="str">
        <f>IFERROR(VLOOKUP(B1199,'DEKAT AIR'!$B$5:$I$1048576,8,0),"")</f>
        <v/>
      </c>
      <c r="AM1199" s="22"/>
      <c r="AN1199" s="17" cm="1">
        <f t="array" ref="AN1199">MAX(IF(KETINGGIAN!$B$5:$B$1048576='Data Training 2022'!B1199,KETINGGIAN!$H$5:$H$1048576))</f>
        <v>0</v>
      </c>
      <c r="AO1199" s="22" t="str">
        <f>IFERROR(VLOOKUP(B1199,KETINGGIAN!$B$5:$I$1048576,8,0),"")</f>
        <v/>
      </c>
      <c r="AP1199" s="22"/>
      <c r="AQ1199" s="22"/>
      <c r="AR1199" s="22"/>
      <c r="AS1199" s="22"/>
      <c r="AT1199" s="17" cm="1">
        <f t="array" ref="AT1199">MAX(IF(TOOLSKEEPER!$B$5:$B$1048576='Data Training 2022'!B1199,TOOLSKEEPER!$H$5:$H$1048576))</f>
        <v>0</v>
      </c>
      <c r="AU1199" s="22" t="str">
        <f>IFERROR(VLOOKUP(B1199,TOOLSKEEPER!$B$5:$I$1048576,8,0),"")</f>
        <v/>
      </c>
    </row>
    <row r="1200" spans="1:47">
      <c r="A1200" s="22">
        <f t="shared" si="102"/>
        <v>1195</v>
      </c>
      <c r="B1200" s="21" t="str">
        <f t="shared" si="103"/>
        <v>MP/ARCO0210</v>
      </c>
      <c r="C1200" s="21" t="s">
        <v>28</v>
      </c>
      <c r="D1200" s="22"/>
      <c r="E1200" s="22" t="s">
        <v>29</v>
      </c>
      <c r="F1200" s="22" t="s">
        <v>19</v>
      </c>
      <c r="G1200" s="22" t="s">
        <v>30</v>
      </c>
      <c r="H1200" s="22" t="s">
        <v>3973</v>
      </c>
      <c r="I1200" s="22"/>
      <c r="J1200" s="22"/>
      <c r="K1200" s="21" t="s">
        <v>4002</v>
      </c>
      <c r="L1200" s="21" t="s">
        <v>681</v>
      </c>
      <c r="M1200" s="21" t="s">
        <v>4003</v>
      </c>
      <c r="N1200" s="21"/>
      <c r="O1200" s="17" t="str">
        <f>IFERROR(VLOOKUP(B1200,POP!$B$5:$I$1048576,7,0),"")</f>
        <v/>
      </c>
      <c r="P1200" s="17" t="str">
        <f>IFERROR(VLOOKUP(B1200,POM!$B$5:$I$1048576,7,0),"")</f>
        <v/>
      </c>
      <c r="Q1200" s="10" t="str">
        <f>IFERROR(VLOOKUP(B1200,POU!$B$5:$I$1048576,7,0),"")</f>
        <v/>
      </c>
      <c r="R1200" s="21" t="str">
        <f t="shared" si="99"/>
        <v/>
      </c>
      <c r="S1200" s="17" t="str">
        <f>IFERROR(VLOOKUP(B1200,'PEMBEKALAN POP'!$B$5:$I$1048576,7,0),"")</f>
        <v/>
      </c>
      <c r="T1200" s="22" t="str">
        <f>IFERROR(VLOOKUP(B1200,'PEMBEKALAN POP'!$B$5:$I$1048576,8,0),"")</f>
        <v/>
      </c>
      <c r="U1200" s="21" t="s">
        <v>3994</v>
      </c>
      <c r="V1200" s="17" t="e" cm="1">
        <f t="array" ref="V1200">MAX(IF(INDUKSI!$B$5:$B$1048576='Data Training 2022'!B1200,INDUKSI!$H$5:$H$1048576))</f>
        <v>#N/A</v>
      </c>
      <c r="W1200" s="22" t="str">
        <f>IFERROR(VLOOKUP(B1200,INDUKSI!$B$5:$I$1048576,8,0),"")</f>
        <v/>
      </c>
      <c r="X1200" s="21" t="s">
        <v>3994</v>
      </c>
      <c r="Y1200" s="17" cm="1">
        <f t="array" ref="Y1200">MAX(IF(REINDUKSI!$B$5:$B$1048576='Data Training 2022'!B1200,REINDUKSI!$H$5:$H$1048576))</f>
        <v>0</v>
      </c>
      <c r="Z1200" s="22" t="str">
        <f>IFERROR(VLOOKUP(B1200,REINDUKSI!$B$5:$I$1048576,8,0),"")</f>
        <v/>
      </c>
      <c r="AA1200" s="22" t="str">
        <f t="shared" si="100"/>
        <v/>
      </c>
      <c r="AB1200" s="17" cm="1">
        <f t="array" ref="AB1200">MAX(IF(BSA!$B$5:$B$1048576='Data Training 2022'!B1200,BSA!$H$5:$H$1048576))</f>
        <v>0</v>
      </c>
      <c r="AC1200" s="22" t="str">
        <f>IFERROR(VLOOKUP(B1200,BSA!$B$5:$I$1048576,8,0),"")</f>
        <v/>
      </c>
      <c r="AD1200" s="22" t="s">
        <v>3994</v>
      </c>
      <c r="AE1200" s="22"/>
      <c r="AF1200" s="22"/>
      <c r="AG1200" s="22" t="str">
        <f t="shared" si="101"/>
        <v/>
      </c>
      <c r="AH1200" s="17" cm="1">
        <f t="array" ref="AH1200">MAX(IF(ISOLASI!$B$5:$B$1048576='Data Training 2022'!B1200,ISOLASI!$H$5:$H$1048576))</f>
        <v>0</v>
      </c>
      <c r="AI1200" s="22" t="str">
        <f>IFERROR(VLOOKUP(B1200,ISOLASI!$B$5:$I$1048576,8,0),"")</f>
        <v/>
      </c>
      <c r="AJ1200" s="22"/>
      <c r="AK1200" s="17" cm="1">
        <f t="array" ref="AK1200">MAX(IF('DEKAT AIR'!$B$5:$B$1048576='Data Training 2022'!B1200,'DEKAT AIR'!$H$5:$H$1048576))</f>
        <v>0</v>
      </c>
      <c r="AL1200" s="22" t="str">
        <f>IFERROR(VLOOKUP(B1200,'DEKAT AIR'!$B$5:$I$1048576,8,0),"")</f>
        <v/>
      </c>
      <c r="AM1200" s="22"/>
      <c r="AN1200" s="17" cm="1">
        <f t="array" ref="AN1200">MAX(IF(KETINGGIAN!$B$5:$B$1048576='Data Training 2022'!B1200,KETINGGIAN!$H$5:$H$1048576))</f>
        <v>0</v>
      </c>
      <c r="AO1200" s="22" t="str">
        <f>IFERROR(VLOOKUP(B1200,KETINGGIAN!$B$5:$I$1048576,8,0),"")</f>
        <v/>
      </c>
      <c r="AP1200" s="22"/>
      <c r="AQ1200" s="22"/>
      <c r="AR1200" s="22"/>
      <c r="AS1200" s="22"/>
      <c r="AT1200" s="17" cm="1">
        <f t="array" ref="AT1200">MAX(IF(TOOLSKEEPER!$B$5:$B$1048576='Data Training 2022'!B1200,TOOLSKEEPER!$H$5:$H$1048576))</f>
        <v>0</v>
      </c>
      <c r="AU1200" s="22" t="str">
        <f>IFERROR(VLOOKUP(B1200,TOOLSKEEPER!$B$5:$I$1048576,8,0),"")</f>
        <v/>
      </c>
    </row>
    <row r="1201" spans="1:47">
      <c r="A1201" s="22">
        <f t="shared" si="102"/>
        <v>1196</v>
      </c>
      <c r="B1201" s="21" t="str">
        <f t="shared" si="103"/>
        <v>MP/ARCO0177</v>
      </c>
      <c r="C1201" s="21" t="s">
        <v>175</v>
      </c>
      <c r="D1201" s="22"/>
      <c r="E1201" s="22" t="s">
        <v>176</v>
      </c>
      <c r="F1201" s="22" t="s">
        <v>19</v>
      </c>
      <c r="G1201" s="22" t="s">
        <v>30</v>
      </c>
      <c r="H1201" s="22" t="s">
        <v>3973</v>
      </c>
      <c r="I1201" s="22"/>
      <c r="J1201" s="22"/>
      <c r="K1201" s="21" t="s">
        <v>4002</v>
      </c>
      <c r="L1201" s="21" t="s">
        <v>681</v>
      </c>
      <c r="M1201" s="21" t="s">
        <v>4003</v>
      </c>
      <c r="N1201" s="21"/>
      <c r="O1201" s="17" t="str">
        <f>IFERROR(VLOOKUP(B1201,POP!$B$5:$I$1048576,7,0),"")</f>
        <v/>
      </c>
      <c r="P1201" s="17" t="str">
        <f>IFERROR(VLOOKUP(B1201,POM!$B$5:$I$1048576,7,0),"")</f>
        <v/>
      </c>
      <c r="Q1201" s="10" t="str">
        <f>IFERROR(VLOOKUP(B1201,POU!$B$5:$I$1048576,7,0),"")</f>
        <v/>
      </c>
      <c r="R1201" s="21" t="str">
        <f t="shared" si="99"/>
        <v/>
      </c>
      <c r="S1201" s="17" t="str">
        <f>IFERROR(VLOOKUP(B1201,'PEMBEKALAN POP'!$B$5:$I$1048576,7,0),"")</f>
        <v/>
      </c>
      <c r="T1201" s="22" t="str">
        <f>IFERROR(VLOOKUP(B1201,'PEMBEKALAN POP'!$B$5:$I$1048576,8,0),"")</f>
        <v/>
      </c>
      <c r="U1201" s="21" t="s">
        <v>3994</v>
      </c>
      <c r="V1201" s="17" t="e" cm="1">
        <f t="array" ref="V1201">MAX(IF(INDUKSI!$B$5:$B$1048576='Data Training 2022'!B1201,INDUKSI!$H$5:$H$1048576))</f>
        <v>#N/A</v>
      </c>
      <c r="W1201" s="22" t="str">
        <f>IFERROR(VLOOKUP(B1201,INDUKSI!$B$5:$I$1048576,8,0),"")</f>
        <v/>
      </c>
      <c r="X1201" s="21" t="s">
        <v>3994</v>
      </c>
      <c r="Y1201" s="17" cm="1">
        <f t="array" ref="Y1201">MAX(IF(REINDUKSI!$B$5:$B$1048576='Data Training 2022'!B1201,REINDUKSI!$H$5:$H$1048576))</f>
        <v>0</v>
      </c>
      <c r="Z1201" s="22" t="str">
        <f>IFERROR(VLOOKUP(B1201,REINDUKSI!$B$5:$I$1048576,8,0),"")</f>
        <v/>
      </c>
      <c r="AA1201" s="22" t="str">
        <f t="shared" si="100"/>
        <v/>
      </c>
      <c r="AB1201" s="17" cm="1">
        <f t="array" ref="AB1201">MAX(IF(BSA!$B$5:$B$1048576='Data Training 2022'!B1201,BSA!$H$5:$H$1048576))</f>
        <v>0</v>
      </c>
      <c r="AC1201" s="22" t="str">
        <f>IFERROR(VLOOKUP(B1201,BSA!$B$5:$I$1048576,8,0),"")</f>
        <v/>
      </c>
      <c r="AD1201" s="22" t="s">
        <v>3994</v>
      </c>
      <c r="AE1201" s="22"/>
      <c r="AF1201" s="22"/>
      <c r="AG1201" s="22" t="str">
        <f t="shared" si="101"/>
        <v/>
      </c>
      <c r="AH1201" s="17" cm="1">
        <f t="array" ref="AH1201">MAX(IF(ISOLASI!$B$5:$B$1048576='Data Training 2022'!B1201,ISOLASI!$H$5:$H$1048576))</f>
        <v>0</v>
      </c>
      <c r="AI1201" s="22" t="str">
        <f>IFERROR(VLOOKUP(B1201,ISOLASI!$B$5:$I$1048576,8,0),"")</f>
        <v/>
      </c>
      <c r="AJ1201" s="22"/>
      <c r="AK1201" s="17" cm="1">
        <f t="array" ref="AK1201">MAX(IF('DEKAT AIR'!$B$5:$B$1048576='Data Training 2022'!B1201,'DEKAT AIR'!$H$5:$H$1048576))</f>
        <v>0</v>
      </c>
      <c r="AL1201" s="22" t="str">
        <f>IFERROR(VLOOKUP(B1201,'DEKAT AIR'!$B$5:$I$1048576,8,0),"")</f>
        <v/>
      </c>
      <c r="AM1201" s="22"/>
      <c r="AN1201" s="17" cm="1">
        <f t="array" ref="AN1201">MAX(IF(KETINGGIAN!$B$5:$B$1048576='Data Training 2022'!B1201,KETINGGIAN!$H$5:$H$1048576))</f>
        <v>0</v>
      </c>
      <c r="AO1201" s="22" t="str">
        <f>IFERROR(VLOOKUP(B1201,KETINGGIAN!$B$5:$I$1048576,8,0),"")</f>
        <v/>
      </c>
      <c r="AP1201" s="22"/>
      <c r="AQ1201" s="22"/>
      <c r="AR1201" s="22"/>
      <c r="AS1201" s="22"/>
      <c r="AT1201" s="17" cm="1">
        <f t="array" ref="AT1201">MAX(IF(TOOLSKEEPER!$B$5:$B$1048576='Data Training 2022'!B1201,TOOLSKEEPER!$H$5:$H$1048576))</f>
        <v>0</v>
      </c>
      <c r="AU1201" s="22" t="str">
        <f>IFERROR(VLOOKUP(B1201,TOOLSKEEPER!$B$5:$I$1048576,8,0),"")</f>
        <v/>
      </c>
    </row>
    <row r="1202" spans="1:47">
      <c r="A1202" s="22">
        <f t="shared" si="102"/>
        <v>1197</v>
      </c>
      <c r="B1202" s="21" t="str">
        <f t="shared" si="103"/>
        <v>MP/ARCO0307</v>
      </c>
      <c r="C1202" s="21" t="s">
        <v>182</v>
      </c>
      <c r="D1202" s="22"/>
      <c r="E1202" s="22" t="s">
        <v>183</v>
      </c>
      <c r="F1202" s="22" t="s">
        <v>19</v>
      </c>
      <c r="G1202" s="22" t="s">
        <v>30</v>
      </c>
      <c r="H1202" s="22" t="s">
        <v>3973</v>
      </c>
      <c r="I1202" s="22"/>
      <c r="J1202" s="22"/>
      <c r="K1202" s="21" t="s">
        <v>4002</v>
      </c>
      <c r="L1202" s="21" t="s">
        <v>681</v>
      </c>
      <c r="M1202" s="21" t="s">
        <v>4003</v>
      </c>
      <c r="N1202" s="21"/>
      <c r="O1202" s="17" t="str">
        <f>IFERROR(VLOOKUP(B1202,POP!$B$5:$I$1048576,7,0),"")</f>
        <v/>
      </c>
      <c r="P1202" s="17" t="str">
        <f>IFERROR(VLOOKUP(B1202,POM!$B$5:$I$1048576,7,0),"")</f>
        <v/>
      </c>
      <c r="Q1202" s="10" t="str">
        <f>IFERROR(VLOOKUP(B1202,POU!$B$5:$I$1048576,7,0),"")</f>
        <v/>
      </c>
      <c r="R1202" s="21" t="str">
        <f t="shared" si="99"/>
        <v/>
      </c>
      <c r="S1202" s="17" t="str">
        <f>IFERROR(VLOOKUP(B1202,'PEMBEKALAN POP'!$B$5:$I$1048576,7,0),"")</f>
        <v/>
      </c>
      <c r="T1202" s="22" t="str">
        <f>IFERROR(VLOOKUP(B1202,'PEMBEKALAN POP'!$B$5:$I$1048576,8,0),"")</f>
        <v/>
      </c>
      <c r="U1202" s="21" t="s">
        <v>3994</v>
      </c>
      <c r="V1202" s="17" t="e" cm="1">
        <f t="array" ref="V1202">MAX(IF(INDUKSI!$B$5:$B$1048576='Data Training 2022'!B1202,INDUKSI!$H$5:$H$1048576))</f>
        <v>#N/A</v>
      </c>
      <c r="W1202" s="22" t="str">
        <f>IFERROR(VLOOKUP(B1202,INDUKSI!$B$5:$I$1048576,8,0),"")</f>
        <v>LULUS</v>
      </c>
      <c r="X1202" s="21" t="s">
        <v>3994</v>
      </c>
      <c r="Y1202" s="17" cm="1">
        <f t="array" ref="Y1202">MAX(IF(REINDUKSI!$B$5:$B$1048576='Data Training 2022'!B1202,REINDUKSI!$H$5:$H$1048576))</f>
        <v>0</v>
      </c>
      <c r="Z1202" s="22" t="str">
        <f>IFERROR(VLOOKUP(B1202,REINDUKSI!$B$5:$I$1048576,8,0),"")</f>
        <v/>
      </c>
      <c r="AA1202" s="22" t="str">
        <f t="shared" si="100"/>
        <v/>
      </c>
      <c r="AB1202" s="17" cm="1">
        <f t="array" ref="AB1202">MAX(IF(BSA!$B$5:$B$1048576='Data Training 2022'!B1202,BSA!$H$5:$H$1048576))</f>
        <v>0</v>
      </c>
      <c r="AC1202" s="22" t="str">
        <f>IFERROR(VLOOKUP(B1202,BSA!$B$5:$I$1048576,8,0),"")</f>
        <v/>
      </c>
      <c r="AD1202" s="22" t="s">
        <v>3994</v>
      </c>
      <c r="AE1202" s="22"/>
      <c r="AF1202" s="22"/>
      <c r="AG1202" s="22" t="str">
        <f t="shared" si="101"/>
        <v/>
      </c>
      <c r="AH1202" s="17" cm="1">
        <f t="array" ref="AH1202">MAX(IF(ISOLASI!$B$5:$B$1048576='Data Training 2022'!B1202,ISOLASI!$H$5:$H$1048576))</f>
        <v>0</v>
      </c>
      <c r="AI1202" s="22" t="str">
        <f>IFERROR(VLOOKUP(B1202,ISOLASI!$B$5:$I$1048576,8,0),"")</f>
        <v/>
      </c>
      <c r="AJ1202" s="22"/>
      <c r="AK1202" s="17" cm="1">
        <f t="array" ref="AK1202">MAX(IF('DEKAT AIR'!$B$5:$B$1048576='Data Training 2022'!B1202,'DEKAT AIR'!$H$5:$H$1048576))</f>
        <v>0</v>
      </c>
      <c r="AL1202" s="22" t="str">
        <f>IFERROR(VLOOKUP(B1202,'DEKAT AIR'!$B$5:$I$1048576,8,0),"")</f>
        <v/>
      </c>
      <c r="AM1202" s="22"/>
      <c r="AN1202" s="17" cm="1">
        <f t="array" ref="AN1202">MAX(IF(KETINGGIAN!$B$5:$B$1048576='Data Training 2022'!B1202,KETINGGIAN!$H$5:$H$1048576))</f>
        <v>0</v>
      </c>
      <c r="AO1202" s="22" t="str">
        <f>IFERROR(VLOOKUP(B1202,KETINGGIAN!$B$5:$I$1048576,8,0),"")</f>
        <v/>
      </c>
      <c r="AP1202" s="22"/>
      <c r="AQ1202" s="22"/>
      <c r="AR1202" s="22"/>
      <c r="AS1202" s="22"/>
      <c r="AT1202" s="17" cm="1">
        <f t="array" ref="AT1202">MAX(IF(TOOLSKEEPER!$B$5:$B$1048576='Data Training 2022'!B1202,TOOLSKEEPER!$H$5:$H$1048576))</f>
        <v>0</v>
      </c>
      <c r="AU1202" s="22" t="str">
        <f>IFERROR(VLOOKUP(B1202,TOOLSKEEPER!$B$5:$I$1048576,8,0),"")</f>
        <v/>
      </c>
    </row>
    <row r="1203" spans="1:47">
      <c r="A1203" s="22">
        <f t="shared" si="102"/>
        <v>1198</v>
      </c>
      <c r="B1203" s="21" t="str">
        <f t="shared" si="103"/>
        <v>ISAC-22021071</v>
      </c>
      <c r="C1203" s="21" t="s">
        <v>195</v>
      </c>
      <c r="D1203" s="22"/>
      <c r="E1203" s="22" t="s">
        <v>196</v>
      </c>
      <c r="F1203" s="22" t="s">
        <v>19</v>
      </c>
      <c r="G1203" s="22" t="s">
        <v>30</v>
      </c>
      <c r="H1203" s="22" t="s">
        <v>3973</v>
      </c>
      <c r="I1203" s="22"/>
      <c r="J1203" s="22"/>
      <c r="K1203" s="21" t="s">
        <v>4002</v>
      </c>
      <c r="L1203" s="21" t="s">
        <v>681</v>
      </c>
      <c r="M1203" s="21" t="s">
        <v>4003</v>
      </c>
      <c r="N1203" s="21"/>
      <c r="O1203" s="17" t="str">
        <f>IFERROR(VLOOKUP(B1203,POP!$B$5:$I$1048576,7,0),"")</f>
        <v/>
      </c>
      <c r="P1203" s="17" t="str">
        <f>IFERROR(VLOOKUP(B1203,POM!$B$5:$I$1048576,7,0),"")</f>
        <v/>
      </c>
      <c r="Q1203" s="10" t="str">
        <f>IFERROR(VLOOKUP(B1203,POU!$B$5:$I$1048576,7,0),"")</f>
        <v/>
      </c>
      <c r="R1203" s="21" t="str">
        <f t="shared" si="99"/>
        <v/>
      </c>
      <c r="S1203" s="17" t="str">
        <f>IFERROR(VLOOKUP(B1203,'PEMBEKALAN POP'!$B$5:$I$1048576,7,0),"")</f>
        <v/>
      </c>
      <c r="T1203" s="22" t="str">
        <f>IFERROR(VLOOKUP(B1203,'PEMBEKALAN POP'!$B$5:$I$1048576,8,0),"")</f>
        <v/>
      </c>
      <c r="U1203" s="21" t="s">
        <v>3994</v>
      </c>
      <c r="V1203" s="17" t="e" cm="1">
        <f t="array" ref="V1203">MAX(IF(INDUKSI!$B$5:$B$1048576='Data Training 2022'!B1203,INDUKSI!$H$5:$H$1048576))</f>
        <v>#N/A</v>
      </c>
      <c r="W1203" s="22" t="str">
        <f>IFERROR(VLOOKUP(B1203,INDUKSI!$B$5:$I$1048576,8,0),"")</f>
        <v>LULUS</v>
      </c>
      <c r="X1203" s="21" t="s">
        <v>3994</v>
      </c>
      <c r="Y1203" s="17" cm="1">
        <f t="array" ref="Y1203">MAX(IF(REINDUKSI!$B$5:$B$1048576='Data Training 2022'!B1203,REINDUKSI!$H$5:$H$1048576))</f>
        <v>0</v>
      </c>
      <c r="Z1203" s="22" t="str">
        <f>IFERROR(VLOOKUP(B1203,REINDUKSI!$B$5:$I$1048576,8,0),"")</f>
        <v/>
      </c>
      <c r="AA1203" s="22" t="str">
        <f t="shared" si="100"/>
        <v/>
      </c>
      <c r="AB1203" s="17" cm="1">
        <f t="array" ref="AB1203">MAX(IF(BSA!$B$5:$B$1048576='Data Training 2022'!B1203,BSA!$H$5:$H$1048576))</f>
        <v>0</v>
      </c>
      <c r="AC1203" s="22" t="str">
        <f>IFERROR(VLOOKUP(B1203,BSA!$B$5:$I$1048576,8,0),"")</f>
        <v/>
      </c>
      <c r="AD1203" s="22" t="s">
        <v>3994</v>
      </c>
      <c r="AE1203" s="22"/>
      <c r="AF1203" s="22"/>
      <c r="AG1203" s="22" t="str">
        <f t="shared" si="101"/>
        <v/>
      </c>
      <c r="AH1203" s="17" cm="1">
        <f t="array" ref="AH1203">MAX(IF(ISOLASI!$B$5:$B$1048576='Data Training 2022'!B1203,ISOLASI!$H$5:$H$1048576))</f>
        <v>0</v>
      </c>
      <c r="AI1203" s="22" t="str">
        <f>IFERROR(VLOOKUP(B1203,ISOLASI!$B$5:$I$1048576,8,0),"")</f>
        <v/>
      </c>
      <c r="AJ1203" s="22"/>
      <c r="AK1203" s="17" cm="1">
        <f t="array" ref="AK1203">MAX(IF('DEKAT AIR'!$B$5:$B$1048576='Data Training 2022'!B1203,'DEKAT AIR'!$H$5:$H$1048576))</f>
        <v>0</v>
      </c>
      <c r="AL1203" s="22" t="str">
        <f>IFERROR(VLOOKUP(B1203,'DEKAT AIR'!$B$5:$I$1048576,8,0),"")</f>
        <v/>
      </c>
      <c r="AM1203" s="22"/>
      <c r="AN1203" s="17" cm="1">
        <f t="array" ref="AN1203">MAX(IF(KETINGGIAN!$B$5:$B$1048576='Data Training 2022'!B1203,KETINGGIAN!$H$5:$H$1048576))</f>
        <v>0</v>
      </c>
      <c r="AO1203" s="22" t="str">
        <f>IFERROR(VLOOKUP(B1203,KETINGGIAN!$B$5:$I$1048576,8,0),"")</f>
        <v/>
      </c>
      <c r="AP1203" s="22"/>
      <c r="AQ1203" s="22"/>
      <c r="AR1203" s="22"/>
      <c r="AS1203" s="22"/>
      <c r="AT1203" s="17" cm="1">
        <f t="array" ref="AT1203">MAX(IF(TOOLSKEEPER!$B$5:$B$1048576='Data Training 2022'!B1203,TOOLSKEEPER!$H$5:$H$1048576))</f>
        <v>0</v>
      </c>
      <c r="AU1203" s="22" t="str">
        <f>IFERROR(VLOOKUP(B1203,TOOLSKEEPER!$B$5:$I$1048576,8,0),"")</f>
        <v/>
      </c>
    </row>
    <row r="1204" spans="1:47">
      <c r="A1204" s="22">
        <f t="shared" si="102"/>
        <v>1199</v>
      </c>
      <c r="B1204" s="21" t="str">
        <f t="shared" si="103"/>
        <v>MP/ARCO0312</v>
      </c>
      <c r="C1204" s="21" t="s">
        <v>188</v>
      </c>
      <c r="D1204" s="22"/>
      <c r="E1204" s="22" t="s">
        <v>189</v>
      </c>
      <c r="F1204" s="22" t="s">
        <v>19</v>
      </c>
      <c r="G1204" s="22" t="s">
        <v>148</v>
      </c>
      <c r="H1204" s="22" t="s">
        <v>3973</v>
      </c>
      <c r="I1204" s="22"/>
      <c r="J1204" s="22"/>
      <c r="K1204" s="21" t="s">
        <v>4002</v>
      </c>
      <c r="L1204" s="21" t="s">
        <v>681</v>
      </c>
      <c r="M1204" s="21" t="s">
        <v>4003</v>
      </c>
      <c r="N1204" s="21"/>
      <c r="O1204" s="17" t="str">
        <f>IFERROR(VLOOKUP(B1204,POP!$B$5:$I$1048576,7,0),"")</f>
        <v/>
      </c>
      <c r="P1204" s="17" t="str">
        <f>IFERROR(VLOOKUP(B1204,POM!$B$5:$I$1048576,7,0),"")</f>
        <v/>
      </c>
      <c r="Q1204" s="10" t="str">
        <f>IFERROR(VLOOKUP(B1204,POU!$B$5:$I$1048576,7,0),"")</f>
        <v/>
      </c>
      <c r="R1204" s="21" t="str">
        <f t="shared" si="99"/>
        <v/>
      </c>
      <c r="S1204" s="17" t="str">
        <f>IFERROR(VLOOKUP(B1204,'PEMBEKALAN POP'!$B$5:$I$1048576,7,0),"")</f>
        <v/>
      </c>
      <c r="T1204" s="22" t="str">
        <f>IFERROR(VLOOKUP(B1204,'PEMBEKALAN POP'!$B$5:$I$1048576,8,0),"")</f>
        <v/>
      </c>
      <c r="U1204" s="21" t="s">
        <v>3994</v>
      </c>
      <c r="V1204" s="17" t="e" cm="1">
        <f t="array" ref="V1204">MAX(IF(INDUKSI!$B$5:$B$1048576='Data Training 2022'!B1204,INDUKSI!$H$5:$H$1048576))</f>
        <v>#N/A</v>
      </c>
      <c r="W1204" s="22" t="str">
        <f>IFERROR(VLOOKUP(B1204,INDUKSI!$B$5:$I$1048576,8,0),"")</f>
        <v/>
      </c>
      <c r="X1204" s="21" t="s">
        <v>3994</v>
      </c>
      <c r="Y1204" s="17" cm="1">
        <f t="array" ref="Y1204">MAX(IF(REINDUKSI!$B$5:$B$1048576='Data Training 2022'!B1204,REINDUKSI!$H$5:$H$1048576))</f>
        <v>44772</v>
      </c>
      <c r="Z1204" s="22" t="str">
        <f>IFERROR(VLOOKUP(B1204,REINDUKSI!$B$5:$I$1048576,8,0),"")</f>
        <v>LULUS</v>
      </c>
      <c r="AA1204" s="22" t="str">
        <f t="shared" si="100"/>
        <v/>
      </c>
      <c r="AB1204" s="17" cm="1">
        <f t="array" ref="AB1204">MAX(IF(BSA!$B$5:$B$1048576='Data Training 2022'!B1204,BSA!$H$5:$H$1048576))</f>
        <v>0</v>
      </c>
      <c r="AC1204" s="22" t="str">
        <f>IFERROR(VLOOKUP(B1204,BSA!$B$5:$I$1048576,8,0),"")</f>
        <v/>
      </c>
      <c r="AD1204" s="22" t="s">
        <v>3994</v>
      </c>
      <c r="AE1204" s="22"/>
      <c r="AF1204" s="22"/>
      <c r="AG1204" s="22" t="str">
        <f t="shared" si="101"/>
        <v/>
      </c>
      <c r="AH1204" s="17" cm="1">
        <f t="array" ref="AH1204">MAX(IF(ISOLASI!$B$5:$B$1048576='Data Training 2022'!B1204,ISOLASI!$H$5:$H$1048576))</f>
        <v>0</v>
      </c>
      <c r="AI1204" s="22" t="str">
        <f>IFERROR(VLOOKUP(B1204,ISOLASI!$B$5:$I$1048576,8,0),"")</f>
        <v/>
      </c>
      <c r="AJ1204" s="22"/>
      <c r="AK1204" s="17" cm="1">
        <f t="array" ref="AK1204">MAX(IF('DEKAT AIR'!$B$5:$B$1048576='Data Training 2022'!B1204,'DEKAT AIR'!$H$5:$H$1048576))</f>
        <v>0</v>
      </c>
      <c r="AL1204" s="22" t="str">
        <f>IFERROR(VLOOKUP(B1204,'DEKAT AIR'!$B$5:$I$1048576,8,0),"")</f>
        <v/>
      </c>
      <c r="AM1204" s="22"/>
      <c r="AN1204" s="17" cm="1">
        <f t="array" ref="AN1204">MAX(IF(KETINGGIAN!$B$5:$B$1048576='Data Training 2022'!B1204,KETINGGIAN!$H$5:$H$1048576))</f>
        <v>0</v>
      </c>
      <c r="AO1204" s="22" t="str">
        <f>IFERROR(VLOOKUP(B1204,KETINGGIAN!$B$5:$I$1048576,8,0),"")</f>
        <v/>
      </c>
      <c r="AP1204" s="22"/>
      <c r="AQ1204" s="22"/>
      <c r="AR1204" s="22"/>
      <c r="AS1204" s="22"/>
      <c r="AT1204" s="17" cm="1">
        <f t="array" ref="AT1204">MAX(IF(TOOLSKEEPER!$B$5:$B$1048576='Data Training 2022'!B1204,TOOLSKEEPER!$H$5:$H$1048576))</f>
        <v>0</v>
      </c>
      <c r="AU1204" s="22" t="str">
        <f>IFERROR(VLOOKUP(B1204,TOOLSKEEPER!$B$5:$I$1048576,8,0),"")</f>
        <v/>
      </c>
    </row>
    <row r="1205" spans="1:47">
      <c r="A1205" s="22">
        <f t="shared" si="102"/>
        <v>1200</v>
      </c>
      <c r="B1205" s="21" t="str">
        <f t="shared" si="103"/>
        <v>MP/ARCOO216</v>
      </c>
      <c r="C1205" s="21" t="s">
        <v>162</v>
      </c>
      <c r="D1205" s="22"/>
      <c r="E1205" s="22" t="s">
        <v>163</v>
      </c>
      <c r="F1205" s="22" t="s">
        <v>19</v>
      </c>
      <c r="G1205" s="22" t="s">
        <v>148</v>
      </c>
      <c r="H1205" s="22" t="s">
        <v>3973</v>
      </c>
      <c r="I1205" s="22"/>
      <c r="J1205" s="22"/>
      <c r="K1205" s="21" t="s">
        <v>4002</v>
      </c>
      <c r="L1205" s="21" t="s">
        <v>681</v>
      </c>
      <c r="M1205" s="21" t="s">
        <v>4003</v>
      </c>
      <c r="N1205" s="21"/>
      <c r="O1205" s="17" t="str">
        <f>IFERROR(VLOOKUP(B1205,POP!$B$5:$I$1048576,7,0),"")</f>
        <v/>
      </c>
      <c r="P1205" s="17" t="str">
        <f>IFERROR(VLOOKUP(B1205,POM!$B$5:$I$1048576,7,0),"")</f>
        <v/>
      </c>
      <c r="Q1205" s="10" t="str">
        <f>IFERROR(VLOOKUP(B1205,POU!$B$5:$I$1048576,7,0),"")</f>
        <v/>
      </c>
      <c r="R1205" s="21" t="str">
        <f t="shared" si="99"/>
        <v/>
      </c>
      <c r="S1205" s="17" t="str">
        <f>IFERROR(VLOOKUP(B1205,'PEMBEKALAN POP'!$B$5:$I$1048576,7,0),"")</f>
        <v/>
      </c>
      <c r="T1205" s="22" t="str">
        <f>IFERROR(VLOOKUP(B1205,'PEMBEKALAN POP'!$B$5:$I$1048576,8,0),"")</f>
        <v/>
      </c>
      <c r="U1205" s="21" t="s">
        <v>3994</v>
      </c>
      <c r="V1205" s="17" t="e" cm="1">
        <f t="array" ref="V1205">MAX(IF(INDUKSI!$B$5:$B$1048576='Data Training 2022'!B1205,INDUKSI!$H$5:$H$1048576))</f>
        <v>#N/A</v>
      </c>
      <c r="W1205" s="22" t="str">
        <f>IFERROR(VLOOKUP(B1205,INDUKSI!$B$5:$I$1048576,8,0),"")</f>
        <v/>
      </c>
      <c r="X1205" s="21" t="s">
        <v>3994</v>
      </c>
      <c r="Y1205" s="17" cm="1">
        <f t="array" ref="Y1205">MAX(IF(REINDUKSI!$B$5:$B$1048576='Data Training 2022'!B1205,REINDUKSI!$H$5:$H$1048576))</f>
        <v>0</v>
      </c>
      <c r="Z1205" s="22" t="str">
        <f>IFERROR(VLOOKUP(B1205,REINDUKSI!$B$5:$I$1048576,8,0),"")</f>
        <v/>
      </c>
      <c r="AA1205" s="22" t="str">
        <f t="shared" si="100"/>
        <v/>
      </c>
      <c r="AB1205" s="17" cm="1">
        <f t="array" ref="AB1205">MAX(IF(BSA!$B$5:$B$1048576='Data Training 2022'!B1205,BSA!$H$5:$H$1048576))</f>
        <v>0</v>
      </c>
      <c r="AC1205" s="22" t="str">
        <f>IFERROR(VLOOKUP(B1205,BSA!$B$5:$I$1048576,8,0),"")</f>
        <v/>
      </c>
      <c r="AD1205" s="22" t="s">
        <v>3994</v>
      </c>
      <c r="AE1205" s="22"/>
      <c r="AF1205" s="22"/>
      <c r="AG1205" s="22" t="str">
        <f t="shared" si="101"/>
        <v/>
      </c>
      <c r="AH1205" s="17" cm="1">
        <f t="array" ref="AH1205">MAX(IF(ISOLASI!$B$5:$B$1048576='Data Training 2022'!B1205,ISOLASI!$H$5:$H$1048576))</f>
        <v>0</v>
      </c>
      <c r="AI1205" s="22" t="str">
        <f>IFERROR(VLOOKUP(B1205,ISOLASI!$B$5:$I$1048576,8,0),"")</f>
        <v/>
      </c>
      <c r="AJ1205" s="22"/>
      <c r="AK1205" s="17" cm="1">
        <f t="array" ref="AK1205">MAX(IF('DEKAT AIR'!$B$5:$B$1048576='Data Training 2022'!B1205,'DEKAT AIR'!$H$5:$H$1048576))</f>
        <v>0</v>
      </c>
      <c r="AL1205" s="22" t="str">
        <f>IFERROR(VLOOKUP(B1205,'DEKAT AIR'!$B$5:$I$1048576,8,0),"")</f>
        <v/>
      </c>
      <c r="AM1205" s="22"/>
      <c r="AN1205" s="17" cm="1">
        <f t="array" ref="AN1205">MAX(IF(KETINGGIAN!$B$5:$B$1048576='Data Training 2022'!B1205,KETINGGIAN!$H$5:$H$1048576))</f>
        <v>0</v>
      </c>
      <c r="AO1205" s="22" t="str">
        <f>IFERROR(VLOOKUP(B1205,KETINGGIAN!$B$5:$I$1048576,8,0),"")</f>
        <v/>
      </c>
      <c r="AP1205" s="22"/>
      <c r="AQ1205" s="22"/>
      <c r="AR1205" s="22"/>
      <c r="AS1205" s="22"/>
      <c r="AT1205" s="17" cm="1">
        <f t="array" ref="AT1205">MAX(IF(TOOLSKEEPER!$B$5:$B$1048576='Data Training 2022'!B1205,TOOLSKEEPER!$H$5:$H$1048576))</f>
        <v>0</v>
      </c>
      <c r="AU1205" s="22" t="str">
        <f>IFERROR(VLOOKUP(B1205,TOOLSKEEPER!$B$5:$I$1048576,8,0),"")</f>
        <v/>
      </c>
    </row>
    <row r="1206" spans="1:47">
      <c r="A1206" s="22">
        <f t="shared" si="102"/>
        <v>1201</v>
      </c>
      <c r="B1206" s="21" t="str">
        <f t="shared" si="103"/>
        <v>MP/ARCO-0024</v>
      </c>
      <c r="C1206" s="21" t="s">
        <v>170</v>
      </c>
      <c r="D1206" s="22"/>
      <c r="E1206" s="22" t="s">
        <v>171</v>
      </c>
      <c r="F1206" s="22" t="s">
        <v>19</v>
      </c>
      <c r="G1206" s="22" t="s">
        <v>148</v>
      </c>
      <c r="H1206" s="22" t="s">
        <v>3973</v>
      </c>
      <c r="I1206" s="22"/>
      <c r="J1206" s="22"/>
      <c r="K1206" s="21" t="s">
        <v>4002</v>
      </c>
      <c r="L1206" s="21" t="s">
        <v>681</v>
      </c>
      <c r="M1206" s="21" t="s">
        <v>4003</v>
      </c>
      <c r="N1206" s="21"/>
      <c r="O1206" s="17" t="str">
        <f>IFERROR(VLOOKUP(B1206,POP!$B$5:$I$1048576,7,0),"")</f>
        <v/>
      </c>
      <c r="P1206" s="17" t="str">
        <f>IFERROR(VLOOKUP(B1206,POM!$B$5:$I$1048576,7,0),"")</f>
        <v/>
      </c>
      <c r="Q1206" s="10" t="str">
        <f>IFERROR(VLOOKUP(B1206,POU!$B$5:$I$1048576,7,0),"")</f>
        <v/>
      </c>
      <c r="R1206" s="21" t="str">
        <f t="shared" si="99"/>
        <v/>
      </c>
      <c r="S1206" s="17" t="str">
        <f>IFERROR(VLOOKUP(B1206,'PEMBEKALAN POP'!$B$5:$I$1048576,7,0),"")</f>
        <v/>
      </c>
      <c r="T1206" s="22" t="str">
        <f>IFERROR(VLOOKUP(B1206,'PEMBEKALAN POP'!$B$5:$I$1048576,8,0),"")</f>
        <v/>
      </c>
      <c r="U1206" s="21" t="s">
        <v>3994</v>
      </c>
      <c r="V1206" s="17" t="e" cm="1">
        <f t="array" ref="V1206">MAX(IF(INDUKSI!$B$5:$B$1048576='Data Training 2022'!B1206,INDUKSI!$H$5:$H$1048576))</f>
        <v>#N/A</v>
      </c>
      <c r="W1206" s="22" t="str">
        <f>IFERROR(VLOOKUP(B1206,INDUKSI!$B$5:$I$1048576,8,0),"")</f>
        <v/>
      </c>
      <c r="X1206" s="21" t="s">
        <v>3994</v>
      </c>
      <c r="Y1206" s="17" cm="1">
        <f t="array" ref="Y1206">MAX(IF(REINDUKSI!$B$5:$B$1048576='Data Training 2022'!B1206,REINDUKSI!$H$5:$H$1048576))</f>
        <v>0</v>
      </c>
      <c r="Z1206" s="22" t="str">
        <f>IFERROR(VLOOKUP(B1206,REINDUKSI!$B$5:$I$1048576,8,0),"")</f>
        <v/>
      </c>
      <c r="AA1206" s="22" t="str">
        <f t="shared" si="100"/>
        <v/>
      </c>
      <c r="AB1206" s="17" cm="1">
        <f t="array" ref="AB1206">MAX(IF(BSA!$B$5:$B$1048576='Data Training 2022'!B1206,BSA!$H$5:$H$1048576))</f>
        <v>0</v>
      </c>
      <c r="AC1206" s="22" t="str">
        <f>IFERROR(VLOOKUP(B1206,BSA!$B$5:$I$1048576,8,0),"")</f>
        <v/>
      </c>
      <c r="AD1206" s="22" t="s">
        <v>3994</v>
      </c>
      <c r="AE1206" s="22"/>
      <c r="AF1206" s="22"/>
      <c r="AG1206" s="22" t="str">
        <f t="shared" si="101"/>
        <v/>
      </c>
      <c r="AH1206" s="17" cm="1">
        <f t="array" ref="AH1206">MAX(IF(ISOLASI!$B$5:$B$1048576='Data Training 2022'!B1206,ISOLASI!$H$5:$H$1048576))</f>
        <v>0</v>
      </c>
      <c r="AI1206" s="22" t="str">
        <f>IFERROR(VLOOKUP(B1206,ISOLASI!$B$5:$I$1048576,8,0),"")</f>
        <v/>
      </c>
      <c r="AJ1206" s="22"/>
      <c r="AK1206" s="17" cm="1">
        <f t="array" ref="AK1206">MAX(IF('DEKAT AIR'!$B$5:$B$1048576='Data Training 2022'!B1206,'DEKAT AIR'!$H$5:$H$1048576))</f>
        <v>0</v>
      </c>
      <c r="AL1206" s="22" t="str">
        <f>IFERROR(VLOOKUP(B1206,'DEKAT AIR'!$B$5:$I$1048576,8,0),"")</f>
        <v/>
      </c>
      <c r="AM1206" s="22"/>
      <c r="AN1206" s="17" cm="1">
        <f t="array" ref="AN1206">MAX(IF(KETINGGIAN!$B$5:$B$1048576='Data Training 2022'!B1206,KETINGGIAN!$H$5:$H$1048576))</f>
        <v>0</v>
      </c>
      <c r="AO1206" s="22" t="str">
        <f>IFERROR(VLOOKUP(B1206,KETINGGIAN!$B$5:$I$1048576,8,0),"")</f>
        <v/>
      </c>
      <c r="AP1206" s="22"/>
      <c r="AQ1206" s="22"/>
      <c r="AR1206" s="22"/>
      <c r="AS1206" s="22"/>
      <c r="AT1206" s="17" cm="1">
        <f t="array" ref="AT1206">MAX(IF(TOOLSKEEPER!$B$5:$B$1048576='Data Training 2022'!B1206,TOOLSKEEPER!$H$5:$H$1048576))</f>
        <v>0</v>
      </c>
      <c r="AU1206" s="22" t="str">
        <f>IFERROR(VLOOKUP(B1206,TOOLSKEEPER!$B$5:$I$1048576,8,0),"")</f>
        <v/>
      </c>
    </row>
    <row r="1207" spans="1:47">
      <c r="A1207" s="22">
        <f t="shared" si="102"/>
        <v>1202</v>
      </c>
      <c r="B1207" s="21" t="str">
        <f t="shared" si="103"/>
        <v>2994-1018</v>
      </c>
      <c r="C1207" s="21" t="s">
        <v>184</v>
      </c>
      <c r="D1207" s="22"/>
      <c r="E1207" s="22" t="s">
        <v>185</v>
      </c>
      <c r="F1207" s="22" t="s">
        <v>19</v>
      </c>
      <c r="G1207" s="22" t="s">
        <v>148</v>
      </c>
      <c r="H1207" s="22" t="s">
        <v>3973</v>
      </c>
      <c r="I1207" s="22"/>
      <c r="J1207" s="22"/>
      <c r="K1207" s="21" t="s">
        <v>4002</v>
      </c>
      <c r="L1207" s="21" t="s">
        <v>681</v>
      </c>
      <c r="M1207" s="21" t="s">
        <v>4003</v>
      </c>
      <c r="N1207" s="21"/>
      <c r="O1207" s="17" t="str">
        <f>IFERROR(VLOOKUP(B1207,POP!$B$5:$I$1048576,7,0),"")</f>
        <v/>
      </c>
      <c r="P1207" s="17" t="str">
        <f>IFERROR(VLOOKUP(B1207,POM!$B$5:$I$1048576,7,0),"")</f>
        <v/>
      </c>
      <c r="Q1207" s="10" t="str">
        <f>IFERROR(VLOOKUP(B1207,POU!$B$5:$I$1048576,7,0),"")</f>
        <v/>
      </c>
      <c r="R1207" s="21" t="str">
        <f t="shared" si="99"/>
        <v/>
      </c>
      <c r="S1207" s="17" t="str">
        <f>IFERROR(VLOOKUP(B1207,'PEMBEKALAN POP'!$B$5:$I$1048576,7,0),"")</f>
        <v/>
      </c>
      <c r="T1207" s="22" t="str">
        <f>IFERROR(VLOOKUP(B1207,'PEMBEKALAN POP'!$B$5:$I$1048576,8,0),"")</f>
        <v/>
      </c>
      <c r="U1207" s="21" t="s">
        <v>3994</v>
      </c>
      <c r="V1207" s="17" t="e" cm="1">
        <f t="array" ref="V1207">MAX(IF(INDUKSI!$B$5:$B$1048576='Data Training 2022'!B1207,INDUKSI!$H$5:$H$1048576))</f>
        <v>#N/A</v>
      </c>
      <c r="W1207" s="22" t="str">
        <f>IFERROR(VLOOKUP(B1207,INDUKSI!$B$5:$I$1048576,8,0),"")</f>
        <v/>
      </c>
      <c r="X1207" s="21" t="s">
        <v>3994</v>
      </c>
      <c r="Y1207" s="17" cm="1">
        <f t="array" ref="Y1207">MAX(IF(REINDUKSI!$B$5:$B$1048576='Data Training 2022'!B1207,REINDUKSI!$H$5:$H$1048576))</f>
        <v>0</v>
      </c>
      <c r="Z1207" s="22" t="str">
        <f>IFERROR(VLOOKUP(B1207,REINDUKSI!$B$5:$I$1048576,8,0),"")</f>
        <v/>
      </c>
      <c r="AA1207" s="22" t="str">
        <f t="shared" si="100"/>
        <v/>
      </c>
      <c r="AB1207" s="17" cm="1">
        <f t="array" ref="AB1207">MAX(IF(BSA!$B$5:$B$1048576='Data Training 2022'!B1207,BSA!$H$5:$H$1048576))</f>
        <v>0</v>
      </c>
      <c r="AC1207" s="22" t="str">
        <f>IFERROR(VLOOKUP(B1207,BSA!$B$5:$I$1048576,8,0),"")</f>
        <v/>
      </c>
      <c r="AD1207" s="22" t="s">
        <v>3994</v>
      </c>
      <c r="AE1207" s="22"/>
      <c r="AF1207" s="22"/>
      <c r="AG1207" s="22" t="str">
        <f t="shared" si="101"/>
        <v/>
      </c>
      <c r="AH1207" s="17" cm="1">
        <f t="array" ref="AH1207">MAX(IF(ISOLASI!$B$5:$B$1048576='Data Training 2022'!B1207,ISOLASI!$H$5:$H$1048576))</f>
        <v>0</v>
      </c>
      <c r="AI1207" s="22" t="str">
        <f>IFERROR(VLOOKUP(B1207,ISOLASI!$B$5:$I$1048576,8,0),"")</f>
        <v/>
      </c>
      <c r="AJ1207" s="22"/>
      <c r="AK1207" s="17" cm="1">
        <f t="array" ref="AK1207">MAX(IF('DEKAT AIR'!$B$5:$B$1048576='Data Training 2022'!B1207,'DEKAT AIR'!$H$5:$H$1048576))</f>
        <v>0</v>
      </c>
      <c r="AL1207" s="22" t="str">
        <f>IFERROR(VLOOKUP(B1207,'DEKAT AIR'!$B$5:$I$1048576,8,0),"")</f>
        <v/>
      </c>
      <c r="AM1207" s="22"/>
      <c r="AN1207" s="17" cm="1">
        <f t="array" ref="AN1207">MAX(IF(KETINGGIAN!$B$5:$B$1048576='Data Training 2022'!B1207,KETINGGIAN!$H$5:$H$1048576))</f>
        <v>0</v>
      </c>
      <c r="AO1207" s="22" t="str">
        <f>IFERROR(VLOOKUP(B1207,KETINGGIAN!$B$5:$I$1048576,8,0),"")</f>
        <v/>
      </c>
      <c r="AP1207" s="22"/>
      <c r="AQ1207" s="22"/>
      <c r="AR1207" s="22"/>
      <c r="AS1207" s="22"/>
      <c r="AT1207" s="17" cm="1">
        <f t="array" ref="AT1207">MAX(IF(TOOLSKEEPER!$B$5:$B$1048576='Data Training 2022'!B1207,TOOLSKEEPER!$H$5:$H$1048576))</f>
        <v>0</v>
      </c>
      <c r="AU1207" s="22" t="str">
        <f>IFERROR(VLOOKUP(B1207,TOOLSKEEPER!$B$5:$I$1048576,8,0),"")</f>
        <v/>
      </c>
    </row>
    <row r="1208" spans="1:47">
      <c r="A1208" s="22">
        <f t="shared" si="102"/>
        <v>1203</v>
      </c>
      <c r="B1208" s="21" t="str">
        <f t="shared" si="103"/>
        <v>MP/ARCO0193</v>
      </c>
      <c r="C1208" s="21" t="s">
        <v>146</v>
      </c>
      <c r="D1208" s="22"/>
      <c r="E1208" s="22" t="s">
        <v>4312</v>
      </c>
      <c r="F1208" s="22" t="s">
        <v>19</v>
      </c>
      <c r="G1208" s="22" t="s">
        <v>148</v>
      </c>
      <c r="H1208" s="22" t="s">
        <v>3973</v>
      </c>
      <c r="I1208" s="22"/>
      <c r="J1208" s="22"/>
      <c r="K1208" s="21" t="s">
        <v>4002</v>
      </c>
      <c r="L1208" s="21" t="s">
        <v>681</v>
      </c>
      <c r="M1208" s="21" t="s">
        <v>4003</v>
      </c>
      <c r="N1208" s="21"/>
      <c r="O1208" s="17" t="str">
        <f>IFERROR(VLOOKUP(B1208,POP!$B$5:$I$1048576,7,0),"")</f>
        <v/>
      </c>
      <c r="P1208" s="17" t="str">
        <f>IFERROR(VLOOKUP(B1208,POM!$B$5:$I$1048576,7,0),"")</f>
        <v/>
      </c>
      <c r="Q1208" s="10" t="str">
        <f>IFERROR(VLOOKUP(B1208,POU!$B$5:$I$1048576,7,0),"")</f>
        <v/>
      </c>
      <c r="R1208" s="21" t="str">
        <f t="shared" si="99"/>
        <v/>
      </c>
      <c r="S1208" s="17" t="str">
        <f>IFERROR(VLOOKUP(B1208,'PEMBEKALAN POP'!$B$5:$I$1048576,7,0),"")</f>
        <v/>
      </c>
      <c r="T1208" s="22" t="str">
        <f>IFERROR(VLOOKUP(B1208,'PEMBEKALAN POP'!$B$5:$I$1048576,8,0),"")</f>
        <v/>
      </c>
      <c r="U1208" s="21" t="s">
        <v>3994</v>
      </c>
      <c r="V1208" s="17" t="e" cm="1">
        <f t="array" ref="V1208">MAX(IF(INDUKSI!$B$5:$B$1048576='Data Training 2022'!B1208,INDUKSI!$H$5:$H$1048576))</f>
        <v>#N/A</v>
      </c>
      <c r="W1208" s="22" t="str">
        <f>IFERROR(VLOOKUP(B1208,INDUKSI!$B$5:$I$1048576,8,0),"")</f>
        <v/>
      </c>
      <c r="X1208" s="21" t="s">
        <v>3994</v>
      </c>
      <c r="Y1208" s="17" cm="1">
        <f t="array" ref="Y1208">MAX(IF(REINDUKSI!$B$5:$B$1048576='Data Training 2022'!B1208,REINDUKSI!$H$5:$H$1048576))</f>
        <v>0</v>
      </c>
      <c r="Z1208" s="22" t="str">
        <f>IFERROR(VLOOKUP(B1208,REINDUKSI!$B$5:$I$1048576,8,0),"")</f>
        <v/>
      </c>
      <c r="AA1208" s="22" t="str">
        <f t="shared" si="100"/>
        <v/>
      </c>
      <c r="AB1208" s="17" cm="1">
        <f t="array" ref="AB1208">MAX(IF(BSA!$B$5:$B$1048576='Data Training 2022'!B1208,BSA!$H$5:$H$1048576))</f>
        <v>0</v>
      </c>
      <c r="AC1208" s="22" t="str">
        <f>IFERROR(VLOOKUP(B1208,BSA!$B$5:$I$1048576,8,0),"")</f>
        <v/>
      </c>
      <c r="AD1208" s="22" t="s">
        <v>3994</v>
      </c>
      <c r="AE1208" s="22"/>
      <c r="AF1208" s="22"/>
      <c r="AG1208" s="22" t="str">
        <f t="shared" si="101"/>
        <v/>
      </c>
      <c r="AH1208" s="17" cm="1">
        <f t="array" ref="AH1208">MAX(IF(ISOLASI!$B$5:$B$1048576='Data Training 2022'!B1208,ISOLASI!$H$5:$H$1048576))</f>
        <v>0</v>
      </c>
      <c r="AI1208" s="22" t="str">
        <f>IFERROR(VLOOKUP(B1208,ISOLASI!$B$5:$I$1048576,8,0),"")</f>
        <v/>
      </c>
      <c r="AJ1208" s="22"/>
      <c r="AK1208" s="17" cm="1">
        <f t="array" ref="AK1208">MAX(IF('DEKAT AIR'!$B$5:$B$1048576='Data Training 2022'!B1208,'DEKAT AIR'!$H$5:$H$1048576))</f>
        <v>0</v>
      </c>
      <c r="AL1208" s="22" t="str">
        <f>IFERROR(VLOOKUP(B1208,'DEKAT AIR'!$B$5:$I$1048576,8,0),"")</f>
        <v/>
      </c>
      <c r="AM1208" s="22"/>
      <c r="AN1208" s="17" cm="1">
        <f t="array" ref="AN1208">MAX(IF(KETINGGIAN!$B$5:$B$1048576='Data Training 2022'!B1208,KETINGGIAN!$H$5:$H$1048576))</f>
        <v>0</v>
      </c>
      <c r="AO1208" s="22" t="str">
        <f>IFERROR(VLOOKUP(B1208,KETINGGIAN!$B$5:$I$1048576,8,0),"")</f>
        <v/>
      </c>
      <c r="AP1208" s="22"/>
      <c r="AQ1208" s="22"/>
      <c r="AR1208" s="22"/>
      <c r="AS1208" s="22"/>
      <c r="AT1208" s="17" cm="1">
        <f t="array" ref="AT1208">MAX(IF(TOOLSKEEPER!$B$5:$B$1048576='Data Training 2022'!B1208,TOOLSKEEPER!$H$5:$H$1048576))</f>
        <v>0</v>
      </c>
      <c r="AU1208" s="22" t="str">
        <f>IFERROR(VLOOKUP(B1208,TOOLSKEEPER!$B$5:$I$1048576,8,0),"")</f>
        <v/>
      </c>
    </row>
    <row r="1209" spans="1:47">
      <c r="A1209" s="22">
        <f t="shared" si="102"/>
        <v>1204</v>
      </c>
      <c r="B1209" s="21" t="str">
        <f t="shared" si="103"/>
        <v>ISAC-22031214</v>
      </c>
      <c r="C1209" s="21" t="s">
        <v>157</v>
      </c>
      <c r="D1209" s="22"/>
      <c r="E1209" s="22" t="s">
        <v>4313</v>
      </c>
      <c r="F1209" s="22" t="s">
        <v>19</v>
      </c>
      <c r="G1209" s="22" t="s">
        <v>148</v>
      </c>
      <c r="H1209" s="22" t="s">
        <v>3973</v>
      </c>
      <c r="I1209" s="22"/>
      <c r="J1209" s="22"/>
      <c r="K1209" s="21" t="s">
        <v>4002</v>
      </c>
      <c r="L1209" s="21" t="s">
        <v>681</v>
      </c>
      <c r="M1209" s="21" t="s">
        <v>4003</v>
      </c>
      <c r="N1209" s="21"/>
      <c r="O1209" s="17" t="str">
        <f>IFERROR(VLOOKUP(B1209,POP!$B$5:$I$1048576,7,0),"")</f>
        <v/>
      </c>
      <c r="P1209" s="17" t="str">
        <f>IFERROR(VLOOKUP(B1209,POM!$B$5:$I$1048576,7,0),"")</f>
        <v/>
      </c>
      <c r="Q1209" s="10" t="str">
        <f>IFERROR(VLOOKUP(B1209,POU!$B$5:$I$1048576,7,0),"")</f>
        <v/>
      </c>
      <c r="R1209" s="21" t="str">
        <f t="shared" si="99"/>
        <v/>
      </c>
      <c r="S1209" s="17" t="str">
        <f>IFERROR(VLOOKUP(B1209,'PEMBEKALAN POP'!$B$5:$I$1048576,7,0),"")</f>
        <v/>
      </c>
      <c r="T1209" s="22" t="str">
        <f>IFERROR(VLOOKUP(B1209,'PEMBEKALAN POP'!$B$5:$I$1048576,8,0),"")</f>
        <v/>
      </c>
      <c r="U1209" s="21" t="s">
        <v>3994</v>
      </c>
      <c r="V1209" s="17" t="e" cm="1">
        <f t="array" ref="V1209">MAX(IF(INDUKSI!$B$5:$B$1048576='Data Training 2022'!B1209,INDUKSI!$H$5:$H$1048576))</f>
        <v>#N/A</v>
      </c>
      <c r="W1209" s="22" t="str">
        <f>IFERROR(VLOOKUP(B1209,INDUKSI!$B$5:$I$1048576,8,0),"")</f>
        <v/>
      </c>
      <c r="X1209" s="21" t="s">
        <v>3994</v>
      </c>
      <c r="Y1209" s="17" cm="1">
        <f t="array" ref="Y1209">MAX(IF(REINDUKSI!$B$5:$B$1048576='Data Training 2022'!B1209,REINDUKSI!$H$5:$H$1048576))</f>
        <v>44749</v>
      </c>
      <c r="Z1209" s="22" t="str">
        <f>IFERROR(VLOOKUP(B1209,REINDUKSI!$B$5:$I$1048576,8,0),"")</f>
        <v>LULUS</v>
      </c>
      <c r="AA1209" s="22" t="str">
        <f t="shared" si="100"/>
        <v/>
      </c>
      <c r="AB1209" s="17" cm="1">
        <f t="array" ref="AB1209">MAX(IF(BSA!$B$5:$B$1048576='Data Training 2022'!B1209,BSA!$H$5:$H$1048576))</f>
        <v>0</v>
      </c>
      <c r="AC1209" s="22" t="str">
        <f>IFERROR(VLOOKUP(B1209,BSA!$B$5:$I$1048576,8,0),"")</f>
        <v/>
      </c>
      <c r="AD1209" s="22" t="s">
        <v>3994</v>
      </c>
      <c r="AE1209" s="22"/>
      <c r="AF1209" s="22"/>
      <c r="AG1209" s="22" t="str">
        <f t="shared" si="101"/>
        <v/>
      </c>
      <c r="AH1209" s="17" cm="1">
        <f t="array" ref="AH1209">MAX(IF(ISOLASI!$B$5:$B$1048576='Data Training 2022'!B1209,ISOLASI!$H$5:$H$1048576))</f>
        <v>0</v>
      </c>
      <c r="AI1209" s="22" t="str">
        <f>IFERROR(VLOOKUP(B1209,ISOLASI!$B$5:$I$1048576,8,0),"")</f>
        <v/>
      </c>
      <c r="AJ1209" s="22"/>
      <c r="AK1209" s="17" cm="1">
        <f t="array" ref="AK1209">MAX(IF('DEKAT AIR'!$B$5:$B$1048576='Data Training 2022'!B1209,'DEKAT AIR'!$H$5:$H$1048576))</f>
        <v>0</v>
      </c>
      <c r="AL1209" s="22" t="str">
        <f>IFERROR(VLOOKUP(B1209,'DEKAT AIR'!$B$5:$I$1048576,8,0),"")</f>
        <v/>
      </c>
      <c r="AM1209" s="22"/>
      <c r="AN1209" s="17" cm="1">
        <f t="array" ref="AN1209">MAX(IF(KETINGGIAN!$B$5:$B$1048576='Data Training 2022'!B1209,KETINGGIAN!$H$5:$H$1048576))</f>
        <v>0</v>
      </c>
      <c r="AO1209" s="22" t="str">
        <f>IFERROR(VLOOKUP(B1209,KETINGGIAN!$B$5:$I$1048576,8,0),"")</f>
        <v/>
      </c>
      <c r="AP1209" s="22"/>
      <c r="AQ1209" s="22"/>
      <c r="AR1209" s="22"/>
      <c r="AS1209" s="22"/>
      <c r="AT1209" s="17" cm="1">
        <f t="array" ref="AT1209">MAX(IF(TOOLSKEEPER!$B$5:$B$1048576='Data Training 2022'!B1209,TOOLSKEEPER!$H$5:$H$1048576))</f>
        <v>0</v>
      </c>
      <c r="AU1209" s="22" t="str">
        <f>IFERROR(VLOOKUP(B1209,TOOLSKEEPER!$B$5:$I$1048576,8,0),"")</f>
        <v/>
      </c>
    </row>
    <row r="1210" spans="1:47">
      <c r="A1210" s="22">
        <f t="shared" si="102"/>
        <v>1205</v>
      </c>
      <c r="B1210" s="21" t="str">
        <f t="shared" si="103"/>
        <v>MP/ARCO0174</v>
      </c>
      <c r="C1210" s="21" t="s">
        <v>149</v>
      </c>
      <c r="D1210" s="22"/>
      <c r="E1210" s="22" t="s">
        <v>150</v>
      </c>
      <c r="F1210" s="22" t="s">
        <v>19</v>
      </c>
      <c r="G1210" s="22" t="s">
        <v>148</v>
      </c>
      <c r="H1210" s="22" t="s">
        <v>3973</v>
      </c>
      <c r="I1210" s="22"/>
      <c r="J1210" s="22"/>
      <c r="K1210" s="21" t="s">
        <v>4002</v>
      </c>
      <c r="L1210" s="21" t="s">
        <v>681</v>
      </c>
      <c r="M1210" s="21" t="s">
        <v>4003</v>
      </c>
      <c r="N1210" s="21"/>
      <c r="O1210" s="17" t="str">
        <f>IFERROR(VLOOKUP(B1210,POP!$B$5:$I$1048576,7,0),"")</f>
        <v/>
      </c>
      <c r="P1210" s="17" t="str">
        <f>IFERROR(VLOOKUP(B1210,POM!$B$5:$I$1048576,7,0),"")</f>
        <v/>
      </c>
      <c r="Q1210" s="10" t="str">
        <f>IFERROR(VLOOKUP(B1210,POU!$B$5:$I$1048576,7,0),"")</f>
        <v/>
      </c>
      <c r="R1210" s="21" t="str">
        <f t="shared" si="99"/>
        <v/>
      </c>
      <c r="S1210" s="17" t="str">
        <f>IFERROR(VLOOKUP(B1210,'PEMBEKALAN POP'!$B$5:$I$1048576,7,0),"")</f>
        <v/>
      </c>
      <c r="T1210" s="22" t="str">
        <f>IFERROR(VLOOKUP(B1210,'PEMBEKALAN POP'!$B$5:$I$1048576,8,0),"")</f>
        <v/>
      </c>
      <c r="U1210" s="21" t="s">
        <v>3994</v>
      </c>
      <c r="V1210" s="17" t="e" cm="1">
        <f t="array" ref="V1210">MAX(IF(INDUKSI!$B$5:$B$1048576='Data Training 2022'!B1210,INDUKSI!$H$5:$H$1048576))</f>
        <v>#N/A</v>
      </c>
      <c r="W1210" s="22" t="str">
        <f>IFERROR(VLOOKUP(B1210,INDUKSI!$B$5:$I$1048576,8,0),"")</f>
        <v>LULUS</v>
      </c>
      <c r="X1210" s="21" t="s">
        <v>3994</v>
      </c>
      <c r="Y1210" s="17" cm="1">
        <f t="array" ref="Y1210">MAX(IF(REINDUKSI!$B$5:$B$1048576='Data Training 2022'!B1210,REINDUKSI!$H$5:$H$1048576))</f>
        <v>0</v>
      </c>
      <c r="Z1210" s="22" t="str">
        <f>IFERROR(VLOOKUP(B1210,REINDUKSI!$B$5:$I$1048576,8,0),"")</f>
        <v/>
      </c>
      <c r="AA1210" s="22" t="str">
        <f t="shared" si="100"/>
        <v/>
      </c>
      <c r="AB1210" s="17" cm="1">
        <f t="array" ref="AB1210">MAX(IF(BSA!$B$5:$B$1048576='Data Training 2022'!B1210,BSA!$H$5:$H$1048576))</f>
        <v>0</v>
      </c>
      <c r="AC1210" s="22" t="str">
        <f>IFERROR(VLOOKUP(B1210,BSA!$B$5:$I$1048576,8,0),"")</f>
        <v/>
      </c>
      <c r="AD1210" s="22" t="s">
        <v>3994</v>
      </c>
      <c r="AE1210" s="22"/>
      <c r="AF1210" s="22"/>
      <c r="AG1210" s="22" t="str">
        <f t="shared" si="101"/>
        <v/>
      </c>
      <c r="AH1210" s="17" cm="1">
        <f t="array" ref="AH1210">MAX(IF(ISOLASI!$B$5:$B$1048576='Data Training 2022'!B1210,ISOLASI!$H$5:$H$1048576))</f>
        <v>0</v>
      </c>
      <c r="AI1210" s="22" t="str">
        <f>IFERROR(VLOOKUP(B1210,ISOLASI!$B$5:$I$1048576,8,0),"")</f>
        <v/>
      </c>
      <c r="AJ1210" s="22"/>
      <c r="AK1210" s="17" cm="1">
        <f t="array" ref="AK1210">MAX(IF('DEKAT AIR'!$B$5:$B$1048576='Data Training 2022'!B1210,'DEKAT AIR'!$H$5:$H$1048576))</f>
        <v>0</v>
      </c>
      <c r="AL1210" s="22" t="str">
        <f>IFERROR(VLOOKUP(B1210,'DEKAT AIR'!$B$5:$I$1048576,8,0),"")</f>
        <v/>
      </c>
      <c r="AM1210" s="22"/>
      <c r="AN1210" s="17" cm="1">
        <f t="array" ref="AN1210">MAX(IF(KETINGGIAN!$B$5:$B$1048576='Data Training 2022'!B1210,KETINGGIAN!$H$5:$H$1048576))</f>
        <v>0</v>
      </c>
      <c r="AO1210" s="22" t="str">
        <f>IFERROR(VLOOKUP(B1210,KETINGGIAN!$B$5:$I$1048576,8,0),"")</f>
        <v/>
      </c>
      <c r="AP1210" s="22"/>
      <c r="AQ1210" s="22"/>
      <c r="AR1210" s="22"/>
      <c r="AS1210" s="22"/>
      <c r="AT1210" s="17" cm="1">
        <f t="array" ref="AT1210">MAX(IF(TOOLSKEEPER!$B$5:$B$1048576='Data Training 2022'!B1210,TOOLSKEEPER!$H$5:$H$1048576))</f>
        <v>0</v>
      </c>
      <c r="AU1210" s="22" t="str">
        <f>IFERROR(VLOOKUP(B1210,TOOLSKEEPER!$B$5:$I$1048576,8,0),"")</f>
        <v/>
      </c>
    </row>
    <row r="1211" spans="1:47">
      <c r="A1211" s="22">
        <f t="shared" si="102"/>
        <v>1206</v>
      </c>
      <c r="B1211" s="21" t="str">
        <f t="shared" si="103"/>
        <v>MP/AR</v>
      </c>
      <c r="C1211" s="21" t="s">
        <v>17</v>
      </c>
      <c r="D1211" s="22"/>
      <c r="E1211" s="22" t="s">
        <v>18</v>
      </c>
      <c r="F1211" s="22" t="s">
        <v>19</v>
      </c>
      <c r="G1211" s="22" t="s">
        <v>20</v>
      </c>
      <c r="H1211" s="22" t="s">
        <v>3973</v>
      </c>
      <c r="I1211" s="22"/>
      <c r="J1211" s="22"/>
      <c r="K1211" s="21" t="s">
        <v>4002</v>
      </c>
      <c r="L1211" s="21" t="s">
        <v>681</v>
      </c>
      <c r="M1211" s="21" t="s">
        <v>4003</v>
      </c>
      <c r="N1211" s="21"/>
      <c r="O1211" s="17" t="str">
        <f>IFERROR(VLOOKUP(B1211,POP!$B$5:$I$1048576,7,0),"")</f>
        <v/>
      </c>
      <c r="P1211" s="17" t="str">
        <f>IFERROR(VLOOKUP(B1211,POM!$B$5:$I$1048576,7,0),"")</f>
        <v/>
      </c>
      <c r="Q1211" s="10" t="str">
        <f>IFERROR(VLOOKUP(B1211,POU!$B$5:$I$1048576,7,0),"")</f>
        <v/>
      </c>
      <c r="R1211" s="21" t="str">
        <f t="shared" si="99"/>
        <v/>
      </c>
      <c r="S1211" s="17" t="str">
        <f>IFERROR(VLOOKUP(B1211,'PEMBEKALAN POP'!$B$5:$I$1048576,7,0),"")</f>
        <v/>
      </c>
      <c r="T1211" s="22" t="str">
        <f>IFERROR(VLOOKUP(B1211,'PEMBEKALAN POP'!$B$5:$I$1048576,8,0),"")</f>
        <v/>
      </c>
      <c r="U1211" s="21" t="s">
        <v>3994</v>
      </c>
      <c r="V1211" s="17" t="e" cm="1">
        <f t="array" ref="V1211">MAX(IF(INDUKSI!$B$5:$B$1048576='Data Training 2022'!B1211,INDUKSI!$H$5:$H$1048576))</f>
        <v>#N/A</v>
      </c>
      <c r="W1211" s="22" t="str">
        <f>IFERROR(VLOOKUP(B1211,INDUKSI!$B$5:$I$1048576,8,0),"")</f>
        <v/>
      </c>
      <c r="X1211" s="21" t="s">
        <v>3994</v>
      </c>
      <c r="Y1211" s="17" cm="1">
        <f t="array" ref="Y1211">MAX(IF(REINDUKSI!$B$5:$B$1048576='Data Training 2022'!B1211,REINDUKSI!$H$5:$H$1048576))</f>
        <v>0</v>
      </c>
      <c r="Z1211" s="22" t="str">
        <f>IFERROR(VLOOKUP(B1211,REINDUKSI!$B$5:$I$1048576,8,0),"")</f>
        <v/>
      </c>
      <c r="AA1211" s="22" t="str">
        <f t="shared" si="100"/>
        <v/>
      </c>
      <c r="AB1211" s="17" cm="1">
        <f t="array" ref="AB1211">MAX(IF(BSA!$B$5:$B$1048576='Data Training 2022'!B1211,BSA!$H$5:$H$1048576))</f>
        <v>0</v>
      </c>
      <c r="AC1211" s="22" t="str">
        <f>IFERROR(VLOOKUP(B1211,BSA!$B$5:$I$1048576,8,0),"")</f>
        <v/>
      </c>
      <c r="AD1211" s="22" t="s">
        <v>3994</v>
      </c>
      <c r="AE1211" s="22"/>
      <c r="AF1211" s="22"/>
      <c r="AG1211" s="22" t="str">
        <f t="shared" si="101"/>
        <v/>
      </c>
      <c r="AH1211" s="17" cm="1">
        <f t="array" ref="AH1211">MAX(IF(ISOLASI!$B$5:$B$1048576='Data Training 2022'!B1211,ISOLASI!$H$5:$H$1048576))</f>
        <v>0</v>
      </c>
      <c r="AI1211" s="22" t="str">
        <f>IFERROR(VLOOKUP(B1211,ISOLASI!$B$5:$I$1048576,8,0),"")</f>
        <v/>
      </c>
      <c r="AJ1211" s="22"/>
      <c r="AK1211" s="17" cm="1">
        <f t="array" ref="AK1211">MAX(IF('DEKAT AIR'!$B$5:$B$1048576='Data Training 2022'!B1211,'DEKAT AIR'!$H$5:$H$1048576))</f>
        <v>0</v>
      </c>
      <c r="AL1211" s="22" t="str">
        <f>IFERROR(VLOOKUP(B1211,'DEKAT AIR'!$B$5:$I$1048576,8,0),"")</f>
        <v/>
      </c>
      <c r="AM1211" s="22"/>
      <c r="AN1211" s="17" cm="1">
        <f t="array" ref="AN1211">MAX(IF(KETINGGIAN!$B$5:$B$1048576='Data Training 2022'!B1211,KETINGGIAN!$H$5:$H$1048576))</f>
        <v>0</v>
      </c>
      <c r="AO1211" s="22" t="str">
        <f>IFERROR(VLOOKUP(B1211,KETINGGIAN!$B$5:$I$1048576,8,0),"")</f>
        <v/>
      </c>
      <c r="AP1211" s="22"/>
      <c r="AQ1211" s="22"/>
      <c r="AR1211" s="22"/>
      <c r="AS1211" s="22"/>
      <c r="AT1211" s="17" cm="1">
        <f t="array" ref="AT1211">MAX(IF(TOOLSKEEPER!$B$5:$B$1048576='Data Training 2022'!B1211,TOOLSKEEPER!$H$5:$H$1048576))</f>
        <v>0</v>
      </c>
      <c r="AU1211" s="22" t="str">
        <f>IFERROR(VLOOKUP(B1211,TOOLSKEEPER!$B$5:$I$1048576,8,0),"")</f>
        <v/>
      </c>
    </row>
    <row r="1212" spans="1:47">
      <c r="A1212" s="22">
        <f t="shared" si="102"/>
        <v>1207</v>
      </c>
      <c r="B1212" s="21" t="str">
        <f t="shared" si="103"/>
        <v>MP/ARCO0328</v>
      </c>
      <c r="C1212" s="21" t="s">
        <v>52</v>
      </c>
      <c r="D1212" s="22"/>
      <c r="E1212" s="22" t="s">
        <v>53</v>
      </c>
      <c r="F1212" s="22" t="s">
        <v>19</v>
      </c>
      <c r="G1212" s="22" t="s">
        <v>20</v>
      </c>
      <c r="H1212" s="22" t="s">
        <v>3973</v>
      </c>
      <c r="I1212" s="22"/>
      <c r="J1212" s="22"/>
      <c r="K1212" s="21" t="s">
        <v>4002</v>
      </c>
      <c r="L1212" s="21" t="s">
        <v>681</v>
      </c>
      <c r="M1212" s="21" t="s">
        <v>4003</v>
      </c>
      <c r="N1212" s="21"/>
      <c r="O1212" s="17" t="str">
        <f>IFERROR(VLOOKUP(B1212,POP!$B$5:$I$1048576,7,0),"")</f>
        <v/>
      </c>
      <c r="P1212" s="17" t="str">
        <f>IFERROR(VLOOKUP(B1212,POM!$B$5:$I$1048576,7,0),"")</f>
        <v/>
      </c>
      <c r="Q1212" s="10" t="str">
        <f>IFERROR(VLOOKUP(B1212,POU!$B$5:$I$1048576,7,0),"")</f>
        <v/>
      </c>
      <c r="R1212" s="21" t="str">
        <f t="shared" si="99"/>
        <v/>
      </c>
      <c r="S1212" s="17" t="str">
        <f>IFERROR(VLOOKUP(B1212,'PEMBEKALAN POP'!$B$5:$I$1048576,7,0),"")</f>
        <v/>
      </c>
      <c r="T1212" s="22" t="str">
        <f>IFERROR(VLOOKUP(B1212,'PEMBEKALAN POP'!$B$5:$I$1048576,8,0),"")</f>
        <v/>
      </c>
      <c r="U1212" s="21" t="s">
        <v>3994</v>
      </c>
      <c r="V1212" s="17" t="e" cm="1">
        <f t="array" ref="V1212">MAX(IF(INDUKSI!$B$5:$B$1048576='Data Training 2022'!B1212,INDUKSI!$H$5:$H$1048576))</f>
        <v>#N/A</v>
      </c>
      <c r="W1212" s="22" t="str">
        <f>IFERROR(VLOOKUP(B1212,INDUKSI!$B$5:$I$1048576,8,0),"")</f>
        <v/>
      </c>
      <c r="X1212" s="21" t="s">
        <v>3994</v>
      </c>
      <c r="Y1212" s="17" cm="1">
        <f t="array" ref="Y1212">MAX(IF(REINDUKSI!$B$5:$B$1048576='Data Training 2022'!B1212,REINDUKSI!$H$5:$H$1048576))</f>
        <v>0</v>
      </c>
      <c r="Z1212" s="22" t="str">
        <f>IFERROR(VLOOKUP(B1212,REINDUKSI!$B$5:$I$1048576,8,0),"")</f>
        <v/>
      </c>
      <c r="AA1212" s="22" t="str">
        <f t="shared" si="100"/>
        <v/>
      </c>
      <c r="AB1212" s="17" cm="1">
        <f t="array" ref="AB1212">MAX(IF(BSA!$B$5:$B$1048576='Data Training 2022'!B1212,BSA!$H$5:$H$1048576))</f>
        <v>0</v>
      </c>
      <c r="AC1212" s="22" t="str">
        <f>IFERROR(VLOOKUP(B1212,BSA!$B$5:$I$1048576,8,0),"")</f>
        <v/>
      </c>
      <c r="AD1212" s="22" t="s">
        <v>3994</v>
      </c>
      <c r="AE1212" s="22"/>
      <c r="AF1212" s="22"/>
      <c r="AG1212" s="22" t="str">
        <f t="shared" si="101"/>
        <v/>
      </c>
      <c r="AH1212" s="17" cm="1">
        <f t="array" ref="AH1212">MAX(IF(ISOLASI!$B$5:$B$1048576='Data Training 2022'!B1212,ISOLASI!$H$5:$H$1048576))</f>
        <v>0</v>
      </c>
      <c r="AI1212" s="22" t="str">
        <f>IFERROR(VLOOKUP(B1212,ISOLASI!$B$5:$I$1048576,8,0),"")</f>
        <v/>
      </c>
      <c r="AJ1212" s="22"/>
      <c r="AK1212" s="17" cm="1">
        <f t="array" ref="AK1212">MAX(IF('DEKAT AIR'!$B$5:$B$1048576='Data Training 2022'!B1212,'DEKAT AIR'!$H$5:$H$1048576))</f>
        <v>0</v>
      </c>
      <c r="AL1212" s="22" t="str">
        <f>IFERROR(VLOOKUP(B1212,'DEKAT AIR'!$B$5:$I$1048576,8,0),"")</f>
        <v/>
      </c>
      <c r="AM1212" s="22"/>
      <c r="AN1212" s="17" cm="1">
        <f t="array" ref="AN1212">MAX(IF(KETINGGIAN!$B$5:$B$1048576='Data Training 2022'!B1212,KETINGGIAN!$H$5:$H$1048576))</f>
        <v>0</v>
      </c>
      <c r="AO1212" s="22" t="str">
        <f>IFERROR(VLOOKUP(B1212,KETINGGIAN!$B$5:$I$1048576,8,0),"")</f>
        <v/>
      </c>
      <c r="AP1212" s="22"/>
      <c r="AQ1212" s="22"/>
      <c r="AR1212" s="22"/>
      <c r="AS1212" s="22"/>
      <c r="AT1212" s="17" cm="1">
        <f t="array" ref="AT1212">MAX(IF(TOOLSKEEPER!$B$5:$B$1048576='Data Training 2022'!B1212,TOOLSKEEPER!$H$5:$H$1048576))</f>
        <v>0</v>
      </c>
      <c r="AU1212" s="22" t="str">
        <f>IFERROR(VLOOKUP(B1212,TOOLSKEEPER!$B$5:$I$1048576,8,0),"")</f>
        <v/>
      </c>
    </row>
    <row r="1213" spans="1:47">
      <c r="A1213" s="22">
        <f t="shared" si="102"/>
        <v>1208</v>
      </c>
      <c r="B1213" s="21" t="str">
        <f t="shared" si="103"/>
        <v>ARC-20040058</v>
      </c>
      <c r="C1213" s="21" t="s">
        <v>4314</v>
      </c>
      <c r="D1213" s="22"/>
      <c r="E1213" s="22" t="s">
        <v>145</v>
      </c>
      <c r="F1213" s="22" t="s">
        <v>19</v>
      </c>
      <c r="G1213" s="22" t="s">
        <v>20</v>
      </c>
      <c r="H1213" s="22" t="s">
        <v>3973</v>
      </c>
      <c r="I1213" s="22"/>
      <c r="J1213" s="22"/>
      <c r="K1213" s="21" t="s">
        <v>4002</v>
      </c>
      <c r="L1213" s="21" t="s">
        <v>681</v>
      </c>
      <c r="M1213" s="21" t="s">
        <v>4003</v>
      </c>
      <c r="N1213" s="21"/>
      <c r="O1213" s="17" t="str">
        <f>IFERROR(VLOOKUP(B1213,POP!$B$5:$I$1048576,7,0),"")</f>
        <v/>
      </c>
      <c r="P1213" s="17" t="str">
        <f>IFERROR(VLOOKUP(B1213,POM!$B$5:$I$1048576,7,0),"")</f>
        <v/>
      </c>
      <c r="Q1213" s="10" t="str">
        <f>IFERROR(VLOOKUP(B1213,POU!$B$5:$I$1048576,7,0),"")</f>
        <v/>
      </c>
      <c r="R1213" s="21" t="str">
        <f t="shared" si="99"/>
        <v/>
      </c>
      <c r="S1213" s="17" t="str">
        <f>IFERROR(VLOOKUP(B1213,'PEMBEKALAN POP'!$B$5:$I$1048576,7,0),"")</f>
        <v/>
      </c>
      <c r="T1213" s="22" t="str">
        <f>IFERROR(VLOOKUP(B1213,'PEMBEKALAN POP'!$B$5:$I$1048576,8,0),"")</f>
        <v/>
      </c>
      <c r="U1213" s="21" t="s">
        <v>3994</v>
      </c>
      <c r="V1213" s="17" t="e" cm="1">
        <f t="array" ref="V1213">MAX(IF(INDUKSI!$B$5:$B$1048576='Data Training 2022'!B1213,INDUKSI!$H$5:$H$1048576))</f>
        <v>#N/A</v>
      </c>
      <c r="W1213" s="22" t="str">
        <f>IFERROR(VLOOKUP(B1213,INDUKSI!$B$5:$I$1048576,8,0),"")</f>
        <v>LULUS</v>
      </c>
      <c r="X1213" s="21" t="s">
        <v>3994</v>
      </c>
      <c r="Y1213" s="17" cm="1">
        <f t="array" ref="Y1213">MAX(IF(REINDUKSI!$B$5:$B$1048576='Data Training 2022'!B1213,REINDUKSI!$H$5:$H$1048576))</f>
        <v>0</v>
      </c>
      <c r="Z1213" s="22" t="str">
        <f>IFERROR(VLOOKUP(B1213,REINDUKSI!$B$5:$I$1048576,8,0),"")</f>
        <v/>
      </c>
      <c r="AA1213" s="22" t="str">
        <f t="shared" si="100"/>
        <v/>
      </c>
      <c r="AB1213" s="17" cm="1">
        <f t="array" ref="AB1213">MAX(IF(BSA!$B$5:$B$1048576='Data Training 2022'!B1213,BSA!$H$5:$H$1048576))</f>
        <v>0</v>
      </c>
      <c r="AC1213" s="22" t="str">
        <f>IFERROR(VLOOKUP(B1213,BSA!$B$5:$I$1048576,8,0),"")</f>
        <v/>
      </c>
      <c r="AD1213" s="22" t="s">
        <v>3994</v>
      </c>
      <c r="AE1213" s="22"/>
      <c r="AF1213" s="22"/>
      <c r="AG1213" s="22" t="str">
        <f t="shared" si="101"/>
        <v/>
      </c>
      <c r="AH1213" s="17" cm="1">
        <f t="array" ref="AH1213">MAX(IF(ISOLASI!$B$5:$B$1048576='Data Training 2022'!B1213,ISOLASI!$H$5:$H$1048576))</f>
        <v>0</v>
      </c>
      <c r="AI1213" s="22" t="str">
        <f>IFERROR(VLOOKUP(B1213,ISOLASI!$B$5:$I$1048576,8,0),"")</f>
        <v/>
      </c>
      <c r="AJ1213" s="22"/>
      <c r="AK1213" s="17" cm="1">
        <f t="array" ref="AK1213">MAX(IF('DEKAT AIR'!$B$5:$B$1048576='Data Training 2022'!B1213,'DEKAT AIR'!$H$5:$H$1048576))</f>
        <v>0</v>
      </c>
      <c r="AL1213" s="22" t="str">
        <f>IFERROR(VLOOKUP(B1213,'DEKAT AIR'!$B$5:$I$1048576,8,0),"")</f>
        <v/>
      </c>
      <c r="AM1213" s="22"/>
      <c r="AN1213" s="17" cm="1">
        <f t="array" ref="AN1213">MAX(IF(KETINGGIAN!$B$5:$B$1048576='Data Training 2022'!B1213,KETINGGIAN!$H$5:$H$1048576))</f>
        <v>0</v>
      </c>
      <c r="AO1213" s="22" t="str">
        <f>IFERROR(VLOOKUP(B1213,KETINGGIAN!$B$5:$I$1048576,8,0),"")</f>
        <v/>
      </c>
      <c r="AP1213" s="22"/>
      <c r="AQ1213" s="22"/>
      <c r="AR1213" s="22"/>
      <c r="AS1213" s="22"/>
      <c r="AT1213" s="17" cm="1">
        <f t="array" ref="AT1213">MAX(IF(TOOLSKEEPER!$B$5:$B$1048576='Data Training 2022'!B1213,TOOLSKEEPER!$H$5:$H$1048576))</f>
        <v>0</v>
      </c>
      <c r="AU1213" s="22" t="str">
        <f>IFERROR(VLOOKUP(B1213,TOOLSKEEPER!$B$5:$I$1048576,8,0),"")</f>
        <v/>
      </c>
    </row>
    <row r="1214" spans="1:47">
      <c r="A1214" s="22">
        <f t="shared" si="102"/>
        <v>1209</v>
      </c>
      <c r="B1214" s="21" t="str">
        <f t="shared" si="103"/>
        <v>MP/ARCO0212</v>
      </c>
      <c r="C1214" s="21" t="s">
        <v>4315</v>
      </c>
      <c r="D1214" s="22"/>
      <c r="E1214" s="22" t="s">
        <v>4316</v>
      </c>
      <c r="F1214" s="22" t="s">
        <v>19</v>
      </c>
      <c r="G1214" s="22" t="s">
        <v>20</v>
      </c>
      <c r="H1214" s="22" t="s">
        <v>3973</v>
      </c>
      <c r="I1214" s="22"/>
      <c r="J1214" s="22"/>
      <c r="K1214" s="21" t="s">
        <v>4002</v>
      </c>
      <c r="L1214" s="21" t="s">
        <v>681</v>
      </c>
      <c r="M1214" s="21" t="s">
        <v>4003</v>
      </c>
      <c r="N1214" s="21"/>
      <c r="O1214" s="17" t="str">
        <f>IFERROR(VLOOKUP(B1214,POP!$B$5:$I$1048576,7,0),"")</f>
        <v/>
      </c>
      <c r="P1214" s="17" t="str">
        <f>IFERROR(VLOOKUP(B1214,POM!$B$5:$I$1048576,7,0),"")</f>
        <v/>
      </c>
      <c r="Q1214" s="10" t="str">
        <f>IFERROR(VLOOKUP(B1214,POU!$B$5:$I$1048576,7,0),"")</f>
        <v/>
      </c>
      <c r="R1214" s="21" t="str">
        <f t="shared" si="99"/>
        <v/>
      </c>
      <c r="S1214" s="17" t="str">
        <f>IFERROR(VLOOKUP(B1214,'PEMBEKALAN POP'!$B$5:$I$1048576,7,0),"")</f>
        <v/>
      </c>
      <c r="T1214" s="22" t="str">
        <f>IFERROR(VLOOKUP(B1214,'PEMBEKALAN POP'!$B$5:$I$1048576,8,0),"")</f>
        <v/>
      </c>
      <c r="U1214" s="21" t="s">
        <v>3994</v>
      </c>
      <c r="V1214" s="17" t="e" cm="1">
        <f t="array" ref="V1214">MAX(IF(INDUKSI!$B$5:$B$1048576='Data Training 2022'!B1214,INDUKSI!$H$5:$H$1048576))</f>
        <v>#N/A</v>
      </c>
      <c r="W1214" s="22" t="str">
        <f>IFERROR(VLOOKUP(B1214,INDUKSI!$B$5:$I$1048576,8,0),"")</f>
        <v/>
      </c>
      <c r="X1214" s="21" t="s">
        <v>3994</v>
      </c>
      <c r="Y1214" s="17" cm="1">
        <f t="array" ref="Y1214">MAX(IF(REINDUKSI!$B$5:$B$1048576='Data Training 2022'!B1214,REINDUKSI!$H$5:$H$1048576))</f>
        <v>0</v>
      </c>
      <c r="Z1214" s="22" t="str">
        <f>IFERROR(VLOOKUP(B1214,REINDUKSI!$B$5:$I$1048576,8,0),"")</f>
        <v/>
      </c>
      <c r="AA1214" s="22" t="str">
        <f t="shared" si="100"/>
        <v/>
      </c>
      <c r="AB1214" s="17" cm="1">
        <f t="array" ref="AB1214">MAX(IF(BSA!$B$5:$B$1048576='Data Training 2022'!B1214,BSA!$H$5:$H$1048576))</f>
        <v>0</v>
      </c>
      <c r="AC1214" s="22" t="str">
        <f>IFERROR(VLOOKUP(B1214,BSA!$B$5:$I$1048576,8,0),"")</f>
        <v/>
      </c>
      <c r="AD1214" s="22" t="s">
        <v>3994</v>
      </c>
      <c r="AE1214" s="22"/>
      <c r="AF1214" s="22"/>
      <c r="AG1214" s="22" t="str">
        <f t="shared" si="101"/>
        <v/>
      </c>
      <c r="AH1214" s="17" cm="1">
        <f t="array" ref="AH1214">MAX(IF(ISOLASI!$B$5:$B$1048576='Data Training 2022'!B1214,ISOLASI!$H$5:$H$1048576))</f>
        <v>0</v>
      </c>
      <c r="AI1214" s="22" t="str">
        <f>IFERROR(VLOOKUP(B1214,ISOLASI!$B$5:$I$1048576,8,0),"")</f>
        <v/>
      </c>
      <c r="AJ1214" s="22"/>
      <c r="AK1214" s="17" cm="1">
        <f t="array" ref="AK1214">MAX(IF('DEKAT AIR'!$B$5:$B$1048576='Data Training 2022'!B1214,'DEKAT AIR'!$H$5:$H$1048576))</f>
        <v>0</v>
      </c>
      <c r="AL1214" s="22" t="str">
        <f>IFERROR(VLOOKUP(B1214,'DEKAT AIR'!$B$5:$I$1048576,8,0),"")</f>
        <v/>
      </c>
      <c r="AM1214" s="22"/>
      <c r="AN1214" s="17" cm="1">
        <f t="array" ref="AN1214">MAX(IF(KETINGGIAN!$B$5:$B$1048576='Data Training 2022'!B1214,KETINGGIAN!$H$5:$H$1048576))</f>
        <v>0</v>
      </c>
      <c r="AO1214" s="22" t="str">
        <f>IFERROR(VLOOKUP(B1214,KETINGGIAN!$B$5:$I$1048576,8,0),"")</f>
        <v/>
      </c>
      <c r="AP1214" s="22"/>
      <c r="AQ1214" s="22"/>
      <c r="AR1214" s="22"/>
      <c r="AS1214" s="22"/>
      <c r="AT1214" s="17" cm="1">
        <f t="array" ref="AT1214">MAX(IF(TOOLSKEEPER!$B$5:$B$1048576='Data Training 2022'!B1214,TOOLSKEEPER!$H$5:$H$1048576))</f>
        <v>0</v>
      </c>
      <c r="AU1214" s="22" t="str">
        <f>IFERROR(VLOOKUP(B1214,TOOLSKEEPER!$B$5:$I$1048576,8,0),"")</f>
        <v/>
      </c>
    </row>
    <row r="1215" spans="1:47">
      <c r="A1215" s="22">
        <f t="shared" si="102"/>
        <v>1210</v>
      </c>
      <c r="B1215" s="21" t="str">
        <f t="shared" si="103"/>
        <v>3102-1237</v>
      </c>
      <c r="C1215" s="21" t="s">
        <v>136</v>
      </c>
      <c r="D1215" s="22"/>
      <c r="E1215" s="22" t="s">
        <v>137</v>
      </c>
      <c r="F1215" s="22" t="s">
        <v>19</v>
      </c>
      <c r="G1215" s="22" t="s">
        <v>63</v>
      </c>
      <c r="H1215" s="22" t="s">
        <v>3973</v>
      </c>
      <c r="I1215" s="22"/>
      <c r="J1215" s="22"/>
      <c r="K1215" s="21" t="s">
        <v>4002</v>
      </c>
      <c r="L1215" s="21" t="s">
        <v>681</v>
      </c>
      <c r="M1215" s="21" t="s">
        <v>4003</v>
      </c>
      <c r="N1215" s="21"/>
      <c r="O1215" s="17" t="str">
        <f>IFERROR(VLOOKUP(B1215,POP!$B$5:$I$1048576,7,0),"")</f>
        <v/>
      </c>
      <c r="P1215" s="17" t="str">
        <f>IFERROR(VLOOKUP(B1215,POM!$B$5:$I$1048576,7,0),"")</f>
        <v/>
      </c>
      <c r="Q1215" s="10" t="str">
        <f>IFERROR(VLOOKUP(B1215,POU!$B$5:$I$1048576,7,0),"")</f>
        <v/>
      </c>
      <c r="R1215" s="21" t="str">
        <f t="shared" si="99"/>
        <v/>
      </c>
      <c r="S1215" s="17" t="str">
        <f>IFERROR(VLOOKUP(B1215,'PEMBEKALAN POP'!$B$5:$I$1048576,7,0),"")</f>
        <v/>
      </c>
      <c r="T1215" s="22" t="str">
        <f>IFERROR(VLOOKUP(B1215,'PEMBEKALAN POP'!$B$5:$I$1048576,8,0),"")</f>
        <v/>
      </c>
      <c r="U1215" s="21" t="s">
        <v>3994</v>
      </c>
      <c r="V1215" s="17" t="e" cm="1">
        <f t="array" ref="V1215">MAX(IF(INDUKSI!$B$5:$B$1048576='Data Training 2022'!B1215,INDUKSI!$H$5:$H$1048576))</f>
        <v>#N/A</v>
      </c>
      <c r="W1215" s="22" t="str">
        <f>IFERROR(VLOOKUP(B1215,INDUKSI!$B$5:$I$1048576,8,0),"")</f>
        <v>LULUS</v>
      </c>
      <c r="X1215" s="21" t="s">
        <v>3994</v>
      </c>
      <c r="Y1215" s="17" cm="1">
        <f t="array" ref="Y1215">MAX(IF(REINDUKSI!$B$5:$B$1048576='Data Training 2022'!B1215,REINDUKSI!$H$5:$H$1048576))</f>
        <v>0</v>
      </c>
      <c r="Z1215" s="22" t="str">
        <f>IFERROR(VLOOKUP(B1215,REINDUKSI!$B$5:$I$1048576,8,0),"")</f>
        <v/>
      </c>
      <c r="AA1215" s="22" t="str">
        <f t="shared" si="100"/>
        <v/>
      </c>
      <c r="AB1215" s="17" cm="1">
        <f t="array" ref="AB1215">MAX(IF(BSA!$B$5:$B$1048576='Data Training 2022'!B1215,BSA!$H$5:$H$1048576))</f>
        <v>0</v>
      </c>
      <c r="AC1215" s="22" t="str">
        <f>IFERROR(VLOOKUP(B1215,BSA!$B$5:$I$1048576,8,0),"")</f>
        <v/>
      </c>
      <c r="AD1215" s="22" t="s">
        <v>3994</v>
      </c>
      <c r="AE1215" s="22"/>
      <c r="AF1215" s="22"/>
      <c r="AG1215" s="22" t="str">
        <f t="shared" si="101"/>
        <v/>
      </c>
      <c r="AH1215" s="17" cm="1">
        <f t="array" ref="AH1215">MAX(IF(ISOLASI!$B$5:$B$1048576='Data Training 2022'!B1215,ISOLASI!$H$5:$H$1048576))</f>
        <v>0</v>
      </c>
      <c r="AI1215" s="22" t="str">
        <f>IFERROR(VLOOKUP(B1215,ISOLASI!$B$5:$I$1048576,8,0),"")</f>
        <v/>
      </c>
      <c r="AJ1215" s="22"/>
      <c r="AK1215" s="17" cm="1">
        <f t="array" ref="AK1215">MAX(IF('DEKAT AIR'!$B$5:$B$1048576='Data Training 2022'!B1215,'DEKAT AIR'!$H$5:$H$1048576))</f>
        <v>0</v>
      </c>
      <c r="AL1215" s="22" t="str">
        <f>IFERROR(VLOOKUP(B1215,'DEKAT AIR'!$B$5:$I$1048576,8,0),"")</f>
        <v/>
      </c>
      <c r="AM1215" s="22"/>
      <c r="AN1215" s="17" cm="1">
        <f t="array" ref="AN1215">MAX(IF(KETINGGIAN!$B$5:$B$1048576='Data Training 2022'!B1215,KETINGGIAN!$H$5:$H$1048576))</f>
        <v>0</v>
      </c>
      <c r="AO1215" s="22" t="str">
        <f>IFERROR(VLOOKUP(B1215,KETINGGIAN!$B$5:$I$1048576,8,0),"")</f>
        <v/>
      </c>
      <c r="AP1215" s="22"/>
      <c r="AQ1215" s="22"/>
      <c r="AR1215" s="22"/>
      <c r="AS1215" s="22"/>
      <c r="AT1215" s="17" cm="1">
        <f t="array" ref="AT1215">MAX(IF(TOOLSKEEPER!$B$5:$B$1048576='Data Training 2022'!B1215,TOOLSKEEPER!$H$5:$H$1048576))</f>
        <v>0</v>
      </c>
      <c r="AU1215" s="22" t="str">
        <f>IFERROR(VLOOKUP(B1215,TOOLSKEEPER!$B$5:$I$1048576,8,0),"")</f>
        <v/>
      </c>
    </row>
    <row r="1216" spans="1:47">
      <c r="A1216" s="22">
        <f t="shared" si="102"/>
        <v>1211</v>
      </c>
      <c r="B1216" s="21" t="str">
        <f t="shared" si="103"/>
        <v>MP/ARCO0144</v>
      </c>
      <c r="C1216" s="21" t="s">
        <v>95</v>
      </c>
      <c r="D1216" s="22"/>
      <c r="E1216" s="22" t="s">
        <v>96</v>
      </c>
      <c r="F1216" s="22" t="s">
        <v>19</v>
      </c>
      <c r="G1216" s="22" t="s">
        <v>63</v>
      </c>
      <c r="H1216" s="22" t="s">
        <v>3973</v>
      </c>
      <c r="I1216" s="22"/>
      <c r="J1216" s="22"/>
      <c r="K1216" s="21" t="s">
        <v>4002</v>
      </c>
      <c r="L1216" s="21" t="s">
        <v>681</v>
      </c>
      <c r="M1216" s="21" t="s">
        <v>4003</v>
      </c>
      <c r="N1216" s="21"/>
      <c r="O1216" s="17" t="str">
        <f>IFERROR(VLOOKUP(B1216,POP!$B$5:$I$1048576,7,0),"")</f>
        <v/>
      </c>
      <c r="P1216" s="17" t="str">
        <f>IFERROR(VLOOKUP(B1216,POM!$B$5:$I$1048576,7,0),"")</f>
        <v/>
      </c>
      <c r="Q1216" s="10" t="str">
        <f>IFERROR(VLOOKUP(B1216,POU!$B$5:$I$1048576,7,0),"")</f>
        <v/>
      </c>
      <c r="R1216" s="21" t="str">
        <f t="shared" si="99"/>
        <v/>
      </c>
      <c r="S1216" s="17" t="str">
        <f>IFERROR(VLOOKUP(B1216,'PEMBEKALAN POP'!$B$5:$I$1048576,7,0),"")</f>
        <v/>
      </c>
      <c r="T1216" s="22" t="str">
        <f>IFERROR(VLOOKUP(B1216,'PEMBEKALAN POP'!$B$5:$I$1048576,8,0),"")</f>
        <v/>
      </c>
      <c r="U1216" s="21" t="s">
        <v>3994</v>
      </c>
      <c r="V1216" s="17" t="e" cm="1">
        <f t="array" ref="V1216">MAX(IF(INDUKSI!$B$5:$B$1048576='Data Training 2022'!B1216,INDUKSI!$H$5:$H$1048576))</f>
        <v>#N/A</v>
      </c>
      <c r="W1216" s="22" t="str">
        <f>IFERROR(VLOOKUP(B1216,INDUKSI!$B$5:$I$1048576,8,0),"")</f>
        <v>LULUS</v>
      </c>
      <c r="X1216" s="21" t="s">
        <v>3994</v>
      </c>
      <c r="Y1216" s="17" cm="1">
        <f t="array" ref="Y1216">MAX(IF(REINDUKSI!$B$5:$B$1048576='Data Training 2022'!B1216,REINDUKSI!$H$5:$H$1048576))</f>
        <v>0</v>
      </c>
      <c r="Z1216" s="22" t="str">
        <f>IFERROR(VLOOKUP(B1216,REINDUKSI!$B$5:$I$1048576,8,0),"")</f>
        <v/>
      </c>
      <c r="AA1216" s="22" t="str">
        <f t="shared" si="100"/>
        <v/>
      </c>
      <c r="AB1216" s="17" cm="1">
        <f t="array" ref="AB1216">MAX(IF(BSA!$B$5:$B$1048576='Data Training 2022'!B1216,BSA!$H$5:$H$1048576))</f>
        <v>0</v>
      </c>
      <c r="AC1216" s="22" t="str">
        <f>IFERROR(VLOOKUP(B1216,BSA!$B$5:$I$1048576,8,0),"")</f>
        <v/>
      </c>
      <c r="AD1216" s="22" t="s">
        <v>3994</v>
      </c>
      <c r="AE1216" s="22"/>
      <c r="AF1216" s="22"/>
      <c r="AG1216" s="22" t="str">
        <f t="shared" si="101"/>
        <v/>
      </c>
      <c r="AH1216" s="17" cm="1">
        <f t="array" ref="AH1216">MAX(IF(ISOLASI!$B$5:$B$1048576='Data Training 2022'!B1216,ISOLASI!$H$5:$H$1048576))</f>
        <v>0</v>
      </c>
      <c r="AI1216" s="22" t="str">
        <f>IFERROR(VLOOKUP(B1216,ISOLASI!$B$5:$I$1048576,8,0),"")</f>
        <v/>
      </c>
      <c r="AJ1216" s="22"/>
      <c r="AK1216" s="17" cm="1">
        <f t="array" ref="AK1216">MAX(IF('DEKAT AIR'!$B$5:$B$1048576='Data Training 2022'!B1216,'DEKAT AIR'!$H$5:$H$1048576))</f>
        <v>0</v>
      </c>
      <c r="AL1216" s="22" t="str">
        <f>IFERROR(VLOOKUP(B1216,'DEKAT AIR'!$B$5:$I$1048576,8,0),"")</f>
        <v/>
      </c>
      <c r="AM1216" s="22"/>
      <c r="AN1216" s="17" cm="1">
        <f t="array" ref="AN1216">MAX(IF(KETINGGIAN!$B$5:$B$1048576='Data Training 2022'!B1216,KETINGGIAN!$H$5:$H$1048576))</f>
        <v>0</v>
      </c>
      <c r="AO1216" s="22" t="str">
        <f>IFERROR(VLOOKUP(B1216,KETINGGIAN!$B$5:$I$1048576,8,0),"")</f>
        <v/>
      </c>
      <c r="AP1216" s="22"/>
      <c r="AQ1216" s="22"/>
      <c r="AR1216" s="22"/>
      <c r="AS1216" s="22"/>
      <c r="AT1216" s="17" cm="1">
        <f t="array" ref="AT1216">MAX(IF(TOOLSKEEPER!$B$5:$B$1048576='Data Training 2022'!B1216,TOOLSKEEPER!$H$5:$H$1048576))</f>
        <v>0</v>
      </c>
      <c r="AU1216" s="22" t="str">
        <f>IFERROR(VLOOKUP(B1216,TOOLSKEEPER!$B$5:$I$1048576,8,0),"")</f>
        <v/>
      </c>
    </row>
    <row r="1217" spans="1:47">
      <c r="A1217" s="22">
        <f t="shared" si="102"/>
        <v>1212</v>
      </c>
      <c r="B1217" s="21" t="str">
        <f t="shared" si="103"/>
        <v>MP/ARCO-137</v>
      </c>
      <c r="C1217" s="21" t="s">
        <v>72</v>
      </c>
      <c r="D1217" s="22"/>
      <c r="E1217" s="22" t="s">
        <v>73</v>
      </c>
      <c r="F1217" s="22" t="s">
        <v>19</v>
      </c>
      <c r="G1217" s="22" t="s">
        <v>63</v>
      </c>
      <c r="H1217" s="22" t="s">
        <v>3973</v>
      </c>
      <c r="I1217" s="22"/>
      <c r="J1217" s="22"/>
      <c r="K1217" s="21" t="s">
        <v>4002</v>
      </c>
      <c r="L1217" s="21" t="s">
        <v>681</v>
      </c>
      <c r="M1217" s="21" t="s">
        <v>4003</v>
      </c>
      <c r="N1217" s="21"/>
      <c r="O1217" s="17" t="str">
        <f>IFERROR(VLOOKUP(B1217,POP!$B$5:$I$1048576,7,0),"")</f>
        <v/>
      </c>
      <c r="P1217" s="17" t="str">
        <f>IFERROR(VLOOKUP(B1217,POM!$B$5:$I$1048576,7,0),"")</f>
        <v/>
      </c>
      <c r="Q1217" s="10" t="str">
        <f>IFERROR(VLOOKUP(B1217,POU!$B$5:$I$1048576,7,0),"")</f>
        <v/>
      </c>
      <c r="R1217" s="21" t="str">
        <f t="shared" si="99"/>
        <v/>
      </c>
      <c r="S1217" s="17" t="str">
        <f>IFERROR(VLOOKUP(B1217,'PEMBEKALAN POP'!$B$5:$I$1048576,7,0),"")</f>
        <v/>
      </c>
      <c r="T1217" s="22" t="str">
        <f>IFERROR(VLOOKUP(B1217,'PEMBEKALAN POP'!$B$5:$I$1048576,8,0),"")</f>
        <v/>
      </c>
      <c r="U1217" s="21" t="s">
        <v>3994</v>
      </c>
      <c r="V1217" s="17" t="e" cm="1">
        <f t="array" ref="V1217">MAX(IF(INDUKSI!$B$5:$B$1048576='Data Training 2022'!B1217,INDUKSI!$H$5:$H$1048576))</f>
        <v>#N/A</v>
      </c>
      <c r="W1217" s="22" t="str">
        <f>IFERROR(VLOOKUP(B1217,INDUKSI!$B$5:$I$1048576,8,0),"")</f>
        <v/>
      </c>
      <c r="X1217" s="21" t="s">
        <v>3994</v>
      </c>
      <c r="Y1217" s="17" cm="1">
        <f t="array" ref="Y1217">MAX(IF(REINDUKSI!$B$5:$B$1048576='Data Training 2022'!B1217,REINDUKSI!$H$5:$H$1048576))</f>
        <v>0</v>
      </c>
      <c r="Z1217" s="22" t="str">
        <f>IFERROR(VLOOKUP(B1217,REINDUKSI!$B$5:$I$1048576,8,0),"")</f>
        <v/>
      </c>
      <c r="AA1217" s="22" t="str">
        <f t="shared" si="100"/>
        <v/>
      </c>
      <c r="AB1217" s="17" cm="1">
        <f t="array" ref="AB1217">MAX(IF(BSA!$B$5:$B$1048576='Data Training 2022'!B1217,BSA!$H$5:$H$1048576))</f>
        <v>0</v>
      </c>
      <c r="AC1217" s="22" t="str">
        <f>IFERROR(VLOOKUP(B1217,BSA!$B$5:$I$1048576,8,0),"")</f>
        <v/>
      </c>
      <c r="AD1217" s="22" t="s">
        <v>3994</v>
      </c>
      <c r="AE1217" s="22"/>
      <c r="AF1217" s="22"/>
      <c r="AG1217" s="22" t="str">
        <f t="shared" si="101"/>
        <v/>
      </c>
      <c r="AH1217" s="17" cm="1">
        <f t="array" ref="AH1217">MAX(IF(ISOLASI!$B$5:$B$1048576='Data Training 2022'!B1217,ISOLASI!$H$5:$H$1048576))</f>
        <v>0</v>
      </c>
      <c r="AI1217" s="22" t="str">
        <f>IFERROR(VLOOKUP(B1217,ISOLASI!$B$5:$I$1048576,8,0),"")</f>
        <v/>
      </c>
      <c r="AJ1217" s="22"/>
      <c r="AK1217" s="17" cm="1">
        <f t="array" ref="AK1217">MAX(IF('DEKAT AIR'!$B$5:$B$1048576='Data Training 2022'!B1217,'DEKAT AIR'!$H$5:$H$1048576))</f>
        <v>0</v>
      </c>
      <c r="AL1217" s="22" t="str">
        <f>IFERROR(VLOOKUP(B1217,'DEKAT AIR'!$B$5:$I$1048576,8,0),"")</f>
        <v/>
      </c>
      <c r="AM1217" s="22"/>
      <c r="AN1217" s="17" cm="1">
        <f t="array" ref="AN1217">MAX(IF(KETINGGIAN!$B$5:$B$1048576='Data Training 2022'!B1217,KETINGGIAN!$H$5:$H$1048576))</f>
        <v>0</v>
      </c>
      <c r="AO1217" s="22" t="str">
        <f>IFERROR(VLOOKUP(B1217,KETINGGIAN!$B$5:$I$1048576,8,0),"")</f>
        <v/>
      </c>
      <c r="AP1217" s="22"/>
      <c r="AQ1217" s="22"/>
      <c r="AR1217" s="22"/>
      <c r="AS1217" s="22"/>
      <c r="AT1217" s="17" cm="1">
        <f t="array" ref="AT1217">MAX(IF(TOOLSKEEPER!$B$5:$B$1048576='Data Training 2022'!B1217,TOOLSKEEPER!$H$5:$H$1048576))</f>
        <v>0</v>
      </c>
      <c r="AU1217" s="22" t="str">
        <f>IFERROR(VLOOKUP(B1217,TOOLSKEEPER!$B$5:$I$1048576,8,0),"")</f>
        <v/>
      </c>
    </row>
    <row r="1218" spans="1:47">
      <c r="A1218" s="22">
        <f t="shared" si="102"/>
        <v>1213</v>
      </c>
      <c r="B1218" s="21" t="str">
        <f t="shared" si="103"/>
        <v>MP/ARCO-4002</v>
      </c>
      <c r="C1218" s="21" t="s">
        <v>109</v>
      </c>
      <c r="D1218" s="22"/>
      <c r="E1218" s="22" t="s">
        <v>110</v>
      </c>
      <c r="F1218" s="22" t="s">
        <v>19</v>
      </c>
      <c r="G1218" s="22" t="s">
        <v>63</v>
      </c>
      <c r="H1218" s="22" t="s">
        <v>3973</v>
      </c>
      <c r="I1218" s="22"/>
      <c r="J1218" s="22"/>
      <c r="K1218" s="21" t="s">
        <v>4002</v>
      </c>
      <c r="L1218" s="21" t="s">
        <v>681</v>
      </c>
      <c r="M1218" s="21" t="s">
        <v>4003</v>
      </c>
      <c r="N1218" s="21"/>
      <c r="O1218" s="17" t="str">
        <f>IFERROR(VLOOKUP(B1218,POP!$B$5:$I$1048576,7,0),"")</f>
        <v/>
      </c>
      <c r="P1218" s="17" t="str">
        <f>IFERROR(VLOOKUP(B1218,POM!$B$5:$I$1048576,7,0),"")</f>
        <v/>
      </c>
      <c r="Q1218" s="10" t="str">
        <f>IFERROR(VLOOKUP(B1218,POU!$B$5:$I$1048576,7,0),"")</f>
        <v/>
      </c>
      <c r="R1218" s="21" t="str">
        <f t="shared" si="99"/>
        <v/>
      </c>
      <c r="S1218" s="17" t="str">
        <f>IFERROR(VLOOKUP(B1218,'PEMBEKALAN POP'!$B$5:$I$1048576,7,0),"")</f>
        <v/>
      </c>
      <c r="T1218" s="22" t="str">
        <f>IFERROR(VLOOKUP(B1218,'PEMBEKALAN POP'!$B$5:$I$1048576,8,0),"")</f>
        <v/>
      </c>
      <c r="U1218" s="21" t="s">
        <v>3994</v>
      </c>
      <c r="V1218" s="17" t="e" cm="1">
        <f t="array" ref="V1218">MAX(IF(INDUKSI!$B$5:$B$1048576='Data Training 2022'!B1218,INDUKSI!$H$5:$H$1048576))</f>
        <v>#N/A</v>
      </c>
      <c r="W1218" s="22" t="str">
        <f>IFERROR(VLOOKUP(B1218,INDUKSI!$B$5:$I$1048576,8,0),"")</f>
        <v>LULUS</v>
      </c>
      <c r="X1218" s="21" t="s">
        <v>3994</v>
      </c>
      <c r="Y1218" s="17" cm="1">
        <f t="array" ref="Y1218">MAX(IF(REINDUKSI!$B$5:$B$1048576='Data Training 2022'!B1218,REINDUKSI!$H$5:$H$1048576))</f>
        <v>0</v>
      </c>
      <c r="Z1218" s="22" t="str">
        <f>IFERROR(VLOOKUP(B1218,REINDUKSI!$B$5:$I$1048576,8,0),"")</f>
        <v/>
      </c>
      <c r="AA1218" s="22" t="str">
        <f t="shared" si="100"/>
        <v/>
      </c>
      <c r="AB1218" s="17" cm="1">
        <f t="array" ref="AB1218">MAX(IF(BSA!$B$5:$B$1048576='Data Training 2022'!B1218,BSA!$H$5:$H$1048576))</f>
        <v>0</v>
      </c>
      <c r="AC1218" s="22" t="str">
        <f>IFERROR(VLOOKUP(B1218,BSA!$B$5:$I$1048576,8,0),"")</f>
        <v/>
      </c>
      <c r="AD1218" s="22" t="s">
        <v>3994</v>
      </c>
      <c r="AE1218" s="22"/>
      <c r="AF1218" s="22"/>
      <c r="AG1218" s="22" t="str">
        <f t="shared" si="101"/>
        <v/>
      </c>
      <c r="AH1218" s="17" cm="1">
        <f t="array" ref="AH1218">MAX(IF(ISOLASI!$B$5:$B$1048576='Data Training 2022'!B1218,ISOLASI!$H$5:$H$1048576))</f>
        <v>0</v>
      </c>
      <c r="AI1218" s="22" t="str">
        <f>IFERROR(VLOOKUP(B1218,ISOLASI!$B$5:$I$1048576,8,0),"")</f>
        <v/>
      </c>
      <c r="AJ1218" s="22"/>
      <c r="AK1218" s="17" cm="1">
        <f t="array" ref="AK1218">MAX(IF('DEKAT AIR'!$B$5:$B$1048576='Data Training 2022'!B1218,'DEKAT AIR'!$H$5:$H$1048576))</f>
        <v>0</v>
      </c>
      <c r="AL1218" s="22" t="str">
        <f>IFERROR(VLOOKUP(B1218,'DEKAT AIR'!$B$5:$I$1048576,8,0),"")</f>
        <v/>
      </c>
      <c r="AM1218" s="22"/>
      <c r="AN1218" s="17" cm="1">
        <f t="array" ref="AN1218">MAX(IF(KETINGGIAN!$B$5:$B$1048576='Data Training 2022'!B1218,KETINGGIAN!$H$5:$H$1048576))</f>
        <v>0</v>
      </c>
      <c r="AO1218" s="22" t="str">
        <f>IFERROR(VLOOKUP(B1218,KETINGGIAN!$B$5:$I$1048576,8,0),"")</f>
        <v/>
      </c>
      <c r="AP1218" s="22"/>
      <c r="AQ1218" s="22"/>
      <c r="AR1218" s="22"/>
      <c r="AS1218" s="22"/>
      <c r="AT1218" s="17" cm="1">
        <f t="array" ref="AT1218">MAX(IF(TOOLSKEEPER!$B$5:$B$1048576='Data Training 2022'!B1218,TOOLSKEEPER!$H$5:$H$1048576))</f>
        <v>0</v>
      </c>
      <c r="AU1218" s="22" t="str">
        <f>IFERROR(VLOOKUP(B1218,TOOLSKEEPER!$B$5:$I$1048576,8,0),"")</f>
        <v/>
      </c>
    </row>
    <row r="1219" spans="1:47">
      <c r="A1219" s="22">
        <f t="shared" si="102"/>
        <v>1214</v>
      </c>
      <c r="B1219" s="21" t="str">
        <f t="shared" si="103"/>
        <v>ISAC-21080206</v>
      </c>
      <c r="C1219" s="21" t="s">
        <v>99</v>
      </c>
      <c r="D1219" s="22"/>
      <c r="E1219" s="22" t="s">
        <v>100</v>
      </c>
      <c r="F1219" s="22" t="s">
        <v>19</v>
      </c>
      <c r="G1219" s="22" t="s">
        <v>63</v>
      </c>
      <c r="H1219" s="22" t="s">
        <v>3973</v>
      </c>
      <c r="I1219" s="22"/>
      <c r="J1219" s="22"/>
      <c r="K1219" s="21" t="s">
        <v>4002</v>
      </c>
      <c r="L1219" s="21" t="s">
        <v>681</v>
      </c>
      <c r="M1219" s="21" t="s">
        <v>4003</v>
      </c>
      <c r="N1219" s="21"/>
      <c r="O1219" s="17" t="str">
        <f>IFERROR(VLOOKUP(B1219,POP!$B$5:$I$1048576,7,0),"")</f>
        <v/>
      </c>
      <c r="P1219" s="17" t="str">
        <f>IFERROR(VLOOKUP(B1219,POM!$B$5:$I$1048576,7,0),"")</f>
        <v/>
      </c>
      <c r="Q1219" s="10" t="str">
        <f>IFERROR(VLOOKUP(B1219,POU!$B$5:$I$1048576,7,0),"")</f>
        <v/>
      </c>
      <c r="R1219" s="21" t="str">
        <f t="shared" si="99"/>
        <v/>
      </c>
      <c r="S1219" s="17" t="str">
        <f>IFERROR(VLOOKUP(B1219,'PEMBEKALAN POP'!$B$5:$I$1048576,7,0),"")</f>
        <v/>
      </c>
      <c r="T1219" s="22" t="str">
        <f>IFERROR(VLOOKUP(B1219,'PEMBEKALAN POP'!$B$5:$I$1048576,8,0),"")</f>
        <v/>
      </c>
      <c r="U1219" s="21" t="s">
        <v>3994</v>
      </c>
      <c r="V1219" s="17" t="e" cm="1">
        <f t="array" ref="V1219">MAX(IF(INDUKSI!$B$5:$B$1048576='Data Training 2022'!B1219,INDUKSI!$H$5:$H$1048576))</f>
        <v>#N/A</v>
      </c>
      <c r="W1219" s="22" t="str">
        <f>IFERROR(VLOOKUP(B1219,INDUKSI!$B$5:$I$1048576,8,0),"")</f>
        <v/>
      </c>
      <c r="X1219" s="21" t="s">
        <v>3994</v>
      </c>
      <c r="Y1219" s="17" cm="1">
        <f t="array" ref="Y1219">MAX(IF(REINDUKSI!$B$5:$B$1048576='Data Training 2022'!B1219,REINDUKSI!$H$5:$H$1048576))</f>
        <v>44785</v>
      </c>
      <c r="Z1219" s="22" t="str">
        <f>IFERROR(VLOOKUP(B1219,REINDUKSI!$B$5:$I$1048576,8,0),"")</f>
        <v>LULUS</v>
      </c>
      <c r="AA1219" s="22" t="str">
        <f t="shared" si="100"/>
        <v/>
      </c>
      <c r="AB1219" s="17" cm="1">
        <f t="array" ref="AB1219">MAX(IF(BSA!$B$5:$B$1048576='Data Training 2022'!B1219,BSA!$H$5:$H$1048576))</f>
        <v>0</v>
      </c>
      <c r="AC1219" s="22" t="str">
        <f>IFERROR(VLOOKUP(B1219,BSA!$B$5:$I$1048576,8,0),"")</f>
        <v/>
      </c>
      <c r="AD1219" s="22" t="s">
        <v>3994</v>
      </c>
      <c r="AE1219" s="22"/>
      <c r="AF1219" s="22"/>
      <c r="AG1219" s="22" t="str">
        <f t="shared" si="101"/>
        <v/>
      </c>
      <c r="AH1219" s="17" cm="1">
        <f t="array" ref="AH1219">MAX(IF(ISOLASI!$B$5:$B$1048576='Data Training 2022'!B1219,ISOLASI!$H$5:$H$1048576))</f>
        <v>0</v>
      </c>
      <c r="AI1219" s="22" t="str">
        <f>IFERROR(VLOOKUP(B1219,ISOLASI!$B$5:$I$1048576,8,0),"")</f>
        <v/>
      </c>
      <c r="AJ1219" s="22"/>
      <c r="AK1219" s="17" cm="1">
        <f t="array" ref="AK1219">MAX(IF('DEKAT AIR'!$B$5:$B$1048576='Data Training 2022'!B1219,'DEKAT AIR'!$H$5:$H$1048576))</f>
        <v>0</v>
      </c>
      <c r="AL1219" s="22" t="str">
        <f>IFERROR(VLOOKUP(B1219,'DEKAT AIR'!$B$5:$I$1048576,8,0),"")</f>
        <v/>
      </c>
      <c r="AM1219" s="22"/>
      <c r="AN1219" s="17" cm="1">
        <f t="array" ref="AN1219">MAX(IF(KETINGGIAN!$B$5:$B$1048576='Data Training 2022'!B1219,KETINGGIAN!$H$5:$H$1048576))</f>
        <v>0</v>
      </c>
      <c r="AO1219" s="22" t="str">
        <f>IFERROR(VLOOKUP(B1219,KETINGGIAN!$B$5:$I$1048576,8,0),"")</f>
        <v/>
      </c>
      <c r="AP1219" s="22"/>
      <c r="AQ1219" s="22"/>
      <c r="AR1219" s="22"/>
      <c r="AS1219" s="22"/>
      <c r="AT1219" s="17" cm="1">
        <f t="array" ref="AT1219">MAX(IF(TOOLSKEEPER!$B$5:$B$1048576='Data Training 2022'!B1219,TOOLSKEEPER!$H$5:$H$1048576))</f>
        <v>0</v>
      </c>
      <c r="AU1219" s="22" t="str">
        <f>IFERROR(VLOOKUP(B1219,TOOLSKEEPER!$B$5:$I$1048576,8,0),"")</f>
        <v/>
      </c>
    </row>
    <row r="1220" spans="1:47">
      <c r="A1220" s="22">
        <f t="shared" si="102"/>
        <v>1215</v>
      </c>
      <c r="B1220" s="21" t="str">
        <f t="shared" si="103"/>
        <v>MP/ARCO-0358</v>
      </c>
      <c r="C1220" s="21" t="s">
        <v>141</v>
      </c>
      <c r="D1220" s="22"/>
      <c r="E1220" s="22" t="s">
        <v>142</v>
      </c>
      <c r="F1220" s="22" t="s">
        <v>19</v>
      </c>
      <c r="G1220" s="22" t="s">
        <v>63</v>
      </c>
      <c r="H1220" s="22" t="s">
        <v>3973</v>
      </c>
      <c r="I1220" s="22"/>
      <c r="J1220" s="22"/>
      <c r="K1220" s="21" t="s">
        <v>4002</v>
      </c>
      <c r="L1220" s="21" t="s">
        <v>681</v>
      </c>
      <c r="M1220" s="21" t="s">
        <v>4003</v>
      </c>
      <c r="N1220" s="21"/>
      <c r="O1220" s="17" t="str">
        <f>IFERROR(VLOOKUP(B1220,POP!$B$5:$I$1048576,7,0),"")</f>
        <v/>
      </c>
      <c r="P1220" s="17" t="str">
        <f>IFERROR(VLOOKUP(B1220,POM!$B$5:$I$1048576,7,0),"")</f>
        <v/>
      </c>
      <c r="Q1220" s="10" t="str">
        <f>IFERROR(VLOOKUP(B1220,POU!$B$5:$I$1048576,7,0),"")</f>
        <v/>
      </c>
      <c r="R1220" s="21" t="str">
        <f t="shared" si="99"/>
        <v/>
      </c>
      <c r="S1220" s="17" t="str">
        <f>IFERROR(VLOOKUP(B1220,'PEMBEKALAN POP'!$B$5:$I$1048576,7,0),"")</f>
        <v/>
      </c>
      <c r="T1220" s="22" t="str">
        <f>IFERROR(VLOOKUP(B1220,'PEMBEKALAN POP'!$B$5:$I$1048576,8,0),"")</f>
        <v/>
      </c>
      <c r="U1220" s="21" t="s">
        <v>3994</v>
      </c>
      <c r="V1220" s="17" t="e" cm="1">
        <f t="array" ref="V1220">MAX(IF(INDUKSI!$B$5:$B$1048576='Data Training 2022'!B1220,INDUKSI!$H$5:$H$1048576))</f>
        <v>#N/A</v>
      </c>
      <c r="W1220" s="22" t="str">
        <f>IFERROR(VLOOKUP(B1220,INDUKSI!$B$5:$I$1048576,8,0),"")</f>
        <v/>
      </c>
      <c r="X1220" s="21" t="s">
        <v>3994</v>
      </c>
      <c r="Y1220" s="17" cm="1">
        <f t="array" ref="Y1220">MAX(IF(REINDUKSI!$B$5:$B$1048576='Data Training 2022'!B1220,REINDUKSI!$H$5:$H$1048576))</f>
        <v>44785</v>
      </c>
      <c r="Z1220" s="22" t="str">
        <f>IFERROR(VLOOKUP(B1220,REINDUKSI!$B$5:$I$1048576,8,0),"")</f>
        <v>LULUS</v>
      </c>
      <c r="AA1220" s="22" t="str">
        <f t="shared" si="100"/>
        <v/>
      </c>
      <c r="AB1220" s="17" cm="1">
        <f t="array" ref="AB1220">MAX(IF(BSA!$B$5:$B$1048576='Data Training 2022'!B1220,BSA!$H$5:$H$1048576))</f>
        <v>0</v>
      </c>
      <c r="AC1220" s="22" t="str">
        <f>IFERROR(VLOOKUP(B1220,BSA!$B$5:$I$1048576,8,0),"")</f>
        <v/>
      </c>
      <c r="AD1220" s="22" t="s">
        <v>3994</v>
      </c>
      <c r="AE1220" s="22"/>
      <c r="AF1220" s="22"/>
      <c r="AG1220" s="22" t="str">
        <f t="shared" si="101"/>
        <v/>
      </c>
      <c r="AH1220" s="17" cm="1">
        <f t="array" ref="AH1220">MAX(IF(ISOLASI!$B$5:$B$1048576='Data Training 2022'!B1220,ISOLASI!$H$5:$H$1048576))</f>
        <v>0</v>
      </c>
      <c r="AI1220" s="22" t="str">
        <f>IFERROR(VLOOKUP(B1220,ISOLASI!$B$5:$I$1048576,8,0),"")</f>
        <v/>
      </c>
      <c r="AJ1220" s="22"/>
      <c r="AK1220" s="17" cm="1">
        <f t="array" ref="AK1220">MAX(IF('DEKAT AIR'!$B$5:$B$1048576='Data Training 2022'!B1220,'DEKAT AIR'!$H$5:$H$1048576))</f>
        <v>0</v>
      </c>
      <c r="AL1220" s="22" t="str">
        <f>IFERROR(VLOOKUP(B1220,'DEKAT AIR'!$B$5:$I$1048576,8,0),"")</f>
        <v/>
      </c>
      <c r="AM1220" s="22"/>
      <c r="AN1220" s="17" cm="1">
        <f t="array" ref="AN1220">MAX(IF(KETINGGIAN!$B$5:$B$1048576='Data Training 2022'!B1220,KETINGGIAN!$H$5:$H$1048576))</f>
        <v>0</v>
      </c>
      <c r="AO1220" s="22" t="str">
        <f>IFERROR(VLOOKUP(B1220,KETINGGIAN!$B$5:$I$1048576,8,0),"")</f>
        <v/>
      </c>
      <c r="AP1220" s="22"/>
      <c r="AQ1220" s="22"/>
      <c r="AR1220" s="22"/>
      <c r="AS1220" s="22"/>
      <c r="AT1220" s="17" cm="1">
        <f t="array" ref="AT1220">MAX(IF(TOOLSKEEPER!$B$5:$B$1048576='Data Training 2022'!B1220,TOOLSKEEPER!$H$5:$H$1048576))</f>
        <v>0</v>
      </c>
      <c r="AU1220" s="22" t="str">
        <f>IFERROR(VLOOKUP(B1220,TOOLSKEEPER!$B$5:$I$1048576,8,0),"")</f>
        <v/>
      </c>
    </row>
    <row r="1221" spans="1:47">
      <c r="A1221" s="22">
        <f t="shared" si="102"/>
        <v>1216</v>
      </c>
      <c r="B1221" s="21" t="str">
        <f t="shared" si="103"/>
        <v>ISAC-21110496</v>
      </c>
      <c r="C1221" s="21" t="s">
        <v>143</v>
      </c>
      <c r="D1221" s="22"/>
      <c r="E1221" s="22" t="s">
        <v>144</v>
      </c>
      <c r="F1221" s="22" t="s">
        <v>19</v>
      </c>
      <c r="G1221" s="22" t="s">
        <v>63</v>
      </c>
      <c r="H1221" s="22" t="s">
        <v>3973</v>
      </c>
      <c r="I1221" s="22"/>
      <c r="J1221" s="22"/>
      <c r="K1221" s="21" t="s">
        <v>4002</v>
      </c>
      <c r="L1221" s="21" t="s">
        <v>681</v>
      </c>
      <c r="M1221" s="21" t="s">
        <v>4003</v>
      </c>
      <c r="N1221" s="21"/>
      <c r="O1221" s="17" t="str">
        <f>IFERROR(VLOOKUP(B1221,POP!$B$5:$I$1048576,7,0),"")</f>
        <v/>
      </c>
      <c r="P1221" s="17" t="str">
        <f>IFERROR(VLOOKUP(B1221,POM!$B$5:$I$1048576,7,0),"")</f>
        <v/>
      </c>
      <c r="Q1221" s="10" t="str">
        <f>IFERROR(VLOOKUP(B1221,POU!$B$5:$I$1048576,7,0),"")</f>
        <v/>
      </c>
      <c r="R1221" s="21" t="str">
        <f t="shared" si="99"/>
        <v/>
      </c>
      <c r="S1221" s="17" t="str">
        <f>IFERROR(VLOOKUP(B1221,'PEMBEKALAN POP'!$B$5:$I$1048576,7,0),"")</f>
        <v/>
      </c>
      <c r="T1221" s="22" t="str">
        <f>IFERROR(VLOOKUP(B1221,'PEMBEKALAN POP'!$B$5:$I$1048576,8,0),"")</f>
        <v/>
      </c>
      <c r="U1221" s="21" t="s">
        <v>3994</v>
      </c>
      <c r="V1221" s="17" t="e" cm="1">
        <f t="array" ref="V1221">MAX(IF(INDUKSI!$B$5:$B$1048576='Data Training 2022'!B1221,INDUKSI!$H$5:$H$1048576))</f>
        <v>#N/A</v>
      </c>
      <c r="W1221" s="22" t="str">
        <f>IFERROR(VLOOKUP(B1221,INDUKSI!$B$5:$I$1048576,8,0),"")</f>
        <v/>
      </c>
      <c r="X1221" s="21" t="s">
        <v>3994</v>
      </c>
      <c r="Y1221" s="17" cm="1">
        <f t="array" ref="Y1221">MAX(IF(REINDUKSI!$B$5:$B$1048576='Data Training 2022'!B1221,REINDUKSI!$H$5:$H$1048576))</f>
        <v>44763</v>
      </c>
      <c r="Z1221" s="22" t="str">
        <f>IFERROR(VLOOKUP(B1221,REINDUKSI!$B$5:$I$1048576,8,0),"")</f>
        <v>LULUS</v>
      </c>
      <c r="AA1221" s="22" t="str">
        <f t="shared" si="100"/>
        <v/>
      </c>
      <c r="AB1221" s="17" cm="1">
        <f t="array" ref="AB1221">MAX(IF(BSA!$B$5:$B$1048576='Data Training 2022'!B1221,BSA!$H$5:$H$1048576))</f>
        <v>0</v>
      </c>
      <c r="AC1221" s="22" t="str">
        <f>IFERROR(VLOOKUP(B1221,BSA!$B$5:$I$1048576,8,0),"")</f>
        <v/>
      </c>
      <c r="AD1221" s="22" t="s">
        <v>3994</v>
      </c>
      <c r="AE1221" s="22"/>
      <c r="AF1221" s="22"/>
      <c r="AG1221" s="22" t="str">
        <f t="shared" si="101"/>
        <v/>
      </c>
      <c r="AH1221" s="17" cm="1">
        <f t="array" ref="AH1221">MAX(IF(ISOLASI!$B$5:$B$1048576='Data Training 2022'!B1221,ISOLASI!$H$5:$H$1048576))</f>
        <v>0</v>
      </c>
      <c r="AI1221" s="22" t="str">
        <f>IFERROR(VLOOKUP(B1221,ISOLASI!$B$5:$I$1048576,8,0),"")</f>
        <v/>
      </c>
      <c r="AJ1221" s="22"/>
      <c r="AK1221" s="17" cm="1">
        <f t="array" ref="AK1221">MAX(IF('DEKAT AIR'!$B$5:$B$1048576='Data Training 2022'!B1221,'DEKAT AIR'!$H$5:$H$1048576))</f>
        <v>0</v>
      </c>
      <c r="AL1221" s="22" t="str">
        <f>IFERROR(VLOOKUP(B1221,'DEKAT AIR'!$B$5:$I$1048576,8,0),"")</f>
        <v/>
      </c>
      <c r="AM1221" s="22"/>
      <c r="AN1221" s="17" cm="1">
        <f t="array" ref="AN1221">MAX(IF(KETINGGIAN!$B$5:$B$1048576='Data Training 2022'!B1221,KETINGGIAN!$H$5:$H$1048576))</f>
        <v>0</v>
      </c>
      <c r="AO1221" s="22" t="str">
        <f>IFERROR(VLOOKUP(B1221,KETINGGIAN!$B$5:$I$1048576,8,0),"")</f>
        <v/>
      </c>
      <c r="AP1221" s="22"/>
      <c r="AQ1221" s="22"/>
      <c r="AR1221" s="22"/>
      <c r="AS1221" s="22"/>
      <c r="AT1221" s="17" cm="1">
        <f t="array" ref="AT1221">MAX(IF(TOOLSKEEPER!$B$5:$B$1048576='Data Training 2022'!B1221,TOOLSKEEPER!$H$5:$H$1048576))</f>
        <v>0</v>
      </c>
      <c r="AU1221" s="22" t="str">
        <f>IFERROR(VLOOKUP(B1221,TOOLSKEEPER!$B$5:$I$1048576,8,0),"")</f>
        <v/>
      </c>
    </row>
    <row r="1222" spans="1:47">
      <c r="A1222" s="22">
        <f t="shared" si="102"/>
        <v>1217</v>
      </c>
      <c r="B1222" s="21" t="str">
        <f t="shared" si="103"/>
        <v>ISAC-0000078</v>
      </c>
      <c r="C1222" s="21" t="s">
        <v>61</v>
      </c>
      <c r="D1222" s="22"/>
      <c r="E1222" s="22" t="s">
        <v>62</v>
      </c>
      <c r="F1222" s="22" t="s">
        <v>19</v>
      </c>
      <c r="G1222" s="22" t="s">
        <v>63</v>
      </c>
      <c r="H1222" s="22" t="s">
        <v>3973</v>
      </c>
      <c r="I1222" s="22"/>
      <c r="J1222" s="22"/>
      <c r="K1222" s="21" t="s">
        <v>4002</v>
      </c>
      <c r="L1222" s="21" t="s">
        <v>681</v>
      </c>
      <c r="M1222" s="21" t="s">
        <v>4003</v>
      </c>
      <c r="N1222" s="21"/>
      <c r="O1222" s="17" t="str">
        <f>IFERROR(VLOOKUP(B1222,POP!$B$5:$I$1048576,7,0),"")</f>
        <v/>
      </c>
      <c r="P1222" s="17" t="str">
        <f>IFERROR(VLOOKUP(B1222,POM!$B$5:$I$1048576,7,0),"")</f>
        <v/>
      </c>
      <c r="Q1222" s="10" t="str">
        <f>IFERROR(VLOOKUP(B1222,POU!$B$5:$I$1048576,7,0),"")</f>
        <v/>
      </c>
      <c r="R1222" s="21" t="str">
        <f t="shared" si="99"/>
        <v/>
      </c>
      <c r="S1222" s="17" t="str">
        <f>IFERROR(VLOOKUP(B1222,'PEMBEKALAN POP'!$B$5:$I$1048576,7,0),"")</f>
        <v/>
      </c>
      <c r="T1222" s="22" t="str">
        <f>IFERROR(VLOOKUP(B1222,'PEMBEKALAN POP'!$B$5:$I$1048576,8,0),"")</f>
        <v/>
      </c>
      <c r="U1222" s="21" t="s">
        <v>3994</v>
      </c>
      <c r="V1222" s="17" t="e" cm="1">
        <f t="array" ref="V1222">MAX(IF(INDUKSI!$B$5:$B$1048576='Data Training 2022'!B1222,INDUKSI!$H$5:$H$1048576))</f>
        <v>#N/A</v>
      </c>
      <c r="W1222" s="22" t="str">
        <f>IFERROR(VLOOKUP(B1222,INDUKSI!$B$5:$I$1048576,8,0),"")</f>
        <v>LULUS</v>
      </c>
      <c r="X1222" s="21" t="s">
        <v>3994</v>
      </c>
      <c r="Y1222" s="17" cm="1">
        <f t="array" ref="Y1222">MAX(IF(REINDUKSI!$B$5:$B$1048576='Data Training 2022'!B1222,REINDUKSI!$H$5:$H$1048576))</f>
        <v>0</v>
      </c>
      <c r="Z1222" s="22" t="str">
        <f>IFERROR(VLOOKUP(B1222,REINDUKSI!$B$5:$I$1048576,8,0),"")</f>
        <v/>
      </c>
      <c r="AA1222" s="22" t="str">
        <f t="shared" si="100"/>
        <v/>
      </c>
      <c r="AB1222" s="17" cm="1">
        <f t="array" ref="AB1222">MAX(IF(BSA!$B$5:$B$1048576='Data Training 2022'!B1222,BSA!$H$5:$H$1048576))</f>
        <v>0</v>
      </c>
      <c r="AC1222" s="22" t="str">
        <f>IFERROR(VLOOKUP(B1222,BSA!$B$5:$I$1048576,8,0),"")</f>
        <v/>
      </c>
      <c r="AD1222" s="22" t="s">
        <v>3994</v>
      </c>
      <c r="AE1222" s="22"/>
      <c r="AF1222" s="22"/>
      <c r="AG1222" s="22" t="str">
        <f t="shared" si="101"/>
        <v/>
      </c>
      <c r="AH1222" s="17" cm="1">
        <f t="array" ref="AH1222">MAX(IF(ISOLASI!$B$5:$B$1048576='Data Training 2022'!B1222,ISOLASI!$H$5:$H$1048576))</f>
        <v>0</v>
      </c>
      <c r="AI1222" s="22" t="str">
        <f>IFERROR(VLOOKUP(B1222,ISOLASI!$B$5:$I$1048576,8,0),"")</f>
        <v/>
      </c>
      <c r="AJ1222" s="22"/>
      <c r="AK1222" s="17" cm="1">
        <f t="array" ref="AK1222">MAX(IF('DEKAT AIR'!$B$5:$B$1048576='Data Training 2022'!B1222,'DEKAT AIR'!$H$5:$H$1048576))</f>
        <v>0</v>
      </c>
      <c r="AL1222" s="22" t="str">
        <f>IFERROR(VLOOKUP(B1222,'DEKAT AIR'!$B$5:$I$1048576,8,0),"")</f>
        <v/>
      </c>
      <c r="AM1222" s="22"/>
      <c r="AN1222" s="17" cm="1">
        <f t="array" ref="AN1222">MAX(IF(KETINGGIAN!$B$5:$B$1048576='Data Training 2022'!B1222,KETINGGIAN!$H$5:$H$1048576))</f>
        <v>0</v>
      </c>
      <c r="AO1222" s="22" t="str">
        <f>IFERROR(VLOOKUP(B1222,KETINGGIAN!$B$5:$I$1048576,8,0),"")</f>
        <v/>
      </c>
      <c r="AP1222" s="22"/>
      <c r="AQ1222" s="22"/>
      <c r="AR1222" s="22"/>
      <c r="AS1222" s="22"/>
      <c r="AT1222" s="17" cm="1">
        <f t="array" ref="AT1222">MAX(IF(TOOLSKEEPER!$B$5:$B$1048576='Data Training 2022'!B1222,TOOLSKEEPER!$H$5:$H$1048576))</f>
        <v>0</v>
      </c>
      <c r="AU1222" s="22" t="str">
        <f>IFERROR(VLOOKUP(B1222,TOOLSKEEPER!$B$5:$I$1048576,8,0),"")</f>
        <v/>
      </c>
    </row>
    <row r="1223" spans="1:47">
      <c r="A1223" s="22">
        <f t="shared" si="102"/>
        <v>1218</v>
      </c>
      <c r="B1223" s="21" t="str">
        <f t="shared" si="103"/>
        <v>MP/ARCO-19</v>
      </c>
      <c r="C1223" s="21" t="s">
        <v>87</v>
      </c>
      <c r="D1223" s="22"/>
      <c r="E1223" s="22" t="s">
        <v>88</v>
      </c>
      <c r="F1223" s="22" t="s">
        <v>19</v>
      </c>
      <c r="G1223" s="22" t="s">
        <v>76</v>
      </c>
      <c r="H1223" s="22" t="s">
        <v>3973</v>
      </c>
      <c r="I1223" s="22"/>
      <c r="J1223" s="22"/>
      <c r="K1223" s="21" t="s">
        <v>4002</v>
      </c>
      <c r="L1223" s="21" t="s">
        <v>681</v>
      </c>
      <c r="M1223" s="21" t="s">
        <v>4003</v>
      </c>
      <c r="N1223" s="21"/>
      <c r="O1223" s="17" t="str">
        <f>IFERROR(VLOOKUP(B1223,POP!$B$5:$I$1048576,7,0),"")</f>
        <v/>
      </c>
      <c r="P1223" s="17" t="str">
        <f>IFERROR(VLOOKUP(B1223,POM!$B$5:$I$1048576,7,0),"")</f>
        <v/>
      </c>
      <c r="Q1223" s="10" t="str">
        <f>IFERROR(VLOOKUP(B1223,POU!$B$5:$I$1048576,7,0),"")</f>
        <v/>
      </c>
      <c r="R1223" s="21" t="str">
        <f t="shared" si="99"/>
        <v/>
      </c>
      <c r="S1223" s="17" t="str">
        <f>IFERROR(VLOOKUP(B1223,'PEMBEKALAN POP'!$B$5:$I$1048576,7,0),"")</f>
        <v/>
      </c>
      <c r="T1223" s="22" t="str">
        <f>IFERROR(VLOOKUP(B1223,'PEMBEKALAN POP'!$B$5:$I$1048576,8,0),"")</f>
        <v/>
      </c>
      <c r="U1223" s="21" t="s">
        <v>3994</v>
      </c>
      <c r="V1223" s="17" t="e" cm="1">
        <f t="array" ref="V1223">MAX(IF(INDUKSI!$B$5:$B$1048576='Data Training 2022'!B1223,INDUKSI!$H$5:$H$1048576))</f>
        <v>#N/A</v>
      </c>
      <c r="W1223" s="22" t="str">
        <f>IFERROR(VLOOKUP(B1223,INDUKSI!$B$5:$I$1048576,8,0),"")</f>
        <v/>
      </c>
      <c r="X1223" s="21" t="s">
        <v>3994</v>
      </c>
      <c r="Y1223" s="17" cm="1">
        <f t="array" ref="Y1223">MAX(IF(REINDUKSI!$B$5:$B$1048576='Data Training 2022'!B1223,REINDUKSI!$H$5:$H$1048576))</f>
        <v>0</v>
      </c>
      <c r="Z1223" s="22" t="str">
        <f>IFERROR(VLOOKUP(B1223,REINDUKSI!$B$5:$I$1048576,8,0),"")</f>
        <v/>
      </c>
      <c r="AA1223" s="22" t="str">
        <f t="shared" si="100"/>
        <v/>
      </c>
      <c r="AB1223" s="17" cm="1">
        <f t="array" ref="AB1223">MAX(IF(BSA!$B$5:$B$1048576='Data Training 2022'!B1223,BSA!$H$5:$H$1048576))</f>
        <v>0</v>
      </c>
      <c r="AC1223" s="22" t="str">
        <f>IFERROR(VLOOKUP(B1223,BSA!$B$5:$I$1048576,8,0),"")</f>
        <v/>
      </c>
      <c r="AD1223" s="22" t="s">
        <v>3994</v>
      </c>
      <c r="AE1223" s="22"/>
      <c r="AF1223" s="22"/>
      <c r="AG1223" s="22" t="str">
        <f t="shared" si="101"/>
        <v/>
      </c>
      <c r="AH1223" s="17" cm="1">
        <f t="array" ref="AH1223">MAX(IF(ISOLASI!$B$5:$B$1048576='Data Training 2022'!B1223,ISOLASI!$H$5:$H$1048576))</f>
        <v>0</v>
      </c>
      <c r="AI1223" s="22" t="str">
        <f>IFERROR(VLOOKUP(B1223,ISOLASI!$B$5:$I$1048576,8,0),"")</f>
        <v/>
      </c>
      <c r="AJ1223" s="22"/>
      <c r="AK1223" s="17" cm="1">
        <f t="array" ref="AK1223">MAX(IF('DEKAT AIR'!$B$5:$B$1048576='Data Training 2022'!B1223,'DEKAT AIR'!$H$5:$H$1048576))</f>
        <v>0</v>
      </c>
      <c r="AL1223" s="22" t="str">
        <f>IFERROR(VLOOKUP(B1223,'DEKAT AIR'!$B$5:$I$1048576,8,0),"")</f>
        <v/>
      </c>
      <c r="AM1223" s="22"/>
      <c r="AN1223" s="17" cm="1">
        <f t="array" ref="AN1223">MAX(IF(KETINGGIAN!$B$5:$B$1048576='Data Training 2022'!B1223,KETINGGIAN!$H$5:$H$1048576))</f>
        <v>0</v>
      </c>
      <c r="AO1223" s="22" t="str">
        <f>IFERROR(VLOOKUP(B1223,KETINGGIAN!$B$5:$I$1048576,8,0),"")</f>
        <v/>
      </c>
      <c r="AP1223" s="22"/>
      <c r="AQ1223" s="22"/>
      <c r="AR1223" s="22"/>
      <c r="AS1223" s="22"/>
      <c r="AT1223" s="17" cm="1">
        <f t="array" ref="AT1223">MAX(IF(TOOLSKEEPER!$B$5:$B$1048576='Data Training 2022'!B1223,TOOLSKEEPER!$H$5:$H$1048576))</f>
        <v>0</v>
      </c>
      <c r="AU1223" s="22" t="str">
        <f>IFERROR(VLOOKUP(B1223,TOOLSKEEPER!$B$5:$I$1048576,8,0),"")</f>
        <v/>
      </c>
    </row>
    <row r="1224" spans="1:47">
      <c r="A1224" s="22">
        <f t="shared" si="102"/>
        <v>1219</v>
      </c>
      <c r="B1224" s="21" t="str">
        <f t="shared" si="103"/>
        <v>ISAC-21110501</v>
      </c>
      <c r="C1224" s="21" t="s">
        <v>119</v>
      </c>
      <c r="D1224" s="22"/>
      <c r="E1224" s="22" t="s">
        <v>120</v>
      </c>
      <c r="F1224" s="22" t="s">
        <v>19</v>
      </c>
      <c r="G1224" s="22" t="s">
        <v>76</v>
      </c>
      <c r="H1224" s="22" t="s">
        <v>3973</v>
      </c>
      <c r="I1224" s="22"/>
      <c r="J1224" s="22"/>
      <c r="K1224" s="21" t="s">
        <v>4002</v>
      </c>
      <c r="L1224" s="21" t="s">
        <v>681</v>
      </c>
      <c r="M1224" s="21" t="s">
        <v>4003</v>
      </c>
      <c r="N1224" s="21"/>
      <c r="O1224" s="17" t="str">
        <f>IFERROR(VLOOKUP(B1224,POP!$B$5:$I$1048576,7,0),"")</f>
        <v/>
      </c>
      <c r="P1224" s="17" t="str">
        <f>IFERROR(VLOOKUP(B1224,POM!$B$5:$I$1048576,7,0),"")</f>
        <v/>
      </c>
      <c r="Q1224" s="10" t="str">
        <f>IFERROR(VLOOKUP(B1224,POU!$B$5:$I$1048576,7,0),"")</f>
        <v/>
      </c>
      <c r="R1224" s="21" t="str">
        <f t="shared" si="99"/>
        <v/>
      </c>
      <c r="S1224" s="17" t="str">
        <f>IFERROR(VLOOKUP(B1224,'PEMBEKALAN POP'!$B$5:$I$1048576,7,0),"")</f>
        <v/>
      </c>
      <c r="T1224" s="22" t="str">
        <f>IFERROR(VLOOKUP(B1224,'PEMBEKALAN POP'!$B$5:$I$1048576,8,0),"")</f>
        <v/>
      </c>
      <c r="U1224" s="21" t="s">
        <v>3994</v>
      </c>
      <c r="V1224" s="17" t="e" cm="1">
        <f t="array" ref="V1224">MAX(IF(INDUKSI!$B$5:$B$1048576='Data Training 2022'!B1224,INDUKSI!$H$5:$H$1048576))</f>
        <v>#N/A</v>
      </c>
      <c r="W1224" s="22" t="str">
        <f>IFERROR(VLOOKUP(B1224,INDUKSI!$B$5:$I$1048576,8,0),"")</f>
        <v/>
      </c>
      <c r="X1224" s="21" t="s">
        <v>3994</v>
      </c>
      <c r="Y1224" s="17" cm="1">
        <f t="array" ref="Y1224">MAX(IF(REINDUKSI!$B$5:$B$1048576='Data Training 2022'!B1224,REINDUKSI!$H$5:$H$1048576))</f>
        <v>0</v>
      </c>
      <c r="Z1224" s="22" t="str">
        <f>IFERROR(VLOOKUP(B1224,REINDUKSI!$B$5:$I$1048576,8,0),"")</f>
        <v/>
      </c>
      <c r="AA1224" s="22" t="str">
        <f t="shared" si="100"/>
        <v/>
      </c>
      <c r="AB1224" s="17" cm="1">
        <f t="array" ref="AB1224">MAX(IF(BSA!$B$5:$B$1048576='Data Training 2022'!B1224,BSA!$H$5:$H$1048576))</f>
        <v>0</v>
      </c>
      <c r="AC1224" s="22" t="str">
        <f>IFERROR(VLOOKUP(B1224,BSA!$B$5:$I$1048576,8,0),"")</f>
        <v/>
      </c>
      <c r="AD1224" s="22" t="s">
        <v>3994</v>
      </c>
      <c r="AE1224" s="22"/>
      <c r="AF1224" s="22"/>
      <c r="AG1224" s="22" t="str">
        <f t="shared" si="101"/>
        <v/>
      </c>
      <c r="AH1224" s="17" cm="1">
        <f t="array" ref="AH1224">MAX(IF(ISOLASI!$B$5:$B$1048576='Data Training 2022'!B1224,ISOLASI!$H$5:$H$1048576))</f>
        <v>0</v>
      </c>
      <c r="AI1224" s="22" t="str">
        <f>IFERROR(VLOOKUP(B1224,ISOLASI!$B$5:$I$1048576,8,0),"")</f>
        <v/>
      </c>
      <c r="AJ1224" s="22"/>
      <c r="AK1224" s="17" cm="1">
        <f t="array" ref="AK1224">MAX(IF('DEKAT AIR'!$B$5:$B$1048576='Data Training 2022'!B1224,'DEKAT AIR'!$H$5:$H$1048576))</f>
        <v>0</v>
      </c>
      <c r="AL1224" s="22" t="str">
        <f>IFERROR(VLOOKUP(B1224,'DEKAT AIR'!$B$5:$I$1048576,8,0),"")</f>
        <v/>
      </c>
      <c r="AM1224" s="22"/>
      <c r="AN1224" s="17" cm="1">
        <f t="array" ref="AN1224">MAX(IF(KETINGGIAN!$B$5:$B$1048576='Data Training 2022'!B1224,KETINGGIAN!$H$5:$H$1048576))</f>
        <v>0</v>
      </c>
      <c r="AO1224" s="22" t="str">
        <f>IFERROR(VLOOKUP(B1224,KETINGGIAN!$B$5:$I$1048576,8,0),"")</f>
        <v/>
      </c>
      <c r="AP1224" s="22"/>
      <c r="AQ1224" s="22"/>
      <c r="AR1224" s="22"/>
      <c r="AS1224" s="22"/>
      <c r="AT1224" s="17" cm="1">
        <f t="array" ref="AT1224">MAX(IF(TOOLSKEEPER!$B$5:$B$1048576='Data Training 2022'!B1224,TOOLSKEEPER!$H$5:$H$1048576))</f>
        <v>0</v>
      </c>
      <c r="AU1224" s="22" t="str">
        <f>IFERROR(VLOOKUP(B1224,TOOLSKEEPER!$B$5:$I$1048576,8,0),"")</f>
        <v/>
      </c>
    </row>
    <row r="1225" spans="1:47">
      <c r="A1225" s="22">
        <f t="shared" si="102"/>
        <v>1220</v>
      </c>
      <c r="B1225" s="21" t="str">
        <f t="shared" si="103"/>
        <v>MP/ARCO0208</v>
      </c>
      <c r="C1225" s="21" t="s">
        <v>128</v>
      </c>
      <c r="D1225" s="22"/>
      <c r="E1225" s="22" t="s">
        <v>129</v>
      </c>
      <c r="F1225" s="22" t="s">
        <v>19</v>
      </c>
      <c r="G1225" s="22" t="s">
        <v>76</v>
      </c>
      <c r="H1225" s="22" t="s">
        <v>3973</v>
      </c>
      <c r="I1225" s="22"/>
      <c r="J1225" s="22"/>
      <c r="K1225" s="21" t="s">
        <v>4002</v>
      </c>
      <c r="L1225" s="21" t="s">
        <v>681</v>
      </c>
      <c r="M1225" s="21" t="s">
        <v>4003</v>
      </c>
      <c r="N1225" s="21"/>
      <c r="O1225" s="17" t="str">
        <f>IFERROR(VLOOKUP(B1225,POP!$B$5:$I$1048576,7,0),"")</f>
        <v/>
      </c>
      <c r="P1225" s="17" t="str">
        <f>IFERROR(VLOOKUP(B1225,POM!$B$5:$I$1048576,7,0),"")</f>
        <v/>
      </c>
      <c r="Q1225" s="10" t="str">
        <f>IFERROR(VLOOKUP(B1225,POU!$B$5:$I$1048576,7,0),"")</f>
        <v/>
      </c>
      <c r="R1225" s="21" t="str">
        <f t="shared" ref="R1225:R1288" si="104">IF(AND(L1225="PENGAWAS",M1225="TARGET",N1225=""),"TARGET","")</f>
        <v/>
      </c>
      <c r="S1225" s="17" t="str">
        <f>IFERROR(VLOOKUP(B1225,'PEMBEKALAN POP'!$B$5:$I$1048576,7,0),"")</f>
        <v/>
      </c>
      <c r="T1225" s="22" t="str">
        <f>IFERROR(VLOOKUP(B1225,'PEMBEKALAN POP'!$B$5:$I$1048576,8,0),"")</f>
        <v/>
      </c>
      <c r="U1225" s="21" t="s">
        <v>3994</v>
      </c>
      <c r="V1225" s="17" t="e" cm="1">
        <f t="array" ref="V1225">MAX(IF(INDUKSI!$B$5:$B$1048576='Data Training 2022'!B1225,INDUKSI!$H$5:$H$1048576))</f>
        <v>#N/A</v>
      </c>
      <c r="W1225" s="22" t="str">
        <f>IFERROR(VLOOKUP(B1225,INDUKSI!$B$5:$I$1048576,8,0),"")</f>
        <v/>
      </c>
      <c r="X1225" s="21" t="s">
        <v>3994</v>
      </c>
      <c r="Y1225" s="17" cm="1">
        <f t="array" ref="Y1225">MAX(IF(REINDUKSI!$B$5:$B$1048576='Data Training 2022'!B1225,REINDUKSI!$H$5:$H$1048576))</f>
        <v>0</v>
      </c>
      <c r="Z1225" s="22" t="str">
        <f>IFERROR(VLOOKUP(B1225,REINDUKSI!$B$5:$I$1048576,8,0),"")</f>
        <v/>
      </c>
      <c r="AA1225" s="22" t="str">
        <f t="shared" ref="AA1225:AA1288" si="105">IF(L1225="OPERATOR","TARGET",IF(L1225="MEKANIK","TARGET",""))</f>
        <v/>
      </c>
      <c r="AB1225" s="17" cm="1">
        <f t="array" ref="AB1225">MAX(IF(BSA!$B$5:$B$1048576='Data Training 2022'!B1225,BSA!$H$5:$H$1048576))</f>
        <v>0</v>
      </c>
      <c r="AC1225" s="22" t="str">
        <f>IFERROR(VLOOKUP(B1225,BSA!$B$5:$I$1048576,8,0),"")</f>
        <v/>
      </c>
      <c r="AD1225" s="22" t="s">
        <v>3994</v>
      </c>
      <c r="AE1225" s="22"/>
      <c r="AF1225" s="22"/>
      <c r="AG1225" s="22" t="str">
        <f t="shared" ref="AG1225:AG1288" si="106">IF(L1225="MEKANIK","TARGET","")</f>
        <v/>
      </c>
      <c r="AH1225" s="17" cm="1">
        <f t="array" ref="AH1225">MAX(IF(ISOLASI!$B$5:$B$1048576='Data Training 2022'!B1225,ISOLASI!$H$5:$H$1048576))</f>
        <v>0</v>
      </c>
      <c r="AI1225" s="22" t="str">
        <f>IFERROR(VLOOKUP(B1225,ISOLASI!$B$5:$I$1048576,8,0),"")</f>
        <v/>
      </c>
      <c r="AJ1225" s="22"/>
      <c r="AK1225" s="17" cm="1">
        <f t="array" ref="AK1225">MAX(IF('DEKAT AIR'!$B$5:$B$1048576='Data Training 2022'!B1225,'DEKAT AIR'!$H$5:$H$1048576))</f>
        <v>0</v>
      </c>
      <c r="AL1225" s="22" t="str">
        <f>IFERROR(VLOOKUP(B1225,'DEKAT AIR'!$B$5:$I$1048576,8,0),"")</f>
        <v/>
      </c>
      <c r="AM1225" s="22"/>
      <c r="AN1225" s="17" cm="1">
        <f t="array" ref="AN1225">MAX(IF(KETINGGIAN!$B$5:$B$1048576='Data Training 2022'!B1225,KETINGGIAN!$H$5:$H$1048576))</f>
        <v>0</v>
      </c>
      <c r="AO1225" s="22" t="str">
        <f>IFERROR(VLOOKUP(B1225,KETINGGIAN!$B$5:$I$1048576,8,0),"")</f>
        <v/>
      </c>
      <c r="AP1225" s="22"/>
      <c r="AQ1225" s="22"/>
      <c r="AR1225" s="22"/>
      <c r="AS1225" s="22"/>
      <c r="AT1225" s="17" cm="1">
        <f t="array" ref="AT1225">MAX(IF(TOOLSKEEPER!$B$5:$B$1048576='Data Training 2022'!B1225,TOOLSKEEPER!$H$5:$H$1048576))</f>
        <v>0</v>
      </c>
      <c r="AU1225" s="22" t="str">
        <f>IFERROR(VLOOKUP(B1225,TOOLSKEEPER!$B$5:$I$1048576,8,0),"")</f>
        <v/>
      </c>
    </row>
    <row r="1226" spans="1:47">
      <c r="A1226" s="22">
        <f t="shared" si="102"/>
        <v>1221</v>
      </c>
      <c r="B1226" s="21" t="str">
        <f t="shared" si="103"/>
        <v>MP/ARCO0336</v>
      </c>
      <c r="C1226" s="21" t="s">
        <v>134</v>
      </c>
      <c r="D1226" s="22"/>
      <c r="E1226" s="22" t="s">
        <v>135</v>
      </c>
      <c r="F1226" s="22" t="s">
        <v>19</v>
      </c>
      <c r="G1226" s="22" t="s">
        <v>76</v>
      </c>
      <c r="H1226" s="22" t="s">
        <v>3973</v>
      </c>
      <c r="I1226" s="22"/>
      <c r="J1226" s="22"/>
      <c r="K1226" s="21" t="s">
        <v>4002</v>
      </c>
      <c r="L1226" s="21" t="s">
        <v>681</v>
      </c>
      <c r="M1226" s="21" t="s">
        <v>4003</v>
      </c>
      <c r="N1226" s="21"/>
      <c r="O1226" s="17" t="str">
        <f>IFERROR(VLOOKUP(B1226,POP!$B$5:$I$1048576,7,0),"")</f>
        <v/>
      </c>
      <c r="P1226" s="17" t="str">
        <f>IFERROR(VLOOKUP(B1226,POM!$B$5:$I$1048576,7,0),"")</f>
        <v/>
      </c>
      <c r="Q1226" s="10" t="str">
        <f>IFERROR(VLOOKUP(B1226,POU!$B$5:$I$1048576,7,0),"")</f>
        <v/>
      </c>
      <c r="R1226" s="21" t="str">
        <f t="shared" si="104"/>
        <v/>
      </c>
      <c r="S1226" s="17" t="str">
        <f>IFERROR(VLOOKUP(B1226,'PEMBEKALAN POP'!$B$5:$I$1048576,7,0),"")</f>
        <v/>
      </c>
      <c r="T1226" s="22" t="str">
        <f>IFERROR(VLOOKUP(B1226,'PEMBEKALAN POP'!$B$5:$I$1048576,8,0),"")</f>
        <v/>
      </c>
      <c r="U1226" s="21" t="s">
        <v>3994</v>
      </c>
      <c r="V1226" s="17" t="e" cm="1">
        <f t="array" ref="V1226">MAX(IF(INDUKSI!$B$5:$B$1048576='Data Training 2022'!B1226,INDUKSI!$H$5:$H$1048576))</f>
        <v>#N/A</v>
      </c>
      <c r="W1226" s="22" t="str">
        <f>IFERROR(VLOOKUP(B1226,INDUKSI!$B$5:$I$1048576,8,0),"")</f>
        <v/>
      </c>
      <c r="X1226" s="21" t="s">
        <v>3994</v>
      </c>
      <c r="Y1226" s="17" cm="1">
        <f t="array" ref="Y1226">MAX(IF(REINDUKSI!$B$5:$B$1048576='Data Training 2022'!B1226,REINDUKSI!$H$5:$H$1048576))</f>
        <v>0</v>
      </c>
      <c r="Z1226" s="22" t="str">
        <f>IFERROR(VLOOKUP(B1226,REINDUKSI!$B$5:$I$1048576,8,0),"")</f>
        <v/>
      </c>
      <c r="AA1226" s="22" t="str">
        <f t="shared" si="105"/>
        <v/>
      </c>
      <c r="AB1226" s="17" cm="1">
        <f t="array" ref="AB1226">MAX(IF(BSA!$B$5:$B$1048576='Data Training 2022'!B1226,BSA!$H$5:$H$1048576))</f>
        <v>0</v>
      </c>
      <c r="AC1226" s="22" t="str">
        <f>IFERROR(VLOOKUP(B1226,BSA!$B$5:$I$1048576,8,0),"")</f>
        <v/>
      </c>
      <c r="AD1226" s="22" t="s">
        <v>3994</v>
      </c>
      <c r="AE1226" s="22"/>
      <c r="AF1226" s="22"/>
      <c r="AG1226" s="22" t="str">
        <f t="shared" si="106"/>
        <v/>
      </c>
      <c r="AH1226" s="17" cm="1">
        <f t="array" ref="AH1226">MAX(IF(ISOLASI!$B$5:$B$1048576='Data Training 2022'!B1226,ISOLASI!$H$5:$H$1048576))</f>
        <v>0</v>
      </c>
      <c r="AI1226" s="22" t="str">
        <f>IFERROR(VLOOKUP(B1226,ISOLASI!$B$5:$I$1048576,8,0),"")</f>
        <v/>
      </c>
      <c r="AJ1226" s="22"/>
      <c r="AK1226" s="17" cm="1">
        <f t="array" ref="AK1226">MAX(IF('DEKAT AIR'!$B$5:$B$1048576='Data Training 2022'!B1226,'DEKAT AIR'!$H$5:$H$1048576))</f>
        <v>0</v>
      </c>
      <c r="AL1226" s="22" t="str">
        <f>IFERROR(VLOOKUP(B1226,'DEKAT AIR'!$B$5:$I$1048576,8,0),"")</f>
        <v/>
      </c>
      <c r="AM1226" s="22"/>
      <c r="AN1226" s="17" cm="1">
        <f t="array" ref="AN1226">MAX(IF(KETINGGIAN!$B$5:$B$1048576='Data Training 2022'!B1226,KETINGGIAN!$H$5:$H$1048576))</f>
        <v>0</v>
      </c>
      <c r="AO1226" s="22" t="str">
        <f>IFERROR(VLOOKUP(B1226,KETINGGIAN!$B$5:$I$1048576,8,0),"")</f>
        <v/>
      </c>
      <c r="AP1226" s="22"/>
      <c r="AQ1226" s="22"/>
      <c r="AR1226" s="22"/>
      <c r="AS1226" s="22"/>
      <c r="AT1226" s="17" cm="1">
        <f t="array" ref="AT1226">MAX(IF(TOOLSKEEPER!$B$5:$B$1048576='Data Training 2022'!B1226,TOOLSKEEPER!$H$5:$H$1048576))</f>
        <v>0</v>
      </c>
      <c r="AU1226" s="22" t="str">
        <f>IFERROR(VLOOKUP(B1226,TOOLSKEEPER!$B$5:$I$1048576,8,0),"")</f>
        <v/>
      </c>
    </row>
    <row r="1227" spans="1:47">
      <c r="A1227" s="22">
        <f t="shared" si="102"/>
        <v>1222</v>
      </c>
      <c r="B1227" s="21" t="str">
        <f t="shared" si="103"/>
        <v>MP/ARCO0335</v>
      </c>
      <c r="C1227" s="21" t="s">
        <v>89</v>
      </c>
      <c r="D1227" s="22"/>
      <c r="E1227" s="22" t="s">
        <v>4317</v>
      </c>
      <c r="F1227" s="22" t="s">
        <v>19</v>
      </c>
      <c r="G1227" s="22" t="s">
        <v>76</v>
      </c>
      <c r="H1227" s="22" t="s">
        <v>3973</v>
      </c>
      <c r="I1227" s="22"/>
      <c r="J1227" s="22"/>
      <c r="K1227" s="21" t="s">
        <v>4002</v>
      </c>
      <c r="L1227" s="21" t="s">
        <v>681</v>
      </c>
      <c r="M1227" s="21" t="s">
        <v>4003</v>
      </c>
      <c r="N1227" s="21"/>
      <c r="O1227" s="17" t="str">
        <f>IFERROR(VLOOKUP(B1227,POP!$B$5:$I$1048576,7,0),"")</f>
        <v/>
      </c>
      <c r="P1227" s="17" t="str">
        <f>IFERROR(VLOOKUP(B1227,POM!$B$5:$I$1048576,7,0),"")</f>
        <v/>
      </c>
      <c r="Q1227" s="10" t="str">
        <f>IFERROR(VLOOKUP(B1227,POU!$B$5:$I$1048576,7,0),"")</f>
        <v/>
      </c>
      <c r="R1227" s="21" t="str">
        <f t="shared" si="104"/>
        <v/>
      </c>
      <c r="S1227" s="17" t="str">
        <f>IFERROR(VLOOKUP(B1227,'PEMBEKALAN POP'!$B$5:$I$1048576,7,0),"")</f>
        <v/>
      </c>
      <c r="T1227" s="22" t="str">
        <f>IFERROR(VLOOKUP(B1227,'PEMBEKALAN POP'!$B$5:$I$1048576,8,0),"")</f>
        <v/>
      </c>
      <c r="U1227" s="21" t="s">
        <v>3994</v>
      </c>
      <c r="V1227" s="17" t="e" cm="1">
        <f t="array" ref="V1227">MAX(IF(INDUKSI!$B$5:$B$1048576='Data Training 2022'!B1227,INDUKSI!$H$5:$H$1048576))</f>
        <v>#N/A</v>
      </c>
      <c r="W1227" s="22" t="str">
        <f>IFERROR(VLOOKUP(B1227,INDUKSI!$B$5:$I$1048576,8,0),"")</f>
        <v/>
      </c>
      <c r="X1227" s="21" t="s">
        <v>3994</v>
      </c>
      <c r="Y1227" s="17" cm="1">
        <f t="array" ref="Y1227">MAX(IF(REINDUKSI!$B$5:$B$1048576='Data Training 2022'!B1227,REINDUKSI!$H$5:$H$1048576))</f>
        <v>44772</v>
      </c>
      <c r="Z1227" s="22" t="str">
        <f>IFERROR(VLOOKUP(B1227,REINDUKSI!$B$5:$I$1048576,8,0),"")</f>
        <v>LULUS</v>
      </c>
      <c r="AA1227" s="22" t="str">
        <f t="shared" si="105"/>
        <v/>
      </c>
      <c r="AB1227" s="17" cm="1">
        <f t="array" ref="AB1227">MAX(IF(BSA!$B$5:$B$1048576='Data Training 2022'!B1227,BSA!$H$5:$H$1048576))</f>
        <v>0</v>
      </c>
      <c r="AC1227" s="22" t="str">
        <f>IFERROR(VLOOKUP(B1227,BSA!$B$5:$I$1048576,8,0),"")</f>
        <v/>
      </c>
      <c r="AD1227" s="22" t="s">
        <v>3994</v>
      </c>
      <c r="AE1227" s="22"/>
      <c r="AF1227" s="22"/>
      <c r="AG1227" s="22" t="str">
        <f t="shared" si="106"/>
        <v/>
      </c>
      <c r="AH1227" s="17" cm="1">
        <f t="array" ref="AH1227">MAX(IF(ISOLASI!$B$5:$B$1048576='Data Training 2022'!B1227,ISOLASI!$H$5:$H$1048576))</f>
        <v>0</v>
      </c>
      <c r="AI1227" s="22" t="str">
        <f>IFERROR(VLOOKUP(B1227,ISOLASI!$B$5:$I$1048576,8,0),"")</f>
        <v/>
      </c>
      <c r="AJ1227" s="22"/>
      <c r="AK1227" s="17" cm="1">
        <f t="array" ref="AK1227">MAX(IF('DEKAT AIR'!$B$5:$B$1048576='Data Training 2022'!B1227,'DEKAT AIR'!$H$5:$H$1048576))</f>
        <v>0</v>
      </c>
      <c r="AL1227" s="22" t="str">
        <f>IFERROR(VLOOKUP(B1227,'DEKAT AIR'!$B$5:$I$1048576,8,0),"")</f>
        <v/>
      </c>
      <c r="AM1227" s="22"/>
      <c r="AN1227" s="17" cm="1">
        <f t="array" ref="AN1227">MAX(IF(KETINGGIAN!$B$5:$B$1048576='Data Training 2022'!B1227,KETINGGIAN!$H$5:$H$1048576))</f>
        <v>0</v>
      </c>
      <c r="AO1227" s="22" t="str">
        <f>IFERROR(VLOOKUP(B1227,KETINGGIAN!$B$5:$I$1048576,8,0),"")</f>
        <v/>
      </c>
      <c r="AP1227" s="22"/>
      <c r="AQ1227" s="22"/>
      <c r="AR1227" s="22"/>
      <c r="AS1227" s="22"/>
      <c r="AT1227" s="17" cm="1">
        <f t="array" ref="AT1227">MAX(IF(TOOLSKEEPER!$B$5:$B$1048576='Data Training 2022'!B1227,TOOLSKEEPER!$H$5:$H$1048576))</f>
        <v>0</v>
      </c>
      <c r="AU1227" s="22" t="str">
        <f>IFERROR(VLOOKUP(B1227,TOOLSKEEPER!$B$5:$I$1048576,8,0),"")</f>
        <v/>
      </c>
    </row>
    <row r="1228" spans="1:47">
      <c r="A1228" s="22">
        <f t="shared" si="102"/>
        <v>1223</v>
      </c>
      <c r="B1228" s="21" t="str">
        <f t="shared" si="103"/>
        <v>MP/ARCO125</v>
      </c>
      <c r="C1228" s="21" t="s">
        <v>93</v>
      </c>
      <c r="D1228" s="22"/>
      <c r="E1228" s="22" t="s">
        <v>94</v>
      </c>
      <c r="F1228" s="22" t="s">
        <v>19</v>
      </c>
      <c r="G1228" s="22" t="s">
        <v>76</v>
      </c>
      <c r="H1228" s="22" t="s">
        <v>3973</v>
      </c>
      <c r="I1228" s="22"/>
      <c r="J1228" s="22"/>
      <c r="K1228" s="21" t="s">
        <v>4002</v>
      </c>
      <c r="L1228" s="21" t="s">
        <v>681</v>
      </c>
      <c r="M1228" s="21" t="s">
        <v>4003</v>
      </c>
      <c r="N1228" s="21"/>
      <c r="O1228" s="17" t="str">
        <f>IFERROR(VLOOKUP(B1228,POP!$B$5:$I$1048576,7,0),"")</f>
        <v/>
      </c>
      <c r="P1228" s="17" t="str">
        <f>IFERROR(VLOOKUP(B1228,POM!$B$5:$I$1048576,7,0),"")</f>
        <v/>
      </c>
      <c r="Q1228" s="10" t="str">
        <f>IFERROR(VLOOKUP(B1228,POU!$B$5:$I$1048576,7,0),"")</f>
        <v/>
      </c>
      <c r="R1228" s="21" t="str">
        <f t="shared" si="104"/>
        <v/>
      </c>
      <c r="S1228" s="17" t="str">
        <f>IFERROR(VLOOKUP(B1228,'PEMBEKALAN POP'!$B$5:$I$1048576,7,0),"")</f>
        <v/>
      </c>
      <c r="T1228" s="22" t="str">
        <f>IFERROR(VLOOKUP(B1228,'PEMBEKALAN POP'!$B$5:$I$1048576,8,0),"")</f>
        <v/>
      </c>
      <c r="U1228" s="21" t="s">
        <v>3994</v>
      </c>
      <c r="V1228" s="17" t="e" cm="1">
        <f t="array" ref="V1228">MAX(IF(INDUKSI!$B$5:$B$1048576='Data Training 2022'!B1228,INDUKSI!$H$5:$H$1048576))</f>
        <v>#N/A</v>
      </c>
      <c r="W1228" s="22" t="str">
        <f>IFERROR(VLOOKUP(B1228,INDUKSI!$B$5:$I$1048576,8,0),"")</f>
        <v>LULUS</v>
      </c>
      <c r="X1228" s="21" t="s">
        <v>3994</v>
      </c>
      <c r="Y1228" s="17" cm="1">
        <f t="array" ref="Y1228">MAX(IF(REINDUKSI!$B$5:$B$1048576='Data Training 2022'!B1228,REINDUKSI!$H$5:$H$1048576))</f>
        <v>0</v>
      </c>
      <c r="Z1228" s="22" t="str">
        <f>IFERROR(VLOOKUP(B1228,REINDUKSI!$B$5:$I$1048576,8,0),"")</f>
        <v/>
      </c>
      <c r="AA1228" s="22" t="str">
        <f t="shared" si="105"/>
        <v/>
      </c>
      <c r="AB1228" s="17" cm="1">
        <f t="array" ref="AB1228">MAX(IF(BSA!$B$5:$B$1048576='Data Training 2022'!B1228,BSA!$H$5:$H$1048576))</f>
        <v>0</v>
      </c>
      <c r="AC1228" s="22" t="str">
        <f>IFERROR(VLOOKUP(B1228,BSA!$B$5:$I$1048576,8,0),"")</f>
        <v/>
      </c>
      <c r="AD1228" s="22" t="s">
        <v>3994</v>
      </c>
      <c r="AE1228" s="22"/>
      <c r="AF1228" s="22"/>
      <c r="AG1228" s="22" t="str">
        <f t="shared" si="106"/>
        <v/>
      </c>
      <c r="AH1228" s="17" cm="1">
        <f t="array" ref="AH1228">MAX(IF(ISOLASI!$B$5:$B$1048576='Data Training 2022'!B1228,ISOLASI!$H$5:$H$1048576))</f>
        <v>0</v>
      </c>
      <c r="AI1228" s="22" t="str">
        <f>IFERROR(VLOOKUP(B1228,ISOLASI!$B$5:$I$1048576,8,0),"")</f>
        <v/>
      </c>
      <c r="AJ1228" s="22"/>
      <c r="AK1228" s="17" cm="1">
        <f t="array" ref="AK1228">MAX(IF('DEKAT AIR'!$B$5:$B$1048576='Data Training 2022'!B1228,'DEKAT AIR'!$H$5:$H$1048576))</f>
        <v>0</v>
      </c>
      <c r="AL1228" s="22" t="str">
        <f>IFERROR(VLOOKUP(B1228,'DEKAT AIR'!$B$5:$I$1048576,8,0),"")</f>
        <v/>
      </c>
      <c r="AM1228" s="22"/>
      <c r="AN1228" s="17" cm="1">
        <f t="array" ref="AN1228">MAX(IF(KETINGGIAN!$B$5:$B$1048576='Data Training 2022'!B1228,KETINGGIAN!$H$5:$H$1048576))</f>
        <v>0</v>
      </c>
      <c r="AO1228" s="22" t="str">
        <f>IFERROR(VLOOKUP(B1228,KETINGGIAN!$B$5:$I$1048576,8,0),"")</f>
        <v/>
      </c>
      <c r="AP1228" s="22"/>
      <c r="AQ1228" s="22"/>
      <c r="AR1228" s="22"/>
      <c r="AS1228" s="22"/>
      <c r="AT1228" s="17" cm="1">
        <f t="array" ref="AT1228">MAX(IF(TOOLSKEEPER!$B$5:$B$1048576='Data Training 2022'!B1228,TOOLSKEEPER!$H$5:$H$1048576))</f>
        <v>0</v>
      </c>
      <c r="AU1228" s="22" t="str">
        <f>IFERROR(VLOOKUP(B1228,TOOLSKEEPER!$B$5:$I$1048576,8,0),"")</f>
        <v/>
      </c>
    </row>
    <row r="1229" spans="1:47">
      <c r="A1229" s="22">
        <f t="shared" si="102"/>
        <v>1224</v>
      </c>
      <c r="B1229" s="21" t="str">
        <f t="shared" si="103"/>
        <v>00000312</v>
      </c>
      <c r="C1229" s="21">
        <v>312</v>
      </c>
      <c r="D1229" s="22"/>
      <c r="E1229" s="22" t="s">
        <v>107</v>
      </c>
      <c r="F1229" s="22" t="s">
        <v>19</v>
      </c>
      <c r="G1229" s="22" t="s">
        <v>76</v>
      </c>
      <c r="H1229" s="22" t="s">
        <v>3973</v>
      </c>
      <c r="I1229" s="22"/>
      <c r="J1229" s="22"/>
      <c r="K1229" s="21" t="s">
        <v>4002</v>
      </c>
      <c r="L1229" s="21" t="s">
        <v>681</v>
      </c>
      <c r="M1229" s="21" t="s">
        <v>4003</v>
      </c>
      <c r="N1229" s="21"/>
      <c r="O1229" s="17" t="str">
        <f>IFERROR(VLOOKUP(B1229,POP!$B$5:$I$1048576,7,0),"")</f>
        <v/>
      </c>
      <c r="P1229" s="17" t="str">
        <f>IFERROR(VLOOKUP(B1229,POM!$B$5:$I$1048576,7,0),"")</f>
        <v/>
      </c>
      <c r="Q1229" s="10" t="str">
        <f>IFERROR(VLOOKUP(B1229,POU!$B$5:$I$1048576,7,0),"")</f>
        <v/>
      </c>
      <c r="R1229" s="21" t="str">
        <f t="shared" si="104"/>
        <v/>
      </c>
      <c r="S1229" s="17" t="str">
        <f>IFERROR(VLOOKUP(B1229,'PEMBEKALAN POP'!$B$5:$I$1048576,7,0),"")</f>
        <v/>
      </c>
      <c r="T1229" s="22" t="str">
        <f>IFERROR(VLOOKUP(B1229,'PEMBEKALAN POP'!$B$5:$I$1048576,8,0),"")</f>
        <v/>
      </c>
      <c r="U1229" s="21" t="s">
        <v>3994</v>
      </c>
      <c r="V1229" s="17" t="e" cm="1">
        <f t="array" ref="V1229">MAX(IF(INDUKSI!$B$5:$B$1048576='Data Training 2022'!B1229,INDUKSI!$H$5:$H$1048576))</f>
        <v>#N/A</v>
      </c>
      <c r="W1229" s="22" t="str">
        <f>IFERROR(VLOOKUP(B1229,INDUKSI!$B$5:$I$1048576,8,0),"")</f>
        <v/>
      </c>
      <c r="X1229" s="21" t="s">
        <v>3994</v>
      </c>
      <c r="Y1229" s="17" cm="1">
        <f t="array" ref="Y1229">MAX(IF(REINDUKSI!$B$5:$B$1048576='Data Training 2022'!B1229,REINDUKSI!$H$5:$H$1048576))</f>
        <v>0</v>
      </c>
      <c r="Z1229" s="22" t="str">
        <f>IFERROR(VLOOKUP(B1229,REINDUKSI!$B$5:$I$1048576,8,0),"")</f>
        <v/>
      </c>
      <c r="AA1229" s="22" t="str">
        <f t="shared" si="105"/>
        <v/>
      </c>
      <c r="AB1229" s="17" cm="1">
        <f t="array" ref="AB1229">MAX(IF(BSA!$B$5:$B$1048576='Data Training 2022'!B1229,BSA!$H$5:$H$1048576))</f>
        <v>0</v>
      </c>
      <c r="AC1229" s="22" t="str">
        <f>IFERROR(VLOOKUP(B1229,BSA!$B$5:$I$1048576,8,0),"")</f>
        <v/>
      </c>
      <c r="AD1229" s="22" t="s">
        <v>3994</v>
      </c>
      <c r="AE1229" s="22"/>
      <c r="AF1229" s="22"/>
      <c r="AG1229" s="22" t="str">
        <f t="shared" si="106"/>
        <v/>
      </c>
      <c r="AH1229" s="17" cm="1">
        <f t="array" ref="AH1229">MAX(IF(ISOLASI!$B$5:$B$1048576='Data Training 2022'!B1229,ISOLASI!$H$5:$H$1048576))</f>
        <v>0</v>
      </c>
      <c r="AI1229" s="22" t="str">
        <f>IFERROR(VLOOKUP(B1229,ISOLASI!$B$5:$I$1048576,8,0),"")</f>
        <v/>
      </c>
      <c r="AJ1229" s="22"/>
      <c r="AK1229" s="17" cm="1">
        <f t="array" ref="AK1229">MAX(IF('DEKAT AIR'!$B$5:$B$1048576='Data Training 2022'!B1229,'DEKAT AIR'!$H$5:$H$1048576))</f>
        <v>0</v>
      </c>
      <c r="AL1229" s="22" t="str">
        <f>IFERROR(VLOOKUP(B1229,'DEKAT AIR'!$B$5:$I$1048576,8,0),"")</f>
        <v/>
      </c>
      <c r="AM1229" s="22"/>
      <c r="AN1229" s="17" cm="1">
        <f t="array" ref="AN1229">MAX(IF(KETINGGIAN!$B$5:$B$1048576='Data Training 2022'!B1229,KETINGGIAN!$H$5:$H$1048576))</f>
        <v>0</v>
      </c>
      <c r="AO1229" s="22" t="str">
        <f>IFERROR(VLOOKUP(B1229,KETINGGIAN!$B$5:$I$1048576,8,0),"")</f>
        <v/>
      </c>
      <c r="AP1229" s="22"/>
      <c r="AQ1229" s="22"/>
      <c r="AR1229" s="22"/>
      <c r="AS1229" s="22"/>
      <c r="AT1229" s="17" cm="1">
        <f t="array" ref="AT1229">MAX(IF(TOOLSKEEPER!$B$5:$B$1048576='Data Training 2022'!B1229,TOOLSKEEPER!$H$5:$H$1048576))</f>
        <v>0</v>
      </c>
      <c r="AU1229" s="22" t="str">
        <f>IFERROR(VLOOKUP(B1229,TOOLSKEEPER!$B$5:$I$1048576,8,0),"")</f>
        <v/>
      </c>
    </row>
    <row r="1230" spans="1:47">
      <c r="A1230" s="22">
        <f t="shared" si="102"/>
        <v>1225</v>
      </c>
      <c r="B1230" s="21" t="str">
        <f t="shared" si="103"/>
        <v>MP/ARCO-0348</v>
      </c>
      <c r="C1230" s="21" t="s">
        <v>201</v>
      </c>
      <c r="D1230" s="22"/>
      <c r="E1230" s="22" t="s">
        <v>202</v>
      </c>
      <c r="F1230" s="22" t="s">
        <v>19</v>
      </c>
      <c r="G1230" s="22" t="s">
        <v>76</v>
      </c>
      <c r="H1230" s="22" t="s">
        <v>3973</v>
      </c>
      <c r="I1230" s="22"/>
      <c r="J1230" s="22"/>
      <c r="K1230" s="21" t="s">
        <v>4002</v>
      </c>
      <c r="L1230" s="21" t="s">
        <v>681</v>
      </c>
      <c r="M1230" s="21" t="s">
        <v>4003</v>
      </c>
      <c r="N1230" s="21"/>
      <c r="O1230" s="17" t="str">
        <f>IFERROR(VLOOKUP(B1230,POP!$B$5:$I$1048576,7,0),"")</f>
        <v/>
      </c>
      <c r="P1230" s="17" t="str">
        <f>IFERROR(VLOOKUP(B1230,POM!$B$5:$I$1048576,7,0),"")</f>
        <v/>
      </c>
      <c r="Q1230" s="10" t="str">
        <f>IFERROR(VLOOKUP(B1230,POU!$B$5:$I$1048576,7,0),"")</f>
        <v/>
      </c>
      <c r="R1230" s="21" t="str">
        <f t="shared" si="104"/>
        <v/>
      </c>
      <c r="S1230" s="17" t="str">
        <f>IFERROR(VLOOKUP(B1230,'PEMBEKALAN POP'!$B$5:$I$1048576,7,0),"")</f>
        <v/>
      </c>
      <c r="T1230" s="22" t="str">
        <f>IFERROR(VLOOKUP(B1230,'PEMBEKALAN POP'!$B$5:$I$1048576,8,0),"")</f>
        <v/>
      </c>
      <c r="U1230" s="21" t="s">
        <v>3994</v>
      </c>
      <c r="V1230" s="17" t="e" cm="1">
        <f t="array" ref="V1230">MAX(IF(INDUKSI!$B$5:$B$1048576='Data Training 2022'!B1230,INDUKSI!$H$5:$H$1048576))</f>
        <v>#N/A</v>
      </c>
      <c r="W1230" s="22" t="str">
        <f>IFERROR(VLOOKUP(B1230,INDUKSI!$B$5:$I$1048576,8,0),"")</f>
        <v/>
      </c>
      <c r="X1230" s="21" t="s">
        <v>3994</v>
      </c>
      <c r="Y1230" s="17" cm="1">
        <f t="array" ref="Y1230">MAX(IF(REINDUKSI!$B$5:$B$1048576='Data Training 2022'!B1230,REINDUKSI!$H$5:$H$1048576))</f>
        <v>0</v>
      </c>
      <c r="Z1230" s="22" t="str">
        <f>IFERROR(VLOOKUP(B1230,REINDUKSI!$B$5:$I$1048576,8,0),"")</f>
        <v/>
      </c>
      <c r="AA1230" s="22" t="str">
        <f t="shared" si="105"/>
        <v/>
      </c>
      <c r="AB1230" s="17" cm="1">
        <f t="array" ref="AB1230">MAX(IF(BSA!$B$5:$B$1048576='Data Training 2022'!B1230,BSA!$H$5:$H$1048576))</f>
        <v>0</v>
      </c>
      <c r="AC1230" s="22" t="str">
        <f>IFERROR(VLOOKUP(B1230,BSA!$B$5:$I$1048576,8,0),"")</f>
        <v/>
      </c>
      <c r="AD1230" s="22" t="s">
        <v>3994</v>
      </c>
      <c r="AE1230" s="22"/>
      <c r="AF1230" s="22"/>
      <c r="AG1230" s="22" t="str">
        <f t="shared" si="106"/>
        <v/>
      </c>
      <c r="AH1230" s="17" cm="1">
        <f t="array" ref="AH1230">MAX(IF(ISOLASI!$B$5:$B$1048576='Data Training 2022'!B1230,ISOLASI!$H$5:$H$1048576))</f>
        <v>0</v>
      </c>
      <c r="AI1230" s="22" t="str">
        <f>IFERROR(VLOOKUP(B1230,ISOLASI!$B$5:$I$1048576,8,0),"")</f>
        <v/>
      </c>
      <c r="AJ1230" s="22"/>
      <c r="AK1230" s="17" cm="1">
        <f t="array" ref="AK1230">MAX(IF('DEKAT AIR'!$B$5:$B$1048576='Data Training 2022'!B1230,'DEKAT AIR'!$H$5:$H$1048576))</f>
        <v>0</v>
      </c>
      <c r="AL1230" s="22" t="str">
        <f>IFERROR(VLOOKUP(B1230,'DEKAT AIR'!$B$5:$I$1048576,8,0),"")</f>
        <v/>
      </c>
      <c r="AM1230" s="22"/>
      <c r="AN1230" s="17" cm="1">
        <f t="array" ref="AN1230">MAX(IF(KETINGGIAN!$B$5:$B$1048576='Data Training 2022'!B1230,KETINGGIAN!$H$5:$H$1048576))</f>
        <v>0</v>
      </c>
      <c r="AO1230" s="22" t="str">
        <f>IFERROR(VLOOKUP(B1230,KETINGGIAN!$B$5:$I$1048576,8,0),"")</f>
        <v/>
      </c>
      <c r="AP1230" s="22"/>
      <c r="AQ1230" s="22"/>
      <c r="AR1230" s="22"/>
      <c r="AS1230" s="22"/>
      <c r="AT1230" s="17" cm="1">
        <f t="array" ref="AT1230">MAX(IF(TOOLSKEEPER!$B$5:$B$1048576='Data Training 2022'!B1230,TOOLSKEEPER!$H$5:$H$1048576))</f>
        <v>0</v>
      </c>
      <c r="AU1230" s="22" t="str">
        <f>IFERROR(VLOOKUP(B1230,TOOLSKEEPER!$B$5:$I$1048576,8,0),"")</f>
        <v/>
      </c>
    </row>
    <row r="1231" spans="1:47">
      <c r="A1231" s="22">
        <f t="shared" si="102"/>
        <v>1226</v>
      </c>
      <c r="B1231" s="21" t="str">
        <f t="shared" si="103"/>
        <v>MP/ARCO-0356</v>
      </c>
      <c r="C1231" s="21" t="s">
        <v>91</v>
      </c>
      <c r="D1231" s="22"/>
      <c r="E1231" s="22" t="s">
        <v>92</v>
      </c>
      <c r="F1231" s="22" t="s">
        <v>19</v>
      </c>
      <c r="G1231" s="22" t="s">
        <v>76</v>
      </c>
      <c r="H1231" s="22" t="s">
        <v>3973</v>
      </c>
      <c r="I1231" s="22"/>
      <c r="J1231" s="22"/>
      <c r="K1231" s="21" t="s">
        <v>4002</v>
      </c>
      <c r="L1231" s="21" t="s">
        <v>681</v>
      </c>
      <c r="M1231" s="21" t="s">
        <v>4003</v>
      </c>
      <c r="N1231" s="21"/>
      <c r="O1231" s="17" t="str">
        <f>IFERROR(VLOOKUP(B1231,POP!$B$5:$I$1048576,7,0),"")</f>
        <v/>
      </c>
      <c r="P1231" s="17" t="str">
        <f>IFERROR(VLOOKUP(B1231,POM!$B$5:$I$1048576,7,0),"")</f>
        <v/>
      </c>
      <c r="Q1231" s="10" t="str">
        <f>IFERROR(VLOOKUP(B1231,POU!$B$5:$I$1048576,7,0),"")</f>
        <v/>
      </c>
      <c r="R1231" s="21" t="str">
        <f t="shared" si="104"/>
        <v/>
      </c>
      <c r="S1231" s="17" t="str">
        <f>IFERROR(VLOOKUP(B1231,'PEMBEKALAN POP'!$B$5:$I$1048576,7,0),"")</f>
        <v/>
      </c>
      <c r="T1231" s="22" t="str">
        <f>IFERROR(VLOOKUP(B1231,'PEMBEKALAN POP'!$B$5:$I$1048576,8,0),"")</f>
        <v/>
      </c>
      <c r="U1231" s="21" t="s">
        <v>3994</v>
      </c>
      <c r="V1231" s="17" t="e" cm="1">
        <f t="array" ref="V1231">MAX(IF(INDUKSI!$B$5:$B$1048576='Data Training 2022'!B1231,INDUKSI!$H$5:$H$1048576))</f>
        <v>#N/A</v>
      </c>
      <c r="W1231" s="22" t="str">
        <f>IFERROR(VLOOKUP(B1231,INDUKSI!$B$5:$I$1048576,8,0),"")</f>
        <v/>
      </c>
      <c r="X1231" s="21" t="s">
        <v>3994</v>
      </c>
      <c r="Y1231" s="17" cm="1">
        <f t="array" ref="Y1231">MAX(IF(REINDUKSI!$B$5:$B$1048576='Data Training 2022'!B1231,REINDUKSI!$H$5:$H$1048576))</f>
        <v>0</v>
      </c>
      <c r="Z1231" s="22" t="str">
        <f>IFERROR(VLOOKUP(B1231,REINDUKSI!$B$5:$I$1048576,8,0),"")</f>
        <v/>
      </c>
      <c r="AA1231" s="22" t="str">
        <f t="shared" si="105"/>
        <v/>
      </c>
      <c r="AB1231" s="17" cm="1">
        <f t="array" ref="AB1231">MAX(IF(BSA!$B$5:$B$1048576='Data Training 2022'!B1231,BSA!$H$5:$H$1048576))</f>
        <v>0</v>
      </c>
      <c r="AC1231" s="22" t="str">
        <f>IFERROR(VLOOKUP(B1231,BSA!$B$5:$I$1048576,8,0),"")</f>
        <v/>
      </c>
      <c r="AD1231" s="22" t="s">
        <v>3994</v>
      </c>
      <c r="AE1231" s="22"/>
      <c r="AF1231" s="22"/>
      <c r="AG1231" s="22" t="str">
        <f t="shared" si="106"/>
        <v/>
      </c>
      <c r="AH1231" s="17" cm="1">
        <f t="array" ref="AH1231">MAX(IF(ISOLASI!$B$5:$B$1048576='Data Training 2022'!B1231,ISOLASI!$H$5:$H$1048576))</f>
        <v>0</v>
      </c>
      <c r="AI1231" s="22" t="str">
        <f>IFERROR(VLOOKUP(B1231,ISOLASI!$B$5:$I$1048576,8,0),"")</f>
        <v/>
      </c>
      <c r="AJ1231" s="22"/>
      <c r="AK1231" s="17" cm="1">
        <f t="array" ref="AK1231">MAX(IF('DEKAT AIR'!$B$5:$B$1048576='Data Training 2022'!B1231,'DEKAT AIR'!$H$5:$H$1048576))</f>
        <v>0</v>
      </c>
      <c r="AL1231" s="22" t="str">
        <f>IFERROR(VLOOKUP(B1231,'DEKAT AIR'!$B$5:$I$1048576,8,0),"")</f>
        <v/>
      </c>
      <c r="AM1231" s="22"/>
      <c r="AN1231" s="17" cm="1">
        <f t="array" ref="AN1231">MAX(IF(KETINGGIAN!$B$5:$B$1048576='Data Training 2022'!B1231,KETINGGIAN!$H$5:$H$1048576))</f>
        <v>0</v>
      </c>
      <c r="AO1231" s="22" t="str">
        <f>IFERROR(VLOOKUP(B1231,KETINGGIAN!$B$5:$I$1048576,8,0),"")</f>
        <v/>
      </c>
      <c r="AP1231" s="22"/>
      <c r="AQ1231" s="22"/>
      <c r="AR1231" s="22"/>
      <c r="AS1231" s="22"/>
      <c r="AT1231" s="17" cm="1">
        <f t="array" ref="AT1231">MAX(IF(TOOLSKEEPER!$B$5:$B$1048576='Data Training 2022'!B1231,TOOLSKEEPER!$H$5:$H$1048576))</f>
        <v>0</v>
      </c>
      <c r="AU1231" s="22" t="str">
        <f>IFERROR(VLOOKUP(B1231,TOOLSKEEPER!$B$5:$I$1048576,8,0),"")</f>
        <v/>
      </c>
    </row>
    <row r="1232" spans="1:47">
      <c r="A1232" s="22">
        <f t="shared" si="102"/>
        <v>1227</v>
      </c>
      <c r="B1232" s="21" t="str">
        <f t="shared" si="103"/>
        <v>MP/ARCO-0371</v>
      </c>
      <c r="C1232" s="21" t="s">
        <v>132</v>
      </c>
      <c r="D1232" s="22"/>
      <c r="E1232" s="22" t="s">
        <v>133</v>
      </c>
      <c r="F1232" s="22" t="s">
        <v>19</v>
      </c>
      <c r="G1232" s="22" t="s">
        <v>76</v>
      </c>
      <c r="H1232" s="22" t="s">
        <v>3973</v>
      </c>
      <c r="I1232" s="22"/>
      <c r="J1232" s="22"/>
      <c r="K1232" s="21" t="s">
        <v>4002</v>
      </c>
      <c r="L1232" s="21" t="s">
        <v>681</v>
      </c>
      <c r="M1232" s="21" t="s">
        <v>4003</v>
      </c>
      <c r="N1232" s="21"/>
      <c r="O1232" s="17" t="str">
        <f>IFERROR(VLOOKUP(B1232,POP!$B$5:$I$1048576,7,0),"")</f>
        <v/>
      </c>
      <c r="P1232" s="17" t="str">
        <f>IFERROR(VLOOKUP(B1232,POM!$B$5:$I$1048576,7,0),"")</f>
        <v/>
      </c>
      <c r="Q1232" s="10" t="str">
        <f>IFERROR(VLOOKUP(B1232,POU!$B$5:$I$1048576,7,0),"")</f>
        <v/>
      </c>
      <c r="R1232" s="21" t="str">
        <f t="shared" si="104"/>
        <v/>
      </c>
      <c r="S1232" s="17" t="str">
        <f>IFERROR(VLOOKUP(B1232,'PEMBEKALAN POP'!$B$5:$I$1048576,7,0),"")</f>
        <v/>
      </c>
      <c r="T1232" s="22" t="str">
        <f>IFERROR(VLOOKUP(B1232,'PEMBEKALAN POP'!$B$5:$I$1048576,8,0),"")</f>
        <v/>
      </c>
      <c r="U1232" s="21" t="s">
        <v>3994</v>
      </c>
      <c r="V1232" s="17" t="e" cm="1">
        <f t="array" ref="V1232">MAX(IF(INDUKSI!$B$5:$B$1048576='Data Training 2022'!B1232,INDUKSI!$H$5:$H$1048576))</f>
        <v>#N/A</v>
      </c>
      <c r="W1232" s="22" t="str">
        <f>IFERROR(VLOOKUP(B1232,INDUKSI!$B$5:$I$1048576,8,0),"")</f>
        <v/>
      </c>
      <c r="X1232" s="21" t="s">
        <v>3994</v>
      </c>
      <c r="Y1232" s="17" cm="1">
        <f t="array" ref="Y1232">MAX(IF(REINDUKSI!$B$5:$B$1048576='Data Training 2022'!B1232,REINDUKSI!$H$5:$H$1048576))</f>
        <v>0</v>
      </c>
      <c r="Z1232" s="22" t="str">
        <f>IFERROR(VLOOKUP(B1232,REINDUKSI!$B$5:$I$1048576,8,0),"")</f>
        <v/>
      </c>
      <c r="AA1232" s="22" t="str">
        <f t="shared" si="105"/>
        <v/>
      </c>
      <c r="AB1232" s="17" cm="1">
        <f t="array" ref="AB1232">MAX(IF(BSA!$B$5:$B$1048576='Data Training 2022'!B1232,BSA!$H$5:$H$1048576))</f>
        <v>0</v>
      </c>
      <c r="AC1232" s="22" t="str">
        <f>IFERROR(VLOOKUP(B1232,BSA!$B$5:$I$1048576,8,0),"")</f>
        <v/>
      </c>
      <c r="AD1232" s="22" t="s">
        <v>3994</v>
      </c>
      <c r="AE1232" s="22"/>
      <c r="AF1232" s="22"/>
      <c r="AG1232" s="22" t="str">
        <f t="shared" si="106"/>
        <v/>
      </c>
      <c r="AH1232" s="17" cm="1">
        <f t="array" ref="AH1232">MAX(IF(ISOLASI!$B$5:$B$1048576='Data Training 2022'!B1232,ISOLASI!$H$5:$H$1048576))</f>
        <v>0</v>
      </c>
      <c r="AI1232" s="22" t="str">
        <f>IFERROR(VLOOKUP(B1232,ISOLASI!$B$5:$I$1048576,8,0),"")</f>
        <v/>
      </c>
      <c r="AJ1232" s="22"/>
      <c r="AK1232" s="17" cm="1">
        <f t="array" ref="AK1232">MAX(IF('DEKAT AIR'!$B$5:$B$1048576='Data Training 2022'!B1232,'DEKAT AIR'!$H$5:$H$1048576))</f>
        <v>0</v>
      </c>
      <c r="AL1232" s="22" t="str">
        <f>IFERROR(VLOOKUP(B1232,'DEKAT AIR'!$B$5:$I$1048576,8,0),"")</f>
        <v/>
      </c>
      <c r="AM1232" s="22"/>
      <c r="AN1232" s="17" cm="1">
        <f t="array" ref="AN1232">MAX(IF(KETINGGIAN!$B$5:$B$1048576='Data Training 2022'!B1232,KETINGGIAN!$H$5:$H$1048576))</f>
        <v>0</v>
      </c>
      <c r="AO1232" s="22" t="str">
        <f>IFERROR(VLOOKUP(B1232,KETINGGIAN!$B$5:$I$1048576,8,0),"")</f>
        <v/>
      </c>
      <c r="AP1232" s="22"/>
      <c r="AQ1232" s="22"/>
      <c r="AR1232" s="22"/>
      <c r="AS1232" s="22"/>
      <c r="AT1232" s="17" cm="1">
        <f t="array" ref="AT1232">MAX(IF(TOOLSKEEPER!$B$5:$B$1048576='Data Training 2022'!B1232,TOOLSKEEPER!$H$5:$H$1048576))</f>
        <v>0</v>
      </c>
      <c r="AU1232" s="22" t="str">
        <f>IFERROR(VLOOKUP(B1232,TOOLSKEEPER!$B$5:$I$1048576,8,0),"")</f>
        <v/>
      </c>
    </row>
    <row r="1233" spans="1:47">
      <c r="A1233" s="22">
        <f t="shared" si="102"/>
        <v>1228</v>
      </c>
      <c r="B1233" s="21" t="str">
        <f t="shared" si="103"/>
        <v>MP/ARCO-0375</v>
      </c>
      <c r="C1233" s="21" t="s">
        <v>74</v>
      </c>
      <c r="D1233" s="22"/>
      <c r="E1233" s="22" t="s">
        <v>75</v>
      </c>
      <c r="F1233" s="22" t="s">
        <v>19</v>
      </c>
      <c r="G1233" s="22" t="s">
        <v>76</v>
      </c>
      <c r="H1233" s="22" t="s">
        <v>3973</v>
      </c>
      <c r="I1233" s="22"/>
      <c r="J1233" s="22"/>
      <c r="K1233" s="21" t="s">
        <v>4002</v>
      </c>
      <c r="L1233" s="21" t="s">
        <v>681</v>
      </c>
      <c r="M1233" s="21" t="s">
        <v>4003</v>
      </c>
      <c r="N1233" s="21"/>
      <c r="O1233" s="17" t="str">
        <f>IFERROR(VLOOKUP(B1233,POP!$B$5:$I$1048576,7,0),"")</f>
        <v/>
      </c>
      <c r="P1233" s="17" t="str">
        <f>IFERROR(VLOOKUP(B1233,POM!$B$5:$I$1048576,7,0),"")</f>
        <v/>
      </c>
      <c r="Q1233" s="10" t="str">
        <f>IFERROR(VLOOKUP(B1233,POU!$B$5:$I$1048576,7,0),"")</f>
        <v/>
      </c>
      <c r="R1233" s="21" t="str">
        <f t="shared" si="104"/>
        <v/>
      </c>
      <c r="S1233" s="17" t="str">
        <f>IFERROR(VLOOKUP(B1233,'PEMBEKALAN POP'!$B$5:$I$1048576,7,0),"")</f>
        <v/>
      </c>
      <c r="T1233" s="22" t="str">
        <f>IFERROR(VLOOKUP(B1233,'PEMBEKALAN POP'!$B$5:$I$1048576,8,0),"")</f>
        <v/>
      </c>
      <c r="U1233" s="21" t="s">
        <v>3994</v>
      </c>
      <c r="V1233" s="17" t="e" cm="1">
        <f t="array" ref="V1233">MAX(IF(INDUKSI!$B$5:$B$1048576='Data Training 2022'!B1233,INDUKSI!$H$5:$H$1048576))</f>
        <v>#N/A</v>
      </c>
      <c r="W1233" s="22" t="str">
        <f>IFERROR(VLOOKUP(B1233,INDUKSI!$B$5:$I$1048576,8,0),"")</f>
        <v>LULUS</v>
      </c>
      <c r="X1233" s="21" t="s">
        <v>3994</v>
      </c>
      <c r="Y1233" s="17" cm="1">
        <f t="array" ref="Y1233">MAX(IF(REINDUKSI!$B$5:$B$1048576='Data Training 2022'!B1233,REINDUKSI!$H$5:$H$1048576))</f>
        <v>0</v>
      </c>
      <c r="Z1233" s="22" t="str">
        <f>IFERROR(VLOOKUP(B1233,REINDUKSI!$B$5:$I$1048576,8,0),"")</f>
        <v/>
      </c>
      <c r="AA1233" s="22" t="str">
        <f t="shared" si="105"/>
        <v/>
      </c>
      <c r="AB1233" s="17" cm="1">
        <f t="array" ref="AB1233">MAX(IF(BSA!$B$5:$B$1048576='Data Training 2022'!B1233,BSA!$H$5:$H$1048576))</f>
        <v>0</v>
      </c>
      <c r="AC1233" s="22" t="str">
        <f>IFERROR(VLOOKUP(B1233,BSA!$B$5:$I$1048576,8,0),"")</f>
        <v/>
      </c>
      <c r="AD1233" s="22" t="s">
        <v>3994</v>
      </c>
      <c r="AE1233" s="22"/>
      <c r="AF1233" s="22"/>
      <c r="AG1233" s="22" t="str">
        <f t="shared" si="106"/>
        <v/>
      </c>
      <c r="AH1233" s="17" cm="1">
        <f t="array" ref="AH1233">MAX(IF(ISOLASI!$B$5:$B$1048576='Data Training 2022'!B1233,ISOLASI!$H$5:$H$1048576))</f>
        <v>0</v>
      </c>
      <c r="AI1233" s="22" t="str">
        <f>IFERROR(VLOOKUP(B1233,ISOLASI!$B$5:$I$1048576,8,0),"")</f>
        <v/>
      </c>
      <c r="AJ1233" s="22"/>
      <c r="AK1233" s="17" cm="1">
        <f t="array" ref="AK1233">MAX(IF('DEKAT AIR'!$B$5:$B$1048576='Data Training 2022'!B1233,'DEKAT AIR'!$H$5:$H$1048576))</f>
        <v>0</v>
      </c>
      <c r="AL1233" s="22" t="str">
        <f>IFERROR(VLOOKUP(B1233,'DEKAT AIR'!$B$5:$I$1048576,8,0),"")</f>
        <v/>
      </c>
      <c r="AM1233" s="22"/>
      <c r="AN1233" s="17" cm="1">
        <f t="array" ref="AN1233">MAX(IF(KETINGGIAN!$B$5:$B$1048576='Data Training 2022'!B1233,KETINGGIAN!$H$5:$H$1048576))</f>
        <v>0</v>
      </c>
      <c r="AO1233" s="22" t="str">
        <f>IFERROR(VLOOKUP(B1233,KETINGGIAN!$B$5:$I$1048576,8,0),"")</f>
        <v/>
      </c>
      <c r="AP1233" s="22"/>
      <c r="AQ1233" s="22"/>
      <c r="AR1233" s="22"/>
      <c r="AS1233" s="22"/>
      <c r="AT1233" s="17" cm="1">
        <f t="array" ref="AT1233">MAX(IF(TOOLSKEEPER!$B$5:$B$1048576='Data Training 2022'!B1233,TOOLSKEEPER!$H$5:$H$1048576))</f>
        <v>0</v>
      </c>
      <c r="AU1233" s="22" t="str">
        <f>IFERROR(VLOOKUP(B1233,TOOLSKEEPER!$B$5:$I$1048576,8,0),"")</f>
        <v/>
      </c>
    </row>
    <row r="1234" spans="1:47">
      <c r="A1234" s="22">
        <f t="shared" si="102"/>
        <v>1229</v>
      </c>
      <c r="B1234" s="21" t="str">
        <f t="shared" si="103"/>
        <v>ISAC-21110479</v>
      </c>
      <c r="C1234" s="21" t="s">
        <v>117</v>
      </c>
      <c r="D1234" s="22"/>
      <c r="E1234" s="22" t="s">
        <v>118</v>
      </c>
      <c r="F1234" s="22" t="s">
        <v>19</v>
      </c>
      <c r="G1234" s="22" t="s">
        <v>76</v>
      </c>
      <c r="H1234" s="22" t="s">
        <v>3973</v>
      </c>
      <c r="I1234" s="22"/>
      <c r="J1234" s="22"/>
      <c r="K1234" s="21" t="s">
        <v>4002</v>
      </c>
      <c r="L1234" s="21" t="s">
        <v>681</v>
      </c>
      <c r="M1234" s="21" t="s">
        <v>4003</v>
      </c>
      <c r="N1234" s="21"/>
      <c r="O1234" s="17" t="str">
        <f>IFERROR(VLOOKUP(B1234,POP!$B$5:$I$1048576,7,0),"")</f>
        <v/>
      </c>
      <c r="P1234" s="17" t="str">
        <f>IFERROR(VLOOKUP(B1234,POM!$B$5:$I$1048576,7,0),"")</f>
        <v/>
      </c>
      <c r="Q1234" s="10" t="str">
        <f>IFERROR(VLOOKUP(B1234,POU!$B$5:$I$1048576,7,0),"")</f>
        <v/>
      </c>
      <c r="R1234" s="21" t="str">
        <f t="shared" si="104"/>
        <v/>
      </c>
      <c r="S1234" s="17" t="str">
        <f>IFERROR(VLOOKUP(B1234,'PEMBEKALAN POP'!$B$5:$I$1048576,7,0),"")</f>
        <v/>
      </c>
      <c r="T1234" s="22" t="str">
        <f>IFERROR(VLOOKUP(B1234,'PEMBEKALAN POP'!$B$5:$I$1048576,8,0),"")</f>
        <v/>
      </c>
      <c r="U1234" s="21" t="s">
        <v>3994</v>
      </c>
      <c r="V1234" s="17" t="e" cm="1">
        <f t="array" ref="V1234">MAX(IF(INDUKSI!$B$5:$B$1048576='Data Training 2022'!B1234,INDUKSI!$H$5:$H$1048576))</f>
        <v>#N/A</v>
      </c>
      <c r="W1234" s="22" t="str">
        <f>IFERROR(VLOOKUP(B1234,INDUKSI!$B$5:$I$1048576,8,0),"")</f>
        <v/>
      </c>
      <c r="X1234" s="21" t="s">
        <v>3994</v>
      </c>
      <c r="Y1234" s="17" cm="1">
        <f t="array" ref="Y1234">MAX(IF(REINDUKSI!$B$5:$B$1048576='Data Training 2022'!B1234,REINDUKSI!$H$5:$H$1048576))</f>
        <v>0</v>
      </c>
      <c r="Z1234" s="22" t="str">
        <f>IFERROR(VLOOKUP(B1234,REINDUKSI!$B$5:$I$1048576,8,0),"")</f>
        <v/>
      </c>
      <c r="AA1234" s="22" t="str">
        <f t="shared" si="105"/>
        <v/>
      </c>
      <c r="AB1234" s="17" cm="1">
        <f t="array" ref="AB1234">MAX(IF(BSA!$B$5:$B$1048576='Data Training 2022'!B1234,BSA!$H$5:$H$1048576))</f>
        <v>0</v>
      </c>
      <c r="AC1234" s="22" t="str">
        <f>IFERROR(VLOOKUP(B1234,BSA!$B$5:$I$1048576,8,0),"")</f>
        <v/>
      </c>
      <c r="AD1234" s="22" t="s">
        <v>3994</v>
      </c>
      <c r="AE1234" s="22"/>
      <c r="AF1234" s="22"/>
      <c r="AG1234" s="22" t="str">
        <f t="shared" si="106"/>
        <v/>
      </c>
      <c r="AH1234" s="17" cm="1">
        <f t="array" ref="AH1234">MAX(IF(ISOLASI!$B$5:$B$1048576='Data Training 2022'!B1234,ISOLASI!$H$5:$H$1048576))</f>
        <v>0</v>
      </c>
      <c r="AI1234" s="22" t="str">
        <f>IFERROR(VLOOKUP(B1234,ISOLASI!$B$5:$I$1048576,8,0),"")</f>
        <v/>
      </c>
      <c r="AJ1234" s="22"/>
      <c r="AK1234" s="17" cm="1">
        <f t="array" ref="AK1234">MAX(IF('DEKAT AIR'!$B$5:$B$1048576='Data Training 2022'!B1234,'DEKAT AIR'!$H$5:$H$1048576))</f>
        <v>0</v>
      </c>
      <c r="AL1234" s="22" t="str">
        <f>IFERROR(VLOOKUP(B1234,'DEKAT AIR'!$B$5:$I$1048576,8,0),"")</f>
        <v/>
      </c>
      <c r="AM1234" s="22"/>
      <c r="AN1234" s="17" cm="1">
        <f t="array" ref="AN1234">MAX(IF(KETINGGIAN!$B$5:$B$1048576='Data Training 2022'!B1234,KETINGGIAN!$H$5:$H$1048576))</f>
        <v>0</v>
      </c>
      <c r="AO1234" s="22" t="str">
        <f>IFERROR(VLOOKUP(B1234,KETINGGIAN!$B$5:$I$1048576,8,0),"")</f>
        <v/>
      </c>
      <c r="AP1234" s="22"/>
      <c r="AQ1234" s="22"/>
      <c r="AR1234" s="22"/>
      <c r="AS1234" s="22"/>
      <c r="AT1234" s="17" cm="1">
        <f t="array" ref="AT1234">MAX(IF(TOOLSKEEPER!$B$5:$B$1048576='Data Training 2022'!B1234,TOOLSKEEPER!$H$5:$H$1048576))</f>
        <v>0</v>
      </c>
      <c r="AU1234" s="22" t="str">
        <f>IFERROR(VLOOKUP(B1234,TOOLSKEEPER!$B$5:$I$1048576,8,0),"")</f>
        <v/>
      </c>
    </row>
    <row r="1235" spans="1:47">
      <c r="A1235" s="22">
        <f t="shared" si="102"/>
        <v>1230</v>
      </c>
      <c r="B1235" s="21" t="str">
        <f t="shared" si="103"/>
        <v>ISAC-21110502</v>
      </c>
      <c r="C1235" s="21" t="s">
        <v>111</v>
      </c>
      <c r="D1235" s="22"/>
      <c r="E1235" s="22" t="s">
        <v>112</v>
      </c>
      <c r="F1235" s="22" t="s">
        <v>19</v>
      </c>
      <c r="G1235" s="22" t="s">
        <v>76</v>
      </c>
      <c r="H1235" s="22" t="s">
        <v>3973</v>
      </c>
      <c r="I1235" s="22"/>
      <c r="J1235" s="22"/>
      <c r="K1235" s="21" t="s">
        <v>4002</v>
      </c>
      <c r="L1235" s="21" t="s">
        <v>681</v>
      </c>
      <c r="M1235" s="21" t="s">
        <v>4003</v>
      </c>
      <c r="N1235" s="21"/>
      <c r="O1235" s="17" t="str">
        <f>IFERROR(VLOOKUP(B1235,POP!$B$5:$I$1048576,7,0),"")</f>
        <v/>
      </c>
      <c r="P1235" s="17" t="str">
        <f>IFERROR(VLOOKUP(B1235,POM!$B$5:$I$1048576,7,0),"")</f>
        <v/>
      </c>
      <c r="Q1235" s="10" t="str">
        <f>IFERROR(VLOOKUP(B1235,POU!$B$5:$I$1048576,7,0),"")</f>
        <v/>
      </c>
      <c r="R1235" s="21" t="str">
        <f t="shared" si="104"/>
        <v/>
      </c>
      <c r="S1235" s="17" t="str">
        <f>IFERROR(VLOOKUP(B1235,'PEMBEKALAN POP'!$B$5:$I$1048576,7,0),"")</f>
        <v/>
      </c>
      <c r="T1235" s="22" t="str">
        <f>IFERROR(VLOOKUP(B1235,'PEMBEKALAN POP'!$B$5:$I$1048576,8,0),"")</f>
        <v/>
      </c>
      <c r="U1235" s="21" t="s">
        <v>3994</v>
      </c>
      <c r="V1235" s="17" t="e" cm="1">
        <f t="array" ref="V1235">MAX(IF(INDUKSI!$B$5:$B$1048576='Data Training 2022'!B1235,INDUKSI!$H$5:$H$1048576))</f>
        <v>#N/A</v>
      </c>
      <c r="W1235" s="22" t="str">
        <f>IFERROR(VLOOKUP(B1235,INDUKSI!$B$5:$I$1048576,8,0),"")</f>
        <v/>
      </c>
      <c r="X1235" s="21" t="s">
        <v>3994</v>
      </c>
      <c r="Y1235" s="17" cm="1">
        <f t="array" ref="Y1235">MAX(IF(REINDUKSI!$B$5:$B$1048576='Data Training 2022'!B1235,REINDUKSI!$H$5:$H$1048576))</f>
        <v>44763</v>
      </c>
      <c r="Z1235" s="22" t="str">
        <f>IFERROR(VLOOKUP(B1235,REINDUKSI!$B$5:$I$1048576,8,0),"")</f>
        <v>LULUS</v>
      </c>
      <c r="AA1235" s="22" t="str">
        <f t="shared" si="105"/>
        <v/>
      </c>
      <c r="AB1235" s="17" cm="1">
        <f t="array" ref="AB1235">MAX(IF(BSA!$B$5:$B$1048576='Data Training 2022'!B1235,BSA!$H$5:$H$1048576))</f>
        <v>0</v>
      </c>
      <c r="AC1235" s="22" t="str">
        <f>IFERROR(VLOOKUP(B1235,BSA!$B$5:$I$1048576,8,0),"")</f>
        <v/>
      </c>
      <c r="AD1235" s="22" t="s">
        <v>3994</v>
      </c>
      <c r="AE1235" s="22"/>
      <c r="AF1235" s="22"/>
      <c r="AG1235" s="22" t="str">
        <f t="shared" si="106"/>
        <v/>
      </c>
      <c r="AH1235" s="17" cm="1">
        <f t="array" ref="AH1235">MAX(IF(ISOLASI!$B$5:$B$1048576='Data Training 2022'!B1235,ISOLASI!$H$5:$H$1048576))</f>
        <v>0</v>
      </c>
      <c r="AI1235" s="22" t="str">
        <f>IFERROR(VLOOKUP(B1235,ISOLASI!$B$5:$I$1048576,8,0),"")</f>
        <v/>
      </c>
      <c r="AJ1235" s="22"/>
      <c r="AK1235" s="17" cm="1">
        <f t="array" ref="AK1235">MAX(IF('DEKAT AIR'!$B$5:$B$1048576='Data Training 2022'!B1235,'DEKAT AIR'!$H$5:$H$1048576))</f>
        <v>0</v>
      </c>
      <c r="AL1235" s="22" t="str">
        <f>IFERROR(VLOOKUP(B1235,'DEKAT AIR'!$B$5:$I$1048576,8,0),"")</f>
        <v/>
      </c>
      <c r="AM1235" s="22"/>
      <c r="AN1235" s="17" cm="1">
        <f t="array" ref="AN1235">MAX(IF(KETINGGIAN!$B$5:$B$1048576='Data Training 2022'!B1235,KETINGGIAN!$H$5:$H$1048576))</f>
        <v>0</v>
      </c>
      <c r="AO1235" s="22" t="str">
        <f>IFERROR(VLOOKUP(B1235,KETINGGIAN!$B$5:$I$1048576,8,0),"")</f>
        <v/>
      </c>
      <c r="AP1235" s="22"/>
      <c r="AQ1235" s="22"/>
      <c r="AR1235" s="22"/>
      <c r="AS1235" s="22"/>
      <c r="AT1235" s="17" cm="1">
        <f t="array" ref="AT1235">MAX(IF(TOOLSKEEPER!$B$5:$B$1048576='Data Training 2022'!B1235,TOOLSKEEPER!$H$5:$H$1048576))</f>
        <v>0</v>
      </c>
      <c r="AU1235" s="22" t="str">
        <f>IFERROR(VLOOKUP(B1235,TOOLSKEEPER!$B$5:$I$1048576,8,0),"")</f>
        <v/>
      </c>
    </row>
    <row r="1236" spans="1:47">
      <c r="A1236" s="22">
        <f t="shared" ref="A1236:A1299" si="107">A1235+1</f>
        <v>1231</v>
      </c>
      <c r="B1236" s="21" t="str">
        <f t="shared" si="103"/>
        <v>ISAC-22021092</v>
      </c>
      <c r="C1236" s="21" t="s">
        <v>121</v>
      </c>
      <c r="D1236" s="22"/>
      <c r="E1236" s="22" t="s">
        <v>122</v>
      </c>
      <c r="F1236" s="22" t="s">
        <v>19</v>
      </c>
      <c r="G1236" s="22" t="s">
        <v>76</v>
      </c>
      <c r="H1236" s="22" t="s">
        <v>3973</v>
      </c>
      <c r="I1236" s="22"/>
      <c r="J1236" s="22"/>
      <c r="K1236" s="21" t="s">
        <v>4002</v>
      </c>
      <c r="L1236" s="21" t="s">
        <v>681</v>
      </c>
      <c r="M1236" s="21" t="s">
        <v>4003</v>
      </c>
      <c r="N1236" s="21"/>
      <c r="O1236" s="17" t="str">
        <f>IFERROR(VLOOKUP(B1236,POP!$B$5:$I$1048576,7,0),"")</f>
        <v/>
      </c>
      <c r="P1236" s="17" t="str">
        <f>IFERROR(VLOOKUP(B1236,POM!$B$5:$I$1048576,7,0),"")</f>
        <v/>
      </c>
      <c r="Q1236" s="10" t="str">
        <f>IFERROR(VLOOKUP(B1236,POU!$B$5:$I$1048576,7,0),"")</f>
        <v/>
      </c>
      <c r="R1236" s="21" t="str">
        <f t="shared" si="104"/>
        <v/>
      </c>
      <c r="S1236" s="17" t="str">
        <f>IFERROR(VLOOKUP(B1236,'PEMBEKALAN POP'!$B$5:$I$1048576,7,0),"")</f>
        <v/>
      </c>
      <c r="T1236" s="22" t="str">
        <f>IFERROR(VLOOKUP(B1236,'PEMBEKALAN POP'!$B$5:$I$1048576,8,0),"")</f>
        <v/>
      </c>
      <c r="U1236" s="21" t="s">
        <v>3994</v>
      </c>
      <c r="V1236" s="17" t="e" cm="1">
        <f t="array" ref="V1236">MAX(IF(INDUKSI!$B$5:$B$1048576='Data Training 2022'!B1236,INDUKSI!$H$5:$H$1048576))</f>
        <v>#N/A</v>
      </c>
      <c r="W1236" s="22" t="str">
        <f>IFERROR(VLOOKUP(B1236,INDUKSI!$B$5:$I$1048576,8,0),"")</f>
        <v/>
      </c>
      <c r="X1236" s="21" t="s">
        <v>3994</v>
      </c>
      <c r="Y1236" s="17" cm="1">
        <f t="array" ref="Y1236">MAX(IF(REINDUKSI!$B$5:$B$1048576='Data Training 2022'!B1236,REINDUKSI!$H$5:$H$1048576))</f>
        <v>0</v>
      </c>
      <c r="Z1236" s="22" t="str">
        <f>IFERROR(VLOOKUP(B1236,REINDUKSI!$B$5:$I$1048576,8,0),"")</f>
        <v/>
      </c>
      <c r="AA1236" s="22" t="str">
        <f t="shared" si="105"/>
        <v/>
      </c>
      <c r="AB1236" s="17" cm="1">
        <f t="array" ref="AB1236">MAX(IF(BSA!$B$5:$B$1048576='Data Training 2022'!B1236,BSA!$H$5:$H$1048576))</f>
        <v>0</v>
      </c>
      <c r="AC1236" s="22" t="str">
        <f>IFERROR(VLOOKUP(B1236,BSA!$B$5:$I$1048576,8,0),"")</f>
        <v/>
      </c>
      <c r="AD1236" s="22" t="s">
        <v>3994</v>
      </c>
      <c r="AE1236" s="22"/>
      <c r="AF1236" s="22"/>
      <c r="AG1236" s="22" t="str">
        <f t="shared" si="106"/>
        <v/>
      </c>
      <c r="AH1236" s="17" cm="1">
        <f t="array" ref="AH1236">MAX(IF(ISOLASI!$B$5:$B$1048576='Data Training 2022'!B1236,ISOLASI!$H$5:$H$1048576))</f>
        <v>0</v>
      </c>
      <c r="AI1236" s="22" t="str">
        <f>IFERROR(VLOOKUP(B1236,ISOLASI!$B$5:$I$1048576,8,0),"")</f>
        <v/>
      </c>
      <c r="AJ1236" s="22"/>
      <c r="AK1236" s="17" cm="1">
        <f t="array" ref="AK1236">MAX(IF('DEKAT AIR'!$B$5:$B$1048576='Data Training 2022'!B1236,'DEKAT AIR'!$H$5:$H$1048576))</f>
        <v>0</v>
      </c>
      <c r="AL1236" s="22" t="str">
        <f>IFERROR(VLOOKUP(B1236,'DEKAT AIR'!$B$5:$I$1048576,8,0),"")</f>
        <v/>
      </c>
      <c r="AM1236" s="22"/>
      <c r="AN1236" s="17" cm="1">
        <f t="array" ref="AN1236">MAX(IF(KETINGGIAN!$B$5:$B$1048576='Data Training 2022'!B1236,KETINGGIAN!$H$5:$H$1048576))</f>
        <v>0</v>
      </c>
      <c r="AO1236" s="22" t="str">
        <f>IFERROR(VLOOKUP(B1236,KETINGGIAN!$B$5:$I$1048576,8,0),"")</f>
        <v/>
      </c>
      <c r="AP1236" s="22"/>
      <c r="AQ1236" s="22"/>
      <c r="AR1236" s="22"/>
      <c r="AS1236" s="22"/>
      <c r="AT1236" s="17" cm="1">
        <f t="array" ref="AT1236">MAX(IF(TOOLSKEEPER!$B$5:$B$1048576='Data Training 2022'!B1236,TOOLSKEEPER!$H$5:$H$1048576))</f>
        <v>0</v>
      </c>
      <c r="AU1236" s="22" t="str">
        <f>IFERROR(VLOOKUP(B1236,TOOLSKEEPER!$B$5:$I$1048576,8,0),"")</f>
        <v/>
      </c>
    </row>
    <row r="1237" spans="1:47">
      <c r="A1237" s="22">
        <f t="shared" si="107"/>
        <v>1232</v>
      </c>
      <c r="B1237" s="21" t="str">
        <f t="shared" si="103"/>
        <v>MP/ARCO-132</v>
      </c>
      <c r="C1237" s="21" t="s">
        <v>83</v>
      </c>
      <c r="D1237" s="22"/>
      <c r="E1237" s="22" t="s">
        <v>84</v>
      </c>
      <c r="F1237" s="22" t="s">
        <v>19</v>
      </c>
      <c r="G1237" s="22" t="s">
        <v>76</v>
      </c>
      <c r="H1237" s="22" t="s">
        <v>3973</v>
      </c>
      <c r="I1237" s="22"/>
      <c r="J1237" s="22"/>
      <c r="K1237" s="21" t="s">
        <v>4002</v>
      </c>
      <c r="L1237" s="21" t="s">
        <v>681</v>
      </c>
      <c r="M1237" s="21" t="s">
        <v>4003</v>
      </c>
      <c r="N1237" s="21"/>
      <c r="O1237" s="17" t="str">
        <f>IFERROR(VLOOKUP(B1237,POP!$B$5:$I$1048576,7,0),"")</f>
        <v/>
      </c>
      <c r="P1237" s="17" t="str">
        <f>IFERROR(VLOOKUP(B1237,POM!$B$5:$I$1048576,7,0),"")</f>
        <v/>
      </c>
      <c r="Q1237" s="10" t="str">
        <f>IFERROR(VLOOKUP(B1237,POU!$B$5:$I$1048576,7,0),"")</f>
        <v/>
      </c>
      <c r="R1237" s="21" t="str">
        <f t="shared" si="104"/>
        <v/>
      </c>
      <c r="S1237" s="17" t="str">
        <f>IFERROR(VLOOKUP(B1237,'PEMBEKALAN POP'!$B$5:$I$1048576,7,0),"")</f>
        <v/>
      </c>
      <c r="T1237" s="22" t="str">
        <f>IFERROR(VLOOKUP(B1237,'PEMBEKALAN POP'!$B$5:$I$1048576,8,0),"")</f>
        <v/>
      </c>
      <c r="U1237" s="21" t="s">
        <v>3994</v>
      </c>
      <c r="V1237" s="17" t="e" cm="1">
        <f t="array" ref="V1237">MAX(IF(INDUKSI!$B$5:$B$1048576='Data Training 2022'!B1237,INDUKSI!$H$5:$H$1048576))</f>
        <v>#N/A</v>
      </c>
      <c r="W1237" s="22" t="str">
        <f>IFERROR(VLOOKUP(B1237,INDUKSI!$B$5:$I$1048576,8,0),"")</f>
        <v/>
      </c>
      <c r="X1237" s="21" t="s">
        <v>3994</v>
      </c>
      <c r="Y1237" s="17" cm="1">
        <f t="array" ref="Y1237">MAX(IF(REINDUKSI!$B$5:$B$1048576='Data Training 2022'!B1237,REINDUKSI!$H$5:$H$1048576))</f>
        <v>0</v>
      </c>
      <c r="Z1237" s="22" t="str">
        <f>IFERROR(VLOOKUP(B1237,REINDUKSI!$B$5:$I$1048576,8,0),"")</f>
        <v/>
      </c>
      <c r="AA1237" s="22" t="str">
        <f t="shared" si="105"/>
        <v/>
      </c>
      <c r="AB1237" s="17" cm="1">
        <f t="array" ref="AB1237">MAX(IF(BSA!$B$5:$B$1048576='Data Training 2022'!B1237,BSA!$H$5:$H$1048576))</f>
        <v>0</v>
      </c>
      <c r="AC1237" s="22" t="str">
        <f>IFERROR(VLOOKUP(B1237,BSA!$B$5:$I$1048576,8,0),"")</f>
        <v/>
      </c>
      <c r="AD1237" s="22" t="s">
        <v>3994</v>
      </c>
      <c r="AE1237" s="22"/>
      <c r="AF1237" s="22"/>
      <c r="AG1237" s="22" t="str">
        <f t="shared" si="106"/>
        <v/>
      </c>
      <c r="AH1237" s="17" cm="1">
        <f t="array" ref="AH1237">MAX(IF(ISOLASI!$B$5:$B$1048576='Data Training 2022'!B1237,ISOLASI!$H$5:$H$1048576))</f>
        <v>0</v>
      </c>
      <c r="AI1237" s="22" t="str">
        <f>IFERROR(VLOOKUP(B1237,ISOLASI!$B$5:$I$1048576,8,0),"")</f>
        <v/>
      </c>
      <c r="AJ1237" s="22"/>
      <c r="AK1237" s="17" cm="1">
        <f t="array" ref="AK1237">MAX(IF('DEKAT AIR'!$B$5:$B$1048576='Data Training 2022'!B1237,'DEKAT AIR'!$H$5:$H$1048576))</f>
        <v>0</v>
      </c>
      <c r="AL1237" s="22" t="str">
        <f>IFERROR(VLOOKUP(B1237,'DEKAT AIR'!$B$5:$I$1048576,8,0),"")</f>
        <v/>
      </c>
      <c r="AM1237" s="22"/>
      <c r="AN1237" s="17" cm="1">
        <f t="array" ref="AN1237">MAX(IF(KETINGGIAN!$B$5:$B$1048576='Data Training 2022'!B1237,KETINGGIAN!$H$5:$H$1048576))</f>
        <v>0</v>
      </c>
      <c r="AO1237" s="22" t="str">
        <f>IFERROR(VLOOKUP(B1237,KETINGGIAN!$B$5:$I$1048576,8,0),"")</f>
        <v/>
      </c>
      <c r="AP1237" s="22"/>
      <c r="AQ1237" s="22"/>
      <c r="AR1237" s="22"/>
      <c r="AS1237" s="22"/>
      <c r="AT1237" s="17" cm="1">
        <f t="array" ref="AT1237">MAX(IF(TOOLSKEEPER!$B$5:$B$1048576='Data Training 2022'!B1237,TOOLSKEEPER!$H$5:$H$1048576))</f>
        <v>0</v>
      </c>
      <c r="AU1237" s="22" t="str">
        <f>IFERROR(VLOOKUP(B1237,TOOLSKEEPER!$B$5:$I$1048576,8,0),"")</f>
        <v/>
      </c>
    </row>
    <row r="1238" spans="1:47">
      <c r="A1238" s="22">
        <f t="shared" si="107"/>
        <v>1233</v>
      </c>
      <c r="B1238" s="21" t="str">
        <f t="shared" si="103"/>
        <v>ISAC-21100373</v>
      </c>
      <c r="C1238" s="21" t="s">
        <v>81</v>
      </c>
      <c r="D1238" s="22"/>
      <c r="E1238" s="22" t="s">
        <v>82</v>
      </c>
      <c r="F1238" s="22" t="s">
        <v>19</v>
      </c>
      <c r="G1238" s="22" t="s">
        <v>76</v>
      </c>
      <c r="H1238" s="22" t="s">
        <v>3973</v>
      </c>
      <c r="I1238" s="22"/>
      <c r="J1238" s="22"/>
      <c r="K1238" s="21" t="s">
        <v>4002</v>
      </c>
      <c r="L1238" s="21" t="s">
        <v>681</v>
      </c>
      <c r="M1238" s="21" t="s">
        <v>4003</v>
      </c>
      <c r="N1238" s="21"/>
      <c r="O1238" s="17" t="str">
        <f>IFERROR(VLOOKUP(B1238,POP!$B$5:$I$1048576,7,0),"")</f>
        <v/>
      </c>
      <c r="P1238" s="17" t="str">
        <f>IFERROR(VLOOKUP(B1238,POM!$B$5:$I$1048576,7,0),"")</f>
        <v/>
      </c>
      <c r="Q1238" s="10" t="str">
        <f>IFERROR(VLOOKUP(B1238,POU!$B$5:$I$1048576,7,0),"")</f>
        <v/>
      </c>
      <c r="R1238" s="21" t="str">
        <f t="shared" si="104"/>
        <v/>
      </c>
      <c r="S1238" s="17" t="str">
        <f>IFERROR(VLOOKUP(B1238,'PEMBEKALAN POP'!$B$5:$I$1048576,7,0),"")</f>
        <v/>
      </c>
      <c r="T1238" s="22" t="str">
        <f>IFERROR(VLOOKUP(B1238,'PEMBEKALAN POP'!$B$5:$I$1048576,8,0),"")</f>
        <v/>
      </c>
      <c r="U1238" s="21" t="s">
        <v>3994</v>
      </c>
      <c r="V1238" s="17" t="e" cm="1">
        <f t="array" ref="V1238">MAX(IF(INDUKSI!$B$5:$B$1048576='Data Training 2022'!B1238,INDUKSI!$H$5:$H$1048576))</f>
        <v>#N/A</v>
      </c>
      <c r="W1238" s="22" t="str">
        <f>IFERROR(VLOOKUP(B1238,INDUKSI!$B$5:$I$1048576,8,0),"")</f>
        <v/>
      </c>
      <c r="X1238" s="21" t="s">
        <v>3994</v>
      </c>
      <c r="Y1238" s="17" cm="1">
        <f t="array" ref="Y1238">MAX(IF(REINDUKSI!$B$5:$B$1048576='Data Training 2022'!B1238,REINDUKSI!$H$5:$H$1048576))</f>
        <v>0</v>
      </c>
      <c r="Z1238" s="22" t="str">
        <f>IFERROR(VLOOKUP(B1238,REINDUKSI!$B$5:$I$1048576,8,0),"")</f>
        <v/>
      </c>
      <c r="AA1238" s="22" t="str">
        <f t="shared" si="105"/>
        <v/>
      </c>
      <c r="AB1238" s="17" cm="1">
        <f t="array" ref="AB1238">MAX(IF(BSA!$B$5:$B$1048576='Data Training 2022'!B1238,BSA!$H$5:$H$1048576))</f>
        <v>0</v>
      </c>
      <c r="AC1238" s="22" t="str">
        <f>IFERROR(VLOOKUP(B1238,BSA!$B$5:$I$1048576,8,0),"")</f>
        <v/>
      </c>
      <c r="AD1238" s="22" t="s">
        <v>3994</v>
      </c>
      <c r="AE1238" s="22"/>
      <c r="AF1238" s="22"/>
      <c r="AG1238" s="22" t="str">
        <f t="shared" si="106"/>
        <v/>
      </c>
      <c r="AH1238" s="17" cm="1">
        <f t="array" ref="AH1238">MAX(IF(ISOLASI!$B$5:$B$1048576='Data Training 2022'!B1238,ISOLASI!$H$5:$H$1048576))</f>
        <v>0</v>
      </c>
      <c r="AI1238" s="22" t="str">
        <f>IFERROR(VLOOKUP(B1238,ISOLASI!$B$5:$I$1048576,8,0),"")</f>
        <v/>
      </c>
      <c r="AJ1238" s="22"/>
      <c r="AK1238" s="17" cm="1">
        <f t="array" ref="AK1238">MAX(IF('DEKAT AIR'!$B$5:$B$1048576='Data Training 2022'!B1238,'DEKAT AIR'!$H$5:$H$1048576))</f>
        <v>0</v>
      </c>
      <c r="AL1238" s="22" t="str">
        <f>IFERROR(VLOOKUP(B1238,'DEKAT AIR'!$B$5:$I$1048576,8,0),"")</f>
        <v/>
      </c>
      <c r="AM1238" s="22"/>
      <c r="AN1238" s="17" cm="1">
        <f t="array" ref="AN1238">MAX(IF(KETINGGIAN!$B$5:$B$1048576='Data Training 2022'!B1238,KETINGGIAN!$H$5:$H$1048576))</f>
        <v>0</v>
      </c>
      <c r="AO1238" s="22" t="str">
        <f>IFERROR(VLOOKUP(B1238,KETINGGIAN!$B$5:$I$1048576,8,0),"")</f>
        <v/>
      </c>
      <c r="AP1238" s="22"/>
      <c r="AQ1238" s="22"/>
      <c r="AR1238" s="22"/>
      <c r="AS1238" s="22"/>
      <c r="AT1238" s="17" cm="1">
        <f t="array" ref="AT1238">MAX(IF(TOOLSKEEPER!$B$5:$B$1048576='Data Training 2022'!B1238,TOOLSKEEPER!$H$5:$H$1048576))</f>
        <v>0</v>
      </c>
      <c r="AU1238" s="22" t="str">
        <f>IFERROR(VLOOKUP(B1238,TOOLSKEEPER!$B$5:$I$1048576,8,0),"")</f>
        <v/>
      </c>
    </row>
    <row r="1239" spans="1:47">
      <c r="A1239" s="22">
        <f t="shared" si="107"/>
        <v>1234</v>
      </c>
      <c r="B1239" s="21" t="str">
        <f t="shared" si="103"/>
        <v>MP/ARCO329</v>
      </c>
      <c r="C1239" s="21" t="s">
        <v>67</v>
      </c>
      <c r="D1239" s="22"/>
      <c r="E1239" s="22" t="s">
        <v>68</v>
      </c>
      <c r="F1239" s="22" t="s">
        <v>19</v>
      </c>
      <c r="G1239" s="22" t="s">
        <v>36</v>
      </c>
      <c r="H1239" s="22" t="s">
        <v>3973</v>
      </c>
      <c r="I1239" s="22"/>
      <c r="J1239" s="22"/>
      <c r="K1239" s="21" t="s">
        <v>4002</v>
      </c>
      <c r="L1239" s="21" t="s">
        <v>681</v>
      </c>
      <c r="M1239" s="21" t="s">
        <v>4003</v>
      </c>
      <c r="N1239" s="21"/>
      <c r="O1239" s="17" t="str">
        <f>IFERROR(VLOOKUP(B1239,POP!$B$5:$I$1048576,7,0),"")</f>
        <v/>
      </c>
      <c r="P1239" s="17" t="str">
        <f>IFERROR(VLOOKUP(B1239,POM!$B$5:$I$1048576,7,0),"")</f>
        <v/>
      </c>
      <c r="Q1239" s="10" t="str">
        <f>IFERROR(VLOOKUP(B1239,POU!$B$5:$I$1048576,7,0),"")</f>
        <v/>
      </c>
      <c r="R1239" s="21" t="str">
        <f t="shared" si="104"/>
        <v/>
      </c>
      <c r="S1239" s="17" t="str">
        <f>IFERROR(VLOOKUP(B1239,'PEMBEKALAN POP'!$B$5:$I$1048576,7,0),"")</f>
        <v/>
      </c>
      <c r="T1239" s="22" t="str">
        <f>IFERROR(VLOOKUP(B1239,'PEMBEKALAN POP'!$B$5:$I$1048576,8,0),"")</f>
        <v/>
      </c>
      <c r="U1239" s="21" t="s">
        <v>3994</v>
      </c>
      <c r="V1239" s="17" t="e" cm="1">
        <f t="array" ref="V1239">MAX(IF(INDUKSI!$B$5:$B$1048576='Data Training 2022'!B1239,INDUKSI!$H$5:$H$1048576))</f>
        <v>#N/A</v>
      </c>
      <c r="W1239" s="22" t="str">
        <f>IFERROR(VLOOKUP(B1239,INDUKSI!$B$5:$I$1048576,8,0),"")</f>
        <v/>
      </c>
      <c r="X1239" s="21" t="s">
        <v>3994</v>
      </c>
      <c r="Y1239" s="17" cm="1">
        <f t="array" ref="Y1239">MAX(IF(REINDUKSI!$B$5:$B$1048576='Data Training 2022'!B1239,REINDUKSI!$H$5:$H$1048576))</f>
        <v>0</v>
      </c>
      <c r="Z1239" s="22" t="str">
        <f>IFERROR(VLOOKUP(B1239,REINDUKSI!$B$5:$I$1048576,8,0),"")</f>
        <v/>
      </c>
      <c r="AA1239" s="22" t="str">
        <f t="shared" si="105"/>
        <v/>
      </c>
      <c r="AB1239" s="17" cm="1">
        <f t="array" ref="AB1239">MAX(IF(BSA!$B$5:$B$1048576='Data Training 2022'!B1239,BSA!$H$5:$H$1048576))</f>
        <v>0</v>
      </c>
      <c r="AC1239" s="22" t="str">
        <f>IFERROR(VLOOKUP(B1239,BSA!$B$5:$I$1048576,8,0),"")</f>
        <v/>
      </c>
      <c r="AD1239" s="22" t="s">
        <v>3994</v>
      </c>
      <c r="AE1239" s="22"/>
      <c r="AF1239" s="22"/>
      <c r="AG1239" s="22" t="str">
        <f t="shared" si="106"/>
        <v/>
      </c>
      <c r="AH1239" s="17" cm="1">
        <f t="array" ref="AH1239">MAX(IF(ISOLASI!$B$5:$B$1048576='Data Training 2022'!B1239,ISOLASI!$H$5:$H$1048576))</f>
        <v>0</v>
      </c>
      <c r="AI1239" s="22" t="str">
        <f>IFERROR(VLOOKUP(B1239,ISOLASI!$B$5:$I$1048576,8,0),"")</f>
        <v/>
      </c>
      <c r="AJ1239" s="22"/>
      <c r="AK1239" s="17" cm="1">
        <f t="array" ref="AK1239">MAX(IF('DEKAT AIR'!$B$5:$B$1048576='Data Training 2022'!B1239,'DEKAT AIR'!$H$5:$H$1048576))</f>
        <v>0</v>
      </c>
      <c r="AL1239" s="22" t="str">
        <f>IFERROR(VLOOKUP(B1239,'DEKAT AIR'!$B$5:$I$1048576,8,0),"")</f>
        <v/>
      </c>
      <c r="AM1239" s="22"/>
      <c r="AN1239" s="17" cm="1">
        <f t="array" ref="AN1239">MAX(IF(KETINGGIAN!$B$5:$B$1048576='Data Training 2022'!B1239,KETINGGIAN!$H$5:$H$1048576))</f>
        <v>0</v>
      </c>
      <c r="AO1239" s="22" t="str">
        <f>IFERROR(VLOOKUP(B1239,KETINGGIAN!$B$5:$I$1048576,8,0),"")</f>
        <v/>
      </c>
      <c r="AP1239" s="22"/>
      <c r="AQ1239" s="22"/>
      <c r="AR1239" s="22"/>
      <c r="AS1239" s="22"/>
      <c r="AT1239" s="17" cm="1">
        <f t="array" ref="AT1239">MAX(IF(TOOLSKEEPER!$B$5:$B$1048576='Data Training 2022'!B1239,TOOLSKEEPER!$H$5:$H$1048576))</f>
        <v>0</v>
      </c>
      <c r="AU1239" s="22" t="str">
        <f>IFERROR(VLOOKUP(B1239,TOOLSKEEPER!$B$5:$I$1048576,8,0),"")</f>
        <v/>
      </c>
    </row>
    <row r="1240" spans="1:47">
      <c r="A1240" s="22">
        <f t="shared" si="107"/>
        <v>1235</v>
      </c>
      <c r="B1240" s="21" t="str">
        <f t="shared" si="103"/>
        <v>AR-010</v>
      </c>
      <c r="C1240" s="21" t="s">
        <v>101</v>
      </c>
      <c r="D1240" s="22"/>
      <c r="E1240" s="22" t="s">
        <v>102</v>
      </c>
      <c r="F1240" s="22" t="s">
        <v>19</v>
      </c>
      <c r="G1240" s="22" t="s">
        <v>36</v>
      </c>
      <c r="H1240" s="22" t="s">
        <v>3973</v>
      </c>
      <c r="I1240" s="22"/>
      <c r="J1240" s="22"/>
      <c r="K1240" s="21" t="s">
        <v>4002</v>
      </c>
      <c r="L1240" s="21" t="s">
        <v>681</v>
      </c>
      <c r="M1240" s="21" t="s">
        <v>4003</v>
      </c>
      <c r="N1240" s="21"/>
      <c r="O1240" s="17" t="str">
        <f>IFERROR(VLOOKUP(B1240,POP!$B$5:$I$1048576,7,0),"")</f>
        <v/>
      </c>
      <c r="P1240" s="17" t="str">
        <f>IFERROR(VLOOKUP(B1240,POM!$B$5:$I$1048576,7,0),"")</f>
        <v/>
      </c>
      <c r="Q1240" s="10" t="str">
        <f>IFERROR(VLOOKUP(B1240,POU!$B$5:$I$1048576,7,0),"")</f>
        <v/>
      </c>
      <c r="R1240" s="21" t="str">
        <f t="shared" si="104"/>
        <v/>
      </c>
      <c r="S1240" s="17" t="str">
        <f>IFERROR(VLOOKUP(B1240,'PEMBEKALAN POP'!$B$5:$I$1048576,7,0),"")</f>
        <v/>
      </c>
      <c r="T1240" s="22" t="str">
        <f>IFERROR(VLOOKUP(B1240,'PEMBEKALAN POP'!$B$5:$I$1048576,8,0),"")</f>
        <v/>
      </c>
      <c r="U1240" s="21" t="s">
        <v>3994</v>
      </c>
      <c r="V1240" s="17" t="e" cm="1">
        <f t="array" ref="V1240">MAX(IF(INDUKSI!$B$5:$B$1048576='Data Training 2022'!B1240,INDUKSI!$H$5:$H$1048576))</f>
        <v>#N/A</v>
      </c>
      <c r="W1240" s="22" t="str">
        <f>IFERROR(VLOOKUP(B1240,INDUKSI!$B$5:$I$1048576,8,0),"")</f>
        <v/>
      </c>
      <c r="X1240" s="21" t="s">
        <v>3994</v>
      </c>
      <c r="Y1240" s="17" cm="1">
        <f t="array" ref="Y1240">MAX(IF(REINDUKSI!$B$5:$B$1048576='Data Training 2022'!B1240,REINDUKSI!$H$5:$H$1048576))</f>
        <v>0</v>
      </c>
      <c r="Z1240" s="22" t="str">
        <f>IFERROR(VLOOKUP(B1240,REINDUKSI!$B$5:$I$1048576,8,0),"")</f>
        <v/>
      </c>
      <c r="AA1240" s="22" t="str">
        <f t="shared" si="105"/>
        <v/>
      </c>
      <c r="AB1240" s="17" cm="1">
        <f t="array" ref="AB1240">MAX(IF(BSA!$B$5:$B$1048576='Data Training 2022'!B1240,BSA!$H$5:$H$1048576))</f>
        <v>0</v>
      </c>
      <c r="AC1240" s="22" t="str">
        <f>IFERROR(VLOOKUP(B1240,BSA!$B$5:$I$1048576,8,0),"")</f>
        <v/>
      </c>
      <c r="AD1240" s="22" t="s">
        <v>3994</v>
      </c>
      <c r="AE1240" s="22"/>
      <c r="AF1240" s="22"/>
      <c r="AG1240" s="22" t="str">
        <f t="shared" si="106"/>
        <v/>
      </c>
      <c r="AH1240" s="17" cm="1">
        <f t="array" ref="AH1240">MAX(IF(ISOLASI!$B$5:$B$1048576='Data Training 2022'!B1240,ISOLASI!$H$5:$H$1048576))</f>
        <v>0</v>
      </c>
      <c r="AI1240" s="22" t="str">
        <f>IFERROR(VLOOKUP(B1240,ISOLASI!$B$5:$I$1048576,8,0),"")</f>
        <v/>
      </c>
      <c r="AJ1240" s="22"/>
      <c r="AK1240" s="17" cm="1">
        <f t="array" ref="AK1240">MAX(IF('DEKAT AIR'!$B$5:$B$1048576='Data Training 2022'!B1240,'DEKAT AIR'!$H$5:$H$1048576))</f>
        <v>0</v>
      </c>
      <c r="AL1240" s="22" t="str">
        <f>IFERROR(VLOOKUP(B1240,'DEKAT AIR'!$B$5:$I$1048576,8,0),"")</f>
        <v/>
      </c>
      <c r="AM1240" s="22"/>
      <c r="AN1240" s="17" cm="1">
        <f t="array" ref="AN1240">MAX(IF(KETINGGIAN!$B$5:$B$1048576='Data Training 2022'!B1240,KETINGGIAN!$H$5:$H$1048576))</f>
        <v>0</v>
      </c>
      <c r="AO1240" s="22" t="str">
        <f>IFERROR(VLOOKUP(B1240,KETINGGIAN!$B$5:$I$1048576,8,0),"")</f>
        <v/>
      </c>
      <c r="AP1240" s="22"/>
      <c r="AQ1240" s="22"/>
      <c r="AR1240" s="22"/>
      <c r="AS1240" s="22"/>
      <c r="AT1240" s="17" cm="1">
        <f t="array" ref="AT1240">MAX(IF(TOOLSKEEPER!$B$5:$B$1048576='Data Training 2022'!B1240,TOOLSKEEPER!$H$5:$H$1048576))</f>
        <v>0</v>
      </c>
      <c r="AU1240" s="22" t="str">
        <f>IFERROR(VLOOKUP(B1240,TOOLSKEEPER!$B$5:$I$1048576,8,0),"")</f>
        <v/>
      </c>
    </row>
    <row r="1241" spans="1:47">
      <c r="A1241" s="22">
        <f t="shared" si="107"/>
        <v>1236</v>
      </c>
      <c r="B1241" s="21" t="str">
        <f t="shared" si="103"/>
        <v>MP/ARCO-0364</v>
      </c>
      <c r="C1241" s="21" t="s">
        <v>50</v>
      </c>
      <c r="D1241" s="22"/>
      <c r="E1241" s="22" t="s">
        <v>51</v>
      </c>
      <c r="F1241" s="22" t="s">
        <v>19</v>
      </c>
      <c r="G1241" s="22" t="s">
        <v>36</v>
      </c>
      <c r="H1241" s="22" t="s">
        <v>3973</v>
      </c>
      <c r="I1241" s="22"/>
      <c r="J1241" s="22"/>
      <c r="K1241" s="21" t="s">
        <v>4002</v>
      </c>
      <c r="L1241" s="21" t="s">
        <v>681</v>
      </c>
      <c r="M1241" s="21" t="s">
        <v>4003</v>
      </c>
      <c r="N1241" s="21"/>
      <c r="O1241" s="17" t="str">
        <f>IFERROR(VLOOKUP(B1241,POP!$B$5:$I$1048576,7,0),"")</f>
        <v/>
      </c>
      <c r="P1241" s="17" t="str">
        <f>IFERROR(VLOOKUP(B1241,POM!$B$5:$I$1048576,7,0),"")</f>
        <v/>
      </c>
      <c r="Q1241" s="10" t="str">
        <f>IFERROR(VLOOKUP(B1241,POU!$B$5:$I$1048576,7,0),"")</f>
        <v/>
      </c>
      <c r="R1241" s="21" t="str">
        <f t="shared" si="104"/>
        <v/>
      </c>
      <c r="S1241" s="17" t="str">
        <f>IFERROR(VLOOKUP(B1241,'PEMBEKALAN POP'!$B$5:$I$1048576,7,0),"")</f>
        <v/>
      </c>
      <c r="T1241" s="22" t="str">
        <f>IFERROR(VLOOKUP(B1241,'PEMBEKALAN POP'!$B$5:$I$1048576,8,0),"")</f>
        <v/>
      </c>
      <c r="U1241" s="21" t="s">
        <v>3994</v>
      </c>
      <c r="V1241" s="17" t="e" cm="1">
        <f t="array" ref="V1241">MAX(IF(INDUKSI!$B$5:$B$1048576='Data Training 2022'!B1241,INDUKSI!$H$5:$H$1048576))</f>
        <v>#N/A</v>
      </c>
      <c r="W1241" s="22" t="str">
        <f>IFERROR(VLOOKUP(B1241,INDUKSI!$B$5:$I$1048576,8,0),"")</f>
        <v>LULUS</v>
      </c>
      <c r="X1241" s="21" t="s">
        <v>3994</v>
      </c>
      <c r="Y1241" s="17" cm="1">
        <f t="array" ref="Y1241">MAX(IF(REINDUKSI!$B$5:$B$1048576='Data Training 2022'!B1241,REINDUKSI!$H$5:$H$1048576))</f>
        <v>0</v>
      </c>
      <c r="Z1241" s="22" t="str">
        <f>IFERROR(VLOOKUP(B1241,REINDUKSI!$B$5:$I$1048576,8,0),"")</f>
        <v/>
      </c>
      <c r="AA1241" s="22" t="str">
        <f t="shared" si="105"/>
        <v/>
      </c>
      <c r="AB1241" s="17" cm="1">
        <f t="array" ref="AB1241">MAX(IF(BSA!$B$5:$B$1048576='Data Training 2022'!B1241,BSA!$H$5:$H$1048576))</f>
        <v>0</v>
      </c>
      <c r="AC1241" s="22" t="str">
        <f>IFERROR(VLOOKUP(B1241,BSA!$B$5:$I$1048576,8,0),"")</f>
        <v/>
      </c>
      <c r="AD1241" s="22" t="s">
        <v>3994</v>
      </c>
      <c r="AE1241" s="22"/>
      <c r="AF1241" s="22"/>
      <c r="AG1241" s="22" t="str">
        <f t="shared" si="106"/>
        <v/>
      </c>
      <c r="AH1241" s="17" cm="1">
        <f t="array" ref="AH1241">MAX(IF(ISOLASI!$B$5:$B$1048576='Data Training 2022'!B1241,ISOLASI!$H$5:$H$1048576))</f>
        <v>0</v>
      </c>
      <c r="AI1241" s="22" t="str">
        <f>IFERROR(VLOOKUP(B1241,ISOLASI!$B$5:$I$1048576,8,0),"")</f>
        <v/>
      </c>
      <c r="AJ1241" s="22"/>
      <c r="AK1241" s="17" cm="1">
        <f t="array" ref="AK1241">MAX(IF('DEKAT AIR'!$B$5:$B$1048576='Data Training 2022'!B1241,'DEKAT AIR'!$H$5:$H$1048576))</f>
        <v>0</v>
      </c>
      <c r="AL1241" s="22" t="str">
        <f>IFERROR(VLOOKUP(B1241,'DEKAT AIR'!$B$5:$I$1048576,8,0),"")</f>
        <v/>
      </c>
      <c r="AM1241" s="22"/>
      <c r="AN1241" s="17" cm="1">
        <f t="array" ref="AN1241">MAX(IF(KETINGGIAN!$B$5:$B$1048576='Data Training 2022'!B1241,KETINGGIAN!$H$5:$H$1048576))</f>
        <v>0</v>
      </c>
      <c r="AO1241" s="22" t="str">
        <f>IFERROR(VLOOKUP(B1241,KETINGGIAN!$B$5:$I$1048576,8,0),"")</f>
        <v/>
      </c>
      <c r="AP1241" s="22"/>
      <c r="AQ1241" s="22"/>
      <c r="AR1241" s="22"/>
      <c r="AS1241" s="22"/>
      <c r="AT1241" s="17" cm="1">
        <f t="array" ref="AT1241">MAX(IF(TOOLSKEEPER!$B$5:$B$1048576='Data Training 2022'!B1241,TOOLSKEEPER!$H$5:$H$1048576))</f>
        <v>0</v>
      </c>
      <c r="AU1241" s="22" t="str">
        <f>IFERROR(VLOOKUP(B1241,TOOLSKEEPER!$B$5:$I$1048576,8,0),"")</f>
        <v/>
      </c>
    </row>
    <row r="1242" spans="1:47">
      <c r="A1242" s="22">
        <f t="shared" si="107"/>
        <v>1237</v>
      </c>
      <c r="B1242" s="21" t="str">
        <f t="shared" si="103"/>
        <v>ARC-21100309</v>
      </c>
      <c r="C1242" s="21" t="s">
        <v>4318</v>
      </c>
      <c r="D1242" s="22"/>
      <c r="E1242" s="22" t="s">
        <v>35</v>
      </c>
      <c r="F1242" s="22" t="s">
        <v>19</v>
      </c>
      <c r="G1242" s="22" t="s">
        <v>36</v>
      </c>
      <c r="H1242" s="22" t="s">
        <v>3973</v>
      </c>
      <c r="I1242" s="22"/>
      <c r="J1242" s="22"/>
      <c r="K1242" s="21" t="s">
        <v>4002</v>
      </c>
      <c r="L1242" s="21" t="s">
        <v>681</v>
      </c>
      <c r="M1242" s="21" t="s">
        <v>4003</v>
      </c>
      <c r="N1242" s="21"/>
      <c r="O1242" s="17" t="str">
        <f>IFERROR(VLOOKUP(B1242,POP!$B$5:$I$1048576,7,0),"")</f>
        <v/>
      </c>
      <c r="P1242" s="17" t="str">
        <f>IFERROR(VLOOKUP(B1242,POM!$B$5:$I$1048576,7,0),"")</f>
        <v/>
      </c>
      <c r="Q1242" s="10" t="str">
        <f>IFERROR(VLOOKUP(B1242,POU!$B$5:$I$1048576,7,0),"")</f>
        <v/>
      </c>
      <c r="R1242" s="21" t="str">
        <f t="shared" si="104"/>
        <v/>
      </c>
      <c r="S1242" s="17" t="str">
        <f>IFERROR(VLOOKUP(B1242,'PEMBEKALAN POP'!$B$5:$I$1048576,7,0),"")</f>
        <v/>
      </c>
      <c r="T1242" s="22" t="str">
        <f>IFERROR(VLOOKUP(B1242,'PEMBEKALAN POP'!$B$5:$I$1048576,8,0),"")</f>
        <v/>
      </c>
      <c r="U1242" s="21" t="s">
        <v>3994</v>
      </c>
      <c r="V1242" s="17" t="e" cm="1">
        <f t="array" ref="V1242">MAX(IF(INDUKSI!$B$5:$B$1048576='Data Training 2022'!B1242,INDUKSI!$H$5:$H$1048576))</f>
        <v>#N/A</v>
      </c>
      <c r="W1242" s="22" t="str">
        <f>IFERROR(VLOOKUP(B1242,INDUKSI!$B$5:$I$1048576,8,0),"")</f>
        <v/>
      </c>
      <c r="X1242" s="21" t="s">
        <v>3994</v>
      </c>
      <c r="Y1242" s="17" cm="1">
        <f t="array" ref="Y1242">MAX(IF(REINDUKSI!$B$5:$B$1048576='Data Training 2022'!B1242,REINDUKSI!$H$5:$H$1048576))</f>
        <v>0</v>
      </c>
      <c r="Z1242" s="22" t="str">
        <f>IFERROR(VLOOKUP(B1242,REINDUKSI!$B$5:$I$1048576,8,0),"")</f>
        <v/>
      </c>
      <c r="AA1242" s="22" t="str">
        <f t="shared" si="105"/>
        <v/>
      </c>
      <c r="AB1242" s="17" cm="1">
        <f t="array" ref="AB1242">MAX(IF(BSA!$B$5:$B$1048576='Data Training 2022'!B1242,BSA!$H$5:$H$1048576))</f>
        <v>0</v>
      </c>
      <c r="AC1242" s="22" t="str">
        <f>IFERROR(VLOOKUP(B1242,BSA!$B$5:$I$1048576,8,0),"")</f>
        <v/>
      </c>
      <c r="AD1242" s="22" t="s">
        <v>3994</v>
      </c>
      <c r="AE1242" s="22"/>
      <c r="AF1242" s="22"/>
      <c r="AG1242" s="22" t="str">
        <f t="shared" si="106"/>
        <v/>
      </c>
      <c r="AH1242" s="17" cm="1">
        <f t="array" ref="AH1242">MAX(IF(ISOLASI!$B$5:$B$1048576='Data Training 2022'!B1242,ISOLASI!$H$5:$H$1048576))</f>
        <v>0</v>
      </c>
      <c r="AI1242" s="22" t="str">
        <f>IFERROR(VLOOKUP(B1242,ISOLASI!$B$5:$I$1048576,8,0),"")</f>
        <v/>
      </c>
      <c r="AJ1242" s="22"/>
      <c r="AK1242" s="17" cm="1">
        <f t="array" ref="AK1242">MAX(IF('DEKAT AIR'!$B$5:$B$1048576='Data Training 2022'!B1242,'DEKAT AIR'!$H$5:$H$1048576))</f>
        <v>0</v>
      </c>
      <c r="AL1242" s="22" t="str">
        <f>IFERROR(VLOOKUP(B1242,'DEKAT AIR'!$B$5:$I$1048576,8,0),"")</f>
        <v/>
      </c>
      <c r="AM1242" s="22"/>
      <c r="AN1242" s="17" cm="1">
        <f t="array" ref="AN1242">MAX(IF(KETINGGIAN!$B$5:$B$1048576='Data Training 2022'!B1242,KETINGGIAN!$H$5:$H$1048576))</f>
        <v>0</v>
      </c>
      <c r="AO1242" s="22" t="str">
        <f>IFERROR(VLOOKUP(B1242,KETINGGIAN!$B$5:$I$1048576,8,0),"")</f>
        <v/>
      </c>
      <c r="AP1242" s="22"/>
      <c r="AQ1242" s="22"/>
      <c r="AR1242" s="22"/>
      <c r="AS1242" s="22"/>
      <c r="AT1242" s="17" cm="1">
        <f t="array" ref="AT1242">MAX(IF(TOOLSKEEPER!$B$5:$B$1048576='Data Training 2022'!B1242,TOOLSKEEPER!$H$5:$H$1048576))</f>
        <v>0</v>
      </c>
      <c r="AU1242" s="22" t="str">
        <f>IFERROR(VLOOKUP(B1242,TOOLSKEEPER!$B$5:$I$1048576,8,0),"")</f>
        <v/>
      </c>
    </row>
    <row r="1243" spans="1:47">
      <c r="A1243" s="22">
        <f t="shared" si="107"/>
        <v>1238</v>
      </c>
      <c r="B1243" s="21" t="str">
        <f t="shared" si="103"/>
        <v>ISAC-21110497</v>
      </c>
      <c r="C1243" s="21" t="s">
        <v>130</v>
      </c>
      <c r="D1243" s="22"/>
      <c r="E1243" s="22" t="s">
        <v>131</v>
      </c>
      <c r="F1243" s="22" t="s">
        <v>19</v>
      </c>
      <c r="G1243" s="22" t="s">
        <v>36</v>
      </c>
      <c r="H1243" s="22" t="s">
        <v>3973</v>
      </c>
      <c r="I1243" s="22"/>
      <c r="J1243" s="22"/>
      <c r="K1243" s="21" t="s">
        <v>4002</v>
      </c>
      <c r="L1243" s="21" t="s">
        <v>681</v>
      </c>
      <c r="M1243" s="21" t="s">
        <v>4003</v>
      </c>
      <c r="N1243" s="21"/>
      <c r="O1243" s="17" t="str">
        <f>IFERROR(VLOOKUP(B1243,POP!$B$5:$I$1048576,7,0),"")</f>
        <v/>
      </c>
      <c r="P1243" s="17" t="str">
        <f>IFERROR(VLOOKUP(B1243,POM!$B$5:$I$1048576,7,0),"")</f>
        <v/>
      </c>
      <c r="Q1243" s="10" t="str">
        <f>IFERROR(VLOOKUP(B1243,POU!$B$5:$I$1048576,7,0),"")</f>
        <v/>
      </c>
      <c r="R1243" s="21" t="str">
        <f t="shared" si="104"/>
        <v/>
      </c>
      <c r="S1243" s="17" t="str">
        <f>IFERROR(VLOOKUP(B1243,'PEMBEKALAN POP'!$B$5:$I$1048576,7,0),"")</f>
        <v/>
      </c>
      <c r="T1243" s="22" t="str">
        <f>IFERROR(VLOOKUP(B1243,'PEMBEKALAN POP'!$B$5:$I$1048576,8,0),"")</f>
        <v/>
      </c>
      <c r="U1243" s="21" t="s">
        <v>3994</v>
      </c>
      <c r="V1243" s="17" t="e" cm="1">
        <f t="array" ref="V1243">MAX(IF(INDUKSI!$B$5:$B$1048576='Data Training 2022'!B1243,INDUKSI!$H$5:$H$1048576))</f>
        <v>#N/A</v>
      </c>
      <c r="W1243" s="22" t="str">
        <f>IFERROR(VLOOKUP(B1243,INDUKSI!$B$5:$I$1048576,8,0),"")</f>
        <v/>
      </c>
      <c r="X1243" s="21" t="s">
        <v>3994</v>
      </c>
      <c r="Y1243" s="17" cm="1">
        <f t="array" ref="Y1243">MAX(IF(REINDUKSI!$B$5:$B$1048576='Data Training 2022'!B1243,REINDUKSI!$H$5:$H$1048576))</f>
        <v>0</v>
      </c>
      <c r="Z1243" s="22" t="str">
        <f>IFERROR(VLOOKUP(B1243,REINDUKSI!$B$5:$I$1048576,8,0),"")</f>
        <v/>
      </c>
      <c r="AA1243" s="22" t="str">
        <f t="shared" si="105"/>
        <v/>
      </c>
      <c r="AB1243" s="17" cm="1">
        <f t="array" ref="AB1243">MAX(IF(BSA!$B$5:$B$1048576='Data Training 2022'!B1243,BSA!$H$5:$H$1048576))</f>
        <v>0</v>
      </c>
      <c r="AC1243" s="22" t="str">
        <f>IFERROR(VLOOKUP(B1243,BSA!$B$5:$I$1048576,8,0),"")</f>
        <v/>
      </c>
      <c r="AD1243" s="22" t="s">
        <v>3994</v>
      </c>
      <c r="AE1243" s="22"/>
      <c r="AF1243" s="22"/>
      <c r="AG1243" s="22" t="str">
        <f t="shared" si="106"/>
        <v/>
      </c>
      <c r="AH1243" s="17" cm="1">
        <f t="array" ref="AH1243">MAX(IF(ISOLASI!$B$5:$B$1048576='Data Training 2022'!B1243,ISOLASI!$H$5:$H$1048576))</f>
        <v>0</v>
      </c>
      <c r="AI1243" s="22" t="str">
        <f>IFERROR(VLOOKUP(B1243,ISOLASI!$B$5:$I$1048576,8,0),"")</f>
        <v/>
      </c>
      <c r="AJ1243" s="22"/>
      <c r="AK1243" s="17" cm="1">
        <f t="array" ref="AK1243">MAX(IF('DEKAT AIR'!$B$5:$B$1048576='Data Training 2022'!B1243,'DEKAT AIR'!$H$5:$H$1048576))</f>
        <v>0</v>
      </c>
      <c r="AL1243" s="22" t="str">
        <f>IFERROR(VLOOKUP(B1243,'DEKAT AIR'!$B$5:$I$1048576,8,0),"")</f>
        <v/>
      </c>
      <c r="AM1243" s="22"/>
      <c r="AN1243" s="17" cm="1">
        <f t="array" ref="AN1243">MAX(IF(KETINGGIAN!$B$5:$B$1048576='Data Training 2022'!B1243,KETINGGIAN!$H$5:$H$1048576))</f>
        <v>0</v>
      </c>
      <c r="AO1243" s="22" t="str">
        <f>IFERROR(VLOOKUP(B1243,KETINGGIAN!$B$5:$I$1048576,8,0),"")</f>
        <v/>
      </c>
      <c r="AP1243" s="22"/>
      <c r="AQ1243" s="22"/>
      <c r="AR1243" s="22"/>
      <c r="AS1243" s="22"/>
      <c r="AT1243" s="17" cm="1">
        <f t="array" ref="AT1243">MAX(IF(TOOLSKEEPER!$B$5:$B$1048576='Data Training 2022'!B1243,TOOLSKEEPER!$H$5:$H$1048576))</f>
        <v>0</v>
      </c>
      <c r="AU1243" s="22" t="str">
        <f>IFERROR(VLOOKUP(B1243,TOOLSKEEPER!$B$5:$I$1048576,8,0),"")</f>
        <v/>
      </c>
    </row>
    <row r="1244" spans="1:47">
      <c r="A1244" s="22">
        <f t="shared" si="107"/>
        <v>1239</v>
      </c>
      <c r="B1244" s="21" t="str">
        <f t="shared" si="103"/>
        <v>ISAC-21090296</v>
      </c>
      <c r="C1244" s="21" t="s">
        <v>151</v>
      </c>
      <c r="D1244" s="22"/>
      <c r="E1244" s="22" t="s">
        <v>152</v>
      </c>
      <c r="F1244" s="22" t="s">
        <v>19</v>
      </c>
      <c r="G1244" s="22" t="s">
        <v>153</v>
      </c>
      <c r="H1244" s="22" t="s">
        <v>3973</v>
      </c>
      <c r="I1244" s="22"/>
      <c r="J1244" s="22"/>
      <c r="K1244" s="21" t="s">
        <v>4002</v>
      </c>
      <c r="L1244" s="21" t="s">
        <v>681</v>
      </c>
      <c r="M1244" s="21" t="s">
        <v>4003</v>
      </c>
      <c r="N1244" s="21"/>
      <c r="O1244" s="17" t="str">
        <f>IFERROR(VLOOKUP(B1244,POP!$B$5:$I$1048576,7,0),"")</f>
        <v/>
      </c>
      <c r="P1244" s="17" t="str">
        <f>IFERROR(VLOOKUP(B1244,POM!$B$5:$I$1048576,7,0),"")</f>
        <v/>
      </c>
      <c r="Q1244" s="10" t="str">
        <f>IFERROR(VLOOKUP(B1244,POU!$B$5:$I$1048576,7,0),"")</f>
        <v/>
      </c>
      <c r="R1244" s="21" t="str">
        <f t="shared" si="104"/>
        <v/>
      </c>
      <c r="S1244" s="17" t="str">
        <f>IFERROR(VLOOKUP(B1244,'PEMBEKALAN POP'!$B$5:$I$1048576,7,0),"")</f>
        <v/>
      </c>
      <c r="T1244" s="22" t="str">
        <f>IFERROR(VLOOKUP(B1244,'PEMBEKALAN POP'!$B$5:$I$1048576,8,0),"")</f>
        <v/>
      </c>
      <c r="U1244" s="21" t="s">
        <v>3994</v>
      </c>
      <c r="V1244" s="17" t="e" cm="1">
        <f t="array" ref="V1244">MAX(IF(INDUKSI!$B$5:$B$1048576='Data Training 2022'!B1244,INDUKSI!$H$5:$H$1048576))</f>
        <v>#N/A</v>
      </c>
      <c r="W1244" s="22" t="str">
        <f>IFERROR(VLOOKUP(B1244,INDUKSI!$B$5:$I$1048576,8,0),"")</f>
        <v/>
      </c>
      <c r="X1244" s="21" t="s">
        <v>3994</v>
      </c>
      <c r="Y1244" s="17" cm="1">
        <f t="array" ref="Y1244">MAX(IF(REINDUKSI!$B$5:$B$1048576='Data Training 2022'!B1244,REINDUKSI!$H$5:$H$1048576))</f>
        <v>0</v>
      </c>
      <c r="Z1244" s="22" t="str">
        <f>IFERROR(VLOOKUP(B1244,REINDUKSI!$B$5:$I$1048576,8,0),"")</f>
        <v/>
      </c>
      <c r="AA1244" s="22" t="str">
        <f t="shared" si="105"/>
        <v/>
      </c>
      <c r="AB1244" s="17" cm="1">
        <f t="array" ref="AB1244">MAX(IF(BSA!$B$5:$B$1048576='Data Training 2022'!B1244,BSA!$H$5:$H$1048576))</f>
        <v>0</v>
      </c>
      <c r="AC1244" s="22" t="str">
        <f>IFERROR(VLOOKUP(B1244,BSA!$B$5:$I$1048576,8,0),"")</f>
        <v/>
      </c>
      <c r="AD1244" s="22" t="s">
        <v>3994</v>
      </c>
      <c r="AE1244" s="22"/>
      <c r="AF1244" s="22"/>
      <c r="AG1244" s="22" t="str">
        <f t="shared" si="106"/>
        <v/>
      </c>
      <c r="AH1244" s="17" cm="1">
        <f t="array" ref="AH1244">MAX(IF(ISOLASI!$B$5:$B$1048576='Data Training 2022'!B1244,ISOLASI!$H$5:$H$1048576))</f>
        <v>44527</v>
      </c>
      <c r="AI1244" s="22" t="str">
        <f>IFERROR(VLOOKUP(B1244,ISOLASI!$B$5:$I$1048576,8,0),"")</f>
        <v>LULUS</v>
      </c>
      <c r="AJ1244" s="22"/>
      <c r="AK1244" s="17" cm="1">
        <f t="array" ref="AK1244">MAX(IF('DEKAT AIR'!$B$5:$B$1048576='Data Training 2022'!B1244,'DEKAT AIR'!$H$5:$H$1048576))</f>
        <v>0</v>
      </c>
      <c r="AL1244" s="22" t="str">
        <f>IFERROR(VLOOKUP(B1244,'DEKAT AIR'!$B$5:$I$1048576,8,0),"")</f>
        <v/>
      </c>
      <c r="AM1244" s="22"/>
      <c r="AN1244" s="17" cm="1">
        <f t="array" ref="AN1244">MAX(IF(KETINGGIAN!$B$5:$B$1048576='Data Training 2022'!B1244,KETINGGIAN!$H$5:$H$1048576))</f>
        <v>0</v>
      </c>
      <c r="AO1244" s="22" t="str">
        <f>IFERROR(VLOOKUP(B1244,KETINGGIAN!$B$5:$I$1048576,8,0),"")</f>
        <v/>
      </c>
      <c r="AP1244" s="22"/>
      <c r="AQ1244" s="22"/>
      <c r="AR1244" s="22"/>
      <c r="AS1244" s="22"/>
      <c r="AT1244" s="17" cm="1">
        <f t="array" ref="AT1244">MAX(IF(TOOLSKEEPER!$B$5:$B$1048576='Data Training 2022'!B1244,TOOLSKEEPER!$H$5:$H$1048576))</f>
        <v>0</v>
      </c>
      <c r="AU1244" s="22" t="str">
        <f>IFERROR(VLOOKUP(B1244,TOOLSKEEPER!$B$5:$I$1048576,8,0),"")</f>
        <v/>
      </c>
    </row>
    <row r="1245" spans="1:47">
      <c r="A1245" s="22">
        <f t="shared" si="107"/>
        <v>1240</v>
      </c>
      <c r="B1245" s="21" t="str">
        <f t="shared" ref="B1245:B1308" si="108">TEXT(C1245,"00000000")</f>
        <v>ISAC-21110430</v>
      </c>
      <c r="C1245" s="21" t="s">
        <v>164</v>
      </c>
      <c r="D1245" s="22"/>
      <c r="E1245" s="22" t="s">
        <v>165</v>
      </c>
      <c r="F1245" s="22" t="s">
        <v>19</v>
      </c>
      <c r="G1245" s="22" t="s">
        <v>166</v>
      </c>
      <c r="H1245" s="22" t="s">
        <v>3973</v>
      </c>
      <c r="I1245" s="22"/>
      <c r="J1245" s="22"/>
      <c r="K1245" s="21" t="s">
        <v>4002</v>
      </c>
      <c r="L1245" s="21" t="s">
        <v>681</v>
      </c>
      <c r="M1245" s="21" t="s">
        <v>4003</v>
      </c>
      <c r="N1245" s="21"/>
      <c r="O1245" s="17" t="str">
        <f>IFERROR(VLOOKUP(B1245,POP!$B$5:$I$1048576,7,0),"")</f>
        <v/>
      </c>
      <c r="P1245" s="17" t="str">
        <f>IFERROR(VLOOKUP(B1245,POM!$B$5:$I$1048576,7,0),"")</f>
        <v/>
      </c>
      <c r="Q1245" s="10" t="str">
        <f>IFERROR(VLOOKUP(B1245,POU!$B$5:$I$1048576,7,0),"")</f>
        <v/>
      </c>
      <c r="R1245" s="21" t="str">
        <f t="shared" si="104"/>
        <v/>
      </c>
      <c r="S1245" s="17" t="str">
        <f>IFERROR(VLOOKUP(B1245,'PEMBEKALAN POP'!$B$5:$I$1048576,7,0),"")</f>
        <v/>
      </c>
      <c r="T1245" s="22" t="str">
        <f>IFERROR(VLOOKUP(B1245,'PEMBEKALAN POP'!$B$5:$I$1048576,8,0),"")</f>
        <v/>
      </c>
      <c r="U1245" s="21" t="s">
        <v>3994</v>
      </c>
      <c r="V1245" s="17" t="e" cm="1">
        <f t="array" ref="V1245">MAX(IF(INDUKSI!$B$5:$B$1048576='Data Training 2022'!B1245,INDUKSI!$H$5:$H$1048576))</f>
        <v>#N/A</v>
      </c>
      <c r="W1245" s="22" t="str">
        <f>IFERROR(VLOOKUP(B1245,INDUKSI!$B$5:$I$1048576,8,0),"")</f>
        <v/>
      </c>
      <c r="X1245" s="21" t="s">
        <v>3994</v>
      </c>
      <c r="Y1245" s="17" cm="1">
        <f t="array" ref="Y1245">MAX(IF(REINDUKSI!$B$5:$B$1048576='Data Training 2022'!B1245,REINDUKSI!$H$5:$H$1048576))</f>
        <v>0</v>
      </c>
      <c r="Z1245" s="22" t="str">
        <f>IFERROR(VLOOKUP(B1245,REINDUKSI!$B$5:$I$1048576,8,0),"")</f>
        <v/>
      </c>
      <c r="AA1245" s="22" t="str">
        <f t="shared" si="105"/>
        <v/>
      </c>
      <c r="AB1245" s="17" cm="1">
        <f t="array" ref="AB1245">MAX(IF(BSA!$B$5:$B$1048576='Data Training 2022'!B1245,BSA!$H$5:$H$1048576))</f>
        <v>0</v>
      </c>
      <c r="AC1245" s="22" t="str">
        <f>IFERROR(VLOOKUP(B1245,BSA!$B$5:$I$1048576,8,0),"")</f>
        <v/>
      </c>
      <c r="AD1245" s="22" t="s">
        <v>3994</v>
      </c>
      <c r="AE1245" s="22"/>
      <c r="AF1245" s="22"/>
      <c r="AG1245" s="22" t="str">
        <f t="shared" si="106"/>
        <v/>
      </c>
      <c r="AH1245" s="17" cm="1">
        <f t="array" ref="AH1245">MAX(IF(ISOLASI!$B$5:$B$1048576='Data Training 2022'!B1245,ISOLASI!$H$5:$H$1048576))</f>
        <v>0</v>
      </c>
      <c r="AI1245" s="22" t="str">
        <f>IFERROR(VLOOKUP(B1245,ISOLASI!$B$5:$I$1048576,8,0),"")</f>
        <v/>
      </c>
      <c r="AJ1245" s="22"/>
      <c r="AK1245" s="17" cm="1">
        <f t="array" ref="AK1245">MAX(IF('DEKAT AIR'!$B$5:$B$1048576='Data Training 2022'!B1245,'DEKAT AIR'!$H$5:$H$1048576))</f>
        <v>0</v>
      </c>
      <c r="AL1245" s="22" t="str">
        <f>IFERROR(VLOOKUP(B1245,'DEKAT AIR'!$B$5:$I$1048576,8,0),"")</f>
        <v/>
      </c>
      <c r="AM1245" s="22"/>
      <c r="AN1245" s="17" cm="1">
        <f t="array" ref="AN1245">MAX(IF(KETINGGIAN!$B$5:$B$1048576='Data Training 2022'!B1245,KETINGGIAN!$H$5:$H$1048576))</f>
        <v>0</v>
      </c>
      <c r="AO1245" s="22" t="str">
        <f>IFERROR(VLOOKUP(B1245,KETINGGIAN!$B$5:$I$1048576,8,0),"")</f>
        <v/>
      </c>
      <c r="AP1245" s="22"/>
      <c r="AQ1245" s="22"/>
      <c r="AR1245" s="22"/>
      <c r="AS1245" s="22"/>
      <c r="AT1245" s="17" cm="1">
        <f t="array" ref="AT1245">MAX(IF(TOOLSKEEPER!$B$5:$B$1048576='Data Training 2022'!B1245,TOOLSKEEPER!$H$5:$H$1048576))</f>
        <v>0</v>
      </c>
      <c r="AU1245" s="22" t="str">
        <f>IFERROR(VLOOKUP(B1245,TOOLSKEEPER!$B$5:$I$1048576,8,0),"")</f>
        <v/>
      </c>
    </row>
    <row r="1246" spans="1:47">
      <c r="A1246" s="22">
        <f t="shared" si="107"/>
        <v>1241</v>
      </c>
      <c r="B1246" s="21" t="str">
        <f t="shared" si="108"/>
        <v>ISAC-000003</v>
      </c>
      <c r="C1246" s="21" t="s">
        <v>105</v>
      </c>
      <c r="D1246" s="22"/>
      <c r="E1246" s="22" t="s">
        <v>106</v>
      </c>
      <c r="F1246" s="22" t="s">
        <v>19</v>
      </c>
      <c r="G1246" s="22" t="s">
        <v>63</v>
      </c>
      <c r="H1246" s="22" t="s">
        <v>3973</v>
      </c>
      <c r="I1246" s="22"/>
      <c r="J1246" s="22"/>
      <c r="K1246" s="21" t="s">
        <v>4002</v>
      </c>
      <c r="L1246" s="21" t="s">
        <v>681</v>
      </c>
      <c r="M1246" s="21" t="s">
        <v>4003</v>
      </c>
      <c r="N1246" s="21"/>
      <c r="O1246" s="17" t="str">
        <f>IFERROR(VLOOKUP(B1246,POP!$B$5:$I$1048576,7,0),"")</f>
        <v/>
      </c>
      <c r="P1246" s="17" t="str">
        <f>IFERROR(VLOOKUP(B1246,POM!$B$5:$I$1048576,7,0),"")</f>
        <v/>
      </c>
      <c r="Q1246" s="10" t="str">
        <f>IFERROR(VLOOKUP(B1246,POU!$B$5:$I$1048576,7,0),"")</f>
        <v/>
      </c>
      <c r="R1246" s="21" t="str">
        <f t="shared" si="104"/>
        <v/>
      </c>
      <c r="S1246" s="17" t="str">
        <f>IFERROR(VLOOKUP(B1246,'PEMBEKALAN POP'!$B$5:$I$1048576,7,0),"")</f>
        <v/>
      </c>
      <c r="T1246" s="22" t="str">
        <f>IFERROR(VLOOKUP(B1246,'PEMBEKALAN POP'!$B$5:$I$1048576,8,0),"")</f>
        <v/>
      </c>
      <c r="U1246" s="21" t="s">
        <v>3994</v>
      </c>
      <c r="V1246" s="17" t="e" cm="1">
        <f t="array" ref="V1246">MAX(IF(INDUKSI!$B$5:$B$1048576='Data Training 2022'!B1246,INDUKSI!$H$5:$H$1048576))</f>
        <v>#N/A</v>
      </c>
      <c r="W1246" s="22" t="str">
        <f>IFERROR(VLOOKUP(B1246,INDUKSI!$B$5:$I$1048576,8,0),"")</f>
        <v>LULUS</v>
      </c>
      <c r="X1246" s="21" t="s">
        <v>3994</v>
      </c>
      <c r="Y1246" s="17" cm="1">
        <f t="array" ref="Y1246">MAX(IF(REINDUKSI!$B$5:$B$1048576='Data Training 2022'!B1246,REINDUKSI!$H$5:$H$1048576))</f>
        <v>0</v>
      </c>
      <c r="Z1246" s="22" t="str">
        <f>IFERROR(VLOOKUP(B1246,REINDUKSI!$B$5:$I$1048576,8,0),"")</f>
        <v/>
      </c>
      <c r="AA1246" s="22" t="str">
        <f t="shared" si="105"/>
        <v/>
      </c>
      <c r="AB1246" s="17" cm="1">
        <f t="array" ref="AB1246">MAX(IF(BSA!$B$5:$B$1048576='Data Training 2022'!B1246,BSA!$H$5:$H$1048576))</f>
        <v>0</v>
      </c>
      <c r="AC1246" s="22" t="str">
        <f>IFERROR(VLOOKUP(B1246,BSA!$B$5:$I$1048576,8,0),"")</f>
        <v/>
      </c>
      <c r="AD1246" s="22" t="s">
        <v>3994</v>
      </c>
      <c r="AE1246" s="22"/>
      <c r="AF1246" s="22"/>
      <c r="AG1246" s="22" t="str">
        <f t="shared" si="106"/>
        <v/>
      </c>
      <c r="AH1246" s="17" cm="1">
        <f t="array" ref="AH1246">MAX(IF(ISOLASI!$B$5:$B$1048576='Data Training 2022'!B1246,ISOLASI!$H$5:$H$1048576))</f>
        <v>0</v>
      </c>
      <c r="AI1246" s="22" t="str">
        <f>IFERROR(VLOOKUP(B1246,ISOLASI!$B$5:$I$1048576,8,0),"")</f>
        <v/>
      </c>
      <c r="AJ1246" s="22"/>
      <c r="AK1246" s="17" cm="1">
        <f t="array" ref="AK1246">MAX(IF('DEKAT AIR'!$B$5:$B$1048576='Data Training 2022'!B1246,'DEKAT AIR'!$H$5:$H$1048576))</f>
        <v>0</v>
      </c>
      <c r="AL1246" s="22" t="str">
        <f>IFERROR(VLOOKUP(B1246,'DEKAT AIR'!$B$5:$I$1048576,8,0),"")</f>
        <v/>
      </c>
      <c r="AM1246" s="22"/>
      <c r="AN1246" s="17" cm="1">
        <f t="array" ref="AN1246">MAX(IF(KETINGGIAN!$B$5:$B$1048576='Data Training 2022'!B1246,KETINGGIAN!$H$5:$H$1048576))</f>
        <v>0</v>
      </c>
      <c r="AO1246" s="22" t="str">
        <f>IFERROR(VLOOKUP(B1246,KETINGGIAN!$B$5:$I$1048576,8,0),"")</f>
        <v/>
      </c>
      <c r="AP1246" s="22"/>
      <c r="AQ1246" s="22"/>
      <c r="AR1246" s="22"/>
      <c r="AS1246" s="22"/>
      <c r="AT1246" s="17" cm="1">
        <f t="array" ref="AT1246">MAX(IF(TOOLSKEEPER!$B$5:$B$1048576='Data Training 2022'!B1246,TOOLSKEEPER!$H$5:$H$1048576))</f>
        <v>0</v>
      </c>
      <c r="AU1246" s="22" t="str">
        <f>IFERROR(VLOOKUP(B1246,TOOLSKEEPER!$B$5:$I$1048576,8,0),"")</f>
        <v/>
      </c>
    </row>
    <row r="1247" spans="1:47">
      <c r="A1247" s="22">
        <f t="shared" si="107"/>
        <v>1242</v>
      </c>
      <c r="B1247" s="21" t="str">
        <f t="shared" si="108"/>
        <v>ISAC-000001</v>
      </c>
      <c r="C1247" s="21" t="s">
        <v>115</v>
      </c>
      <c r="D1247" s="22"/>
      <c r="E1247" s="22" t="s">
        <v>116</v>
      </c>
      <c r="F1247" s="22" t="s">
        <v>19</v>
      </c>
      <c r="G1247" s="22" t="s">
        <v>76</v>
      </c>
      <c r="H1247" s="22" t="s">
        <v>3973</v>
      </c>
      <c r="I1247" s="22"/>
      <c r="J1247" s="22"/>
      <c r="K1247" s="21" t="s">
        <v>4002</v>
      </c>
      <c r="L1247" s="21" t="s">
        <v>681</v>
      </c>
      <c r="M1247" s="21" t="s">
        <v>4003</v>
      </c>
      <c r="N1247" s="21"/>
      <c r="O1247" s="17" t="str">
        <f>IFERROR(VLOOKUP(B1247,POP!$B$5:$I$1048576,7,0),"")</f>
        <v/>
      </c>
      <c r="P1247" s="17" t="str">
        <f>IFERROR(VLOOKUP(B1247,POM!$B$5:$I$1048576,7,0),"")</f>
        <v/>
      </c>
      <c r="Q1247" s="10" t="str">
        <f>IFERROR(VLOOKUP(B1247,POU!$B$5:$I$1048576,7,0),"")</f>
        <v/>
      </c>
      <c r="R1247" s="21" t="str">
        <f t="shared" si="104"/>
        <v/>
      </c>
      <c r="S1247" s="17" t="str">
        <f>IFERROR(VLOOKUP(B1247,'PEMBEKALAN POP'!$B$5:$I$1048576,7,0),"")</f>
        <v/>
      </c>
      <c r="T1247" s="22" t="str">
        <f>IFERROR(VLOOKUP(B1247,'PEMBEKALAN POP'!$B$5:$I$1048576,8,0),"")</f>
        <v/>
      </c>
      <c r="U1247" s="21" t="s">
        <v>3994</v>
      </c>
      <c r="V1247" s="17" t="e" cm="1">
        <f t="array" ref="V1247">MAX(IF(INDUKSI!$B$5:$B$1048576='Data Training 2022'!B1247,INDUKSI!$H$5:$H$1048576))</f>
        <v>#N/A</v>
      </c>
      <c r="W1247" s="22" t="str">
        <f>IFERROR(VLOOKUP(B1247,INDUKSI!$B$5:$I$1048576,8,0),"")</f>
        <v>LULUS</v>
      </c>
      <c r="X1247" s="21" t="s">
        <v>3994</v>
      </c>
      <c r="Y1247" s="17" cm="1">
        <f t="array" ref="Y1247">MAX(IF(REINDUKSI!$B$5:$B$1048576='Data Training 2022'!B1247,REINDUKSI!$H$5:$H$1048576))</f>
        <v>0</v>
      </c>
      <c r="Z1247" s="22" t="str">
        <f>IFERROR(VLOOKUP(B1247,REINDUKSI!$B$5:$I$1048576,8,0),"")</f>
        <v/>
      </c>
      <c r="AA1247" s="22" t="str">
        <f t="shared" si="105"/>
        <v/>
      </c>
      <c r="AB1247" s="17" cm="1">
        <f t="array" ref="AB1247">MAX(IF(BSA!$B$5:$B$1048576='Data Training 2022'!B1247,BSA!$H$5:$H$1048576))</f>
        <v>0</v>
      </c>
      <c r="AC1247" s="22" t="str">
        <f>IFERROR(VLOOKUP(B1247,BSA!$B$5:$I$1048576,8,0),"")</f>
        <v/>
      </c>
      <c r="AD1247" s="22" t="s">
        <v>3994</v>
      </c>
      <c r="AE1247" s="22"/>
      <c r="AF1247" s="22"/>
      <c r="AG1247" s="22" t="str">
        <f t="shared" si="106"/>
        <v/>
      </c>
      <c r="AH1247" s="17" cm="1">
        <f t="array" ref="AH1247">MAX(IF(ISOLASI!$B$5:$B$1048576='Data Training 2022'!B1247,ISOLASI!$H$5:$H$1048576))</f>
        <v>0</v>
      </c>
      <c r="AI1247" s="22" t="str">
        <f>IFERROR(VLOOKUP(B1247,ISOLASI!$B$5:$I$1048576,8,0),"")</f>
        <v/>
      </c>
      <c r="AJ1247" s="22"/>
      <c r="AK1247" s="17" cm="1">
        <f t="array" ref="AK1247">MAX(IF('DEKAT AIR'!$B$5:$B$1048576='Data Training 2022'!B1247,'DEKAT AIR'!$H$5:$H$1048576))</f>
        <v>0</v>
      </c>
      <c r="AL1247" s="22" t="str">
        <f>IFERROR(VLOOKUP(B1247,'DEKAT AIR'!$B$5:$I$1048576,8,0),"")</f>
        <v/>
      </c>
      <c r="AM1247" s="22"/>
      <c r="AN1247" s="17" cm="1">
        <f t="array" ref="AN1247">MAX(IF(KETINGGIAN!$B$5:$B$1048576='Data Training 2022'!B1247,KETINGGIAN!$H$5:$H$1048576))</f>
        <v>0</v>
      </c>
      <c r="AO1247" s="22" t="str">
        <f>IFERROR(VLOOKUP(B1247,KETINGGIAN!$B$5:$I$1048576,8,0),"")</f>
        <v/>
      </c>
      <c r="AP1247" s="22"/>
      <c r="AQ1247" s="22"/>
      <c r="AR1247" s="22"/>
      <c r="AS1247" s="22"/>
      <c r="AT1247" s="17" cm="1">
        <f t="array" ref="AT1247">MAX(IF(TOOLSKEEPER!$B$5:$B$1048576='Data Training 2022'!B1247,TOOLSKEEPER!$H$5:$H$1048576))</f>
        <v>0</v>
      </c>
      <c r="AU1247" s="22" t="str">
        <f>IFERROR(VLOOKUP(B1247,TOOLSKEEPER!$B$5:$I$1048576,8,0),"")</f>
        <v/>
      </c>
    </row>
    <row r="1248" spans="1:47">
      <c r="A1248" s="22">
        <f t="shared" si="107"/>
        <v>1243</v>
      </c>
      <c r="B1248" s="21" t="str">
        <f t="shared" si="108"/>
        <v>ISAC-000000</v>
      </c>
      <c r="C1248" s="21" t="s">
        <v>77</v>
      </c>
      <c r="D1248" s="22"/>
      <c r="E1248" s="22" t="s">
        <v>78</v>
      </c>
      <c r="F1248" s="22" t="s">
        <v>19</v>
      </c>
      <c r="G1248" s="22" t="s">
        <v>76</v>
      </c>
      <c r="H1248" s="22" t="s">
        <v>3973</v>
      </c>
      <c r="I1248" s="22"/>
      <c r="J1248" s="22"/>
      <c r="K1248" s="21" t="s">
        <v>4002</v>
      </c>
      <c r="L1248" s="21" t="s">
        <v>681</v>
      </c>
      <c r="M1248" s="21" t="s">
        <v>4003</v>
      </c>
      <c r="N1248" s="21"/>
      <c r="O1248" s="17" t="str">
        <f>IFERROR(VLOOKUP(B1248,POP!$B$5:$I$1048576,7,0),"")</f>
        <v/>
      </c>
      <c r="P1248" s="17" t="str">
        <f>IFERROR(VLOOKUP(B1248,POM!$B$5:$I$1048576,7,0),"")</f>
        <v/>
      </c>
      <c r="Q1248" s="10" t="str">
        <f>IFERROR(VLOOKUP(B1248,POU!$B$5:$I$1048576,7,0),"")</f>
        <v/>
      </c>
      <c r="R1248" s="21" t="str">
        <f t="shared" si="104"/>
        <v/>
      </c>
      <c r="S1248" s="17" t="str">
        <f>IFERROR(VLOOKUP(B1248,'PEMBEKALAN POP'!$B$5:$I$1048576,7,0),"")</f>
        <v/>
      </c>
      <c r="T1248" s="22" t="str">
        <f>IFERROR(VLOOKUP(B1248,'PEMBEKALAN POP'!$B$5:$I$1048576,8,0),"")</f>
        <v/>
      </c>
      <c r="U1248" s="21" t="s">
        <v>3994</v>
      </c>
      <c r="V1248" s="17" t="e" cm="1">
        <f t="array" ref="V1248">MAX(IF(INDUKSI!$B$5:$B$1048576='Data Training 2022'!B1248,INDUKSI!$H$5:$H$1048576))</f>
        <v>#N/A</v>
      </c>
      <c r="W1248" s="22" t="str">
        <f>IFERROR(VLOOKUP(B1248,INDUKSI!$B$5:$I$1048576,8,0),"")</f>
        <v>LULUS</v>
      </c>
      <c r="X1248" s="21" t="s">
        <v>3994</v>
      </c>
      <c r="Y1248" s="17" cm="1">
        <f t="array" ref="Y1248">MAX(IF(REINDUKSI!$B$5:$B$1048576='Data Training 2022'!B1248,REINDUKSI!$H$5:$H$1048576))</f>
        <v>0</v>
      </c>
      <c r="Z1248" s="22" t="str">
        <f>IFERROR(VLOOKUP(B1248,REINDUKSI!$B$5:$I$1048576,8,0),"")</f>
        <v/>
      </c>
      <c r="AA1248" s="22" t="str">
        <f t="shared" si="105"/>
        <v/>
      </c>
      <c r="AB1248" s="17" cm="1">
        <f t="array" ref="AB1248">MAX(IF(BSA!$B$5:$B$1048576='Data Training 2022'!B1248,BSA!$H$5:$H$1048576))</f>
        <v>0</v>
      </c>
      <c r="AC1248" s="22" t="str">
        <f>IFERROR(VLOOKUP(B1248,BSA!$B$5:$I$1048576,8,0),"")</f>
        <v/>
      </c>
      <c r="AD1248" s="22" t="s">
        <v>3994</v>
      </c>
      <c r="AE1248" s="22"/>
      <c r="AF1248" s="22"/>
      <c r="AG1248" s="22" t="str">
        <f t="shared" si="106"/>
        <v/>
      </c>
      <c r="AH1248" s="17" cm="1">
        <f t="array" ref="AH1248">MAX(IF(ISOLASI!$B$5:$B$1048576='Data Training 2022'!B1248,ISOLASI!$H$5:$H$1048576))</f>
        <v>0</v>
      </c>
      <c r="AI1248" s="22" t="str">
        <f>IFERROR(VLOOKUP(B1248,ISOLASI!$B$5:$I$1048576,8,0),"")</f>
        <v/>
      </c>
      <c r="AJ1248" s="22"/>
      <c r="AK1248" s="17" cm="1">
        <f t="array" ref="AK1248">MAX(IF('DEKAT AIR'!$B$5:$B$1048576='Data Training 2022'!B1248,'DEKAT AIR'!$H$5:$H$1048576))</f>
        <v>0</v>
      </c>
      <c r="AL1248" s="22" t="str">
        <f>IFERROR(VLOOKUP(B1248,'DEKAT AIR'!$B$5:$I$1048576,8,0),"")</f>
        <v/>
      </c>
      <c r="AM1248" s="22"/>
      <c r="AN1248" s="17" cm="1">
        <f t="array" ref="AN1248">MAX(IF(KETINGGIAN!$B$5:$B$1048576='Data Training 2022'!B1248,KETINGGIAN!$H$5:$H$1048576))</f>
        <v>0</v>
      </c>
      <c r="AO1248" s="22" t="str">
        <f>IFERROR(VLOOKUP(B1248,KETINGGIAN!$B$5:$I$1048576,8,0),"")</f>
        <v/>
      </c>
      <c r="AP1248" s="22"/>
      <c r="AQ1248" s="22"/>
      <c r="AR1248" s="22"/>
      <c r="AS1248" s="22"/>
      <c r="AT1248" s="17" cm="1">
        <f t="array" ref="AT1248">MAX(IF(TOOLSKEEPER!$B$5:$B$1048576='Data Training 2022'!B1248,TOOLSKEEPER!$H$5:$H$1048576))</f>
        <v>0</v>
      </c>
      <c r="AU1248" s="22" t="str">
        <f>IFERROR(VLOOKUP(B1248,TOOLSKEEPER!$B$5:$I$1048576,8,0),"")</f>
        <v/>
      </c>
    </row>
    <row r="1249" spans="1:47">
      <c r="A1249" s="22">
        <f t="shared" si="107"/>
        <v>1244</v>
      </c>
      <c r="B1249" s="21" t="str">
        <f t="shared" si="108"/>
        <v>00291057</v>
      </c>
      <c r="C1249" s="21">
        <v>291057</v>
      </c>
      <c r="D1249" s="22"/>
      <c r="E1249" s="22" t="s">
        <v>4319</v>
      </c>
      <c r="F1249" s="22" t="s">
        <v>3946</v>
      </c>
      <c r="G1249" s="22" t="s">
        <v>215</v>
      </c>
      <c r="H1249" s="22" t="s">
        <v>405</v>
      </c>
      <c r="I1249" s="22"/>
      <c r="J1249" s="22"/>
      <c r="K1249" s="21" t="s">
        <v>3993</v>
      </c>
      <c r="L1249" s="21" t="s">
        <v>460</v>
      </c>
      <c r="M1249" s="21" t="s">
        <v>3994</v>
      </c>
      <c r="N1249" s="21"/>
      <c r="O1249" s="17" t="str">
        <f>IFERROR(VLOOKUP(B1249,POP!$B$5:$I$1048576,7,0),"")</f>
        <v/>
      </c>
      <c r="P1249" s="17" t="str">
        <f>IFERROR(VLOOKUP(B1249,POM!$B$5:$I$1048576,7,0),"")</f>
        <v/>
      </c>
      <c r="Q1249" s="10" t="str">
        <f>IFERROR(VLOOKUP(B1249,POU!$B$5:$I$1048576,7,0),"")</f>
        <v/>
      </c>
      <c r="R1249" s="21" t="str">
        <f t="shared" si="104"/>
        <v>TARGET</v>
      </c>
      <c r="S1249" s="17" t="str">
        <f>IFERROR(VLOOKUP(B1249,'PEMBEKALAN POP'!$B$5:$I$1048576,7,0),"")</f>
        <v/>
      </c>
      <c r="T1249" s="22" t="str">
        <f>IFERROR(VLOOKUP(B1249,'PEMBEKALAN POP'!$B$5:$I$1048576,8,0),"")</f>
        <v/>
      </c>
      <c r="U1249" s="21" t="s">
        <v>3994</v>
      </c>
      <c r="V1249" s="17" t="e" cm="1">
        <f t="array" ref="V1249">MAX(IF(INDUKSI!$B$5:$B$1048576='Data Training 2022'!B1249,INDUKSI!$H$5:$H$1048576))</f>
        <v>#N/A</v>
      </c>
      <c r="W1249" s="22" t="str">
        <f>IFERROR(VLOOKUP(B1249,INDUKSI!$B$5:$I$1048576,8,0),"")</f>
        <v>LULUS</v>
      </c>
      <c r="X1249" s="21" t="s">
        <v>3994</v>
      </c>
      <c r="Y1249" s="17" cm="1">
        <f t="array" ref="Y1249">MAX(IF(REINDUKSI!$B$5:$B$1048576='Data Training 2022'!B1249,REINDUKSI!$H$5:$H$1048576))</f>
        <v>44695</v>
      </c>
      <c r="Z1249" s="22" t="str">
        <f>IFERROR(VLOOKUP(B1249,REINDUKSI!$B$5:$I$1048576,8,0),"")</f>
        <v>LULUS</v>
      </c>
      <c r="AA1249" s="22" t="str">
        <f t="shared" si="105"/>
        <v/>
      </c>
      <c r="AB1249" s="17" cm="1">
        <f t="array" ref="AB1249">MAX(IF(BSA!$B$5:$B$1048576='Data Training 2022'!B1249,BSA!$H$5:$H$1048576))</f>
        <v>0</v>
      </c>
      <c r="AC1249" s="22" t="str">
        <f>IFERROR(VLOOKUP(B1249,BSA!$B$5:$I$1048576,8,0),"")</f>
        <v/>
      </c>
      <c r="AD1249" s="22" t="s">
        <v>3994</v>
      </c>
      <c r="AE1249" s="22"/>
      <c r="AF1249" s="22"/>
      <c r="AG1249" s="22" t="str">
        <f t="shared" si="106"/>
        <v/>
      </c>
      <c r="AH1249" s="17" cm="1">
        <f t="array" ref="AH1249">MAX(IF(ISOLASI!$B$5:$B$1048576='Data Training 2022'!B1249,ISOLASI!$H$5:$H$1048576))</f>
        <v>0</v>
      </c>
      <c r="AI1249" s="22" t="str">
        <f>IFERROR(VLOOKUP(B1249,ISOLASI!$B$5:$I$1048576,8,0),"")</f>
        <v/>
      </c>
      <c r="AJ1249" s="22"/>
      <c r="AK1249" s="17" cm="1">
        <f t="array" ref="AK1249">MAX(IF('DEKAT AIR'!$B$5:$B$1048576='Data Training 2022'!B1249,'DEKAT AIR'!$H$5:$H$1048576))</f>
        <v>0</v>
      </c>
      <c r="AL1249" s="22" t="str">
        <f>IFERROR(VLOOKUP(B1249,'DEKAT AIR'!$B$5:$I$1048576,8,0),"")</f>
        <v/>
      </c>
      <c r="AM1249" s="22"/>
      <c r="AN1249" s="17" cm="1">
        <f t="array" ref="AN1249">MAX(IF(KETINGGIAN!$B$5:$B$1048576='Data Training 2022'!B1249,KETINGGIAN!$H$5:$H$1048576))</f>
        <v>0</v>
      </c>
      <c r="AO1249" s="22" t="str">
        <f>IFERROR(VLOOKUP(B1249,KETINGGIAN!$B$5:$I$1048576,8,0),"")</f>
        <v/>
      </c>
      <c r="AP1249" s="22"/>
      <c r="AQ1249" s="22"/>
      <c r="AR1249" s="22"/>
      <c r="AS1249" s="22"/>
      <c r="AT1249" s="17" cm="1">
        <f t="array" ref="AT1249">MAX(IF(TOOLSKEEPER!$B$5:$B$1048576='Data Training 2022'!B1249,TOOLSKEEPER!$H$5:$H$1048576))</f>
        <v>0</v>
      </c>
      <c r="AU1249" s="22" t="str">
        <f>IFERROR(VLOOKUP(B1249,TOOLSKEEPER!$B$5:$I$1048576,8,0),"")</f>
        <v/>
      </c>
    </row>
    <row r="1250" spans="1:47">
      <c r="A1250" s="22">
        <f t="shared" si="107"/>
        <v>1245</v>
      </c>
      <c r="B1250" s="21" t="str">
        <f t="shared" si="108"/>
        <v>00192090</v>
      </c>
      <c r="C1250" s="21">
        <v>192090</v>
      </c>
      <c r="D1250" s="22"/>
      <c r="E1250" s="22" t="s">
        <v>4320</v>
      </c>
      <c r="F1250" s="22" t="s">
        <v>3946</v>
      </c>
      <c r="G1250" s="22" t="s">
        <v>41</v>
      </c>
      <c r="H1250" s="22" t="s">
        <v>405</v>
      </c>
      <c r="I1250" s="22"/>
      <c r="J1250" s="22"/>
      <c r="K1250" s="21" t="s">
        <v>3993</v>
      </c>
      <c r="L1250" s="21" t="s">
        <v>460</v>
      </c>
      <c r="M1250" s="21" t="s">
        <v>3994</v>
      </c>
      <c r="N1250" s="21"/>
      <c r="O1250" s="17" t="str">
        <f>IFERROR(VLOOKUP(B1250,POP!$B$5:$I$1048576,7,0),"")</f>
        <v/>
      </c>
      <c r="P1250" s="17" t="str">
        <f>IFERROR(VLOOKUP(B1250,POM!$B$5:$I$1048576,7,0),"")</f>
        <v/>
      </c>
      <c r="Q1250" s="10" t="str">
        <f>IFERROR(VLOOKUP(B1250,POU!$B$5:$I$1048576,7,0),"")</f>
        <v/>
      </c>
      <c r="R1250" s="21" t="str">
        <f t="shared" si="104"/>
        <v>TARGET</v>
      </c>
      <c r="S1250" s="17" t="str">
        <f>IFERROR(VLOOKUP(B1250,'PEMBEKALAN POP'!$B$5:$I$1048576,7,0),"")</f>
        <v/>
      </c>
      <c r="T1250" s="22" t="str">
        <f>IFERROR(VLOOKUP(B1250,'PEMBEKALAN POP'!$B$5:$I$1048576,8,0),"")</f>
        <v/>
      </c>
      <c r="U1250" s="21" t="s">
        <v>3994</v>
      </c>
      <c r="V1250" s="17" t="e" cm="1">
        <f t="array" ref="V1250">MAX(IF(INDUKSI!$B$5:$B$1048576='Data Training 2022'!B1250,INDUKSI!$H$5:$H$1048576))</f>
        <v>#N/A</v>
      </c>
      <c r="W1250" s="22" t="str">
        <f>IFERROR(VLOOKUP(B1250,INDUKSI!$B$5:$I$1048576,8,0),"")</f>
        <v/>
      </c>
      <c r="X1250" s="21" t="s">
        <v>3994</v>
      </c>
      <c r="Y1250" s="17" cm="1">
        <f t="array" ref="Y1250">MAX(IF(REINDUKSI!$B$5:$B$1048576='Data Training 2022'!B1250,REINDUKSI!$H$5:$H$1048576))</f>
        <v>44627</v>
      </c>
      <c r="Z1250" s="22" t="str">
        <f>IFERROR(VLOOKUP(B1250,REINDUKSI!$B$5:$I$1048576,8,0),"")</f>
        <v>LULUS</v>
      </c>
      <c r="AA1250" s="22" t="str">
        <f t="shared" si="105"/>
        <v/>
      </c>
      <c r="AB1250" s="17" cm="1">
        <f t="array" ref="AB1250">MAX(IF(BSA!$B$5:$B$1048576='Data Training 2022'!B1250,BSA!$H$5:$H$1048576))</f>
        <v>0</v>
      </c>
      <c r="AC1250" s="22" t="str">
        <f>IFERROR(VLOOKUP(B1250,BSA!$B$5:$I$1048576,8,0),"")</f>
        <v/>
      </c>
      <c r="AD1250" s="22" t="s">
        <v>3994</v>
      </c>
      <c r="AE1250" s="22"/>
      <c r="AF1250" s="22"/>
      <c r="AG1250" s="22" t="str">
        <f t="shared" si="106"/>
        <v/>
      </c>
      <c r="AH1250" s="17" cm="1">
        <f t="array" ref="AH1250">MAX(IF(ISOLASI!$B$5:$B$1048576='Data Training 2022'!B1250,ISOLASI!$H$5:$H$1048576))</f>
        <v>0</v>
      </c>
      <c r="AI1250" s="22" t="str">
        <f>IFERROR(VLOOKUP(B1250,ISOLASI!$B$5:$I$1048576,8,0),"")</f>
        <v/>
      </c>
      <c r="AJ1250" s="22"/>
      <c r="AK1250" s="17" cm="1">
        <f t="array" ref="AK1250">MAX(IF('DEKAT AIR'!$B$5:$B$1048576='Data Training 2022'!B1250,'DEKAT AIR'!$H$5:$H$1048576))</f>
        <v>0</v>
      </c>
      <c r="AL1250" s="22" t="str">
        <f>IFERROR(VLOOKUP(B1250,'DEKAT AIR'!$B$5:$I$1048576,8,0),"")</f>
        <v/>
      </c>
      <c r="AM1250" s="22"/>
      <c r="AN1250" s="17" cm="1">
        <f t="array" ref="AN1250">MAX(IF(KETINGGIAN!$B$5:$B$1048576='Data Training 2022'!B1250,KETINGGIAN!$H$5:$H$1048576))</f>
        <v>0</v>
      </c>
      <c r="AO1250" s="22" t="str">
        <f>IFERROR(VLOOKUP(B1250,KETINGGIAN!$B$5:$I$1048576,8,0),"")</f>
        <v/>
      </c>
      <c r="AP1250" s="22"/>
      <c r="AQ1250" s="22"/>
      <c r="AR1250" s="22"/>
      <c r="AS1250" s="22"/>
      <c r="AT1250" s="17" cm="1">
        <f t="array" ref="AT1250">MAX(IF(TOOLSKEEPER!$B$5:$B$1048576='Data Training 2022'!B1250,TOOLSKEEPER!$H$5:$H$1048576))</f>
        <v>0</v>
      </c>
      <c r="AU1250" s="22" t="str">
        <f>IFERROR(VLOOKUP(B1250,TOOLSKEEPER!$B$5:$I$1048576,8,0),"")</f>
        <v/>
      </c>
    </row>
    <row r="1251" spans="1:47">
      <c r="A1251" s="22">
        <f t="shared" si="107"/>
        <v>1246</v>
      </c>
      <c r="B1251" s="21" t="str">
        <f t="shared" si="108"/>
        <v>00192274</v>
      </c>
      <c r="C1251" s="21">
        <v>192274</v>
      </c>
      <c r="D1251" s="22"/>
      <c r="E1251" s="22" t="s">
        <v>4321</v>
      </c>
      <c r="F1251" s="22" t="s">
        <v>3946</v>
      </c>
      <c r="G1251" s="22" t="s">
        <v>4322</v>
      </c>
      <c r="H1251" s="22" t="s">
        <v>405</v>
      </c>
      <c r="I1251" s="22"/>
      <c r="J1251" s="22"/>
      <c r="K1251" s="21" t="s">
        <v>3993</v>
      </c>
      <c r="L1251" s="21" t="s">
        <v>460</v>
      </c>
      <c r="M1251" s="21" t="s">
        <v>3994</v>
      </c>
      <c r="N1251" s="21"/>
      <c r="O1251" s="17" t="str">
        <f>IFERROR(VLOOKUP(B1251,POP!$B$5:$I$1048576,7,0),"")</f>
        <v/>
      </c>
      <c r="P1251" s="17" t="str">
        <f>IFERROR(VLOOKUP(B1251,POM!$B$5:$I$1048576,7,0),"")</f>
        <v/>
      </c>
      <c r="Q1251" s="10" t="str">
        <f>IFERROR(VLOOKUP(B1251,POU!$B$5:$I$1048576,7,0),"")</f>
        <v/>
      </c>
      <c r="R1251" s="21" t="str">
        <f t="shared" si="104"/>
        <v>TARGET</v>
      </c>
      <c r="S1251" s="17">
        <f>IFERROR(VLOOKUP(B1251,'PEMBEKALAN POP'!$B$5:$I$1048576,7,0),"")</f>
        <v>44575</v>
      </c>
      <c r="T1251" s="22" t="str">
        <f>IFERROR(VLOOKUP(B1251,'PEMBEKALAN POP'!$B$5:$I$1048576,8,0),"")</f>
        <v>LULUS</v>
      </c>
      <c r="U1251" s="21" t="s">
        <v>3994</v>
      </c>
      <c r="V1251" s="17" t="e" cm="1">
        <f t="array" ref="V1251">MAX(IF(INDUKSI!$B$5:$B$1048576='Data Training 2022'!B1251,INDUKSI!$H$5:$H$1048576))</f>
        <v>#N/A</v>
      </c>
      <c r="W1251" s="22" t="str">
        <f>IFERROR(VLOOKUP(B1251,INDUKSI!$B$5:$I$1048576,8,0),"")</f>
        <v>LULUS</v>
      </c>
      <c r="X1251" s="21" t="s">
        <v>3994</v>
      </c>
      <c r="Y1251" s="17" cm="1">
        <f t="array" ref="Y1251">MAX(IF(REINDUKSI!$B$5:$B$1048576='Data Training 2022'!B1251,REINDUKSI!$H$5:$H$1048576))</f>
        <v>44785</v>
      </c>
      <c r="Z1251" s="22" t="str">
        <f>IFERROR(VLOOKUP(B1251,REINDUKSI!$B$5:$I$1048576,8,0),"")</f>
        <v>LULUS</v>
      </c>
      <c r="AA1251" s="22" t="str">
        <f t="shared" si="105"/>
        <v/>
      </c>
      <c r="AB1251" s="17" cm="1">
        <f t="array" ref="AB1251">MAX(IF(BSA!$B$5:$B$1048576='Data Training 2022'!B1251,BSA!$H$5:$H$1048576))</f>
        <v>0</v>
      </c>
      <c r="AC1251" s="22" t="str">
        <f>IFERROR(VLOOKUP(B1251,BSA!$B$5:$I$1048576,8,0),"")</f>
        <v/>
      </c>
      <c r="AD1251" s="22" t="s">
        <v>3994</v>
      </c>
      <c r="AE1251" s="22"/>
      <c r="AF1251" s="22"/>
      <c r="AG1251" s="22" t="str">
        <f t="shared" si="106"/>
        <v/>
      </c>
      <c r="AH1251" s="17" cm="1">
        <f t="array" ref="AH1251">MAX(IF(ISOLASI!$B$5:$B$1048576='Data Training 2022'!B1251,ISOLASI!$H$5:$H$1048576))</f>
        <v>0</v>
      </c>
      <c r="AI1251" s="22" t="str">
        <f>IFERROR(VLOOKUP(B1251,ISOLASI!$B$5:$I$1048576,8,0),"")</f>
        <v/>
      </c>
      <c r="AJ1251" s="22"/>
      <c r="AK1251" s="17" cm="1">
        <f t="array" ref="AK1251">MAX(IF('DEKAT AIR'!$B$5:$B$1048576='Data Training 2022'!B1251,'DEKAT AIR'!$H$5:$H$1048576))</f>
        <v>0</v>
      </c>
      <c r="AL1251" s="22" t="str">
        <f>IFERROR(VLOOKUP(B1251,'DEKAT AIR'!$B$5:$I$1048576,8,0),"")</f>
        <v/>
      </c>
      <c r="AM1251" s="22"/>
      <c r="AN1251" s="17" cm="1">
        <f t="array" ref="AN1251">MAX(IF(KETINGGIAN!$B$5:$B$1048576='Data Training 2022'!B1251,KETINGGIAN!$H$5:$H$1048576))</f>
        <v>0</v>
      </c>
      <c r="AO1251" s="22" t="str">
        <f>IFERROR(VLOOKUP(B1251,KETINGGIAN!$B$5:$I$1048576,8,0),"")</f>
        <v/>
      </c>
      <c r="AP1251" s="22"/>
      <c r="AQ1251" s="22"/>
      <c r="AR1251" s="22"/>
      <c r="AS1251" s="22"/>
      <c r="AT1251" s="17" cm="1">
        <f t="array" ref="AT1251">MAX(IF(TOOLSKEEPER!$B$5:$B$1048576='Data Training 2022'!B1251,TOOLSKEEPER!$H$5:$H$1048576))</f>
        <v>0</v>
      </c>
      <c r="AU1251" s="22" t="str">
        <f>IFERROR(VLOOKUP(B1251,TOOLSKEEPER!$B$5:$I$1048576,8,0),"")</f>
        <v/>
      </c>
    </row>
    <row r="1252" spans="1:47">
      <c r="A1252" s="22">
        <f t="shared" si="107"/>
        <v>1247</v>
      </c>
      <c r="B1252" s="21" t="str">
        <f t="shared" si="108"/>
        <v>00192091</v>
      </c>
      <c r="C1252" s="21">
        <v>192091</v>
      </c>
      <c r="D1252" s="22"/>
      <c r="E1252" s="22" t="s">
        <v>4323</v>
      </c>
      <c r="F1252" s="22" t="s">
        <v>3946</v>
      </c>
      <c r="G1252" s="22" t="s">
        <v>231</v>
      </c>
      <c r="H1252" s="22" t="s">
        <v>405</v>
      </c>
      <c r="I1252" s="22"/>
      <c r="J1252" s="22"/>
      <c r="K1252" s="21" t="s">
        <v>3993</v>
      </c>
      <c r="L1252" s="21" t="s">
        <v>460</v>
      </c>
      <c r="M1252" s="21" t="s">
        <v>3994</v>
      </c>
      <c r="N1252" s="21"/>
      <c r="O1252" s="17" t="str">
        <f>IFERROR(VLOOKUP(B1252,POP!$B$5:$I$1048576,7,0),"")</f>
        <v/>
      </c>
      <c r="P1252" s="17" t="str">
        <f>IFERROR(VLOOKUP(B1252,POM!$B$5:$I$1048576,7,0),"")</f>
        <v/>
      </c>
      <c r="Q1252" s="10" t="str">
        <f>IFERROR(VLOOKUP(B1252,POU!$B$5:$I$1048576,7,0),"")</f>
        <v/>
      </c>
      <c r="R1252" s="21" t="str">
        <f t="shared" si="104"/>
        <v>TARGET</v>
      </c>
      <c r="S1252" s="17" t="str">
        <f>IFERROR(VLOOKUP(B1252,'PEMBEKALAN POP'!$B$5:$I$1048576,7,0),"")</f>
        <v/>
      </c>
      <c r="T1252" s="22" t="str">
        <f>IFERROR(VLOOKUP(B1252,'PEMBEKALAN POP'!$B$5:$I$1048576,8,0),"")</f>
        <v/>
      </c>
      <c r="U1252" s="21" t="s">
        <v>3994</v>
      </c>
      <c r="V1252" s="17" t="e" cm="1">
        <f t="array" ref="V1252">MAX(IF(INDUKSI!$B$5:$B$1048576='Data Training 2022'!B1252,INDUKSI!$H$5:$H$1048576))</f>
        <v>#N/A</v>
      </c>
      <c r="W1252" s="22" t="str">
        <f>IFERROR(VLOOKUP(B1252,INDUKSI!$B$5:$I$1048576,8,0),"")</f>
        <v>LULUS</v>
      </c>
      <c r="X1252" s="21" t="s">
        <v>3994</v>
      </c>
      <c r="Y1252" s="17" cm="1">
        <f t="array" ref="Y1252">MAX(IF(REINDUKSI!$B$5:$B$1048576='Data Training 2022'!B1252,REINDUKSI!$H$5:$H$1048576))</f>
        <v>44722</v>
      </c>
      <c r="Z1252" s="22" t="str">
        <f>IFERROR(VLOOKUP(B1252,REINDUKSI!$B$5:$I$1048576,8,0),"")</f>
        <v>LULUS</v>
      </c>
      <c r="AA1252" s="22" t="str">
        <f t="shared" si="105"/>
        <v/>
      </c>
      <c r="AB1252" s="17" cm="1">
        <f t="array" ref="AB1252">MAX(IF(BSA!$B$5:$B$1048576='Data Training 2022'!B1252,BSA!$H$5:$H$1048576))</f>
        <v>0</v>
      </c>
      <c r="AC1252" s="22" t="str">
        <f>IFERROR(VLOOKUP(B1252,BSA!$B$5:$I$1048576,8,0),"")</f>
        <v/>
      </c>
      <c r="AD1252" s="22" t="s">
        <v>3994</v>
      </c>
      <c r="AE1252" s="22"/>
      <c r="AF1252" s="22"/>
      <c r="AG1252" s="22" t="str">
        <f t="shared" si="106"/>
        <v/>
      </c>
      <c r="AH1252" s="17" cm="1">
        <f t="array" ref="AH1252">MAX(IF(ISOLASI!$B$5:$B$1048576='Data Training 2022'!B1252,ISOLASI!$H$5:$H$1048576))</f>
        <v>0</v>
      </c>
      <c r="AI1252" s="22" t="str">
        <f>IFERROR(VLOOKUP(B1252,ISOLASI!$B$5:$I$1048576,8,0),"")</f>
        <v/>
      </c>
      <c r="AJ1252" s="22"/>
      <c r="AK1252" s="17" cm="1">
        <f t="array" ref="AK1252">MAX(IF('DEKAT AIR'!$B$5:$B$1048576='Data Training 2022'!B1252,'DEKAT AIR'!$H$5:$H$1048576))</f>
        <v>0</v>
      </c>
      <c r="AL1252" s="22" t="str">
        <f>IFERROR(VLOOKUP(B1252,'DEKAT AIR'!$B$5:$I$1048576,8,0),"")</f>
        <v/>
      </c>
      <c r="AM1252" s="22"/>
      <c r="AN1252" s="17" cm="1">
        <f t="array" ref="AN1252">MAX(IF(KETINGGIAN!$B$5:$B$1048576='Data Training 2022'!B1252,KETINGGIAN!$H$5:$H$1048576))</f>
        <v>0</v>
      </c>
      <c r="AO1252" s="22" t="str">
        <f>IFERROR(VLOOKUP(B1252,KETINGGIAN!$B$5:$I$1048576,8,0),"")</f>
        <v/>
      </c>
      <c r="AP1252" s="22"/>
      <c r="AQ1252" s="22"/>
      <c r="AR1252" s="22"/>
      <c r="AS1252" s="22"/>
      <c r="AT1252" s="17" cm="1">
        <f t="array" ref="AT1252">MAX(IF(TOOLSKEEPER!$B$5:$B$1048576='Data Training 2022'!B1252,TOOLSKEEPER!$H$5:$H$1048576))</f>
        <v>0</v>
      </c>
      <c r="AU1252" s="22" t="str">
        <f>IFERROR(VLOOKUP(B1252,TOOLSKEEPER!$B$5:$I$1048576,8,0),"")</f>
        <v/>
      </c>
    </row>
    <row r="1253" spans="1:47">
      <c r="A1253" s="22">
        <f t="shared" si="107"/>
        <v>1248</v>
      </c>
      <c r="B1253" s="21" t="str">
        <f t="shared" si="108"/>
        <v>00192276</v>
      </c>
      <c r="C1253" s="21">
        <v>192276</v>
      </c>
      <c r="D1253" s="22"/>
      <c r="E1253" s="22" t="s">
        <v>4324</v>
      </c>
      <c r="F1253" s="22" t="s">
        <v>3946</v>
      </c>
      <c r="G1253" s="22" t="s">
        <v>222</v>
      </c>
      <c r="H1253" s="22" t="s">
        <v>405</v>
      </c>
      <c r="I1253" s="22"/>
      <c r="J1253" s="22"/>
      <c r="K1253" s="21" t="s">
        <v>4002</v>
      </c>
      <c r="L1253" s="21" t="s">
        <v>681</v>
      </c>
      <c r="M1253" s="21" t="s">
        <v>4003</v>
      </c>
      <c r="N1253" s="21"/>
      <c r="O1253" s="17" t="str">
        <f>IFERROR(VLOOKUP(B1253,POP!$B$5:$I$1048576,7,0),"")</f>
        <v/>
      </c>
      <c r="P1253" s="17" t="str">
        <f>IFERROR(VLOOKUP(B1253,POM!$B$5:$I$1048576,7,0),"")</f>
        <v/>
      </c>
      <c r="Q1253" s="10" t="str">
        <f>IFERROR(VLOOKUP(B1253,POU!$B$5:$I$1048576,7,0),"")</f>
        <v/>
      </c>
      <c r="R1253" s="21" t="str">
        <f t="shared" si="104"/>
        <v/>
      </c>
      <c r="S1253" s="17" t="str">
        <f>IFERROR(VLOOKUP(B1253,'PEMBEKALAN POP'!$B$5:$I$1048576,7,0),"")</f>
        <v/>
      </c>
      <c r="T1253" s="22" t="str">
        <f>IFERROR(VLOOKUP(B1253,'PEMBEKALAN POP'!$B$5:$I$1048576,8,0),"")</f>
        <v/>
      </c>
      <c r="U1253" s="21" t="s">
        <v>3994</v>
      </c>
      <c r="V1253" s="17" t="e" cm="1">
        <f t="array" ref="V1253">MAX(IF(INDUKSI!$B$5:$B$1048576='Data Training 2022'!B1253,INDUKSI!$H$5:$H$1048576))</f>
        <v>#N/A</v>
      </c>
      <c r="W1253" s="22" t="str">
        <f>IFERROR(VLOOKUP(B1253,INDUKSI!$B$5:$I$1048576,8,0),"")</f>
        <v>LULUS</v>
      </c>
      <c r="X1253" s="21" t="s">
        <v>3994</v>
      </c>
      <c r="Y1253" s="17" cm="1">
        <f t="array" ref="Y1253">MAX(IF(REINDUKSI!$B$5:$B$1048576='Data Training 2022'!B1253,REINDUKSI!$H$5:$H$1048576))</f>
        <v>44586</v>
      </c>
      <c r="Z1253" s="22" t="str">
        <f>IFERROR(VLOOKUP(B1253,REINDUKSI!$B$5:$I$1048576,8,0),"")</f>
        <v>LULUS</v>
      </c>
      <c r="AA1253" s="22" t="str">
        <f t="shared" si="105"/>
        <v/>
      </c>
      <c r="AB1253" s="17" cm="1">
        <f t="array" ref="AB1253">MAX(IF(BSA!$B$5:$B$1048576='Data Training 2022'!B1253,BSA!$H$5:$H$1048576))</f>
        <v>0</v>
      </c>
      <c r="AC1253" s="22" t="str">
        <f>IFERROR(VLOOKUP(B1253,BSA!$B$5:$I$1048576,8,0),"")</f>
        <v/>
      </c>
      <c r="AD1253" s="22" t="s">
        <v>3994</v>
      </c>
      <c r="AE1253" s="22"/>
      <c r="AF1253" s="22"/>
      <c r="AG1253" s="22" t="str">
        <f t="shared" si="106"/>
        <v/>
      </c>
      <c r="AH1253" s="17" cm="1">
        <f t="array" ref="AH1253">MAX(IF(ISOLASI!$B$5:$B$1048576='Data Training 2022'!B1253,ISOLASI!$H$5:$H$1048576))</f>
        <v>44709</v>
      </c>
      <c r="AI1253" s="22" t="str">
        <f>IFERROR(VLOOKUP(B1253,ISOLASI!$B$5:$I$1048576,8,0),"")</f>
        <v>LULUS</v>
      </c>
      <c r="AJ1253" s="22"/>
      <c r="AK1253" s="17" cm="1">
        <f t="array" ref="AK1253">MAX(IF('DEKAT AIR'!$B$5:$B$1048576='Data Training 2022'!B1253,'DEKAT AIR'!$H$5:$H$1048576))</f>
        <v>0</v>
      </c>
      <c r="AL1253" s="22" t="str">
        <f>IFERROR(VLOOKUP(B1253,'DEKAT AIR'!$B$5:$I$1048576,8,0),"")</f>
        <v/>
      </c>
      <c r="AM1253" s="22"/>
      <c r="AN1253" s="17" cm="1">
        <f t="array" ref="AN1253">MAX(IF(KETINGGIAN!$B$5:$B$1048576='Data Training 2022'!B1253,KETINGGIAN!$H$5:$H$1048576))</f>
        <v>0</v>
      </c>
      <c r="AO1253" s="22" t="str">
        <f>IFERROR(VLOOKUP(B1253,KETINGGIAN!$B$5:$I$1048576,8,0),"")</f>
        <v/>
      </c>
      <c r="AP1253" s="22"/>
      <c r="AQ1253" s="22"/>
      <c r="AR1253" s="22"/>
      <c r="AS1253" s="22"/>
      <c r="AT1253" s="17" cm="1">
        <f t="array" ref="AT1253">MAX(IF(TOOLSKEEPER!$B$5:$B$1048576='Data Training 2022'!B1253,TOOLSKEEPER!$H$5:$H$1048576))</f>
        <v>0</v>
      </c>
      <c r="AU1253" s="22" t="str">
        <f>IFERROR(VLOOKUP(B1253,TOOLSKEEPER!$B$5:$I$1048576,8,0),"")</f>
        <v/>
      </c>
    </row>
    <row r="1254" spans="1:47">
      <c r="A1254" s="22">
        <f t="shared" si="107"/>
        <v>1249</v>
      </c>
      <c r="B1254" s="21" t="str">
        <f t="shared" si="108"/>
        <v>00192096</v>
      </c>
      <c r="C1254" s="21">
        <v>192096</v>
      </c>
      <c r="D1254" s="22"/>
      <c r="E1254" s="22" t="s">
        <v>4325</v>
      </c>
      <c r="F1254" s="22" t="s">
        <v>3946</v>
      </c>
      <c r="G1254" s="22" t="s">
        <v>231</v>
      </c>
      <c r="H1254" s="22" t="s">
        <v>405</v>
      </c>
      <c r="I1254" s="22"/>
      <c r="J1254" s="22"/>
      <c r="K1254" s="21" t="s">
        <v>3993</v>
      </c>
      <c r="L1254" s="21" t="s">
        <v>460</v>
      </c>
      <c r="M1254" s="21" t="s">
        <v>3994</v>
      </c>
      <c r="N1254" s="21"/>
      <c r="O1254" s="17" t="str">
        <f>IFERROR(VLOOKUP(B1254,POP!$B$5:$I$1048576,7,0),"")</f>
        <v/>
      </c>
      <c r="P1254" s="17" t="str">
        <f>IFERROR(VLOOKUP(B1254,POM!$B$5:$I$1048576,7,0),"")</f>
        <v/>
      </c>
      <c r="Q1254" s="10" t="str">
        <f>IFERROR(VLOOKUP(B1254,POU!$B$5:$I$1048576,7,0),"")</f>
        <v/>
      </c>
      <c r="R1254" s="21" t="str">
        <f t="shared" si="104"/>
        <v>TARGET</v>
      </c>
      <c r="S1254" s="17" t="str">
        <f>IFERROR(VLOOKUP(B1254,'PEMBEKALAN POP'!$B$5:$I$1048576,7,0),"")</f>
        <v/>
      </c>
      <c r="T1254" s="22" t="str">
        <f>IFERROR(VLOOKUP(B1254,'PEMBEKALAN POP'!$B$5:$I$1048576,8,0),"")</f>
        <v/>
      </c>
      <c r="U1254" s="21" t="s">
        <v>3994</v>
      </c>
      <c r="V1254" s="17" t="e" cm="1">
        <f t="array" ref="V1254">MAX(IF(INDUKSI!$B$5:$B$1048576='Data Training 2022'!B1254,INDUKSI!$H$5:$H$1048576))</f>
        <v>#N/A</v>
      </c>
      <c r="W1254" s="22" t="str">
        <f>IFERROR(VLOOKUP(B1254,INDUKSI!$B$5:$I$1048576,8,0),"")</f>
        <v>LULUS</v>
      </c>
      <c r="X1254" s="21" t="s">
        <v>3994</v>
      </c>
      <c r="Y1254" s="17" cm="1">
        <f t="array" ref="Y1254">MAX(IF(REINDUKSI!$B$5:$B$1048576='Data Training 2022'!B1254,REINDUKSI!$H$5:$H$1048576))</f>
        <v>44627</v>
      </c>
      <c r="Z1254" s="22" t="str">
        <f>IFERROR(VLOOKUP(B1254,REINDUKSI!$B$5:$I$1048576,8,0),"")</f>
        <v>LULUS</v>
      </c>
      <c r="AA1254" s="22" t="str">
        <f t="shared" si="105"/>
        <v/>
      </c>
      <c r="AB1254" s="17" cm="1">
        <f t="array" ref="AB1254">MAX(IF(BSA!$B$5:$B$1048576='Data Training 2022'!B1254,BSA!$H$5:$H$1048576))</f>
        <v>0</v>
      </c>
      <c r="AC1254" s="22" t="str">
        <f>IFERROR(VLOOKUP(B1254,BSA!$B$5:$I$1048576,8,0),"")</f>
        <v/>
      </c>
      <c r="AD1254" s="22" t="s">
        <v>3994</v>
      </c>
      <c r="AE1254" s="22"/>
      <c r="AF1254" s="22"/>
      <c r="AG1254" s="22" t="str">
        <f t="shared" si="106"/>
        <v/>
      </c>
      <c r="AH1254" s="17" cm="1">
        <f t="array" ref="AH1254">MAX(IF(ISOLASI!$B$5:$B$1048576='Data Training 2022'!B1254,ISOLASI!$H$5:$H$1048576))</f>
        <v>0</v>
      </c>
      <c r="AI1254" s="22" t="str">
        <f>IFERROR(VLOOKUP(B1254,ISOLASI!$B$5:$I$1048576,8,0),"")</f>
        <v/>
      </c>
      <c r="AJ1254" s="22"/>
      <c r="AK1254" s="17" cm="1">
        <f t="array" ref="AK1254">MAX(IF('DEKAT AIR'!$B$5:$B$1048576='Data Training 2022'!B1254,'DEKAT AIR'!$H$5:$H$1048576))</f>
        <v>0</v>
      </c>
      <c r="AL1254" s="22" t="str">
        <f>IFERROR(VLOOKUP(B1254,'DEKAT AIR'!$B$5:$I$1048576,8,0),"")</f>
        <v/>
      </c>
      <c r="AM1254" s="22"/>
      <c r="AN1254" s="17" cm="1">
        <f t="array" ref="AN1254">MAX(IF(KETINGGIAN!$B$5:$B$1048576='Data Training 2022'!B1254,KETINGGIAN!$H$5:$H$1048576))</f>
        <v>0</v>
      </c>
      <c r="AO1254" s="22" t="str">
        <f>IFERROR(VLOOKUP(B1254,KETINGGIAN!$B$5:$I$1048576,8,0),"")</f>
        <v/>
      </c>
      <c r="AP1254" s="22"/>
      <c r="AQ1254" s="22"/>
      <c r="AR1254" s="22"/>
      <c r="AS1254" s="22"/>
      <c r="AT1254" s="17" cm="1">
        <f t="array" ref="AT1254">MAX(IF(TOOLSKEEPER!$B$5:$B$1048576='Data Training 2022'!B1254,TOOLSKEEPER!$H$5:$H$1048576))</f>
        <v>0</v>
      </c>
      <c r="AU1254" s="22" t="str">
        <f>IFERROR(VLOOKUP(B1254,TOOLSKEEPER!$B$5:$I$1048576,8,0),"")</f>
        <v/>
      </c>
    </row>
    <row r="1255" spans="1:47">
      <c r="A1255" s="22">
        <f t="shared" si="107"/>
        <v>1250</v>
      </c>
      <c r="B1255" s="21" t="str">
        <f t="shared" si="108"/>
        <v>00192256</v>
      </c>
      <c r="C1255" s="21">
        <v>192256</v>
      </c>
      <c r="D1255" s="22"/>
      <c r="E1255" s="22" t="s">
        <v>4326</v>
      </c>
      <c r="F1255" s="22" t="s">
        <v>3946</v>
      </c>
      <c r="G1255" s="22" t="s">
        <v>212</v>
      </c>
      <c r="H1255" s="22" t="s">
        <v>405</v>
      </c>
      <c r="I1255" s="22"/>
      <c r="J1255" s="22"/>
      <c r="K1255" s="21" t="s">
        <v>4002</v>
      </c>
      <c r="L1255" s="21" t="s">
        <v>2374</v>
      </c>
      <c r="M1255" s="21" t="s">
        <v>4003</v>
      </c>
      <c r="N1255" s="21"/>
      <c r="O1255" s="17" t="str">
        <f>IFERROR(VLOOKUP(B1255,POP!$B$5:$I$1048576,7,0),"")</f>
        <v/>
      </c>
      <c r="P1255" s="17" t="str">
        <f>IFERROR(VLOOKUP(B1255,POM!$B$5:$I$1048576,7,0),"")</f>
        <v/>
      </c>
      <c r="Q1255" s="10" t="str">
        <f>IFERROR(VLOOKUP(B1255,POU!$B$5:$I$1048576,7,0),"")</f>
        <v/>
      </c>
      <c r="R1255" s="21" t="str">
        <f t="shared" si="104"/>
        <v/>
      </c>
      <c r="S1255" s="17" t="str">
        <f>IFERROR(VLOOKUP(B1255,'PEMBEKALAN POP'!$B$5:$I$1048576,7,0),"")</f>
        <v/>
      </c>
      <c r="T1255" s="22" t="str">
        <f>IFERROR(VLOOKUP(B1255,'PEMBEKALAN POP'!$B$5:$I$1048576,8,0),"")</f>
        <v/>
      </c>
      <c r="U1255" s="21" t="s">
        <v>3994</v>
      </c>
      <c r="V1255" s="17" t="e" cm="1">
        <f t="array" ref="V1255">MAX(IF(INDUKSI!$B$5:$B$1048576='Data Training 2022'!B1255,INDUKSI!$H$5:$H$1048576))</f>
        <v>#N/A</v>
      </c>
      <c r="W1255" s="22" t="str">
        <f>IFERROR(VLOOKUP(B1255,INDUKSI!$B$5:$I$1048576,8,0),"")</f>
        <v>LULUS</v>
      </c>
      <c r="X1255" s="21" t="s">
        <v>3994</v>
      </c>
      <c r="Y1255" s="17" cm="1">
        <f t="array" ref="Y1255">MAX(IF(REINDUKSI!$B$5:$B$1048576='Data Training 2022'!B1255,REINDUKSI!$H$5:$H$1048576))</f>
        <v>44619</v>
      </c>
      <c r="Z1255" s="22" t="str">
        <f>IFERROR(VLOOKUP(B1255,REINDUKSI!$B$5:$I$1048576,8,0),"")</f>
        <v>LULUS</v>
      </c>
      <c r="AA1255" s="22" t="str">
        <f t="shared" si="105"/>
        <v>TARGET</v>
      </c>
      <c r="AB1255" s="17" cm="1">
        <f t="array" ref="AB1255">MAX(IF(BSA!$B$5:$B$1048576='Data Training 2022'!B1255,BSA!$H$5:$H$1048576))</f>
        <v>0</v>
      </c>
      <c r="AC1255" s="22" t="str">
        <f>IFERROR(VLOOKUP(B1255,BSA!$B$5:$I$1048576,8,0),"")</f>
        <v/>
      </c>
      <c r="AD1255" s="22" t="s">
        <v>3994</v>
      </c>
      <c r="AE1255" s="22"/>
      <c r="AF1255" s="22"/>
      <c r="AG1255" s="22" t="str">
        <f t="shared" si="106"/>
        <v/>
      </c>
      <c r="AH1255" s="17" cm="1">
        <f t="array" ref="AH1255">MAX(IF(ISOLASI!$B$5:$B$1048576='Data Training 2022'!B1255,ISOLASI!$H$5:$H$1048576))</f>
        <v>0</v>
      </c>
      <c r="AI1255" s="22" t="str">
        <f>IFERROR(VLOOKUP(B1255,ISOLASI!$B$5:$I$1048576,8,0),"")</f>
        <v/>
      </c>
      <c r="AJ1255" s="22"/>
      <c r="AK1255" s="17" cm="1">
        <f t="array" ref="AK1255">MAX(IF('DEKAT AIR'!$B$5:$B$1048576='Data Training 2022'!B1255,'DEKAT AIR'!$H$5:$H$1048576))</f>
        <v>0</v>
      </c>
      <c r="AL1255" s="22" t="str">
        <f>IFERROR(VLOOKUP(B1255,'DEKAT AIR'!$B$5:$I$1048576,8,0),"")</f>
        <v/>
      </c>
      <c r="AM1255" s="22"/>
      <c r="AN1255" s="17" cm="1">
        <f t="array" ref="AN1255">MAX(IF(KETINGGIAN!$B$5:$B$1048576='Data Training 2022'!B1255,KETINGGIAN!$H$5:$H$1048576))</f>
        <v>0</v>
      </c>
      <c r="AO1255" s="22" t="str">
        <f>IFERROR(VLOOKUP(B1255,KETINGGIAN!$B$5:$I$1048576,8,0),"")</f>
        <v/>
      </c>
      <c r="AP1255" s="22"/>
      <c r="AQ1255" s="22"/>
      <c r="AR1255" s="22"/>
      <c r="AS1255" s="22"/>
      <c r="AT1255" s="17" cm="1">
        <f t="array" ref="AT1255">MAX(IF(TOOLSKEEPER!$B$5:$B$1048576='Data Training 2022'!B1255,TOOLSKEEPER!$H$5:$H$1048576))</f>
        <v>0</v>
      </c>
      <c r="AU1255" s="22" t="str">
        <f>IFERROR(VLOOKUP(B1255,TOOLSKEEPER!$B$5:$I$1048576,8,0),"")</f>
        <v/>
      </c>
    </row>
    <row r="1256" spans="1:47">
      <c r="A1256" s="22">
        <f t="shared" si="107"/>
        <v>1251</v>
      </c>
      <c r="B1256" s="21" t="str">
        <f t="shared" si="108"/>
        <v>00172047</v>
      </c>
      <c r="C1256" s="21">
        <v>172047</v>
      </c>
      <c r="D1256" s="22"/>
      <c r="E1256" s="22" t="s">
        <v>4327</v>
      </c>
      <c r="F1256" s="22" t="s">
        <v>3946</v>
      </c>
      <c r="G1256" s="22" t="s">
        <v>234</v>
      </c>
      <c r="H1256" s="22" t="s">
        <v>405</v>
      </c>
      <c r="I1256" s="22"/>
      <c r="J1256" s="22"/>
      <c r="K1256" s="21" t="s">
        <v>3993</v>
      </c>
      <c r="L1256" s="21" t="s">
        <v>460</v>
      </c>
      <c r="M1256" s="21" t="s">
        <v>3994</v>
      </c>
      <c r="N1256" s="21"/>
      <c r="O1256" s="17" t="str">
        <f>IFERROR(VLOOKUP(B1256,POP!$B$5:$I$1048576,7,0),"")</f>
        <v/>
      </c>
      <c r="P1256" s="17" t="str">
        <f>IFERROR(VLOOKUP(B1256,POM!$B$5:$I$1048576,7,0),"")</f>
        <v/>
      </c>
      <c r="Q1256" s="10" t="str">
        <f>IFERROR(VLOOKUP(B1256,POU!$B$5:$I$1048576,7,0),"")</f>
        <v/>
      </c>
      <c r="R1256" s="21" t="str">
        <f t="shared" si="104"/>
        <v>TARGET</v>
      </c>
      <c r="S1256" s="17" t="str">
        <f>IFERROR(VLOOKUP(B1256,'PEMBEKALAN POP'!$B$5:$I$1048576,7,0),"")</f>
        <v/>
      </c>
      <c r="T1256" s="22" t="str">
        <f>IFERROR(VLOOKUP(B1256,'PEMBEKALAN POP'!$B$5:$I$1048576,8,0),"")</f>
        <v/>
      </c>
      <c r="U1256" s="21" t="s">
        <v>3994</v>
      </c>
      <c r="V1256" s="17" t="e" cm="1">
        <f t="array" ref="V1256">MAX(IF(INDUKSI!$B$5:$B$1048576='Data Training 2022'!B1256,INDUKSI!$H$5:$H$1048576))</f>
        <v>#N/A</v>
      </c>
      <c r="W1256" s="22" t="str">
        <f>IFERROR(VLOOKUP(B1256,INDUKSI!$B$5:$I$1048576,8,0),"")</f>
        <v>LULUS</v>
      </c>
      <c r="X1256" s="21" t="s">
        <v>3994</v>
      </c>
      <c r="Y1256" s="17" cm="1">
        <f t="array" ref="Y1256">MAX(IF(REINDUKSI!$B$5:$B$1048576='Data Training 2022'!B1256,REINDUKSI!$H$5:$H$1048576))</f>
        <v>0</v>
      </c>
      <c r="Z1256" s="22" t="str">
        <f>IFERROR(VLOOKUP(B1256,REINDUKSI!$B$5:$I$1048576,8,0),"")</f>
        <v/>
      </c>
      <c r="AA1256" s="22" t="str">
        <f t="shared" si="105"/>
        <v/>
      </c>
      <c r="AB1256" s="17" cm="1">
        <f t="array" ref="AB1256">MAX(IF(BSA!$B$5:$B$1048576='Data Training 2022'!B1256,BSA!$H$5:$H$1048576))</f>
        <v>0</v>
      </c>
      <c r="AC1256" s="22" t="str">
        <f>IFERROR(VLOOKUP(B1256,BSA!$B$5:$I$1048576,8,0),"")</f>
        <v/>
      </c>
      <c r="AD1256" s="22" t="s">
        <v>3994</v>
      </c>
      <c r="AE1256" s="22"/>
      <c r="AF1256" s="22"/>
      <c r="AG1256" s="22" t="str">
        <f t="shared" si="106"/>
        <v/>
      </c>
      <c r="AH1256" s="17" cm="1">
        <f t="array" ref="AH1256">MAX(IF(ISOLASI!$B$5:$B$1048576='Data Training 2022'!B1256,ISOLASI!$H$5:$H$1048576))</f>
        <v>0</v>
      </c>
      <c r="AI1256" s="22" t="str">
        <f>IFERROR(VLOOKUP(B1256,ISOLASI!$B$5:$I$1048576,8,0),"")</f>
        <v/>
      </c>
      <c r="AJ1256" s="22"/>
      <c r="AK1256" s="17" cm="1">
        <f t="array" ref="AK1256">MAX(IF('DEKAT AIR'!$B$5:$B$1048576='Data Training 2022'!B1256,'DEKAT AIR'!$H$5:$H$1048576))</f>
        <v>0</v>
      </c>
      <c r="AL1256" s="22" t="str">
        <f>IFERROR(VLOOKUP(B1256,'DEKAT AIR'!$B$5:$I$1048576,8,0),"")</f>
        <v/>
      </c>
      <c r="AM1256" s="22"/>
      <c r="AN1256" s="17" cm="1">
        <f t="array" ref="AN1256">MAX(IF(KETINGGIAN!$B$5:$B$1048576='Data Training 2022'!B1256,KETINGGIAN!$H$5:$H$1048576))</f>
        <v>0</v>
      </c>
      <c r="AO1256" s="22" t="str">
        <f>IFERROR(VLOOKUP(B1256,KETINGGIAN!$B$5:$I$1048576,8,0),"")</f>
        <v/>
      </c>
      <c r="AP1256" s="22"/>
      <c r="AQ1256" s="22"/>
      <c r="AR1256" s="22"/>
      <c r="AS1256" s="22"/>
      <c r="AT1256" s="17" cm="1">
        <f t="array" ref="AT1256">MAX(IF(TOOLSKEEPER!$B$5:$B$1048576='Data Training 2022'!B1256,TOOLSKEEPER!$H$5:$H$1048576))</f>
        <v>0</v>
      </c>
      <c r="AU1256" s="22" t="str">
        <f>IFERROR(VLOOKUP(B1256,TOOLSKEEPER!$B$5:$I$1048576,8,0),"")</f>
        <v/>
      </c>
    </row>
    <row r="1257" spans="1:47">
      <c r="A1257" s="22">
        <f t="shared" si="107"/>
        <v>1252</v>
      </c>
      <c r="B1257" s="21" t="str">
        <f t="shared" si="108"/>
        <v>00212159</v>
      </c>
      <c r="C1257" s="21">
        <v>212159</v>
      </c>
      <c r="D1257" s="22"/>
      <c r="E1257" s="22" t="s">
        <v>4328</v>
      </c>
      <c r="F1257" s="22" t="s">
        <v>3946</v>
      </c>
      <c r="G1257" s="22" t="s">
        <v>205</v>
      </c>
      <c r="H1257" s="22" t="s">
        <v>405</v>
      </c>
      <c r="I1257" s="22"/>
      <c r="J1257" s="22"/>
      <c r="K1257" s="21" t="s">
        <v>4002</v>
      </c>
      <c r="L1257" s="21" t="s">
        <v>2374</v>
      </c>
      <c r="M1257" s="21" t="s">
        <v>4003</v>
      </c>
      <c r="N1257" s="21"/>
      <c r="O1257" s="17" t="str">
        <f>IFERROR(VLOOKUP(B1257,POP!$B$5:$I$1048576,7,0),"")</f>
        <v/>
      </c>
      <c r="P1257" s="17" t="str">
        <f>IFERROR(VLOOKUP(B1257,POM!$B$5:$I$1048576,7,0),"")</f>
        <v/>
      </c>
      <c r="Q1257" s="10" t="str">
        <f>IFERROR(VLOOKUP(B1257,POU!$B$5:$I$1048576,7,0),"")</f>
        <v/>
      </c>
      <c r="R1257" s="21" t="str">
        <f t="shared" si="104"/>
        <v/>
      </c>
      <c r="S1257" s="17" t="str">
        <f>IFERROR(VLOOKUP(B1257,'PEMBEKALAN POP'!$B$5:$I$1048576,7,0),"")</f>
        <v/>
      </c>
      <c r="T1257" s="22" t="str">
        <f>IFERROR(VLOOKUP(B1257,'PEMBEKALAN POP'!$B$5:$I$1048576,8,0),"")</f>
        <v/>
      </c>
      <c r="U1257" s="21" t="s">
        <v>3994</v>
      </c>
      <c r="V1257" s="17" t="e" cm="1">
        <f t="array" ref="V1257">MAX(IF(INDUKSI!$B$5:$B$1048576='Data Training 2022'!B1257,INDUKSI!$H$5:$H$1048576))</f>
        <v>#N/A</v>
      </c>
      <c r="W1257" s="22" t="str">
        <f>IFERROR(VLOOKUP(B1257,INDUKSI!$B$5:$I$1048576,8,0),"")</f>
        <v/>
      </c>
      <c r="X1257" s="21" t="s">
        <v>3994</v>
      </c>
      <c r="Y1257" s="17" cm="1">
        <f t="array" ref="Y1257">MAX(IF(REINDUKSI!$B$5:$B$1048576='Data Training 2022'!B1257,REINDUKSI!$H$5:$H$1048576))</f>
        <v>44672</v>
      </c>
      <c r="Z1257" s="22" t="str">
        <f>IFERROR(VLOOKUP(B1257,REINDUKSI!$B$5:$I$1048576,8,0),"")</f>
        <v>LULUS</v>
      </c>
      <c r="AA1257" s="22" t="str">
        <f t="shared" si="105"/>
        <v>TARGET</v>
      </c>
      <c r="AB1257" s="17" cm="1">
        <f t="array" ref="AB1257">MAX(IF(BSA!$B$5:$B$1048576='Data Training 2022'!B1257,BSA!$H$5:$H$1048576))</f>
        <v>0</v>
      </c>
      <c r="AC1257" s="22" t="str">
        <f>IFERROR(VLOOKUP(B1257,BSA!$B$5:$I$1048576,8,0),"")</f>
        <v/>
      </c>
      <c r="AD1257" s="22" t="s">
        <v>3994</v>
      </c>
      <c r="AE1257" s="22"/>
      <c r="AF1257" s="22"/>
      <c r="AG1257" s="22" t="str">
        <f t="shared" si="106"/>
        <v/>
      </c>
      <c r="AH1257" s="17" cm="1">
        <f t="array" ref="AH1257">MAX(IF(ISOLASI!$B$5:$B$1048576='Data Training 2022'!B1257,ISOLASI!$H$5:$H$1048576))</f>
        <v>0</v>
      </c>
      <c r="AI1257" s="22" t="str">
        <f>IFERROR(VLOOKUP(B1257,ISOLASI!$B$5:$I$1048576,8,0),"")</f>
        <v/>
      </c>
      <c r="AJ1257" s="22"/>
      <c r="AK1257" s="17" cm="1">
        <f t="array" ref="AK1257">MAX(IF('DEKAT AIR'!$B$5:$B$1048576='Data Training 2022'!B1257,'DEKAT AIR'!$H$5:$H$1048576))</f>
        <v>0</v>
      </c>
      <c r="AL1257" s="22" t="str">
        <f>IFERROR(VLOOKUP(B1257,'DEKAT AIR'!$B$5:$I$1048576,8,0),"")</f>
        <v/>
      </c>
      <c r="AM1257" s="22"/>
      <c r="AN1257" s="17" cm="1">
        <f t="array" ref="AN1257">MAX(IF(KETINGGIAN!$B$5:$B$1048576='Data Training 2022'!B1257,KETINGGIAN!$H$5:$H$1048576))</f>
        <v>0</v>
      </c>
      <c r="AO1257" s="22" t="str">
        <f>IFERROR(VLOOKUP(B1257,KETINGGIAN!$B$5:$I$1048576,8,0),"")</f>
        <v/>
      </c>
      <c r="AP1257" s="22"/>
      <c r="AQ1257" s="22"/>
      <c r="AR1257" s="22"/>
      <c r="AS1257" s="22"/>
      <c r="AT1257" s="17" cm="1">
        <f t="array" ref="AT1257">MAX(IF(TOOLSKEEPER!$B$5:$B$1048576='Data Training 2022'!B1257,TOOLSKEEPER!$H$5:$H$1048576))</f>
        <v>0</v>
      </c>
      <c r="AU1257" s="22" t="str">
        <f>IFERROR(VLOOKUP(B1257,TOOLSKEEPER!$B$5:$I$1048576,8,0),"")</f>
        <v/>
      </c>
    </row>
    <row r="1258" spans="1:47">
      <c r="A1258" s="22">
        <f t="shared" si="107"/>
        <v>1253</v>
      </c>
      <c r="B1258" s="21" t="str">
        <f t="shared" si="108"/>
        <v>00212261</v>
      </c>
      <c r="C1258" s="21">
        <v>212261</v>
      </c>
      <c r="D1258" s="22"/>
      <c r="E1258" s="22" t="s">
        <v>4329</v>
      </c>
      <c r="F1258" s="22" t="s">
        <v>3946</v>
      </c>
      <c r="G1258" s="22" t="s">
        <v>205</v>
      </c>
      <c r="H1258" s="22" t="s">
        <v>405</v>
      </c>
      <c r="I1258" s="22"/>
      <c r="J1258" s="22"/>
      <c r="K1258" s="21" t="s">
        <v>4002</v>
      </c>
      <c r="L1258" s="21" t="s">
        <v>2374</v>
      </c>
      <c r="M1258" s="21" t="s">
        <v>4003</v>
      </c>
      <c r="N1258" s="21"/>
      <c r="O1258" s="17" t="str">
        <f>IFERROR(VLOOKUP(B1258,POP!$B$5:$I$1048576,7,0),"")</f>
        <v/>
      </c>
      <c r="P1258" s="17" t="str">
        <f>IFERROR(VLOOKUP(B1258,POM!$B$5:$I$1048576,7,0),"")</f>
        <v/>
      </c>
      <c r="Q1258" s="10" t="str">
        <f>IFERROR(VLOOKUP(B1258,POU!$B$5:$I$1048576,7,0),"")</f>
        <v/>
      </c>
      <c r="R1258" s="21" t="str">
        <f t="shared" si="104"/>
        <v/>
      </c>
      <c r="S1258" s="17" t="str">
        <f>IFERROR(VLOOKUP(B1258,'PEMBEKALAN POP'!$B$5:$I$1048576,7,0),"")</f>
        <v/>
      </c>
      <c r="T1258" s="22" t="str">
        <f>IFERROR(VLOOKUP(B1258,'PEMBEKALAN POP'!$B$5:$I$1048576,8,0),"")</f>
        <v/>
      </c>
      <c r="U1258" s="21" t="s">
        <v>3994</v>
      </c>
      <c r="V1258" s="17" t="e" cm="1">
        <f t="array" ref="V1258">MAX(IF(INDUKSI!$B$5:$B$1048576='Data Training 2022'!B1258,INDUKSI!$H$5:$H$1048576))</f>
        <v>#N/A</v>
      </c>
      <c r="W1258" s="22" t="str">
        <f>IFERROR(VLOOKUP(B1258,INDUKSI!$B$5:$I$1048576,8,0),"")</f>
        <v>LULUS</v>
      </c>
      <c r="X1258" s="21" t="s">
        <v>3994</v>
      </c>
      <c r="Y1258" s="17" cm="1">
        <f t="array" ref="Y1258">MAX(IF(REINDUKSI!$B$5:$B$1048576='Data Training 2022'!B1258,REINDUKSI!$H$5:$H$1048576))</f>
        <v>44546</v>
      </c>
      <c r="Z1258" s="22" t="str">
        <f>IFERROR(VLOOKUP(B1258,REINDUKSI!$B$5:$I$1048576,8,0),"")</f>
        <v>LULUS</v>
      </c>
      <c r="AA1258" s="22" t="str">
        <f t="shared" si="105"/>
        <v>TARGET</v>
      </c>
      <c r="AB1258" s="17" cm="1">
        <f t="array" ref="AB1258">MAX(IF(BSA!$B$5:$B$1048576='Data Training 2022'!B1258,BSA!$H$5:$H$1048576))</f>
        <v>0</v>
      </c>
      <c r="AC1258" s="22" t="str">
        <f>IFERROR(VLOOKUP(B1258,BSA!$B$5:$I$1048576,8,0),"")</f>
        <v/>
      </c>
      <c r="AD1258" s="22" t="s">
        <v>3994</v>
      </c>
      <c r="AE1258" s="22"/>
      <c r="AF1258" s="22"/>
      <c r="AG1258" s="22" t="str">
        <f t="shared" si="106"/>
        <v/>
      </c>
      <c r="AH1258" s="17" cm="1">
        <f t="array" ref="AH1258">MAX(IF(ISOLASI!$B$5:$B$1048576='Data Training 2022'!B1258,ISOLASI!$H$5:$H$1048576))</f>
        <v>44485</v>
      </c>
      <c r="AI1258" s="22" t="str">
        <f>IFERROR(VLOOKUP(B1258,ISOLASI!$B$5:$I$1048576,8,0),"")</f>
        <v>LULUS</v>
      </c>
      <c r="AJ1258" s="22"/>
      <c r="AK1258" s="17" cm="1">
        <f t="array" ref="AK1258">MAX(IF('DEKAT AIR'!$B$5:$B$1048576='Data Training 2022'!B1258,'DEKAT AIR'!$H$5:$H$1048576))</f>
        <v>0</v>
      </c>
      <c r="AL1258" s="22" t="str">
        <f>IFERROR(VLOOKUP(B1258,'DEKAT AIR'!$B$5:$I$1048576,8,0),"")</f>
        <v/>
      </c>
      <c r="AM1258" s="22"/>
      <c r="AN1258" s="17" cm="1">
        <f t="array" ref="AN1258">MAX(IF(KETINGGIAN!$B$5:$B$1048576='Data Training 2022'!B1258,KETINGGIAN!$H$5:$H$1048576))</f>
        <v>0</v>
      </c>
      <c r="AO1258" s="22" t="str">
        <f>IFERROR(VLOOKUP(B1258,KETINGGIAN!$B$5:$I$1048576,8,0),"")</f>
        <v/>
      </c>
      <c r="AP1258" s="22"/>
      <c r="AQ1258" s="22"/>
      <c r="AR1258" s="22"/>
      <c r="AS1258" s="22"/>
      <c r="AT1258" s="17" cm="1">
        <f t="array" ref="AT1258">MAX(IF(TOOLSKEEPER!$B$5:$B$1048576='Data Training 2022'!B1258,TOOLSKEEPER!$H$5:$H$1048576))</f>
        <v>0</v>
      </c>
      <c r="AU1258" s="22" t="str">
        <f>IFERROR(VLOOKUP(B1258,TOOLSKEEPER!$B$5:$I$1048576,8,0),"")</f>
        <v/>
      </c>
    </row>
    <row r="1259" spans="1:47">
      <c r="A1259" s="22">
        <f t="shared" si="107"/>
        <v>1254</v>
      </c>
      <c r="B1259" s="21" t="str">
        <f t="shared" si="108"/>
        <v>00212262</v>
      </c>
      <c r="C1259" s="21">
        <v>212262</v>
      </c>
      <c r="D1259" s="22"/>
      <c r="E1259" s="22" t="s">
        <v>4330</v>
      </c>
      <c r="F1259" s="22" t="s">
        <v>3946</v>
      </c>
      <c r="G1259" s="22" t="s">
        <v>205</v>
      </c>
      <c r="H1259" s="22" t="s">
        <v>405</v>
      </c>
      <c r="I1259" s="22"/>
      <c r="J1259" s="22"/>
      <c r="K1259" s="21" t="s">
        <v>4002</v>
      </c>
      <c r="L1259" s="21" t="s">
        <v>2374</v>
      </c>
      <c r="M1259" s="21" t="s">
        <v>4003</v>
      </c>
      <c r="N1259" s="21"/>
      <c r="O1259" s="17" t="str">
        <f>IFERROR(VLOOKUP(B1259,POP!$B$5:$I$1048576,7,0),"")</f>
        <v/>
      </c>
      <c r="P1259" s="17" t="str">
        <f>IFERROR(VLOOKUP(B1259,POM!$B$5:$I$1048576,7,0),"")</f>
        <v/>
      </c>
      <c r="Q1259" s="10" t="str">
        <f>IFERROR(VLOOKUP(B1259,POU!$B$5:$I$1048576,7,0),"")</f>
        <v/>
      </c>
      <c r="R1259" s="21" t="str">
        <f t="shared" si="104"/>
        <v/>
      </c>
      <c r="S1259" s="17" t="str">
        <f>IFERROR(VLOOKUP(B1259,'PEMBEKALAN POP'!$B$5:$I$1048576,7,0),"")</f>
        <v/>
      </c>
      <c r="T1259" s="22" t="str">
        <f>IFERROR(VLOOKUP(B1259,'PEMBEKALAN POP'!$B$5:$I$1048576,8,0),"")</f>
        <v/>
      </c>
      <c r="U1259" s="21" t="s">
        <v>3994</v>
      </c>
      <c r="V1259" s="17" t="e" cm="1">
        <f t="array" ref="V1259">MAX(IF(INDUKSI!$B$5:$B$1048576='Data Training 2022'!B1259,INDUKSI!$H$5:$H$1048576))</f>
        <v>#N/A</v>
      </c>
      <c r="W1259" s="22" t="str">
        <f>IFERROR(VLOOKUP(B1259,INDUKSI!$B$5:$I$1048576,8,0),"")</f>
        <v>LULUS</v>
      </c>
      <c r="X1259" s="21" t="s">
        <v>3994</v>
      </c>
      <c r="Y1259" s="17" cm="1">
        <f t="array" ref="Y1259">MAX(IF(REINDUKSI!$B$5:$B$1048576='Data Training 2022'!B1259,REINDUKSI!$H$5:$H$1048576))</f>
        <v>44695</v>
      </c>
      <c r="Z1259" s="22" t="str">
        <f>IFERROR(VLOOKUP(B1259,REINDUKSI!$B$5:$I$1048576,8,0),"")</f>
        <v>LULUS</v>
      </c>
      <c r="AA1259" s="22" t="str">
        <f t="shared" si="105"/>
        <v>TARGET</v>
      </c>
      <c r="AB1259" s="17" cm="1">
        <f t="array" ref="AB1259">MAX(IF(BSA!$B$5:$B$1048576='Data Training 2022'!B1259,BSA!$H$5:$H$1048576))</f>
        <v>0</v>
      </c>
      <c r="AC1259" s="22" t="str">
        <f>IFERROR(VLOOKUP(B1259,BSA!$B$5:$I$1048576,8,0),"")</f>
        <v/>
      </c>
      <c r="AD1259" s="22" t="s">
        <v>3994</v>
      </c>
      <c r="AE1259" s="22"/>
      <c r="AF1259" s="22"/>
      <c r="AG1259" s="22" t="str">
        <f t="shared" si="106"/>
        <v/>
      </c>
      <c r="AH1259" s="17" cm="1">
        <f t="array" ref="AH1259">MAX(IF(ISOLASI!$B$5:$B$1048576='Data Training 2022'!B1259,ISOLASI!$H$5:$H$1048576))</f>
        <v>0</v>
      </c>
      <c r="AI1259" s="22" t="str">
        <f>IFERROR(VLOOKUP(B1259,ISOLASI!$B$5:$I$1048576,8,0),"")</f>
        <v/>
      </c>
      <c r="AJ1259" s="22"/>
      <c r="AK1259" s="17" cm="1">
        <f t="array" ref="AK1259">MAX(IF('DEKAT AIR'!$B$5:$B$1048576='Data Training 2022'!B1259,'DEKAT AIR'!$H$5:$H$1048576))</f>
        <v>0</v>
      </c>
      <c r="AL1259" s="22" t="str">
        <f>IFERROR(VLOOKUP(B1259,'DEKAT AIR'!$B$5:$I$1048576,8,0),"")</f>
        <v/>
      </c>
      <c r="AM1259" s="22"/>
      <c r="AN1259" s="17" cm="1">
        <f t="array" ref="AN1259">MAX(IF(KETINGGIAN!$B$5:$B$1048576='Data Training 2022'!B1259,KETINGGIAN!$H$5:$H$1048576))</f>
        <v>0</v>
      </c>
      <c r="AO1259" s="22" t="str">
        <f>IFERROR(VLOOKUP(B1259,KETINGGIAN!$B$5:$I$1048576,8,0),"")</f>
        <v/>
      </c>
      <c r="AP1259" s="22"/>
      <c r="AQ1259" s="22"/>
      <c r="AR1259" s="22"/>
      <c r="AS1259" s="22"/>
      <c r="AT1259" s="17" cm="1">
        <f t="array" ref="AT1259">MAX(IF(TOOLSKEEPER!$B$5:$B$1048576='Data Training 2022'!B1259,TOOLSKEEPER!$H$5:$H$1048576))</f>
        <v>0</v>
      </c>
      <c r="AU1259" s="22" t="str">
        <f>IFERROR(VLOOKUP(B1259,TOOLSKEEPER!$B$5:$I$1048576,8,0),"")</f>
        <v/>
      </c>
    </row>
    <row r="1260" spans="1:47">
      <c r="A1260" s="22">
        <f t="shared" si="107"/>
        <v>1255</v>
      </c>
      <c r="B1260" s="21" t="str">
        <f t="shared" si="108"/>
        <v>00212264</v>
      </c>
      <c r="C1260" s="21">
        <v>212264</v>
      </c>
      <c r="D1260" s="22"/>
      <c r="E1260" s="22" t="s">
        <v>4331</v>
      </c>
      <c r="F1260" s="22" t="s">
        <v>3946</v>
      </c>
      <c r="G1260" s="22" t="s">
        <v>209</v>
      </c>
      <c r="H1260" s="22" t="s">
        <v>405</v>
      </c>
      <c r="I1260" s="22"/>
      <c r="J1260" s="22"/>
      <c r="K1260" s="21" t="s">
        <v>4002</v>
      </c>
      <c r="L1260" s="21" t="s">
        <v>280</v>
      </c>
      <c r="M1260" s="21" t="s">
        <v>4003</v>
      </c>
      <c r="N1260" s="21"/>
      <c r="O1260" s="17" t="str">
        <f>IFERROR(VLOOKUP(B1260,POP!$B$5:$I$1048576,7,0),"")</f>
        <v/>
      </c>
      <c r="P1260" s="17" t="str">
        <f>IFERROR(VLOOKUP(B1260,POM!$B$5:$I$1048576,7,0),"")</f>
        <v/>
      </c>
      <c r="Q1260" s="10" t="str">
        <f>IFERROR(VLOOKUP(B1260,POU!$B$5:$I$1048576,7,0),"")</f>
        <v/>
      </c>
      <c r="R1260" s="21" t="str">
        <f t="shared" si="104"/>
        <v/>
      </c>
      <c r="S1260" s="17" t="str">
        <f>IFERROR(VLOOKUP(B1260,'PEMBEKALAN POP'!$B$5:$I$1048576,7,0),"")</f>
        <v/>
      </c>
      <c r="T1260" s="22" t="str">
        <f>IFERROR(VLOOKUP(B1260,'PEMBEKALAN POP'!$B$5:$I$1048576,8,0),"")</f>
        <v/>
      </c>
      <c r="U1260" s="21" t="s">
        <v>3994</v>
      </c>
      <c r="V1260" s="17" t="e" cm="1">
        <f t="array" ref="V1260">MAX(IF(INDUKSI!$B$5:$B$1048576='Data Training 2022'!B1260,INDUKSI!$H$5:$H$1048576))</f>
        <v>#N/A</v>
      </c>
      <c r="W1260" s="22" t="str">
        <f>IFERROR(VLOOKUP(B1260,INDUKSI!$B$5:$I$1048576,8,0),"")</f>
        <v>LULUS</v>
      </c>
      <c r="X1260" s="21" t="s">
        <v>3994</v>
      </c>
      <c r="Y1260" s="17" cm="1">
        <f t="array" ref="Y1260">MAX(IF(REINDUKSI!$B$5:$B$1048576='Data Training 2022'!B1260,REINDUKSI!$H$5:$H$1048576))</f>
        <v>44785</v>
      </c>
      <c r="Z1260" s="22" t="str">
        <f>IFERROR(VLOOKUP(B1260,REINDUKSI!$B$5:$I$1048576,8,0),"")</f>
        <v>LULUS</v>
      </c>
      <c r="AA1260" s="22" t="str">
        <f t="shared" si="105"/>
        <v>TARGET</v>
      </c>
      <c r="AB1260" s="17" cm="1">
        <f t="array" ref="AB1260">MAX(IF(BSA!$B$5:$B$1048576='Data Training 2022'!B1260,BSA!$H$5:$H$1048576))</f>
        <v>0</v>
      </c>
      <c r="AC1260" s="22" t="str">
        <f>IFERROR(VLOOKUP(B1260,BSA!$B$5:$I$1048576,8,0),"")</f>
        <v/>
      </c>
      <c r="AD1260" s="22" t="s">
        <v>3994</v>
      </c>
      <c r="AE1260" s="22"/>
      <c r="AF1260" s="22"/>
      <c r="AG1260" s="22" t="str">
        <f t="shared" si="106"/>
        <v>TARGET</v>
      </c>
      <c r="AH1260" s="17" cm="1">
        <f t="array" ref="AH1260">MAX(IF(ISOLASI!$B$5:$B$1048576='Data Training 2022'!B1260,ISOLASI!$H$5:$H$1048576))</f>
        <v>44674</v>
      </c>
      <c r="AI1260" s="22" t="str">
        <f>IFERROR(VLOOKUP(B1260,ISOLASI!$B$5:$I$1048576,8,0),"")</f>
        <v>LULUS</v>
      </c>
      <c r="AJ1260" s="22"/>
      <c r="AK1260" s="17" cm="1">
        <f t="array" ref="AK1260">MAX(IF('DEKAT AIR'!$B$5:$B$1048576='Data Training 2022'!B1260,'DEKAT AIR'!$H$5:$H$1048576))</f>
        <v>0</v>
      </c>
      <c r="AL1260" s="22" t="str">
        <f>IFERROR(VLOOKUP(B1260,'DEKAT AIR'!$B$5:$I$1048576,8,0),"")</f>
        <v/>
      </c>
      <c r="AM1260" s="22"/>
      <c r="AN1260" s="17" cm="1">
        <f t="array" ref="AN1260">MAX(IF(KETINGGIAN!$B$5:$B$1048576='Data Training 2022'!B1260,KETINGGIAN!$H$5:$H$1048576))</f>
        <v>0</v>
      </c>
      <c r="AO1260" s="22" t="str">
        <f>IFERROR(VLOOKUP(B1260,KETINGGIAN!$B$5:$I$1048576,8,0),"")</f>
        <v/>
      </c>
      <c r="AP1260" s="22"/>
      <c r="AQ1260" s="22"/>
      <c r="AR1260" s="22"/>
      <c r="AS1260" s="22"/>
      <c r="AT1260" s="17" cm="1">
        <f t="array" ref="AT1260">MAX(IF(TOOLSKEEPER!$B$5:$B$1048576='Data Training 2022'!B1260,TOOLSKEEPER!$H$5:$H$1048576))</f>
        <v>0</v>
      </c>
      <c r="AU1260" s="22" t="str">
        <f>IFERROR(VLOOKUP(B1260,TOOLSKEEPER!$B$5:$I$1048576,8,0),"")</f>
        <v/>
      </c>
    </row>
    <row r="1261" spans="1:47">
      <c r="A1261" s="22">
        <f t="shared" si="107"/>
        <v>1256</v>
      </c>
      <c r="B1261" s="21" t="str">
        <f t="shared" si="108"/>
        <v>00212372</v>
      </c>
      <c r="C1261" s="21">
        <v>212372</v>
      </c>
      <c r="D1261" s="22"/>
      <c r="E1261" s="22" t="s">
        <v>4332</v>
      </c>
      <c r="F1261" s="22" t="s">
        <v>3946</v>
      </c>
      <c r="G1261" s="22" t="s">
        <v>248</v>
      </c>
      <c r="H1261" s="22" t="s">
        <v>405</v>
      </c>
      <c r="I1261" s="22"/>
      <c r="J1261" s="22"/>
      <c r="K1261" s="21" t="s">
        <v>4002</v>
      </c>
      <c r="L1261" s="21" t="s">
        <v>280</v>
      </c>
      <c r="M1261" s="21" t="s">
        <v>4003</v>
      </c>
      <c r="N1261" s="21"/>
      <c r="O1261" s="17" t="str">
        <f>IFERROR(VLOOKUP(B1261,POP!$B$5:$I$1048576,7,0),"")</f>
        <v/>
      </c>
      <c r="P1261" s="17" t="str">
        <f>IFERROR(VLOOKUP(B1261,POM!$B$5:$I$1048576,7,0),"")</f>
        <v/>
      </c>
      <c r="Q1261" s="10" t="str">
        <f>IFERROR(VLOOKUP(B1261,POU!$B$5:$I$1048576,7,0),"")</f>
        <v/>
      </c>
      <c r="R1261" s="21" t="str">
        <f t="shared" si="104"/>
        <v/>
      </c>
      <c r="S1261" s="17" t="str">
        <f>IFERROR(VLOOKUP(B1261,'PEMBEKALAN POP'!$B$5:$I$1048576,7,0),"")</f>
        <v/>
      </c>
      <c r="T1261" s="22" t="str">
        <f>IFERROR(VLOOKUP(B1261,'PEMBEKALAN POP'!$B$5:$I$1048576,8,0),"")</f>
        <v/>
      </c>
      <c r="U1261" s="21" t="s">
        <v>3994</v>
      </c>
      <c r="V1261" s="17" t="e" cm="1">
        <f t="array" ref="V1261">MAX(IF(INDUKSI!$B$5:$B$1048576='Data Training 2022'!B1261,INDUKSI!$H$5:$H$1048576))</f>
        <v>#N/A</v>
      </c>
      <c r="W1261" s="22" t="str">
        <f>IFERROR(VLOOKUP(B1261,INDUKSI!$B$5:$I$1048576,8,0),"")</f>
        <v>LULUS</v>
      </c>
      <c r="X1261" s="21" t="s">
        <v>3994</v>
      </c>
      <c r="Y1261" s="17" cm="1">
        <f t="array" ref="Y1261">MAX(IF(REINDUKSI!$B$5:$B$1048576='Data Training 2022'!B1261,REINDUKSI!$H$5:$H$1048576))</f>
        <v>44571</v>
      </c>
      <c r="Z1261" s="22" t="str">
        <f>IFERROR(VLOOKUP(B1261,REINDUKSI!$B$5:$I$1048576,8,0),"")</f>
        <v>LULUS</v>
      </c>
      <c r="AA1261" s="22" t="str">
        <f t="shared" si="105"/>
        <v>TARGET</v>
      </c>
      <c r="AB1261" s="17" cm="1">
        <f t="array" ref="AB1261">MAX(IF(BSA!$B$5:$B$1048576='Data Training 2022'!B1261,BSA!$H$5:$H$1048576))</f>
        <v>0</v>
      </c>
      <c r="AC1261" s="22" t="str">
        <f>IFERROR(VLOOKUP(B1261,BSA!$B$5:$I$1048576,8,0),"")</f>
        <v/>
      </c>
      <c r="AD1261" s="22" t="s">
        <v>3994</v>
      </c>
      <c r="AE1261" s="22"/>
      <c r="AF1261" s="22"/>
      <c r="AG1261" s="22" t="str">
        <f t="shared" si="106"/>
        <v>TARGET</v>
      </c>
      <c r="AH1261" s="17" cm="1">
        <f t="array" ref="AH1261">MAX(IF(ISOLASI!$B$5:$B$1048576='Data Training 2022'!B1261,ISOLASI!$H$5:$H$1048576))</f>
        <v>0</v>
      </c>
      <c r="AI1261" s="22" t="str">
        <f>IFERROR(VLOOKUP(B1261,ISOLASI!$B$5:$I$1048576,8,0),"")</f>
        <v/>
      </c>
      <c r="AJ1261" s="22"/>
      <c r="AK1261" s="17" cm="1">
        <f t="array" ref="AK1261">MAX(IF('DEKAT AIR'!$B$5:$B$1048576='Data Training 2022'!B1261,'DEKAT AIR'!$H$5:$H$1048576))</f>
        <v>0</v>
      </c>
      <c r="AL1261" s="22" t="str">
        <f>IFERROR(VLOOKUP(B1261,'DEKAT AIR'!$B$5:$I$1048576,8,0),"")</f>
        <v/>
      </c>
      <c r="AM1261" s="22" t="s">
        <v>3994</v>
      </c>
      <c r="AN1261" s="17" cm="1">
        <f t="array" ref="AN1261">MAX(IF(KETINGGIAN!$B$5:$B$1048576='Data Training 2022'!B1261,KETINGGIAN!$H$5:$H$1048576))</f>
        <v>44758</v>
      </c>
      <c r="AO1261" s="22" t="str">
        <f>IFERROR(VLOOKUP(B1261,KETINGGIAN!$B$5:$I$1048576,8,0),"")</f>
        <v>LULUS</v>
      </c>
      <c r="AP1261" s="22"/>
      <c r="AQ1261" s="22"/>
      <c r="AR1261" s="22"/>
      <c r="AS1261" s="22"/>
      <c r="AT1261" s="17" cm="1">
        <f t="array" ref="AT1261">MAX(IF(TOOLSKEEPER!$B$5:$B$1048576='Data Training 2022'!B1261,TOOLSKEEPER!$H$5:$H$1048576))</f>
        <v>0</v>
      </c>
      <c r="AU1261" s="22" t="str">
        <f>IFERROR(VLOOKUP(B1261,TOOLSKEEPER!$B$5:$I$1048576,8,0),"")</f>
        <v/>
      </c>
    </row>
    <row r="1262" spans="1:47">
      <c r="A1262" s="22">
        <f t="shared" si="107"/>
        <v>1257</v>
      </c>
      <c r="B1262" s="21" t="str">
        <f t="shared" si="108"/>
        <v>00212373</v>
      </c>
      <c r="C1262" s="21">
        <v>212373</v>
      </c>
      <c r="D1262" s="22"/>
      <c r="E1262" s="22" t="s">
        <v>4333</v>
      </c>
      <c r="F1262" s="22" t="s">
        <v>3946</v>
      </c>
      <c r="G1262" s="22" t="s">
        <v>248</v>
      </c>
      <c r="H1262" s="22" t="s">
        <v>405</v>
      </c>
      <c r="I1262" s="22"/>
      <c r="J1262" s="22"/>
      <c r="K1262" s="21" t="s">
        <v>4002</v>
      </c>
      <c r="L1262" s="21" t="s">
        <v>280</v>
      </c>
      <c r="M1262" s="21" t="s">
        <v>4003</v>
      </c>
      <c r="N1262" s="21"/>
      <c r="O1262" s="17" t="str">
        <f>IFERROR(VLOOKUP(B1262,POP!$B$5:$I$1048576,7,0),"")</f>
        <v/>
      </c>
      <c r="P1262" s="17" t="str">
        <f>IFERROR(VLOOKUP(B1262,POM!$B$5:$I$1048576,7,0),"")</f>
        <v/>
      </c>
      <c r="Q1262" s="10" t="str">
        <f>IFERROR(VLOOKUP(B1262,POU!$B$5:$I$1048576,7,0),"")</f>
        <v/>
      </c>
      <c r="R1262" s="21" t="str">
        <f t="shared" si="104"/>
        <v/>
      </c>
      <c r="S1262" s="17" t="str">
        <f>IFERROR(VLOOKUP(B1262,'PEMBEKALAN POP'!$B$5:$I$1048576,7,0),"")</f>
        <v/>
      </c>
      <c r="T1262" s="22" t="str">
        <f>IFERROR(VLOOKUP(B1262,'PEMBEKALAN POP'!$B$5:$I$1048576,8,0),"")</f>
        <v/>
      </c>
      <c r="U1262" s="21" t="s">
        <v>3994</v>
      </c>
      <c r="V1262" s="17" t="e" cm="1">
        <f t="array" ref="V1262">MAX(IF(INDUKSI!$B$5:$B$1048576='Data Training 2022'!B1262,INDUKSI!$H$5:$H$1048576))</f>
        <v>#N/A</v>
      </c>
      <c r="W1262" s="22" t="str">
        <f>IFERROR(VLOOKUP(B1262,INDUKSI!$B$5:$I$1048576,8,0),"")</f>
        <v/>
      </c>
      <c r="X1262" s="21" t="s">
        <v>3994</v>
      </c>
      <c r="Y1262" s="17" cm="1">
        <f t="array" ref="Y1262">MAX(IF(REINDUKSI!$B$5:$B$1048576='Data Training 2022'!B1262,REINDUKSI!$H$5:$H$1048576))</f>
        <v>44594</v>
      </c>
      <c r="Z1262" s="22" t="str">
        <f>IFERROR(VLOOKUP(B1262,REINDUKSI!$B$5:$I$1048576,8,0),"")</f>
        <v>LULUS</v>
      </c>
      <c r="AA1262" s="22" t="str">
        <f t="shared" si="105"/>
        <v>TARGET</v>
      </c>
      <c r="AB1262" s="17" cm="1">
        <f t="array" ref="AB1262">MAX(IF(BSA!$B$5:$B$1048576='Data Training 2022'!B1262,BSA!$H$5:$H$1048576))</f>
        <v>0</v>
      </c>
      <c r="AC1262" s="22" t="str">
        <f>IFERROR(VLOOKUP(B1262,BSA!$B$5:$I$1048576,8,0),"")</f>
        <v/>
      </c>
      <c r="AD1262" s="22" t="s">
        <v>3994</v>
      </c>
      <c r="AE1262" s="22"/>
      <c r="AF1262" s="22"/>
      <c r="AG1262" s="22" t="str">
        <f t="shared" si="106"/>
        <v>TARGET</v>
      </c>
      <c r="AH1262" s="17" cm="1">
        <f t="array" ref="AH1262">MAX(IF(ISOLASI!$B$5:$B$1048576='Data Training 2022'!B1262,ISOLASI!$H$5:$H$1048576))</f>
        <v>44485</v>
      </c>
      <c r="AI1262" s="22" t="str">
        <f>IFERROR(VLOOKUP(B1262,ISOLASI!$B$5:$I$1048576,8,0),"")</f>
        <v>LULUS</v>
      </c>
      <c r="AJ1262" s="22"/>
      <c r="AK1262" s="17" cm="1">
        <f t="array" ref="AK1262">MAX(IF('DEKAT AIR'!$B$5:$B$1048576='Data Training 2022'!B1262,'DEKAT AIR'!$H$5:$H$1048576))</f>
        <v>0</v>
      </c>
      <c r="AL1262" s="22" t="str">
        <f>IFERROR(VLOOKUP(B1262,'DEKAT AIR'!$B$5:$I$1048576,8,0),"")</f>
        <v/>
      </c>
      <c r="AM1262" s="22"/>
      <c r="AN1262" s="17" cm="1">
        <f t="array" ref="AN1262">MAX(IF(KETINGGIAN!$B$5:$B$1048576='Data Training 2022'!B1262,KETINGGIAN!$H$5:$H$1048576))</f>
        <v>0</v>
      </c>
      <c r="AO1262" s="22" t="str">
        <f>IFERROR(VLOOKUP(B1262,KETINGGIAN!$B$5:$I$1048576,8,0),"")</f>
        <v/>
      </c>
      <c r="AP1262" s="22"/>
      <c r="AQ1262" s="22"/>
      <c r="AR1262" s="22"/>
      <c r="AS1262" s="22"/>
      <c r="AT1262" s="17" cm="1">
        <f t="array" ref="AT1262">MAX(IF(TOOLSKEEPER!$B$5:$B$1048576='Data Training 2022'!B1262,TOOLSKEEPER!$H$5:$H$1048576))</f>
        <v>0</v>
      </c>
      <c r="AU1262" s="22" t="str">
        <f>IFERROR(VLOOKUP(B1262,TOOLSKEEPER!$B$5:$I$1048576,8,0),"")</f>
        <v/>
      </c>
    </row>
    <row r="1263" spans="1:47">
      <c r="A1263" s="22">
        <f t="shared" si="107"/>
        <v>1258</v>
      </c>
      <c r="B1263" s="21" t="str">
        <f t="shared" si="108"/>
        <v>00212370</v>
      </c>
      <c r="C1263" s="21">
        <v>212370</v>
      </c>
      <c r="D1263" s="22"/>
      <c r="E1263" s="22" t="s">
        <v>4334</v>
      </c>
      <c r="F1263" s="22" t="s">
        <v>3946</v>
      </c>
      <c r="G1263" s="22" t="s">
        <v>205</v>
      </c>
      <c r="H1263" s="22" t="s">
        <v>405</v>
      </c>
      <c r="I1263" s="22"/>
      <c r="J1263" s="22"/>
      <c r="K1263" s="21" t="s">
        <v>4002</v>
      </c>
      <c r="L1263" s="21" t="s">
        <v>2374</v>
      </c>
      <c r="M1263" s="21" t="s">
        <v>4003</v>
      </c>
      <c r="N1263" s="21"/>
      <c r="O1263" s="17" t="str">
        <f>IFERROR(VLOOKUP(B1263,POP!$B$5:$I$1048576,7,0),"")</f>
        <v/>
      </c>
      <c r="P1263" s="17" t="str">
        <f>IFERROR(VLOOKUP(B1263,POM!$B$5:$I$1048576,7,0),"")</f>
        <v/>
      </c>
      <c r="Q1263" s="10" t="str">
        <f>IFERROR(VLOOKUP(B1263,POU!$B$5:$I$1048576,7,0),"")</f>
        <v/>
      </c>
      <c r="R1263" s="21" t="str">
        <f t="shared" si="104"/>
        <v/>
      </c>
      <c r="S1263" s="17" t="str">
        <f>IFERROR(VLOOKUP(B1263,'PEMBEKALAN POP'!$B$5:$I$1048576,7,0),"")</f>
        <v/>
      </c>
      <c r="T1263" s="22" t="str">
        <f>IFERROR(VLOOKUP(B1263,'PEMBEKALAN POP'!$B$5:$I$1048576,8,0),"")</f>
        <v/>
      </c>
      <c r="U1263" s="21" t="s">
        <v>3994</v>
      </c>
      <c r="V1263" s="17" t="e" cm="1">
        <f t="array" ref="V1263">MAX(IF(INDUKSI!$B$5:$B$1048576='Data Training 2022'!B1263,INDUKSI!$H$5:$H$1048576))</f>
        <v>#N/A</v>
      </c>
      <c r="W1263" s="22" t="str">
        <f>IFERROR(VLOOKUP(B1263,INDUKSI!$B$5:$I$1048576,8,0),"")</f>
        <v>LULUS</v>
      </c>
      <c r="X1263" s="21" t="s">
        <v>3994</v>
      </c>
      <c r="Y1263" s="17" cm="1">
        <f t="array" ref="Y1263">MAX(IF(REINDUKSI!$B$5:$B$1048576='Data Training 2022'!B1263,REINDUKSI!$H$5:$H$1048576))</f>
        <v>44695</v>
      </c>
      <c r="Z1263" s="22" t="str">
        <f>IFERROR(VLOOKUP(B1263,REINDUKSI!$B$5:$I$1048576,8,0),"")</f>
        <v>LULUS</v>
      </c>
      <c r="AA1263" s="22" t="str">
        <f t="shared" si="105"/>
        <v>TARGET</v>
      </c>
      <c r="AB1263" s="17" cm="1">
        <f t="array" ref="AB1263">MAX(IF(BSA!$B$5:$B$1048576='Data Training 2022'!B1263,BSA!$H$5:$H$1048576))</f>
        <v>0</v>
      </c>
      <c r="AC1263" s="22" t="str">
        <f>IFERROR(VLOOKUP(B1263,BSA!$B$5:$I$1048576,8,0),"")</f>
        <v/>
      </c>
      <c r="AD1263" s="22" t="s">
        <v>3994</v>
      </c>
      <c r="AE1263" s="22"/>
      <c r="AF1263" s="22"/>
      <c r="AG1263" s="22" t="str">
        <f t="shared" si="106"/>
        <v/>
      </c>
      <c r="AH1263" s="17" cm="1">
        <f t="array" ref="AH1263">MAX(IF(ISOLASI!$B$5:$B$1048576='Data Training 2022'!B1263,ISOLASI!$H$5:$H$1048576))</f>
        <v>0</v>
      </c>
      <c r="AI1263" s="22" t="str">
        <f>IFERROR(VLOOKUP(B1263,ISOLASI!$B$5:$I$1048576,8,0),"")</f>
        <v/>
      </c>
      <c r="AJ1263" s="22"/>
      <c r="AK1263" s="17" cm="1">
        <f t="array" ref="AK1263">MAX(IF('DEKAT AIR'!$B$5:$B$1048576='Data Training 2022'!B1263,'DEKAT AIR'!$H$5:$H$1048576))</f>
        <v>0</v>
      </c>
      <c r="AL1263" s="22" t="str">
        <f>IFERROR(VLOOKUP(B1263,'DEKAT AIR'!$B$5:$I$1048576,8,0),"")</f>
        <v/>
      </c>
      <c r="AM1263" s="22"/>
      <c r="AN1263" s="17" cm="1">
        <f t="array" ref="AN1263">MAX(IF(KETINGGIAN!$B$5:$B$1048576='Data Training 2022'!B1263,KETINGGIAN!$H$5:$H$1048576))</f>
        <v>0</v>
      </c>
      <c r="AO1263" s="22" t="str">
        <f>IFERROR(VLOOKUP(B1263,KETINGGIAN!$B$5:$I$1048576,8,0),"")</f>
        <v/>
      </c>
      <c r="AP1263" s="22"/>
      <c r="AQ1263" s="22"/>
      <c r="AR1263" s="22"/>
      <c r="AS1263" s="22"/>
      <c r="AT1263" s="17" cm="1">
        <f t="array" ref="AT1263">MAX(IF(TOOLSKEEPER!$B$5:$B$1048576='Data Training 2022'!B1263,TOOLSKEEPER!$H$5:$H$1048576))</f>
        <v>0</v>
      </c>
      <c r="AU1263" s="22" t="str">
        <f>IFERROR(VLOOKUP(B1263,TOOLSKEEPER!$B$5:$I$1048576,8,0),"")</f>
        <v/>
      </c>
    </row>
    <row r="1264" spans="1:47">
      <c r="A1264" s="22">
        <f t="shared" si="107"/>
        <v>1259</v>
      </c>
      <c r="B1264" s="21" t="str">
        <f t="shared" si="108"/>
        <v>00212369</v>
      </c>
      <c r="C1264" s="21">
        <v>212369</v>
      </c>
      <c r="D1264" s="22"/>
      <c r="E1264" s="22" t="s">
        <v>4335</v>
      </c>
      <c r="F1264" s="22" t="s">
        <v>3946</v>
      </c>
      <c r="G1264" s="22" t="s">
        <v>205</v>
      </c>
      <c r="H1264" s="22" t="s">
        <v>405</v>
      </c>
      <c r="I1264" s="22"/>
      <c r="J1264" s="22"/>
      <c r="K1264" s="21" t="s">
        <v>4002</v>
      </c>
      <c r="L1264" s="21" t="s">
        <v>2374</v>
      </c>
      <c r="M1264" s="21" t="s">
        <v>4003</v>
      </c>
      <c r="N1264" s="21"/>
      <c r="O1264" s="17" t="str">
        <f>IFERROR(VLOOKUP(B1264,POP!$B$5:$I$1048576,7,0),"")</f>
        <v/>
      </c>
      <c r="P1264" s="17" t="str">
        <f>IFERROR(VLOOKUP(B1264,POM!$B$5:$I$1048576,7,0),"")</f>
        <v/>
      </c>
      <c r="Q1264" s="10" t="str">
        <f>IFERROR(VLOOKUP(B1264,POU!$B$5:$I$1048576,7,0),"")</f>
        <v/>
      </c>
      <c r="R1264" s="21" t="str">
        <f t="shared" si="104"/>
        <v/>
      </c>
      <c r="S1264" s="17" t="str">
        <f>IFERROR(VLOOKUP(B1264,'PEMBEKALAN POP'!$B$5:$I$1048576,7,0),"")</f>
        <v/>
      </c>
      <c r="T1264" s="22" t="str">
        <f>IFERROR(VLOOKUP(B1264,'PEMBEKALAN POP'!$B$5:$I$1048576,8,0),"")</f>
        <v/>
      </c>
      <c r="U1264" s="21" t="s">
        <v>3994</v>
      </c>
      <c r="V1264" s="17" t="e" cm="1">
        <f t="array" ref="V1264">MAX(IF(INDUKSI!$B$5:$B$1048576='Data Training 2022'!B1264,INDUKSI!$H$5:$H$1048576))</f>
        <v>#N/A</v>
      </c>
      <c r="W1264" s="22" t="str">
        <f>IFERROR(VLOOKUP(B1264,INDUKSI!$B$5:$I$1048576,8,0),"")</f>
        <v>LULUS</v>
      </c>
      <c r="X1264" s="21" t="s">
        <v>3994</v>
      </c>
      <c r="Y1264" s="17" cm="1">
        <f t="array" ref="Y1264">MAX(IF(REINDUKSI!$B$5:$B$1048576='Data Training 2022'!B1264,REINDUKSI!$H$5:$H$1048576))</f>
        <v>44571</v>
      </c>
      <c r="Z1264" s="22" t="str">
        <f>IFERROR(VLOOKUP(B1264,REINDUKSI!$B$5:$I$1048576,8,0),"")</f>
        <v>LULUS</v>
      </c>
      <c r="AA1264" s="22" t="str">
        <f t="shared" si="105"/>
        <v>TARGET</v>
      </c>
      <c r="AB1264" s="17" cm="1">
        <f t="array" ref="AB1264">MAX(IF(BSA!$B$5:$B$1048576='Data Training 2022'!B1264,BSA!$H$5:$H$1048576))</f>
        <v>0</v>
      </c>
      <c r="AC1264" s="22" t="str">
        <f>IFERROR(VLOOKUP(B1264,BSA!$B$5:$I$1048576,8,0),"")</f>
        <v/>
      </c>
      <c r="AD1264" s="22" t="s">
        <v>3994</v>
      </c>
      <c r="AE1264" s="22"/>
      <c r="AF1264" s="22"/>
      <c r="AG1264" s="22" t="str">
        <f t="shared" si="106"/>
        <v/>
      </c>
      <c r="AH1264" s="17" cm="1">
        <f t="array" ref="AH1264">MAX(IF(ISOLASI!$B$5:$B$1048576='Data Training 2022'!B1264,ISOLASI!$H$5:$H$1048576))</f>
        <v>0</v>
      </c>
      <c r="AI1264" s="22" t="str">
        <f>IFERROR(VLOOKUP(B1264,ISOLASI!$B$5:$I$1048576,8,0),"")</f>
        <v/>
      </c>
      <c r="AJ1264" s="22"/>
      <c r="AK1264" s="17" cm="1">
        <f t="array" ref="AK1264">MAX(IF('DEKAT AIR'!$B$5:$B$1048576='Data Training 2022'!B1264,'DEKAT AIR'!$H$5:$H$1048576))</f>
        <v>0</v>
      </c>
      <c r="AL1264" s="22" t="str">
        <f>IFERROR(VLOOKUP(B1264,'DEKAT AIR'!$B$5:$I$1048576,8,0),"")</f>
        <v/>
      </c>
      <c r="AM1264" s="22"/>
      <c r="AN1264" s="17" cm="1">
        <f t="array" ref="AN1264">MAX(IF(KETINGGIAN!$B$5:$B$1048576='Data Training 2022'!B1264,KETINGGIAN!$H$5:$H$1048576))</f>
        <v>0</v>
      </c>
      <c r="AO1264" s="22" t="str">
        <f>IFERROR(VLOOKUP(B1264,KETINGGIAN!$B$5:$I$1048576,8,0),"")</f>
        <v/>
      </c>
      <c r="AP1264" s="22"/>
      <c r="AQ1264" s="22"/>
      <c r="AR1264" s="22"/>
      <c r="AS1264" s="22"/>
      <c r="AT1264" s="17" cm="1">
        <f t="array" ref="AT1264">MAX(IF(TOOLSKEEPER!$B$5:$B$1048576='Data Training 2022'!B1264,TOOLSKEEPER!$H$5:$H$1048576))</f>
        <v>0</v>
      </c>
      <c r="AU1264" s="22" t="str">
        <f>IFERROR(VLOOKUP(B1264,TOOLSKEEPER!$B$5:$I$1048576,8,0),"")</f>
        <v/>
      </c>
    </row>
    <row r="1265" spans="1:47">
      <c r="A1265" s="22">
        <f t="shared" si="107"/>
        <v>1260</v>
      </c>
      <c r="B1265" s="21" t="str">
        <f t="shared" si="108"/>
        <v>00212447</v>
      </c>
      <c r="C1265" s="21">
        <v>212447</v>
      </c>
      <c r="D1265" s="22"/>
      <c r="E1265" s="22" t="s">
        <v>4336</v>
      </c>
      <c r="F1265" s="22" t="s">
        <v>3946</v>
      </c>
      <c r="G1265" s="22" t="s">
        <v>205</v>
      </c>
      <c r="H1265" s="22" t="s">
        <v>405</v>
      </c>
      <c r="I1265" s="22"/>
      <c r="J1265" s="22"/>
      <c r="K1265" s="21" t="s">
        <v>4002</v>
      </c>
      <c r="L1265" s="21" t="s">
        <v>2374</v>
      </c>
      <c r="M1265" s="21" t="s">
        <v>4003</v>
      </c>
      <c r="N1265" s="21"/>
      <c r="O1265" s="17" t="str">
        <f>IFERROR(VLOOKUP(B1265,POP!$B$5:$I$1048576,7,0),"")</f>
        <v/>
      </c>
      <c r="P1265" s="17" t="str">
        <f>IFERROR(VLOOKUP(B1265,POM!$B$5:$I$1048576,7,0),"")</f>
        <v/>
      </c>
      <c r="Q1265" s="10" t="str">
        <f>IFERROR(VLOOKUP(B1265,POU!$B$5:$I$1048576,7,0),"")</f>
        <v/>
      </c>
      <c r="R1265" s="21" t="str">
        <f t="shared" si="104"/>
        <v/>
      </c>
      <c r="S1265" s="17" t="str">
        <f>IFERROR(VLOOKUP(B1265,'PEMBEKALAN POP'!$B$5:$I$1048576,7,0),"")</f>
        <v/>
      </c>
      <c r="T1265" s="22" t="str">
        <f>IFERROR(VLOOKUP(B1265,'PEMBEKALAN POP'!$B$5:$I$1048576,8,0),"")</f>
        <v/>
      </c>
      <c r="U1265" s="21" t="s">
        <v>3994</v>
      </c>
      <c r="V1265" s="17" t="e" cm="1">
        <f t="array" ref="V1265">MAX(IF(INDUKSI!$B$5:$B$1048576='Data Training 2022'!B1265,INDUKSI!$H$5:$H$1048576))</f>
        <v>#N/A</v>
      </c>
      <c r="W1265" s="22" t="str">
        <f>IFERROR(VLOOKUP(B1265,INDUKSI!$B$5:$I$1048576,8,0),"")</f>
        <v>LULUS</v>
      </c>
      <c r="X1265" s="21" t="s">
        <v>3994</v>
      </c>
      <c r="Y1265" s="17" cm="1">
        <f t="array" ref="Y1265">MAX(IF(REINDUKSI!$B$5:$B$1048576='Data Training 2022'!B1265,REINDUKSI!$H$5:$H$1048576))</f>
        <v>44678</v>
      </c>
      <c r="Z1265" s="22" t="str">
        <f>IFERROR(VLOOKUP(B1265,REINDUKSI!$B$5:$I$1048576,8,0),"")</f>
        <v>LULUS</v>
      </c>
      <c r="AA1265" s="22" t="str">
        <f t="shared" si="105"/>
        <v>TARGET</v>
      </c>
      <c r="AB1265" s="17" cm="1">
        <f t="array" ref="AB1265">MAX(IF(BSA!$B$5:$B$1048576='Data Training 2022'!B1265,BSA!$H$5:$H$1048576))</f>
        <v>0</v>
      </c>
      <c r="AC1265" s="22" t="str">
        <f>IFERROR(VLOOKUP(B1265,BSA!$B$5:$I$1048576,8,0),"")</f>
        <v/>
      </c>
      <c r="AD1265" s="22" t="s">
        <v>3994</v>
      </c>
      <c r="AE1265" s="22"/>
      <c r="AF1265" s="22"/>
      <c r="AG1265" s="22" t="str">
        <f t="shared" si="106"/>
        <v/>
      </c>
      <c r="AH1265" s="17" cm="1">
        <f t="array" ref="AH1265">MAX(IF(ISOLASI!$B$5:$B$1048576='Data Training 2022'!B1265,ISOLASI!$H$5:$H$1048576))</f>
        <v>0</v>
      </c>
      <c r="AI1265" s="22" t="str">
        <f>IFERROR(VLOOKUP(B1265,ISOLASI!$B$5:$I$1048576,8,0),"")</f>
        <v/>
      </c>
      <c r="AJ1265" s="22"/>
      <c r="AK1265" s="17" cm="1">
        <f t="array" ref="AK1265">MAX(IF('DEKAT AIR'!$B$5:$B$1048576='Data Training 2022'!B1265,'DEKAT AIR'!$H$5:$H$1048576))</f>
        <v>0</v>
      </c>
      <c r="AL1265" s="22" t="str">
        <f>IFERROR(VLOOKUP(B1265,'DEKAT AIR'!$B$5:$I$1048576,8,0),"")</f>
        <v/>
      </c>
      <c r="AM1265" s="22"/>
      <c r="AN1265" s="17" cm="1">
        <f t="array" ref="AN1265">MAX(IF(KETINGGIAN!$B$5:$B$1048576='Data Training 2022'!B1265,KETINGGIAN!$H$5:$H$1048576))</f>
        <v>0</v>
      </c>
      <c r="AO1265" s="22" t="str">
        <f>IFERROR(VLOOKUP(B1265,KETINGGIAN!$B$5:$I$1048576,8,0),"")</f>
        <v/>
      </c>
      <c r="AP1265" s="22"/>
      <c r="AQ1265" s="22"/>
      <c r="AR1265" s="22"/>
      <c r="AS1265" s="22"/>
      <c r="AT1265" s="17" cm="1">
        <f t="array" ref="AT1265">MAX(IF(TOOLSKEEPER!$B$5:$B$1048576='Data Training 2022'!B1265,TOOLSKEEPER!$H$5:$H$1048576))</f>
        <v>0</v>
      </c>
      <c r="AU1265" s="22" t="str">
        <f>IFERROR(VLOOKUP(B1265,TOOLSKEEPER!$B$5:$I$1048576,8,0),"")</f>
        <v/>
      </c>
    </row>
    <row r="1266" spans="1:47">
      <c r="A1266" s="22">
        <f t="shared" si="107"/>
        <v>1261</v>
      </c>
      <c r="B1266" s="21" t="str">
        <f t="shared" si="108"/>
        <v>00212516</v>
      </c>
      <c r="C1266" s="21">
        <v>212516</v>
      </c>
      <c r="D1266" s="22"/>
      <c r="E1266" s="22" t="s">
        <v>4337</v>
      </c>
      <c r="F1266" s="22" t="s">
        <v>3946</v>
      </c>
      <c r="G1266" s="22" t="s">
        <v>205</v>
      </c>
      <c r="H1266" s="22" t="s">
        <v>405</v>
      </c>
      <c r="I1266" s="22"/>
      <c r="J1266" s="22"/>
      <c r="K1266" s="21" t="s">
        <v>4002</v>
      </c>
      <c r="L1266" s="21" t="s">
        <v>2374</v>
      </c>
      <c r="M1266" s="21" t="s">
        <v>4003</v>
      </c>
      <c r="N1266" s="21"/>
      <c r="O1266" s="17" t="str">
        <f>IFERROR(VLOOKUP(B1266,POP!$B$5:$I$1048576,7,0),"")</f>
        <v/>
      </c>
      <c r="P1266" s="17" t="str">
        <f>IFERROR(VLOOKUP(B1266,POM!$B$5:$I$1048576,7,0),"")</f>
        <v/>
      </c>
      <c r="Q1266" s="10" t="str">
        <f>IFERROR(VLOOKUP(B1266,POU!$B$5:$I$1048576,7,0),"")</f>
        <v/>
      </c>
      <c r="R1266" s="21" t="str">
        <f t="shared" si="104"/>
        <v/>
      </c>
      <c r="S1266" s="17" t="str">
        <f>IFERROR(VLOOKUP(B1266,'PEMBEKALAN POP'!$B$5:$I$1048576,7,0),"")</f>
        <v/>
      </c>
      <c r="T1266" s="22" t="str">
        <f>IFERROR(VLOOKUP(B1266,'PEMBEKALAN POP'!$B$5:$I$1048576,8,0),"")</f>
        <v/>
      </c>
      <c r="U1266" s="21" t="s">
        <v>3994</v>
      </c>
      <c r="V1266" s="17" t="e" cm="1">
        <f t="array" ref="V1266">MAX(IF(INDUKSI!$B$5:$B$1048576='Data Training 2022'!B1266,INDUKSI!$H$5:$H$1048576))</f>
        <v>#N/A</v>
      </c>
      <c r="W1266" s="22" t="str">
        <f>IFERROR(VLOOKUP(B1266,INDUKSI!$B$5:$I$1048576,8,0),"")</f>
        <v>LULUS</v>
      </c>
      <c r="X1266" s="21" t="s">
        <v>3994</v>
      </c>
      <c r="Y1266" s="17" cm="1">
        <f t="array" ref="Y1266">MAX(IF(REINDUKSI!$B$5:$B$1048576='Data Training 2022'!B1266,REINDUKSI!$H$5:$H$1048576))</f>
        <v>44686</v>
      </c>
      <c r="Z1266" s="22" t="str">
        <f>IFERROR(VLOOKUP(B1266,REINDUKSI!$B$5:$I$1048576,8,0),"")</f>
        <v>LULUS</v>
      </c>
      <c r="AA1266" s="22" t="str">
        <f t="shared" si="105"/>
        <v>TARGET</v>
      </c>
      <c r="AB1266" s="17" cm="1">
        <f t="array" ref="AB1266">MAX(IF(BSA!$B$5:$B$1048576='Data Training 2022'!B1266,BSA!$H$5:$H$1048576))</f>
        <v>0</v>
      </c>
      <c r="AC1266" s="22" t="str">
        <f>IFERROR(VLOOKUP(B1266,BSA!$B$5:$I$1048576,8,0),"")</f>
        <v/>
      </c>
      <c r="AD1266" s="22" t="s">
        <v>3994</v>
      </c>
      <c r="AE1266" s="22"/>
      <c r="AF1266" s="22"/>
      <c r="AG1266" s="22" t="str">
        <f t="shared" si="106"/>
        <v/>
      </c>
      <c r="AH1266" s="17" cm="1">
        <f t="array" ref="AH1266">MAX(IF(ISOLASI!$B$5:$B$1048576='Data Training 2022'!B1266,ISOLASI!$H$5:$H$1048576))</f>
        <v>0</v>
      </c>
      <c r="AI1266" s="22" t="str">
        <f>IFERROR(VLOOKUP(B1266,ISOLASI!$B$5:$I$1048576,8,0),"")</f>
        <v/>
      </c>
      <c r="AJ1266" s="22"/>
      <c r="AK1266" s="17" cm="1">
        <f t="array" ref="AK1266">MAX(IF('DEKAT AIR'!$B$5:$B$1048576='Data Training 2022'!B1266,'DEKAT AIR'!$H$5:$H$1048576))</f>
        <v>0</v>
      </c>
      <c r="AL1266" s="22" t="str">
        <f>IFERROR(VLOOKUP(B1266,'DEKAT AIR'!$B$5:$I$1048576,8,0),"")</f>
        <v/>
      </c>
      <c r="AM1266" s="22"/>
      <c r="AN1266" s="17" cm="1">
        <f t="array" ref="AN1266">MAX(IF(KETINGGIAN!$B$5:$B$1048576='Data Training 2022'!B1266,KETINGGIAN!$H$5:$H$1048576))</f>
        <v>0</v>
      </c>
      <c r="AO1266" s="22" t="str">
        <f>IFERROR(VLOOKUP(B1266,KETINGGIAN!$B$5:$I$1048576,8,0),"")</f>
        <v/>
      </c>
      <c r="AP1266" s="22"/>
      <c r="AQ1266" s="22"/>
      <c r="AR1266" s="22"/>
      <c r="AS1266" s="22"/>
      <c r="AT1266" s="17" cm="1">
        <f t="array" ref="AT1266">MAX(IF(TOOLSKEEPER!$B$5:$B$1048576='Data Training 2022'!B1266,TOOLSKEEPER!$H$5:$H$1048576))</f>
        <v>0</v>
      </c>
      <c r="AU1266" s="22" t="str">
        <f>IFERROR(VLOOKUP(B1266,TOOLSKEEPER!$B$5:$I$1048576,8,0),"")</f>
        <v/>
      </c>
    </row>
    <row r="1267" spans="1:47">
      <c r="A1267" s="22">
        <f t="shared" si="107"/>
        <v>1262</v>
      </c>
      <c r="B1267" s="21" t="str">
        <f t="shared" si="108"/>
        <v>00212519</v>
      </c>
      <c r="C1267" s="21">
        <v>212519</v>
      </c>
      <c r="D1267" s="22"/>
      <c r="E1267" s="22" t="s">
        <v>4338</v>
      </c>
      <c r="F1267" s="22" t="s">
        <v>3946</v>
      </c>
      <c r="G1267" s="22" t="s">
        <v>205</v>
      </c>
      <c r="H1267" s="22" t="s">
        <v>405</v>
      </c>
      <c r="I1267" s="22"/>
      <c r="J1267" s="22"/>
      <c r="K1267" s="21" t="s">
        <v>4002</v>
      </c>
      <c r="L1267" s="21" t="s">
        <v>2374</v>
      </c>
      <c r="M1267" s="21" t="s">
        <v>4003</v>
      </c>
      <c r="N1267" s="21"/>
      <c r="O1267" s="17" t="str">
        <f>IFERROR(VLOOKUP(B1267,POP!$B$5:$I$1048576,7,0),"")</f>
        <v/>
      </c>
      <c r="P1267" s="17" t="str">
        <f>IFERROR(VLOOKUP(B1267,POM!$B$5:$I$1048576,7,0),"")</f>
        <v/>
      </c>
      <c r="Q1267" s="10" t="str">
        <f>IFERROR(VLOOKUP(B1267,POU!$B$5:$I$1048576,7,0),"")</f>
        <v/>
      </c>
      <c r="R1267" s="21" t="str">
        <f t="shared" si="104"/>
        <v/>
      </c>
      <c r="S1267" s="17" t="str">
        <f>IFERROR(VLOOKUP(B1267,'PEMBEKALAN POP'!$B$5:$I$1048576,7,0),"")</f>
        <v/>
      </c>
      <c r="T1267" s="22" t="str">
        <f>IFERROR(VLOOKUP(B1267,'PEMBEKALAN POP'!$B$5:$I$1048576,8,0),"")</f>
        <v/>
      </c>
      <c r="U1267" s="21" t="s">
        <v>3994</v>
      </c>
      <c r="V1267" s="17" t="e" cm="1">
        <f t="array" ref="V1267">MAX(IF(INDUKSI!$B$5:$B$1048576='Data Training 2022'!B1267,INDUKSI!$H$5:$H$1048576))</f>
        <v>#N/A</v>
      </c>
      <c r="W1267" s="22" t="str">
        <f>IFERROR(VLOOKUP(B1267,INDUKSI!$B$5:$I$1048576,8,0),"")</f>
        <v>LULUS</v>
      </c>
      <c r="X1267" s="21" t="s">
        <v>3994</v>
      </c>
      <c r="Y1267" s="17" cm="1">
        <f t="array" ref="Y1267">MAX(IF(REINDUKSI!$B$5:$B$1048576='Data Training 2022'!B1267,REINDUKSI!$H$5:$H$1048576))</f>
        <v>44697</v>
      </c>
      <c r="Z1267" s="22" t="str">
        <f>IFERROR(VLOOKUP(B1267,REINDUKSI!$B$5:$I$1048576,8,0),"")</f>
        <v>LULUS</v>
      </c>
      <c r="AA1267" s="22" t="str">
        <f t="shared" si="105"/>
        <v>TARGET</v>
      </c>
      <c r="AB1267" s="17" cm="1">
        <f t="array" ref="AB1267">MAX(IF(BSA!$B$5:$B$1048576='Data Training 2022'!B1267,BSA!$H$5:$H$1048576))</f>
        <v>0</v>
      </c>
      <c r="AC1267" s="22" t="str">
        <f>IFERROR(VLOOKUP(B1267,BSA!$B$5:$I$1048576,8,0),"")</f>
        <v/>
      </c>
      <c r="AD1267" s="22" t="s">
        <v>3994</v>
      </c>
      <c r="AE1267" s="22"/>
      <c r="AF1267" s="22"/>
      <c r="AG1267" s="22" t="str">
        <f t="shared" si="106"/>
        <v/>
      </c>
      <c r="AH1267" s="17" cm="1">
        <f t="array" ref="AH1267">MAX(IF(ISOLASI!$B$5:$B$1048576='Data Training 2022'!B1267,ISOLASI!$H$5:$H$1048576))</f>
        <v>0</v>
      </c>
      <c r="AI1267" s="22" t="str">
        <f>IFERROR(VLOOKUP(B1267,ISOLASI!$B$5:$I$1048576,8,0),"")</f>
        <v/>
      </c>
      <c r="AJ1267" s="22"/>
      <c r="AK1267" s="17" cm="1">
        <f t="array" ref="AK1267">MAX(IF('DEKAT AIR'!$B$5:$B$1048576='Data Training 2022'!B1267,'DEKAT AIR'!$H$5:$H$1048576))</f>
        <v>0</v>
      </c>
      <c r="AL1267" s="22" t="str">
        <f>IFERROR(VLOOKUP(B1267,'DEKAT AIR'!$B$5:$I$1048576,8,0),"")</f>
        <v/>
      </c>
      <c r="AM1267" s="22"/>
      <c r="AN1267" s="17" cm="1">
        <f t="array" ref="AN1267">MAX(IF(KETINGGIAN!$B$5:$B$1048576='Data Training 2022'!B1267,KETINGGIAN!$H$5:$H$1048576))</f>
        <v>0</v>
      </c>
      <c r="AO1267" s="22" t="str">
        <f>IFERROR(VLOOKUP(B1267,KETINGGIAN!$B$5:$I$1048576,8,0),"")</f>
        <v/>
      </c>
      <c r="AP1267" s="22"/>
      <c r="AQ1267" s="22"/>
      <c r="AR1267" s="22"/>
      <c r="AS1267" s="22"/>
      <c r="AT1267" s="17" cm="1">
        <f t="array" ref="AT1267">MAX(IF(TOOLSKEEPER!$B$5:$B$1048576='Data Training 2022'!B1267,TOOLSKEEPER!$H$5:$H$1048576))</f>
        <v>0</v>
      </c>
      <c r="AU1267" s="22" t="str">
        <f>IFERROR(VLOOKUP(B1267,TOOLSKEEPER!$B$5:$I$1048576,8,0),"")</f>
        <v/>
      </c>
    </row>
    <row r="1268" spans="1:47">
      <c r="A1268" s="22">
        <f t="shared" si="107"/>
        <v>1263</v>
      </c>
      <c r="B1268" s="21" t="str">
        <f t="shared" si="108"/>
        <v>00212518</v>
      </c>
      <c r="C1268" s="21">
        <v>212518</v>
      </c>
      <c r="D1268" s="22"/>
      <c r="E1268" s="22" t="s">
        <v>4339</v>
      </c>
      <c r="F1268" s="22" t="s">
        <v>3946</v>
      </c>
      <c r="G1268" s="22" t="s">
        <v>205</v>
      </c>
      <c r="H1268" s="22" t="s">
        <v>405</v>
      </c>
      <c r="I1268" s="22"/>
      <c r="J1268" s="22"/>
      <c r="K1268" s="21" t="s">
        <v>4002</v>
      </c>
      <c r="L1268" s="21" t="s">
        <v>2374</v>
      </c>
      <c r="M1268" s="21" t="s">
        <v>4003</v>
      </c>
      <c r="N1268" s="21"/>
      <c r="O1268" s="17" t="str">
        <f>IFERROR(VLOOKUP(B1268,POP!$B$5:$I$1048576,7,0),"")</f>
        <v/>
      </c>
      <c r="P1268" s="17" t="str">
        <f>IFERROR(VLOOKUP(B1268,POM!$B$5:$I$1048576,7,0),"")</f>
        <v/>
      </c>
      <c r="Q1268" s="10" t="str">
        <f>IFERROR(VLOOKUP(B1268,POU!$B$5:$I$1048576,7,0),"")</f>
        <v/>
      </c>
      <c r="R1268" s="21" t="str">
        <f t="shared" si="104"/>
        <v/>
      </c>
      <c r="S1268" s="17" t="str">
        <f>IFERROR(VLOOKUP(B1268,'PEMBEKALAN POP'!$B$5:$I$1048576,7,0),"")</f>
        <v/>
      </c>
      <c r="T1268" s="22" t="str">
        <f>IFERROR(VLOOKUP(B1268,'PEMBEKALAN POP'!$B$5:$I$1048576,8,0),"")</f>
        <v/>
      </c>
      <c r="U1268" s="21" t="s">
        <v>3994</v>
      </c>
      <c r="V1268" s="17" t="e" cm="1">
        <f t="array" ref="V1268">MAX(IF(INDUKSI!$B$5:$B$1048576='Data Training 2022'!B1268,INDUKSI!$H$5:$H$1048576))</f>
        <v>#N/A</v>
      </c>
      <c r="W1268" s="22" t="str">
        <f>IFERROR(VLOOKUP(B1268,INDUKSI!$B$5:$I$1048576,8,0),"")</f>
        <v>LULUS</v>
      </c>
      <c r="X1268" s="21" t="s">
        <v>3994</v>
      </c>
      <c r="Y1268" s="17" cm="1">
        <f t="array" ref="Y1268">MAX(IF(REINDUKSI!$B$5:$B$1048576='Data Training 2022'!B1268,REINDUKSI!$H$5:$H$1048576))</f>
        <v>44723</v>
      </c>
      <c r="Z1268" s="22" t="str">
        <f>IFERROR(VLOOKUP(B1268,REINDUKSI!$B$5:$I$1048576,8,0),"")</f>
        <v>LULUS</v>
      </c>
      <c r="AA1268" s="22" t="str">
        <f t="shared" si="105"/>
        <v>TARGET</v>
      </c>
      <c r="AB1268" s="17" cm="1">
        <f t="array" ref="AB1268">MAX(IF(BSA!$B$5:$B$1048576='Data Training 2022'!B1268,BSA!$H$5:$H$1048576))</f>
        <v>0</v>
      </c>
      <c r="AC1268" s="22" t="str">
        <f>IFERROR(VLOOKUP(B1268,BSA!$B$5:$I$1048576,8,0),"")</f>
        <v/>
      </c>
      <c r="AD1268" s="22" t="s">
        <v>3994</v>
      </c>
      <c r="AE1268" s="22"/>
      <c r="AF1268" s="22"/>
      <c r="AG1268" s="22" t="str">
        <f t="shared" si="106"/>
        <v/>
      </c>
      <c r="AH1268" s="17" cm="1">
        <f t="array" ref="AH1268">MAX(IF(ISOLASI!$B$5:$B$1048576='Data Training 2022'!B1268,ISOLASI!$H$5:$H$1048576))</f>
        <v>0</v>
      </c>
      <c r="AI1268" s="22" t="str">
        <f>IFERROR(VLOOKUP(B1268,ISOLASI!$B$5:$I$1048576,8,0),"")</f>
        <v/>
      </c>
      <c r="AJ1268" s="22"/>
      <c r="AK1268" s="17" cm="1">
        <f t="array" ref="AK1268">MAX(IF('DEKAT AIR'!$B$5:$B$1048576='Data Training 2022'!B1268,'DEKAT AIR'!$H$5:$H$1048576))</f>
        <v>0</v>
      </c>
      <c r="AL1268" s="22" t="str">
        <f>IFERROR(VLOOKUP(B1268,'DEKAT AIR'!$B$5:$I$1048576,8,0),"")</f>
        <v/>
      </c>
      <c r="AM1268" s="22"/>
      <c r="AN1268" s="17" cm="1">
        <f t="array" ref="AN1268">MAX(IF(KETINGGIAN!$B$5:$B$1048576='Data Training 2022'!B1268,KETINGGIAN!$H$5:$H$1048576))</f>
        <v>0</v>
      </c>
      <c r="AO1268" s="22" t="str">
        <f>IFERROR(VLOOKUP(B1268,KETINGGIAN!$B$5:$I$1048576,8,0),"")</f>
        <v/>
      </c>
      <c r="AP1268" s="22"/>
      <c r="AQ1268" s="22"/>
      <c r="AR1268" s="22"/>
      <c r="AS1268" s="22"/>
      <c r="AT1268" s="17" cm="1">
        <f t="array" ref="AT1268">MAX(IF(TOOLSKEEPER!$B$5:$B$1048576='Data Training 2022'!B1268,TOOLSKEEPER!$H$5:$H$1048576))</f>
        <v>0</v>
      </c>
      <c r="AU1268" s="22" t="str">
        <f>IFERROR(VLOOKUP(B1268,TOOLSKEEPER!$B$5:$I$1048576,8,0),"")</f>
        <v/>
      </c>
    </row>
    <row r="1269" spans="1:47">
      <c r="A1269" s="22">
        <f t="shared" si="107"/>
        <v>1264</v>
      </c>
      <c r="B1269" s="21" t="str">
        <f t="shared" si="108"/>
        <v>00212521</v>
      </c>
      <c r="C1269" s="21">
        <v>212521</v>
      </c>
      <c r="D1269" s="22"/>
      <c r="E1269" s="22" t="s">
        <v>4340</v>
      </c>
      <c r="F1269" s="22" t="s">
        <v>3946</v>
      </c>
      <c r="G1269" s="22" t="s">
        <v>205</v>
      </c>
      <c r="H1269" s="22" t="s">
        <v>405</v>
      </c>
      <c r="I1269" s="22"/>
      <c r="J1269" s="22"/>
      <c r="K1269" s="21" t="s">
        <v>4002</v>
      </c>
      <c r="L1269" s="21" t="s">
        <v>2374</v>
      </c>
      <c r="M1269" s="21" t="s">
        <v>4003</v>
      </c>
      <c r="N1269" s="21"/>
      <c r="O1269" s="17" t="str">
        <f>IFERROR(VLOOKUP(B1269,POP!$B$5:$I$1048576,7,0),"")</f>
        <v/>
      </c>
      <c r="P1269" s="17" t="str">
        <f>IFERROR(VLOOKUP(B1269,POM!$B$5:$I$1048576,7,0),"")</f>
        <v/>
      </c>
      <c r="Q1269" s="10" t="str">
        <f>IFERROR(VLOOKUP(B1269,POU!$B$5:$I$1048576,7,0),"")</f>
        <v/>
      </c>
      <c r="R1269" s="21" t="str">
        <f t="shared" si="104"/>
        <v/>
      </c>
      <c r="S1269" s="17" t="str">
        <f>IFERROR(VLOOKUP(B1269,'PEMBEKALAN POP'!$B$5:$I$1048576,7,0),"")</f>
        <v/>
      </c>
      <c r="T1269" s="22" t="str">
        <f>IFERROR(VLOOKUP(B1269,'PEMBEKALAN POP'!$B$5:$I$1048576,8,0),"")</f>
        <v/>
      </c>
      <c r="U1269" s="21" t="s">
        <v>3994</v>
      </c>
      <c r="V1269" s="17" t="e" cm="1">
        <f t="array" ref="V1269">MAX(IF(INDUKSI!$B$5:$B$1048576='Data Training 2022'!B1269,INDUKSI!$H$5:$H$1048576))</f>
        <v>#N/A</v>
      </c>
      <c r="W1269" s="22" t="str">
        <f>IFERROR(VLOOKUP(B1269,INDUKSI!$B$5:$I$1048576,8,0),"")</f>
        <v>LULUS</v>
      </c>
      <c r="X1269" s="21" t="s">
        <v>3994</v>
      </c>
      <c r="Y1269" s="17" cm="1">
        <f t="array" ref="Y1269">MAX(IF(REINDUKSI!$B$5:$B$1048576='Data Training 2022'!B1269,REINDUKSI!$H$5:$H$1048576))</f>
        <v>44603</v>
      </c>
      <c r="Z1269" s="22" t="str">
        <f>IFERROR(VLOOKUP(B1269,REINDUKSI!$B$5:$I$1048576,8,0),"")</f>
        <v>LULUS</v>
      </c>
      <c r="AA1269" s="22" t="str">
        <f t="shared" si="105"/>
        <v>TARGET</v>
      </c>
      <c r="AB1269" s="17" cm="1">
        <f t="array" ref="AB1269">MAX(IF(BSA!$B$5:$B$1048576='Data Training 2022'!B1269,BSA!$H$5:$H$1048576))</f>
        <v>0</v>
      </c>
      <c r="AC1269" s="22" t="str">
        <f>IFERROR(VLOOKUP(B1269,BSA!$B$5:$I$1048576,8,0),"")</f>
        <v/>
      </c>
      <c r="AD1269" s="22" t="s">
        <v>3994</v>
      </c>
      <c r="AE1269" s="22"/>
      <c r="AF1269" s="22"/>
      <c r="AG1269" s="22" t="str">
        <f t="shared" si="106"/>
        <v/>
      </c>
      <c r="AH1269" s="17" cm="1">
        <f t="array" ref="AH1269">MAX(IF(ISOLASI!$B$5:$B$1048576='Data Training 2022'!B1269,ISOLASI!$H$5:$H$1048576))</f>
        <v>0</v>
      </c>
      <c r="AI1269" s="22" t="str">
        <f>IFERROR(VLOOKUP(B1269,ISOLASI!$B$5:$I$1048576,8,0),"")</f>
        <v/>
      </c>
      <c r="AJ1269" s="22"/>
      <c r="AK1269" s="17" cm="1">
        <f t="array" ref="AK1269">MAX(IF('DEKAT AIR'!$B$5:$B$1048576='Data Training 2022'!B1269,'DEKAT AIR'!$H$5:$H$1048576))</f>
        <v>0</v>
      </c>
      <c r="AL1269" s="22" t="str">
        <f>IFERROR(VLOOKUP(B1269,'DEKAT AIR'!$B$5:$I$1048576,8,0),"")</f>
        <v/>
      </c>
      <c r="AM1269" s="22"/>
      <c r="AN1269" s="17" cm="1">
        <f t="array" ref="AN1269">MAX(IF(KETINGGIAN!$B$5:$B$1048576='Data Training 2022'!B1269,KETINGGIAN!$H$5:$H$1048576))</f>
        <v>0</v>
      </c>
      <c r="AO1269" s="22" t="str">
        <f>IFERROR(VLOOKUP(B1269,KETINGGIAN!$B$5:$I$1048576,8,0),"")</f>
        <v/>
      </c>
      <c r="AP1269" s="22"/>
      <c r="AQ1269" s="22"/>
      <c r="AR1269" s="22"/>
      <c r="AS1269" s="22"/>
      <c r="AT1269" s="17" cm="1">
        <f t="array" ref="AT1269">MAX(IF(TOOLSKEEPER!$B$5:$B$1048576='Data Training 2022'!B1269,TOOLSKEEPER!$H$5:$H$1048576))</f>
        <v>0</v>
      </c>
      <c r="AU1269" s="22" t="str">
        <f>IFERROR(VLOOKUP(B1269,TOOLSKEEPER!$B$5:$I$1048576,8,0),"")</f>
        <v/>
      </c>
    </row>
    <row r="1270" spans="1:47">
      <c r="A1270" s="22">
        <f t="shared" si="107"/>
        <v>1265</v>
      </c>
      <c r="B1270" s="21" t="str">
        <f t="shared" si="108"/>
        <v>00212505</v>
      </c>
      <c r="C1270" s="21">
        <v>212505</v>
      </c>
      <c r="D1270" s="22"/>
      <c r="E1270" s="22" t="s">
        <v>4341</v>
      </c>
      <c r="F1270" s="22" t="s">
        <v>3946</v>
      </c>
      <c r="G1270" s="22" t="s">
        <v>205</v>
      </c>
      <c r="H1270" s="22" t="s">
        <v>405</v>
      </c>
      <c r="I1270" s="22"/>
      <c r="J1270" s="22"/>
      <c r="K1270" s="21" t="s">
        <v>4002</v>
      </c>
      <c r="L1270" s="21" t="s">
        <v>2374</v>
      </c>
      <c r="M1270" s="21" t="s">
        <v>4003</v>
      </c>
      <c r="N1270" s="21"/>
      <c r="O1270" s="17" t="str">
        <f>IFERROR(VLOOKUP(B1270,POP!$B$5:$I$1048576,7,0),"")</f>
        <v/>
      </c>
      <c r="P1270" s="17" t="str">
        <f>IFERROR(VLOOKUP(B1270,POM!$B$5:$I$1048576,7,0),"")</f>
        <v/>
      </c>
      <c r="Q1270" s="10" t="str">
        <f>IFERROR(VLOOKUP(B1270,POU!$B$5:$I$1048576,7,0),"")</f>
        <v/>
      </c>
      <c r="R1270" s="21" t="str">
        <f t="shared" si="104"/>
        <v/>
      </c>
      <c r="S1270" s="17" t="str">
        <f>IFERROR(VLOOKUP(B1270,'PEMBEKALAN POP'!$B$5:$I$1048576,7,0),"")</f>
        <v/>
      </c>
      <c r="T1270" s="22" t="str">
        <f>IFERROR(VLOOKUP(B1270,'PEMBEKALAN POP'!$B$5:$I$1048576,8,0),"")</f>
        <v/>
      </c>
      <c r="U1270" s="21" t="s">
        <v>3994</v>
      </c>
      <c r="V1270" s="17" t="e" cm="1">
        <f t="array" ref="V1270">MAX(IF(INDUKSI!$B$5:$B$1048576='Data Training 2022'!B1270,INDUKSI!$H$5:$H$1048576))</f>
        <v>#N/A</v>
      </c>
      <c r="W1270" s="22" t="str">
        <f>IFERROR(VLOOKUP(B1270,INDUKSI!$B$5:$I$1048576,8,0),"")</f>
        <v>LULUS</v>
      </c>
      <c r="X1270" s="21" t="s">
        <v>3994</v>
      </c>
      <c r="Y1270" s="17" cm="1">
        <f t="array" ref="Y1270">MAX(IF(REINDUKSI!$B$5:$B$1048576='Data Training 2022'!B1270,REINDUKSI!$H$5:$H$1048576))</f>
        <v>44731</v>
      </c>
      <c r="Z1270" s="22" t="str">
        <f>IFERROR(VLOOKUP(B1270,REINDUKSI!$B$5:$I$1048576,8,0),"")</f>
        <v>LULUS</v>
      </c>
      <c r="AA1270" s="22" t="str">
        <f t="shared" si="105"/>
        <v>TARGET</v>
      </c>
      <c r="AB1270" s="17" cm="1">
        <f t="array" ref="AB1270">MAX(IF(BSA!$B$5:$B$1048576='Data Training 2022'!B1270,BSA!$H$5:$H$1048576))</f>
        <v>0</v>
      </c>
      <c r="AC1270" s="22" t="str">
        <f>IFERROR(VLOOKUP(B1270,BSA!$B$5:$I$1048576,8,0),"")</f>
        <v/>
      </c>
      <c r="AD1270" s="22" t="s">
        <v>3994</v>
      </c>
      <c r="AE1270" s="22"/>
      <c r="AF1270" s="22"/>
      <c r="AG1270" s="22" t="str">
        <f t="shared" si="106"/>
        <v/>
      </c>
      <c r="AH1270" s="17" cm="1">
        <f t="array" ref="AH1270">MAX(IF(ISOLASI!$B$5:$B$1048576='Data Training 2022'!B1270,ISOLASI!$H$5:$H$1048576))</f>
        <v>0</v>
      </c>
      <c r="AI1270" s="22" t="str">
        <f>IFERROR(VLOOKUP(B1270,ISOLASI!$B$5:$I$1048576,8,0),"")</f>
        <v/>
      </c>
      <c r="AJ1270" s="22"/>
      <c r="AK1270" s="17" cm="1">
        <f t="array" ref="AK1270">MAX(IF('DEKAT AIR'!$B$5:$B$1048576='Data Training 2022'!B1270,'DEKAT AIR'!$H$5:$H$1048576))</f>
        <v>0</v>
      </c>
      <c r="AL1270" s="22" t="str">
        <f>IFERROR(VLOOKUP(B1270,'DEKAT AIR'!$B$5:$I$1048576,8,0),"")</f>
        <v/>
      </c>
      <c r="AM1270" s="22"/>
      <c r="AN1270" s="17" cm="1">
        <f t="array" ref="AN1270">MAX(IF(KETINGGIAN!$B$5:$B$1048576='Data Training 2022'!B1270,KETINGGIAN!$H$5:$H$1048576))</f>
        <v>0</v>
      </c>
      <c r="AO1270" s="22" t="str">
        <f>IFERROR(VLOOKUP(B1270,KETINGGIAN!$B$5:$I$1048576,8,0),"")</f>
        <v/>
      </c>
      <c r="AP1270" s="22"/>
      <c r="AQ1270" s="22"/>
      <c r="AR1270" s="22"/>
      <c r="AS1270" s="22"/>
      <c r="AT1270" s="17" cm="1">
        <f t="array" ref="AT1270">MAX(IF(TOOLSKEEPER!$B$5:$B$1048576='Data Training 2022'!B1270,TOOLSKEEPER!$H$5:$H$1048576))</f>
        <v>0</v>
      </c>
      <c r="AU1270" s="22" t="str">
        <f>IFERROR(VLOOKUP(B1270,TOOLSKEEPER!$B$5:$I$1048576,8,0),"")</f>
        <v/>
      </c>
    </row>
    <row r="1271" spans="1:47">
      <c r="A1271" s="22">
        <f t="shared" si="107"/>
        <v>1266</v>
      </c>
      <c r="B1271" s="21" t="str">
        <f t="shared" si="108"/>
        <v>00212520</v>
      </c>
      <c r="C1271" s="21">
        <v>212520</v>
      </c>
      <c r="D1271" s="22"/>
      <c r="E1271" s="22" t="s">
        <v>4342</v>
      </c>
      <c r="F1271" s="22" t="s">
        <v>3946</v>
      </c>
      <c r="G1271" s="22" t="s">
        <v>243</v>
      </c>
      <c r="H1271" s="22" t="s">
        <v>405</v>
      </c>
      <c r="I1271" s="22"/>
      <c r="J1271" s="22"/>
      <c r="K1271" s="21" t="s">
        <v>4002</v>
      </c>
      <c r="L1271" s="21" t="s">
        <v>372</v>
      </c>
      <c r="M1271" s="21" t="s">
        <v>4003</v>
      </c>
      <c r="N1271" s="21"/>
      <c r="O1271" s="17" t="str">
        <f>IFERROR(VLOOKUP(B1271,POP!$B$5:$I$1048576,7,0),"")</f>
        <v/>
      </c>
      <c r="P1271" s="17" t="str">
        <f>IFERROR(VLOOKUP(B1271,POM!$B$5:$I$1048576,7,0),"")</f>
        <v/>
      </c>
      <c r="Q1271" s="10" t="str">
        <f>IFERROR(VLOOKUP(B1271,POU!$B$5:$I$1048576,7,0),"")</f>
        <v/>
      </c>
      <c r="R1271" s="21" t="str">
        <f t="shared" si="104"/>
        <v/>
      </c>
      <c r="S1271" s="17" t="str">
        <f>IFERROR(VLOOKUP(B1271,'PEMBEKALAN POP'!$B$5:$I$1048576,7,0),"")</f>
        <v/>
      </c>
      <c r="T1271" s="22" t="str">
        <f>IFERROR(VLOOKUP(B1271,'PEMBEKALAN POP'!$B$5:$I$1048576,8,0),"")</f>
        <v/>
      </c>
      <c r="U1271" s="21" t="s">
        <v>3994</v>
      </c>
      <c r="V1271" s="17" t="e" cm="1">
        <f t="array" ref="V1271">MAX(IF(INDUKSI!$B$5:$B$1048576='Data Training 2022'!B1271,INDUKSI!$H$5:$H$1048576))</f>
        <v>#N/A</v>
      </c>
      <c r="W1271" s="22" t="str">
        <f>IFERROR(VLOOKUP(B1271,INDUKSI!$B$5:$I$1048576,8,0),"")</f>
        <v>LULUS</v>
      </c>
      <c r="X1271" s="21" t="s">
        <v>3994</v>
      </c>
      <c r="Y1271" s="17" cm="1">
        <f t="array" ref="Y1271">MAX(IF(REINDUKSI!$B$5:$B$1048576='Data Training 2022'!B1271,REINDUKSI!$H$5:$H$1048576))</f>
        <v>44569</v>
      </c>
      <c r="Z1271" s="22" t="str">
        <f>IFERROR(VLOOKUP(B1271,REINDUKSI!$B$5:$I$1048576,8,0),"")</f>
        <v>LULUS</v>
      </c>
      <c r="AA1271" s="22" t="str">
        <f t="shared" si="105"/>
        <v/>
      </c>
      <c r="AB1271" s="17" cm="1">
        <f t="array" ref="AB1271">MAX(IF(BSA!$B$5:$B$1048576='Data Training 2022'!B1271,BSA!$H$5:$H$1048576))</f>
        <v>0</v>
      </c>
      <c r="AC1271" s="22" t="str">
        <f>IFERROR(VLOOKUP(B1271,BSA!$B$5:$I$1048576,8,0),"")</f>
        <v/>
      </c>
      <c r="AD1271" s="22" t="s">
        <v>3994</v>
      </c>
      <c r="AE1271" s="22"/>
      <c r="AF1271" s="22"/>
      <c r="AG1271" s="22" t="str">
        <f t="shared" si="106"/>
        <v/>
      </c>
      <c r="AH1271" s="17" cm="1">
        <f t="array" ref="AH1271">MAX(IF(ISOLASI!$B$5:$B$1048576='Data Training 2022'!B1271,ISOLASI!$H$5:$H$1048576))</f>
        <v>0</v>
      </c>
      <c r="AI1271" s="22" t="str">
        <f>IFERROR(VLOOKUP(B1271,ISOLASI!$B$5:$I$1048576,8,0),"")</f>
        <v/>
      </c>
      <c r="AJ1271" s="22"/>
      <c r="AK1271" s="17" cm="1">
        <f t="array" ref="AK1271">MAX(IF('DEKAT AIR'!$B$5:$B$1048576='Data Training 2022'!B1271,'DEKAT AIR'!$H$5:$H$1048576))</f>
        <v>0</v>
      </c>
      <c r="AL1271" s="22" t="str">
        <f>IFERROR(VLOOKUP(B1271,'DEKAT AIR'!$B$5:$I$1048576,8,0),"")</f>
        <v/>
      </c>
      <c r="AM1271" s="22"/>
      <c r="AN1271" s="17" cm="1">
        <f t="array" ref="AN1271">MAX(IF(KETINGGIAN!$B$5:$B$1048576='Data Training 2022'!B1271,KETINGGIAN!$H$5:$H$1048576))</f>
        <v>0</v>
      </c>
      <c r="AO1271" s="22" t="str">
        <f>IFERROR(VLOOKUP(B1271,KETINGGIAN!$B$5:$I$1048576,8,0),"")</f>
        <v/>
      </c>
      <c r="AP1271" s="22"/>
      <c r="AQ1271" s="22"/>
      <c r="AR1271" s="22"/>
      <c r="AS1271" s="22"/>
      <c r="AT1271" s="17" cm="1">
        <f t="array" ref="AT1271">MAX(IF(TOOLSKEEPER!$B$5:$B$1048576='Data Training 2022'!B1271,TOOLSKEEPER!$H$5:$H$1048576))</f>
        <v>0</v>
      </c>
      <c r="AU1271" s="22" t="str">
        <f>IFERROR(VLOOKUP(B1271,TOOLSKEEPER!$B$5:$I$1048576,8,0),"")</f>
        <v/>
      </c>
    </row>
    <row r="1272" spans="1:47">
      <c r="A1272" s="22">
        <f t="shared" si="107"/>
        <v>1267</v>
      </c>
      <c r="B1272" s="21" t="str">
        <f t="shared" si="108"/>
        <v>00212503</v>
      </c>
      <c r="C1272" s="21">
        <v>212503</v>
      </c>
      <c r="D1272" s="22"/>
      <c r="E1272" s="22" t="s">
        <v>4343</v>
      </c>
      <c r="F1272" s="22" t="s">
        <v>3946</v>
      </c>
      <c r="G1272" s="22" t="s">
        <v>205</v>
      </c>
      <c r="H1272" s="22" t="s">
        <v>405</v>
      </c>
      <c r="I1272" s="22"/>
      <c r="J1272" s="22"/>
      <c r="K1272" s="21" t="s">
        <v>4002</v>
      </c>
      <c r="L1272" s="21" t="s">
        <v>2374</v>
      </c>
      <c r="M1272" s="21" t="s">
        <v>4003</v>
      </c>
      <c r="N1272" s="21"/>
      <c r="O1272" s="17" t="str">
        <f>IFERROR(VLOOKUP(B1272,POP!$B$5:$I$1048576,7,0),"")</f>
        <v/>
      </c>
      <c r="P1272" s="17" t="str">
        <f>IFERROR(VLOOKUP(B1272,POM!$B$5:$I$1048576,7,0),"")</f>
        <v/>
      </c>
      <c r="Q1272" s="10" t="str">
        <f>IFERROR(VLOOKUP(B1272,POU!$B$5:$I$1048576,7,0),"")</f>
        <v/>
      </c>
      <c r="R1272" s="21" t="str">
        <f t="shared" si="104"/>
        <v/>
      </c>
      <c r="S1272" s="17" t="str">
        <f>IFERROR(VLOOKUP(B1272,'PEMBEKALAN POP'!$B$5:$I$1048576,7,0),"")</f>
        <v/>
      </c>
      <c r="T1272" s="22" t="str">
        <f>IFERROR(VLOOKUP(B1272,'PEMBEKALAN POP'!$B$5:$I$1048576,8,0),"")</f>
        <v/>
      </c>
      <c r="U1272" s="21" t="s">
        <v>3994</v>
      </c>
      <c r="V1272" s="17" t="e" cm="1">
        <f t="array" ref="V1272">MAX(IF(INDUKSI!$B$5:$B$1048576='Data Training 2022'!B1272,INDUKSI!$H$5:$H$1048576))</f>
        <v>#N/A</v>
      </c>
      <c r="W1272" s="22" t="str">
        <f>IFERROR(VLOOKUP(B1272,INDUKSI!$B$5:$I$1048576,8,0),"")</f>
        <v>LULUS</v>
      </c>
      <c r="X1272" s="21" t="s">
        <v>3994</v>
      </c>
      <c r="Y1272" s="17" cm="1">
        <f t="array" ref="Y1272">MAX(IF(REINDUKSI!$B$5:$B$1048576='Data Training 2022'!B1272,REINDUKSI!$H$5:$H$1048576))</f>
        <v>44770</v>
      </c>
      <c r="Z1272" s="22" t="str">
        <f>IFERROR(VLOOKUP(B1272,REINDUKSI!$B$5:$I$1048576,8,0),"")</f>
        <v>LULUS</v>
      </c>
      <c r="AA1272" s="22" t="str">
        <f t="shared" si="105"/>
        <v>TARGET</v>
      </c>
      <c r="AB1272" s="17" cm="1">
        <f t="array" ref="AB1272">MAX(IF(BSA!$B$5:$B$1048576='Data Training 2022'!B1272,BSA!$H$5:$H$1048576))</f>
        <v>0</v>
      </c>
      <c r="AC1272" s="22" t="str">
        <f>IFERROR(VLOOKUP(B1272,BSA!$B$5:$I$1048576,8,0),"")</f>
        <v/>
      </c>
      <c r="AD1272" s="22" t="s">
        <v>3994</v>
      </c>
      <c r="AE1272" s="22"/>
      <c r="AF1272" s="22"/>
      <c r="AG1272" s="22" t="str">
        <f t="shared" si="106"/>
        <v/>
      </c>
      <c r="AH1272" s="17" cm="1">
        <f t="array" ref="AH1272">MAX(IF(ISOLASI!$B$5:$B$1048576='Data Training 2022'!B1272,ISOLASI!$H$5:$H$1048576))</f>
        <v>0</v>
      </c>
      <c r="AI1272" s="22" t="str">
        <f>IFERROR(VLOOKUP(B1272,ISOLASI!$B$5:$I$1048576,8,0),"")</f>
        <v/>
      </c>
      <c r="AJ1272" s="22"/>
      <c r="AK1272" s="17" cm="1">
        <f t="array" ref="AK1272">MAX(IF('DEKAT AIR'!$B$5:$B$1048576='Data Training 2022'!B1272,'DEKAT AIR'!$H$5:$H$1048576))</f>
        <v>0</v>
      </c>
      <c r="AL1272" s="22" t="str">
        <f>IFERROR(VLOOKUP(B1272,'DEKAT AIR'!$B$5:$I$1048576,8,0),"")</f>
        <v/>
      </c>
      <c r="AM1272" s="22"/>
      <c r="AN1272" s="17" cm="1">
        <f t="array" ref="AN1272">MAX(IF(KETINGGIAN!$B$5:$B$1048576='Data Training 2022'!B1272,KETINGGIAN!$H$5:$H$1048576))</f>
        <v>0</v>
      </c>
      <c r="AO1272" s="22" t="str">
        <f>IFERROR(VLOOKUP(B1272,KETINGGIAN!$B$5:$I$1048576,8,0),"")</f>
        <v/>
      </c>
      <c r="AP1272" s="22"/>
      <c r="AQ1272" s="22"/>
      <c r="AR1272" s="22"/>
      <c r="AS1272" s="22"/>
      <c r="AT1272" s="17" cm="1">
        <f t="array" ref="AT1272">MAX(IF(TOOLSKEEPER!$B$5:$B$1048576='Data Training 2022'!B1272,TOOLSKEEPER!$H$5:$H$1048576))</f>
        <v>0</v>
      </c>
      <c r="AU1272" s="22" t="str">
        <f>IFERROR(VLOOKUP(B1272,TOOLSKEEPER!$B$5:$I$1048576,8,0),"")</f>
        <v/>
      </c>
    </row>
    <row r="1273" spans="1:47">
      <c r="A1273" s="22">
        <f t="shared" si="107"/>
        <v>1268</v>
      </c>
      <c r="B1273" s="21" t="str">
        <f t="shared" si="108"/>
        <v>00212635</v>
      </c>
      <c r="C1273" s="21">
        <v>212635</v>
      </c>
      <c r="D1273" s="22"/>
      <c r="E1273" s="22" t="s">
        <v>4344</v>
      </c>
      <c r="F1273" s="22" t="s">
        <v>3946</v>
      </c>
      <c r="G1273" s="22" t="s">
        <v>205</v>
      </c>
      <c r="H1273" s="22" t="s">
        <v>405</v>
      </c>
      <c r="I1273" s="22"/>
      <c r="J1273" s="22"/>
      <c r="K1273" s="21" t="s">
        <v>4002</v>
      </c>
      <c r="L1273" s="21" t="s">
        <v>2374</v>
      </c>
      <c r="M1273" s="21" t="s">
        <v>4003</v>
      </c>
      <c r="N1273" s="21"/>
      <c r="O1273" s="17" t="str">
        <f>IFERROR(VLOOKUP(B1273,POP!$B$5:$I$1048576,7,0),"")</f>
        <v/>
      </c>
      <c r="P1273" s="17" t="str">
        <f>IFERROR(VLOOKUP(B1273,POM!$B$5:$I$1048576,7,0),"")</f>
        <v/>
      </c>
      <c r="Q1273" s="10" t="str">
        <f>IFERROR(VLOOKUP(B1273,POU!$B$5:$I$1048576,7,0),"")</f>
        <v/>
      </c>
      <c r="R1273" s="21" t="str">
        <f t="shared" si="104"/>
        <v/>
      </c>
      <c r="S1273" s="17" t="str">
        <f>IFERROR(VLOOKUP(B1273,'PEMBEKALAN POP'!$B$5:$I$1048576,7,0),"")</f>
        <v/>
      </c>
      <c r="T1273" s="22" t="str">
        <f>IFERROR(VLOOKUP(B1273,'PEMBEKALAN POP'!$B$5:$I$1048576,8,0),"")</f>
        <v/>
      </c>
      <c r="U1273" s="21" t="s">
        <v>3994</v>
      </c>
      <c r="V1273" s="17" t="e" cm="1">
        <f t="array" ref="V1273">MAX(IF(INDUKSI!$B$5:$B$1048576='Data Training 2022'!B1273,INDUKSI!$H$5:$H$1048576))</f>
        <v>#N/A</v>
      </c>
      <c r="W1273" s="22" t="str">
        <f>IFERROR(VLOOKUP(B1273,INDUKSI!$B$5:$I$1048576,8,0),"")</f>
        <v>LULUS</v>
      </c>
      <c r="X1273" s="21" t="s">
        <v>3994</v>
      </c>
      <c r="Y1273" s="17" cm="1">
        <f t="array" ref="Y1273">MAX(IF(REINDUKSI!$B$5:$B$1048576='Data Training 2022'!B1273,REINDUKSI!$H$5:$H$1048576))</f>
        <v>44754</v>
      </c>
      <c r="Z1273" s="22" t="str">
        <f>IFERROR(VLOOKUP(B1273,REINDUKSI!$B$5:$I$1048576,8,0),"")</f>
        <v>LULUS</v>
      </c>
      <c r="AA1273" s="22" t="str">
        <f t="shared" si="105"/>
        <v>TARGET</v>
      </c>
      <c r="AB1273" s="17" cm="1">
        <f t="array" ref="AB1273">MAX(IF(BSA!$B$5:$B$1048576='Data Training 2022'!B1273,BSA!$H$5:$H$1048576))</f>
        <v>0</v>
      </c>
      <c r="AC1273" s="22" t="str">
        <f>IFERROR(VLOOKUP(B1273,BSA!$B$5:$I$1048576,8,0),"")</f>
        <v/>
      </c>
      <c r="AD1273" s="22" t="s">
        <v>3994</v>
      </c>
      <c r="AE1273" s="22"/>
      <c r="AF1273" s="22"/>
      <c r="AG1273" s="22" t="str">
        <f t="shared" si="106"/>
        <v/>
      </c>
      <c r="AH1273" s="17" cm="1">
        <f t="array" ref="AH1273">MAX(IF(ISOLASI!$B$5:$B$1048576='Data Training 2022'!B1273,ISOLASI!$H$5:$H$1048576))</f>
        <v>0</v>
      </c>
      <c r="AI1273" s="22" t="str">
        <f>IFERROR(VLOOKUP(B1273,ISOLASI!$B$5:$I$1048576,8,0),"")</f>
        <v/>
      </c>
      <c r="AJ1273" s="22"/>
      <c r="AK1273" s="17" cm="1">
        <f t="array" ref="AK1273">MAX(IF('DEKAT AIR'!$B$5:$B$1048576='Data Training 2022'!B1273,'DEKAT AIR'!$H$5:$H$1048576))</f>
        <v>0</v>
      </c>
      <c r="AL1273" s="22" t="str">
        <f>IFERROR(VLOOKUP(B1273,'DEKAT AIR'!$B$5:$I$1048576,8,0),"")</f>
        <v/>
      </c>
      <c r="AM1273" s="22"/>
      <c r="AN1273" s="17" cm="1">
        <f t="array" ref="AN1273">MAX(IF(KETINGGIAN!$B$5:$B$1048576='Data Training 2022'!B1273,KETINGGIAN!$H$5:$H$1048576))</f>
        <v>0</v>
      </c>
      <c r="AO1273" s="22" t="str">
        <f>IFERROR(VLOOKUP(B1273,KETINGGIAN!$B$5:$I$1048576,8,0),"")</f>
        <v/>
      </c>
      <c r="AP1273" s="22"/>
      <c r="AQ1273" s="22"/>
      <c r="AR1273" s="22"/>
      <c r="AS1273" s="22"/>
      <c r="AT1273" s="17" cm="1">
        <f t="array" ref="AT1273">MAX(IF(TOOLSKEEPER!$B$5:$B$1048576='Data Training 2022'!B1273,TOOLSKEEPER!$H$5:$H$1048576))</f>
        <v>0</v>
      </c>
      <c r="AU1273" s="22" t="str">
        <f>IFERROR(VLOOKUP(B1273,TOOLSKEEPER!$B$5:$I$1048576,8,0),"")</f>
        <v/>
      </c>
    </row>
    <row r="1274" spans="1:47">
      <c r="A1274" s="22">
        <f t="shared" si="107"/>
        <v>1269</v>
      </c>
      <c r="B1274" s="21" t="str">
        <f t="shared" si="108"/>
        <v>00212630</v>
      </c>
      <c r="C1274" s="21">
        <v>212630</v>
      </c>
      <c r="D1274" s="22"/>
      <c r="E1274" s="22" t="s">
        <v>4345</v>
      </c>
      <c r="F1274" s="22" t="s">
        <v>3946</v>
      </c>
      <c r="G1274" s="22" t="s">
        <v>205</v>
      </c>
      <c r="H1274" s="22" t="s">
        <v>405</v>
      </c>
      <c r="I1274" s="22"/>
      <c r="J1274" s="22"/>
      <c r="K1274" s="21" t="s">
        <v>4002</v>
      </c>
      <c r="L1274" s="21" t="s">
        <v>2374</v>
      </c>
      <c r="M1274" s="21" t="s">
        <v>4003</v>
      </c>
      <c r="N1274" s="21"/>
      <c r="O1274" s="17" t="str">
        <f>IFERROR(VLOOKUP(B1274,POP!$B$5:$I$1048576,7,0),"")</f>
        <v/>
      </c>
      <c r="P1274" s="17" t="str">
        <f>IFERROR(VLOOKUP(B1274,POM!$B$5:$I$1048576,7,0),"")</f>
        <v/>
      </c>
      <c r="Q1274" s="10" t="str">
        <f>IFERROR(VLOOKUP(B1274,POU!$B$5:$I$1048576,7,0),"")</f>
        <v/>
      </c>
      <c r="R1274" s="21" t="str">
        <f t="shared" si="104"/>
        <v/>
      </c>
      <c r="S1274" s="17" t="str">
        <f>IFERROR(VLOOKUP(B1274,'PEMBEKALAN POP'!$B$5:$I$1048576,7,0),"")</f>
        <v/>
      </c>
      <c r="T1274" s="22" t="str">
        <f>IFERROR(VLOOKUP(B1274,'PEMBEKALAN POP'!$B$5:$I$1048576,8,0),"")</f>
        <v/>
      </c>
      <c r="U1274" s="21" t="s">
        <v>3994</v>
      </c>
      <c r="V1274" s="17" t="e" cm="1">
        <f t="array" ref="V1274">MAX(IF(INDUKSI!$B$5:$B$1048576='Data Training 2022'!B1274,INDUKSI!$H$5:$H$1048576))</f>
        <v>#N/A</v>
      </c>
      <c r="W1274" s="22" t="str">
        <f>IFERROR(VLOOKUP(B1274,INDUKSI!$B$5:$I$1048576,8,0),"")</f>
        <v>LULUS</v>
      </c>
      <c r="X1274" s="21" t="s">
        <v>3994</v>
      </c>
      <c r="Y1274" s="17" cm="1">
        <f t="array" ref="Y1274">MAX(IF(REINDUKSI!$B$5:$B$1048576='Data Training 2022'!B1274,REINDUKSI!$H$5:$H$1048576))</f>
        <v>44627</v>
      </c>
      <c r="Z1274" s="22" t="str">
        <f>IFERROR(VLOOKUP(B1274,REINDUKSI!$B$5:$I$1048576,8,0),"")</f>
        <v>LULUS</v>
      </c>
      <c r="AA1274" s="22" t="str">
        <f t="shared" si="105"/>
        <v>TARGET</v>
      </c>
      <c r="AB1274" s="17" cm="1">
        <f t="array" ref="AB1274">MAX(IF(BSA!$B$5:$B$1048576='Data Training 2022'!B1274,BSA!$H$5:$H$1048576))</f>
        <v>0</v>
      </c>
      <c r="AC1274" s="22" t="str">
        <f>IFERROR(VLOOKUP(B1274,BSA!$B$5:$I$1048576,8,0),"")</f>
        <v/>
      </c>
      <c r="AD1274" s="22" t="s">
        <v>3994</v>
      </c>
      <c r="AE1274" s="22"/>
      <c r="AF1274" s="22"/>
      <c r="AG1274" s="22" t="str">
        <f t="shared" si="106"/>
        <v/>
      </c>
      <c r="AH1274" s="17" cm="1">
        <f t="array" ref="AH1274">MAX(IF(ISOLASI!$B$5:$B$1048576='Data Training 2022'!B1274,ISOLASI!$H$5:$H$1048576))</f>
        <v>0</v>
      </c>
      <c r="AI1274" s="22" t="str">
        <f>IFERROR(VLOOKUP(B1274,ISOLASI!$B$5:$I$1048576,8,0),"")</f>
        <v/>
      </c>
      <c r="AJ1274" s="22"/>
      <c r="AK1274" s="17" cm="1">
        <f t="array" ref="AK1274">MAX(IF('DEKAT AIR'!$B$5:$B$1048576='Data Training 2022'!B1274,'DEKAT AIR'!$H$5:$H$1048576))</f>
        <v>0</v>
      </c>
      <c r="AL1274" s="22" t="str">
        <f>IFERROR(VLOOKUP(B1274,'DEKAT AIR'!$B$5:$I$1048576,8,0),"")</f>
        <v/>
      </c>
      <c r="AM1274" s="22"/>
      <c r="AN1274" s="17" cm="1">
        <f t="array" ref="AN1274">MAX(IF(KETINGGIAN!$B$5:$B$1048576='Data Training 2022'!B1274,KETINGGIAN!$H$5:$H$1048576))</f>
        <v>0</v>
      </c>
      <c r="AO1274" s="22" t="str">
        <f>IFERROR(VLOOKUP(B1274,KETINGGIAN!$B$5:$I$1048576,8,0),"")</f>
        <v/>
      </c>
      <c r="AP1274" s="22"/>
      <c r="AQ1274" s="22"/>
      <c r="AR1274" s="22"/>
      <c r="AS1274" s="22"/>
      <c r="AT1274" s="17" cm="1">
        <f t="array" ref="AT1274">MAX(IF(TOOLSKEEPER!$B$5:$B$1048576='Data Training 2022'!B1274,TOOLSKEEPER!$H$5:$H$1048576))</f>
        <v>0</v>
      </c>
      <c r="AU1274" s="22" t="str">
        <f>IFERROR(VLOOKUP(B1274,TOOLSKEEPER!$B$5:$I$1048576,8,0),"")</f>
        <v/>
      </c>
    </row>
    <row r="1275" spans="1:47">
      <c r="A1275" s="22">
        <f t="shared" si="107"/>
        <v>1270</v>
      </c>
      <c r="B1275" s="21" t="str">
        <f t="shared" si="108"/>
        <v>00212631</v>
      </c>
      <c r="C1275" s="21">
        <v>212631</v>
      </c>
      <c r="D1275" s="22"/>
      <c r="E1275" s="22" t="s">
        <v>4346</v>
      </c>
      <c r="F1275" s="22" t="s">
        <v>3946</v>
      </c>
      <c r="G1275" s="22" t="s">
        <v>205</v>
      </c>
      <c r="H1275" s="22" t="s">
        <v>405</v>
      </c>
      <c r="I1275" s="22"/>
      <c r="J1275" s="22"/>
      <c r="K1275" s="21" t="s">
        <v>4002</v>
      </c>
      <c r="L1275" s="21" t="s">
        <v>2374</v>
      </c>
      <c r="M1275" s="21" t="s">
        <v>4003</v>
      </c>
      <c r="N1275" s="21"/>
      <c r="O1275" s="17" t="str">
        <f>IFERROR(VLOOKUP(B1275,POP!$B$5:$I$1048576,7,0),"")</f>
        <v/>
      </c>
      <c r="P1275" s="17" t="str">
        <f>IFERROR(VLOOKUP(B1275,POM!$B$5:$I$1048576,7,0),"")</f>
        <v/>
      </c>
      <c r="Q1275" s="10" t="str">
        <f>IFERROR(VLOOKUP(B1275,POU!$B$5:$I$1048576,7,0),"")</f>
        <v/>
      </c>
      <c r="R1275" s="21" t="str">
        <f t="shared" si="104"/>
        <v/>
      </c>
      <c r="S1275" s="17" t="str">
        <f>IFERROR(VLOOKUP(B1275,'PEMBEKALAN POP'!$B$5:$I$1048576,7,0),"")</f>
        <v/>
      </c>
      <c r="T1275" s="22" t="str">
        <f>IFERROR(VLOOKUP(B1275,'PEMBEKALAN POP'!$B$5:$I$1048576,8,0),"")</f>
        <v/>
      </c>
      <c r="U1275" s="21" t="s">
        <v>3994</v>
      </c>
      <c r="V1275" s="17" t="e" cm="1">
        <f t="array" ref="V1275">MAX(IF(INDUKSI!$B$5:$B$1048576='Data Training 2022'!B1275,INDUKSI!$H$5:$H$1048576))</f>
        <v>#N/A</v>
      </c>
      <c r="W1275" s="22" t="str">
        <f>IFERROR(VLOOKUP(B1275,INDUKSI!$B$5:$I$1048576,8,0),"")</f>
        <v>LULUS</v>
      </c>
      <c r="X1275" s="21" t="s">
        <v>3994</v>
      </c>
      <c r="Y1275" s="17" cm="1">
        <f t="array" ref="Y1275">MAX(IF(REINDUKSI!$B$5:$B$1048576='Data Training 2022'!B1275,REINDUKSI!$H$5:$H$1048576))</f>
        <v>44751</v>
      </c>
      <c r="Z1275" s="22" t="str">
        <f>IFERROR(VLOOKUP(B1275,REINDUKSI!$B$5:$I$1048576,8,0),"")</f>
        <v>LULUS</v>
      </c>
      <c r="AA1275" s="22" t="str">
        <f t="shared" si="105"/>
        <v>TARGET</v>
      </c>
      <c r="AB1275" s="17" cm="1">
        <f t="array" ref="AB1275">MAX(IF(BSA!$B$5:$B$1048576='Data Training 2022'!B1275,BSA!$H$5:$H$1048576))</f>
        <v>0</v>
      </c>
      <c r="AC1275" s="22" t="str">
        <f>IFERROR(VLOOKUP(B1275,BSA!$B$5:$I$1048576,8,0),"")</f>
        <v/>
      </c>
      <c r="AD1275" s="22" t="s">
        <v>3994</v>
      </c>
      <c r="AE1275" s="22"/>
      <c r="AF1275" s="22"/>
      <c r="AG1275" s="22" t="str">
        <f t="shared" si="106"/>
        <v/>
      </c>
      <c r="AH1275" s="17" cm="1">
        <f t="array" ref="AH1275">MAX(IF(ISOLASI!$B$5:$B$1048576='Data Training 2022'!B1275,ISOLASI!$H$5:$H$1048576))</f>
        <v>0</v>
      </c>
      <c r="AI1275" s="22" t="str">
        <f>IFERROR(VLOOKUP(B1275,ISOLASI!$B$5:$I$1048576,8,0),"")</f>
        <v/>
      </c>
      <c r="AJ1275" s="22"/>
      <c r="AK1275" s="17" cm="1">
        <f t="array" ref="AK1275">MAX(IF('DEKAT AIR'!$B$5:$B$1048576='Data Training 2022'!B1275,'DEKAT AIR'!$H$5:$H$1048576))</f>
        <v>0</v>
      </c>
      <c r="AL1275" s="22" t="str">
        <f>IFERROR(VLOOKUP(B1275,'DEKAT AIR'!$B$5:$I$1048576,8,0),"")</f>
        <v/>
      </c>
      <c r="AM1275" s="22"/>
      <c r="AN1275" s="17" cm="1">
        <f t="array" ref="AN1275">MAX(IF(KETINGGIAN!$B$5:$B$1048576='Data Training 2022'!B1275,KETINGGIAN!$H$5:$H$1048576))</f>
        <v>0</v>
      </c>
      <c r="AO1275" s="22" t="str">
        <f>IFERROR(VLOOKUP(B1275,KETINGGIAN!$B$5:$I$1048576,8,0),"")</f>
        <v/>
      </c>
      <c r="AP1275" s="22"/>
      <c r="AQ1275" s="22"/>
      <c r="AR1275" s="22"/>
      <c r="AS1275" s="22"/>
      <c r="AT1275" s="17" cm="1">
        <f t="array" ref="AT1275">MAX(IF(TOOLSKEEPER!$B$5:$B$1048576='Data Training 2022'!B1275,TOOLSKEEPER!$H$5:$H$1048576))</f>
        <v>0</v>
      </c>
      <c r="AU1275" s="22" t="str">
        <f>IFERROR(VLOOKUP(B1275,TOOLSKEEPER!$B$5:$I$1048576,8,0),"")</f>
        <v/>
      </c>
    </row>
    <row r="1276" spans="1:47">
      <c r="A1276" s="22">
        <f t="shared" si="107"/>
        <v>1271</v>
      </c>
      <c r="B1276" s="21" t="str">
        <f t="shared" si="108"/>
        <v>00212632</v>
      </c>
      <c r="C1276" s="21">
        <v>212632</v>
      </c>
      <c r="D1276" s="22"/>
      <c r="E1276" s="22" t="s">
        <v>4347</v>
      </c>
      <c r="F1276" s="22" t="s">
        <v>3946</v>
      </c>
      <c r="G1276" s="22" t="s">
        <v>205</v>
      </c>
      <c r="H1276" s="22" t="s">
        <v>405</v>
      </c>
      <c r="I1276" s="22"/>
      <c r="J1276" s="22"/>
      <c r="K1276" s="21" t="s">
        <v>4002</v>
      </c>
      <c r="L1276" s="21" t="s">
        <v>2374</v>
      </c>
      <c r="M1276" s="21" t="s">
        <v>4003</v>
      </c>
      <c r="N1276" s="21"/>
      <c r="O1276" s="17" t="str">
        <f>IFERROR(VLOOKUP(B1276,POP!$B$5:$I$1048576,7,0),"")</f>
        <v/>
      </c>
      <c r="P1276" s="17" t="str">
        <f>IFERROR(VLOOKUP(B1276,POM!$B$5:$I$1048576,7,0),"")</f>
        <v/>
      </c>
      <c r="Q1276" s="10" t="str">
        <f>IFERROR(VLOOKUP(B1276,POU!$B$5:$I$1048576,7,0),"")</f>
        <v/>
      </c>
      <c r="R1276" s="21" t="str">
        <f t="shared" si="104"/>
        <v/>
      </c>
      <c r="S1276" s="17" t="str">
        <f>IFERROR(VLOOKUP(B1276,'PEMBEKALAN POP'!$B$5:$I$1048576,7,0),"")</f>
        <v/>
      </c>
      <c r="T1276" s="22" t="str">
        <f>IFERROR(VLOOKUP(B1276,'PEMBEKALAN POP'!$B$5:$I$1048576,8,0),"")</f>
        <v/>
      </c>
      <c r="U1276" s="21" t="s">
        <v>3994</v>
      </c>
      <c r="V1276" s="17" t="e" cm="1">
        <f t="array" ref="V1276">MAX(IF(INDUKSI!$B$5:$B$1048576='Data Training 2022'!B1276,INDUKSI!$H$5:$H$1048576))</f>
        <v>#N/A</v>
      </c>
      <c r="W1276" s="22" t="str">
        <f>IFERROR(VLOOKUP(B1276,INDUKSI!$B$5:$I$1048576,8,0),"")</f>
        <v>LULUS</v>
      </c>
      <c r="X1276" s="21" t="s">
        <v>3994</v>
      </c>
      <c r="Y1276" s="17" cm="1">
        <f t="array" ref="Y1276">MAX(IF(REINDUKSI!$B$5:$B$1048576='Data Training 2022'!B1276,REINDUKSI!$H$5:$H$1048576))</f>
        <v>44650</v>
      </c>
      <c r="Z1276" s="22" t="str">
        <f>IFERROR(VLOOKUP(B1276,REINDUKSI!$B$5:$I$1048576,8,0),"")</f>
        <v>LULUS</v>
      </c>
      <c r="AA1276" s="22" t="str">
        <f t="shared" si="105"/>
        <v>TARGET</v>
      </c>
      <c r="AB1276" s="17" cm="1">
        <f t="array" ref="AB1276">MAX(IF(BSA!$B$5:$B$1048576='Data Training 2022'!B1276,BSA!$H$5:$H$1048576))</f>
        <v>0</v>
      </c>
      <c r="AC1276" s="22" t="str">
        <f>IFERROR(VLOOKUP(B1276,BSA!$B$5:$I$1048576,8,0),"")</f>
        <v/>
      </c>
      <c r="AD1276" s="22" t="s">
        <v>3994</v>
      </c>
      <c r="AE1276" s="22"/>
      <c r="AF1276" s="22"/>
      <c r="AG1276" s="22" t="str">
        <f t="shared" si="106"/>
        <v/>
      </c>
      <c r="AH1276" s="17" cm="1">
        <f t="array" ref="AH1276">MAX(IF(ISOLASI!$B$5:$B$1048576='Data Training 2022'!B1276,ISOLASI!$H$5:$H$1048576))</f>
        <v>0</v>
      </c>
      <c r="AI1276" s="22" t="str">
        <f>IFERROR(VLOOKUP(B1276,ISOLASI!$B$5:$I$1048576,8,0),"")</f>
        <v/>
      </c>
      <c r="AJ1276" s="22"/>
      <c r="AK1276" s="17" cm="1">
        <f t="array" ref="AK1276">MAX(IF('DEKAT AIR'!$B$5:$B$1048576='Data Training 2022'!B1276,'DEKAT AIR'!$H$5:$H$1048576))</f>
        <v>0</v>
      </c>
      <c r="AL1276" s="22" t="str">
        <f>IFERROR(VLOOKUP(B1276,'DEKAT AIR'!$B$5:$I$1048576,8,0),"")</f>
        <v/>
      </c>
      <c r="AM1276" s="22"/>
      <c r="AN1276" s="17" cm="1">
        <f t="array" ref="AN1276">MAX(IF(KETINGGIAN!$B$5:$B$1048576='Data Training 2022'!B1276,KETINGGIAN!$H$5:$H$1048576))</f>
        <v>0</v>
      </c>
      <c r="AO1276" s="22" t="str">
        <f>IFERROR(VLOOKUP(B1276,KETINGGIAN!$B$5:$I$1048576,8,0),"")</f>
        <v/>
      </c>
      <c r="AP1276" s="22"/>
      <c r="AQ1276" s="22"/>
      <c r="AR1276" s="22"/>
      <c r="AS1276" s="22"/>
      <c r="AT1276" s="17" cm="1">
        <f t="array" ref="AT1276">MAX(IF(TOOLSKEEPER!$B$5:$B$1048576='Data Training 2022'!B1276,TOOLSKEEPER!$H$5:$H$1048576))</f>
        <v>0</v>
      </c>
      <c r="AU1276" s="22" t="str">
        <f>IFERROR(VLOOKUP(B1276,TOOLSKEEPER!$B$5:$I$1048576,8,0),"")</f>
        <v/>
      </c>
    </row>
    <row r="1277" spans="1:47">
      <c r="A1277" s="22">
        <f t="shared" si="107"/>
        <v>1272</v>
      </c>
      <c r="B1277" s="21" t="str">
        <f t="shared" si="108"/>
        <v>00212633</v>
      </c>
      <c r="C1277" s="21">
        <v>212633</v>
      </c>
      <c r="D1277" s="22"/>
      <c r="E1277" s="22" t="s">
        <v>4348</v>
      </c>
      <c r="F1277" s="22" t="s">
        <v>3946</v>
      </c>
      <c r="G1277" s="22" t="s">
        <v>205</v>
      </c>
      <c r="H1277" s="22" t="s">
        <v>405</v>
      </c>
      <c r="I1277" s="22"/>
      <c r="J1277" s="22"/>
      <c r="K1277" s="21" t="s">
        <v>4002</v>
      </c>
      <c r="L1277" s="21" t="s">
        <v>2374</v>
      </c>
      <c r="M1277" s="21" t="s">
        <v>4003</v>
      </c>
      <c r="N1277" s="21"/>
      <c r="O1277" s="17" t="str">
        <f>IFERROR(VLOOKUP(B1277,POP!$B$5:$I$1048576,7,0),"")</f>
        <v/>
      </c>
      <c r="P1277" s="17" t="str">
        <f>IFERROR(VLOOKUP(B1277,POM!$B$5:$I$1048576,7,0),"")</f>
        <v/>
      </c>
      <c r="Q1277" s="10" t="str">
        <f>IFERROR(VLOOKUP(B1277,POU!$B$5:$I$1048576,7,0),"")</f>
        <v/>
      </c>
      <c r="R1277" s="21" t="str">
        <f t="shared" si="104"/>
        <v/>
      </c>
      <c r="S1277" s="17" t="str">
        <f>IFERROR(VLOOKUP(B1277,'PEMBEKALAN POP'!$B$5:$I$1048576,7,0),"")</f>
        <v/>
      </c>
      <c r="T1277" s="22" t="str">
        <f>IFERROR(VLOOKUP(B1277,'PEMBEKALAN POP'!$B$5:$I$1048576,8,0),"")</f>
        <v/>
      </c>
      <c r="U1277" s="21" t="s">
        <v>3994</v>
      </c>
      <c r="V1277" s="17" t="e" cm="1">
        <f t="array" ref="V1277">MAX(IF(INDUKSI!$B$5:$B$1048576='Data Training 2022'!B1277,INDUKSI!$H$5:$H$1048576))</f>
        <v>#N/A</v>
      </c>
      <c r="W1277" s="22" t="str">
        <f>IFERROR(VLOOKUP(B1277,INDUKSI!$B$5:$I$1048576,8,0),"")</f>
        <v/>
      </c>
      <c r="X1277" s="21" t="s">
        <v>3994</v>
      </c>
      <c r="Y1277" s="17" cm="1">
        <f t="array" ref="Y1277">MAX(IF(REINDUKSI!$B$5:$B$1048576='Data Training 2022'!B1277,REINDUKSI!$H$5:$H$1048576))</f>
        <v>0</v>
      </c>
      <c r="Z1277" s="22" t="str">
        <f>IFERROR(VLOOKUP(B1277,REINDUKSI!$B$5:$I$1048576,8,0),"")</f>
        <v/>
      </c>
      <c r="AA1277" s="22" t="str">
        <f t="shared" si="105"/>
        <v>TARGET</v>
      </c>
      <c r="AB1277" s="17" cm="1">
        <f t="array" ref="AB1277">MAX(IF(BSA!$B$5:$B$1048576='Data Training 2022'!B1277,BSA!$H$5:$H$1048576))</f>
        <v>0</v>
      </c>
      <c r="AC1277" s="22" t="str">
        <f>IFERROR(VLOOKUP(B1277,BSA!$B$5:$I$1048576,8,0),"")</f>
        <v/>
      </c>
      <c r="AD1277" s="22" t="s">
        <v>3994</v>
      </c>
      <c r="AE1277" s="22"/>
      <c r="AF1277" s="22"/>
      <c r="AG1277" s="22" t="str">
        <f t="shared" si="106"/>
        <v/>
      </c>
      <c r="AH1277" s="17" cm="1">
        <f t="array" ref="AH1277">MAX(IF(ISOLASI!$B$5:$B$1048576='Data Training 2022'!B1277,ISOLASI!$H$5:$H$1048576))</f>
        <v>0</v>
      </c>
      <c r="AI1277" s="22" t="str">
        <f>IFERROR(VLOOKUP(B1277,ISOLASI!$B$5:$I$1048576,8,0),"")</f>
        <v/>
      </c>
      <c r="AJ1277" s="22"/>
      <c r="AK1277" s="17" cm="1">
        <f t="array" ref="AK1277">MAX(IF('DEKAT AIR'!$B$5:$B$1048576='Data Training 2022'!B1277,'DEKAT AIR'!$H$5:$H$1048576))</f>
        <v>0</v>
      </c>
      <c r="AL1277" s="22" t="str">
        <f>IFERROR(VLOOKUP(B1277,'DEKAT AIR'!$B$5:$I$1048576,8,0),"")</f>
        <v/>
      </c>
      <c r="AM1277" s="22"/>
      <c r="AN1277" s="17" cm="1">
        <f t="array" ref="AN1277">MAX(IF(KETINGGIAN!$B$5:$B$1048576='Data Training 2022'!B1277,KETINGGIAN!$H$5:$H$1048576))</f>
        <v>0</v>
      </c>
      <c r="AO1277" s="22" t="str">
        <f>IFERROR(VLOOKUP(B1277,KETINGGIAN!$B$5:$I$1048576,8,0),"")</f>
        <v/>
      </c>
      <c r="AP1277" s="22"/>
      <c r="AQ1277" s="22"/>
      <c r="AR1277" s="22"/>
      <c r="AS1277" s="22"/>
      <c r="AT1277" s="17" cm="1">
        <f t="array" ref="AT1277">MAX(IF(TOOLSKEEPER!$B$5:$B$1048576='Data Training 2022'!B1277,TOOLSKEEPER!$H$5:$H$1048576))</f>
        <v>0</v>
      </c>
      <c r="AU1277" s="22" t="str">
        <f>IFERROR(VLOOKUP(B1277,TOOLSKEEPER!$B$5:$I$1048576,8,0),"")</f>
        <v/>
      </c>
    </row>
    <row r="1278" spans="1:47">
      <c r="A1278" s="22">
        <f t="shared" si="107"/>
        <v>1273</v>
      </c>
      <c r="B1278" s="21" t="str">
        <f t="shared" si="108"/>
        <v>00212634</v>
      </c>
      <c r="C1278" s="21">
        <v>212634</v>
      </c>
      <c r="D1278" s="22"/>
      <c r="E1278" s="22" t="s">
        <v>4349</v>
      </c>
      <c r="F1278" s="22" t="s">
        <v>3946</v>
      </c>
      <c r="G1278" s="22" t="s">
        <v>205</v>
      </c>
      <c r="H1278" s="22" t="s">
        <v>405</v>
      </c>
      <c r="I1278" s="22"/>
      <c r="J1278" s="22"/>
      <c r="K1278" s="21" t="s">
        <v>4002</v>
      </c>
      <c r="L1278" s="21" t="s">
        <v>2374</v>
      </c>
      <c r="M1278" s="21" t="s">
        <v>4003</v>
      </c>
      <c r="N1278" s="21"/>
      <c r="O1278" s="17" t="str">
        <f>IFERROR(VLOOKUP(B1278,POP!$B$5:$I$1048576,7,0),"")</f>
        <v/>
      </c>
      <c r="P1278" s="17" t="str">
        <f>IFERROR(VLOOKUP(B1278,POM!$B$5:$I$1048576,7,0),"")</f>
        <v/>
      </c>
      <c r="Q1278" s="10" t="str">
        <f>IFERROR(VLOOKUP(B1278,POU!$B$5:$I$1048576,7,0),"")</f>
        <v/>
      </c>
      <c r="R1278" s="21" t="str">
        <f t="shared" si="104"/>
        <v/>
      </c>
      <c r="S1278" s="17" t="str">
        <f>IFERROR(VLOOKUP(B1278,'PEMBEKALAN POP'!$B$5:$I$1048576,7,0),"")</f>
        <v/>
      </c>
      <c r="T1278" s="22" t="str">
        <f>IFERROR(VLOOKUP(B1278,'PEMBEKALAN POP'!$B$5:$I$1048576,8,0),"")</f>
        <v/>
      </c>
      <c r="U1278" s="21" t="s">
        <v>3994</v>
      </c>
      <c r="V1278" s="17" t="e" cm="1">
        <f t="array" ref="V1278">MAX(IF(INDUKSI!$B$5:$B$1048576='Data Training 2022'!B1278,INDUKSI!$H$5:$H$1048576))</f>
        <v>#N/A</v>
      </c>
      <c r="W1278" s="22" t="str">
        <f>IFERROR(VLOOKUP(B1278,INDUKSI!$B$5:$I$1048576,8,0),"")</f>
        <v>LULUS</v>
      </c>
      <c r="X1278" s="21" t="s">
        <v>3994</v>
      </c>
      <c r="Y1278" s="17" cm="1">
        <f t="array" ref="Y1278">MAX(IF(REINDUKSI!$B$5:$B$1048576='Data Training 2022'!B1278,REINDUKSI!$H$5:$H$1048576))</f>
        <v>0</v>
      </c>
      <c r="Z1278" s="22" t="str">
        <f>IFERROR(VLOOKUP(B1278,REINDUKSI!$B$5:$I$1048576,8,0),"")</f>
        <v/>
      </c>
      <c r="AA1278" s="22" t="str">
        <f t="shared" si="105"/>
        <v>TARGET</v>
      </c>
      <c r="AB1278" s="17" cm="1">
        <f t="array" ref="AB1278">MAX(IF(BSA!$B$5:$B$1048576='Data Training 2022'!B1278,BSA!$H$5:$H$1048576))</f>
        <v>0</v>
      </c>
      <c r="AC1278" s="22" t="str">
        <f>IFERROR(VLOOKUP(B1278,BSA!$B$5:$I$1048576,8,0),"")</f>
        <v/>
      </c>
      <c r="AD1278" s="22" t="s">
        <v>3994</v>
      </c>
      <c r="AE1278" s="22"/>
      <c r="AF1278" s="22"/>
      <c r="AG1278" s="22" t="str">
        <f t="shared" si="106"/>
        <v/>
      </c>
      <c r="AH1278" s="17" cm="1">
        <f t="array" ref="AH1278">MAX(IF(ISOLASI!$B$5:$B$1048576='Data Training 2022'!B1278,ISOLASI!$H$5:$H$1048576))</f>
        <v>0</v>
      </c>
      <c r="AI1278" s="22" t="str">
        <f>IFERROR(VLOOKUP(B1278,ISOLASI!$B$5:$I$1048576,8,0),"")</f>
        <v/>
      </c>
      <c r="AJ1278" s="22"/>
      <c r="AK1278" s="17" cm="1">
        <f t="array" ref="AK1278">MAX(IF('DEKAT AIR'!$B$5:$B$1048576='Data Training 2022'!B1278,'DEKAT AIR'!$H$5:$H$1048576))</f>
        <v>0</v>
      </c>
      <c r="AL1278" s="22" t="str">
        <f>IFERROR(VLOOKUP(B1278,'DEKAT AIR'!$B$5:$I$1048576,8,0),"")</f>
        <v/>
      </c>
      <c r="AM1278" s="22"/>
      <c r="AN1278" s="17" cm="1">
        <f t="array" ref="AN1278">MAX(IF(KETINGGIAN!$B$5:$B$1048576='Data Training 2022'!B1278,KETINGGIAN!$H$5:$H$1048576))</f>
        <v>0</v>
      </c>
      <c r="AO1278" s="22" t="str">
        <f>IFERROR(VLOOKUP(B1278,KETINGGIAN!$B$5:$I$1048576,8,0),"")</f>
        <v/>
      </c>
      <c r="AP1278" s="22"/>
      <c r="AQ1278" s="22"/>
      <c r="AR1278" s="22"/>
      <c r="AS1278" s="22"/>
      <c r="AT1278" s="17" cm="1">
        <f t="array" ref="AT1278">MAX(IF(TOOLSKEEPER!$B$5:$B$1048576='Data Training 2022'!B1278,TOOLSKEEPER!$H$5:$H$1048576))</f>
        <v>0</v>
      </c>
      <c r="AU1278" s="22" t="str">
        <f>IFERROR(VLOOKUP(B1278,TOOLSKEEPER!$B$5:$I$1048576,8,0),"")</f>
        <v/>
      </c>
    </row>
    <row r="1279" spans="1:47">
      <c r="A1279" s="22">
        <f t="shared" si="107"/>
        <v>1274</v>
      </c>
      <c r="B1279" s="21" t="str">
        <f t="shared" si="108"/>
        <v>00222049</v>
      </c>
      <c r="C1279" s="21">
        <v>222049</v>
      </c>
      <c r="D1279" s="22"/>
      <c r="E1279" s="22" t="s">
        <v>4350</v>
      </c>
      <c r="F1279" s="22" t="s">
        <v>3946</v>
      </c>
      <c r="G1279" s="22" t="s">
        <v>296</v>
      </c>
      <c r="H1279" s="22" t="s">
        <v>405</v>
      </c>
      <c r="I1279" s="22"/>
      <c r="J1279" s="22"/>
      <c r="K1279" s="21" t="s">
        <v>4002</v>
      </c>
      <c r="L1279" s="21" t="s">
        <v>372</v>
      </c>
      <c r="M1279" s="21" t="s">
        <v>4003</v>
      </c>
      <c r="N1279" s="21"/>
      <c r="O1279" s="17" t="str">
        <f>IFERROR(VLOOKUP(B1279,POP!$B$5:$I$1048576,7,0),"")</f>
        <v/>
      </c>
      <c r="P1279" s="17" t="str">
        <f>IFERROR(VLOOKUP(B1279,POM!$B$5:$I$1048576,7,0),"")</f>
        <v/>
      </c>
      <c r="Q1279" s="10" t="str">
        <f>IFERROR(VLOOKUP(B1279,POU!$B$5:$I$1048576,7,0),"")</f>
        <v/>
      </c>
      <c r="R1279" s="21" t="str">
        <f t="shared" si="104"/>
        <v/>
      </c>
      <c r="S1279" s="17" t="str">
        <f>IFERROR(VLOOKUP(B1279,'PEMBEKALAN POP'!$B$5:$I$1048576,7,0),"")</f>
        <v/>
      </c>
      <c r="T1279" s="22" t="str">
        <f>IFERROR(VLOOKUP(B1279,'PEMBEKALAN POP'!$B$5:$I$1048576,8,0),"")</f>
        <v/>
      </c>
      <c r="U1279" s="21" t="s">
        <v>3994</v>
      </c>
      <c r="V1279" s="17" t="e" cm="1">
        <f t="array" ref="V1279">MAX(IF(INDUKSI!$B$5:$B$1048576='Data Training 2022'!B1279,INDUKSI!$H$5:$H$1048576))</f>
        <v>#N/A</v>
      </c>
      <c r="W1279" s="22" t="str">
        <f>IFERROR(VLOOKUP(B1279,INDUKSI!$B$5:$I$1048576,8,0),"")</f>
        <v>LULUS</v>
      </c>
      <c r="X1279" s="21" t="s">
        <v>3994</v>
      </c>
      <c r="Y1279" s="17" cm="1">
        <f t="array" ref="Y1279">MAX(IF(REINDUKSI!$B$5:$B$1048576='Data Training 2022'!B1279,REINDUKSI!$H$5:$H$1048576))</f>
        <v>0</v>
      </c>
      <c r="Z1279" s="22" t="str">
        <f>IFERROR(VLOOKUP(B1279,REINDUKSI!$B$5:$I$1048576,8,0),"")</f>
        <v/>
      </c>
      <c r="AA1279" s="22" t="str">
        <f t="shared" si="105"/>
        <v/>
      </c>
      <c r="AB1279" s="17" cm="1">
        <f t="array" ref="AB1279">MAX(IF(BSA!$B$5:$B$1048576='Data Training 2022'!B1279,BSA!$H$5:$H$1048576))</f>
        <v>0</v>
      </c>
      <c r="AC1279" s="22" t="str">
        <f>IFERROR(VLOOKUP(B1279,BSA!$B$5:$I$1048576,8,0),"")</f>
        <v/>
      </c>
      <c r="AD1279" s="22" t="s">
        <v>3994</v>
      </c>
      <c r="AE1279" s="22"/>
      <c r="AF1279" s="22"/>
      <c r="AG1279" s="22" t="str">
        <f t="shared" si="106"/>
        <v/>
      </c>
      <c r="AH1279" s="17" cm="1">
        <f t="array" ref="AH1279">MAX(IF(ISOLASI!$B$5:$B$1048576='Data Training 2022'!B1279,ISOLASI!$H$5:$H$1048576))</f>
        <v>0</v>
      </c>
      <c r="AI1279" s="22" t="str">
        <f>IFERROR(VLOOKUP(B1279,ISOLASI!$B$5:$I$1048576,8,0),"")</f>
        <v/>
      </c>
      <c r="AJ1279" s="22"/>
      <c r="AK1279" s="17" cm="1">
        <f t="array" ref="AK1279">MAX(IF('DEKAT AIR'!$B$5:$B$1048576='Data Training 2022'!B1279,'DEKAT AIR'!$H$5:$H$1048576))</f>
        <v>0</v>
      </c>
      <c r="AL1279" s="22" t="str">
        <f>IFERROR(VLOOKUP(B1279,'DEKAT AIR'!$B$5:$I$1048576,8,0),"")</f>
        <v/>
      </c>
      <c r="AM1279" s="22"/>
      <c r="AN1279" s="17" cm="1">
        <f t="array" ref="AN1279">MAX(IF(KETINGGIAN!$B$5:$B$1048576='Data Training 2022'!B1279,KETINGGIAN!$H$5:$H$1048576))</f>
        <v>0</v>
      </c>
      <c r="AO1279" s="22" t="str">
        <f>IFERROR(VLOOKUP(B1279,KETINGGIAN!$B$5:$I$1048576,8,0),"")</f>
        <v/>
      </c>
      <c r="AP1279" s="22"/>
      <c r="AQ1279" s="22"/>
      <c r="AR1279" s="22"/>
      <c r="AS1279" s="22"/>
      <c r="AT1279" s="17" cm="1">
        <f t="array" ref="AT1279">MAX(IF(TOOLSKEEPER!$B$5:$B$1048576='Data Training 2022'!B1279,TOOLSKEEPER!$H$5:$H$1048576))</f>
        <v>0</v>
      </c>
      <c r="AU1279" s="22" t="str">
        <f>IFERROR(VLOOKUP(B1279,TOOLSKEEPER!$B$5:$I$1048576,8,0),"")</f>
        <v/>
      </c>
    </row>
    <row r="1280" spans="1:47">
      <c r="A1280" s="22">
        <f t="shared" si="107"/>
        <v>1275</v>
      </c>
      <c r="B1280" s="21" t="str">
        <f t="shared" si="108"/>
        <v>00222050</v>
      </c>
      <c r="C1280" s="21">
        <v>222050</v>
      </c>
      <c r="D1280" s="22"/>
      <c r="E1280" s="22" t="s">
        <v>4351</v>
      </c>
      <c r="F1280" s="22" t="s">
        <v>3946</v>
      </c>
      <c r="G1280" s="22" t="s">
        <v>222</v>
      </c>
      <c r="H1280" s="22" t="s">
        <v>405</v>
      </c>
      <c r="I1280" s="22"/>
      <c r="J1280" s="22"/>
      <c r="K1280" s="21" t="s">
        <v>4002</v>
      </c>
      <c r="L1280" s="21" t="s">
        <v>681</v>
      </c>
      <c r="M1280" s="21" t="s">
        <v>4003</v>
      </c>
      <c r="N1280" s="21"/>
      <c r="O1280" s="17" t="str">
        <f>IFERROR(VLOOKUP(B1280,POP!$B$5:$I$1048576,7,0),"")</f>
        <v/>
      </c>
      <c r="P1280" s="17" t="str">
        <f>IFERROR(VLOOKUP(B1280,POM!$B$5:$I$1048576,7,0),"")</f>
        <v/>
      </c>
      <c r="Q1280" s="10" t="str">
        <f>IFERROR(VLOOKUP(B1280,POU!$B$5:$I$1048576,7,0),"")</f>
        <v/>
      </c>
      <c r="R1280" s="21" t="str">
        <f t="shared" si="104"/>
        <v/>
      </c>
      <c r="S1280" s="17" t="str">
        <f>IFERROR(VLOOKUP(B1280,'PEMBEKALAN POP'!$B$5:$I$1048576,7,0),"")</f>
        <v/>
      </c>
      <c r="T1280" s="22" t="str">
        <f>IFERROR(VLOOKUP(B1280,'PEMBEKALAN POP'!$B$5:$I$1048576,8,0),"")</f>
        <v/>
      </c>
      <c r="U1280" s="21" t="s">
        <v>3994</v>
      </c>
      <c r="V1280" s="17" t="e" cm="1">
        <f t="array" ref="V1280">MAX(IF(INDUKSI!$B$5:$B$1048576='Data Training 2022'!B1280,INDUKSI!$H$5:$H$1048576))</f>
        <v>#N/A</v>
      </c>
      <c r="W1280" s="22" t="str">
        <f>IFERROR(VLOOKUP(B1280,INDUKSI!$B$5:$I$1048576,8,0),"")</f>
        <v>LULUS</v>
      </c>
      <c r="X1280" s="21" t="s">
        <v>3994</v>
      </c>
      <c r="Y1280" s="17" cm="1">
        <f t="array" ref="Y1280">MAX(IF(REINDUKSI!$B$5:$B$1048576='Data Training 2022'!B1280,REINDUKSI!$H$5:$H$1048576))</f>
        <v>0</v>
      </c>
      <c r="Z1280" s="22" t="str">
        <f>IFERROR(VLOOKUP(B1280,REINDUKSI!$B$5:$I$1048576,8,0),"")</f>
        <v/>
      </c>
      <c r="AA1280" s="22" t="str">
        <f t="shared" si="105"/>
        <v/>
      </c>
      <c r="AB1280" s="17" cm="1">
        <f t="array" ref="AB1280">MAX(IF(BSA!$B$5:$B$1048576='Data Training 2022'!B1280,BSA!$H$5:$H$1048576))</f>
        <v>0</v>
      </c>
      <c r="AC1280" s="22" t="str">
        <f>IFERROR(VLOOKUP(B1280,BSA!$B$5:$I$1048576,8,0),"")</f>
        <v/>
      </c>
      <c r="AD1280" s="22" t="s">
        <v>3994</v>
      </c>
      <c r="AE1280" s="22"/>
      <c r="AF1280" s="22"/>
      <c r="AG1280" s="22" t="str">
        <f t="shared" si="106"/>
        <v/>
      </c>
      <c r="AH1280" s="17" cm="1">
        <f t="array" ref="AH1280">MAX(IF(ISOLASI!$B$5:$B$1048576='Data Training 2022'!B1280,ISOLASI!$H$5:$H$1048576))</f>
        <v>44632</v>
      </c>
      <c r="AI1280" s="22" t="str">
        <f>IFERROR(VLOOKUP(B1280,ISOLASI!$B$5:$I$1048576,8,0),"")</f>
        <v>LULUS</v>
      </c>
      <c r="AJ1280" s="22"/>
      <c r="AK1280" s="17" cm="1">
        <f t="array" ref="AK1280">MAX(IF('DEKAT AIR'!$B$5:$B$1048576='Data Training 2022'!B1280,'DEKAT AIR'!$H$5:$H$1048576))</f>
        <v>0</v>
      </c>
      <c r="AL1280" s="22" t="str">
        <f>IFERROR(VLOOKUP(B1280,'DEKAT AIR'!$B$5:$I$1048576,8,0),"")</f>
        <v/>
      </c>
      <c r="AM1280" s="22"/>
      <c r="AN1280" s="17" cm="1">
        <f t="array" ref="AN1280">MAX(IF(KETINGGIAN!$B$5:$B$1048576='Data Training 2022'!B1280,KETINGGIAN!$H$5:$H$1048576))</f>
        <v>0</v>
      </c>
      <c r="AO1280" s="22" t="str">
        <f>IFERROR(VLOOKUP(B1280,KETINGGIAN!$B$5:$I$1048576,8,0),"")</f>
        <v/>
      </c>
      <c r="AP1280" s="22"/>
      <c r="AQ1280" s="22"/>
      <c r="AR1280" s="22"/>
      <c r="AS1280" s="22"/>
      <c r="AT1280" s="17" cm="1">
        <f t="array" ref="AT1280">MAX(IF(TOOLSKEEPER!$B$5:$B$1048576='Data Training 2022'!B1280,TOOLSKEEPER!$H$5:$H$1048576))</f>
        <v>0</v>
      </c>
      <c r="AU1280" s="22" t="str">
        <f>IFERROR(VLOOKUP(B1280,TOOLSKEEPER!$B$5:$I$1048576,8,0),"")</f>
        <v/>
      </c>
    </row>
    <row r="1281" spans="1:47">
      <c r="A1281" s="22">
        <f t="shared" si="107"/>
        <v>1276</v>
      </c>
      <c r="B1281" s="21" t="str">
        <f t="shared" si="108"/>
        <v>00212629</v>
      </c>
      <c r="C1281" s="21">
        <v>212629</v>
      </c>
      <c r="D1281" s="22"/>
      <c r="E1281" s="22" t="s">
        <v>4352</v>
      </c>
      <c r="F1281" s="22" t="s">
        <v>3946</v>
      </c>
      <c r="G1281" s="22" t="s">
        <v>205</v>
      </c>
      <c r="H1281" s="22" t="s">
        <v>405</v>
      </c>
      <c r="I1281" s="22"/>
      <c r="J1281" s="22"/>
      <c r="K1281" s="21" t="s">
        <v>4002</v>
      </c>
      <c r="L1281" s="21" t="s">
        <v>2374</v>
      </c>
      <c r="M1281" s="21" t="s">
        <v>4003</v>
      </c>
      <c r="N1281" s="21"/>
      <c r="O1281" s="17" t="str">
        <f>IFERROR(VLOOKUP(B1281,POP!$B$5:$I$1048576,7,0),"")</f>
        <v/>
      </c>
      <c r="P1281" s="17" t="str">
        <f>IFERROR(VLOOKUP(B1281,POM!$B$5:$I$1048576,7,0),"")</f>
        <v/>
      </c>
      <c r="Q1281" s="10" t="str">
        <f>IFERROR(VLOOKUP(B1281,POU!$B$5:$I$1048576,7,0),"")</f>
        <v/>
      </c>
      <c r="R1281" s="21" t="str">
        <f t="shared" si="104"/>
        <v/>
      </c>
      <c r="S1281" s="17" t="str">
        <f>IFERROR(VLOOKUP(B1281,'PEMBEKALAN POP'!$B$5:$I$1048576,7,0),"")</f>
        <v/>
      </c>
      <c r="T1281" s="22" t="str">
        <f>IFERROR(VLOOKUP(B1281,'PEMBEKALAN POP'!$B$5:$I$1048576,8,0),"")</f>
        <v/>
      </c>
      <c r="U1281" s="21" t="s">
        <v>3994</v>
      </c>
      <c r="V1281" s="17" t="e" cm="1">
        <f t="array" ref="V1281">MAX(IF(INDUKSI!$B$5:$B$1048576='Data Training 2022'!B1281,INDUKSI!$H$5:$H$1048576))</f>
        <v>#N/A</v>
      </c>
      <c r="W1281" s="22" t="str">
        <f>IFERROR(VLOOKUP(B1281,INDUKSI!$B$5:$I$1048576,8,0),"")</f>
        <v/>
      </c>
      <c r="X1281" s="21" t="s">
        <v>3994</v>
      </c>
      <c r="Y1281" s="17" cm="1">
        <f t="array" ref="Y1281">MAX(IF(REINDUKSI!$B$5:$B$1048576='Data Training 2022'!B1281,REINDUKSI!$H$5:$H$1048576))</f>
        <v>44731</v>
      </c>
      <c r="Z1281" s="22" t="str">
        <f>IFERROR(VLOOKUP(B1281,REINDUKSI!$B$5:$I$1048576,8,0),"")</f>
        <v>LULUS</v>
      </c>
      <c r="AA1281" s="22" t="str">
        <f t="shared" si="105"/>
        <v>TARGET</v>
      </c>
      <c r="AB1281" s="17" cm="1">
        <f t="array" ref="AB1281">MAX(IF(BSA!$B$5:$B$1048576='Data Training 2022'!B1281,BSA!$H$5:$H$1048576))</f>
        <v>0</v>
      </c>
      <c r="AC1281" s="22" t="str">
        <f>IFERROR(VLOOKUP(B1281,BSA!$B$5:$I$1048576,8,0),"")</f>
        <v/>
      </c>
      <c r="AD1281" s="22" t="s">
        <v>3994</v>
      </c>
      <c r="AE1281" s="22"/>
      <c r="AF1281" s="22"/>
      <c r="AG1281" s="22" t="str">
        <f t="shared" si="106"/>
        <v/>
      </c>
      <c r="AH1281" s="17" cm="1">
        <f t="array" ref="AH1281">MAX(IF(ISOLASI!$B$5:$B$1048576='Data Training 2022'!B1281,ISOLASI!$H$5:$H$1048576))</f>
        <v>0</v>
      </c>
      <c r="AI1281" s="22" t="str">
        <f>IFERROR(VLOOKUP(B1281,ISOLASI!$B$5:$I$1048576,8,0),"")</f>
        <v/>
      </c>
      <c r="AJ1281" s="22"/>
      <c r="AK1281" s="17" cm="1">
        <f t="array" ref="AK1281">MAX(IF('DEKAT AIR'!$B$5:$B$1048576='Data Training 2022'!B1281,'DEKAT AIR'!$H$5:$H$1048576))</f>
        <v>0</v>
      </c>
      <c r="AL1281" s="22" t="str">
        <f>IFERROR(VLOOKUP(B1281,'DEKAT AIR'!$B$5:$I$1048576,8,0),"")</f>
        <v/>
      </c>
      <c r="AM1281" s="22"/>
      <c r="AN1281" s="17" cm="1">
        <f t="array" ref="AN1281">MAX(IF(KETINGGIAN!$B$5:$B$1048576='Data Training 2022'!B1281,KETINGGIAN!$H$5:$H$1048576))</f>
        <v>0</v>
      </c>
      <c r="AO1281" s="22" t="str">
        <f>IFERROR(VLOOKUP(B1281,KETINGGIAN!$B$5:$I$1048576,8,0),"")</f>
        <v/>
      </c>
      <c r="AP1281" s="22"/>
      <c r="AQ1281" s="22"/>
      <c r="AR1281" s="22"/>
      <c r="AS1281" s="22"/>
      <c r="AT1281" s="17" cm="1">
        <f t="array" ref="AT1281">MAX(IF(TOOLSKEEPER!$B$5:$B$1048576='Data Training 2022'!B1281,TOOLSKEEPER!$H$5:$H$1048576))</f>
        <v>0</v>
      </c>
      <c r="AU1281" s="22" t="str">
        <f>IFERROR(VLOOKUP(B1281,TOOLSKEEPER!$B$5:$I$1048576,8,0),"")</f>
        <v/>
      </c>
    </row>
    <row r="1282" spans="1:47">
      <c r="A1282" s="22">
        <f t="shared" si="107"/>
        <v>1277</v>
      </c>
      <c r="B1282" s="21" t="str">
        <f t="shared" si="108"/>
        <v>00222197</v>
      </c>
      <c r="C1282" s="21" t="s">
        <v>306</v>
      </c>
      <c r="D1282" s="22"/>
      <c r="E1282" s="22" t="s">
        <v>4353</v>
      </c>
      <c r="F1282" s="22" t="s">
        <v>3946</v>
      </c>
      <c r="G1282" s="22" t="s">
        <v>308</v>
      </c>
      <c r="H1282" s="22" t="s">
        <v>405</v>
      </c>
      <c r="I1282" s="22"/>
      <c r="J1282" s="22"/>
      <c r="K1282" s="21" t="s">
        <v>3993</v>
      </c>
      <c r="L1282" s="21" t="s">
        <v>460</v>
      </c>
      <c r="M1282" s="21" t="s">
        <v>3994</v>
      </c>
      <c r="N1282" s="21"/>
      <c r="O1282" s="17" t="str">
        <f>IFERROR(VLOOKUP(B1282,POP!$B$5:$I$1048576,7,0),"")</f>
        <v/>
      </c>
      <c r="P1282" s="17" t="str">
        <f>IFERROR(VLOOKUP(B1282,POM!$B$5:$I$1048576,7,0),"")</f>
        <v/>
      </c>
      <c r="Q1282" s="10" t="str">
        <f>IFERROR(VLOOKUP(B1282,POU!$B$5:$I$1048576,7,0),"")</f>
        <v/>
      </c>
      <c r="R1282" s="21" t="str">
        <f t="shared" si="104"/>
        <v>TARGET</v>
      </c>
      <c r="S1282" s="17" t="str">
        <f>IFERROR(VLOOKUP(B1282,'PEMBEKALAN POP'!$B$5:$I$1048576,7,0),"")</f>
        <v/>
      </c>
      <c r="T1282" s="22" t="str">
        <f>IFERROR(VLOOKUP(B1282,'PEMBEKALAN POP'!$B$5:$I$1048576,8,0),"")</f>
        <v/>
      </c>
      <c r="U1282" s="21" t="s">
        <v>3994</v>
      </c>
      <c r="V1282" s="17" t="e" cm="1">
        <f t="array" ref="V1282">MAX(IF(INDUKSI!$B$5:$B$1048576='Data Training 2022'!B1282,INDUKSI!$H$5:$H$1048576))</f>
        <v>#N/A</v>
      </c>
      <c r="W1282" s="22" t="str">
        <f>IFERROR(VLOOKUP(B1282,INDUKSI!$B$5:$I$1048576,8,0),"")</f>
        <v/>
      </c>
      <c r="X1282" s="21" t="s">
        <v>3994</v>
      </c>
      <c r="Y1282" s="17" cm="1">
        <f t="array" ref="Y1282">MAX(IF(REINDUKSI!$B$5:$B$1048576='Data Training 2022'!B1282,REINDUKSI!$H$5:$H$1048576))</f>
        <v>0</v>
      </c>
      <c r="Z1282" s="22" t="str">
        <f>IFERROR(VLOOKUP(B1282,REINDUKSI!$B$5:$I$1048576,8,0),"")</f>
        <v/>
      </c>
      <c r="AA1282" s="22" t="str">
        <f t="shared" si="105"/>
        <v/>
      </c>
      <c r="AB1282" s="17" cm="1">
        <f t="array" ref="AB1282">MAX(IF(BSA!$B$5:$B$1048576='Data Training 2022'!B1282,BSA!$H$5:$H$1048576))</f>
        <v>0</v>
      </c>
      <c r="AC1282" s="22" t="str">
        <f>IFERROR(VLOOKUP(B1282,BSA!$B$5:$I$1048576,8,0),"")</f>
        <v/>
      </c>
      <c r="AD1282" s="22" t="s">
        <v>3994</v>
      </c>
      <c r="AE1282" s="22"/>
      <c r="AF1282" s="22"/>
      <c r="AG1282" s="22" t="str">
        <f t="shared" si="106"/>
        <v/>
      </c>
      <c r="AH1282" s="17" cm="1">
        <f t="array" ref="AH1282">MAX(IF(ISOLASI!$B$5:$B$1048576='Data Training 2022'!B1282,ISOLASI!$H$5:$H$1048576))</f>
        <v>44667</v>
      </c>
      <c r="AI1282" s="22" t="str">
        <f>IFERROR(VLOOKUP(B1282,ISOLASI!$B$5:$I$1048576,8,0),"")</f>
        <v>LULUS</v>
      </c>
      <c r="AJ1282" s="22"/>
      <c r="AK1282" s="17" cm="1">
        <f t="array" ref="AK1282">MAX(IF('DEKAT AIR'!$B$5:$B$1048576='Data Training 2022'!B1282,'DEKAT AIR'!$H$5:$H$1048576))</f>
        <v>0</v>
      </c>
      <c r="AL1282" s="22" t="str">
        <f>IFERROR(VLOOKUP(B1282,'DEKAT AIR'!$B$5:$I$1048576,8,0),"")</f>
        <v/>
      </c>
      <c r="AM1282" s="22"/>
      <c r="AN1282" s="17" cm="1">
        <f t="array" ref="AN1282">MAX(IF(KETINGGIAN!$B$5:$B$1048576='Data Training 2022'!B1282,KETINGGIAN!$H$5:$H$1048576))</f>
        <v>0</v>
      </c>
      <c r="AO1282" s="22" t="str">
        <f>IFERROR(VLOOKUP(B1282,KETINGGIAN!$B$5:$I$1048576,8,0),"")</f>
        <v/>
      </c>
      <c r="AP1282" s="22"/>
      <c r="AQ1282" s="22"/>
      <c r="AR1282" s="22"/>
      <c r="AS1282" s="22"/>
      <c r="AT1282" s="17" cm="1">
        <f t="array" ref="AT1282">MAX(IF(TOOLSKEEPER!$B$5:$B$1048576='Data Training 2022'!B1282,TOOLSKEEPER!$H$5:$H$1048576))</f>
        <v>0</v>
      </c>
      <c r="AU1282" s="22" t="str">
        <f>IFERROR(VLOOKUP(B1282,TOOLSKEEPER!$B$5:$I$1048576,8,0),"")</f>
        <v/>
      </c>
    </row>
    <row r="1283" spans="1:47">
      <c r="A1283" s="22">
        <f t="shared" si="107"/>
        <v>1278</v>
      </c>
      <c r="B1283" s="21" t="str">
        <f t="shared" si="108"/>
        <v>00222228</v>
      </c>
      <c r="C1283" s="21" t="s">
        <v>4354</v>
      </c>
      <c r="D1283" s="22"/>
      <c r="E1283" s="22" t="s">
        <v>4355</v>
      </c>
      <c r="F1283" s="22" t="s">
        <v>3946</v>
      </c>
      <c r="G1283" s="22" t="s">
        <v>267</v>
      </c>
      <c r="H1283" s="22" t="s">
        <v>405</v>
      </c>
      <c r="I1283" s="22"/>
      <c r="J1283" s="22"/>
      <c r="K1283" s="21" t="s">
        <v>4002</v>
      </c>
      <c r="L1283" s="21" t="s">
        <v>2374</v>
      </c>
      <c r="M1283" s="21" t="s">
        <v>4003</v>
      </c>
      <c r="N1283" s="21"/>
      <c r="O1283" s="17" t="str">
        <f>IFERROR(VLOOKUP(B1283,POP!$B$5:$I$1048576,7,0),"")</f>
        <v/>
      </c>
      <c r="P1283" s="17" t="str">
        <f>IFERROR(VLOOKUP(B1283,POM!$B$5:$I$1048576,7,0),"")</f>
        <v/>
      </c>
      <c r="Q1283" s="10" t="str">
        <f>IFERROR(VLOOKUP(B1283,POU!$B$5:$I$1048576,7,0),"")</f>
        <v/>
      </c>
      <c r="R1283" s="21" t="str">
        <f t="shared" si="104"/>
        <v/>
      </c>
      <c r="S1283" s="17" t="str">
        <f>IFERROR(VLOOKUP(B1283,'PEMBEKALAN POP'!$B$5:$I$1048576,7,0),"")</f>
        <v/>
      </c>
      <c r="T1283" s="22" t="str">
        <f>IFERROR(VLOOKUP(B1283,'PEMBEKALAN POP'!$B$5:$I$1048576,8,0),"")</f>
        <v/>
      </c>
      <c r="U1283" s="21" t="s">
        <v>3994</v>
      </c>
      <c r="V1283" s="17" t="e" cm="1">
        <f t="array" ref="V1283">MAX(IF(INDUKSI!$B$5:$B$1048576='Data Training 2022'!B1283,INDUKSI!$H$5:$H$1048576))</f>
        <v>#N/A</v>
      </c>
      <c r="W1283" s="22" t="str">
        <f>IFERROR(VLOOKUP(B1283,INDUKSI!$B$5:$I$1048576,8,0),"")</f>
        <v>LULUS</v>
      </c>
      <c r="X1283" s="21" t="s">
        <v>3994</v>
      </c>
      <c r="Y1283" s="17" cm="1">
        <f t="array" ref="Y1283">MAX(IF(REINDUKSI!$B$5:$B$1048576='Data Training 2022'!B1283,REINDUKSI!$H$5:$H$1048576))</f>
        <v>0</v>
      </c>
      <c r="Z1283" s="22" t="str">
        <f>IFERROR(VLOOKUP(B1283,REINDUKSI!$B$5:$I$1048576,8,0),"")</f>
        <v/>
      </c>
      <c r="AA1283" s="22" t="str">
        <f t="shared" si="105"/>
        <v>TARGET</v>
      </c>
      <c r="AB1283" s="17" cm="1">
        <f t="array" ref="AB1283">MAX(IF(BSA!$B$5:$B$1048576='Data Training 2022'!B1283,BSA!$H$5:$H$1048576))</f>
        <v>0</v>
      </c>
      <c r="AC1283" s="22" t="str">
        <f>IFERROR(VLOOKUP(B1283,BSA!$B$5:$I$1048576,8,0),"")</f>
        <v/>
      </c>
      <c r="AD1283" s="22" t="s">
        <v>3994</v>
      </c>
      <c r="AE1283" s="22"/>
      <c r="AF1283" s="22"/>
      <c r="AG1283" s="22" t="str">
        <f t="shared" si="106"/>
        <v/>
      </c>
      <c r="AH1283" s="17" cm="1">
        <f t="array" ref="AH1283">MAX(IF(ISOLASI!$B$5:$B$1048576='Data Training 2022'!B1283,ISOLASI!$H$5:$H$1048576))</f>
        <v>0</v>
      </c>
      <c r="AI1283" s="22" t="str">
        <f>IFERROR(VLOOKUP(B1283,ISOLASI!$B$5:$I$1048576,8,0),"")</f>
        <v/>
      </c>
      <c r="AJ1283" s="22"/>
      <c r="AK1283" s="17" cm="1">
        <f t="array" ref="AK1283">MAX(IF('DEKAT AIR'!$B$5:$B$1048576='Data Training 2022'!B1283,'DEKAT AIR'!$H$5:$H$1048576))</f>
        <v>0</v>
      </c>
      <c r="AL1283" s="22" t="str">
        <f>IFERROR(VLOOKUP(B1283,'DEKAT AIR'!$B$5:$I$1048576,8,0),"")</f>
        <v/>
      </c>
      <c r="AM1283" s="22"/>
      <c r="AN1283" s="17" cm="1">
        <f t="array" ref="AN1283">MAX(IF(KETINGGIAN!$B$5:$B$1048576='Data Training 2022'!B1283,KETINGGIAN!$H$5:$H$1048576))</f>
        <v>0</v>
      </c>
      <c r="AO1283" s="22" t="str">
        <f>IFERROR(VLOOKUP(B1283,KETINGGIAN!$B$5:$I$1048576,8,0),"")</f>
        <v/>
      </c>
      <c r="AP1283" s="22"/>
      <c r="AQ1283" s="22"/>
      <c r="AR1283" s="22"/>
      <c r="AS1283" s="22"/>
      <c r="AT1283" s="17" cm="1">
        <f t="array" ref="AT1283">MAX(IF(TOOLSKEEPER!$B$5:$B$1048576='Data Training 2022'!B1283,TOOLSKEEPER!$H$5:$H$1048576))</f>
        <v>0</v>
      </c>
      <c r="AU1283" s="22" t="str">
        <f>IFERROR(VLOOKUP(B1283,TOOLSKEEPER!$B$5:$I$1048576,8,0),"")</f>
        <v/>
      </c>
    </row>
    <row r="1284" spans="1:47">
      <c r="A1284" s="22">
        <f t="shared" si="107"/>
        <v>1279</v>
      </c>
      <c r="B1284" s="21" t="str">
        <f t="shared" si="108"/>
        <v>00222203</v>
      </c>
      <c r="C1284" s="21" t="s">
        <v>320</v>
      </c>
      <c r="D1284" s="22"/>
      <c r="E1284" s="22" t="s">
        <v>4356</v>
      </c>
      <c r="F1284" s="22" t="s">
        <v>3946</v>
      </c>
      <c r="G1284" s="22" t="s">
        <v>267</v>
      </c>
      <c r="H1284" s="22" t="s">
        <v>405</v>
      </c>
      <c r="I1284" s="22"/>
      <c r="J1284" s="22"/>
      <c r="K1284" s="21" t="s">
        <v>4002</v>
      </c>
      <c r="L1284" s="21" t="s">
        <v>2374</v>
      </c>
      <c r="M1284" s="21" t="s">
        <v>4003</v>
      </c>
      <c r="N1284" s="21"/>
      <c r="O1284" s="17" t="str">
        <f>IFERROR(VLOOKUP(B1284,POP!$B$5:$I$1048576,7,0),"")</f>
        <v/>
      </c>
      <c r="P1284" s="17" t="str">
        <f>IFERROR(VLOOKUP(B1284,POM!$B$5:$I$1048576,7,0),"")</f>
        <v/>
      </c>
      <c r="Q1284" s="10" t="str">
        <f>IFERROR(VLOOKUP(B1284,POU!$B$5:$I$1048576,7,0),"")</f>
        <v/>
      </c>
      <c r="R1284" s="21" t="str">
        <f t="shared" si="104"/>
        <v/>
      </c>
      <c r="S1284" s="17" t="str">
        <f>IFERROR(VLOOKUP(B1284,'PEMBEKALAN POP'!$B$5:$I$1048576,7,0),"")</f>
        <v/>
      </c>
      <c r="T1284" s="22" t="str">
        <f>IFERROR(VLOOKUP(B1284,'PEMBEKALAN POP'!$B$5:$I$1048576,8,0),"")</f>
        <v/>
      </c>
      <c r="U1284" s="21" t="s">
        <v>3994</v>
      </c>
      <c r="V1284" s="17" t="e" cm="1">
        <f t="array" ref="V1284">MAX(IF(INDUKSI!$B$5:$B$1048576='Data Training 2022'!B1284,INDUKSI!$H$5:$H$1048576))</f>
        <v>#N/A</v>
      </c>
      <c r="W1284" s="22" t="str">
        <f>IFERROR(VLOOKUP(B1284,INDUKSI!$B$5:$I$1048576,8,0),"")</f>
        <v>LULUS</v>
      </c>
      <c r="X1284" s="21" t="s">
        <v>3994</v>
      </c>
      <c r="Y1284" s="17" cm="1">
        <f t="array" ref="Y1284">MAX(IF(REINDUKSI!$B$5:$B$1048576='Data Training 2022'!B1284,REINDUKSI!$H$5:$H$1048576))</f>
        <v>0</v>
      </c>
      <c r="Z1284" s="22" t="str">
        <f>IFERROR(VLOOKUP(B1284,REINDUKSI!$B$5:$I$1048576,8,0),"")</f>
        <v/>
      </c>
      <c r="AA1284" s="22" t="str">
        <f t="shared" si="105"/>
        <v>TARGET</v>
      </c>
      <c r="AB1284" s="17" cm="1">
        <f t="array" ref="AB1284">MAX(IF(BSA!$B$5:$B$1048576='Data Training 2022'!B1284,BSA!$H$5:$H$1048576))</f>
        <v>0</v>
      </c>
      <c r="AC1284" s="22" t="str">
        <f>IFERROR(VLOOKUP(B1284,BSA!$B$5:$I$1048576,8,0),"")</f>
        <v/>
      </c>
      <c r="AD1284" s="22" t="s">
        <v>3994</v>
      </c>
      <c r="AE1284" s="22"/>
      <c r="AF1284" s="22"/>
      <c r="AG1284" s="22" t="str">
        <f t="shared" si="106"/>
        <v/>
      </c>
      <c r="AH1284" s="17" cm="1">
        <f t="array" ref="AH1284">MAX(IF(ISOLASI!$B$5:$B$1048576='Data Training 2022'!B1284,ISOLASI!$H$5:$H$1048576))</f>
        <v>0</v>
      </c>
      <c r="AI1284" s="22" t="str">
        <f>IFERROR(VLOOKUP(B1284,ISOLASI!$B$5:$I$1048576,8,0),"")</f>
        <v/>
      </c>
      <c r="AJ1284" s="22"/>
      <c r="AK1284" s="17" cm="1">
        <f t="array" ref="AK1284">MAX(IF('DEKAT AIR'!$B$5:$B$1048576='Data Training 2022'!B1284,'DEKAT AIR'!$H$5:$H$1048576))</f>
        <v>0</v>
      </c>
      <c r="AL1284" s="22" t="str">
        <f>IFERROR(VLOOKUP(B1284,'DEKAT AIR'!$B$5:$I$1048576,8,0),"")</f>
        <v/>
      </c>
      <c r="AM1284" s="22"/>
      <c r="AN1284" s="17" cm="1">
        <f t="array" ref="AN1284">MAX(IF(KETINGGIAN!$B$5:$B$1048576='Data Training 2022'!B1284,KETINGGIAN!$H$5:$H$1048576))</f>
        <v>0</v>
      </c>
      <c r="AO1284" s="22" t="str">
        <f>IFERROR(VLOOKUP(B1284,KETINGGIAN!$B$5:$I$1048576,8,0),"")</f>
        <v/>
      </c>
      <c r="AP1284" s="22"/>
      <c r="AQ1284" s="22"/>
      <c r="AR1284" s="22"/>
      <c r="AS1284" s="22"/>
      <c r="AT1284" s="17" cm="1">
        <f t="array" ref="AT1284">MAX(IF(TOOLSKEEPER!$B$5:$B$1048576='Data Training 2022'!B1284,TOOLSKEEPER!$H$5:$H$1048576))</f>
        <v>0</v>
      </c>
      <c r="AU1284" s="22" t="str">
        <f>IFERROR(VLOOKUP(B1284,TOOLSKEEPER!$B$5:$I$1048576,8,0),"")</f>
        <v/>
      </c>
    </row>
    <row r="1285" spans="1:47">
      <c r="A1285" s="22">
        <f t="shared" si="107"/>
        <v>1280</v>
      </c>
      <c r="B1285" s="21" t="str">
        <f t="shared" si="108"/>
        <v>BMC_1</v>
      </c>
      <c r="C1285" s="21" t="s">
        <v>4357</v>
      </c>
      <c r="D1285" s="22"/>
      <c r="E1285" s="22" t="s">
        <v>4358</v>
      </c>
      <c r="F1285" s="22" t="s">
        <v>3946</v>
      </c>
      <c r="G1285" s="22" t="s">
        <v>248</v>
      </c>
      <c r="H1285" s="22" t="s">
        <v>405</v>
      </c>
      <c r="I1285" s="22"/>
      <c r="J1285" s="22"/>
      <c r="K1285" s="21" t="s">
        <v>4002</v>
      </c>
      <c r="L1285" s="21" t="s">
        <v>280</v>
      </c>
      <c r="M1285" s="21" t="s">
        <v>4003</v>
      </c>
      <c r="N1285" s="21"/>
      <c r="O1285" s="17" t="str">
        <f>IFERROR(VLOOKUP(B1285,POP!$B$5:$I$1048576,7,0),"")</f>
        <v/>
      </c>
      <c r="P1285" s="17" t="str">
        <f>IFERROR(VLOOKUP(B1285,POM!$B$5:$I$1048576,7,0),"")</f>
        <v/>
      </c>
      <c r="Q1285" s="10" t="str">
        <f>IFERROR(VLOOKUP(B1285,POU!$B$5:$I$1048576,7,0),"")</f>
        <v/>
      </c>
      <c r="R1285" s="21" t="str">
        <f t="shared" si="104"/>
        <v/>
      </c>
      <c r="S1285" s="17" t="str">
        <f>IFERROR(VLOOKUP(B1285,'PEMBEKALAN POP'!$B$5:$I$1048576,7,0),"")</f>
        <v/>
      </c>
      <c r="T1285" s="22" t="str">
        <f>IFERROR(VLOOKUP(B1285,'PEMBEKALAN POP'!$B$5:$I$1048576,8,0),"")</f>
        <v/>
      </c>
      <c r="U1285" s="21" t="s">
        <v>3994</v>
      </c>
      <c r="V1285" s="17" t="e" cm="1">
        <f t="array" ref="V1285">MAX(IF(INDUKSI!$B$5:$B$1048576='Data Training 2022'!B1285,INDUKSI!$H$5:$H$1048576))</f>
        <v>#N/A</v>
      </c>
      <c r="W1285" s="22" t="str">
        <f>IFERROR(VLOOKUP(B1285,INDUKSI!$B$5:$I$1048576,8,0),"")</f>
        <v/>
      </c>
      <c r="X1285" s="21" t="s">
        <v>3994</v>
      </c>
      <c r="Y1285" s="17" cm="1">
        <f t="array" ref="Y1285">MAX(IF(REINDUKSI!$B$5:$B$1048576='Data Training 2022'!B1285,REINDUKSI!$H$5:$H$1048576))</f>
        <v>0</v>
      </c>
      <c r="Z1285" s="22" t="str">
        <f>IFERROR(VLOOKUP(B1285,REINDUKSI!$B$5:$I$1048576,8,0),"")</f>
        <v/>
      </c>
      <c r="AA1285" s="22" t="str">
        <f t="shared" si="105"/>
        <v>TARGET</v>
      </c>
      <c r="AB1285" s="17" cm="1">
        <f t="array" ref="AB1285">MAX(IF(BSA!$B$5:$B$1048576='Data Training 2022'!B1285,BSA!$H$5:$H$1048576))</f>
        <v>0</v>
      </c>
      <c r="AC1285" s="22" t="str">
        <f>IFERROR(VLOOKUP(B1285,BSA!$B$5:$I$1048576,8,0),"")</f>
        <v/>
      </c>
      <c r="AD1285" s="22" t="s">
        <v>3994</v>
      </c>
      <c r="AE1285" s="22"/>
      <c r="AF1285" s="22"/>
      <c r="AG1285" s="22" t="str">
        <f t="shared" si="106"/>
        <v>TARGET</v>
      </c>
      <c r="AH1285" s="17" cm="1">
        <f t="array" ref="AH1285">MAX(IF(ISOLASI!$B$5:$B$1048576='Data Training 2022'!B1285,ISOLASI!$H$5:$H$1048576))</f>
        <v>44709</v>
      </c>
      <c r="AI1285" s="22" t="str">
        <f>IFERROR(VLOOKUP(B1285,ISOLASI!$B$5:$I$1048576,8,0),"")</f>
        <v>LULUS</v>
      </c>
      <c r="AJ1285" s="22"/>
      <c r="AK1285" s="17" cm="1">
        <f t="array" ref="AK1285">MAX(IF('DEKAT AIR'!$B$5:$B$1048576='Data Training 2022'!B1285,'DEKAT AIR'!$H$5:$H$1048576))</f>
        <v>0</v>
      </c>
      <c r="AL1285" s="22" t="str">
        <f>IFERROR(VLOOKUP(B1285,'DEKAT AIR'!$B$5:$I$1048576,8,0),"")</f>
        <v/>
      </c>
      <c r="AM1285" s="22"/>
      <c r="AN1285" s="17" cm="1">
        <f t="array" ref="AN1285">MAX(IF(KETINGGIAN!$B$5:$B$1048576='Data Training 2022'!B1285,KETINGGIAN!$H$5:$H$1048576))</f>
        <v>0</v>
      </c>
      <c r="AO1285" s="22" t="str">
        <f>IFERROR(VLOOKUP(B1285,KETINGGIAN!$B$5:$I$1048576,8,0),"")</f>
        <v/>
      </c>
      <c r="AP1285" s="22"/>
      <c r="AQ1285" s="22"/>
      <c r="AR1285" s="22"/>
      <c r="AS1285" s="22"/>
      <c r="AT1285" s="17" cm="1">
        <f t="array" ref="AT1285">MAX(IF(TOOLSKEEPER!$B$5:$B$1048576='Data Training 2022'!B1285,TOOLSKEEPER!$H$5:$H$1048576))</f>
        <v>0</v>
      </c>
      <c r="AU1285" s="22" t="str">
        <f>IFERROR(VLOOKUP(B1285,TOOLSKEEPER!$B$5:$I$1048576,8,0),"")</f>
        <v/>
      </c>
    </row>
    <row r="1286" spans="1:47">
      <c r="A1286" s="22">
        <f t="shared" si="107"/>
        <v>1281</v>
      </c>
      <c r="B1286" s="21" t="str">
        <f t="shared" si="108"/>
        <v>00212826</v>
      </c>
      <c r="C1286" s="21">
        <v>212826</v>
      </c>
      <c r="D1286" s="22"/>
      <c r="E1286" s="22" t="s">
        <v>4359</v>
      </c>
      <c r="F1286" s="22" t="s">
        <v>3946</v>
      </c>
      <c r="G1286" s="22" t="s">
        <v>267</v>
      </c>
      <c r="H1286" s="22" t="s">
        <v>405</v>
      </c>
      <c r="I1286" s="22"/>
      <c r="J1286" s="22"/>
      <c r="K1286" s="21" t="s">
        <v>4002</v>
      </c>
      <c r="L1286" s="21" t="s">
        <v>2374</v>
      </c>
      <c r="M1286" s="21" t="s">
        <v>4003</v>
      </c>
      <c r="N1286" s="21"/>
      <c r="O1286" s="17" t="str">
        <f>IFERROR(VLOOKUP(B1286,POP!$B$5:$I$1048576,7,0),"")</f>
        <v/>
      </c>
      <c r="P1286" s="17" t="str">
        <f>IFERROR(VLOOKUP(B1286,POM!$B$5:$I$1048576,7,0),"")</f>
        <v/>
      </c>
      <c r="Q1286" s="10" t="str">
        <f>IFERROR(VLOOKUP(B1286,POU!$B$5:$I$1048576,7,0),"")</f>
        <v/>
      </c>
      <c r="R1286" s="21" t="str">
        <f t="shared" si="104"/>
        <v/>
      </c>
      <c r="S1286" s="17" t="str">
        <f>IFERROR(VLOOKUP(B1286,'PEMBEKALAN POP'!$B$5:$I$1048576,7,0),"")</f>
        <v/>
      </c>
      <c r="T1286" s="22" t="str">
        <f>IFERROR(VLOOKUP(B1286,'PEMBEKALAN POP'!$B$5:$I$1048576,8,0),"")</f>
        <v/>
      </c>
      <c r="U1286" s="21" t="s">
        <v>3994</v>
      </c>
      <c r="V1286" s="17" t="e" cm="1">
        <f t="array" ref="V1286">MAX(IF(INDUKSI!$B$5:$B$1048576='Data Training 2022'!B1286,INDUKSI!$H$5:$H$1048576))</f>
        <v>#N/A</v>
      </c>
      <c r="W1286" s="22" t="str">
        <f>IFERROR(VLOOKUP(B1286,INDUKSI!$B$5:$I$1048576,8,0),"")</f>
        <v>LULUS</v>
      </c>
      <c r="X1286" s="21" t="s">
        <v>3994</v>
      </c>
      <c r="Y1286" s="17" cm="1">
        <f t="array" ref="Y1286">MAX(IF(REINDUKSI!$B$5:$B$1048576='Data Training 2022'!B1286,REINDUKSI!$H$5:$H$1048576))</f>
        <v>0</v>
      </c>
      <c r="Z1286" s="22" t="str">
        <f>IFERROR(VLOOKUP(B1286,REINDUKSI!$B$5:$I$1048576,8,0),"")</f>
        <v/>
      </c>
      <c r="AA1286" s="22" t="str">
        <f t="shared" si="105"/>
        <v>TARGET</v>
      </c>
      <c r="AB1286" s="17" cm="1">
        <f t="array" ref="AB1286">MAX(IF(BSA!$B$5:$B$1048576='Data Training 2022'!B1286,BSA!$H$5:$H$1048576))</f>
        <v>0</v>
      </c>
      <c r="AC1286" s="22" t="str">
        <f>IFERROR(VLOOKUP(B1286,BSA!$B$5:$I$1048576,8,0),"")</f>
        <v/>
      </c>
      <c r="AD1286" s="22" t="s">
        <v>3994</v>
      </c>
      <c r="AE1286" s="22"/>
      <c r="AF1286" s="22"/>
      <c r="AG1286" s="22" t="str">
        <f t="shared" si="106"/>
        <v/>
      </c>
      <c r="AH1286" s="17" cm="1">
        <f t="array" ref="AH1286">MAX(IF(ISOLASI!$B$5:$B$1048576='Data Training 2022'!B1286,ISOLASI!$H$5:$H$1048576))</f>
        <v>44576</v>
      </c>
      <c r="AI1286" s="22" t="str">
        <f>IFERROR(VLOOKUP(B1286,ISOLASI!$B$5:$I$1048576,8,0),"")</f>
        <v>LULUS</v>
      </c>
      <c r="AJ1286" s="22"/>
      <c r="AK1286" s="17" cm="1">
        <f t="array" ref="AK1286">MAX(IF('DEKAT AIR'!$B$5:$B$1048576='Data Training 2022'!B1286,'DEKAT AIR'!$H$5:$H$1048576))</f>
        <v>0</v>
      </c>
      <c r="AL1286" s="22" t="str">
        <f>IFERROR(VLOOKUP(B1286,'DEKAT AIR'!$B$5:$I$1048576,8,0),"")</f>
        <v/>
      </c>
      <c r="AM1286" s="22"/>
      <c r="AN1286" s="17" cm="1">
        <f t="array" ref="AN1286">MAX(IF(KETINGGIAN!$B$5:$B$1048576='Data Training 2022'!B1286,KETINGGIAN!$H$5:$H$1048576))</f>
        <v>0</v>
      </c>
      <c r="AO1286" s="22" t="str">
        <f>IFERROR(VLOOKUP(B1286,KETINGGIAN!$B$5:$I$1048576,8,0),"")</f>
        <v/>
      </c>
      <c r="AP1286" s="22"/>
      <c r="AQ1286" s="22"/>
      <c r="AR1286" s="22"/>
      <c r="AS1286" s="22"/>
      <c r="AT1286" s="17" cm="1">
        <f t="array" ref="AT1286">MAX(IF(TOOLSKEEPER!$B$5:$B$1048576='Data Training 2022'!B1286,TOOLSKEEPER!$H$5:$H$1048576))</f>
        <v>0</v>
      </c>
      <c r="AU1286" s="22" t="str">
        <f>IFERROR(VLOOKUP(B1286,TOOLSKEEPER!$B$5:$I$1048576,8,0),"")</f>
        <v/>
      </c>
    </row>
    <row r="1287" spans="1:47">
      <c r="A1287" s="22">
        <f t="shared" si="107"/>
        <v>1282</v>
      </c>
      <c r="B1287" s="21" t="str">
        <f t="shared" si="108"/>
        <v>00212597</v>
      </c>
      <c r="C1287" s="21">
        <v>212597</v>
      </c>
      <c r="D1287" s="22"/>
      <c r="E1287" s="22" t="s">
        <v>4360</v>
      </c>
      <c r="F1287" s="22" t="s">
        <v>3946</v>
      </c>
      <c r="G1287" s="22" t="s">
        <v>289</v>
      </c>
      <c r="H1287" s="22" t="s">
        <v>405</v>
      </c>
      <c r="I1287" s="22"/>
      <c r="J1287" s="22"/>
      <c r="K1287" s="21" t="s">
        <v>3993</v>
      </c>
      <c r="L1287" s="21" t="s">
        <v>460</v>
      </c>
      <c r="M1287" s="21" t="s">
        <v>3994</v>
      </c>
      <c r="N1287" s="21"/>
      <c r="O1287" s="17" t="str">
        <f>IFERROR(VLOOKUP(B1287,POP!$B$5:$I$1048576,7,0),"")</f>
        <v/>
      </c>
      <c r="P1287" s="17" t="str">
        <f>IFERROR(VLOOKUP(B1287,POM!$B$5:$I$1048576,7,0),"")</f>
        <v/>
      </c>
      <c r="Q1287" s="10" t="str">
        <f>IFERROR(VLOOKUP(B1287,POU!$B$5:$I$1048576,7,0),"")</f>
        <v/>
      </c>
      <c r="R1287" s="21" t="str">
        <f t="shared" si="104"/>
        <v>TARGET</v>
      </c>
      <c r="S1287" s="17" t="str">
        <f>IFERROR(VLOOKUP(B1287,'PEMBEKALAN POP'!$B$5:$I$1048576,7,0),"")</f>
        <v/>
      </c>
      <c r="T1287" s="22" t="str">
        <f>IFERROR(VLOOKUP(B1287,'PEMBEKALAN POP'!$B$5:$I$1048576,8,0),"")</f>
        <v/>
      </c>
      <c r="U1287" s="21" t="s">
        <v>3994</v>
      </c>
      <c r="V1287" s="17" t="e" cm="1">
        <f t="array" ref="V1287">MAX(IF(INDUKSI!$B$5:$B$1048576='Data Training 2022'!B1287,INDUKSI!$H$5:$H$1048576))</f>
        <v>#N/A</v>
      </c>
      <c r="W1287" s="22" t="str">
        <f>IFERROR(VLOOKUP(B1287,INDUKSI!$B$5:$I$1048576,8,0),"")</f>
        <v>LULUS</v>
      </c>
      <c r="X1287" s="21" t="s">
        <v>3994</v>
      </c>
      <c r="Y1287" s="17" cm="1">
        <f t="array" ref="Y1287">MAX(IF(REINDUKSI!$B$5:$B$1048576='Data Training 2022'!B1287,REINDUKSI!$H$5:$H$1048576))</f>
        <v>0</v>
      </c>
      <c r="Z1287" s="22" t="str">
        <f>IFERROR(VLOOKUP(B1287,REINDUKSI!$B$5:$I$1048576,8,0),"")</f>
        <v/>
      </c>
      <c r="AA1287" s="22" t="str">
        <f t="shared" si="105"/>
        <v/>
      </c>
      <c r="AB1287" s="17" cm="1">
        <f t="array" ref="AB1287">MAX(IF(BSA!$B$5:$B$1048576='Data Training 2022'!B1287,BSA!$H$5:$H$1048576))</f>
        <v>0</v>
      </c>
      <c r="AC1287" s="22" t="str">
        <f>IFERROR(VLOOKUP(B1287,BSA!$B$5:$I$1048576,8,0),"")</f>
        <v/>
      </c>
      <c r="AD1287" s="22" t="s">
        <v>3994</v>
      </c>
      <c r="AE1287" s="22"/>
      <c r="AF1287" s="22"/>
      <c r="AG1287" s="22" t="str">
        <f t="shared" si="106"/>
        <v/>
      </c>
      <c r="AH1287" s="17" cm="1">
        <f t="array" ref="AH1287">MAX(IF(ISOLASI!$B$5:$B$1048576='Data Training 2022'!B1287,ISOLASI!$H$5:$H$1048576))</f>
        <v>0</v>
      </c>
      <c r="AI1287" s="22" t="str">
        <f>IFERROR(VLOOKUP(B1287,ISOLASI!$B$5:$I$1048576,8,0),"")</f>
        <v/>
      </c>
      <c r="AJ1287" s="22"/>
      <c r="AK1287" s="17" cm="1">
        <f t="array" ref="AK1287">MAX(IF('DEKAT AIR'!$B$5:$B$1048576='Data Training 2022'!B1287,'DEKAT AIR'!$H$5:$H$1048576))</f>
        <v>0</v>
      </c>
      <c r="AL1287" s="22" t="str">
        <f>IFERROR(VLOOKUP(B1287,'DEKAT AIR'!$B$5:$I$1048576,8,0),"")</f>
        <v/>
      </c>
      <c r="AM1287" s="22"/>
      <c r="AN1287" s="17" cm="1">
        <f t="array" ref="AN1287">MAX(IF(KETINGGIAN!$B$5:$B$1048576='Data Training 2022'!B1287,KETINGGIAN!$H$5:$H$1048576))</f>
        <v>0</v>
      </c>
      <c r="AO1287" s="22" t="str">
        <f>IFERROR(VLOOKUP(B1287,KETINGGIAN!$B$5:$I$1048576,8,0),"")</f>
        <v/>
      </c>
      <c r="AP1287" s="22"/>
      <c r="AQ1287" s="22"/>
      <c r="AR1287" s="22"/>
      <c r="AS1287" s="22"/>
      <c r="AT1287" s="17" cm="1">
        <f t="array" ref="AT1287">MAX(IF(TOOLSKEEPER!$B$5:$B$1048576='Data Training 2022'!B1287,TOOLSKEEPER!$H$5:$H$1048576))</f>
        <v>0</v>
      </c>
      <c r="AU1287" s="22" t="str">
        <f>IFERROR(VLOOKUP(B1287,TOOLSKEEPER!$B$5:$I$1048576,8,0),"")</f>
        <v/>
      </c>
    </row>
    <row r="1288" spans="1:47">
      <c r="A1288" s="22">
        <f t="shared" si="107"/>
        <v>1283</v>
      </c>
      <c r="B1288" s="21" t="str">
        <f t="shared" si="108"/>
        <v>00222425</v>
      </c>
      <c r="C1288" s="21">
        <v>222425</v>
      </c>
      <c r="D1288" s="22"/>
      <c r="E1288" s="22" t="s">
        <v>4361</v>
      </c>
      <c r="F1288" s="22" t="s">
        <v>3946</v>
      </c>
      <c r="G1288" s="22" t="s">
        <v>267</v>
      </c>
      <c r="H1288" s="22" t="s">
        <v>405</v>
      </c>
      <c r="I1288" s="22"/>
      <c r="J1288" s="22"/>
      <c r="K1288" s="21" t="s">
        <v>4002</v>
      </c>
      <c r="L1288" s="21" t="s">
        <v>2374</v>
      </c>
      <c r="M1288" s="21" t="s">
        <v>4003</v>
      </c>
      <c r="N1288" s="21"/>
      <c r="O1288" s="17" t="str">
        <f>IFERROR(VLOOKUP(B1288,POP!$B$5:$I$1048576,7,0),"")</f>
        <v/>
      </c>
      <c r="P1288" s="17" t="str">
        <f>IFERROR(VLOOKUP(B1288,POM!$B$5:$I$1048576,7,0),"")</f>
        <v/>
      </c>
      <c r="Q1288" s="10" t="str">
        <f>IFERROR(VLOOKUP(B1288,POU!$B$5:$I$1048576,7,0),"")</f>
        <v/>
      </c>
      <c r="R1288" s="21" t="str">
        <f t="shared" si="104"/>
        <v/>
      </c>
      <c r="S1288" s="17" t="str">
        <f>IFERROR(VLOOKUP(B1288,'PEMBEKALAN POP'!$B$5:$I$1048576,7,0),"")</f>
        <v/>
      </c>
      <c r="T1288" s="22" t="str">
        <f>IFERROR(VLOOKUP(B1288,'PEMBEKALAN POP'!$B$5:$I$1048576,8,0),"")</f>
        <v/>
      </c>
      <c r="U1288" s="21" t="s">
        <v>3994</v>
      </c>
      <c r="V1288" s="17" t="e" cm="1">
        <f t="array" ref="V1288">MAX(IF(INDUKSI!$B$5:$B$1048576='Data Training 2022'!B1288,INDUKSI!$H$5:$H$1048576))</f>
        <v>#N/A</v>
      </c>
      <c r="W1288" s="22" t="str">
        <f>IFERROR(VLOOKUP(B1288,INDUKSI!$B$5:$I$1048576,8,0),"")</f>
        <v>LULUS</v>
      </c>
      <c r="X1288" s="21" t="s">
        <v>3994</v>
      </c>
      <c r="Y1288" s="17" cm="1">
        <f t="array" ref="Y1288">MAX(IF(REINDUKSI!$B$5:$B$1048576='Data Training 2022'!B1288,REINDUKSI!$H$5:$H$1048576))</f>
        <v>0</v>
      </c>
      <c r="Z1288" s="22" t="str">
        <f>IFERROR(VLOOKUP(B1288,REINDUKSI!$B$5:$I$1048576,8,0),"")</f>
        <v/>
      </c>
      <c r="AA1288" s="22" t="str">
        <f t="shared" si="105"/>
        <v>TARGET</v>
      </c>
      <c r="AB1288" s="17" cm="1">
        <f t="array" ref="AB1288">MAX(IF(BSA!$B$5:$B$1048576='Data Training 2022'!B1288,BSA!$H$5:$H$1048576))</f>
        <v>0</v>
      </c>
      <c r="AC1288" s="22" t="str">
        <f>IFERROR(VLOOKUP(B1288,BSA!$B$5:$I$1048576,8,0),"")</f>
        <v/>
      </c>
      <c r="AD1288" s="22" t="s">
        <v>3994</v>
      </c>
      <c r="AE1288" s="22"/>
      <c r="AF1288" s="22"/>
      <c r="AG1288" s="22" t="str">
        <f t="shared" si="106"/>
        <v/>
      </c>
      <c r="AH1288" s="17" cm="1">
        <f t="array" ref="AH1288">MAX(IF(ISOLASI!$B$5:$B$1048576='Data Training 2022'!B1288,ISOLASI!$H$5:$H$1048576))</f>
        <v>0</v>
      </c>
      <c r="AI1288" s="22" t="str">
        <f>IFERROR(VLOOKUP(B1288,ISOLASI!$B$5:$I$1048576,8,0),"")</f>
        <v/>
      </c>
      <c r="AJ1288" s="22"/>
      <c r="AK1288" s="17" cm="1">
        <f t="array" ref="AK1288">MAX(IF('DEKAT AIR'!$B$5:$B$1048576='Data Training 2022'!B1288,'DEKAT AIR'!$H$5:$H$1048576))</f>
        <v>0</v>
      </c>
      <c r="AL1288" s="22" t="str">
        <f>IFERROR(VLOOKUP(B1288,'DEKAT AIR'!$B$5:$I$1048576,8,0),"")</f>
        <v/>
      </c>
      <c r="AM1288" s="22"/>
      <c r="AN1288" s="17" cm="1">
        <f t="array" ref="AN1288">MAX(IF(KETINGGIAN!$B$5:$B$1048576='Data Training 2022'!B1288,KETINGGIAN!$H$5:$H$1048576))</f>
        <v>0</v>
      </c>
      <c r="AO1288" s="22" t="str">
        <f>IFERROR(VLOOKUP(B1288,KETINGGIAN!$B$5:$I$1048576,8,0),"")</f>
        <v/>
      </c>
      <c r="AP1288" s="22"/>
      <c r="AQ1288" s="22"/>
      <c r="AR1288" s="22"/>
      <c r="AS1288" s="22"/>
      <c r="AT1288" s="17" cm="1">
        <f t="array" ref="AT1288">MAX(IF(TOOLSKEEPER!$B$5:$B$1048576='Data Training 2022'!B1288,TOOLSKEEPER!$H$5:$H$1048576))</f>
        <v>0</v>
      </c>
      <c r="AU1288" s="22" t="str">
        <f>IFERROR(VLOOKUP(B1288,TOOLSKEEPER!$B$5:$I$1048576,8,0),"")</f>
        <v/>
      </c>
    </row>
    <row r="1289" spans="1:47">
      <c r="A1289" s="22">
        <f t="shared" si="107"/>
        <v>1284</v>
      </c>
      <c r="B1289" s="21" t="str">
        <f t="shared" si="108"/>
        <v>00222427</v>
      </c>
      <c r="C1289" s="21">
        <v>222427</v>
      </c>
      <c r="D1289" s="22"/>
      <c r="E1289" s="22" t="s">
        <v>4362</v>
      </c>
      <c r="F1289" s="22" t="s">
        <v>3946</v>
      </c>
      <c r="G1289" s="22" t="s">
        <v>280</v>
      </c>
      <c r="H1289" s="22" t="s">
        <v>405</v>
      </c>
      <c r="I1289" s="22"/>
      <c r="J1289" s="22"/>
      <c r="K1289" s="21" t="s">
        <v>4002</v>
      </c>
      <c r="L1289" s="21" t="s">
        <v>280</v>
      </c>
      <c r="M1289" s="21" t="s">
        <v>4003</v>
      </c>
      <c r="N1289" s="21"/>
      <c r="O1289" s="17" t="str">
        <f>IFERROR(VLOOKUP(B1289,POP!$B$5:$I$1048576,7,0),"")</f>
        <v/>
      </c>
      <c r="P1289" s="17" t="str">
        <f>IFERROR(VLOOKUP(B1289,POM!$B$5:$I$1048576,7,0),"")</f>
        <v/>
      </c>
      <c r="Q1289" s="10" t="str">
        <f>IFERROR(VLOOKUP(B1289,POU!$B$5:$I$1048576,7,0),"")</f>
        <v/>
      </c>
      <c r="R1289" s="21" t="str">
        <f t="shared" ref="R1289:R1352" si="109">IF(AND(L1289="PENGAWAS",M1289="TARGET",N1289=""),"TARGET","")</f>
        <v/>
      </c>
      <c r="S1289" s="17" t="str">
        <f>IFERROR(VLOOKUP(B1289,'PEMBEKALAN POP'!$B$5:$I$1048576,7,0),"")</f>
        <v/>
      </c>
      <c r="T1289" s="22" t="str">
        <f>IFERROR(VLOOKUP(B1289,'PEMBEKALAN POP'!$B$5:$I$1048576,8,0),"")</f>
        <v/>
      </c>
      <c r="U1289" s="21" t="s">
        <v>3994</v>
      </c>
      <c r="V1289" s="17" t="e" cm="1">
        <f t="array" ref="V1289">MAX(IF(INDUKSI!$B$5:$B$1048576='Data Training 2022'!B1289,INDUKSI!$H$5:$H$1048576))</f>
        <v>#N/A</v>
      </c>
      <c r="W1289" s="22" t="str">
        <f>IFERROR(VLOOKUP(B1289,INDUKSI!$B$5:$I$1048576,8,0),"")</f>
        <v>LULUS</v>
      </c>
      <c r="X1289" s="21" t="s">
        <v>3994</v>
      </c>
      <c r="Y1289" s="17" cm="1">
        <f t="array" ref="Y1289">MAX(IF(REINDUKSI!$B$5:$B$1048576='Data Training 2022'!B1289,REINDUKSI!$H$5:$H$1048576))</f>
        <v>0</v>
      </c>
      <c r="Z1289" s="22" t="str">
        <f>IFERROR(VLOOKUP(B1289,REINDUKSI!$B$5:$I$1048576,8,0),"")</f>
        <v/>
      </c>
      <c r="AA1289" s="22" t="str">
        <f t="shared" ref="AA1289:AA1352" si="110">IF(L1289="OPERATOR","TARGET",IF(L1289="MEKANIK","TARGET",""))</f>
        <v>TARGET</v>
      </c>
      <c r="AB1289" s="17" cm="1">
        <f t="array" ref="AB1289">MAX(IF(BSA!$B$5:$B$1048576='Data Training 2022'!B1289,BSA!$H$5:$H$1048576))</f>
        <v>0</v>
      </c>
      <c r="AC1289" s="22" t="str">
        <f>IFERROR(VLOOKUP(B1289,BSA!$B$5:$I$1048576,8,0),"")</f>
        <v/>
      </c>
      <c r="AD1289" s="22" t="s">
        <v>3994</v>
      </c>
      <c r="AE1289" s="22"/>
      <c r="AF1289" s="22"/>
      <c r="AG1289" s="22" t="str">
        <f t="shared" ref="AG1289:AG1352" si="111">IF(L1289="MEKANIK","TARGET","")</f>
        <v>TARGET</v>
      </c>
      <c r="AH1289" s="17" cm="1">
        <f t="array" ref="AH1289">MAX(IF(ISOLASI!$B$5:$B$1048576='Data Training 2022'!B1289,ISOLASI!$H$5:$H$1048576))</f>
        <v>0</v>
      </c>
      <c r="AI1289" s="22" t="str">
        <f>IFERROR(VLOOKUP(B1289,ISOLASI!$B$5:$I$1048576,8,0),"")</f>
        <v/>
      </c>
      <c r="AJ1289" s="22"/>
      <c r="AK1289" s="17" cm="1">
        <f t="array" ref="AK1289">MAX(IF('DEKAT AIR'!$B$5:$B$1048576='Data Training 2022'!B1289,'DEKAT AIR'!$H$5:$H$1048576))</f>
        <v>0</v>
      </c>
      <c r="AL1289" s="22" t="str">
        <f>IFERROR(VLOOKUP(B1289,'DEKAT AIR'!$B$5:$I$1048576,8,0),"")</f>
        <v/>
      </c>
      <c r="AM1289" s="22" t="s">
        <v>3994</v>
      </c>
      <c r="AN1289" s="17" cm="1">
        <f t="array" ref="AN1289">MAX(IF(KETINGGIAN!$B$5:$B$1048576='Data Training 2022'!B1289,KETINGGIAN!$H$5:$H$1048576))</f>
        <v>44721</v>
      </c>
      <c r="AO1289" s="22" t="str">
        <f>IFERROR(VLOOKUP(B1289,KETINGGIAN!$B$5:$I$1048576,8,0),"")</f>
        <v>LULUS</v>
      </c>
      <c r="AP1289" s="22"/>
      <c r="AQ1289" s="22"/>
      <c r="AR1289" s="22"/>
      <c r="AS1289" s="22"/>
      <c r="AT1289" s="17" cm="1">
        <f t="array" ref="AT1289">MAX(IF(TOOLSKEEPER!$B$5:$B$1048576='Data Training 2022'!B1289,TOOLSKEEPER!$H$5:$H$1048576))</f>
        <v>0</v>
      </c>
      <c r="AU1289" s="22" t="str">
        <f>IFERROR(VLOOKUP(B1289,TOOLSKEEPER!$B$5:$I$1048576,8,0),"")</f>
        <v/>
      </c>
    </row>
    <row r="1290" spans="1:47">
      <c r="A1290" s="22">
        <f t="shared" si="107"/>
        <v>1285</v>
      </c>
      <c r="B1290" s="21" t="str">
        <f t="shared" si="108"/>
        <v>00222431</v>
      </c>
      <c r="C1290" s="21">
        <v>222431</v>
      </c>
      <c r="D1290" s="22"/>
      <c r="E1290" s="22" t="s">
        <v>4363</v>
      </c>
      <c r="F1290" s="22" t="s">
        <v>3946</v>
      </c>
      <c r="G1290" s="22" t="s">
        <v>267</v>
      </c>
      <c r="H1290" s="22" t="s">
        <v>405</v>
      </c>
      <c r="I1290" s="22"/>
      <c r="J1290" s="22"/>
      <c r="K1290" s="21" t="s">
        <v>4002</v>
      </c>
      <c r="L1290" s="21" t="s">
        <v>2374</v>
      </c>
      <c r="M1290" s="21" t="s">
        <v>4003</v>
      </c>
      <c r="N1290" s="21"/>
      <c r="O1290" s="17" t="str">
        <f>IFERROR(VLOOKUP(B1290,POP!$B$5:$I$1048576,7,0),"")</f>
        <v/>
      </c>
      <c r="P1290" s="17" t="str">
        <f>IFERROR(VLOOKUP(B1290,POM!$B$5:$I$1048576,7,0),"")</f>
        <v/>
      </c>
      <c r="Q1290" s="10" t="str">
        <f>IFERROR(VLOOKUP(B1290,POU!$B$5:$I$1048576,7,0),"")</f>
        <v/>
      </c>
      <c r="R1290" s="21" t="str">
        <f t="shared" si="109"/>
        <v/>
      </c>
      <c r="S1290" s="17" t="str">
        <f>IFERROR(VLOOKUP(B1290,'PEMBEKALAN POP'!$B$5:$I$1048576,7,0),"")</f>
        <v/>
      </c>
      <c r="T1290" s="22" t="str">
        <f>IFERROR(VLOOKUP(B1290,'PEMBEKALAN POP'!$B$5:$I$1048576,8,0),"")</f>
        <v/>
      </c>
      <c r="U1290" s="21" t="s">
        <v>3994</v>
      </c>
      <c r="V1290" s="17" t="e" cm="1">
        <f t="array" ref="V1290">MAX(IF(INDUKSI!$B$5:$B$1048576='Data Training 2022'!B1290,INDUKSI!$H$5:$H$1048576))</f>
        <v>#N/A</v>
      </c>
      <c r="W1290" s="22" t="str">
        <f>IFERROR(VLOOKUP(B1290,INDUKSI!$B$5:$I$1048576,8,0),"")</f>
        <v>LULUS</v>
      </c>
      <c r="X1290" s="21" t="s">
        <v>3994</v>
      </c>
      <c r="Y1290" s="17" cm="1">
        <f t="array" ref="Y1290">MAX(IF(REINDUKSI!$B$5:$B$1048576='Data Training 2022'!B1290,REINDUKSI!$H$5:$H$1048576))</f>
        <v>0</v>
      </c>
      <c r="Z1290" s="22" t="str">
        <f>IFERROR(VLOOKUP(B1290,REINDUKSI!$B$5:$I$1048576,8,0),"")</f>
        <v/>
      </c>
      <c r="AA1290" s="22" t="str">
        <f t="shared" si="110"/>
        <v>TARGET</v>
      </c>
      <c r="AB1290" s="17" cm="1">
        <f t="array" ref="AB1290">MAX(IF(BSA!$B$5:$B$1048576='Data Training 2022'!B1290,BSA!$H$5:$H$1048576))</f>
        <v>0</v>
      </c>
      <c r="AC1290" s="22" t="str">
        <f>IFERROR(VLOOKUP(B1290,BSA!$B$5:$I$1048576,8,0),"")</f>
        <v/>
      </c>
      <c r="AD1290" s="22" t="s">
        <v>3994</v>
      </c>
      <c r="AE1290" s="22"/>
      <c r="AF1290" s="22"/>
      <c r="AG1290" s="22" t="str">
        <f t="shared" si="111"/>
        <v/>
      </c>
      <c r="AH1290" s="17" cm="1">
        <f t="array" ref="AH1290">MAX(IF(ISOLASI!$B$5:$B$1048576='Data Training 2022'!B1290,ISOLASI!$H$5:$H$1048576))</f>
        <v>0</v>
      </c>
      <c r="AI1290" s="22" t="str">
        <f>IFERROR(VLOOKUP(B1290,ISOLASI!$B$5:$I$1048576,8,0),"")</f>
        <v/>
      </c>
      <c r="AJ1290" s="22"/>
      <c r="AK1290" s="17" cm="1">
        <f t="array" ref="AK1290">MAX(IF('DEKAT AIR'!$B$5:$B$1048576='Data Training 2022'!B1290,'DEKAT AIR'!$H$5:$H$1048576))</f>
        <v>0</v>
      </c>
      <c r="AL1290" s="22" t="str">
        <f>IFERROR(VLOOKUP(B1290,'DEKAT AIR'!$B$5:$I$1048576,8,0),"")</f>
        <v/>
      </c>
      <c r="AM1290" s="22"/>
      <c r="AN1290" s="17" cm="1">
        <f t="array" ref="AN1290">MAX(IF(KETINGGIAN!$B$5:$B$1048576='Data Training 2022'!B1290,KETINGGIAN!$H$5:$H$1048576))</f>
        <v>0</v>
      </c>
      <c r="AO1290" s="22" t="str">
        <f>IFERROR(VLOOKUP(B1290,KETINGGIAN!$B$5:$I$1048576,8,0),"")</f>
        <v/>
      </c>
      <c r="AP1290" s="22"/>
      <c r="AQ1290" s="22"/>
      <c r="AR1290" s="22"/>
      <c r="AS1290" s="22"/>
      <c r="AT1290" s="17" cm="1">
        <f t="array" ref="AT1290">MAX(IF(TOOLSKEEPER!$B$5:$B$1048576='Data Training 2022'!B1290,TOOLSKEEPER!$H$5:$H$1048576))</f>
        <v>0</v>
      </c>
      <c r="AU1290" s="22" t="str">
        <f>IFERROR(VLOOKUP(B1290,TOOLSKEEPER!$B$5:$I$1048576,8,0),"")</f>
        <v/>
      </c>
    </row>
    <row r="1291" spans="1:47">
      <c r="A1291" s="22">
        <f t="shared" si="107"/>
        <v>1286</v>
      </c>
      <c r="B1291" s="21" t="str">
        <f t="shared" si="108"/>
        <v>00222438</v>
      </c>
      <c r="C1291" s="21">
        <v>222438</v>
      </c>
      <c r="D1291" s="22"/>
      <c r="E1291" s="22" t="s">
        <v>4364</v>
      </c>
      <c r="F1291" s="22" t="s">
        <v>3946</v>
      </c>
      <c r="G1291" s="22" t="s">
        <v>267</v>
      </c>
      <c r="H1291" s="22" t="s">
        <v>405</v>
      </c>
      <c r="I1291" s="22"/>
      <c r="J1291" s="22"/>
      <c r="K1291" s="21" t="s">
        <v>4002</v>
      </c>
      <c r="L1291" s="21" t="s">
        <v>2374</v>
      </c>
      <c r="M1291" s="21" t="s">
        <v>4003</v>
      </c>
      <c r="N1291" s="21"/>
      <c r="O1291" s="17" t="str">
        <f>IFERROR(VLOOKUP(B1291,POP!$B$5:$I$1048576,7,0),"")</f>
        <v/>
      </c>
      <c r="P1291" s="17" t="str">
        <f>IFERROR(VLOOKUP(B1291,POM!$B$5:$I$1048576,7,0),"")</f>
        <v/>
      </c>
      <c r="Q1291" s="10" t="str">
        <f>IFERROR(VLOOKUP(B1291,POU!$B$5:$I$1048576,7,0),"")</f>
        <v/>
      </c>
      <c r="R1291" s="21" t="str">
        <f t="shared" si="109"/>
        <v/>
      </c>
      <c r="S1291" s="17" t="str">
        <f>IFERROR(VLOOKUP(B1291,'PEMBEKALAN POP'!$B$5:$I$1048576,7,0),"")</f>
        <v/>
      </c>
      <c r="T1291" s="22" t="str">
        <f>IFERROR(VLOOKUP(B1291,'PEMBEKALAN POP'!$B$5:$I$1048576,8,0),"")</f>
        <v/>
      </c>
      <c r="U1291" s="21" t="s">
        <v>3994</v>
      </c>
      <c r="V1291" s="17" t="e" cm="1">
        <f t="array" ref="V1291">MAX(IF(INDUKSI!$B$5:$B$1048576='Data Training 2022'!B1291,INDUKSI!$H$5:$H$1048576))</f>
        <v>#N/A</v>
      </c>
      <c r="W1291" s="22" t="str">
        <f>IFERROR(VLOOKUP(B1291,INDUKSI!$B$5:$I$1048576,8,0),"")</f>
        <v/>
      </c>
      <c r="X1291" s="21" t="s">
        <v>3994</v>
      </c>
      <c r="Y1291" s="17" cm="1">
        <f t="array" ref="Y1291">MAX(IF(REINDUKSI!$B$5:$B$1048576='Data Training 2022'!B1291,REINDUKSI!$H$5:$H$1048576))</f>
        <v>0</v>
      </c>
      <c r="Z1291" s="22" t="str">
        <f>IFERROR(VLOOKUP(B1291,REINDUKSI!$B$5:$I$1048576,8,0),"")</f>
        <v/>
      </c>
      <c r="AA1291" s="22" t="str">
        <f t="shared" si="110"/>
        <v>TARGET</v>
      </c>
      <c r="AB1291" s="17" cm="1">
        <f t="array" ref="AB1291">MAX(IF(BSA!$B$5:$B$1048576='Data Training 2022'!B1291,BSA!$H$5:$H$1048576))</f>
        <v>0</v>
      </c>
      <c r="AC1291" s="22" t="str">
        <f>IFERROR(VLOOKUP(B1291,BSA!$B$5:$I$1048576,8,0),"")</f>
        <v/>
      </c>
      <c r="AD1291" s="22" t="s">
        <v>3994</v>
      </c>
      <c r="AE1291" s="22"/>
      <c r="AF1291" s="22"/>
      <c r="AG1291" s="22" t="str">
        <f t="shared" si="111"/>
        <v/>
      </c>
      <c r="AH1291" s="17" cm="1">
        <f t="array" ref="AH1291">MAX(IF(ISOLASI!$B$5:$B$1048576='Data Training 2022'!B1291,ISOLASI!$H$5:$H$1048576))</f>
        <v>0</v>
      </c>
      <c r="AI1291" s="22" t="str">
        <f>IFERROR(VLOOKUP(B1291,ISOLASI!$B$5:$I$1048576,8,0),"")</f>
        <v/>
      </c>
      <c r="AJ1291" s="22"/>
      <c r="AK1291" s="17" cm="1">
        <f t="array" ref="AK1291">MAX(IF('DEKAT AIR'!$B$5:$B$1048576='Data Training 2022'!B1291,'DEKAT AIR'!$H$5:$H$1048576))</f>
        <v>0</v>
      </c>
      <c r="AL1291" s="22" t="str">
        <f>IFERROR(VLOOKUP(B1291,'DEKAT AIR'!$B$5:$I$1048576,8,0),"")</f>
        <v/>
      </c>
      <c r="AM1291" s="22"/>
      <c r="AN1291" s="17" cm="1">
        <f t="array" ref="AN1291">MAX(IF(KETINGGIAN!$B$5:$B$1048576='Data Training 2022'!B1291,KETINGGIAN!$H$5:$H$1048576))</f>
        <v>0</v>
      </c>
      <c r="AO1291" s="22" t="str">
        <f>IFERROR(VLOOKUP(B1291,KETINGGIAN!$B$5:$I$1048576,8,0),"")</f>
        <v/>
      </c>
      <c r="AP1291" s="22"/>
      <c r="AQ1291" s="22"/>
      <c r="AR1291" s="22"/>
      <c r="AS1291" s="22"/>
      <c r="AT1291" s="17" cm="1">
        <f t="array" ref="AT1291">MAX(IF(TOOLSKEEPER!$B$5:$B$1048576='Data Training 2022'!B1291,TOOLSKEEPER!$H$5:$H$1048576))</f>
        <v>0</v>
      </c>
      <c r="AU1291" s="22" t="str">
        <f>IFERROR(VLOOKUP(B1291,TOOLSKEEPER!$B$5:$I$1048576,8,0),"")</f>
        <v/>
      </c>
    </row>
    <row r="1292" spans="1:47">
      <c r="A1292" s="22">
        <f t="shared" si="107"/>
        <v>1287</v>
      </c>
      <c r="B1292" s="21" t="str">
        <f t="shared" si="108"/>
        <v>BMC_2</v>
      </c>
      <c r="C1292" s="21" t="s">
        <v>4365</v>
      </c>
      <c r="D1292" s="22"/>
      <c r="E1292" s="22" t="s">
        <v>4366</v>
      </c>
      <c r="F1292" s="22" t="s">
        <v>3946</v>
      </c>
      <c r="G1292" s="22" t="s">
        <v>267</v>
      </c>
      <c r="H1292" s="22" t="s">
        <v>405</v>
      </c>
      <c r="I1292" s="22"/>
      <c r="J1292" s="22"/>
      <c r="K1292" s="21" t="s">
        <v>4002</v>
      </c>
      <c r="L1292" s="21" t="s">
        <v>2374</v>
      </c>
      <c r="M1292" s="21" t="s">
        <v>4003</v>
      </c>
      <c r="N1292" s="21"/>
      <c r="O1292" s="17" t="str">
        <f>IFERROR(VLOOKUP(B1292,POP!$B$5:$I$1048576,7,0),"")</f>
        <v/>
      </c>
      <c r="P1292" s="17" t="str">
        <f>IFERROR(VLOOKUP(B1292,POM!$B$5:$I$1048576,7,0),"")</f>
        <v/>
      </c>
      <c r="Q1292" s="10" t="str">
        <f>IFERROR(VLOOKUP(B1292,POU!$B$5:$I$1048576,7,0),"")</f>
        <v/>
      </c>
      <c r="R1292" s="21" t="str">
        <f t="shared" si="109"/>
        <v/>
      </c>
      <c r="S1292" s="17" t="str">
        <f>IFERROR(VLOOKUP(B1292,'PEMBEKALAN POP'!$B$5:$I$1048576,7,0),"")</f>
        <v/>
      </c>
      <c r="T1292" s="22" t="str">
        <f>IFERROR(VLOOKUP(B1292,'PEMBEKALAN POP'!$B$5:$I$1048576,8,0),"")</f>
        <v/>
      </c>
      <c r="U1292" s="21" t="s">
        <v>3994</v>
      </c>
      <c r="V1292" s="17" t="e" cm="1">
        <f t="array" ref="V1292">MAX(IF(INDUKSI!$B$5:$B$1048576='Data Training 2022'!B1292,INDUKSI!$H$5:$H$1048576))</f>
        <v>#N/A</v>
      </c>
      <c r="W1292" s="22" t="str">
        <f>IFERROR(VLOOKUP(B1292,INDUKSI!$B$5:$I$1048576,8,0),"")</f>
        <v/>
      </c>
      <c r="X1292" s="21" t="s">
        <v>3994</v>
      </c>
      <c r="Y1292" s="17" cm="1">
        <f t="array" ref="Y1292">MAX(IF(REINDUKSI!$B$5:$B$1048576='Data Training 2022'!B1292,REINDUKSI!$H$5:$H$1048576))</f>
        <v>0</v>
      </c>
      <c r="Z1292" s="22" t="str">
        <f>IFERROR(VLOOKUP(B1292,REINDUKSI!$B$5:$I$1048576,8,0),"")</f>
        <v/>
      </c>
      <c r="AA1292" s="22" t="str">
        <f t="shared" si="110"/>
        <v>TARGET</v>
      </c>
      <c r="AB1292" s="17" cm="1">
        <f t="array" ref="AB1292">MAX(IF(BSA!$B$5:$B$1048576='Data Training 2022'!B1292,BSA!$H$5:$H$1048576))</f>
        <v>0</v>
      </c>
      <c r="AC1292" s="22" t="str">
        <f>IFERROR(VLOOKUP(B1292,BSA!$B$5:$I$1048576,8,0),"")</f>
        <v/>
      </c>
      <c r="AD1292" s="22" t="s">
        <v>3994</v>
      </c>
      <c r="AE1292" s="22"/>
      <c r="AF1292" s="22"/>
      <c r="AG1292" s="22" t="str">
        <f t="shared" si="111"/>
        <v/>
      </c>
      <c r="AH1292" s="17" cm="1">
        <f t="array" ref="AH1292">MAX(IF(ISOLASI!$B$5:$B$1048576='Data Training 2022'!B1292,ISOLASI!$H$5:$H$1048576))</f>
        <v>0</v>
      </c>
      <c r="AI1292" s="22" t="str">
        <f>IFERROR(VLOOKUP(B1292,ISOLASI!$B$5:$I$1048576,8,0),"")</f>
        <v/>
      </c>
      <c r="AJ1292" s="22"/>
      <c r="AK1292" s="17" cm="1">
        <f t="array" ref="AK1292">MAX(IF('DEKAT AIR'!$B$5:$B$1048576='Data Training 2022'!B1292,'DEKAT AIR'!$H$5:$H$1048576))</f>
        <v>0</v>
      </c>
      <c r="AL1292" s="22" t="str">
        <f>IFERROR(VLOOKUP(B1292,'DEKAT AIR'!$B$5:$I$1048576,8,0),"")</f>
        <v/>
      </c>
      <c r="AM1292" s="22"/>
      <c r="AN1292" s="17" cm="1">
        <f t="array" ref="AN1292">MAX(IF(KETINGGIAN!$B$5:$B$1048576='Data Training 2022'!B1292,KETINGGIAN!$H$5:$H$1048576))</f>
        <v>0</v>
      </c>
      <c r="AO1292" s="22" t="str">
        <f>IFERROR(VLOOKUP(B1292,KETINGGIAN!$B$5:$I$1048576,8,0),"")</f>
        <v/>
      </c>
      <c r="AP1292" s="22"/>
      <c r="AQ1292" s="22"/>
      <c r="AR1292" s="22"/>
      <c r="AS1292" s="22"/>
      <c r="AT1292" s="17" cm="1">
        <f t="array" ref="AT1292">MAX(IF(TOOLSKEEPER!$B$5:$B$1048576='Data Training 2022'!B1292,TOOLSKEEPER!$H$5:$H$1048576))</f>
        <v>0</v>
      </c>
      <c r="AU1292" s="22" t="str">
        <f>IFERROR(VLOOKUP(B1292,TOOLSKEEPER!$B$5:$I$1048576,8,0),"")</f>
        <v/>
      </c>
    </row>
    <row r="1293" spans="1:47">
      <c r="A1293" s="22">
        <f t="shared" si="107"/>
        <v>1288</v>
      </c>
      <c r="B1293" s="21" t="str">
        <f t="shared" si="108"/>
        <v>BMC_3</v>
      </c>
      <c r="C1293" s="21" t="s">
        <v>4367</v>
      </c>
      <c r="D1293" s="22"/>
      <c r="E1293" s="22" t="s">
        <v>4368</v>
      </c>
      <c r="F1293" s="22" t="s">
        <v>3946</v>
      </c>
      <c r="G1293" s="22" t="s">
        <v>4369</v>
      </c>
      <c r="H1293" s="22" t="s">
        <v>405</v>
      </c>
      <c r="I1293" s="22"/>
      <c r="J1293" s="22"/>
      <c r="K1293" s="21" t="s">
        <v>3993</v>
      </c>
      <c r="L1293" s="21" t="s">
        <v>460</v>
      </c>
      <c r="M1293" s="21" t="s">
        <v>3994</v>
      </c>
      <c r="N1293" s="21"/>
      <c r="O1293" s="17" t="str">
        <f>IFERROR(VLOOKUP(B1293,POP!$B$5:$I$1048576,7,0),"")</f>
        <v/>
      </c>
      <c r="P1293" s="17" t="str">
        <f>IFERROR(VLOOKUP(B1293,POM!$B$5:$I$1048576,7,0),"")</f>
        <v/>
      </c>
      <c r="Q1293" s="10" t="str">
        <f>IFERROR(VLOOKUP(B1293,POU!$B$5:$I$1048576,7,0),"")</f>
        <v/>
      </c>
      <c r="R1293" s="21" t="str">
        <f t="shared" si="109"/>
        <v>TARGET</v>
      </c>
      <c r="S1293" s="17" t="str">
        <f>IFERROR(VLOOKUP(B1293,'PEMBEKALAN POP'!$B$5:$I$1048576,7,0),"")</f>
        <v/>
      </c>
      <c r="T1293" s="22" t="str">
        <f>IFERROR(VLOOKUP(B1293,'PEMBEKALAN POP'!$B$5:$I$1048576,8,0),"")</f>
        <v/>
      </c>
      <c r="U1293" s="21" t="s">
        <v>3994</v>
      </c>
      <c r="V1293" s="17" t="e" cm="1">
        <f t="array" ref="V1293">MAX(IF(INDUKSI!$B$5:$B$1048576='Data Training 2022'!B1293,INDUKSI!$H$5:$H$1048576))</f>
        <v>#N/A</v>
      </c>
      <c r="W1293" s="22" t="str">
        <f>IFERROR(VLOOKUP(B1293,INDUKSI!$B$5:$I$1048576,8,0),"")</f>
        <v/>
      </c>
      <c r="X1293" s="21" t="s">
        <v>3994</v>
      </c>
      <c r="Y1293" s="17" cm="1">
        <f t="array" ref="Y1293">MAX(IF(REINDUKSI!$B$5:$B$1048576='Data Training 2022'!B1293,REINDUKSI!$H$5:$H$1048576))</f>
        <v>0</v>
      </c>
      <c r="Z1293" s="22" t="str">
        <f>IFERROR(VLOOKUP(B1293,REINDUKSI!$B$5:$I$1048576,8,0),"")</f>
        <v/>
      </c>
      <c r="AA1293" s="22" t="str">
        <f t="shared" si="110"/>
        <v/>
      </c>
      <c r="AB1293" s="17" cm="1">
        <f t="array" ref="AB1293">MAX(IF(BSA!$B$5:$B$1048576='Data Training 2022'!B1293,BSA!$H$5:$H$1048576))</f>
        <v>0</v>
      </c>
      <c r="AC1293" s="22" t="str">
        <f>IFERROR(VLOOKUP(B1293,BSA!$B$5:$I$1048576,8,0),"")</f>
        <v/>
      </c>
      <c r="AD1293" s="22" t="s">
        <v>3994</v>
      </c>
      <c r="AE1293" s="22"/>
      <c r="AF1293" s="22"/>
      <c r="AG1293" s="22" t="str">
        <f t="shared" si="111"/>
        <v/>
      </c>
      <c r="AH1293" s="17" cm="1">
        <f t="array" ref="AH1293">MAX(IF(ISOLASI!$B$5:$B$1048576='Data Training 2022'!B1293,ISOLASI!$H$5:$H$1048576))</f>
        <v>0</v>
      </c>
      <c r="AI1293" s="22" t="str">
        <f>IFERROR(VLOOKUP(B1293,ISOLASI!$B$5:$I$1048576,8,0),"")</f>
        <v/>
      </c>
      <c r="AJ1293" s="22"/>
      <c r="AK1293" s="17" cm="1">
        <f t="array" ref="AK1293">MAX(IF('DEKAT AIR'!$B$5:$B$1048576='Data Training 2022'!B1293,'DEKAT AIR'!$H$5:$H$1048576))</f>
        <v>0</v>
      </c>
      <c r="AL1293" s="22" t="str">
        <f>IFERROR(VLOOKUP(B1293,'DEKAT AIR'!$B$5:$I$1048576,8,0),"")</f>
        <v/>
      </c>
      <c r="AM1293" s="22"/>
      <c r="AN1293" s="17" cm="1">
        <f t="array" ref="AN1293">MAX(IF(KETINGGIAN!$B$5:$B$1048576='Data Training 2022'!B1293,KETINGGIAN!$H$5:$H$1048576))</f>
        <v>0</v>
      </c>
      <c r="AO1293" s="22" t="str">
        <f>IFERROR(VLOOKUP(B1293,KETINGGIAN!$B$5:$I$1048576,8,0),"")</f>
        <v/>
      </c>
      <c r="AP1293" s="22"/>
      <c r="AQ1293" s="22"/>
      <c r="AR1293" s="22"/>
      <c r="AS1293" s="22"/>
      <c r="AT1293" s="17" cm="1">
        <f t="array" ref="AT1293">MAX(IF(TOOLSKEEPER!$B$5:$B$1048576='Data Training 2022'!B1293,TOOLSKEEPER!$H$5:$H$1048576))</f>
        <v>0</v>
      </c>
      <c r="AU1293" s="22" t="str">
        <f>IFERROR(VLOOKUP(B1293,TOOLSKEEPER!$B$5:$I$1048576,8,0),"")</f>
        <v/>
      </c>
    </row>
    <row r="1294" spans="1:47">
      <c r="A1294" s="22">
        <f t="shared" si="107"/>
        <v>1289</v>
      </c>
      <c r="B1294" s="21" t="str">
        <f t="shared" si="108"/>
        <v>BMC_4</v>
      </c>
      <c r="C1294" s="21" t="s">
        <v>4370</v>
      </c>
      <c r="D1294" s="22"/>
      <c r="E1294" s="22" t="s">
        <v>4371</v>
      </c>
      <c r="F1294" s="22" t="s">
        <v>3946</v>
      </c>
      <c r="G1294" s="22" t="s">
        <v>280</v>
      </c>
      <c r="H1294" s="22" t="s">
        <v>405</v>
      </c>
      <c r="I1294" s="22"/>
      <c r="J1294" s="22"/>
      <c r="K1294" s="21" t="s">
        <v>4002</v>
      </c>
      <c r="L1294" s="21" t="s">
        <v>280</v>
      </c>
      <c r="M1294" s="21" t="s">
        <v>4003</v>
      </c>
      <c r="N1294" s="21"/>
      <c r="O1294" s="17" t="str">
        <f>IFERROR(VLOOKUP(B1294,POP!$B$5:$I$1048576,7,0),"")</f>
        <v/>
      </c>
      <c r="P1294" s="17" t="str">
        <f>IFERROR(VLOOKUP(B1294,POM!$B$5:$I$1048576,7,0),"")</f>
        <v/>
      </c>
      <c r="Q1294" s="10" t="str">
        <f>IFERROR(VLOOKUP(B1294,POU!$B$5:$I$1048576,7,0),"")</f>
        <v/>
      </c>
      <c r="R1294" s="21" t="str">
        <f t="shared" si="109"/>
        <v/>
      </c>
      <c r="S1294" s="17" t="str">
        <f>IFERROR(VLOOKUP(B1294,'PEMBEKALAN POP'!$B$5:$I$1048576,7,0),"")</f>
        <v/>
      </c>
      <c r="T1294" s="22" t="str">
        <f>IFERROR(VLOOKUP(B1294,'PEMBEKALAN POP'!$B$5:$I$1048576,8,0),"")</f>
        <v/>
      </c>
      <c r="U1294" s="21" t="s">
        <v>3994</v>
      </c>
      <c r="V1294" s="17" t="e" cm="1">
        <f t="array" ref="V1294">MAX(IF(INDUKSI!$B$5:$B$1048576='Data Training 2022'!B1294,INDUKSI!$H$5:$H$1048576))</f>
        <v>#N/A</v>
      </c>
      <c r="W1294" s="22" t="str">
        <f>IFERROR(VLOOKUP(B1294,INDUKSI!$B$5:$I$1048576,8,0),"")</f>
        <v>LULUS</v>
      </c>
      <c r="X1294" s="21" t="s">
        <v>3994</v>
      </c>
      <c r="Y1294" s="17" cm="1">
        <f t="array" ref="Y1294">MAX(IF(REINDUKSI!$B$5:$B$1048576='Data Training 2022'!B1294,REINDUKSI!$H$5:$H$1048576))</f>
        <v>0</v>
      </c>
      <c r="Z1294" s="22" t="str">
        <f>IFERROR(VLOOKUP(B1294,REINDUKSI!$B$5:$I$1048576,8,0),"")</f>
        <v/>
      </c>
      <c r="AA1294" s="22" t="str">
        <f t="shared" si="110"/>
        <v>TARGET</v>
      </c>
      <c r="AB1294" s="17" cm="1">
        <f t="array" ref="AB1294">MAX(IF(BSA!$B$5:$B$1048576='Data Training 2022'!B1294,BSA!$H$5:$H$1048576))</f>
        <v>0</v>
      </c>
      <c r="AC1294" s="22" t="str">
        <f>IFERROR(VLOOKUP(B1294,BSA!$B$5:$I$1048576,8,0),"")</f>
        <v/>
      </c>
      <c r="AD1294" s="22" t="s">
        <v>3994</v>
      </c>
      <c r="AE1294" s="22"/>
      <c r="AF1294" s="22"/>
      <c r="AG1294" s="22" t="str">
        <f t="shared" si="111"/>
        <v>TARGET</v>
      </c>
      <c r="AH1294" s="17" cm="1">
        <f t="array" ref="AH1294">MAX(IF(ISOLASI!$B$5:$B$1048576='Data Training 2022'!B1294,ISOLASI!$H$5:$H$1048576))</f>
        <v>0</v>
      </c>
      <c r="AI1294" s="22" t="str">
        <f>IFERROR(VLOOKUP(B1294,ISOLASI!$B$5:$I$1048576,8,0),"")</f>
        <v/>
      </c>
      <c r="AJ1294" s="22"/>
      <c r="AK1294" s="17" cm="1">
        <f t="array" ref="AK1294">MAX(IF('DEKAT AIR'!$B$5:$B$1048576='Data Training 2022'!B1294,'DEKAT AIR'!$H$5:$H$1048576))</f>
        <v>0</v>
      </c>
      <c r="AL1294" s="22" t="str">
        <f>IFERROR(VLOOKUP(B1294,'DEKAT AIR'!$B$5:$I$1048576,8,0),"")</f>
        <v/>
      </c>
      <c r="AM1294" s="22" t="s">
        <v>3994</v>
      </c>
      <c r="AN1294" s="17" cm="1">
        <f t="array" ref="AN1294">MAX(IF(KETINGGIAN!$B$5:$B$1048576='Data Training 2022'!B1294,KETINGGIAN!$H$5:$H$1048576))</f>
        <v>44721</v>
      </c>
      <c r="AO1294" s="22" t="str">
        <f>IFERROR(VLOOKUP(B1294,KETINGGIAN!$B$5:$I$1048576,8,0),"")</f>
        <v>LULUS</v>
      </c>
      <c r="AP1294" s="22"/>
      <c r="AQ1294" s="22"/>
      <c r="AR1294" s="22"/>
      <c r="AS1294" s="22"/>
      <c r="AT1294" s="17" cm="1">
        <f t="array" ref="AT1294">MAX(IF(TOOLSKEEPER!$B$5:$B$1048576='Data Training 2022'!B1294,TOOLSKEEPER!$H$5:$H$1048576))</f>
        <v>0</v>
      </c>
      <c r="AU1294" s="22" t="str">
        <f>IFERROR(VLOOKUP(B1294,TOOLSKEEPER!$B$5:$I$1048576,8,0),"")</f>
        <v/>
      </c>
    </row>
    <row r="1295" spans="1:47">
      <c r="A1295" s="22">
        <f t="shared" si="107"/>
        <v>1290</v>
      </c>
      <c r="B1295" s="21" t="str">
        <f t="shared" si="108"/>
        <v>BMC_5</v>
      </c>
      <c r="C1295" s="21" t="s">
        <v>4372</v>
      </c>
      <c r="D1295" s="22"/>
      <c r="E1295" s="22" t="s">
        <v>4373</v>
      </c>
      <c r="F1295" s="22" t="s">
        <v>3946</v>
      </c>
      <c r="G1295" s="22" t="s">
        <v>267</v>
      </c>
      <c r="H1295" s="22" t="s">
        <v>405</v>
      </c>
      <c r="I1295" s="22"/>
      <c r="J1295" s="22"/>
      <c r="K1295" s="21" t="s">
        <v>4002</v>
      </c>
      <c r="L1295" s="21" t="s">
        <v>2374</v>
      </c>
      <c r="M1295" s="21" t="s">
        <v>4003</v>
      </c>
      <c r="N1295" s="21"/>
      <c r="O1295" s="17" t="str">
        <f>IFERROR(VLOOKUP(B1295,POP!$B$5:$I$1048576,7,0),"")</f>
        <v/>
      </c>
      <c r="P1295" s="17" t="str">
        <f>IFERROR(VLOOKUP(B1295,POM!$B$5:$I$1048576,7,0),"")</f>
        <v/>
      </c>
      <c r="Q1295" s="10" t="str">
        <f>IFERROR(VLOOKUP(B1295,POU!$B$5:$I$1048576,7,0),"")</f>
        <v/>
      </c>
      <c r="R1295" s="21" t="str">
        <f t="shared" si="109"/>
        <v/>
      </c>
      <c r="S1295" s="17" t="str">
        <f>IFERROR(VLOOKUP(B1295,'PEMBEKALAN POP'!$B$5:$I$1048576,7,0),"")</f>
        <v/>
      </c>
      <c r="T1295" s="22" t="str">
        <f>IFERROR(VLOOKUP(B1295,'PEMBEKALAN POP'!$B$5:$I$1048576,8,0),"")</f>
        <v/>
      </c>
      <c r="U1295" s="21" t="s">
        <v>3994</v>
      </c>
      <c r="V1295" s="17" t="e" cm="1">
        <f t="array" ref="V1295">MAX(IF(INDUKSI!$B$5:$B$1048576='Data Training 2022'!B1295,INDUKSI!$H$5:$H$1048576))</f>
        <v>#N/A</v>
      </c>
      <c r="W1295" s="22" t="str">
        <f>IFERROR(VLOOKUP(B1295,INDUKSI!$B$5:$I$1048576,8,0),"")</f>
        <v/>
      </c>
      <c r="X1295" s="21" t="s">
        <v>3994</v>
      </c>
      <c r="Y1295" s="17" cm="1">
        <f t="array" ref="Y1295">MAX(IF(REINDUKSI!$B$5:$B$1048576='Data Training 2022'!B1295,REINDUKSI!$H$5:$H$1048576))</f>
        <v>0</v>
      </c>
      <c r="Z1295" s="22" t="str">
        <f>IFERROR(VLOOKUP(B1295,REINDUKSI!$B$5:$I$1048576,8,0),"")</f>
        <v/>
      </c>
      <c r="AA1295" s="22" t="str">
        <f t="shared" si="110"/>
        <v>TARGET</v>
      </c>
      <c r="AB1295" s="17" cm="1">
        <f t="array" ref="AB1295">MAX(IF(BSA!$B$5:$B$1048576='Data Training 2022'!B1295,BSA!$H$5:$H$1048576))</f>
        <v>0</v>
      </c>
      <c r="AC1295" s="22" t="str">
        <f>IFERROR(VLOOKUP(B1295,BSA!$B$5:$I$1048576,8,0),"")</f>
        <v/>
      </c>
      <c r="AD1295" s="22" t="s">
        <v>3994</v>
      </c>
      <c r="AE1295" s="22"/>
      <c r="AF1295" s="22"/>
      <c r="AG1295" s="22" t="str">
        <f t="shared" si="111"/>
        <v/>
      </c>
      <c r="AH1295" s="17" cm="1">
        <f t="array" ref="AH1295">MAX(IF(ISOLASI!$B$5:$B$1048576='Data Training 2022'!B1295,ISOLASI!$H$5:$H$1048576))</f>
        <v>0</v>
      </c>
      <c r="AI1295" s="22" t="str">
        <f>IFERROR(VLOOKUP(B1295,ISOLASI!$B$5:$I$1048576,8,0),"")</f>
        <v/>
      </c>
      <c r="AJ1295" s="22"/>
      <c r="AK1295" s="17" cm="1">
        <f t="array" ref="AK1295">MAX(IF('DEKAT AIR'!$B$5:$B$1048576='Data Training 2022'!B1295,'DEKAT AIR'!$H$5:$H$1048576))</f>
        <v>0</v>
      </c>
      <c r="AL1295" s="22" t="str">
        <f>IFERROR(VLOOKUP(B1295,'DEKAT AIR'!$B$5:$I$1048576,8,0),"")</f>
        <v/>
      </c>
      <c r="AM1295" s="22"/>
      <c r="AN1295" s="17" cm="1">
        <f t="array" ref="AN1295">MAX(IF(KETINGGIAN!$B$5:$B$1048576='Data Training 2022'!B1295,KETINGGIAN!$H$5:$H$1048576))</f>
        <v>0</v>
      </c>
      <c r="AO1295" s="22" t="str">
        <f>IFERROR(VLOOKUP(B1295,KETINGGIAN!$B$5:$I$1048576,8,0),"")</f>
        <v/>
      </c>
      <c r="AP1295" s="22"/>
      <c r="AQ1295" s="22"/>
      <c r="AR1295" s="22"/>
      <c r="AS1295" s="22"/>
      <c r="AT1295" s="17" cm="1">
        <f t="array" ref="AT1295">MAX(IF(TOOLSKEEPER!$B$5:$B$1048576='Data Training 2022'!B1295,TOOLSKEEPER!$H$5:$H$1048576))</f>
        <v>0</v>
      </c>
      <c r="AU1295" s="22" t="str">
        <f>IFERROR(VLOOKUP(B1295,TOOLSKEEPER!$B$5:$I$1048576,8,0),"")</f>
        <v/>
      </c>
    </row>
    <row r="1296" spans="1:47">
      <c r="A1296" s="22">
        <f t="shared" si="107"/>
        <v>1291</v>
      </c>
      <c r="B1296" s="21" t="str">
        <f t="shared" si="108"/>
        <v>BMC_6</v>
      </c>
      <c r="C1296" s="21" t="s">
        <v>4374</v>
      </c>
      <c r="D1296" s="22"/>
      <c r="E1296" s="22" t="s">
        <v>4375</v>
      </c>
      <c r="F1296" s="22" t="s">
        <v>3946</v>
      </c>
      <c r="G1296" s="22" t="s">
        <v>267</v>
      </c>
      <c r="H1296" s="22" t="s">
        <v>405</v>
      </c>
      <c r="I1296" s="22"/>
      <c r="J1296" s="22"/>
      <c r="K1296" s="21" t="s">
        <v>4002</v>
      </c>
      <c r="L1296" s="21" t="s">
        <v>2374</v>
      </c>
      <c r="M1296" s="21" t="s">
        <v>4003</v>
      </c>
      <c r="N1296" s="21"/>
      <c r="O1296" s="17" t="str">
        <f>IFERROR(VLOOKUP(B1296,POP!$B$5:$I$1048576,7,0),"")</f>
        <v/>
      </c>
      <c r="P1296" s="17" t="str">
        <f>IFERROR(VLOOKUP(B1296,POM!$B$5:$I$1048576,7,0),"")</f>
        <v/>
      </c>
      <c r="Q1296" s="10" t="str">
        <f>IFERROR(VLOOKUP(B1296,POU!$B$5:$I$1048576,7,0),"")</f>
        <v/>
      </c>
      <c r="R1296" s="21" t="str">
        <f t="shared" si="109"/>
        <v/>
      </c>
      <c r="S1296" s="17" t="str">
        <f>IFERROR(VLOOKUP(B1296,'PEMBEKALAN POP'!$B$5:$I$1048576,7,0),"")</f>
        <v/>
      </c>
      <c r="T1296" s="22" t="str">
        <f>IFERROR(VLOOKUP(B1296,'PEMBEKALAN POP'!$B$5:$I$1048576,8,0),"")</f>
        <v/>
      </c>
      <c r="U1296" s="21" t="s">
        <v>3994</v>
      </c>
      <c r="V1296" s="17" t="e" cm="1">
        <f t="array" ref="V1296">MAX(IF(INDUKSI!$B$5:$B$1048576='Data Training 2022'!B1296,INDUKSI!$H$5:$H$1048576))</f>
        <v>#N/A</v>
      </c>
      <c r="W1296" s="22" t="str">
        <f>IFERROR(VLOOKUP(B1296,INDUKSI!$B$5:$I$1048576,8,0),"")</f>
        <v/>
      </c>
      <c r="X1296" s="21" t="s">
        <v>3994</v>
      </c>
      <c r="Y1296" s="17" cm="1">
        <f t="array" ref="Y1296">MAX(IF(REINDUKSI!$B$5:$B$1048576='Data Training 2022'!B1296,REINDUKSI!$H$5:$H$1048576))</f>
        <v>0</v>
      </c>
      <c r="Z1296" s="22" t="str">
        <f>IFERROR(VLOOKUP(B1296,REINDUKSI!$B$5:$I$1048576,8,0),"")</f>
        <v/>
      </c>
      <c r="AA1296" s="22" t="str">
        <f t="shared" si="110"/>
        <v>TARGET</v>
      </c>
      <c r="AB1296" s="17" cm="1">
        <f t="array" ref="AB1296">MAX(IF(BSA!$B$5:$B$1048576='Data Training 2022'!B1296,BSA!$H$5:$H$1048576))</f>
        <v>0</v>
      </c>
      <c r="AC1296" s="22" t="str">
        <f>IFERROR(VLOOKUP(B1296,BSA!$B$5:$I$1048576,8,0),"")</f>
        <v/>
      </c>
      <c r="AD1296" s="22" t="s">
        <v>3994</v>
      </c>
      <c r="AE1296" s="22"/>
      <c r="AF1296" s="22"/>
      <c r="AG1296" s="22" t="str">
        <f t="shared" si="111"/>
        <v/>
      </c>
      <c r="AH1296" s="17" cm="1">
        <f t="array" ref="AH1296">MAX(IF(ISOLASI!$B$5:$B$1048576='Data Training 2022'!B1296,ISOLASI!$H$5:$H$1048576))</f>
        <v>0</v>
      </c>
      <c r="AI1296" s="22" t="str">
        <f>IFERROR(VLOOKUP(B1296,ISOLASI!$B$5:$I$1048576,8,0),"")</f>
        <v/>
      </c>
      <c r="AJ1296" s="22"/>
      <c r="AK1296" s="17" cm="1">
        <f t="array" ref="AK1296">MAX(IF('DEKAT AIR'!$B$5:$B$1048576='Data Training 2022'!B1296,'DEKAT AIR'!$H$5:$H$1048576))</f>
        <v>0</v>
      </c>
      <c r="AL1296" s="22" t="str">
        <f>IFERROR(VLOOKUP(B1296,'DEKAT AIR'!$B$5:$I$1048576,8,0),"")</f>
        <v/>
      </c>
      <c r="AM1296" s="22"/>
      <c r="AN1296" s="17" cm="1">
        <f t="array" ref="AN1296">MAX(IF(KETINGGIAN!$B$5:$B$1048576='Data Training 2022'!B1296,KETINGGIAN!$H$5:$H$1048576))</f>
        <v>0</v>
      </c>
      <c r="AO1296" s="22" t="str">
        <f>IFERROR(VLOOKUP(B1296,KETINGGIAN!$B$5:$I$1048576,8,0),"")</f>
        <v/>
      </c>
      <c r="AP1296" s="22"/>
      <c r="AQ1296" s="22"/>
      <c r="AR1296" s="22"/>
      <c r="AS1296" s="22"/>
      <c r="AT1296" s="17" cm="1">
        <f t="array" ref="AT1296">MAX(IF(TOOLSKEEPER!$B$5:$B$1048576='Data Training 2022'!B1296,TOOLSKEEPER!$H$5:$H$1048576))</f>
        <v>0</v>
      </c>
      <c r="AU1296" s="22" t="str">
        <f>IFERROR(VLOOKUP(B1296,TOOLSKEEPER!$B$5:$I$1048576,8,0),"")</f>
        <v/>
      </c>
    </row>
    <row r="1297" spans="1:47">
      <c r="A1297" s="22">
        <f t="shared" si="107"/>
        <v>1292</v>
      </c>
      <c r="B1297" s="21" t="str">
        <f t="shared" si="108"/>
        <v>BMC_7</v>
      </c>
      <c r="C1297" s="21" t="s">
        <v>4376</v>
      </c>
      <c r="D1297" s="22"/>
      <c r="E1297" s="22" t="s">
        <v>4377</v>
      </c>
      <c r="F1297" s="22" t="s">
        <v>3946</v>
      </c>
      <c r="G1297" s="22" t="s">
        <v>267</v>
      </c>
      <c r="H1297" s="22" t="s">
        <v>405</v>
      </c>
      <c r="I1297" s="22"/>
      <c r="J1297" s="22"/>
      <c r="K1297" s="21" t="s">
        <v>4002</v>
      </c>
      <c r="L1297" s="21" t="s">
        <v>2374</v>
      </c>
      <c r="M1297" s="21" t="s">
        <v>4003</v>
      </c>
      <c r="N1297" s="21"/>
      <c r="O1297" s="17" t="str">
        <f>IFERROR(VLOOKUP(B1297,POP!$B$5:$I$1048576,7,0),"")</f>
        <v/>
      </c>
      <c r="P1297" s="17" t="str">
        <f>IFERROR(VLOOKUP(B1297,POM!$B$5:$I$1048576,7,0),"")</f>
        <v/>
      </c>
      <c r="Q1297" s="10" t="str">
        <f>IFERROR(VLOOKUP(B1297,POU!$B$5:$I$1048576,7,0),"")</f>
        <v/>
      </c>
      <c r="R1297" s="21" t="str">
        <f t="shared" si="109"/>
        <v/>
      </c>
      <c r="S1297" s="17" t="str">
        <f>IFERROR(VLOOKUP(B1297,'PEMBEKALAN POP'!$B$5:$I$1048576,7,0),"")</f>
        <v/>
      </c>
      <c r="T1297" s="22" t="str">
        <f>IFERROR(VLOOKUP(B1297,'PEMBEKALAN POP'!$B$5:$I$1048576,8,0),"")</f>
        <v/>
      </c>
      <c r="U1297" s="21" t="s">
        <v>3994</v>
      </c>
      <c r="V1297" s="17" t="e" cm="1">
        <f t="array" ref="V1297">MAX(IF(INDUKSI!$B$5:$B$1048576='Data Training 2022'!B1297,INDUKSI!$H$5:$H$1048576))</f>
        <v>#N/A</v>
      </c>
      <c r="W1297" s="22" t="str">
        <f>IFERROR(VLOOKUP(B1297,INDUKSI!$B$5:$I$1048576,8,0),"")</f>
        <v>LULUS</v>
      </c>
      <c r="X1297" s="21" t="s">
        <v>3994</v>
      </c>
      <c r="Y1297" s="17" cm="1">
        <f t="array" ref="Y1297">MAX(IF(REINDUKSI!$B$5:$B$1048576='Data Training 2022'!B1297,REINDUKSI!$H$5:$H$1048576))</f>
        <v>0</v>
      </c>
      <c r="Z1297" s="22" t="str">
        <f>IFERROR(VLOOKUP(B1297,REINDUKSI!$B$5:$I$1048576,8,0),"")</f>
        <v/>
      </c>
      <c r="AA1297" s="22" t="str">
        <f t="shared" si="110"/>
        <v>TARGET</v>
      </c>
      <c r="AB1297" s="17" cm="1">
        <f t="array" ref="AB1297">MAX(IF(BSA!$B$5:$B$1048576='Data Training 2022'!B1297,BSA!$H$5:$H$1048576))</f>
        <v>0</v>
      </c>
      <c r="AC1297" s="22" t="str">
        <f>IFERROR(VLOOKUP(B1297,BSA!$B$5:$I$1048576,8,0),"")</f>
        <v/>
      </c>
      <c r="AD1297" s="22" t="s">
        <v>3994</v>
      </c>
      <c r="AE1297" s="22"/>
      <c r="AF1297" s="22"/>
      <c r="AG1297" s="22" t="str">
        <f t="shared" si="111"/>
        <v/>
      </c>
      <c r="AH1297" s="17" cm="1">
        <f t="array" ref="AH1297">MAX(IF(ISOLASI!$B$5:$B$1048576='Data Training 2022'!B1297,ISOLASI!$H$5:$H$1048576))</f>
        <v>0</v>
      </c>
      <c r="AI1297" s="22" t="str">
        <f>IFERROR(VLOOKUP(B1297,ISOLASI!$B$5:$I$1048576,8,0),"")</f>
        <v/>
      </c>
      <c r="AJ1297" s="22"/>
      <c r="AK1297" s="17" cm="1">
        <f t="array" ref="AK1297">MAX(IF('DEKAT AIR'!$B$5:$B$1048576='Data Training 2022'!B1297,'DEKAT AIR'!$H$5:$H$1048576))</f>
        <v>0</v>
      </c>
      <c r="AL1297" s="22" t="str">
        <f>IFERROR(VLOOKUP(B1297,'DEKAT AIR'!$B$5:$I$1048576,8,0),"")</f>
        <v/>
      </c>
      <c r="AM1297" s="22"/>
      <c r="AN1297" s="17" cm="1">
        <f t="array" ref="AN1297">MAX(IF(KETINGGIAN!$B$5:$B$1048576='Data Training 2022'!B1297,KETINGGIAN!$H$5:$H$1048576))</f>
        <v>0</v>
      </c>
      <c r="AO1297" s="22" t="str">
        <f>IFERROR(VLOOKUP(B1297,KETINGGIAN!$B$5:$I$1048576,8,0),"")</f>
        <v/>
      </c>
      <c r="AP1297" s="22"/>
      <c r="AQ1297" s="22"/>
      <c r="AR1297" s="22"/>
      <c r="AS1297" s="22"/>
      <c r="AT1297" s="17" cm="1">
        <f t="array" ref="AT1297">MAX(IF(TOOLSKEEPER!$B$5:$B$1048576='Data Training 2022'!B1297,TOOLSKEEPER!$H$5:$H$1048576))</f>
        <v>0</v>
      </c>
      <c r="AU1297" s="22" t="str">
        <f>IFERROR(VLOOKUP(B1297,TOOLSKEEPER!$B$5:$I$1048576,8,0),"")</f>
        <v/>
      </c>
    </row>
    <row r="1298" spans="1:47">
      <c r="A1298" s="22">
        <f t="shared" si="107"/>
        <v>1293</v>
      </c>
      <c r="B1298" s="21" t="str">
        <f t="shared" si="108"/>
        <v>BMC_8</v>
      </c>
      <c r="C1298" s="21" t="s">
        <v>4378</v>
      </c>
      <c r="D1298" s="22"/>
      <c r="E1298" s="22" t="s">
        <v>4379</v>
      </c>
      <c r="F1298" s="22" t="s">
        <v>3946</v>
      </c>
      <c r="G1298" s="22" t="s">
        <v>212</v>
      </c>
      <c r="H1298" s="22" t="s">
        <v>405</v>
      </c>
      <c r="I1298" s="22"/>
      <c r="J1298" s="22"/>
      <c r="K1298" s="21" t="s">
        <v>4002</v>
      </c>
      <c r="L1298" s="21" t="s">
        <v>2374</v>
      </c>
      <c r="M1298" s="21" t="s">
        <v>4003</v>
      </c>
      <c r="N1298" s="21"/>
      <c r="O1298" s="17" t="str">
        <f>IFERROR(VLOOKUP(B1298,POP!$B$5:$I$1048576,7,0),"")</f>
        <v/>
      </c>
      <c r="P1298" s="17" t="str">
        <f>IFERROR(VLOOKUP(B1298,POM!$B$5:$I$1048576,7,0),"")</f>
        <v/>
      </c>
      <c r="Q1298" s="10" t="str">
        <f>IFERROR(VLOOKUP(B1298,POU!$B$5:$I$1048576,7,0),"")</f>
        <v/>
      </c>
      <c r="R1298" s="21" t="str">
        <f t="shared" si="109"/>
        <v/>
      </c>
      <c r="S1298" s="17" t="str">
        <f>IFERROR(VLOOKUP(B1298,'PEMBEKALAN POP'!$B$5:$I$1048576,7,0),"")</f>
        <v/>
      </c>
      <c r="T1298" s="22" t="str">
        <f>IFERROR(VLOOKUP(B1298,'PEMBEKALAN POP'!$B$5:$I$1048576,8,0),"")</f>
        <v/>
      </c>
      <c r="U1298" s="21" t="s">
        <v>3994</v>
      </c>
      <c r="V1298" s="17" t="e" cm="1">
        <f t="array" ref="V1298">MAX(IF(INDUKSI!$B$5:$B$1048576='Data Training 2022'!B1298,INDUKSI!$H$5:$H$1048576))</f>
        <v>#N/A</v>
      </c>
      <c r="W1298" s="22" t="str">
        <f>IFERROR(VLOOKUP(B1298,INDUKSI!$B$5:$I$1048576,8,0),"")</f>
        <v>LULUS</v>
      </c>
      <c r="X1298" s="21" t="s">
        <v>3994</v>
      </c>
      <c r="Y1298" s="17" cm="1">
        <f t="array" ref="Y1298">MAX(IF(REINDUKSI!$B$5:$B$1048576='Data Training 2022'!B1298,REINDUKSI!$H$5:$H$1048576))</f>
        <v>0</v>
      </c>
      <c r="Z1298" s="22" t="str">
        <f>IFERROR(VLOOKUP(B1298,REINDUKSI!$B$5:$I$1048576,8,0),"")</f>
        <v/>
      </c>
      <c r="AA1298" s="22" t="str">
        <f t="shared" si="110"/>
        <v>TARGET</v>
      </c>
      <c r="AB1298" s="17" cm="1">
        <f t="array" ref="AB1298">MAX(IF(BSA!$B$5:$B$1048576='Data Training 2022'!B1298,BSA!$H$5:$H$1048576))</f>
        <v>0</v>
      </c>
      <c r="AC1298" s="22" t="str">
        <f>IFERROR(VLOOKUP(B1298,BSA!$B$5:$I$1048576,8,0),"")</f>
        <v/>
      </c>
      <c r="AD1298" s="22" t="s">
        <v>3994</v>
      </c>
      <c r="AE1298" s="22"/>
      <c r="AF1298" s="22"/>
      <c r="AG1298" s="22" t="str">
        <f t="shared" si="111"/>
        <v/>
      </c>
      <c r="AH1298" s="17" cm="1">
        <f t="array" ref="AH1298">MAX(IF(ISOLASI!$B$5:$B$1048576='Data Training 2022'!B1298,ISOLASI!$H$5:$H$1048576))</f>
        <v>0</v>
      </c>
      <c r="AI1298" s="22" t="str">
        <f>IFERROR(VLOOKUP(B1298,ISOLASI!$B$5:$I$1048576,8,0),"")</f>
        <v/>
      </c>
      <c r="AJ1298" s="22"/>
      <c r="AK1298" s="17" cm="1">
        <f t="array" ref="AK1298">MAX(IF('DEKAT AIR'!$B$5:$B$1048576='Data Training 2022'!B1298,'DEKAT AIR'!$H$5:$H$1048576))</f>
        <v>0</v>
      </c>
      <c r="AL1298" s="22" t="str">
        <f>IFERROR(VLOOKUP(B1298,'DEKAT AIR'!$B$5:$I$1048576,8,0),"")</f>
        <v/>
      </c>
      <c r="AM1298" s="22"/>
      <c r="AN1298" s="17" cm="1">
        <f t="array" ref="AN1298">MAX(IF(KETINGGIAN!$B$5:$B$1048576='Data Training 2022'!B1298,KETINGGIAN!$H$5:$H$1048576))</f>
        <v>0</v>
      </c>
      <c r="AO1298" s="22" t="str">
        <f>IFERROR(VLOOKUP(B1298,KETINGGIAN!$B$5:$I$1048576,8,0),"")</f>
        <v/>
      </c>
      <c r="AP1298" s="22"/>
      <c r="AQ1298" s="22"/>
      <c r="AR1298" s="22"/>
      <c r="AS1298" s="22"/>
      <c r="AT1298" s="17" cm="1">
        <f t="array" ref="AT1298">MAX(IF(TOOLSKEEPER!$B$5:$B$1048576='Data Training 2022'!B1298,TOOLSKEEPER!$H$5:$H$1048576))</f>
        <v>0</v>
      </c>
      <c r="AU1298" s="22" t="str">
        <f>IFERROR(VLOOKUP(B1298,TOOLSKEEPER!$B$5:$I$1048576,8,0),"")</f>
        <v/>
      </c>
    </row>
    <row r="1299" spans="1:47">
      <c r="A1299" s="22">
        <f t="shared" si="107"/>
        <v>1294</v>
      </c>
      <c r="B1299" s="21" t="str">
        <f t="shared" si="108"/>
        <v>BMC_9</v>
      </c>
      <c r="C1299" s="21" t="s">
        <v>4380</v>
      </c>
      <c r="D1299" s="22"/>
      <c r="E1299" s="22" t="s">
        <v>4381</v>
      </c>
      <c r="F1299" s="22" t="s">
        <v>3946</v>
      </c>
      <c r="G1299" s="22" t="s">
        <v>280</v>
      </c>
      <c r="H1299" s="22" t="s">
        <v>405</v>
      </c>
      <c r="I1299" s="22"/>
      <c r="J1299" s="22"/>
      <c r="K1299" s="21" t="s">
        <v>4002</v>
      </c>
      <c r="L1299" s="21" t="s">
        <v>280</v>
      </c>
      <c r="M1299" s="21" t="s">
        <v>4003</v>
      </c>
      <c r="N1299" s="21"/>
      <c r="O1299" s="17" t="str">
        <f>IFERROR(VLOOKUP(B1299,POP!$B$5:$I$1048576,7,0),"")</f>
        <v/>
      </c>
      <c r="P1299" s="17" t="str">
        <f>IFERROR(VLOOKUP(B1299,POM!$B$5:$I$1048576,7,0),"")</f>
        <v/>
      </c>
      <c r="Q1299" s="10" t="str">
        <f>IFERROR(VLOOKUP(B1299,POU!$B$5:$I$1048576,7,0),"")</f>
        <v/>
      </c>
      <c r="R1299" s="21" t="str">
        <f t="shared" si="109"/>
        <v/>
      </c>
      <c r="S1299" s="17" t="str">
        <f>IFERROR(VLOOKUP(B1299,'PEMBEKALAN POP'!$B$5:$I$1048576,7,0),"")</f>
        <v/>
      </c>
      <c r="T1299" s="22" t="str">
        <f>IFERROR(VLOOKUP(B1299,'PEMBEKALAN POP'!$B$5:$I$1048576,8,0),"")</f>
        <v/>
      </c>
      <c r="U1299" s="21" t="s">
        <v>3994</v>
      </c>
      <c r="V1299" s="17" t="e" cm="1">
        <f t="array" ref="V1299">MAX(IF(INDUKSI!$B$5:$B$1048576='Data Training 2022'!B1299,INDUKSI!$H$5:$H$1048576))</f>
        <v>#N/A</v>
      </c>
      <c r="W1299" s="22" t="str">
        <f>IFERROR(VLOOKUP(B1299,INDUKSI!$B$5:$I$1048576,8,0),"")</f>
        <v>LULUS</v>
      </c>
      <c r="X1299" s="21" t="s">
        <v>3994</v>
      </c>
      <c r="Y1299" s="17" cm="1">
        <f t="array" ref="Y1299">MAX(IF(REINDUKSI!$B$5:$B$1048576='Data Training 2022'!B1299,REINDUKSI!$H$5:$H$1048576))</f>
        <v>0</v>
      </c>
      <c r="Z1299" s="22" t="str">
        <f>IFERROR(VLOOKUP(B1299,REINDUKSI!$B$5:$I$1048576,8,0),"")</f>
        <v/>
      </c>
      <c r="AA1299" s="22" t="str">
        <f t="shared" si="110"/>
        <v>TARGET</v>
      </c>
      <c r="AB1299" s="17" cm="1">
        <f t="array" ref="AB1299">MAX(IF(BSA!$B$5:$B$1048576='Data Training 2022'!B1299,BSA!$H$5:$H$1048576))</f>
        <v>0</v>
      </c>
      <c r="AC1299" s="22" t="str">
        <f>IFERROR(VLOOKUP(B1299,BSA!$B$5:$I$1048576,8,0),"")</f>
        <v/>
      </c>
      <c r="AD1299" s="22" t="s">
        <v>3994</v>
      </c>
      <c r="AE1299" s="22"/>
      <c r="AF1299" s="22"/>
      <c r="AG1299" s="22" t="str">
        <f t="shared" si="111"/>
        <v>TARGET</v>
      </c>
      <c r="AH1299" s="17" cm="1">
        <f t="array" ref="AH1299">MAX(IF(ISOLASI!$B$5:$B$1048576='Data Training 2022'!B1299,ISOLASI!$H$5:$H$1048576))</f>
        <v>0</v>
      </c>
      <c r="AI1299" s="22" t="str">
        <f>IFERROR(VLOOKUP(B1299,ISOLASI!$B$5:$I$1048576,8,0),"")</f>
        <v/>
      </c>
      <c r="AJ1299" s="22"/>
      <c r="AK1299" s="17" cm="1">
        <f t="array" ref="AK1299">MAX(IF('DEKAT AIR'!$B$5:$B$1048576='Data Training 2022'!B1299,'DEKAT AIR'!$H$5:$H$1048576))</f>
        <v>0</v>
      </c>
      <c r="AL1299" s="22" t="str">
        <f>IFERROR(VLOOKUP(B1299,'DEKAT AIR'!$B$5:$I$1048576,8,0),"")</f>
        <v/>
      </c>
      <c r="AM1299" s="22" t="s">
        <v>3994</v>
      </c>
      <c r="AN1299" s="17" cm="1">
        <f t="array" ref="AN1299">MAX(IF(KETINGGIAN!$B$5:$B$1048576='Data Training 2022'!B1299,KETINGGIAN!$H$5:$H$1048576))</f>
        <v>44751</v>
      </c>
      <c r="AO1299" s="22" t="str">
        <f>IFERROR(VLOOKUP(B1299,KETINGGIAN!$B$5:$I$1048576,8,0),"")</f>
        <v>LULUS</v>
      </c>
      <c r="AP1299" s="22"/>
      <c r="AQ1299" s="22"/>
      <c r="AR1299" s="22"/>
      <c r="AS1299" s="22"/>
      <c r="AT1299" s="17" cm="1">
        <f t="array" ref="AT1299">MAX(IF(TOOLSKEEPER!$B$5:$B$1048576='Data Training 2022'!B1299,TOOLSKEEPER!$H$5:$H$1048576))</f>
        <v>0</v>
      </c>
      <c r="AU1299" s="22" t="str">
        <f>IFERROR(VLOOKUP(B1299,TOOLSKEEPER!$B$5:$I$1048576,8,0),"")</f>
        <v/>
      </c>
    </row>
    <row r="1300" spans="1:47">
      <c r="A1300" s="22">
        <f t="shared" ref="A1300:A1363" si="112">A1299+1</f>
        <v>1295</v>
      </c>
      <c r="B1300" s="21" t="str">
        <f t="shared" si="108"/>
        <v>BMP-250920</v>
      </c>
      <c r="C1300" s="21" t="s">
        <v>457</v>
      </c>
      <c r="D1300" s="22"/>
      <c r="E1300" s="22" t="s">
        <v>458</v>
      </c>
      <c r="F1300" s="22" t="s">
        <v>326</v>
      </c>
      <c r="G1300" s="22" t="s">
        <v>459</v>
      </c>
      <c r="H1300" s="22" t="s">
        <v>3973</v>
      </c>
      <c r="I1300" s="22"/>
      <c r="J1300" s="22"/>
      <c r="K1300" s="21" t="s">
        <v>3993</v>
      </c>
      <c r="L1300" s="21" t="s">
        <v>460</v>
      </c>
      <c r="M1300" s="21" t="s">
        <v>3994</v>
      </c>
      <c r="N1300" s="21"/>
      <c r="O1300" s="17" t="str">
        <f>IFERROR(VLOOKUP(B1300,POP!$B$5:$I$1048576,7,0),"")</f>
        <v/>
      </c>
      <c r="P1300" s="17" t="str">
        <f>IFERROR(VLOOKUP(B1300,POM!$B$5:$I$1048576,7,0),"")</f>
        <v/>
      </c>
      <c r="Q1300" s="10" t="str">
        <f>IFERROR(VLOOKUP(B1300,POU!$B$5:$I$1048576,7,0),"")</f>
        <v/>
      </c>
      <c r="R1300" s="21" t="str">
        <f t="shared" si="109"/>
        <v>TARGET</v>
      </c>
      <c r="S1300" s="17" t="str">
        <f>IFERROR(VLOOKUP(B1300,'PEMBEKALAN POP'!$B$5:$I$1048576,7,0),"")</f>
        <v/>
      </c>
      <c r="T1300" s="22" t="str">
        <f>IFERROR(VLOOKUP(B1300,'PEMBEKALAN POP'!$B$5:$I$1048576,8,0),"")</f>
        <v/>
      </c>
      <c r="U1300" s="21" t="s">
        <v>3994</v>
      </c>
      <c r="V1300" s="17" t="e" cm="1">
        <f t="array" ref="V1300">MAX(IF(INDUKSI!$B$5:$B$1048576='Data Training 2022'!B1300,INDUKSI!$H$5:$H$1048576))</f>
        <v>#N/A</v>
      </c>
      <c r="W1300" s="22" t="str">
        <f>IFERROR(VLOOKUP(B1300,INDUKSI!$B$5:$I$1048576,8,0),"")</f>
        <v>LULUS</v>
      </c>
      <c r="X1300" s="21" t="s">
        <v>3994</v>
      </c>
      <c r="Y1300" s="17" cm="1">
        <f t="array" ref="Y1300">MAX(IF(REINDUKSI!$B$5:$B$1048576='Data Training 2022'!B1300,REINDUKSI!$H$5:$H$1048576))</f>
        <v>0</v>
      </c>
      <c r="Z1300" s="22" t="str">
        <f>IFERROR(VLOOKUP(B1300,REINDUKSI!$B$5:$I$1048576,8,0),"")</f>
        <v/>
      </c>
      <c r="AA1300" s="22" t="str">
        <f t="shared" si="110"/>
        <v/>
      </c>
      <c r="AB1300" s="17" cm="1">
        <f t="array" ref="AB1300">MAX(IF(BSA!$B$5:$B$1048576='Data Training 2022'!B1300,BSA!$H$5:$H$1048576))</f>
        <v>0</v>
      </c>
      <c r="AC1300" s="22" t="str">
        <f>IFERROR(VLOOKUP(B1300,BSA!$B$5:$I$1048576,8,0),"")</f>
        <v/>
      </c>
      <c r="AD1300" s="22" t="s">
        <v>3994</v>
      </c>
      <c r="AE1300" s="22"/>
      <c r="AF1300" s="22"/>
      <c r="AG1300" s="22" t="str">
        <f t="shared" si="111"/>
        <v/>
      </c>
      <c r="AH1300" s="17" cm="1">
        <f t="array" ref="AH1300">MAX(IF(ISOLASI!$B$5:$B$1048576='Data Training 2022'!B1300,ISOLASI!$H$5:$H$1048576))</f>
        <v>0</v>
      </c>
      <c r="AI1300" s="22" t="str">
        <f>IFERROR(VLOOKUP(B1300,ISOLASI!$B$5:$I$1048576,8,0),"")</f>
        <v/>
      </c>
      <c r="AJ1300" s="22"/>
      <c r="AK1300" s="17" cm="1">
        <f t="array" ref="AK1300">MAX(IF('DEKAT AIR'!$B$5:$B$1048576='Data Training 2022'!B1300,'DEKAT AIR'!$H$5:$H$1048576))</f>
        <v>0</v>
      </c>
      <c r="AL1300" s="22" t="str">
        <f>IFERROR(VLOOKUP(B1300,'DEKAT AIR'!$B$5:$I$1048576,8,0),"")</f>
        <v/>
      </c>
      <c r="AM1300" s="22"/>
      <c r="AN1300" s="17" cm="1">
        <f t="array" ref="AN1300">MAX(IF(KETINGGIAN!$B$5:$B$1048576='Data Training 2022'!B1300,KETINGGIAN!$H$5:$H$1048576))</f>
        <v>0</v>
      </c>
      <c r="AO1300" s="22" t="str">
        <f>IFERROR(VLOOKUP(B1300,KETINGGIAN!$B$5:$I$1048576,8,0),"")</f>
        <v/>
      </c>
      <c r="AP1300" s="22"/>
      <c r="AQ1300" s="22"/>
      <c r="AR1300" s="22"/>
      <c r="AS1300" s="22"/>
      <c r="AT1300" s="17" cm="1">
        <f t="array" ref="AT1300">MAX(IF(TOOLSKEEPER!$B$5:$B$1048576='Data Training 2022'!B1300,TOOLSKEEPER!$H$5:$H$1048576))</f>
        <v>0</v>
      </c>
      <c r="AU1300" s="22" t="str">
        <f>IFERROR(VLOOKUP(B1300,TOOLSKEEPER!$B$5:$I$1048576,8,0),"")</f>
        <v/>
      </c>
    </row>
    <row r="1301" spans="1:47">
      <c r="A1301" s="22">
        <f t="shared" si="112"/>
        <v>1296</v>
      </c>
      <c r="B1301" s="21" t="str">
        <f t="shared" si="108"/>
        <v>BMP-191040002</v>
      </c>
      <c r="C1301" s="21" t="s">
        <v>439</v>
      </c>
      <c r="D1301" s="22"/>
      <c r="E1301" s="22" t="s">
        <v>440</v>
      </c>
      <c r="F1301" s="22" t="s">
        <v>326</v>
      </c>
      <c r="G1301" s="22" t="s">
        <v>441</v>
      </c>
      <c r="H1301" s="22" t="s">
        <v>355</v>
      </c>
      <c r="I1301" s="22"/>
      <c r="J1301" s="22"/>
      <c r="K1301" s="21" t="s">
        <v>4002</v>
      </c>
      <c r="L1301" s="21" t="s">
        <v>681</v>
      </c>
      <c r="M1301" s="21" t="s">
        <v>4003</v>
      </c>
      <c r="N1301" s="21"/>
      <c r="O1301" s="17" t="str">
        <f>IFERROR(VLOOKUP(B1301,POP!$B$5:$I$1048576,7,0),"")</f>
        <v/>
      </c>
      <c r="P1301" s="17" t="str">
        <f>IFERROR(VLOOKUP(B1301,POM!$B$5:$I$1048576,7,0),"")</f>
        <v/>
      </c>
      <c r="Q1301" s="10" t="str">
        <f>IFERROR(VLOOKUP(B1301,POU!$B$5:$I$1048576,7,0),"")</f>
        <v/>
      </c>
      <c r="R1301" s="21" t="str">
        <f t="shared" si="109"/>
        <v/>
      </c>
      <c r="S1301" s="17" t="str">
        <f>IFERROR(VLOOKUP(B1301,'PEMBEKALAN POP'!$B$5:$I$1048576,7,0),"")</f>
        <v/>
      </c>
      <c r="T1301" s="22" t="str">
        <f>IFERROR(VLOOKUP(B1301,'PEMBEKALAN POP'!$B$5:$I$1048576,8,0),"")</f>
        <v/>
      </c>
      <c r="U1301" s="21" t="s">
        <v>3994</v>
      </c>
      <c r="V1301" s="17" t="e" cm="1">
        <f t="array" ref="V1301">MAX(IF(INDUKSI!$B$5:$B$1048576='Data Training 2022'!B1301,INDUKSI!$H$5:$H$1048576))</f>
        <v>#N/A</v>
      </c>
      <c r="W1301" s="22" t="str">
        <f>IFERROR(VLOOKUP(B1301,INDUKSI!$B$5:$I$1048576,8,0),"")</f>
        <v>LULUS</v>
      </c>
      <c r="X1301" s="21" t="s">
        <v>3994</v>
      </c>
      <c r="Y1301" s="17" cm="1">
        <f t="array" ref="Y1301">MAX(IF(REINDUKSI!$B$5:$B$1048576='Data Training 2022'!B1301,REINDUKSI!$H$5:$H$1048576))</f>
        <v>44729</v>
      </c>
      <c r="Z1301" s="22" t="str">
        <f>IFERROR(VLOOKUP(B1301,REINDUKSI!$B$5:$I$1048576,8,0),"")</f>
        <v>LULUS</v>
      </c>
      <c r="AA1301" s="22" t="str">
        <f t="shared" si="110"/>
        <v/>
      </c>
      <c r="AB1301" s="17" cm="1">
        <f t="array" ref="AB1301">MAX(IF(BSA!$B$5:$B$1048576='Data Training 2022'!B1301,BSA!$H$5:$H$1048576))</f>
        <v>0</v>
      </c>
      <c r="AC1301" s="22" t="str">
        <f>IFERROR(VLOOKUP(B1301,BSA!$B$5:$I$1048576,8,0),"")</f>
        <v/>
      </c>
      <c r="AD1301" s="22" t="s">
        <v>3994</v>
      </c>
      <c r="AE1301" s="22"/>
      <c r="AF1301" s="22"/>
      <c r="AG1301" s="22" t="str">
        <f t="shared" si="111"/>
        <v/>
      </c>
      <c r="AH1301" s="17" cm="1">
        <f t="array" ref="AH1301">MAX(IF(ISOLASI!$B$5:$B$1048576='Data Training 2022'!B1301,ISOLASI!$H$5:$H$1048576))</f>
        <v>0</v>
      </c>
      <c r="AI1301" s="22" t="str">
        <f>IFERROR(VLOOKUP(B1301,ISOLASI!$B$5:$I$1048576,8,0),"")</f>
        <v/>
      </c>
      <c r="AJ1301" s="22"/>
      <c r="AK1301" s="17" cm="1">
        <f t="array" ref="AK1301">MAX(IF('DEKAT AIR'!$B$5:$B$1048576='Data Training 2022'!B1301,'DEKAT AIR'!$H$5:$H$1048576))</f>
        <v>0</v>
      </c>
      <c r="AL1301" s="22" t="str">
        <f>IFERROR(VLOOKUP(B1301,'DEKAT AIR'!$B$5:$I$1048576,8,0),"")</f>
        <v/>
      </c>
      <c r="AM1301" s="22"/>
      <c r="AN1301" s="17" cm="1">
        <f t="array" ref="AN1301">MAX(IF(KETINGGIAN!$B$5:$B$1048576='Data Training 2022'!B1301,KETINGGIAN!$H$5:$H$1048576))</f>
        <v>0</v>
      </c>
      <c r="AO1301" s="22" t="str">
        <f>IFERROR(VLOOKUP(B1301,KETINGGIAN!$B$5:$I$1048576,8,0),"")</f>
        <v/>
      </c>
      <c r="AP1301" s="22"/>
      <c r="AQ1301" s="22"/>
      <c r="AR1301" s="22"/>
      <c r="AS1301" s="22"/>
      <c r="AT1301" s="17" cm="1">
        <f t="array" ref="AT1301">MAX(IF(TOOLSKEEPER!$B$5:$B$1048576='Data Training 2022'!B1301,TOOLSKEEPER!$H$5:$H$1048576))</f>
        <v>0</v>
      </c>
      <c r="AU1301" s="22" t="str">
        <f>IFERROR(VLOOKUP(B1301,TOOLSKEEPER!$B$5:$I$1048576,8,0),"")</f>
        <v/>
      </c>
    </row>
    <row r="1302" spans="1:47">
      <c r="A1302" s="22">
        <f t="shared" si="112"/>
        <v>1297</v>
      </c>
      <c r="B1302" s="21" t="str">
        <f t="shared" si="108"/>
        <v>BMP-061219</v>
      </c>
      <c r="C1302" s="21" t="s">
        <v>370</v>
      </c>
      <c r="D1302" s="22"/>
      <c r="E1302" s="22" t="s">
        <v>371</v>
      </c>
      <c r="F1302" s="22" t="s">
        <v>326</v>
      </c>
      <c r="G1302" s="22" t="s">
        <v>372</v>
      </c>
      <c r="H1302" s="22" t="s">
        <v>355</v>
      </c>
      <c r="I1302" s="22"/>
      <c r="J1302" s="22"/>
      <c r="K1302" s="21" t="s">
        <v>4002</v>
      </c>
      <c r="L1302" s="21" t="s">
        <v>372</v>
      </c>
      <c r="M1302" s="21" t="s">
        <v>4003</v>
      </c>
      <c r="N1302" s="21"/>
      <c r="O1302" s="17" t="str">
        <f>IFERROR(VLOOKUP(B1302,POP!$B$5:$I$1048576,7,0),"")</f>
        <v/>
      </c>
      <c r="P1302" s="17" t="str">
        <f>IFERROR(VLOOKUP(B1302,POM!$B$5:$I$1048576,7,0),"")</f>
        <v/>
      </c>
      <c r="Q1302" s="10" t="str">
        <f>IFERROR(VLOOKUP(B1302,POU!$B$5:$I$1048576,7,0),"")</f>
        <v/>
      </c>
      <c r="R1302" s="21" t="str">
        <f t="shared" si="109"/>
        <v/>
      </c>
      <c r="S1302" s="17" t="str">
        <f>IFERROR(VLOOKUP(B1302,'PEMBEKALAN POP'!$B$5:$I$1048576,7,0),"")</f>
        <v/>
      </c>
      <c r="T1302" s="22" t="str">
        <f>IFERROR(VLOOKUP(B1302,'PEMBEKALAN POP'!$B$5:$I$1048576,8,0),"")</f>
        <v/>
      </c>
      <c r="U1302" s="21" t="s">
        <v>3994</v>
      </c>
      <c r="V1302" s="17" t="e" cm="1">
        <f t="array" ref="V1302">MAX(IF(INDUKSI!$B$5:$B$1048576='Data Training 2022'!B1302,INDUKSI!$H$5:$H$1048576))</f>
        <v>#N/A</v>
      </c>
      <c r="W1302" s="22" t="str">
        <f>IFERROR(VLOOKUP(B1302,INDUKSI!$B$5:$I$1048576,8,0),"")</f>
        <v>LULUS</v>
      </c>
      <c r="X1302" s="21" t="s">
        <v>3994</v>
      </c>
      <c r="Y1302" s="17" cm="1">
        <f t="array" ref="Y1302">MAX(IF(REINDUKSI!$B$5:$B$1048576='Data Training 2022'!B1302,REINDUKSI!$H$5:$H$1048576))</f>
        <v>0</v>
      </c>
      <c r="Z1302" s="22" t="str">
        <f>IFERROR(VLOOKUP(B1302,REINDUKSI!$B$5:$I$1048576,8,0),"")</f>
        <v/>
      </c>
      <c r="AA1302" s="22" t="str">
        <f t="shared" si="110"/>
        <v/>
      </c>
      <c r="AB1302" s="17" cm="1">
        <f t="array" ref="AB1302">MAX(IF(BSA!$B$5:$B$1048576='Data Training 2022'!B1302,BSA!$H$5:$H$1048576))</f>
        <v>0</v>
      </c>
      <c r="AC1302" s="22" t="str">
        <f>IFERROR(VLOOKUP(B1302,BSA!$B$5:$I$1048576,8,0),"")</f>
        <v/>
      </c>
      <c r="AD1302" s="22" t="s">
        <v>3994</v>
      </c>
      <c r="AE1302" s="22"/>
      <c r="AF1302" s="22"/>
      <c r="AG1302" s="22" t="str">
        <f t="shared" si="111"/>
        <v/>
      </c>
      <c r="AH1302" s="17" cm="1">
        <f t="array" ref="AH1302">MAX(IF(ISOLASI!$B$5:$B$1048576='Data Training 2022'!B1302,ISOLASI!$H$5:$H$1048576))</f>
        <v>0</v>
      </c>
      <c r="AI1302" s="22" t="str">
        <f>IFERROR(VLOOKUP(B1302,ISOLASI!$B$5:$I$1048576,8,0),"")</f>
        <v/>
      </c>
      <c r="AJ1302" s="22"/>
      <c r="AK1302" s="17" cm="1">
        <f t="array" ref="AK1302">MAX(IF('DEKAT AIR'!$B$5:$B$1048576='Data Training 2022'!B1302,'DEKAT AIR'!$H$5:$H$1048576))</f>
        <v>0</v>
      </c>
      <c r="AL1302" s="22" t="str">
        <f>IFERROR(VLOOKUP(B1302,'DEKAT AIR'!$B$5:$I$1048576,8,0),"")</f>
        <v/>
      </c>
      <c r="AM1302" s="22"/>
      <c r="AN1302" s="17" cm="1">
        <f t="array" ref="AN1302">MAX(IF(KETINGGIAN!$B$5:$B$1048576='Data Training 2022'!B1302,KETINGGIAN!$H$5:$H$1048576))</f>
        <v>0</v>
      </c>
      <c r="AO1302" s="22" t="str">
        <f>IFERROR(VLOOKUP(B1302,KETINGGIAN!$B$5:$I$1048576,8,0),"")</f>
        <v/>
      </c>
      <c r="AP1302" s="22"/>
      <c r="AQ1302" s="22"/>
      <c r="AR1302" s="22"/>
      <c r="AS1302" s="22"/>
      <c r="AT1302" s="17" cm="1">
        <f t="array" ref="AT1302">MAX(IF(TOOLSKEEPER!$B$5:$B$1048576='Data Training 2022'!B1302,TOOLSKEEPER!$H$5:$H$1048576))</f>
        <v>0</v>
      </c>
      <c r="AU1302" s="22" t="str">
        <f>IFERROR(VLOOKUP(B1302,TOOLSKEEPER!$B$5:$I$1048576,8,0),"")</f>
        <v/>
      </c>
    </row>
    <row r="1303" spans="1:47">
      <c r="A1303" s="22">
        <f t="shared" si="112"/>
        <v>1298</v>
      </c>
      <c r="B1303" s="21" t="str">
        <f t="shared" si="108"/>
        <v>BMP-191220</v>
      </c>
      <c r="C1303" s="21" t="s">
        <v>377</v>
      </c>
      <c r="D1303" s="22"/>
      <c r="E1303" s="22" t="s">
        <v>378</v>
      </c>
      <c r="F1303" s="22" t="s">
        <v>326</v>
      </c>
      <c r="G1303" s="22" t="s">
        <v>372</v>
      </c>
      <c r="H1303" s="22" t="s">
        <v>355</v>
      </c>
      <c r="I1303" s="22"/>
      <c r="J1303" s="22"/>
      <c r="K1303" s="21" t="s">
        <v>4002</v>
      </c>
      <c r="L1303" s="21" t="s">
        <v>372</v>
      </c>
      <c r="M1303" s="21" t="s">
        <v>4003</v>
      </c>
      <c r="N1303" s="21"/>
      <c r="O1303" s="17" t="str">
        <f>IFERROR(VLOOKUP(B1303,POP!$B$5:$I$1048576,7,0),"")</f>
        <v/>
      </c>
      <c r="P1303" s="17" t="str">
        <f>IFERROR(VLOOKUP(B1303,POM!$B$5:$I$1048576,7,0),"")</f>
        <v/>
      </c>
      <c r="Q1303" s="10" t="str">
        <f>IFERROR(VLOOKUP(B1303,POU!$B$5:$I$1048576,7,0),"")</f>
        <v/>
      </c>
      <c r="R1303" s="21" t="str">
        <f t="shared" si="109"/>
        <v/>
      </c>
      <c r="S1303" s="17" t="str">
        <f>IFERROR(VLOOKUP(B1303,'PEMBEKALAN POP'!$B$5:$I$1048576,7,0),"")</f>
        <v/>
      </c>
      <c r="T1303" s="22" t="str">
        <f>IFERROR(VLOOKUP(B1303,'PEMBEKALAN POP'!$B$5:$I$1048576,8,0),"")</f>
        <v/>
      </c>
      <c r="U1303" s="21" t="s">
        <v>3994</v>
      </c>
      <c r="V1303" s="17" t="e" cm="1">
        <f t="array" ref="V1303">MAX(IF(INDUKSI!$B$5:$B$1048576='Data Training 2022'!B1303,INDUKSI!$H$5:$H$1048576))</f>
        <v>#N/A</v>
      </c>
      <c r="W1303" s="22" t="str">
        <f>IFERROR(VLOOKUP(B1303,INDUKSI!$B$5:$I$1048576,8,0),"")</f>
        <v>LULUS</v>
      </c>
      <c r="X1303" s="21" t="s">
        <v>3994</v>
      </c>
      <c r="Y1303" s="17" cm="1">
        <f t="array" ref="Y1303">MAX(IF(REINDUKSI!$B$5:$B$1048576='Data Training 2022'!B1303,REINDUKSI!$H$5:$H$1048576))</f>
        <v>44688</v>
      </c>
      <c r="Z1303" s="22" t="str">
        <f>IFERROR(VLOOKUP(B1303,REINDUKSI!$B$5:$I$1048576,8,0),"")</f>
        <v>LULUS</v>
      </c>
      <c r="AA1303" s="22" t="str">
        <f t="shared" si="110"/>
        <v/>
      </c>
      <c r="AB1303" s="17" cm="1">
        <f t="array" ref="AB1303">MAX(IF(BSA!$B$5:$B$1048576='Data Training 2022'!B1303,BSA!$H$5:$H$1048576))</f>
        <v>0</v>
      </c>
      <c r="AC1303" s="22" t="str">
        <f>IFERROR(VLOOKUP(B1303,BSA!$B$5:$I$1048576,8,0),"")</f>
        <v/>
      </c>
      <c r="AD1303" s="22" t="s">
        <v>3994</v>
      </c>
      <c r="AE1303" s="22"/>
      <c r="AF1303" s="22"/>
      <c r="AG1303" s="22" t="str">
        <f t="shared" si="111"/>
        <v/>
      </c>
      <c r="AH1303" s="17" cm="1">
        <f t="array" ref="AH1303">MAX(IF(ISOLASI!$B$5:$B$1048576='Data Training 2022'!B1303,ISOLASI!$H$5:$H$1048576))</f>
        <v>0</v>
      </c>
      <c r="AI1303" s="22" t="str">
        <f>IFERROR(VLOOKUP(B1303,ISOLASI!$B$5:$I$1048576,8,0),"")</f>
        <v/>
      </c>
      <c r="AJ1303" s="22"/>
      <c r="AK1303" s="17" cm="1">
        <f t="array" ref="AK1303">MAX(IF('DEKAT AIR'!$B$5:$B$1048576='Data Training 2022'!B1303,'DEKAT AIR'!$H$5:$H$1048576))</f>
        <v>0</v>
      </c>
      <c r="AL1303" s="22" t="str">
        <f>IFERROR(VLOOKUP(B1303,'DEKAT AIR'!$B$5:$I$1048576,8,0),"")</f>
        <v/>
      </c>
      <c r="AM1303" s="22"/>
      <c r="AN1303" s="17" cm="1">
        <f t="array" ref="AN1303">MAX(IF(KETINGGIAN!$B$5:$B$1048576='Data Training 2022'!B1303,KETINGGIAN!$H$5:$H$1048576))</f>
        <v>0</v>
      </c>
      <c r="AO1303" s="22" t="str">
        <f>IFERROR(VLOOKUP(B1303,KETINGGIAN!$B$5:$I$1048576,8,0),"")</f>
        <v/>
      </c>
      <c r="AP1303" s="22"/>
      <c r="AQ1303" s="22"/>
      <c r="AR1303" s="22"/>
      <c r="AS1303" s="22"/>
      <c r="AT1303" s="17" cm="1">
        <f t="array" ref="AT1303">MAX(IF(TOOLSKEEPER!$B$5:$B$1048576='Data Training 2022'!B1303,TOOLSKEEPER!$H$5:$H$1048576))</f>
        <v>0</v>
      </c>
      <c r="AU1303" s="22" t="str">
        <f>IFERROR(VLOOKUP(B1303,TOOLSKEEPER!$B$5:$I$1048576,8,0),"")</f>
        <v/>
      </c>
    </row>
    <row r="1304" spans="1:47">
      <c r="A1304" s="22">
        <f t="shared" si="112"/>
        <v>1299</v>
      </c>
      <c r="B1304" s="21" t="str">
        <f t="shared" si="108"/>
        <v>BMP-301220</v>
      </c>
      <c r="C1304" s="21" t="s">
        <v>527</v>
      </c>
      <c r="D1304" s="22"/>
      <c r="E1304" s="22" t="s">
        <v>528</v>
      </c>
      <c r="F1304" s="22" t="s">
        <v>326</v>
      </c>
      <c r="G1304" s="22" t="s">
        <v>383</v>
      </c>
      <c r="H1304" s="22" t="s">
        <v>386</v>
      </c>
      <c r="I1304" s="22"/>
      <c r="J1304" s="22"/>
      <c r="K1304" s="21" t="s">
        <v>4002</v>
      </c>
      <c r="L1304" s="21" t="s">
        <v>681</v>
      </c>
      <c r="M1304" s="21" t="s">
        <v>4003</v>
      </c>
      <c r="N1304" s="21"/>
      <c r="O1304" s="17" t="str">
        <f>IFERROR(VLOOKUP(B1304,POP!$B$5:$I$1048576,7,0),"")</f>
        <v/>
      </c>
      <c r="P1304" s="17" t="str">
        <f>IFERROR(VLOOKUP(B1304,POM!$B$5:$I$1048576,7,0),"")</f>
        <v/>
      </c>
      <c r="Q1304" s="10" t="str">
        <f>IFERROR(VLOOKUP(B1304,POU!$B$5:$I$1048576,7,0),"")</f>
        <v/>
      </c>
      <c r="R1304" s="21" t="str">
        <f t="shared" si="109"/>
        <v/>
      </c>
      <c r="S1304" s="17" t="str">
        <f>IFERROR(VLOOKUP(B1304,'PEMBEKALAN POP'!$B$5:$I$1048576,7,0),"")</f>
        <v/>
      </c>
      <c r="T1304" s="22" t="str">
        <f>IFERROR(VLOOKUP(B1304,'PEMBEKALAN POP'!$B$5:$I$1048576,8,0),"")</f>
        <v/>
      </c>
      <c r="U1304" s="21" t="s">
        <v>3994</v>
      </c>
      <c r="V1304" s="17" t="e" cm="1">
        <f t="array" ref="V1304">MAX(IF(INDUKSI!$B$5:$B$1048576='Data Training 2022'!B1304,INDUKSI!$H$5:$H$1048576))</f>
        <v>#N/A</v>
      </c>
      <c r="W1304" s="22" t="str">
        <f>IFERROR(VLOOKUP(B1304,INDUKSI!$B$5:$I$1048576,8,0),"")</f>
        <v>LULUS</v>
      </c>
      <c r="X1304" s="21" t="s">
        <v>3994</v>
      </c>
      <c r="Y1304" s="17" cm="1">
        <f t="array" ref="Y1304">MAX(IF(REINDUKSI!$B$5:$B$1048576='Data Training 2022'!B1304,REINDUKSI!$H$5:$H$1048576))</f>
        <v>44668</v>
      </c>
      <c r="Z1304" s="22" t="str">
        <f>IFERROR(VLOOKUP(B1304,REINDUKSI!$B$5:$I$1048576,8,0),"")</f>
        <v>LULUS</v>
      </c>
      <c r="AA1304" s="22" t="str">
        <f t="shared" si="110"/>
        <v/>
      </c>
      <c r="AB1304" s="17" cm="1">
        <f t="array" ref="AB1304">MAX(IF(BSA!$B$5:$B$1048576='Data Training 2022'!B1304,BSA!$H$5:$H$1048576))</f>
        <v>0</v>
      </c>
      <c r="AC1304" s="22" t="str">
        <f>IFERROR(VLOOKUP(B1304,BSA!$B$5:$I$1048576,8,0),"")</f>
        <v/>
      </c>
      <c r="AD1304" s="22" t="s">
        <v>3994</v>
      </c>
      <c r="AE1304" s="22"/>
      <c r="AF1304" s="22"/>
      <c r="AG1304" s="22" t="str">
        <f t="shared" si="111"/>
        <v/>
      </c>
      <c r="AH1304" s="17" cm="1">
        <f t="array" ref="AH1304">MAX(IF(ISOLASI!$B$5:$B$1048576='Data Training 2022'!B1304,ISOLASI!$H$5:$H$1048576))</f>
        <v>0</v>
      </c>
      <c r="AI1304" s="22" t="str">
        <f>IFERROR(VLOOKUP(B1304,ISOLASI!$B$5:$I$1048576,8,0),"")</f>
        <v/>
      </c>
      <c r="AJ1304" s="22"/>
      <c r="AK1304" s="17" cm="1">
        <f t="array" ref="AK1304">MAX(IF('DEKAT AIR'!$B$5:$B$1048576='Data Training 2022'!B1304,'DEKAT AIR'!$H$5:$H$1048576))</f>
        <v>0</v>
      </c>
      <c r="AL1304" s="22" t="str">
        <f>IFERROR(VLOOKUP(B1304,'DEKAT AIR'!$B$5:$I$1048576,8,0),"")</f>
        <v/>
      </c>
      <c r="AM1304" s="22"/>
      <c r="AN1304" s="17" cm="1">
        <f t="array" ref="AN1304">MAX(IF(KETINGGIAN!$B$5:$B$1048576='Data Training 2022'!B1304,KETINGGIAN!$H$5:$H$1048576))</f>
        <v>0</v>
      </c>
      <c r="AO1304" s="22" t="str">
        <f>IFERROR(VLOOKUP(B1304,KETINGGIAN!$B$5:$I$1048576,8,0),"")</f>
        <v/>
      </c>
      <c r="AP1304" s="22"/>
      <c r="AQ1304" s="22"/>
      <c r="AR1304" s="22"/>
      <c r="AS1304" s="22"/>
      <c r="AT1304" s="17" cm="1">
        <f t="array" ref="AT1304">MAX(IF(TOOLSKEEPER!$B$5:$B$1048576='Data Training 2022'!B1304,TOOLSKEEPER!$H$5:$H$1048576))</f>
        <v>0</v>
      </c>
      <c r="AU1304" s="22" t="str">
        <f>IFERROR(VLOOKUP(B1304,TOOLSKEEPER!$B$5:$I$1048576,8,0),"")</f>
        <v/>
      </c>
    </row>
    <row r="1305" spans="1:47">
      <c r="A1305" s="22">
        <f t="shared" si="112"/>
        <v>1300</v>
      </c>
      <c r="B1305" s="21" t="str">
        <f t="shared" si="108"/>
        <v>BMP-130421</v>
      </c>
      <c r="C1305" s="21" t="s">
        <v>481</v>
      </c>
      <c r="D1305" s="22"/>
      <c r="E1305" s="22" t="s">
        <v>482</v>
      </c>
      <c r="F1305" s="22" t="s">
        <v>326</v>
      </c>
      <c r="G1305" s="22" t="s">
        <v>372</v>
      </c>
      <c r="H1305" s="22" t="s">
        <v>405</v>
      </c>
      <c r="I1305" s="22"/>
      <c r="J1305" s="22"/>
      <c r="K1305" s="21" t="s">
        <v>4002</v>
      </c>
      <c r="L1305" s="21" t="s">
        <v>372</v>
      </c>
      <c r="M1305" s="21" t="s">
        <v>4003</v>
      </c>
      <c r="N1305" s="21"/>
      <c r="O1305" s="17" t="str">
        <f>IFERROR(VLOOKUP(B1305,POP!$B$5:$I$1048576,7,0),"")</f>
        <v/>
      </c>
      <c r="P1305" s="17" t="str">
        <f>IFERROR(VLOOKUP(B1305,POM!$B$5:$I$1048576,7,0),"")</f>
        <v/>
      </c>
      <c r="Q1305" s="10" t="str">
        <f>IFERROR(VLOOKUP(B1305,POU!$B$5:$I$1048576,7,0),"")</f>
        <v/>
      </c>
      <c r="R1305" s="21" t="str">
        <f t="shared" si="109"/>
        <v/>
      </c>
      <c r="S1305" s="17" t="str">
        <f>IFERROR(VLOOKUP(B1305,'PEMBEKALAN POP'!$B$5:$I$1048576,7,0),"")</f>
        <v/>
      </c>
      <c r="T1305" s="22" t="str">
        <f>IFERROR(VLOOKUP(B1305,'PEMBEKALAN POP'!$B$5:$I$1048576,8,0),"")</f>
        <v/>
      </c>
      <c r="U1305" s="21" t="s">
        <v>3994</v>
      </c>
      <c r="V1305" s="17" t="e" cm="1">
        <f t="array" ref="V1305">MAX(IF(INDUKSI!$B$5:$B$1048576='Data Training 2022'!B1305,INDUKSI!$H$5:$H$1048576))</f>
        <v>#N/A</v>
      </c>
      <c r="W1305" s="22" t="str">
        <f>IFERROR(VLOOKUP(B1305,INDUKSI!$B$5:$I$1048576,8,0),"")</f>
        <v>LULUS</v>
      </c>
      <c r="X1305" s="21" t="s">
        <v>3994</v>
      </c>
      <c r="Y1305" s="17" cm="1">
        <f t="array" ref="Y1305">MAX(IF(REINDUKSI!$B$5:$B$1048576='Data Training 2022'!B1305,REINDUKSI!$H$5:$H$1048576))</f>
        <v>44777</v>
      </c>
      <c r="Z1305" s="22" t="str">
        <f>IFERROR(VLOOKUP(B1305,REINDUKSI!$B$5:$I$1048576,8,0),"")</f>
        <v>LULUS</v>
      </c>
      <c r="AA1305" s="22" t="str">
        <f t="shared" si="110"/>
        <v/>
      </c>
      <c r="AB1305" s="17" cm="1">
        <f t="array" ref="AB1305">MAX(IF(BSA!$B$5:$B$1048576='Data Training 2022'!B1305,BSA!$H$5:$H$1048576))</f>
        <v>0</v>
      </c>
      <c r="AC1305" s="22" t="str">
        <f>IFERROR(VLOOKUP(B1305,BSA!$B$5:$I$1048576,8,0),"")</f>
        <v/>
      </c>
      <c r="AD1305" s="22" t="s">
        <v>3994</v>
      </c>
      <c r="AE1305" s="22"/>
      <c r="AF1305" s="22"/>
      <c r="AG1305" s="22" t="str">
        <f t="shared" si="111"/>
        <v/>
      </c>
      <c r="AH1305" s="17" cm="1">
        <f t="array" ref="AH1305">MAX(IF(ISOLASI!$B$5:$B$1048576='Data Training 2022'!B1305,ISOLASI!$H$5:$H$1048576))</f>
        <v>0</v>
      </c>
      <c r="AI1305" s="22" t="str">
        <f>IFERROR(VLOOKUP(B1305,ISOLASI!$B$5:$I$1048576,8,0),"")</f>
        <v/>
      </c>
      <c r="AJ1305" s="22"/>
      <c r="AK1305" s="17" cm="1">
        <f t="array" ref="AK1305">MAX(IF('DEKAT AIR'!$B$5:$B$1048576='Data Training 2022'!B1305,'DEKAT AIR'!$H$5:$H$1048576))</f>
        <v>0</v>
      </c>
      <c r="AL1305" s="22" t="str">
        <f>IFERROR(VLOOKUP(B1305,'DEKAT AIR'!$B$5:$I$1048576,8,0),"")</f>
        <v/>
      </c>
      <c r="AM1305" s="22"/>
      <c r="AN1305" s="17" cm="1">
        <f t="array" ref="AN1305">MAX(IF(KETINGGIAN!$B$5:$B$1048576='Data Training 2022'!B1305,KETINGGIAN!$H$5:$H$1048576))</f>
        <v>0</v>
      </c>
      <c r="AO1305" s="22" t="str">
        <f>IFERROR(VLOOKUP(B1305,KETINGGIAN!$B$5:$I$1048576,8,0),"")</f>
        <v/>
      </c>
      <c r="AP1305" s="22"/>
      <c r="AQ1305" s="22"/>
      <c r="AR1305" s="22"/>
      <c r="AS1305" s="22"/>
      <c r="AT1305" s="17" cm="1">
        <f t="array" ref="AT1305">MAX(IF(TOOLSKEEPER!$B$5:$B$1048576='Data Training 2022'!B1305,TOOLSKEEPER!$H$5:$H$1048576))</f>
        <v>0</v>
      </c>
      <c r="AU1305" s="22" t="str">
        <f>IFERROR(VLOOKUP(B1305,TOOLSKEEPER!$B$5:$I$1048576,8,0),"")</f>
        <v/>
      </c>
    </row>
    <row r="1306" spans="1:47">
      <c r="A1306" s="22">
        <f t="shared" si="112"/>
        <v>1301</v>
      </c>
      <c r="B1306" s="21" t="str">
        <f t="shared" si="108"/>
        <v>BMP-140421</v>
      </c>
      <c r="C1306" s="21" t="s">
        <v>502</v>
      </c>
      <c r="D1306" s="22"/>
      <c r="E1306" s="22" t="s">
        <v>503</v>
      </c>
      <c r="F1306" s="22" t="s">
        <v>326</v>
      </c>
      <c r="G1306" s="22" t="s">
        <v>401</v>
      </c>
      <c r="H1306" s="22" t="s">
        <v>328</v>
      </c>
      <c r="I1306" s="22"/>
      <c r="J1306" s="22"/>
      <c r="K1306" s="21" t="s">
        <v>4002</v>
      </c>
      <c r="L1306" s="21" t="s">
        <v>681</v>
      </c>
      <c r="M1306" s="21" t="s">
        <v>4003</v>
      </c>
      <c r="N1306" s="21"/>
      <c r="O1306" s="17" t="str">
        <f>IFERROR(VLOOKUP(B1306,POP!$B$5:$I$1048576,7,0),"")</f>
        <v/>
      </c>
      <c r="P1306" s="17" t="str">
        <f>IFERROR(VLOOKUP(B1306,POM!$B$5:$I$1048576,7,0),"")</f>
        <v/>
      </c>
      <c r="Q1306" s="10" t="str">
        <f>IFERROR(VLOOKUP(B1306,POU!$B$5:$I$1048576,7,0),"")</f>
        <v/>
      </c>
      <c r="R1306" s="21" t="str">
        <f t="shared" si="109"/>
        <v/>
      </c>
      <c r="S1306" s="17" t="str">
        <f>IFERROR(VLOOKUP(B1306,'PEMBEKALAN POP'!$B$5:$I$1048576,7,0),"")</f>
        <v/>
      </c>
      <c r="T1306" s="22" t="str">
        <f>IFERROR(VLOOKUP(B1306,'PEMBEKALAN POP'!$B$5:$I$1048576,8,0),"")</f>
        <v/>
      </c>
      <c r="U1306" s="21" t="s">
        <v>3994</v>
      </c>
      <c r="V1306" s="17" t="e" cm="1">
        <f t="array" ref="V1306">MAX(IF(INDUKSI!$B$5:$B$1048576='Data Training 2022'!B1306,INDUKSI!$H$5:$H$1048576))</f>
        <v>#N/A</v>
      </c>
      <c r="W1306" s="22" t="str">
        <f>IFERROR(VLOOKUP(B1306,INDUKSI!$B$5:$I$1048576,8,0),"")</f>
        <v>LULUS</v>
      </c>
      <c r="X1306" s="21" t="s">
        <v>3994</v>
      </c>
      <c r="Y1306" s="17" cm="1">
        <f t="array" ref="Y1306">MAX(IF(REINDUKSI!$B$5:$B$1048576='Data Training 2022'!B1306,REINDUKSI!$H$5:$H$1048576))</f>
        <v>44605</v>
      </c>
      <c r="Z1306" s="22" t="str">
        <f>IFERROR(VLOOKUP(B1306,REINDUKSI!$B$5:$I$1048576,8,0),"")</f>
        <v>LULUS</v>
      </c>
      <c r="AA1306" s="22" t="str">
        <f t="shared" si="110"/>
        <v/>
      </c>
      <c r="AB1306" s="17" cm="1">
        <f t="array" ref="AB1306">MAX(IF(BSA!$B$5:$B$1048576='Data Training 2022'!B1306,BSA!$H$5:$H$1048576))</f>
        <v>0</v>
      </c>
      <c r="AC1306" s="22" t="str">
        <f>IFERROR(VLOOKUP(B1306,BSA!$B$5:$I$1048576,8,0),"")</f>
        <v/>
      </c>
      <c r="AD1306" s="22" t="s">
        <v>3994</v>
      </c>
      <c r="AE1306" s="22"/>
      <c r="AF1306" s="22"/>
      <c r="AG1306" s="22" t="str">
        <f t="shared" si="111"/>
        <v/>
      </c>
      <c r="AH1306" s="17" cm="1">
        <f t="array" ref="AH1306">MAX(IF(ISOLASI!$B$5:$B$1048576='Data Training 2022'!B1306,ISOLASI!$H$5:$H$1048576))</f>
        <v>0</v>
      </c>
      <c r="AI1306" s="22" t="str">
        <f>IFERROR(VLOOKUP(B1306,ISOLASI!$B$5:$I$1048576,8,0),"")</f>
        <v/>
      </c>
      <c r="AJ1306" s="22"/>
      <c r="AK1306" s="17" cm="1">
        <f t="array" ref="AK1306">MAX(IF('DEKAT AIR'!$B$5:$B$1048576='Data Training 2022'!B1306,'DEKAT AIR'!$H$5:$H$1048576))</f>
        <v>0</v>
      </c>
      <c r="AL1306" s="22" t="str">
        <f>IFERROR(VLOOKUP(B1306,'DEKAT AIR'!$B$5:$I$1048576,8,0),"")</f>
        <v/>
      </c>
      <c r="AM1306" s="22"/>
      <c r="AN1306" s="17" cm="1">
        <f t="array" ref="AN1306">MAX(IF(KETINGGIAN!$B$5:$B$1048576='Data Training 2022'!B1306,KETINGGIAN!$H$5:$H$1048576))</f>
        <v>0</v>
      </c>
      <c r="AO1306" s="22" t="str">
        <f>IFERROR(VLOOKUP(B1306,KETINGGIAN!$B$5:$I$1048576,8,0),"")</f>
        <v/>
      </c>
      <c r="AP1306" s="22"/>
      <c r="AQ1306" s="22"/>
      <c r="AR1306" s="22"/>
      <c r="AS1306" s="22" t="s">
        <v>3994</v>
      </c>
      <c r="AT1306" s="17" cm="1">
        <f t="array" ref="AT1306">MAX(IF(TOOLSKEEPER!$B$5:$B$1048576='Data Training 2022'!B1306,TOOLSKEEPER!$H$5:$H$1048576))</f>
        <v>44771</v>
      </c>
      <c r="AU1306" s="22" t="str">
        <f>IFERROR(VLOOKUP(B1306,TOOLSKEEPER!$B$5:$I$1048576,8,0),"")</f>
        <v>LULUS</v>
      </c>
    </row>
    <row r="1307" spans="1:47">
      <c r="A1307" s="22">
        <f t="shared" si="112"/>
        <v>1302</v>
      </c>
      <c r="B1307" s="21" t="str">
        <f t="shared" si="108"/>
        <v>BMP-1404211</v>
      </c>
      <c r="C1307" s="21" t="s">
        <v>533</v>
      </c>
      <c r="D1307" s="22"/>
      <c r="E1307" s="22" t="s">
        <v>534</v>
      </c>
      <c r="F1307" s="22" t="s">
        <v>326</v>
      </c>
      <c r="G1307" s="22" t="s">
        <v>351</v>
      </c>
      <c r="H1307" s="22" t="s">
        <v>328</v>
      </c>
      <c r="I1307" s="22"/>
      <c r="J1307" s="22"/>
      <c r="K1307" s="21" t="s">
        <v>4002</v>
      </c>
      <c r="L1307" s="21" t="s">
        <v>681</v>
      </c>
      <c r="M1307" s="21" t="s">
        <v>4003</v>
      </c>
      <c r="N1307" s="21"/>
      <c r="O1307" s="17" t="str">
        <f>IFERROR(VLOOKUP(B1307,POP!$B$5:$I$1048576,7,0),"")</f>
        <v/>
      </c>
      <c r="P1307" s="17" t="str">
        <f>IFERROR(VLOOKUP(B1307,POM!$B$5:$I$1048576,7,0),"")</f>
        <v/>
      </c>
      <c r="Q1307" s="10" t="str">
        <f>IFERROR(VLOOKUP(B1307,POU!$B$5:$I$1048576,7,0),"")</f>
        <v/>
      </c>
      <c r="R1307" s="21" t="str">
        <f t="shared" si="109"/>
        <v/>
      </c>
      <c r="S1307" s="17" t="str">
        <f>IFERROR(VLOOKUP(B1307,'PEMBEKALAN POP'!$B$5:$I$1048576,7,0),"")</f>
        <v/>
      </c>
      <c r="T1307" s="22" t="str">
        <f>IFERROR(VLOOKUP(B1307,'PEMBEKALAN POP'!$B$5:$I$1048576,8,0),"")</f>
        <v/>
      </c>
      <c r="U1307" s="21" t="s">
        <v>3994</v>
      </c>
      <c r="V1307" s="17" t="e" cm="1">
        <f t="array" ref="V1307">MAX(IF(INDUKSI!$B$5:$B$1048576='Data Training 2022'!B1307,INDUKSI!$H$5:$H$1048576))</f>
        <v>#N/A</v>
      </c>
      <c r="W1307" s="22" t="str">
        <f>IFERROR(VLOOKUP(B1307,INDUKSI!$B$5:$I$1048576,8,0),"")</f>
        <v/>
      </c>
      <c r="X1307" s="21" t="s">
        <v>3994</v>
      </c>
      <c r="Y1307" s="17" cm="1">
        <f t="array" ref="Y1307">MAX(IF(REINDUKSI!$B$5:$B$1048576='Data Training 2022'!B1307,REINDUKSI!$H$5:$H$1048576))</f>
        <v>44504</v>
      </c>
      <c r="Z1307" s="22" t="str">
        <f>IFERROR(VLOOKUP(B1307,REINDUKSI!$B$5:$I$1048576,8,0),"")</f>
        <v>LULUS</v>
      </c>
      <c r="AA1307" s="22" t="str">
        <f t="shared" si="110"/>
        <v/>
      </c>
      <c r="AB1307" s="17" cm="1">
        <f t="array" ref="AB1307">MAX(IF(BSA!$B$5:$B$1048576='Data Training 2022'!B1307,BSA!$H$5:$H$1048576))</f>
        <v>0</v>
      </c>
      <c r="AC1307" s="22" t="str">
        <f>IFERROR(VLOOKUP(B1307,BSA!$B$5:$I$1048576,8,0),"")</f>
        <v/>
      </c>
      <c r="AD1307" s="22" t="s">
        <v>3994</v>
      </c>
      <c r="AE1307" s="22"/>
      <c r="AF1307" s="22"/>
      <c r="AG1307" s="22" t="str">
        <f t="shared" si="111"/>
        <v/>
      </c>
      <c r="AH1307" s="17" cm="1">
        <f t="array" ref="AH1307">MAX(IF(ISOLASI!$B$5:$B$1048576='Data Training 2022'!B1307,ISOLASI!$H$5:$H$1048576))</f>
        <v>44632</v>
      </c>
      <c r="AI1307" s="22" t="str">
        <f>IFERROR(VLOOKUP(B1307,ISOLASI!$B$5:$I$1048576,8,0),"")</f>
        <v>LULUS</v>
      </c>
      <c r="AJ1307" s="22"/>
      <c r="AK1307" s="17" cm="1">
        <f t="array" ref="AK1307">MAX(IF('DEKAT AIR'!$B$5:$B$1048576='Data Training 2022'!B1307,'DEKAT AIR'!$H$5:$H$1048576))</f>
        <v>0</v>
      </c>
      <c r="AL1307" s="22" t="str">
        <f>IFERROR(VLOOKUP(B1307,'DEKAT AIR'!$B$5:$I$1048576,8,0),"")</f>
        <v/>
      </c>
      <c r="AM1307" s="22"/>
      <c r="AN1307" s="17" cm="1">
        <f t="array" ref="AN1307">MAX(IF(KETINGGIAN!$B$5:$B$1048576='Data Training 2022'!B1307,KETINGGIAN!$H$5:$H$1048576))</f>
        <v>0</v>
      </c>
      <c r="AO1307" s="22" t="str">
        <f>IFERROR(VLOOKUP(B1307,KETINGGIAN!$B$5:$I$1048576,8,0),"")</f>
        <v/>
      </c>
      <c r="AP1307" s="22"/>
      <c r="AQ1307" s="22"/>
      <c r="AR1307" s="22"/>
      <c r="AS1307" s="22"/>
      <c r="AT1307" s="17" cm="1">
        <f t="array" ref="AT1307">MAX(IF(TOOLSKEEPER!$B$5:$B$1048576='Data Training 2022'!B1307,TOOLSKEEPER!$H$5:$H$1048576))</f>
        <v>0</v>
      </c>
      <c r="AU1307" s="22" t="str">
        <f>IFERROR(VLOOKUP(B1307,TOOLSKEEPER!$B$5:$I$1048576,8,0),"")</f>
        <v/>
      </c>
    </row>
    <row r="1308" spans="1:47">
      <c r="A1308" s="22">
        <f t="shared" si="112"/>
        <v>1303</v>
      </c>
      <c r="B1308" s="21" t="str">
        <f t="shared" si="108"/>
        <v>BMP-1604211</v>
      </c>
      <c r="C1308" s="21" t="s">
        <v>596</v>
      </c>
      <c r="D1308" s="22"/>
      <c r="E1308" s="22" t="s">
        <v>597</v>
      </c>
      <c r="F1308" s="22" t="s">
        <v>326</v>
      </c>
      <c r="G1308" s="22" t="s">
        <v>401</v>
      </c>
      <c r="H1308" s="22" t="s">
        <v>328</v>
      </c>
      <c r="I1308" s="22"/>
      <c r="J1308" s="22"/>
      <c r="K1308" s="21" t="s">
        <v>4002</v>
      </c>
      <c r="L1308" s="21" t="s">
        <v>681</v>
      </c>
      <c r="M1308" s="21" t="s">
        <v>4003</v>
      </c>
      <c r="N1308" s="21"/>
      <c r="O1308" s="17" t="str">
        <f>IFERROR(VLOOKUP(B1308,POP!$B$5:$I$1048576,7,0),"")</f>
        <v/>
      </c>
      <c r="P1308" s="17" t="str">
        <f>IFERROR(VLOOKUP(B1308,POM!$B$5:$I$1048576,7,0),"")</f>
        <v/>
      </c>
      <c r="Q1308" s="10" t="str">
        <f>IFERROR(VLOOKUP(B1308,POU!$B$5:$I$1048576,7,0),"")</f>
        <v/>
      </c>
      <c r="R1308" s="21" t="str">
        <f t="shared" si="109"/>
        <v/>
      </c>
      <c r="S1308" s="17" t="str">
        <f>IFERROR(VLOOKUP(B1308,'PEMBEKALAN POP'!$B$5:$I$1048576,7,0),"")</f>
        <v/>
      </c>
      <c r="T1308" s="22" t="str">
        <f>IFERROR(VLOOKUP(B1308,'PEMBEKALAN POP'!$B$5:$I$1048576,8,0),"")</f>
        <v/>
      </c>
      <c r="U1308" s="21" t="s">
        <v>3994</v>
      </c>
      <c r="V1308" s="17" t="e" cm="1">
        <f t="array" ref="V1308">MAX(IF(INDUKSI!$B$5:$B$1048576='Data Training 2022'!B1308,INDUKSI!$H$5:$H$1048576))</f>
        <v>#N/A</v>
      </c>
      <c r="W1308" s="22" t="str">
        <f>IFERROR(VLOOKUP(B1308,INDUKSI!$B$5:$I$1048576,8,0),"")</f>
        <v>LULUS</v>
      </c>
      <c r="X1308" s="21" t="s">
        <v>3994</v>
      </c>
      <c r="Y1308" s="17" cm="1">
        <f t="array" ref="Y1308">MAX(IF(REINDUKSI!$B$5:$B$1048576='Data Training 2022'!B1308,REINDUKSI!$H$5:$H$1048576))</f>
        <v>44603</v>
      </c>
      <c r="Z1308" s="22" t="str">
        <f>IFERROR(VLOOKUP(B1308,REINDUKSI!$B$5:$I$1048576,8,0),"")</f>
        <v>LULUS</v>
      </c>
      <c r="AA1308" s="22" t="str">
        <f t="shared" si="110"/>
        <v/>
      </c>
      <c r="AB1308" s="17" cm="1">
        <f t="array" ref="AB1308">MAX(IF(BSA!$B$5:$B$1048576='Data Training 2022'!B1308,BSA!$H$5:$H$1048576))</f>
        <v>0</v>
      </c>
      <c r="AC1308" s="22" t="str">
        <f>IFERROR(VLOOKUP(B1308,BSA!$B$5:$I$1048576,8,0),"")</f>
        <v/>
      </c>
      <c r="AD1308" s="22" t="s">
        <v>3994</v>
      </c>
      <c r="AE1308" s="22"/>
      <c r="AF1308" s="22"/>
      <c r="AG1308" s="22" t="str">
        <f t="shared" si="111"/>
        <v/>
      </c>
      <c r="AH1308" s="17" cm="1">
        <f t="array" ref="AH1308">MAX(IF(ISOLASI!$B$5:$B$1048576='Data Training 2022'!B1308,ISOLASI!$H$5:$H$1048576))</f>
        <v>0</v>
      </c>
      <c r="AI1308" s="22" t="str">
        <f>IFERROR(VLOOKUP(B1308,ISOLASI!$B$5:$I$1048576,8,0),"")</f>
        <v/>
      </c>
      <c r="AJ1308" s="22"/>
      <c r="AK1308" s="17" cm="1">
        <f t="array" ref="AK1308">MAX(IF('DEKAT AIR'!$B$5:$B$1048576='Data Training 2022'!B1308,'DEKAT AIR'!$H$5:$H$1048576))</f>
        <v>0</v>
      </c>
      <c r="AL1308" s="22" t="str">
        <f>IFERROR(VLOOKUP(B1308,'DEKAT AIR'!$B$5:$I$1048576,8,0),"")</f>
        <v/>
      </c>
      <c r="AM1308" s="22"/>
      <c r="AN1308" s="17" cm="1">
        <f t="array" ref="AN1308">MAX(IF(KETINGGIAN!$B$5:$B$1048576='Data Training 2022'!B1308,KETINGGIAN!$H$5:$H$1048576))</f>
        <v>0</v>
      </c>
      <c r="AO1308" s="22" t="str">
        <f>IFERROR(VLOOKUP(B1308,KETINGGIAN!$B$5:$I$1048576,8,0),"")</f>
        <v/>
      </c>
      <c r="AP1308" s="22"/>
      <c r="AQ1308" s="22"/>
      <c r="AR1308" s="22"/>
      <c r="AS1308" s="22" t="s">
        <v>3994</v>
      </c>
      <c r="AT1308" s="17" cm="1">
        <f t="array" ref="AT1308">MAX(IF(TOOLSKEEPER!$B$5:$B$1048576='Data Training 2022'!B1308,TOOLSKEEPER!$H$5:$H$1048576))</f>
        <v>44774</v>
      </c>
      <c r="AU1308" s="22" t="str">
        <f>IFERROR(VLOOKUP(B1308,TOOLSKEEPER!$B$5:$I$1048576,8,0),"")</f>
        <v>LULUS</v>
      </c>
    </row>
    <row r="1309" spans="1:47">
      <c r="A1309" s="22">
        <f t="shared" si="112"/>
        <v>1304</v>
      </c>
      <c r="B1309" s="21" t="str">
        <f t="shared" ref="B1309:B1372" si="113">TEXT(C1309,"00000000")</f>
        <v>BMP-1804214</v>
      </c>
      <c r="C1309" s="21" t="s">
        <v>455</v>
      </c>
      <c r="D1309" s="22"/>
      <c r="E1309" s="22" t="s">
        <v>456</v>
      </c>
      <c r="F1309" s="22" t="s">
        <v>326</v>
      </c>
      <c r="G1309" s="22" t="s">
        <v>383</v>
      </c>
      <c r="H1309" s="22" t="s">
        <v>386</v>
      </c>
      <c r="I1309" s="22"/>
      <c r="J1309" s="22"/>
      <c r="K1309" s="21" t="s">
        <v>4002</v>
      </c>
      <c r="L1309" s="21" t="s">
        <v>681</v>
      </c>
      <c r="M1309" s="21" t="s">
        <v>4003</v>
      </c>
      <c r="N1309" s="21"/>
      <c r="O1309" s="17" t="str">
        <f>IFERROR(VLOOKUP(B1309,POP!$B$5:$I$1048576,7,0),"")</f>
        <v/>
      </c>
      <c r="P1309" s="17" t="str">
        <f>IFERROR(VLOOKUP(B1309,POM!$B$5:$I$1048576,7,0),"")</f>
        <v/>
      </c>
      <c r="Q1309" s="10" t="str">
        <f>IFERROR(VLOOKUP(B1309,POU!$B$5:$I$1048576,7,0),"")</f>
        <v/>
      </c>
      <c r="R1309" s="21" t="str">
        <f t="shared" si="109"/>
        <v/>
      </c>
      <c r="S1309" s="17" t="str">
        <f>IFERROR(VLOOKUP(B1309,'PEMBEKALAN POP'!$B$5:$I$1048576,7,0),"")</f>
        <v/>
      </c>
      <c r="T1309" s="22" t="str">
        <f>IFERROR(VLOOKUP(B1309,'PEMBEKALAN POP'!$B$5:$I$1048576,8,0),"")</f>
        <v/>
      </c>
      <c r="U1309" s="21" t="s">
        <v>3994</v>
      </c>
      <c r="V1309" s="17" t="e" cm="1">
        <f t="array" ref="V1309">MAX(IF(INDUKSI!$B$5:$B$1048576='Data Training 2022'!B1309,INDUKSI!$H$5:$H$1048576))</f>
        <v>#N/A</v>
      </c>
      <c r="W1309" s="22" t="str">
        <f>IFERROR(VLOOKUP(B1309,INDUKSI!$B$5:$I$1048576,8,0),"")</f>
        <v>LULUS</v>
      </c>
      <c r="X1309" s="21" t="s">
        <v>3994</v>
      </c>
      <c r="Y1309" s="17" cm="1">
        <f t="array" ref="Y1309">MAX(IF(REINDUKSI!$B$5:$B$1048576='Data Training 2022'!B1309,REINDUKSI!$H$5:$H$1048576))</f>
        <v>44463</v>
      </c>
      <c r="Z1309" s="22" t="str">
        <f>IFERROR(VLOOKUP(B1309,REINDUKSI!$B$5:$I$1048576,8,0),"")</f>
        <v>LULUS</v>
      </c>
      <c r="AA1309" s="22" t="str">
        <f t="shared" si="110"/>
        <v/>
      </c>
      <c r="AB1309" s="17" cm="1">
        <f t="array" ref="AB1309">MAX(IF(BSA!$B$5:$B$1048576='Data Training 2022'!B1309,BSA!$H$5:$H$1048576))</f>
        <v>0</v>
      </c>
      <c r="AC1309" s="22" t="str">
        <f>IFERROR(VLOOKUP(B1309,BSA!$B$5:$I$1048576,8,0),"")</f>
        <v/>
      </c>
      <c r="AD1309" s="22" t="s">
        <v>3994</v>
      </c>
      <c r="AE1309" s="22"/>
      <c r="AF1309" s="22"/>
      <c r="AG1309" s="22" t="str">
        <f t="shared" si="111"/>
        <v/>
      </c>
      <c r="AH1309" s="17" cm="1">
        <f t="array" ref="AH1309">MAX(IF(ISOLASI!$B$5:$B$1048576='Data Training 2022'!B1309,ISOLASI!$H$5:$H$1048576))</f>
        <v>0</v>
      </c>
      <c r="AI1309" s="22" t="str">
        <f>IFERROR(VLOOKUP(B1309,ISOLASI!$B$5:$I$1048576,8,0),"")</f>
        <v/>
      </c>
      <c r="AJ1309" s="22"/>
      <c r="AK1309" s="17" cm="1">
        <f t="array" ref="AK1309">MAX(IF('DEKAT AIR'!$B$5:$B$1048576='Data Training 2022'!B1309,'DEKAT AIR'!$H$5:$H$1048576))</f>
        <v>0</v>
      </c>
      <c r="AL1309" s="22" t="str">
        <f>IFERROR(VLOOKUP(B1309,'DEKAT AIR'!$B$5:$I$1048576,8,0),"")</f>
        <v/>
      </c>
      <c r="AM1309" s="22"/>
      <c r="AN1309" s="17" cm="1">
        <f t="array" ref="AN1309">MAX(IF(KETINGGIAN!$B$5:$B$1048576='Data Training 2022'!B1309,KETINGGIAN!$H$5:$H$1048576))</f>
        <v>0</v>
      </c>
      <c r="AO1309" s="22" t="str">
        <f>IFERROR(VLOOKUP(B1309,KETINGGIAN!$B$5:$I$1048576,8,0),"")</f>
        <v/>
      </c>
      <c r="AP1309" s="22"/>
      <c r="AQ1309" s="22"/>
      <c r="AR1309" s="22"/>
      <c r="AS1309" s="22"/>
      <c r="AT1309" s="17" cm="1">
        <f t="array" ref="AT1309">MAX(IF(TOOLSKEEPER!$B$5:$B$1048576='Data Training 2022'!B1309,TOOLSKEEPER!$H$5:$H$1048576))</f>
        <v>0</v>
      </c>
      <c r="AU1309" s="22" t="str">
        <f>IFERROR(VLOOKUP(B1309,TOOLSKEEPER!$B$5:$I$1048576,8,0),"")</f>
        <v/>
      </c>
    </row>
    <row r="1310" spans="1:47">
      <c r="A1310" s="22">
        <f t="shared" si="112"/>
        <v>1305</v>
      </c>
      <c r="B1310" s="21" t="str">
        <f t="shared" si="113"/>
        <v>BMP-1804215</v>
      </c>
      <c r="C1310" s="21" t="s">
        <v>485</v>
      </c>
      <c r="D1310" s="22"/>
      <c r="E1310" s="22" t="s">
        <v>486</v>
      </c>
      <c r="F1310" s="22" t="s">
        <v>326</v>
      </c>
      <c r="G1310" s="22" t="s">
        <v>351</v>
      </c>
      <c r="H1310" s="22" t="s">
        <v>328</v>
      </c>
      <c r="I1310" s="22"/>
      <c r="J1310" s="22"/>
      <c r="K1310" s="21" t="s">
        <v>4002</v>
      </c>
      <c r="L1310" s="21" t="s">
        <v>681</v>
      </c>
      <c r="M1310" s="21" t="s">
        <v>4003</v>
      </c>
      <c r="N1310" s="21"/>
      <c r="O1310" s="17" t="str">
        <f>IFERROR(VLOOKUP(B1310,POP!$B$5:$I$1048576,7,0),"")</f>
        <v/>
      </c>
      <c r="P1310" s="17" t="str">
        <f>IFERROR(VLOOKUP(B1310,POM!$B$5:$I$1048576,7,0),"")</f>
        <v/>
      </c>
      <c r="Q1310" s="10" t="str">
        <f>IFERROR(VLOOKUP(B1310,POU!$B$5:$I$1048576,7,0),"")</f>
        <v/>
      </c>
      <c r="R1310" s="21" t="str">
        <f t="shared" si="109"/>
        <v/>
      </c>
      <c r="S1310" s="17" t="str">
        <f>IFERROR(VLOOKUP(B1310,'PEMBEKALAN POP'!$B$5:$I$1048576,7,0),"")</f>
        <v/>
      </c>
      <c r="T1310" s="22" t="str">
        <f>IFERROR(VLOOKUP(B1310,'PEMBEKALAN POP'!$B$5:$I$1048576,8,0),"")</f>
        <v/>
      </c>
      <c r="U1310" s="21" t="s">
        <v>3994</v>
      </c>
      <c r="V1310" s="17" t="e" cm="1">
        <f t="array" ref="V1310">MAX(IF(INDUKSI!$B$5:$B$1048576='Data Training 2022'!B1310,INDUKSI!$H$5:$H$1048576))</f>
        <v>#N/A</v>
      </c>
      <c r="W1310" s="22" t="str">
        <f>IFERROR(VLOOKUP(B1310,INDUKSI!$B$5:$I$1048576,8,0),"")</f>
        <v>LULUS</v>
      </c>
      <c r="X1310" s="21" t="s">
        <v>3994</v>
      </c>
      <c r="Y1310" s="17" cm="1">
        <f t="array" ref="Y1310">MAX(IF(REINDUKSI!$B$5:$B$1048576='Data Training 2022'!B1310,REINDUKSI!$H$5:$H$1048576))</f>
        <v>44756</v>
      </c>
      <c r="Z1310" s="22" t="str">
        <f>IFERROR(VLOOKUP(B1310,REINDUKSI!$B$5:$I$1048576,8,0),"")</f>
        <v>LULUS</v>
      </c>
      <c r="AA1310" s="22" t="str">
        <f t="shared" si="110"/>
        <v/>
      </c>
      <c r="AB1310" s="17" cm="1">
        <f t="array" ref="AB1310">MAX(IF(BSA!$B$5:$B$1048576='Data Training 2022'!B1310,BSA!$H$5:$H$1048576))</f>
        <v>0</v>
      </c>
      <c r="AC1310" s="22" t="str">
        <f>IFERROR(VLOOKUP(B1310,BSA!$B$5:$I$1048576,8,0),"")</f>
        <v/>
      </c>
      <c r="AD1310" s="22" t="s">
        <v>3994</v>
      </c>
      <c r="AE1310" s="22"/>
      <c r="AF1310" s="22"/>
      <c r="AG1310" s="22" t="str">
        <f t="shared" si="111"/>
        <v/>
      </c>
      <c r="AH1310" s="17" cm="1">
        <f t="array" ref="AH1310">MAX(IF(ISOLASI!$B$5:$B$1048576='Data Training 2022'!B1310,ISOLASI!$H$5:$H$1048576))</f>
        <v>44576</v>
      </c>
      <c r="AI1310" s="22" t="str">
        <f>IFERROR(VLOOKUP(B1310,ISOLASI!$B$5:$I$1048576,8,0),"")</f>
        <v>LULUS</v>
      </c>
      <c r="AJ1310" s="22"/>
      <c r="AK1310" s="17" cm="1">
        <f t="array" ref="AK1310">MAX(IF('DEKAT AIR'!$B$5:$B$1048576='Data Training 2022'!B1310,'DEKAT AIR'!$H$5:$H$1048576))</f>
        <v>0</v>
      </c>
      <c r="AL1310" s="22" t="str">
        <f>IFERROR(VLOOKUP(B1310,'DEKAT AIR'!$B$5:$I$1048576,8,0),"")</f>
        <v/>
      </c>
      <c r="AM1310" s="22"/>
      <c r="AN1310" s="17" cm="1">
        <f t="array" ref="AN1310">MAX(IF(KETINGGIAN!$B$5:$B$1048576='Data Training 2022'!B1310,KETINGGIAN!$H$5:$H$1048576))</f>
        <v>0</v>
      </c>
      <c r="AO1310" s="22" t="str">
        <f>IFERROR(VLOOKUP(B1310,KETINGGIAN!$B$5:$I$1048576,8,0),"")</f>
        <v/>
      </c>
      <c r="AP1310" s="22"/>
      <c r="AQ1310" s="22"/>
      <c r="AR1310" s="22"/>
      <c r="AS1310" s="22"/>
      <c r="AT1310" s="17" cm="1">
        <f t="array" ref="AT1310">MAX(IF(TOOLSKEEPER!$B$5:$B$1048576='Data Training 2022'!B1310,TOOLSKEEPER!$H$5:$H$1048576))</f>
        <v>0</v>
      </c>
      <c r="AU1310" s="22" t="str">
        <f>IFERROR(VLOOKUP(B1310,TOOLSKEEPER!$B$5:$I$1048576,8,0),"")</f>
        <v/>
      </c>
    </row>
    <row r="1311" spans="1:47">
      <c r="A1311" s="22">
        <f t="shared" si="112"/>
        <v>1306</v>
      </c>
      <c r="B1311" s="21" t="str">
        <f t="shared" si="113"/>
        <v>BMP-0305211</v>
      </c>
      <c r="C1311" s="21" t="s">
        <v>523</v>
      </c>
      <c r="D1311" s="22"/>
      <c r="E1311" s="22" t="s">
        <v>524</v>
      </c>
      <c r="F1311" s="22" t="s">
        <v>326</v>
      </c>
      <c r="G1311" s="22" t="s">
        <v>401</v>
      </c>
      <c r="H1311" s="22" t="s">
        <v>328</v>
      </c>
      <c r="I1311" s="22"/>
      <c r="J1311" s="22"/>
      <c r="K1311" s="21" t="s">
        <v>4002</v>
      </c>
      <c r="L1311" s="21" t="s">
        <v>681</v>
      </c>
      <c r="M1311" s="21" t="s">
        <v>4003</v>
      </c>
      <c r="N1311" s="21"/>
      <c r="O1311" s="17" t="str">
        <f>IFERROR(VLOOKUP(B1311,POP!$B$5:$I$1048576,7,0),"")</f>
        <v/>
      </c>
      <c r="P1311" s="17" t="str">
        <f>IFERROR(VLOOKUP(B1311,POM!$B$5:$I$1048576,7,0),"")</f>
        <v/>
      </c>
      <c r="Q1311" s="10" t="str">
        <f>IFERROR(VLOOKUP(B1311,POU!$B$5:$I$1048576,7,0),"")</f>
        <v/>
      </c>
      <c r="R1311" s="21" t="str">
        <f t="shared" si="109"/>
        <v/>
      </c>
      <c r="S1311" s="17" t="str">
        <f>IFERROR(VLOOKUP(B1311,'PEMBEKALAN POP'!$B$5:$I$1048576,7,0),"")</f>
        <v/>
      </c>
      <c r="T1311" s="22" t="str">
        <f>IFERROR(VLOOKUP(B1311,'PEMBEKALAN POP'!$B$5:$I$1048576,8,0),"")</f>
        <v/>
      </c>
      <c r="U1311" s="21" t="s">
        <v>3994</v>
      </c>
      <c r="V1311" s="17" t="e" cm="1">
        <f t="array" ref="V1311">MAX(IF(INDUKSI!$B$5:$B$1048576='Data Training 2022'!B1311,INDUKSI!$H$5:$H$1048576))</f>
        <v>#N/A</v>
      </c>
      <c r="W1311" s="22" t="str">
        <f>IFERROR(VLOOKUP(B1311,INDUKSI!$B$5:$I$1048576,8,0),"")</f>
        <v>LULUS</v>
      </c>
      <c r="X1311" s="21" t="s">
        <v>3994</v>
      </c>
      <c r="Y1311" s="17" cm="1">
        <f t="array" ref="Y1311">MAX(IF(REINDUKSI!$B$5:$B$1048576='Data Training 2022'!B1311,REINDUKSI!$H$5:$H$1048576))</f>
        <v>44770</v>
      </c>
      <c r="Z1311" s="22" t="str">
        <f>IFERROR(VLOOKUP(B1311,REINDUKSI!$B$5:$I$1048576,8,0),"")</f>
        <v>LULUS</v>
      </c>
      <c r="AA1311" s="22" t="str">
        <f t="shared" si="110"/>
        <v/>
      </c>
      <c r="AB1311" s="17" cm="1">
        <f t="array" ref="AB1311">MAX(IF(BSA!$B$5:$B$1048576='Data Training 2022'!B1311,BSA!$H$5:$H$1048576))</f>
        <v>0</v>
      </c>
      <c r="AC1311" s="22" t="str">
        <f>IFERROR(VLOOKUP(B1311,BSA!$B$5:$I$1048576,8,0),"")</f>
        <v/>
      </c>
      <c r="AD1311" s="22" t="s">
        <v>3994</v>
      </c>
      <c r="AE1311" s="22"/>
      <c r="AF1311" s="22"/>
      <c r="AG1311" s="22" t="str">
        <f t="shared" si="111"/>
        <v/>
      </c>
      <c r="AH1311" s="17" cm="1">
        <f t="array" ref="AH1311">MAX(IF(ISOLASI!$B$5:$B$1048576='Data Training 2022'!B1311,ISOLASI!$H$5:$H$1048576))</f>
        <v>0</v>
      </c>
      <c r="AI1311" s="22" t="str">
        <f>IFERROR(VLOOKUP(B1311,ISOLASI!$B$5:$I$1048576,8,0),"")</f>
        <v/>
      </c>
      <c r="AJ1311" s="22"/>
      <c r="AK1311" s="17" cm="1">
        <f t="array" ref="AK1311">MAX(IF('DEKAT AIR'!$B$5:$B$1048576='Data Training 2022'!B1311,'DEKAT AIR'!$H$5:$H$1048576))</f>
        <v>0</v>
      </c>
      <c r="AL1311" s="22" t="str">
        <f>IFERROR(VLOOKUP(B1311,'DEKAT AIR'!$B$5:$I$1048576,8,0),"")</f>
        <v/>
      </c>
      <c r="AM1311" s="22"/>
      <c r="AN1311" s="17" cm="1">
        <f t="array" ref="AN1311">MAX(IF(KETINGGIAN!$B$5:$B$1048576='Data Training 2022'!B1311,KETINGGIAN!$H$5:$H$1048576))</f>
        <v>0</v>
      </c>
      <c r="AO1311" s="22" t="str">
        <f>IFERROR(VLOOKUP(B1311,KETINGGIAN!$B$5:$I$1048576,8,0),"")</f>
        <v/>
      </c>
      <c r="AP1311" s="22"/>
      <c r="AQ1311" s="22"/>
      <c r="AR1311" s="22"/>
      <c r="AS1311" s="22" t="s">
        <v>3994</v>
      </c>
      <c r="AT1311" s="17" cm="1">
        <f t="array" ref="AT1311">MAX(IF(TOOLSKEEPER!$B$5:$B$1048576='Data Training 2022'!B1311,TOOLSKEEPER!$H$5:$H$1048576))</f>
        <v>44770</v>
      </c>
      <c r="AU1311" s="22" t="str">
        <f>IFERROR(VLOOKUP(B1311,TOOLSKEEPER!$B$5:$I$1048576,8,0),"")</f>
        <v>LULUS</v>
      </c>
    </row>
    <row r="1312" spans="1:47">
      <c r="A1312" s="22">
        <f t="shared" si="112"/>
        <v>1307</v>
      </c>
      <c r="B1312" s="21" t="str">
        <f t="shared" si="113"/>
        <v>BMP-0305213</v>
      </c>
      <c r="C1312" s="21" t="s">
        <v>545</v>
      </c>
      <c r="D1312" s="22"/>
      <c r="E1312" s="22" t="s">
        <v>546</v>
      </c>
      <c r="F1312" s="22" t="s">
        <v>326</v>
      </c>
      <c r="G1312" s="22" t="s">
        <v>372</v>
      </c>
      <c r="H1312" s="22" t="s">
        <v>328</v>
      </c>
      <c r="I1312" s="22"/>
      <c r="J1312" s="22"/>
      <c r="K1312" s="21" t="s">
        <v>4002</v>
      </c>
      <c r="L1312" s="21" t="s">
        <v>372</v>
      </c>
      <c r="M1312" s="21" t="s">
        <v>4003</v>
      </c>
      <c r="N1312" s="21"/>
      <c r="O1312" s="17" t="str">
        <f>IFERROR(VLOOKUP(B1312,POP!$B$5:$I$1048576,7,0),"")</f>
        <v/>
      </c>
      <c r="P1312" s="17" t="str">
        <f>IFERROR(VLOOKUP(B1312,POM!$B$5:$I$1048576,7,0),"")</f>
        <v/>
      </c>
      <c r="Q1312" s="10" t="str">
        <f>IFERROR(VLOOKUP(B1312,POU!$B$5:$I$1048576,7,0),"")</f>
        <v/>
      </c>
      <c r="R1312" s="21" t="str">
        <f t="shared" si="109"/>
        <v/>
      </c>
      <c r="S1312" s="17" t="str">
        <f>IFERROR(VLOOKUP(B1312,'PEMBEKALAN POP'!$B$5:$I$1048576,7,0),"")</f>
        <v/>
      </c>
      <c r="T1312" s="22" t="str">
        <f>IFERROR(VLOOKUP(B1312,'PEMBEKALAN POP'!$B$5:$I$1048576,8,0),"")</f>
        <v/>
      </c>
      <c r="U1312" s="21" t="s">
        <v>3994</v>
      </c>
      <c r="V1312" s="17" t="e" cm="1">
        <f t="array" ref="V1312">MAX(IF(INDUKSI!$B$5:$B$1048576='Data Training 2022'!B1312,INDUKSI!$H$5:$H$1048576))</f>
        <v>#N/A</v>
      </c>
      <c r="W1312" s="22" t="str">
        <f>IFERROR(VLOOKUP(B1312,INDUKSI!$B$5:$I$1048576,8,0),"")</f>
        <v>LULUS</v>
      </c>
      <c r="X1312" s="21" t="s">
        <v>3994</v>
      </c>
      <c r="Y1312" s="17" cm="1">
        <f t="array" ref="Y1312">MAX(IF(REINDUKSI!$B$5:$B$1048576='Data Training 2022'!B1312,REINDUKSI!$H$5:$H$1048576))</f>
        <v>44642</v>
      </c>
      <c r="Z1312" s="22" t="str">
        <f>IFERROR(VLOOKUP(B1312,REINDUKSI!$B$5:$I$1048576,8,0),"")</f>
        <v>LULUS</v>
      </c>
      <c r="AA1312" s="22" t="str">
        <f t="shared" si="110"/>
        <v/>
      </c>
      <c r="AB1312" s="17" cm="1">
        <f t="array" ref="AB1312">MAX(IF(BSA!$B$5:$B$1048576='Data Training 2022'!B1312,BSA!$H$5:$H$1048576))</f>
        <v>0</v>
      </c>
      <c r="AC1312" s="22" t="str">
        <f>IFERROR(VLOOKUP(B1312,BSA!$B$5:$I$1048576,8,0),"")</f>
        <v/>
      </c>
      <c r="AD1312" s="22" t="s">
        <v>3994</v>
      </c>
      <c r="AE1312" s="22"/>
      <c r="AF1312" s="22"/>
      <c r="AG1312" s="22" t="str">
        <f t="shared" si="111"/>
        <v/>
      </c>
      <c r="AH1312" s="17" cm="1">
        <f t="array" ref="AH1312">MAX(IF(ISOLASI!$B$5:$B$1048576='Data Training 2022'!B1312,ISOLASI!$H$5:$H$1048576))</f>
        <v>0</v>
      </c>
      <c r="AI1312" s="22" t="str">
        <f>IFERROR(VLOOKUP(B1312,ISOLASI!$B$5:$I$1048576,8,0),"")</f>
        <v/>
      </c>
      <c r="AJ1312" s="22"/>
      <c r="AK1312" s="17" cm="1">
        <f t="array" ref="AK1312">MAX(IF('DEKAT AIR'!$B$5:$B$1048576='Data Training 2022'!B1312,'DEKAT AIR'!$H$5:$H$1048576))</f>
        <v>0</v>
      </c>
      <c r="AL1312" s="22" t="str">
        <f>IFERROR(VLOOKUP(B1312,'DEKAT AIR'!$B$5:$I$1048576,8,0),"")</f>
        <v/>
      </c>
      <c r="AM1312" s="22"/>
      <c r="AN1312" s="17" cm="1">
        <f t="array" ref="AN1312">MAX(IF(KETINGGIAN!$B$5:$B$1048576='Data Training 2022'!B1312,KETINGGIAN!$H$5:$H$1048576))</f>
        <v>0</v>
      </c>
      <c r="AO1312" s="22" t="str">
        <f>IFERROR(VLOOKUP(B1312,KETINGGIAN!$B$5:$I$1048576,8,0),"")</f>
        <v/>
      </c>
      <c r="AP1312" s="22"/>
      <c r="AQ1312" s="22"/>
      <c r="AR1312" s="22"/>
      <c r="AS1312" s="22"/>
      <c r="AT1312" s="17" cm="1">
        <f t="array" ref="AT1312">MAX(IF(TOOLSKEEPER!$B$5:$B$1048576='Data Training 2022'!B1312,TOOLSKEEPER!$H$5:$H$1048576))</f>
        <v>0</v>
      </c>
      <c r="AU1312" s="22" t="str">
        <f>IFERROR(VLOOKUP(B1312,TOOLSKEEPER!$B$5:$I$1048576,8,0),"")</f>
        <v/>
      </c>
    </row>
    <row r="1313" spans="1:47">
      <c r="A1313" s="22">
        <f t="shared" si="112"/>
        <v>1308</v>
      </c>
      <c r="B1313" s="21" t="str">
        <f t="shared" si="113"/>
        <v>BMP-0405211</v>
      </c>
      <c r="C1313" s="21" t="s">
        <v>564</v>
      </c>
      <c r="D1313" s="22"/>
      <c r="E1313" s="22" t="s">
        <v>565</v>
      </c>
      <c r="F1313" s="22" t="s">
        <v>326</v>
      </c>
      <c r="G1313" s="22" t="s">
        <v>401</v>
      </c>
      <c r="H1313" s="22" t="s">
        <v>328</v>
      </c>
      <c r="I1313" s="22"/>
      <c r="J1313" s="22"/>
      <c r="K1313" s="21" t="s">
        <v>4002</v>
      </c>
      <c r="L1313" s="21" t="s">
        <v>681</v>
      </c>
      <c r="M1313" s="21" t="s">
        <v>4003</v>
      </c>
      <c r="N1313" s="21"/>
      <c r="O1313" s="17" t="str">
        <f>IFERROR(VLOOKUP(B1313,POP!$B$5:$I$1048576,7,0),"")</f>
        <v/>
      </c>
      <c r="P1313" s="17" t="str">
        <f>IFERROR(VLOOKUP(B1313,POM!$B$5:$I$1048576,7,0),"")</f>
        <v/>
      </c>
      <c r="Q1313" s="10" t="str">
        <f>IFERROR(VLOOKUP(B1313,POU!$B$5:$I$1048576,7,0),"")</f>
        <v/>
      </c>
      <c r="R1313" s="21" t="str">
        <f t="shared" si="109"/>
        <v/>
      </c>
      <c r="S1313" s="17" t="str">
        <f>IFERROR(VLOOKUP(B1313,'PEMBEKALAN POP'!$B$5:$I$1048576,7,0),"")</f>
        <v/>
      </c>
      <c r="T1313" s="22" t="str">
        <f>IFERROR(VLOOKUP(B1313,'PEMBEKALAN POP'!$B$5:$I$1048576,8,0),"")</f>
        <v/>
      </c>
      <c r="U1313" s="21" t="s">
        <v>3994</v>
      </c>
      <c r="V1313" s="17" t="e" cm="1">
        <f t="array" ref="V1313">MAX(IF(INDUKSI!$B$5:$B$1048576='Data Training 2022'!B1313,INDUKSI!$H$5:$H$1048576))</f>
        <v>#N/A</v>
      </c>
      <c r="W1313" s="22" t="str">
        <f>IFERROR(VLOOKUP(B1313,INDUKSI!$B$5:$I$1048576,8,0),"")</f>
        <v>LULUS</v>
      </c>
      <c r="X1313" s="21" t="s">
        <v>3994</v>
      </c>
      <c r="Y1313" s="17" cm="1">
        <f t="array" ref="Y1313">MAX(IF(REINDUKSI!$B$5:$B$1048576='Data Training 2022'!B1313,REINDUKSI!$H$5:$H$1048576))</f>
        <v>44727</v>
      </c>
      <c r="Z1313" s="22" t="str">
        <f>IFERROR(VLOOKUP(B1313,REINDUKSI!$B$5:$I$1048576,8,0),"")</f>
        <v>LULUS</v>
      </c>
      <c r="AA1313" s="22" t="str">
        <f t="shared" si="110"/>
        <v/>
      </c>
      <c r="AB1313" s="17" cm="1">
        <f t="array" ref="AB1313">MAX(IF(BSA!$B$5:$B$1048576='Data Training 2022'!B1313,BSA!$H$5:$H$1048576))</f>
        <v>0</v>
      </c>
      <c r="AC1313" s="22" t="str">
        <f>IFERROR(VLOOKUP(B1313,BSA!$B$5:$I$1048576,8,0),"")</f>
        <v/>
      </c>
      <c r="AD1313" s="22" t="s">
        <v>3994</v>
      </c>
      <c r="AE1313" s="22"/>
      <c r="AF1313" s="22"/>
      <c r="AG1313" s="22" t="str">
        <f t="shared" si="111"/>
        <v/>
      </c>
      <c r="AH1313" s="17" cm="1">
        <f t="array" ref="AH1313">MAX(IF(ISOLASI!$B$5:$B$1048576='Data Training 2022'!B1313,ISOLASI!$H$5:$H$1048576))</f>
        <v>0</v>
      </c>
      <c r="AI1313" s="22" t="str">
        <f>IFERROR(VLOOKUP(B1313,ISOLASI!$B$5:$I$1048576,8,0),"")</f>
        <v/>
      </c>
      <c r="AJ1313" s="22"/>
      <c r="AK1313" s="17" cm="1">
        <f t="array" ref="AK1313">MAX(IF('DEKAT AIR'!$B$5:$B$1048576='Data Training 2022'!B1313,'DEKAT AIR'!$H$5:$H$1048576))</f>
        <v>0</v>
      </c>
      <c r="AL1313" s="22" t="str">
        <f>IFERROR(VLOOKUP(B1313,'DEKAT AIR'!$B$5:$I$1048576,8,0),"")</f>
        <v/>
      </c>
      <c r="AM1313" s="22"/>
      <c r="AN1313" s="17" cm="1">
        <f t="array" ref="AN1313">MAX(IF(KETINGGIAN!$B$5:$B$1048576='Data Training 2022'!B1313,KETINGGIAN!$H$5:$H$1048576))</f>
        <v>0</v>
      </c>
      <c r="AO1313" s="22" t="str">
        <f>IFERROR(VLOOKUP(B1313,KETINGGIAN!$B$5:$I$1048576,8,0),"")</f>
        <v/>
      </c>
      <c r="AP1313" s="22"/>
      <c r="AQ1313" s="22"/>
      <c r="AR1313" s="22"/>
      <c r="AS1313" s="22" t="s">
        <v>3994</v>
      </c>
      <c r="AT1313" s="17" cm="1">
        <f t="array" ref="AT1313">MAX(IF(TOOLSKEEPER!$B$5:$B$1048576='Data Training 2022'!B1313,TOOLSKEEPER!$H$5:$H$1048576))</f>
        <v>44768</v>
      </c>
      <c r="AU1313" s="22" t="str">
        <f>IFERROR(VLOOKUP(B1313,TOOLSKEEPER!$B$5:$I$1048576,8,0),"")</f>
        <v>LULUS</v>
      </c>
    </row>
    <row r="1314" spans="1:47">
      <c r="A1314" s="22">
        <f t="shared" si="112"/>
        <v>1309</v>
      </c>
      <c r="B1314" s="21" t="str">
        <f t="shared" si="113"/>
        <v>BMP-0405212</v>
      </c>
      <c r="C1314" s="21" t="s">
        <v>521</v>
      </c>
      <c r="D1314" s="22"/>
      <c r="E1314" s="22" t="s">
        <v>522</v>
      </c>
      <c r="F1314" s="22" t="s">
        <v>326</v>
      </c>
      <c r="G1314" s="22" t="s">
        <v>383</v>
      </c>
      <c r="H1314" s="22" t="s">
        <v>386</v>
      </c>
      <c r="I1314" s="22"/>
      <c r="J1314" s="22"/>
      <c r="K1314" s="21" t="s">
        <v>4002</v>
      </c>
      <c r="L1314" s="21" t="s">
        <v>681</v>
      </c>
      <c r="M1314" s="21" t="s">
        <v>4003</v>
      </c>
      <c r="N1314" s="21"/>
      <c r="O1314" s="17" t="str">
        <f>IFERROR(VLOOKUP(B1314,POP!$B$5:$I$1048576,7,0),"")</f>
        <v/>
      </c>
      <c r="P1314" s="17" t="str">
        <f>IFERROR(VLOOKUP(B1314,POM!$B$5:$I$1048576,7,0),"")</f>
        <v/>
      </c>
      <c r="Q1314" s="10" t="str">
        <f>IFERROR(VLOOKUP(B1314,POU!$B$5:$I$1048576,7,0),"")</f>
        <v/>
      </c>
      <c r="R1314" s="21" t="str">
        <f t="shared" si="109"/>
        <v/>
      </c>
      <c r="S1314" s="17" t="str">
        <f>IFERROR(VLOOKUP(B1314,'PEMBEKALAN POP'!$B$5:$I$1048576,7,0),"")</f>
        <v/>
      </c>
      <c r="T1314" s="22" t="str">
        <f>IFERROR(VLOOKUP(B1314,'PEMBEKALAN POP'!$B$5:$I$1048576,8,0),"")</f>
        <v/>
      </c>
      <c r="U1314" s="21" t="s">
        <v>3994</v>
      </c>
      <c r="V1314" s="17" t="e" cm="1">
        <f t="array" ref="V1314">MAX(IF(INDUKSI!$B$5:$B$1048576='Data Training 2022'!B1314,INDUKSI!$H$5:$H$1048576))</f>
        <v>#N/A</v>
      </c>
      <c r="W1314" s="22" t="str">
        <f>IFERROR(VLOOKUP(B1314,INDUKSI!$B$5:$I$1048576,8,0),"")</f>
        <v/>
      </c>
      <c r="X1314" s="21" t="s">
        <v>3994</v>
      </c>
      <c r="Y1314" s="17" cm="1">
        <f t="array" ref="Y1314">MAX(IF(REINDUKSI!$B$5:$B$1048576='Data Training 2022'!B1314,REINDUKSI!$H$5:$H$1048576))</f>
        <v>44688</v>
      </c>
      <c r="Z1314" s="22" t="str">
        <f>IFERROR(VLOOKUP(B1314,REINDUKSI!$B$5:$I$1048576,8,0),"")</f>
        <v>LULUS</v>
      </c>
      <c r="AA1314" s="22" t="str">
        <f t="shared" si="110"/>
        <v/>
      </c>
      <c r="AB1314" s="17" cm="1">
        <f t="array" ref="AB1314">MAX(IF(BSA!$B$5:$B$1048576='Data Training 2022'!B1314,BSA!$H$5:$H$1048576))</f>
        <v>0</v>
      </c>
      <c r="AC1314" s="22" t="str">
        <f>IFERROR(VLOOKUP(B1314,BSA!$B$5:$I$1048576,8,0),"")</f>
        <v/>
      </c>
      <c r="AD1314" s="22" t="s">
        <v>3994</v>
      </c>
      <c r="AE1314" s="22"/>
      <c r="AF1314" s="22"/>
      <c r="AG1314" s="22" t="str">
        <f t="shared" si="111"/>
        <v/>
      </c>
      <c r="AH1314" s="17" cm="1">
        <f t="array" ref="AH1314">MAX(IF(ISOLASI!$B$5:$B$1048576='Data Training 2022'!B1314,ISOLASI!$H$5:$H$1048576))</f>
        <v>0</v>
      </c>
      <c r="AI1314" s="22" t="str">
        <f>IFERROR(VLOOKUP(B1314,ISOLASI!$B$5:$I$1048576,8,0),"")</f>
        <v/>
      </c>
      <c r="AJ1314" s="22"/>
      <c r="AK1314" s="17" cm="1">
        <f t="array" ref="AK1314">MAX(IF('DEKAT AIR'!$B$5:$B$1048576='Data Training 2022'!B1314,'DEKAT AIR'!$H$5:$H$1048576))</f>
        <v>0</v>
      </c>
      <c r="AL1314" s="22" t="str">
        <f>IFERROR(VLOOKUP(B1314,'DEKAT AIR'!$B$5:$I$1048576,8,0),"")</f>
        <v/>
      </c>
      <c r="AM1314" s="22"/>
      <c r="AN1314" s="17" cm="1">
        <f t="array" ref="AN1314">MAX(IF(KETINGGIAN!$B$5:$B$1048576='Data Training 2022'!B1314,KETINGGIAN!$H$5:$H$1048576))</f>
        <v>0</v>
      </c>
      <c r="AO1314" s="22" t="str">
        <f>IFERROR(VLOOKUP(B1314,KETINGGIAN!$B$5:$I$1048576,8,0),"")</f>
        <v/>
      </c>
      <c r="AP1314" s="22"/>
      <c r="AQ1314" s="22"/>
      <c r="AR1314" s="22"/>
      <c r="AS1314" s="22"/>
      <c r="AT1314" s="17" cm="1">
        <f t="array" ref="AT1314">MAX(IF(TOOLSKEEPER!$B$5:$B$1048576='Data Training 2022'!B1314,TOOLSKEEPER!$H$5:$H$1048576))</f>
        <v>0</v>
      </c>
      <c r="AU1314" s="22" t="str">
        <f>IFERROR(VLOOKUP(B1314,TOOLSKEEPER!$B$5:$I$1048576,8,0),"")</f>
        <v/>
      </c>
    </row>
    <row r="1315" spans="1:47">
      <c r="A1315" s="22">
        <f t="shared" si="112"/>
        <v>1310</v>
      </c>
      <c r="B1315" s="21" t="str">
        <f t="shared" si="113"/>
        <v>BMP-0405213</v>
      </c>
      <c r="C1315" s="21" t="s">
        <v>560</v>
      </c>
      <c r="D1315" s="22"/>
      <c r="E1315" s="22" t="s">
        <v>561</v>
      </c>
      <c r="F1315" s="22" t="s">
        <v>326</v>
      </c>
      <c r="G1315" s="22" t="s">
        <v>441</v>
      </c>
      <c r="H1315" s="22" t="s">
        <v>355</v>
      </c>
      <c r="I1315" s="22"/>
      <c r="J1315" s="22"/>
      <c r="K1315" s="21" t="s">
        <v>4002</v>
      </c>
      <c r="L1315" s="21" t="s">
        <v>681</v>
      </c>
      <c r="M1315" s="21" t="s">
        <v>4003</v>
      </c>
      <c r="N1315" s="21"/>
      <c r="O1315" s="17" t="str">
        <f>IFERROR(VLOOKUP(B1315,POP!$B$5:$I$1048576,7,0),"")</f>
        <v/>
      </c>
      <c r="P1315" s="17" t="str">
        <f>IFERROR(VLOOKUP(B1315,POM!$B$5:$I$1048576,7,0),"")</f>
        <v/>
      </c>
      <c r="Q1315" s="10" t="str">
        <f>IFERROR(VLOOKUP(B1315,POU!$B$5:$I$1048576,7,0),"")</f>
        <v/>
      </c>
      <c r="R1315" s="21" t="str">
        <f t="shared" si="109"/>
        <v/>
      </c>
      <c r="S1315" s="17" t="str">
        <f>IFERROR(VLOOKUP(B1315,'PEMBEKALAN POP'!$B$5:$I$1048576,7,0),"")</f>
        <v/>
      </c>
      <c r="T1315" s="22" t="str">
        <f>IFERROR(VLOOKUP(B1315,'PEMBEKALAN POP'!$B$5:$I$1048576,8,0),"")</f>
        <v/>
      </c>
      <c r="U1315" s="21" t="s">
        <v>3994</v>
      </c>
      <c r="V1315" s="17" t="e" cm="1">
        <f t="array" ref="V1315">MAX(IF(INDUKSI!$B$5:$B$1048576='Data Training 2022'!B1315,INDUKSI!$H$5:$H$1048576))</f>
        <v>#N/A</v>
      </c>
      <c r="W1315" s="22" t="str">
        <f>IFERROR(VLOOKUP(B1315,INDUKSI!$B$5:$I$1048576,8,0),"")</f>
        <v>LULUS</v>
      </c>
      <c r="X1315" s="21" t="s">
        <v>3994</v>
      </c>
      <c r="Y1315" s="17" cm="1">
        <f t="array" ref="Y1315">MAX(IF(REINDUKSI!$B$5:$B$1048576='Data Training 2022'!B1315,REINDUKSI!$H$5:$H$1048576))</f>
        <v>44774</v>
      </c>
      <c r="Z1315" s="22" t="str">
        <f>IFERROR(VLOOKUP(B1315,REINDUKSI!$B$5:$I$1048576,8,0),"")</f>
        <v>LULUS</v>
      </c>
      <c r="AA1315" s="22" t="str">
        <f t="shared" si="110"/>
        <v/>
      </c>
      <c r="AB1315" s="17" cm="1">
        <f t="array" ref="AB1315">MAX(IF(BSA!$B$5:$B$1048576='Data Training 2022'!B1315,BSA!$H$5:$H$1048576))</f>
        <v>0</v>
      </c>
      <c r="AC1315" s="22" t="str">
        <f>IFERROR(VLOOKUP(B1315,BSA!$B$5:$I$1048576,8,0),"")</f>
        <v/>
      </c>
      <c r="AD1315" s="22" t="s">
        <v>3994</v>
      </c>
      <c r="AE1315" s="22"/>
      <c r="AF1315" s="22"/>
      <c r="AG1315" s="22" t="str">
        <f t="shared" si="111"/>
        <v/>
      </c>
      <c r="AH1315" s="17" cm="1">
        <f t="array" ref="AH1315">MAX(IF(ISOLASI!$B$5:$B$1048576='Data Training 2022'!B1315,ISOLASI!$H$5:$H$1048576))</f>
        <v>0</v>
      </c>
      <c r="AI1315" s="22" t="str">
        <f>IFERROR(VLOOKUP(B1315,ISOLASI!$B$5:$I$1048576,8,0),"")</f>
        <v/>
      </c>
      <c r="AJ1315" s="22"/>
      <c r="AK1315" s="17" cm="1">
        <f t="array" ref="AK1315">MAX(IF('DEKAT AIR'!$B$5:$B$1048576='Data Training 2022'!B1315,'DEKAT AIR'!$H$5:$H$1048576))</f>
        <v>0</v>
      </c>
      <c r="AL1315" s="22" t="str">
        <f>IFERROR(VLOOKUP(B1315,'DEKAT AIR'!$B$5:$I$1048576,8,0),"")</f>
        <v/>
      </c>
      <c r="AM1315" s="22"/>
      <c r="AN1315" s="17" cm="1">
        <f t="array" ref="AN1315">MAX(IF(KETINGGIAN!$B$5:$B$1048576='Data Training 2022'!B1315,KETINGGIAN!$H$5:$H$1048576))</f>
        <v>0</v>
      </c>
      <c r="AO1315" s="22" t="str">
        <f>IFERROR(VLOOKUP(B1315,KETINGGIAN!$B$5:$I$1048576,8,0),"")</f>
        <v/>
      </c>
      <c r="AP1315" s="22"/>
      <c r="AQ1315" s="22"/>
      <c r="AR1315" s="22"/>
      <c r="AS1315" s="22"/>
      <c r="AT1315" s="17" cm="1">
        <f t="array" ref="AT1315">MAX(IF(TOOLSKEEPER!$B$5:$B$1048576='Data Training 2022'!B1315,TOOLSKEEPER!$H$5:$H$1048576))</f>
        <v>0</v>
      </c>
      <c r="AU1315" s="22" t="str">
        <f>IFERROR(VLOOKUP(B1315,TOOLSKEEPER!$B$5:$I$1048576,8,0),"")</f>
        <v/>
      </c>
    </row>
    <row r="1316" spans="1:47">
      <c r="A1316" s="22">
        <f t="shared" si="112"/>
        <v>1311</v>
      </c>
      <c r="B1316" s="21" t="str">
        <f t="shared" si="113"/>
        <v>BMP-0805212</v>
      </c>
      <c r="C1316" s="21" t="s">
        <v>568</v>
      </c>
      <c r="D1316" s="22"/>
      <c r="E1316" s="22" t="s">
        <v>569</v>
      </c>
      <c r="F1316" s="22" t="s">
        <v>326</v>
      </c>
      <c r="G1316" s="22" t="s">
        <v>383</v>
      </c>
      <c r="H1316" s="22" t="s">
        <v>386</v>
      </c>
      <c r="I1316" s="22"/>
      <c r="J1316" s="22"/>
      <c r="K1316" s="21" t="s">
        <v>4002</v>
      </c>
      <c r="L1316" s="21" t="s">
        <v>681</v>
      </c>
      <c r="M1316" s="21" t="s">
        <v>4003</v>
      </c>
      <c r="N1316" s="21"/>
      <c r="O1316" s="17" t="str">
        <f>IFERROR(VLOOKUP(B1316,POP!$B$5:$I$1048576,7,0),"")</f>
        <v/>
      </c>
      <c r="P1316" s="17" t="str">
        <f>IFERROR(VLOOKUP(B1316,POM!$B$5:$I$1048576,7,0),"")</f>
        <v/>
      </c>
      <c r="Q1316" s="10" t="str">
        <f>IFERROR(VLOOKUP(B1316,POU!$B$5:$I$1048576,7,0),"")</f>
        <v/>
      </c>
      <c r="R1316" s="21" t="str">
        <f t="shared" si="109"/>
        <v/>
      </c>
      <c r="S1316" s="17" t="str">
        <f>IFERROR(VLOOKUP(B1316,'PEMBEKALAN POP'!$B$5:$I$1048576,7,0),"")</f>
        <v/>
      </c>
      <c r="T1316" s="22" t="str">
        <f>IFERROR(VLOOKUP(B1316,'PEMBEKALAN POP'!$B$5:$I$1048576,8,0),"")</f>
        <v/>
      </c>
      <c r="U1316" s="21" t="s">
        <v>3994</v>
      </c>
      <c r="V1316" s="17" t="e" cm="1">
        <f t="array" ref="V1316">MAX(IF(INDUKSI!$B$5:$B$1048576='Data Training 2022'!B1316,INDUKSI!$H$5:$H$1048576))</f>
        <v>#N/A</v>
      </c>
      <c r="W1316" s="22" t="str">
        <f>IFERROR(VLOOKUP(B1316,INDUKSI!$B$5:$I$1048576,8,0),"")</f>
        <v>LULUS</v>
      </c>
      <c r="X1316" s="21" t="s">
        <v>3994</v>
      </c>
      <c r="Y1316" s="17" cm="1">
        <f t="array" ref="Y1316">MAX(IF(REINDUKSI!$B$5:$B$1048576='Data Training 2022'!B1316,REINDUKSI!$H$5:$H$1048576))</f>
        <v>0</v>
      </c>
      <c r="Z1316" s="22" t="str">
        <f>IFERROR(VLOOKUP(B1316,REINDUKSI!$B$5:$I$1048576,8,0),"")</f>
        <v/>
      </c>
      <c r="AA1316" s="22" t="str">
        <f t="shared" si="110"/>
        <v/>
      </c>
      <c r="AB1316" s="17" cm="1">
        <f t="array" ref="AB1316">MAX(IF(BSA!$B$5:$B$1048576='Data Training 2022'!B1316,BSA!$H$5:$H$1048576))</f>
        <v>0</v>
      </c>
      <c r="AC1316" s="22" t="str">
        <f>IFERROR(VLOOKUP(B1316,BSA!$B$5:$I$1048576,8,0),"")</f>
        <v/>
      </c>
      <c r="AD1316" s="22" t="s">
        <v>3994</v>
      </c>
      <c r="AE1316" s="22"/>
      <c r="AF1316" s="22"/>
      <c r="AG1316" s="22" t="str">
        <f t="shared" si="111"/>
        <v/>
      </c>
      <c r="AH1316" s="17" cm="1">
        <f t="array" ref="AH1316">MAX(IF(ISOLASI!$B$5:$B$1048576='Data Training 2022'!B1316,ISOLASI!$H$5:$H$1048576))</f>
        <v>0</v>
      </c>
      <c r="AI1316" s="22" t="str">
        <f>IFERROR(VLOOKUP(B1316,ISOLASI!$B$5:$I$1048576,8,0),"")</f>
        <v/>
      </c>
      <c r="AJ1316" s="22"/>
      <c r="AK1316" s="17" cm="1">
        <f t="array" ref="AK1316">MAX(IF('DEKAT AIR'!$B$5:$B$1048576='Data Training 2022'!B1316,'DEKAT AIR'!$H$5:$H$1048576))</f>
        <v>0</v>
      </c>
      <c r="AL1316" s="22" t="str">
        <f>IFERROR(VLOOKUP(B1316,'DEKAT AIR'!$B$5:$I$1048576,8,0),"")</f>
        <v/>
      </c>
      <c r="AM1316" s="22"/>
      <c r="AN1316" s="17" cm="1">
        <f t="array" ref="AN1316">MAX(IF(KETINGGIAN!$B$5:$B$1048576='Data Training 2022'!B1316,KETINGGIAN!$H$5:$H$1048576))</f>
        <v>0</v>
      </c>
      <c r="AO1316" s="22" t="str">
        <f>IFERROR(VLOOKUP(B1316,KETINGGIAN!$B$5:$I$1048576,8,0),"")</f>
        <v/>
      </c>
      <c r="AP1316" s="22"/>
      <c r="AQ1316" s="22"/>
      <c r="AR1316" s="22"/>
      <c r="AS1316" s="22"/>
      <c r="AT1316" s="17" cm="1">
        <f t="array" ref="AT1316">MAX(IF(TOOLSKEEPER!$B$5:$B$1048576='Data Training 2022'!B1316,TOOLSKEEPER!$H$5:$H$1048576))</f>
        <v>0</v>
      </c>
      <c r="AU1316" s="22" t="str">
        <f>IFERROR(VLOOKUP(B1316,TOOLSKEEPER!$B$5:$I$1048576,8,0),"")</f>
        <v/>
      </c>
    </row>
    <row r="1317" spans="1:47">
      <c r="A1317" s="22">
        <f t="shared" si="112"/>
        <v>1312</v>
      </c>
      <c r="B1317" s="21" t="str">
        <f t="shared" si="113"/>
        <v>BMP-0805213</v>
      </c>
      <c r="C1317" s="21" t="s">
        <v>412</v>
      </c>
      <c r="D1317" s="22"/>
      <c r="E1317" s="22" t="s">
        <v>413</v>
      </c>
      <c r="F1317" s="22" t="s">
        <v>326</v>
      </c>
      <c r="G1317" s="22" t="s">
        <v>383</v>
      </c>
      <c r="H1317" s="22" t="s">
        <v>328</v>
      </c>
      <c r="I1317" s="22"/>
      <c r="J1317" s="22"/>
      <c r="K1317" s="21" t="s">
        <v>4002</v>
      </c>
      <c r="L1317" s="21" t="s">
        <v>681</v>
      </c>
      <c r="M1317" s="21" t="s">
        <v>4003</v>
      </c>
      <c r="N1317" s="21"/>
      <c r="O1317" s="17" t="str">
        <f>IFERROR(VLOOKUP(B1317,POP!$B$5:$I$1048576,7,0),"")</f>
        <v/>
      </c>
      <c r="P1317" s="17" t="str">
        <f>IFERROR(VLOOKUP(B1317,POM!$B$5:$I$1048576,7,0),"")</f>
        <v/>
      </c>
      <c r="Q1317" s="10" t="str">
        <f>IFERROR(VLOOKUP(B1317,POU!$B$5:$I$1048576,7,0),"")</f>
        <v/>
      </c>
      <c r="R1317" s="21" t="str">
        <f t="shared" si="109"/>
        <v/>
      </c>
      <c r="S1317" s="17" t="str">
        <f>IFERROR(VLOOKUP(B1317,'PEMBEKALAN POP'!$B$5:$I$1048576,7,0),"")</f>
        <v/>
      </c>
      <c r="T1317" s="22" t="str">
        <f>IFERROR(VLOOKUP(B1317,'PEMBEKALAN POP'!$B$5:$I$1048576,8,0),"")</f>
        <v/>
      </c>
      <c r="U1317" s="21" t="s">
        <v>3994</v>
      </c>
      <c r="V1317" s="17" t="e" cm="1">
        <f t="array" ref="V1317">MAX(IF(INDUKSI!$B$5:$B$1048576='Data Training 2022'!B1317,INDUKSI!$H$5:$H$1048576))</f>
        <v>#N/A</v>
      </c>
      <c r="W1317" s="22" t="str">
        <f>IFERROR(VLOOKUP(B1317,INDUKSI!$B$5:$I$1048576,8,0),"")</f>
        <v>LULUS</v>
      </c>
      <c r="X1317" s="21" t="s">
        <v>3994</v>
      </c>
      <c r="Y1317" s="17" cm="1">
        <f t="array" ref="Y1317">MAX(IF(REINDUKSI!$B$5:$B$1048576='Data Training 2022'!B1317,REINDUKSI!$H$5:$H$1048576))</f>
        <v>44522</v>
      </c>
      <c r="Z1317" s="22" t="str">
        <f>IFERROR(VLOOKUP(B1317,REINDUKSI!$B$5:$I$1048576,8,0),"")</f>
        <v>LULUS</v>
      </c>
      <c r="AA1317" s="22" t="str">
        <f t="shared" si="110"/>
        <v/>
      </c>
      <c r="AB1317" s="17" cm="1">
        <f t="array" ref="AB1317">MAX(IF(BSA!$B$5:$B$1048576='Data Training 2022'!B1317,BSA!$H$5:$H$1048576))</f>
        <v>44727</v>
      </c>
      <c r="AC1317" s="22" t="str">
        <f>IFERROR(VLOOKUP(B1317,BSA!$B$5:$I$1048576,8,0),"")</f>
        <v>LULUS</v>
      </c>
      <c r="AD1317" s="22" t="s">
        <v>3994</v>
      </c>
      <c r="AE1317" s="22"/>
      <c r="AF1317" s="22"/>
      <c r="AG1317" s="22" t="str">
        <f t="shared" si="111"/>
        <v/>
      </c>
      <c r="AH1317" s="17" cm="1">
        <f t="array" ref="AH1317">MAX(IF(ISOLASI!$B$5:$B$1048576='Data Training 2022'!B1317,ISOLASI!$H$5:$H$1048576))</f>
        <v>44331</v>
      </c>
      <c r="AI1317" s="22" t="str">
        <f>IFERROR(VLOOKUP(B1317,ISOLASI!$B$5:$I$1048576,8,0),"")</f>
        <v>LULUS</v>
      </c>
      <c r="AJ1317" s="22"/>
      <c r="AK1317" s="17" cm="1">
        <f t="array" ref="AK1317">MAX(IF('DEKAT AIR'!$B$5:$B$1048576='Data Training 2022'!B1317,'DEKAT AIR'!$H$5:$H$1048576))</f>
        <v>0</v>
      </c>
      <c r="AL1317" s="22" t="str">
        <f>IFERROR(VLOOKUP(B1317,'DEKAT AIR'!$B$5:$I$1048576,8,0),"")</f>
        <v/>
      </c>
      <c r="AM1317" s="22"/>
      <c r="AN1317" s="17" cm="1">
        <f t="array" ref="AN1317">MAX(IF(KETINGGIAN!$B$5:$B$1048576='Data Training 2022'!B1317,KETINGGIAN!$H$5:$H$1048576))</f>
        <v>0</v>
      </c>
      <c r="AO1317" s="22" t="str">
        <f>IFERROR(VLOOKUP(B1317,KETINGGIAN!$B$5:$I$1048576,8,0),"")</f>
        <v/>
      </c>
      <c r="AP1317" s="22"/>
      <c r="AQ1317" s="22"/>
      <c r="AR1317" s="22"/>
      <c r="AS1317" s="22"/>
      <c r="AT1317" s="17" cm="1">
        <f t="array" ref="AT1317">MAX(IF(TOOLSKEEPER!$B$5:$B$1048576='Data Training 2022'!B1317,TOOLSKEEPER!$H$5:$H$1048576))</f>
        <v>0</v>
      </c>
      <c r="AU1317" s="22" t="str">
        <f>IFERROR(VLOOKUP(B1317,TOOLSKEEPER!$B$5:$I$1048576,8,0),"")</f>
        <v/>
      </c>
    </row>
    <row r="1318" spans="1:47">
      <c r="A1318" s="22">
        <f t="shared" si="112"/>
        <v>1313</v>
      </c>
      <c r="B1318" s="21" t="str">
        <f t="shared" si="113"/>
        <v>BMP-2509211</v>
      </c>
      <c r="C1318" s="21" t="s">
        <v>437</v>
      </c>
      <c r="D1318" s="22"/>
      <c r="E1318" s="22" t="s">
        <v>438</v>
      </c>
      <c r="F1318" s="22" t="s">
        <v>326</v>
      </c>
      <c r="G1318" s="22" t="s">
        <v>383</v>
      </c>
      <c r="H1318" s="22" t="s">
        <v>386</v>
      </c>
      <c r="I1318" s="22"/>
      <c r="J1318" s="22"/>
      <c r="K1318" s="21" t="s">
        <v>4002</v>
      </c>
      <c r="L1318" s="21" t="s">
        <v>681</v>
      </c>
      <c r="M1318" s="21" t="s">
        <v>4003</v>
      </c>
      <c r="N1318" s="21"/>
      <c r="O1318" s="17" t="str">
        <f>IFERROR(VLOOKUP(B1318,POP!$B$5:$I$1048576,7,0),"")</f>
        <v/>
      </c>
      <c r="P1318" s="17" t="str">
        <f>IFERROR(VLOOKUP(B1318,POM!$B$5:$I$1048576,7,0),"")</f>
        <v/>
      </c>
      <c r="Q1318" s="10" t="str">
        <f>IFERROR(VLOOKUP(B1318,POU!$B$5:$I$1048576,7,0),"")</f>
        <v/>
      </c>
      <c r="R1318" s="21" t="str">
        <f t="shared" si="109"/>
        <v/>
      </c>
      <c r="S1318" s="17" t="str">
        <f>IFERROR(VLOOKUP(B1318,'PEMBEKALAN POP'!$B$5:$I$1048576,7,0),"")</f>
        <v/>
      </c>
      <c r="T1318" s="22" t="str">
        <f>IFERROR(VLOOKUP(B1318,'PEMBEKALAN POP'!$B$5:$I$1048576,8,0),"")</f>
        <v/>
      </c>
      <c r="U1318" s="21" t="s">
        <v>3994</v>
      </c>
      <c r="V1318" s="17" t="e" cm="1">
        <f t="array" ref="V1318">MAX(IF(INDUKSI!$B$5:$B$1048576='Data Training 2022'!B1318,INDUKSI!$H$5:$H$1048576))</f>
        <v>#N/A</v>
      </c>
      <c r="W1318" s="22" t="str">
        <f>IFERROR(VLOOKUP(B1318,INDUKSI!$B$5:$I$1048576,8,0),"")</f>
        <v>LULUS</v>
      </c>
      <c r="X1318" s="21" t="s">
        <v>3994</v>
      </c>
      <c r="Y1318" s="17" cm="1">
        <f t="array" ref="Y1318">MAX(IF(REINDUKSI!$B$5:$B$1048576='Data Training 2022'!B1318,REINDUKSI!$H$5:$H$1048576))</f>
        <v>0</v>
      </c>
      <c r="Z1318" s="22" t="str">
        <f>IFERROR(VLOOKUP(B1318,REINDUKSI!$B$5:$I$1048576,8,0),"")</f>
        <v/>
      </c>
      <c r="AA1318" s="22" t="str">
        <f t="shared" si="110"/>
        <v/>
      </c>
      <c r="AB1318" s="17" cm="1">
        <f t="array" ref="AB1318">MAX(IF(BSA!$B$5:$B$1048576='Data Training 2022'!B1318,BSA!$H$5:$H$1048576))</f>
        <v>44664</v>
      </c>
      <c r="AC1318" s="22" t="str">
        <f>IFERROR(VLOOKUP(B1318,BSA!$B$5:$I$1048576,8,0),"")</f>
        <v>LULUS</v>
      </c>
      <c r="AD1318" s="22" t="s">
        <v>3994</v>
      </c>
      <c r="AE1318" s="22"/>
      <c r="AF1318" s="22"/>
      <c r="AG1318" s="22" t="str">
        <f t="shared" si="111"/>
        <v/>
      </c>
      <c r="AH1318" s="17" cm="1">
        <f t="array" ref="AH1318">MAX(IF(ISOLASI!$B$5:$B$1048576='Data Training 2022'!B1318,ISOLASI!$H$5:$H$1048576))</f>
        <v>0</v>
      </c>
      <c r="AI1318" s="22" t="str">
        <f>IFERROR(VLOOKUP(B1318,ISOLASI!$B$5:$I$1048576,8,0),"")</f>
        <v/>
      </c>
      <c r="AJ1318" s="22"/>
      <c r="AK1318" s="17" cm="1">
        <f t="array" ref="AK1318">MAX(IF('DEKAT AIR'!$B$5:$B$1048576='Data Training 2022'!B1318,'DEKAT AIR'!$H$5:$H$1048576))</f>
        <v>0</v>
      </c>
      <c r="AL1318" s="22" t="str">
        <f>IFERROR(VLOOKUP(B1318,'DEKAT AIR'!$B$5:$I$1048576,8,0),"")</f>
        <v/>
      </c>
      <c r="AM1318" s="22"/>
      <c r="AN1318" s="17" cm="1">
        <f t="array" ref="AN1318">MAX(IF(KETINGGIAN!$B$5:$B$1048576='Data Training 2022'!B1318,KETINGGIAN!$H$5:$H$1048576))</f>
        <v>0</v>
      </c>
      <c r="AO1318" s="22" t="str">
        <f>IFERROR(VLOOKUP(B1318,KETINGGIAN!$B$5:$I$1048576,8,0),"")</f>
        <v/>
      </c>
      <c r="AP1318" s="22"/>
      <c r="AQ1318" s="22"/>
      <c r="AR1318" s="22"/>
      <c r="AS1318" s="22"/>
      <c r="AT1318" s="17" cm="1">
        <f t="array" ref="AT1318">MAX(IF(TOOLSKEEPER!$B$5:$B$1048576='Data Training 2022'!B1318,TOOLSKEEPER!$H$5:$H$1048576))</f>
        <v>0</v>
      </c>
      <c r="AU1318" s="22" t="str">
        <f>IFERROR(VLOOKUP(B1318,TOOLSKEEPER!$B$5:$I$1048576,8,0),"")</f>
        <v/>
      </c>
    </row>
    <row r="1319" spans="1:47">
      <c r="A1319" s="22">
        <f t="shared" si="112"/>
        <v>1314</v>
      </c>
      <c r="B1319" s="21" t="str">
        <f t="shared" si="113"/>
        <v>BMP-2509213</v>
      </c>
      <c r="C1319" s="21" t="s">
        <v>387</v>
      </c>
      <c r="D1319" s="22"/>
      <c r="E1319" s="22" t="s">
        <v>388</v>
      </c>
      <c r="F1319" s="22" t="s">
        <v>326</v>
      </c>
      <c r="G1319" s="22" t="s">
        <v>389</v>
      </c>
      <c r="H1319" s="22" t="s">
        <v>355</v>
      </c>
      <c r="I1319" s="22"/>
      <c r="J1319" s="22"/>
      <c r="K1319" s="21" t="s">
        <v>4002</v>
      </c>
      <c r="L1319" s="21" t="s">
        <v>372</v>
      </c>
      <c r="M1319" s="21" t="s">
        <v>4003</v>
      </c>
      <c r="N1319" s="21"/>
      <c r="O1319" s="17" t="str">
        <f>IFERROR(VLOOKUP(B1319,POP!$B$5:$I$1048576,7,0),"")</f>
        <v/>
      </c>
      <c r="P1319" s="17" t="str">
        <f>IFERROR(VLOOKUP(B1319,POM!$B$5:$I$1048576,7,0),"")</f>
        <v/>
      </c>
      <c r="Q1319" s="10" t="str">
        <f>IFERROR(VLOOKUP(B1319,POU!$B$5:$I$1048576,7,0),"")</f>
        <v/>
      </c>
      <c r="R1319" s="21" t="str">
        <f t="shared" si="109"/>
        <v/>
      </c>
      <c r="S1319" s="17" t="str">
        <f>IFERROR(VLOOKUP(B1319,'PEMBEKALAN POP'!$B$5:$I$1048576,7,0),"")</f>
        <v/>
      </c>
      <c r="T1319" s="22" t="str">
        <f>IFERROR(VLOOKUP(B1319,'PEMBEKALAN POP'!$B$5:$I$1048576,8,0),"")</f>
        <v/>
      </c>
      <c r="U1319" s="21" t="s">
        <v>3994</v>
      </c>
      <c r="V1319" s="17" t="e" cm="1">
        <f t="array" ref="V1319">MAX(IF(INDUKSI!$B$5:$B$1048576='Data Training 2022'!B1319,INDUKSI!$H$5:$H$1048576))</f>
        <v>#N/A</v>
      </c>
      <c r="W1319" s="22" t="str">
        <f>IFERROR(VLOOKUP(B1319,INDUKSI!$B$5:$I$1048576,8,0),"")</f>
        <v>LULUS</v>
      </c>
      <c r="X1319" s="21" t="s">
        <v>3994</v>
      </c>
      <c r="Y1319" s="17" cm="1">
        <f t="array" ref="Y1319">MAX(IF(REINDUKSI!$B$5:$B$1048576='Data Training 2022'!B1319,REINDUKSI!$H$5:$H$1048576))</f>
        <v>44554</v>
      </c>
      <c r="Z1319" s="22" t="str">
        <f>IFERROR(VLOOKUP(B1319,REINDUKSI!$B$5:$I$1048576,8,0),"")</f>
        <v>LULUS</v>
      </c>
      <c r="AA1319" s="22" t="str">
        <f t="shared" si="110"/>
        <v/>
      </c>
      <c r="AB1319" s="17" cm="1">
        <f t="array" ref="AB1319">MAX(IF(BSA!$B$5:$B$1048576='Data Training 2022'!B1319,BSA!$H$5:$H$1048576))</f>
        <v>0</v>
      </c>
      <c r="AC1319" s="22" t="str">
        <f>IFERROR(VLOOKUP(B1319,BSA!$B$5:$I$1048576,8,0),"")</f>
        <v/>
      </c>
      <c r="AD1319" s="22" t="s">
        <v>3994</v>
      </c>
      <c r="AE1319" s="22"/>
      <c r="AF1319" s="22"/>
      <c r="AG1319" s="22" t="str">
        <f t="shared" si="111"/>
        <v/>
      </c>
      <c r="AH1319" s="17" cm="1">
        <f t="array" ref="AH1319">MAX(IF(ISOLASI!$B$5:$B$1048576='Data Training 2022'!B1319,ISOLASI!$H$5:$H$1048576))</f>
        <v>0</v>
      </c>
      <c r="AI1319" s="22" t="str">
        <f>IFERROR(VLOOKUP(B1319,ISOLASI!$B$5:$I$1048576,8,0),"")</f>
        <v/>
      </c>
      <c r="AJ1319" s="22"/>
      <c r="AK1319" s="17" cm="1">
        <f t="array" ref="AK1319">MAX(IF('DEKAT AIR'!$B$5:$B$1048576='Data Training 2022'!B1319,'DEKAT AIR'!$H$5:$H$1048576))</f>
        <v>0</v>
      </c>
      <c r="AL1319" s="22" t="str">
        <f>IFERROR(VLOOKUP(B1319,'DEKAT AIR'!$B$5:$I$1048576,8,0),"")</f>
        <v/>
      </c>
      <c r="AM1319" s="22"/>
      <c r="AN1319" s="17" cm="1">
        <f t="array" ref="AN1319">MAX(IF(KETINGGIAN!$B$5:$B$1048576='Data Training 2022'!B1319,KETINGGIAN!$H$5:$H$1048576))</f>
        <v>0</v>
      </c>
      <c r="AO1319" s="22" t="str">
        <f>IFERROR(VLOOKUP(B1319,KETINGGIAN!$B$5:$I$1048576,8,0),"")</f>
        <v/>
      </c>
      <c r="AP1319" s="22"/>
      <c r="AQ1319" s="22"/>
      <c r="AR1319" s="22"/>
      <c r="AS1319" s="22"/>
      <c r="AT1319" s="17" cm="1">
        <f t="array" ref="AT1319">MAX(IF(TOOLSKEEPER!$B$5:$B$1048576='Data Training 2022'!B1319,TOOLSKEEPER!$H$5:$H$1048576))</f>
        <v>0</v>
      </c>
      <c r="AU1319" s="22" t="str">
        <f>IFERROR(VLOOKUP(B1319,TOOLSKEEPER!$B$5:$I$1048576,8,0),"")</f>
        <v/>
      </c>
    </row>
    <row r="1320" spans="1:47">
      <c r="A1320" s="22">
        <f t="shared" si="112"/>
        <v>1315</v>
      </c>
      <c r="B1320" s="21" t="str">
        <f t="shared" si="113"/>
        <v>BMP-2509215</v>
      </c>
      <c r="C1320" s="21" t="s">
        <v>535</v>
      </c>
      <c r="D1320" s="22"/>
      <c r="E1320" s="22" t="s">
        <v>536</v>
      </c>
      <c r="F1320" s="22" t="s">
        <v>326</v>
      </c>
      <c r="G1320" s="22" t="s">
        <v>383</v>
      </c>
      <c r="H1320" s="22" t="s">
        <v>386</v>
      </c>
      <c r="I1320" s="22"/>
      <c r="J1320" s="22"/>
      <c r="K1320" s="21" t="s">
        <v>4002</v>
      </c>
      <c r="L1320" s="21" t="s">
        <v>681</v>
      </c>
      <c r="M1320" s="21" t="s">
        <v>4003</v>
      </c>
      <c r="N1320" s="21"/>
      <c r="O1320" s="17" t="str">
        <f>IFERROR(VLOOKUP(B1320,POP!$B$5:$I$1048576,7,0),"")</f>
        <v/>
      </c>
      <c r="P1320" s="17" t="str">
        <f>IFERROR(VLOOKUP(B1320,POM!$B$5:$I$1048576,7,0),"")</f>
        <v/>
      </c>
      <c r="Q1320" s="10" t="str">
        <f>IFERROR(VLOOKUP(B1320,POU!$B$5:$I$1048576,7,0),"")</f>
        <v/>
      </c>
      <c r="R1320" s="21" t="str">
        <f t="shared" si="109"/>
        <v/>
      </c>
      <c r="S1320" s="17" t="str">
        <f>IFERROR(VLOOKUP(B1320,'PEMBEKALAN POP'!$B$5:$I$1048576,7,0),"")</f>
        <v/>
      </c>
      <c r="T1320" s="22" t="str">
        <f>IFERROR(VLOOKUP(B1320,'PEMBEKALAN POP'!$B$5:$I$1048576,8,0),"")</f>
        <v/>
      </c>
      <c r="U1320" s="21" t="s">
        <v>3994</v>
      </c>
      <c r="V1320" s="17" t="e" cm="1">
        <f t="array" ref="V1320">MAX(IF(INDUKSI!$B$5:$B$1048576='Data Training 2022'!B1320,INDUKSI!$H$5:$H$1048576))</f>
        <v>#N/A</v>
      </c>
      <c r="W1320" s="22" t="str">
        <f>IFERROR(VLOOKUP(B1320,INDUKSI!$B$5:$I$1048576,8,0),"")</f>
        <v>LULUS</v>
      </c>
      <c r="X1320" s="21" t="s">
        <v>3994</v>
      </c>
      <c r="Y1320" s="17" cm="1">
        <f t="array" ref="Y1320">MAX(IF(REINDUKSI!$B$5:$B$1048576='Data Training 2022'!B1320,REINDUKSI!$H$5:$H$1048576))</f>
        <v>44662</v>
      </c>
      <c r="Z1320" s="22" t="str">
        <f>IFERROR(VLOOKUP(B1320,REINDUKSI!$B$5:$I$1048576,8,0),"")</f>
        <v>LULUS</v>
      </c>
      <c r="AA1320" s="22" t="str">
        <f t="shared" si="110"/>
        <v/>
      </c>
      <c r="AB1320" s="17" cm="1">
        <f t="array" ref="AB1320">MAX(IF(BSA!$B$5:$B$1048576='Data Training 2022'!B1320,BSA!$H$5:$H$1048576))</f>
        <v>0</v>
      </c>
      <c r="AC1320" s="22" t="str">
        <f>IFERROR(VLOOKUP(B1320,BSA!$B$5:$I$1048576,8,0),"")</f>
        <v/>
      </c>
      <c r="AD1320" s="22" t="s">
        <v>3994</v>
      </c>
      <c r="AE1320" s="22"/>
      <c r="AF1320" s="22"/>
      <c r="AG1320" s="22" t="str">
        <f t="shared" si="111"/>
        <v/>
      </c>
      <c r="AH1320" s="17" cm="1">
        <f t="array" ref="AH1320">MAX(IF(ISOLASI!$B$5:$B$1048576='Data Training 2022'!B1320,ISOLASI!$H$5:$H$1048576))</f>
        <v>0</v>
      </c>
      <c r="AI1320" s="22" t="str">
        <f>IFERROR(VLOOKUP(B1320,ISOLASI!$B$5:$I$1048576,8,0),"")</f>
        <v/>
      </c>
      <c r="AJ1320" s="22"/>
      <c r="AK1320" s="17" cm="1">
        <f t="array" ref="AK1320">MAX(IF('DEKAT AIR'!$B$5:$B$1048576='Data Training 2022'!B1320,'DEKAT AIR'!$H$5:$H$1048576))</f>
        <v>0</v>
      </c>
      <c r="AL1320" s="22" t="str">
        <f>IFERROR(VLOOKUP(B1320,'DEKAT AIR'!$B$5:$I$1048576,8,0),"")</f>
        <v/>
      </c>
      <c r="AM1320" s="22"/>
      <c r="AN1320" s="17" cm="1">
        <f t="array" ref="AN1320">MAX(IF(KETINGGIAN!$B$5:$B$1048576='Data Training 2022'!B1320,KETINGGIAN!$H$5:$H$1048576))</f>
        <v>0</v>
      </c>
      <c r="AO1320" s="22" t="str">
        <f>IFERROR(VLOOKUP(B1320,KETINGGIAN!$B$5:$I$1048576,8,0),"")</f>
        <v/>
      </c>
      <c r="AP1320" s="22"/>
      <c r="AQ1320" s="22"/>
      <c r="AR1320" s="22"/>
      <c r="AS1320" s="22"/>
      <c r="AT1320" s="17" cm="1">
        <f t="array" ref="AT1320">MAX(IF(TOOLSKEEPER!$B$5:$B$1048576='Data Training 2022'!B1320,TOOLSKEEPER!$H$5:$H$1048576))</f>
        <v>0</v>
      </c>
      <c r="AU1320" s="22" t="str">
        <f>IFERROR(VLOOKUP(B1320,TOOLSKEEPER!$B$5:$I$1048576,8,0),"")</f>
        <v/>
      </c>
    </row>
    <row r="1321" spans="1:47">
      <c r="A1321" s="22">
        <f t="shared" si="112"/>
        <v>1316</v>
      </c>
      <c r="B1321" s="21" t="str">
        <f t="shared" si="113"/>
        <v>BMP-021020211</v>
      </c>
      <c r="C1321" s="21" t="s">
        <v>529</v>
      </c>
      <c r="D1321" s="22"/>
      <c r="E1321" s="22" t="s">
        <v>530</v>
      </c>
      <c r="F1321" s="22" t="s">
        <v>326</v>
      </c>
      <c r="G1321" s="22" t="s">
        <v>351</v>
      </c>
      <c r="H1321" s="22" t="s">
        <v>328</v>
      </c>
      <c r="I1321" s="22"/>
      <c r="J1321" s="22"/>
      <c r="K1321" s="21" t="s">
        <v>4002</v>
      </c>
      <c r="L1321" s="21" t="s">
        <v>681</v>
      </c>
      <c r="M1321" s="21" t="s">
        <v>4003</v>
      </c>
      <c r="N1321" s="21"/>
      <c r="O1321" s="17" t="str">
        <f>IFERROR(VLOOKUP(B1321,POP!$B$5:$I$1048576,7,0),"")</f>
        <v/>
      </c>
      <c r="P1321" s="17" t="str">
        <f>IFERROR(VLOOKUP(B1321,POM!$B$5:$I$1048576,7,0),"")</f>
        <v/>
      </c>
      <c r="Q1321" s="10" t="str">
        <f>IFERROR(VLOOKUP(B1321,POU!$B$5:$I$1048576,7,0),"")</f>
        <v/>
      </c>
      <c r="R1321" s="21" t="str">
        <f t="shared" si="109"/>
        <v/>
      </c>
      <c r="S1321" s="17" t="str">
        <f>IFERROR(VLOOKUP(B1321,'PEMBEKALAN POP'!$B$5:$I$1048576,7,0),"")</f>
        <v/>
      </c>
      <c r="T1321" s="22" t="str">
        <f>IFERROR(VLOOKUP(B1321,'PEMBEKALAN POP'!$B$5:$I$1048576,8,0),"")</f>
        <v/>
      </c>
      <c r="U1321" s="21" t="s">
        <v>3994</v>
      </c>
      <c r="V1321" s="17" t="e" cm="1">
        <f t="array" ref="V1321">MAX(IF(INDUKSI!$B$5:$B$1048576='Data Training 2022'!B1321,INDUKSI!$H$5:$H$1048576))</f>
        <v>#N/A</v>
      </c>
      <c r="W1321" s="22" t="str">
        <f>IFERROR(VLOOKUP(B1321,INDUKSI!$B$5:$I$1048576,8,0),"")</f>
        <v>LULUS</v>
      </c>
      <c r="X1321" s="21" t="s">
        <v>3994</v>
      </c>
      <c r="Y1321" s="17" cm="1">
        <f t="array" ref="Y1321">MAX(IF(REINDUKSI!$B$5:$B$1048576='Data Training 2022'!B1321,REINDUKSI!$H$5:$H$1048576))</f>
        <v>44554</v>
      </c>
      <c r="Z1321" s="22" t="str">
        <f>IFERROR(VLOOKUP(B1321,REINDUKSI!$B$5:$I$1048576,8,0),"")</f>
        <v>LULUS</v>
      </c>
      <c r="AA1321" s="22" t="str">
        <f t="shared" si="110"/>
        <v/>
      </c>
      <c r="AB1321" s="17" cm="1">
        <f t="array" ref="AB1321">MAX(IF(BSA!$B$5:$B$1048576='Data Training 2022'!B1321,BSA!$H$5:$H$1048576))</f>
        <v>0</v>
      </c>
      <c r="AC1321" s="22" t="str">
        <f>IFERROR(VLOOKUP(B1321,BSA!$B$5:$I$1048576,8,0),"")</f>
        <v/>
      </c>
      <c r="AD1321" s="22" t="s">
        <v>3994</v>
      </c>
      <c r="AE1321" s="22"/>
      <c r="AF1321" s="22"/>
      <c r="AG1321" s="22" t="str">
        <f t="shared" si="111"/>
        <v/>
      </c>
      <c r="AH1321" s="17" cm="1">
        <f t="array" ref="AH1321">MAX(IF(ISOLASI!$B$5:$B$1048576='Data Training 2022'!B1321,ISOLASI!$H$5:$H$1048576))</f>
        <v>44478</v>
      </c>
      <c r="AI1321" s="22" t="str">
        <f>IFERROR(VLOOKUP(B1321,ISOLASI!$B$5:$I$1048576,8,0),"")</f>
        <v>LULUS</v>
      </c>
      <c r="AJ1321" s="22"/>
      <c r="AK1321" s="17" cm="1">
        <f t="array" ref="AK1321">MAX(IF('DEKAT AIR'!$B$5:$B$1048576='Data Training 2022'!B1321,'DEKAT AIR'!$H$5:$H$1048576))</f>
        <v>0</v>
      </c>
      <c r="AL1321" s="22" t="str">
        <f>IFERROR(VLOOKUP(B1321,'DEKAT AIR'!$B$5:$I$1048576,8,0),"")</f>
        <v/>
      </c>
      <c r="AM1321" s="22"/>
      <c r="AN1321" s="17" cm="1">
        <f t="array" ref="AN1321">MAX(IF(KETINGGIAN!$B$5:$B$1048576='Data Training 2022'!B1321,KETINGGIAN!$H$5:$H$1048576))</f>
        <v>0</v>
      </c>
      <c r="AO1321" s="22" t="str">
        <f>IFERROR(VLOOKUP(B1321,KETINGGIAN!$B$5:$I$1048576,8,0),"")</f>
        <v/>
      </c>
      <c r="AP1321" s="22"/>
      <c r="AQ1321" s="22"/>
      <c r="AR1321" s="22"/>
      <c r="AS1321" s="22"/>
      <c r="AT1321" s="17" cm="1">
        <f t="array" ref="AT1321">MAX(IF(TOOLSKEEPER!$B$5:$B$1048576='Data Training 2022'!B1321,TOOLSKEEPER!$H$5:$H$1048576))</f>
        <v>0</v>
      </c>
      <c r="AU1321" s="22" t="str">
        <f>IFERROR(VLOOKUP(B1321,TOOLSKEEPER!$B$5:$I$1048576,8,0),"")</f>
        <v/>
      </c>
    </row>
    <row r="1322" spans="1:47">
      <c r="A1322" s="22">
        <f t="shared" si="112"/>
        <v>1317</v>
      </c>
      <c r="B1322" s="21" t="str">
        <f t="shared" si="113"/>
        <v>BMP-021020212</v>
      </c>
      <c r="C1322" s="21" t="s">
        <v>572</v>
      </c>
      <c r="D1322" s="22"/>
      <c r="E1322" s="22" t="s">
        <v>573</v>
      </c>
      <c r="F1322" s="22" t="s">
        <v>326</v>
      </c>
      <c r="G1322" s="22" t="s">
        <v>351</v>
      </c>
      <c r="H1322" s="22" t="s">
        <v>328</v>
      </c>
      <c r="I1322" s="22"/>
      <c r="J1322" s="22"/>
      <c r="K1322" s="21" t="s">
        <v>4002</v>
      </c>
      <c r="L1322" s="21" t="s">
        <v>681</v>
      </c>
      <c r="M1322" s="21" t="s">
        <v>4003</v>
      </c>
      <c r="N1322" s="21"/>
      <c r="O1322" s="17" t="str">
        <f>IFERROR(VLOOKUP(B1322,POP!$B$5:$I$1048576,7,0),"")</f>
        <v/>
      </c>
      <c r="P1322" s="17" t="str">
        <f>IFERROR(VLOOKUP(B1322,POM!$B$5:$I$1048576,7,0),"")</f>
        <v/>
      </c>
      <c r="Q1322" s="10" t="str">
        <f>IFERROR(VLOOKUP(B1322,POU!$B$5:$I$1048576,7,0),"")</f>
        <v/>
      </c>
      <c r="R1322" s="21" t="str">
        <f t="shared" si="109"/>
        <v/>
      </c>
      <c r="S1322" s="17" t="str">
        <f>IFERROR(VLOOKUP(B1322,'PEMBEKALAN POP'!$B$5:$I$1048576,7,0),"")</f>
        <v/>
      </c>
      <c r="T1322" s="22" t="str">
        <f>IFERROR(VLOOKUP(B1322,'PEMBEKALAN POP'!$B$5:$I$1048576,8,0),"")</f>
        <v/>
      </c>
      <c r="U1322" s="21" t="s">
        <v>3994</v>
      </c>
      <c r="V1322" s="17" t="e" cm="1">
        <f t="array" ref="V1322">MAX(IF(INDUKSI!$B$5:$B$1048576='Data Training 2022'!B1322,INDUKSI!$H$5:$H$1048576))</f>
        <v>#N/A</v>
      </c>
      <c r="W1322" s="22" t="str">
        <f>IFERROR(VLOOKUP(B1322,INDUKSI!$B$5:$I$1048576,8,0),"")</f>
        <v>LULUS</v>
      </c>
      <c r="X1322" s="21" t="s">
        <v>3994</v>
      </c>
      <c r="Y1322" s="17" cm="1">
        <f t="array" ref="Y1322">MAX(IF(REINDUKSI!$B$5:$B$1048576='Data Training 2022'!B1322,REINDUKSI!$H$5:$H$1048576))</f>
        <v>44554</v>
      </c>
      <c r="Z1322" s="22" t="str">
        <f>IFERROR(VLOOKUP(B1322,REINDUKSI!$B$5:$I$1048576,8,0),"")</f>
        <v>LULUS</v>
      </c>
      <c r="AA1322" s="22" t="str">
        <f t="shared" si="110"/>
        <v/>
      </c>
      <c r="AB1322" s="17" cm="1">
        <f t="array" ref="AB1322">MAX(IF(BSA!$B$5:$B$1048576='Data Training 2022'!B1322,BSA!$H$5:$H$1048576))</f>
        <v>0</v>
      </c>
      <c r="AC1322" s="22" t="str">
        <f>IFERROR(VLOOKUP(B1322,BSA!$B$5:$I$1048576,8,0),"")</f>
        <v/>
      </c>
      <c r="AD1322" s="22" t="s">
        <v>3994</v>
      </c>
      <c r="AE1322" s="22"/>
      <c r="AF1322" s="22"/>
      <c r="AG1322" s="22" t="str">
        <f t="shared" si="111"/>
        <v/>
      </c>
      <c r="AH1322" s="17" cm="1">
        <f t="array" ref="AH1322">MAX(IF(ISOLASI!$B$5:$B$1048576='Data Training 2022'!B1322,ISOLASI!$H$5:$H$1048576))</f>
        <v>44485</v>
      </c>
      <c r="AI1322" s="22" t="str">
        <f>IFERROR(VLOOKUP(B1322,ISOLASI!$B$5:$I$1048576,8,0),"")</f>
        <v>LULUS</v>
      </c>
      <c r="AJ1322" s="22"/>
      <c r="AK1322" s="17" cm="1">
        <f t="array" ref="AK1322">MAX(IF('DEKAT AIR'!$B$5:$B$1048576='Data Training 2022'!B1322,'DEKAT AIR'!$H$5:$H$1048576))</f>
        <v>0</v>
      </c>
      <c r="AL1322" s="22" t="str">
        <f>IFERROR(VLOOKUP(B1322,'DEKAT AIR'!$B$5:$I$1048576,8,0),"")</f>
        <v/>
      </c>
      <c r="AM1322" s="22"/>
      <c r="AN1322" s="17" cm="1">
        <f t="array" ref="AN1322">MAX(IF(KETINGGIAN!$B$5:$B$1048576='Data Training 2022'!B1322,KETINGGIAN!$H$5:$H$1048576))</f>
        <v>0</v>
      </c>
      <c r="AO1322" s="22" t="str">
        <f>IFERROR(VLOOKUP(B1322,KETINGGIAN!$B$5:$I$1048576,8,0),"")</f>
        <v/>
      </c>
      <c r="AP1322" s="22"/>
      <c r="AQ1322" s="22"/>
      <c r="AR1322" s="22"/>
      <c r="AS1322" s="22"/>
      <c r="AT1322" s="17" cm="1">
        <f t="array" ref="AT1322">MAX(IF(TOOLSKEEPER!$B$5:$B$1048576='Data Training 2022'!B1322,TOOLSKEEPER!$H$5:$H$1048576))</f>
        <v>0</v>
      </c>
      <c r="AU1322" s="22" t="str">
        <f>IFERROR(VLOOKUP(B1322,TOOLSKEEPER!$B$5:$I$1048576,8,0),"")</f>
        <v/>
      </c>
    </row>
    <row r="1323" spans="1:47">
      <c r="A1323" s="22">
        <f t="shared" si="112"/>
        <v>1318</v>
      </c>
      <c r="B1323" s="21" t="str">
        <f t="shared" si="113"/>
        <v>BMP2909211</v>
      </c>
      <c r="C1323" s="21" t="s">
        <v>394</v>
      </c>
      <c r="D1323" s="22"/>
      <c r="E1323" s="22" t="s">
        <v>395</v>
      </c>
      <c r="F1323" s="22" t="s">
        <v>326</v>
      </c>
      <c r="G1323" s="22" t="s">
        <v>396</v>
      </c>
      <c r="H1323" s="22" t="s">
        <v>328</v>
      </c>
      <c r="I1323" s="22"/>
      <c r="J1323" s="22"/>
      <c r="K1323" s="21" t="s">
        <v>4002</v>
      </c>
      <c r="L1323" s="21" t="s">
        <v>372</v>
      </c>
      <c r="M1323" s="21" t="s">
        <v>4003</v>
      </c>
      <c r="N1323" s="21"/>
      <c r="O1323" s="17" t="str">
        <f>IFERROR(VLOOKUP(B1323,POP!$B$5:$I$1048576,7,0),"")</f>
        <v/>
      </c>
      <c r="P1323" s="17" t="str">
        <f>IFERROR(VLOOKUP(B1323,POM!$B$5:$I$1048576,7,0),"")</f>
        <v/>
      </c>
      <c r="Q1323" s="10" t="str">
        <f>IFERROR(VLOOKUP(B1323,POU!$B$5:$I$1048576,7,0),"")</f>
        <v/>
      </c>
      <c r="R1323" s="21" t="str">
        <f t="shared" si="109"/>
        <v/>
      </c>
      <c r="S1323" s="17" t="str">
        <f>IFERROR(VLOOKUP(B1323,'PEMBEKALAN POP'!$B$5:$I$1048576,7,0),"")</f>
        <v/>
      </c>
      <c r="T1323" s="22" t="str">
        <f>IFERROR(VLOOKUP(B1323,'PEMBEKALAN POP'!$B$5:$I$1048576,8,0),"")</f>
        <v/>
      </c>
      <c r="U1323" s="21" t="s">
        <v>3994</v>
      </c>
      <c r="V1323" s="17" t="e" cm="1">
        <f t="array" ref="V1323">MAX(IF(INDUKSI!$B$5:$B$1048576='Data Training 2022'!B1323,INDUKSI!$H$5:$H$1048576))</f>
        <v>#N/A</v>
      </c>
      <c r="W1323" s="22" t="str">
        <f>IFERROR(VLOOKUP(B1323,INDUKSI!$B$5:$I$1048576,8,0),"")</f>
        <v>LULUS</v>
      </c>
      <c r="X1323" s="21" t="s">
        <v>3994</v>
      </c>
      <c r="Y1323" s="17" cm="1">
        <f t="array" ref="Y1323">MAX(IF(REINDUKSI!$B$5:$B$1048576='Data Training 2022'!B1323,REINDUKSI!$H$5:$H$1048576))</f>
        <v>0</v>
      </c>
      <c r="Z1323" s="22" t="str">
        <f>IFERROR(VLOOKUP(B1323,REINDUKSI!$B$5:$I$1048576,8,0),"")</f>
        <v/>
      </c>
      <c r="AA1323" s="22" t="str">
        <f t="shared" si="110"/>
        <v/>
      </c>
      <c r="AB1323" s="17" cm="1">
        <f t="array" ref="AB1323">MAX(IF(BSA!$B$5:$B$1048576='Data Training 2022'!B1323,BSA!$H$5:$H$1048576))</f>
        <v>0</v>
      </c>
      <c r="AC1323" s="22" t="str">
        <f>IFERROR(VLOOKUP(B1323,BSA!$B$5:$I$1048576,8,0),"")</f>
        <v/>
      </c>
      <c r="AD1323" s="22" t="s">
        <v>3994</v>
      </c>
      <c r="AE1323" s="22"/>
      <c r="AF1323" s="22"/>
      <c r="AG1323" s="22" t="str">
        <f t="shared" si="111"/>
        <v/>
      </c>
      <c r="AH1323" s="17" cm="1">
        <f t="array" ref="AH1323">MAX(IF(ISOLASI!$B$5:$B$1048576='Data Training 2022'!B1323,ISOLASI!$H$5:$H$1048576))</f>
        <v>0</v>
      </c>
      <c r="AI1323" s="22" t="str">
        <f>IFERROR(VLOOKUP(B1323,ISOLASI!$B$5:$I$1048576,8,0),"")</f>
        <v/>
      </c>
      <c r="AJ1323" s="22"/>
      <c r="AK1323" s="17" cm="1">
        <f t="array" ref="AK1323">MAX(IF('DEKAT AIR'!$B$5:$B$1048576='Data Training 2022'!B1323,'DEKAT AIR'!$H$5:$H$1048576))</f>
        <v>0</v>
      </c>
      <c r="AL1323" s="22" t="str">
        <f>IFERROR(VLOOKUP(B1323,'DEKAT AIR'!$B$5:$I$1048576,8,0),"")</f>
        <v/>
      </c>
      <c r="AM1323" s="22"/>
      <c r="AN1323" s="17" cm="1">
        <f t="array" ref="AN1323">MAX(IF(KETINGGIAN!$B$5:$B$1048576='Data Training 2022'!B1323,KETINGGIAN!$H$5:$H$1048576))</f>
        <v>0</v>
      </c>
      <c r="AO1323" s="22" t="str">
        <f>IFERROR(VLOOKUP(B1323,KETINGGIAN!$B$5:$I$1048576,8,0),"")</f>
        <v/>
      </c>
      <c r="AP1323" s="22"/>
      <c r="AQ1323" s="22"/>
      <c r="AR1323" s="22"/>
      <c r="AS1323" s="22"/>
      <c r="AT1323" s="17" cm="1">
        <f t="array" ref="AT1323">MAX(IF(TOOLSKEEPER!$B$5:$B$1048576='Data Training 2022'!B1323,TOOLSKEEPER!$H$5:$H$1048576))</f>
        <v>0</v>
      </c>
      <c r="AU1323" s="22" t="str">
        <f>IFERROR(VLOOKUP(B1323,TOOLSKEEPER!$B$5:$I$1048576,8,0),"")</f>
        <v/>
      </c>
    </row>
    <row r="1324" spans="1:47">
      <c r="A1324" s="22">
        <f t="shared" si="112"/>
        <v>1319</v>
      </c>
      <c r="B1324" s="21" t="str">
        <f t="shared" si="113"/>
        <v>BMP2909212</v>
      </c>
      <c r="C1324" s="21" t="s">
        <v>570</v>
      </c>
      <c r="D1324" s="22"/>
      <c r="E1324" s="22" t="s">
        <v>571</v>
      </c>
      <c r="F1324" s="22" t="s">
        <v>326</v>
      </c>
      <c r="G1324" s="22" t="s">
        <v>383</v>
      </c>
      <c r="H1324" s="22" t="s">
        <v>386</v>
      </c>
      <c r="I1324" s="22"/>
      <c r="J1324" s="22"/>
      <c r="K1324" s="21" t="s">
        <v>4002</v>
      </c>
      <c r="L1324" s="21" t="s">
        <v>681</v>
      </c>
      <c r="M1324" s="21" t="s">
        <v>4003</v>
      </c>
      <c r="N1324" s="21"/>
      <c r="O1324" s="17" t="str">
        <f>IFERROR(VLOOKUP(B1324,POP!$B$5:$I$1048576,7,0),"")</f>
        <v/>
      </c>
      <c r="P1324" s="17" t="str">
        <f>IFERROR(VLOOKUP(B1324,POM!$B$5:$I$1048576,7,0),"")</f>
        <v/>
      </c>
      <c r="Q1324" s="10" t="str">
        <f>IFERROR(VLOOKUP(B1324,POU!$B$5:$I$1048576,7,0),"")</f>
        <v/>
      </c>
      <c r="R1324" s="21" t="str">
        <f t="shared" si="109"/>
        <v/>
      </c>
      <c r="S1324" s="17" t="str">
        <f>IFERROR(VLOOKUP(B1324,'PEMBEKALAN POP'!$B$5:$I$1048576,7,0),"")</f>
        <v/>
      </c>
      <c r="T1324" s="22" t="str">
        <f>IFERROR(VLOOKUP(B1324,'PEMBEKALAN POP'!$B$5:$I$1048576,8,0),"")</f>
        <v/>
      </c>
      <c r="U1324" s="21" t="s">
        <v>3994</v>
      </c>
      <c r="V1324" s="17" t="e" cm="1">
        <f t="array" ref="V1324">MAX(IF(INDUKSI!$B$5:$B$1048576='Data Training 2022'!B1324,INDUKSI!$H$5:$H$1048576))</f>
        <v>#N/A</v>
      </c>
      <c r="W1324" s="22" t="str">
        <f>IFERROR(VLOOKUP(B1324,INDUKSI!$B$5:$I$1048576,8,0),"")</f>
        <v>LULUS</v>
      </c>
      <c r="X1324" s="21" t="s">
        <v>3994</v>
      </c>
      <c r="Y1324" s="17" cm="1">
        <f t="array" ref="Y1324">MAX(IF(REINDUKSI!$B$5:$B$1048576='Data Training 2022'!B1324,REINDUKSI!$H$5:$H$1048576))</f>
        <v>44672</v>
      </c>
      <c r="Z1324" s="22" t="str">
        <f>IFERROR(VLOOKUP(B1324,REINDUKSI!$B$5:$I$1048576,8,0),"")</f>
        <v>LULUS</v>
      </c>
      <c r="AA1324" s="22" t="str">
        <f t="shared" si="110"/>
        <v/>
      </c>
      <c r="AB1324" s="17" cm="1">
        <f t="array" ref="AB1324">MAX(IF(BSA!$B$5:$B$1048576='Data Training 2022'!B1324,BSA!$H$5:$H$1048576))</f>
        <v>0</v>
      </c>
      <c r="AC1324" s="22" t="str">
        <f>IFERROR(VLOOKUP(B1324,BSA!$B$5:$I$1048576,8,0),"")</f>
        <v/>
      </c>
      <c r="AD1324" s="22" t="s">
        <v>3994</v>
      </c>
      <c r="AE1324" s="22"/>
      <c r="AF1324" s="22"/>
      <c r="AG1324" s="22" t="str">
        <f t="shared" si="111"/>
        <v/>
      </c>
      <c r="AH1324" s="17" cm="1">
        <f t="array" ref="AH1324">MAX(IF(ISOLASI!$B$5:$B$1048576='Data Training 2022'!B1324,ISOLASI!$H$5:$H$1048576))</f>
        <v>44744</v>
      </c>
      <c r="AI1324" s="22" t="str">
        <f>IFERROR(VLOOKUP(B1324,ISOLASI!$B$5:$I$1048576,8,0),"")</f>
        <v>LULUS</v>
      </c>
      <c r="AJ1324" s="22"/>
      <c r="AK1324" s="17" cm="1">
        <f t="array" ref="AK1324">MAX(IF('DEKAT AIR'!$B$5:$B$1048576='Data Training 2022'!B1324,'DEKAT AIR'!$H$5:$H$1048576))</f>
        <v>0</v>
      </c>
      <c r="AL1324" s="22" t="str">
        <f>IFERROR(VLOOKUP(B1324,'DEKAT AIR'!$B$5:$I$1048576,8,0),"")</f>
        <v/>
      </c>
      <c r="AM1324" s="22"/>
      <c r="AN1324" s="17" cm="1">
        <f t="array" ref="AN1324">MAX(IF(KETINGGIAN!$B$5:$B$1048576='Data Training 2022'!B1324,KETINGGIAN!$H$5:$H$1048576))</f>
        <v>0</v>
      </c>
      <c r="AO1324" s="22" t="str">
        <f>IFERROR(VLOOKUP(B1324,KETINGGIAN!$B$5:$I$1048576,8,0),"")</f>
        <v/>
      </c>
      <c r="AP1324" s="22"/>
      <c r="AQ1324" s="22"/>
      <c r="AR1324" s="22"/>
      <c r="AS1324" s="22"/>
      <c r="AT1324" s="17" cm="1">
        <f t="array" ref="AT1324">MAX(IF(TOOLSKEEPER!$B$5:$B$1048576='Data Training 2022'!B1324,TOOLSKEEPER!$H$5:$H$1048576))</f>
        <v>0</v>
      </c>
      <c r="AU1324" s="22" t="str">
        <f>IFERROR(VLOOKUP(B1324,TOOLSKEEPER!$B$5:$I$1048576,8,0),"")</f>
        <v/>
      </c>
    </row>
    <row r="1325" spans="1:47">
      <c r="A1325" s="22">
        <f t="shared" si="112"/>
        <v>1320</v>
      </c>
      <c r="B1325" s="21" t="str">
        <f t="shared" si="113"/>
        <v>BMP2909213</v>
      </c>
      <c r="C1325" s="21" t="s">
        <v>592</v>
      </c>
      <c r="D1325" s="22"/>
      <c r="E1325" s="22" t="s">
        <v>593</v>
      </c>
      <c r="F1325" s="22" t="s">
        <v>326</v>
      </c>
      <c r="G1325" s="22" t="s">
        <v>396</v>
      </c>
      <c r="H1325" s="22" t="s">
        <v>328</v>
      </c>
      <c r="I1325" s="22"/>
      <c r="J1325" s="22"/>
      <c r="K1325" s="21" t="s">
        <v>4002</v>
      </c>
      <c r="L1325" s="21" t="s">
        <v>372</v>
      </c>
      <c r="M1325" s="21" t="s">
        <v>4003</v>
      </c>
      <c r="N1325" s="21"/>
      <c r="O1325" s="17" t="str">
        <f>IFERROR(VLOOKUP(B1325,POP!$B$5:$I$1048576,7,0),"")</f>
        <v/>
      </c>
      <c r="P1325" s="17" t="str">
        <f>IFERROR(VLOOKUP(B1325,POM!$B$5:$I$1048576,7,0),"")</f>
        <v/>
      </c>
      <c r="Q1325" s="10" t="str">
        <f>IFERROR(VLOOKUP(B1325,POU!$B$5:$I$1048576,7,0),"")</f>
        <v/>
      </c>
      <c r="R1325" s="21" t="str">
        <f t="shared" si="109"/>
        <v/>
      </c>
      <c r="S1325" s="17" t="str">
        <f>IFERROR(VLOOKUP(B1325,'PEMBEKALAN POP'!$B$5:$I$1048576,7,0),"")</f>
        <v/>
      </c>
      <c r="T1325" s="22" t="str">
        <f>IFERROR(VLOOKUP(B1325,'PEMBEKALAN POP'!$B$5:$I$1048576,8,0),"")</f>
        <v/>
      </c>
      <c r="U1325" s="21" t="s">
        <v>3994</v>
      </c>
      <c r="V1325" s="17" t="e" cm="1">
        <f t="array" ref="V1325">MAX(IF(INDUKSI!$B$5:$B$1048576='Data Training 2022'!B1325,INDUKSI!$H$5:$H$1048576))</f>
        <v>#N/A</v>
      </c>
      <c r="W1325" s="22" t="str">
        <f>IFERROR(VLOOKUP(B1325,INDUKSI!$B$5:$I$1048576,8,0),"")</f>
        <v>LULUS</v>
      </c>
      <c r="X1325" s="21" t="s">
        <v>3994</v>
      </c>
      <c r="Y1325" s="17" cm="1">
        <f t="array" ref="Y1325">MAX(IF(REINDUKSI!$B$5:$B$1048576='Data Training 2022'!B1325,REINDUKSI!$H$5:$H$1048576))</f>
        <v>0</v>
      </c>
      <c r="Z1325" s="22" t="str">
        <f>IFERROR(VLOOKUP(B1325,REINDUKSI!$B$5:$I$1048576,8,0),"")</f>
        <v/>
      </c>
      <c r="AA1325" s="22" t="str">
        <f t="shared" si="110"/>
        <v/>
      </c>
      <c r="AB1325" s="17" cm="1">
        <f t="array" ref="AB1325">MAX(IF(BSA!$B$5:$B$1048576='Data Training 2022'!B1325,BSA!$H$5:$H$1048576))</f>
        <v>0</v>
      </c>
      <c r="AC1325" s="22" t="str">
        <f>IFERROR(VLOOKUP(B1325,BSA!$B$5:$I$1048576,8,0),"")</f>
        <v/>
      </c>
      <c r="AD1325" s="22" t="s">
        <v>3994</v>
      </c>
      <c r="AE1325" s="22"/>
      <c r="AF1325" s="22"/>
      <c r="AG1325" s="22" t="str">
        <f t="shared" si="111"/>
        <v/>
      </c>
      <c r="AH1325" s="17" cm="1">
        <f t="array" ref="AH1325">MAX(IF(ISOLASI!$B$5:$B$1048576='Data Training 2022'!B1325,ISOLASI!$H$5:$H$1048576))</f>
        <v>0</v>
      </c>
      <c r="AI1325" s="22" t="str">
        <f>IFERROR(VLOOKUP(B1325,ISOLASI!$B$5:$I$1048576,8,0),"")</f>
        <v/>
      </c>
      <c r="AJ1325" s="22"/>
      <c r="AK1325" s="17" cm="1">
        <f t="array" ref="AK1325">MAX(IF('DEKAT AIR'!$B$5:$B$1048576='Data Training 2022'!B1325,'DEKAT AIR'!$H$5:$H$1048576))</f>
        <v>0</v>
      </c>
      <c r="AL1325" s="22" t="str">
        <f>IFERROR(VLOOKUP(B1325,'DEKAT AIR'!$B$5:$I$1048576,8,0),"")</f>
        <v/>
      </c>
      <c r="AM1325" s="22"/>
      <c r="AN1325" s="17" cm="1">
        <f t="array" ref="AN1325">MAX(IF(KETINGGIAN!$B$5:$B$1048576='Data Training 2022'!B1325,KETINGGIAN!$H$5:$H$1048576))</f>
        <v>0</v>
      </c>
      <c r="AO1325" s="22" t="str">
        <f>IFERROR(VLOOKUP(B1325,KETINGGIAN!$B$5:$I$1048576,8,0),"")</f>
        <v/>
      </c>
      <c r="AP1325" s="22"/>
      <c r="AQ1325" s="22"/>
      <c r="AR1325" s="22"/>
      <c r="AS1325" s="22"/>
      <c r="AT1325" s="17" cm="1">
        <f t="array" ref="AT1325">MAX(IF(TOOLSKEEPER!$B$5:$B$1048576='Data Training 2022'!B1325,TOOLSKEEPER!$H$5:$H$1048576))</f>
        <v>0</v>
      </c>
      <c r="AU1325" s="22" t="str">
        <f>IFERROR(VLOOKUP(B1325,TOOLSKEEPER!$B$5:$I$1048576,8,0),"")</f>
        <v/>
      </c>
    </row>
    <row r="1326" spans="1:47">
      <c r="A1326" s="22">
        <f t="shared" si="112"/>
        <v>1321</v>
      </c>
      <c r="B1326" s="21" t="str">
        <f t="shared" si="113"/>
        <v>BMP-2509214</v>
      </c>
      <c r="C1326" s="21" t="s">
        <v>541</v>
      </c>
      <c r="D1326" s="22"/>
      <c r="E1326" s="22" t="s">
        <v>542</v>
      </c>
      <c r="F1326" s="22" t="s">
        <v>326</v>
      </c>
      <c r="G1326" s="22" t="s">
        <v>510</v>
      </c>
      <c r="H1326" s="22" t="s">
        <v>386</v>
      </c>
      <c r="I1326" s="22"/>
      <c r="J1326" s="22"/>
      <c r="K1326" s="21" t="s">
        <v>4002</v>
      </c>
      <c r="L1326" s="21" t="s">
        <v>372</v>
      </c>
      <c r="M1326" s="21" t="s">
        <v>4003</v>
      </c>
      <c r="N1326" s="21"/>
      <c r="O1326" s="17" t="str">
        <f>IFERROR(VLOOKUP(B1326,POP!$B$5:$I$1048576,7,0),"")</f>
        <v/>
      </c>
      <c r="P1326" s="17" t="str">
        <f>IFERROR(VLOOKUP(B1326,POM!$B$5:$I$1048576,7,0),"")</f>
        <v/>
      </c>
      <c r="Q1326" s="10" t="str">
        <f>IFERROR(VLOOKUP(B1326,POU!$B$5:$I$1048576,7,0),"")</f>
        <v/>
      </c>
      <c r="R1326" s="21" t="str">
        <f t="shared" si="109"/>
        <v/>
      </c>
      <c r="S1326" s="17" t="str">
        <f>IFERROR(VLOOKUP(B1326,'PEMBEKALAN POP'!$B$5:$I$1048576,7,0),"")</f>
        <v/>
      </c>
      <c r="T1326" s="22" t="str">
        <f>IFERROR(VLOOKUP(B1326,'PEMBEKALAN POP'!$B$5:$I$1048576,8,0),"")</f>
        <v/>
      </c>
      <c r="U1326" s="21" t="s">
        <v>3994</v>
      </c>
      <c r="V1326" s="17" t="e" cm="1">
        <f t="array" ref="V1326">MAX(IF(INDUKSI!$B$5:$B$1048576='Data Training 2022'!B1326,INDUKSI!$H$5:$H$1048576))</f>
        <v>#N/A</v>
      </c>
      <c r="W1326" s="22" t="str">
        <f>IFERROR(VLOOKUP(B1326,INDUKSI!$B$5:$I$1048576,8,0),"")</f>
        <v>LULUS</v>
      </c>
      <c r="X1326" s="21" t="s">
        <v>3994</v>
      </c>
      <c r="Y1326" s="17" cm="1">
        <f t="array" ref="Y1326">MAX(IF(REINDUKSI!$B$5:$B$1048576='Data Training 2022'!B1326,REINDUKSI!$H$5:$H$1048576))</f>
        <v>0</v>
      </c>
      <c r="Z1326" s="22" t="str">
        <f>IFERROR(VLOOKUP(B1326,REINDUKSI!$B$5:$I$1048576,8,0),"")</f>
        <v/>
      </c>
      <c r="AA1326" s="22" t="str">
        <f t="shared" si="110"/>
        <v/>
      </c>
      <c r="AB1326" s="17" cm="1">
        <f t="array" ref="AB1326">MAX(IF(BSA!$B$5:$B$1048576='Data Training 2022'!B1326,BSA!$H$5:$H$1048576))</f>
        <v>0</v>
      </c>
      <c r="AC1326" s="22" t="str">
        <f>IFERROR(VLOOKUP(B1326,BSA!$B$5:$I$1048576,8,0),"")</f>
        <v/>
      </c>
      <c r="AD1326" s="22" t="s">
        <v>3994</v>
      </c>
      <c r="AE1326" s="22"/>
      <c r="AF1326" s="22"/>
      <c r="AG1326" s="22" t="str">
        <f t="shared" si="111"/>
        <v/>
      </c>
      <c r="AH1326" s="17" cm="1">
        <f t="array" ref="AH1326">MAX(IF(ISOLASI!$B$5:$B$1048576='Data Training 2022'!B1326,ISOLASI!$H$5:$H$1048576))</f>
        <v>0</v>
      </c>
      <c r="AI1326" s="22" t="str">
        <f>IFERROR(VLOOKUP(B1326,ISOLASI!$B$5:$I$1048576,8,0),"")</f>
        <v/>
      </c>
      <c r="AJ1326" s="22"/>
      <c r="AK1326" s="17" cm="1">
        <f t="array" ref="AK1326">MAX(IF('DEKAT AIR'!$B$5:$B$1048576='Data Training 2022'!B1326,'DEKAT AIR'!$H$5:$H$1048576))</f>
        <v>0</v>
      </c>
      <c r="AL1326" s="22" t="str">
        <f>IFERROR(VLOOKUP(B1326,'DEKAT AIR'!$B$5:$I$1048576,8,0),"")</f>
        <v/>
      </c>
      <c r="AM1326" s="22"/>
      <c r="AN1326" s="17" cm="1">
        <f t="array" ref="AN1326">MAX(IF(KETINGGIAN!$B$5:$B$1048576='Data Training 2022'!B1326,KETINGGIAN!$H$5:$H$1048576))</f>
        <v>0</v>
      </c>
      <c r="AO1326" s="22" t="str">
        <f>IFERROR(VLOOKUP(B1326,KETINGGIAN!$B$5:$I$1048576,8,0),"")</f>
        <v/>
      </c>
      <c r="AP1326" s="22"/>
      <c r="AQ1326" s="22"/>
      <c r="AR1326" s="22"/>
      <c r="AS1326" s="22"/>
      <c r="AT1326" s="17" cm="1">
        <f t="array" ref="AT1326">MAX(IF(TOOLSKEEPER!$B$5:$B$1048576='Data Training 2022'!B1326,TOOLSKEEPER!$H$5:$H$1048576))</f>
        <v>0</v>
      </c>
      <c r="AU1326" s="22" t="str">
        <f>IFERROR(VLOOKUP(B1326,TOOLSKEEPER!$B$5:$I$1048576,8,0),"")</f>
        <v/>
      </c>
    </row>
    <row r="1327" spans="1:47">
      <c r="A1327" s="22">
        <f t="shared" si="112"/>
        <v>1322</v>
      </c>
      <c r="B1327" s="21" t="str">
        <f t="shared" si="113"/>
        <v>BMP-2509212</v>
      </c>
      <c r="C1327" s="21" t="s">
        <v>617</v>
      </c>
      <c r="D1327" s="22"/>
      <c r="E1327" s="22" t="s">
        <v>618</v>
      </c>
      <c r="F1327" s="22" t="s">
        <v>326</v>
      </c>
      <c r="G1327" s="22" t="s">
        <v>510</v>
      </c>
      <c r="H1327" s="22" t="s">
        <v>386</v>
      </c>
      <c r="I1327" s="22"/>
      <c r="J1327" s="22"/>
      <c r="K1327" s="21" t="s">
        <v>4002</v>
      </c>
      <c r="L1327" s="21" t="s">
        <v>372</v>
      </c>
      <c r="M1327" s="21" t="s">
        <v>4003</v>
      </c>
      <c r="N1327" s="21"/>
      <c r="O1327" s="17" t="str">
        <f>IFERROR(VLOOKUP(B1327,POP!$B$5:$I$1048576,7,0),"")</f>
        <v/>
      </c>
      <c r="P1327" s="17" t="str">
        <f>IFERROR(VLOOKUP(B1327,POM!$B$5:$I$1048576,7,0),"")</f>
        <v/>
      </c>
      <c r="Q1327" s="10" t="str">
        <f>IFERROR(VLOOKUP(B1327,POU!$B$5:$I$1048576,7,0),"")</f>
        <v/>
      </c>
      <c r="R1327" s="21" t="str">
        <f t="shared" si="109"/>
        <v/>
      </c>
      <c r="S1327" s="17" t="str">
        <f>IFERROR(VLOOKUP(B1327,'PEMBEKALAN POP'!$B$5:$I$1048576,7,0),"")</f>
        <v/>
      </c>
      <c r="T1327" s="22" t="str">
        <f>IFERROR(VLOOKUP(B1327,'PEMBEKALAN POP'!$B$5:$I$1048576,8,0),"")</f>
        <v/>
      </c>
      <c r="U1327" s="21" t="s">
        <v>3994</v>
      </c>
      <c r="V1327" s="17" t="e" cm="1">
        <f t="array" ref="V1327">MAX(IF(INDUKSI!$B$5:$B$1048576='Data Training 2022'!B1327,INDUKSI!$H$5:$H$1048576))</f>
        <v>#N/A</v>
      </c>
      <c r="W1327" s="22" t="str">
        <f>IFERROR(VLOOKUP(B1327,INDUKSI!$B$5:$I$1048576,8,0),"")</f>
        <v>LULUS</v>
      </c>
      <c r="X1327" s="21" t="s">
        <v>3994</v>
      </c>
      <c r="Y1327" s="17" cm="1">
        <f t="array" ref="Y1327">MAX(IF(REINDUKSI!$B$5:$B$1048576='Data Training 2022'!B1327,REINDUKSI!$H$5:$H$1048576))</f>
        <v>44567</v>
      </c>
      <c r="Z1327" s="22" t="str">
        <f>IFERROR(VLOOKUP(B1327,REINDUKSI!$B$5:$I$1048576,8,0),"")</f>
        <v>LULUS</v>
      </c>
      <c r="AA1327" s="22" t="str">
        <f t="shared" si="110"/>
        <v/>
      </c>
      <c r="AB1327" s="17" cm="1">
        <f t="array" ref="AB1327">MAX(IF(BSA!$B$5:$B$1048576='Data Training 2022'!B1327,BSA!$H$5:$H$1048576))</f>
        <v>0</v>
      </c>
      <c r="AC1327" s="22" t="str">
        <f>IFERROR(VLOOKUP(B1327,BSA!$B$5:$I$1048576,8,0),"")</f>
        <v/>
      </c>
      <c r="AD1327" s="22" t="s">
        <v>3994</v>
      </c>
      <c r="AE1327" s="22"/>
      <c r="AF1327" s="22"/>
      <c r="AG1327" s="22" t="str">
        <f t="shared" si="111"/>
        <v/>
      </c>
      <c r="AH1327" s="17" cm="1">
        <f t="array" ref="AH1327">MAX(IF(ISOLASI!$B$5:$B$1048576='Data Training 2022'!B1327,ISOLASI!$H$5:$H$1048576))</f>
        <v>0</v>
      </c>
      <c r="AI1327" s="22" t="str">
        <f>IFERROR(VLOOKUP(B1327,ISOLASI!$B$5:$I$1048576,8,0),"")</f>
        <v/>
      </c>
      <c r="AJ1327" s="22"/>
      <c r="AK1327" s="17" cm="1">
        <f t="array" ref="AK1327">MAX(IF('DEKAT AIR'!$B$5:$B$1048576='Data Training 2022'!B1327,'DEKAT AIR'!$H$5:$H$1048576))</f>
        <v>0</v>
      </c>
      <c r="AL1327" s="22" t="str">
        <f>IFERROR(VLOOKUP(B1327,'DEKAT AIR'!$B$5:$I$1048576,8,0),"")</f>
        <v/>
      </c>
      <c r="AM1327" s="22"/>
      <c r="AN1327" s="17" cm="1">
        <f t="array" ref="AN1327">MAX(IF(KETINGGIAN!$B$5:$B$1048576='Data Training 2022'!B1327,KETINGGIAN!$H$5:$H$1048576))</f>
        <v>0</v>
      </c>
      <c r="AO1327" s="22" t="str">
        <f>IFERROR(VLOOKUP(B1327,KETINGGIAN!$B$5:$I$1048576,8,0),"")</f>
        <v/>
      </c>
      <c r="AP1327" s="22"/>
      <c r="AQ1327" s="22"/>
      <c r="AR1327" s="22"/>
      <c r="AS1327" s="22"/>
      <c r="AT1327" s="17" cm="1">
        <f t="array" ref="AT1327">MAX(IF(TOOLSKEEPER!$B$5:$B$1048576='Data Training 2022'!B1327,TOOLSKEEPER!$H$5:$H$1048576))</f>
        <v>0</v>
      </c>
      <c r="AU1327" s="22" t="str">
        <f>IFERROR(VLOOKUP(B1327,TOOLSKEEPER!$B$5:$I$1048576,8,0),"")</f>
        <v/>
      </c>
    </row>
    <row r="1328" spans="1:47">
      <c r="A1328" s="22">
        <f t="shared" si="112"/>
        <v>1323</v>
      </c>
      <c r="B1328" s="21" t="str">
        <f t="shared" si="113"/>
        <v>BMP1110211</v>
      </c>
      <c r="C1328" s="21" t="s">
        <v>638</v>
      </c>
      <c r="D1328" s="22"/>
      <c r="E1328" s="22" t="s">
        <v>639</v>
      </c>
      <c r="F1328" s="22" t="s">
        <v>326</v>
      </c>
      <c r="G1328" s="22" t="s">
        <v>383</v>
      </c>
      <c r="H1328" s="22" t="s">
        <v>386</v>
      </c>
      <c r="I1328" s="22"/>
      <c r="J1328" s="22"/>
      <c r="K1328" s="21" t="s">
        <v>4002</v>
      </c>
      <c r="L1328" s="21" t="s">
        <v>681</v>
      </c>
      <c r="M1328" s="21" t="s">
        <v>4003</v>
      </c>
      <c r="N1328" s="21"/>
      <c r="O1328" s="17" t="str">
        <f>IFERROR(VLOOKUP(B1328,POP!$B$5:$I$1048576,7,0),"")</f>
        <v/>
      </c>
      <c r="P1328" s="17" t="str">
        <f>IFERROR(VLOOKUP(B1328,POM!$B$5:$I$1048576,7,0),"")</f>
        <v/>
      </c>
      <c r="Q1328" s="10" t="str">
        <f>IFERROR(VLOOKUP(B1328,POU!$B$5:$I$1048576,7,0),"")</f>
        <v/>
      </c>
      <c r="R1328" s="21" t="str">
        <f t="shared" si="109"/>
        <v/>
      </c>
      <c r="S1328" s="17" t="str">
        <f>IFERROR(VLOOKUP(B1328,'PEMBEKALAN POP'!$B$5:$I$1048576,7,0),"")</f>
        <v/>
      </c>
      <c r="T1328" s="22" t="str">
        <f>IFERROR(VLOOKUP(B1328,'PEMBEKALAN POP'!$B$5:$I$1048576,8,0),"")</f>
        <v/>
      </c>
      <c r="U1328" s="21" t="s">
        <v>3994</v>
      </c>
      <c r="V1328" s="17" t="e" cm="1">
        <f t="array" ref="V1328">MAX(IF(INDUKSI!$B$5:$B$1048576='Data Training 2022'!B1328,INDUKSI!$H$5:$H$1048576))</f>
        <v>#N/A</v>
      </c>
      <c r="W1328" s="22" t="str">
        <f>IFERROR(VLOOKUP(B1328,INDUKSI!$B$5:$I$1048576,8,0),"")</f>
        <v>LULUS</v>
      </c>
      <c r="X1328" s="21" t="s">
        <v>3994</v>
      </c>
      <c r="Y1328" s="17" cm="1">
        <f t="array" ref="Y1328">MAX(IF(REINDUKSI!$B$5:$B$1048576='Data Training 2022'!B1328,REINDUKSI!$H$5:$H$1048576))</f>
        <v>44685</v>
      </c>
      <c r="Z1328" s="22" t="str">
        <f>IFERROR(VLOOKUP(B1328,REINDUKSI!$B$5:$I$1048576,8,0),"")</f>
        <v>LULUS</v>
      </c>
      <c r="AA1328" s="22" t="str">
        <f t="shared" si="110"/>
        <v/>
      </c>
      <c r="AB1328" s="17" cm="1">
        <f t="array" ref="AB1328">MAX(IF(BSA!$B$5:$B$1048576='Data Training 2022'!B1328,BSA!$H$5:$H$1048576))</f>
        <v>0</v>
      </c>
      <c r="AC1328" s="22" t="str">
        <f>IFERROR(VLOOKUP(B1328,BSA!$B$5:$I$1048576,8,0),"")</f>
        <v/>
      </c>
      <c r="AD1328" s="22" t="s">
        <v>3994</v>
      </c>
      <c r="AE1328" s="22"/>
      <c r="AF1328" s="22"/>
      <c r="AG1328" s="22" t="str">
        <f t="shared" si="111"/>
        <v/>
      </c>
      <c r="AH1328" s="17" cm="1">
        <f t="array" ref="AH1328">MAX(IF(ISOLASI!$B$5:$B$1048576='Data Training 2022'!B1328,ISOLASI!$H$5:$H$1048576))</f>
        <v>0</v>
      </c>
      <c r="AI1328" s="22" t="str">
        <f>IFERROR(VLOOKUP(B1328,ISOLASI!$B$5:$I$1048576,8,0),"")</f>
        <v/>
      </c>
      <c r="AJ1328" s="22"/>
      <c r="AK1328" s="17" cm="1">
        <f t="array" ref="AK1328">MAX(IF('DEKAT AIR'!$B$5:$B$1048576='Data Training 2022'!B1328,'DEKAT AIR'!$H$5:$H$1048576))</f>
        <v>0</v>
      </c>
      <c r="AL1328" s="22" t="str">
        <f>IFERROR(VLOOKUP(B1328,'DEKAT AIR'!$B$5:$I$1048576,8,0),"")</f>
        <v/>
      </c>
      <c r="AM1328" s="22"/>
      <c r="AN1328" s="17" cm="1">
        <f t="array" ref="AN1328">MAX(IF(KETINGGIAN!$B$5:$B$1048576='Data Training 2022'!B1328,KETINGGIAN!$H$5:$H$1048576))</f>
        <v>0</v>
      </c>
      <c r="AO1328" s="22" t="str">
        <f>IFERROR(VLOOKUP(B1328,KETINGGIAN!$B$5:$I$1048576,8,0),"")</f>
        <v/>
      </c>
      <c r="AP1328" s="22"/>
      <c r="AQ1328" s="22"/>
      <c r="AR1328" s="22"/>
      <c r="AS1328" s="22"/>
      <c r="AT1328" s="17" cm="1">
        <f t="array" ref="AT1328">MAX(IF(TOOLSKEEPER!$B$5:$B$1048576='Data Training 2022'!B1328,TOOLSKEEPER!$H$5:$H$1048576))</f>
        <v>0</v>
      </c>
      <c r="AU1328" s="22" t="str">
        <f>IFERROR(VLOOKUP(B1328,TOOLSKEEPER!$B$5:$I$1048576,8,0),"")</f>
        <v/>
      </c>
    </row>
    <row r="1329" spans="1:47">
      <c r="A1329" s="22">
        <f t="shared" si="112"/>
        <v>1324</v>
      </c>
      <c r="B1329" s="21" t="str">
        <f t="shared" si="113"/>
        <v>BMP1810215</v>
      </c>
      <c r="C1329" s="21" t="s">
        <v>4382</v>
      </c>
      <c r="D1329" s="22"/>
      <c r="E1329" s="22" t="s">
        <v>4383</v>
      </c>
      <c r="F1329" s="22" t="s">
        <v>326</v>
      </c>
      <c r="G1329" s="22" t="s">
        <v>383</v>
      </c>
      <c r="H1329" s="22" t="s">
        <v>386</v>
      </c>
      <c r="I1329" s="22"/>
      <c r="J1329" s="22"/>
      <c r="K1329" s="21" t="s">
        <v>4002</v>
      </c>
      <c r="L1329" s="21" t="s">
        <v>681</v>
      </c>
      <c r="M1329" s="21" t="s">
        <v>4003</v>
      </c>
      <c r="N1329" s="21"/>
      <c r="O1329" s="17" t="str">
        <f>IFERROR(VLOOKUP(B1329,POP!$B$5:$I$1048576,7,0),"")</f>
        <v/>
      </c>
      <c r="P1329" s="17" t="str">
        <f>IFERROR(VLOOKUP(B1329,POM!$B$5:$I$1048576,7,0),"")</f>
        <v/>
      </c>
      <c r="Q1329" s="10" t="str">
        <f>IFERROR(VLOOKUP(B1329,POU!$B$5:$I$1048576,7,0),"")</f>
        <v/>
      </c>
      <c r="R1329" s="21" t="str">
        <f t="shared" si="109"/>
        <v/>
      </c>
      <c r="S1329" s="17" t="str">
        <f>IFERROR(VLOOKUP(B1329,'PEMBEKALAN POP'!$B$5:$I$1048576,7,0),"")</f>
        <v/>
      </c>
      <c r="T1329" s="22" t="str">
        <f>IFERROR(VLOOKUP(B1329,'PEMBEKALAN POP'!$B$5:$I$1048576,8,0),"")</f>
        <v/>
      </c>
      <c r="U1329" s="21" t="s">
        <v>3994</v>
      </c>
      <c r="V1329" s="17" t="e" cm="1">
        <f t="array" ref="V1329">MAX(IF(INDUKSI!$B$5:$B$1048576='Data Training 2022'!B1329,INDUKSI!$H$5:$H$1048576))</f>
        <v>#N/A</v>
      </c>
      <c r="W1329" s="22" t="str">
        <f>IFERROR(VLOOKUP(B1329,INDUKSI!$B$5:$I$1048576,8,0),"")</f>
        <v>LULUS</v>
      </c>
      <c r="X1329" s="21" t="s">
        <v>3994</v>
      </c>
      <c r="Y1329" s="17" cm="1">
        <f t="array" ref="Y1329">MAX(IF(REINDUKSI!$B$5:$B$1048576='Data Training 2022'!B1329,REINDUKSI!$H$5:$H$1048576))</f>
        <v>44602</v>
      </c>
      <c r="Z1329" s="22" t="str">
        <f>IFERROR(VLOOKUP(B1329,REINDUKSI!$B$5:$I$1048576,8,0),"")</f>
        <v>LULUS</v>
      </c>
      <c r="AA1329" s="22" t="str">
        <f t="shared" si="110"/>
        <v/>
      </c>
      <c r="AB1329" s="17" cm="1">
        <f t="array" ref="AB1329">MAX(IF(BSA!$B$5:$B$1048576='Data Training 2022'!B1329,BSA!$H$5:$H$1048576))</f>
        <v>0</v>
      </c>
      <c r="AC1329" s="22" t="str">
        <f>IFERROR(VLOOKUP(B1329,BSA!$B$5:$I$1048576,8,0),"")</f>
        <v/>
      </c>
      <c r="AD1329" s="22" t="s">
        <v>3994</v>
      </c>
      <c r="AE1329" s="22"/>
      <c r="AF1329" s="22"/>
      <c r="AG1329" s="22" t="str">
        <f t="shared" si="111"/>
        <v/>
      </c>
      <c r="AH1329" s="17" cm="1">
        <f t="array" ref="AH1329">MAX(IF(ISOLASI!$B$5:$B$1048576='Data Training 2022'!B1329,ISOLASI!$H$5:$H$1048576))</f>
        <v>0</v>
      </c>
      <c r="AI1329" s="22" t="str">
        <f>IFERROR(VLOOKUP(B1329,ISOLASI!$B$5:$I$1048576,8,0),"")</f>
        <v/>
      </c>
      <c r="AJ1329" s="22"/>
      <c r="AK1329" s="17" cm="1">
        <f t="array" ref="AK1329">MAX(IF('DEKAT AIR'!$B$5:$B$1048576='Data Training 2022'!B1329,'DEKAT AIR'!$H$5:$H$1048576))</f>
        <v>0</v>
      </c>
      <c r="AL1329" s="22" t="str">
        <f>IFERROR(VLOOKUP(B1329,'DEKAT AIR'!$B$5:$I$1048576,8,0),"")</f>
        <v/>
      </c>
      <c r="AM1329" s="22"/>
      <c r="AN1329" s="17" cm="1">
        <f t="array" ref="AN1329">MAX(IF(KETINGGIAN!$B$5:$B$1048576='Data Training 2022'!B1329,KETINGGIAN!$H$5:$H$1048576))</f>
        <v>0</v>
      </c>
      <c r="AO1329" s="22" t="str">
        <f>IFERROR(VLOOKUP(B1329,KETINGGIAN!$B$5:$I$1048576,8,0),"")</f>
        <v/>
      </c>
      <c r="AP1329" s="22"/>
      <c r="AQ1329" s="22"/>
      <c r="AR1329" s="22"/>
      <c r="AS1329" s="22"/>
      <c r="AT1329" s="17" cm="1">
        <f t="array" ref="AT1329">MAX(IF(TOOLSKEEPER!$B$5:$B$1048576='Data Training 2022'!B1329,TOOLSKEEPER!$H$5:$H$1048576))</f>
        <v>0</v>
      </c>
      <c r="AU1329" s="22" t="str">
        <f>IFERROR(VLOOKUP(B1329,TOOLSKEEPER!$B$5:$I$1048576,8,0),"")</f>
        <v/>
      </c>
    </row>
    <row r="1330" spans="1:47">
      <c r="A1330" s="22">
        <f t="shared" si="112"/>
        <v>1325</v>
      </c>
      <c r="B1330" s="21" t="str">
        <f t="shared" si="113"/>
        <v>BMP1410212</v>
      </c>
      <c r="C1330" s="21" t="s">
        <v>465</v>
      </c>
      <c r="D1330" s="22"/>
      <c r="E1330" s="22" t="s">
        <v>466</v>
      </c>
      <c r="F1330" s="22" t="s">
        <v>326</v>
      </c>
      <c r="G1330" s="22" t="s">
        <v>383</v>
      </c>
      <c r="H1330" s="22" t="s">
        <v>386</v>
      </c>
      <c r="I1330" s="22"/>
      <c r="J1330" s="22"/>
      <c r="K1330" s="21" t="s">
        <v>4002</v>
      </c>
      <c r="L1330" s="21" t="s">
        <v>681</v>
      </c>
      <c r="M1330" s="21" t="s">
        <v>4003</v>
      </c>
      <c r="N1330" s="21"/>
      <c r="O1330" s="17" t="str">
        <f>IFERROR(VLOOKUP(B1330,POP!$B$5:$I$1048576,7,0),"")</f>
        <v/>
      </c>
      <c r="P1330" s="17" t="str">
        <f>IFERROR(VLOOKUP(B1330,POM!$B$5:$I$1048576,7,0),"")</f>
        <v/>
      </c>
      <c r="Q1330" s="10" t="str">
        <f>IFERROR(VLOOKUP(B1330,POU!$B$5:$I$1048576,7,0),"")</f>
        <v/>
      </c>
      <c r="R1330" s="21" t="str">
        <f t="shared" si="109"/>
        <v/>
      </c>
      <c r="S1330" s="17" t="str">
        <f>IFERROR(VLOOKUP(B1330,'PEMBEKALAN POP'!$B$5:$I$1048576,7,0),"")</f>
        <v/>
      </c>
      <c r="T1330" s="22" t="str">
        <f>IFERROR(VLOOKUP(B1330,'PEMBEKALAN POP'!$B$5:$I$1048576,8,0),"")</f>
        <v/>
      </c>
      <c r="U1330" s="21" t="s">
        <v>3994</v>
      </c>
      <c r="V1330" s="17" t="e" cm="1">
        <f t="array" ref="V1330">MAX(IF(INDUKSI!$B$5:$B$1048576='Data Training 2022'!B1330,INDUKSI!$H$5:$H$1048576))</f>
        <v>#N/A</v>
      </c>
      <c r="W1330" s="22" t="str">
        <f>IFERROR(VLOOKUP(B1330,INDUKSI!$B$5:$I$1048576,8,0),"")</f>
        <v>LULUS</v>
      </c>
      <c r="X1330" s="21" t="s">
        <v>3994</v>
      </c>
      <c r="Y1330" s="17" cm="1">
        <f t="array" ref="Y1330">MAX(IF(REINDUKSI!$B$5:$B$1048576='Data Training 2022'!B1330,REINDUKSI!$H$5:$H$1048576))</f>
        <v>44603</v>
      </c>
      <c r="Z1330" s="22" t="str">
        <f>IFERROR(VLOOKUP(B1330,REINDUKSI!$B$5:$I$1048576,8,0),"")</f>
        <v>LULUS</v>
      </c>
      <c r="AA1330" s="22" t="str">
        <f t="shared" si="110"/>
        <v/>
      </c>
      <c r="AB1330" s="17" cm="1">
        <f t="array" ref="AB1330">MAX(IF(BSA!$B$5:$B$1048576='Data Training 2022'!B1330,BSA!$H$5:$H$1048576))</f>
        <v>0</v>
      </c>
      <c r="AC1330" s="22" t="str">
        <f>IFERROR(VLOOKUP(B1330,BSA!$B$5:$I$1048576,8,0),"")</f>
        <v/>
      </c>
      <c r="AD1330" s="22" t="s">
        <v>3994</v>
      </c>
      <c r="AE1330" s="22"/>
      <c r="AF1330" s="22"/>
      <c r="AG1330" s="22" t="str">
        <f t="shared" si="111"/>
        <v/>
      </c>
      <c r="AH1330" s="17" cm="1">
        <f t="array" ref="AH1330">MAX(IF(ISOLASI!$B$5:$B$1048576='Data Training 2022'!B1330,ISOLASI!$H$5:$H$1048576))</f>
        <v>0</v>
      </c>
      <c r="AI1330" s="22" t="str">
        <f>IFERROR(VLOOKUP(B1330,ISOLASI!$B$5:$I$1048576,8,0),"")</f>
        <v/>
      </c>
      <c r="AJ1330" s="22"/>
      <c r="AK1330" s="17" cm="1">
        <f t="array" ref="AK1330">MAX(IF('DEKAT AIR'!$B$5:$B$1048576='Data Training 2022'!B1330,'DEKAT AIR'!$H$5:$H$1048576))</f>
        <v>0</v>
      </c>
      <c r="AL1330" s="22" t="str">
        <f>IFERROR(VLOOKUP(B1330,'DEKAT AIR'!$B$5:$I$1048576,8,0),"")</f>
        <v/>
      </c>
      <c r="AM1330" s="22"/>
      <c r="AN1330" s="17" cm="1">
        <f t="array" ref="AN1330">MAX(IF(KETINGGIAN!$B$5:$B$1048576='Data Training 2022'!B1330,KETINGGIAN!$H$5:$H$1048576))</f>
        <v>0</v>
      </c>
      <c r="AO1330" s="22" t="str">
        <f>IFERROR(VLOOKUP(B1330,KETINGGIAN!$B$5:$I$1048576,8,0),"")</f>
        <v/>
      </c>
      <c r="AP1330" s="22"/>
      <c r="AQ1330" s="22"/>
      <c r="AR1330" s="22"/>
      <c r="AS1330" s="22"/>
      <c r="AT1330" s="17" cm="1">
        <f t="array" ref="AT1330">MAX(IF(TOOLSKEEPER!$B$5:$B$1048576='Data Training 2022'!B1330,TOOLSKEEPER!$H$5:$H$1048576))</f>
        <v>0</v>
      </c>
      <c r="AU1330" s="22" t="str">
        <f>IFERROR(VLOOKUP(B1330,TOOLSKEEPER!$B$5:$I$1048576,8,0),"")</f>
        <v/>
      </c>
    </row>
    <row r="1331" spans="1:47">
      <c r="A1331" s="22">
        <f t="shared" si="112"/>
        <v>1326</v>
      </c>
      <c r="B1331" s="21" t="str">
        <f t="shared" si="113"/>
        <v>BMP1410211</v>
      </c>
      <c r="C1331" s="21" t="s">
        <v>4384</v>
      </c>
      <c r="D1331" s="22"/>
      <c r="E1331" s="22" t="s">
        <v>4385</v>
      </c>
      <c r="F1331" s="22" t="s">
        <v>326</v>
      </c>
      <c r="G1331" s="22" t="s">
        <v>351</v>
      </c>
      <c r="H1331" s="22" t="s">
        <v>328</v>
      </c>
      <c r="I1331" s="22"/>
      <c r="J1331" s="22"/>
      <c r="K1331" s="21" t="s">
        <v>4002</v>
      </c>
      <c r="L1331" s="21" t="s">
        <v>681</v>
      </c>
      <c r="M1331" s="21" t="s">
        <v>4003</v>
      </c>
      <c r="N1331" s="21"/>
      <c r="O1331" s="17" t="str">
        <f>IFERROR(VLOOKUP(B1331,POP!$B$5:$I$1048576,7,0),"")</f>
        <v/>
      </c>
      <c r="P1331" s="17" t="str">
        <f>IFERROR(VLOOKUP(B1331,POM!$B$5:$I$1048576,7,0),"")</f>
        <v/>
      </c>
      <c r="Q1331" s="10" t="str">
        <f>IFERROR(VLOOKUP(B1331,POU!$B$5:$I$1048576,7,0),"")</f>
        <v/>
      </c>
      <c r="R1331" s="21" t="str">
        <f t="shared" si="109"/>
        <v/>
      </c>
      <c r="S1331" s="17" t="str">
        <f>IFERROR(VLOOKUP(B1331,'PEMBEKALAN POP'!$B$5:$I$1048576,7,0),"")</f>
        <v/>
      </c>
      <c r="T1331" s="22" t="str">
        <f>IFERROR(VLOOKUP(B1331,'PEMBEKALAN POP'!$B$5:$I$1048576,8,0),"")</f>
        <v/>
      </c>
      <c r="U1331" s="21" t="s">
        <v>3994</v>
      </c>
      <c r="V1331" s="17" t="e" cm="1">
        <f t="array" ref="V1331">MAX(IF(INDUKSI!$B$5:$B$1048576='Data Training 2022'!B1331,INDUKSI!$H$5:$H$1048576))</f>
        <v>#N/A</v>
      </c>
      <c r="W1331" s="22" t="str">
        <f>IFERROR(VLOOKUP(B1331,INDUKSI!$B$5:$I$1048576,8,0),"")</f>
        <v/>
      </c>
      <c r="X1331" s="21" t="s">
        <v>3994</v>
      </c>
      <c r="Y1331" s="17" cm="1">
        <f t="array" ref="Y1331">MAX(IF(REINDUKSI!$B$5:$B$1048576='Data Training 2022'!B1331,REINDUKSI!$H$5:$H$1048576))</f>
        <v>0</v>
      </c>
      <c r="Z1331" s="22" t="str">
        <f>IFERROR(VLOOKUP(B1331,REINDUKSI!$B$5:$I$1048576,8,0),"")</f>
        <v/>
      </c>
      <c r="AA1331" s="22" t="str">
        <f t="shared" si="110"/>
        <v/>
      </c>
      <c r="AB1331" s="17" cm="1">
        <f t="array" ref="AB1331">MAX(IF(BSA!$B$5:$B$1048576='Data Training 2022'!B1331,BSA!$H$5:$H$1048576))</f>
        <v>0</v>
      </c>
      <c r="AC1331" s="22" t="str">
        <f>IFERROR(VLOOKUP(B1331,BSA!$B$5:$I$1048576,8,0),"")</f>
        <v/>
      </c>
      <c r="AD1331" s="22" t="s">
        <v>3994</v>
      </c>
      <c r="AE1331" s="22"/>
      <c r="AF1331" s="22"/>
      <c r="AG1331" s="22" t="str">
        <f t="shared" si="111"/>
        <v/>
      </c>
      <c r="AH1331" s="17" cm="1">
        <f t="array" ref="AH1331">MAX(IF(ISOLASI!$B$5:$B$1048576='Data Training 2022'!B1331,ISOLASI!$H$5:$H$1048576))</f>
        <v>0</v>
      </c>
      <c r="AI1331" s="22" t="str">
        <f>IFERROR(VLOOKUP(B1331,ISOLASI!$B$5:$I$1048576,8,0),"")</f>
        <v/>
      </c>
      <c r="AJ1331" s="22"/>
      <c r="AK1331" s="17" cm="1">
        <f t="array" ref="AK1331">MAX(IF('DEKAT AIR'!$B$5:$B$1048576='Data Training 2022'!B1331,'DEKAT AIR'!$H$5:$H$1048576))</f>
        <v>0</v>
      </c>
      <c r="AL1331" s="22" t="str">
        <f>IFERROR(VLOOKUP(B1331,'DEKAT AIR'!$B$5:$I$1048576,8,0),"")</f>
        <v/>
      </c>
      <c r="AM1331" s="22"/>
      <c r="AN1331" s="17" cm="1">
        <f t="array" ref="AN1331">MAX(IF(KETINGGIAN!$B$5:$B$1048576='Data Training 2022'!B1331,KETINGGIAN!$H$5:$H$1048576))</f>
        <v>0</v>
      </c>
      <c r="AO1331" s="22" t="str">
        <f>IFERROR(VLOOKUP(B1331,KETINGGIAN!$B$5:$I$1048576,8,0),"")</f>
        <v/>
      </c>
      <c r="AP1331" s="22"/>
      <c r="AQ1331" s="22"/>
      <c r="AR1331" s="22"/>
      <c r="AS1331" s="22"/>
      <c r="AT1331" s="17" cm="1">
        <f t="array" ref="AT1331">MAX(IF(TOOLSKEEPER!$B$5:$B$1048576='Data Training 2022'!B1331,TOOLSKEEPER!$H$5:$H$1048576))</f>
        <v>0</v>
      </c>
      <c r="AU1331" s="22" t="str">
        <f>IFERROR(VLOOKUP(B1331,TOOLSKEEPER!$B$5:$I$1048576,8,0),"")</f>
        <v/>
      </c>
    </row>
    <row r="1332" spans="1:47">
      <c r="A1332" s="22">
        <f t="shared" si="112"/>
        <v>1327</v>
      </c>
      <c r="B1332" s="21" t="str">
        <f t="shared" si="113"/>
        <v>BMP181021</v>
      </c>
      <c r="C1332" s="21" t="s">
        <v>423</v>
      </c>
      <c r="D1332" s="22"/>
      <c r="E1332" s="22" t="s">
        <v>424</v>
      </c>
      <c r="F1332" s="22" t="s">
        <v>326</v>
      </c>
      <c r="G1332" s="22" t="s">
        <v>389</v>
      </c>
      <c r="H1332" s="22" t="s">
        <v>355</v>
      </c>
      <c r="I1332" s="22"/>
      <c r="J1332" s="22"/>
      <c r="K1332" s="21" t="s">
        <v>4002</v>
      </c>
      <c r="L1332" s="21" t="s">
        <v>372</v>
      </c>
      <c r="M1332" s="21" t="s">
        <v>4003</v>
      </c>
      <c r="N1332" s="21"/>
      <c r="O1332" s="17" t="str">
        <f>IFERROR(VLOOKUP(B1332,POP!$B$5:$I$1048576,7,0),"")</f>
        <v/>
      </c>
      <c r="P1332" s="17" t="str">
        <f>IFERROR(VLOOKUP(B1332,POM!$B$5:$I$1048576,7,0),"")</f>
        <v/>
      </c>
      <c r="Q1332" s="10" t="str">
        <f>IFERROR(VLOOKUP(B1332,POU!$B$5:$I$1048576,7,0),"")</f>
        <v/>
      </c>
      <c r="R1332" s="21" t="str">
        <f t="shared" si="109"/>
        <v/>
      </c>
      <c r="S1332" s="17" t="str">
        <f>IFERROR(VLOOKUP(B1332,'PEMBEKALAN POP'!$B$5:$I$1048576,7,0),"")</f>
        <v/>
      </c>
      <c r="T1332" s="22" t="str">
        <f>IFERROR(VLOOKUP(B1332,'PEMBEKALAN POP'!$B$5:$I$1048576,8,0),"")</f>
        <v/>
      </c>
      <c r="U1332" s="21" t="s">
        <v>3994</v>
      </c>
      <c r="V1332" s="17" t="e" cm="1">
        <f t="array" ref="V1332">MAX(IF(INDUKSI!$B$5:$B$1048576='Data Training 2022'!B1332,INDUKSI!$H$5:$H$1048576))</f>
        <v>#N/A</v>
      </c>
      <c r="W1332" s="22" t="str">
        <f>IFERROR(VLOOKUP(B1332,INDUKSI!$B$5:$I$1048576,8,0),"")</f>
        <v>LULUS</v>
      </c>
      <c r="X1332" s="21" t="s">
        <v>3994</v>
      </c>
      <c r="Y1332" s="17" cm="1">
        <f t="array" ref="Y1332">MAX(IF(REINDUKSI!$B$5:$B$1048576='Data Training 2022'!B1332,REINDUKSI!$H$5:$H$1048576))</f>
        <v>44650</v>
      </c>
      <c r="Z1332" s="22" t="str">
        <f>IFERROR(VLOOKUP(B1332,REINDUKSI!$B$5:$I$1048576,8,0),"")</f>
        <v>LULUS</v>
      </c>
      <c r="AA1332" s="22" t="str">
        <f t="shared" si="110"/>
        <v/>
      </c>
      <c r="AB1332" s="17" cm="1">
        <f t="array" ref="AB1332">MAX(IF(BSA!$B$5:$B$1048576='Data Training 2022'!B1332,BSA!$H$5:$H$1048576))</f>
        <v>0</v>
      </c>
      <c r="AC1332" s="22" t="str">
        <f>IFERROR(VLOOKUP(B1332,BSA!$B$5:$I$1048576,8,0),"")</f>
        <v/>
      </c>
      <c r="AD1332" s="22" t="s">
        <v>3994</v>
      </c>
      <c r="AE1332" s="22"/>
      <c r="AF1332" s="22"/>
      <c r="AG1332" s="22" t="str">
        <f t="shared" si="111"/>
        <v/>
      </c>
      <c r="AH1332" s="17" cm="1">
        <f t="array" ref="AH1332">MAX(IF(ISOLASI!$B$5:$B$1048576='Data Training 2022'!B1332,ISOLASI!$H$5:$H$1048576))</f>
        <v>0</v>
      </c>
      <c r="AI1332" s="22" t="str">
        <f>IFERROR(VLOOKUP(B1332,ISOLASI!$B$5:$I$1048576,8,0),"")</f>
        <v/>
      </c>
      <c r="AJ1332" s="22"/>
      <c r="AK1332" s="17" cm="1">
        <f t="array" ref="AK1332">MAX(IF('DEKAT AIR'!$B$5:$B$1048576='Data Training 2022'!B1332,'DEKAT AIR'!$H$5:$H$1048576))</f>
        <v>0</v>
      </c>
      <c r="AL1332" s="22" t="str">
        <f>IFERROR(VLOOKUP(B1332,'DEKAT AIR'!$B$5:$I$1048576,8,0),"")</f>
        <v/>
      </c>
      <c r="AM1332" s="22"/>
      <c r="AN1332" s="17" cm="1">
        <f t="array" ref="AN1332">MAX(IF(KETINGGIAN!$B$5:$B$1048576='Data Training 2022'!B1332,KETINGGIAN!$H$5:$H$1048576))</f>
        <v>0</v>
      </c>
      <c r="AO1332" s="22" t="str">
        <f>IFERROR(VLOOKUP(B1332,KETINGGIAN!$B$5:$I$1048576,8,0),"")</f>
        <v/>
      </c>
      <c r="AP1332" s="22"/>
      <c r="AQ1332" s="22"/>
      <c r="AR1332" s="22"/>
      <c r="AS1332" s="22"/>
      <c r="AT1332" s="17" cm="1">
        <f t="array" ref="AT1332">MAX(IF(TOOLSKEEPER!$B$5:$B$1048576='Data Training 2022'!B1332,TOOLSKEEPER!$H$5:$H$1048576))</f>
        <v>0</v>
      </c>
      <c r="AU1332" s="22" t="str">
        <f>IFERROR(VLOOKUP(B1332,TOOLSKEEPER!$B$5:$I$1048576,8,0),"")</f>
        <v/>
      </c>
    </row>
    <row r="1333" spans="1:47">
      <c r="A1333" s="22">
        <f t="shared" si="112"/>
        <v>1328</v>
      </c>
      <c r="B1333" s="21" t="str">
        <f t="shared" si="113"/>
        <v>BMP1410213</v>
      </c>
      <c r="C1333" s="21" t="s">
        <v>483</v>
      </c>
      <c r="D1333" s="22"/>
      <c r="E1333" s="22" t="s">
        <v>484</v>
      </c>
      <c r="F1333" s="22" t="s">
        <v>326</v>
      </c>
      <c r="G1333" s="22" t="s">
        <v>383</v>
      </c>
      <c r="H1333" s="22" t="s">
        <v>386</v>
      </c>
      <c r="I1333" s="22"/>
      <c r="J1333" s="22"/>
      <c r="K1333" s="21" t="s">
        <v>4002</v>
      </c>
      <c r="L1333" s="21" t="s">
        <v>681</v>
      </c>
      <c r="M1333" s="21" t="s">
        <v>4003</v>
      </c>
      <c r="N1333" s="21"/>
      <c r="O1333" s="17" t="str">
        <f>IFERROR(VLOOKUP(B1333,POP!$B$5:$I$1048576,7,0),"")</f>
        <v/>
      </c>
      <c r="P1333" s="17" t="str">
        <f>IFERROR(VLOOKUP(B1333,POM!$B$5:$I$1048576,7,0),"")</f>
        <v/>
      </c>
      <c r="Q1333" s="10" t="str">
        <f>IFERROR(VLOOKUP(B1333,POU!$B$5:$I$1048576,7,0),"")</f>
        <v/>
      </c>
      <c r="R1333" s="21" t="str">
        <f t="shared" si="109"/>
        <v/>
      </c>
      <c r="S1333" s="17" t="str">
        <f>IFERROR(VLOOKUP(B1333,'PEMBEKALAN POP'!$B$5:$I$1048576,7,0),"")</f>
        <v/>
      </c>
      <c r="T1333" s="22" t="str">
        <f>IFERROR(VLOOKUP(B1333,'PEMBEKALAN POP'!$B$5:$I$1048576,8,0),"")</f>
        <v/>
      </c>
      <c r="U1333" s="21" t="s">
        <v>3994</v>
      </c>
      <c r="V1333" s="17" t="e" cm="1">
        <f t="array" ref="V1333">MAX(IF(INDUKSI!$B$5:$B$1048576='Data Training 2022'!B1333,INDUKSI!$H$5:$H$1048576))</f>
        <v>#N/A</v>
      </c>
      <c r="W1333" s="22" t="str">
        <f>IFERROR(VLOOKUP(B1333,INDUKSI!$B$5:$I$1048576,8,0),"")</f>
        <v>LULUS</v>
      </c>
      <c r="X1333" s="21" t="s">
        <v>3994</v>
      </c>
      <c r="Y1333" s="17" cm="1">
        <f t="array" ref="Y1333">MAX(IF(REINDUKSI!$B$5:$B$1048576='Data Training 2022'!B1333,REINDUKSI!$H$5:$H$1048576))</f>
        <v>44714</v>
      </c>
      <c r="Z1333" s="22" t="str">
        <f>IFERROR(VLOOKUP(B1333,REINDUKSI!$B$5:$I$1048576,8,0),"")</f>
        <v>LULUS</v>
      </c>
      <c r="AA1333" s="22" t="str">
        <f t="shared" si="110"/>
        <v/>
      </c>
      <c r="AB1333" s="17" cm="1">
        <f t="array" ref="AB1333">MAX(IF(BSA!$B$5:$B$1048576='Data Training 2022'!B1333,BSA!$H$5:$H$1048576))</f>
        <v>0</v>
      </c>
      <c r="AC1333" s="22" t="str">
        <f>IFERROR(VLOOKUP(B1333,BSA!$B$5:$I$1048576,8,0),"")</f>
        <v/>
      </c>
      <c r="AD1333" s="22" t="s">
        <v>3994</v>
      </c>
      <c r="AE1333" s="22"/>
      <c r="AF1333" s="22"/>
      <c r="AG1333" s="22" t="str">
        <f t="shared" si="111"/>
        <v/>
      </c>
      <c r="AH1333" s="17" cm="1">
        <f t="array" ref="AH1333">MAX(IF(ISOLASI!$B$5:$B$1048576='Data Training 2022'!B1333,ISOLASI!$H$5:$H$1048576))</f>
        <v>44660</v>
      </c>
      <c r="AI1333" s="22" t="str">
        <f>IFERROR(VLOOKUP(B1333,ISOLASI!$B$5:$I$1048576,8,0),"")</f>
        <v>LULUS</v>
      </c>
      <c r="AJ1333" s="22"/>
      <c r="AK1333" s="17" cm="1">
        <f t="array" ref="AK1333">MAX(IF('DEKAT AIR'!$B$5:$B$1048576='Data Training 2022'!B1333,'DEKAT AIR'!$H$5:$H$1048576))</f>
        <v>0</v>
      </c>
      <c r="AL1333" s="22" t="str">
        <f>IFERROR(VLOOKUP(B1333,'DEKAT AIR'!$B$5:$I$1048576,8,0),"")</f>
        <v/>
      </c>
      <c r="AM1333" s="22"/>
      <c r="AN1333" s="17" cm="1">
        <f t="array" ref="AN1333">MAX(IF(KETINGGIAN!$B$5:$B$1048576='Data Training 2022'!B1333,KETINGGIAN!$H$5:$H$1048576))</f>
        <v>0</v>
      </c>
      <c r="AO1333" s="22" t="str">
        <f>IFERROR(VLOOKUP(B1333,KETINGGIAN!$B$5:$I$1048576,8,0),"")</f>
        <v/>
      </c>
      <c r="AP1333" s="22"/>
      <c r="AQ1333" s="22"/>
      <c r="AR1333" s="22"/>
      <c r="AS1333" s="22"/>
      <c r="AT1333" s="17" cm="1">
        <f t="array" ref="AT1333">MAX(IF(TOOLSKEEPER!$B$5:$B$1048576='Data Training 2022'!B1333,TOOLSKEEPER!$H$5:$H$1048576))</f>
        <v>0</v>
      </c>
      <c r="AU1333" s="22" t="str">
        <f>IFERROR(VLOOKUP(B1333,TOOLSKEEPER!$B$5:$I$1048576,8,0),"")</f>
        <v/>
      </c>
    </row>
    <row r="1334" spans="1:47">
      <c r="A1334" s="22">
        <f t="shared" si="112"/>
        <v>1329</v>
      </c>
      <c r="B1334" s="21" t="str">
        <f t="shared" si="113"/>
        <v>BMP-191021</v>
      </c>
      <c r="C1334" s="21" t="s">
        <v>491</v>
      </c>
      <c r="D1334" s="22"/>
      <c r="E1334" s="22" t="s">
        <v>492</v>
      </c>
      <c r="F1334" s="22" t="s">
        <v>326</v>
      </c>
      <c r="G1334" s="22" t="s">
        <v>383</v>
      </c>
      <c r="H1334" s="22" t="s">
        <v>328</v>
      </c>
      <c r="I1334" s="22"/>
      <c r="J1334" s="22"/>
      <c r="K1334" s="21" t="s">
        <v>4002</v>
      </c>
      <c r="L1334" s="21" t="s">
        <v>372</v>
      </c>
      <c r="M1334" s="21" t="s">
        <v>4003</v>
      </c>
      <c r="N1334" s="21"/>
      <c r="O1334" s="17" t="str">
        <f>IFERROR(VLOOKUP(B1334,POP!$B$5:$I$1048576,7,0),"")</f>
        <v/>
      </c>
      <c r="P1334" s="17" t="str">
        <f>IFERROR(VLOOKUP(B1334,POM!$B$5:$I$1048576,7,0),"")</f>
        <v/>
      </c>
      <c r="Q1334" s="10" t="str">
        <f>IFERROR(VLOOKUP(B1334,POU!$B$5:$I$1048576,7,0),"")</f>
        <v/>
      </c>
      <c r="R1334" s="21" t="str">
        <f t="shared" si="109"/>
        <v/>
      </c>
      <c r="S1334" s="17" t="str">
        <f>IFERROR(VLOOKUP(B1334,'PEMBEKALAN POP'!$B$5:$I$1048576,7,0),"")</f>
        <v/>
      </c>
      <c r="T1334" s="22" t="str">
        <f>IFERROR(VLOOKUP(B1334,'PEMBEKALAN POP'!$B$5:$I$1048576,8,0),"")</f>
        <v/>
      </c>
      <c r="U1334" s="21" t="s">
        <v>3994</v>
      </c>
      <c r="V1334" s="17" t="e" cm="1">
        <f t="array" ref="V1334">MAX(IF(INDUKSI!$B$5:$B$1048576='Data Training 2022'!B1334,INDUKSI!$H$5:$H$1048576))</f>
        <v>#N/A</v>
      </c>
      <c r="W1334" s="22" t="str">
        <f>IFERROR(VLOOKUP(B1334,INDUKSI!$B$5:$I$1048576,8,0),"")</f>
        <v>LULUS</v>
      </c>
      <c r="X1334" s="21" t="s">
        <v>3994</v>
      </c>
      <c r="Y1334" s="17" cm="1">
        <f t="array" ref="Y1334">MAX(IF(REINDUKSI!$B$5:$B$1048576='Data Training 2022'!B1334,REINDUKSI!$H$5:$H$1048576))</f>
        <v>44665</v>
      </c>
      <c r="Z1334" s="22" t="str">
        <f>IFERROR(VLOOKUP(B1334,REINDUKSI!$B$5:$I$1048576,8,0),"")</f>
        <v>LULUS</v>
      </c>
      <c r="AA1334" s="22" t="str">
        <f t="shared" si="110"/>
        <v/>
      </c>
      <c r="AB1334" s="17" cm="1">
        <f t="array" ref="AB1334">MAX(IF(BSA!$B$5:$B$1048576='Data Training 2022'!B1334,BSA!$H$5:$H$1048576))</f>
        <v>0</v>
      </c>
      <c r="AC1334" s="22" t="str">
        <f>IFERROR(VLOOKUP(B1334,BSA!$B$5:$I$1048576,8,0),"")</f>
        <v/>
      </c>
      <c r="AD1334" s="22" t="s">
        <v>3994</v>
      </c>
      <c r="AE1334" s="22"/>
      <c r="AF1334" s="22"/>
      <c r="AG1334" s="22" t="str">
        <f t="shared" si="111"/>
        <v/>
      </c>
      <c r="AH1334" s="17" cm="1">
        <f t="array" ref="AH1334">MAX(IF(ISOLASI!$B$5:$B$1048576='Data Training 2022'!B1334,ISOLASI!$H$5:$H$1048576))</f>
        <v>0</v>
      </c>
      <c r="AI1334" s="22" t="str">
        <f>IFERROR(VLOOKUP(B1334,ISOLASI!$B$5:$I$1048576,8,0),"")</f>
        <v/>
      </c>
      <c r="AJ1334" s="22"/>
      <c r="AK1334" s="17" cm="1">
        <f t="array" ref="AK1334">MAX(IF('DEKAT AIR'!$B$5:$B$1048576='Data Training 2022'!B1334,'DEKAT AIR'!$H$5:$H$1048576))</f>
        <v>0</v>
      </c>
      <c r="AL1334" s="22" t="str">
        <f>IFERROR(VLOOKUP(B1334,'DEKAT AIR'!$B$5:$I$1048576,8,0),"")</f>
        <v/>
      </c>
      <c r="AM1334" s="22"/>
      <c r="AN1334" s="17" cm="1">
        <f t="array" ref="AN1334">MAX(IF(KETINGGIAN!$B$5:$B$1048576='Data Training 2022'!B1334,KETINGGIAN!$H$5:$H$1048576))</f>
        <v>0</v>
      </c>
      <c r="AO1334" s="22" t="str">
        <f>IFERROR(VLOOKUP(B1334,KETINGGIAN!$B$5:$I$1048576,8,0),"")</f>
        <v/>
      </c>
      <c r="AP1334" s="22"/>
      <c r="AQ1334" s="22"/>
      <c r="AR1334" s="22"/>
      <c r="AS1334" s="22"/>
      <c r="AT1334" s="17" cm="1">
        <f t="array" ref="AT1334">MAX(IF(TOOLSKEEPER!$B$5:$B$1048576='Data Training 2022'!B1334,TOOLSKEEPER!$H$5:$H$1048576))</f>
        <v>0</v>
      </c>
      <c r="AU1334" s="22" t="str">
        <f>IFERROR(VLOOKUP(B1334,TOOLSKEEPER!$B$5:$I$1048576,8,0),"")</f>
        <v/>
      </c>
    </row>
    <row r="1335" spans="1:47">
      <c r="A1335" s="22">
        <f t="shared" si="112"/>
        <v>1330</v>
      </c>
      <c r="B1335" s="21" t="str">
        <f t="shared" si="113"/>
        <v>BMP1810211</v>
      </c>
      <c r="C1335" s="21" t="s">
        <v>416</v>
      </c>
      <c r="D1335" s="22"/>
      <c r="E1335" s="22" t="s">
        <v>417</v>
      </c>
      <c r="F1335" s="22" t="s">
        <v>326</v>
      </c>
      <c r="G1335" s="22" t="s">
        <v>372</v>
      </c>
      <c r="H1335" s="22" t="s">
        <v>386</v>
      </c>
      <c r="I1335" s="22"/>
      <c r="J1335" s="22"/>
      <c r="K1335" s="21" t="s">
        <v>4002</v>
      </c>
      <c r="L1335" s="21" t="s">
        <v>372</v>
      </c>
      <c r="M1335" s="21" t="s">
        <v>4003</v>
      </c>
      <c r="N1335" s="21"/>
      <c r="O1335" s="17" t="str">
        <f>IFERROR(VLOOKUP(B1335,POP!$B$5:$I$1048576,7,0),"")</f>
        <v/>
      </c>
      <c r="P1335" s="17" t="str">
        <f>IFERROR(VLOOKUP(B1335,POM!$B$5:$I$1048576,7,0),"")</f>
        <v/>
      </c>
      <c r="Q1335" s="10" t="str">
        <f>IFERROR(VLOOKUP(B1335,POU!$B$5:$I$1048576,7,0),"")</f>
        <v/>
      </c>
      <c r="R1335" s="21" t="str">
        <f t="shared" si="109"/>
        <v/>
      </c>
      <c r="S1335" s="17" t="str">
        <f>IFERROR(VLOOKUP(B1335,'PEMBEKALAN POP'!$B$5:$I$1048576,7,0),"")</f>
        <v/>
      </c>
      <c r="T1335" s="22" t="str">
        <f>IFERROR(VLOOKUP(B1335,'PEMBEKALAN POP'!$B$5:$I$1048576,8,0),"")</f>
        <v/>
      </c>
      <c r="U1335" s="21" t="s">
        <v>3994</v>
      </c>
      <c r="V1335" s="17" t="e" cm="1">
        <f t="array" ref="V1335">MAX(IF(INDUKSI!$B$5:$B$1048576='Data Training 2022'!B1335,INDUKSI!$H$5:$H$1048576))</f>
        <v>#N/A</v>
      </c>
      <c r="W1335" s="22" t="str">
        <f>IFERROR(VLOOKUP(B1335,INDUKSI!$B$5:$I$1048576,8,0),"")</f>
        <v>LULUS</v>
      </c>
      <c r="X1335" s="21" t="s">
        <v>3994</v>
      </c>
      <c r="Y1335" s="17" cm="1">
        <f t="array" ref="Y1335">MAX(IF(REINDUKSI!$B$5:$B$1048576='Data Training 2022'!B1335,REINDUKSI!$H$5:$H$1048576))</f>
        <v>44766</v>
      </c>
      <c r="Z1335" s="22" t="str">
        <f>IFERROR(VLOOKUP(B1335,REINDUKSI!$B$5:$I$1048576,8,0),"")</f>
        <v>LULUS</v>
      </c>
      <c r="AA1335" s="22" t="str">
        <f t="shared" si="110"/>
        <v/>
      </c>
      <c r="AB1335" s="17" cm="1">
        <f t="array" ref="AB1335">MAX(IF(BSA!$B$5:$B$1048576='Data Training 2022'!B1335,BSA!$H$5:$H$1048576))</f>
        <v>0</v>
      </c>
      <c r="AC1335" s="22" t="str">
        <f>IFERROR(VLOOKUP(B1335,BSA!$B$5:$I$1048576,8,0),"")</f>
        <v/>
      </c>
      <c r="AD1335" s="22" t="s">
        <v>3994</v>
      </c>
      <c r="AE1335" s="22"/>
      <c r="AF1335" s="22"/>
      <c r="AG1335" s="22" t="str">
        <f t="shared" si="111"/>
        <v/>
      </c>
      <c r="AH1335" s="17" cm="1">
        <f t="array" ref="AH1335">MAX(IF(ISOLASI!$B$5:$B$1048576='Data Training 2022'!B1335,ISOLASI!$H$5:$H$1048576))</f>
        <v>0</v>
      </c>
      <c r="AI1335" s="22" t="str">
        <f>IFERROR(VLOOKUP(B1335,ISOLASI!$B$5:$I$1048576,8,0),"")</f>
        <v/>
      </c>
      <c r="AJ1335" s="22"/>
      <c r="AK1335" s="17" cm="1">
        <f t="array" ref="AK1335">MAX(IF('DEKAT AIR'!$B$5:$B$1048576='Data Training 2022'!B1335,'DEKAT AIR'!$H$5:$H$1048576))</f>
        <v>0</v>
      </c>
      <c r="AL1335" s="22" t="str">
        <f>IFERROR(VLOOKUP(B1335,'DEKAT AIR'!$B$5:$I$1048576,8,0),"")</f>
        <v/>
      </c>
      <c r="AM1335" s="22"/>
      <c r="AN1335" s="17" cm="1">
        <f t="array" ref="AN1335">MAX(IF(KETINGGIAN!$B$5:$B$1048576='Data Training 2022'!B1335,KETINGGIAN!$H$5:$H$1048576))</f>
        <v>0</v>
      </c>
      <c r="AO1335" s="22" t="str">
        <f>IFERROR(VLOOKUP(B1335,KETINGGIAN!$B$5:$I$1048576,8,0),"")</f>
        <v/>
      </c>
      <c r="AP1335" s="22"/>
      <c r="AQ1335" s="22"/>
      <c r="AR1335" s="22"/>
      <c r="AS1335" s="22"/>
      <c r="AT1335" s="17" cm="1">
        <f t="array" ref="AT1335">MAX(IF(TOOLSKEEPER!$B$5:$B$1048576='Data Training 2022'!B1335,TOOLSKEEPER!$H$5:$H$1048576))</f>
        <v>0</v>
      </c>
      <c r="AU1335" s="22" t="str">
        <f>IFERROR(VLOOKUP(B1335,TOOLSKEEPER!$B$5:$I$1048576,8,0),"")</f>
        <v/>
      </c>
    </row>
    <row r="1336" spans="1:47">
      <c r="A1336" s="22">
        <f t="shared" si="112"/>
        <v>1331</v>
      </c>
      <c r="B1336" s="21" t="str">
        <f t="shared" si="113"/>
        <v>BMP_2</v>
      </c>
      <c r="C1336" s="21" t="s">
        <v>4386</v>
      </c>
      <c r="D1336" s="22"/>
      <c r="E1336" s="22" t="s">
        <v>587</v>
      </c>
      <c r="F1336" s="22" t="s">
        <v>326</v>
      </c>
      <c r="G1336" s="22" t="s">
        <v>383</v>
      </c>
      <c r="H1336" s="22" t="s">
        <v>386</v>
      </c>
      <c r="I1336" s="22"/>
      <c r="J1336" s="22"/>
      <c r="K1336" s="21" t="s">
        <v>4002</v>
      </c>
      <c r="L1336" s="21" t="s">
        <v>681</v>
      </c>
      <c r="M1336" s="21" t="s">
        <v>4003</v>
      </c>
      <c r="N1336" s="21"/>
      <c r="O1336" s="17" t="str">
        <f>IFERROR(VLOOKUP(B1336,POP!$B$5:$I$1048576,7,0),"")</f>
        <v/>
      </c>
      <c r="P1336" s="17" t="str">
        <f>IFERROR(VLOOKUP(B1336,POM!$B$5:$I$1048576,7,0),"")</f>
        <v/>
      </c>
      <c r="Q1336" s="10" t="str">
        <f>IFERROR(VLOOKUP(B1336,POU!$B$5:$I$1048576,7,0),"")</f>
        <v/>
      </c>
      <c r="R1336" s="21" t="str">
        <f t="shared" si="109"/>
        <v/>
      </c>
      <c r="S1336" s="17" t="str">
        <f>IFERROR(VLOOKUP(B1336,'PEMBEKALAN POP'!$B$5:$I$1048576,7,0),"")</f>
        <v/>
      </c>
      <c r="T1336" s="22" t="str">
        <f>IFERROR(VLOOKUP(B1336,'PEMBEKALAN POP'!$B$5:$I$1048576,8,0),"")</f>
        <v/>
      </c>
      <c r="U1336" s="21" t="s">
        <v>3994</v>
      </c>
      <c r="V1336" s="17" t="e" cm="1">
        <f t="array" ref="V1336">MAX(IF(INDUKSI!$B$5:$B$1048576='Data Training 2022'!B1336,INDUKSI!$H$5:$H$1048576))</f>
        <v>#N/A</v>
      </c>
      <c r="W1336" s="22" t="str">
        <f>IFERROR(VLOOKUP(B1336,INDUKSI!$B$5:$I$1048576,8,0),"")</f>
        <v>LULUS</v>
      </c>
      <c r="X1336" s="21" t="s">
        <v>3994</v>
      </c>
      <c r="Y1336" s="17" cm="1">
        <f t="array" ref="Y1336">MAX(IF(REINDUKSI!$B$5:$B$1048576='Data Training 2022'!B1336,REINDUKSI!$H$5:$H$1048576))</f>
        <v>0</v>
      </c>
      <c r="Z1336" s="22" t="str">
        <f>IFERROR(VLOOKUP(B1336,REINDUKSI!$B$5:$I$1048576,8,0),"")</f>
        <v/>
      </c>
      <c r="AA1336" s="22" t="str">
        <f t="shared" si="110"/>
        <v/>
      </c>
      <c r="AB1336" s="17" cm="1">
        <f t="array" ref="AB1336">MAX(IF(BSA!$B$5:$B$1048576='Data Training 2022'!B1336,BSA!$H$5:$H$1048576))</f>
        <v>0</v>
      </c>
      <c r="AC1336" s="22" t="str">
        <f>IFERROR(VLOOKUP(B1336,BSA!$B$5:$I$1048576,8,0),"")</f>
        <v/>
      </c>
      <c r="AD1336" s="22" t="s">
        <v>3994</v>
      </c>
      <c r="AE1336" s="22"/>
      <c r="AF1336" s="22"/>
      <c r="AG1336" s="22" t="str">
        <f t="shared" si="111"/>
        <v/>
      </c>
      <c r="AH1336" s="17" cm="1">
        <f t="array" ref="AH1336">MAX(IF(ISOLASI!$B$5:$B$1048576='Data Training 2022'!B1336,ISOLASI!$H$5:$H$1048576))</f>
        <v>0</v>
      </c>
      <c r="AI1336" s="22" t="str">
        <f>IFERROR(VLOOKUP(B1336,ISOLASI!$B$5:$I$1048576,8,0),"")</f>
        <v/>
      </c>
      <c r="AJ1336" s="22"/>
      <c r="AK1336" s="17" cm="1">
        <f t="array" ref="AK1336">MAX(IF('DEKAT AIR'!$B$5:$B$1048576='Data Training 2022'!B1336,'DEKAT AIR'!$H$5:$H$1048576))</f>
        <v>0</v>
      </c>
      <c r="AL1336" s="22" t="str">
        <f>IFERROR(VLOOKUP(B1336,'DEKAT AIR'!$B$5:$I$1048576,8,0),"")</f>
        <v/>
      </c>
      <c r="AM1336" s="22"/>
      <c r="AN1336" s="17" cm="1">
        <f t="array" ref="AN1336">MAX(IF(KETINGGIAN!$B$5:$B$1048576='Data Training 2022'!B1336,KETINGGIAN!$H$5:$H$1048576))</f>
        <v>0</v>
      </c>
      <c r="AO1336" s="22" t="str">
        <f>IFERROR(VLOOKUP(B1336,KETINGGIAN!$B$5:$I$1048576,8,0),"")</f>
        <v/>
      </c>
      <c r="AP1336" s="22"/>
      <c r="AQ1336" s="22"/>
      <c r="AR1336" s="22"/>
      <c r="AS1336" s="22"/>
      <c r="AT1336" s="17" cm="1">
        <f t="array" ref="AT1336">MAX(IF(TOOLSKEEPER!$B$5:$B$1048576='Data Training 2022'!B1336,TOOLSKEEPER!$H$5:$H$1048576))</f>
        <v>0</v>
      </c>
      <c r="AU1336" s="22" t="str">
        <f>IFERROR(VLOOKUP(B1336,TOOLSKEEPER!$B$5:$I$1048576,8,0),"")</f>
        <v/>
      </c>
    </row>
    <row r="1337" spans="1:47">
      <c r="A1337" s="22">
        <f t="shared" si="112"/>
        <v>1332</v>
      </c>
      <c r="B1337" s="21" t="str">
        <f t="shared" si="113"/>
        <v>BMP1410214</v>
      </c>
      <c r="C1337" s="21" t="s">
        <v>562</v>
      </c>
      <c r="D1337" s="22"/>
      <c r="E1337" s="22" t="s">
        <v>563</v>
      </c>
      <c r="F1337" s="22" t="s">
        <v>326</v>
      </c>
      <c r="G1337" s="22" t="s">
        <v>383</v>
      </c>
      <c r="H1337" s="22" t="s">
        <v>386</v>
      </c>
      <c r="I1337" s="22"/>
      <c r="J1337" s="22"/>
      <c r="K1337" s="21" t="s">
        <v>4002</v>
      </c>
      <c r="L1337" s="21" t="s">
        <v>681</v>
      </c>
      <c r="M1337" s="21" t="s">
        <v>4003</v>
      </c>
      <c r="N1337" s="21"/>
      <c r="O1337" s="17" t="str">
        <f>IFERROR(VLOOKUP(B1337,POP!$B$5:$I$1048576,7,0),"")</f>
        <v/>
      </c>
      <c r="P1337" s="17" t="str">
        <f>IFERROR(VLOOKUP(B1337,POM!$B$5:$I$1048576,7,0),"")</f>
        <v/>
      </c>
      <c r="Q1337" s="10" t="str">
        <f>IFERROR(VLOOKUP(B1337,POU!$B$5:$I$1048576,7,0),"")</f>
        <v/>
      </c>
      <c r="R1337" s="21" t="str">
        <f t="shared" si="109"/>
        <v/>
      </c>
      <c r="S1337" s="17" t="str">
        <f>IFERROR(VLOOKUP(B1337,'PEMBEKALAN POP'!$B$5:$I$1048576,7,0),"")</f>
        <v/>
      </c>
      <c r="T1337" s="22" t="str">
        <f>IFERROR(VLOOKUP(B1337,'PEMBEKALAN POP'!$B$5:$I$1048576,8,0),"")</f>
        <v/>
      </c>
      <c r="U1337" s="21" t="s">
        <v>3994</v>
      </c>
      <c r="V1337" s="17" t="e" cm="1">
        <f t="array" ref="V1337">MAX(IF(INDUKSI!$B$5:$B$1048576='Data Training 2022'!B1337,INDUKSI!$H$5:$H$1048576))</f>
        <v>#N/A</v>
      </c>
      <c r="W1337" s="22" t="str">
        <f>IFERROR(VLOOKUP(B1337,INDUKSI!$B$5:$I$1048576,8,0),"")</f>
        <v>LULUS</v>
      </c>
      <c r="X1337" s="21" t="s">
        <v>3994</v>
      </c>
      <c r="Y1337" s="17" cm="1">
        <f t="array" ref="Y1337">MAX(IF(REINDUKSI!$B$5:$B$1048576='Data Training 2022'!B1337,REINDUKSI!$H$5:$H$1048576))</f>
        <v>0</v>
      </c>
      <c r="Z1337" s="22" t="str">
        <f>IFERROR(VLOOKUP(B1337,REINDUKSI!$B$5:$I$1048576,8,0),"")</f>
        <v/>
      </c>
      <c r="AA1337" s="22" t="str">
        <f t="shared" si="110"/>
        <v/>
      </c>
      <c r="AB1337" s="17" cm="1">
        <f t="array" ref="AB1337">MAX(IF(BSA!$B$5:$B$1048576='Data Training 2022'!B1337,BSA!$H$5:$H$1048576))</f>
        <v>44668</v>
      </c>
      <c r="AC1337" s="22" t="str">
        <f>IFERROR(VLOOKUP(B1337,BSA!$B$5:$I$1048576,8,0),"")</f>
        <v>LULUS</v>
      </c>
      <c r="AD1337" s="22" t="s">
        <v>3994</v>
      </c>
      <c r="AE1337" s="22"/>
      <c r="AF1337" s="22"/>
      <c r="AG1337" s="22" t="str">
        <f t="shared" si="111"/>
        <v/>
      </c>
      <c r="AH1337" s="17" cm="1">
        <f t="array" ref="AH1337">MAX(IF(ISOLASI!$B$5:$B$1048576='Data Training 2022'!B1337,ISOLASI!$H$5:$H$1048576))</f>
        <v>0</v>
      </c>
      <c r="AI1337" s="22" t="str">
        <f>IFERROR(VLOOKUP(B1337,ISOLASI!$B$5:$I$1048576,8,0),"")</f>
        <v/>
      </c>
      <c r="AJ1337" s="22"/>
      <c r="AK1337" s="17" cm="1">
        <f t="array" ref="AK1337">MAX(IF('DEKAT AIR'!$B$5:$B$1048576='Data Training 2022'!B1337,'DEKAT AIR'!$H$5:$H$1048576))</f>
        <v>0</v>
      </c>
      <c r="AL1337" s="22" t="str">
        <f>IFERROR(VLOOKUP(B1337,'DEKAT AIR'!$B$5:$I$1048576,8,0),"")</f>
        <v/>
      </c>
      <c r="AM1337" s="22"/>
      <c r="AN1337" s="17" cm="1">
        <f t="array" ref="AN1337">MAX(IF(KETINGGIAN!$B$5:$B$1048576='Data Training 2022'!B1337,KETINGGIAN!$H$5:$H$1048576))</f>
        <v>0</v>
      </c>
      <c r="AO1337" s="22" t="str">
        <f>IFERROR(VLOOKUP(B1337,KETINGGIAN!$B$5:$I$1048576,8,0),"")</f>
        <v/>
      </c>
      <c r="AP1337" s="22"/>
      <c r="AQ1337" s="22"/>
      <c r="AR1337" s="22"/>
      <c r="AS1337" s="22"/>
      <c r="AT1337" s="17" cm="1">
        <f t="array" ref="AT1337">MAX(IF(TOOLSKEEPER!$B$5:$B$1048576='Data Training 2022'!B1337,TOOLSKEEPER!$H$5:$H$1048576))</f>
        <v>0</v>
      </c>
      <c r="AU1337" s="22" t="str">
        <f>IFERROR(VLOOKUP(B1337,TOOLSKEEPER!$B$5:$I$1048576,8,0),"")</f>
        <v/>
      </c>
    </row>
    <row r="1338" spans="1:47">
      <c r="A1338" s="22">
        <f t="shared" si="112"/>
        <v>1333</v>
      </c>
      <c r="B1338" s="21" t="str">
        <f t="shared" si="113"/>
        <v>BMP1810212</v>
      </c>
      <c r="C1338" s="21" t="s">
        <v>430</v>
      </c>
      <c r="D1338" s="22"/>
      <c r="E1338" s="22" t="s">
        <v>431</v>
      </c>
      <c r="F1338" s="22" t="s">
        <v>326</v>
      </c>
      <c r="G1338" s="22" t="s">
        <v>396</v>
      </c>
      <c r="H1338" s="22" t="s">
        <v>328</v>
      </c>
      <c r="I1338" s="22"/>
      <c r="J1338" s="22"/>
      <c r="K1338" s="21" t="s">
        <v>4002</v>
      </c>
      <c r="L1338" s="21" t="s">
        <v>372</v>
      </c>
      <c r="M1338" s="21" t="s">
        <v>4003</v>
      </c>
      <c r="N1338" s="21"/>
      <c r="O1338" s="17" t="str">
        <f>IFERROR(VLOOKUP(B1338,POP!$B$5:$I$1048576,7,0),"")</f>
        <v/>
      </c>
      <c r="P1338" s="17" t="str">
        <f>IFERROR(VLOOKUP(B1338,POM!$B$5:$I$1048576,7,0),"")</f>
        <v/>
      </c>
      <c r="Q1338" s="10" t="str">
        <f>IFERROR(VLOOKUP(B1338,POU!$B$5:$I$1048576,7,0),"")</f>
        <v/>
      </c>
      <c r="R1338" s="21" t="str">
        <f t="shared" si="109"/>
        <v/>
      </c>
      <c r="S1338" s="17" t="str">
        <f>IFERROR(VLOOKUP(B1338,'PEMBEKALAN POP'!$B$5:$I$1048576,7,0),"")</f>
        <v/>
      </c>
      <c r="T1338" s="22" t="str">
        <f>IFERROR(VLOOKUP(B1338,'PEMBEKALAN POP'!$B$5:$I$1048576,8,0),"")</f>
        <v/>
      </c>
      <c r="U1338" s="21" t="s">
        <v>3994</v>
      </c>
      <c r="V1338" s="17" t="e" cm="1">
        <f t="array" ref="V1338">MAX(IF(INDUKSI!$B$5:$B$1048576='Data Training 2022'!B1338,INDUKSI!$H$5:$H$1048576))</f>
        <v>#N/A</v>
      </c>
      <c r="W1338" s="22" t="str">
        <f>IFERROR(VLOOKUP(B1338,INDUKSI!$B$5:$I$1048576,8,0),"")</f>
        <v>LULUS</v>
      </c>
      <c r="X1338" s="21" t="s">
        <v>3994</v>
      </c>
      <c r="Y1338" s="17" cm="1">
        <f t="array" ref="Y1338">MAX(IF(REINDUKSI!$B$5:$B$1048576='Data Training 2022'!B1338,REINDUKSI!$H$5:$H$1048576))</f>
        <v>0</v>
      </c>
      <c r="Z1338" s="22" t="str">
        <f>IFERROR(VLOOKUP(B1338,REINDUKSI!$B$5:$I$1048576,8,0),"")</f>
        <v/>
      </c>
      <c r="AA1338" s="22" t="str">
        <f t="shared" si="110"/>
        <v/>
      </c>
      <c r="AB1338" s="17" cm="1">
        <f t="array" ref="AB1338">MAX(IF(BSA!$B$5:$B$1048576='Data Training 2022'!B1338,BSA!$H$5:$H$1048576))</f>
        <v>0</v>
      </c>
      <c r="AC1338" s="22" t="str">
        <f>IFERROR(VLOOKUP(B1338,BSA!$B$5:$I$1048576,8,0),"")</f>
        <v/>
      </c>
      <c r="AD1338" s="22" t="s">
        <v>3994</v>
      </c>
      <c r="AE1338" s="22"/>
      <c r="AF1338" s="22"/>
      <c r="AG1338" s="22" t="str">
        <f t="shared" si="111"/>
        <v/>
      </c>
      <c r="AH1338" s="17" cm="1">
        <f t="array" ref="AH1338">MAX(IF(ISOLASI!$B$5:$B$1048576='Data Training 2022'!B1338,ISOLASI!$H$5:$H$1048576))</f>
        <v>0</v>
      </c>
      <c r="AI1338" s="22" t="str">
        <f>IFERROR(VLOOKUP(B1338,ISOLASI!$B$5:$I$1048576,8,0),"")</f>
        <v/>
      </c>
      <c r="AJ1338" s="22"/>
      <c r="AK1338" s="17" cm="1">
        <f t="array" ref="AK1338">MAX(IF('DEKAT AIR'!$B$5:$B$1048576='Data Training 2022'!B1338,'DEKAT AIR'!$H$5:$H$1048576))</f>
        <v>0</v>
      </c>
      <c r="AL1338" s="22" t="str">
        <f>IFERROR(VLOOKUP(B1338,'DEKAT AIR'!$B$5:$I$1048576,8,0),"")</f>
        <v/>
      </c>
      <c r="AM1338" s="22"/>
      <c r="AN1338" s="17" cm="1">
        <f t="array" ref="AN1338">MAX(IF(KETINGGIAN!$B$5:$B$1048576='Data Training 2022'!B1338,KETINGGIAN!$H$5:$H$1048576))</f>
        <v>0</v>
      </c>
      <c r="AO1338" s="22" t="str">
        <f>IFERROR(VLOOKUP(B1338,KETINGGIAN!$B$5:$I$1048576,8,0),"")</f>
        <v/>
      </c>
      <c r="AP1338" s="22"/>
      <c r="AQ1338" s="22"/>
      <c r="AR1338" s="22"/>
      <c r="AS1338" s="22"/>
      <c r="AT1338" s="17" cm="1">
        <f t="array" ref="AT1338">MAX(IF(TOOLSKEEPER!$B$5:$B$1048576='Data Training 2022'!B1338,TOOLSKEEPER!$H$5:$H$1048576))</f>
        <v>0</v>
      </c>
      <c r="AU1338" s="22" t="str">
        <f>IFERROR(VLOOKUP(B1338,TOOLSKEEPER!$B$5:$I$1048576,8,0),"")</f>
        <v/>
      </c>
    </row>
    <row r="1339" spans="1:47">
      <c r="A1339" s="22">
        <f t="shared" si="112"/>
        <v>1334</v>
      </c>
      <c r="B1339" s="21" t="str">
        <f t="shared" si="113"/>
        <v>BMP0311211</v>
      </c>
      <c r="C1339" s="21" t="s">
        <v>511</v>
      </c>
      <c r="D1339" s="22"/>
      <c r="E1339" s="22" t="s">
        <v>512</v>
      </c>
      <c r="F1339" s="22" t="s">
        <v>326</v>
      </c>
      <c r="G1339" s="22" t="s">
        <v>351</v>
      </c>
      <c r="H1339" s="22" t="s">
        <v>328</v>
      </c>
      <c r="I1339" s="22"/>
      <c r="J1339" s="22"/>
      <c r="K1339" s="21" t="s">
        <v>4002</v>
      </c>
      <c r="L1339" s="21" t="s">
        <v>681</v>
      </c>
      <c r="M1339" s="21" t="s">
        <v>4003</v>
      </c>
      <c r="N1339" s="21"/>
      <c r="O1339" s="17" t="str">
        <f>IFERROR(VLOOKUP(B1339,POP!$B$5:$I$1048576,7,0),"")</f>
        <v/>
      </c>
      <c r="P1339" s="17" t="str">
        <f>IFERROR(VLOOKUP(B1339,POM!$B$5:$I$1048576,7,0),"")</f>
        <v/>
      </c>
      <c r="Q1339" s="10" t="str">
        <f>IFERROR(VLOOKUP(B1339,POU!$B$5:$I$1048576,7,0),"")</f>
        <v/>
      </c>
      <c r="R1339" s="21" t="str">
        <f t="shared" si="109"/>
        <v/>
      </c>
      <c r="S1339" s="17" t="str">
        <f>IFERROR(VLOOKUP(B1339,'PEMBEKALAN POP'!$B$5:$I$1048576,7,0),"")</f>
        <v/>
      </c>
      <c r="T1339" s="22" t="str">
        <f>IFERROR(VLOOKUP(B1339,'PEMBEKALAN POP'!$B$5:$I$1048576,8,0),"")</f>
        <v/>
      </c>
      <c r="U1339" s="21" t="s">
        <v>3994</v>
      </c>
      <c r="V1339" s="17" t="e" cm="1">
        <f t="array" ref="V1339">MAX(IF(INDUKSI!$B$5:$B$1048576='Data Training 2022'!B1339,INDUKSI!$H$5:$H$1048576))</f>
        <v>#N/A</v>
      </c>
      <c r="W1339" s="22" t="str">
        <f>IFERROR(VLOOKUP(B1339,INDUKSI!$B$5:$I$1048576,8,0),"")</f>
        <v/>
      </c>
      <c r="X1339" s="21" t="s">
        <v>3994</v>
      </c>
      <c r="Y1339" s="17" cm="1">
        <f t="array" ref="Y1339">MAX(IF(REINDUKSI!$B$5:$B$1048576='Data Training 2022'!B1339,REINDUKSI!$H$5:$H$1048576))</f>
        <v>0</v>
      </c>
      <c r="Z1339" s="22" t="str">
        <f>IFERROR(VLOOKUP(B1339,REINDUKSI!$B$5:$I$1048576,8,0),"")</f>
        <v/>
      </c>
      <c r="AA1339" s="22" t="str">
        <f t="shared" si="110"/>
        <v/>
      </c>
      <c r="AB1339" s="17" cm="1">
        <f t="array" ref="AB1339">MAX(IF(BSA!$B$5:$B$1048576='Data Training 2022'!B1339,BSA!$H$5:$H$1048576))</f>
        <v>0</v>
      </c>
      <c r="AC1339" s="22" t="str">
        <f>IFERROR(VLOOKUP(B1339,BSA!$B$5:$I$1048576,8,0),"")</f>
        <v/>
      </c>
      <c r="AD1339" s="22" t="s">
        <v>3994</v>
      </c>
      <c r="AE1339" s="22"/>
      <c r="AF1339" s="22"/>
      <c r="AG1339" s="22" t="str">
        <f t="shared" si="111"/>
        <v/>
      </c>
      <c r="AH1339" s="17" cm="1">
        <f t="array" ref="AH1339">MAX(IF(ISOLASI!$B$5:$B$1048576='Data Training 2022'!B1339,ISOLASI!$H$5:$H$1048576))</f>
        <v>44513</v>
      </c>
      <c r="AI1339" s="22" t="str">
        <f>IFERROR(VLOOKUP(B1339,ISOLASI!$B$5:$I$1048576,8,0),"")</f>
        <v>LULUS</v>
      </c>
      <c r="AJ1339" s="22"/>
      <c r="AK1339" s="17" cm="1">
        <f t="array" ref="AK1339">MAX(IF('DEKAT AIR'!$B$5:$B$1048576='Data Training 2022'!B1339,'DEKAT AIR'!$H$5:$H$1048576))</f>
        <v>0</v>
      </c>
      <c r="AL1339" s="22" t="str">
        <f>IFERROR(VLOOKUP(B1339,'DEKAT AIR'!$B$5:$I$1048576,8,0),"")</f>
        <v/>
      </c>
      <c r="AM1339" s="22"/>
      <c r="AN1339" s="17" cm="1">
        <f t="array" ref="AN1339">MAX(IF(KETINGGIAN!$B$5:$B$1048576='Data Training 2022'!B1339,KETINGGIAN!$H$5:$H$1048576))</f>
        <v>0</v>
      </c>
      <c r="AO1339" s="22" t="str">
        <f>IFERROR(VLOOKUP(B1339,KETINGGIAN!$B$5:$I$1048576,8,0),"")</f>
        <v/>
      </c>
      <c r="AP1339" s="22"/>
      <c r="AQ1339" s="22"/>
      <c r="AR1339" s="22"/>
      <c r="AS1339" s="22"/>
      <c r="AT1339" s="17" cm="1">
        <f t="array" ref="AT1339">MAX(IF(TOOLSKEEPER!$B$5:$B$1048576='Data Training 2022'!B1339,TOOLSKEEPER!$H$5:$H$1048576))</f>
        <v>0</v>
      </c>
      <c r="AU1339" s="22" t="str">
        <f>IFERROR(VLOOKUP(B1339,TOOLSKEEPER!$B$5:$I$1048576,8,0),"")</f>
        <v/>
      </c>
    </row>
    <row r="1340" spans="1:47">
      <c r="A1340" s="22">
        <f t="shared" si="112"/>
        <v>1335</v>
      </c>
      <c r="B1340" s="21" t="str">
        <f t="shared" si="113"/>
        <v>BMP1810214</v>
      </c>
      <c r="C1340" s="21" t="s">
        <v>515</v>
      </c>
      <c r="D1340" s="22"/>
      <c r="E1340" s="22" t="s">
        <v>516</v>
      </c>
      <c r="F1340" s="22" t="s">
        <v>326</v>
      </c>
      <c r="G1340" s="22" t="s">
        <v>383</v>
      </c>
      <c r="H1340" s="22" t="s">
        <v>386</v>
      </c>
      <c r="I1340" s="22"/>
      <c r="J1340" s="22"/>
      <c r="K1340" s="21" t="s">
        <v>4002</v>
      </c>
      <c r="L1340" s="21" t="s">
        <v>681</v>
      </c>
      <c r="M1340" s="21" t="s">
        <v>4003</v>
      </c>
      <c r="N1340" s="21"/>
      <c r="O1340" s="17" t="str">
        <f>IFERROR(VLOOKUP(B1340,POP!$B$5:$I$1048576,7,0),"")</f>
        <v/>
      </c>
      <c r="P1340" s="17" t="str">
        <f>IFERROR(VLOOKUP(B1340,POM!$B$5:$I$1048576,7,0),"")</f>
        <v/>
      </c>
      <c r="Q1340" s="10" t="str">
        <f>IFERROR(VLOOKUP(B1340,POU!$B$5:$I$1048576,7,0),"")</f>
        <v/>
      </c>
      <c r="R1340" s="21" t="str">
        <f t="shared" si="109"/>
        <v/>
      </c>
      <c r="S1340" s="17" t="str">
        <f>IFERROR(VLOOKUP(B1340,'PEMBEKALAN POP'!$B$5:$I$1048576,7,0),"")</f>
        <v/>
      </c>
      <c r="T1340" s="22" t="str">
        <f>IFERROR(VLOOKUP(B1340,'PEMBEKALAN POP'!$B$5:$I$1048576,8,0),"")</f>
        <v/>
      </c>
      <c r="U1340" s="21" t="s">
        <v>3994</v>
      </c>
      <c r="V1340" s="17" t="e" cm="1">
        <f t="array" ref="V1340">MAX(IF(INDUKSI!$B$5:$B$1048576='Data Training 2022'!B1340,INDUKSI!$H$5:$H$1048576))</f>
        <v>#N/A</v>
      </c>
      <c r="W1340" s="22" t="str">
        <f>IFERROR(VLOOKUP(B1340,INDUKSI!$B$5:$I$1048576,8,0),"")</f>
        <v>LULUS</v>
      </c>
      <c r="X1340" s="21" t="s">
        <v>3994</v>
      </c>
      <c r="Y1340" s="17" cm="1">
        <f t="array" ref="Y1340">MAX(IF(REINDUKSI!$B$5:$B$1048576='Data Training 2022'!B1340,REINDUKSI!$H$5:$H$1048576))</f>
        <v>44603</v>
      </c>
      <c r="Z1340" s="22" t="str">
        <f>IFERROR(VLOOKUP(B1340,REINDUKSI!$B$5:$I$1048576,8,0),"")</f>
        <v>LULUS</v>
      </c>
      <c r="AA1340" s="22" t="str">
        <f t="shared" si="110"/>
        <v/>
      </c>
      <c r="AB1340" s="17" cm="1">
        <f t="array" ref="AB1340">MAX(IF(BSA!$B$5:$B$1048576='Data Training 2022'!B1340,BSA!$H$5:$H$1048576))</f>
        <v>0</v>
      </c>
      <c r="AC1340" s="22" t="str">
        <f>IFERROR(VLOOKUP(B1340,BSA!$B$5:$I$1048576,8,0),"")</f>
        <v/>
      </c>
      <c r="AD1340" s="22" t="s">
        <v>3994</v>
      </c>
      <c r="AE1340" s="22"/>
      <c r="AF1340" s="22"/>
      <c r="AG1340" s="22" t="str">
        <f t="shared" si="111"/>
        <v/>
      </c>
      <c r="AH1340" s="17" cm="1">
        <f t="array" ref="AH1340">MAX(IF(ISOLASI!$B$5:$B$1048576='Data Training 2022'!B1340,ISOLASI!$H$5:$H$1048576))</f>
        <v>0</v>
      </c>
      <c r="AI1340" s="22" t="str">
        <f>IFERROR(VLOOKUP(B1340,ISOLASI!$B$5:$I$1048576,8,0),"")</f>
        <v/>
      </c>
      <c r="AJ1340" s="22"/>
      <c r="AK1340" s="17" cm="1">
        <f t="array" ref="AK1340">MAX(IF('DEKAT AIR'!$B$5:$B$1048576='Data Training 2022'!B1340,'DEKAT AIR'!$H$5:$H$1048576))</f>
        <v>0</v>
      </c>
      <c r="AL1340" s="22" t="str">
        <f>IFERROR(VLOOKUP(B1340,'DEKAT AIR'!$B$5:$I$1048576,8,0),"")</f>
        <v/>
      </c>
      <c r="AM1340" s="22"/>
      <c r="AN1340" s="17" cm="1">
        <f t="array" ref="AN1340">MAX(IF(KETINGGIAN!$B$5:$B$1048576='Data Training 2022'!B1340,KETINGGIAN!$H$5:$H$1048576))</f>
        <v>0</v>
      </c>
      <c r="AO1340" s="22" t="str">
        <f>IFERROR(VLOOKUP(B1340,KETINGGIAN!$B$5:$I$1048576,8,0),"")</f>
        <v/>
      </c>
      <c r="AP1340" s="22"/>
      <c r="AQ1340" s="22"/>
      <c r="AR1340" s="22"/>
      <c r="AS1340" s="22"/>
      <c r="AT1340" s="17" cm="1">
        <f t="array" ref="AT1340">MAX(IF(TOOLSKEEPER!$B$5:$B$1048576='Data Training 2022'!B1340,TOOLSKEEPER!$H$5:$H$1048576))</f>
        <v>0</v>
      </c>
      <c r="AU1340" s="22" t="str">
        <f>IFERROR(VLOOKUP(B1340,TOOLSKEEPER!$B$5:$I$1048576,8,0),"")</f>
        <v/>
      </c>
    </row>
    <row r="1341" spans="1:47">
      <c r="A1341" s="22">
        <f t="shared" si="112"/>
        <v>1336</v>
      </c>
      <c r="B1341" s="21" t="str">
        <f t="shared" si="113"/>
        <v>BMP0311214</v>
      </c>
      <c r="C1341" s="21" t="s">
        <v>517</v>
      </c>
      <c r="D1341" s="22"/>
      <c r="E1341" s="22" t="s">
        <v>518</v>
      </c>
      <c r="F1341" s="22" t="s">
        <v>326</v>
      </c>
      <c r="G1341" s="22" t="s">
        <v>351</v>
      </c>
      <c r="H1341" s="22" t="s">
        <v>328</v>
      </c>
      <c r="I1341" s="22"/>
      <c r="J1341" s="22"/>
      <c r="K1341" s="21" t="s">
        <v>4002</v>
      </c>
      <c r="L1341" s="21" t="s">
        <v>681</v>
      </c>
      <c r="M1341" s="21" t="s">
        <v>4003</v>
      </c>
      <c r="N1341" s="21"/>
      <c r="O1341" s="17" t="str">
        <f>IFERROR(VLOOKUP(B1341,POP!$B$5:$I$1048576,7,0),"")</f>
        <v/>
      </c>
      <c r="P1341" s="17" t="str">
        <f>IFERROR(VLOOKUP(B1341,POM!$B$5:$I$1048576,7,0),"")</f>
        <v/>
      </c>
      <c r="Q1341" s="10" t="str">
        <f>IFERROR(VLOOKUP(B1341,POU!$B$5:$I$1048576,7,0),"")</f>
        <v/>
      </c>
      <c r="R1341" s="21" t="str">
        <f t="shared" si="109"/>
        <v/>
      </c>
      <c r="S1341" s="17" t="str">
        <f>IFERROR(VLOOKUP(B1341,'PEMBEKALAN POP'!$B$5:$I$1048576,7,0),"")</f>
        <v/>
      </c>
      <c r="T1341" s="22" t="str">
        <f>IFERROR(VLOOKUP(B1341,'PEMBEKALAN POP'!$B$5:$I$1048576,8,0),"")</f>
        <v/>
      </c>
      <c r="U1341" s="21" t="s">
        <v>3994</v>
      </c>
      <c r="V1341" s="17" t="e" cm="1">
        <f t="array" ref="V1341">MAX(IF(INDUKSI!$B$5:$B$1048576='Data Training 2022'!B1341,INDUKSI!$H$5:$H$1048576))</f>
        <v>#N/A</v>
      </c>
      <c r="W1341" s="22" t="str">
        <f>IFERROR(VLOOKUP(B1341,INDUKSI!$B$5:$I$1048576,8,0),"")</f>
        <v>LULUS</v>
      </c>
      <c r="X1341" s="21" t="s">
        <v>3994</v>
      </c>
      <c r="Y1341" s="17" cm="1">
        <f t="array" ref="Y1341">MAX(IF(REINDUKSI!$B$5:$B$1048576='Data Training 2022'!B1341,REINDUKSI!$H$5:$H$1048576))</f>
        <v>0</v>
      </c>
      <c r="Z1341" s="22" t="str">
        <f>IFERROR(VLOOKUP(B1341,REINDUKSI!$B$5:$I$1048576,8,0),"")</f>
        <v/>
      </c>
      <c r="AA1341" s="22" t="str">
        <f t="shared" si="110"/>
        <v/>
      </c>
      <c r="AB1341" s="17" cm="1">
        <f t="array" ref="AB1341">MAX(IF(BSA!$B$5:$B$1048576='Data Training 2022'!B1341,BSA!$H$5:$H$1048576))</f>
        <v>0</v>
      </c>
      <c r="AC1341" s="22" t="str">
        <f>IFERROR(VLOOKUP(B1341,BSA!$B$5:$I$1048576,8,0),"")</f>
        <v/>
      </c>
      <c r="AD1341" s="22" t="s">
        <v>3994</v>
      </c>
      <c r="AE1341" s="22"/>
      <c r="AF1341" s="22"/>
      <c r="AG1341" s="22" t="str">
        <f t="shared" si="111"/>
        <v/>
      </c>
      <c r="AH1341" s="17" cm="1">
        <f t="array" ref="AH1341">MAX(IF(ISOLASI!$B$5:$B$1048576='Data Training 2022'!B1341,ISOLASI!$H$5:$H$1048576))</f>
        <v>44513</v>
      </c>
      <c r="AI1341" s="22" t="str">
        <f>IFERROR(VLOOKUP(B1341,ISOLASI!$B$5:$I$1048576,8,0),"")</f>
        <v>LULUS</v>
      </c>
      <c r="AJ1341" s="22"/>
      <c r="AK1341" s="17" cm="1">
        <f t="array" ref="AK1341">MAX(IF('DEKAT AIR'!$B$5:$B$1048576='Data Training 2022'!B1341,'DEKAT AIR'!$H$5:$H$1048576))</f>
        <v>0</v>
      </c>
      <c r="AL1341" s="22" t="str">
        <f>IFERROR(VLOOKUP(B1341,'DEKAT AIR'!$B$5:$I$1048576,8,0),"")</f>
        <v/>
      </c>
      <c r="AM1341" s="22"/>
      <c r="AN1341" s="17" cm="1">
        <f t="array" ref="AN1341">MAX(IF(KETINGGIAN!$B$5:$B$1048576='Data Training 2022'!B1341,KETINGGIAN!$H$5:$H$1048576))</f>
        <v>0</v>
      </c>
      <c r="AO1341" s="22" t="str">
        <f>IFERROR(VLOOKUP(B1341,KETINGGIAN!$B$5:$I$1048576,8,0),"")</f>
        <v/>
      </c>
      <c r="AP1341" s="22"/>
      <c r="AQ1341" s="22"/>
      <c r="AR1341" s="22"/>
      <c r="AS1341" s="22"/>
      <c r="AT1341" s="17" cm="1">
        <f t="array" ref="AT1341">MAX(IF(TOOLSKEEPER!$B$5:$B$1048576='Data Training 2022'!B1341,TOOLSKEEPER!$H$5:$H$1048576))</f>
        <v>0</v>
      </c>
      <c r="AU1341" s="22" t="str">
        <f>IFERROR(VLOOKUP(B1341,TOOLSKEEPER!$B$5:$I$1048576,8,0),"")</f>
        <v/>
      </c>
    </row>
    <row r="1342" spans="1:47">
      <c r="A1342" s="22">
        <f t="shared" si="112"/>
        <v>1337</v>
      </c>
      <c r="B1342" s="21" t="str">
        <f t="shared" si="113"/>
        <v>BMP0311212</v>
      </c>
      <c r="C1342" s="21" t="s">
        <v>555</v>
      </c>
      <c r="D1342" s="22"/>
      <c r="E1342" s="22" t="s">
        <v>556</v>
      </c>
      <c r="F1342" s="22" t="s">
        <v>326</v>
      </c>
      <c r="G1342" s="22" t="s">
        <v>557</v>
      </c>
      <c r="H1342" s="22" t="s">
        <v>3973</v>
      </c>
      <c r="I1342" s="22"/>
      <c r="J1342" s="22"/>
      <c r="K1342" s="21" t="s">
        <v>4002</v>
      </c>
      <c r="L1342" s="21" t="s">
        <v>372</v>
      </c>
      <c r="M1342" s="21" t="s">
        <v>4003</v>
      </c>
      <c r="N1342" s="21"/>
      <c r="O1342" s="17" t="str">
        <f>IFERROR(VLOOKUP(B1342,POP!$B$5:$I$1048576,7,0),"")</f>
        <v/>
      </c>
      <c r="P1342" s="17" t="str">
        <f>IFERROR(VLOOKUP(B1342,POM!$B$5:$I$1048576,7,0),"")</f>
        <v/>
      </c>
      <c r="Q1342" s="10" t="str">
        <f>IFERROR(VLOOKUP(B1342,POU!$B$5:$I$1048576,7,0),"")</f>
        <v/>
      </c>
      <c r="R1342" s="21" t="str">
        <f t="shared" si="109"/>
        <v/>
      </c>
      <c r="S1342" s="17" t="str">
        <f>IFERROR(VLOOKUP(B1342,'PEMBEKALAN POP'!$B$5:$I$1048576,7,0),"")</f>
        <v/>
      </c>
      <c r="T1342" s="22" t="str">
        <f>IFERROR(VLOOKUP(B1342,'PEMBEKALAN POP'!$B$5:$I$1048576,8,0),"")</f>
        <v/>
      </c>
      <c r="U1342" s="21" t="s">
        <v>3994</v>
      </c>
      <c r="V1342" s="17" t="e" cm="1">
        <f t="array" ref="V1342">MAX(IF(INDUKSI!$B$5:$B$1048576='Data Training 2022'!B1342,INDUKSI!$H$5:$H$1048576))</f>
        <v>#N/A</v>
      </c>
      <c r="W1342" s="22" t="str">
        <f>IFERROR(VLOOKUP(B1342,INDUKSI!$B$5:$I$1048576,8,0),"")</f>
        <v>LULUS</v>
      </c>
      <c r="X1342" s="21" t="s">
        <v>3994</v>
      </c>
      <c r="Y1342" s="17" cm="1">
        <f t="array" ref="Y1342">MAX(IF(REINDUKSI!$B$5:$B$1048576='Data Training 2022'!B1342,REINDUKSI!$H$5:$H$1048576))</f>
        <v>0</v>
      </c>
      <c r="Z1342" s="22" t="str">
        <f>IFERROR(VLOOKUP(B1342,REINDUKSI!$B$5:$I$1048576,8,0),"")</f>
        <v/>
      </c>
      <c r="AA1342" s="22" t="str">
        <f t="shared" si="110"/>
        <v/>
      </c>
      <c r="AB1342" s="17" cm="1">
        <f t="array" ref="AB1342">MAX(IF(BSA!$B$5:$B$1048576='Data Training 2022'!B1342,BSA!$H$5:$H$1048576))</f>
        <v>0</v>
      </c>
      <c r="AC1342" s="22" t="str">
        <f>IFERROR(VLOOKUP(B1342,BSA!$B$5:$I$1048576,8,0),"")</f>
        <v/>
      </c>
      <c r="AD1342" s="22" t="s">
        <v>3994</v>
      </c>
      <c r="AE1342" s="22"/>
      <c r="AF1342" s="22"/>
      <c r="AG1342" s="22" t="str">
        <f t="shared" si="111"/>
        <v/>
      </c>
      <c r="AH1342" s="17" cm="1">
        <f t="array" ref="AH1342">MAX(IF(ISOLASI!$B$5:$B$1048576='Data Training 2022'!B1342,ISOLASI!$H$5:$H$1048576))</f>
        <v>0</v>
      </c>
      <c r="AI1342" s="22" t="str">
        <f>IFERROR(VLOOKUP(B1342,ISOLASI!$B$5:$I$1048576,8,0),"")</f>
        <v/>
      </c>
      <c r="AJ1342" s="22"/>
      <c r="AK1342" s="17" cm="1">
        <f t="array" ref="AK1342">MAX(IF('DEKAT AIR'!$B$5:$B$1048576='Data Training 2022'!B1342,'DEKAT AIR'!$H$5:$H$1048576))</f>
        <v>0</v>
      </c>
      <c r="AL1342" s="22" t="str">
        <f>IFERROR(VLOOKUP(B1342,'DEKAT AIR'!$B$5:$I$1048576,8,0),"")</f>
        <v/>
      </c>
      <c r="AM1342" s="22"/>
      <c r="AN1342" s="17" cm="1">
        <f t="array" ref="AN1342">MAX(IF(KETINGGIAN!$B$5:$B$1048576='Data Training 2022'!B1342,KETINGGIAN!$H$5:$H$1048576))</f>
        <v>0</v>
      </c>
      <c r="AO1342" s="22" t="str">
        <f>IFERROR(VLOOKUP(B1342,KETINGGIAN!$B$5:$I$1048576,8,0),"")</f>
        <v/>
      </c>
      <c r="AP1342" s="22"/>
      <c r="AQ1342" s="22"/>
      <c r="AR1342" s="22"/>
      <c r="AS1342" s="22"/>
      <c r="AT1342" s="17" cm="1">
        <f t="array" ref="AT1342">MAX(IF(TOOLSKEEPER!$B$5:$B$1048576='Data Training 2022'!B1342,TOOLSKEEPER!$H$5:$H$1048576))</f>
        <v>0</v>
      </c>
      <c r="AU1342" s="22" t="str">
        <f>IFERROR(VLOOKUP(B1342,TOOLSKEEPER!$B$5:$I$1048576,8,0),"")</f>
        <v/>
      </c>
    </row>
    <row r="1343" spans="1:47">
      <c r="A1343" s="22">
        <f t="shared" si="112"/>
        <v>1338</v>
      </c>
      <c r="B1343" s="21" t="str">
        <f t="shared" si="113"/>
        <v>BMP0311213</v>
      </c>
      <c r="C1343" s="21" t="s">
        <v>590</v>
      </c>
      <c r="D1343" s="22"/>
      <c r="E1343" s="22" t="s">
        <v>591</v>
      </c>
      <c r="F1343" s="22" t="s">
        <v>326</v>
      </c>
      <c r="G1343" s="22" t="s">
        <v>383</v>
      </c>
      <c r="H1343" s="22" t="s">
        <v>386</v>
      </c>
      <c r="I1343" s="22"/>
      <c r="J1343" s="22"/>
      <c r="K1343" s="21" t="s">
        <v>4002</v>
      </c>
      <c r="L1343" s="21" t="s">
        <v>681</v>
      </c>
      <c r="M1343" s="21" t="s">
        <v>4003</v>
      </c>
      <c r="N1343" s="21"/>
      <c r="O1343" s="17" t="str">
        <f>IFERROR(VLOOKUP(B1343,POP!$B$5:$I$1048576,7,0),"")</f>
        <v/>
      </c>
      <c r="P1343" s="17" t="str">
        <f>IFERROR(VLOOKUP(B1343,POM!$B$5:$I$1048576,7,0),"")</f>
        <v/>
      </c>
      <c r="Q1343" s="10" t="str">
        <f>IFERROR(VLOOKUP(B1343,POU!$B$5:$I$1048576,7,0),"")</f>
        <v/>
      </c>
      <c r="R1343" s="21" t="str">
        <f t="shared" si="109"/>
        <v/>
      </c>
      <c r="S1343" s="17" t="str">
        <f>IFERROR(VLOOKUP(B1343,'PEMBEKALAN POP'!$B$5:$I$1048576,7,0),"")</f>
        <v/>
      </c>
      <c r="T1343" s="22" t="str">
        <f>IFERROR(VLOOKUP(B1343,'PEMBEKALAN POP'!$B$5:$I$1048576,8,0),"")</f>
        <v/>
      </c>
      <c r="U1343" s="21" t="s">
        <v>3994</v>
      </c>
      <c r="V1343" s="17" t="e" cm="1">
        <f t="array" ref="V1343">MAX(IF(INDUKSI!$B$5:$B$1048576='Data Training 2022'!B1343,INDUKSI!$H$5:$H$1048576))</f>
        <v>#N/A</v>
      </c>
      <c r="W1343" s="22" t="str">
        <f>IFERROR(VLOOKUP(B1343,INDUKSI!$B$5:$I$1048576,8,0),"")</f>
        <v>LULUS</v>
      </c>
      <c r="X1343" s="21" t="s">
        <v>3994</v>
      </c>
      <c r="Y1343" s="17" cm="1">
        <f t="array" ref="Y1343">MAX(IF(REINDUKSI!$B$5:$B$1048576='Data Training 2022'!B1343,REINDUKSI!$H$5:$H$1048576))</f>
        <v>0</v>
      </c>
      <c r="Z1343" s="22" t="str">
        <f>IFERROR(VLOOKUP(B1343,REINDUKSI!$B$5:$I$1048576,8,0),"")</f>
        <v/>
      </c>
      <c r="AA1343" s="22" t="str">
        <f t="shared" si="110"/>
        <v/>
      </c>
      <c r="AB1343" s="17" cm="1">
        <f t="array" ref="AB1343">MAX(IF(BSA!$B$5:$B$1048576='Data Training 2022'!B1343,BSA!$H$5:$H$1048576))</f>
        <v>0</v>
      </c>
      <c r="AC1343" s="22" t="str">
        <f>IFERROR(VLOOKUP(B1343,BSA!$B$5:$I$1048576,8,0),"")</f>
        <v/>
      </c>
      <c r="AD1343" s="22" t="s">
        <v>3994</v>
      </c>
      <c r="AE1343" s="22"/>
      <c r="AF1343" s="22"/>
      <c r="AG1343" s="22" t="str">
        <f t="shared" si="111"/>
        <v/>
      </c>
      <c r="AH1343" s="17" cm="1">
        <f t="array" ref="AH1343">MAX(IF(ISOLASI!$B$5:$B$1048576='Data Training 2022'!B1343,ISOLASI!$H$5:$H$1048576))</f>
        <v>0</v>
      </c>
      <c r="AI1343" s="22" t="str">
        <f>IFERROR(VLOOKUP(B1343,ISOLASI!$B$5:$I$1048576,8,0),"")</f>
        <v/>
      </c>
      <c r="AJ1343" s="22"/>
      <c r="AK1343" s="17" cm="1">
        <f t="array" ref="AK1343">MAX(IF('DEKAT AIR'!$B$5:$B$1048576='Data Training 2022'!B1343,'DEKAT AIR'!$H$5:$H$1048576))</f>
        <v>0</v>
      </c>
      <c r="AL1343" s="22" t="str">
        <f>IFERROR(VLOOKUP(B1343,'DEKAT AIR'!$B$5:$I$1048576,8,0),"")</f>
        <v/>
      </c>
      <c r="AM1343" s="22"/>
      <c r="AN1343" s="17" cm="1">
        <f t="array" ref="AN1343">MAX(IF(KETINGGIAN!$B$5:$B$1048576='Data Training 2022'!B1343,KETINGGIAN!$H$5:$H$1048576))</f>
        <v>0</v>
      </c>
      <c r="AO1343" s="22" t="str">
        <f>IFERROR(VLOOKUP(B1343,KETINGGIAN!$B$5:$I$1048576,8,0),"")</f>
        <v/>
      </c>
      <c r="AP1343" s="22"/>
      <c r="AQ1343" s="22"/>
      <c r="AR1343" s="22"/>
      <c r="AS1343" s="22"/>
      <c r="AT1343" s="17" cm="1">
        <f t="array" ref="AT1343">MAX(IF(TOOLSKEEPER!$B$5:$B$1048576='Data Training 2022'!B1343,TOOLSKEEPER!$H$5:$H$1048576))</f>
        <v>0</v>
      </c>
      <c r="AU1343" s="22" t="str">
        <f>IFERROR(VLOOKUP(B1343,TOOLSKEEPER!$B$5:$I$1048576,8,0),"")</f>
        <v/>
      </c>
    </row>
    <row r="1344" spans="1:47">
      <c r="A1344" s="22">
        <f t="shared" si="112"/>
        <v>1339</v>
      </c>
      <c r="B1344" s="21" t="str">
        <f t="shared" si="113"/>
        <v>BMP0311215</v>
      </c>
      <c r="C1344" s="21" t="s">
        <v>608</v>
      </c>
      <c r="D1344" s="22"/>
      <c r="E1344" s="22" t="s">
        <v>609</v>
      </c>
      <c r="F1344" s="22" t="s">
        <v>326</v>
      </c>
      <c r="G1344" s="22" t="s">
        <v>351</v>
      </c>
      <c r="H1344" s="22" t="s">
        <v>328</v>
      </c>
      <c r="I1344" s="22"/>
      <c r="J1344" s="22"/>
      <c r="K1344" s="21" t="s">
        <v>4002</v>
      </c>
      <c r="L1344" s="21" t="s">
        <v>681</v>
      </c>
      <c r="M1344" s="21" t="s">
        <v>4003</v>
      </c>
      <c r="N1344" s="21"/>
      <c r="O1344" s="17" t="str">
        <f>IFERROR(VLOOKUP(B1344,POP!$B$5:$I$1048576,7,0),"")</f>
        <v/>
      </c>
      <c r="P1344" s="17" t="str">
        <f>IFERROR(VLOOKUP(B1344,POM!$B$5:$I$1048576,7,0),"")</f>
        <v/>
      </c>
      <c r="Q1344" s="10" t="str">
        <f>IFERROR(VLOOKUP(B1344,POU!$B$5:$I$1048576,7,0),"")</f>
        <v/>
      </c>
      <c r="R1344" s="21" t="str">
        <f t="shared" si="109"/>
        <v/>
      </c>
      <c r="S1344" s="17" t="str">
        <f>IFERROR(VLOOKUP(B1344,'PEMBEKALAN POP'!$B$5:$I$1048576,7,0),"")</f>
        <v/>
      </c>
      <c r="T1344" s="22" t="str">
        <f>IFERROR(VLOOKUP(B1344,'PEMBEKALAN POP'!$B$5:$I$1048576,8,0),"")</f>
        <v/>
      </c>
      <c r="U1344" s="21" t="s">
        <v>3994</v>
      </c>
      <c r="V1344" s="17" t="e" cm="1">
        <f t="array" ref="V1344">MAX(IF(INDUKSI!$B$5:$B$1048576='Data Training 2022'!B1344,INDUKSI!$H$5:$H$1048576))</f>
        <v>#N/A</v>
      </c>
      <c r="W1344" s="22" t="str">
        <f>IFERROR(VLOOKUP(B1344,INDUKSI!$B$5:$I$1048576,8,0),"")</f>
        <v>LULUS</v>
      </c>
      <c r="X1344" s="21" t="s">
        <v>3994</v>
      </c>
      <c r="Y1344" s="17" cm="1">
        <f t="array" ref="Y1344">MAX(IF(REINDUKSI!$B$5:$B$1048576='Data Training 2022'!B1344,REINDUKSI!$H$5:$H$1048576))</f>
        <v>44706</v>
      </c>
      <c r="Z1344" s="22" t="str">
        <f>IFERROR(VLOOKUP(B1344,REINDUKSI!$B$5:$I$1048576,8,0),"")</f>
        <v>LULUS</v>
      </c>
      <c r="AA1344" s="22" t="str">
        <f t="shared" si="110"/>
        <v/>
      </c>
      <c r="AB1344" s="17" cm="1">
        <f t="array" ref="AB1344">MAX(IF(BSA!$B$5:$B$1048576='Data Training 2022'!B1344,BSA!$H$5:$H$1048576))</f>
        <v>0</v>
      </c>
      <c r="AC1344" s="22" t="str">
        <f>IFERROR(VLOOKUP(B1344,BSA!$B$5:$I$1048576,8,0),"")</f>
        <v/>
      </c>
      <c r="AD1344" s="22" t="s">
        <v>3994</v>
      </c>
      <c r="AE1344" s="22"/>
      <c r="AF1344" s="22"/>
      <c r="AG1344" s="22" t="str">
        <f t="shared" si="111"/>
        <v/>
      </c>
      <c r="AH1344" s="17" cm="1">
        <f t="array" ref="AH1344">MAX(IF(ISOLASI!$B$5:$B$1048576='Data Training 2022'!B1344,ISOLASI!$H$5:$H$1048576))</f>
        <v>0</v>
      </c>
      <c r="AI1344" s="22" t="str">
        <f>IFERROR(VLOOKUP(B1344,ISOLASI!$B$5:$I$1048576,8,0),"")</f>
        <v/>
      </c>
      <c r="AJ1344" s="22"/>
      <c r="AK1344" s="17" cm="1">
        <f t="array" ref="AK1344">MAX(IF('DEKAT AIR'!$B$5:$B$1048576='Data Training 2022'!B1344,'DEKAT AIR'!$H$5:$H$1048576))</f>
        <v>0</v>
      </c>
      <c r="AL1344" s="22" t="str">
        <f>IFERROR(VLOOKUP(B1344,'DEKAT AIR'!$B$5:$I$1048576,8,0),"")</f>
        <v/>
      </c>
      <c r="AM1344" s="22"/>
      <c r="AN1344" s="17" cm="1">
        <f t="array" ref="AN1344">MAX(IF(KETINGGIAN!$B$5:$B$1048576='Data Training 2022'!B1344,KETINGGIAN!$H$5:$H$1048576))</f>
        <v>0</v>
      </c>
      <c r="AO1344" s="22" t="str">
        <f>IFERROR(VLOOKUP(B1344,KETINGGIAN!$B$5:$I$1048576,8,0),"")</f>
        <v/>
      </c>
      <c r="AP1344" s="22"/>
      <c r="AQ1344" s="22"/>
      <c r="AR1344" s="22"/>
      <c r="AS1344" s="22"/>
      <c r="AT1344" s="17" cm="1">
        <f t="array" ref="AT1344">MAX(IF(TOOLSKEEPER!$B$5:$B$1048576='Data Training 2022'!B1344,TOOLSKEEPER!$H$5:$H$1048576))</f>
        <v>0</v>
      </c>
      <c r="AU1344" s="22" t="str">
        <f>IFERROR(VLOOKUP(B1344,TOOLSKEEPER!$B$5:$I$1048576,8,0),"")</f>
        <v/>
      </c>
    </row>
    <row r="1345" spans="1:47">
      <c r="A1345" s="22">
        <f t="shared" si="112"/>
        <v>1340</v>
      </c>
      <c r="B1345" s="21" t="str">
        <f t="shared" si="113"/>
        <v>BMP151021</v>
      </c>
      <c r="C1345" s="21" t="s">
        <v>619</v>
      </c>
      <c r="D1345" s="22"/>
      <c r="E1345" s="22" t="s">
        <v>620</v>
      </c>
      <c r="F1345" s="22" t="s">
        <v>326</v>
      </c>
      <c r="G1345" s="22" t="s">
        <v>383</v>
      </c>
      <c r="H1345" s="22" t="s">
        <v>386</v>
      </c>
      <c r="I1345" s="22"/>
      <c r="J1345" s="22"/>
      <c r="K1345" s="21" t="s">
        <v>4002</v>
      </c>
      <c r="L1345" s="21" t="s">
        <v>681</v>
      </c>
      <c r="M1345" s="21" t="s">
        <v>4003</v>
      </c>
      <c r="N1345" s="21"/>
      <c r="O1345" s="17" t="str">
        <f>IFERROR(VLOOKUP(B1345,POP!$B$5:$I$1048576,7,0),"")</f>
        <v/>
      </c>
      <c r="P1345" s="17" t="str">
        <f>IFERROR(VLOOKUP(B1345,POM!$B$5:$I$1048576,7,0),"")</f>
        <v/>
      </c>
      <c r="Q1345" s="10" t="str">
        <f>IFERROR(VLOOKUP(B1345,POU!$B$5:$I$1048576,7,0),"")</f>
        <v/>
      </c>
      <c r="R1345" s="21" t="str">
        <f t="shared" si="109"/>
        <v/>
      </c>
      <c r="S1345" s="17" t="str">
        <f>IFERROR(VLOOKUP(B1345,'PEMBEKALAN POP'!$B$5:$I$1048576,7,0),"")</f>
        <v/>
      </c>
      <c r="T1345" s="22" t="str">
        <f>IFERROR(VLOOKUP(B1345,'PEMBEKALAN POP'!$B$5:$I$1048576,8,0),"")</f>
        <v/>
      </c>
      <c r="U1345" s="21" t="s">
        <v>3994</v>
      </c>
      <c r="V1345" s="17" t="e" cm="1">
        <f t="array" ref="V1345">MAX(IF(INDUKSI!$B$5:$B$1048576='Data Training 2022'!B1345,INDUKSI!$H$5:$H$1048576))</f>
        <v>#N/A</v>
      </c>
      <c r="W1345" s="22" t="str">
        <f>IFERROR(VLOOKUP(B1345,INDUKSI!$B$5:$I$1048576,8,0),"")</f>
        <v>LULUS</v>
      </c>
      <c r="X1345" s="21" t="s">
        <v>3994</v>
      </c>
      <c r="Y1345" s="17" cm="1">
        <f t="array" ref="Y1345">MAX(IF(REINDUKSI!$B$5:$B$1048576='Data Training 2022'!B1345,REINDUKSI!$H$5:$H$1048576))</f>
        <v>44709</v>
      </c>
      <c r="Z1345" s="22" t="str">
        <f>IFERROR(VLOOKUP(B1345,REINDUKSI!$B$5:$I$1048576,8,0),"")</f>
        <v>LULUS</v>
      </c>
      <c r="AA1345" s="22" t="str">
        <f t="shared" si="110"/>
        <v/>
      </c>
      <c r="AB1345" s="17" cm="1">
        <f t="array" ref="AB1345">MAX(IF(BSA!$B$5:$B$1048576='Data Training 2022'!B1345,BSA!$H$5:$H$1048576))</f>
        <v>0</v>
      </c>
      <c r="AC1345" s="22" t="str">
        <f>IFERROR(VLOOKUP(B1345,BSA!$B$5:$I$1048576,8,0),"")</f>
        <v/>
      </c>
      <c r="AD1345" s="22" t="s">
        <v>3994</v>
      </c>
      <c r="AE1345" s="22"/>
      <c r="AF1345" s="22"/>
      <c r="AG1345" s="22" t="str">
        <f t="shared" si="111"/>
        <v/>
      </c>
      <c r="AH1345" s="17" cm="1">
        <f t="array" ref="AH1345">MAX(IF(ISOLASI!$B$5:$B$1048576='Data Training 2022'!B1345,ISOLASI!$H$5:$H$1048576))</f>
        <v>0</v>
      </c>
      <c r="AI1345" s="22" t="str">
        <f>IFERROR(VLOOKUP(B1345,ISOLASI!$B$5:$I$1048576,8,0),"")</f>
        <v/>
      </c>
      <c r="AJ1345" s="22"/>
      <c r="AK1345" s="17" cm="1">
        <f t="array" ref="AK1345">MAX(IF('DEKAT AIR'!$B$5:$B$1048576='Data Training 2022'!B1345,'DEKAT AIR'!$H$5:$H$1048576))</f>
        <v>0</v>
      </c>
      <c r="AL1345" s="22" t="str">
        <f>IFERROR(VLOOKUP(B1345,'DEKAT AIR'!$B$5:$I$1048576,8,0),"")</f>
        <v/>
      </c>
      <c r="AM1345" s="22"/>
      <c r="AN1345" s="17" cm="1">
        <f t="array" ref="AN1345">MAX(IF(KETINGGIAN!$B$5:$B$1048576='Data Training 2022'!B1345,KETINGGIAN!$H$5:$H$1048576))</f>
        <v>0</v>
      </c>
      <c r="AO1345" s="22" t="str">
        <f>IFERROR(VLOOKUP(B1345,KETINGGIAN!$B$5:$I$1048576,8,0),"")</f>
        <v/>
      </c>
      <c r="AP1345" s="22"/>
      <c r="AQ1345" s="22"/>
      <c r="AR1345" s="22"/>
      <c r="AS1345" s="22"/>
      <c r="AT1345" s="17" cm="1">
        <f t="array" ref="AT1345">MAX(IF(TOOLSKEEPER!$B$5:$B$1048576='Data Training 2022'!B1345,TOOLSKEEPER!$H$5:$H$1048576))</f>
        <v>0</v>
      </c>
      <c r="AU1345" s="22" t="str">
        <f>IFERROR(VLOOKUP(B1345,TOOLSKEEPER!$B$5:$I$1048576,8,0),"")</f>
        <v/>
      </c>
    </row>
    <row r="1346" spans="1:47">
      <c r="A1346" s="22">
        <f t="shared" si="112"/>
        <v>1341</v>
      </c>
      <c r="B1346" s="21" t="str">
        <f t="shared" si="113"/>
        <v>BMP0311216</v>
      </c>
      <c r="C1346" s="21" t="s">
        <v>632</v>
      </c>
      <c r="D1346" s="22"/>
      <c r="E1346" s="22" t="s">
        <v>633</v>
      </c>
      <c r="F1346" s="22" t="s">
        <v>326</v>
      </c>
      <c r="G1346" s="22" t="s">
        <v>243</v>
      </c>
      <c r="H1346" s="22" t="s">
        <v>405</v>
      </c>
      <c r="I1346" s="22"/>
      <c r="J1346" s="22"/>
      <c r="K1346" s="21" t="s">
        <v>4002</v>
      </c>
      <c r="L1346" s="21" t="s">
        <v>372</v>
      </c>
      <c r="M1346" s="21" t="s">
        <v>4003</v>
      </c>
      <c r="N1346" s="21"/>
      <c r="O1346" s="17" t="str">
        <f>IFERROR(VLOOKUP(B1346,POP!$B$5:$I$1048576,7,0),"")</f>
        <v/>
      </c>
      <c r="P1346" s="17" t="str">
        <f>IFERROR(VLOOKUP(B1346,POM!$B$5:$I$1048576,7,0),"")</f>
        <v/>
      </c>
      <c r="Q1346" s="10" t="str">
        <f>IFERROR(VLOOKUP(B1346,POU!$B$5:$I$1048576,7,0),"")</f>
        <v/>
      </c>
      <c r="R1346" s="21" t="str">
        <f t="shared" si="109"/>
        <v/>
      </c>
      <c r="S1346" s="17" t="str">
        <f>IFERROR(VLOOKUP(B1346,'PEMBEKALAN POP'!$B$5:$I$1048576,7,0),"")</f>
        <v/>
      </c>
      <c r="T1346" s="22" t="str">
        <f>IFERROR(VLOOKUP(B1346,'PEMBEKALAN POP'!$B$5:$I$1048576,8,0),"")</f>
        <v/>
      </c>
      <c r="U1346" s="21" t="s">
        <v>3994</v>
      </c>
      <c r="V1346" s="17" t="e" cm="1">
        <f t="array" ref="V1346">MAX(IF(INDUKSI!$B$5:$B$1048576='Data Training 2022'!B1346,INDUKSI!$H$5:$H$1048576))</f>
        <v>#N/A</v>
      </c>
      <c r="W1346" s="22" t="str">
        <f>IFERROR(VLOOKUP(B1346,INDUKSI!$B$5:$I$1048576,8,0),"")</f>
        <v>LULUS</v>
      </c>
      <c r="X1346" s="21" t="s">
        <v>3994</v>
      </c>
      <c r="Y1346" s="17" cm="1">
        <f t="array" ref="Y1346">MAX(IF(REINDUKSI!$B$5:$B$1048576='Data Training 2022'!B1346,REINDUKSI!$H$5:$H$1048576))</f>
        <v>0</v>
      </c>
      <c r="Z1346" s="22" t="str">
        <f>IFERROR(VLOOKUP(B1346,REINDUKSI!$B$5:$I$1048576,8,0),"")</f>
        <v/>
      </c>
      <c r="AA1346" s="22" t="str">
        <f t="shared" si="110"/>
        <v/>
      </c>
      <c r="AB1346" s="17" cm="1">
        <f t="array" ref="AB1346">MAX(IF(BSA!$B$5:$B$1048576='Data Training 2022'!B1346,BSA!$H$5:$H$1048576))</f>
        <v>0</v>
      </c>
      <c r="AC1346" s="22" t="str">
        <f>IFERROR(VLOOKUP(B1346,BSA!$B$5:$I$1048576,8,0),"")</f>
        <v/>
      </c>
      <c r="AD1346" s="22" t="s">
        <v>3994</v>
      </c>
      <c r="AE1346" s="22"/>
      <c r="AF1346" s="22"/>
      <c r="AG1346" s="22" t="str">
        <f t="shared" si="111"/>
        <v/>
      </c>
      <c r="AH1346" s="17" cm="1">
        <f t="array" ref="AH1346">MAX(IF(ISOLASI!$B$5:$B$1048576='Data Training 2022'!B1346,ISOLASI!$H$5:$H$1048576))</f>
        <v>0</v>
      </c>
      <c r="AI1346" s="22" t="str">
        <f>IFERROR(VLOOKUP(B1346,ISOLASI!$B$5:$I$1048576,8,0),"")</f>
        <v/>
      </c>
      <c r="AJ1346" s="22"/>
      <c r="AK1346" s="17" cm="1">
        <f t="array" ref="AK1346">MAX(IF('DEKAT AIR'!$B$5:$B$1048576='Data Training 2022'!B1346,'DEKAT AIR'!$H$5:$H$1048576))</f>
        <v>0</v>
      </c>
      <c r="AL1346" s="22" t="str">
        <f>IFERROR(VLOOKUP(B1346,'DEKAT AIR'!$B$5:$I$1048576,8,0),"")</f>
        <v/>
      </c>
      <c r="AM1346" s="22"/>
      <c r="AN1346" s="17" cm="1">
        <f t="array" ref="AN1346">MAX(IF(KETINGGIAN!$B$5:$B$1048576='Data Training 2022'!B1346,KETINGGIAN!$H$5:$H$1048576))</f>
        <v>0</v>
      </c>
      <c r="AO1346" s="22" t="str">
        <f>IFERROR(VLOOKUP(B1346,KETINGGIAN!$B$5:$I$1048576,8,0),"")</f>
        <v/>
      </c>
      <c r="AP1346" s="22"/>
      <c r="AQ1346" s="22"/>
      <c r="AR1346" s="22"/>
      <c r="AS1346" s="22"/>
      <c r="AT1346" s="17" cm="1">
        <f t="array" ref="AT1346">MAX(IF(TOOLSKEEPER!$B$5:$B$1048576='Data Training 2022'!B1346,TOOLSKEEPER!$H$5:$H$1048576))</f>
        <v>0</v>
      </c>
      <c r="AU1346" s="22" t="str">
        <f>IFERROR(VLOOKUP(B1346,TOOLSKEEPER!$B$5:$I$1048576,8,0),"")</f>
        <v/>
      </c>
    </row>
    <row r="1347" spans="1:47">
      <c r="A1347" s="22">
        <f t="shared" si="112"/>
        <v>1342</v>
      </c>
      <c r="B1347" s="21" t="str">
        <f t="shared" si="113"/>
        <v>BMP0311217</v>
      </c>
      <c r="C1347" s="21" t="s">
        <v>477</v>
      </c>
      <c r="D1347" s="22"/>
      <c r="E1347" s="22" t="s">
        <v>478</v>
      </c>
      <c r="F1347" s="22" t="s">
        <v>326</v>
      </c>
      <c r="G1347" s="22" t="s">
        <v>396</v>
      </c>
      <c r="H1347" s="22" t="s">
        <v>328</v>
      </c>
      <c r="I1347" s="22"/>
      <c r="J1347" s="22"/>
      <c r="K1347" s="21" t="s">
        <v>4002</v>
      </c>
      <c r="L1347" s="21" t="s">
        <v>372</v>
      </c>
      <c r="M1347" s="21" t="s">
        <v>4003</v>
      </c>
      <c r="N1347" s="21"/>
      <c r="O1347" s="17" t="str">
        <f>IFERROR(VLOOKUP(B1347,POP!$B$5:$I$1048576,7,0),"")</f>
        <v/>
      </c>
      <c r="P1347" s="17" t="str">
        <f>IFERROR(VLOOKUP(B1347,POM!$B$5:$I$1048576,7,0),"")</f>
        <v/>
      </c>
      <c r="Q1347" s="10" t="str">
        <f>IFERROR(VLOOKUP(B1347,POU!$B$5:$I$1048576,7,0),"")</f>
        <v/>
      </c>
      <c r="R1347" s="21" t="str">
        <f t="shared" si="109"/>
        <v/>
      </c>
      <c r="S1347" s="17" t="str">
        <f>IFERROR(VLOOKUP(B1347,'PEMBEKALAN POP'!$B$5:$I$1048576,7,0),"")</f>
        <v/>
      </c>
      <c r="T1347" s="22" t="str">
        <f>IFERROR(VLOOKUP(B1347,'PEMBEKALAN POP'!$B$5:$I$1048576,8,0),"")</f>
        <v/>
      </c>
      <c r="U1347" s="21" t="s">
        <v>3994</v>
      </c>
      <c r="V1347" s="17" t="e" cm="1">
        <f t="array" ref="V1347">MAX(IF(INDUKSI!$B$5:$B$1048576='Data Training 2022'!B1347,INDUKSI!$H$5:$H$1048576))</f>
        <v>#N/A</v>
      </c>
      <c r="W1347" s="22" t="str">
        <f>IFERROR(VLOOKUP(B1347,INDUKSI!$B$5:$I$1048576,8,0),"")</f>
        <v>LULUS</v>
      </c>
      <c r="X1347" s="21" t="s">
        <v>3994</v>
      </c>
      <c r="Y1347" s="17" cm="1">
        <f t="array" ref="Y1347">MAX(IF(REINDUKSI!$B$5:$B$1048576='Data Training 2022'!B1347,REINDUKSI!$H$5:$H$1048576))</f>
        <v>0</v>
      </c>
      <c r="Z1347" s="22" t="str">
        <f>IFERROR(VLOOKUP(B1347,REINDUKSI!$B$5:$I$1048576,8,0),"")</f>
        <v/>
      </c>
      <c r="AA1347" s="22" t="str">
        <f t="shared" si="110"/>
        <v/>
      </c>
      <c r="AB1347" s="17" cm="1">
        <f t="array" ref="AB1347">MAX(IF(BSA!$B$5:$B$1048576='Data Training 2022'!B1347,BSA!$H$5:$H$1048576))</f>
        <v>0</v>
      </c>
      <c r="AC1347" s="22" t="str">
        <f>IFERROR(VLOOKUP(B1347,BSA!$B$5:$I$1048576,8,0),"")</f>
        <v/>
      </c>
      <c r="AD1347" s="22" t="s">
        <v>3994</v>
      </c>
      <c r="AE1347" s="22"/>
      <c r="AF1347" s="22"/>
      <c r="AG1347" s="22" t="str">
        <f t="shared" si="111"/>
        <v/>
      </c>
      <c r="AH1347" s="17" cm="1">
        <f t="array" ref="AH1347">MAX(IF(ISOLASI!$B$5:$B$1048576='Data Training 2022'!B1347,ISOLASI!$H$5:$H$1048576))</f>
        <v>0</v>
      </c>
      <c r="AI1347" s="22" t="str">
        <f>IFERROR(VLOOKUP(B1347,ISOLASI!$B$5:$I$1048576,8,0),"")</f>
        <v/>
      </c>
      <c r="AJ1347" s="22"/>
      <c r="AK1347" s="17" cm="1">
        <f t="array" ref="AK1347">MAX(IF('DEKAT AIR'!$B$5:$B$1048576='Data Training 2022'!B1347,'DEKAT AIR'!$H$5:$H$1048576))</f>
        <v>0</v>
      </c>
      <c r="AL1347" s="22" t="str">
        <f>IFERROR(VLOOKUP(B1347,'DEKAT AIR'!$B$5:$I$1048576,8,0),"")</f>
        <v/>
      </c>
      <c r="AM1347" s="22"/>
      <c r="AN1347" s="17" cm="1">
        <f t="array" ref="AN1347">MAX(IF(KETINGGIAN!$B$5:$B$1048576='Data Training 2022'!B1347,KETINGGIAN!$H$5:$H$1048576))</f>
        <v>0</v>
      </c>
      <c r="AO1347" s="22" t="str">
        <f>IFERROR(VLOOKUP(B1347,KETINGGIAN!$B$5:$I$1048576,8,0),"")</f>
        <v/>
      </c>
      <c r="AP1347" s="22"/>
      <c r="AQ1347" s="22"/>
      <c r="AR1347" s="22"/>
      <c r="AS1347" s="22"/>
      <c r="AT1347" s="17" cm="1">
        <f t="array" ref="AT1347">MAX(IF(TOOLSKEEPER!$B$5:$B$1048576='Data Training 2022'!B1347,TOOLSKEEPER!$H$5:$H$1048576))</f>
        <v>0</v>
      </c>
      <c r="AU1347" s="22" t="str">
        <f>IFERROR(VLOOKUP(B1347,TOOLSKEEPER!$B$5:$I$1048576,8,0),"")</f>
        <v/>
      </c>
    </row>
    <row r="1348" spans="1:47">
      <c r="A1348" s="22">
        <f t="shared" si="112"/>
        <v>1343</v>
      </c>
      <c r="B1348" s="21" t="str">
        <f t="shared" si="113"/>
        <v>BMP0811212</v>
      </c>
      <c r="C1348" s="21" t="s">
        <v>537</v>
      </c>
      <c r="D1348" s="22"/>
      <c r="E1348" s="22" t="s">
        <v>538</v>
      </c>
      <c r="F1348" s="22" t="s">
        <v>326</v>
      </c>
      <c r="G1348" s="22" t="s">
        <v>383</v>
      </c>
      <c r="H1348" s="22" t="s">
        <v>386</v>
      </c>
      <c r="I1348" s="22"/>
      <c r="J1348" s="22"/>
      <c r="K1348" s="21" t="s">
        <v>4002</v>
      </c>
      <c r="L1348" s="21" t="s">
        <v>681</v>
      </c>
      <c r="M1348" s="21" t="s">
        <v>4003</v>
      </c>
      <c r="N1348" s="21"/>
      <c r="O1348" s="17" t="str">
        <f>IFERROR(VLOOKUP(B1348,POP!$B$5:$I$1048576,7,0),"")</f>
        <v/>
      </c>
      <c r="P1348" s="17" t="str">
        <f>IFERROR(VLOOKUP(B1348,POM!$B$5:$I$1048576,7,0),"")</f>
        <v/>
      </c>
      <c r="Q1348" s="10" t="str">
        <f>IFERROR(VLOOKUP(B1348,POU!$B$5:$I$1048576,7,0),"")</f>
        <v/>
      </c>
      <c r="R1348" s="21" t="str">
        <f t="shared" si="109"/>
        <v/>
      </c>
      <c r="S1348" s="17" t="str">
        <f>IFERROR(VLOOKUP(B1348,'PEMBEKALAN POP'!$B$5:$I$1048576,7,0),"")</f>
        <v/>
      </c>
      <c r="T1348" s="22" t="str">
        <f>IFERROR(VLOOKUP(B1348,'PEMBEKALAN POP'!$B$5:$I$1048576,8,0),"")</f>
        <v/>
      </c>
      <c r="U1348" s="21" t="s">
        <v>3994</v>
      </c>
      <c r="V1348" s="17" t="e" cm="1">
        <f t="array" ref="V1348">MAX(IF(INDUKSI!$B$5:$B$1048576='Data Training 2022'!B1348,INDUKSI!$H$5:$H$1048576))</f>
        <v>#N/A</v>
      </c>
      <c r="W1348" s="22" t="str">
        <f>IFERROR(VLOOKUP(B1348,INDUKSI!$B$5:$I$1048576,8,0),"")</f>
        <v>LULUS</v>
      </c>
      <c r="X1348" s="21" t="s">
        <v>3994</v>
      </c>
      <c r="Y1348" s="17" cm="1">
        <f t="array" ref="Y1348">MAX(IF(REINDUKSI!$B$5:$B$1048576='Data Training 2022'!B1348,REINDUKSI!$H$5:$H$1048576))</f>
        <v>0</v>
      </c>
      <c r="Z1348" s="22" t="str">
        <f>IFERROR(VLOOKUP(B1348,REINDUKSI!$B$5:$I$1048576,8,0),"")</f>
        <v/>
      </c>
      <c r="AA1348" s="22" t="str">
        <f t="shared" si="110"/>
        <v/>
      </c>
      <c r="AB1348" s="17" cm="1">
        <f t="array" ref="AB1348">MAX(IF(BSA!$B$5:$B$1048576='Data Training 2022'!B1348,BSA!$H$5:$H$1048576))</f>
        <v>44713</v>
      </c>
      <c r="AC1348" s="22" t="str">
        <f>IFERROR(VLOOKUP(B1348,BSA!$B$5:$I$1048576,8,0),"")</f>
        <v>LULUS</v>
      </c>
      <c r="AD1348" s="22" t="s">
        <v>3994</v>
      </c>
      <c r="AE1348" s="22"/>
      <c r="AF1348" s="22"/>
      <c r="AG1348" s="22" t="str">
        <f t="shared" si="111"/>
        <v/>
      </c>
      <c r="AH1348" s="17" cm="1">
        <f t="array" ref="AH1348">MAX(IF(ISOLASI!$B$5:$B$1048576='Data Training 2022'!B1348,ISOLASI!$H$5:$H$1048576))</f>
        <v>0</v>
      </c>
      <c r="AI1348" s="22" t="str">
        <f>IFERROR(VLOOKUP(B1348,ISOLASI!$B$5:$I$1048576,8,0),"")</f>
        <v/>
      </c>
      <c r="AJ1348" s="22"/>
      <c r="AK1348" s="17" cm="1">
        <f t="array" ref="AK1348">MAX(IF('DEKAT AIR'!$B$5:$B$1048576='Data Training 2022'!B1348,'DEKAT AIR'!$H$5:$H$1048576))</f>
        <v>0</v>
      </c>
      <c r="AL1348" s="22" t="str">
        <f>IFERROR(VLOOKUP(B1348,'DEKAT AIR'!$B$5:$I$1048576,8,0),"")</f>
        <v/>
      </c>
      <c r="AM1348" s="22"/>
      <c r="AN1348" s="17" cm="1">
        <f t="array" ref="AN1348">MAX(IF(KETINGGIAN!$B$5:$B$1048576='Data Training 2022'!B1348,KETINGGIAN!$H$5:$H$1048576))</f>
        <v>0</v>
      </c>
      <c r="AO1348" s="22" t="str">
        <f>IFERROR(VLOOKUP(B1348,KETINGGIAN!$B$5:$I$1048576,8,0),"")</f>
        <v/>
      </c>
      <c r="AP1348" s="22"/>
      <c r="AQ1348" s="22"/>
      <c r="AR1348" s="22"/>
      <c r="AS1348" s="22"/>
      <c r="AT1348" s="17" cm="1">
        <f t="array" ref="AT1348">MAX(IF(TOOLSKEEPER!$B$5:$B$1048576='Data Training 2022'!B1348,TOOLSKEEPER!$H$5:$H$1048576))</f>
        <v>0</v>
      </c>
      <c r="AU1348" s="22" t="str">
        <f>IFERROR(VLOOKUP(B1348,TOOLSKEEPER!$B$5:$I$1048576,8,0),"")</f>
        <v/>
      </c>
    </row>
    <row r="1349" spans="1:47">
      <c r="A1349" s="22">
        <f t="shared" si="112"/>
        <v>1344</v>
      </c>
      <c r="B1349" s="21" t="str">
        <f t="shared" si="113"/>
        <v>BMP0811211</v>
      </c>
      <c r="C1349" s="21" t="s">
        <v>588</v>
      </c>
      <c r="D1349" s="22"/>
      <c r="E1349" s="22" t="s">
        <v>589</v>
      </c>
      <c r="F1349" s="22" t="s">
        <v>326</v>
      </c>
      <c r="G1349" s="22" t="s">
        <v>351</v>
      </c>
      <c r="H1349" s="22" t="s">
        <v>328</v>
      </c>
      <c r="I1349" s="22"/>
      <c r="J1349" s="22"/>
      <c r="K1349" s="21" t="s">
        <v>4002</v>
      </c>
      <c r="L1349" s="21" t="s">
        <v>681</v>
      </c>
      <c r="M1349" s="21" t="s">
        <v>4003</v>
      </c>
      <c r="N1349" s="21"/>
      <c r="O1349" s="17" t="str">
        <f>IFERROR(VLOOKUP(B1349,POP!$B$5:$I$1048576,7,0),"")</f>
        <v/>
      </c>
      <c r="P1349" s="17" t="str">
        <f>IFERROR(VLOOKUP(B1349,POM!$B$5:$I$1048576,7,0),"")</f>
        <v/>
      </c>
      <c r="Q1349" s="10" t="str">
        <f>IFERROR(VLOOKUP(B1349,POU!$B$5:$I$1048576,7,0),"")</f>
        <v/>
      </c>
      <c r="R1349" s="21" t="str">
        <f t="shared" si="109"/>
        <v/>
      </c>
      <c r="S1349" s="17" t="str">
        <f>IFERROR(VLOOKUP(B1349,'PEMBEKALAN POP'!$B$5:$I$1048576,7,0),"")</f>
        <v/>
      </c>
      <c r="T1349" s="22" t="str">
        <f>IFERROR(VLOOKUP(B1349,'PEMBEKALAN POP'!$B$5:$I$1048576,8,0),"")</f>
        <v/>
      </c>
      <c r="U1349" s="21" t="s">
        <v>3994</v>
      </c>
      <c r="V1349" s="17" t="e" cm="1">
        <f t="array" ref="V1349">MAX(IF(INDUKSI!$B$5:$B$1048576='Data Training 2022'!B1349,INDUKSI!$H$5:$H$1048576))</f>
        <v>#N/A</v>
      </c>
      <c r="W1349" s="22" t="str">
        <f>IFERROR(VLOOKUP(B1349,INDUKSI!$B$5:$I$1048576,8,0),"")</f>
        <v>LULUS</v>
      </c>
      <c r="X1349" s="21" t="s">
        <v>3994</v>
      </c>
      <c r="Y1349" s="17" cm="1">
        <f t="array" ref="Y1349">MAX(IF(REINDUKSI!$B$5:$B$1048576='Data Training 2022'!B1349,REINDUKSI!$H$5:$H$1048576))</f>
        <v>44784</v>
      </c>
      <c r="Z1349" s="22" t="str">
        <f>IFERROR(VLOOKUP(B1349,REINDUKSI!$B$5:$I$1048576,8,0),"")</f>
        <v>LULUS</v>
      </c>
      <c r="AA1349" s="22" t="str">
        <f t="shared" si="110"/>
        <v/>
      </c>
      <c r="AB1349" s="17" cm="1">
        <f t="array" ref="AB1349">MAX(IF(BSA!$B$5:$B$1048576='Data Training 2022'!B1349,BSA!$H$5:$H$1048576))</f>
        <v>0</v>
      </c>
      <c r="AC1349" s="22" t="str">
        <f>IFERROR(VLOOKUP(B1349,BSA!$B$5:$I$1048576,8,0),"")</f>
        <v/>
      </c>
      <c r="AD1349" s="22" t="s">
        <v>3994</v>
      </c>
      <c r="AE1349" s="22"/>
      <c r="AF1349" s="22"/>
      <c r="AG1349" s="22" t="str">
        <f t="shared" si="111"/>
        <v/>
      </c>
      <c r="AH1349" s="17" cm="1">
        <f t="array" ref="AH1349">MAX(IF(ISOLASI!$B$5:$B$1048576='Data Training 2022'!B1349,ISOLASI!$H$5:$H$1048576))</f>
        <v>44513</v>
      </c>
      <c r="AI1349" s="22" t="str">
        <f>IFERROR(VLOOKUP(B1349,ISOLASI!$B$5:$I$1048576,8,0),"")</f>
        <v>LULUS</v>
      </c>
      <c r="AJ1349" s="22"/>
      <c r="AK1349" s="17" cm="1">
        <f t="array" ref="AK1349">MAX(IF('DEKAT AIR'!$B$5:$B$1048576='Data Training 2022'!B1349,'DEKAT AIR'!$H$5:$H$1048576))</f>
        <v>0</v>
      </c>
      <c r="AL1349" s="22" t="str">
        <f>IFERROR(VLOOKUP(B1349,'DEKAT AIR'!$B$5:$I$1048576,8,0),"")</f>
        <v/>
      </c>
      <c r="AM1349" s="22"/>
      <c r="AN1349" s="17" cm="1">
        <f t="array" ref="AN1349">MAX(IF(KETINGGIAN!$B$5:$B$1048576='Data Training 2022'!B1349,KETINGGIAN!$H$5:$H$1048576))</f>
        <v>0</v>
      </c>
      <c r="AO1349" s="22" t="str">
        <f>IFERROR(VLOOKUP(B1349,KETINGGIAN!$B$5:$I$1048576,8,0),"")</f>
        <v/>
      </c>
      <c r="AP1349" s="22"/>
      <c r="AQ1349" s="22"/>
      <c r="AR1349" s="22"/>
      <c r="AS1349" s="22"/>
      <c r="AT1349" s="17" cm="1">
        <f t="array" ref="AT1349">MAX(IF(TOOLSKEEPER!$B$5:$B$1048576='Data Training 2022'!B1349,TOOLSKEEPER!$H$5:$H$1048576))</f>
        <v>0</v>
      </c>
      <c r="AU1349" s="22" t="str">
        <f>IFERROR(VLOOKUP(B1349,TOOLSKEEPER!$B$5:$I$1048576,8,0),"")</f>
        <v/>
      </c>
    </row>
    <row r="1350" spans="1:47">
      <c r="A1350" s="22">
        <f t="shared" si="112"/>
        <v>1345</v>
      </c>
      <c r="B1350" s="21" t="str">
        <f t="shared" si="113"/>
        <v>BMP0811213</v>
      </c>
      <c r="C1350" s="21" t="s">
        <v>447</v>
      </c>
      <c r="D1350" s="22"/>
      <c r="E1350" s="22" t="s">
        <v>448</v>
      </c>
      <c r="F1350" s="22" t="s">
        <v>326</v>
      </c>
      <c r="G1350" s="22" t="s">
        <v>351</v>
      </c>
      <c r="H1350" s="22" t="s">
        <v>328</v>
      </c>
      <c r="I1350" s="22"/>
      <c r="J1350" s="22"/>
      <c r="K1350" s="21" t="s">
        <v>4002</v>
      </c>
      <c r="L1350" s="21" t="s">
        <v>681</v>
      </c>
      <c r="M1350" s="21" t="s">
        <v>4003</v>
      </c>
      <c r="N1350" s="21"/>
      <c r="O1350" s="17" t="str">
        <f>IFERROR(VLOOKUP(B1350,POP!$B$5:$I$1048576,7,0),"")</f>
        <v/>
      </c>
      <c r="P1350" s="17" t="str">
        <f>IFERROR(VLOOKUP(B1350,POM!$B$5:$I$1048576,7,0),"")</f>
        <v/>
      </c>
      <c r="Q1350" s="10" t="str">
        <f>IFERROR(VLOOKUP(B1350,POU!$B$5:$I$1048576,7,0),"")</f>
        <v/>
      </c>
      <c r="R1350" s="21" t="str">
        <f t="shared" si="109"/>
        <v/>
      </c>
      <c r="S1350" s="17" t="str">
        <f>IFERROR(VLOOKUP(B1350,'PEMBEKALAN POP'!$B$5:$I$1048576,7,0),"")</f>
        <v/>
      </c>
      <c r="T1350" s="22" t="str">
        <f>IFERROR(VLOOKUP(B1350,'PEMBEKALAN POP'!$B$5:$I$1048576,8,0),"")</f>
        <v/>
      </c>
      <c r="U1350" s="21" t="s">
        <v>3994</v>
      </c>
      <c r="V1350" s="17" t="e" cm="1">
        <f t="array" ref="V1350">MAX(IF(INDUKSI!$B$5:$B$1048576='Data Training 2022'!B1350,INDUKSI!$H$5:$H$1048576))</f>
        <v>#N/A</v>
      </c>
      <c r="W1350" s="22" t="str">
        <f>IFERROR(VLOOKUP(B1350,INDUKSI!$B$5:$I$1048576,8,0),"")</f>
        <v>LULUS</v>
      </c>
      <c r="X1350" s="21" t="s">
        <v>3994</v>
      </c>
      <c r="Y1350" s="17" cm="1">
        <f t="array" ref="Y1350">MAX(IF(REINDUKSI!$B$5:$B$1048576='Data Training 2022'!B1350,REINDUKSI!$H$5:$H$1048576))</f>
        <v>44706</v>
      </c>
      <c r="Z1350" s="22" t="str">
        <f>IFERROR(VLOOKUP(B1350,REINDUKSI!$B$5:$I$1048576,8,0),"")</f>
        <v>LULUS</v>
      </c>
      <c r="AA1350" s="22" t="str">
        <f t="shared" si="110"/>
        <v/>
      </c>
      <c r="AB1350" s="17" cm="1">
        <f t="array" ref="AB1350">MAX(IF(BSA!$B$5:$B$1048576='Data Training 2022'!B1350,BSA!$H$5:$H$1048576))</f>
        <v>0</v>
      </c>
      <c r="AC1350" s="22" t="str">
        <f>IFERROR(VLOOKUP(B1350,BSA!$B$5:$I$1048576,8,0),"")</f>
        <v/>
      </c>
      <c r="AD1350" s="22" t="s">
        <v>3994</v>
      </c>
      <c r="AE1350" s="22"/>
      <c r="AF1350" s="22"/>
      <c r="AG1350" s="22" t="str">
        <f t="shared" si="111"/>
        <v/>
      </c>
      <c r="AH1350" s="17" cm="1">
        <f t="array" ref="AH1350">MAX(IF(ISOLASI!$B$5:$B$1048576='Data Training 2022'!B1350,ISOLASI!$H$5:$H$1048576))</f>
        <v>44513</v>
      </c>
      <c r="AI1350" s="22" t="str">
        <f>IFERROR(VLOOKUP(B1350,ISOLASI!$B$5:$I$1048576,8,0),"")</f>
        <v>LULUS</v>
      </c>
      <c r="AJ1350" s="22"/>
      <c r="AK1350" s="17" cm="1">
        <f t="array" ref="AK1350">MAX(IF('DEKAT AIR'!$B$5:$B$1048576='Data Training 2022'!B1350,'DEKAT AIR'!$H$5:$H$1048576))</f>
        <v>0</v>
      </c>
      <c r="AL1350" s="22" t="str">
        <f>IFERROR(VLOOKUP(B1350,'DEKAT AIR'!$B$5:$I$1048576,8,0),"")</f>
        <v/>
      </c>
      <c r="AM1350" s="22"/>
      <c r="AN1350" s="17" cm="1">
        <f t="array" ref="AN1350">MAX(IF(KETINGGIAN!$B$5:$B$1048576='Data Training 2022'!B1350,KETINGGIAN!$H$5:$H$1048576))</f>
        <v>0</v>
      </c>
      <c r="AO1350" s="22" t="str">
        <f>IFERROR(VLOOKUP(B1350,KETINGGIAN!$B$5:$I$1048576,8,0),"")</f>
        <v/>
      </c>
      <c r="AP1350" s="22"/>
      <c r="AQ1350" s="22"/>
      <c r="AR1350" s="22"/>
      <c r="AS1350" s="22"/>
      <c r="AT1350" s="17" cm="1">
        <f t="array" ref="AT1350">MAX(IF(TOOLSKEEPER!$B$5:$B$1048576='Data Training 2022'!B1350,TOOLSKEEPER!$H$5:$H$1048576))</f>
        <v>0</v>
      </c>
      <c r="AU1350" s="22" t="str">
        <f>IFERROR(VLOOKUP(B1350,TOOLSKEEPER!$B$5:$I$1048576,8,0),"")</f>
        <v/>
      </c>
    </row>
    <row r="1351" spans="1:47">
      <c r="A1351" s="22">
        <f t="shared" si="112"/>
        <v>1346</v>
      </c>
      <c r="B1351" s="21" t="str">
        <f t="shared" si="113"/>
        <v>BMP2112211</v>
      </c>
      <c r="C1351" s="21" t="s">
        <v>576</v>
      </c>
      <c r="D1351" s="22"/>
      <c r="E1351" s="22" t="s">
        <v>577</v>
      </c>
      <c r="F1351" s="22" t="s">
        <v>326</v>
      </c>
      <c r="G1351" s="22" t="s">
        <v>401</v>
      </c>
      <c r="H1351" s="22" t="s">
        <v>328</v>
      </c>
      <c r="I1351" s="22"/>
      <c r="J1351" s="22"/>
      <c r="K1351" s="21" t="s">
        <v>4002</v>
      </c>
      <c r="L1351" s="21" t="s">
        <v>681</v>
      </c>
      <c r="M1351" s="21" t="s">
        <v>4003</v>
      </c>
      <c r="N1351" s="21"/>
      <c r="O1351" s="17" t="str">
        <f>IFERROR(VLOOKUP(B1351,POP!$B$5:$I$1048576,7,0),"")</f>
        <v/>
      </c>
      <c r="P1351" s="17" t="str">
        <f>IFERROR(VLOOKUP(B1351,POM!$B$5:$I$1048576,7,0),"")</f>
        <v/>
      </c>
      <c r="Q1351" s="10" t="str">
        <f>IFERROR(VLOOKUP(B1351,POU!$B$5:$I$1048576,7,0),"")</f>
        <v/>
      </c>
      <c r="R1351" s="21" t="str">
        <f t="shared" si="109"/>
        <v/>
      </c>
      <c r="S1351" s="17" t="str">
        <f>IFERROR(VLOOKUP(B1351,'PEMBEKALAN POP'!$B$5:$I$1048576,7,0),"")</f>
        <v/>
      </c>
      <c r="T1351" s="22" t="str">
        <f>IFERROR(VLOOKUP(B1351,'PEMBEKALAN POP'!$B$5:$I$1048576,8,0),"")</f>
        <v/>
      </c>
      <c r="U1351" s="21" t="s">
        <v>3994</v>
      </c>
      <c r="V1351" s="17" t="e" cm="1">
        <f t="array" ref="V1351">MAX(IF(INDUKSI!$B$5:$B$1048576='Data Training 2022'!B1351,INDUKSI!$H$5:$H$1048576))</f>
        <v>#N/A</v>
      </c>
      <c r="W1351" s="22" t="str">
        <f>IFERROR(VLOOKUP(B1351,INDUKSI!$B$5:$I$1048576,8,0),"")</f>
        <v/>
      </c>
      <c r="X1351" s="21" t="s">
        <v>3994</v>
      </c>
      <c r="Y1351" s="17" cm="1">
        <f t="array" ref="Y1351">MAX(IF(REINDUKSI!$B$5:$B$1048576='Data Training 2022'!B1351,REINDUKSI!$H$5:$H$1048576))</f>
        <v>0</v>
      </c>
      <c r="Z1351" s="22" t="str">
        <f>IFERROR(VLOOKUP(B1351,REINDUKSI!$B$5:$I$1048576,8,0),"")</f>
        <v/>
      </c>
      <c r="AA1351" s="22" t="str">
        <f t="shared" si="110"/>
        <v/>
      </c>
      <c r="AB1351" s="17" cm="1">
        <f t="array" ref="AB1351">MAX(IF(BSA!$B$5:$B$1048576='Data Training 2022'!B1351,BSA!$H$5:$H$1048576))</f>
        <v>0</v>
      </c>
      <c r="AC1351" s="22" t="str">
        <f>IFERROR(VLOOKUP(B1351,BSA!$B$5:$I$1048576,8,0),"")</f>
        <v/>
      </c>
      <c r="AD1351" s="22" t="s">
        <v>3994</v>
      </c>
      <c r="AE1351" s="22"/>
      <c r="AF1351" s="22"/>
      <c r="AG1351" s="22" t="str">
        <f t="shared" si="111"/>
        <v/>
      </c>
      <c r="AH1351" s="17" cm="1">
        <f t="array" ref="AH1351">MAX(IF(ISOLASI!$B$5:$B$1048576='Data Training 2022'!B1351,ISOLASI!$H$5:$H$1048576))</f>
        <v>0</v>
      </c>
      <c r="AI1351" s="22" t="str">
        <f>IFERROR(VLOOKUP(B1351,ISOLASI!$B$5:$I$1048576,8,0),"")</f>
        <v/>
      </c>
      <c r="AJ1351" s="22"/>
      <c r="AK1351" s="17" cm="1">
        <f t="array" ref="AK1351">MAX(IF('DEKAT AIR'!$B$5:$B$1048576='Data Training 2022'!B1351,'DEKAT AIR'!$H$5:$H$1048576))</f>
        <v>0</v>
      </c>
      <c r="AL1351" s="22" t="str">
        <f>IFERROR(VLOOKUP(B1351,'DEKAT AIR'!$B$5:$I$1048576,8,0),"")</f>
        <v/>
      </c>
      <c r="AM1351" s="22"/>
      <c r="AN1351" s="17" cm="1">
        <f t="array" ref="AN1351">MAX(IF(KETINGGIAN!$B$5:$B$1048576='Data Training 2022'!B1351,KETINGGIAN!$H$5:$H$1048576))</f>
        <v>0</v>
      </c>
      <c r="AO1351" s="22" t="str">
        <f>IFERROR(VLOOKUP(B1351,KETINGGIAN!$B$5:$I$1048576,8,0),"")</f>
        <v/>
      </c>
      <c r="AP1351" s="22"/>
      <c r="AQ1351" s="22"/>
      <c r="AR1351" s="22"/>
      <c r="AS1351" s="22"/>
      <c r="AT1351" s="17" cm="1">
        <f t="array" ref="AT1351">MAX(IF(TOOLSKEEPER!$B$5:$B$1048576='Data Training 2022'!B1351,TOOLSKEEPER!$H$5:$H$1048576))</f>
        <v>0</v>
      </c>
      <c r="AU1351" s="22" t="str">
        <f>IFERROR(VLOOKUP(B1351,TOOLSKEEPER!$B$5:$I$1048576,8,0),"")</f>
        <v/>
      </c>
    </row>
    <row r="1352" spans="1:47">
      <c r="A1352" s="22">
        <f t="shared" si="112"/>
        <v>1347</v>
      </c>
      <c r="B1352" s="21" t="str">
        <f t="shared" si="113"/>
        <v>BMP2112212</v>
      </c>
      <c r="C1352" s="21" t="s">
        <v>496</v>
      </c>
      <c r="D1352" s="22"/>
      <c r="E1352" s="22" t="s">
        <v>497</v>
      </c>
      <c r="F1352" s="22" t="s">
        <v>326</v>
      </c>
      <c r="G1352" s="22" t="s">
        <v>401</v>
      </c>
      <c r="H1352" s="22" t="s">
        <v>328</v>
      </c>
      <c r="I1352" s="22"/>
      <c r="J1352" s="22"/>
      <c r="K1352" s="21" t="s">
        <v>4002</v>
      </c>
      <c r="L1352" s="21" t="s">
        <v>681</v>
      </c>
      <c r="M1352" s="21" t="s">
        <v>4003</v>
      </c>
      <c r="N1352" s="21"/>
      <c r="O1352" s="17" t="str">
        <f>IFERROR(VLOOKUP(B1352,POP!$B$5:$I$1048576,7,0),"")</f>
        <v/>
      </c>
      <c r="P1352" s="17" t="str">
        <f>IFERROR(VLOOKUP(B1352,POM!$B$5:$I$1048576,7,0),"")</f>
        <v/>
      </c>
      <c r="Q1352" s="10" t="str">
        <f>IFERROR(VLOOKUP(B1352,POU!$B$5:$I$1048576,7,0),"")</f>
        <v/>
      </c>
      <c r="R1352" s="21" t="str">
        <f t="shared" si="109"/>
        <v/>
      </c>
      <c r="S1352" s="17" t="str">
        <f>IFERROR(VLOOKUP(B1352,'PEMBEKALAN POP'!$B$5:$I$1048576,7,0),"")</f>
        <v/>
      </c>
      <c r="T1352" s="22" t="str">
        <f>IFERROR(VLOOKUP(B1352,'PEMBEKALAN POP'!$B$5:$I$1048576,8,0),"")</f>
        <v/>
      </c>
      <c r="U1352" s="21" t="s">
        <v>3994</v>
      </c>
      <c r="V1352" s="17" t="e" cm="1">
        <f t="array" ref="V1352">MAX(IF(INDUKSI!$B$5:$B$1048576='Data Training 2022'!B1352,INDUKSI!$H$5:$H$1048576))</f>
        <v>#N/A</v>
      </c>
      <c r="W1352" s="22" t="str">
        <f>IFERROR(VLOOKUP(B1352,INDUKSI!$B$5:$I$1048576,8,0),"")</f>
        <v>LULUS</v>
      </c>
      <c r="X1352" s="21" t="s">
        <v>3994</v>
      </c>
      <c r="Y1352" s="17" cm="1">
        <f t="array" ref="Y1352">MAX(IF(REINDUKSI!$B$5:$B$1048576='Data Training 2022'!B1352,REINDUKSI!$H$5:$H$1048576))</f>
        <v>0</v>
      </c>
      <c r="Z1352" s="22" t="str">
        <f>IFERROR(VLOOKUP(B1352,REINDUKSI!$B$5:$I$1048576,8,0),"")</f>
        <v/>
      </c>
      <c r="AA1352" s="22" t="str">
        <f t="shared" si="110"/>
        <v/>
      </c>
      <c r="AB1352" s="17" cm="1">
        <f t="array" ref="AB1352">MAX(IF(BSA!$B$5:$B$1048576='Data Training 2022'!B1352,BSA!$H$5:$H$1048576))</f>
        <v>44773</v>
      </c>
      <c r="AC1352" s="22" t="str">
        <f>IFERROR(VLOOKUP(B1352,BSA!$B$5:$I$1048576,8,0),"")</f>
        <v>LULUS</v>
      </c>
      <c r="AD1352" s="22" t="s">
        <v>3994</v>
      </c>
      <c r="AE1352" s="22"/>
      <c r="AF1352" s="22"/>
      <c r="AG1352" s="22" t="str">
        <f t="shared" si="111"/>
        <v/>
      </c>
      <c r="AH1352" s="17" cm="1">
        <f t="array" ref="AH1352">MAX(IF(ISOLASI!$B$5:$B$1048576='Data Training 2022'!B1352,ISOLASI!$H$5:$H$1048576))</f>
        <v>0</v>
      </c>
      <c r="AI1352" s="22" t="str">
        <f>IFERROR(VLOOKUP(B1352,ISOLASI!$B$5:$I$1048576,8,0),"")</f>
        <v/>
      </c>
      <c r="AJ1352" s="22"/>
      <c r="AK1352" s="17" cm="1">
        <f t="array" ref="AK1352">MAX(IF('DEKAT AIR'!$B$5:$B$1048576='Data Training 2022'!B1352,'DEKAT AIR'!$H$5:$H$1048576))</f>
        <v>0</v>
      </c>
      <c r="AL1352" s="22" t="str">
        <f>IFERROR(VLOOKUP(B1352,'DEKAT AIR'!$B$5:$I$1048576,8,0),"")</f>
        <v/>
      </c>
      <c r="AM1352" s="22"/>
      <c r="AN1352" s="17" cm="1">
        <f t="array" ref="AN1352">MAX(IF(KETINGGIAN!$B$5:$B$1048576='Data Training 2022'!B1352,KETINGGIAN!$H$5:$H$1048576))</f>
        <v>0</v>
      </c>
      <c r="AO1352" s="22" t="str">
        <f>IFERROR(VLOOKUP(B1352,KETINGGIAN!$B$5:$I$1048576,8,0),"")</f>
        <v/>
      </c>
      <c r="AP1352" s="22"/>
      <c r="AQ1352" s="22"/>
      <c r="AR1352" s="22"/>
      <c r="AS1352" s="22" t="s">
        <v>3994</v>
      </c>
      <c r="AT1352" s="17" cm="1">
        <f t="array" ref="AT1352">MAX(IF(TOOLSKEEPER!$B$5:$B$1048576='Data Training 2022'!B1352,TOOLSKEEPER!$H$5:$H$1048576))</f>
        <v>44774</v>
      </c>
      <c r="AU1352" s="22" t="str">
        <f>IFERROR(VLOOKUP(B1352,TOOLSKEEPER!$B$5:$I$1048576,8,0),"")</f>
        <v>LULUS</v>
      </c>
    </row>
    <row r="1353" spans="1:47">
      <c r="A1353" s="22">
        <f t="shared" si="112"/>
        <v>1348</v>
      </c>
      <c r="B1353" s="21" t="str">
        <f t="shared" si="113"/>
        <v>BMP101224</v>
      </c>
      <c r="C1353" s="21" t="s">
        <v>381</v>
      </c>
      <c r="D1353" s="22"/>
      <c r="E1353" s="22" t="s">
        <v>382</v>
      </c>
      <c r="F1353" s="22" t="s">
        <v>326</v>
      </c>
      <c r="G1353" s="22" t="s">
        <v>383</v>
      </c>
      <c r="H1353" s="22" t="s">
        <v>328</v>
      </c>
      <c r="I1353" s="22"/>
      <c r="J1353" s="22"/>
      <c r="K1353" s="21" t="s">
        <v>4002</v>
      </c>
      <c r="L1353" s="21" t="s">
        <v>681</v>
      </c>
      <c r="M1353" s="21" t="s">
        <v>4003</v>
      </c>
      <c r="N1353" s="21"/>
      <c r="O1353" s="17" t="str">
        <f>IFERROR(VLOOKUP(B1353,POP!$B$5:$I$1048576,7,0),"")</f>
        <v/>
      </c>
      <c r="P1353" s="17" t="str">
        <f>IFERROR(VLOOKUP(B1353,POM!$B$5:$I$1048576,7,0),"")</f>
        <v/>
      </c>
      <c r="Q1353" s="10" t="str">
        <f>IFERROR(VLOOKUP(B1353,POU!$B$5:$I$1048576,7,0),"")</f>
        <v/>
      </c>
      <c r="R1353" s="21" t="str">
        <f t="shared" ref="R1353:R1417" si="114">IF(AND(L1353="PENGAWAS",M1353="TARGET",N1353=""),"TARGET","")</f>
        <v/>
      </c>
      <c r="S1353" s="17" t="str">
        <f>IFERROR(VLOOKUP(B1353,'PEMBEKALAN POP'!$B$5:$I$1048576,7,0),"")</f>
        <v/>
      </c>
      <c r="T1353" s="22" t="str">
        <f>IFERROR(VLOOKUP(B1353,'PEMBEKALAN POP'!$B$5:$I$1048576,8,0),"")</f>
        <v/>
      </c>
      <c r="U1353" s="21" t="s">
        <v>3994</v>
      </c>
      <c r="V1353" s="17" t="e" cm="1">
        <f t="array" ref="V1353">MAX(IF(INDUKSI!$B$5:$B$1048576='Data Training 2022'!B1353,INDUKSI!$H$5:$H$1048576))</f>
        <v>#N/A</v>
      </c>
      <c r="W1353" s="22" t="str">
        <f>IFERROR(VLOOKUP(B1353,INDUKSI!$B$5:$I$1048576,8,0),"")</f>
        <v/>
      </c>
      <c r="X1353" s="21" t="s">
        <v>3994</v>
      </c>
      <c r="Y1353" s="17" cm="1">
        <f t="array" ref="Y1353">MAX(IF(REINDUKSI!$B$5:$B$1048576='Data Training 2022'!B1353,REINDUKSI!$H$5:$H$1048576))</f>
        <v>0</v>
      </c>
      <c r="Z1353" s="22" t="str">
        <f>IFERROR(VLOOKUP(B1353,REINDUKSI!$B$5:$I$1048576,8,0),"")</f>
        <v/>
      </c>
      <c r="AA1353" s="22" t="str">
        <f t="shared" ref="AA1353:AA1417" si="115">IF(L1353="OPERATOR","TARGET",IF(L1353="MEKANIK","TARGET",""))</f>
        <v/>
      </c>
      <c r="AB1353" s="17" cm="1">
        <f t="array" ref="AB1353">MAX(IF(BSA!$B$5:$B$1048576='Data Training 2022'!B1353,BSA!$H$5:$H$1048576))</f>
        <v>0</v>
      </c>
      <c r="AC1353" s="22" t="str">
        <f>IFERROR(VLOOKUP(B1353,BSA!$B$5:$I$1048576,8,0),"")</f>
        <v/>
      </c>
      <c r="AD1353" s="22" t="s">
        <v>3994</v>
      </c>
      <c r="AE1353" s="22"/>
      <c r="AF1353" s="22"/>
      <c r="AG1353" s="22" t="str">
        <f t="shared" ref="AG1353:AG1417" si="116">IF(L1353="MEKANIK","TARGET","")</f>
        <v/>
      </c>
      <c r="AH1353" s="17" cm="1">
        <f t="array" ref="AH1353">MAX(IF(ISOLASI!$B$5:$B$1048576='Data Training 2022'!B1353,ISOLASI!$H$5:$H$1048576))</f>
        <v>0</v>
      </c>
      <c r="AI1353" s="22" t="str">
        <f>IFERROR(VLOOKUP(B1353,ISOLASI!$B$5:$I$1048576,8,0),"")</f>
        <v/>
      </c>
      <c r="AJ1353" s="22"/>
      <c r="AK1353" s="17" cm="1">
        <f t="array" ref="AK1353">MAX(IF('DEKAT AIR'!$B$5:$B$1048576='Data Training 2022'!B1353,'DEKAT AIR'!$H$5:$H$1048576))</f>
        <v>0</v>
      </c>
      <c r="AL1353" s="22" t="str">
        <f>IFERROR(VLOOKUP(B1353,'DEKAT AIR'!$B$5:$I$1048576,8,0),"")</f>
        <v/>
      </c>
      <c r="AM1353" s="22"/>
      <c r="AN1353" s="17" cm="1">
        <f t="array" ref="AN1353">MAX(IF(KETINGGIAN!$B$5:$B$1048576='Data Training 2022'!B1353,KETINGGIAN!$H$5:$H$1048576))</f>
        <v>0</v>
      </c>
      <c r="AO1353" s="22" t="str">
        <f>IFERROR(VLOOKUP(B1353,KETINGGIAN!$B$5:$I$1048576,8,0),"")</f>
        <v/>
      </c>
      <c r="AP1353" s="22"/>
      <c r="AQ1353" s="22"/>
      <c r="AR1353" s="22"/>
      <c r="AS1353" s="22"/>
      <c r="AT1353" s="17" cm="1">
        <f t="array" ref="AT1353">MAX(IF(TOOLSKEEPER!$B$5:$B$1048576='Data Training 2022'!B1353,TOOLSKEEPER!$H$5:$H$1048576))</f>
        <v>0</v>
      </c>
      <c r="AU1353" s="22" t="str">
        <f>IFERROR(VLOOKUP(B1353,TOOLSKEEPER!$B$5:$I$1048576,8,0),"")</f>
        <v/>
      </c>
    </row>
    <row r="1354" spans="1:47">
      <c r="A1354" s="22">
        <f t="shared" si="112"/>
        <v>1349</v>
      </c>
      <c r="B1354" s="21" t="str">
        <f t="shared" si="113"/>
        <v>BMP101222</v>
      </c>
      <c r="C1354" s="21" t="s">
        <v>463</v>
      </c>
      <c r="D1354" s="22"/>
      <c r="E1354" s="22" t="s">
        <v>464</v>
      </c>
      <c r="F1354" s="22" t="s">
        <v>326</v>
      </c>
      <c r="G1354" s="22" t="s">
        <v>422</v>
      </c>
      <c r="H1354" s="22" t="s">
        <v>328</v>
      </c>
      <c r="I1354" s="22"/>
      <c r="J1354" s="22"/>
      <c r="K1354" s="21" t="s">
        <v>4002</v>
      </c>
      <c r="L1354" s="21" t="s">
        <v>681</v>
      </c>
      <c r="M1354" s="21" t="s">
        <v>4003</v>
      </c>
      <c r="N1354" s="21"/>
      <c r="O1354" s="17" t="str">
        <f>IFERROR(VLOOKUP(B1354,POP!$B$5:$I$1048576,7,0),"")</f>
        <v/>
      </c>
      <c r="P1354" s="17" t="str">
        <f>IFERROR(VLOOKUP(B1354,POM!$B$5:$I$1048576,7,0),"")</f>
        <v/>
      </c>
      <c r="Q1354" s="10" t="str">
        <f>IFERROR(VLOOKUP(B1354,POU!$B$5:$I$1048576,7,0),"")</f>
        <v/>
      </c>
      <c r="R1354" s="21" t="str">
        <f t="shared" si="114"/>
        <v/>
      </c>
      <c r="S1354" s="17" t="str">
        <f>IFERROR(VLOOKUP(B1354,'PEMBEKALAN POP'!$B$5:$I$1048576,7,0),"")</f>
        <v/>
      </c>
      <c r="T1354" s="22" t="str">
        <f>IFERROR(VLOOKUP(B1354,'PEMBEKALAN POP'!$B$5:$I$1048576,8,0),"")</f>
        <v/>
      </c>
      <c r="U1354" s="21" t="s">
        <v>3994</v>
      </c>
      <c r="V1354" s="17" t="e" cm="1">
        <f t="array" ref="V1354">MAX(IF(INDUKSI!$B$5:$B$1048576='Data Training 2022'!B1354,INDUKSI!$H$5:$H$1048576))</f>
        <v>#N/A</v>
      </c>
      <c r="W1354" s="22" t="str">
        <f>IFERROR(VLOOKUP(B1354,INDUKSI!$B$5:$I$1048576,8,0),"")</f>
        <v>LULUS</v>
      </c>
      <c r="X1354" s="21" t="s">
        <v>3994</v>
      </c>
      <c r="Y1354" s="17" cm="1">
        <f t="array" ref="Y1354">MAX(IF(REINDUKSI!$B$5:$B$1048576='Data Training 2022'!B1354,REINDUKSI!$H$5:$H$1048576))</f>
        <v>0</v>
      </c>
      <c r="Z1354" s="22" t="str">
        <f>IFERROR(VLOOKUP(B1354,REINDUKSI!$B$5:$I$1048576,8,0),"")</f>
        <v/>
      </c>
      <c r="AA1354" s="22" t="str">
        <f t="shared" si="115"/>
        <v/>
      </c>
      <c r="AB1354" s="17" cm="1">
        <f t="array" ref="AB1354">MAX(IF(BSA!$B$5:$B$1048576='Data Training 2022'!B1354,BSA!$H$5:$H$1048576))</f>
        <v>0</v>
      </c>
      <c r="AC1354" s="22" t="str">
        <f>IFERROR(VLOOKUP(B1354,BSA!$B$5:$I$1048576,8,0),"")</f>
        <v/>
      </c>
      <c r="AD1354" s="22" t="s">
        <v>3994</v>
      </c>
      <c r="AE1354" s="22"/>
      <c r="AF1354" s="22"/>
      <c r="AG1354" s="22" t="str">
        <f t="shared" si="116"/>
        <v/>
      </c>
      <c r="AH1354" s="17" cm="1">
        <f t="array" ref="AH1354">MAX(IF(ISOLASI!$B$5:$B$1048576='Data Training 2022'!B1354,ISOLASI!$H$5:$H$1048576))</f>
        <v>0</v>
      </c>
      <c r="AI1354" s="22" t="str">
        <f>IFERROR(VLOOKUP(B1354,ISOLASI!$B$5:$I$1048576,8,0),"")</f>
        <v/>
      </c>
      <c r="AJ1354" s="22"/>
      <c r="AK1354" s="17" cm="1">
        <f t="array" ref="AK1354">MAX(IF('DEKAT AIR'!$B$5:$B$1048576='Data Training 2022'!B1354,'DEKAT AIR'!$H$5:$H$1048576))</f>
        <v>0</v>
      </c>
      <c r="AL1354" s="22" t="str">
        <f>IFERROR(VLOOKUP(B1354,'DEKAT AIR'!$B$5:$I$1048576,8,0),"")</f>
        <v/>
      </c>
      <c r="AM1354" s="22"/>
      <c r="AN1354" s="17" cm="1">
        <f t="array" ref="AN1354">MAX(IF(KETINGGIAN!$B$5:$B$1048576='Data Training 2022'!B1354,KETINGGIAN!$H$5:$H$1048576))</f>
        <v>0</v>
      </c>
      <c r="AO1354" s="22" t="str">
        <f>IFERROR(VLOOKUP(B1354,KETINGGIAN!$B$5:$I$1048576,8,0),"")</f>
        <v/>
      </c>
      <c r="AP1354" s="22"/>
      <c r="AQ1354" s="22"/>
      <c r="AR1354" s="22"/>
      <c r="AS1354" s="22"/>
      <c r="AT1354" s="17" cm="1">
        <f t="array" ref="AT1354">MAX(IF(TOOLSKEEPER!$B$5:$B$1048576='Data Training 2022'!B1354,TOOLSKEEPER!$H$5:$H$1048576))</f>
        <v>0</v>
      </c>
      <c r="AU1354" s="22" t="str">
        <f>IFERROR(VLOOKUP(B1354,TOOLSKEEPER!$B$5:$I$1048576,8,0),"")</f>
        <v/>
      </c>
    </row>
    <row r="1355" spans="1:47">
      <c r="A1355" s="22">
        <f t="shared" si="112"/>
        <v>1350</v>
      </c>
      <c r="B1355" s="21" t="str">
        <f t="shared" si="113"/>
        <v>BMP101221</v>
      </c>
      <c r="C1355" s="21" t="s">
        <v>598</v>
      </c>
      <c r="D1355" s="22"/>
      <c r="E1355" s="22" t="s">
        <v>599</v>
      </c>
      <c r="F1355" s="22" t="s">
        <v>326</v>
      </c>
      <c r="G1355" s="22" t="s">
        <v>351</v>
      </c>
      <c r="H1355" s="22" t="s">
        <v>328</v>
      </c>
      <c r="I1355" s="22"/>
      <c r="J1355" s="22"/>
      <c r="K1355" s="21" t="s">
        <v>4002</v>
      </c>
      <c r="L1355" s="21" t="s">
        <v>681</v>
      </c>
      <c r="M1355" s="21" t="s">
        <v>4003</v>
      </c>
      <c r="N1355" s="21"/>
      <c r="O1355" s="17" t="str">
        <f>IFERROR(VLOOKUP(B1355,POP!$B$5:$I$1048576,7,0),"")</f>
        <v/>
      </c>
      <c r="P1355" s="17" t="str">
        <f>IFERROR(VLOOKUP(B1355,POM!$B$5:$I$1048576,7,0),"")</f>
        <v/>
      </c>
      <c r="Q1355" s="10" t="str">
        <f>IFERROR(VLOOKUP(B1355,POU!$B$5:$I$1048576,7,0),"")</f>
        <v/>
      </c>
      <c r="R1355" s="21" t="str">
        <f t="shared" si="114"/>
        <v/>
      </c>
      <c r="S1355" s="17" t="str">
        <f>IFERROR(VLOOKUP(B1355,'PEMBEKALAN POP'!$B$5:$I$1048576,7,0),"")</f>
        <v/>
      </c>
      <c r="T1355" s="22" t="str">
        <f>IFERROR(VLOOKUP(B1355,'PEMBEKALAN POP'!$B$5:$I$1048576,8,0),"")</f>
        <v/>
      </c>
      <c r="U1355" s="21" t="s">
        <v>3994</v>
      </c>
      <c r="V1355" s="17" t="e" cm="1">
        <f t="array" ref="V1355">MAX(IF(INDUKSI!$B$5:$B$1048576='Data Training 2022'!B1355,INDUKSI!$H$5:$H$1048576))</f>
        <v>#N/A</v>
      </c>
      <c r="W1355" s="22" t="str">
        <f>IFERROR(VLOOKUP(B1355,INDUKSI!$B$5:$I$1048576,8,0),"")</f>
        <v>LULUS</v>
      </c>
      <c r="X1355" s="21" t="s">
        <v>3994</v>
      </c>
      <c r="Y1355" s="17" cm="1">
        <f t="array" ref="Y1355">MAX(IF(REINDUKSI!$B$5:$B$1048576='Data Training 2022'!B1355,REINDUKSI!$H$5:$H$1048576))</f>
        <v>44750</v>
      </c>
      <c r="Z1355" s="22" t="str">
        <f>IFERROR(VLOOKUP(B1355,REINDUKSI!$B$5:$I$1048576,8,0),"")</f>
        <v>LULUS</v>
      </c>
      <c r="AA1355" s="22" t="str">
        <f t="shared" si="115"/>
        <v/>
      </c>
      <c r="AB1355" s="17" cm="1">
        <f t="array" ref="AB1355">MAX(IF(BSA!$B$5:$B$1048576='Data Training 2022'!B1355,BSA!$H$5:$H$1048576))</f>
        <v>0</v>
      </c>
      <c r="AC1355" s="22" t="str">
        <f>IFERROR(VLOOKUP(B1355,BSA!$B$5:$I$1048576,8,0),"")</f>
        <v/>
      </c>
      <c r="AD1355" s="22" t="s">
        <v>3994</v>
      </c>
      <c r="AE1355" s="22"/>
      <c r="AF1355" s="22"/>
      <c r="AG1355" s="22" t="str">
        <f t="shared" si="116"/>
        <v/>
      </c>
      <c r="AH1355" s="17" cm="1">
        <f t="array" ref="AH1355">MAX(IF(ISOLASI!$B$5:$B$1048576='Data Training 2022'!B1355,ISOLASI!$H$5:$H$1048576))</f>
        <v>44576</v>
      </c>
      <c r="AI1355" s="22" t="str">
        <f>IFERROR(VLOOKUP(B1355,ISOLASI!$B$5:$I$1048576,8,0),"")</f>
        <v>LULUS</v>
      </c>
      <c r="AJ1355" s="22"/>
      <c r="AK1355" s="17" cm="1">
        <f t="array" ref="AK1355">MAX(IF('DEKAT AIR'!$B$5:$B$1048576='Data Training 2022'!B1355,'DEKAT AIR'!$H$5:$H$1048576))</f>
        <v>0</v>
      </c>
      <c r="AL1355" s="22" t="str">
        <f>IFERROR(VLOOKUP(B1355,'DEKAT AIR'!$B$5:$I$1048576,8,0),"")</f>
        <v/>
      </c>
      <c r="AM1355" s="22"/>
      <c r="AN1355" s="17" cm="1">
        <f t="array" ref="AN1355">MAX(IF(KETINGGIAN!$B$5:$B$1048576='Data Training 2022'!B1355,KETINGGIAN!$H$5:$H$1048576))</f>
        <v>0</v>
      </c>
      <c r="AO1355" s="22" t="str">
        <f>IFERROR(VLOOKUP(B1355,KETINGGIAN!$B$5:$I$1048576,8,0),"")</f>
        <v/>
      </c>
      <c r="AP1355" s="22"/>
      <c r="AQ1355" s="22"/>
      <c r="AR1355" s="22"/>
      <c r="AS1355" s="22"/>
      <c r="AT1355" s="17" cm="1">
        <f t="array" ref="AT1355">MAX(IF(TOOLSKEEPER!$B$5:$B$1048576='Data Training 2022'!B1355,TOOLSKEEPER!$H$5:$H$1048576))</f>
        <v>0</v>
      </c>
      <c r="AU1355" s="22" t="str">
        <f>IFERROR(VLOOKUP(B1355,TOOLSKEEPER!$B$5:$I$1048576,8,0),"")</f>
        <v/>
      </c>
    </row>
    <row r="1356" spans="1:47">
      <c r="A1356" s="22">
        <f t="shared" si="112"/>
        <v>1351</v>
      </c>
      <c r="B1356" s="21" t="str">
        <f t="shared" si="113"/>
        <v>BMP101225</v>
      </c>
      <c r="C1356" s="21" t="s">
        <v>408</v>
      </c>
      <c r="D1356" s="22"/>
      <c r="E1356" s="22" t="s">
        <v>409</v>
      </c>
      <c r="F1356" s="22" t="s">
        <v>326</v>
      </c>
      <c r="G1356" s="22" t="s">
        <v>351</v>
      </c>
      <c r="H1356" s="22" t="s">
        <v>328</v>
      </c>
      <c r="I1356" s="22"/>
      <c r="J1356" s="22"/>
      <c r="K1356" s="21" t="s">
        <v>4002</v>
      </c>
      <c r="L1356" s="21" t="s">
        <v>681</v>
      </c>
      <c r="M1356" s="21" t="s">
        <v>4003</v>
      </c>
      <c r="N1356" s="21"/>
      <c r="O1356" s="17" t="str">
        <f>IFERROR(VLOOKUP(B1356,POP!$B$5:$I$1048576,7,0),"")</f>
        <v/>
      </c>
      <c r="P1356" s="17" t="str">
        <f>IFERROR(VLOOKUP(B1356,POM!$B$5:$I$1048576,7,0),"")</f>
        <v/>
      </c>
      <c r="Q1356" s="10" t="str">
        <f>IFERROR(VLOOKUP(B1356,POU!$B$5:$I$1048576,7,0),"")</f>
        <v/>
      </c>
      <c r="R1356" s="21" t="str">
        <f t="shared" si="114"/>
        <v/>
      </c>
      <c r="S1356" s="17" t="str">
        <f>IFERROR(VLOOKUP(B1356,'PEMBEKALAN POP'!$B$5:$I$1048576,7,0),"")</f>
        <v/>
      </c>
      <c r="T1356" s="22" t="str">
        <f>IFERROR(VLOOKUP(B1356,'PEMBEKALAN POP'!$B$5:$I$1048576,8,0),"")</f>
        <v/>
      </c>
      <c r="U1356" s="21" t="s">
        <v>3994</v>
      </c>
      <c r="V1356" s="17" t="e" cm="1">
        <f t="array" ref="V1356">MAX(IF(INDUKSI!$B$5:$B$1048576='Data Training 2022'!B1356,INDUKSI!$H$5:$H$1048576))</f>
        <v>#N/A</v>
      </c>
      <c r="W1356" s="22" t="str">
        <f>IFERROR(VLOOKUP(B1356,INDUKSI!$B$5:$I$1048576,8,0),"")</f>
        <v>LULUS</v>
      </c>
      <c r="X1356" s="21" t="s">
        <v>3994</v>
      </c>
      <c r="Y1356" s="17" cm="1">
        <f t="array" ref="Y1356">MAX(IF(REINDUKSI!$B$5:$B$1048576='Data Training 2022'!B1356,REINDUKSI!$H$5:$H$1048576))</f>
        <v>44750</v>
      </c>
      <c r="Z1356" s="22" t="str">
        <f>IFERROR(VLOOKUP(B1356,REINDUKSI!$B$5:$I$1048576,8,0),"")</f>
        <v>LULUS</v>
      </c>
      <c r="AA1356" s="22" t="str">
        <f t="shared" si="115"/>
        <v/>
      </c>
      <c r="AB1356" s="17" cm="1">
        <f t="array" ref="AB1356">MAX(IF(BSA!$B$5:$B$1048576='Data Training 2022'!B1356,BSA!$H$5:$H$1048576))</f>
        <v>0</v>
      </c>
      <c r="AC1356" s="22" t="str">
        <f>IFERROR(VLOOKUP(B1356,BSA!$B$5:$I$1048576,8,0),"")</f>
        <v/>
      </c>
      <c r="AD1356" s="22" t="s">
        <v>3994</v>
      </c>
      <c r="AE1356" s="22"/>
      <c r="AF1356" s="22"/>
      <c r="AG1356" s="22" t="str">
        <f t="shared" si="116"/>
        <v/>
      </c>
      <c r="AH1356" s="17" cm="1">
        <f t="array" ref="AH1356">MAX(IF(ISOLASI!$B$5:$B$1048576='Data Training 2022'!B1356,ISOLASI!$H$5:$H$1048576))</f>
        <v>44583</v>
      </c>
      <c r="AI1356" s="22" t="str">
        <f>IFERROR(VLOOKUP(B1356,ISOLASI!$B$5:$I$1048576,8,0),"")</f>
        <v>LULUS</v>
      </c>
      <c r="AJ1356" s="22"/>
      <c r="AK1356" s="17" cm="1">
        <f t="array" ref="AK1356">MAX(IF('DEKAT AIR'!$B$5:$B$1048576='Data Training 2022'!B1356,'DEKAT AIR'!$H$5:$H$1048576))</f>
        <v>0</v>
      </c>
      <c r="AL1356" s="22" t="str">
        <f>IFERROR(VLOOKUP(B1356,'DEKAT AIR'!$B$5:$I$1048576,8,0),"")</f>
        <v/>
      </c>
      <c r="AM1356" s="22"/>
      <c r="AN1356" s="17" cm="1">
        <f t="array" ref="AN1356">MAX(IF(KETINGGIAN!$B$5:$B$1048576='Data Training 2022'!B1356,KETINGGIAN!$H$5:$H$1048576))</f>
        <v>0</v>
      </c>
      <c r="AO1356" s="22" t="str">
        <f>IFERROR(VLOOKUP(B1356,KETINGGIAN!$B$5:$I$1048576,8,0),"")</f>
        <v/>
      </c>
      <c r="AP1356" s="22"/>
      <c r="AQ1356" s="22"/>
      <c r="AR1356" s="22"/>
      <c r="AS1356" s="22"/>
      <c r="AT1356" s="17" cm="1">
        <f t="array" ref="AT1356">MAX(IF(TOOLSKEEPER!$B$5:$B$1048576='Data Training 2022'!B1356,TOOLSKEEPER!$H$5:$H$1048576))</f>
        <v>0</v>
      </c>
      <c r="AU1356" s="22" t="str">
        <f>IFERROR(VLOOKUP(B1356,TOOLSKEEPER!$B$5:$I$1048576,8,0),"")</f>
        <v/>
      </c>
    </row>
    <row r="1357" spans="1:47">
      <c r="A1357" s="22">
        <f t="shared" si="112"/>
        <v>1352</v>
      </c>
      <c r="B1357" s="21" t="str">
        <f t="shared" si="113"/>
        <v>BMP101223</v>
      </c>
      <c r="C1357" s="21" t="s">
        <v>574</v>
      </c>
      <c r="D1357" s="22"/>
      <c r="E1357" s="22" t="s">
        <v>575</v>
      </c>
      <c r="F1357" s="22" t="s">
        <v>326</v>
      </c>
      <c r="G1357" s="22" t="s">
        <v>422</v>
      </c>
      <c r="H1357" s="22" t="s">
        <v>328</v>
      </c>
      <c r="I1357" s="22"/>
      <c r="J1357" s="22"/>
      <c r="K1357" s="21" t="s">
        <v>4002</v>
      </c>
      <c r="L1357" s="21" t="s">
        <v>681</v>
      </c>
      <c r="M1357" s="21" t="s">
        <v>4003</v>
      </c>
      <c r="N1357" s="21"/>
      <c r="O1357" s="17" t="str">
        <f>IFERROR(VLOOKUP(B1357,POP!$B$5:$I$1048576,7,0),"")</f>
        <v/>
      </c>
      <c r="P1357" s="17" t="str">
        <f>IFERROR(VLOOKUP(B1357,POM!$B$5:$I$1048576,7,0),"")</f>
        <v/>
      </c>
      <c r="Q1357" s="10" t="str">
        <f>IFERROR(VLOOKUP(B1357,POU!$B$5:$I$1048576,7,0),"")</f>
        <v/>
      </c>
      <c r="R1357" s="21" t="str">
        <f t="shared" si="114"/>
        <v/>
      </c>
      <c r="S1357" s="17" t="str">
        <f>IFERROR(VLOOKUP(B1357,'PEMBEKALAN POP'!$B$5:$I$1048576,7,0),"")</f>
        <v/>
      </c>
      <c r="T1357" s="22" t="str">
        <f>IFERROR(VLOOKUP(B1357,'PEMBEKALAN POP'!$B$5:$I$1048576,8,0),"")</f>
        <v/>
      </c>
      <c r="U1357" s="21" t="s">
        <v>3994</v>
      </c>
      <c r="V1357" s="17" t="e" cm="1">
        <f t="array" ref="V1357">MAX(IF(INDUKSI!$B$5:$B$1048576='Data Training 2022'!B1357,INDUKSI!$H$5:$H$1048576))</f>
        <v>#N/A</v>
      </c>
      <c r="W1357" s="22" t="str">
        <f>IFERROR(VLOOKUP(B1357,INDUKSI!$B$5:$I$1048576,8,0),"")</f>
        <v>LULUS</v>
      </c>
      <c r="X1357" s="21" t="s">
        <v>3994</v>
      </c>
      <c r="Y1357" s="17" cm="1">
        <f t="array" ref="Y1357">MAX(IF(REINDUKSI!$B$5:$B$1048576='Data Training 2022'!B1357,REINDUKSI!$H$5:$H$1048576))</f>
        <v>0</v>
      </c>
      <c r="Z1357" s="22" t="str">
        <f>IFERROR(VLOOKUP(B1357,REINDUKSI!$B$5:$I$1048576,8,0),"")</f>
        <v/>
      </c>
      <c r="AA1357" s="22" t="str">
        <f t="shared" si="115"/>
        <v/>
      </c>
      <c r="AB1357" s="17" cm="1">
        <f t="array" ref="AB1357">MAX(IF(BSA!$B$5:$B$1048576='Data Training 2022'!B1357,BSA!$H$5:$H$1048576))</f>
        <v>0</v>
      </c>
      <c r="AC1357" s="22" t="str">
        <f>IFERROR(VLOOKUP(B1357,BSA!$B$5:$I$1048576,8,0),"")</f>
        <v/>
      </c>
      <c r="AD1357" s="22" t="s">
        <v>3994</v>
      </c>
      <c r="AE1357" s="22"/>
      <c r="AF1357" s="22"/>
      <c r="AG1357" s="22" t="str">
        <f t="shared" si="116"/>
        <v/>
      </c>
      <c r="AH1357" s="17" cm="1">
        <f t="array" ref="AH1357">MAX(IF(ISOLASI!$B$5:$B$1048576='Data Training 2022'!B1357,ISOLASI!$H$5:$H$1048576))</f>
        <v>0</v>
      </c>
      <c r="AI1357" s="22" t="str">
        <f>IFERROR(VLOOKUP(B1357,ISOLASI!$B$5:$I$1048576,8,0),"")</f>
        <v/>
      </c>
      <c r="AJ1357" s="22"/>
      <c r="AK1357" s="17" cm="1">
        <f t="array" ref="AK1357">MAX(IF('DEKAT AIR'!$B$5:$B$1048576='Data Training 2022'!B1357,'DEKAT AIR'!$H$5:$H$1048576))</f>
        <v>0</v>
      </c>
      <c r="AL1357" s="22" t="str">
        <f>IFERROR(VLOOKUP(B1357,'DEKAT AIR'!$B$5:$I$1048576,8,0),"")</f>
        <v/>
      </c>
      <c r="AM1357" s="22"/>
      <c r="AN1357" s="17" cm="1">
        <f t="array" ref="AN1357">MAX(IF(KETINGGIAN!$B$5:$B$1048576='Data Training 2022'!B1357,KETINGGIAN!$H$5:$H$1048576))</f>
        <v>0</v>
      </c>
      <c r="AO1357" s="22" t="str">
        <f>IFERROR(VLOOKUP(B1357,KETINGGIAN!$B$5:$I$1048576,8,0),"")</f>
        <v/>
      </c>
      <c r="AP1357" s="22"/>
      <c r="AQ1357" s="22"/>
      <c r="AR1357" s="22"/>
      <c r="AS1357" s="22"/>
      <c r="AT1357" s="17" cm="1">
        <f t="array" ref="AT1357">MAX(IF(TOOLSKEEPER!$B$5:$B$1048576='Data Training 2022'!B1357,TOOLSKEEPER!$H$5:$H$1048576))</f>
        <v>0</v>
      </c>
      <c r="AU1357" s="22" t="str">
        <f>IFERROR(VLOOKUP(B1357,TOOLSKEEPER!$B$5:$I$1048576,8,0),"")</f>
        <v/>
      </c>
    </row>
    <row r="1358" spans="1:47">
      <c r="A1358" s="22">
        <f t="shared" si="112"/>
        <v>1353</v>
      </c>
      <c r="B1358" s="21" t="str">
        <f t="shared" si="113"/>
        <v>BMP20122</v>
      </c>
      <c r="C1358" s="21" t="s">
        <v>467</v>
      </c>
      <c r="D1358" s="22"/>
      <c r="E1358" s="22" t="s">
        <v>468</v>
      </c>
      <c r="F1358" s="22" t="s">
        <v>326</v>
      </c>
      <c r="G1358" s="22" t="s">
        <v>383</v>
      </c>
      <c r="H1358" s="22" t="s">
        <v>3973</v>
      </c>
      <c r="I1358" s="22"/>
      <c r="J1358" s="22"/>
      <c r="K1358" s="21" t="s">
        <v>4002</v>
      </c>
      <c r="L1358" s="21" t="s">
        <v>681</v>
      </c>
      <c r="M1358" s="21" t="s">
        <v>4003</v>
      </c>
      <c r="N1358" s="21"/>
      <c r="O1358" s="17" t="str">
        <f>IFERROR(VLOOKUP(B1358,POP!$B$5:$I$1048576,7,0),"")</f>
        <v/>
      </c>
      <c r="P1358" s="17" t="str">
        <f>IFERROR(VLOOKUP(B1358,POM!$B$5:$I$1048576,7,0),"")</f>
        <v/>
      </c>
      <c r="Q1358" s="10" t="str">
        <f>IFERROR(VLOOKUP(B1358,POU!$B$5:$I$1048576,7,0),"")</f>
        <v/>
      </c>
      <c r="R1358" s="21" t="str">
        <f t="shared" si="114"/>
        <v/>
      </c>
      <c r="S1358" s="17" t="str">
        <f>IFERROR(VLOOKUP(B1358,'PEMBEKALAN POP'!$B$5:$I$1048576,7,0),"")</f>
        <v/>
      </c>
      <c r="T1358" s="22" t="str">
        <f>IFERROR(VLOOKUP(B1358,'PEMBEKALAN POP'!$B$5:$I$1048576,8,0),"")</f>
        <v/>
      </c>
      <c r="U1358" s="21" t="s">
        <v>3994</v>
      </c>
      <c r="V1358" s="17" t="e" cm="1">
        <f t="array" ref="V1358">MAX(IF(INDUKSI!$B$5:$B$1048576='Data Training 2022'!B1358,INDUKSI!$H$5:$H$1048576))</f>
        <v>#N/A</v>
      </c>
      <c r="W1358" s="22" t="str">
        <f>IFERROR(VLOOKUP(B1358,INDUKSI!$B$5:$I$1048576,8,0),"")</f>
        <v>LULUS</v>
      </c>
      <c r="X1358" s="21" t="s">
        <v>3994</v>
      </c>
      <c r="Y1358" s="17" cm="1">
        <f t="array" ref="Y1358">MAX(IF(REINDUKSI!$B$5:$B$1048576='Data Training 2022'!B1358,REINDUKSI!$H$5:$H$1048576))</f>
        <v>0</v>
      </c>
      <c r="Z1358" s="22" t="str">
        <f>IFERROR(VLOOKUP(B1358,REINDUKSI!$B$5:$I$1048576,8,0),"")</f>
        <v/>
      </c>
      <c r="AA1358" s="22" t="str">
        <f t="shared" si="115"/>
        <v/>
      </c>
      <c r="AB1358" s="17" cm="1">
        <f t="array" ref="AB1358">MAX(IF(BSA!$B$5:$B$1048576='Data Training 2022'!B1358,BSA!$H$5:$H$1048576))</f>
        <v>0</v>
      </c>
      <c r="AC1358" s="22" t="str">
        <f>IFERROR(VLOOKUP(B1358,BSA!$B$5:$I$1048576,8,0),"")</f>
        <v/>
      </c>
      <c r="AD1358" s="22" t="s">
        <v>3994</v>
      </c>
      <c r="AE1358" s="22"/>
      <c r="AF1358" s="22"/>
      <c r="AG1358" s="22" t="str">
        <f t="shared" si="116"/>
        <v/>
      </c>
      <c r="AH1358" s="17" cm="1">
        <f t="array" ref="AH1358">MAX(IF(ISOLASI!$B$5:$B$1048576='Data Training 2022'!B1358,ISOLASI!$H$5:$H$1048576))</f>
        <v>0</v>
      </c>
      <c r="AI1358" s="22" t="str">
        <f>IFERROR(VLOOKUP(B1358,ISOLASI!$B$5:$I$1048576,8,0),"")</f>
        <v/>
      </c>
      <c r="AJ1358" s="22"/>
      <c r="AK1358" s="17" cm="1">
        <f t="array" ref="AK1358">MAX(IF('DEKAT AIR'!$B$5:$B$1048576='Data Training 2022'!B1358,'DEKAT AIR'!$H$5:$H$1048576))</f>
        <v>0</v>
      </c>
      <c r="AL1358" s="22" t="str">
        <f>IFERROR(VLOOKUP(B1358,'DEKAT AIR'!$B$5:$I$1048576,8,0),"")</f>
        <v/>
      </c>
      <c r="AM1358" s="22"/>
      <c r="AN1358" s="17" cm="1">
        <f t="array" ref="AN1358">MAX(IF(KETINGGIAN!$B$5:$B$1048576='Data Training 2022'!B1358,KETINGGIAN!$H$5:$H$1048576))</f>
        <v>0</v>
      </c>
      <c r="AO1358" s="22" t="str">
        <f>IFERROR(VLOOKUP(B1358,KETINGGIAN!$B$5:$I$1048576,8,0),"")</f>
        <v/>
      </c>
      <c r="AP1358" s="22"/>
      <c r="AQ1358" s="22"/>
      <c r="AR1358" s="22"/>
      <c r="AS1358" s="22"/>
      <c r="AT1358" s="17" cm="1">
        <f t="array" ref="AT1358">MAX(IF(TOOLSKEEPER!$B$5:$B$1048576='Data Training 2022'!B1358,TOOLSKEEPER!$H$5:$H$1048576))</f>
        <v>0</v>
      </c>
      <c r="AU1358" s="22" t="str">
        <f>IFERROR(VLOOKUP(B1358,TOOLSKEEPER!$B$5:$I$1048576,8,0),"")</f>
        <v/>
      </c>
    </row>
    <row r="1359" spans="1:47">
      <c r="A1359" s="22">
        <f t="shared" si="112"/>
        <v>1354</v>
      </c>
      <c r="B1359" s="21" t="str">
        <f t="shared" si="113"/>
        <v>BMP501221</v>
      </c>
      <c r="C1359" s="21" t="s">
        <v>469</v>
      </c>
      <c r="D1359" s="22"/>
      <c r="E1359" s="22" t="s">
        <v>470</v>
      </c>
      <c r="F1359" s="22" t="s">
        <v>326</v>
      </c>
      <c r="G1359" s="22" t="s">
        <v>429</v>
      </c>
      <c r="H1359" s="22" t="s">
        <v>328</v>
      </c>
      <c r="I1359" s="22"/>
      <c r="J1359" s="22"/>
      <c r="K1359" s="21" t="s">
        <v>4002</v>
      </c>
      <c r="L1359" s="21" t="s">
        <v>681</v>
      </c>
      <c r="M1359" s="21" t="s">
        <v>4003</v>
      </c>
      <c r="N1359" s="21"/>
      <c r="O1359" s="17" t="str">
        <f>IFERROR(VLOOKUP(B1359,POP!$B$5:$I$1048576,7,0),"")</f>
        <v/>
      </c>
      <c r="P1359" s="17" t="str">
        <f>IFERROR(VLOOKUP(B1359,POM!$B$5:$I$1048576,7,0),"")</f>
        <v/>
      </c>
      <c r="Q1359" s="10" t="str">
        <f>IFERROR(VLOOKUP(B1359,POU!$B$5:$I$1048576,7,0),"")</f>
        <v/>
      </c>
      <c r="R1359" s="21" t="str">
        <f t="shared" si="114"/>
        <v/>
      </c>
      <c r="S1359" s="17" t="str">
        <f>IFERROR(VLOOKUP(B1359,'PEMBEKALAN POP'!$B$5:$I$1048576,7,0),"")</f>
        <v/>
      </c>
      <c r="T1359" s="22" t="str">
        <f>IFERROR(VLOOKUP(B1359,'PEMBEKALAN POP'!$B$5:$I$1048576,8,0),"")</f>
        <v/>
      </c>
      <c r="U1359" s="21" t="s">
        <v>3994</v>
      </c>
      <c r="V1359" s="17" t="e" cm="1">
        <f t="array" ref="V1359">MAX(IF(INDUKSI!$B$5:$B$1048576='Data Training 2022'!B1359,INDUKSI!$H$5:$H$1048576))</f>
        <v>#N/A</v>
      </c>
      <c r="W1359" s="22" t="str">
        <f>IFERROR(VLOOKUP(B1359,INDUKSI!$B$5:$I$1048576,8,0),"")</f>
        <v/>
      </c>
      <c r="X1359" s="21" t="s">
        <v>3994</v>
      </c>
      <c r="Y1359" s="17" cm="1">
        <f t="array" ref="Y1359">MAX(IF(REINDUKSI!$B$5:$B$1048576='Data Training 2022'!B1359,REINDUKSI!$H$5:$H$1048576))</f>
        <v>44754</v>
      </c>
      <c r="Z1359" s="22" t="str">
        <f>IFERROR(VLOOKUP(B1359,REINDUKSI!$B$5:$I$1048576,8,0),"")</f>
        <v>LULUS</v>
      </c>
      <c r="AA1359" s="22" t="str">
        <f t="shared" si="115"/>
        <v/>
      </c>
      <c r="AB1359" s="17" cm="1">
        <f t="array" ref="AB1359">MAX(IF(BSA!$B$5:$B$1048576='Data Training 2022'!B1359,BSA!$H$5:$H$1048576))</f>
        <v>0</v>
      </c>
      <c r="AC1359" s="22" t="str">
        <f>IFERROR(VLOOKUP(B1359,BSA!$B$5:$I$1048576,8,0),"")</f>
        <v/>
      </c>
      <c r="AD1359" s="22" t="s">
        <v>3994</v>
      </c>
      <c r="AE1359" s="22"/>
      <c r="AF1359" s="22"/>
      <c r="AG1359" s="22" t="str">
        <f t="shared" si="116"/>
        <v/>
      </c>
      <c r="AH1359" s="17" cm="1">
        <f t="array" ref="AH1359">MAX(IF(ISOLASI!$B$5:$B$1048576='Data Training 2022'!B1359,ISOLASI!$H$5:$H$1048576))</f>
        <v>0</v>
      </c>
      <c r="AI1359" s="22" t="str">
        <f>IFERROR(VLOOKUP(B1359,ISOLASI!$B$5:$I$1048576,8,0),"")</f>
        <v/>
      </c>
      <c r="AJ1359" s="22"/>
      <c r="AK1359" s="17" cm="1">
        <f t="array" ref="AK1359">MAX(IF('DEKAT AIR'!$B$5:$B$1048576='Data Training 2022'!B1359,'DEKAT AIR'!$H$5:$H$1048576))</f>
        <v>0</v>
      </c>
      <c r="AL1359" s="22" t="str">
        <f>IFERROR(VLOOKUP(B1359,'DEKAT AIR'!$B$5:$I$1048576,8,0),"")</f>
        <v/>
      </c>
      <c r="AM1359" s="22"/>
      <c r="AN1359" s="17" cm="1">
        <f t="array" ref="AN1359">MAX(IF(KETINGGIAN!$B$5:$B$1048576='Data Training 2022'!B1359,KETINGGIAN!$H$5:$H$1048576))</f>
        <v>0</v>
      </c>
      <c r="AO1359" s="22" t="str">
        <f>IFERROR(VLOOKUP(B1359,KETINGGIAN!$B$5:$I$1048576,8,0),"")</f>
        <v/>
      </c>
      <c r="AP1359" s="22"/>
      <c r="AQ1359" s="22"/>
      <c r="AR1359" s="22"/>
      <c r="AS1359" s="22" t="s">
        <v>3994</v>
      </c>
      <c r="AT1359" s="17" cm="1">
        <f t="array" ref="AT1359">MAX(IF(TOOLSKEEPER!$B$5:$B$1048576='Data Training 2022'!B1359,TOOLSKEEPER!$H$5:$H$1048576))</f>
        <v>44771</v>
      </c>
      <c r="AU1359" s="22" t="str">
        <f>IFERROR(VLOOKUP(B1359,TOOLSKEEPER!$B$5:$I$1048576,8,0),"")</f>
        <v>LULUS</v>
      </c>
    </row>
    <row r="1360" spans="1:47">
      <c r="A1360" s="22">
        <f t="shared" si="112"/>
        <v>1355</v>
      </c>
      <c r="B1360" s="21" t="str">
        <f t="shared" si="113"/>
        <v>BMP501222</v>
      </c>
      <c r="C1360" s="21" t="s">
        <v>420</v>
      </c>
      <c r="D1360" s="22"/>
      <c r="E1360" s="22" t="s">
        <v>421</v>
      </c>
      <c r="F1360" s="22" t="s">
        <v>326</v>
      </c>
      <c r="G1360" s="22" t="s">
        <v>422</v>
      </c>
      <c r="H1360" s="22" t="s">
        <v>328</v>
      </c>
      <c r="I1360" s="22"/>
      <c r="J1360" s="22"/>
      <c r="K1360" s="21" t="s">
        <v>4002</v>
      </c>
      <c r="L1360" s="21" t="s">
        <v>681</v>
      </c>
      <c r="M1360" s="21" t="s">
        <v>4003</v>
      </c>
      <c r="N1360" s="21"/>
      <c r="O1360" s="17" t="str">
        <f>IFERROR(VLOOKUP(B1360,POP!$B$5:$I$1048576,7,0),"")</f>
        <v/>
      </c>
      <c r="P1360" s="17" t="str">
        <f>IFERROR(VLOOKUP(B1360,POM!$B$5:$I$1048576,7,0),"")</f>
        <v/>
      </c>
      <c r="Q1360" s="10" t="str">
        <f>IFERROR(VLOOKUP(B1360,POU!$B$5:$I$1048576,7,0),"")</f>
        <v/>
      </c>
      <c r="R1360" s="21" t="str">
        <f t="shared" si="114"/>
        <v/>
      </c>
      <c r="S1360" s="17" t="str">
        <f>IFERROR(VLOOKUP(B1360,'PEMBEKALAN POP'!$B$5:$I$1048576,7,0),"")</f>
        <v/>
      </c>
      <c r="T1360" s="22" t="str">
        <f>IFERROR(VLOOKUP(B1360,'PEMBEKALAN POP'!$B$5:$I$1048576,8,0),"")</f>
        <v/>
      </c>
      <c r="U1360" s="21" t="s">
        <v>3994</v>
      </c>
      <c r="V1360" s="17" t="e" cm="1">
        <f t="array" ref="V1360">MAX(IF(INDUKSI!$B$5:$B$1048576='Data Training 2022'!B1360,INDUKSI!$H$5:$H$1048576))</f>
        <v>#N/A</v>
      </c>
      <c r="W1360" s="22" t="str">
        <f>IFERROR(VLOOKUP(B1360,INDUKSI!$B$5:$I$1048576,8,0),"")</f>
        <v>LULUS</v>
      </c>
      <c r="X1360" s="21" t="s">
        <v>3994</v>
      </c>
      <c r="Y1360" s="17" cm="1">
        <f t="array" ref="Y1360">MAX(IF(REINDUKSI!$B$5:$B$1048576='Data Training 2022'!B1360,REINDUKSI!$H$5:$H$1048576))</f>
        <v>0</v>
      </c>
      <c r="Z1360" s="22" t="str">
        <f>IFERROR(VLOOKUP(B1360,REINDUKSI!$B$5:$I$1048576,8,0),"")</f>
        <v/>
      </c>
      <c r="AA1360" s="22" t="str">
        <f t="shared" si="115"/>
        <v/>
      </c>
      <c r="AB1360" s="17" cm="1">
        <f t="array" ref="AB1360">MAX(IF(BSA!$B$5:$B$1048576='Data Training 2022'!B1360,BSA!$H$5:$H$1048576))</f>
        <v>0</v>
      </c>
      <c r="AC1360" s="22" t="str">
        <f>IFERROR(VLOOKUP(B1360,BSA!$B$5:$I$1048576,8,0),"")</f>
        <v/>
      </c>
      <c r="AD1360" s="22" t="s">
        <v>3994</v>
      </c>
      <c r="AE1360" s="22"/>
      <c r="AF1360" s="22"/>
      <c r="AG1360" s="22" t="str">
        <f t="shared" si="116"/>
        <v/>
      </c>
      <c r="AH1360" s="17" cm="1">
        <f t="array" ref="AH1360">MAX(IF(ISOLASI!$B$5:$B$1048576='Data Training 2022'!B1360,ISOLASI!$H$5:$H$1048576))</f>
        <v>0</v>
      </c>
      <c r="AI1360" s="22" t="str">
        <f>IFERROR(VLOOKUP(B1360,ISOLASI!$B$5:$I$1048576,8,0),"")</f>
        <v/>
      </c>
      <c r="AJ1360" s="22"/>
      <c r="AK1360" s="17" cm="1">
        <f t="array" ref="AK1360">MAX(IF('DEKAT AIR'!$B$5:$B$1048576='Data Training 2022'!B1360,'DEKAT AIR'!$H$5:$H$1048576))</f>
        <v>0</v>
      </c>
      <c r="AL1360" s="22" t="str">
        <f>IFERROR(VLOOKUP(B1360,'DEKAT AIR'!$B$5:$I$1048576,8,0),"")</f>
        <v/>
      </c>
      <c r="AM1360" s="22"/>
      <c r="AN1360" s="17" cm="1">
        <f t="array" ref="AN1360">MAX(IF(KETINGGIAN!$B$5:$B$1048576='Data Training 2022'!B1360,KETINGGIAN!$H$5:$H$1048576))</f>
        <v>0</v>
      </c>
      <c r="AO1360" s="22" t="str">
        <f>IFERROR(VLOOKUP(B1360,KETINGGIAN!$B$5:$I$1048576,8,0),"")</f>
        <v/>
      </c>
      <c r="AP1360" s="22"/>
      <c r="AQ1360" s="22"/>
      <c r="AR1360" s="22"/>
      <c r="AS1360" s="22"/>
      <c r="AT1360" s="17" cm="1">
        <f t="array" ref="AT1360">MAX(IF(TOOLSKEEPER!$B$5:$B$1048576='Data Training 2022'!B1360,TOOLSKEEPER!$H$5:$H$1048576))</f>
        <v>0</v>
      </c>
      <c r="AU1360" s="22" t="str">
        <f>IFERROR(VLOOKUP(B1360,TOOLSKEEPER!$B$5:$I$1048576,8,0),"")</f>
        <v/>
      </c>
    </row>
    <row r="1361" spans="1:47">
      <c r="A1361" s="22">
        <f t="shared" si="112"/>
        <v>1356</v>
      </c>
      <c r="B1361" s="21" t="str">
        <f t="shared" si="113"/>
        <v>BMP160122</v>
      </c>
      <c r="C1361" s="21" t="s">
        <v>578</v>
      </c>
      <c r="D1361" s="22"/>
      <c r="E1361" s="22" t="s">
        <v>579</v>
      </c>
      <c r="F1361" s="22" t="s">
        <v>326</v>
      </c>
      <c r="G1361" s="22" t="s">
        <v>383</v>
      </c>
      <c r="H1361" s="22" t="s">
        <v>386</v>
      </c>
      <c r="I1361" s="22"/>
      <c r="J1361" s="22"/>
      <c r="K1361" s="21" t="s">
        <v>4002</v>
      </c>
      <c r="L1361" s="21" t="s">
        <v>681</v>
      </c>
      <c r="M1361" s="21" t="s">
        <v>4003</v>
      </c>
      <c r="N1361" s="21"/>
      <c r="O1361" s="17" t="str">
        <f>IFERROR(VLOOKUP(B1361,POP!$B$5:$I$1048576,7,0),"")</f>
        <v/>
      </c>
      <c r="P1361" s="17" t="str">
        <f>IFERROR(VLOOKUP(B1361,POM!$B$5:$I$1048576,7,0),"")</f>
        <v/>
      </c>
      <c r="Q1361" s="10" t="str">
        <f>IFERROR(VLOOKUP(B1361,POU!$B$5:$I$1048576,7,0),"")</f>
        <v/>
      </c>
      <c r="R1361" s="21" t="str">
        <f t="shared" si="114"/>
        <v/>
      </c>
      <c r="S1361" s="17" t="str">
        <f>IFERROR(VLOOKUP(B1361,'PEMBEKALAN POP'!$B$5:$I$1048576,7,0),"")</f>
        <v/>
      </c>
      <c r="T1361" s="22" t="str">
        <f>IFERROR(VLOOKUP(B1361,'PEMBEKALAN POP'!$B$5:$I$1048576,8,0),"")</f>
        <v/>
      </c>
      <c r="U1361" s="21" t="s">
        <v>3994</v>
      </c>
      <c r="V1361" s="17" t="e" cm="1">
        <f t="array" ref="V1361">MAX(IF(INDUKSI!$B$5:$B$1048576='Data Training 2022'!B1361,INDUKSI!$H$5:$H$1048576))</f>
        <v>#N/A</v>
      </c>
      <c r="W1361" s="22" t="str">
        <f>IFERROR(VLOOKUP(B1361,INDUKSI!$B$5:$I$1048576,8,0),"")</f>
        <v>LULUS</v>
      </c>
      <c r="X1361" s="21" t="s">
        <v>3994</v>
      </c>
      <c r="Y1361" s="17" cm="1">
        <f t="array" ref="Y1361">MAX(IF(REINDUKSI!$B$5:$B$1048576='Data Training 2022'!B1361,REINDUKSI!$H$5:$H$1048576))</f>
        <v>44672</v>
      </c>
      <c r="Z1361" s="22" t="str">
        <f>IFERROR(VLOOKUP(B1361,REINDUKSI!$B$5:$I$1048576,8,0),"")</f>
        <v>LULUS</v>
      </c>
      <c r="AA1361" s="22" t="str">
        <f t="shared" si="115"/>
        <v/>
      </c>
      <c r="AB1361" s="17" cm="1">
        <f t="array" ref="AB1361">MAX(IF(BSA!$B$5:$B$1048576='Data Training 2022'!B1361,BSA!$H$5:$H$1048576))</f>
        <v>0</v>
      </c>
      <c r="AC1361" s="22" t="str">
        <f>IFERROR(VLOOKUP(B1361,BSA!$B$5:$I$1048576,8,0),"")</f>
        <v/>
      </c>
      <c r="AD1361" s="22" t="s">
        <v>3994</v>
      </c>
      <c r="AE1361" s="22"/>
      <c r="AF1361" s="22"/>
      <c r="AG1361" s="22" t="str">
        <f t="shared" si="116"/>
        <v/>
      </c>
      <c r="AH1361" s="17" cm="1">
        <f t="array" ref="AH1361">MAX(IF(ISOLASI!$B$5:$B$1048576='Data Training 2022'!B1361,ISOLASI!$H$5:$H$1048576))</f>
        <v>0</v>
      </c>
      <c r="AI1361" s="22" t="str">
        <f>IFERROR(VLOOKUP(B1361,ISOLASI!$B$5:$I$1048576,8,0),"")</f>
        <v/>
      </c>
      <c r="AJ1361" s="22"/>
      <c r="AK1361" s="17" cm="1">
        <f t="array" ref="AK1361">MAX(IF('DEKAT AIR'!$B$5:$B$1048576='Data Training 2022'!B1361,'DEKAT AIR'!$H$5:$H$1048576))</f>
        <v>0</v>
      </c>
      <c r="AL1361" s="22" t="str">
        <f>IFERROR(VLOOKUP(B1361,'DEKAT AIR'!$B$5:$I$1048576,8,0),"")</f>
        <v/>
      </c>
      <c r="AM1361" s="22"/>
      <c r="AN1361" s="17" cm="1">
        <f t="array" ref="AN1361">MAX(IF(KETINGGIAN!$B$5:$B$1048576='Data Training 2022'!B1361,KETINGGIAN!$H$5:$H$1048576))</f>
        <v>0</v>
      </c>
      <c r="AO1361" s="22" t="str">
        <f>IFERROR(VLOOKUP(B1361,KETINGGIAN!$B$5:$I$1048576,8,0),"")</f>
        <v/>
      </c>
      <c r="AP1361" s="22"/>
      <c r="AQ1361" s="22"/>
      <c r="AR1361" s="22"/>
      <c r="AS1361" s="22"/>
      <c r="AT1361" s="17" cm="1">
        <f t="array" ref="AT1361">MAX(IF(TOOLSKEEPER!$B$5:$B$1048576='Data Training 2022'!B1361,TOOLSKEEPER!$H$5:$H$1048576))</f>
        <v>0</v>
      </c>
      <c r="AU1361" s="22" t="str">
        <f>IFERROR(VLOOKUP(B1361,TOOLSKEEPER!$B$5:$I$1048576,8,0),"")</f>
        <v/>
      </c>
    </row>
    <row r="1362" spans="1:47">
      <c r="A1362" s="22">
        <f t="shared" si="112"/>
        <v>1357</v>
      </c>
      <c r="B1362" s="21" t="str">
        <f t="shared" si="113"/>
        <v>BMP170122</v>
      </c>
      <c r="C1362" s="21" t="s">
        <v>471</v>
      </c>
      <c r="D1362" s="22"/>
      <c r="E1362" s="22" t="s">
        <v>472</v>
      </c>
      <c r="F1362" s="22" t="s">
        <v>326</v>
      </c>
      <c r="G1362" s="22" t="s">
        <v>243</v>
      </c>
      <c r="H1362" s="22" t="s">
        <v>405</v>
      </c>
      <c r="I1362" s="22"/>
      <c r="J1362" s="22"/>
      <c r="K1362" s="21" t="s">
        <v>4002</v>
      </c>
      <c r="L1362" s="21" t="s">
        <v>372</v>
      </c>
      <c r="M1362" s="21" t="s">
        <v>4003</v>
      </c>
      <c r="N1362" s="21"/>
      <c r="O1362" s="17" t="str">
        <f>IFERROR(VLOOKUP(B1362,POP!$B$5:$I$1048576,7,0),"")</f>
        <v/>
      </c>
      <c r="P1362" s="17" t="str">
        <f>IFERROR(VLOOKUP(B1362,POM!$B$5:$I$1048576,7,0),"")</f>
        <v/>
      </c>
      <c r="Q1362" s="10" t="str">
        <f>IFERROR(VLOOKUP(B1362,POU!$B$5:$I$1048576,7,0),"")</f>
        <v/>
      </c>
      <c r="R1362" s="21" t="str">
        <f t="shared" si="114"/>
        <v/>
      </c>
      <c r="S1362" s="17" t="str">
        <f>IFERROR(VLOOKUP(B1362,'PEMBEKALAN POP'!$B$5:$I$1048576,7,0),"")</f>
        <v/>
      </c>
      <c r="T1362" s="22" t="str">
        <f>IFERROR(VLOOKUP(B1362,'PEMBEKALAN POP'!$B$5:$I$1048576,8,0),"")</f>
        <v/>
      </c>
      <c r="U1362" s="21" t="s">
        <v>3994</v>
      </c>
      <c r="V1362" s="17" t="e" cm="1">
        <f t="array" ref="V1362">MAX(IF(INDUKSI!$B$5:$B$1048576='Data Training 2022'!B1362,INDUKSI!$H$5:$H$1048576))</f>
        <v>#N/A</v>
      </c>
      <c r="W1362" s="22" t="str">
        <f>IFERROR(VLOOKUP(B1362,INDUKSI!$B$5:$I$1048576,8,0),"")</f>
        <v>LULUS</v>
      </c>
      <c r="X1362" s="21" t="s">
        <v>3994</v>
      </c>
      <c r="Y1362" s="17" cm="1">
        <f t="array" ref="Y1362">MAX(IF(REINDUKSI!$B$5:$B$1048576='Data Training 2022'!B1362,REINDUKSI!$H$5:$H$1048576))</f>
        <v>0</v>
      </c>
      <c r="Z1362" s="22" t="str">
        <f>IFERROR(VLOOKUP(B1362,REINDUKSI!$B$5:$I$1048576,8,0),"")</f>
        <v/>
      </c>
      <c r="AA1362" s="22" t="str">
        <f t="shared" si="115"/>
        <v/>
      </c>
      <c r="AB1362" s="17" cm="1">
        <f t="array" ref="AB1362">MAX(IF(BSA!$B$5:$B$1048576='Data Training 2022'!B1362,BSA!$H$5:$H$1048576))</f>
        <v>0</v>
      </c>
      <c r="AC1362" s="22" t="str">
        <f>IFERROR(VLOOKUP(B1362,BSA!$B$5:$I$1048576,8,0),"")</f>
        <v/>
      </c>
      <c r="AD1362" s="22" t="s">
        <v>3994</v>
      </c>
      <c r="AE1362" s="22"/>
      <c r="AF1362" s="22"/>
      <c r="AG1362" s="22" t="str">
        <f t="shared" si="116"/>
        <v/>
      </c>
      <c r="AH1362" s="17" cm="1">
        <f t="array" ref="AH1362">MAX(IF(ISOLASI!$B$5:$B$1048576='Data Training 2022'!B1362,ISOLASI!$H$5:$H$1048576))</f>
        <v>0</v>
      </c>
      <c r="AI1362" s="22" t="str">
        <f>IFERROR(VLOOKUP(B1362,ISOLASI!$B$5:$I$1048576,8,0),"")</f>
        <v/>
      </c>
      <c r="AJ1362" s="22"/>
      <c r="AK1362" s="17" cm="1">
        <f t="array" ref="AK1362">MAX(IF('DEKAT AIR'!$B$5:$B$1048576='Data Training 2022'!B1362,'DEKAT AIR'!$H$5:$H$1048576))</f>
        <v>0</v>
      </c>
      <c r="AL1362" s="22" t="str">
        <f>IFERROR(VLOOKUP(B1362,'DEKAT AIR'!$B$5:$I$1048576,8,0),"")</f>
        <v/>
      </c>
      <c r="AM1362" s="22"/>
      <c r="AN1362" s="17" cm="1">
        <f t="array" ref="AN1362">MAX(IF(KETINGGIAN!$B$5:$B$1048576='Data Training 2022'!B1362,KETINGGIAN!$H$5:$H$1048576))</f>
        <v>0</v>
      </c>
      <c r="AO1362" s="22" t="str">
        <f>IFERROR(VLOOKUP(B1362,KETINGGIAN!$B$5:$I$1048576,8,0),"")</f>
        <v/>
      </c>
      <c r="AP1362" s="22"/>
      <c r="AQ1362" s="22"/>
      <c r="AR1362" s="22"/>
      <c r="AS1362" s="22"/>
      <c r="AT1362" s="17" cm="1">
        <f t="array" ref="AT1362">MAX(IF(TOOLSKEEPER!$B$5:$B$1048576='Data Training 2022'!B1362,TOOLSKEEPER!$H$5:$H$1048576))</f>
        <v>0</v>
      </c>
      <c r="AU1362" s="22" t="str">
        <f>IFERROR(VLOOKUP(B1362,TOOLSKEEPER!$B$5:$I$1048576,8,0),"")</f>
        <v/>
      </c>
    </row>
    <row r="1363" spans="1:47">
      <c r="A1363" s="22">
        <f t="shared" si="112"/>
        <v>1358</v>
      </c>
      <c r="B1363" s="21" t="str">
        <f t="shared" si="113"/>
        <v>BMP1901221</v>
      </c>
      <c r="C1363" s="21" t="s">
        <v>506</v>
      </c>
      <c r="D1363" s="22"/>
      <c r="E1363" s="22" t="s">
        <v>507</v>
      </c>
      <c r="F1363" s="22" t="s">
        <v>326</v>
      </c>
      <c r="G1363" s="22" t="s">
        <v>429</v>
      </c>
      <c r="H1363" s="22" t="s">
        <v>3973</v>
      </c>
      <c r="I1363" s="22"/>
      <c r="J1363" s="22"/>
      <c r="K1363" s="21" t="s">
        <v>4002</v>
      </c>
      <c r="L1363" s="21" t="s">
        <v>372</v>
      </c>
      <c r="M1363" s="21" t="s">
        <v>4003</v>
      </c>
      <c r="N1363" s="21"/>
      <c r="O1363" s="17" t="str">
        <f>IFERROR(VLOOKUP(B1363,POP!$B$5:$I$1048576,7,0),"")</f>
        <v/>
      </c>
      <c r="P1363" s="17" t="str">
        <f>IFERROR(VLOOKUP(B1363,POM!$B$5:$I$1048576,7,0),"")</f>
        <v/>
      </c>
      <c r="Q1363" s="10" t="str">
        <f>IFERROR(VLOOKUP(B1363,POU!$B$5:$I$1048576,7,0),"")</f>
        <v/>
      </c>
      <c r="R1363" s="21" t="str">
        <f t="shared" si="114"/>
        <v/>
      </c>
      <c r="S1363" s="17" t="str">
        <f>IFERROR(VLOOKUP(B1363,'PEMBEKALAN POP'!$B$5:$I$1048576,7,0),"")</f>
        <v/>
      </c>
      <c r="T1363" s="22" t="str">
        <f>IFERROR(VLOOKUP(B1363,'PEMBEKALAN POP'!$B$5:$I$1048576,8,0),"")</f>
        <v/>
      </c>
      <c r="U1363" s="21" t="s">
        <v>3994</v>
      </c>
      <c r="V1363" s="17" t="e" cm="1">
        <f t="array" ref="V1363">MAX(IF(INDUKSI!$B$5:$B$1048576='Data Training 2022'!B1363,INDUKSI!$H$5:$H$1048576))</f>
        <v>#N/A</v>
      </c>
      <c r="W1363" s="22" t="str">
        <f>IFERROR(VLOOKUP(B1363,INDUKSI!$B$5:$I$1048576,8,0),"")</f>
        <v>LULUS</v>
      </c>
      <c r="X1363" s="21" t="s">
        <v>3994</v>
      </c>
      <c r="Y1363" s="17" cm="1">
        <f t="array" ref="Y1363">MAX(IF(REINDUKSI!$B$5:$B$1048576='Data Training 2022'!B1363,REINDUKSI!$H$5:$H$1048576))</f>
        <v>44688</v>
      </c>
      <c r="Z1363" s="22" t="str">
        <f>IFERROR(VLOOKUP(B1363,REINDUKSI!$B$5:$I$1048576,8,0),"")</f>
        <v>LULUS</v>
      </c>
      <c r="AA1363" s="22" t="str">
        <f t="shared" si="115"/>
        <v/>
      </c>
      <c r="AB1363" s="17" cm="1">
        <f t="array" ref="AB1363">MAX(IF(BSA!$B$5:$B$1048576='Data Training 2022'!B1363,BSA!$H$5:$H$1048576))</f>
        <v>0</v>
      </c>
      <c r="AC1363" s="22" t="str">
        <f>IFERROR(VLOOKUP(B1363,BSA!$B$5:$I$1048576,8,0),"")</f>
        <v/>
      </c>
      <c r="AD1363" s="22" t="s">
        <v>3994</v>
      </c>
      <c r="AE1363" s="22"/>
      <c r="AF1363" s="22"/>
      <c r="AG1363" s="22" t="str">
        <f t="shared" si="116"/>
        <v/>
      </c>
      <c r="AH1363" s="17" cm="1">
        <f t="array" ref="AH1363">MAX(IF(ISOLASI!$B$5:$B$1048576='Data Training 2022'!B1363,ISOLASI!$H$5:$H$1048576))</f>
        <v>0</v>
      </c>
      <c r="AI1363" s="22" t="str">
        <f>IFERROR(VLOOKUP(B1363,ISOLASI!$B$5:$I$1048576,8,0),"")</f>
        <v/>
      </c>
      <c r="AJ1363" s="22"/>
      <c r="AK1363" s="17" cm="1">
        <f t="array" ref="AK1363">MAX(IF('DEKAT AIR'!$B$5:$B$1048576='Data Training 2022'!B1363,'DEKAT AIR'!$H$5:$H$1048576))</f>
        <v>0</v>
      </c>
      <c r="AL1363" s="22" t="str">
        <f>IFERROR(VLOOKUP(B1363,'DEKAT AIR'!$B$5:$I$1048576,8,0),"")</f>
        <v/>
      </c>
      <c r="AM1363" s="22"/>
      <c r="AN1363" s="17" cm="1">
        <f t="array" ref="AN1363">MAX(IF(KETINGGIAN!$B$5:$B$1048576='Data Training 2022'!B1363,KETINGGIAN!$H$5:$H$1048576))</f>
        <v>0</v>
      </c>
      <c r="AO1363" s="22" t="str">
        <f>IFERROR(VLOOKUP(B1363,KETINGGIAN!$B$5:$I$1048576,8,0),"")</f>
        <v/>
      </c>
      <c r="AP1363" s="22"/>
      <c r="AQ1363" s="22"/>
      <c r="AR1363" s="22"/>
      <c r="AS1363" s="22" t="s">
        <v>3994</v>
      </c>
      <c r="AT1363" s="17" cm="1">
        <f t="array" ref="AT1363">MAX(IF(TOOLSKEEPER!$B$5:$B$1048576='Data Training 2022'!B1363,TOOLSKEEPER!$H$5:$H$1048576))</f>
        <v>44770</v>
      </c>
      <c r="AU1363" s="22" t="str">
        <f>IFERROR(VLOOKUP(B1363,TOOLSKEEPER!$B$5:$I$1048576,8,0),"")</f>
        <v>LULUS</v>
      </c>
    </row>
    <row r="1364" spans="1:47">
      <c r="A1364" s="22">
        <f t="shared" ref="A1364:A1427" si="117">A1363+1</f>
        <v>1359</v>
      </c>
      <c r="B1364" s="21" t="str">
        <f t="shared" si="113"/>
        <v>BMP1901222</v>
      </c>
      <c r="C1364" s="21" t="s">
        <v>543</v>
      </c>
      <c r="D1364" s="22"/>
      <c r="E1364" s="22" t="s">
        <v>544</v>
      </c>
      <c r="F1364" s="22" t="s">
        <v>326</v>
      </c>
      <c r="G1364" s="22" t="s">
        <v>243</v>
      </c>
      <c r="H1364" s="22" t="s">
        <v>405</v>
      </c>
      <c r="I1364" s="22"/>
      <c r="J1364" s="22"/>
      <c r="K1364" s="21" t="s">
        <v>4002</v>
      </c>
      <c r="L1364" s="21" t="s">
        <v>372</v>
      </c>
      <c r="M1364" s="21" t="s">
        <v>4003</v>
      </c>
      <c r="N1364" s="21"/>
      <c r="O1364" s="17" t="str">
        <f>IFERROR(VLOOKUP(B1364,POP!$B$5:$I$1048576,7,0),"")</f>
        <v/>
      </c>
      <c r="P1364" s="17" t="str">
        <f>IFERROR(VLOOKUP(B1364,POM!$B$5:$I$1048576,7,0),"")</f>
        <v/>
      </c>
      <c r="Q1364" s="10" t="str">
        <f>IFERROR(VLOOKUP(B1364,POU!$B$5:$I$1048576,7,0),"")</f>
        <v/>
      </c>
      <c r="R1364" s="21" t="str">
        <f t="shared" si="114"/>
        <v/>
      </c>
      <c r="S1364" s="17" t="str">
        <f>IFERROR(VLOOKUP(B1364,'PEMBEKALAN POP'!$B$5:$I$1048576,7,0),"")</f>
        <v/>
      </c>
      <c r="T1364" s="22" t="str">
        <f>IFERROR(VLOOKUP(B1364,'PEMBEKALAN POP'!$B$5:$I$1048576,8,0),"")</f>
        <v/>
      </c>
      <c r="U1364" s="21" t="s">
        <v>3994</v>
      </c>
      <c r="V1364" s="17" t="e" cm="1">
        <f t="array" ref="V1364">MAX(IF(INDUKSI!$B$5:$B$1048576='Data Training 2022'!B1364,INDUKSI!$H$5:$H$1048576))</f>
        <v>#N/A</v>
      </c>
      <c r="W1364" s="22" t="str">
        <f>IFERROR(VLOOKUP(B1364,INDUKSI!$B$5:$I$1048576,8,0),"")</f>
        <v>LULUS</v>
      </c>
      <c r="X1364" s="21" t="s">
        <v>3994</v>
      </c>
      <c r="Y1364" s="17" cm="1">
        <f t="array" ref="Y1364">MAX(IF(REINDUKSI!$B$5:$B$1048576='Data Training 2022'!B1364,REINDUKSI!$H$5:$H$1048576))</f>
        <v>0</v>
      </c>
      <c r="Z1364" s="22" t="str">
        <f>IFERROR(VLOOKUP(B1364,REINDUKSI!$B$5:$I$1048576,8,0),"")</f>
        <v/>
      </c>
      <c r="AA1364" s="22" t="str">
        <f t="shared" si="115"/>
        <v/>
      </c>
      <c r="AB1364" s="17" cm="1">
        <f t="array" ref="AB1364">MAX(IF(BSA!$B$5:$B$1048576='Data Training 2022'!B1364,BSA!$H$5:$H$1048576))</f>
        <v>0</v>
      </c>
      <c r="AC1364" s="22" t="str">
        <f>IFERROR(VLOOKUP(B1364,BSA!$B$5:$I$1048576,8,0),"")</f>
        <v/>
      </c>
      <c r="AD1364" s="22" t="s">
        <v>3994</v>
      </c>
      <c r="AE1364" s="22"/>
      <c r="AF1364" s="22"/>
      <c r="AG1364" s="22" t="str">
        <f t="shared" si="116"/>
        <v/>
      </c>
      <c r="AH1364" s="17" cm="1">
        <f t="array" ref="AH1364">MAX(IF(ISOLASI!$B$5:$B$1048576='Data Training 2022'!B1364,ISOLASI!$H$5:$H$1048576))</f>
        <v>0</v>
      </c>
      <c r="AI1364" s="22" t="str">
        <f>IFERROR(VLOOKUP(B1364,ISOLASI!$B$5:$I$1048576,8,0),"")</f>
        <v/>
      </c>
      <c r="AJ1364" s="22"/>
      <c r="AK1364" s="17" cm="1">
        <f t="array" ref="AK1364">MAX(IF('DEKAT AIR'!$B$5:$B$1048576='Data Training 2022'!B1364,'DEKAT AIR'!$H$5:$H$1048576))</f>
        <v>0</v>
      </c>
      <c r="AL1364" s="22" t="str">
        <f>IFERROR(VLOOKUP(B1364,'DEKAT AIR'!$B$5:$I$1048576,8,0),"")</f>
        <v/>
      </c>
      <c r="AM1364" s="22"/>
      <c r="AN1364" s="17" cm="1">
        <f t="array" ref="AN1364">MAX(IF(KETINGGIAN!$B$5:$B$1048576='Data Training 2022'!B1364,KETINGGIAN!$H$5:$H$1048576))</f>
        <v>0</v>
      </c>
      <c r="AO1364" s="22" t="str">
        <f>IFERROR(VLOOKUP(B1364,KETINGGIAN!$B$5:$I$1048576,8,0),"")</f>
        <v/>
      </c>
      <c r="AP1364" s="22"/>
      <c r="AQ1364" s="22"/>
      <c r="AR1364" s="22"/>
      <c r="AS1364" s="22"/>
      <c r="AT1364" s="17" cm="1">
        <f t="array" ref="AT1364">MAX(IF(TOOLSKEEPER!$B$5:$B$1048576='Data Training 2022'!B1364,TOOLSKEEPER!$H$5:$H$1048576))</f>
        <v>0</v>
      </c>
      <c r="AU1364" s="22" t="str">
        <f>IFERROR(VLOOKUP(B1364,TOOLSKEEPER!$B$5:$I$1048576,8,0),"")</f>
        <v/>
      </c>
    </row>
    <row r="1365" spans="1:47">
      <c r="A1365" s="22">
        <f t="shared" si="117"/>
        <v>1360</v>
      </c>
      <c r="B1365" s="21" t="str">
        <f t="shared" si="113"/>
        <v>BMP2001221</v>
      </c>
      <c r="C1365" s="21" t="s">
        <v>451</v>
      </c>
      <c r="D1365" s="22"/>
      <c r="E1365" s="22" t="s">
        <v>452</v>
      </c>
      <c r="F1365" s="22" t="s">
        <v>326</v>
      </c>
      <c r="G1365" s="22" t="s">
        <v>358</v>
      </c>
      <c r="H1365" s="22" t="s">
        <v>355</v>
      </c>
      <c r="I1365" s="22"/>
      <c r="J1365" s="22"/>
      <c r="K1365" s="21" t="s">
        <v>4002</v>
      </c>
      <c r="L1365" s="21" t="s">
        <v>372</v>
      </c>
      <c r="M1365" s="21" t="s">
        <v>4003</v>
      </c>
      <c r="N1365" s="21"/>
      <c r="O1365" s="17" t="str">
        <f>IFERROR(VLOOKUP(B1365,POP!$B$5:$I$1048576,7,0),"")</f>
        <v/>
      </c>
      <c r="P1365" s="17" t="str">
        <f>IFERROR(VLOOKUP(B1365,POM!$B$5:$I$1048576,7,0),"")</f>
        <v/>
      </c>
      <c r="Q1365" s="10" t="str">
        <f>IFERROR(VLOOKUP(B1365,POU!$B$5:$I$1048576,7,0),"")</f>
        <v/>
      </c>
      <c r="R1365" s="21" t="str">
        <f t="shared" si="114"/>
        <v/>
      </c>
      <c r="S1365" s="17" t="str">
        <f>IFERROR(VLOOKUP(B1365,'PEMBEKALAN POP'!$B$5:$I$1048576,7,0),"")</f>
        <v/>
      </c>
      <c r="T1365" s="22" t="str">
        <f>IFERROR(VLOOKUP(B1365,'PEMBEKALAN POP'!$B$5:$I$1048576,8,0),"")</f>
        <v/>
      </c>
      <c r="U1365" s="21" t="s">
        <v>3994</v>
      </c>
      <c r="V1365" s="17" t="e" cm="1">
        <f t="array" ref="V1365">MAX(IF(INDUKSI!$B$5:$B$1048576='Data Training 2022'!B1365,INDUKSI!$H$5:$H$1048576))</f>
        <v>#N/A</v>
      </c>
      <c r="W1365" s="22" t="str">
        <f>IFERROR(VLOOKUP(B1365,INDUKSI!$B$5:$I$1048576,8,0),"")</f>
        <v/>
      </c>
      <c r="X1365" s="21" t="s">
        <v>3994</v>
      </c>
      <c r="Y1365" s="17" cm="1">
        <f t="array" ref="Y1365">MAX(IF(REINDUKSI!$B$5:$B$1048576='Data Training 2022'!B1365,REINDUKSI!$H$5:$H$1048576))</f>
        <v>44759</v>
      </c>
      <c r="Z1365" s="22" t="str">
        <f>IFERROR(VLOOKUP(B1365,REINDUKSI!$B$5:$I$1048576,8,0),"")</f>
        <v>LULUS</v>
      </c>
      <c r="AA1365" s="22" t="str">
        <f t="shared" si="115"/>
        <v/>
      </c>
      <c r="AB1365" s="17" cm="1">
        <f t="array" ref="AB1365">MAX(IF(BSA!$B$5:$B$1048576='Data Training 2022'!B1365,BSA!$H$5:$H$1048576))</f>
        <v>0</v>
      </c>
      <c r="AC1365" s="22" t="str">
        <f>IFERROR(VLOOKUP(B1365,BSA!$B$5:$I$1048576,8,0),"")</f>
        <v/>
      </c>
      <c r="AD1365" s="22" t="s">
        <v>3994</v>
      </c>
      <c r="AE1365" s="22"/>
      <c r="AF1365" s="22"/>
      <c r="AG1365" s="22" t="str">
        <f t="shared" si="116"/>
        <v/>
      </c>
      <c r="AH1365" s="17" cm="1">
        <f t="array" ref="AH1365">MAX(IF(ISOLASI!$B$5:$B$1048576='Data Training 2022'!B1365,ISOLASI!$H$5:$H$1048576))</f>
        <v>0</v>
      </c>
      <c r="AI1365" s="22" t="str">
        <f>IFERROR(VLOOKUP(B1365,ISOLASI!$B$5:$I$1048576,8,0),"")</f>
        <v/>
      </c>
      <c r="AJ1365" s="22"/>
      <c r="AK1365" s="17" cm="1">
        <f t="array" ref="AK1365">MAX(IF('DEKAT AIR'!$B$5:$B$1048576='Data Training 2022'!B1365,'DEKAT AIR'!$H$5:$H$1048576))</f>
        <v>0</v>
      </c>
      <c r="AL1365" s="22" t="str">
        <f>IFERROR(VLOOKUP(B1365,'DEKAT AIR'!$B$5:$I$1048576,8,0),"")</f>
        <v/>
      </c>
      <c r="AM1365" s="22"/>
      <c r="AN1365" s="17" cm="1">
        <f t="array" ref="AN1365">MAX(IF(KETINGGIAN!$B$5:$B$1048576='Data Training 2022'!B1365,KETINGGIAN!$H$5:$H$1048576))</f>
        <v>0</v>
      </c>
      <c r="AO1365" s="22" t="str">
        <f>IFERROR(VLOOKUP(B1365,KETINGGIAN!$B$5:$I$1048576,8,0),"")</f>
        <v/>
      </c>
      <c r="AP1365" s="22"/>
      <c r="AQ1365" s="22"/>
      <c r="AR1365" s="22"/>
      <c r="AS1365" s="22"/>
      <c r="AT1365" s="17" cm="1">
        <f t="array" ref="AT1365">MAX(IF(TOOLSKEEPER!$B$5:$B$1048576='Data Training 2022'!B1365,TOOLSKEEPER!$H$5:$H$1048576))</f>
        <v>0</v>
      </c>
      <c r="AU1365" s="22" t="str">
        <f>IFERROR(VLOOKUP(B1365,TOOLSKEEPER!$B$5:$I$1048576,8,0),"")</f>
        <v/>
      </c>
    </row>
    <row r="1366" spans="1:47">
      <c r="A1366" s="22">
        <f t="shared" si="117"/>
        <v>1361</v>
      </c>
      <c r="B1366" s="21" t="str">
        <f t="shared" si="113"/>
        <v>BMP2001222</v>
      </c>
      <c r="C1366" s="21" t="s">
        <v>399</v>
      </c>
      <c r="D1366" s="22"/>
      <c r="E1366" s="22" t="s">
        <v>400</v>
      </c>
      <c r="F1366" s="22" t="s">
        <v>326</v>
      </c>
      <c r="G1366" s="22" t="s">
        <v>401</v>
      </c>
      <c r="H1366" s="22" t="s">
        <v>328</v>
      </c>
      <c r="I1366" s="22"/>
      <c r="J1366" s="22"/>
      <c r="K1366" s="21" t="s">
        <v>4002</v>
      </c>
      <c r="L1366" s="21" t="s">
        <v>681</v>
      </c>
      <c r="M1366" s="21" t="s">
        <v>4003</v>
      </c>
      <c r="N1366" s="21"/>
      <c r="O1366" s="17" t="str">
        <f>IFERROR(VLOOKUP(B1366,POP!$B$5:$I$1048576,7,0),"")</f>
        <v/>
      </c>
      <c r="P1366" s="17" t="str">
        <f>IFERROR(VLOOKUP(B1366,POM!$B$5:$I$1048576,7,0),"")</f>
        <v/>
      </c>
      <c r="Q1366" s="10" t="str">
        <f>IFERROR(VLOOKUP(B1366,POU!$B$5:$I$1048576,7,0),"")</f>
        <v/>
      </c>
      <c r="R1366" s="21" t="str">
        <f t="shared" si="114"/>
        <v/>
      </c>
      <c r="S1366" s="17" t="str">
        <f>IFERROR(VLOOKUP(B1366,'PEMBEKALAN POP'!$B$5:$I$1048576,7,0),"")</f>
        <v/>
      </c>
      <c r="T1366" s="22" t="str">
        <f>IFERROR(VLOOKUP(B1366,'PEMBEKALAN POP'!$B$5:$I$1048576,8,0),"")</f>
        <v/>
      </c>
      <c r="U1366" s="21" t="s">
        <v>3994</v>
      </c>
      <c r="V1366" s="17" t="e" cm="1">
        <f t="array" ref="V1366">MAX(IF(INDUKSI!$B$5:$B$1048576='Data Training 2022'!B1366,INDUKSI!$H$5:$H$1048576))</f>
        <v>#N/A</v>
      </c>
      <c r="W1366" s="22" t="str">
        <f>IFERROR(VLOOKUP(B1366,INDUKSI!$B$5:$I$1048576,8,0),"")</f>
        <v>LULUS</v>
      </c>
      <c r="X1366" s="21" t="s">
        <v>3994</v>
      </c>
      <c r="Y1366" s="17" cm="1">
        <f t="array" ref="Y1366">MAX(IF(REINDUKSI!$B$5:$B$1048576='Data Training 2022'!B1366,REINDUKSI!$H$5:$H$1048576))</f>
        <v>0</v>
      </c>
      <c r="Z1366" s="22" t="str">
        <f>IFERROR(VLOOKUP(B1366,REINDUKSI!$B$5:$I$1048576,8,0),"")</f>
        <v/>
      </c>
      <c r="AA1366" s="22" t="str">
        <f t="shared" si="115"/>
        <v/>
      </c>
      <c r="AB1366" s="17" cm="1">
        <f t="array" ref="AB1366">MAX(IF(BSA!$B$5:$B$1048576='Data Training 2022'!B1366,BSA!$H$5:$H$1048576))</f>
        <v>0</v>
      </c>
      <c r="AC1366" s="22" t="str">
        <f>IFERROR(VLOOKUP(B1366,BSA!$B$5:$I$1048576,8,0),"")</f>
        <v/>
      </c>
      <c r="AD1366" s="22" t="s">
        <v>3994</v>
      </c>
      <c r="AE1366" s="22"/>
      <c r="AF1366" s="22"/>
      <c r="AG1366" s="22" t="str">
        <f t="shared" si="116"/>
        <v/>
      </c>
      <c r="AH1366" s="17" cm="1">
        <f t="array" ref="AH1366">MAX(IF(ISOLASI!$B$5:$B$1048576='Data Training 2022'!B1366,ISOLASI!$H$5:$H$1048576))</f>
        <v>0</v>
      </c>
      <c r="AI1366" s="22" t="str">
        <f>IFERROR(VLOOKUP(B1366,ISOLASI!$B$5:$I$1048576,8,0),"")</f>
        <v/>
      </c>
      <c r="AJ1366" s="22"/>
      <c r="AK1366" s="17" cm="1">
        <f t="array" ref="AK1366">MAX(IF('DEKAT AIR'!$B$5:$B$1048576='Data Training 2022'!B1366,'DEKAT AIR'!$H$5:$H$1048576))</f>
        <v>0</v>
      </c>
      <c r="AL1366" s="22" t="str">
        <f>IFERROR(VLOOKUP(B1366,'DEKAT AIR'!$B$5:$I$1048576,8,0),"")</f>
        <v/>
      </c>
      <c r="AM1366" s="22"/>
      <c r="AN1366" s="17" cm="1">
        <f t="array" ref="AN1366">MAX(IF(KETINGGIAN!$B$5:$B$1048576='Data Training 2022'!B1366,KETINGGIAN!$H$5:$H$1048576))</f>
        <v>0</v>
      </c>
      <c r="AO1366" s="22" t="str">
        <f>IFERROR(VLOOKUP(B1366,KETINGGIAN!$B$5:$I$1048576,8,0),"")</f>
        <v/>
      </c>
      <c r="AP1366" s="22"/>
      <c r="AQ1366" s="22"/>
      <c r="AR1366" s="22"/>
      <c r="AS1366" s="22" t="s">
        <v>3994</v>
      </c>
      <c r="AT1366" s="17" cm="1">
        <f t="array" ref="AT1366">MAX(IF(TOOLSKEEPER!$B$5:$B$1048576='Data Training 2022'!B1366,TOOLSKEEPER!$H$5:$H$1048576))</f>
        <v>44768</v>
      </c>
      <c r="AU1366" s="22" t="str">
        <f>IFERROR(VLOOKUP(B1366,TOOLSKEEPER!$B$5:$I$1048576,8,0),"")</f>
        <v>LULUS</v>
      </c>
    </row>
    <row r="1367" spans="1:47">
      <c r="A1367" s="22">
        <f t="shared" si="117"/>
        <v>1362</v>
      </c>
      <c r="B1367" s="21" t="str">
        <f t="shared" si="113"/>
        <v>BMP2001223</v>
      </c>
      <c r="C1367" s="21" t="s">
        <v>594</v>
      </c>
      <c r="D1367" s="22"/>
      <c r="E1367" s="22" t="s">
        <v>595</v>
      </c>
      <c r="F1367" s="22" t="s">
        <v>326</v>
      </c>
      <c r="G1367" s="22" t="s">
        <v>358</v>
      </c>
      <c r="H1367" s="22" t="s">
        <v>355</v>
      </c>
      <c r="I1367" s="22"/>
      <c r="J1367" s="22"/>
      <c r="K1367" s="21" t="s">
        <v>4002</v>
      </c>
      <c r="L1367" s="21" t="s">
        <v>372</v>
      </c>
      <c r="M1367" s="21" t="s">
        <v>4003</v>
      </c>
      <c r="N1367" s="21"/>
      <c r="O1367" s="17" t="str">
        <f>IFERROR(VLOOKUP(B1367,POP!$B$5:$I$1048576,7,0),"")</f>
        <v/>
      </c>
      <c r="P1367" s="17" t="str">
        <f>IFERROR(VLOOKUP(B1367,POM!$B$5:$I$1048576,7,0),"")</f>
        <v/>
      </c>
      <c r="Q1367" s="10" t="str">
        <f>IFERROR(VLOOKUP(B1367,POU!$B$5:$I$1048576,7,0),"")</f>
        <v/>
      </c>
      <c r="R1367" s="21" t="str">
        <f t="shared" si="114"/>
        <v/>
      </c>
      <c r="S1367" s="17" t="str">
        <f>IFERROR(VLOOKUP(B1367,'PEMBEKALAN POP'!$B$5:$I$1048576,7,0),"")</f>
        <v/>
      </c>
      <c r="T1367" s="22" t="str">
        <f>IFERROR(VLOOKUP(B1367,'PEMBEKALAN POP'!$B$5:$I$1048576,8,0),"")</f>
        <v/>
      </c>
      <c r="U1367" s="21" t="s">
        <v>3994</v>
      </c>
      <c r="V1367" s="17" t="e" cm="1">
        <f t="array" ref="V1367">MAX(IF(INDUKSI!$B$5:$B$1048576='Data Training 2022'!B1367,INDUKSI!$H$5:$H$1048576))</f>
        <v>#N/A</v>
      </c>
      <c r="W1367" s="22" t="str">
        <f>IFERROR(VLOOKUP(B1367,INDUKSI!$B$5:$I$1048576,8,0),"")</f>
        <v/>
      </c>
      <c r="X1367" s="21" t="s">
        <v>3994</v>
      </c>
      <c r="Y1367" s="17" cm="1">
        <f t="array" ref="Y1367">MAX(IF(REINDUKSI!$B$5:$B$1048576='Data Training 2022'!B1367,REINDUKSI!$H$5:$H$1048576))</f>
        <v>44685</v>
      </c>
      <c r="Z1367" s="22" t="str">
        <f>IFERROR(VLOOKUP(B1367,REINDUKSI!$B$5:$I$1048576,8,0),"")</f>
        <v>LULUS</v>
      </c>
      <c r="AA1367" s="22" t="str">
        <f t="shared" si="115"/>
        <v/>
      </c>
      <c r="AB1367" s="17" cm="1">
        <f t="array" ref="AB1367">MAX(IF(BSA!$B$5:$B$1048576='Data Training 2022'!B1367,BSA!$H$5:$H$1048576))</f>
        <v>0</v>
      </c>
      <c r="AC1367" s="22" t="str">
        <f>IFERROR(VLOOKUP(B1367,BSA!$B$5:$I$1048576,8,0),"")</f>
        <v/>
      </c>
      <c r="AD1367" s="22" t="s">
        <v>3994</v>
      </c>
      <c r="AE1367" s="22"/>
      <c r="AF1367" s="22"/>
      <c r="AG1367" s="22" t="str">
        <f t="shared" si="116"/>
        <v/>
      </c>
      <c r="AH1367" s="17" cm="1">
        <f t="array" ref="AH1367">MAX(IF(ISOLASI!$B$5:$B$1048576='Data Training 2022'!B1367,ISOLASI!$H$5:$H$1048576))</f>
        <v>0</v>
      </c>
      <c r="AI1367" s="22" t="str">
        <f>IFERROR(VLOOKUP(B1367,ISOLASI!$B$5:$I$1048576,8,0),"")</f>
        <v/>
      </c>
      <c r="AJ1367" s="22"/>
      <c r="AK1367" s="17" cm="1">
        <f t="array" ref="AK1367">MAX(IF('DEKAT AIR'!$B$5:$B$1048576='Data Training 2022'!B1367,'DEKAT AIR'!$H$5:$H$1048576))</f>
        <v>0</v>
      </c>
      <c r="AL1367" s="22" t="str">
        <f>IFERROR(VLOOKUP(B1367,'DEKAT AIR'!$B$5:$I$1048576,8,0),"")</f>
        <v/>
      </c>
      <c r="AM1367" s="22"/>
      <c r="AN1367" s="17" cm="1">
        <f t="array" ref="AN1367">MAX(IF(KETINGGIAN!$B$5:$B$1048576='Data Training 2022'!B1367,KETINGGIAN!$H$5:$H$1048576))</f>
        <v>0</v>
      </c>
      <c r="AO1367" s="22" t="str">
        <f>IFERROR(VLOOKUP(B1367,KETINGGIAN!$B$5:$I$1048576,8,0),"")</f>
        <v/>
      </c>
      <c r="AP1367" s="22"/>
      <c r="AQ1367" s="22"/>
      <c r="AR1367" s="22"/>
      <c r="AS1367" s="22"/>
      <c r="AT1367" s="17" cm="1">
        <f t="array" ref="AT1367">MAX(IF(TOOLSKEEPER!$B$5:$B$1048576='Data Training 2022'!B1367,TOOLSKEEPER!$H$5:$H$1048576))</f>
        <v>0</v>
      </c>
      <c r="AU1367" s="22" t="str">
        <f>IFERROR(VLOOKUP(B1367,TOOLSKEEPER!$B$5:$I$1048576,8,0),"")</f>
        <v/>
      </c>
    </row>
    <row r="1368" spans="1:47">
      <c r="A1368" s="22">
        <f t="shared" si="117"/>
        <v>1363</v>
      </c>
      <c r="B1368" s="21" t="str">
        <f t="shared" si="113"/>
        <v>BMP040221</v>
      </c>
      <c r="C1368" s="21" t="s">
        <v>4387</v>
      </c>
      <c r="D1368" s="22"/>
      <c r="E1368" s="22" t="s">
        <v>4388</v>
      </c>
      <c r="F1368" s="22" t="s">
        <v>326</v>
      </c>
      <c r="G1368" s="22" t="s">
        <v>396</v>
      </c>
      <c r="H1368" s="22" t="s">
        <v>328</v>
      </c>
      <c r="I1368" s="22"/>
      <c r="J1368" s="22"/>
      <c r="K1368" s="21" t="s">
        <v>4002</v>
      </c>
      <c r="L1368" s="21" t="s">
        <v>372</v>
      </c>
      <c r="M1368" s="21" t="s">
        <v>4003</v>
      </c>
      <c r="N1368" s="21"/>
      <c r="O1368" s="17" t="str">
        <f>IFERROR(VLOOKUP(B1368,POP!$B$5:$I$1048576,7,0),"")</f>
        <v/>
      </c>
      <c r="P1368" s="17" t="str">
        <f>IFERROR(VLOOKUP(B1368,POM!$B$5:$I$1048576,7,0),"")</f>
        <v/>
      </c>
      <c r="Q1368" s="10" t="str">
        <f>IFERROR(VLOOKUP(B1368,POU!$B$5:$I$1048576,7,0),"")</f>
        <v/>
      </c>
      <c r="R1368" s="21" t="str">
        <f t="shared" si="114"/>
        <v/>
      </c>
      <c r="S1368" s="17" t="str">
        <f>IFERROR(VLOOKUP(B1368,'PEMBEKALAN POP'!$B$5:$I$1048576,7,0),"")</f>
        <v/>
      </c>
      <c r="T1368" s="22" t="str">
        <f>IFERROR(VLOOKUP(B1368,'PEMBEKALAN POP'!$B$5:$I$1048576,8,0),"")</f>
        <v/>
      </c>
      <c r="U1368" s="21" t="s">
        <v>3994</v>
      </c>
      <c r="V1368" s="17" t="e" cm="1">
        <f t="array" ref="V1368">MAX(IF(INDUKSI!$B$5:$B$1048576='Data Training 2022'!B1368,INDUKSI!$H$5:$H$1048576))</f>
        <v>#N/A</v>
      </c>
      <c r="W1368" s="22" t="str">
        <f>IFERROR(VLOOKUP(B1368,INDUKSI!$B$5:$I$1048576,8,0),"")</f>
        <v/>
      </c>
      <c r="X1368" s="21" t="s">
        <v>3994</v>
      </c>
      <c r="Y1368" s="17" cm="1">
        <f t="array" ref="Y1368">MAX(IF(REINDUKSI!$B$5:$B$1048576='Data Training 2022'!B1368,REINDUKSI!$H$5:$H$1048576))</f>
        <v>0</v>
      </c>
      <c r="Z1368" s="22" t="str">
        <f>IFERROR(VLOOKUP(B1368,REINDUKSI!$B$5:$I$1048576,8,0),"")</f>
        <v/>
      </c>
      <c r="AA1368" s="22" t="str">
        <f t="shared" si="115"/>
        <v/>
      </c>
      <c r="AB1368" s="17" cm="1">
        <f t="array" ref="AB1368">MAX(IF(BSA!$B$5:$B$1048576='Data Training 2022'!B1368,BSA!$H$5:$H$1048576))</f>
        <v>0</v>
      </c>
      <c r="AC1368" s="22" t="str">
        <f>IFERROR(VLOOKUP(B1368,BSA!$B$5:$I$1048576,8,0),"")</f>
        <v/>
      </c>
      <c r="AD1368" s="22" t="s">
        <v>3994</v>
      </c>
      <c r="AE1368" s="22"/>
      <c r="AF1368" s="22"/>
      <c r="AG1368" s="22" t="str">
        <f t="shared" si="116"/>
        <v/>
      </c>
      <c r="AH1368" s="17" cm="1">
        <f t="array" ref="AH1368">MAX(IF(ISOLASI!$B$5:$B$1048576='Data Training 2022'!B1368,ISOLASI!$H$5:$H$1048576))</f>
        <v>0</v>
      </c>
      <c r="AI1368" s="22" t="str">
        <f>IFERROR(VLOOKUP(B1368,ISOLASI!$B$5:$I$1048576,8,0),"")</f>
        <v/>
      </c>
      <c r="AJ1368" s="22"/>
      <c r="AK1368" s="17" cm="1">
        <f t="array" ref="AK1368">MAX(IF('DEKAT AIR'!$B$5:$B$1048576='Data Training 2022'!B1368,'DEKAT AIR'!$H$5:$H$1048576))</f>
        <v>0</v>
      </c>
      <c r="AL1368" s="22" t="str">
        <f>IFERROR(VLOOKUP(B1368,'DEKAT AIR'!$B$5:$I$1048576,8,0),"")</f>
        <v/>
      </c>
      <c r="AM1368" s="22"/>
      <c r="AN1368" s="17" cm="1">
        <f t="array" ref="AN1368">MAX(IF(KETINGGIAN!$B$5:$B$1048576='Data Training 2022'!B1368,KETINGGIAN!$H$5:$H$1048576))</f>
        <v>0</v>
      </c>
      <c r="AO1368" s="22" t="str">
        <f>IFERROR(VLOOKUP(B1368,KETINGGIAN!$B$5:$I$1048576,8,0),"")</f>
        <v/>
      </c>
      <c r="AP1368" s="22"/>
      <c r="AQ1368" s="22"/>
      <c r="AR1368" s="22"/>
      <c r="AS1368" s="22"/>
      <c r="AT1368" s="17" cm="1">
        <f t="array" ref="AT1368">MAX(IF(TOOLSKEEPER!$B$5:$B$1048576='Data Training 2022'!B1368,TOOLSKEEPER!$H$5:$H$1048576))</f>
        <v>0</v>
      </c>
      <c r="AU1368" s="22" t="str">
        <f>IFERROR(VLOOKUP(B1368,TOOLSKEEPER!$B$5:$I$1048576,8,0),"")</f>
        <v/>
      </c>
    </row>
    <row r="1369" spans="1:47">
      <c r="A1369" s="22">
        <f t="shared" si="117"/>
        <v>1364</v>
      </c>
      <c r="B1369" s="21" t="str">
        <f t="shared" si="113"/>
        <v>BMP040222</v>
      </c>
      <c r="C1369" s="21" t="s">
        <v>580</v>
      </c>
      <c r="D1369" s="22"/>
      <c r="E1369" s="22" t="s">
        <v>581</v>
      </c>
      <c r="F1369" s="22" t="s">
        <v>326</v>
      </c>
      <c r="G1369" s="22" t="s">
        <v>396</v>
      </c>
      <c r="H1369" s="22" t="s">
        <v>328</v>
      </c>
      <c r="I1369" s="22"/>
      <c r="J1369" s="22"/>
      <c r="K1369" s="21" t="s">
        <v>4002</v>
      </c>
      <c r="L1369" s="21" t="s">
        <v>372</v>
      </c>
      <c r="M1369" s="21" t="s">
        <v>4003</v>
      </c>
      <c r="N1369" s="21"/>
      <c r="O1369" s="17" t="str">
        <f>IFERROR(VLOOKUP(B1369,POP!$B$5:$I$1048576,7,0),"")</f>
        <v/>
      </c>
      <c r="P1369" s="17" t="str">
        <f>IFERROR(VLOOKUP(B1369,POM!$B$5:$I$1048576,7,0),"")</f>
        <v/>
      </c>
      <c r="Q1369" s="10" t="str">
        <f>IFERROR(VLOOKUP(B1369,POU!$B$5:$I$1048576,7,0),"")</f>
        <v/>
      </c>
      <c r="R1369" s="21" t="str">
        <f t="shared" si="114"/>
        <v/>
      </c>
      <c r="S1369" s="17" t="str">
        <f>IFERROR(VLOOKUP(B1369,'PEMBEKALAN POP'!$B$5:$I$1048576,7,0),"")</f>
        <v/>
      </c>
      <c r="T1369" s="22" t="str">
        <f>IFERROR(VLOOKUP(B1369,'PEMBEKALAN POP'!$B$5:$I$1048576,8,0),"")</f>
        <v/>
      </c>
      <c r="U1369" s="21" t="s">
        <v>3994</v>
      </c>
      <c r="V1369" s="17" t="e" cm="1">
        <f t="array" ref="V1369">MAX(IF(INDUKSI!$B$5:$B$1048576='Data Training 2022'!B1369,INDUKSI!$H$5:$H$1048576))</f>
        <v>#N/A</v>
      </c>
      <c r="W1369" s="22" t="str">
        <f>IFERROR(VLOOKUP(B1369,INDUKSI!$B$5:$I$1048576,8,0),"")</f>
        <v>LULUS</v>
      </c>
      <c r="X1369" s="21" t="s">
        <v>3994</v>
      </c>
      <c r="Y1369" s="17" cm="1">
        <f t="array" ref="Y1369">MAX(IF(REINDUKSI!$B$5:$B$1048576='Data Training 2022'!B1369,REINDUKSI!$H$5:$H$1048576))</f>
        <v>0</v>
      </c>
      <c r="Z1369" s="22" t="str">
        <f>IFERROR(VLOOKUP(B1369,REINDUKSI!$B$5:$I$1048576,8,0),"")</f>
        <v/>
      </c>
      <c r="AA1369" s="22" t="str">
        <f t="shared" si="115"/>
        <v/>
      </c>
      <c r="AB1369" s="17" cm="1">
        <f t="array" ref="AB1369">MAX(IF(BSA!$B$5:$B$1048576='Data Training 2022'!B1369,BSA!$H$5:$H$1048576))</f>
        <v>0</v>
      </c>
      <c r="AC1369" s="22" t="str">
        <f>IFERROR(VLOOKUP(B1369,BSA!$B$5:$I$1048576,8,0),"")</f>
        <v/>
      </c>
      <c r="AD1369" s="22" t="s">
        <v>3994</v>
      </c>
      <c r="AE1369" s="22"/>
      <c r="AF1369" s="22"/>
      <c r="AG1369" s="22" t="str">
        <f t="shared" si="116"/>
        <v/>
      </c>
      <c r="AH1369" s="17" cm="1">
        <f t="array" ref="AH1369">MAX(IF(ISOLASI!$B$5:$B$1048576='Data Training 2022'!B1369,ISOLASI!$H$5:$H$1048576))</f>
        <v>0</v>
      </c>
      <c r="AI1369" s="22" t="str">
        <f>IFERROR(VLOOKUP(B1369,ISOLASI!$B$5:$I$1048576,8,0),"")</f>
        <v/>
      </c>
      <c r="AJ1369" s="22"/>
      <c r="AK1369" s="17" cm="1">
        <f t="array" ref="AK1369">MAX(IF('DEKAT AIR'!$B$5:$B$1048576='Data Training 2022'!B1369,'DEKAT AIR'!$H$5:$H$1048576))</f>
        <v>0</v>
      </c>
      <c r="AL1369" s="22" t="str">
        <f>IFERROR(VLOOKUP(B1369,'DEKAT AIR'!$B$5:$I$1048576,8,0),"")</f>
        <v/>
      </c>
      <c r="AM1369" s="22"/>
      <c r="AN1369" s="17" cm="1">
        <f t="array" ref="AN1369">MAX(IF(KETINGGIAN!$B$5:$B$1048576='Data Training 2022'!B1369,KETINGGIAN!$H$5:$H$1048576))</f>
        <v>0</v>
      </c>
      <c r="AO1369" s="22" t="str">
        <f>IFERROR(VLOOKUP(B1369,KETINGGIAN!$B$5:$I$1048576,8,0),"")</f>
        <v/>
      </c>
      <c r="AP1369" s="22"/>
      <c r="AQ1369" s="22"/>
      <c r="AR1369" s="22"/>
      <c r="AS1369" s="22"/>
      <c r="AT1369" s="17" cm="1">
        <f t="array" ref="AT1369">MAX(IF(TOOLSKEEPER!$B$5:$B$1048576='Data Training 2022'!B1369,TOOLSKEEPER!$H$5:$H$1048576))</f>
        <v>0</v>
      </c>
      <c r="AU1369" s="22" t="str">
        <f>IFERROR(VLOOKUP(B1369,TOOLSKEEPER!$B$5:$I$1048576,8,0),"")</f>
        <v/>
      </c>
    </row>
    <row r="1370" spans="1:47">
      <c r="A1370" s="22">
        <f t="shared" si="117"/>
        <v>1365</v>
      </c>
      <c r="B1370" s="21" t="str">
        <f t="shared" si="113"/>
        <v>BMP0802221</v>
      </c>
      <c r="C1370" s="21" t="s">
        <v>640</v>
      </c>
      <c r="D1370" s="22"/>
      <c r="E1370" s="22" t="s">
        <v>641</v>
      </c>
      <c r="F1370" s="22" t="s">
        <v>326</v>
      </c>
      <c r="G1370" s="22" t="s">
        <v>422</v>
      </c>
      <c r="H1370" s="22" t="s">
        <v>328</v>
      </c>
      <c r="I1370" s="22"/>
      <c r="J1370" s="22"/>
      <c r="K1370" s="21" t="s">
        <v>4002</v>
      </c>
      <c r="L1370" s="21" t="s">
        <v>681</v>
      </c>
      <c r="M1370" s="21" t="s">
        <v>4003</v>
      </c>
      <c r="N1370" s="21"/>
      <c r="O1370" s="17" t="str">
        <f>IFERROR(VLOOKUP(B1370,POP!$B$5:$I$1048576,7,0),"")</f>
        <v/>
      </c>
      <c r="P1370" s="17" t="str">
        <f>IFERROR(VLOOKUP(B1370,POM!$B$5:$I$1048576,7,0),"")</f>
        <v/>
      </c>
      <c r="Q1370" s="10" t="str">
        <f>IFERROR(VLOOKUP(B1370,POU!$B$5:$I$1048576,7,0),"")</f>
        <v/>
      </c>
      <c r="R1370" s="21" t="str">
        <f t="shared" si="114"/>
        <v/>
      </c>
      <c r="S1370" s="17" t="str">
        <f>IFERROR(VLOOKUP(B1370,'PEMBEKALAN POP'!$B$5:$I$1048576,7,0),"")</f>
        <v/>
      </c>
      <c r="T1370" s="22" t="str">
        <f>IFERROR(VLOOKUP(B1370,'PEMBEKALAN POP'!$B$5:$I$1048576,8,0),"")</f>
        <v/>
      </c>
      <c r="U1370" s="21" t="s">
        <v>3994</v>
      </c>
      <c r="V1370" s="17" t="e" cm="1">
        <f t="array" ref="V1370">MAX(IF(INDUKSI!$B$5:$B$1048576='Data Training 2022'!B1370,INDUKSI!$H$5:$H$1048576))</f>
        <v>#N/A</v>
      </c>
      <c r="W1370" s="22" t="str">
        <f>IFERROR(VLOOKUP(B1370,INDUKSI!$B$5:$I$1048576,8,0),"")</f>
        <v>LULUS</v>
      </c>
      <c r="X1370" s="21" t="s">
        <v>3994</v>
      </c>
      <c r="Y1370" s="17" cm="1">
        <f t="array" ref="Y1370">MAX(IF(REINDUKSI!$B$5:$B$1048576='Data Training 2022'!B1370,REINDUKSI!$H$5:$H$1048576))</f>
        <v>0</v>
      </c>
      <c r="Z1370" s="22" t="str">
        <f>IFERROR(VLOOKUP(B1370,REINDUKSI!$B$5:$I$1048576,8,0),"")</f>
        <v/>
      </c>
      <c r="AA1370" s="22" t="str">
        <f t="shared" si="115"/>
        <v/>
      </c>
      <c r="AB1370" s="17" cm="1">
        <f t="array" ref="AB1370">MAX(IF(BSA!$B$5:$B$1048576='Data Training 2022'!B1370,BSA!$H$5:$H$1048576))</f>
        <v>0</v>
      </c>
      <c r="AC1370" s="22" t="str">
        <f>IFERROR(VLOOKUP(B1370,BSA!$B$5:$I$1048576,8,0),"")</f>
        <v/>
      </c>
      <c r="AD1370" s="22" t="s">
        <v>3994</v>
      </c>
      <c r="AE1370" s="22"/>
      <c r="AF1370" s="22"/>
      <c r="AG1370" s="22" t="str">
        <f t="shared" si="116"/>
        <v/>
      </c>
      <c r="AH1370" s="17" cm="1">
        <f t="array" ref="AH1370">MAX(IF(ISOLASI!$B$5:$B$1048576='Data Training 2022'!B1370,ISOLASI!$H$5:$H$1048576))</f>
        <v>0</v>
      </c>
      <c r="AI1370" s="22" t="str">
        <f>IFERROR(VLOOKUP(B1370,ISOLASI!$B$5:$I$1048576,8,0),"")</f>
        <v/>
      </c>
      <c r="AJ1370" s="22"/>
      <c r="AK1370" s="17" cm="1">
        <f t="array" ref="AK1370">MAX(IF('DEKAT AIR'!$B$5:$B$1048576='Data Training 2022'!B1370,'DEKAT AIR'!$H$5:$H$1048576))</f>
        <v>0</v>
      </c>
      <c r="AL1370" s="22" t="str">
        <f>IFERROR(VLOOKUP(B1370,'DEKAT AIR'!$B$5:$I$1048576,8,0),"")</f>
        <v/>
      </c>
      <c r="AM1370" s="22"/>
      <c r="AN1370" s="17" cm="1">
        <f t="array" ref="AN1370">MAX(IF(KETINGGIAN!$B$5:$B$1048576='Data Training 2022'!B1370,KETINGGIAN!$H$5:$H$1048576))</f>
        <v>0</v>
      </c>
      <c r="AO1370" s="22" t="str">
        <f>IFERROR(VLOOKUP(B1370,KETINGGIAN!$B$5:$I$1048576,8,0),"")</f>
        <v/>
      </c>
      <c r="AP1370" s="22"/>
      <c r="AQ1370" s="22"/>
      <c r="AR1370" s="22"/>
      <c r="AS1370" s="22"/>
      <c r="AT1370" s="17" cm="1">
        <f t="array" ref="AT1370">MAX(IF(TOOLSKEEPER!$B$5:$B$1048576='Data Training 2022'!B1370,TOOLSKEEPER!$H$5:$H$1048576))</f>
        <v>0</v>
      </c>
      <c r="AU1370" s="22" t="str">
        <f>IFERROR(VLOOKUP(B1370,TOOLSKEEPER!$B$5:$I$1048576,8,0),"")</f>
        <v/>
      </c>
    </row>
    <row r="1371" spans="1:47">
      <c r="A1371" s="22">
        <f t="shared" si="117"/>
        <v>1366</v>
      </c>
      <c r="B1371" s="21" t="str">
        <f t="shared" si="113"/>
        <v>BMP0802222</v>
      </c>
      <c r="C1371" s="21" t="s">
        <v>390</v>
      </c>
      <c r="D1371" s="22"/>
      <c r="E1371" s="22" t="s">
        <v>391</v>
      </c>
      <c r="F1371" s="22" t="s">
        <v>326</v>
      </c>
      <c r="G1371" s="22" t="s">
        <v>392</v>
      </c>
      <c r="H1371" s="22" t="s">
        <v>393</v>
      </c>
      <c r="I1371" s="22"/>
      <c r="J1371" s="22"/>
      <c r="K1371" s="21" t="s">
        <v>4002</v>
      </c>
      <c r="L1371" s="21" t="s">
        <v>681</v>
      </c>
      <c r="M1371" s="21" t="s">
        <v>4003</v>
      </c>
      <c r="N1371" s="21"/>
      <c r="O1371" s="17" t="str">
        <f>IFERROR(VLOOKUP(B1371,POP!$B$5:$I$1048576,7,0),"")</f>
        <v/>
      </c>
      <c r="P1371" s="17" t="str">
        <f>IFERROR(VLOOKUP(B1371,POM!$B$5:$I$1048576,7,0),"")</f>
        <v/>
      </c>
      <c r="Q1371" s="10" t="str">
        <f>IFERROR(VLOOKUP(B1371,POU!$B$5:$I$1048576,7,0),"")</f>
        <v/>
      </c>
      <c r="R1371" s="21" t="str">
        <f t="shared" si="114"/>
        <v/>
      </c>
      <c r="S1371" s="17" t="str">
        <f>IFERROR(VLOOKUP(B1371,'PEMBEKALAN POP'!$B$5:$I$1048576,7,0),"")</f>
        <v/>
      </c>
      <c r="T1371" s="22" t="str">
        <f>IFERROR(VLOOKUP(B1371,'PEMBEKALAN POP'!$B$5:$I$1048576,8,0),"")</f>
        <v/>
      </c>
      <c r="U1371" s="21" t="s">
        <v>3994</v>
      </c>
      <c r="V1371" s="17" t="e" cm="1">
        <f t="array" ref="V1371">MAX(IF(INDUKSI!$B$5:$B$1048576='Data Training 2022'!B1371,INDUKSI!$H$5:$H$1048576))</f>
        <v>#N/A</v>
      </c>
      <c r="W1371" s="22" t="str">
        <f>IFERROR(VLOOKUP(B1371,INDUKSI!$B$5:$I$1048576,8,0),"")</f>
        <v>LULUS</v>
      </c>
      <c r="X1371" s="21" t="s">
        <v>3994</v>
      </c>
      <c r="Y1371" s="17" cm="1">
        <f t="array" ref="Y1371">MAX(IF(REINDUKSI!$B$5:$B$1048576='Data Training 2022'!B1371,REINDUKSI!$H$5:$H$1048576))</f>
        <v>0</v>
      </c>
      <c r="Z1371" s="22" t="str">
        <f>IFERROR(VLOOKUP(B1371,REINDUKSI!$B$5:$I$1048576,8,0),"")</f>
        <v/>
      </c>
      <c r="AA1371" s="22" t="str">
        <f t="shared" si="115"/>
        <v/>
      </c>
      <c r="AB1371" s="17" cm="1">
        <f t="array" ref="AB1371">MAX(IF(BSA!$B$5:$B$1048576='Data Training 2022'!B1371,BSA!$H$5:$H$1048576))</f>
        <v>0</v>
      </c>
      <c r="AC1371" s="22" t="str">
        <f>IFERROR(VLOOKUP(B1371,BSA!$B$5:$I$1048576,8,0),"")</f>
        <v/>
      </c>
      <c r="AD1371" s="22" t="s">
        <v>3994</v>
      </c>
      <c r="AE1371" s="22"/>
      <c r="AF1371" s="22"/>
      <c r="AG1371" s="22" t="str">
        <f t="shared" si="116"/>
        <v/>
      </c>
      <c r="AH1371" s="17" cm="1">
        <f t="array" ref="AH1371">MAX(IF(ISOLASI!$B$5:$B$1048576='Data Training 2022'!B1371,ISOLASI!$H$5:$H$1048576))</f>
        <v>0</v>
      </c>
      <c r="AI1371" s="22" t="str">
        <f>IFERROR(VLOOKUP(B1371,ISOLASI!$B$5:$I$1048576,8,0),"")</f>
        <v/>
      </c>
      <c r="AJ1371" s="22"/>
      <c r="AK1371" s="17" cm="1">
        <f t="array" ref="AK1371">MAX(IF('DEKAT AIR'!$B$5:$B$1048576='Data Training 2022'!B1371,'DEKAT AIR'!$H$5:$H$1048576))</f>
        <v>0</v>
      </c>
      <c r="AL1371" s="22" t="str">
        <f>IFERROR(VLOOKUP(B1371,'DEKAT AIR'!$B$5:$I$1048576,8,0),"")</f>
        <v/>
      </c>
      <c r="AM1371" s="22"/>
      <c r="AN1371" s="17" cm="1">
        <f t="array" ref="AN1371">MAX(IF(KETINGGIAN!$B$5:$B$1048576='Data Training 2022'!B1371,KETINGGIAN!$H$5:$H$1048576))</f>
        <v>0</v>
      </c>
      <c r="AO1371" s="22" t="str">
        <f>IFERROR(VLOOKUP(B1371,KETINGGIAN!$B$5:$I$1048576,8,0),"")</f>
        <v/>
      </c>
      <c r="AP1371" s="22"/>
      <c r="AQ1371" s="22"/>
      <c r="AR1371" s="22"/>
      <c r="AS1371" s="22"/>
      <c r="AT1371" s="17" cm="1">
        <f t="array" ref="AT1371">MAX(IF(TOOLSKEEPER!$B$5:$B$1048576='Data Training 2022'!B1371,TOOLSKEEPER!$H$5:$H$1048576))</f>
        <v>0</v>
      </c>
      <c r="AU1371" s="22" t="str">
        <f>IFERROR(VLOOKUP(B1371,TOOLSKEEPER!$B$5:$I$1048576,8,0),"")</f>
        <v/>
      </c>
    </row>
    <row r="1372" spans="1:47">
      <c r="A1372" s="22">
        <f t="shared" si="117"/>
        <v>1367</v>
      </c>
      <c r="B1372" s="21" t="str">
        <f t="shared" si="113"/>
        <v>BMP0802223</v>
      </c>
      <c r="C1372" s="21" t="s">
        <v>539</v>
      </c>
      <c r="D1372" s="22"/>
      <c r="E1372" s="22" t="s">
        <v>540</v>
      </c>
      <c r="F1372" s="22" t="s">
        <v>326</v>
      </c>
      <c r="G1372" s="22" t="s">
        <v>429</v>
      </c>
      <c r="H1372" s="22" t="s">
        <v>328</v>
      </c>
      <c r="I1372" s="22"/>
      <c r="J1372" s="22"/>
      <c r="K1372" s="21" t="s">
        <v>4002</v>
      </c>
      <c r="L1372" s="21" t="s">
        <v>681</v>
      </c>
      <c r="M1372" s="21" t="s">
        <v>4003</v>
      </c>
      <c r="N1372" s="21"/>
      <c r="O1372" s="17" t="str">
        <f>IFERROR(VLOOKUP(B1372,POP!$B$5:$I$1048576,7,0),"")</f>
        <v/>
      </c>
      <c r="P1372" s="17" t="str">
        <f>IFERROR(VLOOKUP(B1372,POM!$B$5:$I$1048576,7,0),"")</f>
        <v/>
      </c>
      <c r="Q1372" s="10" t="str">
        <f>IFERROR(VLOOKUP(B1372,POU!$B$5:$I$1048576,7,0),"")</f>
        <v/>
      </c>
      <c r="R1372" s="21" t="str">
        <f t="shared" si="114"/>
        <v/>
      </c>
      <c r="S1372" s="17" t="str">
        <f>IFERROR(VLOOKUP(B1372,'PEMBEKALAN POP'!$B$5:$I$1048576,7,0),"")</f>
        <v/>
      </c>
      <c r="T1372" s="22" t="str">
        <f>IFERROR(VLOOKUP(B1372,'PEMBEKALAN POP'!$B$5:$I$1048576,8,0),"")</f>
        <v/>
      </c>
      <c r="U1372" s="21" t="s">
        <v>3994</v>
      </c>
      <c r="V1372" s="17" t="e" cm="1">
        <f t="array" ref="V1372">MAX(IF(INDUKSI!$B$5:$B$1048576='Data Training 2022'!B1372,INDUKSI!$H$5:$H$1048576))</f>
        <v>#N/A</v>
      </c>
      <c r="W1372" s="22" t="str">
        <f>IFERROR(VLOOKUP(B1372,INDUKSI!$B$5:$I$1048576,8,0),"")</f>
        <v>LULUS</v>
      </c>
      <c r="X1372" s="21" t="s">
        <v>3994</v>
      </c>
      <c r="Y1372" s="17" cm="1">
        <f t="array" ref="Y1372">MAX(IF(REINDUKSI!$B$5:$B$1048576='Data Training 2022'!B1372,REINDUKSI!$H$5:$H$1048576))</f>
        <v>44761</v>
      </c>
      <c r="Z1372" s="22" t="str">
        <f>IFERROR(VLOOKUP(B1372,REINDUKSI!$B$5:$I$1048576,8,0),"")</f>
        <v>LULUS</v>
      </c>
      <c r="AA1372" s="22" t="str">
        <f t="shared" si="115"/>
        <v/>
      </c>
      <c r="AB1372" s="17" cm="1">
        <f t="array" ref="AB1372">MAX(IF(BSA!$B$5:$B$1048576='Data Training 2022'!B1372,BSA!$H$5:$H$1048576))</f>
        <v>0</v>
      </c>
      <c r="AC1372" s="22" t="str">
        <f>IFERROR(VLOOKUP(B1372,BSA!$B$5:$I$1048576,8,0),"")</f>
        <v/>
      </c>
      <c r="AD1372" s="22" t="s">
        <v>3994</v>
      </c>
      <c r="AE1372" s="22"/>
      <c r="AF1372" s="22"/>
      <c r="AG1372" s="22" t="str">
        <f t="shared" si="116"/>
        <v/>
      </c>
      <c r="AH1372" s="17" cm="1">
        <f t="array" ref="AH1372">MAX(IF(ISOLASI!$B$5:$B$1048576='Data Training 2022'!B1372,ISOLASI!$H$5:$H$1048576))</f>
        <v>0</v>
      </c>
      <c r="AI1372" s="22" t="str">
        <f>IFERROR(VLOOKUP(B1372,ISOLASI!$B$5:$I$1048576,8,0),"")</f>
        <v/>
      </c>
      <c r="AJ1372" s="22"/>
      <c r="AK1372" s="17" cm="1">
        <f t="array" ref="AK1372">MAX(IF('DEKAT AIR'!$B$5:$B$1048576='Data Training 2022'!B1372,'DEKAT AIR'!$H$5:$H$1048576))</f>
        <v>0</v>
      </c>
      <c r="AL1372" s="22" t="str">
        <f>IFERROR(VLOOKUP(B1372,'DEKAT AIR'!$B$5:$I$1048576,8,0),"")</f>
        <v/>
      </c>
      <c r="AM1372" s="22"/>
      <c r="AN1372" s="17" cm="1">
        <f t="array" ref="AN1372">MAX(IF(KETINGGIAN!$B$5:$B$1048576='Data Training 2022'!B1372,KETINGGIAN!$H$5:$H$1048576))</f>
        <v>0</v>
      </c>
      <c r="AO1372" s="22" t="str">
        <f>IFERROR(VLOOKUP(B1372,KETINGGIAN!$B$5:$I$1048576,8,0),"")</f>
        <v/>
      </c>
      <c r="AP1372" s="22"/>
      <c r="AQ1372" s="22"/>
      <c r="AR1372" s="22"/>
      <c r="AS1372" s="22" t="s">
        <v>3994</v>
      </c>
      <c r="AT1372" s="17" cm="1">
        <f t="array" ref="AT1372">MAX(IF(TOOLSKEEPER!$B$5:$B$1048576='Data Training 2022'!B1372,TOOLSKEEPER!$H$5:$H$1048576))</f>
        <v>44774</v>
      </c>
      <c r="AU1372" s="22" t="str">
        <f>IFERROR(VLOOKUP(B1372,TOOLSKEEPER!$B$5:$I$1048576,8,0),"")</f>
        <v>LULUS</v>
      </c>
    </row>
    <row r="1373" spans="1:47">
      <c r="A1373" s="22">
        <f t="shared" si="117"/>
        <v>1368</v>
      </c>
      <c r="B1373" s="21" t="str">
        <f t="shared" ref="B1373:B1437" si="118">TEXT(C1373,"00000000")</f>
        <v>BMP0802224</v>
      </c>
      <c r="C1373" s="21" t="s">
        <v>384</v>
      </c>
      <c r="D1373" s="22"/>
      <c r="E1373" s="22" t="s">
        <v>385</v>
      </c>
      <c r="F1373" s="22" t="s">
        <v>326</v>
      </c>
      <c r="G1373" s="22" t="s">
        <v>383</v>
      </c>
      <c r="H1373" s="22" t="s">
        <v>386</v>
      </c>
      <c r="I1373" s="22"/>
      <c r="J1373" s="22"/>
      <c r="K1373" s="21" t="s">
        <v>4002</v>
      </c>
      <c r="L1373" s="21" t="s">
        <v>681</v>
      </c>
      <c r="M1373" s="21" t="s">
        <v>4003</v>
      </c>
      <c r="N1373" s="21"/>
      <c r="O1373" s="17" t="str">
        <f>IFERROR(VLOOKUP(B1373,POP!$B$5:$I$1048576,7,0),"")</f>
        <v/>
      </c>
      <c r="P1373" s="17" t="str">
        <f>IFERROR(VLOOKUP(B1373,POM!$B$5:$I$1048576,7,0),"")</f>
        <v/>
      </c>
      <c r="Q1373" s="10" t="str">
        <f>IFERROR(VLOOKUP(B1373,POU!$B$5:$I$1048576,7,0),"")</f>
        <v/>
      </c>
      <c r="R1373" s="21" t="str">
        <f t="shared" si="114"/>
        <v/>
      </c>
      <c r="S1373" s="17" t="str">
        <f>IFERROR(VLOOKUP(B1373,'PEMBEKALAN POP'!$B$5:$I$1048576,7,0),"")</f>
        <v/>
      </c>
      <c r="T1373" s="22" t="str">
        <f>IFERROR(VLOOKUP(B1373,'PEMBEKALAN POP'!$B$5:$I$1048576,8,0),"")</f>
        <v/>
      </c>
      <c r="U1373" s="21" t="s">
        <v>3994</v>
      </c>
      <c r="V1373" s="17" t="e" cm="1">
        <f t="array" ref="V1373">MAX(IF(INDUKSI!$B$5:$B$1048576='Data Training 2022'!B1373,INDUKSI!$H$5:$H$1048576))</f>
        <v>#N/A</v>
      </c>
      <c r="W1373" s="22" t="str">
        <f>IFERROR(VLOOKUP(B1373,INDUKSI!$B$5:$I$1048576,8,0),"")</f>
        <v>LULUS</v>
      </c>
      <c r="X1373" s="21" t="s">
        <v>3994</v>
      </c>
      <c r="Y1373" s="17" cm="1">
        <f t="array" ref="Y1373">MAX(IF(REINDUKSI!$B$5:$B$1048576='Data Training 2022'!B1373,REINDUKSI!$H$5:$H$1048576))</f>
        <v>44764</v>
      </c>
      <c r="Z1373" s="22" t="str">
        <f>IFERROR(VLOOKUP(B1373,REINDUKSI!$B$5:$I$1048576,8,0),"")</f>
        <v>LULUS</v>
      </c>
      <c r="AA1373" s="22" t="str">
        <f t="shared" si="115"/>
        <v/>
      </c>
      <c r="AB1373" s="17" cm="1">
        <f t="array" ref="AB1373">MAX(IF(BSA!$B$5:$B$1048576='Data Training 2022'!B1373,BSA!$H$5:$H$1048576))</f>
        <v>44713</v>
      </c>
      <c r="AC1373" s="22" t="str">
        <f>IFERROR(VLOOKUP(B1373,BSA!$B$5:$I$1048576,8,0),"")</f>
        <v>LULUS</v>
      </c>
      <c r="AD1373" s="22" t="s">
        <v>3994</v>
      </c>
      <c r="AE1373" s="22"/>
      <c r="AF1373" s="22"/>
      <c r="AG1373" s="22" t="str">
        <f t="shared" si="116"/>
        <v/>
      </c>
      <c r="AH1373" s="17" cm="1">
        <f t="array" ref="AH1373">MAX(IF(ISOLASI!$B$5:$B$1048576='Data Training 2022'!B1373,ISOLASI!$H$5:$H$1048576))</f>
        <v>0</v>
      </c>
      <c r="AI1373" s="22" t="str">
        <f>IFERROR(VLOOKUP(B1373,ISOLASI!$B$5:$I$1048576,8,0),"")</f>
        <v/>
      </c>
      <c r="AJ1373" s="22"/>
      <c r="AK1373" s="17" cm="1">
        <f t="array" ref="AK1373">MAX(IF('DEKAT AIR'!$B$5:$B$1048576='Data Training 2022'!B1373,'DEKAT AIR'!$H$5:$H$1048576))</f>
        <v>0</v>
      </c>
      <c r="AL1373" s="22" t="str">
        <f>IFERROR(VLOOKUP(B1373,'DEKAT AIR'!$B$5:$I$1048576,8,0),"")</f>
        <v/>
      </c>
      <c r="AM1373" s="22"/>
      <c r="AN1373" s="17" cm="1">
        <f t="array" ref="AN1373">MAX(IF(KETINGGIAN!$B$5:$B$1048576='Data Training 2022'!B1373,KETINGGIAN!$H$5:$H$1048576))</f>
        <v>0</v>
      </c>
      <c r="AO1373" s="22" t="str">
        <f>IFERROR(VLOOKUP(B1373,KETINGGIAN!$B$5:$I$1048576,8,0),"")</f>
        <v/>
      </c>
      <c r="AP1373" s="22"/>
      <c r="AQ1373" s="22"/>
      <c r="AR1373" s="22"/>
      <c r="AS1373" s="22"/>
      <c r="AT1373" s="17" cm="1">
        <f t="array" ref="AT1373">MAX(IF(TOOLSKEEPER!$B$5:$B$1048576='Data Training 2022'!B1373,TOOLSKEEPER!$H$5:$H$1048576))</f>
        <v>0</v>
      </c>
      <c r="AU1373" s="22" t="str">
        <f>IFERROR(VLOOKUP(B1373,TOOLSKEEPER!$B$5:$I$1048576,8,0),"")</f>
        <v/>
      </c>
    </row>
    <row r="1374" spans="1:47">
      <c r="A1374" s="22">
        <f t="shared" si="117"/>
        <v>1369</v>
      </c>
      <c r="B1374" s="21" t="str">
        <f t="shared" si="118"/>
        <v>BMP120221</v>
      </c>
      <c r="C1374" s="21" t="s">
        <v>435</v>
      </c>
      <c r="D1374" s="22"/>
      <c r="E1374" s="22" t="s">
        <v>436</v>
      </c>
      <c r="F1374" s="22" t="s">
        <v>326</v>
      </c>
      <c r="G1374" s="22" t="s">
        <v>392</v>
      </c>
      <c r="H1374" s="22" t="s">
        <v>393</v>
      </c>
      <c r="I1374" s="22"/>
      <c r="J1374" s="22"/>
      <c r="K1374" s="21" t="s">
        <v>4002</v>
      </c>
      <c r="L1374" s="21" t="s">
        <v>681</v>
      </c>
      <c r="M1374" s="21" t="s">
        <v>4003</v>
      </c>
      <c r="N1374" s="21"/>
      <c r="O1374" s="17" t="str">
        <f>IFERROR(VLOOKUP(B1374,POP!$B$5:$I$1048576,7,0),"")</f>
        <v/>
      </c>
      <c r="P1374" s="17" t="str">
        <f>IFERROR(VLOOKUP(B1374,POM!$B$5:$I$1048576,7,0),"")</f>
        <v/>
      </c>
      <c r="Q1374" s="10" t="str">
        <f>IFERROR(VLOOKUP(B1374,POU!$B$5:$I$1048576,7,0),"")</f>
        <v/>
      </c>
      <c r="R1374" s="21" t="str">
        <f t="shared" si="114"/>
        <v/>
      </c>
      <c r="S1374" s="17" t="str">
        <f>IFERROR(VLOOKUP(B1374,'PEMBEKALAN POP'!$B$5:$I$1048576,7,0),"")</f>
        <v/>
      </c>
      <c r="T1374" s="22" t="str">
        <f>IFERROR(VLOOKUP(B1374,'PEMBEKALAN POP'!$B$5:$I$1048576,8,0),"")</f>
        <v/>
      </c>
      <c r="U1374" s="21" t="s">
        <v>3994</v>
      </c>
      <c r="V1374" s="17" t="e" cm="1">
        <f t="array" ref="V1374">MAX(IF(INDUKSI!$B$5:$B$1048576='Data Training 2022'!B1374,INDUKSI!$H$5:$H$1048576))</f>
        <v>#N/A</v>
      </c>
      <c r="W1374" s="22" t="str">
        <f>IFERROR(VLOOKUP(B1374,INDUKSI!$B$5:$I$1048576,8,0),"")</f>
        <v>LULUS</v>
      </c>
      <c r="X1374" s="21" t="s">
        <v>3994</v>
      </c>
      <c r="Y1374" s="17" cm="1">
        <f t="array" ref="Y1374">MAX(IF(REINDUKSI!$B$5:$B$1048576='Data Training 2022'!B1374,REINDUKSI!$H$5:$H$1048576))</f>
        <v>0</v>
      </c>
      <c r="Z1374" s="22" t="str">
        <f>IFERROR(VLOOKUP(B1374,REINDUKSI!$B$5:$I$1048576,8,0),"")</f>
        <v/>
      </c>
      <c r="AA1374" s="22" t="str">
        <f t="shared" si="115"/>
        <v/>
      </c>
      <c r="AB1374" s="17" cm="1">
        <f t="array" ref="AB1374">MAX(IF(BSA!$B$5:$B$1048576='Data Training 2022'!B1374,BSA!$H$5:$H$1048576))</f>
        <v>0</v>
      </c>
      <c r="AC1374" s="22" t="str">
        <f>IFERROR(VLOOKUP(B1374,BSA!$B$5:$I$1048576,8,0),"")</f>
        <v/>
      </c>
      <c r="AD1374" s="22" t="s">
        <v>3994</v>
      </c>
      <c r="AE1374" s="22"/>
      <c r="AF1374" s="22"/>
      <c r="AG1374" s="22" t="str">
        <f t="shared" si="116"/>
        <v/>
      </c>
      <c r="AH1374" s="17" cm="1">
        <f t="array" ref="AH1374">MAX(IF(ISOLASI!$B$5:$B$1048576='Data Training 2022'!B1374,ISOLASI!$H$5:$H$1048576))</f>
        <v>0</v>
      </c>
      <c r="AI1374" s="22" t="str">
        <f>IFERROR(VLOOKUP(B1374,ISOLASI!$B$5:$I$1048576,8,0),"")</f>
        <v/>
      </c>
      <c r="AJ1374" s="22"/>
      <c r="AK1374" s="17" cm="1">
        <f t="array" ref="AK1374">MAX(IF('DEKAT AIR'!$B$5:$B$1048576='Data Training 2022'!B1374,'DEKAT AIR'!$H$5:$H$1048576))</f>
        <v>0</v>
      </c>
      <c r="AL1374" s="22" t="str">
        <f>IFERROR(VLOOKUP(B1374,'DEKAT AIR'!$B$5:$I$1048576,8,0),"")</f>
        <v/>
      </c>
      <c r="AM1374" s="22"/>
      <c r="AN1374" s="17" cm="1">
        <f t="array" ref="AN1374">MAX(IF(KETINGGIAN!$B$5:$B$1048576='Data Training 2022'!B1374,KETINGGIAN!$H$5:$H$1048576))</f>
        <v>0</v>
      </c>
      <c r="AO1374" s="22" t="str">
        <f>IFERROR(VLOOKUP(B1374,KETINGGIAN!$B$5:$I$1048576,8,0),"")</f>
        <v/>
      </c>
      <c r="AP1374" s="22"/>
      <c r="AQ1374" s="22"/>
      <c r="AR1374" s="22"/>
      <c r="AS1374" s="22"/>
      <c r="AT1374" s="17" cm="1">
        <f t="array" ref="AT1374">MAX(IF(TOOLSKEEPER!$B$5:$B$1048576='Data Training 2022'!B1374,TOOLSKEEPER!$H$5:$H$1048576))</f>
        <v>0</v>
      </c>
      <c r="AU1374" s="22" t="str">
        <f>IFERROR(VLOOKUP(B1374,TOOLSKEEPER!$B$5:$I$1048576,8,0),"")</f>
        <v/>
      </c>
    </row>
    <row r="1375" spans="1:47">
      <c r="A1375" s="22">
        <f t="shared" si="117"/>
        <v>1370</v>
      </c>
      <c r="B1375" s="21" t="str">
        <f t="shared" si="118"/>
        <v>BMP120222</v>
      </c>
      <c r="C1375" s="21" t="s">
        <v>519</v>
      </c>
      <c r="D1375" s="22"/>
      <c r="E1375" s="22" t="s">
        <v>520</v>
      </c>
      <c r="F1375" s="22" t="s">
        <v>326</v>
      </c>
      <c r="G1375" s="22" t="s">
        <v>383</v>
      </c>
      <c r="H1375" s="22" t="s">
        <v>386</v>
      </c>
      <c r="I1375" s="22"/>
      <c r="J1375" s="22"/>
      <c r="K1375" s="21" t="s">
        <v>4002</v>
      </c>
      <c r="L1375" s="21" t="s">
        <v>681</v>
      </c>
      <c r="M1375" s="21" t="s">
        <v>4003</v>
      </c>
      <c r="N1375" s="21"/>
      <c r="O1375" s="17" t="str">
        <f>IFERROR(VLOOKUP(B1375,POP!$B$5:$I$1048576,7,0),"")</f>
        <v/>
      </c>
      <c r="P1375" s="17" t="str">
        <f>IFERROR(VLOOKUP(B1375,POM!$B$5:$I$1048576,7,0),"")</f>
        <v/>
      </c>
      <c r="Q1375" s="10" t="str">
        <f>IFERROR(VLOOKUP(B1375,POU!$B$5:$I$1048576,7,0),"")</f>
        <v/>
      </c>
      <c r="R1375" s="21" t="str">
        <f t="shared" si="114"/>
        <v/>
      </c>
      <c r="S1375" s="17" t="str">
        <f>IFERROR(VLOOKUP(B1375,'PEMBEKALAN POP'!$B$5:$I$1048576,7,0),"")</f>
        <v/>
      </c>
      <c r="T1375" s="22" t="str">
        <f>IFERROR(VLOOKUP(B1375,'PEMBEKALAN POP'!$B$5:$I$1048576,8,0),"")</f>
        <v/>
      </c>
      <c r="U1375" s="21" t="s">
        <v>3994</v>
      </c>
      <c r="V1375" s="17" t="e" cm="1">
        <f t="array" ref="V1375">MAX(IF(INDUKSI!$B$5:$B$1048576='Data Training 2022'!B1375,INDUKSI!$H$5:$H$1048576))</f>
        <v>#N/A</v>
      </c>
      <c r="W1375" s="22" t="str">
        <f>IFERROR(VLOOKUP(B1375,INDUKSI!$B$5:$I$1048576,8,0),"")</f>
        <v>LULUS</v>
      </c>
      <c r="X1375" s="21" t="s">
        <v>3994</v>
      </c>
      <c r="Y1375" s="17" cm="1">
        <f t="array" ref="Y1375">MAX(IF(REINDUKSI!$B$5:$B$1048576='Data Training 2022'!B1375,REINDUKSI!$H$5:$H$1048576))</f>
        <v>0</v>
      </c>
      <c r="Z1375" s="22" t="str">
        <f>IFERROR(VLOOKUP(B1375,REINDUKSI!$B$5:$I$1048576,8,0),"")</f>
        <v/>
      </c>
      <c r="AA1375" s="22" t="str">
        <f t="shared" si="115"/>
        <v/>
      </c>
      <c r="AB1375" s="17" cm="1">
        <f t="array" ref="AB1375">MAX(IF(BSA!$B$5:$B$1048576='Data Training 2022'!B1375,BSA!$H$5:$H$1048576))</f>
        <v>0</v>
      </c>
      <c r="AC1375" s="22" t="str">
        <f>IFERROR(VLOOKUP(B1375,BSA!$B$5:$I$1048576,8,0),"")</f>
        <v/>
      </c>
      <c r="AD1375" s="22" t="s">
        <v>3994</v>
      </c>
      <c r="AE1375" s="22"/>
      <c r="AF1375" s="22"/>
      <c r="AG1375" s="22" t="str">
        <f t="shared" si="116"/>
        <v/>
      </c>
      <c r="AH1375" s="17" cm="1">
        <f t="array" ref="AH1375">MAX(IF(ISOLASI!$B$5:$B$1048576='Data Training 2022'!B1375,ISOLASI!$H$5:$H$1048576))</f>
        <v>44660</v>
      </c>
      <c r="AI1375" s="22" t="str">
        <f>IFERROR(VLOOKUP(B1375,ISOLASI!$B$5:$I$1048576,8,0),"")</f>
        <v>LULUS</v>
      </c>
      <c r="AJ1375" s="22"/>
      <c r="AK1375" s="17" cm="1">
        <f t="array" ref="AK1375">MAX(IF('DEKAT AIR'!$B$5:$B$1048576='Data Training 2022'!B1375,'DEKAT AIR'!$H$5:$H$1048576))</f>
        <v>0</v>
      </c>
      <c r="AL1375" s="22" t="str">
        <f>IFERROR(VLOOKUP(B1375,'DEKAT AIR'!$B$5:$I$1048576,8,0),"")</f>
        <v/>
      </c>
      <c r="AM1375" s="22"/>
      <c r="AN1375" s="17" cm="1">
        <f t="array" ref="AN1375">MAX(IF(KETINGGIAN!$B$5:$B$1048576='Data Training 2022'!B1375,KETINGGIAN!$H$5:$H$1048576))</f>
        <v>0</v>
      </c>
      <c r="AO1375" s="22" t="str">
        <f>IFERROR(VLOOKUP(B1375,KETINGGIAN!$B$5:$I$1048576,8,0),"")</f>
        <v/>
      </c>
      <c r="AP1375" s="22"/>
      <c r="AQ1375" s="22"/>
      <c r="AR1375" s="22"/>
      <c r="AS1375" s="22"/>
      <c r="AT1375" s="17" cm="1">
        <f t="array" ref="AT1375">MAX(IF(TOOLSKEEPER!$B$5:$B$1048576='Data Training 2022'!B1375,TOOLSKEEPER!$H$5:$H$1048576))</f>
        <v>0</v>
      </c>
      <c r="AU1375" s="22" t="str">
        <f>IFERROR(VLOOKUP(B1375,TOOLSKEEPER!$B$5:$I$1048576,8,0),"")</f>
        <v/>
      </c>
    </row>
    <row r="1376" spans="1:47">
      <c r="A1376" s="22">
        <f t="shared" si="117"/>
        <v>1371</v>
      </c>
      <c r="B1376" s="21" t="str">
        <f t="shared" si="118"/>
        <v>BMP120223</v>
      </c>
      <c r="C1376" s="21" t="s">
        <v>604</v>
      </c>
      <c r="D1376" s="22"/>
      <c r="E1376" s="22" t="s">
        <v>605</v>
      </c>
      <c r="F1376" s="22" t="s">
        <v>326</v>
      </c>
      <c r="G1376" s="22" t="s">
        <v>396</v>
      </c>
      <c r="H1376" s="22" t="s">
        <v>328</v>
      </c>
      <c r="I1376" s="22"/>
      <c r="J1376" s="22"/>
      <c r="K1376" s="21" t="s">
        <v>4002</v>
      </c>
      <c r="L1376" s="21" t="s">
        <v>372</v>
      </c>
      <c r="M1376" s="21" t="s">
        <v>4003</v>
      </c>
      <c r="N1376" s="21"/>
      <c r="O1376" s="17" t="str">
        <f>IFERROR(VLOOKUP(B1376,POP!$B$5:$I$1048576,7,0),"")</f>
        <v/>
      </c>
      <c r="P1376" s="17" t="str">
        <f>IFERROR(VLOOKUP(B1376,POM!$B$5:$I$1048576,7,0),"")</f>
        <v/>
      </c>
      <c r="Q1376" s="10" t="str">
        <f>IFERROR(VLOOKUP(B1376,POU!$B$5:$I$1048576,7,0),"")</f>
        <v/>
      </c>
      <c r="R1376" s="21" t="str">
        <f t="shared" si="114"/>
        <v/>
      </c>
      <c r="S1376" s="17" t="str">
        <f>IFERROR(VLOOKUP(B1376,'PEMBEKALAN POP'!$B$5:$I$1048576,7,0),"")</f>
        <v/>
      </c>
      <c r="T1376" s="22" t="str">
        <f>IFERROR(VLOOKUP(B1376,'PEMBEKALAN POP'!$B$5:$I$1048576,8,0),"")</f>
        <v/>
      </c>
      <c r="U1376" s="21" t="s">
        <v>3994</v>
      </c>
      <c r="V1376" s="17" t="e" cm="1">
        <f t="array" ref="V1376">MAX(IF(INDUKSI!$B$5:$B$1048576='Data Training 2022'!B1376,INDUKSI!$H$5:$H$1048576))</f>
        <v>#N/A</v>
      </c>
      <c r="W1376" s="22" t="str">
        <f>IFERROR(VLOOKUP(B1376,INDUKSI!$B$5:$I$1048576,8,0),"")</f>
        <v>LULUS</v>
      </c>
      <c r="X1376" s="21" t="s">
        <v>3994</v>
      </c>
      <c r="Y1376" s="17" cm="1">
        <f t="array" ref="Y1376">MAX(IF(REINDUKSI!$B$5:$B$1048576='Data Training 2022'!B1376,REINDUKSI!$H$5:$H$1048576))</f>
        <v>0</v>
      </c>
      <c r="Z1376" s="22" t="str">
        <f>IFERROR(VLOOKUP(B1376,REINDUKSI!$B$5:$I$1048576,8,0),"")</f>
        <v/>
      </c>
      <c r="AA1376" s="22" t="str">
        <f t="shared" si="115"/>
        <v/>
      </c>
      <c r="AB1376" s="17" cm="1">
        <f t="array" ref="AB1376">MAX(IF(BSA!$B$5:$B$1048576='Data Training 2022'!B1376,BSA!$H$5:$H$1048576))</f>
        <v>0</v>
      </c>
      <c r="AC1376" s="22" t="str">
        <f>IFERROR(VLOOKUP(B1376,BSA!$B$5:$I$1048576,8,0),"")</f>
        <v/>
      </c>
      <c r="AD1376" s="22" t="s">
        <v>3994</v>
      </c>
      <c r="AE1376" s="22"/>
      <c r="AF1376" s="22"/>
      <c r="AG1376" s="22" t="str">
        <f t="shared" si="116"/>
        <v/>
      </c>
      <c r="AH1376" s="17" cm="1">
        <f t="array" ref="AH1376">MAX(IF(ISOLASI!$B$5:$B$1048576='Data Training 2022'!B1376,ISOLASI!$H$5:$H$1048576))</f>
        <v>0</v>
      </c>
      <c r="AI1376" s="22" t="str">
        <f>IFERROR(VLOOKUP(B1376,ISOLASI!$B$5:$I$1048576,8,0),"")</f>
        <v/>
      </c>
      <c r="AJ1376" s="22"/>
      <c r="AK1376" s="17" cm="1">
        <f t="array" ref="AK1376">MAX(IF('DEKAT AIR'!$B$5:$B$1048576='Data Training 2022'!B1376,'DEKAT AIR'!$H$5:$H$1048576))</f>
        <v>0</v>
      </c>
      <c r="AL1376" s="22" t="str">
        <f>IFERROR(VLOOKUP(B1376,'DEKAT AIR'!$B$5:$I$1048576,8,0),"")</f>
        <v/>
      </c>
      <c r="AM1376" s="22"/>
      <c r="AN1376" s="17" cm="1">
        <f t="array" ref="AN1376">MAX(IF(KETINGGIAN!$B$5:$B$1048576='Data Training 2022'!B1376,KETINGGIAN!$H$5:$H$1048576))</f>
        <v>0</v>
      </c>
      <c r="AO1376" s="22" t="str">
        <f>IFERROR(VLOOKUP(B1376,KETINGGIAN!$B$5:$I$1048576,8,0),"")</f>
        <v/>
      </c>
      <c r="AP1376" s="22"/>
      <c r="AQ1376" s="22"/>
      <c r="AR1376" s="22"/>
      <c r="AS1376" s="22"/>
      <c r="AT1376" s="17" cm="1">
        <f t="array" ref="AT1376">MAX(IF(TOOLSKEEPER!$B$5:$B$1048576='Data Training 2022'!B1376,TOOLSKEEPER!$H$5:$H$1048576))</f>
        <v>0</v>
      </c>
      <c r="AU1376" s="22" t="str">
        <f>IFERROR(VLOOKUP(B1376,TOOLSKEEPER!$B$5:$I$1048576,8,0),"")</f>
        <v/>
      </c>
    </row>
    <row r="1377" spans="1:47">
      <c r="A1377" s="22">
        <f t="shared" si="117"/>
        <v>1372</v>
      </c>
      <c r="B1377" s="21" t="str">
        <f t="shared" si="118"/>
        <v>BMP120224</v>
      </c>
      <c r="C1377" s="21" t="s">
        <v>551</v>
      </c>
      <c r="D1377" s="22"/>
      <c r="E1377" s="22" t="s">
        <v>552</v>
      </c>
      <c r="F1377" s="22" t="s">
        <v>326</v>
      </c>
      <c r="G1377" s="22" t="s">
        <v>396</v>
      </c>
      <c r="H1377" s="22" t="s">
        <v>328</v>
      </c>
      <c r="I1377" s="22"/>
      <c r="J1377" s="22"/>
      <c r="K1377" s="21" t="s">
        <v>4002</v>
      </c>
      <c r="L1377" s="21" t="s">
        <v>372</v>
      </c>
      <c r="M1377" s="21" t="s">
        <v>4003</v>
      </c>
      <c r="N1377" s="21"/>
      <c r="O1377" s="17" t="str">
        <f>IFERROR(VLOOKUP(B1377,POP!$B$5:$I$1048576,7,0),"")</f>
        <v/>
      </c>
      <c r="P1377" s="17" t="str">
        <f>IFERROR(VLOOKUP(B1377,POM!$B$5:$I$1048576,7,0),"")</f>
        <v/>
      </c>
      <c r="Q1377" s="10" t="str">
        <f>IFERROR(VLOOKUP(B1377,POU!$B$5:$I$1048576,7,0),"")</f>
        <v/>
      </c>
      <c r="R1377" s="21" t="str">
        <f t="shared" si="114"/>
        <v/>
      </c>
      <c r="S1377" s="17" t="str">
        <f>IFERROR(VLOOKUP(B1377,'PEMBEKALAN POP'!$B$5:$I$1048576,7,0),"")</f>
        <v/>
      </c>
      <c r="T1377" s="22" t="str">
        <f>IFERROR(VLOOKUP(B1377,'PEMBEKALAN POP'!$B$5:$I$1048576,8,0),"")</f>
        <v/>
      </c>
      <c r="U1377" s="21" t="s">
        <v>3994</v>
      </c>
      <c r="V1377" s="17" t="e" cm="1">
        <f t="array" ref="V1377">MAX(IF(INDUKSI!$B$5:$B$1048576='Data Training 2022'!B1377,INDUKSI!$H$5:$H$1048576))</f>
        <v>#N/A</v>
      </c>
      <c r="W1377" s="22" t="str">
        <f>IFERROR(VLOOKUP(B1377,INDUKSI!$B$5:$I$1048576,8,0),"")</f>
        <v>LULUS</v>
      </c>
      <c r="X1377" s="21" t="s">
        <v>3994</v>
      </c>
      <c r="Y1377" s="17" cm="1">
        <f t="array" ref="Y1377">MAX(IF(REINDUKSI!$B$5:$B$1048576='Data Training 2022'!B1377,REINDUKSI!$H$5:$H$1048576))</f>
        <v>44761</v>
      </c>
      <c r="Z1377" s="22" t="str">
        <f>IFERROR(VLOOKUP(B1377,REINDUKSI!$B$5:$I$1048576,8,0),"")</f>
        <v>LULUS</v>
      </c>
      <c r="AA1377" s="22" t="str">
        <f t="shared" si="115"/>
        <v/>
      </c>
      <c r="AB1377" s="17" cm="1">
        <f t="array" ref="AB1377">MAX(IF(BSA!$B$5:$B$1048576='Data Training 2022'!B1377,BSA!$H$5:$H$1048576))</f>
        <v>0</v>
      </c>
      <c r="AC1377" s="22" t="str">
        <f>IFERROR(VLOOKUP(B1377,BSA!$B$5:$I$1048576,8,0),"")</f>
        <v/>
      </c>
      <c r="AD1377" s="22" t="s">
        <v>3994</v>
      </c>
      <c r="AE1377" s="22"/>
      <c r="AF1377" s="22"/>
      <c r="AG1377" s="22" t="str">
        <f t="shared" si="116"/>
        <v/>
      </c>
      <c r="AH1377" s="17" cm="1">
        <f t="array" ref="AH1377">MAX(IF(ISOLASI!$B$5:$B$1048576='Data Training 2022'!B1377,ISOLASI!$H$5:$H$1048576))</f>
        <v>0</v>
      </c>
      <c r="AI1377" s="22" t="str">
        <f>IFERROR(VLOOKUP(B1377,ISOLASI!$B$5:$I$1048576,8,0),"")</f>
        <v/>
      </c>
      <c r="AJ1377" s="22"/>
      <c r="AK1377" s="17" cm="1">
        <f t="array" ref="AK1377">MAX(IF('DEKAT AIR'!$B$5:$B$1048576='Data Training 2022'!B1377,'DEKAT AIR'!$H$5:$H$1048576))</f>
        <v>0</v>
      </c>
      <c r="AL1377" s="22" t="str">
        <f>IFERROR(VLOOKUP(B1377,'DEKAT AIR'!$B$5:$I$1048576,8,0),"")</f>
        <v/>
      </c>
      <c r="AM1377" s="22"/>
      <c r="AN1377" s="17" cm="1">
        <f t="array" ref="AN1377">MAX(IF(KETINGGIAN!$B$5:$B$1048576='Data Training 2022'!B1377,KETINGGIAN!$H$5:$H$1048576))</f>
        <v>0</v>
      </c>
      <c r="AO1377" s="22" t="str">
        <f>IFERROR(VLOOKUP(B1377,KETINGGIAN!$B$5:$I$1048576,8,0),"")</f>
        <v/>
      </c>
      <c r="AP1377" s="22"/>
      <c r="AQ1377" s="22"/>
      <c r="AR1377" s="22"/>
      <c r="AS1377" s="22"/>
      <c r="AT1377" s="17" cm="1">
        <f t="array" ref="AT1377">MAX(IF(TOOLSKEEPER!$B$5:$B$1048576='Data Training 2022'!B1377,TOOLSKEEPER!$H$5:$H$1048576))</f>
        <v>0</v>
      </c>
      <c r="AU1377" s="22" t="str">
        <f>IFERROR(VLOOKUP(B1377,TOOLSKEEPER!$B$5:$I$1048576,8,0),"")</f>
        <v/>
      </c>
    </row>
    <row r="1378" spans="1:47">
      <c r="A1378" s="22">
        <f t="shared" si="117"/>
        <v>1373</v>
      </c>
      <c r="B1378" s="21" t="str">
        <f t="shared" si="118"/>
        <v>BMP120225</v>
      </c>
      <c r="C1378" s="21" t="s">
        <v>610</v>
      </c>
      <c r="D1378" s="22"/>
      <c r="E1378" s="22" t="s">
        <v>611</v>
      </c>
      <c r="F1378" s="22" t="s">
        <v>326</v>
      </c>
      <c r="G1378" s="22" t="s">
        <v>389</v>
      </c>
      <c r="H1378" s="22" t="s">
        <v>355</v>
      </c>
      <c r="I1378" s="22"/>
      <c r="J1378" s="22"/>
      <c r="K1378" s="21" t="s">
        <v>4002</v>
      </c>
      <c r="L1378" s="21" t="s">
        <v>372</v>
      </c>
      <c r="M1378" s="21" t="s">
        <v>4003</v>
      </c>
      <c r="N1378" s="21"/>
      <c r="O1378" s="17" t="str">
        <f>IFERROR(VLOOKUP(B1378,POP!$B$5:$I$1048576,7,0),"")</f>
        <v/>
      </c>
      <c r="P1378" s="17" t="str">
        <f>IFERROR(VLOOKUP(B1378,POM!$B$5:$I$1048576,7,0),"")</f>
        <v/>
      </c>
      <c r="Q1378" s="10" t="str">
        <f>IFERROR(VLOOKUP(B1378,POU!$B$5:$I$1048576,7,0),"")</f>
        <v/>
      </c>
      <c r="R1378" s="21" t="str">
        <f t="shared" si="114"/>
        <v/>
      </c>
      <c r="S1378" s="17" t="str">
        <f>IFERROR(VLOOKUP(B1378,'PEMBEKALAN POP'!$B$5:$I$1048576,7,0),"")</f>
        <v/>
      </c>
      <c r="T1378" s="22" t="str">
        <f>IFERROR(VLOOKUP(B1378,'PEMBEKALAN POP'!$B$5:$I$1048576,8,0),"")</f>
        <v/>
      </c>
      <c r="U1378" s="21" t="s">
        <v>3994</v>
      </c>
      <c r="V1378" s="17" t="e" cm="1">
        <f t="array" ref="V1378">MAX(IF(INDUKSI!$B$5:$B$1048576='Data Training 2022'!B1378,INDUKSI!$H$5:$H$1048576))</f>
        <v>#N/A</v>
      </c>
      <c r="W1378" s="22" t="str">
        <f>IFERROR(VLOOKUP(B1378,INDUKSI!$B$5:$I$1048576,8,0),"")</f>
        <v>LULUS</v>
      </c>
      <c r="X1378" s="21" t="s">
        <v>3994</v>
      </c>
      <c r="Y1378" s="17" cm="1">
        <f t="array" ref="Y1378">MAX(IF(REINDUKSI!$B$5:$B$1048576='Data Training 2022'!B1378,REINDUKSI!$H$5:$H$1048576))</f>
        <v>0</v>
      </c>
      <c r="Z1378" s="22" t="str">
        <f>IFERROR(VLOOKUP(B1378,REINDUKSI!$B$5:$I$1048576,8,0),"")</f>
        <v/>
      </c>
      <c r="AA1378" s="22" t="str">
        <f t="shared" si="115"/>
        <v/>
      </c>
      <c r="AB1378" s="17" cm="1">
        <f t="array" ref="AB1378">MAX(IF(BSA!$B$5:$B$1048576='Data Training 2022'!B1378,BSA!$H$5:$H$1048576))</f>
        <v>0</v>
      </c>
      <c r="AC1378" s="22" t="str">
        <f>IFERROR(VLOOKUP(B1378,BSA!$B$5:$I$1048576,8,0),"")</f>
        <v/>
      </c>
      <c r="AD1378" s="22" t="s">
        <v>3994</v>
      </c>
      <c r="AE1378" s="22"/>
      <c r="AF1378" s="22"/>
      <c r="AG1378" s="22" t="str">
        <f t="shared" si="116"/>
        <v/>
      </c>
      <c r="AH1378" s="17" cm="1">
        <f t="array" ref="AH1378">MAX(IF(ISOLASI!$B$5:$B$1048576='Data Training 2022'!B1378,ISOLASI!$H$5:$H$1048576))</f>
        <v>0</v>
      </c>
      <c r="AI1378" s="22" t="str">
        <f>IFERROR(VLOOKUP(B1378,ISOLASI!$B$5:$I$1048576,8,0),"")</f>
        <v/>
      </c>
      <c r="AJ1378" s="22"/>
      <c r="AK1378" s="17" cm="1">
        <f t="array" ref="AK1378">MAX(IF('DEKAT AIR'!$B$5:$B$1048576='Data Training 2022'!B1378,'DEKAT AIR'!$H$5:$H$1048576))</f>
        <v>0</v>
      </c>
      <c r="AL1378" s="22" t="str">
        <f>IFERROR(VLOOKUP(B1378,'DEKAT AIR'!$B$5:$I$1048576,8,0),"")</f>
        <v/>
      </c>
      <c r="AM1378" s="22"/>
      <c r="AN1378" s="17" cm="1">
        <f t="array" ref="AN1378">MAX(IF(KETINGGIAN!$B$5:$B$1048576='Data Training 2022'!B1378,KETINGGIAN!$H$5:$H$1048576))</f>
        <v>0</v>
      </c>
      <c r="AO1378" s="22" t="str">
        <f>IFERROR(VLOOKUP(B1378,KETINGGIAN!$B$5:$I$1048576,8,0),"")</f>
        <v/>
      </c>
      <c r="AP1378" s="22"/>
      <c r="AQ1378" s="22"/>
      <c r="AR1378" s="22"/>
      <c r="AS1378" s="22"/>
      <c r="AT1378" s="17" cm="1">
        <f t="array" ref="AT1378">MAX(IF(TOOLSKEEPER!$B$5:$B$1048576='Data Training 2022'!B1378,TOOLSKEEPER!$H$5:$H$1048576))</f>
        <v>0</v>
      </c>
      <c r="AU1378" s="22" t="str">
        <f>IFERROR(VLOOKUP(B1378,TOOLSKEEPER!$B$5:$I$1048576,8,0),"")</f>
        <v/>
      </c>
    </row>
    <row r="1379" spans="1:47">
      <c r="A1379" s="22">
        <f t="shared" si="117"/>
        <v>1374</v>
      </c>
      <c r="B1379" s="21" t="str">
        <f t="shared" si="118"/>
        <v>BMP120226</v>
      </c>
      <c r="C1379" s="21" t="s">
        <v>630</v>
      </c>
      <c r="D1379" s="22"/>
      <c r="E1379" s="22" t="s">
        <v>631</v>
      </c>
      <c r="F1379" s="22" t="s">
        <v>326</v>
      </c>
      <c r="G1379" s="22" t="s">
        <v>358</v>
      </c>
      <c r="H1379" s="22" t="s">
        <v>355</v>
      </c>
      <c r="I1379" s="22"/>
      <c r="J1379" s="22"/>
      <c r="K1379" s="21" t="s">
        <v>4002</v>
      </c>
      <c r="L1379" s="21" t="s">
        <v>372</v>
      </c>
      <c r="M1379" s="21" t="s">
        <v>4003</v>
      </c>
      <c r="N1379" s="21"/>
      <c r="O1379" s="17" t="str">
        <f>IFERROR(VLOOKUP(B1379,POP!$B$5:$I$1048576,7,0),"")</f>
        <v/>
      </c>
      <c r="P1379" s="17" t="str">
        <f>IFERROR(VLOOKUP(B1379,POM!$B$5:$I$1048576,7,0),"")</f>
        <v/>
      </c>
      <c r="Q1379" s="10" t="str">
        <f>IFERROR(VLOOKUP(B1379,POU!$B$5:$I$1048576,7,0),"")</f>
        <v/>
      </c>
      <c r="R1379" s="21" t="str">
        <f t="shared" si="114"/>
        <v/>
      </c>
      <c r="S1379" s="17" t="str">
        <f>IFERROR(VLOOKUP(B1379,'PEMBEKALAN POP'!$B$5:$I$1048576,7,0),"")</f>
        <v/>
      </c>
      <c r="T1379" s="22" t="str">
        <f>IFERROR(VLOOKUP(B1379,'PEMBEKALAN POP'!$B$5:$I$1048576,8,0),"")</f>
        <v/>
      </c>
      <c r="U1379" s="21" t="s">
        <v>3994</v>
      </c>
      <c r="V1379" s="17" t="e" cm="1">
        <f t="array" ref="V1379">MAX(IF(INDUKSI!$B$5:$B$1048576='Data Training 2022'!B1379,INDUKSI!$H$5:$H$1048576))</f>
        <v>#N/A</v>
      </c>
      <c r="W1379" s="22" t="str">
        <f>IFERROR(VLOOKUP(B1379,INDUKSI!$B$5:$I$1048576,8,0),"")</f>
        <v>LULUS</v>
      </c>
      <c r="X1379" s="21" t="s">
        <v>3994</v>
      </c>
      <c r="Y1379" s="17" cm="1">
        <f t="array" ref="Y1379">MAX(IF(REINDUKSI!$B$5:$B$1048576='Data Training 2022'!B1379,REINDUKSI!$H$5:$H$1048576))</f>
        <v>44775</v>
      </c>
      <c r="Z1379" s="22" t="str">
        <f>IFERROR(VLOOKUP(B1379,REINDUKSI!$B$5:$I$1048576,8,0),"")</f>
        <v>LULUS</v>
      </c>
      <c r="AA1379" s="22" t="str">
        <f t="shared" si="115"/>
        <v/>
      </c>
      <c r="AB1379" s="17" cm="1">
        <f t="array" ref="AB1379">MAX(IF(BSA!$B$5:$B$1048576='Data Training 2022'!B1379,BSA!$H$5:$H$1048576))</f>
        <v>0</v>
      </c>
      <c r="AC1379" s="22" t="str">
        <f>IFERROR(VLOOKUP(B1379,BSA!$B$5:$I$1048576,8,0),"")</f>
        <v/>
      </c>
      <c r="AD1379" s="22" t="s">
        <v>3994</v>
      </c>
      <c r="AE1379" s="22"/>
      <c r="AF1379" s="22"/>
      <c r="AG1379" s="22" t="str">
        <f t="shared" si="116"/>
        <v/>
      </c>
      <c r="AH1379" s="17" cm="1">
        <f t="array" ref="AH1379">MAX(IF(ISOLASI!$B$5:$B$1048576='Data Training 2022'!B1379,ISOLASI!$H$5:$H$1048576))</f>
        <v>0</v>
      </c>
      <c r="AI1379" s="22" t="str">
        <f>IFERROR(VLOOKUP(B1379,ISOLASI!$B$5:$I$1048576,8,0),"")</f>
        <v/>
      </c>
      <c r="AJ1379" s="22"/>
      <c r="AK1379" s="17" cm="1">
        <f t="array" ref="AK1379">MAX(IF('DEKAT AIR'!$B$5:$B$1048576='Data Training 2022'!B1379,'DEKAT AIR'!$H$5:$H$1048576))</f>
        <v>0</v>
      </c>
      <c r="AL1379" s="22" t="str">
        <f>IFERROR(VLOOKUP(B1379,'DEKAT AIR'!$B$5:$I$1048576,8,0),"")</f>
        <v/>
      </c>
      <c r="AM1379" s="22"/>
      <c r="AN1379" s="17" cm="1">
        <f t="array" ref="AN1379">MAX(IF(KETINGGIAN!$B$5:$B$1048576='Data Training 2022'!B1379,KETINGGIAN!$H$5:$H$1048576))</f>
        <v>0</v>
      </c>
      <c r="AO1379" s="22" t="str">
        <f>IFERROR(VLOOKUP(B1379,KETINGGIAN!$B$5:$I$1048576,8,0),"")</f>
        <v/>
      </c>
      <c r="AP1379" s="22"/>
      <c r="AQ1379" s="22"/>
      <c r="AR1379" s="22"/>
      <c r="AS1379" s="22"/>
      <c r="AT1379" s="17" cm="1">
        <f t="array" ref="AT1379">MAX(IF(TOOLSKEEPER!$B$5:$B$1048576='Data Training 2022'!B1379,TOOLSKEEPER!$H$5:$H$1048576))</f>
        <v>0</v>
      </c>
      <c r="AU1379" s="22" t="str">
        <f>IFERROR(VLOOKUP(B1379,TOOLSKEEPER!$B$5:$I$1048576,8,0),"")</f>
        <v/>
      </c>
    </row>
    <row r="1380" spans="1:47">
      <c r="A1380" s="22">
        <f t="shared" si="117"/>
        <v>1375</v>
      </c>
      <c r="B1380" s="21" t="str">
        <f t="shared" si="118"/>
        <v>BMP0303222</v>
      </c>
      <c r="C1380" s="21" t="s">
        <v>508</v>
      </c>
      <c r="D1380" s="22"/>
      <c r="E1380" s="22" t="s">
        <v>509</v>
      </c>
      <c r="F1380" s="22" t="s">
        <v>326</v>
      </c>
      <c r="G1380" s="22" t="s">
        <v>510</v>
      </c>
      <c r="H1380" s="22" t="s">
        <v>386</v>
      </c>
      <c r="I1380" s="22"/>
      <c r="J1380" s="22"/>
      <c r="K1380" s="21" t="s">
        <v>4002</v>
      </c>
      <c r="L1380" s="21" t="s">
        <v>372</v>
      </c>
      <c r="M1380" s="21" t="s">
        <v>4003</v>
      </c>
      <c r="N1380" s="21"/>
      <c r="O1380" s="17" t="str">
        <f>IFERROR(VLOOKUP(B1380,POP!$B$5:$I$1048576,7,0),"")</f>
        <v/>
      </c>
      <c r="P1380" s="17" t="str">
        <f>IFERROR(VLOOKUP(B1380,POM!$B$5:$I$1048576,7,0),"")</f>
        <v/>
      </c>
      <c r="Q1380" s="10" t="str">
        <f>IFERROR(VLOOKUP(B1380,POU!$B$5:$I$1048576,7,0),"")</f>
        <v/>
      </c>
      <c r="R1380" s="21" t="str">
        <f t="shared" si="114"/>
        <v/>
      </c>
      <c r="S1380" s="17" t="str">
        <f>IFERROR(VLOOKUP(B1380,'PEMBEKALAN POP'!$B$5:$I$1048576,7,0),"")</f>
        <v/>
      </c>
      <c r="T1380" s="22" t="str">
        <f>IFERROR(VLOOKUP(B1380,'PEMBEKALAN POP'!$B$5:$I$1048576,8,0),"")</f>
        <v/>
      </c>
      <c r="U1380" s="21" t="s">
        <v>3994</v>
      </c>
      <c r="V1380" s="17" t="e" cm="1">
        <f t="array" ref="V1380">MAX(IF(INDUKSI!$B$5:$B$1048576='Data Training 2022'!B1380,INDUKSI!$H$5:$H$1048576))</f>
        <v>#N/A</v>
      </c>
      <c r="W1380" s="22" t="str">
        <f>IFERROR(VLOOKUP(B1380,INDUKSI!$B$5:$I$1048576,8,0),"")</f>
        <v>LULUS</v>
      </c>
      <c r="X1380" s="21" t="s">
        <v>3994</v>
      </c>
      <c r="Y1380" s="17" cm="1">
        <f t="array" ref="Y1380">MAX(IF(REINDUKSI!$B$5:$B$1048576='Data Training 2022'!B1380,REINDUKSI!$H$5:$H$1048576))</f>
        <v>44691</v>
      </c>
      <c r="Z1380" s="22" t="str">
        <f>IFERROR(VLOOKUP(B1380,REINDUKSI!$B$5:$I$1048576,8,0),"")</f>
        <v>LULUS</v>
      </c>
      <c r="AA1380" s="22" t="str">
        <f t="shared" si="115"/>
        <v/>
      </c>
      <c r="AB1380" s="17" cm="1">
        <f t="array" ref="AB1380">MAX(IF(BSA!$B$5:$B$1048576='Data Training 2022'!B1380,BSA!$H$5:$H$1048576))</f>
        <v>0</v>
      </c>
      <c r="AC1380" s="22" t="str">
        <f>IFERROR(VLOOKUP(B1380,BSA!$B$5:$I$1048576,8,0),"")</f>
        <v/>
      </c>
      <c r="AD1380" s="22" t="s">
        <v>3994</v>
      </c>
      <c r="AE1380" s="22"/>
      <c r="AF1380" s="22"/>
      <c r="AG1380" s="22" t="str">
        <f t="shared" si="116"/>
        <v/>
      </c>
      <c r="AH1380" s="17" cm="1">
        <f t="array" ref="AH1380">MAX(IF(ISOLASI!$B$5:$B$1048576='Data Training 2022'!B1380,ISOLASI!$H$5:$H$1048576))</f>
        <v>0</v>
      </c>
      <c r="AI1380" s="22" t="str">
        <f>IFERROR(VLOOKUP(B1380,ISOLASI!$B$5:$I$1048576,8,0),"")</f>
        <v/>
      </c>
      <c r="AJ1380" s="22"/>
      <c r="AK1380" s="17" cm="1">
        <f t="array" ref="AK1380">MAX(IF('DEKAT AIR'!$B$5:$B$1048576='Data Training 2022'!B1380,'DEKAT AIR'!$H$5:$H$1048576))</f>
        <v>0</v>
      </c>
      <c r="AL1380" s="22" t="str">
        <f>IFERROR(VLOOKUP(B1380,'DEKAT AIR'!$B$5:$I$1048576,8,0),"")</f>
        <v/>
      </c>
      <c r="AM1380" s="22"/>
      <c r="AN1380" s="17" cm="1">
        <f t="array" ref="AN1380">MAX(IF(KETINGGIAN!$B$5:$B$1048576='Data Training 2022'!B1380,KETINGGIAN!$H$5:$H$1048576))</f>
        <v>0</v>
      </c>
      <c r="AO1380" s="22" t="str">
        <f>IFERROR(VLOOKUP(B1380,KETINGGIAN!$B$5:$I$1048576,8,0),"")</f>
        <v/>
      </c>
      <c r="AP1380" s="22"/>
      <c r="AQ1380" s="22"/>
      <c r="AR1380" s="22"/>
      <c r="AS1380" s="22"/>
      <c r="AT1380" s="17" cm="1">
        <f t="array" ref="AT1380">MAX(IF(TOOLSKEEPER!$B$5:$B$1048576='Data Training 2022'!B1380,TOOLSKEEPER!$H$5:$H$1048576))</f>
        <v>0</v>
      </c>
      <c r="AU1380" s="22" t="str">
        <f>IFERROR(VLOOKUP(B1380,TOOLSKEEPER!$B$5:$I$1048576,8,0),"")</f>
        <v/>
      </c>
    </row>
    <row r="1381" spans="1:47">
      <c r="A1381" s="22">
        <f t="shared" si="117"/>
        <v>1376</v>
      </c>
      <c r="B1381" s="21" t="str">
        <f t="shared" si="118"/>
        <v>BMP0603221</v>
      </c>
      <c r="C1381" s="21" t="s">
        <v>397</v>
      </c>
      <c r="D1381" s="22"/>
      <c r="E1381" s="22" t="s">
        <v>398</v>
      </c>
      <c r="F1381" s="22" t="s">
        <v>326</v>
      </c>
      <c r="G1381" s="22" t="s">
        <v>351</v>
      </c>
      <c r="H1381" s="22" t="s">
        <v>328</v>
      </c>
      <c r="I1381" s="22"/>
      <c r="J1381" s="22"/>
      <c r="K1381" s="21" t="s">
        <v>4002</v>
      </c>
      <c r="L1381" s="21" t="s">
        <v>681</v>
      </c>
      <c r="M1381" s="21" t="s">
        <v>4003</v>
      </c>
      <c r="N1381" s="21"/>
      <c r="O1381" s="17" t="str">
        <f>IFERROR(VLOOKUP(B1381,POP!$B$5:$I$1048576,7,0),"")</f>
        <v/>
      </c>
      <c r="P1381" s="17" t="str">
        <f>IFERROR(VLOOKUP(B1381,POM!$B$5:$I$1048576,7,0),"")</f>
        <v/>
      </c>
      <c r="Q1381" s="10" t="str">
        <f>IFERROR(VLOOKUP(B1381,POU!$B$5:$I$1048576,7,0),"")</f>
        <v/>
      </c>
      <c r="R1381" s="21" t="str">
        <f t="shared" si="114"/>
        <v/>
      </c>
      <c r="S1381" s="17" t="str">
        <f>IFERROR(VLOOKUP(B1381,'PEMBEKALAN POP'!$B$5:$I$1048576,7,0),"")</f>
        <v/>
      </c>
      <c r="T1381" s="22" t="str">
        <f>IFERROR(VLOOKUP(B1381,'PEMBEKALAN POP'!$B$5:$I$1048576,8,0),"")</f>
        <v/>
      </c>
      <c r="U1381" s="21" t="s">
        <v>3994</v>
      </c>
      <c r="V1381" s="17" t="e" cm="1">
        <f t="array" ref="V1381">MAX(IF(INDUKSI!$B$5:$B$1048576='Data Training 2022'!B1381,INDUKSI!$H$5:$H$1048576))</f>
        <v>#N/A</v>
      </c>
      <c r="W1381" s="22" t="str">
        <f>IFERROR(VLOOKUP(B1381,INDUKSI!$B$5:$I$1048576,8,0),"")</f>
        <v>LULUS</v>
      </c>
      <c r="X1381" s="21" t="s">
        <v>3994</v>
      </c>
      <c r="Y1381" s="17" cm="1">
        <f t="array" ref="Y1381">MAX(IF(REINDUKSI!$B$5:$B$1048576='Data Training 2022'!B1381,REINDUKSI!$H$5:$H$1048576))</f>
        <v>44737</v>
      </c>
      <c r="Z1381" s="22" t="str">
        <f>IFERROR(VLOOKUP(B1381,REINDUKSI!$B$5:$I$1048576,8,0),"")</f>
        <v>LULUS</v>
      </c>
      <c r="AA1381" s="22" t="str">
        <f t="shared" si="115"/>
        <v/>
      </c>
      <c r="AB1381" s="17" cm="1">
        <f t="array" ref="AB1381">MAX(IF(BSA!$B$5:$B$1048576='Data Training 2022'!B1381,BSA!$H$5:$H$1048576))</f>
        <v>0</v>
      </c>
      <c r="AC1381" s="22" t="str">
        <f>IFERROR(VLOOKUP(B1381,BSA!$B$5:$I$1048576,8,0),"")</f>
        <v/>
      </c>
      <c r="AD1381" s="22" t="s">
        <v>3994</v>
      </c>
      <c r="AE1381" s="22"/>
      <c r="AF1381" s="22"/>
      <c r="AG1381" s="22" t="str">
        <f t="shared" si="116"/>
        <v/>
      </c>
      <c r="AH1381" s="17" cm="1">
        <f t="array" ref="AH1381">MAX(IF(ISOLASI!$B$5:$B$1048576='Data Training 2022'!B1381,ISOLASI!$H$5:$H$1048576))</f>
        <v>44632</v>
      </c>
      <c r="AI1381" s="22" t="str">
        <f>IFERROR(VLOOKUP(B1381,ISOLASI!$B$5:$I$1048576,8,0),"")</f>
        <v>LULUS</v>
      </c>
      <c r="AJ1381" s="22"/>
      <c r="AK1381" s="17" cm="1">
        <f t="array" ref="AK1381">MAX(IF('DEKAT AIR'!$B$5:$B$1048576='Data Training 2022'!B1381,'DEKAT AIR'!$H$5:$H$1048576))</f>
        <v>0</v>
      </c>
      <c r="AL1381" s="22" t="str">
        <f>IFERROR(VLOOKUP(B1381,'DEKAT AIR'!$B$5:$I$1048576,8,0),"")</f>
        <v/>
      </c>
      <c r="AM1381" s="22"/>
      <c r="AN1381" s="17" cm="1">
        <f t="array" ref="AN1381">MAX(IF(KETINGGIAN!$B$5:$B$1048576='Data Training 2022'!B1381,KETINGGIAN!$H$5:$H$1048576))</f>
        <v>0</v>
      </c>
      <c r="AO1381" s="22" t="str">
        <f>IFERROR(VLOOKUP(B1381,KETINGGIAN!$B$5:$I$1048576,8,0),"")</f>
        <v/>
      </c>
      <c r="AP1381" s="22"/>
      <c r="AQ1381" s="22"/>
      <c r="AR1381" s="22"/>
      <c r="AS1381" s="22"/>
      <c r="AT1381" s="17" cm="1">
        <f t="array" ref="AT1381">MAX(IF(TOOLSKEEPER!$B$5:$B$1048576='Data Training 2022'!B1381,TOOLSKEEPER!$H$5:$H$1048576))</f>
        <v>0</v>
      </c>
      <c r="AU1381" s="22" t="str">
        <f>IFERROR(VLOOKUP(B1381,TOOLSKEEPER!$B$5:$I$1048576,8,0),"")</f>
        <v/>
      </c>
    </row>
    <row r="1382" spans="1:47">
      <c r="A1382" s="22">
        <f t="shared" si="117"/>
        <v>1377</v>
      </c>
      <c r="B1382" s="21" t="str">
        <f t="shared" si="118"/>
        <v>BMP0603222</v>
      </c>
      <c r="C1382" s="21" t="s">
        <v>479</v>
      </c>
      <c r="D1382" s="22"/>
      <c r="E1382" s="22" t="s">
        <v>480</v>
      </c>
      <c r="F1382" s="22" t="s">
        <v>326</v>
      </c>
      <c r="G1382" s="22" t="s">
        <v>383</v>
      </c>
      <c r="H1382" s="22" t="s">
        <v>386</v>
      </c>
      <c r="I1382" s="22"/>
      <c r="J1382" s="22"/>
      <c r="K1382" s="21" t="s">
        <v>4002</v>
      </c>
      <c r="L1382" s="21" t="s">
        <v>681</v>
      </c>
      <c r="M1382" s="21" t="s">
        <v>4003</v>
      </c>
      <c r="N1382" s="21"/>
      <c r="O1382" s="17" t="str">
        <f>IFERROR(VLOOKUP(B1382,POP!$B$5:$I$1048576,7,0),"")</f>
        <v/>
      </c>
      <c r="P1382" s="17" t="str">
        <f>IFERROR(VLOOKUP(B1382,POM!$B$5:$I$1048576,7,0),"")</f>
        <v/>
      </c>
      <c r="Q1382" s="10" t="str">
        <f>IFERROR(VLOOKUP(B1382,POU!$B$5:$I$1048576,7,0),"")</f>
        <v/>
      </c>
      <c r="R1382" s="21" t="str">
        <f t="shared" si="114"/>
        <v/>
      </c>
      <c r="S1382" s="17" t="str">
        <f>IFERROR(VLOOKUP(B1382,'PEMBEKALAN POP'!$B$5:$I$1048576,7,0),"")</f>
        <v/>
      </c>
      <c r="T1382" s="22" t="str">
        <f>IFERROR(VLOOKUP(B1382,'PEMBEKALAN POP'!$B$5:$I$1048576,8,0),"")</f>
        <v/>
      </c>
      <c r="U1382" s="21" t="s">
        <v>3994</v>
      </c>
      <c r="V1382" s="17" t="e" cm="1">
        <f t="array" ref="V1382">MAX(IF(INDUKSI!$B$5:$B$1048576='Data Training 2022'!B1382,INDUKSI!$H$5:$H$1048576))</f>
        <v>#N/A</v>
      </c>
      <c r="W1382" s="22" t="str">
        <f>IFERROR(VLOOKUP(B1382,INDUKSI!$B$5:$I$1048576,8,0),"")</f>
        <v>LULUS</v>
      </c>
      <c r="X1382" s="21" t="s">
        <v>3994</v>
      </c>
      <c r="Y1382" s="17" cm="1">
        <f t="array" ref="Y1382">MAX(IF(REINDUKSI!$B$5:$B$1048576='Data Training 2022'!B1382,REINDUKSI!$H$5:$H$1048576))</f>
        <v>44705</v>
      </c>
      <c r="Z1382" s="22" t="str">
        <f>IFERROR(VLOOKUP(B1382,REINDUKSI!$B$5:$I$1048576,8,0),"")</f>
        <v>LULUS</v>
      </c>
      <c r="AA1382" s="22" t="str">
        <f t="shared" si="115"/>
        <v/>
      </c>
      <c r="AB1382" s="17" cm="1">
        <f t="array" ref="AB1382">MAX(IF(BSA!$B$5:$B$1048576='Data Training 2022'!B1382,BSA!$H$5:$H$1048576))</f>
        <v>0</v>
      </c>
      <c r="AC1382" s="22" t="str">
        <f>IFERROR(VLOOKUP(B1382,BSA!$B$5:$I$1048576,8,0),"")</f>
        <v/>
      </c>
      <c r="AD1382" s="22" t="s">
        <v>3994</v>
      </c>
      <c r="AE1382" s="22"/>
      <c r="AF1382" s="22"/>
      <c r="AG1382" s="22" t="str">
        <f t="shared" si="116"/>
        <v/>
      </c>
      <c r="AH1382" s="17" cm="1">
        <f t="array" ref="AH1382">MAX(IF(ISOLASI!$B$5:$B$1048576='Data Training 2022'!B1382,ISOLASI!$H$5:$H$1048576))</f>
        <v>0</v>
      </c>
      <c r="AI1382" s="22" t="str">
        <f>IFERROR(VLOOKUP(B1382,ISOLASI!$B$5:$I$1048576,8,0),"")</f>
        <v/>
      </c>
      <c r="AJ1382" s="22"/>
      <c r="AK1382" s="17" cm="1">
        <f t="array" ref="AK1382">MAX(IF('DEKAT AIR'!$B$5:$B$1048576='Data Training 2022'!B1382,'DEKAT AIR'!$H$5:$H$1048576))</f>
        <v>0</v>
      </c>
      <c r="AL1382" s="22" t="str">
        <f>IFERROR(VLOOKUP(B1382,'DEKAT AIR'!$B$5:$I$1048576,8,0),"")</f>
        <v/>
      </c>
      <c r="AM1382" s="22"/>
      <c r="AN1382" s="17" cm="1">
        <f t="array" ref="AN1382">MAX(IF(KETINGGIAN!$B$5:$B$1048576='Data Training 2022'!B1382,KETINGGIAN!$H$5:$H$1048576))</f>
        <v>0</v>
      </c>
      <c r="AO1382" s="22" t="str">
        <f>IFERROR(VLOOKUP(B1382,KETINGGIAN!$B$5:$I$1048576,8,0),"")</f>
        <v/>
      </c>
      <c r="AP1382" s="22"/>
      <c r="AQ1382" s="22"/>
      <c r="AR1382" s="22"/>
      <c r="AS1382" s="22"/>
      <c r="AT1382" s="17" cm="1">
        <f t="array" ref="AT1382">MAX(IF(TOOLSKEEPER!$B$5:$B$1048576='Data Training 2022'!B1382,TOOLSKEEPER!$H$5:$H$1048576))</f>
        <v>0</v>
      </c>
      <c r="AU1382" s="22" t="str">
        <f>IFERROR(VLOOKUP(B1382,TOOLSKEEPER!$B$5:$I$1048576,8,0),"")</f>
        <v/>
      </c>
    </row>
    <row r="1383" spans="1:47">
      <c r="A1383" s="22">
        <f t="shared" si="117"/>
        <v>1378</v>
      </c>
      <c r="B1383" s="21" t="str">
        <f t="shared" si="118"/>
        <v>BMP1103221</v>
      </c>
      <c r="C1383" s="21" t="s">
        <v>461</v>
      </c>
      <c r="D1383" s="22"/>
      <c r="E1383" s="22" t="s">
        <v>462</v>
      </c>
      <c r="F1383" s="22" t="s">
        <v>326</v>
      </c>
      <c r="G1383" s="22" t="s">
        <v>404</v>
      </c>
      <c r="H1383" s="22" t="s">
        <v>405</v>
      </c>
      <c r="I1383" s="22"/>
      <c r="J1383" s="22"/>
      <c r="K1383" s="21" t="s">
        <v>4002</v>
      </c>
      <c r="L1383" s="21" t="s">
        <v>681</v>
      </c>
      <c r="M1383" s="21" t="s">
        <v>4003</v>
      </c>
      <c r="N1383" s="21"/>
      <c r="O1383" s="17" t="str">
        <f>IFERROR(VLOOKUP(B1383,POP!$B$5:$I$1048576,7,0),"")</f>
        <v/>
      </c>
      <c r="P1383" s="17" t="str">
        <f>IFERROR(VLOOKUP(B1383,POM!$B$5:$I$1048576,7,0),"")</f>
        <v/>
      </c>
      <c r="Q1383" s="10" t="str">
        <f>IFERROR(VLOOKUP(B1383,POU!$B$5:$I$1048576,7,0),"")</f>
        <v/>
      </c>
      <c r="R1383" s="21" t="str">
        <f t="shared" si="114"/>
        <v/>
      </c>
      <c r="S1383" s="17" t="str">
        <f>IFERROR(VLOOKUP(B1383,'PEMBEKALAN POP'!$B$5:$I$1048576,7,0),"")</f>
        <v/>
      </c>
      <c r="T1383" s="22" t="str">
        <f>IFERROR(VLOOKUP(B1383,'PEMBEKALAN POP'!$B$5:$I$1048576,8,0),"")</f>
        <v/>
      </c>
      <c r="U1383" s="21" t="s">
        <v>3994</v>
      </c>
      <c r="V1383" s="17" t="e" cm="1">
        <f t="array" ref="V1383">MAX(IF(INDUKSI!$B$5:$B$1048576='Data Training 2022'!B1383,INDUKSI!$H$5:$H$1048576))</f>
        <v>#N/A</v>
      </c>
      <c r="W1383" s="22" t="str">
        <f>IFERROR(VLOOKUP(B1383,INDUKSI!$B$5:$I$1048576,8,0),"")</f>
        <v>LULUS</v>
      </c>
      <c r="X1383" s="21" t="s">
        <v>3994</v>
      </c>
      <c r="Y1383" s="17" cm="1">
        <f t="array" ref="Y1383">MAX(IF(REINDUKSI!$B$5:$B$1048576='Data Training 2022'!B1383,REINDUKSI!$H$5:$H$1048576))</f>
        <v>44715</v>
      </c>
      <c r="Z1383" s="22" t="str">
        <f>IFERROR(VLOOKUP(B1383,REINDUKSI!$B$5:$I$1048576,8,0),"")</f>
        <v>LULUS</v>
      </c>
      <c r="AA1383" s="22" t="str">
        <f t="shared" si="115"/>
        <v/>
      </c>
      <c r="AB1383" s="17" cm="1">
        <f t="array" ref="AB1383">MAX(IF(BSA!$B$5:$B$1048576='Data Training 2022'!B1383,BSA!$H$5:$H$1048576))</f>
        <v>0</v>
      </c>
      <c r="AC1383" s="22" t="str">
        <f>IFERROR(VLOOKUP(B1383,BSA!$B$5:$I$1048576,8,0),"")</f>
        <v/>
      </c>
      <c r="AD1383" s="22" t="s">
        <v>3994</v>
      </c>
      <c r="AE1383" s="22"/>
      <c r="AF1383" s="22"/>
      <c r="AG1383" s="22" t="str">
        <f t="shared" si="116"/>
        <v/>
      </c>
      <c r="AH1383" s="17" cm="1">
        <f t="array" ref="AH1383">MAX(IF(ISOLASI!$B$5:$B$1048576='Data Training 2022'!B1383,ISOLASI!$H$5:$H$1048576))</f>
        <v>0</v>
      </c>
      <c r="AI1383" s="22" t="str">
        <f>IFERROR(VLOOKUP(B1383,ISOLASI!$B$5:$I$1048576,8,0),"")</f>
        <v/>
      </c>
      <c r="AJ1383" s="22"/>
      <c r="AK1383" s="17" cm="1">
        <f t="array" ref="AK1383">MAX(IF('DEKAT AIR'!$B$5:$B$1048576='Data Training 2022'!B1383,'DEKAT AIR'!$H$5:$H$1048576))</f>
        <v>0</v>
      </c>
      <c r="AL1383" s="22" t="str">
        <f>IFERROR(VLOOKUP(B1383,'DEKAT AIR'!$B$5:$I$1048576,8,0),"")</f>
        <v/>
      </c>
      <c r="AM1383" s="22"/>
      <c r="AN1383" s="17" cm="1">
        <f t="array" ref="AN1383">MAX(IF(KETINGGIAN!$B$5:$B$1048576='Data Training 2022'!B1383,KETINGGIAN!$H$5:$H$1048576))</f>
        <v>0</v>
      </c>
      <c r="AO1383" s="22" t="str">
        <f>IFERROR(VLOOKUP(B1383,KETINGGIAN!$B$5:$I$1048576,8,0),"")</f>
        <v/>
      </c>
      <c r="AP1383" s="22"/>
      <c r="AQ1383" s="22"/>
      <c r="AR1383" s="22"/>
      <c r="AS1383" s="22"/>
      <c r="AT1383" s="17" cm="1">
        <f t="array" ref="AT1383">MAX(IF(TOOLSKEEPER!$B$5:$B$1048576='Data Training 2022'!B1383,TOOLSKEEPER!$H$5:$H$1048576))</f>
        <v>0</v>
      </c>
      <c r="AU1383" s="22" t="str">
        <f>IFERROR(VLOOKUP(B1383,TOOLSKEEPER!$B$5:$I$1048576,8,0),"")</f>
        <v/>
      </c>
    </row>
    <row r="1384" spans="1:47">
      <c r="A1384" s="22">
        <f t="shared" si="117"/>
        <v>1379</v>
      </c>
      <c r="B1384" s="21" t="str">
        <f t="shared" si="118"/>
        <v>BMP1103222</v>
      </c>
      <c r="C1384" s="21" t="s">
        <v>402</v>
      </c>
      <c r="D1384" s="22"/>
      <c r="E1384" s="22" t="s">
        <v>403</v>
      </c>
      <c r="F1384" s="22" t="s">
        <v>326</v>
      </c>
      <c r="G1384" s="22" t="s">
        <v>404</v>
      </c>
      <c r="H1384" s="22" t="s">
        <v>405</v>
      </c>
      <c r="I1384" s="22"/>
      <c r="J1384" s="22"/>
      <c r="K1384" s="21" t="s">
        <v>4002</v>
      </c>
      <c r="L1384" s="21" t="s">
        <v>681</v>
      </c>
      <c r="M1384" s="21" t="s">
        <v>4003</v>
      </c>
      <c r="N1384" s="21"/>
      <c r="O1384" s="17" t="str">
        <f>IFERROR(VLOOKUP(B1384,POP!$B$5:$I$1048576,7,0),"")</f>
        <v/>
      </c>
      <c r="P1384" s="17" t="str">
        <f>IFERROR(VLOOKUP(B1384,POM!$B$5:$I$1048576,7,0),"")</f>
        <v/>
      </c>
      <c r="Q1384" s="10" t="str">
        <f>IFERROR(VLOOKUP(B1384,POU!$B$5:$I$1048576,7,0),"")</f>
        <v/>
      </c>
      <c r="R1384" s="21" t="str">
        <f t="shared" si="114"/>
        <v/>
      </c>
      <c r="S1384" s="17" t="str">
        <f>IFERROR(VLOOKUP(B1384,'PEMBEKALAN POP'!$B$5:$I$1048576,7,0),"")</f>
        <v/>
      </c>
      <c r="T1384" s="22" t="str">
        <f>IFERROR(VLOOKUP(B1384,'PEMBEKALAN POP'!$B$5:$I$1048576,8,0),"")</f>
        <v/>
      </c>
      <c r="U1384" s="21" t="s">
        <v>3994</v>
      </c>
      <c r="V1384" s="17" t="e" cm="1">
        <f t="array" ref="V1384">MAX(IF(INDUKSI!$B$5:$B$1048576='Data Training 2022'!B1384,INDUKSI!$H$5:$H$1048576))</f>
        <v>#N/A</v>
      </c>
      <c r="W1384" s="22" t="str">
        <f>IFERROR(VLOOKUP(B1384,INDUKSI!$B$5:$I$1048576,8,0),"")</f>
        <v>LULUS</v>
      </c>
      <c r="X1384" s="21" t="s">
        <v>3994</v>
      </c>
      <c r="Y1384" s="17" cm="1">
        <f t="array" ref="Y1384">MAX(IF(REINDUKSI!$B$5:$B$1048576='Data Training 2022'!B1384,REINDUKSI!$H$5:$H$1048576))</f>
        <v>44731</v>
      </c>
      <c r="Z1384" s="22" t="str">
        <f>IFERROR(VLOOKUP(B1384,REINDUKSI!$B$5:$I$1048576,8,0),"")</f>
        <v>LULUS</v>
      </c>
      <c r="AA1384" s="22" t="str">
        <f t="shared" si="115"/>
        <v/>
      </c>
      <c r="AB1384" s="17" cm="1">
        <f t="array" ref="AB1384">MAX(IF(BSA!$B$5:$B$1048576='Data Training 2022'!B1384,BSA!$H$5:$H$1048576))</f>
        <v>0</v>
      </c>
      <c r="AC1384" s="22" t="str">
        <f>IFERROR(VLOOKUP(B1384,BSA!$B$5:$I$1048576,8,0),"")</f>
        <v/>
      </c>
      <c r="AD1384" s="22" t="s">
        <v>3994</v>
      </c>
      <c r="AE1384" s="22"/>
      <c r="AF1384" s="22"/>
      <c r="AG1384" s="22" t="str">
        <f t="shared" si="116"/>
        <v/>
      </c>
      <c r="AH1384" s="17" cm="1">
        <f t="array" ref="AH1384">MAX(IF(ISOLASI!$B$5:$B$1048576='Data Training 2022'!B1384,ISOLASI!$H$5:$H$1048576))</f>
        <v>0</v>
      </c>
      <c r="AI1384" s="22" t="str">
        <f>IFERROR(VLOOKUP(B1384,ISOLASI!$B$5:$I$1048576,8,0),"")</f>
        <v/>
      </c>
      <c r="AJ1384" s="22"/>
      <c r="AK1384" s="17" cm="1">
        <f t="array" ref="AK1384">MAX(IF('DEKAT AIR'!$B$5:$B$1048576='Data Training 2022'!B1384,'DEKAT AIR'!$H$5:$H$1048576))</f>
        <v>0</v>
      </c>
      <c r="AL1384" s="22" t="str">
        <f>IFERROR(VLOOKUP(B1384,'DEKAT AIR'!$B$5:$I$1048576,8,0),"")</f>
        <v/>
      </c>
      <c r="AM1384" s="22"/>
      <c r="AN1384" s="17" cm="1">
        <f t="array" ref="AN1384">MAX(IF(KETINGGIAN!$B$5:$B$1048576='Data Training 2022'!B1384,KETINGGIAN!$H$5:$H$1048576))</f>
        <v>0</v>
      </c>
      <c r="AO1384" s="22" t="str">
        <f>IFERROR(VLOOKUP(B1384,KETINGGIAN!$B$5:$I$1048576,8,0),"")</f>
        <v/>
      </c>
      <c r="AP1384" s="22"/>
      <c r="AQ1384" s="22"/>
      <c r="AR1384" s="22"/>
      <c r="AS1384" s="22"/>
      <c r="AT1384" s="17" cm="1">
        <f t="array" ref="AT1384">MAX(IF(TOOLSKEEPER!$B$5:$B$1048576='Data Training 2022'!B1384,TOOLSKEEPER!$H$5:$H$1048576))</f>
        <v>0</v>
      </c>
      <c r="AU1384" s="22" t="str">
        <f>IFERROR(VLOOKUP(B1384,TOOLSKEEPER!$B$5:$I$1048576,8,0),"")</f>
        <v/>
      </c>
    </row>
    <row r="1385" spans="1:47">
      <c r="A1385" s="22">
        <f t="shared" si="117"/>
        <v>1380</v>
      </c>
      <c r="B1385" s="21" t="str">
        <f t="shared" si="118"/>
        <v>BMP_3</v>
      </c>
      <c r="C1385" s="21" t="s">
        <v>4389</v>
      </c>
      <c r="D1385" s="22"/>
      <c r="E1385" s="22" t="s">
        <v>612</v>
      </c>
      <c r="F1385" s="22" t="s">
        <v>326</v>
      </c>
      <c r="G1385" s="22" t="s">
        <v>383</v>
      </c>
      <c r="H1385" s="22" t="s">
        <v>386</v>
      </c>
      <c r="I1385" s="22"/>
      <c r="J1385" s="22"/>
      <c r="K1385" s="21" t="s">
        <v>4002</v>
      </c>
      <c r="L1385" s="21" t="s">
        <v>681</v>
      </c>
      <c r="M1385" s="21" t="s">
        <v>4003</v>
      </c>
      <c r="N1385" s="21"/>
      <c r="O1385" s="17" t="str">
        <f>IFERROR(VLOOKUP(B1385,POP!$B$5:$I$1048576,7,0),"")</f>
        <v/>
      </c>
      <c r="P1385" s="17" t="str">
        <f>IFERROR(VLOOKUP(B1385,POM!$B$5:$I$1048576,7,0),"")</f>
        <v/>
      </c>
      <c r="Q1385" s="10" t="str">
        <f>IFERROR(VLOOKUP(B1385,POU!$B$5:$I$1048576,7,0),"")</f>
        <v/>
      </c>
      <c r="R1385" s="21" t="str">
        <f t="shared" si="114"/>
        <v/>
      </c>
      <c r="S1385" s="17" t="str">
        <f>IFERROR(VLOOKUP(B1385,'PEMBEKALAN POP'!$B$5:$I$1048576,7,0),"")</f>
        <v/>
      </c>
      <c r="T1385" s="22" t="str">
        <f>IFERROR(VLOOKUP(B1385,'PEMBEKALAN POP'!$B$5:$I$1048576,8,0),"")</f>
        <v/>
      </c>
      <c r="U1385" s="21" t="s">
        <v>3994</v>
      </c>
      <c r="V1385" s="17" t="e" cm="1">
        <f t="array" ref="V1385">MAX(IF(INDUKSI!$B$5:$B$1048576='Data Training 2022'!B1385,INDUKSI!$H$5:$H$1048576))</f>
        <v>#N/A</v>
      </c>
      <c r="W1385" s="22" t="str">
        <f>IFERROR(VLOOKUP(B1385,INDUKSI!$B$5:$I$1048576,8,0),"")</f>
        <v>LULUS</v>
      </c>
      <c r="X1385" s="21" t="s">
        <v>3994</v>
      </c>
      <c r="Y1385" s="17" cm="1">
        <f t="array" ref="Y1385">MAX(IF(REINDUKSI!$B$5:$B$1048576='Data Training 2022'!B1385,REINDUKSI!$H$5:$H$1048576))</f>
        <v>0</v>
      </c>
      <c r="Z1385" s="22" t="str">
        <f>IFERROR(VLOOKUP(B1385,REINDUKSI!$B$5:$I$1048576,8,0),"")</f>
        <v/>
      </c>
      <c r="AA1385" s="22" t="str">
        <f t="shared" si="115"/>
        <v/>
      </c>
      <c r="AB1385" s="17" cm="1">
        <f t="array" ref="AB1385">MAX(IF(BSA!$B$5:$B$1048576='Data Training 2022'!B1385,BSA!$H$5:$H$1048576))</f>
        <v>44776</v>
      </c>
      <c r="AC1385" s="22" t="str">
        <f>IFERROR(VLOOKUP(B1385,BSA!$B$5:$I$1048576,8,0),"")</f>
        <v>LULUS</v>
      </c>
      <c r="AD1385" s="22" t="s">
        <v>3994</v>
      </c>
      <c r="AE1385" s="22"/>
      <c r="AF1385" s="22"/>
      <c r="AG1385" s="22" t="str">
        <f t="shared" si="116"/>
        <v/>
      </c>
      <c r="AH1385" s="17" cm="1">
        <f t="array" ref="AH1385">MAX(IF(ISOLASI!$B$5:$B$1048576='Data Training 2022'!B1385,ISOLASI!$H$5:$H$1048576))</f>
        <v>0</v>
      </c>
      <c r="AI1385" s="22" t="str">
        <f>IFERROR(VLOOKUP(B1385,ISOLASI!$B$5:$I$1048576,8,0),"")</f>
        <v/>
      </c>
      <c r="AJ1385" s="22"/>
      <c r="AK1385" s="17" cm="1">
        <f t="array" ref="AK1385">MAX(IF('DEKAT AIR'!$B$5:$B$1048576='Data Training 2022'!B1385,'DEKAT AIR'!$H$5:$H$1048576))</f>
        <v>0</v>
      </c>
      <c r="AL1385" s="22" t="str">
        <f>IFERROR(VLOOKUP(B1385,'DEKAT AIR'!$B$5:$I$1048576,8,0),"")</f>
        <v/>
      </c>
      <c r="AM1385" s="22"/>
      <c r="AN1385" s="17" cm="1">
        <f t="array" ref="AN1385">MAX(IF(KETINGGIAN!$B$5:$B$1048576='Data Training 2022'!B1385,KETINGGIAN!$H$5:$H$1048576))</f>
        <v>0</v>
      </c>
      <c r="AO1385" s="22" t="str">
        <f>IFERROR(VLOOKUP(B1385,KETINGGIAN!$B$5:$I$1048576,8,0),"")</f>
        <v/>
      </c>
      <c r="AP1385" s="22"/>
      <c r="AQ1385" s="22"/>
      <c r="AR1385" s="22"/>
      <c r="AS1385" s="22"/>
      <c r="AT1385" s="17" cm="1">
        <f t="array" ref="AT1385">MAX(IF(TOOLSKEEPER!$B$5:$B$1048576='Data Training 2022'!B1385,TOOLSKEEPER!$H$5:$H$1048576))</f>
        <v>0</v>
      </c>
      <c r="AU1385" s="22" t="str">
        <f>IFERROR(VLOOKUP(B1385,TOOLSKEEPER!$B$5:$I$1048576,8,0),"")</f>
        <v/>
      </c>
    </row>
    <row r="1386" spans="1:47">
      <c r="A1386" s="22">
        <f t="shared" si="117"/>
        <v>1381</v>
      </c>
      <c r="B1386" s="21" t="str">
        <f t="shared" si="118"/>
        <v>BMP1304221</v>
      </c>
      <c r="C1386" s="21" t="s">
        <v>4390</v>
      </c>
      <c r="D1386" s="22"/>
      <c r="E1386" s="22" t="s">
        <v>603</v>
      </c>
      <c r="F1386" s="22" t="s">
        <v>326</v>
      </c>
      <c r="G1386" s="22" t="s">
        <v>510</v>
      </c>
      <c r="H1386" s="22" t="s">
        <v>386</v>
      </c>
      <c r="I1386" s="22"/>
      <c r="J1386" s="22"/>
      <c r="K1386" s="21" t="s">
        <v>4002</v>
      </c>
      <c r="L1386" s="21" t="s">
        <v>372</v>
      </c>
      <c r="M1386" s="21" t="s">
        <v>4003</v>
      </c>
      <c r="N1386" s="21"/>
      <c r="O1386" s="17" t="str">
        <f>IFERROR(VLOOKUP(B1386,POP!$B$5:$I$1048576,7,0),"")</f>
        <v/>
      </c>
      <c r="P1386" s="17" t="str">
        <f>IFERROR(VLOOKUP(B1386,POM!$B$5:$I$1048576,7,0),"")</f>
        <v/>
      </c>
      <c r="Q1386" s="10" t="str">
        <f>IFERROR(VLOOKUP(B1386,POU!$B$5:$I$1048576,7,0),"")</f>
        <v/>
      </c>
      <c r="R1386" s="21" t="str">
        <f t="shared" si="114"/>
        <v/>
      </c>
      <c r="S1386" s="17" t="str">
        <f>IFERROR(VLOOKUP(B1386,'PEMBEKALAN POP'!$B$5:$I$1048576,7,0),"")</f>
        <v/>
      </c>
      <c r="T1386" s="22" t="str">
        <f>IFERROR(VLOOKUP(B1386,'PEMBEKALAN POP'!$B$5:$I$1048576,8,0),"")</f>
        <v/>
      </c>
      <c r="U1386" s="21" t="s">
        <v>3994</v>
      </c>
      <c r="V1386" s="17" t="e" cm="1">
        <f t="array" ref="V1386">MAX(IF(INDUKSI!$B$5:$B$1048576='Data Training 2022'!B1386,INDUKSI!$H$5:$H$1048576))</f>
        <v>#N/A</v>
      </c>
      <c r="W1386" s="22" t="str">
        <f>IFERROR(VLOOKUP(B1386,INDUKSI!$B$5:$I$1048576,8,0),"")</f>
        <v>LULUS</v>
      </c>
      <c r="X1386" s="21" t="s">
        <v>3994</v>
      </c>
      <c r="Y1386" s="17" cm="1">
        <f t="array" ref="Y1386">MAX(IF(REINDUKSI!$B$5:$B$1048576='Data Training 2022'!B1386,REINDUKSI!$H$5:$H$1048576))</f>
        <v>44739</v>
      </c>
      <c r="Z1386" s="22" t="str">
        <f>IFERROR(VLOOKUP(B1386,REINDUKSI!$B$5:$I$1048576,8,0),"")</f>
        <v>LULUS</v>
      </c>
      <c r="AA1386" s="22" t="str">
        <f t="shared" si="115"/>
        <v/>
      </c>
      <c r="AB1386" s="17" cm="1">
        <f t="array" ref="AB1386">MAX(IF(BSA!$B$5:$B$1048576='Data Training 2022'!B1386,BSA!$H$5:$H$1048576))</f>
        <v>0</v>
      </c>
      <c r="AC1386" s="22" t="str">
        <f>IFERROR(VLOOKUP(B1386,BSA!$B$5:$I$1048576,8,0),"")</f>
        <v/>
      </c>
      <c r="AD1386" s="22" t="s">
        <v>3994</v>
      </c>
      <c r="AE1386" s="22"/>
      <c r="AF1386" s="22"/>
      <c r="AG1386" s="22" t="str">
        <f t="shared" si="116"/>
        <v/>
      </c>
      <c r="AH1386" s="17" cm="1">
        <f t="array" ref="AH1386">MAX(IF(ISOLASI!$B$5:$B$1048576='Data Training 2022'!B1386,ISOLASI!$H$5:$H$1048576))</f>
        <v>0</v>
      </c>
      <c r="AI1386" s="22" t="str">
        <f>IFERROR(VLOOKUP(B1386,ISOLASI!$B$5:$I$1048576,8,0),"")</f>
        <v/>
      </c>
      <c r="AJ1386" s="22"/>
      <c r="AK1386" s="17" cm="1">
        <f t="array" ref="AK1386">MAX(IF('DEKAT AIR'!$B$5:$B$1048576='Data Training 2022'!B1386,'DEKAT AIR'!$H$5:$H$1048576))</f>
        <v>0</v>
      </c>
      <c r="AL1386" s="22" t="str">
        <f>IFERROR(VLOOKUP(B1386,'DEKAT AIR'!$B$5:$I$1048576,8,0),"")</f>
        <v/>
      </c>
      <c r="AM1386" s="22"/>
      <c r="AN1386" s="17" cm="1">
        <f t="array" ref="AN1386">MAX(IF(KETINGGIAN!$B$5:$B$1048576='Data Training 2022'!B1386,KETINGGIAN!$H$5:$H$1048576))</f>
        <v>0</v>
      </c>
      <c r="AO1386" s="22" t="str">
        <f>IFERROR(VLOOKUP(B1386,KETINGGIAN!$B$5:$I$1048576,8,0),"")</f>
        <v/>
      </c>
      <c r="AP1386" s="22"/>
      <c r="AQ1386" s="22"/>
      <c r="AR1386" s="22"/>
      <c r="AS1386" s="22"/>
      <c r="AT1386" s="17" cm="1">
        <f t="array" ref="AT1386">MAX(IF(TOOLSKEEPER!$B$5:$B$1048576='Data Training 2022'!B1386,TOOLSKEEPER!$H$5:$H$1048576))</f>
        <v>0</v>
      </c>
      <c r="AU1386" s="22" t="str">
        <f>IFERROR(VLOOKUP(B1386,TOOLSKEEPER!$B$5:$I$1048576,8,0),"")</f>
        <v/>
      </c>
    </row>
    <row r="1387" spans="1:47">
      <c r="A1387" s="22">
        <f t="shared" si="117"/>
        <v>1382</v>
      </c>
      <c r="B1387" s="21" t="str">
        <f t="shared" si="118"/>
        <v>BMP2103221</v>
      </c>
      <c r="C1387" s="21" t="s">
        <v>547</v>
      </c>
      <c r="D1387" s="22"/>
      <c r="E1387" s="22" t="s">
        <v>548</v>
      </c>
      <c r="F1387" s="22" t="s">
        <v>326</v>
      </c>
      <c r="G1387" s="22" t="s">
        <v>358</v>
      </c>
      <c r="H1387" s="22" t="s">
        <v>355</v>
      </c>
      <c r="I1387" s="22"/>
      <c r="J1387" s="22"/>
      <c r="K1387" s="21" t="s">
        <v>4002</v>
      </c>
      <c r="L1387" s="21" t="s">
        <v>372</v>
      </c>
      <c r="M1387" s="21" t="s">
        <v>4003</v>
      </c>
      <c r="N1387" s="21"/>
      <c r="O1387" s="17" t="str">
        <f>IFERROR(VLOOKUP(B1387,POP!$B$5:$I$1048576,7,0),"")</f>
        <v/>
      </c>
      <c r="P1387" s="17" t="str">
        <f>IFERROR(VLOOKUP(B1387,POM!$B$5:$I$1048576,7,0),"")</f>
        <v/>
      </c>
      <c r="Q1387" s="10" t="str">
        <f>IFERROR(VLOOKUP(B1387,POU!$B$5:$I$1048576,7,0),"")</f>
        <v/>
      </c>
      <c r="R1387" s="21" t="str">
        <f t="shared" si="114"/>
        <v/>
      </c>
      <c r="S1387" s="17" t="str">
        <f>IFERROR(VLOOKUP(B1387,'PEMBEKALAN POP'!$B$5:$I$1048576,7,0),"")</f>
        <v/>
      </c>
      <c r="T1387" s="22" t="str">
        <f>IFERROR(VLOOKUP(B1387,'PEMBEKALAN POP'!$B$5:$I$1048576,8,0),"")</f>
        <v/>
      </c>
      <c r="U1387" s="21" t="s">
        <v>3994</v>
      </c>
      <c r="V1387" s="17" t="e" cm="1">
        <f t="array" ref="V1387">MAX(IF(INDUKSI!$B$5:$B$1048576='Data Training 2022'!B1387,INDUKSI!$H$5:$H$1048576))</f>
        <v>#N/A</v>
      </c>
      <c r="W1387" s="22" t="str">
        <f>IFERROR(VLOOKUP(B1387,INDUKSI!$B$5:$I$1048576,8,0),"")</f>
        <v>LULUS</v>
      </c>
      <c r="X1387" s="21" t="s">
        <v>3994</v>
      </c>
      <c r="Y1387" s="17" cm="1">
        <f t="array" ref="Y1387">MAX(IF(REINDUKSI!$B$5:$B$1048576='Data Training 2022'!B1387,REINDUKSI!$H$5:$H$1048576))</f>
        <v>44770</v>
      </c>
      <c r="Z1387" s="22" t="str">
        <f>IFERROR(VLOOKUP(B1387,REINDUKSI!$B$5:$I$1048576,8,0),"")</f>
        <v>LULUS</v>
      </c>
      <c r="AA1387" s="22" t="str">
        <f t="shared" si="115"/>
        <v/>
      </c>
      <c r="AB1387" s="17" cm="1">
        <f t="array" ref="AB1387">MAX(IF(BSA!$B$5:$B$1048576='Data Training 2022'!B1387,BSA!$H$5:$H$1048576))</f>
        <v>0</v>
      </c>
      <c r="AC1387" s="22" t="str">
        <f>IFERROR(VLOOKUP(B1387,BSA!$B$5:$I$1048576,8,0),"")</f>
        <v/>
      </c>
      <c r="AD1387" s="22" t="s">
        <v>3994</v>
      </c>
      <c r="AE1387" s="22"/>
      <c r="AF1387" s="22"/>
      <c r="AG1387" s="22" t="str">
        <f t="shared" si="116"/>
        <v/>
      </c>
      <c r="AH1387" s="17" cm="1">
        <f t="array" ref="AH1387">MAX(IF(ISOLASI!$B$5:$B$1048576='Data Training 2022'!B1387,ISOLASI!$H$5:$H$1048576))</f>
        <v>0</v>
      </c>
      <c r="AI1387" s="22" t="str">
        <f>IFERROR(VLOOKUP(B1387,ISOLASI!$B$5:$I$1048576,8,0),"")</f>
        <v/>
      </c>
      <c r="AJ1387" s="22"/>
      <c r="AK1387" s="17" cm="1">
        <f t="array" ref="AK1387">MAX(IF('DEKAT AIR'!$B$5:$B$1048576='Data Training 2022'!B1387,'DEKAT AIR'!$H$5:$H$1048576))</f>
        <v>0</v>
      </c>
      <c r="AL1387" s="22" t="str">
        <f>IFERROR(VLOOKUP(B1387,'DEKAT AIR'!$B$5:$I$1048576,8,0),"")</f>
        <v/>
      </c>
      <c r="AM1387" s="22"/>
      <c r="AN1387" s="17" cm="1">
        <f t="array" ref="AN1387">MAX(IF(KETINGGIAN!$B$5:$B$1048576='Data Training 2022'!B1387,KETINGGIAN!$H$5:$H$1048576))</f>
        <v>0</v>
      </c>
      <c r="AO1387" s="22" t="str">
        <f>IFERROR(VLOOKUP(B1387,KETINGGIAN!$B$5:$I$1048576,8,0),"")</f>
        <v/>
      </c>
      <c r="AP1387" s="22"/>
      <c r="AQ1387" s="22"/>
      <c r="AR1387" s="22"/>
      <c r="AS1387" s="22"/>
      <c r="AT1387" s="17" cm="1">
        <f t="array" ref="AT1387">MAX(IF(TOOLSKEEPER!$B$5:$B$1048576='Data Training 2022'!B1387,TOOLSKEEPER!$H$5:$H$1048576))</f>
        <v>0</v>
      </c>
      <c r="AU1387" s="22" t="str">
        <f>IFERROR(VLOOKUP(B1387,TOOLSKEEPER!$B$5:$I$1048576,8,0),"")</f>
        <v/>
      </c>
    </row>
    <row r="1388" spans="1:47">
      <c r="A1388" s="22">
        <f t="shared" si="117"/>
        <v>1383</v>
      </c>
      <c r="B1388" s="21" t="str">
        <f t="shared" si="118"/>
        <v>BMP2103222</v>
      </c>
      <c r="C1388" s="21" t="s">
        <v>487</v>
      </c>
      <c r="D1388" s="22"/>
      <c r="E1388" s="22" t="s">
        <v>488</v>
      </c>
      <c r="F1388" s="22" t="s">
        <v>326</v>
      </c>
      <c r="G1388" s="22" t="s">
        <v>358</v>
      </c>
      <c r="H1388" s="22" t="s">
        <v>355</v>
      </c>
      <c r="I1388" s="22"/>
      <c r="J1388" s="22"/>
      <c r="K1388" s="21" t="s">
        <v>4002</v>
      </c>
      <c r="L1388" s="21" t="s">
        <v>372</v>
      </c>
      <c r="M1388" s="21" t="s">
        <v>4003</v>
      </c>
      <c r="N1388" s="21"/>
      <c r="O1388" s="17" t="str">
        <f>IFERROR(VLOOKUP(B1388,POP!$B$5:$I$1048576,7,0),"")</f>
        <v/>
      </c>
      <c r="P1388" s="17" t="str">
        <f>IFERROR(VLOOKUP(B1388,POM!$B$5:$I$1048576,7,0),"")</f>
        <v/>
      </c>
      <c r="Q1388" s="10" t="str">
        <f>IFERROR(VLOOKUP(B1388,POU!$B$5:$I$1048576,7,0),"")</f>
        <v/>
      </c>
      <c r="R1388" s="21" t="str">
        <f t="shared" si="114"/>
        <v/>
      </c>
      <c r="S1388" s="17" t="str">
        <f>IFERROR(VLOOKUP(B1388,'PEMBEKALAN POP'!$B$5:$I$1048576,7,0),"")</f>
        <v/>
      </c>
      <c r="T1388" s="22" t="str">
        <f>IFERROR(VLOOKUP(B1388,'PEMBEKALAN POP'!$B$5:$I$1048576,8,0),"")</f>
        <v/>
      </c>
      <c r="U1388" s="21" t="s">
        <v>3994</v>
      </c>
      <c r="V1388" s="17" t="e" cm="1">
        <f t="array" ref="V1388">MAX(IF(INDUKSI!$B$5:$B$1048576='Data Training 2022'!B1388,INDUKSI!$H$5:$H$1048576))</f>
        <v>#N/A</v>
      </c>
      <c r="W1388" s="22" t="str">
        <f>IFERROR(VLOOKUP(B1388,INDUKSI!$B$5:$I$1048576,8,0),"")</f>
        <v>LULUS</v>
      </c>
      <c r="X1388" s="21" t="s">
        <v>3994</v>
      </c>
      <c r="Y1388" s="17" cm="1">
        <f t="array" ref="Y1388">MAX(IF(REINDUKSI!$B$5:$B$1048576='Data Training 2022'!B1388,REINDUKSI!$H$5:$H$1048576))</f>
        <v>44732</v>
      </c>
      <c r="Z1388" s="22" t="str">
        <f>IFERROR(VLOOKUP(B1388,REINDUKSI!$B$5:$I$1048576,8,0),"")</f>
        <v>LULUS</v>
      </c>
      <c r="AA1388" s="22" t="str">
        <f t="shared" si="115"/>
        <v/>
      </c>
      <c r="AB1388" s="17" cm="1">
        <f t="array" ref="AB1388">MAX(IF(BSA!$B$5:$B$1048576='Data Training 2022'!B1388,BSA!$H$5:$H$1048576))</f>
        <v>0</v>
      </c>
      <c r="AC1388" s="22" t="str">
        <f>IFERROR(VLOOKUP(B1388,BSA!$B$5:$I$1048576,8,0),"")</f>
        <v/>
      </c>
      <c r="AD1388" s="22" t="s">
        <v>3994</v>
      </c>
      <c r="AE1388" s="22"/>
      <c r="AF1388" s="22"/>
      <c r="AG1388" s="22" t="str">
        <f t="shared" si="116"/>
        <v/>
      </c>
      <c r="AH1388" s="17" cm="1">
        <f t="array" ref="AH1388">MAX(IF(ISOLASI!$B$5:$B$1048576='Data Training 2022'!B1388,ISOLASI!$H$5:$H$1048576))</f>
        <v>0</v>
      </c>
      <c r="AI1388" s="22" t="str">
        <f>IFERROR(VLOOKUP(B1388,ISOLASI!$B$5:$I$1048576,8,0),"")</f>
        <v/>
      </c>
      <c r="AJ1388" s="22"/>
      <c r="AK1388" s="17" cm="1">
        <f t="array" ref="AK1388">MAX(IF('DEKAT AIR'!$B$5:$B$1048576='Data Training 2022'!B1388,'DEKAT AIR'!$H$5:$H$1048576))</f>
        <v>0</v>
      </c>
      <c r="AL1388" s="22" t="str">
        <f>IFERROR(VLOOKUP(B1388,'DEKAT AIR'!$B$5:$I$1048576,8,0),"")</f>
        <v/>
      </c>
      <c r="AM1388" s="22"/>
      <c r="AN1388" s="17" cm="1">
        <f t="array" ref="AN1388">MAX(IF(KETINGGIAN!$B$5:$B$1048576='Data Training 2022'!B1388,KETINGGIAN!$H$5:$H$1048576))</f>
        <v>0</v>
      </c>
      <c r="AO1388" s="22" t="str">
        <f>IFERROR(VLOOKUP(B1388,KETINGGIAN!$B$5:$I$1048576,8,0),"")</f>
        <v/>
      </c>
      <c r="AP1388" s="22"/>
      <c r="AQ1388" s="22"/>
      <c r="AR1388" s="22"/>
      <c r="AS1388" s="22"/>
      <c r="AT1388" s="17" cm="1">
        <f t="array" ref="AT1388">MAX(IF(TOOLSKEEPER!$B$5:$B$1048576='Data Training 2022'!B1388,TOOLSKEEPER!$H$5:$H$1048576))</f>
        <v>0</v>
      </c>
      <c r="AU1388" s="22" t="str">
        <f>IFERROR(VLOOKUP(B1388,TOOLSKEEPER!$B$5:$I$1048576,8,0),"")</f>
        <v/>
      </c>
    </row>
    <row r="1389" spans="1:47">
      <c r="A1389" s="22">
        <f t="shared" si="117"/>
        <v>1384</v>
      </c>
      <c r="B1389" s="21" t="str">
        <f t="shared" si="118"/>
        <v>BMP2103223</v>
      </c>
      <c r="C1389" s="21" t="s">
        <v>558</v>
      </c>
      <c r="D1389" s="22"/>
      <c r="E1389" s="22" t="s">
        <v>623</v>
      </c>
      <c r="F1389" s="22" t="s">
        <v>326</v>
      </c>
      <c r="G1389" s="22" t="s">
        <v>358</v>
      </c>
      <c r="H1389" s="22" t="s">
        <v>355</v>
      </c>
      <c r="I1389" s="22"/>
      <c r="J1389" s="22"/>
      <c r="K1389" s="21" t="s">
        <v>4002</v>
      </c>
      <c r="L1389" s="21" t="s">
        <v>372</v>
      </c>
      <c r="M1389" s="21" t="s">
        <v>4003</v>
      </c>
      <c r="N1389" s="21"/>
      <c r="O1389" s="17" t="str">
        <f>IFERROR(VLOOKUP(B1389,POP!$B$5:$I$1048576,7,0),"")</f>
        <v/>
      </c>
      <c r="P1389" s="17" t="str">
        <f>IFERROR(VLOOKUP(B1389,POM!$B$5:$I$1048576,7,0),"")</f>
        <v/>
      </c>
      <c r="Q1389" s="10" t="str">
        <f>IFERROR(VLOOKUP(B1389,POU!$B$5:$I$1048576,7,0),"")</f>
        <v/>
      </c>
      <c r="R1389" s="21" t="str">
        <f t="shared" si="114"/>
        <v/>
      </c>
      <c r="S1389" s="17" t="str">
        <f>IFERROR(VLOOKUP(B1389,'PEMBEKALAN POP'!$B$5:$I$1048576,7,0),"")</f>
        <v/>
      </c>
      <c r="T1389" s="22" t="str">
        <f>IFERROR(VLOOKUP(B1389,'PEMBEKALAN POP'!$B$5:$I$1048576,8,0),"")</f>
        <v/>
      </c>
      <c r="U1389" s="21" t="s">
        <v>3994</v>
      </c>
      <c r="V1389" s="17" t="e" cm="1">
        <f t="array" ref="V1389">MAX(IF(INDUKSI!$B$5:$B$1048576='Data Training 2022'!B1389,INDUKSI!$H$5:$H$1048576))</f>
        <v>#N/A</v>
      </c>
      <c r="W1389" s="22" t="str">
        <f>IFERROR(VLOOKUP(B1389,INDUKSI!$B$5:$I$1048576,8,0),"")</f>
        <v>LULUS</v>
      </c>
      <c r="X1389" s="21" t="s">
        <v>3994</v>
      </c>
      <c r="Y1389" s="17" cm="1">
        <f t="array" ref="Y1389">MAX(IF(REINDUKSI!$B$5:$B$1048576='Data Training 2022'!B1389,REINDUKSI!$H$5:$H$1048576))</f>
        <v>44753</v>
      </c>
      <c r="Z1389" s="22" t="str">
        <f>IFERROR(VLOOKUP(B1389,REINDUKSI!$B$5:$I$1048576,8,0),"")</f>
        <v>LULUS</v>
      </c>
      <c r="AA1389" s="22" t="str">
        <f t="shared" si="115"/>
        <v/>
      </c>
      <c r="AB1389" s="17" cm="1">
        <f t="array" ref="AB1389">MAX(IF(BSA!$B$5:$B$1048576='Data Training 2022'!B1389,BSA!$H$5:$H$1048576))</f>
        <v>0</v>
      </c>
      <c r="AC1389" s="22" t="str">
        <f>IFERROR(VLOOKUP(B1389,BSA!$B$5:$I$1048576,8,0),"")</f>
        <v/>
      </c>
      <c r="AD1389" s="22" t="s">
        <v>3994</v>
      </c>
      <c r="AE1389" s="22"/>
      <c r="AF1389" s="22"/>
      <c r="AG1389" s="22" t="str">
        <f t="shared" si="116"/>
        <v/>
      </c>
      <c r="AH1389" s="17" cm="1">
        <f t="array" ref="AH1389">MAX(IF(ISOLASI!$B$5:$B$1048576='Data Training 2022'!B1389,ISOLASI!$H$5:$H$1048576))</f>
        <v>0</v>
      </c>
      <c r="AI1389" s="22" t="str">
        <f>IFERROR(VLOOKUP(B1389,ISOLASI!$B$5:$I$1048576,8,0),"")</f>
        <v/>
      </c>
      <c r="AJ1389" s="22"/>
      <c r="AK1389" s="17" cm="1">
        <f t="array" ref="AK1389">MAX(IF('DEKAT AIR'!$B$5:$B$1048576='Data Training 2022'!B1389,'DEKAT AIR'!$H$5:$H$1048576))</f>
        <v>0</v>
      </c>
      <c r="AL1389" s="22" t="str">
        <f>IFERROR(VLOOKUP(B1389,'DEKAT AIR'!$B$5:$I$1048576,8,0),"")</f>
        <v/>
      </c>
      <c r="AM1389" s="22"/>
      <c r="AN1389" s="17" cm="1">
        <f t="array" ref="AN1389">MAX(IF(KETINGGIAN!$B$5:$B$1048576='Data Training 2022'!B1389,KETINGGIAN!$H$5:$H$1048576))</f>
        <v>0</v>
      </c>
      <c r="AO1389" s="22" t="str">
        <f>IFERROR(VLOOKUP(B1389,KETINGGIAN!$B$5:$I$1048576,8,0),"")</f>
        <v/>
      </c>
      <c r="AP1389" s="22"/>
      <c r="AQ1389" s="22"/>
      <c r="AR1389" s="22"/>
      <c r="AS1389" s="22"/>
      <c r="AT1389" s="17" cm="1">
        <f t="array" ref="AT1389">MAX(IF(TOOLSKEEPER!$B$5:$B$1048576='Data Training 2022'!B1389,TOOLSKEEPER!$H$5:$H$1048576))</f>
        <v>0</v>
      </c>
      <c r="AU1389" s="22" t="str">
        <f>IFERROR(VLOOKUP(B1389,TOOLSKEEPER!$B$5:$I$1048576,8,0),"")</f>
        <v/>
      </c>
    </row>
    <row r="1390" spans="1:47">
      <c r="A1390" s="22">
        <f t="shared" si="117"/>
        <v>1385</v>
      </c>
      <c r="B1390" s="21" t="str">
        <f t="shared" si="118"/>
        <v>BMP2103224</v>
      </c>
      <c r="C1390" s="21" t="s">
        <v>432</v>
      </c>
      <c r="D1390" s="22"/>
      <c r="E1390" s="22" t="s">
        <v>433</v>
      </c>
      <c r="F1390" s="22" t="s">
        <v>326</v>
      </c>
      <c r="G1390" s="22" t="s">
        <v>434</v>
      </c>
      <c r="H1390" s="22" t="s">
        <v>3973</v>
      </c>
      <c r="I1390" s="22"/>
      <c r="J1390" s="22"/>
      <c r="K1390" s="21" t="s">
        <v>4002</v>
      </c>
      <c r="L1390" s="21" t="s">
        <v>372</v>
      </c>
      <c r="M1390" s="21" t="s">
        <v>4003</v>
      </c>
      <c r="N1390" s="21"/>
      <c r="O1390" s="17" t="str">
        <f>IFERROR(VLOOKUP(B1390,POP!$B$5:$I$1048576,7,0),"")</f>
        <v/>
      </c>
      <c r="P1390" s="17" t="str">
        <f>IFERROR(VLOOKUP(B1390,POM!$B$5:$I$1048576,7,0),"")</f>
        <v/>
      </c>
      <c r="Q1390" s="10" t="str">
        <f>IFERROR(VLOOKUP(B1390,POU!$B$5:$I$1048576,7,0),"")</f>
        <v/>
      </c>
      <c r="R1390" s="21" t="str">
        <f t="shared" si="114"/>
        <v/>
      </c>
      <c r="S1390" s="17" t="str">
        <f>IFERROR(VLOOKUP(B1390,'PEMBEKALAN POP'!$B$5:$I$1048576,7,0),"")</f>
        <v/>
      </c>
      <c r="T1390" s="22" t="str">
        <f>IFERROR(VLOOKUP(B1390,'PEMBEKALAN POP'!$B$5:$I$1048576,8,0),"")</f>
        <v/>
      </c>
      <c r="U1390" s="21" t="s">
        <v>3994</v>
      </c>
      <c r="V1390" s="17" t="e" cm="1">
        <f t="array" ref="V1390">MAX(IF(INDUKSI!$B$5:$B$1048576='Data Training 2022'!B1390,INDUKSI!$H$5:$H$1048576))</f>
        <v>#N/A</v>
      </c>
      <c r="W1390" s="22" t="str">
        <f>IFERROR(VLOOKUP(B1390,INDUKSI!$B$5:$I$1048576,8,0),"")</f>
        <v>LULUS</v>
      </c>
      <c r="X1390" s="21" t="s">
        <v>3994</v>
      </c>
      <c r="Y1390" s="17" cm="1">
        <f t="array" ref="Y1390">MAX(IF(REINDUKSI!$B$5:$B$1048576='Data Training 2022'!B1390,REINDUKSI!$H$5:$H$1048576))</f>
        <v>44758</v>
      </c>
      <c r="Z1390" s="22" t="str">
        <f>IFERROR(VLOOKUP(B1390,REINDUKSI!$B$5:$I$1048576,8,0),"")</f>
        <v>LULUS</v>
      </c>
      <c r="AA1390" s="22" t="str">
        <f t="shared" si="115"/>
        <v/>
      </c>
      <c r="AB1390" s="17" cm="1">
        <f t="array" ref="AB1390">MAX(IF(BSA!$B$5:$B$1048576='Data Training 2022'!B1390,BSA!$H$5:$H$1048576))</f>
        <v>0</v>
      </c>
      <c r="AC1390" s="22" t="str">
        <f>IFERROR(VLOOKUP(B1390,BSA!$B$5:$I$1048576,8,0),"")</f>
        <v/>
      </c>
      <c r="AD1390" s="22" t="s">
        <v>3994</v>
      </c>
      <c r="AE1390" s="22"/>
      <c r="AF1390" s="22"/>
      <c r="AG1390" s="22" t="str">
        <f t="shared" si="116"/>
        <v/>
      </c>
      <c r="AH1390" s="17" cm="1">
        <f t="array" ref="AH1390">MAX(IF(ISOLASI!$B$5:$B$1048576='Data Training 2022'!B1390,ISOLASI!$H$5:$H$1048576))</f>
        <v>0</v>
      </c>
      <c r="AI1390" s="22" t="str">
        <f>IFERROR(VLOOKUP(B1390,ISOLASI!$B$5:$I$1048576,8,0),"")</f>
        <v/>
      </c>
      <c r="AJ1390" s="22"/>
      <c r="AK1390" s="17" cm="1">
        <f t="array" ref="AK1390">MAX(IF('DEKAT AIR'!$B$5:$B$1048576='Data Training 2022'!B1390,'DEKAT AIR'!$H$5:$H$1048576))</f>
        <v>0</v>
      </c>
      <c r="AL1390" s="22" t="str">
        <f>IFERROR(VLOOKUP(B1390,'DEKAT AIR'!$B$5:$I$1048576,8,0),"")</f>
        <v/>
      </c>
      <c r="AM1390" s="22"/>
      <c r="AN1390" s="17" cm="1">
        <f t="array" ref="AN1390">MAX(IF(KETINGGIAN!$B$5:$B$1048576='Data Training 2022'!B1390,KETINGGIAN!$H$5:$H$1048576))</f>
        <v>0</v>
      </c>
      <c r="AO1390" s="22" t="str">
        <f>IFERROR(VLOOKUP(B1390,KETINGGIAN!$B$5:$I$1048576,8,0),"")</f>
        <v/>
      </c>
      <c r="AP1390" s="22"/>
      <c r="AQ1390" s="22"/>
      <c r="AR1390" s="22"/>
      <c r="AS1390" s="22"/>
      <c r="AT1390" s="17" cm="1">
        <f t="array" ref="AT1390">MAX(IF(TOOLSKEEPER!$B$5:$B$1048576='Data Training 2022'!B1390,TOOLSKEEPER!$H$5:$H$1048576))</f>
        <v>0</v>
      </c>
      <c r="AU1390" s="22" t="str">
        <f>IFERROR(VLOOKUP(B1390,TOOLSKEEPER!$B$5:$I$1048576,8,0),"")</f>
        <v/>
      </c>
    </row>
    <row r="1391" spans="1:47">
      <c r="A1391" s="22">
        <f t="shared" si="117"/>
        <v>1386</v>
      </c>
      <c r="B1391" s="21" t="str">
        <f t="shared" si="118"/>
        <v>BMP_5</v>
      </c>
      <c r="C1391" s="21" t="s">
        <v>4391</v>
      </c>
      <c r="D1391" s="22"/>
      <c r="E1391" s="22" t="s">
        <v>559</v>
      </c>
      <c r="F1391" s="22" t="s">
        <v>326</v>
      </c>
      <c r="G1391" s="22" t="s">
        <v>510</v>
      </c>
      <c r="H1391" s="22" t="s">
        <v>386</v>
      </c>
      <c r="I1391" s="22"/>
      <c r="J1391" s="22"/>
      <c r="K1391" s="21" t="s">
        <v>4002</v>
      </c>
      <c r="L1391" s="21" t="s">
        <v>372</v>
      </c>
      <c r="M1391" s="21" t="s">
        <v>4003</v>
      </c>
      <c r="N1391" s="21"/>
      <c r="O1391" s="17" t="str">
        <f>IFERROR(VLOOKUP(B1391,POP!$B$5:$I$1048576,7,0),"")</f>
        <v/>
      </c>
      <c r="P1391" s="17" t="str">
        <f>IFERROR(VLOOKUP(B1391,POM!$B$5:$I$1048576,7,0),"")</f>
        <v/>
      </c>
      <c r="Q1391" s="10" t="str">
        <f>IFERROR(VLOOKUP(B1391,POU!$B$5:$I$1048576,7,0),"")</f>
        <v/>
      </c>
      <c r="R1391" s="21" t="str">
        <f t="shared" si="114"/>
        <v/>
      </c>
      <c r="S1391" s="17" t="str">
        <f>IFERROR(VLOOKUP(B1391,'PEMBEKALAN POP'!$B$5:$I$1048576,7,0),"")</f>
        <v/>
      </c>
      <c r="T1391" s="22" t="str">
        <f>IFERROR(VLOOKUP(B1391,'PEMBEKALAN POP'!$B$5:$I$1048576,8,0),"")</f>
        <v/>
      </c>
      <c r="U1391" s="21" t="s">
        <v>3994</v>
      </c>
      <c r="V1391" s="17" t="e" cm="1">
        <f t="array" ref="V1391">MAX(IF(INDUKSI!$B$5:$B$1048576='Data Training 2022'!B1391,INDUKSI!$H$5:$H$1048576))</f>
        <v>#N/A</v>
      </c>
      <c r="W1391" s="22" t="str">
        <f>IFERROR(VLOOKUP(B1391,INDUKSI!$B$5:$I$1048576,8,0),"")</f>
        <v>LULUS</v>
      </c>
      <c r="X1391" s="21" t="s">
        <v>3994</v>
      </c>
      <c r="Y1391" s="17" cm="1">
        <f t="array" ref="Y1391">MAX(IF(REINDUKSI!$B$5:$B$1048576='Data Training 2022'!B1391,REINDUKSI!$H$5:$H$1048576))</f>
        <v>44732</v>
      </c>
      <c r="Z1391" s="22" t="str">
        <f>IFERROR(VLOOKUP(B1391,REINDUKSI!$B$5:$I$1048576,8,0),"")</f>
        <v>LULUS</v>
      </c>
      <c r="AA1391" s="22" t="str">
        <f t="shared" si="115"/>
        <v/>
      </c>
      <c r="AB1391" s="17" cm="1">
        <f t="array" ref="AB1391">MAX(IF(BSA!$B$5:$B$1048576='Data Training 2022'!B1391,BSA!$H$5:$H$1048576))</f>
        <v>0</v>
      </c>
      <c r="AC1391" s="22" t="str">
        <f>IFERROR(VLOOKUP(B1391,BSA!$B$5:$I$1048576,8,0),"")</f>
        <v/>
      </c>
      <c r="AD1391" s="22" t="s">
        <v>3994</v>
      </c>
      <c r="AE1391" s="22"/>
      <c r="AF1391" s="22"/>
      <c r="AG1391" s="22" t="str">
        <f t="shared" si="116"/>
        <v/>
      </c>
      <c r="AH1391" s="17" cm="1">
        <f t="array" ref="AH1391">MAX(IF(ISOLASI!$B$5:$B$1048576='Data Training 2022'!B1391,ISOLASI!$H$5:$H$1048576))</f>
        <v>0</v>
      </c>
      <c r="AI1391" s="22" t="str">
        <f>IFERROR(VLOOKUP(B1391,ISOLASI!$B$5:$I$1048576,8,0),"")</f>
        <v/>
      </c>
      <c r="AJ1391" s="22"/>
      <c r="AK1391" s="17" cm="1">
        <f t="array" ref="AK1391">MAX(IF('DEKAT AIR'!$B$5:$B$1048576='Data Training 2022'!B1391,'DEKAT AIR'!$H$5:$H$1048576))</f>
        <v>0</v>
      </c>
      <c r="AL1391" s="22" t="str">
        <f>IFERROR(VLOOKUP(B1391,'DEKAT AIR'!$B$5:$I$1048576,8,0),"")</f>
        <v/>
      </c>
      <c r="AM1391" s="22"/>
      <c r="AN1391" s="17" cm="1">
        <f t="array" ref="AN1391">MAX(IF(KETINGGIAN!$B$5:$B$1048576='Data Training 2022'!B1391,KETINGGIAN!$H$5:$H$1048576))</f>
        <v>0</v>
      </c>
      <c r="AO1391" s="22" t="str">
        <f>IFERROR(VLOOKUP(B1391,KETINGGIAN!$B$5:$I$1048576,8,0),"")</f>
        <v/>
      </c>
      <c r="AP1391" s="22"/>
      <c r="AQ1391" s="22"/>
      <c r="AR1391" s="22"/>
      <c r="AS1391" s="22"/>
      <c r="AT1391" s="17" cm="1">
        <f t="array" ref="AT1391">MAX(IF(TOOLSKEEPER!$B$5:$B$1048576='Data Training 2022'!B1391,TOOLSKEEPER!$H$5:$H$1048576))</f>
        <v>0</v>
      </c>
      <c r="AU1391" s="22" t="str">
        <f>IFERROR(VLOOKUP(B1391,TOOLSKEEPER!$B$5:$I$1048576,8,0),"")</f>
        <v/>
      </c>
    </row>
    <row r="1392" spans="1:47">
      <c r="A1392" s="22">
        <f t="shared" si="117"/>
        <v>1387</v>
      </c>
      <c r="B1392" s="21" t="str">
        <f t="shared" si="118"/>
        <v>BMP280322</v>
      </c>
      <c r="C1392" s="21" t="s">
        <v>473</v>
      </c>
      <c r="D1392" s="22"/>
      <c r="E1392" s="22" t="s">
        <v>474</v>
      </c>
      <c r="F1392" s="22" t="s">
        <v>326</v>
      </c>
      <c r="G1392" s="22" t="s">
        <v>376</v>
      </c>
      <c r="H1392" s="22" t="s">
        <v>3973</v>
      </c>
      <c r="I1392" s="22"/>
      <c r="J1392" s="22"/>
      <c r="K1392" s="21" t="s">
        <v>4002</v>
      </c>
      <c r="L1392" s="21" t="s">
        <v>681</v>
      </c>
      <c r="M1392" s="21" t="s">
        <v>4003</v>
      </c>
      <c r="N1392" s="21"/>
      <c r="O1392" s="17" t="str">
        <f>IFERROR(VLOOKUP(B1392,POP!$B$5:$I$1048576,7,0),"")</f>
        <v/>
      </c>
      <c r="P1392" s="17" t="str">
        <f>IFERROR(VLOOKUP(B1392,POM!$B$5:$I$1048576,7,0),"")</f>
        <v/>
      </c>
      <c r="Q1392" s="10" t="str">
        <f>IFERROR(VLOOKUP(B1392,POU!$B$5:$I$1048576,7,0),"")</f>
        <v/>
      </c>
      <c r="R1392" s="21" t="str">
        <f t="shared" si="114"/>
        <v/>
      </c>
      <c r="S1392" s="17" t="str">
        <f>IFERROR(VLOOKUP(B1392,'PEMBEKALAN POP'!$B$5:$I$1048576,7,0),"")</f>
        <v/>
      </c>
      <c r="T1392" s="22" t="str">
        <f>IFERROR(VLOOKUP(B1392,'PEMBEKALAN POP'!$B$5:$I$1048576,8,0),"")</f>
        <v/>
      </c>
      <c r="U1392" s="21" t="s">
        <v>3994</v>
      </c>
      <c r="V1392" s="17" t="e" cm="1">
        <f t="array" ref="V1392">MAX(IF(INDUKSI!$B$5:$B$1048576='Data Training 2022'!B1392,INDUKSI!$H$5:$H$1048576))</f>
        <v>#N/A</v>
      </c>
      <c r="W1392" s="22" t="str">
        <f>IFERROR(VLOOKUP(B1392,INDUKSI!$B$5:$I$1048576,8,0),"")</f>
        <v>LULUS</v>
      </c>
      <c r="X1392" s="21" t="s">
        <v>3994</v>
      </c>
      <c r="Y1392" s="17" cm="1">
        <f t="array" ref="Y1392">MAX(IF(REINDUKSI!$B$5:$B$1048576='Data Training 2022'!B1392,REINDUKSI!$H$5:$H$1048576))</f>
        <v>0</v>
      </c>
      <c r="Z1392" s="22" t="str">
        <f>IFERROR(VLOOKUP(B1392,REINDUKSI!$B$5:$I$1048576,8,0),"")</f>
        <v/>
      </c>
      <c r="AA1392" s="22" t="str">
        <f t="shared" si="115"/>
        <v/>
      </c>
      <c r="AB1392" s="17" cm="1">
        <f t="array" ref="AB1392">MAX(IF(BSA!$B$5:$B$1048576='Data Training 2022'!B1392,BSA!$H$5:$H$1048576))</f>
        <v>0</v>
      </c>
      <c r="AC1392" s="22" t="str">
        <f>IFERROR(VLOOKUP(B1392,BSA!$B$5:$I$1048576,8,0),"")</f>
        <v/>
      </c>
      <c r="AD1392" s="22" t="s">
        <v>3994</v>
      </c>
      <c r="AE1392" s="22"/>
      <c r="AF1392" s="22"/>
      <c r="AG1392" s="22" t="str">
        <f t="shared" si="116"/>
        <v/>
      </c>
      <c r="AH1392" s="17" cm="1">
        <f t="array" ref="AH1392">MAX(IF(ISOLASI!$B$5:$B$1048576='Data Training 2022'!B1392,ISOLASI!$H$5:$H$1048576))</f>
        <v>0</v>
      </c>
      <c r="AI1392" s="22" t="str">
        <f>IFERROR(VLOOKUP(B1392,ISOLASI!$B$5:$I$1048576,8,0),"")</f>
        <v/>
      </c>
      <c r="AJ1392" s="22"/>
      <c r="AK1392" s="17" cm="1">
        <f t="array" ref="AK1392">MAX(IF('DEKAT AIR'!$B$5:$B$1048576='Data Training 2022'!B1392,'DEKAT AIR'!$H$5:$H$1048576))</f>
        <v>0</v>
      </c>
      <c r="AL1392" s="22" t="str">
        <f>IFERROR(VLOOKUP(B1392,'DEKAT AIR'!$B$5:$I$1048576,8,0),"")</f>
        <v/>
      </c>
      <c r="AM1392" s="22"/>
      <c r="AN1392" s="17" cm="1">
        <f t="array" ref="AN1392">MAX(IF(KETINGGIAN!$B$5:$B$1048576='Data Training 2022'!B1392,KETINGGIAN!$H$5:$H$1048576))</f>
        <v>0</v>
      </c>
      <c r="AO1392" s="22" t="str">
        <f>IFERROR(VLOOKUP(B1392,KETINGGIAN!$B$5:$I$1048576,8,0),"")</f>
        <v/>
      </c>
      <c r="AP1392" s="22"/>
      <c r="AQ1392" s="22"/>
      <c r="AR1392" s="22"/>
      <c r="AS1392" s="22"/>
      <c r="AT1392" s="17" cm="1">
        <f t="array" ref="AT1392">MAX(IF(TOOLSKEEPER!$B$5:$B$1048576='Data Training 2022'!B1392,TOOLSKEEPER!$H$5:$H$1048576))</f>
        <v>0</v>
      </c>
      <c r="AU1392" s="22" t="str">
        <f>IFERROR(VLOOKUP(B1392,TOOLSKEEPER!$B$5:$I$1048576,8,0),"")</f>
        <v/>
      </c>
    </row>
    <row r="1393" spans="1:47">
      <c r="A1393" s="22">
        <f t="shared" si="117"/>
        <v>1388</v>
      </c>
      <c r="B1393" s="21" t="str">
        <f t="shared" si="118"/>
        <v>BMP3103221</v>
      </c>
      <c r="C1393" s="21" t="s">
        <v>549</v>
      </c>
      <c r="D1393" s="22"/>
      <c r="E1393" s="22" t="s">
        <v>550</v>
      </c>
      <c r="F1393" s="22" t="s">
        <v>326</v>
      </c>
      <c r="G1393" s="22" t="s">
        <v>369</v>
      </c>
      <c r="H1393" s="22" t="s">
        <v>3973</v>
      </c>
      <c r="I1393" s="22"/>
      <c r="J1393" s="22"/>
      <c r="K1393" s="21" t="s">
        <v>4002</v>
      </c>
      <c r="L1393" s="21" t="s">
        <v>372</v>
      </c>
      <c r="M1393" s="21" t="s">
        <v>4003</v>
      </c>
      <c r="N1393" s="21"/>
      <c r="O1393" s="17" t="str">
        <f>IFERROR(VLOOKUP(B1393,POP!$B$5:$I$1048576,7,0),"")</f>
        <v/>
      </c>
      <c r="P1393" s="17" t="str">
        <f>IFERROR(VLOOKUP(B1393,POM!$B$5:$I$1048576,7,0),"")</f>
        <v/>
      </c>
      <c r="Q1393" s="10" t="str">
        <f>IFERROR(VLOOKUP(B1393,POU!$B$5:$I$1048576,7,0),"")</f>
        <v/>
      </c>
      <c r="R1393" s="21" t="str">
        <f t="shared" si="114"/>
        <v/>
      </c>
      <c r="S1393" s="17" t="str">
        <f>IFERROR(VLOOKUP(B1393,'PEMBEKALAN POP'!$B$5:$I$1048576,7,0),"")</f>
        <v/>
      </c>
      <c r="T1393" s="22" t="str">
        <f>IFERROR(VLOOKUP(B1393,'PEMBEKALAN POP'!$B$5:$I$1048576,8,0),"")</f>
        <v/>
      </c>
      <c r="U1393" s="21" t="s">
        <v>3994</v>
      </c>
      <c r="V1393" s="17" t="e" cm="1">
        <f t="array" ref="V1393">MAX(IF(INDUKSI!$B$5:$B$1048576='Data Training 2022'!B1393,INDUKSI!$H$5:$H$1048576))</f>
        <v>#N/A</v>
      </c>
      <c r="W1393" s="22" t="str">
        <f>IFERROR(VLOOKUP(B1393,INDUKSI!$B$5:$I$1048576,8,0),"")</f>
        <v>LULUS</v>
      </c>
      <c r="X1393" s="21" t="s">
        <v>3994</v>
      </c>
      <c r="Y1393" s="17" cm="1">
        <f t="array" ref="Y1393">MAX(IF(REINDUKSI!$B$5:$B$1048576='Data Training 2022'!B1393,REINDUKSI!$H$5:$H$1048576))</f>
        <v>0</v>
      </c>
      <c r="Z1393" s="22" t="str">
        <f>IFERROR(VLOOKUP(B1393,REINDUKSI!$B$5:$I$1048576,8,0),"")</f>
        <v/>
      </c>
      <c r="AA1393" s="22" t="str">
        <f t="shared" si="115"/>
        <v/>
      </c>
      <c r="AB1393" s="17" cm="1">
        <f t="array" ref="AB1393">MAX(IF(BSA!$B$5:$B$1048576='Data Training 2022'!B1393,BSA!$H$5:$H$1048576))</f>
        <v>0</v>
      </c>
      <c r="AC1393" s="22" t="str">
        <f>IFERROR(VLOOKUP(B1393,BSA!$B$5:$I$1048576,8,0),"")</f>
        <v/>
      </c>
      <c r="AD1393" s="22" t="s">
        <v>3994</v>
      </c>
      <c r="AE1393" s="22"/>
      <c r="AF1393" s="22"/>
      <c r="AG1393" s="22" t="str">
        <f t="shared" si="116"/>
        <v/>
      </c>
      <c r="AH1393" s="17" cm="1">
        <f t="array" ref="AH1393">MAX(IF(ISOLASI!$B$5:$B$1048576='Data Training 2022'!B1393,ISOLASI!$H$5:$H$1048576))</f>
        <v>0</v>
      </c>
      <c r="AI1393" s="22" t="str">
        <f>IFERROR(VLOOKUP(B1393,ISOLASI!$B$5:$I$1048576,8,0),"")</f>
        <v/>
      </c>
      <c r="AJ1393" s="22"/>
      <c r="AK1393" s="17" cm="1">
        <f t="array" ref="AK1393">MAX(IF('DEKAT AIR'!$B$5:$B$1048576='Data Training 2022'!B1393,'DEKAT AIR'!$H$5:$H$1048576))</f>
        <v>0</v>
      </c>
      <c r="AL1393" s="22" t="str">
        <f>IFERROR(VLOOKUP(B1393,'DEKAT AIR'!$B$5:$I$1048576,8,0),"")</f>
        <v/>
      </c>
      <c r="AM1393" s="22"/>
      <c r="AN1393" s="17" cm="1">
        <f t="array" ref="AN1393">MAX(IF(KETINGGIAN!$B$5:$B$1048576='Data Training 2022'!B1393,KETINGGIAN!$H$5:$H$1048576))</f>
        <v>0</v>
      </c>
      <c r="AO1393" s="22" t="str">
        <f>IFERROR(VLOOKUP(B1393,KETINGGIAN!$B$5:$I$1048576,8,0),"")</f>
        <v/>
      </c>
      <c r="AP1393" s="22"/>
      <c r="AQ1393" s="22"/>
      <c r="AR1393" s="22"/>
      <c r="AS1393" s="22"/>
      <c r="AT1393" s="17" cm="1">
        <f t="array" ref="AT1393">MAX(IF(TOOLSKEEPER!$B$5:$B$1048576='Data Training 2022'!B1393,TOOLSKEEPER!$H$5:$H$1048576))</f>
        <v>0</v>
      </c>
      <c r="AU1393" s="22" t="str">
        <f>IFERROR(VLOOKUP(B1393,TOOLSKEEPER!$B$5:$I$1048576,8,0),"")</f>
        <v/>
      </c>
    </row>
    <row r="1394" spans="1:47">
      <c r="A1394" s="22">
        <f t="shared" si="117"/>
        <v>1389</v>
      </c>
      <c r="B1394" s="21" t="str">
        <f t="shared" si="118"/>
        <v>BMP310322</v>
      </c>
      <c r="C1394" s="21" t="s">
        <v>582</v>
      </c>
      <c r="D1394" s="22"/>
      <c r="E1394" s="22" t="s">
        <v>583</v>
      </c>
      <c r="F1394" s="22" t="s">
        <v>326</v>
      </c>
      <c r="G1394" s="22" t="s">
        <v>584</v>
      </c>
      <c r="H1394" s="22" t="s">
        <v>3973</v>
      </c>
      <c r="I1394" s="22"/>
      <c r="J1394" s="22"/>
      <c r="K1394" s="21" t="s">
        <v>4002</v>
      </c>
      <c r="L1394" s="21" t="s">
        <v>372</v>
      </c>
      <c r="M1394" s="21" t="s">
        <v>4003</v>
      </c>
      <c r="N1394" s="21"/>
      <c r="O1394" s="17" t="str">
        <f>IFERROR(VLOOKUP(B1394,POP!$B$5:$I$1048576,7,0),"")</f>
        <v/>
      </c>
      <c r="P1394" s="17" t="str">
        <f>IFERROR(VLOOKUP(B1394,POM!$B$5:$I$1048576,7,0),"")</f>
        <v/>
      </c>
      <c r="Q1394" s="10" t="str">
        <f>IFERROR(VLOOKUP(B1394,POU!$B$5:$I$1048576,7,0),"")</f>
        <v/>
      </c>
      <c r="R1394" s="21" t="str">
        <f t="shared" si="114"/>
        <v/>
      </c>
      <c r="S1394" s="17" t="str">
        <f>IFERROR(VLOOKUP(B1394,'PEMBEKALAN POP'!$B$5:$I$1048576,7,0),"")</f>
        <v/>
      </c>
      <c r="T1394" s="22" t="str">
        <f>IFERROR(VLOOKUP(B1394,'PEMBEKALAN POP'!$B$5:$I$1048576,8,0),"")</f>
        <v/>
      </c>
      <c r="U1394" s="21" t="s">
        <v>3994</v>
      </c>
      <c r="V1394" s="17" t="e" cm="1">
        <f t="array" ref="V1394">MAX(IF(INDUKSI!$B$5:$B$1048576='Data Training 2022'!B1394,INDUKSI!$H$5:$H$1048576))</f>
        <v>#N/A</v>
      </c>
      <c r="W1394" s="22" t="str">
        <f>IFERROR(VLOOKUP(B1394,INDUKSI!$B$5:$I$1048576,8,0),"")</f>
        <v/>
      </c>
      <c r="X1394" s="21" t="s">
        <v>3994</v>
      </c>
      <c r="Y1394" s="17" cm="1">
        <f t="array" ref="Y1394">MAX(IF(REINDUKSI!$B$5:$B$1048576='Data Training 2022'!B1394,REINDUKSI!$H$5:$H$1048576))</f>
        <v>0</v>
      </c>
      <c r="Z1394" s="22" t="str">
        <f>IFERROR(VLOOKUP(B1394,REINDUKSI!$B$5:$I$1048576,8,0),"")</f>
        <v/>
      </c>
      <c r="AA1394" s="22" t="str">
        <f t="shared" si="115"/>
        <v/>
      </c>
      <c r="AB1394" s="17" cm="1">
        <f t="array" ref="AB1394">MAX(IF(BSA!$B$5:$B$1048576='Data Training 2022'!B1394,BSA!$H$5:$H$1048576))</f>
        <v>0</v>
      </c>
      <c r="AC1394" s="22" t="str">
        <f>IFERROR(VLOOKUP(B1394,BSA!$B$5:$I$1048576,8,0),"")</f>
        <v/>
      </c>
      <c r="AD1394" s="22" t="s">
        <v>3994</v>
      </c>
      <c r="AE1394" s="22"/>
      <c r="AF1394" s="22"/>
      <c r="AG1394" s="22" t="str">
        <f t="shared" si="116"/>
        <v/>
      </c>
      <c r="AH1394" s="17" cm="1">
        <f t="array" ref="AH1394">MAX(IF(ISOLASI!$B$5:$B$1048576='Data Training 2022'!B1394,ISOLASI!$H$5:$H$1048576))</f>
        <v>0</v>
      </c>
      <c r="AI1394" s="22" t="str">
        <f>IFERROR(VLOOKUP(B1394,ISOLASI!$B$5:$I$1048576,8,0),"")</f>
        <v/>
      </c>
      <c r="AJ1394" s="22"/>
      <c r="AK1394" s="17" cm="1">
        <f t="array" ref="AK1394">MAX(IF('DEKAT AIR'!$B$5:$B$1048576='Data Training 2022'!B1394,'DEKAT AIR'!$H$5:$H$1048576))</f>
        <v>0</v>
      </c>
      <c r="AL1394" s="22" t="str">
        <f>IFERROR(VLOOKUP(B1394,'DEKAT AIR'!$B$5:$I$1048576,8,0),"")</f>
        <v/>
      </c>
      <c r="AM1394" s="22"/>
      <c r="AN1394" s="17" cm="1">
        <f t="array" ref="AN1394">MAX(IF(KETINGGIAN!$B$5:$B$1048576='Data Training 2022'!B1394,KETINGGIAN!$H$5:$H$1048576))</f>
        <v>0</v>
      </c>
      <c r="AO1394" s="22" t="str">
        <f>IFERROR(VLOOKUP(B1394,KETINGGIAN!$B$5:$I$1048576,8,0),"")</f>
        <v/>
      </c>
      <c r="AP1394" s="22"/>
      <c r="AQ1394" s="22"/>
      <c r="AR1394" s="22"/>
      <c r="AS1394" s="22"/>
      <c r="AT1394" s="17" cm="1">
        <f t="array" ref="AT1394">MAX(IF(TOOLSKEEPER!$B$5:$B$1048576='Data Training 2022'!B1394,TOOLSKEEPER!$H$5:$H$1048576))</f>
        <v>0</v>
      </c>
      <c r="AU1394" s="22" t="str">
        <f>IFERROR(VLOOKUP(B1394,TOOLSKEEPER!$B$5:$I$1048576,8,0),"")</f>
        <v/>
      </c>
    </row>
    <row r="1395" spans="1:47">
      <c r="A1395" s="22">
        <f t="shared" si="117"/>
        <v>1390</v>
      </c>
      <c r="B1395" s="21" t="str">
        <f t="shared" si="118"/>
        <v>BMP0104221</v>
      </c>
      <c r="C1395" s="21" t="s">
        <v>493</v>
      </c>
      <c r="D1395" s="22"/>
      <c r="E1395" s="22" t="s">
        <v>494</v>
      </c>
      <c r="F1395" s="22" t="s">
        <v>326</v>
      </c>
      <c r="G1395" s="22" t="s">
        <v>376</v>
      </c>
      <c r="H1395" s="22" t="s">
        <v>3973</v>
      </c>
      <c r="I1395" s="22"/>
      <c r="J1395" s="22"/>
      <c r="K1395" s="21" t="s">
        <v>4002</v>
      </c>
      <c r="L1395" s="21" t="s">
        <v>681</v>
      </c>
      <c r="M1395" s="21" t="s">
        <v>4003</v>
      </c>
      <c r="N1395" s="21"/>
      <c r="O1395" s="17" t="str">
        <f>IFERROR(VLOOKUP(B1395,POP!$B$5:$I$1048576,7,0),"")</f>
        <v/>
      </c>
      <c r="P1395" s="17" t="str">
        <f>IFERROR(VLOOKUP(B1395,POM!$B$5:$I$1048576,7,0),"")</f>
        <v/>
      </c>
      <c r="Q1395" s="10" t="str">
        <f>IFERROR(VLOOKUP(B1395,POU!$B$5:$I$1048576,7,0),"")</f>
        <v/>
      </c>
      <c r="R1395" s="21" t="str">
        <f t="shared" si="114"/>
        <v/>
      </c>
      <c r="S1395" s="17" t="str">
        <f>IFERROR(VLOOKUP(B1395,'PEMBEKALAN POP'!$B$5:$I$1048576,7,0),"")</f>
        <v/>
      </c>
      <c r="T1395" s="22" t="str">
        <f>IFERROR(VLOOKUP(B1395,'PEMBEKALAN POP'!$B$5:$I$1048576,8,0),"")</f>
        <v/>
      </c>
      <c r="U1395" s="21" t="s">
        <v>3994</v>
      </c>
      <c r="V1395" s="17" t="e" cm="1">
        <f t="array" ref="V1395">MAX(IF(INDUKSI!$B$5:$B$1048576='Data Training 2022'!B1395,INDUKSI!$H$5:$H$1048576))</f>
        <v>#N/A</v>
      </c>
      <c r="W1395" s="22" t="str">
        <f>IFERROR(VLOOKUP(B1395,INDUKSI!$B$5:$I$1048576,8,0),"")</f>
        <v/>
      </c>
      <c r="X1395" s="21" t="s">
        <v>3994</v>
      </c>
      <c r="Y1395" s="17" cm="1">
        <f t="array" ref="Y1395">MAX(IF(REINDUKSI!$B$5:$B$1048576='Data Training 2022'!B1395,REINDUKSI!$H$5:$H$1048576))</f>
        <v>0</v>
      </c>
      <c r="Z1395" s="22" t="str">
        <f>IFERROR(VLOOKUP(B1395,REINDUKSI!$B$5:$I$1048576,8,0),"")</f>
        <v/>
      </c>
      <c r="AA1395" s="22" t="str">
        <f t="shared" si="115"/>
        <v/>
      </c>
      <c r="AB1395" s="17" cm="1">
        <f t="array" ref="AB1395">MAX(IF(BSA!$B$5:$B$1048576='Data Training 2022'!B1395,BSA!$H$5:$H$1048576))</f>
        <v>0</v>
      </c>
      <c r="AC1395" s="22" t="str">
        <f>IFERROR(VLOOKUP(B1395,BSA!$B$5:$I$1048576,8,0),"")</f>
        <v/>
      </c>
      <c r="AD1395" s="22" t="s">
        <v>3994</v>
      </c>
      <c r="AE1395" s="22"/>
      <c r="AF1395" s="22"/>
      <c r="AG1395" s="22" t="str">
        <f t="shared" si="116"/>
        <v/>
      </c>
      <c r="AH1395" s="17" cm="1">
        <f t="array" ref="AH1395">MAX(IF(ISOLASI!$B$5:$B$1048576='Data Training 2022'!B1395,ISOLASI!$H$5:$H$1048576))</f>
        <v>0</v>
      </c>
      <c r="AI1395" s="22" t="str">
        <f>IFERROR(VLOOKUP(B1395,ISOLASI!$B$5:$I$1048576,8,0),"")</f>
        <v/>
      </c>
      <c r="AJ1395" s="22"/>
      <c r="AK1395" s="17" cm="1">
        <f t="array" ref="AK1395">MAX(IF('DEKAT AIR'!$B$5:$B$1048576='Data Training 2022'!B1395,'DEKAT AIR'!$H$5:$H$1048576))</f>
        <v>0</v>
      </c>
      <c r="AL1395" s="22" t="str">
        <f>IFERROR(VLOOKUP(B1395,'DEKAT AIR'!$B$5:$I$1048576,8,0),"")</f>
        <v/>
      </c>
      <c r="AM1395" s="22"/>
      <c r="AN1395" s="17" cm="1">
        <f t="array" ref="AN1395">MAX(IF(KETINGGIAN!$B$5:$B$1048576='Data Training 2022'!B1395,KETINGGIAN!$H$5:$H$1048576))</f>
        <v>0</v>
      </c>
      <c r="AO1395" s="22" t="str">
        <f>IFERROR(VLOOKUP(B1395,KETINGGIAN!$B$5:$I$1048576,8,0),"")</f>
        <v/>
      </c>
      <c r="AP1395" s="22"/>
      <c r="AQ1395" s="22"/>
      <c r="AR1395" s="22"/>
      <c r="AS1395" s="22"/>
      <c r="AT1395" s="17" cm="1">
        <f t="array" ref="AT1395">MAX(IF(TOOLSKEEPER!$B$5:$B$1048576='Data Training 2022'!B1395,TOOLSKEEPER!$H$5:$H$1048576))</f>
        <v>0</v>
      </c>
      <c r="AU1395" s="22" t="str">
        <f>IFERROR(VLOOKUP(B1395,TOOLSKEEPER!$B$5:$I$1048576,8,0),"")</f>
        <v/>
      </c>
    </row>
    <row r="1396" spans="1:47">
      <c r="A1396" s="22">
        <f t="shared" si="117"/>
        <v>1391</v>
      </c>
      <c r="B1396" s="21" t="str">
        <f t="shared" si="118"/>
        <v>BMP0104222</v>
      </c>
      <c r="C1396" s="21" t="s">
        <v>626</v>
      </c>
      <c r="D1396" s="22"/>
      <c r="E1396" s="22" t="s">
        <v>627</v>
      </c>
      <c r="F1396" s="22" t="s">
        <v>326</v>
      </c>
      <c r="G1396" s="22" t="s">
        <v>376</v>
      </c>
      <c r="H1396" s="22" t="s">
        <v>3973</v>
      </c>
      <c r="I1396" s="22"/>
      <c r="J1396" s="22"/>
      <c r="K1396" s="21" t="s">
        <v>4002</v>
      </c>
      <c r="L1396" s="21" t="s">
        <v>681</v>
      </c>
      <c r="M1396" s="21" t="s">
        <v>4003</v>
      </c>
      <c r="N1396" s="21"/>
      <c r="O1396" s="17" t="str">
        <f>IFERROR(VLOOKUP(B1396,POP!$B$5:$I$1048576,7,0),"")</f>
        <v/>
      </c>
      <c r="P1396" s="17" t="str">
        <f>IFERROR(VLOOKUP(B1396,POM!$B$5:$I$1048576,7,0),"")</f>
        <v/>
      </c>
      <c r="Q1396" s="10" t="str">
        <f>IFERROR(VLOOKUP(B1396,POU!$B$5:$I$1048576,7,0),"")</f>
        <v/>
      </c>
      <c r="R1396" s="21" t="str">
        <f t="shared" si="114"/>
        <v/>
      </c>
      <c r="S1396" s="17" t="str">
        <f>IFERROR(VLOOKUP(B1396,'PEMBEKALAN POP'!$B$5:$I$1048576,7,0),"")</f>
        <v/>
      </c>
      <c r="T1396" s="22" t="str">
        <f>IFERROR(VLOOKUP(B1396,'PEMBEKALAN POP'!$B$5:$I$1048576,8,0),"")</f>
        <v/>
      </c>
      <c r="U1396" s="21" t="s">
        <v>3994</v>
      </c>
      <c r="V1396" s="17" t="e" cm="1">
        <f t="array" ref="V1396">MAX(IF(INDUKSI!$B$5:$B$1048576='Data Training 2022'!B1396,INDUKSI!$H$5:$H$1048576))</f>
        <v>#N/A</v>
      </c>
      <c r="W1396" s="22" t="str">
        <f>IFERROR(VLOOKUP(B1396,INDUKSI!$B$5:$I$1048576,8,0),"")</f>
        <v>LULUS</v>
      </c>
      <c r="X1396" s="21" t="s">
        <v>3994</v>
      </c>
      <c r="Y1396" s="17" cm="1">
        <f t="array" ref="Y1396">MAX(IF(REINDUKSI!$B$5:$B$1048576='Data Training 2022'!B1396,REINDUKSI!$H$5:$H$1048576))</f>
        <v>0</v>
      </c>
      <c r="Z1396" s="22" t="str">
        <f>IFERROR(VLOOKUP(B1396,REINDUKSI!$B$5:$I$1048576,8,0),"")</f>
        <v/>
      </c>
      <c r="AA1396" s="22" t="str">
        <f t="shared" si="115"/>
        <v/>
      </c>
      <c r="AB1396" s="17" cm="1">
        <f t="array" ref="AB1396">MAX(IF(BSA!$B$5:$B$1048576='Data Training 2022'!B1396,BSA!$H$5:$H$1048576))</f>
        <v>0</v>
      </c>
      <c r="AC1396" s="22" t="str">
        <f>IFERROR(VLOOKUP(B1396,BSA!$B$5:$I$1048576,8,0),"")</f>
        <v/>
      </c>
      <c r="AD1396" s="22" t="s">
        <v>3994</v>
      </c>
      <c r="AE1396" s="22"/>
      <c r="AF1396" s="22"/>
      <c r="AG1396" s="22" t="str">
        <f t="shared" si="116"/>
        <v/>
      </c>
      <c r="AH1396" s="17" cm="1">
        <f t="array" ref="AH1396">MAX(IF(ISOLASI!$B$5:$B$1048576='Data Training 2022'!B1396,ISOLASI!$H$5:$H$1048576))</f>
        <v>44660</v>
      </c>
      <c r="AI1396" s="22" t="str">
        <f>IFERROR(VLOOKUP(B1396,ISOLASI!$B$5:$I$1048576,8,0),"")</f>
        <v>LULUS</v>
      </c>
      <c r="AJ1396" s="22"/>
      <c r="AK1396" s="17" cm="1">
        <f t="array" ref="AK1396">MAX(IF('DEKAT AIR'!$B$5:$B$1048576='Data Training 2022'!B1396,'DEKAT AIR'!$H$5:$H$1048576))</f>
        <v>0</v>
      </c>
      <c r="AL1396" s="22" t="str">
        <f>IFERROR(VLOOKUP(B1396,'DEKAT AIR'!$B$5:$I$1048576,8,0),"")</f>
        <v/>
      </c>
      <c r="AM1396" s="22" t="s">
        <v>3994</v>
      </c>
      <c r="AN1396" s="17" cm="1">
        <f t="array" ref="AN1396">MAX(IF(KETINGGIAN!$B$5:$B$1048576='Data Training 2022'!B1396,KETINGGIAN!$H$5:$H$1048576))</f>
        <v>44676</v>
      </c>
      <c r="AO1396" s="22" t="str">
        <f>IFERROR(VLOOKUP(B1396,KETINGGIAN!$B$5:$I$1048576,8,0),"")</f>
        <v>LULUS</v>
      </c>
      <c r="AP1396" s="22"/>
      <c r="AQ1396" s="22"/>
      <c r="AR1396" s="22"/>
      <c r="AS1396" s="22"/>
      <c r="AT1396" s="17" cm="1">
        <f t="array" ref="AT1396">MAX(IF(TOOLSKEEPER!$B$5:$B$1048576='Data Training 2022'!B1396,TOOLSKEEPER!$H$5:$H$1048576))</f>
        <v>0</v>
      </c>
      <c r="AU1396" s="22" t="str">
        <f>IFERROR(VLOOKUP(B1396,TOOLSKEEPER!$B$5:$I$1048576,8,0),"")</f>
        <v/>
      </c>
    </row>
    <row r="1397" spans="1:47">
      <c r="A1397" s="22">
        <f t="shared" si="117"/>
        <v>1392</v>
      </c>
      <c r="B1397" s="21" t="str">
        <f t="shared" si="118"/>
        <v>BMP0104223</v>
      </c>
      <c r="C1397" s="21" t="s">
        <v>442</v>
      </c>
      <c r="D1397" s="22"/>
      <c r="E1397" s="22" t="s">
        <v>443</v>
      </c>
      <c r="F1397" s="22" t="s">
        <v>326</v>
      </c>
      <c r="G1397" s="22" t="s">
        <v>444</v>
      </c>
      <c r="H1397" s="22" t="s">
        <v>3973</v>
      </c>
      <c r="I1397" s="22"/>
      <c r="J1397" s="22"/>
      <c r="K1397" s="21" t="s">
        <v>4002</v>
      </c>
      <c r="L1397" s="21" t="s">
        <v>681</v>
      </c>
      <c r="M1397" s="21" t="s">
        <v>4003</v>
      </c>
      <c r="N1397" s="21"/>
      <c r="O1397" s="17" t="str">
        <f>IFERROR(VLOOKUP(B1397,POP!$B$5:$I$1048576,7,0),"")</f>
        <v/>
      </c>
      <c r="P1397" s="17" t="str">
        <f>IFERROR(VLOOKUP(B1397,POM!$B$5:$I$1048576,7,0),"")</f>
        <v/>
      </c>
      <c r="Q1397" s="10" t="str">
        <f>IFERROR(VLOOKUP(B1397,POU!$B$5:$I$1048576,7,0),"")</f>
        <v/>
      </c>
      <c r="R1397" s="21" t="str">
        <f t="shared" si="114"/>
        <v/>
      </c>
      <c r="S1397" s="17" t="str">
        <f>IFERROR(VLOOKUP(B1397,'PEMBEKALAN POP'!$B$5:$I$1048576,7,0),"")</f>
        <v/>
      </c>
      <c r="T1397" s="22" t="str">
        <f>IFERROR(VLOOKUP(B1397,'PEMBEKALAN POP'!$B$5:$I$1048576,8,0),"")</f>
        <v/>
      </c>
      <c r="U1397" s="21" t="s">
        <v>3994</v>
      </c>
      <c r="V1397" s="17" t="e" cm="1">
        <f t="array" ref="V1397">MAX(IF(INDUKSI!$B$5:$B$1048576='Data Training 2022'!B1397,INDUKSI!$H$5:$H$1048576))</f>
        <v>#N/A</v>
      </c>
      <c r="W1397" s="22" t="str">
        <f>IFERROR(VLOOKUP(B1397,INDUKSI!$B$5:$I$1048576,8,0),"")</f>
        <v>LULUS</v>
      </c>
      <c r="X1397" s="21" t="s">
        <v>3994</v>
      </c>
      <c r="Y1397" s="17" cm="1">
        <f t="array" ref="Y1397">MAX(IF(REINDUKSI!$B$5:$B$1048576='Data Training 2022'!B1397,REINDUKSI!$H$5:$H$1048576))</f>
        <v>44785</v>
      </c>
      <c r="Z1397" s="22" t="str">
        <f>IFERROR(VLOOKUP(B1397,REINDUKSI!$B$5:$I$1048576,8,0),"")</f>
        <v>LULUS</v>
      </c>
      <c r="AA1397" s="22" t="str">
        <f t="shared" si="115"/>
        <v/>
      </c>
      <c r="AB1397" s="17" cm="1">
        <f t="array" ref="AB1397">MAX(IF(BSA!$B$5:$B$1048576='Data Training 2022'!B1397,BSA!$H$5:$H$1048576))</f>
        <v>0</v>
      </c>
      <c r="AC1397" s="22" t="str">
        <f>IFERROR(VLOOKUP(B1397,BSA!$B$5:$I$1048576,8,0),"")</f>
        <v/>
      </c>
      <c r="AD1397" s="22" t="s">
        <v>3994</v>
      </c>
      <c r="AE1397" s="22"/>
      <c r="AF1397" s="22"/>
      <c r="AG1397" s="22" t="str">
        <f t="shared" si="116"/>
        <v/>
      </c>
      <c r="AH1397" s="17" cm="1">
        <f t="array" ref="AH1397">MAX(IF(ISOLASI!$B$5:$B$1048576='Data Training 2022'!B1397,ISOLASI!$H$5:$H$1048576))</f>
        <v>0</v>
      </c>
      <c r="AI1397" s="22" t="str">
        <f>IFERROR(VLOOKUP(B1397,ISOLASI!$B$5:$I$1048576,8,0),"")</f>
        <v/>
      </c>
      <c r="AJ1397" s="22"/>
      <c r="AK1397" s="17" cm="1">
        <f t="array" ref="AK1397">MAX(IF('DEKAT AIR'!$B$5:$B$1048576='Data Training 2022'!B1397,'DEKAT AIR'!$H$5:$H$1048576))</f>
        <v>0</v>
      </c>
      <c r="AL1397" s="22" t="str">
        <f>IFERROR(VLOOKUP(B1397,'DEKAT AIR'!$B$5:$I$1048576,8,0),"")</f>
        <v/>
      </c>
      <c r="AM1397" s="22"/>
      <c r="AN1397" s="17" cm="1">
        <f t="array" ref="AN1397">MAX(IF(KETINGGIAN!$B$5:$B$1048576='Data Training 2022'!B1397,KETINGGIAN!$H$5:$H$1048576))</f>
        <v>0</v>
      </c>
      <c r="AO1397" s="22" t="str">
        <f>IFERROR(VLOOKUP(B1397,KETINGGIAN!$B$5:$I$1048576,8,0),"")</f>
        <v/>
      </c>
      <c r="AP1397" s="22"/>
      <c r="AQ1397" s="22"/>
      <c r="AR1397" s="22"/>
      <c r="AS1397" s="22"/>
      <c r="AT1397" s="17" cm="1">
        <f t="array" ref="AT1397">MAX(IF(TOOLSKEEPER!$B$5:$B$1048576='Data Training 2022'!B1397,TOOLSKEEPER!$H$5:$H$1048576))</f>
        <v>0</v>
      </c>
      <c r="AU1397" s="22" t="str">
        <f>IFERROR(VLOOKUP(B1397,TOOLSKEEPER!$B$5:$I$1048576,8,0),"")</f>
        <v/>
      </c>
    </row>
    <row r="1398" spans="1:47">
      <c r="A1398" s="22">
        <f t="shared" si="117"/>
        <v>1393</v>
      </c>
      <c r="B1398" s="21" t="str">
        <f t="shared" si="118"/>
        <v>BMP0104224</v>
      </c>
      <c r="C1398" s="21" t="s">
        <v>525</v>
      </c>
      <c r="D1398" s="22"/>
      <c r="E1398" s="22" t="s">
        <v>526</v>
      </c>
      <c r="F1398" s="22" t="s">
        <v>326</v>
      </c>
      <c r="G1398" s="22" t="s">
        <v>444</v>
      </c>
      <c r="H1398" s="22" t="s">
        <v>3973</v>
      </c>
      <c r="I1398" s="22"/>
      <c r="J1398" s="22"/>
      <c r="K1398" s="21" t="s">
        <v>4002</v>
      </c>
      <c r="L1398" s="21" t="s">
        <v>681</v>
      </c>
      <c r="M1398" s="21" t="s">
        <v>4003</v>
      </c>
      <c r="N1398" s="21"/>
      <c r="O1398" s="17" t="str">
        <f>IFERROR(VLOOKUP(B1398,POP!$B$5:$I$1048576,7,0),"")</f>
        <v/>
      </c>
      <c r="P1398" s="17" t="str">
        <f>IFERROR(VLOOKUP(B1398,POM!$B$5:$I$1048576,7,0),"")</f>
        <v/>
      </c>
      <c r="Q1398" s="10" t="str">
        <f>IFERROR(VLOOKUP(B1398,POU!$B$5:$I$1048576,7,0),"")</f>
        <v/>
      </c>
      <c r="R1398" s="21" t="str">
        <f t="shared" si="114"/>
        <v/>
      </c>
      <c r="S1398" s="17" t="str">
        <f>IFERROR(VLOOKUP(B1398,'PEMBEKALAN POP'!$B$5:$I$1048576,7,0),"")</f>
        <v/>
      </c>
      <c r="T1398" s="22" t="str">
        <f>IFERROR(VLOOKUP(B1398,'PEMBEKALAN POP'!$B$5:$I$1048576,8,0),"")</f>
        <v/>
      </c>
      <c r="U1398" s="21" t="s">
        <v>3994</v>
      </c>
      <c r="V1398" s="17" t="e" cm="1">
        <f t="array" ref="V1398">MAX(IF(INDUKSI!$B$5:$B$1048576='Data Training 2022'!B1398,INDUKSI!$H$5:$H$1048576))</f>
        <v>#N/A</v>
      </c>
      <c r="W1398" s="22" t="str">
        <f>IFERROR(VLOOKUP(B1398,INDUKSI!$B$5:$I$1048576,8,0),"")</f>
        <v>LULUS</v>
      </c>
      <c r="X1398" s="21" t="s">
        <v>3994</v>
      </c>
      <c r="Y1398" s="17" cm="1">
        <f t="array" ref="Y1398">MAX(IF(REINDUKSI!$B$5:$B$1048576='Data Training 2022'!B1398,REINDUKSI!$H$5:$H$1048576))</f>
        <v>0</v>
      </c>
      <c r="Z1398" s="22" t="str">
        <f>IFERROR(VLOOKUP(B1398,REINDUKSI!$B$5:$I$1048576,8,0),"")</f>
        <v/>
      </c>
      <c r="AA1398" s="22" t="str">
        <f t="shared" si="115"/>
        <v/>
      </c>
      <c r="AB1398" s="17" cm="1">
        <f t="array" ref="AB1398">MAX(IF(BSA!$B$5:$B$1048576='Data Training 2022'!B1398,BSA!$H$5:$H$1048576))</f>
        <v>44738</v>
      </c>
      <c r="AC1398" s="22" t="str">
        <f>IFERROR(VLOOKUP(B1398,BSA!$B$5:$I$1048576,8,0),"")</f>
        <v>LULUS</v>
      </c>
      <c r="AD1398" s="22" t="s">
        <v>3994</v>
      </c>
      <c r="AE1398" s="22"/>
      <c r="AF1398" s="22"/>
      <c r="AG1398" s="22" t="str">
        <f t="shared" si="116"/>
        <v/>
      </c>
      <c r="AH1398" s="17" cm="1">
        <f t="array" ref="AH1398">MAX(IF(ISOLASI!$B$5:$B$1048576='Data Training 2022'!B1398,ISOLASI!$H$5:$H$1048576))</f>
        <v>44660</v>
      </c>
      <c r="AI1398" s="22" t="str">
        <f>IFERROR(VLOOKUP(B1398,ISOLASI!$B$5:$I$1048576,8,0),"")</f>
        <v>LULUS</v>
      </c>
      <c r="AJ1398" s="22"/>
      <c r="AK1398" s="17" cm="1">
        <f t="array" ref="AK1398">MAX(IF('DEKAT AIR'!$B$5:$B$1048576='Data Training 2022'!B1398,'DEKAT AIR'!$H$5:$H$1048576))</f>
        <v>0</v>
      </c>
      <c r="AL1398" s="22" t="str">
        <f>IFERROR(VLOOKUP(B1398,'DEKAT AIR'!$B$5:$I$1048576,8,0),"")</f>
        <v/>
      </c>
      <c r="AM1398" s="22"/>
      <c r="AN1398" s="17" cm="1">
        <f t="array" ref="AN1398">MAX(IF(KETINGGIAN!$B$5:$B$1048576='Data Training 2022'!B1398,KETINGGIAN!$H$5:$H$1048576))</f>
        <v>0</v>
      </c>
      <c r="AO1398" s="22" t="str">
        <f>IFERROR(VLOOKUP(B1398,KETINGGIAN!$B$5:$I$1048576,8,0),"")</f>
        <v/>
      </c>
      <c r="AP1398" s="22"/>
      <c r="AQ1398" s="22"/>
      <c r="AR1398" s="22"/>
      <c r="AS1398" s="22"/>
      <c r="AT1398" s="17" cm="1">
        <f t="array" ref="AT1398">MAX(IF(TOOLSKEEPER!$B$5:$B$1048576='Data Training 2022'!B1398,TOOLSKEEPER!$H$5:$H$1048576))</f>
        <v>0</v>
      </c>
      <c r="AU1398" s="22" t="str">
        <f>IFERROR(VLOOKUP(B1398,TOOLSKEEPER!$B$5:$I$1048576,8,0),"")</f>
        <v/>
      </c>
    </row>
    <row r="1399" spans="1:47">
      <c r="A1399" s="22">
        <f t="shared" si="117"/>
        <v>1394</v>
      </c>
      <c r="B1399" s="21" t="str">
        <f t="shared" si="118"/>
        <v>BMP0104225</v>
      </c>
      <c r="C1399" s="21" t="s">
        <v>374</v>
      </c>
      <c r="D1399" s="22"/>
      <c r="E1399" s="22" t="s">
        <v>375</v>
      </c>
      <c r="F1399" s="22" t="s">
        <v>326</v>
      </c>
      <c r="G1399" s="22" t="s">
        <v>376</v>
      </c>
      <c r="H1399" s="22" t="s">
        <v>3973</v>
      </c>
      <c r="I1399" s="22"/>
      <c r="J1399" s="22"/>
      <c r="K1399" s="21" t="s">
        <v>4002</v>
      </c>
      <c r="L1399" s="21" t="s">
        <v>681</v>
      </c>
      <c r="M1399" s="21" t="s">
        <v>4003</v>
      </c>
      <c r="N1399" s="21"/>
      <c r="O1399" s="17" t="str">
        <f>IFERROR(VLOOKUP(B1399,POP!$B$5:$I$1048576,7,0),"")</f>
        <v/>
      </c>
      <c r="P1399" s="17" t="str">
        <f>IFERROR(VLOOKUP(B1399,POM!$B$5:$I$1048576,7,0),"")</f>
        <v/>
      </c>
      <c r="Q1399" s="10" t="str">
        <f>IFERROR(VLOOKUP(B1399,POU!$B$5:$I$1048576,7,0),"")</f>
        <v/>
      </c>
      <c r="R1399" s="21" t="str">
        <f t="shared" si="114"/>
        <v/>
      </c>
      <c r="S1399" s="17" t="str">
        <f>IFERROR(VLOOKUP(B1399,'PEMBEKALAN POP'!$B$5:$I$1048576,7,0),"")</f>
        <v/>
      </c>
      <c r="T1399" s="22" t="str">
        <f>IFERROR(VLOOKUP(B1399,'PEMBEKALAN POP'!$B$5:$I$1048576,8,0),"")</f>
        <v/>
      </c>
      <c r="U1399" s="21" t="s">
        <v>3994</v>
      </c>
      <c r="V1399" s="17" t="e" cm="1">
        <f t="array" ref="V1399">MAX(IF(INDUKSI!$B$5:$B$1048576='Data Training 2022'!B1399,INDUKSI!$H$5:$H$1048576))</f>
        <v>#N/A</v>
      </c>
      <c r="W1399" s="22" t="str">
        <f>IFERROR(VLOOKUP(B1399,INDUKSI!$B$5:$I$1048576,8,0),"")</f>
        <v>LULUS</v>
      </c>
      <c r="X1399" s="21" t="s">
        <v>3994</v>
      </c>
      <c r="Y1399" s="17" cm="1">
        <f t="array" ref="Y1399">MAX(IF(REINDUKSI!$B$5:$B$1048576='Data Training 2022'!B1399,REINDUKSI!$H$5:$H$1048576))</f>
        <v>44758</v>
      </c>
      <c r="Z1399" s="22" t="str">
        <f>IFERROR(VLOOKUP(B1399,REINDUKSI!$B$5:$I$1048576,8,0),"")</f>
        <v>LULUS</v>
      </c>
      <c r="AA1399" s="22" t="str">
        <f t="shared" si="115"/>
        <v/>
      </c>
      <c r="AB1399" s="17" cm="1">
        <f t="array" ref="AB1399">MAX(IF(BSA!$B$5:$B$1048576='Data Training 2022'!B1399,BSA!$H$5:$H$1048576))</f>
        <v>0</v>
      </c>
      <c r="AC1399" s="22" t="str">
        <f>IFERROR(VLOOKUP(B1399,BSA!$B$5:$I$1048576,8,0),"")</f>
        <v/>
      </c>
      <c r="AD1399" s="22" t="s">
        <v>3994</v>
      </c>
      <c r="AE1399" s="22"/>
      <c r="AF1399" s="22"/>
      <c r="AG1399" s="22" t="str">
        <f t="shared" si="116"/>
        <v/>
      </c>
      <c r="AH1399" s="17" cm="1">
        <f t="array" ref="AH1399">MAX(IF(ISOLASI!$B$5:$B$1048576='Data Training 2022'!B1399,ISOLASI!$H$5:$H$1048576))</f>
        <v>0</v>
      </c>
      <c r="AI1399" s="22" t="str">
        <f>IFERROR(VLOOKUP(B1399,ISOLASI!$B$5:$I$1048576,8,0),"")</f>
        <v/>
      </c>
      <c r="AJ1399" s="22"/>
      <c r="AK1399" s="17" cm="1">
        <f t="array" ref="AK1399">MAX(IF('DEKAT AIR'!$B$5:$B$1048576='Data Training 2022'!B1399,'DEKAT AIR'!$H$5:$H$1048576))</f>
        <v>0</v>
      </c>
      <c r="AL1399" s="22" t="str">
        <f>IFERROR(VLOOKUP(B1399,'DEKAT AIR'!$B$5:$I$1048576,8,0),"")</f>
        <v/>
      </c>
      <c r="AM1399" s="22"/>
      <c r="AN1399" s="17" cm="1">
        <f t="array" ref="AN1399">MAX(IF(KETINGGIAN!$B$5:$B$1048576='Data Training 2022'!B1399,KETINGGIAN!$H$5:$H$1048576))</f>
        <v>0</v>
      </c>
      <c r="AO1399" s="22" t="str">
        <f>IFERROR(VLOOKUP(B1399,KETINGGIAN!$B$5:$I$1048576,8,0),"")</f>
        <v/>
      </c>
      <c r="AP1399" s="22"/>
      <c r="AQ1399" s="22"/>
      <c r="AR1399" s="22"/>
      <c r="AS1399" s="22"/>
      <c r="AT1399" s="17" cm="1">
        <f t="array" ref="AT1399">MAX(IF(TOOLSKEEPER!$B$5:$B$1048576='Data Training 2022'!B1399,TOOLSKEEPER!$H$5:$H$1048576))</f>
        <v>0</v>
      </c>
      <c r="AU1399" s="22" t="str">
        <f>IFERROR(VLOOKUP(B1399,TOOLSKEEPER!$B$5:$I$1048576,8,0),"")</f>
        <v/>
      </c>
    </row>
    <row r="1400" spans="1:47">
      <c r="A1400" s="22">
        <f t="shared" si="117"/>
        <v>1395</v>
      </c>
      <c r="B1400" s="21" t="str">
        <f t="shared" si="118"/>
        <v>BMP0104226</v>
      </c>
      <c r="C1400" s="21" t="s">
        <v>628</v>
      </c>
      <c r="D1400" s="22"/>
      <c r="E1400" s="22" t="s">
        <v>629</v>
      </c>
      <c r="F1400" s="22" t="s">
        <v>326</v>
      </c>
      <c r="G1400" s="22" t="s">
        <v>404</v>
      </c>
      <c r="H1400" s="22" t="s">
        <v>405</v>
      </c>
      <c r="I1400" s="22"/>
      <c r="J1400" s="22"/>
      <c r="K1400" s="21" t="s">
        <v>4002</v>
      </c>
      <c r="L1400" s="21" t="s">
        <v>681</v>
      </c>
      <c r="M1400" s="21" t="s">
        <v>4003</v>
      </c>
      <c r="N1400" s="21"/>
      <c r="O1400" s="17" t="str">
        <f>IFERROR(VLOOKUP(B1400,POP!$B$5:$I$1048576,7,0),"")</f>
        <v/>
      </c>
      <c r="P1400" s="17" t="str">
        <f>IFERROR(VLOOKUP(B1400,POM!$B$5:$I$1048576,7,0),"")</f>
        <v/>
      </c>
      <c r="Q1400" s="10" t="str">
        <f>IFERROR(VLOOKUP(B1400,POU!$B$5:$I$1048576,7,0),"")</f>
        <v/>
      </c>
      <c r="R1400" s="21" t="str">
        <f t="shared" si="114"/>
        <v/>
      </c>
      <c r="S1400" s="17" t="str">
        <f>IFERROR(VLOOKUP(B1400,'PEMBEKALAN POP'!$B$5:$I$1048576,7,0),"")</f>
        <v/>
      </c>
      <c r="T1400" s="22" t="str">
        <f>IFERROR(VLOOKUP(B1400,'PEMBEKALAN POP'!$B$5:$I$1048576,8,0),"")</f>
        <v/>
      </c>
      <c r="U1400" s="21" t="s">
        <v>3994</v>
      </c>
      <c r="V1400" s="17" t="e" cm="1">
        <f t="array" ref="V1400">MAX(IF(INDUKSI!$B$5:$B$1048576='Data Training 2022'!B1400,INDUKSI!$H$5:$H$1048576))</f>
        <v>#N/A</v>
      </c>
      <c r="W1400" s="22" t="str">
        <f>IFERROR(VLOOKUP(B1400,INDUKSI!$B$5:$I$1048576,8,0),"")</f>
        <v>LULUS</v>
      </c>
      <c r="X1400" s="21" t="s">
        <v>3994</v>
      </c>
      <c r="Y1400" s="17" cm="1">
        <f t="array" ref="Y1400">MAX(IF(REINDUKSI!$B$5:$B$1048576='Data Training 2022'!B1400,REINDUKSI!$H$5:$H$1048576))</f>
        <v>44754</v>
      </c>
      <c r="Z1400" s="22" t="str">
        <f>IFERROR(VLOOKUP(B1400,REINDUKSI!$B$5:$I$1048576,8,0),"")</f>
        <v>LULUS</v>
      </c>
      <c r="AA1400" s="22" t="str">
        <f t="shared" si="115"/>
        <v/>
      </c>
      <c r="AB1400" s="17" cm="1">
        <f t="array" ref="AB1400">MAX(IF(BSA!$B$5:$B$1048576='Data Training 2022'!B1400,BSA!$H$5:$H$1048576))</f>
        <v>0</v>
      </c>
      <c r="AC1400" s="22" t="str">
        <f>IFERROR(VLOOKUP(B1400,BSA!$B$5:$I$1048576,8,0),"")</f>
        <v/>
      </c>
      <c r="AD1400" s="22" t="s">
        <v>3994</v>
      </c>
      <c r="AE1400" s="22"/>
      <c r="AF1400" s="22"/>
      <c r="AG1400" s="22" t="str">
        <f t="shared" si="116"/>
        <v/>
      </c>
      <c r="AH1400" s="17" cm="1">
        <f t="array" ref="AH1400">MAX(IF(ISOLASI!$B$5:$B$1048576='Data Training 2022'!B1400,ISOLASI!$H$5:$H$1048576))</f>
        <v>0</v>
      </c>
      <c r="AI1400" s="22" t="str">
        <f>IFERROR(VLOOKUP(B1400,ISOLASI!$B$5:$I$1048576,8,0),"")</f>
        <v/>
      </c>
      <c r="AJ1400" s="22"/>
      <c r="AK1400" s="17" cm="1">
        <f t="array" ref="AK1400">MAX(IF('DEKAT AIR'!$B$5:$B$1048576='Data Training 2022'!B1400,'DEKAT AIR'!$H$5:$H$1048576))</f>
        <v>0</v>
      </c>
      <c r="AL1400" s="22" t="str">
        <f>IFERROR(VLOOKUP(B1400,'DEKAT AIR'!$B$5:$I$1048576,8,0),"")</f>
        <v/>
      </c>
      <c r="AM1400" s="22"/>
      <c r="AN1400" s="17" cm="1">
        <f t="array" ref="AN1400">MAX(IF(KETINGGIAN!$B$5:$B$1048576='Data Training 2022'!B1400,KETINGGIAN!$H$5:$H$1048576))</f>
        <v>0</v>
      </c>
      <c r="AO1400" s="22" t="str">
        <f>IFERROR(VLOOKUP(B1400,KETINGGIAN!$B$5:$I$1048576,8,0),"")</f>
        <v/>
      </c>
      <c r="AP1400" s="22"/>
      <c r="AQ1400" s="22"/>
      <c r="AR1400" s="22"/>
      <c r="AS1400" s="22"/>
      <c r="AT1400" s="17" cm="1">
        <f t="array" ref="AT1400">MAX(IF(TOOLSKEEPER!$B$5:$B$1048576='Data Training 2022'!B1400,TOOLSKEEPER!$H$5:$H$1048576))</f>
        <v>0</v>
      </c>
      <c r="AU1400" s="22" t="str">
        <f>IFERROR(VLOOKUP(B1400,TOOLSKEEPER!$B$5:$I$1048576,8,0),"")</f>
        <v/>
      </c>
    </row>
    <row r="1401" spans="1:47">
      <c r="A1401" s="22">
        <f t="shared" si="117"/>
        <v>1396</v>
      </c>
      <c r="B1401" s="21" t="str">
        <f t="shared" si="118"/>
        <v>BMP100422</v>
      </c>
      <c r="C1401" s="21" t="s">
        <v>449</v>
      </c>
      <c r="D1401" s="22"/>
      <c r="E1401" s="22" t="s">
        <v>450</v>
      </c>
      <c r="F1401" s="22" t="s">
        <v>326</v>
      </c>
      <c r="G1401" s="22" t="s">
        <v>243</v>
      </c>
      <c r="H1401" s="22" t="s">
        <v>405</v>
      </c>
      <c r="I1401" s="22"/>
      <c r="J1401" s="22"/>
      <c r="K1401" s="21" t="s">
        <v>4002</v>
      </c>
      <c r="L1401" s="21" t="s">
        <v>372</v>
      </c>
      <c r="M1401" s="21" t="s">
        <v>4003</v>
      </c>
      <c r="N1401" s="21"/>
      <c r="O1401" s="17" t="str">
        <f>IFERROR(VLOOKUP(B1401,POP!$B$5:$I$1048576,7,0),"")</f>
        <v/>
      </c>
      <c r="P1401" s="17" t="str">
        <f>IFERROR(VLOOKUP(B1401,POM!$B$5:$I$1048576,7,0),"")</f>
        <v/>
      </c>
      <c r="Q1401" s="10" t="str">
        <f>IFERROR(VLOOKUP(B1401,POU!$B$5:$I$1048576,7,0),"")</f>
        <v/>
      </c>
      <c r="R1401" s="21" t="str">
        <f t="shared" si="114"/>
        <v/>
      </c>
      <c r="S1401" s="17" t="str">
        <f>IFERROR(VLOOKUP(B1401,'PEMBEKALAN POP'!$B$5:$I$1048576,7,0),"")</f>
        <v/>
      </c>
      <c r="T1401" s="22" t="str">
        <f>IFERROR(VLOOKUP(B1401,'PEMBEKALAN POP'!$B$5:$I$1048576,8,0),"")</f>
        <v/>
      </c>
      <c r="U1401" s="21" t="s">
        <v>3994</v>
      </c>
      <c r="V1401" s="17" t="e" cm="1">
        <f t="array" ref="V1401">MAX(IF(INDUKSI!$B$5:$B$1048576='Data Training 2022'!B1401,INDUKSI!$H$5:$H$1048576))</f>
        <v>#N/A</v>
      </c>
      <c r="W1401" s="22" t="str">
        <f>IFERROR(VLOOKUP(B1401,INDUKSI!$B$5:$I$1048576,8,0),"")</f>
        <v>LULUS</v>
      </c>
      <c r="X1401" s="21" t="s">
        <v>3994</v>
      </c>
      <c r="Y1401" s="17" cm="1">
        <f t="array" ref="Y1401">MAX(IF(REINDUKSI!$B$5:$B$1048576='Data Training 2022'!B1401,REINDUKSI!$H$5:$H$1048576))</f>
        <v>0</v>
      </c>
      <c r="Z1401" s="22" t="str">
        <f>IFERROR(VLOOKUP(B1401,REINDUKSI!$B$5:$I$1048576,8,0),"")</f>
        <v/>
      </c>
      <c r="AA1401" s="22" t="str">
        <f t="shared" si="115"/>
        <v/>
      </c>
      <c r="AB1401" s="17" cm="1">
        <f t="array" ref="AB1401">MAX(IF(BSA!$B$5:$B$1048576='Data Training 2022'!B1401,BSA!$H$5:$H$1048576))</f>
        <v>0</v>
      </c>
      <c r="AC1401" s="22" t="str">
        <f>IFERROR(VLOOKUP(B1401,BSA!$B$5:$I$1048576,8,0),"")</f>
        <v/>
      </c>
      <c r="AD1401" s="22" t="s">
        <v>3994</v>
      </c>
      <c r="AE1401" s="22"/>
      <c r="AF1401" s="22"/>
      <c r="AG1401" s="22" t="str">
        <f t="shared" si="116"/>
        <v/>
      </c>
      <c r="AH1401" s="17" cm="1">
        <f t="array" ref="AH1401">MAX(IF(ISOLASI!$B$5:$B$1048576='Data Training 2022'!B1401,ISOLASI!$H$5:$H$1048576))</f>
        <v>0</v>
      </c>
      <c r="AI1401" s="22" t="str">
        <f>IFERROR(VLOOKUP(B1401,ISOLASI!$B$5:$I$1048576,8,0),"")</f>
        <v/>
      </c>
      <c r="AJ1401" s="22"/>
      <c r="AK1401" s="17" cm="1">
        <f t="array" ref="AK1401">MAX(IF('DEKAT AIR'!$B$5:$B$1048576='Data Training 2022'!B1401,'DEKAT AIR'!$H$5:$H$1048576))</f>
        <v>0</v>
      </c>
      <c r="AL1401" s="22" t="str">
        <f>IFERROR(VLOOKUP(B1401,'DEKAT AIR'!$B$5:$I$1048576,8,0),"")</f>
        <v/>
      </c>
      <c r="AM1401" s="22"/>
      <c r="AN1401" s="17" cm="1">
        <f t="array" ref="AN1401">MAX(IF(KETINGGIAN!$B$5:$B$1048576='Data Training 2022'!B1401,KETINGGIAN!$H$5:$H$1048576))</f>
        <v>0</v>
      </c>
      <c r="AO1401" s="22" t="str">
        <f>IFERROR(VLOOKUP(B1401,KETINGGIAN!$B$5:$I$1048576,8,0),"")</f>
        <v/>
      </c>
      <c r="AP1401" s="22"/>
      <c r="AQ1401" s="22"/>
      <c r="AR1401" s="22"/>
      <c r="AS1401" s="22"/>
      <c r="AT1401" s="17" cm="1">
        <f t="array" ref="AT1401">MAX(IF(TOOLSKEEPER!$B$5:$B$1048576='Data Training 2022'!B1401,TOOLSKEEPER!$H$5:$H$1048576))</f>
        <v>0</v>
      </c>
      <c r="AU1401" s="22" t="str">
        <f>IFERROR(VLOOKUP(B1401,TOOLSKEEPER!$B$5:$I$1048576,8,0),"")</f>
        <v/>
      </c>
    </row>
    <row r="1402" spans="1:47">
      <c r="A1402" s="22">
        <f t="shared" si="117"/>
        <v>1397</v>
      </c>
      <c r="B1402" s="21" t="str">
        <f t="shared" si="118"/>
        <v>BMP1104221</v>
      </c>
      <c r="C1402" s="21" t="s">
        <v>418</v>
      </c>
      <c r="D1402" s="22"/>
      <c r="E1402" s="22" t="s">
        <v>419</v>
      </c>
      <c r="F1402" s="22" t="s">
        <v>326</v>
      </c>
      <c r="G1402" s="22" t="s">
        <v>296</v>
      </c>
      <c r="H1402" s="22" t="s">
        <v>386</v>
      </c>
      <c r="I1402" s="22"/>
      <c r="J1402" s="22"/>
      <c r="K1402" s="21" t="s">
        <v>4002</v>
      </c>
      <c r="L1402" s="21" t="s">
        <v>372</v>
      </c>
      <c r="M1402" s="21" t="s">
        <v>4003</v>
      </c>
      <c r="N1402" s="21"/>
      <c r="O1402" s="17" t="str">
        <f>IFERROR(VLOOKUP(B1402,POP!$B$5:$I$1048576,7,0),"")</f>
        <v/>
      </c>
      <c r="P1402" s="17" t="str">
        <f>IFERROR(VLOOKUP(B1402,POM!$B$5:$I$1048576,7,0),"")</f>
        <v/>
      </c>
      <c r="Q1402" s="10" t="str">
        <f>IFERROR(VLOOKUP(B1402,POU!$B$5:$I$1048576,7,0),"")</f>
        <v/>
      </c>
      <c r="R1402" s="21" t="str">
        <f t="shared" si="114"/>
        <v/>
      </c>
      <c r="S1402" s="17" t="str">
        <f>IFERROR(VLOOKUP(B1402,'PEMBEKALAN POP'!$B$5:$I$1048576,7,0),"")</f>
        <v/>
      </c>
      <c r="T1402" s="22" t="str">
        <f>IFERROR(VLOOKUP(B1402,'PEMBEKALAN POP'!$B$5:$I$1048576,8,0),"")</f>
        <v/>
      </c>
      <c r="U1402" s="21" t="s">
        <v>3994</v>
      </c>
      <c r="V1402" s="17" t="e" cm="1">
        <f t="array" ref="V1402">MAX(IF(INDUKSI!$B$5:$B$1048576='Data Training 2022'!B1402,INDUKSI!$H$5:$H$1048576))</f>
        <v>#N/A</v>
      </c>
      <c r="W1402" s="22" t="str">
        <f>IFERROR(VLOOKUP(B1402,INDUKSI!$B$5:$I$1048576,8,0),"")</f>
        <v/>
      </c>
      <c r="X1402" s="21" t="s">
        <v>3994</v>
      </c>
      <c r="Y1402" s="17" cm="1">
        <f t="array" ref="Y1402">MAX(IF(REINDUKSI!$B$5:$B$1048576='Data Training 2022'!B1402,REINDUKSI!$H$5:$H$1048576))</f>
        <v>44736</v>
      </c>
      <c r="Z1402" s="22" t="str">
        <f>IFERROR(VLOOKUP(B1402,REINDUKSI!$B$5:$I$1048576,8,0),"")</f>
        <v>LULUS</v>
      </c>
      <c r="AA1402" s="22" t="str">
        <f t="shared" si="115"/>
        <v/>
      </c>
      <c r="AB1402" s="17" cm="1">
        <f t="array" ref="AB1402">MAX(IF(BSA!$B$5:$B$1048576='Data Training 2022'!B1402,BSA!$H$5:$H$1048576))</f>
        <v>0</v>
      </c>
      <c r="AC1402" s="22" t="str">
        <f>IFERROR(VLOOKUP(B1402,BSA!$B$5:$I$1048576,8,0),"")</f>
        <v/>
      </c>
      <c r="AD1402" s="22" t="s">
        <v>3994</v>
      </c>
      <c r="AE1402" s="22"/>
      <c r="AF1402" s="22"/>
      <c r="AG1402" s="22" t="str">
        <f t="shared" si="116"/>
        <v/>
      </c>
      <c r="AH1402" s="17" cm="1">
        <f t="array" ref="AH1402">MAX(IF(ISOLASI!$B$5:$B$1048576='Data Training 2022'!B1402,ISOLASI!$H$5:$H$1048576))</f>
        <v>44744</v>
      </c>
      <c r="AI1402" s="22" t="str">
        <f>IFERROR(VLOOKUP(B1402,ISOLASI!$B$5:$I$1048576,8,0),"")</f>
        <v>LULUS</v>
      </c>
      <c r="AJ1402" s="22"/>
      <c r="AK1402" s="17" cm="1">
        <f t="array" ref="AK1402">MAX(IF('DEKAT AIR'!$B$5:$B$1048576='Data Training 2022'!B1402,'DEKAT AIR'!$H$5:$H$1048576))</f>
        <v>0</v>
      </c>
      <c r="AL1402" s="22" t="str">
        <f>IFERROR(VLOOKUP(B1402,'DEKAT AIR'!$B$5:$I$1048576,8,0),"")</f>
        <v/>
      </c>
      <c r="AM1402" s="22"/>
      <c r="AN1402" s="17" cm="1">
        <f t="array" ref="AN1402">MAX(IF(KETINGGIAN!$B$5:$B$1048576='Data Training 2022'!B1402,KETINGGIAN!$H$5:$H$1048576))</f>
        <v>0</v>
      </c>
      <c r="AO1402" s="22" t="str">
        <f>IFERROR(VLOOKUP(B1402,KETINGGIAN!$B$5:$I$1048576,8,0),"")</f>
        <v/>
      </c>
      <c r="AP1402" s="22"/>
      <c r="AQ1402" s="22"/>
      <c r="AR1402" s="22"/>
      <c r="AS1402" s="22"/>
      <c r="AT1402" s="17" cm="1">
        <f t="array" ref="AT1402">MAX(IF(TOOLSKEEPER!$B$5:$B$1048576='Data Training 2022'!B1402,TOOLSKEEPER!$H$5:$H$1048576))</f>
        <v>0</v>
      </c>
      <c r="AU1402" s="22" t="str">
        <f>IFERROR(VLOOKUP(B1402,TOOLSKEEPER!$B$5:$I$1048576,8,0),"")</f>
        <v/>
      </c>
    </row>
    <row r="1403" spans="1:47">
      <c r="A1403" s="22">
        <f t="shared" si="117"/>
        <v>1398</v>
      </c>
      <c r="B1403" s="21" t="str">
        <f t="shared" si="118"/>
        <v>BMP1104222</v>
      </c>
      <c r="C1403" s="21" t="s">
        <v>624</v>
      </c>
      <c r="D1403" s="22"/>
      <c r="E1403" s="22" t="s">
        <v>625</v>
      </c>
      <c r="F1403" s="22" t="s">
        <v>326</v>
      </c>
      <c r="G1403" s="22" t="s">
        <v>296</v>
      </c>
      <c r="H1403" s="22" t="s">
        <v>386</v>
      </c>
      <c r="I1403" s="22"/>
      <c r="J1403" s="22"/>
      <c r="K1403" s="21" t="s">
        <v>4002</v>
      </c>
      <c r="L1403" s="21" t="s">
        <v>372</v>
      </c>
      <c r="M1403" s="21" t="s">
        <v>4003</v>
      </c>
      <c r="N1403" s="21"/>
      <c r="O1403" s="17" t="str">
        <f>IFERROR(VLOOKUP(B1403,POP!$B$5:$I$1048576,7,0),"")</f>
        <v/>
      </c>
      <c r="P1403" s="17" t="str">
        <f>IFERROR(VLOOKUP(B1403,POM!$B$5:$I$1048576,7,0),"")</f>
        <v/>
      </c>
      <c r="Q1403" s="10" t="str">
        <f>IFERROR(VLOOKUP(B1403,POU!$B$5:$I$1048576,7,0),"")</f>
        <v/>
      </c>
      <c r="R1403" s="21" t="str">
        <f t="shared" si="114"/>
        <v/>
      </c>
      <c r="S1403" s="17" t="str">
        <f>IFERROR(VLOOKUP(B1403,'PEMBEKALAN POP'!$B$5:$I$1048576,7,0),"")</f>
        <v/>
      </c>
      <c r="T1403" s="22" t="str">
        <f>IFERROR(VLOOKUP(B1403,'PEMBEKALAN POP'!$B$5:$I$1048576,8,0),"")</f>
        <v/>
      </c>
      <c r="U1403" s="21" t="s">
        <v>3994</v>
      </c>
      <c r="V1403" s="17" t="e" cm="1">
        <f t="array" ref="V1403">MAX(IF(INDUKSI!$B$5:$B$1048576='Data Training 2022'!B1403,INDUKSI!$H$5:$H$1048576))</f>
        <v>#N/A</v>
      </c>
      <c r="W1403" s="22" t="str">
        <f>IFERROR(VLOOKUP(B1403,INDUKSI!$B$5:$I$1048576,8,0),"")</f>
        <v>LULUS</v>
      </c>
      <c r="X1403" s="21" t="s">
        <v>3994</v>
      </c>
      <c r="Y1403" s="17" cm="1">
        <f t="array" ref="Y1403">MAX(IF(REINDUKSI!$B$5:$B$1048576='Data Training 2022'!B1403,REINDUKSI!$H$5:$H$1048576))</f>
        <v>44761</v>
      </c>
      <c r="Z1403" s="22" t="str">
        <f>IFERROR(VLOOKUP(B1403,REINDUKSI!$B$5:$I$1048576,8,0),"")</f>
        <v>LULUS</v>
      </c>
      <c r="AA1403" s="22" t="str">
        <f t="shared" si="115"/>
        <v/>
      </c>
      <c r="AB1403" s="17" cm="1">
        <f t="array" ref="AB1403">MAX(IF(BSA!$B$5:$B$1048576='Data Training 2022'!B1403,BSA!$H$5:$H$1048576))</f>
        <v>0</v>
      </c>
      <c r="AC1403" s="22" t="str">
        <f>IFERROR(VLOOKUP(B1403,BSA!$B$5:$I$1048576,8,0),"")</f>
        <v/>
      </c>
      <c r="AD1403" s="22" t="s">
        <v>3994</v>
      </c>
      <c r="AE1403" s="22"/>
      <c r="AF1403" s="22"/>
      <c r="AG1403" s="22" t="str">
        <f t="shared" si="116"/>
        <v/>
      </c>
      <c r="AH1403" s="17" cm="1">
        <f t="array" ref="AH1403">MAX(IF(ISOLASI!$B$5:$B$1048576='Data Training 2022'!B1403,ISOLASI!$H$5:$H$1048576))</f>
        <v>0</v>
      </c>
      <c r="AI1403" s="22" t="str">
        <f>IFERROR(VLOOKUP(B1403,ISOLASI!$B$5:$I$1048576,8,0),"")</f>
        <v/>
      </c>
      <c r="AJ1403" s="22"/>
      <c r="AK1403" s="17" cm="1">
        <f t="array" ref="AK1403">MAX(IF('DEKAT AIR'!$B$5:$B$1048576='Data Training 2022'!B1403,'DEKAT AIR'!$H$5:$H$1048576))</f>
        <v>0</v>
      </c>
      <c r="AL1403" s="22" t="str">
        <f>IFERROR(VLOOKUP(B1403,'DEKAT AIR'!$B$5:$I$1048576,8,0),"")</f>
        <v/>
      </c>
      <c r="AM1403" s="22"/>
      <c r="AN1403" s="17" cm="1">
        <f t="array" ref="AN1403">MAX(IF(KETINGGIAN!$B$5:$B$1048576='Data Training 2022'!B1403,KETINGGIAN!$H$5:$H$1048576))</f>
        <v>0</v>
      </c>
      <c r="AO1403" s="22" t="str">
        <f>IFERROR(VLOOKUP(B1403,KETINGGIAN!$B$5:$I$1048576,8,0),"")</f>
        <v/>
      </c>
      <c r="AP1403" s="22"/>
      <c r="AQ1403" s="22"/>
      <c r="AR1403" s="22"/>
      <c r="AS1403" s="22"/>
      <c r="AT1403" s="17" cm="1">
        <f t="array" ref="AT1403">MAX(IF(TOOLSKEEPER!$B$5:$B$1048576='Data Training 2022'!B1403,TOOLSKEEPER!$H$5:$H$1048576))</f>
        <v>0</v>
      </c>
      <c r="AU1403" s="22" t="str">
        <f>IFERROR(VLOOKUP(B1403,TOOLSKEEPER!$B$5:$I$1048576,8,0),"")</f>
        <v/>
      </c>
    </row>
    <row r="1404" spans="1:47">
      <c r="A1404" s="22">
        <f t="shared" si="117"/>
        <v>1399</v>
      </c>
      <c r="B1404" s="21" t="str">
        <f t="shared" si="118"/>
        <v>BMP210422</v>
      </c>
      <c r="C1404" s="21" t="s">
        <v>621</v>
      </c>
      <c r="D1404" s="22"/>
      <c r="E1404" s="22" t="s">
        <v>622</v>
      </c>
      <c r="F1404" s="22" t="s">
        <v>326</v>
      </c>
      <c r="G1404" s="22" t="s">
        <v>358</v>
      </c>
      <c r="H1404" s="22" t="s">
        <v>355</v>
      </c>
      <c r="I1404" s="22"/>
      <c r="J1404" s="22"/>
      <c r="K1404" s="21" t="s">
        <v>4002</v>
      </c>
      <c r="L1404" s="21" t="s">
        <v>372</v>
      </c>
      <c r="M1404" s="21" t="s">
        <v>4003</v>
      </c>
      <c r="N1404" s="21"/>
      <c r="O1404" s="17" t="str">
        <f>IFERROR(VLOOKUP(B1404,POP!$B$5:$I$1048576,7,0),"")</f>
        <v/>
      </c>
      <c r="P1404" s="17" t="str">
        <f>IFERROR(VLOOKUP(B1404,POM!$B$5:$I$1048576,7,0),"")</f>
        <v/>
      </c>
      <c r="Q1404" s="10" t="str">
        <f>IFERROR(VLOOKUP(B1404,POU!$B$5:$I$1048576,7,0),"")</f>
        <v/>
      </c>
      <c r="R1404" s="21" t="str">
        <f t="shared" si="114"/>
        <v/>
      </c>
      <c r="S1404" s="17" t="str">
        <f>IFERROR(VLOOKUP(B1404,'PEMBEKALAN POP'!$B$5:$I$1048576,7,0),"")</f>
        <v/>
      </c>
      <c r="T1404" s="22" t="str">
        <f>IFERROR(VLOOKUP(B1404,'PEMBEKALAN POP'!$B$5:$I$1048576,8,0),"")</f>
        <v/>
      </c>
      <c r="U1404" s="21" t="s">
        <v>3994</v>
      </c>
      <c r="V1404" s="17" t="e" cm="1">
        <f t="array" ref="V1404">MAX(IF(INDUKSI!$B$5:$B$1048576='Data Training 2022'!B1404,INDUKSI!$H$5:$H$1048576))</f>
        <v>#N/A</v>
      </c>
      <c r="W1404" s="22" t="str">
        <f>IFERROR(VLOOKUP(B1404,INDUKSI!$B$5:$I$1048576,8,0),"")</f>
        <v>LULUS</v>
      </c>
      <c r="X1404" s="21" t="s">
        <v>3994</v>
      </c>
      <c r="Y1404" s="17" cm="1">
        <f t="array" ref="Y1404">MAX(IF(REINDUKSI!$B$5:$B$1048576='Data Training 2022'!B1404,REINDUKSI!$H$5:$H$1048576))</f>
        <v>0</v>
      </c>
      <c r="Z1404" s="22" t="str">
        <f>IFERROR(VLOOKUP(B1404,REINDUKSI!$B$5:$I$1048576,8,0),"")</f>
        <v/>
      </c>
      <c r="AA1404" s="22" t="str">
        <f t="shared" si="115"/>
        <v/>
      </c>
      <c r="AB1404" s="17" cm="1">
        <f t="array" ref="AB1404">MAX(IF(BSA!$B$5:$B$1048576='Data Training 2022'!B1404,BSA!$H$5:$H$1048576))</f>
        <v>0</v>
      </c>
      <c r="AC1404" s="22" t="str">
        <f>IFERROR(VLOOKUP(B1404,BSA!$B$5:$I$1048576,8,0),"")</f>
        <v/>
      </c>
      <c r="AD1404" s="22" t="s">
        <v>3994</v>
      </c>
      <c r="AE1404" s="22"/>
      <c r="AF1404" s="22"/>
      <c r="AG1404" s="22" t="str">
        <f t="shared" si="116"/>
        <v/>
      </c>
      <c r="AH1404" s="17" cm="1">
        <f t="array" ref="AH1404">MAX(IF(ISOLASI!$B$5:$B$1048576='Data Training 2022'!B1404,ISOLASI!$H$5:$H$1048576))</f>
        <v>0</v>
      </c>
      <c r="AI1404" s="22" t="str">
        <f>IFERROR(VLOOKUP(B1404,ISOLASI!$B$5:$I$1048576,8,0),"")</f>
        <v/>
      </c>
      <c r="AJ1404" s="22"/>
      <c r="AK1404" s="17" cm="1">
        <f t="array" ref="AK1404">MAX(IF('DEKAT AIR'!$B$5:$B$1048576='Data Training 2022'!B1404,'DEKAT AIR'!$H$5:$H$1048576))</f>
        <v>0</v>
      </c>
      <c r="AL1404" s="22" t="str">
        <f>IFERROR(VLOOKUP(B1404,'DEKAT AIR'!$B$5:$I$1048576,8,0),"")</f>
        <v/>
      </c>
      <c r="AM1404" s="22"/>
      <c r="AN1404" s="17" cm="1">
        <f t="array" ref="AN1404">MAX(IF(KETINGGIAN!$B$5:$B$1048576='Data Training 2022'!B1404,KETINGGIAN!$H$5:$H$1048576))</f>
        <v>0</v>
      </c>
      <c r="AO1404" s="22" t="str">
        <f>IFERROR(VLOOKUP(B1404,KETINGGIAN!$B$5:$I$1048576,8,0),"")</f>
        <v/>
      </c>
      <c r="AP1404" s="22"/>
      <c r="AQ1404" s="22"/>
      <c r="AR1404" s="22"/>
      <c r="AS1404" s="22"/>
      <c r="AT1404" s="17" cm="1">
        <f t="array" ref="AT1404">MAX(IF(TOOLSKEEPER!$B$5:$B$1048576='Data Training 2022'!B1404,TOOLSKEEPER!$H$5:$H$1048576))</f>
        <v>0</v>
      </c>
      <c r="AU1404" s="22" t="str">
        <f>IFERROR(VLOOKUP(B1404,TOOLSKEEPER!$B$5:$I$1048576,8,0),"")</f>
        <v/>
      </c>
    </row>
    <row r="1405" spans="1:47">
      <c r="A1405" s="22">
        <f t="shared" si="117"/>
        <v>1400</v>
      </c>
      <c r="B1405" s="21" t="str">
        <f t="shared" si="118"/>
        <v>BMP2804221</v>
      </c>
      <c r="C1405" s="21" t="s">
        <v>489</v>
      </c>
      <c r="D1405" s="22"/>
      <c r="E1405" s="22" t="s">
        <v>490</v>
      </c>
      <c r="F1405" s="22" t="s">
        <v>326</v>
      </c>
      <c r="G1405" s="22" t="s">
        <v>358</v>
      </c>
      <c r="H1405" s="22" t="s">
        <v>355</v>
      </c>
      <c r="I1405" s="22"/>
      <c r="J1405" s="22"/>
      <c r="K1405" s="21" t="s">
        <v>4002</v>
      </c>
      <c r="L1405" s="21" t="s">
        <v>372</v>
      </c>
      <c r="M1405" s="21" t="s">
        <v>4003</v>
      </c>
      <c r="N1405" s="21"/>
      <c r="O1405" s="17" t="str">
        <f>IFERROR(VLOOKUP(B1405,POP!$B$5:$I$1048576,7,0),"")</f>
        <v/>
      </c>
      <c r="P1405" s="17" t="str">
        <f>IFERROR(VLOOKUP(B1405,POM!$B$5:$I$1048576,7,0),"")</f>
        <v/>
      </c>
      <c r="Q1405" s="10" t="str">
        <f>IFERROR(VLOOKUP(B1405,POU!$B$5:$I$1048576,7,0),"")</f>
        <v/>
      </c>
      <c r="R1405" s="21" t="str">
        <f t="shared" si="114"/>
        <v/>
      </c>
      <c r="S1405" s="17" t="str">
        <f>IFERROR(VLOOKUP(B1405,'PEMBEKALAN POP'!$B$5:$I$1048576,7,0),"")</f>
        <v/>
      </c>
      <c r="T1405" s="22" t="str">
        <f>IFERROR(VLOOKUP(B1405,'PEMBEKALAN POP'!$B$5:$I$1048576,8,0),"")</f>
        <v/>
      </c>
      <c r="U1405" s="21" t="s">
        <v>3994</v>
      </c>
      <c r="V1405" s="17" t="e" cm="1">
        <f t="array" ref="V1405">MAX(IF(INDUKSI!$B$5:$B$1048576='Data Training 2022'!B1405,INDUKSI!$H$5:$H$1048576))</f>
        <v>#N/A</v>
      </c>
      <c r="W1405" s="22" t="str">
        <f>IFERROR(VLOOKUP(B1405,INDUKSI!$B$5:$I$1048576,8,0),"")</f>
        <v>LULUS</v>
      </c>
      <c r="X1405" s="21" t="s">
        <v>3994</v>
      </c>
      <c r="Y1405" s="17" cm="1">
        <f t="array" ref="Y1405">MAX(IF(REINDUKSI!$B$5:$B$1048576='Data Training 2022'!B1405,REINDUKSI!$H$5:$H$1048576))</f>
        <v>0</v>
      </c>
      <c r="Z1405" s="22" t="str">
        <f>IFERROR(VLOOKUP(B1405,REINDUKSI!$B$5:$I$1048576,8,0),"")</f>
        <v/>
      </c>
      <c r="AA1405" s="22" t="str">
        <f t="shared" si="115"/>
        <v/>
      </c>
      <c r="AB1405" s="17" cm="1">
        <f t="array" ref="AB1405">MAX(IF(BSA!$B$5:$B$1048576='Data Training 2022'!B1405,BSA!$H$5:$H$1048576))</f>
        <v>0</v>
      </c>
      <c r="AC1405" s="22" t="str">
        <f>IFERROR(VLOOKUP(B1405,BSA!$B$5:$I$1048576,8,0),"")</f>
        <v/>
      </c>
      <c r="AD1405" s="22" t="s">
        <v>3994</v>
      </c>
      <c r="AE1405" s="22"/>
      <c r="AF1405" s="22"/>
      <c r="AG1405" s="22" t="str">
        <f t="shared" si="116"/>
        <v/>
      </c>
      <c r="AH1405" s="17" cm="1">
        <f t="array" ref="AH1405">MAX(IF(ISOLASI!$B$5:$B$1048576='Data Training 2022'!B1405,ISOLASI!$H$5:$H$1048576))</f>
        <v>0</v>
      </c>
      <c r="AI1405" s="22" t="str">
        <f>IFERROR(VLOOKUP(B1405,ISOLASI!$B$5:$I$1048576,8,0),"")</f>
        <v/>
      </c>
      <c r="AJ1405" s="22"/>
      <c r="AK1405" s="17" cm="1">
        <f t="array" ref="AK1405">MAX(IF('DEKAT AIR'!$B$5:$B$1048576='Data Training 2022'!B1405,'DEKAT AIR'!$H$5:$H$1048576))</f>
        <v>0</v>
      </c>
      <c r="AL1405" s="22" t="str">
        <f>IFERROR(VLOOKUP(B1405,'DEKAT AIR'!$B$5:$I$1048576,8,0),"")</f>
        <v/>
      </c>
      <c r="AM1405" s="22"/>
      <c r="AN1405" s="17" cm="1">
        <f t="array" ref="AN1405">MAX(IF(KETINGGIAN!$B$5:$B$1048576='Data Training 2022'!B1405,KETINGGIAN!$H$5:$H$1048576))</f>
        <v>0</v>
      </c>
      <c r="AO1405" s="22" t="str">
        <f>IFERROR(VLOOKUP(B1405,KETINGGIAN!$B$5:$I$1048576,8,0),"")</f>
        <v/>
      </c>
      <c r="AP1405" s="22"/>
      <c r="AQ1405" s="22"/>
      <c r="AR1405" s="22"/>
      <c r="AS1405" s="22"/>
      <c r="AT1405" s="17" cm="1">
        <f t="array" ref="AT1405">MAX(IF(TOOLSKEEPER!$B$5:$B$1048576='Data Training 2022'!B1405,TOOLSKEEPER!$H$5:$H$1048576))</f>
        <v>0</v>
      </c>
      <c r="AU1405" s="22" t="str">
        <f>IFERROR(VLOOKUP(B1405,TOOLSKEEPER!$B$5:$I$1048576,8,0),"")</f>
        <v/>
      </c>
    </row>
    <row r="1406" spans="1:47">
      <c r="A1406" s="22">
        <f t="shared" si="117"/>
        <v>1401</v>
      </c>
      <c r="B1406" s="21" t="str">
        <f t="shared" si="118"/>
        <v>BMP2804222</v>
      </c>
      <c r="C1406" s="21" t="s">
        <v>613</v>
      </c>
      <c r="D1406" s="22"/>
      <c r="E1406" s="22" t="s">
        <v>614</v>
      </c>
      <c r="F1406" s="22" t="s">
        <v>326</v>
      </c>
      <c r="G1406" s="22" t="s">
        <v>404</v>
      </c>
      <c r="H1406" s="22" t="s">
        <v>405</v>
      </c>
      <c r="I1406" s="22"/>
      <c r="J1406" s="22"/>
      <c r="K1406" s="21" t="s">
        <v>4002</v>
      </c>
      <c r="L1406" s="21" t="s">
        <v>681</v>
      </c>
      <c r="M1406" s="21" t="s">
        <v>4003</v>
      </c>
      <c r="N1406" s="21"/>
      <c r="O1406" s="17" t="str">
        <f>IFERROR(VLOOKUP(B1406,POP!$B$5:$I$1048576,7,0),"")</f>
        <v/>
      </c>
      <c r="P1406" s="17" t="str">
        <f>IFERROR(VLOOKUP(B1406,POM!$B$5:$I$1048576,7,0),"")</f>
        <v/>
      </c>
      <c r="Q1406" s="10" t="str">
        <f>IFERROR(VLOOKUP(B1406,POU!$B$5:$I$1048576,7,0),"")</f>
        <v/>
      </c>
      <c r="R1406" s="21" t="str">
        <f t="shared" si="114"/>
        <v/>
      </c>
      <c r="S1406" s="17" t="str">
        <f>IFERROR(VLOOKUP(B1406,'PEMBEKALAN POP'!$B$5:$I$1048576,7,0),"")</f>
        <v/>
      </c>
      <c r="T1406" s="22" t="str">
        <f>IFERROR(VLOOKUP(B1406,'PEMBEKALAN POP'!$B$5:$I$1048576,8,0),"")</f>
        <v/>
      </c>
      <c r="U1406" s="21" t="s">
        <v>3994</v>
      </c>
      <c r="V1406" s="17" t="e" cm="1">
        <f t="array" ref="V1406">MAX(IF(INDUKSI!$B$5:$B$1048576='Data Training 2022'!B1406,INDUKSI!$H$5:$H$1048576))</f>
        <v>#N/A</v>
      </c>
      <c r="W1406" s="22" t="str">
        <f>IFERROR(VLOOKUP(B1406,INDUKSI!$B$5:$I$1048576,8,0),"")</f>
        <v>LULUS</v>
      </c>
      <c r="X1406" s="21" t="s">
        <v>3994</v>
      </c>
      <c r="Y1406" s="17" cm="1">
        <f t="array" ref="Y1406">MAX(IF(REINDUKSI!$B$5:$B$1048576='Data Training 2022'!B1406,REINDUKSI!$H$5:$H$1048576))</f>
        <v>44770</v>
      </c>
      <c r="Z1406" s="22" t="str">
        <f>IFERROR(VLOOKUP(B1406,REINDUKSI!$B$5:$I$1048576,8,0),"")</f>
        <v>LULUS</v>
      </c>
      <c r="AA1406" s="22" t="str">
        <f t="shared" si="115"/>
        <v/>
      </c>
      <c r="AB1406" s="17" cm="1">
        <f t="array" ref="AB1406">MAX(IF(BSA!$B$5:$B$1048576='Data Training 2022'!B1406,BSA!$H$5:$H$1048576))</f>
        <v>0</v>
      </c>
      <c r="AC1406" s="22" t="str">
        <f>IFERROR(VLOOKUP(B1406,BSA!$B$5:$I$1048576,8,0),"")</f>
        <v/>
      </c>
      <c r="AD1406" s="22" t="s">
        <v>3994</v>
      </c>
      <c r="AE1406" s="22"/>
      <c r="AF1406" s="22"/>
      <c r="AG1406" s="22" t="str">
        <f t="shared" si="116"/>
        <v/>
      </c>
      <c r="AH1406" s="17" cm="1">
        <f t="array" ref="AH1406">MAX(IF(ISOLASI!$B$5:$B$1048576='Data Training 2022'!B1406,ISOLASI!$H$5:$H$1048576))</f>
        <v>0</v>
      </c>
      <c r="AI1406" s="22" t="str">
        <f>IFERROR(VLOOKUP(B1406,ISOLASI!$B$5:$I$1048576,8,0),"")</f>
        <v/>
      </c>
      <c r="AJ1406" s="22"/>
      <c r="AK1406" s="17" cm="1">
        <f t="array" ref="AK1406">MAX(IF('DEKAT AIR'!$B$5:$B$1048576='Data Training 2022'!B1406,'DEKAT AIR'!$H$5:$H$1048576))</f>
        <v>0</v>
      </c>
      <c r="AL1406" s="22" t="str">
        <f>IFERROR(VLOOKUP(B1406,'DEKAT AIR'!$B$5:$I$1048576,8,0),"")</f>
        <v/>
      </c>
      <c r="AM1406" s="22"/>
      <c r="AN1406" s="17" cm="1">
        <f t="array" ref="AN1406">MAX(IF(KETINGGIAN!$B$5:$B$1048576='Data Training 2022'!B1406,KETINGGIAN!$H$5:$H$1048576))</f>
        <v>0</v>
      </c>
      <c r="AO1406" s="22" t="str">
        <f>IFERROR(VLOOKUP(B1406,KETINGGIAN!$B$5:$I$1048576,8,0),"")</f>
        <v/>
      </c>
      <c r="AP1406" s="22"/>
      <c r="AQ1406" s="22"/>
      <c r="AR1406" s="22"/>
      <c r="AS1406" s="22"/>
      <c r="AT1406" s="17" cm="1">
        <f t="array" ref="AT1406">MAX(IF(TOOLSKEEPER!$B$5:$B$1048576='Data Training 2022'!B1406,TOOLSKEEPER!$H$5:$H$1048576))</f>
        <v>0</v>
      </c>
      <c r="AU1406" s="22" t="str">
        <f>IFERROR(VLOOKUP(B1406,TOOLSKEEPER!$B$5:$I$1048576,8,0),"")</f>
        <v/>
      </c>
    </row>
    <row r="1407" spans="1:47">
      <c r="A1407" s="22">
        <f t="shared" si="117"/>
        <v>1402</v>
      </c>
      <c r="B1407" s="21" t="str">
        <f t="shared" si="118"/>
        <v>BMP300422</v>
      </c>
      <c r="C1407" s="21" t="s">
        <v>566</v>
      </c>
      <c r="D1407" s="22"/>
      <c r="E1407" s="22" t="s">
        <v>567</v>
      </c>
      <c r="F1407" s="22" t="s">
        <v>326</v>
      </c>
      <c r="G1407" s="22" t="s">
        <v>296</v>
      </c>
      <c r="H1407" s="22" t="s">
        <v>386</v>
      </c>
      <c r="I1407" s="22"/>
      <c r="J1407" s="22"/>
      <c r="K1407" s="21" t="s">
        <v>4002</v>
      </c>
      <c r="L1407" s="21" t="s">
        <v>372</v>
      </c>
      <c r="M1407" s="21" t="s">
        <v>4003</v>
      </c>
      <c r="N1407" s="21"/>
      <c r="O1407" s="17" t="str">
        <f>IFERROR(VLOOKUP(B1407,POP!$B$5:$I$1048576,7,0),"")</f>
        <v/>
      </c>
      <c r="P1407" s="17" t="str">
        <f>IFERROR(VLOOKUP(B1407,POM!$B$5:$I$1048576,7,0),"")</f>
        <v/>
      </c>
      <c r="Q1407" s="10" t="str">
        <f>IFERROR(VLOOKUP(B1407,POU!$B$5:$I$1048576,7,0),"")</f>
        <v/>
      </c>
      <c r="R1407" s="21" t="str">
        <f t="shared" si="114"/>
        <v/>
      </c>
      <c r="S1407" s="17" t="str">
        <f>IFERROR(VLOOKUP(B1407,'PEMBEKALAN POP'!$B$5:$I$1048576,7,0),"")</f>
        <v/>
      </c>
      <c r="T1407" s="22" t="str">
        <f>IFERROR(VLOOKUP(B1407,'PEMBEKALAN POP'!$B$5:$I$1048576,8,0),"")</f>
        <v/>
      </c>
      <c r="U1407" s="21" t="s">
        <v>3994</v>
      </c>
      <c r="V1407" s="17" t="e" cm="1">
        <f t="array" ref="V1407">MAX(IF(INDUKSI!$B$5:$B$1048576='Data Training 2022'!B1407,INDUKSI!$H$5:$H$1048576))</f>
        <v>#N/A</v>
      </c>
      <c r="W1407" s="22" t="str">
        <f>IFERROR(VLOOKUP(B1407,INDUKSI!$B$5:$I$1048576,8,0),"")</f>
        <v>LULUS</v>
      </c>
      <c r="X1407" s="21" t="s">
        <v>3994</v>
      </c>
      <c r="Y1407" s="17" cm="1">
        <f t="array" ref="Y1407">MAX(IF(REINDUKSI!$B$5:$B$1048576='Data Training 2022'!B1407,REINDUKSI!$H$5:$H$1048576))</f>
        <v>44763</v>
      </c>
      <c r="Z1407" s="22" t="str">
        <f>IFERROR(VLOOKUP(B1407,REINDUKSI!$B$5:$I$1048576,8,0),"")</f>
        <v>LULUS</v>
      </c>
      <c r="AA1407" s="22" t="str">
        <f t="shared" si="115"/>
        <v/>
      </c>
      <c r="AB1407" s="17" cm="1">
        <f t="array" ref="AB1407">MAX(IF(BSA!$B$5:$B$1048576='Data Training 2022'!B1407,BSA!$H$5:$H$1048576))</f>
        <v>0</v>
      </c>
      <c r="AC1407" s="22" t="str">
        <f>IFERROR(VLOOKUP(B1407,BSA!$B$5:$I$1048576,8,0),"")</f>
        <v/>
      </c>
      <c r="AD1407" s="22" t="s">
        <v>3994</v>
      </c>
      <c r="AE1407" s="22"/>
      <c r="AF1407" s="22"/>
      <c r="AG1407" s="22" t="str">
        <f t="shared" si="116"/>
        <v/>
      </c>
      <c r="AH1407" s="17" cm="1">
        <f t="array" ref="AH1407">MAX(IF(ISOLASI!$B$5:$B$1048576='Data Training 2022'!B1407,ISOLASI!$H$5:$H$1048576))</f>
        <v>0</v>
      </c>
      <c r="AI1407" s="22" t="str">
        <f>IFERROR(VLOOKUP(B1407,ISOLASI!$B$5:$I$1048576,8,0),"")</f>
        <v/>
      </c>
      <c r="AJ1407" s="22"/>
      <c r="AK1407" s="17" cm="1">
        <f t="array" ref="AK1407">MAX(IF('DEKAT AIR'!$B$5:$B$1048576='Data Training 2022'!B1407,'DEKAT AIR'!$H$5:$H$1048576))</f>
        <v>0</v>
      </c>
      <c r="AL1407" s="22" t="str">
        <f>IFERROR(VLOOKUP(B1407,'DEKAT AIR'!$B$5:$I$1048576,8,0),"")</f>
        <v/>
      </c>
      <c r="AM1407" s="22"/>
      <c r="AN1407" s="17" cm="1">
        <f t="array" ref="AN1407">MAX(IF(KETINGGIAN!$B$5:$B$1048576='Data Training 2022'!B1407,KETINGGIAN!$H$5:$H$1048576))</f>
        <v>0</v>
      </c>
      <c r="AO1407" s="22" t="str">
        <f>IFERROR(VLOOKUP(B1407,KETINGGIAN!$B$5:$I$1048576,8,0),"")</f>
        <v/>
      </c>
      <c r="AP1407" s="22"/>
      <c r="AQ1407" s="22"/>
      <c r="AR1407" s="22"/>
      <c r="AS1407" s="22"/>
      <c r="AT1407" s="17" cm="1">
        <f t="array" ref="AT1407">MAX(IF(TOOLSKEEPER!$B$5:$B$1048576='Data Training 2022'!B1407,TOOLSKEEPER!$H$5:$H$1048576))</f>
        <v>0</v>
      </c>
      <c r="AU1407" s="22" t="str">
        <f>IFERROR(VLOOKUP(B1407,TOOLSKEEPER!$B$5:$I$1048576,8,0),"")</f>
        <v/>
      </c>
    </row>
    <row r="1408" spans="1:47">
      <c r="A1408" s="22">
        <f t="shared" si="117"/>
        <v>1403</v>
      </c>
      <c r="B1408" s="21" t="str">
        <f t="shared" si="118"/>
        <v>BMP110522</v>
      </c>
      <c r="C1408" s="21" t="s">
        <v>531</v>
      </c>
      <c r="D1408" s="22"/>
      <c r="E1408" s="22" t="s">
        <v>532</v>
      </c>
      <c r="F1408" s="22" t="s">
        <v>326</v>
      </c>
      <c r="G1408" s="22" t="s">
        <v>386</v>
      </c>
      <c r="H1408" s="22" t="s">
        <v>386</v>
      </c>
      <c r="I1408" s="22"/>
      <c r="J1408" s="22"/>
      <c r="K1408" s="21" t="s">
        <v>4002</v>
      </c>
      <c r="L1408" s="21" t="s">
        <v>681</v>
      </c>
      <c r="M1408" s="21" t="s">
        <v>4003</v>
      </c>
      <c r="N1408" s="21"/>
      <c r="O1408" s="17" t="str">
        <f>IFERROR(VLOOKUP(B1408,POP!$B$5:$I$1048576,7,0),"")</f>
        <v/>
      </c>
      <c r="P1408" s="17" t="str">
        <f>IFERROR(VLOOKUP(B1408,POM!$B$5:$I$1048576,7,0),"")</f>
        <v/>
      </c>
      <c r="Q1408" s="10" t="str">
        <f>IFERROR(VLOOKUP(B1408,POU!$B$5:$I$1048576,7,0),"")</f>
        <v/>
      </c>
      <c r="R1408" s="21" t="str">
        <f t="shared" si="114"/>
        <v/>
      </c>
      <c r="S1408" s="17" t="str">
        <f>IFERROR(VLOOKUP(B1408,'PEMBEKALAN POP'!$B$5:$I$1048576,7,0),"")</f>
        <v/>
      </c>
      <c r="T1408" s="22" t="str">
        <f>IFERROR(VLOOKUP(B1408,'PEMBEKALAN POP'!$B$5:$I$1048576,8,0),"")</f>
        <v/>
      </c>
      <c r="U1408" s="21" t="s">
        <v>3994</v>
      </c>
      <c r="V1408" s="17" t="e" cm="1">
        <f t="array" ref="V1408">MAX(IF(INDUKSI!$B$5:$B$1048576='Data Training 2022'!B1408,INDUKSI!$H$5:$H$1048576))</f>
        <v>#N/A</v>
      </c>
      <c r="W1408" s="22" t="str">
        <f>IFERROR(VLOOKUP(B1408,INDUKSI!$B$5:$I$1048576,8,0),"")</f>
        <v>LULUS</v>
      </c>
      <c r="X1408" s="21" t="s">
        <v>3994</v>
      </c>
      <c r="Y1408" s="17" cm="1">
        <f t="array" ref="Y1408">MAX(IF(REINDUKSI!$B$5:$B$1048576='Data Training 2022'!B1408,REINDUKSI!$H$5:$H$1048576))</f>
        <v>0</v>
      </c>
      <c r="Z1408" s="22" t="str">
        <f>IFERROR(VLOOKUP(B1408,REINDUKSI!$B$5:$I$1048576,8,0),"")</f>
        <v/>
      </c>
      <c r="AA1408" s="22" t="str">
        <f t="shared" si="115"/>
        <v/>
      </c>
      <c r="AB1408" s="17" cm="1">
        <f t="array" ref="AB1408">MAX(IF(BSA!$B$5:$B$1048576='Data Training 2022'!B1408,BSA!$H$5:$H$1048576))</f>
        <v>0</v>
      </c>
      <c r="AC1408" s="22" t="str">
        <f>IFERROR(VLOOKUP(B1408,BSA!$B$5:$I$1048576,8,0),"")</f>
        <v/>
      </c>
      <c r="AD1408" s="22" t="s">
        <v>3994</v>
      </c>
      <c r="AE1408" s="22"/>
      <c r="AF1408" s="22"/>
      <c r="AG1408" s="22" t="str">
        <f t="shared" si="116"/>
        <v/>
      </c>
      <c r="AH1408" s="17" cm="1">
        <f t="array" ref="AH1408">MAX(IF(ISOLASI!$B$5:$B$1048576='Data Training 2022'!B1408,ISOLASI!$H$5:$H$1048576))</f>
        <v>0</v>
      </c>
      <c r="AI1408" s="22" t="str">
        <f>IFERROR(VLOOKUP(B1408,ISOLASI!$B$5:$I$1048576,8,0),"")</f>
        <v/>
      </c>
      <c r="AJ1408" s="22"/>
      <c r="AK1408" s="17" cm="1">
        <f t="array" ref="AK1408">MAX(IF('DEKAT AIR'!$B$5:$B$1048576='Data Training 2022'!B1408,'DEKAT AIR'!$H$5:$H$1048576))</f>
        <v>0</v>
      </c>
      <c r="AL1408" s="22" t="str">
        <f>IFERROR(VLOOKUP(B1408,'DEKAT AIR'!$B$5:$I$1048576,8,0),"")</f>
        <v/>
      </c>
      <c r="AM1408" s="22"/>
      <c r="AN1408" s="17" cm="1">
        <f t="array" ref="AN1408">MAX(IF(KETINGGIAN!$B$5:$B$1048576='Data Training 2022'!B1408,KETINGGIAN!$H$5:$H$1048576))</f>
        <v>0</v>
      </c>
      <c r="AO1408" s="22" t="str">
        <f>IFERROR(VLOOKUP(B1408,KETINGGIAN!$B$5:$I$1048576,8,0),"")</f>
        <v/>
      </c>
      <c r="AP1408" s="22"/>
      <c r="AQ1408" s="22"/>
      <c r="AR1408" s="22"/>
      <c r="AS1408" s="22"/>
      <c r="AT1408" s="17" cm="1">
        <f t="array" ref="AT1408">MAX(IF(TOOLSKEEPER!$B$5:$B$1048576='Data Training 2022'!B1408,TOOLSKEEPER!$H$5:$H$1048576))</f>
        <v>0</v>
      </c>
      <c r="AU1408" s="22" t="str">
        <f>IFERROR(VLOOKUP(B1408,TOOLSKEEPER!$B$5:$I$1048576,8,0),"")</f>
        <v/>
      </c>
    </row>
    <row r="1409" spans="1:47">
      <c r="A1409" s="22">
        <f t="shared" si="117"/>
        <v>1404</v>
      </c>
      <c r="B1409" s="21" t="str">
        <f t="shared" si="118"/>
        <v>BMP120522</v>
      </c>
      <c r="C1409" s="21" t="s">
        <v>634</v>
      </c>
      <c r="D1409" s="22"/>
      <c r="E1409" s="22" t="s">
        <v>635</v>
      </c>
      <c r="F1409" s="22" t="s">
        <v>326</v>
      </c>
      <c r="G1409" s="22" t="s">
        <v>386</v>
      </c>
      <c r="H1409" s="22" t="s">
        <v>386</v>
      </c>
      <c r="I1409" s="22"/>
      <c r="J1409" s="22"/>
      <c r="K1409" s="21" t="s">
        <v>4002</v>
      </c>
      <c r="L1409" s="21" t="s">
        <v>681</v>
      </c>
      <c r="M1409" s="21" t="s">
        <v>4003</v>
      </c>
      <c r="N1409" s="21"/>
      <c r="O1409" s="17" t="str">
        <f>IFERROR(VLOOKUP(B1409,POP!$B$5:$I$1048576,7,0),"")</f>
        <v/>
      </c>
      <c r="P1409" s="17" t="str">
        <f>IFERROR(VLOOKUP(B1409,POM!$B$5:$I$1048576,7,0),"")</f>
        <v/>
      </c>
      <c r="Q1409" s="10" t="str">
        <f>IFERROR(VLOOKUP(B1409,POU!$B$5:$I$1048576,7,0),"")</f>
        <v/>
      </c>
      <c r="R1409" s="21" t="str">
        <f t="shared" si="114"/>
        <v/>
      </c>
      <c r="S1409" s="17" t="str">
        <f>IFERROR(VLOOKUP(B1409,'PEMBEKALAN POP'!$B$5:$I$1048576,7,0),"")</f>
        <v/>
      </c>
      <c r="T1409" s="22" t="str">
        <f>IFERROR(VLOOKUP(B1409,'PEMBEKALAN POP'!$B$5:$I$1048576,8,0),"")</f>
        <v/>
      </c>
      <c r="U1409" s="21" t="s">
        <v>3994</v>
      </c>
      <c r="V1409" s="17" t="e" cm="1">
        <f t="array" ref="V1409">MAX(IF(INDUKSI!$B$5:$B$1048576='Data Training 2022'!B1409,INDUKSI!$H$5:$H$1048576))</f>
        <v>#N/A</v>
      </c>
      <c r="W1409" s="22" t="str">
        <f>IFERROR(VLOOKUP(B1409,INDUKSI!$B$5:$I$1048576,8,0),"")</f>
        <v/>
      </c>
      <c r="X1409" s="21" t="s">
        <v>3994</v>
      </c>
      <c r="Y1409" s="17" cm="1">
        <f t="array" ref="Y1409">MAX(IF(REINDUKSI!$B$5:$B$1048576='Data Training 2022'!B1409,REINDUKSI!$H$5:$H$1048576))</f>
        <v>0</v>
      </c>
      <c r="Z1409" s="22" t="str">
        <f>IFERROR(VLOOKUP(B1409,REINDUKSI!$B$5:$I$1048576,8,0),"")</f>
        <v/>
      </c>
      <c r="AA1409" s="22" t="str">
        <f t="shared" si="115"/>
        <v/>
      </c>
      <c r="AB1409" s="17" cm="1">
        <f t="array" ref="AB1409">MAX(IF(BSA!$B$5:$B$1048576='Data Training 2022'!B1409,BSA!$H$5:$H$1048576))</f>
        <v>0</v>
      </c>
      <c r="AC1409" s="22" t="str">
        <f>IFERROR(VLOOKUP(B1409,BSA!$B$5:$I$1048576,8,0),"")</f>
        <v/>
      </c>
      <c r="AD1409" s="22" t="s">
        <v>3994</v>
      </c>
      <c r="AE1409" s="22"/>
      <c r="AF1409" s="22"/>
      <c r="AG1409" s="22" t="str">
        <f t="shared" si="116"/>
        <v/>
      </c>
      <c r="AH1409" s="17" cm="1">
        <f t="array" ref="AH1409">MAX(IF(ISOLASI!$B$5:$B$1048576='Data Training 2022'!B1409,ISOLASI!$H$5:$H$1048576))</f>
        <v>0</v>
      </c>
      <c r="AI1409" s="22" t="str">
        <f>IFERROR(VLOOKUP(B1409,ISOLASI!$B$5:$I$1048576,8,0),"")</f>
        <v/>
      </c>
      <c r="AJ1409" s="22"/>
      <c r="AK1409" s="17" cm="1">
        <f t="array" ref="AK1409">MAX(IF('DEKAT AIR'!$B$5:$B$1048576='Data Training 2022'!B1409,'DEKAT AIR'!$H$5:$H$1048576))</f>
        <v>0</v>
      </c>
      <c r="AL1409" s="22" t="str">
        <f>IFERROR(VLOOKUP(B1409,'DEKAT AIR'!$B$5:$I$1048576,8,0),"")</f>
        <v/>
      </c>
      <c r="AM1409" s="22"/>
      <c r="AN1409" s="17" cm="1">
        <f t="array" ref="AN1409">MAX(IF(KETINGGIAN!$B$5:$B$1048576='Data Training 2022'!B1409,KETINGGIAN!$H$5:$H$1048576))</f>
        <v>0</v>
      </c>
      <c r="AO1409" s="22" t="str">
        <f>IFERROR(VLOOKUP(B1409,KETINGGIAN!$B$5:$I$1048576,8,0),"")</f>
        <v/>
      </c>
      <c r="AP1409" s="22"/>
      <c r="AQ1409" s="22"/>
      <c r="AR1409" s="22"/>
      <c r="AS1409" s="22"/>
      <c r="AT1409" s="17" cm="1">
        <f t="array" ref="AT1409">MAX(IF(TOOLSKEEPER!$B$5:$B$1048576='Data Training 2022'!B1409,TOOLSKEEPER!$H$5:$H$1048576))</f>
        <v>0</v>
      </c>
      <c r="AU1409" s="22" t="str">
        <f>IFERROR(VLOOKUP(B1409,TOOLSKEEPER!$B$5:$I$1048576,8,0),"")</f>
        <v/>
      </c>
    </row>
    <row r="1410" spans="1:47">
      <c r="A1410" s="22">
        <f t="shared" si="117"/>
        <v>1405</v>
      </c>
      <c r="B1410" s="21" t="str">
        <f t="shared" si="118"/>
        <v>BMP160522</v>
      </c>
      <c r="C1410" s="21" t="s">
        <v>513</v>
      </c>
      <c r="D1410" s="22"/>
      <c r="E1410" s="22" t="s">
        <v>514</v>
      </c>
      <c r="F1410" s="22" t="s">
        <v>326</v>
      </c>
      <c r="G1410" s="22" t="s">
        <v>328</v>
      </c>
      <c r="H1410" s="22" t="s">
        <v>328</v>
      </c>
      <c r="I1410" s="22"/>
      <c r="J1410" s="22"/>
      <c r="K1410" s="21" t="s">
        <v>4002</v>
      </c>
      <c r="L1410" s="21" t="s">
        <v>681</v>
      </c>
      <c r="M1410" s="21" t="s">
        <v>4003</v>
      </c>
      <c r="N1410" s="21"/>
      <c r="O1410" s="17" t="str">
        <f>IFERROR(VLOOKUP(B1410,POP!$B$5:$I$1048576,7,0),"")</f>
        <v/>
      </c>
      <c r="P1410" s="17" t="str">
        <f>IFERROR(VLOOKUP(B1410,POM!$B$5:$I$1048576,7,0),"")</f>
        <v/>
      </c>
      <c r="Q1410" s="10" t="str">
        <f>IFERROR(VLOOKUP(B1410,POU!$B$5:$I$1048576,7,0),"")</f>
        <v/>
      </c>
      <c r="R1410" s="21" t="str">
        <f t="shared" si="114"/>
        <v/>
      </c>
      <c r="S1410" s="17" t="str">
        <f>IFERROR(VLOOKUP(B1410,'PEMBEKALAN POP'!$B$5:$I$1048576,7,0),"")</f>
        <v/>
      </c>
      <c r="T1410" s="22" t="str">
        <f>IFERROR(VLOOKUP(B1410,'PEMBEKALAN POP'!$B$5:$I$1048576,8,0),"")</f>
        <v/>
      </c>
      <c r="U1410" s="21" t="s">
        <v>3994</v>
      </c>
      <c r="V1410" s="17" t="e" cm="1">
        <f t="array" ref="V1410">MAX(IF(INDUKSI!$B$5:$B$1048576='Data Training 2022'!B1410,INDUKSI!$H$5:$H$1048576))</f>
        <v>#N/A</v>
      </c>
      <c r="W1410" s="22" t="str">
        <f>IFERROR(VLOOKUP(B1410,INDUKSI!$B$5:$I$1048576,8,0),"")</f>
        <v>LULUS</v>
      </c>
      <c r="X1410" s="21" t="s">
        <v>3994</v>
      </c>
      <c r="Y1410" s="17" cm="1">
        <f t="array" ref="Y1410">MAX(IF(REINDUKSI!$B$5:$B$1048576='Data Training 2022'!B1410,REINDUKSI!$H$5:$H$1048576))</f>
        <v>0</v>
      </c>
      <c r="Z1410" s="22" t="str">
        <f>IFERROR(VLOOKUP(B1410,REINDUKSI!$B$5:$I$1048576,8,0),"")</f>
        <v/>
      </c>
      <c r="AA1410" s="22" t="str">
        <f t="shared" si="115"/>
        <v/>
      </c>
      <c r="AB1410" s="17" cm="1">
        <f t="array" ref="AB1410">MAX(IF(BSA!$B$5:$B$1048576='Data Training 2022'!B1410,BSA!$H$5:$H$1048576))</f>
        <v>0</v>
      </c>
      <c r="AC1410" s="22" t="str">
        <f>IFERROR(VLOOKUP(B1410,BSA!$B$5:$I$1048576,8,0),"")</f>
        <v/>
      </c>
      <c r="AD1410" s="22" t="s">
        <v>3994</v>
      </c>
      <c r="AE1410" s="22"/>
      <c r="AF1410" s="22"/>
      <c r="AG1410" s="22" t="str">
        <f t="shared" si="116"/>
        <v/>
      </c>
      <c r="AH1410" s="17" cm="1">
        <f t="array" ref="AH1410">MAX(IF(ISOLASI!$B$5:$B$1048576='Data Training 2022'!B1410,ISOLASI!$H$5:$H$1048576))</f>
        <v>44702</v>
      </c>
      <c r="AI1410" s="22" t="str">
        <f>IFERROR(VLOOKUP(B1410,ISOLASI!$B$5:$I$1048576,8,0),"")</f>
        <v>LULUS</v>
      </c>
      <c r="AJ1410" s="22"/>
      <c r="AK1410" s="17" cm="1">
        <f t="array" ref="AK1410">MAX(IF('DEKAT AIR'!$B$5:$B$1048576='Data Training 2022'!B1410,'DEKAT AIR'!$H$5:$H$1048576))</f>
        <v>0</v>
      </c>
      <c r="AL1410" s="22" t="str">
        <f>IFERROR(VLOOKUP(B1410,'DEKAT AIR'!$B$5:$I$1048576,8,0),"")</f>
        <v/>
      </c>
      <c r="AM1410" s="22" t="s">
        <v>3994</v>
      </c>
      <c r="AN1410" s="17" cm="1">
        <f t="array" ref="AN1410">MAX(IF(KETINGGIAN!$B$5:$B$1048576='Data Training 2022'!B1410,KETINGGIAN!$H$5:$H$1048576))</f>
        <v>44702</v>
      </c>
      <c r="AO1410" s="22" t="str">
        <f>IFERROR(VLOOKUP(B1410,KETINGGIAN!$B$5:$I$1048576,8,0),"")</f>
        <v>LULUS</v>
      </c>
      <c r="AP1410" s="22"/>
      <c r="AQ1410" s="22"/>
      <c r="AR1410" s="22"/>
      <c r="AS1410" s="22"/>
      <c r="AT1410" s="17" cm="1">
        <f t="array" ref="AT1410">MAX(IF(TOOLSKEEPER!$B$5:$B$1048576='Data Training 2022'!B1410,TOOLSKEEPER!$H$5:$H$1048576))</f>
        <v>0</v>
      </c>
      <c r="AU1410" s="22" t="str">
        <f>IFERROR(VLOOKUP(B1410,TOOLSKEEPER!$B$5:$I$1048576,8,0),"")</f>
        <v/>
      </c>
    </row>
    <row r="1411" spans="1:47">
      <c r="A1411" s="22">
        <f t="shared" si="117"/>
        <v>1406</v>
      </c>
      <c r="B1411" s="21" t="str">
        <f t="shared" si="118"/>
        <v>BMP1905221</v>
      </c>
      <c r="C1411" s="21" t="s">
        <v>553</v>
      </c>
      <c r="D1411" s="22"/>
      <c r="E1411" s="22" t="s">
        <v>554</v>
      </c>
      <c r="F1411" s="22" t="s">
        <v>326</v>
      </c>
      <c r="G1411" s="22" t="s">
        <v>15</v>
      </c>
      <c r="H1411" s="22" t="s">
        <v>3973</v>
      </c>
      <c r="I1411" s="22"/>
      <c r="J1411" s="22"/>
      <c r="K1411" s="21" t="s">
        <v>4002</v>
      </c>
      <c r="L1411" s="21" t="s">
        <v>681</v>
      </c>
      <c r="M1411" s="21" t="s">
        <v>4003</v>
      </c>
      <c r="N1411" s="21"/>
      <c r="O1411" s="17" t="str">
        <f>IFERROR(VLOOKUP(B1411,POP!$B$5:$I$1048576,7,0),"")</f>
        <v/>
      </c>
      <c r="P1411" s="17" t="str">
        <f>IFERROR(VLOOKUP(B1411,POM!$B$5:$I$1048576,7,0),"")</f>
        <v/>
      </c>
      <c r="Q1411" s="10" t="str">
        <f>IFERROR(VLOOKUP(B1411,POU!$B$5:$I$1048576,7,0),"")</f>
        <v/>
      </c>
      <c r="R1411" s="21" t="str">
        <f t="shared" si="114"/>
        <v/>
      </c>
      <c r="S1411" s="17" t="str">
        <f>IFERROR(VLOOKUP(B1411,'PEMBEKALAN POP'!$B$5:$I$1048576,7,0),"")</f>
        <v/>
      </c>
      <c r="T1411" s="22" t="str">
        <f>IFERROR(VLOOKUP(B1411,'PEMBEKALAN POP'!$B$5:$I$1048576,8,0),"")</f>
        <v/>
      </c>
      <c r="U1411" s="21" t="s">
        <v>3994</v>
      </c>
      <c r="V1411" s="17" t="e" cm="1">
        <f t="array" ref="V1411">MAX(IF(INDUKSI!$B$5:$B$1048576='Data Training 2022'!B1411,INDUKSI!$H$5:$H$1048576))</f>
        <v>#N/A</v>
      </c>
      <c r="W1411" s="22" t="str">
        <f>IFERROR(VLOOKUP(B1411,INDUKSI!$B$5:$I$1048576,8,0),"")</f>
        <v/>
      </c>
      <c r="X1411" s="21" t="s">
        <v>3994</v>
      </c>
      <c r="Y1411" s="17" cm="1">
        <f t="array" ref="Y1411">MAX(IF(REINDUKSI!$B$5:$B$1048576='Data Training 2022'!B1411,REINDUKSI!$H$5:$H$1048576))</f>
        <v>0</v>
      </c>
      <c r="Z1411" s="22" t="str">
        <f>IFERROR(VLOOKUP(B1411,REINDUKSI!$B$5:$I$1048576,8,0),"")</f>
        <v/>
      </c>
      <c r="AA1411" s="22" t="str">
        <f t="shared" si="115"/>
        <v/>
      </c>
      <c r="AB1411" s="17" cm="1">
        <f t="array" ref="AB1411">MAX(IF(BSA!$B$5:$B$1048576='Data Training 2022'!B1411,BSA!$H$5:$H$1048576))</f>
        <v>0</v>
      </c>
      <c r="AC1411" s="22" t="str">
        <f>IFERROR(VLOOKUP(B1411,BSA!$B$5:$I$1048576,8,0),"")</f>
        <v/>
      </c>
      <c r="AD1411" s="22" t="s">
        <v>3994</v>
      </c>
      <c r="AE1411" s="22"/>
      <c r="AF1411" s="22"/>
      <c r="AG1411" s="22" t="str">
        <f t="shared" si="116"/>
        <v/>
      </c>
      <c r="AH1411" s="17" cm="1">
        <f t="array" ref="AH1411">MAX(IF(ISOLASI!$B$5:$B$1048576='Data Training 2022'!B1411,ISOLASI!$H$5:$H$1048576))</f>
        <v>0</v>
      </c>
      <c r="AI1411" s="22" t="str">
        <f>IFERROR(VLOOKUP(B1411,ISOLASI!$B$5:$I$1048576,8,0),"")</f>
        <v/>
      </c>
      <c r="AJ1411" s="22"/>
      <c r="AK1411" s="17" cm="1">
        <f t="array" ref="AK1411">MAX(IF('DEKAT AIR'!$B$5:$B$1048576='Data Training 2022'!B1411,'DEKAT AIR'!$H$5:$H$1048576))</f>
        <v>0</v>
      </c>
      <c r="AL1411" s="22" t="str">
        <f>IFERROR(VLOOKUP(B1411,'DEKAT AIR'!$B$5:$I$1048576,8,0),"")</f>
        <v/>
      </c>
      <c r="AM1411" s="22"/>
      <c r="AN1411" s="17" cm="1">
        <f t="array" ref="AN1411">MAX(IF(KETINGGIAN!$B$5:$B$1048576='Data Training 2022'!B1411,KETINGGIAN!$H$5:$H$1048576))</f>
        <v>0</v>
      </c>
      <c r="AO1411" s="22" t="str">
        <f>IFERROR(VLOOKUP(B1411,KETINGGIAN!$B$5:$I$1048576,8,0),"")</f>
        <v/>
      </c>
      <c r="AP1411" s="22"/>
      <c r="AQ1411" s="22"/>
      <c r="AR1411" s="22"/>
      <c r="AS1411" s="22"/>
      <c r="AT1411" s="17" cm="1">
        <f t="array" ref="AT1411">MAX(IF(TOOLSKEEPER!$B$5:$B$1048576='Data Training 2022'!B1411,TOOLSKEEPER!$H$5:$H$1048576))</f>
        <v>0</v>
      </c>
      <c r="AU1411" s="22" t="str">
        <f>IFERROR(VLOOKUP(B1411,TOOLSKEEPER!$B$5:$I$1048576,8,0),"")</f>
        <v/>
      </c>
    </row>
    <row r="1412" spans="1:47">
      <c r="A1412" s="22">
        <f t="shared" si="117"/>
        <v>1407</v>
      </c>
      <c r="B1412" s="21" t="str">
        <f t="shared" si="118"/>
        <v>BMP1905222</v>
      </c>
      <c r="C1412" s="21" t="s">
        <v>4392</v>
      </c>
      <c r="D1412" s="22"/>
      <c r="E1412" s="22" t="s">
        <v>4393</v>
      </c>
      <c r="F1412" s="22" t="s">
        <v>326</v>
      </c>
      <c r="G1412" s="22" t="s">
        <v>405</v>
      </c>
      <c r="H1412" s="22" t="s">
        <v>405</v>
      </c>
      <c r="I1412" s="22"/>
      <c r="J1412" s="22"/>
      <c r="K1412" s="21" t="s">
        <v>4002</v>
      </c>
      <c r="L1412" s="21" t="s">
        <v>681</v>
      </c>
      <c r="M1412" s="21" t="s">
        <v>4003</v>
      </c>
      <c r="N1412" s="21"/>
      <c r="O1412" s="17" t="str">
        <f>IFERROR(VLOOKUP(B1412,POP!$B$5:$I$1048576,7,0),"")</f>
        <v/>
      </c>
      <c r="P1412" s="17" t="str">
        <f>IFERROR(VLOOKUP(B1412,POM!$B$5:$I$1048576,7,0),"")</f>
        <v/>
      </c>
      <c r="Q1412" s="10" t="str">
        <f>IFERROR(VLOOKUP(B1412,POU!$B$5:$I$1048576,7,0),"")</f>
        <v/>
      </c>
      <c r="R1412" s="21" t="str">
        <f t="shared" si="114"/>
        <v/>
      </c>
      <c r="S1412" s="17" t="str">
        <f>IFERROR(VLOOKUP(B1412,'PEMBEKALAN POP'!$B$5:$I$1048576,7,0),"")</f>
        <v/>
      </c>
      <c r="T1412" s="22" t="str">
        <f>IFERROR(VLOOKUP(B1412,'PEMBEKALAN POP'!$B$5:$I$1048576,8,0),"")</f>
        <v/>
      </c>
      <c r="U1412" s="21" t="s">
        <v>3994</v>
      </c>
      <c r="V1412" s="17" t="e" cm="1">
        <f t="array" ref="V1412">MAX(IF(INDUKSI!$B$5:$B$1048576='Data Training 2022'!B1412,INDUKSI!$H$5:$H$1048576))</f>
        <v>#N/A</v>
      </c>
      <c r="W1412" s="22" t="str">
        <f>IFERROR(VLOOKUP(B1412,INDUKSI!$B$5:$I$1048576,8,0),"")</f>
        <v/>
      </c>
      <c r="X1412" s="21" t="s">
        <v>3994</v>
      </c>
      <c r="Y1412" s="17" cm="1">
        <f t="array" ref="Y1412">MAX(IF(REINDUKSI!$B$5:$B$1048576='Data Training 2022'!B1412,REINDUKSI!$H$5:$H$1048576))</f>
        <v>0</v>
      </c>
      <c r="Z1412" s="22" t="str">
        <f>IFERROR(VLOOKUP(B1412,REINDUKSI!$B$5:$I$1048576,8,0),"")</f>
        <v/>
      </c>
      <c r="AA1412" s="22" t="str">
        <f t="shared" si="115"/>
        <v/>
      </c>
      <c r="AB1412" s="17" cm="1">
        <f t="array" ref="AB1412">MAX(IF(BSA!$B$5:$B$1048576='Data Training 2022'!B1412,BSA!$H$5:$H$1048576))</f>
        <v>0</v>
      </c>
      <c r="AC1412" s="22" t="str">
        <f>IFERROR(VLOOKUP(B1412,BSA!$B$5:$I$1048576,8,0),"")</f>
        <v/>
      </c>
      <c r="AD1412" s="22" t="s">
        <v>3994</v>
      </c>
      <c r="AE1412" s="22"/>
      <c r="AF1412" s="22"/>
      <c r="AG1412" s="22" t="str">
        <f t="shared" si="116"/>
        <v/>
      </c>
      <c r="AH1412" s="17" cm="1">
        <f t="array" ref="AH1412">MAX(IF(ISOLASI!$B$5:$B$1048576='Data Training 2022'!B1412,ISOLASI!$H$5:$H$1048576))</f>
        <v>0</v>
      </c>
      <c r="AI1412" s="22" t="str">
        <f>IFERROR(VLOOKUP(B1412,ISOLASI!$B$5:$I$1048576,8,0),"")</f>
        <v/>
      </c>
      <c r="AJ1412" s="22"/>
      <c r="AK1412" s="17" cm="1">
        <f t="array" ref="AK1412">MAX(IF('DEKAT AIR'!$B$5:$B$1048576='Data Training 2022'!B1412,'DEKAT AIR'!$H$5:$H$1048576))</f>
        <v>0</v>
      </c>
      <c r="AL1412" s="22" t="str">
        <f>IFERROR(VLOOKUP(B1412,'DEKAT AIR'!$B$5:$I$1048576,8,0),"")</f>
        <v/>
      </c>
      <c r="AM1412" s="22"/>
      <c r="AN1412" s="17" cm="1">
        <f t="array" ref="AN1412">MAX(IF(KETINGGIAN!$B$5:$B$1048576='Data Training 2022'!B1412,KETINGGIAN!$H$5:$H$1048576))</f>
        <v>0</v>
      </c>
      <c r="AO1412" s="22" t="str">
        <f>IFERROR(VLOOKUP(B1412,KETINGGIAN!$B$5:$I$1048576,8,0),"")</f>
        <v/>
      </c>
      <c r="AP1412" s="22"/>
      <c r="AQ1412" s="22"/>
      <c r="AR1412" s="22"/>
      <c r="AS1412" s="22"/>
      <c r="AT1412" s="17" cm="1">
        <f t="array" ref="AT1412">MAX(IF(TOOLSKEEPER!$B$5:$B$1048576='Data Training 2022'!B1412,TOOLSKEEPER!$H$5:$H$1048576))</f>
        <v>0</v>
      </c>
      <c r="AU1412" s="22" t="str">
        <f>IFERROR(VLOOKUP(B1412,TOOLSKEEPER!$B$5:$I$1048576,8,0),"")</f>
        <v/>
      </c>
    </row>
    <row r="1413" spans="1:47">
      <c r="A1413" s="22">
        <f t="shared" si="117"/>
        <v>1408</v>
      </c>
      <c r="B1413" s="21" t="str">
        <f t="shared" si="118"/>
        <v>BMP230522</v>
      </c>
      <c r="C1413" s="21" t="s">
        <v>585</v>
      </c>
      <c r="D1413" s="22"/>
      <c r="E1413" s="22" t="s">
        <v>586</v>
      </c>
      <c r="F1413" s="22" t="s">
        <v>326</v>
      </c>
      <c r="G1413" s="22" t="s">
        <v>429</v>
      </c>
      <c r="H1413" s="22" t="s">
        <v>328</v>
      </c>
      <c r="I1413" s="22"/>
      <c r="J1413" s="22"/>
      <c r="K1413" s="21" t="s">
        <v>4002</v>
      </c>
      <c r="L1413" s="21" t="s">
        <v>681</v>
      </c>
      <c r="M1413" s="21" t="s">
        <v>4003</v>
      </c>
      <c r="N1413" s="21"/>
      <c r="O1413" s="17" t="str">
        <f>IFERROR(VLOOKUP(B1413,POP!$B$5:$I$1048576,7,0),"")</f>
        <v/>
      </c>
      <c r="P1413" s="17" t="str">
        <f>IFERROR(VLOOKUP(B1413,POM!$B$5:$I$1048576,7,0),"")</f>
        <v/>
      </c>
      <c r="Q1413" s="10" t="str">
        <f>IFERROR(VLOOKUP(B1413,POU!$B$5:$I$1048576,7,0),"")</f>
        <v/>
      </c>
      <c r="R1413" s="21" t="str">
        <f t="shared" si="114"/>
        <v/>
      </c>
      <c r="S1413" s="17" t="str">
        <f>IFERROR(VLOOKUP(B1413,'PEMBEKALAN POP'!$B$5:$I$1048576,7,0),"")</f>
        <v/>
      </c>
      <c r="T1413" s="22" t="str">
        <f>IFERROR(VLOOKUP(B1413,'PEMBEKALAN POP'!$B$5:$I$1048576,8,0),"")</f>
        <v/>
      </c>
      <c r="U1413" s="21" t="s">
        <v>3994</v>
      </c>
      <c r="V1413" s="17" t="e" cm="1">
        <f t="array" ref="V1413">MAX(IF(INDUKSI!$B$5:$B$1048576='Data Training 2022'!B1413,INDUKSI!$H$5:$H$1048576))</f>
        <v>#N/A</v>
      </c>
      <c r="W1413" s="22" t="str">
        <f>IFERROR(VLOOKUP(B1413,INDUKSI!$B$5:$I$1048576,8,0),"")</f>
        <v>LULUS</v>
      </c>
      <c r="X1413" s="21" t="s">
        <v>3994</v>
      </c>
      <c r="Y1413" s="17" cm="1">
        <f t="array" ref="Y1413">MAX(IF(REINDUKSI!$B$5:$B$1048576='Data Training 2022'!B1413,REINDUKSI!$H$5:$H$1048576))</f>
        <v>0</v>
      </c>
      <c r="Z1413" s="22" t="str">
        <f>IFERROR(VLOOKUP(B1413,REINDUKSI!$B$5:$I$1048576,8,0),"")</f>
        <v/>
      </c>
      <c r="AA1413" s="22" t="str">
        <f t="shared" si="115"/>
        <v/>
      </c>
      <c r="AB1413" s="17" cm="1">
        <f t="array" ref="AB1413">MAX(IF(BSA!$B$5:$B$1048576='Data Training 2022'!B1413,BSA!$H$5:$H$1048576))</f>
        <v>0</v>
      </c>
      <c r="AC1413" s="22" t="str">
        <f>IFERROR(VLOOKUP(B1413,BSA!$B$5:$I$1048576,8,0),"")</f>
        <v/>
      </c>
      <c r="AD1413" s="22" t="s">
        <v>3994</v>
      </c>
      <c r="AE1413" s="22"/>
      <c r="AF1413" s="22"/>
      <c r="AG1413" s="22" t="str">
        <f t="shared" si="116"/>
        <v/>
      </c>
      <c r="AH1413" s="17" cm="1">
        <f t="array" ref="AH1413">MAX(IF(ISOLASI!$B$5:$B$1048576='Data Training 2022'!B1413,ISOLASI!$H$5:$H$1048576))</f>
        <v>0</v>
      </c>
      <c r="AI1413" s="22" t="str">
        <f>IFERROR(VLOOKUP(B1413,ISOLASI!$B$5:$I$1048576,8,0),"")</f>
        <v/>
      </c>
      <c r="AJ1413" s="22"/>
      <c r="AK1413" s="17" cm="1">
        <f t="array" ref="AK1413">MAX(IF('DEKAT AIR'!$B$5:$B$1048576='Data Training 2022'!B1413,'DEKAT AIR'!$H$5:$H$1048576))</f>
        <v>0</v>
      </c>
      <c r="AL1413" s="22" t="str">
        <f>IFERROR(VLOOKUP(B1413,'DEKAT AIR'!$B$5:$I$1048576,8,0),"")</f>
        <v/>
      </c>
      <c r="AM1413" s="22"/>
      <c r="AN1413" s="17" cm="1">
        <f t="array" ref="AN1413">MAX(IF(KETINGGIAN!$B$5:$B$1048576='Data Training 2022'!B1413,KETINGGIAN!$H$5:$H$1048576))</f>
        <v>0</v>
      </c>
      <c r="AO1413" s="22" t="str">
        <f>IFERROR(VLOOKUP(B1413,KETINGGIAN!$B$5:$I$1048576,8,0),"")</f>
        <v/>
      </c>
      <c r="AP1413" s="22"/>
      <c r="AQ1413" s="22"/>
      <c r="AR1413" s="22"/>
      <c r="AS1413" s="22" t="s">
        <v>3994</v>
      </c>
      <c r="AT1413" s="17" cm="1">
        <f t="array" ref="AT1413">MAX(IF(TOOLSKEEPER!$B$5:$B$1048576='Data Training 2022'!B1413,TOOLSKEEPER!$H$5:$H$1048576))</f>
        <v>44768</v>
      </c>
      <c r="AU1413" s="22" t="str">
        <f>IFERROR(VLOOKUP(B1413,TOOLSKEEPER!$B$5:$I$1048576,8,0),"")</f>
        <v>LULUS</v>
      </c>
    </row>
    <row r="1414" spans="1:47">
      <c r="A1414" s="22">
        <f t="shared" si="117"/>
        <v>1409</v>
      </c>
      <c r="B1414" s="21" t="str">
        <f t="shared" si="118"/>
        <v>BMP2505221</v>
      </c>
      <c r="C1414" s="21" t="s">
        <v>615</v>
      </c>
      <c r="D1414" s="22"/>
      <c r="E1414" s="22" t="s">
        <v>616</v>
      </c>
      <c r="F1414" s="22" t="s">
        <v>326</v>
      </c>
      <c r="G1414" s="22" t="s">
        <v>405</v>
      </c>
      <c r="H1414" s="22" t="s">
        <v>405</v>
      </c>
      <c r="I1414" s="22"/>
      <c r="J1414" s="22"/>
      <c r="K1414" s="21" t="s">
        <v>4002</v>
      </c>
      <c r="L1414" s="21" t="s">
        <v>681</v>
      </c>
      <c r="M1414" s="21" t="s">
        <v>4003</v>
      </c>
      <c r="N1414" s="21"/>
      <c r="O1414" s="17" t="str">
        <f>IFERROR(VLOOKUP(B1414,POP!$B$5:$I$1048576,7,0),"")</f>
        <v/>
      </c>
      <c r="P1414" s="17" t="str">
        <f>IFERROR(VLOOKUP(B1414,POM!$B$5:$I$1048576,7,0),"")</f>
        <v/>
      </c>
      <c r="Q1414" s="10" t="str">
        <f>IFERROR(VLOOKUP(B1414,POU!$B$5:$I$1048576,7,0),"")</f>
        <v/>
      </c>
      <c r="R1414" s="21" t="str">
        <f t="shared" si="114"/>
        <v/>
      </c>
      <c r="S1414" s="17" t="str">
        <f>IFERROR(VLOOKUP(B1414,'PEMBEKALAN POP'!$B$5:$I$1048576,7,0),"")</f>
        <v/>
      </c>
      <c r="T1414" s="22" t="str">
        <f>IFERROR(VLOOKUP(B1414,'PEMBEKALAN POP'!$B$5:$I$1048576,8,0),"")</f>
        <v/>
      </c>
      <c r="U1414" s="21" t="s">
        <v>3994</v>
      </c>
      <c r="V1414" s="17" t="e" cm="1">
        <f t="array" ref="V1414">MAX(IF(INDUKSI!$B$5:$B$1048576='Data Training 2022'!B1414,INDUKSI!$H$5:$H$1048576))</f>
        <v>#N/A</v>
      </c>
      <c r="W1414" s="22" t="str">
        <f>IFERROR(VLOOKUP(B1414,INDUKSI!$B$5:$I$1048576,8,0),"")</f>
        <v>LULUS</v>
      </c>
      <c r="X1414" s="21" t="s">
        <v>3994</v>
      </c>
      <c r="Y1414" s="17" cm="1">
        <f t="array" ref="Y1414">MAX(IF(REINDUKSI!$B$5:$B$1048576='Data Training 2022'!B1414,REINDUKSI!$H$5:$H$1048576))</f>
        <v>0</v>
      </c>
      <c r="Z1414" s="22" t="str">
        <f>IFERROR(VLOOKUP(B1414,REINDUKSI!$B$5:$I$1048576,8,0),"")</f>
        <v/>
      </c>
      <c r="AA1414" s="22" t="str">
        <f t="shared" si="115"/>
        <v/>
      </c>
      <c r="AB1414" s="17" cm="1">
        <f t="array" ref="AB1414">MAX(IF(BSA!$B$5:$B$1048576='Data Training 2022'!B1414,BSA!$H$5:$H$1048576))</f>
        <v>0</v>
      </c>
      <c r="AC1414" s="22" t="str">
        <f>IFERROR(VLOOKUP(B1414,BSA!$B$5:$I$1048576,8,0),"")</f>
        <v/>
      </c>
      <c r="AD1414" s="22" t="s">
        <v>3994</v>
      </c>
      <c r="AE1414" s="22"/>
      <c r="AF1414" s="22"/>
      <c r="AG1414" s="22" t="str">
        <f t="shared" si="116"/>
        <v/>
      </c>
      <c r="AH1414" s="17" cm="1">
        <f t="array" ref="AH1414">MAX(IF(ISOLASI!$B$5:$B$1048576='Data Training 2022'!B1414,ISOLASI!$H$5:$H$1048576))</f>
        <v>0</v>
      </c>
      <c r="AI1414" s="22" t="str">
        <f>IFERROR(VLOOKUP(B1414,ISOLASI!$B$5:$I$1048576,8,0),"")</f>
        <v/>
      </c>
      <c r="AJ1414" s="22"/>
      <c r="AK1414" s="17" cm="1">
        <f t="array" ref="AK1414">MAX(IF('DEKAT AIR'!$B$5:$B$1048576='Data Training 2022'!B1414,'DEKAT AIR'!$H$5:$H$1048576))</f>
        <v>0</v>
      </c>
      <c r="AL1414" s="22" t="str">
        <f>IFERROR(VLOOKUP(B1414,'DEKAT AIR'!$B$5:$I$1048576,8,0),"")</f>
        <v/>
      </c>
      <c r="AM1414" s="22"/>
      <c r="AN1414" s="17" cm="1">
        <f t="array" ref="AN1414">MAX(IF(KETINGGIAN!$B$5:$B$1048576='Data Training 2022'!B1414,KETINGGIAN!$H$5:$H$1048576))</f>
        <v>0</v>
      </c>
      <c r="AO1414" s="22" t="str">
        <f>IFERROR(VLOOKUP(B1414,KETINGGIAN!$B$5:$I$1048576,8,0),"")</f>
        <v/>
      </c>
      <c r="AP1414" s="22"/>
      <c r="AQ1414" s="22"/>
      <c r="AR1414" s="22"/>
      <c r="AS1414" s="22"/>
      <c r="AT1414" s="17" cm="1">
        <f t="array" ref="AT1414">MAX(IF(TOOLSKEEPER!$B$5:$B$1048576='Data Training 2022'!B1414,TOOLSKEEPER!$H$5:$H$1048576))</f>
        <v>0</v>
      </c>
      <c r="AU1414" s="22" t="str">
        <f>IFERROR(VLOOKUP(B1414,TOOLSKEEPER!$B$5:$I$1048576,8,0),"")</f>
        <v/>
      </c>
    </row>
    <row r="1415" spans="1:47">
      <c r="A1415" s="22">
        <f t="shared" si="117"/>
        <v>1410</v>
      </c>
      <c r="B1415" s="21" t="str">
        <f t="shared" si="118"/>
        <v>BMP2505222</v>
      </c>
      <c r="C1415" s="21" t="s">
        <v>453</v>
      </c>
      <c r="D1415" s="22"/>
      <c r="E1415" s="22" t="s">
        <v>454</v>
      </c>
      <c r="F1415" s="22" t="s">
        <v>326</v>
      </c>
      <c r="G1415" s="22" t="s">
        <v>373</v>
      </c>
      <c r="H1415" s="22" t="s">
        <v>355</v>
      </c>
      <c r="I1415" s="22"/>
      <c r="J1415" s="22"/>
      <c r="K1415" s="21" t="s">
        <v>4002</v>
      </c>
      <c r="L1415" s="21" t="s">
        <v>372</v>
      </c>
      <c r="M1415" s="21" t="s">
        <v>4003</v>
      </c>
      <c r="N1415" s="21"/>
      <c r="O1415" s="17" t="str">
        <f>IFERROR(VLOOKUP(B1415,POP!$B$5:$I$1048576,7,0),"")</f>
        <v/>
      </c>
      <c r="P1415" s="17" t="str">
        <f>IFERROR(VLOOKUP(B1415,POM!$B$5:$I$1048576,7,0),"")</f>
        <v/>
      </c>
      <c r="Q1415" s="10" t="str">
        <f>IFERROR(VLOOKUP(B1415,POU!$B$5:$I$1048576,7,0),"")</f>
        <v/>
      </c>
      <c r="R1415" s="21" t="str">
        <f t="shared" si="114"/>
        <v/>
      </c>
      <c r="S1415" s="17" t="str">
        <f>IFERROR(VLOOKUP(B1415,'PEMBEKALAN POP'!$B$5:$I$1048576,7,0),"")</f>
        <v/>
      </c>
      <c r="T1415" s="22" t="str">
        <f>IFERROR(VLOOKUP(B1415,'PEMBEKALAN POP'!$B$5:$I$1048576,8,0),"")</f>
        <v/>
      </c>
      <c r="U1415" s="21" t="s">
        <v>3994</v>
      </c>
      <c r="V1415" s="17" t="e" cm="1">
        <f t="array" ref="V1415">MAX(IF(INDUKSI!$B$5:$B$1048576='Data Training 2022'!B1415,INDUKSI!$H$5:$H$1048576))</f>
        <v>#N/A</v>
      </c>
      <c r="W1415" s="22" t="str">
        <f>IFERROR(VLOOKUP(B1415,INDUKSI!$B$5:$I$1048576,8,0),"")</f>
        <v>LULUS</v>
      </c>
      <c r="X1415" s="21" t="s">
        <v>3994</v>
      </c>
      <c r="Y1415" s="17" cm="1">
        <f t="array" ref="Y1415">MAX(IF(REINDUKSI!$B$5:$B$1048576='Data Training 2022'!B1415,REINDUKSI!$H$5:$H$1048576))</f>
        <v>0</v>
      </c>
      <c r="Z1415" s="22" t="str">
        <f>IFERROR(VLOOKUP(B1415,REINDUKSI!$B$5:$I$1048576,8,0),"")</f>
        <v/>
      </c>
      <c r="AA1415" s="22" t="str">
        <f t="shared" si="115"/>
        <v/>
      </c>
      <c r="AB1415" s="17" cm="1">
        <f t="array" ref="AB1415">MAX(IF(BSA!$B$5:$B$1048576='Data Training 2022'!B1415,BSA!$H$5:$H$1048576))</f>
        <v>0</v>
      </c>
      <c r="AC1415" s="22" t="str">
        <f>IFERROR(VLOOKUP(B1415,BSA!$B$5:$I$1048576,8,0),"")</f>
        <v/>
      </c>
      <c r="AD1415" s="22" t="s">
        <v>3994</v>
      </c>
      <c r="AE1415" s="22"/>
      <c r="AF1415" s="22"/>
      <c r="AG1415" s="22" t="str">
        <f t="shared" si="116"/>
        <v/>
      </c>
      <c r="AH1415" s="17" cm="1">
        <f t="array" ref="AH1415">MAX(IF(ISOLASI!$B$5:$B$1048576='Data Training 2022'!B1415,ISOLASI!$H$5:$H$1048576))</f>
        <v>0</v>
      </c>
      <c r="AI1415" s="22" t="str">
        <f>IFERROR(VLOOKUP(B1415,ISOLASI!$B$5:$I$1048576,8,0),"")</f>
        <v/>
      </c>
      <c r="AJ1415" s="22"/>
      <c r="AK1415" s="17" cm="1">
        <f t="array" ref="AK1415">MAX(IF('DEKAT AIR'!$B$5:$B$1048576='Data Training 2022'!B1415,'DEKAT AIR'!$H$5:$H$1048576))</f>
        <v>0</v>
      </c>
      <c r="AL1415" s="22" t="str">
        <f>IFERROR(VLOOKUP(B1415,'DEKAT AIR'!$B$5:$I$1048576,8,0),"")</f>
        <v/>
      </c>
      <c r="AM1415" s="22"/>
      <c r="AN1415" s="17" cm="1">
        <f t="array" ref="AN1415">MAX(IF(KETINGGIAN!$B$5:$B$1048576='Data Training 2022'!B1415,KETINGGIAN!$H$5:$H$1048576))</f>
        <v>0</v>
      </c>
      <c r="AO1415" s="22" t="str">
        <f>IFERROR(VLOOKUP(B1415,KETINGGIAN!$B$5:$I$1048576,8,0),"")</f>
        <v/>
      </c>
      <c r="AP1415" s="22"/>
      <c r="AQ1415" s="22"/>
      <c r="AR1415" s="22"/>
      <c r="AS1415" s="22"/>
      <c r="AT1415" s="17" cm="1">
        <f t="array" ref="AT1415">MAX(IF(TOOLSKEEPER!$B$5:$B$1048576='Data Training 2022'!B1415,TOOLSKEEPER!$H$5:$H$1048576))</f>
        <v>0</v>
      </c>
      <c r="AU1415" s="22" t="str">
        <f>IFERROR(VLOOKUP(B1415,TOOLSKEEPER!$B$5:$I$1048576,8,0),"")</f>
        <v/>
      </c>
    </row>
    <row r="1416" spans="1:47">
      <c r="A1416" s="22"/>
      <c r="B1416" s="21" t="str">
        <f t="shared" si="118"/>
        <v>BMP_4</v>
      </c>
      <c r="C1416" s="21" t="s">
        <v>4394</v>
      </c>
      <c r="D1416" s="22"/>
      <c r="E1416" s="22" t="s">
        <v>368</v>
      </c>
      <c r="F1416" s="22" t="s">
        <v>326</v>
      </c>
      <c r="G1416" s="22" t="s">
        <v>15</v>
      </c>
      <c r="H1416" s="22" t="s">
        <v>3973</v>
      </c>
      <c r="I1416" s="22"/>
      <c r="J1416" s="22"/>
      <c r="K1416" s="21" t="s">
        <v>4002</v>
      </c>
      <c r="L1416" s="21" t="s">
        <v>372</v>
      </c>
      <c r="M1416" s="21" t="s">
        <v>4003</v>
      </c>
      <c r="N1416" s="21"/>
      <c r="O1416" s="17" t="str">
        <f>IFERROR(VLOOKUP(B1416,POP!$B$5:$I$1048576,7,0),"")</f>
        <v/>
      </c>
      <c r="P1416" s="17" t="str">
        <f>IFERROR(VLOOKUP(B1416,POM!$B$5:$I$1048576,7,0),"")</f>
        <v/>
      </c>
      <c r="Q1416" s="10" t="str">
        <f>IFERROR(VLOOKUP(B1416,POU!$B$5:$I$1048576,7,0),"")</f>
        <v/>
      </c>
      <c r="R1416" s="21" t="str">
        <f t="shared" ref="R1416" si="119">IF(AND(L1416="PENGAWAS",M1416="TARGET",N1416=""),"TARGET","")</f>
        <v/>
      </c>
      <c r="S1416" s="17" t="str">
        <f>IFERROR(VLOOKUP(B1416,'PEMBEKALAN POP'!$B$5:$I$1048576,7,0),"")</f>
        <v/>
      </c>
      <c r="T1416" s="22" t="str">
        <f>IFERROR(VLOOKUP(B1416,'PEMBEKALAN POP'!$B$5:$I$1048576,8,0),"")</f>
        <v/>
      </c>
      <c r="U1416" s="21" t="s">
        <v>3994</v>
      </c>
      <c r="V1416" s="17" t="e" cm="1">
        <f t="array" ref="V1416">MAX(IF(INDUKSI!$B$5:$B$1048576='Data Training 2022'!B1416,INDUKSI!$H$5:$H$1048576))</f>
        <v>#N/A</v>
      </c>
      <c r="W1416" s="22" t="str">
        <f>IFERROR(VLOOKUP(B1416,INDUKSI!$B$5:$I$1048576,8,0),"")</f>
        <v>LULUS</v>
      </c>
      <c r="X1416" s="21" t="s">
        <v>3994</v>
      </c>
      <c r="Y1416" s="17" cm="1">
        <f t="array" ref="Y1416">MAX(IF(REINDUKSI!$B$5:$B$1048576='Data Training 2022'!B1416,REINDUKSI!$H$5:$H$1048576))</f>
        <v>0</v>
      </c>
      <c r="Z1416" s="22" t="str">
        <f>IFERROR(VLOOKUP(B1416,REINDUKSI!$B$5:$I$1048576,8,0),"")</f>
        <v/>
      </c>
      <c r="AA1416" s="22" t="str">
        <f t="shared" ref="AA1416" si="120">IF(L1416="OPERATOR","TARGET",IF(L1416="MEKANIK","TARGET",""))</f>
        <v/>
      </c>
      <c r="AB1416" s="17" cm="1">
        <f t="array" ref="AB1416">MAX(IF(BSA!$B$5:$B$1048576='Data Training 2022'!B1416,BSA!$H$5:$H$1048576))</f>
        <v>0</v>
      </c>
      <c r="AC1416" s="22" t="str">
        <f>IFERROR(VLOOKUP(B1416,BSA!$B$5:$I$1048576,8,0),"")</f>
        <v/>
      </c>
      <c r="AD1416" s="22" t="s">
        <v>3994</v>
      </c>
      <c r="AE1416" s="22"/>
      <c r="AF1416" s="22"/>
      <c r="AG1416" s="22" t="str">
        <f t="shared" ref="AG1416" si="121">IF(L1416="MEKANIK","TARGET","")</f>
        <v/>
      </c>
      <c r="AH1416" s="17" cm="1">
        <f t="array" ref="AH1416">MAX(IF(ISOLASI!$B$5:$B$1048576='Data Training 2022'!B1416,ISOLASI!$H$5:$H$1048576))</f>
        <v>0</v>
      </c>
      <c r="AI1416" s="22" t="str">
        <f>IFERROR(VLOOKUP(B1416,ISOLASI!$B$5:$I$1048576,8,0),"")</f>
        <v/>
      </c>
      <c r="AJ1416" s="22"/>
      <c r="AK1416" s="17" cm="1">
        <f t="array" ref="AK1416">MAX(IF('DEKAT AIR'!$B$5:$B$1048576='Data Training 2022'!B1416,'DEKAT AIR'!$H$5:$H$1048576))</f>
        <v>0</v>
      </c>
      <c r="AL1416" s="22" t="str">
        <f>IFERROR(VLOOKUP(B1416,'DEKAT AIR'!$B$5:$I$1048576,8,0),"")</f>
        <v/>
      </c>
      <c r="AM1416" s="22"/>
      <c r="AN1416" s="17" cm="1">
        <f t="array" ref="AN1416">MAX(IF(KETINGGIAN!$B$5:$B$1048576='Data Training 2022'!B1416,KETINGGIAN!$H$5:$H$1048576))</f>
        <v>0</v>
      </c>
      <c r="AO1416" s="22" t="str">
        <f>IFERROR(VLOOKUP(B1416,KETINGGIAN!$B$5:$I$1048576,8,0),"")</f>
        <v/>
      </c>
      <c r="AP1416" s="22"/>
      <c r="AQ1416" s="22"/>
      <c r="AR1416" s="22"/>
      <c r="AS1416" s="22"/>
      <c r="AT1416" s="17" cm="1">
        <f t="array" ref="AT1416">MAX(IF(TOOLSKEEPER!$B$5:$B$1048576='Data Training 2022'!B1416,TOOLSKEEPER!$H$5:$H$1048576))</f>
        <v>0</v>
      </c>
      <c r="AU1416" s="22" t="str">
        <f>IFERROR(VLOOKUP(B1416,TOOLSKEEPER!$B$5:$I$1048576,8,0),"")</f>
        <v/>
      </c>
    </row>
    <row r="1417" spans="1:47">
      <c r="A1417" s="22">
        <f>A1415+1</f>
        <v>1411</v>
      </c>
      <c r="B1417" s="21" t="str">
        <f t="shared" si="118"/>
        <v>C1906006</v>
      </c>
      <c r="C1417" s="21" t="s">
        <v>673</v>
      </c>
      <c r="D1417" s="22"/>
      <c r="E1417" s="22" t="s">
        <v>674</v>
      </c>
      <c r="F1417" s="22" t="s">
        <v>666</v>
      </c>
      <c r="G1417" s="22" t="s">
        <v>675</v>
      </c>
      <c r="H1417" s="22" t="s">
        <v>355</v>
      </c>
      <c r="I1417" s="22"/>
      <c r="J1417" s="22"/>
      <c r="K1417" s="21" t="s">
        <v>4002</v>
      </c>
      <c r="L1417" s="21" t="s">
        <v>681</v>
      </c>
      <c r="M1417" s="21" t="s">
        <v>4003</v>
      </c>
      <c r="N1417" s="21"/>
      <c r="O1417" s="17" t="str">
        <f>IFERROR(VLOOKUP(B1417,POP!$B$5:$I$1048576,7,0),"")</f>
        <v/>
      </c>
      <c r="P1417" s="17" t="str">
        <f>IFERROR(VLOOKUP(B1417,POM!$B$5:$I$1048576,7,0),"")</f>
        <v/>
      </c>
      <c r="Q1417" s="10" t="str">
        <f>IFERROR(VLOOKUP(B1417,POU!$B$5:$I$1048576,7,0),"")</f>
        <v/>
      </c>
      <c r="R1417" s="21" t="str">
        <f t="shared" si="114"/>
        <v/>
      </c>
      <c r="S1417" s="17" t="str">
        <f>IFERROR(VLOOKUP(B1417,'PEMBEKALAN POP'!$B$5:$I$1048576,7,0),"")</f>
        <v/>
      </c>
      <c r="T1417" s="22" t="str">
        <f>IFERROR(VLOOKUP(B1417,'PEMBEKALAN POP'!$B$5:$I$1048576,8,0),"")</f>
        <v/>
      </c>
      <c r="U1417" s="21" t="s">
        <v>3994</v>
      </c>
      <c r="V1417" s="17" t="e" cm="1">
        <f t="array" ref="V1417">MAX(IF(INDUKSI!$B$5:$B$1048576='Data Training 2022'!B1417,INDUKSI!$H$5:$H$1048576))</f>
        <v>#N/A</v>
      </c>
      <c r="W1417" s="22" t="str">
        <f>IFERROR(VLOOKUP(B1417,INDUKSI!$B$5:$I$1048576,8,0),"")</f>
        <v>LULUS</v>
      </c>
      <c r="X1417" s="21" t="s">
        <v>3994</v>
      </c>
      <c r="Y1417" s="17" cm="1">
        <f t="array" ref="Y1417">MAX(IF(REINDUKSI!$B$5:$B$1048576='Data Training 2022'!B1417,REINDUKSI!$H$5:$H$1048576))</f>
        <v>0</v>
      </c>
      <c r="Z1417" s="22" t="str">
        <f>IFERROR(VLOOKUP(B1417,REINDUKSI!$B$5:$I$1048576,8,0),"")</f>
        <v/>
      </c>
      <c r="AA1417" s="22" t="str">
        <f t="shared" si="115"/>
        <v/>
      </c>
      <c r="AB1417" s="17" cm="1">
        <f t="array" ref="AB1417">MAX(IF(BSA!$B$5:$B$1048576='Data Training 2022'!B1417,BSA!$H$5:$H$1048576))</f>
        <v>0</v>
      </c>
      <c r="AC1417" s="22" t="str">
        <f>IFERROR(VLOOKUP(B1417,BSA!$B$5:$I$1048576,8,0),"")</f>
        <v/>
      </c>
      <c r="AD1417" s="22" t="s">
        <v>3994</v>
      </c>
      <c r="AE1417" s="22"/>
      <c r="AF1417" s="22"/>
      <c r="AG1417" s="22" t="str">
        <f t="shared" si="116"/>
        <v/>
      </c>
      <c r="AH1417" s="17" cm="1">
        <f t="array" ref="AH1417">MAX(IF(ISOLASI!$B$5:$B$1048576='Data Training 2022'!B1417,ISOLASI!$H$5:$H$1048576))</f>
        <v>0</v>
      </c>
      <c r="AI1417" s="22" t="str">
        <f>IFERROR(VLOOKUP(B1417,ISOLASI!$B$5:$I$1048576,8,0),"")</f>
        <v/>
      </c>
      <c r="AJ1417" s="22"/>
      <c r="AK1417" s="17" cm="1">
        <f t="array" ref="AK1417">MAX(IF('DEKAT AIR'!$B$5:$B$1048576='Data Training 2022'!B1417,'DEKAT AIR'!$H$5:$H$1048576))</f>
        <v>0</v>
      </c>
      <c r="AL1417" s="22" t="str">
        <f>IFERROR(VLOOKUP(B1417,'DEKAT AIR'!$B$5:$I$1048576,8,0),"")</f>
        <v/>
      </c>
      <c r="AM1417" s="22"/>
      <c r="AN1417" s="17" cm="1">
        <f t="array" ref="AN1417">MAX(IF(KETINGGIAN!$B$5:$B$1048576='Data Training 2022'!B1417,KETINGGIAN!$H$5:$H$1048576))</f>
        <v>0</v>
      </c>
      <c r="AO1417" s="22" t="str">
        <f>IFERROR(VLOOKUP(B1417,KETINGGIAN!$B$5:$I$1048576,8,0),"")</f>
        <v/>
      </c>
      <c r="AP1417" s="22"/>
      <c r="AQ1417" s="22"/>
      <c r="AR1417" s="22"/>
      <c r="AS1417" s="22"/>
      <c r="AT1417" s="17" cm="1">
        <f t="array" ref="AT1417">MAX(IF(TOOLSKEEPER!$B$5:$B$1048576='Data Training 2022'!B1417,TOOLSKEEPER!$H$5:$H$1048576))</f>
        <v>0</v>
      </c>
      <c r="AU1417" s="22" t="str">
        <f>IFERROR(VLOOKUP(B1417,TOOLSKEEPER!$B$5:$I$1048576,8,0),"")</f>
        <v/>
      </c>
    </row>
    <row r="1418" spans="1:47">
      <c r="A1418" s="22">
        <f t="shared" si="117"/>
        <v>1412</v>
      </c>
      <c r="B1418" s="21" t="str">
        <f t="shared" si="118"/>
        <v>C1908025</v>
      </c>
      <c r="C1418" s="21" t="s">
        <v>676</v>
      </c>
      <c r="D1418" s="22"/>
      <c r="E1418" s="22" t="s">
        <v>677</v>
      </c>
      <c r="F1418" s="22" t="s">
        <v>666</v>
      </c>
      <c r="G1418" s="22" t="s">
        <v>678</v>
      </c>
      <c r="H1418" s="22" t="s">
        <v>386</v>
      </c>
      <c r="I1418" s="22"/>
      <c r="J1418" s="22"/>
      <c r="K1418" s="21" t="s">
        <v>4002</v>
      </c>
      <c r="L1418" s="21" t="s">
        <v>681</v>
      </c>
      <c r="M1418" s="21" t="s">
        <v>4003</v>
      </c>
      <c r="N1418" s="21"/>
      <c r="O1418" s="17" t="str">
        <f>IFERROR(VLOOKUP(B1418,POP!$B$5:$I$1048576,7,0),"")</f>
        <v/>
      </c>
      <c r="P1418" s="17" t="str">
        <f>IFERROR(VLOOKUP(B1418,POM!$B$5:$I$1048576,7,0),"")</f>
        <v/>
      </c>
      <c r="Q1418" s="10" t="str">
        <f>IFERROR(VLOOKUP(B1418,POU!$B$5:$I$1048576,7,0),"")</f>
        <v/>
      </c>
      <c r="R1418" s="21" t="str">
        <f t="shared" ref="R1418:R1480" si="122">IF(AND(L1418="PENGAWAS",M1418="TARGET",N1418=""),"TARGET","")</f>
        <v/>
      </c>
      <c r="S1418" s="17" t="str">
        <f>IFERROR(VLOOKUP(B1418,'PEMBEKALAN POP'!$B$5:$I$1048576,7,0),"")</f>
        <v/>
      </c>
      <c r="T1418" s="22" t="str">
        <f>IFERROR(VLOOKUP(B1418,'PEMBEKALAN POP'!$B$5:$I$1048576,8,0),"")</f>
        <v/>
      </c>
      <c r="U1418" s="21" t="s">
        <v>3994</v>
      </c>
      <c r="V1418" s="17" t="e" cm="1">
        <f t="array" ref="V1418">MAX(IF(INDUKSI!$B$5:$B$1048576='Data Training 2022'!B1418,INDUKSI!$H$5:$H$1048576))</f>
        <v>#N/A</v>
      </c>
      <c r="W1418" s="22" t="str">
        <f>IFERROR(VLOOKUP(B1418,INDUKSI!$B$5:$I$1048576,8,0),"")</f>
        <v>LULUS</v>
      </c>
      <c r="X1418" s="21" t="s">
        <v>3994</v>
      </c>
      <c r="Y1418" s="17" cm="1">
        <f t="array" ref="Y1418">MAX(IF(REINDUKSI!$B$5:$B$1048576='Data Training 2022'!B1418,REINDUKSI!$H$5:$H$1048576))</f>
        <v>0</v>
      </c>
      <c r="Z1418" s="22" t="str">
        <f>IFERROR(VLOOKUP(B1418,REINDUKSI!$B$5:$I$1048576,8,0),"")</f>
        <v/>
      </c>
      <c r="AA1418" s="22" t="str">
        <f t="shared" ref="AA1418:AA1480" si="123">IF(L1418="OPERATOR","TARGET",IF(L1418="MEKANIK","TARGET",""))</f>
        <v/>
      </c>
      <c r="AB1418" s="17" cm="1">
        <f t="array" ref="AB1418">MAX(IF(BSA!$B$5:$B$1048576='Data Training 2022'!B1418,BSA!$H$5:$H$1048576))</f>
        <v>0</v>
      </c>
      <c r="AC1418" s="22" t="str">
        <f>IFERROR(VLOOKUP(B1418,BSA!$B$5:$I$1048576,8,0),"")</f>
        <v/>
      </c>
      <c r="AD1418" s="22" t="s">
        <v>3994</v>
      </c>
      <c r="AE1418" s="22"/>
      <c r="AF1418" s="22"/>
      <c r="AG1418" s="22" t="str">
        <f t="shared" ref="AG1418:AG1480" si="124">IF(L1418="MEKANIK","TARGET","")</f>
        <v/>
      </c>
      <c r="AH1418" s="17" cm="1">
        <f t="array" ref="AH1418">MAX(IF(ISOLASI!$B$5:$B$1048576='Data Training 2022'!B1418,ISOLASI!$H$5:$H$1048576))</f>
        <v>44660</v>
      </c>
      <c r="AI1418" s="22" t="str">
        <f>IFERROR(VLOOKUP(B1418,ISOLASI!$B$5:$I$1048576,8,0),"")</f>
        <v>LULUS</v>
      </c>
      <c r="AJ1418" s="22"/>
      <c r="AK1418" s="17" cm="1">
        <f t="array" ref="AK1418">MAX(IF('DEKAT AIR'!$B$5:$B$1048576='Data Training 2022'!B1418,'DEKAT AIR'!$H$5:$H$1048576))</f>
        <v>0</v>
      </c>
      <c r="AL1418" s="22" t="str">
        <f>IFERROR(VLOOKUP(B1418,'DEKAT AIR'!$B$5:$I$1048576,8,0),"")</f>
        <v/>
      </c>
      <c r="AM1418" s="22"/>
      <c r="AN1418" s="17" cm="1">
        <f t="array" ref="AN1418">MAX(IF(KETINGGIAN!$B$5:$B$1048576='Data Training 2022'!B1418,KETINGGIAN!$H$5:$H$1048576))</f>
        <v>0</v>
      </c>
      <c r="AO1418" s="22" t="str">
        <f>IFERROR(VLOOKUP(B1418,KETINGGIAN!$B$5:$I$1048576,8,0),"")</f>
        <v/>
      </c>
      <c r="AP1418" s="22"/>
      <c r="AQ1418" s="22"/>
      <c r="AR1418" s="22"/>
      <c r="AS1418" s="22"/>
      <c r="AT1418" s="17" cm="1">
        <f t="array" ref="AT1418">MAX(IF(TOOLSKEEPER!$B$5:$B$1048576='Data Training 2022'!B1418,TOOLSKEEPER!$H$5:$H$1048576))</f>
        <v>0</v>
      </c>
      <c r="AU1418" s="22" t="str">
        <f>IFERROR(VLOOKUP(B1418,TOOLSKEEPER!$B$5:$I$1048576,8,0),"")</f>
        <v/>
      </c>
    </row>
    <row r="1419" spans="1:47">
      <c r="A1419" s="22">
        <f t="shared" si="117"/>
        <v>1413</v>
      </c>
      <c r="B1419" s="21" t="str">
        <f t="shared" si="118"/>
        <v>C2104001</v>
      </c>
      <c r="C1419" s="21" t="s">
        <v>679</v>
      </c>
      <c r="D1419" s="22"/>
      <c r="E1419" s="22" t="s">
        <v>680</v>
      </c>
      <c r="F1419" s="22" t="s">
        <v>666</v>
      </c>
      <c r="G1419" s="22" t="s">
        <v>681</v>
      </c>
      <c r="H1419" s="22" t="s">
        <v>355</v>
      </c>
      <c r="I1419" s="22"/>
      <c r="J1419" s="22"/>
      <c r="K1419" s="21" t="s">
        <v>4002</v>
      </c>
      <c r="L1419" s="21" t="s">
        <v>681</v>
      </c>
      <c r="M1419" s="21" t="s">
        <v>4003</v>
      </c>
      <c r="N1419" s="21"/>
      <c r="O1419" s="17" t="str">
        <f>IFERROR(VLOOKUP(B1419,POP!$B$5:$I$1048576,7,0),"")</f>
        <v/>
      </c>
      <c r="P1419" s="17" t="str">
        <f>IFERROR(VLOOKUP(B1419,POM!$B$5:$I$1048576,7,0),"")</f>
        <v/>
      </c>
      <c r="Q1419" s="10" t="str">
        <f>IFERROR(VLOOKUP(B1419,POU!$B$5:$I$1048576,7,0),"")</f>
        <v/>
      </c>
      <c r="R1419" s="21" t="str">
        <f t="shared" si="122"/>
        <v/>
      </c>
      <c r="S1419" s="17" t="str">
        <f>IFERROR(VLOOKUP(B1419,'PEMBEKALAN POP'!$B$5:$I$1048576,7,0),"")</f>
        <v/>
      </c>
      <c r="T1419" s="22" t="str">
        <f>IFERROR(VLOOKUP(B1419,'PEMBEKALAN POP'!$B$5:$I$1048576,8,0),"")</f>
        <v/>
      </c>
      <c r="U1419" s="21" t="s">
        <v>3994</v>
      </c>
      <c r="V1419" s="17" t="e" cm="1">
        <f t="array" ref="V1419">MAX(IF(INDUKSI!$B$5:$B$1048576='Data Training 2022'!B1419,INDUKSI!$H$5:$H$1048576))</f>
        <v>#N/A</v>
      </c>
      <c r="W1419" s="22" t="str">
        <f>IFERROR(VLOOKUP(B1419,INDUKSI!$B$5:$I$1048576,8,0),"")</f>
        <v>LULUS</v>
      </c>
      <c r="X1419" s="21" t="s">
        <v>3994</v>
      </c>
      <c r="Y1419" s="17" cm="1">
        <f t="array" ref="Y1419">MAX(IF(REINDUKSI!$B$5:$B$1048576='Data Training 2022'!B1419,REINDUKSI!$H$5:$H$1048576))</f>
        <v>0</v>
      </c>
      <c r="Z1419" s="22" t="str">
        <f>IFERROR(VLOOKUP(B1419,REINDUKSI!$B$5:$I$1048576,8,0),"")</f>
        <v/>
      </c>
      <c r="AA1419" s="22" t="str">
        <f t="shared" si="123"/>
        <v/>
      </c>
      <c r="AB1419" s="17" cm="1">
        <f t="array" ref="AB1419">MAX(IF(BSA!$B$5:$B$1048576='Data Training 2022'!B1419,BSA!$H$5:$H$1048576))</f>
        <v>0</v>
      </c>
      <c r="AC1419" s="22" t="str">
        <f>IFERROR(VLOOKUP(B1419,BSA!$B$5:$I$1048576,8,0),"")</f>
        <v/>
      </c>
      <c r="AD1419" s="22" t="s">
        <v>3994</v>
      </c>
      <c r="AE1419" s="22"/>
      <c r="AF1419" s="22"/>
      <c r="AG1419" s="22" t="str">
        <f t="shared" si="124"/>
        <v/>
      </c>
      <c r="AH1419" s="17" cm="1">
        <f t="array" ref="AH1419">MAX(IF(ISOLASI!$B$5:$B$1048576='Data Training 2022'!B1419,ISOLASI!$H$5:$H$1048576))</f>
        <v>0</v>
      </c>
      <c r="AI1419" s="22" t="str">
        <f>IFERROR(VLOOKUP(B1419,ISOLASI!$B$5:$I$1048576,8,0),"")</f>
        <v/>
      </c>
      <c r="AJ1419" s="22"/>
      <c r="AK1419" s="17" cm="1">
        <f t="array" ref="AK1419">MAX(IF('DEKAT AIR'!$B$5:$B$1048576='Data Training 2022'!B1419,'DEKAT AIR'!$H$5:$H$1048576))</f>
        <v>0</v>
      </c>
      <c r="AL1419" s="22" t="str">
        <f>IFERROR(VLOOKUP(B1419,'DEKAT AIR'!$B$5:$I$1048576,8,0),"")</f>
        <v/>
      </c>
      <c r="AM1419" s="22"/>
      <c r="AN1419" s="17" cm="1">
        <f t="array" ref="AN1419">MAX(IF(KETINGGIAN!$B$5:$B$1048576='Data Training 2022'!B1419,KETINGGIAN!$H$5:$H$1048576))</f>
        <v>0</v>
      </c>
      <c r="AO1419" s="22" t="str">
        <f>IFERROR(VLOOKUP(B1419,KETINGGIAN!$B$5:$I$1048576,8,0),"")</f>
        <v/>
      </c>
      <c r="AP1419" s="22"/>
      <c r="AQ1419" s="22"/>
      <c r="AR1419" s="22"/>
      <c r="AS1419" s="22"/>
      <c r="AT1419" s="17" cm="1">
        <f t="array" ref="AT1419">MAX(IF(TOOLSKEEPER!$B$5:$B$1048576='Data Training 2022'!B1419,TOOLSKEEPER!$H$5:$H$1048576))</f>
        <v>0</v>
      </c>
      <c r="AU1419" s="22" t="str">
        <f>IFERROR(VLOOKUP(B1419,TOOLSKEEPER!$B$5:$I$1048576,8,0),"")</f>
        <v/>
      </c>
    </row>
    <row r="1420" spans="1:47">
      <c r="A1420" s="22">
        <f t="shared" si="117"/>
        <v>1414</v>
      </c>
      <c r="B1420" s="21" t="str">
        <f t="shared" si="118"/>
        <v>C2106007</v>
      </c>
      <c r="C1420" s="21" t="s">
        <v>709</v>
      </c>
      <c r="D1420" s="22"/>
      <c r="E1420" s="22" t="s">
        <v>4395</v>
      </c>
      <c r="F1420" s="22" t="s">
        <v>666</v>
      </c>
      <c r="G1420" s="22" t="s">
        <v>667</v>
      </c>
      <c r="H1420" s="22" t="s">
        <v>386</v>
      </c>
      <c r="I1420" s="22"/>
      <c r="J1420" s="22"/>
      <c r="K1420" s="21" t="s">
        <v>4002</v>
      </c>
      <c r="L1420" s="21" t="s">
        <v>681</v>
      </c>
      <c r="M1420" s="21" t="s">
        <v>4003</v>
      </c>
      <c r="N1420" s="21"/>
      <c r="O1420" s="17" t="str">
        <f>IFERROR(VLOOKUP(B1420,POP!$B$5:$I$1048576,7,0),"")</f>
        <v/>
      </c>
      <c r="P1420" s="17" t="str">
        <f>IFERROR(VLOOKUP(B1420,POM!$B$5:$I$1048576,7,0),"")</f>
        <v/>
      </c>
      <c r="Q1420" s="10" t="str">
        <f>IFERROR(VLOOKUP(B1420,POU!$B$5:$I$1048576,7,0),"")</f>
        <v/>
      </c>
      <c r="R1420" s="21" t="str">
        <f t="shared" si="122"/>
        <v/>
      </c>
      <c r="S1420" s="17" t="str">
        <f>IFERROR(VLOOKUP(B1420,'PEMBEKALAN POP'!$B$5:$I$1048576,7,0),"")</f>
        <v/>
      </c>
      <c r="T1420" s="22" t="str">
        <f>IFERROR(VLOOKUP(B1420,'PEMBEKALAN POP'!$B$5:$I$1048576,8,0),"")</f>
        <v/>
      </c>
      <c r="U1420" s="21" t="s">
        <v>3994</v>
      </c>
      <c r="V1420" s="17" t="e" cm="1">
        <f t="array" ref="V1420">MAX(IF(INDUKSI!$B$5:$B$1048576='Data Training 2022'!B1420,INDUKSI!$H$5:$H$1048576))</f>
        <v>#N/A</v>
      </c>
      <c r="W1420" s="22" t="str">
        <f>IFERROR(VLOOKUP(B1420,INDUKSI!$B$5:$I$1048576,8,0),"")</f>
        <v/>
      </c>
      <c r="X1420" s="21" t="s">
        <v>3994</v>
      </c>
      <c r="Y1420" s="17" cm="1">
        <f t="array" ref="Y1420">MAX(IF(REINDUKSI!$B$5:$B$1048576='Data Training 2022'!B1420,REINDUKSI!$H$5:$H$1048576))</f>
        <v>44687</v>
      </c>
      <c r="Z1420" s="22" t="str">
        <f>IFERROR(VLOOKUP(B1420,REINDUKSI!$B$5:$I$1048576,8,0),"")</f>
        <v>LULUS</v>
      </c>
      <c r="AA1420" s="22" t="str">
        <f t="shared" si="123"/>
        <v/>
      </c>
      <c r="AB1420" s="17" cm="1">
        <f t="array" ref="AB1420">MAX(IF(BSA!$B$5:$B$1048576='Data Training 2022'!B1420,BSA!$H$5:$H$1048576))</f>
        <v>0</v>
      </c>
      <c r="AC1420" s="22" t="str">
        <f>IFERROR(VLOOKUP(B1420,BSA!$B$5:$I$1048576,8,0),"")</f>
        <v/>
      </c>
      <c r="AD1420" s="22" t="s">
        <v>3994</v>
      </c>
      <c r="AE1420" s="22"/>
      <c r="AF1420" s="22"/>
      <c r="AG1420" s="22" t="str">
        <f t="shared" si="124"/>
        <v/>
      </c>
      <c r="AH1420" s="17" cm="1">
        <f t="array" ref="AH1420">MAX(IF(ISOLASI!$B$5:$B$1048576='Data Training 2022'!B1420,ISOLASI!$H$5:$H$1048576))</f>
        <v>0</v>
      </c>
      <c r="AI1420" s="22" t="str">
        <f>IFERROR(VLOOKUP(B1420,ISOLASI!$B$5:$I$1048576,8,0),"")</f>
        <v/>
      </c>
      <c r="AJ1420" s="22"/>
      <c r="AK1420" s="17" cm="1">
        <f t="array" ref="AK1420">MAX(IF('DEKAT AIR'!$B$5:$B$1048576='Data Training 2022'!B1420,'DEKAT AIR'!$H$5:$H$1048576))</f>
        <v>0</v>
      </c>
      <c r="AL1420" s="22" t="str">
        <f>IFERROR(VLOOKUP(B1420,'DEKAT AIR'!$B$5:$I$1048576,8,0),"")</f>
        <v/>
      </c>
      <c r="AM1420" s="22"/>
      <c r="AN1420" s="17" cm="1">
        <f t="array" ref="AN1420">MAX(IF(KETINGGIAN!$B$5:$B$1048576='Data Training 2022'!B1420,KETINGGIAN!$H$5:$H$1048576))</f>
        <v>0</v>
      </c>
      <c r="AO1420" s="22" t="str">
        <f>IFERROR(VLOOKUP(B1420,KETINGGIAN!$B$5:$I$1048576,8,0),"")</f>
        <v/>
      </c>
      <c r="AP1420" s="22"/>
      <c r="AQ1420" s="22"/>
      <c r="AR1420" s="22"/>
      <c r="AS1420" s="22"/>
      <c r="AT1420" s="17" cm="1">
        <f t="array" ref="AT1420">MAX(IF(TOOLSKEEPER!$B$5:$B$1048576='Data Training 2022'!B1420,TOOLSKEEPER!$H$5:$H$1048576))</f>
        <v>0</v>
      </c>
      <c r="AU1420" s="22" t="str">
        <f>IFERROR(VLOOKUP(B1420,TOOLSKEEPER!$B$5:$I$1048576,8,0),"")</f>
        <v/>
      </c>
    </row>
    <row r="1421" spans="1:47">
      <c r="A1421" s="22">
        <f t="shared" si="117"/>
        <v>1415</v>
      </c>
      <c r="B1421" s="21" t="str">
        <f t="shared" si="118"/>
        <v>C2106008</v>
      </c>
      <c r="C1421" s="21" t="s">
        <v>706</v>
      </c>
      <c r="D1421" s="22"/>
      <c r="E1421" s="22" t="s">
        <v>4396</v>
      </c>
      <c r="F1421" s="22" t="s">
        <v>666</v>
      </c>
      <c r="G1421" s="22" t="s">
        <v>708</v>
      </c>
      <c r="H1421" s="22" t="s">
        <v>386</v>
      </c>
      <c r="I1421" s="22"/>
      <c r="J1421" s="22"/>
      <c r="K1421" s="21" t="s">
        <v>4002</v>
      </c>
      <c r="L1421" s="21" t="s">
        <v>372</v>
      </c>
      <c r="M1421" s="21" t="s">
        <v>4003</v>
      </c>
      <c r="N1421" s="21"/>
      <c r="O1421" s="17" t="str">
        <f>IFERROR(VLOOKUP(B1421,POP!$B$5:$I$1048576,7,0),"")</f>
        <v/>
      </c>
      <c r="P1421" s="17" t="str">
        <f>IFERROR(VLOOKUP(B1421,POM!$B$5:$I$1048576,7,0),"")</f>
        <v/>
      </c>
      <c r="Q1421" s="10" t="str">
        <f>IFERROR(VLOOKUP(B1421,POU!$B$5:$I$1048576,7,0),"")</f>
        <v/>
      </c>
      <c r="R1421" s="21" t="str">
        <f t="shared" si="122"/>
        <v/>
      </c>
      <c r="S1421" s="17" t="str">
        <f>IFERROR(VLOOKUP(B1421,'PEMBEKALAN POP'!$B$5:$I$1048576,7,0),"")</f>
        <v/>
      </c>
      <c r="T1421" s="22" t="str">
        <f>IFERROR(VLOOKUP(B1421,'PEMBEKALAN POP'!$B$5:$I$1048576,8,0),"")</f>
        <v/>
      </c>
      <c r="U1421" s="21" t="s">
        <v>3994</v>
      </c>
      <c r="V1421" s="17" t="e" cm="1">
        <f t="array" ref="V1421">MAX(IF(INDUKSI!$B$5:$B$1048576='Data Training 2022'!B1421,INDUKSI!$H$5:$H$1048576))</f>
        <v>#N/A</v>
      </c>
      <c r="W1421" s="22" t="str">
        <f>IFERROR(VLOOKUP(B1421,INDUKSI!$B$5:$I$1048576,8,0),"")</f>
        <v>LULUS</v>
      </c>
      <c r="X1421" s="21" t="s">
        <v>3994</v>
      </c>
      <c r="Y1421" s="17" cm="1">
        <f t="array" ref="Y1421">MAX(IF(REINDUKSI!$B$5:$B$1048576='Data Training 2022'!B1421,REINDUKSI!$H$5:$H$1048576))</f>
        <v>44765</v>
      </c>
      <c r="Z1421" s="22" t="str">
        <f>IFERROR(VLOOKUP(B1421,REINDUKSI!$B$5:$I$1048576,8,0),"")</f>
        <v>LULUS</v>
      </c>
      <c r="AA1421" s="22" t="str">
        <f t="shared" si="123"/>
        <v/>
      </c>
      <c r="AB1421" s="17" cm="1">
        <f t="array" ref="AB1421">MAX(IF(BSA!$B$5:$B$1048576='Data Training 2022'!B1421,BSA!$H$5:$H$1048576))</f>
        <v>0</v>
      </c>
      <c r="AC1421" s="22" t="str">
        <f>IFERROR(VLOOKUP(B1421,BSA!$B$5:$I$1048576,8,0),"")</f>
        <v/>
      </c>
      <c r="AD1421" s="22" t="s">
        <v>3994</v>
      </c>
      <c r="AE1421" s="22"/>
      <c r="AF1421" s="22"/>
      <c r="AG1421" s="22" t="str">
        <f t="shared" si="124"/>
        <v/>
      </c>
      <c r="AH1421" s="17" cm="1">
        <f t="array" ref="AH1421">MAX(IF(ISOLASI!$B$5:$B$1048576='Data Training 2022'!B1421,ISOLASI!$H$5:$H$1048576))</f>
        <v>0</v>
      </c>
      <c r="AI1421" s="22" t="str">
        <f>IFERROR(VLOOKUP(B1421,ISOLASI!$B$5:$I$1048576,8,0),"")</f>
        <v/>
      </c>
      <c r="AJ1421" s="22"/>
      <c r="AK1421" s="17" cm="1">
        <f t="array" ref="AK1421">MAX(IF('DEKAT AIR'!$B$5:$B$1048576='Data Training 2022'!B1421,'DEKAT AIR'!$H$5:$H$1048576))</f>
        <v>0</v>
      </c>
      <c r="AL1421" s="22" t="str">
        <f>IFERROR(VLOOKUP(B1421,'DEKAT AIR'!$B$5:$I$1048576,8,0),"")</f>
        <v/>
      </c>
      <c r="AM1421" s="22"/>
      <c r="AN1421" s="17" cm="1">
        <f t="array" ref="AN1421">MAX(IF(KETINGGIAN!$B$5:$B$1048576='Data Training 2022'!B1421,KETINGGIAN!$H$5:$H$1048576))</f>
        <v>0</v>
      </c>
      <c r="AO1421" s="22" t="str">
        <f>IFERROR(VLOOKUP(B1421,KETINGGIAN!$B$5:$I$1048576,8,0),"")</f>
        <v/>
      </c>
      <c r="AP1421" s="22"/>
      <c r="AQ1421" s="22"/>
      <c r="AR1421" s="22"/>
      <c r="AS1421" s="22"/>
      <c r="AT1421" s="17" cm="1">
        <f t="array" ref="AT1421">MAX(IF(TOOLSKEEPER!$B$5:$B$1048576='Data Training 2022'!B1421,TOOLSKEEPER!$H$5:$H$1048576))</f>
        <v>0</v>
      </c>
      <c r="AU1421" s="22" t="str">
        <f>IFERROR(VLOOKUP(B1421,TOOLSKEEPER!$B$5:$I$1048576,8,0),"")</f>
        <v/>
      </c>
    </row>
    <row r="1422" spans="1:47">
      <c r="A1422" s="22">
        <f t="shared" si="117"/>
        <v>1416</v>
      </c>
      <c r="B1422" s="21" t="str">
        <f t="shared" si="118"/>
        <v>C2104006</v>
      </c>
      <c r="C1422" s="21" t="s">
        <v>4397</v>
      </c>
      <c r="D1422" s="22"/>
      <c r="E1422" s="22" t="s">
        <v>2587</v>
      </c>
      <c r="F1422" s="22" t="s">
        <v>666</v>
      </c>
      <c r="G1422" s="22" t="s">
        <v>4398</v>
      </c>
      <c r="H1422" s="22" t="s">
        <v>3973</v>
      </c>
      <c r="I1422" s="22"/>
      <c r="J1422" s="22"/>
      <c r="K1422" s="21" t="s">
        <v>4002</v>
      </c>
      <c r="L1422" s="21" t="s">
        <v>681</v>
      </c>
      <c r="M1422" s="21" t="s">
        <v>4003</v>
      </c>
      <c r="N1422" s="21"/>
      <c r="O1422" s="17" t="str">
        <f>IFERROR(VLOOKUP(B1422,POP!$B$5:$I$1048576,7,0),"")</f>
        <v/>
      </c>
      <c r="P1422" s="17" t="str">
        <f>IFERROR(VLOOKUP(B1422,POM!$B$5:$I$1048576,7,0),"")</f>
        <v/>
      </c>
      <c r="Q1422" s="10" t="str">
        <f>IFERROR(VLOOKUP(B1422,POU!$B$5:$I$1048576,7,0),"")</f>
        <v/>
      </c>
      <c r="R1422" s="21" t="str">
        <f t="shared" si="122"/>
        <v/>
      </c>
      <c r="S1422" s="17" t="str">
        <f>IFERROR(VLOOKUP(B1422,'PEMBEKALAN POP'!$B$5:$I$1048576,7,0),"")</f>
        <v/>
      </c>
      <c r="T1422" s="22" t="str">
        <f>IFERROR(VLOOKUP(B1422,'PEMBEKALAN POP'!$B$5:$I$1048576,8,0),"")</f>
        <v/>
      </c>
      <c r="U1422" s="21" t="s">
        <v>3994</v>
      </c>
      <c r="V1422" s="17" t="e" cm="1">
        <f t="array" ref="V1422">MAX(IF(INDUKSI!$B$5:$B$1048576='Data Training 2022'!B1422,INDUKSI!$H$5:$H$1048576))</f>
        <v>#N/A</v>
      </c>
      <c r="W1422" s="22" t="str">
        <f>IFERROR(VLOOKUP(B1422,INDUKSI!$B$5:$I$1048576,8,0),"")</f>
        <v>LULUS</v>
      </c>
      <c r="X1422" s="21" t="s">
        <v>3994</v>
      </c>
      <c r="Y1422" s="17" cm="1">
        <f t="array" ref="Y1422">MAX(IF(REINDUKSI!$B$5:$B$1048576='Data Training 2022'!B1422,REINDUKSI!$H$5:$H$1048576))</f>
        <v>0</v>
      </c>
      <c r="Z1422" s="22" t="str">
        <f>IFERROR(VLOOKUP(B1422,REINDUKSI!$B$5:$I$1048576,8,0),"")</f>
        <v/>
      </c>
      <c r="AA1422" s="22" t="str">
        <f t="shared" si="123"/>
        <v/>
      </c>
      <c r="AB1422" s="17" cm="1">
        <f t="array" ref="AB1422">MAX(IF(BSA!$B$5:$B$1048576='Data Training 2022'!B1422,BSA!$H$5:$H$1048576))</f>
        <v>0</v>
      </c>
      <c r="AC1422" s="22" t="str">
        <f>IFERROR(VLOOKUP(B1422,BSA!$B$5:$I$1048576,8,0),"")</f>
        <v/>
      </c>
      <c r="AD1422" s="22" t="s">
        <v>3994</v>
      </c>
      <c r="AE1422" s="22"/>
      <c r="AF1422" s="22"/>
      <c r="AG1422" s="22" t="str">
        <f t="shared" si="124"/>
        <v/>
      </c>
      <c r="AH1422" s="17" cm="1">
        <f t="array" ref="AH1422">MAX(IF(ISOLASI!$B$5:$B$1048576='Data Training 2022'!B1422,ISOLASI!$H$5:$H$1048576))</f>
        <v>44660</v>
      </c>
      <c r="AI1422" s="22" t="str">
        <f>IFERROR(VLOOKUP(B1422,ISOLASI!$B$5:$I$1048576,8,0),"")</f>
        <v>LULUS</v>
      </c>
      <c r="AJ1422" s="22"/>
      <c r="AK1422" s="17" cm="1">
        <f t="array" ref="AK1422">MAX(IF('DEKAT AIR'!$B$5:$B$1048576='Data Training 2022'!B1422,'DEKAT AIR'!$H$5:$H$1048576))</f>
        <v>0</v>
      </c>
      <c r="AL1422" s="22" t="str">
        <f>IFERROR(VLOOKUP(B1422,'DEKAT AIR'!$B$5:$I$1048576,8,0),"")</f>
        <v/>
      </c>
      <c r="AM1422" s="22"/>
      <c r="AN1422" s="17" cm="1">
        <f t="array" ref="AN1422">MAX(IF(KETINGGIAN!$B$5:$B$1048576='Data Training 2022'!B1422,KETINGGIAN!$H$5:$H$1048576))</f>
        <v>0</v>
      </c>
      <c r="AO1422" s="22" t="str">
        <f>IFERROR(VLOOKUP(B1422,KETINGGIAN!$B$5:$I$1048576,8,0),"")</f>
        <v/>
      </c>
      <c r="AP1422" s="22"/>
      <c r="AQ1422" s="22"/>
      <c r="AR1422" s="22"/>
      <c r="AS1422" s="22"/>
      <c r="AT1422" s="17" cm="1">
        <f t="array" ref="AT1422">MAX(IF(TOOLSKEEPER!$B$5:$B$1048576='Data Training 2022'!B1422,TOOLSKEEPER!$H$5:$H$1048576))</f>
        <v>0</v>
      </c>
      <c r="AU1422" s="22" t="str">
        <f>IFERROR(VLOOKUP(B1422,TOOLSKEEPER!$B$5:$I$1048576,8,0),"")</f>
        <v/>
      </c>
    </row>
    <row r="1423" spans="1:47">
      <c r="A1423" s="22">
        <f t="shared" si="117"/>
        <v>1417</v>
      </c>
      <c r="B1423" s="21" t="str">
        <f t="shared" si="118"/>
        <v>C2109001</v>
      </c>
      <c r="C1423" s="21" t="s">
        <v>685</v>
      </c>
      <c r="D1423" s="22"/>
      <c r="E1423" s="22" t="s">
        <v>4399</v>
      </c>
      <c r="F1423" s="22" t="s">
        <v>666</v>
      </c>
      <c r="G1423" s="22" t="s">
        <v>698</v>
      </c>
      <c r="H1423" s="22" t="s">
        <v>393</v>
      </c>
      <c r="I1423" s="22"/>
      <c r="J1423" s="22"/>
      <c r="K1423" s="21" t="s">
        <v>4002</v>
      </c>
      <c r="L1423" s="21" t="s">
        <v>372</v>
      </c>
      <c r="M1423" s="21" t="s">
        <v>4003</v>
      </c>
      <c r="N1423" s="21"/>
      <c r="O1423" s="17" t="str">
        <f>IFERROR(VLOOKUP(B1423,POP!$B$5:$I$1048576,7,0),"")</f>
        <v/>
      </c>
      <c r="P1423" s="17" t="str">
        <f>IFERROR(VLOOKUP(B1423,POM!$B$5:$I$1048576,7,0),"")</f>
        <v/>
      </c>
      <c r="Q1423" s="10" t="str">
        <f>IFERROR(VLOOKUP(B1423,POU!$B$5:$I$1048576,7,0),"")</f>
        <v/>
      </c>
      <c r="R1423" s="21" t="str">
        <f t="shared" si="122"/>
        <v/>
      </c>
      <c r="S1423" s="17" t="str">
        <f>IFERROR(VLOOKUP(B1423,'PEMBEKALAN POP'!$B$5:$I$1048576,7,0),"")</f>
        <v/>
      </c>
      <c r="T1423" s="22" t="str">
        <f>IFERROR(VLOOKUP(B1423,'PEMBEKALAN POP'!$B$5:$I$1048576,8,0),"")</f>
        <v/>
      </c>
      <c r="U1423" s="21" t="s">
        <v>3994</v>
      </c>
      <c r="V1423" s="17" t="e" cm="1">
        <f t="array" ref="V1423">MAX(IF(INDUKSI!$B$5:$B$1048576='Data Training 2022'!B1423,INDUKSI!$H$5:$H$1048576))</f>
        <v>#N/A</v>
      </c>
      <c r="W1423" s="22" t="str">
        <f>IFERROR(VLOOKUP(B1423,INDUKSI!$B$5:$I$1048576,8,0),"")</f>
        <v>LULUS</v>
      </c>
      <c r="X1423" s="21" t="s">
        <v>3994</v>
      </c>
      <c r="Y1423" s="17" cm="1">
        <f t="array" ref="Y1423">MAX(IF(REINDUKSI!$B$5:$B$1048576='Data Training 2022'!B1423,REINDUKSI!$H$5:$H$1048576))</f>
        <v>0</v>
      </c>
      <c r="Z1423" s="22" t="str">
        <f>IFERROR(VLOOKUP(B1423,REINDUKSI!$B$5:$I$1048576,8,0),"")</f>
        <v/>
      </c>
      <c r="AA1423" s="22" t="str">
        <f t="shared" si="123"/>
        <v/>
      </c>
      <c r="AB1423" s="17" cm="1">
        <f t="array" ref="AB1423">MAX(IF(BSA!$B$5:$B$1048576='Data Training 2022'!B1423,BSA!$H$5:$H$1048576))</f>
        <v>0</v>
      </c>
      <c r="AC1423" s="22" t="str">
        <f>IFERROR(VLOOKUP(B1423,BSA!$B$5:$I$1048576,8,0),"")</f>
        <v/>
      </c>
      <c r="AD1423" s="22" t="s">
        <v>3994</v>
      </c>
      <c r="AE1423" s="22"/>
      <c r="AF1423" s="22"/>
      <c r="AG1423" s="22" t="str">
        <f t="shared" si="124"/>
        <v/>
      </c>
      <c r="AH1423" s="17" cm="1">
        <f t="array" ref="AH1423">MAX(IF(ISOLASI!$B$5:$B$1048576='Data Training 2022'!B1423,ISOLASI!$H$5:$H$1048576))</f>
        <v>0</v>
      </c>
      <c r="AI1423" s="22" t="str">
        <f>IFERROR(VLOOKUP(B1423,ISOLASI!$B$5:$I$1048576,8,0),"")</f>
        <v/>
      </c>
      <c r="AJ1423" s="22"/>
      <c r="AK1423" s="17" cm="1">
        <f t="array" ref="AK1423">MAX(IF('DEKAT AIR'!$B$5:$B$1048576='Data Training 2022'!B1423,'DEKAT AIR'!$H$5:$H$1048576))</f>
        <v>0</v>
      </c>
      <c r="AL1423" s="22" t="str">
        <f>IFERROR(VLOOKUP(B1423,'DEKAT AIR'!$B$5:$I$1048576,8,0),"")</f>
        <v/>
      </c>
      <c r="AM1423" s="22"/>
      <c r="AN1423" s="17" cm="1">
        <f t="array" ref="AN1423">MAX(IF(KETINGGIAN!$B$5:$B$1048576='Data Training 2022'!B1423,KETINGGIAN!$H$5:$H$1048576))</f>
        <v>0</v>
      </c>
      <c r="AO1423" s="22" t="str">
        <f>IFERROR(VLOOKUP(B1423,KETINGGIAN!$B$5:$I$1048576,8,0),"")</f>
        <v/>
      </c>
      <c r="AP1423" s="22"/>
      <c r="AQ1423" s="22"/>
      <c r="AR1423" s="22"/>
      <c r="AS1423" s="22"/>
      <c r="AT1423" s="17" cm="1">
        <f t="array" ref="AT1423">MAX(IF(TOOLSKEEPER!$B$5:$B$1048576='Data Training 2022'!B1423,TOOLSKEEPER!$H$5:$H$1048576))</f>
        <v>0</v>
      </c>
      <c r="AU1423" s="22" t="str">
        <f>IFERROR(VLOOKUP(B1423,TOOLSKEEPER!$B$5:$I$1048576,8,0),"")</f>
        <v/>
      </c>
    </row>
    <row r="1424" spans="1:47">
      <c r="A1424" s="22">
        <f t="shared" si="117"/>
        <v>1418</v>
      </c>
      <c r="B1424" s="21" t="str">
        <f t="shared" si="118"/>
        <v>C_1</v>
      </c>
      <c r="C1424" s="21" t="s">
        <v>4400</v>
      </c>
      <c r="D1424" s="22"/>
      <c r="E1424" s="22" t="s">
        <v>4401</v>
      </c>
      <c r="F1424" s="22" t="s">
        <v>666</v>
      </c>
      <c r="G1424" s="22" t="s">
        <v>671</v>
      </c>
      <c r="H1424" s="22" t="s">
        <v>355</v>
      </c>
      <c r="I1424" s="22"/>
      <c r="J1424" s="22"/>
      <c r="K1424" s="21" t="s">
        <v>4002</v>
      </c>
      <c r="L1424" s="21" t="s">
        <v>372</v>
      </c>
      <c r="M1424" s="21" t="s">
        <v>4003</v>
      </c>
      <c r="N1424" s="21"/>
      <c r="O1424" s="17" t="str">
        <f>IFERROR(VLOOKUP(B1424,POP!$B$5:$I$1048576,7,0),"")</f>
        <v/>
      </c>
      <c r="P1424" s="17" t="str">
        <f>IFERROR(VLOOKUP(B1424,POM!$B$5:$I$1048576,7,0),"")</f>
        <v/>
      </c>
      <c r="Q1424" s="10" t="str">
        <f>IFERROR(VLOOKUP(B1424,POU!$B$5:$I$1048576,7,0),"")</f>
        <v/>
      </c>
      <c r="R1424" s="21" t="str">
        <f t="shared" si="122"/>
        <v/>
      </c>
      <c r="S1424" s="17" t="str">
        <f>IFERROR(VLOOKUP(B1424,'PEMBEKALAN POP'!$B$5:$I$1048576,7,0),"")</f>
        <v/>
      </c>
      <c r="T1424" s="22" t="str">
        <f>IFERROR(VLOOKUP(B1424,'PEMBEKALAN POP'!$B$5:$I$1048576,8,0),"")</f>
        <v/>
      </c>
      <c r="U1424" s="21" t="s">
        <v>3994</v>
      </c>
      <c r="V1424" s="17" t="e" cm="1">
        <f t="array" ref="V1424">MAX(IF(INDUKSI!$B$5:$B$1048576='Data Training 2022'!B1424,INDUKSI!$H$5:$H$1048576))</f>
        <v>#N/A</v>
      </c>
      <c r="W1424" s="22" t="str">
        <f>IFERROR(VLOOKUP(B1424,INDUKSI!$B$5:$I$1048576,8,0),"")</f>
        <v/>
      </c>
      <c r="X1424" s="21" t="s">
        <v>3994</v>
      </c>
      <c r="Y1424" s="17" cm="1">
        <f t="array" ref="Y1424">MAX(IF(REINDUKSI!$B$5:$B$1048576='Data Training 2022'!B1424,REINDUKSI!$H$5:$H$1048576))</f>
        <v>0</v>
      </c>
      <c r="Z1424" s="22" t="str">
        <f>IFERROR(VLOOKUP(B1424,REINDUKSI!$B$5:$I$1048576,8,0),"")</f>
        <v/>
      </c>
      <c r="AA1424" s="22" t="str">
        <f t="shared" si="123"/>
        <v/>
      </c>
      <c r="AB1424" s="17" cm="1">
        <f t="array" ref="AB1424">MAX(IF(BSA!$B$5:$B$1048576='Data Training 2022'!B1424,BSA!$H$5:$H$1048576))</f>
        <v>0</v>
      </c>
      <c r="AC1424" s="22" t="str">
        <f>IFERROR(VLOOKUP(B1424,BSA!$B$5:$I$1048576,8,0),"")</f>
        <v/>
      </c>
      <c r="AD1424" s="22" t="s">
        <v>3994</v>
      </c>
      <c r="AE1424" s="22"/>
      <c r="AF1424" s="22"/>
      <c r="AG1424" s="22" t="str">
        <f t="shared" si="124"/>
        <v/>
      </c>
      <c r="AH1424" s="17" cm="1">
        <f t="array" ref="AH1424">MAX(IF(ISOLASI!$B$5:$B$1048576='Data Training 2022'!B1424,ISOLASI!$H$5:$H$1048576))</f>
        <v>0</v>
      </c>
      <c r="AI1424" s="22" t="str">
        <f>IFERROR(VLOOKUP(B1424,ISOLASI!$B$5:$I$1048576,8,0),"")</f>
        <v/>
      </c>
      <c r="AJ1424" s="22"/>
      <c r="AK1424" s="17" cm="1">
        <f t="array" ref="AK1424">MAX(IF('DEKAT AIR'!$B$5:$B$1048576='Data Training 2022'!B1424,'DEKAT AIR'!$H$5:$H$1048576))</f>
        <v>0</v>
      </c>
      <c r="AL1424" s="22" t="str">
        <f>IFERROR(VLOOKUP(B1424,'DEKAT AIR'!$B$5:$I$1048576,8,0),"")</f>
        <v/>
      </c>
      <c r="AM1424" s="22"/>
      <c r="AN1424" s="17" cm="1">
        <f t="array" ref="AN1424">MAX(IF(KETINGGIAN!$B$5:$B$1048576='Data Training 2022'!B1424,KETINGGIAN!$H$5:$H$1048576))</f>
        <v>0</v>
      </c>
      <c r="AO1424" s="22" t="str">
        <f>IFERROR(VLOOKUP(B1424,KETINGGIAN!$B$5:$I$1048576,8,0),"")</f>
        <v/>
      </c>
      <c r="AP1424" s="22"/>
      <c r="AQ1424" s="22"/>
      <c r="AR1424" s="22"/>
      <c r="AS1424" s="22"/>
      <c r="AT1424" s="17" cm="1">
        <f t="array" ref="AT1424">MAX(IF(TOOLSKEEPER!$B$5:$B$1048576='Data Training 2022'!B1424,TOOLSKEEPER!$H$5:$H$1048576))</f>
        <v>0</v>
      </c>
      <c r="AU1424" s="22" t="str">
        <f>IFERROR(VLOOKUP(B1424,TOOLSKEEPER!$B$5:$I$1048576,8,0),"")</f>
        <v/>
      </c>
    </row>
    <row r="1425" spans="1:47">
      <c r="A1425" s="22">
        <f t="shared" si="117"/>
        <v>1419</v>
      </c>
      <c r="B1425" s="21" t="str">
        <f t="shared" si="118"/>
        <v>C_2</v>
      </c>
      <c r="C1425" s="21" t="s">
        <v>4402</v>
      </c>
      <c r="D1425" s="22"/>
      <c r="E1425" s="22" t="s">
        <v>4403</v>
      </c>
      <c r="F1425" s="22" t="s">
        <v>666</v>
      </c>
      <c r="G1425" s="22" t="s">
        <v>692</v>
      </c>
      <c r="H1425" s="22" t="s">
        <v>3973</v>
      </c>
      <c r="I1425" s="22"/>
      <c r="J1425" s="22"/>
      <c r="K1425" s="21" t="s">
        <v>4002</v>
      </c>
      <c r="L1425" s="21" t="s">
        <v>372</v>
      </c>
      <c r="M1425" s="21" t="s">
        <v>4003</v>
      </c>
      <c r="N1425" s="21"/>
      <c r="O1425" s="17" t="str">
        <f>IFERROR(VLOOKUP(B1425,POP!$B$5:$I$1048576,7,0),"")</f>
        <v/>
      </c>
      <c r="P1425" s="17" t="str">
        <f>IFERROR(VLOOKUP(B1425,POM!$B$5:$I$1048576,7,0),"")</f>
        <v/>
      </c>
      <c r="Q1425" s="10" t="str">
        <f>IFERROR(VLOOKUP(B1425,POU!$B$5:$I$1048576,7,0),"")</f>
        <v/>
      </c>
      <c r="R1425" s="21" t="str">
        <f t="shared" si="122"/>
        <v/>
      </c>
      <c r="S1425" s="17" t="str">
        <f>IFERROR(VLOOKUP(B1425,'PEMBEKALAN POP'!$B$5:$I$1048576,7,0),"")</f>
        <v/>
      </c>
      <c r="T1425" s="22" t="str">
        <f>IFERROR(VLOOKUP(B1425,'PEMBEKALAN POP'!$B$5:$I$1048576,8,0),"")</f>
        <v/>
      </c>
      <c r="U1425" s="21" t="s">
        <v>3994</v>
      </c>
      <c r="V1425" s="17" t="e" cm="1">
        <f t="array" ref="V1425">MAX(IF(INDUKSI!$B$5:$B$1048576='Data Training 2022'!B1425,INDUKSI!$H$5:$H$1048576))</f>
        <v>#N/A</v>
      </c>
      <c r="W1425" s="22" t="str">
        <f>IFERROR(VLOOKUP(B1425,INDUKSI!$B$5:$I$1048576,8,0),"")</f>
        <v>LULUS</v>
      </c>
      <c r="X1425" s="21" t="s">
        <v>3994</v>
      </c>
      <c r="Y1425" s="17" cm="1">
        <f t="array" ref="Y1425">MAX(IF(REINDUKSI!$B$5:$B$1048576='Data Training 2022'!B1425,REINDUKSI!$H$5:$H$1048576))</f>
        <v>0</v>
      </c>
      <c r="Z1425" s="22" t="str">
        <f>IFERROR(VLOOKUP(B1425,REINDUKSI!$B$5:$I$1048576,8,0),"")</f>
        <v/>
      </c>
      <c r="AA1425" s="22" t="str">
        <f t="shared" si="123"/>
        <v/>
      </c>
      <c r="AB1425" s="17" cm="1">
        <f t="array" ref="AB1425">MAX(IF(BSA!$B$5:$B$1048576='Data Training 2022'!B1425,BSA!$H$5:$H$1048576))</f>
        <v>0</v>
      </c>
      <c r="AC1425" s="22" t="str">
        <f>IFERROR(VLOOKUP(B1425,BSA!$B$5:$I$1048576,8,0),"")</f>
        <v/>
      </c>
      <c r="AD1425" s="22" t="s">
        <v>3994</v>
      </c>
      <c r="AE1425" s="22"/>
      <c r="AF1425" s="22"/>
      <c r="AG1425" s="22" t="str">
        <f t="shared" si="124"/>
        <v/>
      </c>
      <c r="AH1425" s="17" cm="1">
        <f t="array" ref="AH1425">MAX(IF(ISOLASI!$B$5:$B$1048576='Data Training 2022'!B1425,ISOLASI!$H$5:$H$1048576))</f>
        <v>0</v>
      </c>
      <c r="AI1425" s="22" t="str">
        <f>IFERROR(VLOOKUP(B1425,ISOLASI!$B$5:$I$1048576,8,0),"")</f>
        <v/>
      </c>
      <c r="AJ1425" s="22"/>
      <c r="AK1425" s="17" cm="1">
        <f t="array" ref="AK1425">MAX(IF('DEKAT AIR'!$B$5:$B$1048576='Data Training 2022'!B1425,'DEKAT AIR'!$H$5:$H$1048576))</f>
        <v>0</v>
      </c>
      <c r="AL1425" s="22" t="str">
        <f>IFERROR(VLOOKUP(B1425,'DEKAT AIR'!$B$5:$I$1048576,8,0),"")</f>
        <v/>
      </c>
      <c r="AM1425" s="22"/>
      <c r="AN1425" s="17" cm="1">
        <f t="array" ref="AN1425">MAX(IF(KETINGGIAN!$B$5:$B$1048576='Data Training 2022'!B1425,KETINGGIAN!$H$5:$H$1048576))</f>
        <v>0</v>
      </c>
      <c r="AO1425" s="22" t="str">
        <f>IFERROR(VLOOKUP(B1425,KETINGGIAN!$B$5:$I$1048576,8,0),"")</f>
        <v/>
      </c>
      <c r="AP1425" s="22"/>
      <c r="AQ1425" s="22"/>
      <c r="AR1425" s="22"/>
      <c r="AS1425" s="22"/>
      <c r="AT1425" s="17" cm="1">
        <f t="array" ref="AT1425">MAX(IF(TOOLSKEEPER!$B$5:$B$1048576='Data Training 2022'!B1425,TOOLSKEEPER!$H$5:$H$1048576))</f>
        <v>0</v>
      </c>
      <c r="AU1425" s="22" t="str">
        <f>IFERROR(VLOOKUP(B1425,TOOLSKEEPER!$B$5:$I$1048576,8,0),"")</f>
        <v/>
      </c>
    </row>
    <row r="1426" spans="1:47">
      <c r="A1426" s="22">
        <f t="shared" si="117"/>
        <v>1420</v>
      </c>
      <c r="B1426" s="21" t="str">
        <f t="shared" si="118"/>
        <v>C2111001</v>
      </c>
      <c r="C1426" s="21" t="s">
        <v>694</v>
      </c>
      <c r="D1426" s="22"/>
      <c r="E1426" s="22" t="s">
        <v>4404</v>
      </c>
      <c r="F1426" s="22" t="s">
        <v>666</v>
      </c>
      <c r="G1426" s="22" t="s">
        <v>696</v>
      </c>
      <c r="H1426" s="22" t="s">
        <v>386</v>
      </c>
      <c r="I1426" s="22"/>
      <c r="J1426" s="22"/>
      <c r="K1426" s="21" t="s">
        <v>4002</v>
      </c>
      <c r="L1426" s="21" t="s">
        <v>372</v>
      </c>
      <c r="M1426" s="21" t="s">
        <v>4003</v>
      </c>
      <c r="N1426" s="21"/>
      <c r="O1426" s="17" t="str">
        <f>IFERROR(VLOOKUP(B1426,POP!$B$5:$I$1048576,7,0),"")</f>
        <v/>
      </c>
      <c r="P1426" s="17" t="str">
        <f>IFERROR(VLOOKUP(B1426,POM!$B$5:$I$1048576,7,0),"")</f>
        <v/>
      </c>
      <c r="Q1426" s="10" t="str">
        <f>IFERROR(VLOOKUP(B1426,POU!$B$5:$I$1048576,7,0),"")</f>
        <v/>
      </c>
      <c r="R1426" s="21" t="str">
        <f t="shared" si="122"/>
        <v/>
      </c>
      <c r="S1426" s="17" t="str">
        <f>IFERROR(VLOOKUP(B1426,'PEMBEKALAN POP'!$B$5:$I$1048576,7,0),"")</f>
        <v/>
      </c>
      <c r="T1426" s="22" t="str">
        <f>IFERROR(VLOOKUP(B1426,'PEMBEKALAN POP'!$B$5:$I$1048576,8,0),"")</f>
        <v/>
      </c>
      <c r="U1426" s="21" t="s">
        <v>3994</v>
      </c>
      <c r="V1426" s="17" t="e" cm="1">
        <f t="array" ref="V1426">MAX(IF(INDUKSI!$B$5:$B$1048576='Data Training 2022'!B1426,INDUKSI!$H$5:$H$1048576))</f>
        <v>#N/A</v>
      </c>
      <c r="W1426" s="22" t="str">
        <f>IFERROR(VLOOKUP(B1426,INDUKSI!$B$5:$I$1048576,8,0),"")</f>
        <v>LULUS</v>
      </c>
      <c r="X1426" s="21" t="s">
        <v>3994</v>
      </c>
      <c r="Y1426" s="17" cm="1">
        <f t="array" ref="Y1426">MAX(IF(REINDUKSI!$B$5:$B$1048576='Data Training 2022'!B1426,REINDUKSI!$H$5:$H$1048576))</f>
        <v>0</v>
      </c>
      <c r="Z1426" s="22" t="str">
        <f>IFERROR(VLOOKUP(B1426,REINDUKSI!$B$5:$I$1048576,8,0),"")</f>
        <v/>
      </c>
      <c r="AA1426" s="22" t="str">
        <f t="shared" si="123"/>
        <v/>
      </c>
      <c r="AB1426" s="17" cm="1">
        <f t="array" ref="AB1426">MAX(IF(BSA!$B$5:$B$1048576='Data Training 2022'!B1426,BSA!$H$5:$H$1048576))</f>
        <v>0</v>
      </c>
      <c r="AC1426" s="22" t="str">
        <f>IFERROR(VLOOKUP(B1426,BSA!$B$5:$I$1048576,8,0),"")</f>
        <v/>
      </c>
      <c r="AD1426" s="22" t="s">
        <v>3994</v>
      </c>
      <c r="AE1426" s="22"/>
      <c r="AF1426" s="22"/>
      <c r="AG1426" s="22" t="str">
        <f t="shared" si="124"/>
        <v/>
      </c>
      <c r="AH1426" s="17" cm="1">
        <f t="array" ref="AH1426">MAX(IF(ISOLASI!$B$5:$B$1048576='Data Training 2022'!B1426,ISOLASI!$H$5:$H$1048576))</f>
        <v>0</v>
      </c>
      <c r="AI1426" s="22" t="str">
        <f>IFERROR(VLOOKUP(B1426,ISOLASI!$B$5:$I$1048576,8,0),"")</f>
        <v/>
      </c>
      <c r="AJ1426" s="22"/>
      <c r="AK1426" s="17" cm="1">
        <f t="array" ref="AK1426">MAX(IF('DEKAT AIR'!$B$5:$B$1048576='Data Training 2022'!B1426,'DEKAT AIR'!$H$5:$H$1048576))</f>
        <v>0</v>
      </c>
      <c r="AL1426" s="22" t="str">
        <f>IFERROR(VLOOKUP(B1426,'DEKAT AIR'!$B$5:$I$1048576,8,0),"")</f>
        <v/>
      </c>
      <c r="AM1426" s="22"/>
      <c r="AN1426" s="17" cm="1">
        <f t="array" ref="AN1426">MAX(IF(KETINGGIAN!$B$5:$B$1048576='Data Training 2022'!B1426,KETINGGIAN!$H$5:$H$1048576))</f>
        <v>0</v>
      </c>
      <c r="AO1426" s="22" t="str">
        <f>IFERROR(VLOOKUP(B1426,KETINGGIAN!$B$5:$I$1048576,8,0),"")</f>
        <v/>
      </c>
      <c r="AP1426" s="22"/>
      <c r="AQ1426" s="22"/>
      <c r="AR1426" s="22"/>
      <c r="AS1426" s="22"/>
      <c r="AT1426" s="17" cm="1">
        <f t="array" ref="AT1426">MAX(IF(TOOLSKEEPER!$B$5:$B$1048576='Data Training 2022'!B1426,TOOLSKEEPER!$H$5:$H$1048576))</f>
        <v>0</v>
      </c>
      <c r="AU1426" s="22" t="str">
        <f>IFERROR(VLOOKUP(B1426,TOOLSKEEPER!$B$5:$I$1048576,8,0),"")</f>
        <v/>
      </c>
    </row>
    <row r="1427" spans="1:47">
      <c r="A1427" s="22">
        <f t="shared" si="117"/>
        <v>1421</v>
      </c>
      <c r="B1427" s="21" t="str">
        <f t="shared" si="118"/>
        <v>C2111002</v>
      </c>
      <c r="C1427" s="21" t="s">
        <v>687</v>
      </c>
      <c r="D1427" s="22"/>
      <c r="E1427" s="22" t="s">
        <v>4405</v>
      </c>
      <c r="F1427" s="22" t="s">
        <v>666</v>
      </c>
      <c r="G1427" s="22" t="s">
        <v>684</v>
      </c>
      <c r="H1427" s="22" t="s">
        <v>386</v>
      </c>
      <c r="I1427" s="22"/>
      <c r="J1427" s="22"/>
      <c r="K1427" s="21" t="s">
        <v>4002</v>
      </c>
      <c r="L1427" s="21" t="s">
        <v>681</v>
      </c>
      <c r="M1427" s="21" t="s">
        <v>4003</v>
      </c>
      <c r="N1427" s="21"/>
      <c r="O1427" s="17" t="str">
        <f>IFERROR(VLOOKUP(B1427,POP!$B$5:$I$1048576,7,0),"")</f>
        <v/>
      </c>
      <c r="P1427" s="17" t="str">
        <f>IFERROR(VLOOKUP(B1427,POM!$B$5:$I$1048576,7,0),"")</f>
        <v/>
      </c>
      <c r="Q1427" s="10" t="str">
        <f>IFERROR(VLOOKUP(B1427,POU!$B$5:$I$1048576,7,0),"")</f>
        <v/>
      </c>
      <c r="R1427" s="21" t="str">
        <f t="shared" si="122"/>
        <v/>
      </c>
      <c r="S1427" s="17" t="str">
        <f>IFERROR(VLOOKUP(B1427,'PEMBEKALAN POP'!$B$5:$I$1048576,7,0),"")</f>
        <v/>
      </c>
      <c r="T1427" s="22" t="str">
        <f>IFERROR(VLOOKUP(B1427,'PEMBEKALAN POP'!$B$5:$I$1048576,8,0),"")</f>
        <v/>
      </c>
      <c r="U1427" s="21" t="s">
        <v>3994</v>
      </c>
      <c r="V1427" s="17" t="e" cm="1">
        <f t="array" ref="V1427">MAX(IF(INDUKSI!$B$5:$B$1048576='Data Training 2022'!B1427,INDUKSI!$H$5:$H$1048576))</f>
        <v>#N/A</v>
      </c>
      <c r="W1427" s="22" t="str">
        <f>IFERROR(VLOOKUP(B1427,INDUKSI!$B$5:$I$1048576,8,0),"")</f>
        <v>LULUS</v>
      </c>
      <c r="X1427" s="21" t="s">
        <v>3994</v>
      </c>
      <c r="Y1427" s="17" cm="1">
        <f t="array" ref="Y1427">MAX(IF(REINDUKSI!$B$5:$B$1048576='Data Training 2022'!B1427,REINDUKSI!$H$5:$H$1048576))</f>
        <v>0</v>
      </c>
      <c r="Z1427" s="22" t="str">
        <f>IFERROR(VLOOKUP(B1427,REINDUKSI!$B$5:$I$1048576,8,0),"")</f>
        <v/>
      </c>
      <c r="AA1427" s="22" t="str">
        <f t="shared" si="123"/>
        <v/>
      </c>
      <c r="AB1427" s="17" cm="1">
        <f t="array" ref="AB1427">MAX(IF(BSA!$B$5:$B$1048576='Data Training 2022'!B1427,BSA!$H$5:$H$1048576))</f>
        <v>44727</v>
      </c>
      <c r="AC1427" s="22" t="str">
        <f>IFERROR(VLOOKUP(B1427,BSA!$B$5:$I$1048576,8,0),"")</f>
        <v>LULUS</v>
      </c>
      <c r="AD1427" s="22" t="s">
        <v>3994</v>
      </c>
      <c r="AE1427" s="22"/>
      <c r="AF1427" s="22"/>
      <c r="AG1427" s="22" t="str">
        <f t="shared" si="124"/>
        <v/>
      </c>
      <c r="AH1427" s="17" cm="1">
        <f t="array" ref="AH1427">MAX(IF(ISOLASI!$B$5:$B$1048576='Data Training 2022'!B1427,ISOLASI!$H$5:$H$1048576))</f>
        <v>0</v>
      </c>
      <c r="AI1427" s="22" t="str">
        <f>IFERROR(VLOOKUP(B1427,ISOLASI!$B$5:$I$1048576,8,0),"")</f>
        <v/>
      </c>
      <c r="AJ1427" s="22"/>
      <c r="AK1427" s="17" cm="1">
        <f t="array" ref="AK1427">MAX(IF('DEKAT AIR'!$B$5:$B$1048576='Data Training 2022'!B1427,'DEKAT AIR'!$H$5:$H$1048576))</f>
        <v>0</v>
      </c>
      <c r="AL1427" s="22" t="str">
        <f>IFERROR(VLOOKUP(B1427,'DEKAT AIR'!$B$5:$I$1048576,8,0),"")</f>
        <v/>
      </c>
      <c r="AM1427" s="22"/>
      <c r="AN1427" s="17" cm="1">
        <f t="array" ref="AN1427">MAX(IF(KETINGGIAN!$B$5:$B$1048576='Data Training 2022'!B1427,KETINGGIAN!$H$5:$H$1048576))</f>
        <v>0</v>
      </c>
      <c r="AO1427" s="22" t="str">
        <f>IFERROR(VLOOKUP(B1427,KETINGGIAN!$B$5:$I$1048576,8,0),"")</f>
        <v/>
      </c>
      <c r="AP1427" s="22"/>
      <c r="AQ1427" s="22"/>
      <c r="AR1427" s="22"/>
      <c r="AS1427" s="22"/>
      <c r="AT1427" s="17" cm="1">
        <f t="array" ref="AT1427">MAX(IF(TOOLSKEEPER!$B$5:$B$1048576='Data Training 2022'!B1427,TOOLSKEEPER!$H$5:$H$1048576))</f>
        <v>0</v>
      </c>
      <c r="AU1427" s="22" t="str">
        <f>IFERROR(VLOOKUP(B1427,TOOLSKEEPER!$B$5:$I$1048576,8,0),"")</f>
        <v/>
      </c>
    </row>
    <row r="1428" spans="1:47">
      <c r="A1428" s="22">
        <f t="shared" ref="A1428:A1491" si="125">A1427+1</f>
        <v>1422</v>
      </c>
      <c r="B1428" s="21" t="str">
        <f t="shared" si="118"/>
        <v>C2111004</v>
      </c>
      <c r="C1428" s="21" t="s">
        <v>669</v>
      </c>
      <c r="D1428" s="22"/>
      <c r="E1428" s="22" t="s">
        <v>4406</v>
      </c>
      <c r="F1428" s="22" t="s">
        <v>666</v>
      </c>
      <c r="G1428" s="22" t="s">
        <v>671</v>
      </c>
      <c r="H1428" s="22" t="s">
        <v>355</v>
      </c>
      <c r="I1428" s="22"/>
      <c r="J1428" s="22"/>
      <c r="K1428" s="21" t="s">
        <v>4002</v>
      </c>
      <c r="L1428" s="21" t="s">
        <v>372</v>
      </c>
      <c r="M1428" s="21" t="s">
        <v>4003</v>
      </c>
      <c r="N1428" s="21"/>
      <c r="O1428" s="17" t="str">
        <f>IFERROR(VLOOKUP(B1428,POP!$B$5:$I$1048576,7,0),"")</f>
        <v/>
      </c>
      <c r="P1428" s="17" t="str">
        <f>IFERROR(VLOOKUP(B1428,POM!$B$5:$I$1048576,7,0),"")</f>
        <v/>
      </c>
      <c r="Q1428" s="10" t="str">
        <f>IFERROR(VLOOKUP(B1428,POU!$B$5:$I$1048576,7,0),"")</f>
        <v/>
      </c>
      <c r="R1428" s="21" t="str">
        <f t="shared" si="122"/>
        <v/>
      </c>
      <c r="S1428" s="17" t="str">
        <f>IFERROR(VLOOKUP(B1428,'PEMBEKALAN POP'!$B$5:$I$1048576,7,0),"")</f>
        <v/>
      </c>
      <c r="T1428" s="22" t="str">
        <f>IFERROR(VLOOKUP(B1428,'PEMBEKALAN POP'!$B$5:$I$1048576,8,0),"")</f>
        <v/>
      </c>
      <c r="U1428" s="21" t="s">
        <v>3994</v>
      </c>
      <c r="V1428" s="17" t="e" cm="1">
        <f t="array" ref="V1428">MAX(IF(INDUKSI!$B$5:$B$1048576='Data Training 2022'!B1428,INDUKSI!$H$5:$H$1048576))</f>
        <v>#N/A</v>
      </c>
      <c r="W1428" s="22" t="str">
        <f>IFERROR(VLOOKUP(B1428,INDUKSI!$B$5:$I$1048576,8,0),"")</f>
        <v>LULUS</v>
      </c>
      <c r="X1428" s="21" t="s">
        <v>3994</v>
      </c>
      <c r="Y1428" s="17" cm="1">
        <f t="array" ref="Y1428">MAX(IF(REINDUKSI!$B$5:$B$1048576='Data Training 2022'!B1428,REINDUKSI!$H$5:$H$1048576))</f>
        <v>0</v>
      </c>
      <c r="Z1428" s="22" t="str">
        <f>IFERROR(VLOOKUP(B1428,REINDUKSI!$B$5:$I$1048576,8,0),"")</f>
        <v/>
      </c>
      <c r="AA1428" s="22" t="str">
        <f t="shared" si="123"/>
        <v/>
      </c>
      <c r="AB1428" s="17" cm="1">
        <f t="array" ref="AB1428">MAX(IF(BSA!$B$5:$B$1048576='Data Training 2022'!B1428,BSA!$H$5:$H$1048576))</f>
        <v>44650</v>
      </c>
      <c r="AC1428" s="22" t="str">
        <f>IFERROR(VLOOKUP(B1428,BSA!$B$5:$I$1048576,8,0),"")</f>
        <v>LULUS</v>
      </c>
      <c r="AD1428" s="22" t="s">
        <v>3994</v>
      </c>
      <c r="AE1428" s="22"/>
      <c r="AF1428" s="22"/>
      <c r="AG1428" s="22" t="str">
        <f t="shared" si="124"/>
        <v/>
      </c>
      <c r="AH1428" s="17" cm="1">
        <f t="array" ref="AH1428">MAX(IF(ISOLASI!$B$5:$B$1048576='Data Training 2022'!B1428,ISOLASI!$H$5:$H$1048576))</f>
        <v>0</v>
      </c>
      <c r="AI1428" s="22" t="str">
        <f>IFERROR(VLOOKUP(B1428,ISOLASI!$B$5:$I$1048576,8,0),"")</f>
        <v/>
      </c>
      <c r="AJ1428" s="22"/>
      <c r="AK1428" s="17" cm="1">
        <f t="array" ref="AK1428">MAX(IF('DEKAT AIR'!$B$5:$B$1048576='Data Training 2022'!B1428,'DEKAT AIR'!$H$5:$H$1048576))</f>
        <v>0</v>
      </c>
      <c r="AL1428" s="22" t="str">
        <f>IFERROR(VLOOKUP(B1428,'DEKAT AIR'!$B$5:$I$1048576,8,0),"")</f>
        <v/>
      </c>
      <c r="AM1428" s="22"/>
      <c r="AN1428" s="17" cm="1">
        <f t="array" ref="AN1428">MAX(IF(KETINGGIAN!$B$5:$B$1048576='Data Training 2022'!B1428,KETINGGIAN!$H$5:$H$1048576))</f>
        <v>0</v>
      </c>
      <c r="AO1428" s="22" t="str">
        <f>IFERROR(VLOOKUP(B1428,KETINGGIAN!$B$5:$I$1048576,8,0),"")</f>
        <v/>
      </c>
      <c r="AP1428" s="22"/>
      <c r="AQ1428" s="22"/>
      <c r="AR1428" s="22"/>
      <c r="AS1428" s="22"/>
      <c r="AT1428" s="17" cm="1">
        <f t="array" ref="AT1428">MAX(IF(TOOLSKEEPER!$B$5:$B$1048576='Data Training 2022'!B1428,TOOLSKEEPER!$H$5:$H$1048576))</f>
        <v>0</v>
      </c>
      <c r="AU1428" s="22" t="str">
        <f>IFERROR(VLOOKUP(B1428,TOOLSKEEPER!$B$5:$I$1048576,8,0),"")</f>
        <v/>
      </c>
    </row>
    <row r="1429" spans="1:47">
      <c r="A1429" s="22">
        <f t="shared" si="125"/>
        <v>1423</v>
      </c>
      <c r="B1429" s="21" t="str">
        <f t="shared" si="118"/>
        <v>C_3</v>
      </c>
      <c r="C1429" s="21" t="s">
        <v>4407</v>
      </c>
      <c r="D1429" s="22"/>
      <c r="E1429" s="22" t="s">
        <v>4408</v>
      </c>
      <c r="F1429" s="22" t="s">
        <v>666</v>
      </c>
      <c r="G1429" s="22" t="s">
        <v>684</v>
      </c>
      <c r="H1429" s="22" t="s">
        <v>386</v>
      </c>
      <c r="I1429" s="22"/>
      <c r="J1429" s="22"/>
      <c r="K1429" s="21" t="s">
        <v>4002</v>
      </c>
      <c r="L1429" s="21" t="s">
        <v>681</v>
      </c>
      <c r="M1429" s="21" t="s">
        <v>4003</v>
      </c>
      <c r="N1429" s="21"/>
      <c r="O1429" s="17" t="str">
        <f>IFERROR(VLOOKUP(B1429,POP!$B$5:$I$1048576,7,0),"")</f>
        <v/>
      </c>
      <c r="P1429" s="17" t="str">
        <f>IFERROR(VLOOKUP(B1429,POM!$B$5:$I$1048576,7,0),"")</f>
        <v/>
      </c>
      <c r="Q1429" s="10" t="str">
        <f>IFERROR(VLOOKUP(B1429,POU!$B$5:$I$1048576,7,0),"")</f>
        <v/>
      </c>
      <c r="R1429" s="21" t="str">
        <f t="shared" si="122"/>
        <v/>
      </c>
      <c r="S1429" s="17" t="str">
        <f>IFERROR(VLOOKUP(B1429,'PEMBEKALAN POP'!$B$5:$I$1048576,7,0),"")</f>
        <v/>
      </c>
      <c r="T1429" s="22" t="str">
        <f>IFERROR(VLOOKUP(B1429,'PEMBEKALAN POP'!$B$5:$I$1048576,8,0),"")</f>
        <v/>
      </c>
      <c r="U1429" s="21" t="s">
        <v>3994</v>
      </c>
      <c r="V1429" s="17" t="e" cm="1">
        <f t="array" ref="V1429">MAX(IF(INDUKSI!$B$5:$B$1048576='Data Training 2022'!B1429,INDUKSI!$H$5:$H$1048576))</f>
        <v>#N/A</v>
      </c>
      <c r="W1429" s="22" t="str">
        <f>IFERROR(VLOOKUP(B1429,INDUKSI!$B$5:$I$1048576,8,0),"")</f>
        <v>LULUS</v>
      </c>
      <c r="X1429" s="21" t="s">
        <v>3994</v>
      </c>
      <c r="Y1429" s="17" cm="1">
        <f t="array" ref="Y1429">MAX(IF(REINDUKSI!$B$5:$B$1048576='Data Training 2022'!B1429,REINDUKSI!$H$5:$H$1048576))</f>
        <v>0</v>
      </c>
      <c r="Z1429" s="22" t="str">
        <f>IFERROR(VLOOKUP(B1429,REINDUKSI!$B$5:$I$1048576,8,0),"")</f>
        <v/>
      </c>
      <c r="AA1429" s="22" t="str">
        <f t="shared" si="123"/>
        <v/>
      </c>
      <c r="AB1429" s="17" cm="1">
        <f t="array" ref="AB1429">MAX(IF(BSA!$B$5:$B$1048576='Data Training 2022'!B1429,BSA!$H$5:$H$1048576))</f>
        <v>0</v>
      </c>
      <c r="AC1429" s="22" t="str">
        <f>IFERROR(VLOOKUP(B1429,BSA!$B$5:$I$1048576,8,0),"")</f>
        <v/>
      </c>
      <c r="AD1429" s="22" t="s">
        <v>3994</v>
      </c>
      <c r="AE1429" s="22"/>
      <c r="AF1429" s="22"/>
      <c r="AG1429" s="22" t="str">
        <f t="shared" si="124"/>
        <v/>
      </c>
      <c r="AH1429" s="17" cm="1">
        <f t="array" ref="AH1429">MAX(IF(ISOLASI!$B$5:$B$1048576='Data Training 2022'!B1429,ISOLASI!$H$5:$H$1048576))</f>
        <v>0</v>
      </c>
      <c r="AI1429" s="22" t="str">
        <f>IFERROR(VLOOKUP(B1429,ISOLASI!$B$5:$I$1048576,8,0),"")</f>
        <v/>
      </c>
      <c r="AJ1429" s="22"/>
      <c r="AK1429" s="17" cm="1">
        <f t="array" ref="AK1429">MAX(IF('DEKAT AIR'!$B$5:$B$1048576='Data Training 2022'!B1429,'DEKAT AIR'!$H$5:$H$1048576))</f>
        <v>0</v>
      </c>
      <c r="AL1429" s="22" t="str">
        <f>IFERROR(VLOOKUP(B1429,'DEKAT AIR'!$B$5:$I$1048576,8,0),"")</f>
        <v/>
      </c>
      <c r="AM1429" s="22"/>
      <c r="AN1429" s="17" cm="1">
        <f t="array" ref="AN1429">MAX(IF(KETINGGIAN!$B$5:$B$1048576='Data Training 2022'!B1429,KETINGGIAN!$H$5:$H$1048576))</f>
        <v>0</v>
      </c>
      <c r="AO1429" s="22" t="str">
        <f>IFERROR(VLOOKUP(B1429,KETINGGIAN!$B$5:$I$1048576,8,0),"")</f>
        <v/>
      </c>
      <c r="AP1429" s="22"/>
      <c r="AQ1429" s="22"/>
      <c r="AR1429" s="22"/>
      <c r="AS1429" s="22"/>
      <c r="AT1429" s="17" cm="1">
        <f t="array" ref="AT1429">MAX(IF(TOOLSKEEPER!$B$5:$B$1048576='Data Training 2022'!B1429,TOOLSKEEPER!$H$5:$H$1048576))</f>
        <v>0</v>
      </c>
      <c r="AU1429" s="22" t="str">
        <f>IFERROR(VLOOKUP(B1429,TOOLSKEEPER!$B$5:$I$1048576,8,0),"")</f>
        <v/>
      </c>
    </row>
    <row r="1430" spans="1:47">
      <c r="A1430" s="22">
        <f t="shared" si="125"/>
        <v>1424</v>
      </c>
      <c r="B1430" s="21" t="str">
        <f t="shared" si="118"/>
        <v>C2111003</v>
      </c>
      <c r="C1430" s="21" t="s">
        <v>664</v>
      </c>
      <c r="D1430" s="22"/>
      <c r="E1430" s="22" t="s">
        <v>4409</v>
      </c>
      <c r="F1430" s="22" t="s">
        <v>666</v>
      </c>
      <c r="G1430" s="22" t="s">
        <v>667</v>
      </c>
      <c r="H1430" s="22" t="s">
        <v>386</v>
      </c>
      <c r="I1430" s="22"/>
      <c r="J1430" s="22"/>
      <c r="K1430" s="21" t="s">
        <v>4002</v>
      </c>
      <c r="L1430" s="21" t="s">
        <v>681</v>
      </c>
      <c r="M1430" s="21" t="s">
        <v>4003</v>
      </c>
      <c r="N1430" s="21"/>
      <c r="O1430" s="17" t="str">
        <f>IFERROR(VLOOKUP(B1430,POP!$B$5:$I$1048576,7,0),"")</f>
        <v/>
      </c>
      <c r="P1430" s="17" t="str">
        <f>IFERROR(VLOOKUP(B1430,POM!$B$5:$I$1048576,7,0),"")</f>
        <v/>
      </c>
      <c r="Q1430" s="10" t="str">
        <f>IFERROR(VLOOKUP(B1430,POU!$B$5:$I$1048576,7,0),"")</f>
        <v/>
      </c>
      <c r="R1430" s="21" t="str">
        <f t="shared" si="122"/>
        <v/>
      </c>
      <c r="S1430" s="17" t="str">
        <f>IFERROR(VLOOKUP(B1430,'PEMBEKALAN POP'!$B$5:$I$1048576,7,0),"")</f>
        <v/>
      </c>
      <c r="T1430" s="22" t="str">
        <f>IFERROR(VLOOKUP(B1430,'PEMBEKALAN POP'!$B$5:$I$1048576,8,0),"")</f>
        <v/>
      </c>
      <c r="U1430" s="21" t="s">
        <v>3994</v>
      </c>
      <c r="V1430" s="17" t="e" cm="1">
        <f t="array" ref="V1430">MAX(IF(INDUKSI!$B$5:$B$1048576='Data Training 2022'!B1430,INDUKSI!$H$5:$H$1048576))</f>
        <v>#N/A</v>
      </c>
      <c r="W1430" s="22" t="str">
        <f>IFERROR(VLOOKUP(B1430,INDUKSI!$B$5:$I$1048576,8,0),"")</f>
        <v>LULUS</v>
      </c>
      <c r="X1430" s="21" t="s">
        <v>3994</v>
      </c>
      <c r="Y1430" s="17" cm="1">
        <f t="array" ref="Y1430">MAX(IF(REINDUKSI!$B$5:$B$1048576='Data Training 2022'!B1430,REINDUKSI!$H$5:$H$1048576))</f>
        <v>0</v>
      </c>
      <c r="Z1430" s="22" t="str">
        <f>IFERROR(VLOOKUP(B1430,REINDUKSI!$B$5:$I$1048576,8,0),"")</f>
        <v/>
      </c>
      <c r="AA1430" s="22" t="str">
        <f t="shared" si="123"/>
        <v/>
      </c>
      <c r="AB1430" s="17" cm="1">
        <f t="array" ref="AB1430">MAX(IF(BSA!$B$5:$B$1048576='Data Training 2022'!B1430,BSA!$H$5:$H$1048576))</f>
        <v>0</v>
      </c>
      <c r="AC1430" s="22" t="str">
        <f>IFERROR(VLOOKUP(B1430,BSA!$B$5:$I$1048576,8,0),"")</f>
        <v/>
      </c>
      <c r="AD1430" s="22" t="s">
        <v>3994</v>
      </c>
      <c r="AE1430" s="22"/>
      <c r="AF1430" s="22"/>
      <c r="AG1430" s="22" t="str">
        <f t="shared" si="124"/>
        <v/>
      </c>
      <c r="AH1430" s="17" cm="1">
        <f t="array" ref="AH1430">MAX(IF(ISOLASI!$B$5:$B$1048576='Data Training 2022'!B1430,ISOLASI!$H$5:$H$1048576))</f>
        <v>0</v>
      </c>
      <c r="AI1430" s="22" t="str">
        <f>IFERROR(VLOOKUP(B1430,ISOLASI!$B$5:$I$1048576,8,0),"")</f>
        <v/>
      </c>
      <c r="AJ1430" s="22"/>
      <c r="AK1430" s="17" cm="1">
        <f t="array" ref="AK1430">MAX(IF('DEKAT AIR'!$B$5:$B$1048576='Data Training 2022'!B1430,'DEKAT AIR'!$H$5:$H$1048576))</f>
        <v>0</v>
      </c>
      <c r="AL1430" s="22" t="str">
        <f>IFERROR(VLOOKUP(B1430,'DEKAT AIR'!$B$5:$I$1048576,8,0),"")</f>
        <v/>
      </c>
      <c r="AM1430" s="22"/>
      <c r="AN1430" s="17" cm="1">
        <f t="array" ref="AN1430">MAX(IF(KETINGGIAN!$B$5:$B$1048576='Data Training 2022'!B1430,KETINGGIAN!$H$5:$H$1048576))</f>
        <v>0</v>
      </c>
      <c r="AO1430" s="22" t="str">
        <f>IFERROR(VLOOKUP(B1430,KETINGGIAN!$B$5:$I$1048576,8,0),"")</f>
        <v/>
      </c>
      <c r="AP1430" s="22"/>
      <c r="AQ1430" s="22"/>
      <c r="AR1430" s="22"/>
      <c r="AS1430" s="22"/>
      <c r="AT1430" s="17" cm="1">
        <f t="array" ref="AT1430">MAX(IF(TOOLSKEEPER!$B$5:$B$1048576='Data Training 2022'!B1430,TOOLSKEEPER!$H$5:$H$1048576))</f>
        <v>0</v>
      </c>
      <c r="AU1430" s="22" t="str">
        <f>IFERROR(VLOOKUP(B1430,TOOLSKEEPER!$B$5:$I$1048576,8,0),"")</f>
        <v/>
      </c>
    </row>
    <row r="1431" spans="1:47">
      <c r="A1431" s="22">
        <f t="shared" si="125"/>
        <v>1425</v>
      </c>
      <c r="B1431" s="21" t="str">
        <f t="shared" si="118"/>
        <v>C2111005</v>
      </c>
      <c r="C1431" s="21" t="s">
        <v>700</v>
      </c>
      <c r="D1431" s="22"/>
      <c r="E1431" s="22" t="s">
        <v>4410</v>
      </c>
      <c r="F1431" s="22" t="s">
        <v>666</v>
      </c>
      <c r="G1431" s="22" t="s">
        <v>702</v>
      </c>
      <c r="H1431" s="22" t="s">
        <v>386</v>
      </c>
      <c r="I1431" s="22"/>
      <c r="J1431" s="22"/>
      <c r="K1431" s="21" t="s">
        <v>4002</v>
      </c>
      <c r="L1431" s="21" t="s">
        <v>681</v>
      </c>
      <c r="M1431" s="21" t="s">
        <v>4003</v>
      </c>
      <c r="N1431" s="21"/>
      <c r="O1431" s="17" t="str">
        <f>IFERROR(VLOOKUP(B1431,POP!$B$5:$I$1048576,7,0),"")</f>
        <v/>
      </c>
      <c r="P1431" s="17" t="str">
        <f>IFERROR(VLOOKUP(B1431,POM!$B$5:$I$1048576,7,0),"")</f>
        <v/>
      </c>
      <c r="Q1431" s="10" t="str">
        <f>IFERROR(VLOOKUP(B1431,POU!$B$5:$I$1048576,7,0),"")</f>
        <v/>
      </c>
      <c r="R1431" s="21" t="str">
        <f t="shared" si="122"/>
        <v/>
      </c>
      <c r="S1431" s="17" t="str">
        <f>IFERROR(VLOOKUP(B1431,'PEMBEKALAN POP'!$B$5:$I$1048576,7,0),"")</f>
        <v/>
      </c>
      <c r="T1431" s="22" t="str">
        <f>IFERROR(VLOOKUP(B1431,'PEMBEKALAN POP'!$B$5:$I$1048576,8,0),"")</f>
        <v/>
      </c>
      <c r="U1431" s="21" t="s">
        <v>3994</v>
      </c>
      <c r="V1431" s="17" t="e" cm="1">
        <f t="array" ref="V1431">MAX(IF(INDUKSI!$B$5:$B$1048576='Data Training 2022'!B1431,INDUKSI!$H$5:$H$1048576))</f>
        <v>#N/A</v>
      </c>
      <c r="W1431" s="22" t="str">
        <f>IFERROR(VLOOKUP(B1431,INDUKSI!$B$5:$I$1048576,8,0),"")</f>
        <v>LULUS</v>
      </c>
      <c r="X1431" s="21" t="s">
        <v>3994</v>
      </c>
      <c r="Y1431" s="17" cm="1">
        <f t="array" ref="Y1431">MAX(IF(REINDUKSI!$B$5:$B$1048576='Data Training 2022'!B1431,REINDUKSI!$H$5:$H$1048576))</f>
        <v>0</v>
      </c>
      <c r="Z1431" s="22" t="str">
        <f>IFERROR(VLOOKUP(B1431,REINDUKSI!$B$5:$I$1048576,8,0),"")</f>
        <v/>
      </c>
      <c r="AA1431" s="22" t="str">
        <f t="shared" si="123"/>
        <v/>
      </c>
      <c r="AB1431" s="17" cm="1">
        <f t="array" ref="AB1431">MAX(IF(BSA!$B$5:$B$1048576='Data Training 2022'!B1431,BSA!$H$5:$H$1048576))</f>
        <v>0</v>
      </c>
      <c r="AC1431" s="22" t="str">
        <f>IFERROR(VLOOKUP(B1431,BSA!$B$5:$I$1048576,8,0),"")</f>
        <v/>
      </c>
      <c r="AD1431" s="22" t="s">
        <v>3994</v>
      </c>
      <c r="AE1431" s="22"/>
      <c r="AF1431" s="22"/>
      <c r="AG1431" s="22" t="str">
        <f t="shared" si="124"/>
        <v/>
      </c>
      <c r="AH1431" s="17" cm="1">
        <f t="array" ref="AH1431">MAX(IF(ISOLASI!$B$5:$B$1048576='Data Training 2022'!B1431,ISOLASI!$H$5:$H$1048576))</f>
        <v>44744</v>
      </c>
      <c r="AI1431" s="22" t="str">
        <f>IFERROR(VLOOKUP(B1431,ISOLASI!$B$5:$I$1048576,8,0),"")</f>
        <v>LULUS</v>
      </c>
      <c r="AJ1431" s="22"/>
      <c r="AK1431" s="17" cm="1">
        <f t="array" ref="AK1431">MAX(IF('DEKAT AIR'!$B$5:$B$1048576='Data Training 2022'!B1431,'DEKAT AIR'!$H$5:$H$1048576))</f>
        <v>0</v>
      </c>
      <c r="AL1431" s="22" t="str">
        <f>IFERROR(VLOOKUP(B1431,'DEKAT AIR'!$B$5:$I$1048576,8,0),"")</f>
        <v/>
      </c>
      <c r="AM1431" s="22" t="s">
        <v>3994</v>
      </c>
      <c r="AN1431" s="17" cm="1">
        <f t="array" ref="AN1431">MAX(IF(KETINGGIAN!$B$5:$B$1048576='Data Training 2022'!B1431,KETINGGIAN!$H$5:$H$1048576))</f>
        <v>44744</v>
      </c>
      <c r="AO1431" s="22" t="str">
        <f>IFERROR(VLOOKUP(B1431,KETINGGIAN!$B$5:$I$1048576,8,0),"")</f>
        <v>LULUS</v>
      </c>
      <c r="AP1431" s="22"/>
      <c r="AQ1431" s="22"/>
      <c r="AR1431" s="22"/>
      <c r="AS1431" s="22"/>
      <c r="AT1431" s="17" cm="1">
        <f t="array" ref="AT1431">MAX(IF(TOOLSKEEPER!$B$5:$B$1048576='Data Training 2022'!B1431,TOOLSKEEPER!$H$5:$H$1048576))</f>
        <v>0</v>
      </c>
      <c r="AU1431" s="22" t="str">
        <f>IFERROR(VLOOKUP(B1431,TOOLSKEEPER!$B$5:$I$1048576,8,0),"")</f>
        <v/>
      </c>
    </row>
    <row r="1432" spans="1:47">
      <c r="A1432" s="22">
        <f t="shared" si="125"/>
        <v>1426</v>
      </c>
      <c r="B1432" s="21" t="str">
        <f t="shared" si="118"/>
        <v>C2111006</v>
      </c>
      <c r="C1432" s="21" t="s">
        <v>689</v>
      </c>
      <c r="D1432" s="22"/>
      <c r="E1432" s="22" t="s">
        <v>4411</v>
      </c>
      <c r="F1432" s="22" t="s">
        <v>666</v>
      </c>
      <c r="G1432" s="22" t="s">
        <v>684</v>
      </c>
      <c r="H1432" s="22" t="s">
        <v>386</v>
      </c>
      <c r="I1432" s="22"/>
      <c r="J1432" s="22"/>
      <c r="K1432" s="21" t="s">
        <v>4002</v>
      </c>
      <c r="L1432" s="21" t="s">
        <v>681</v>
      </c>
      <c r="M1432" s="21" t="s">
        <v>4003</v>
      </c>
      <c r="N1432" s="21"/>
      <c r="O1432" s="17" t="str">
        <f>IFERROR(VLOOKUP(B1432,POP!$B$5:$I$1048576,7,0),"")</f>
        <v/>
      </c>
      <c r="P1432" s="17" t="str">
        <f>IFERROR(VLOOKUP(B1432,POM!$B$5:$I$1048576,7,0),"")</f>
        <v/>
      </c>
      <c r="Q1432" s="10" t="str">
        <f>IFERROR(VLOOKUP(B1432,POU!$B$5:$I$1048576,7,0),"")</f>
        <v/>
      </c>
      <c r="R1432" s="21" t="str">
        <f t="shared" si="122"/>
        <v/>
      </c>
      <c r="S1432" s="17" t="str">
        <f>IFERROR(VLOOKUP(B1432,'PEMBEKALAN POP'!$B$5:$I$1048576,7,0),"")</f>
        <v/>
      </c>
      <c r="T1432" s="22" t="str">
        <f>IFERROR(VLOOKUP(B1432,'PEMBEKALAN POP'!$B$5:$I$1048576,8,0),"")</f>
        <v/>
      </c>
      <c r="U1432" s="21" t="s">
        <v>3994</v>
      </c>
      <c r="V1432" s="17" t="e" cm="1">
        <f t="array" ref="V1432">MAX(IF(INDUKSI!$B$5:$B$1048576='Data Training 2022'!B1432,INDUKSI!$H$5:$H$1048576))</f>
        <v>#N/A</v>
      </c>
      <c r="W1432" s="22" t="str">
        <f>IFERROR(VLOOKUP(B1432,INDUKSI!$B$5:$I$1048576,8,0),"")</f>
        <v>LULUS</v>
      </c>
      <c r="X1432" s="21" t="s">
        <v>3994</v>
      </c>
      <c r="Y1432" s="17" cm="1">
        <f t="array" ref="Y1432">MAX(IF(REINDUKSI!$B$5:$B$1048576='Data Training 2022'!B1432,REINDUKSI!$H$5:$H$1048576))</f>
        <v>0</v>
      </c>
      <c r="Z1432" s="22" t="str">
        <f>IFERROR(VLOOKUP(B1432,REINDUKSI!$B$5:$I$1048576,8,0),"")</f>
        <v/>
      </c>
      <c r="AA1432" s="22" t="str">
        <f t="shared" si="123"/>
        <v/>
      </c>
      <c r="AB1432" s="17" cm="1">
        <f t="array" ref="AB1432">MAX(IF(BSA!$B$5:$B$1048576='Data Training 2022'!B1432,BSA!$H$5:$H$1048576))</f>
        <v>0</v>
      </c>
      <c r="AC1432" s="22" t="str">
        <f>IFERROR(VLOOKUP(B1432,BSA!$B$5:$I$1048576,8,0),"")</f>
        <v/>
      </c>
      <c r="AD1432" s="22" t="s">
        <v>3994</v>
      </c>
      <c r="AE1432" s="22"/>
      <c r="AF1432" s="22"/>
      <c r="AG1432" s="22" t="str">
        <f t="shared" si="124"/>
        <v/>
      </c>
      <c r="AH1432" s="17" cm="1">
        <f t="array" ref="AH1432">MAX(IF(ISOLASI!$B$5:$B$1048576='Data Training 2022'!B1432,ISOLASI!$H$5:$H$1048576))</f>
        <v>0</v>
      </c>
      <c r="AI1432" s="22" t="str">
        <f>IFERROR(VLOOKUP(B1432,ISOLASI!$B$5:$I$1048576,8,0),"")</f>
        <v/>
      </c>
      <c r="AJ1432" s="22"/>
      <c r="AK1432" s="17" cm="1">
        <f t="array" ref="AK1432">MAX(IF('DEKAT AIR'!$B$5:$B$1048576='Data Training 2022'!B1432,'DEKAT AIR'!$H$5:$H$1048576))</f>
        <v>0</v>
      </c>
      <c r="AL1432" s="22" t="str">
        <f>IFERROR(VLOOKUP(B1432,'DEKAT AIR'!$B$5:$I$1048576,8,0),"")</f>
        <v/>
      </c>
      <c r="AM1432" s="22"/>
      <c r="AN1432" s="17" cm="1">
        <f t="array" ref="AN1432">MAX(IF(KETINGGIAN!$B$5:$B$1048576='Data Training 2022'!B1432,KETINGGIAN!$H$5:$H$1048576))</f>
        <v>0</v>
      </c>
      <c r="AO1432" s="22" t="str">
        <f>IFERROR(VLOOKUP(B1432,KETINGGIAN!$B$5:$I$1048576,8,0),"")</f>
        <v/>
      </c>
      <c r="AP1432" s="22"/>
      <c r="AQ1432" s="22"/>
      <c r="AR1432" s="22"/>
      <c r="AS1432" s="22"/>
      <c r="AT1432" s="17" cm="1">
        <f t="array" ref="AT1432">MAX(IF(TOOLSKEEPER!$B$5:$B$1048576='Data Training 2022'!B1432,TOOLSKEEPER!$H$5:$H$1048576))</f>
        <v>0</v>
      </c>
      <c r="AU1432" s="22" t="str">
        <f>IFERROR(VLOOKUP(B1432,TOOLSKEEPER!$B$5:$I$1048576,8,0),"")</f>
        <v/>
      </c>
    </row>
    <row r="1433" spans="1:47">
      <c r="A1433" s="22">
        <f t="shared" si="125"/>
        <v>1427</v>
      </c>
      <c r="B1433" s="21" t="str">
        <f t="shared" si="118"/>
        <v>C2109002</v>
      </c>
      <c r="C1433" s="21" t="s">
        <v>713</v>
      </c>
      <c r="D1433" s="22"/>
      <c r="E1433" s="22" t="s">
        <v>4412</v>
      </c>
      <c r="F1433" s="22" t="s">
        <v>666</v>
      </c>
      <c r="G1433" s="22" t="s">
        <v>698</v>
      </c>
      <c r="H1433" s="22" t="s">
        <v>393</v>
      </c>
      <c r="I1433" s="22"/>
      <c r="J1433" s="22"/>
      <c r="K1433" s="21" t="s">
        <v>4002</v>
      </c>
      <c r="L1433" s="21" t="s">
        <v>372</v>
      </c>
      <c r="M1433" s="21" t="s">
        <v>4003</v>
      </c>
      <c r="N1433" s="21"/>
      <c r="O1433" s="17" t="str">
        <f>IFERROR(VLOOKUP(B1433,POP!$B$5:$I$1048576,7,0),"")</f>
        <v/>
      </c>
      <c r="P1433" s="17" t="str">
        <f>IFERROR(VLOOKUP(B1433,POM!$B$5:$I$1048576,7,0),"")</f>
        <v/>
      </c>
      <c r="Q1433" s="10" t="str">
        <f>IFERROR(VLOOKUP(B1433,POU!$B$5:$I$1048576,7,0),"")</f>
        <v/>
      </c>
      <c r="R1433" s="21" t="str">
        <f t="shared" si="122"/>
        <v/>
      </c>
      <c r="S1433" s="17" t="str">
        <f>IFERROR(VLOOKUP(B1433,'PEMBEKALAN POP'!$B$5:$I$1048576,7,0),"")</f>
        <v/>
      </c>
      <c r="T1433" s="22" t="str">
        <f>IFERROR(VLOOKUP(B1433,'PEMBEKALAN POP'!$B$5:$I$1048576,8,0),"")</f>
        <v/>
      </c>
      <c r="U1433" s="21" t="s">
        <v>3994</v>
      </c>
      <c r="V1433" s="17" t="e" cm="1">
        <f t="array" ref="V1433">MAX(IF(INDUKSI!$B$5:$B$1048576='Data Training 2022'!B1433,INDUKSI!$H$5:$H$1048576))</f>
        <v>#N/A</v>
      </c>
      <c r="W1433" s="22" t="str">
        <f>IFERROR(VLOOKUP(B1433,INDUKSI!$B$5:$I$1048576,8,0),"")</f>
        <v>LULUS</v>
      </c>
      <c r="X1433" s="21" t="s">
        <v>3994</v>
      </c>
      <c r="Y1433" s="17" cm="1">
        <f t="array" ref="Y1433">MAX(IF(REINDUKSI!$B$5:$B$1048576='Data Training 2022'!B1433,REINDUKSI!$H$5:$H$1048576))</f>
        <v>0</v>
      </c>
      <c r="Z1433" s="22" t="str">
        <f>IFERROR(VLOOKUP(B1433,REINDUKSI!$B$5:$I$1048576,8,0),"")</f>
        <v/>
      </c>
      <c r="AA1433" s="22" t="str">
        <f t="shared" si="123"/>
        <v/>
      </c>
      <c r="AB1433" s="17" cm="1">
        <f t="array" ref="AB1433">MAX(IF(BSA!$B$5:$B$1048576='Data Training 2022'!B1433,BSA!$H$5:$H$1048576))</f>
        <v>0</v>
      </c>
      <c r="AC1433" s="22" t="str">
        <f>IFERROR(VLOOKUP(B1433,BSA!$B$5:$I$1048576,8,0),"")</f>
        <v/>
      </c>
      <c r="AD1433" s="22" t="s">
        <v>3994</v>
      </c>
      <c r="AE1433" s="22"/>
      <c r="AF1433" s="22"/>
      <c r="AG1433" s="22" t="str">
        <f t="shared" si="124"/>
        <v/>
      </c>
      <c r="AH1433" s="17" cm="1">
        <f t="array" ref="AH1433">MAX(IF(ISOLASI!$B$5:$B$1048576='Data Training 2022'!B1433,ISOLASI!$H$5:$H$1048576))</f>
        <v>0</v>
      </c>
      <c r="AI1433" s="22" t="str">
        <f>IFERROR(VLOOKUP(B1433,ISOLASI!$B$5:$I$1048576,8,0),"")</f>
        <v/>
      </c>
      <c r="AJ1433" s="22"/>
      <c r="AK1433" s="17" cm="1">
        <f t="array" ref="AK1433">MAX(IF('DEKAT AIR'!$B$5:$B$1048576='Data Training 2022'!B1433,'DEKAT AIR'!$H$5:$H$1048576))</f>
        <v>0</v>
      </c>
      <c r="AL1433" s="22" t="str">
        <f>IFERROR(VLOOKUP(B1433,'DEKAT AIR'!$B$5:$I$1048576,8,0),"")</f>
        <v/>
      </c>
      <c r="AM1433" s="22"/>
      <c r="AN1433" s="17" cm="1">
        <f t="array" ref="AN1433">MAX(IF(KETINGGIAN!$B$5:$B$1048576='Data Training 2022'!B1433,KETINGGIAN!$H$5:$H$1048576))</f>
        <v>0</v>
      </c>
      <c r="AO1433" s="22" t="str">
        <f>IFERROR(VLOOKUP(B1433,KETINGGIAN!$B$5:$I$1048576,8,0),"")</f>
        <v/>
      </c>
      <c r="AP1433" s="22"/>
      <c r="AQ1433" s="22"/>
      <c r="AR1433" s="22"/>
      <c r="AS1433" s="22"/>
      <c r="AT1433" s="17" cm="1">
        <f t="array" ref="AT1433">MAX(IF(TOOLSKEEPER!$B$5:$B$1048576='Data Training 2022'!B1433,TOOLSKEEPER!$H$5:$H$1048576))</f>
        <v>0</v>
      </c>
      <c r="AU1433" s="22" t="str">
        <f>IFERROR(VLOOKUP(B1433,TOOLSKEEPER!$B$5:$I$1048576,8,0),"")</f>
        <v/>
      </c>
    </row>
    <row r="1434" spans="1:47">
      <c r="A1434" s="22">
        <f t="shared" si="125"/>
        <v>1428</v>
      </c>
      <c r="B1434" s="21" t="str">
        <f t="shared" si="118"/>
        <v>C2104003</v>
      </c>
      <c r="C1434" s="21" t="s">
        <v>711</v>
      </c>
      <c r="D1434" s="22"/>
      <c r="E1434" s="22" t="s">
        <v>4413</v>
      </c>
      <c r="F1434" s="22" t="s">
        <v>666</v>
      </c>
      <c r="G1434" s="22" t="s">
        <v>705</v>
      </c>
      <c r="H1434" s="22" t="s">
        <v>386</v>
      </c>
      <c r="I1434" s="22"/>
      <c r="J1434" s="22"/>
      <c r="K1434" s="21" t="s">
        <v>4002</v>
      </c>
      <c r="L1434" s="21" t="s">
        <v>681</v>
      </c>
      <c r="M1434" s="21" t="s">
        <v>4003</v>
      </c>
      <c r="N1434" s="21"/>
      <c r="O1434" s="17" t="str">
        <f>IFERROR(VLOOKUP(B1434,POP!$B$5:$I$1048576,7,0),"")</f>
        <v/>
      </c>
      <c r="P1434" s="17" t="str">
        <f>IFERROR(VLOOKUP(B1434,POM!$B$5:$I$1048576,7,0),"")</f>
        <v/>
      </c>
      <c r="Q1434" s="10" t="str">
        <f>IFERROR(VLOOKUP(B1434,POU!$B$5:$I$1048576,7,0),"")</f>
        <v/>
      </c>
      <c r="R1434" s="21" t="str">
        <f t="shared" si="122"/>
        <v/>
      </c>
      <c r="S1434" s="17" t="str">
        <f>IFERROR(VLOOKUP(B1434,'PEMBEKALAN POP'!$B$5:$I$1048576,7,0),"")</f>
        <v/>
      </c>
      <c r="T1434" s="22" t="str">
        <f>IFERROR(VLOOKUP(B1434,'PEMBEKALAN POP'!$B$5:$I$1048576,8,0),"")</f>
        <v/>
      </c>
      <c r="U1434" s="21" t="s">
        <v>3994</v>
      </c>
      <c r="V1434" s="17" t="e" cm="1">
        <f t="array" ref="V1434">MAX(IF(INDUKSI!$B$5:$B$1048576='Data Training 2022'!B1434,INDUKSI!$H$5:$H$1048576))</f>
        <v>#N/A</v>
      </c>
      <c r="W1434" s="22" t="str">
        <f>IFERROR(VLOOKUP(B1434,INDUKSI!$B$5:$I$1048576,8,0),"")</f>
        <v>LULUS</v>
      </c>
      <c r="X1434" s="21" t="s">
        <v>3994</v>
      </c>
      <c r="Y1434" s="17" cm="1">
        <f t="array" ref="Y1434">MAX(IF(REINDUKSI!$B$5:$B$1048576='Data Training 2022'!B1434,REINDUKSI!$H$5:$H$1048576))</f>
        <v>0</v>
      </c>
      <c r="Z1434" s="22" t="str">
        <f>IFERROR(VLOOKUP(B1434,REINDUKSI!$B$5:$I$1048576,8,0),"")</f>
        <v/>
      </c>
      <c r="AA1434" s="22" t="str">
        <f t="shared" si="123"/>
        <v/>
      </c>
      <c r="AB1434" s="17" cm="1">
        <f t="array" ref="AB1434">MAX(IF(BSA!$B$5:$B$1048576='Data Training 2022'!B1434,BSA!$H$5:$H$1048576))</f>
        <v>0</v>
      </c>
      <c r="AC1434" s="22" t="str">
        <f>IFERROR(VLOOKUP(B1434,BSA!$B$5:$I$1048576,8,0),"")</f>
        <v/>
      </c>
      <c r="AD1434" s="22" t="s">
        <v>3994</v>
      </c>
      <c r="AE1434" s="22"/>
      <c r="AF1434" s="22"/>
      <c r="AG1434" s="22" t="str">
        <f t="shared" si="124"/>
        <v/>
      </c>
      <c r="AH1434" s="17" cm="1">
        <f t="array" ref="AH1434">MAX(IF(ISOLASI!$B$5:$B$1048576='Data Training 2022'!B1434,ISOLASI!$H$5:$H$1048576))</f>
        <v>0</v>
      </c>
      <c r="AI1434" s="22" t="str">
        <f>IFERROR(VLOOKUP(B1434,ISOLASI!$B$5:$I$1048576,8,0),"")</f>
        <v/>
      </c>
      <c r="AJ1434" s="22"/>
      <c r="AK1434" s="17" cm="1">
        <f t="array" ref="AK1434">MAX(IF('DEKAT AIR'!$B$5:$B$1048576='Data Training 2022'!B1434,'DEKAT AIR'!$H$5:$H$1048576))</f>
        <v>0</v>
      </c>
      <c r="AL1434" s="22" t="str">
        <f>IFERROR(VLOOKUP(B1434,'DEKAT AIR'!$B$5:$I$1048576,8,0),"")</f>
        <v/>
      </c>
      <c r="AM1434" s="22"/>
      <c r="AN1434" s="17" cm="1">
        <f t="array" ref="AN1434">MAX(IF(KETINGGIAN!$B$5:$B$1048576='Data Training 2022'!B1434,KETINGGIAN!$H$5:$H$1048576))</f>
        <v>0</v>
      </c>
      <c r="AO1434" s="22" t="str">
        <f>IFERROR(VLOOKUP(B1434,KETINGGIAN!$B$5:$I$1048576,8,0),"")</f>
        <v/>
      </c>
      <c r="AP1434" s="22"/>
      <c r="AQ1434" s="22"/>
      <c r="AR1434" s="22"/>
      <c r="AS1434" s="22"/>
      <c r="AT1434" s="17" cm="1">
        <f t="array" ref="AT1434">MAX(IF(TOOLSKEEPER!$B$5:$B$1048576='Data Training 2022'!B1434,TOOLSKEEPER!$H$5:$H$1048576))</f>
        <v>0</v>
      </c>
      <c r="AU1434" s="22" t="str">
        <f>IFERROR(VLOOKUP(B1434,TOOLSKEEPER!$B$5:$I$1048576,8,0),"")</f>
        <v/>
      </c>
    </row>
    <row r="1435" spans="1:47">
      <c r="A1435" s="22">
        <f t="shared" si="125"/>
        <v>1429</v>
      </c>
      <c r="B1435" s="21" t="str">
        <f t="shared" si="118"/>
        <v>C_4</v>
      </c>
      <c r="C1435" s="21" t="s">
        <v>4414</v>
      </c>
      <c r="D1435" s="22"/>
      <c r="E1435" s="22" t="s">
        <v>4415</v>
      </c>
      <c r="F1435" s="22" t="s">
        <v>666</v>
      </c>
      <c r="G1435" s="22" t="s">
        <v>429</v>
      </c>
      <c r="H1435" s="22" t="s">
        <v>328</v>
      </c>
      <c r="I1435" s="22"/>
      <c r="J1435" s="22"/>
      <c r="K1435" s="21" t="s">
        <v>4002</v>
      </c>
      <c r="L1435" s="21" t="s">
        <v>681</v>
      </c>
      <c r="M1435" s="21" t="s">
        <v>4003</v>
      </c>
      <c r="N1435" s="21"/>
      <c r="O1435" s="17" t="str">
        <f>IFERROR(VLOOKUP(B1435,POP!$B$5:$I$1048576,7,0),"")</f>
        <v/>
      </c>
      <c r="P1435" s="17" t="str">
        <f>IFERROR(VLOOKUP(B1435,POM!$B$5:$I$1048576,7,0),"")</f>
        <v/>
      </c>
      <c r="Q1435" s="10" t="str">
        <f>IFERROR(VLOOKUP(B1435,POU!$B$5:$I$1048576,7,0),"")</f>
        <v/>
      </c>
      <c r="R1435" s="21" t="str">
        <f t="shared" si="122"/>
        <v/>
      </c>
      <c r="S1435" s="17" t="str">
        <f>IFERROR(VLOOKUP(B1435,'PEMBEKALAN POP'!$B$5:$I$1048576,7,0),"")</f>
        <v/>
      </c>
      <c r="T1435" s="22" t="str">
        <f>IFERROR(VLOOKUP(B1435,'PEMBEKALAN POP'!$B$5:$I$1048576,8,0),"")</f>
        <v/>
      </c>
      <c r="U1435" s="21" t="s">
        <v>3994</v>
      </c>
      <c r="V1435" s="17" t="e" cm="1">
        <f t="array" ref="V1435">MAX(IF(INDUKSI!$B$5:$B$1048576='Data Training 2022'!B1435,INDUKSI!$H$5:$H$1048576))</f>
        <v>#N/A</v>
      </c>
      <c r="W1435" s="22" t="str">
        <f>IFERROR(VLOOKUP(B1435,INDUKSI!$B$5:$I$1048576,8,0),"")</f>
        <v>LULUS</v>
      </c>
      <c r="X1435" s="21" t="s">
        <v>3994</v>
      </c>
      <c r="Y1435" s="17" cm="1">
        <f t="array" ref="Y1435">MAX(IF(REINDUKSI!$B$5:$B$1048576='Data Training 2022'!B1435,REINDUKSI!$H$5:$H$1048576))</f>
        <v>0</v>
      </c>
      <c r="Z1435" s="22" t="str">
        <f>IFERROR(VLOOKUP(B1435,REINDUKSI!$B$5:$I$1048576,8,0),"")</f>
        <v/>
      </c>
      <c r="AA1435" s="22" t="str">
        <f t="shared" si="123"/>
        <v/>
      </c>
      <c r="AB1435" s="17" cm="1">
        <f t="array" ref="AB1435">MAX(IF(BSA!$B$5:$B$1048576='Data Training 2022'!B1435,BSA!$H$5:$H$1048576))</f>
        <v>44731</v>
      </c>
      <c r="AC1435" s="22" t="str">
        <f>IFERROR(VLOOKUP(B1435,BSA!$B$5:$I$1048576,8,0),"")</f>
        <v>LULUS</v>
      </c>
      <c r="AD1435" s="22" t="s">
        <v>3994</v>
      </c>
      <c r="AE1435" s="22"/>
      <c r="AF1435" s="22"/>
      <c r="AG1435" s="22" t="str">
        <f t="shared" si="124"/>
        <v/>
      </c>
      <c r="AH1435" s="17" cm="1">
        <f t="array" ref="AH1435">MAX(IF(ISOLASI!$B$5:$B$1048576='Data Training 2022'!B1435,ISOLASI!$H$5:$H$1048576))</f>
        <v>0</v>
      </c>
      <c r="AI1435" s="22" t="str">
        <f>IFERROR(VLOOKUP(B1435,ISOLASI!$B$5:$I$1048576,8,0),"")</f>
        <v/>
      </c>
      <c r="AJ1435" s="22"/>
      <c r="AK1435" s="17" cm="1">
        <f t="array" ref="AK1435">MAX(IF('DEKAT AIR'!$B$5:$B$1048576='Data Training 2022'!B1435,'DEKAT AIR'!$H$5:$H$1048576))</f>
        <v>0</v>
      </c>
      <c r="AL1435" s="22" t="str">
        <f>IFERROR(VLOOKUP(B1435,'DEKAT AIR'!$B$5:$I$1048576,8,0),"")</f>
        <v/>
      </c>
      <c r="AM1435" s="22"/>
      <c r="AN1435" s="17" cm="1">
        <f t="array" ref="AN1435">MAX(IF(KETINGGIAN!$B$5:$B$1048576='Data Training 2022'!B1435,KETINGGIAN!$H$5:$H$1048576))</f>
        <v>0</v>
      </c>
      <c r="AO1435" s="22" t="str">
        <f>IFERROR(VLOOKUP(B1435,KETINGGIAN!$B$5:$I$1048576,8,0),"")</f>
        <v/>
      </c>
      <c r="AP1435" s="22"/>
      <c r="AQ1435" s="22"/>
      <c r="AR1435" s="22"/>
      <c r="AS1435" s="22" t="s">
        <v>3994</v>
      </c>
      <c r="AT1435" s="17" cm="1">
        <f t="array" ref="AT1435">MAX(IF(TOOLSKEEPER!$B$5:$B$1048576='Data Training 2022'!B1435,TOOLSKEEPER!$H$5:$H$1048576))</f>
        <v>44774</v>
      </c>
      <c r="AU1435" s="22" t="str">
        <f>IFERROR(VLOOKUP(B1435,TOOLSKEEPER!$B$5:$I$1048576,8,0),"")</f>
        <v>LULUS</v>
      </c>
    </row>
    <row r="1436" spans="1:47">
      <c r="A1436" s="22">
        <f t="shared" si="125"/>
        <v>1430</v>
      </c>
      <c r="B1436" s="21" t="str">
        <f t="shared" si="118"/>
        <v>C2106010</v>
      </c>
      <c r="C1436" s="21" t="s">
        <v>4416</v>
      </c>
      <c r="D1436" s="22"/>
      <c r="E1436" s="22" t="s">
        <v>454</v>
      </c>
      <c r="F1436" s="22" t="s">
        <v>666</v>
      </c>
      <c r="G1436" s="22" t="s">
        <v>705</v>
      </c>
      <c r="H1436" s="22" t="s">
        <v>355</v>
      </c>
      <c r="I1436" s="22"/>
      <c r="J1436" s="22"/>
      <c r="K1436" s="21" t="s">
        <v>4002</v>
      </c>
      <c r="L1436" s="21" t="s">
        <v>681</v>
      </c>
      <c r="M1436" s="21" t="s">
        <v>4003</v>
      </c>
      <c r="N1436" s="21"/>
      <c r="O1436" s="17" t="str">
        <f>IFERROR(VLOOKUP(B1436,POP!$B$5:$I$1048576,7,0),"")</f>
        <v/>
      </c>
      <c r="P1436" s="17" t="str">
        <f>IFERROR(VLOOKUP(B1436,POM!$B$5:$I$1048576,7,0),"")</f>
        <v/>
      </c>
      <c r="Q1436" s="10" t="str">
        <f>IFERROR(VLOOKUP(B1436,POU!$B$5:$I$1048576,7,0),"")</f>
        <v/>
      </c>
      <c r="R1436" s="21" t="str">
        <f t="shared" si="122"/>
        <v/>
      </c>
      <c r="S1436" s="17" t="str">
        <f>IFERROR(VLOOKUP(B1436,'PEMBEKALAN POP'!$B$5:$I$1048576,7,0),"")</f>
        <v/>
      </c>
      <c r="T1436" s="22" t="str">
        <f>IFERROR(VLOOKUP(B1436,'PEMBEKALAN POP'!$B$5:$I$1048576,8,0),"")</f>
        <v/>
      </c>
      <c r="U1436" s="21" t="s">
        <v>3994</v>
      </c>
      <c r="V1436" s="17" t="e" cm="1">
        <f t="array" ref="V1436">MAX(IF(INDUKSI!$B$5:$B$1048576='Data Training 2022'!B1436,INDUKSI!$H$5:$H$1048576))</f>
        <v>#N/A</v>
      </c>
      <c r="W1436" s="22" t="str">
        <f>IFERROR(VLOOKUP(B1436,INDUKSI!$B$5:$I$1048576,8,0),"")</f>
        <v/>
      </c>
      <c r="X1436" s="21" t="s">
        <v>3994</v>
      </c>
      <c r="Y1436" s="17" cm="1">
        <f t="array" ref="Y1436">MAX(IF(REINDUKSI!$B$5:$B$1048576='Data Training 2022'!B1436,REINDUKSI!$H$5:$H$1048576))</f>
        <v>0</v>
      </c>
      <c r="Z1436" s="22" t="str">
        <f>IFERROR(VLOOKUP(B1436,REINDUKSI!$B$5:$I$1048576,8,0),"")</f>
        <v/>
      </c>
      <c r="AA1436" s="22" t="str">
        <f t="shared" si="123"/>
        <v/>
      </c>
      <c r="AB1436" s="17" cm="1">
        <f t="array" ref="AB1436">MAX(IF(BSA!$B$5:$B$1048576='Data Training 2022'!B1436,BSA!$H$5:$H$1048576))</f>
        <v>0</v>
      </c>
      <c r="AC1436" s="22" t="str">
        <f>IFERROR(VLOOKUP(B1436,BSA!$B$5:$I$1048576,8,0),"")</f>
        <v/>
      </c>
      <c r="AD1436" s="22" t="s">
        <v>3994</v>
      </c>
      <c r="AE1436" s="22"/>
      <c r="AF1436" s="22"/>
      <c r="AG1436" s="22" t="str">
        <f t="shared" si="124"/>
        <v/>
      </c>
      <c r="AH1436" s="17" cm="1">
        <f t="array" ref="AH1436">MAX(IF(ISOLASI!$B$5:$B$1048576='Data Training 2022'!B1436,ISOLASI!$H$5:$H$1048576))</f>
        <v>0</v>
      </c>
      <c r="AI1436" s="22" t="str">
        <f>IFERROR(VLOOKUP(B1436,ISOLASI!$B$5:$I$1048576,8,0),"")</f>
        <v/>
      </c>
      <c r="AJ1436" s="22"/>
      <c r="AK1436" s="17" cm="1">
        <f t="array" ref="AK1436">MAX(IF('DEKAT AIR'!$B$5:$B$1048576='Data Training 2022'!B1436,'DEKAT AIR'!$H$5:$H$1048576))</f>
        <v>0</v>
      </c>
      <c r="AL1436" s="22" t="str">
        <f>IFERROR(VLOOKUP(B1436,'DEKAT AIR'!$B$5:$I$1048576,8,0),"")</f>
        <v/>
      </c>
      <c r="AM1436" s="22"/>
      <c r="AN1436" s="17" cm="1">
        <f t="array" ref="AN1436">MAX(IF(KETINGGIAN!$B$5:$B$1048576='Data Training 2022'!B1436,KETINGGIAN!$H$5:$H$1048576))</f>
        <v>0</v>
      </c>
      <c r="AO1436" s="22" t="str">
        <f>IFERROR(VLOOKUP(B1436,KETINGGIAN!$B$5:$I$1048576,8,0),"")</f>
        <v/>
      </c>
      <c r="AP1436" s="22"/>
      <c r="AQ1436" s="22"/>
      <c r="AR1436" s="22"/>
      <c r="AS1436" s="22"/>
      <c r="AT1436" s="17" cm="1">
        <f t="array" ref="AT1436">MAX(IF(TOOLSKEEPER!$B$5:$B$1048576='Data Training 2022'!B1436,TOOLSKEEPER!$H$5:$H$1048576))</f>
        <v>0</v>
      </c>
      <c r="AU1436" s="22" t="str">
        <f>IFERROR(VLOOKUP(B1436,TOOLSKEEPER!$B$5:$I$1048576,8,0),"")</f>
        <v/>
      </c>
    </row>
    <row r="1437" spans="1:47">
      <c r="A1437" s="22">
        <f t="shared" si="125"/>
        <v>1431</v>
      </c>
      <c r="B1437" s="21" t="str">
        <f t="shared" si="118"/>
        <v>C2106012</v>
      </c>
      <c r="C1437" s="21" t="s">
        <v>4417</v>
      </c>
      <c r="D1437" s="22"/>
      <c r="E1437" s="22" t="s">
        <v>4393</v>
      </c>
      <c r="F1437" s="22" t="s">
        <v>666</v>
      </c>
      <c r="G1437" s="22" t="s">
        <v>705</v>
      </c>
      <c r="H1437" s="22" t="s">
        <v>386</v>
      </c>
      <c r="I1437" s="22"/>
      <c r="J1437" s="22"/>
      <c r="K1437" s="21" t="s">
        <v>4002</v>
      </c>
      <c r="L1437" s="21" t="s">
        <v>681</v>
      </c>
      <c r="M1437" s="21" t="s">
        <v>4003</v>
      </c>
      <c r="N1437" s="21"/>
      <c r="O1437" s="17" t="str">
        <f>IFERROR(VLOOKUP(B1437,POP!$B$5:$I$1048576,7,0),"")</f>
        <v/>
      </c>
      <c r="P1437" s="17" t="str">
        <f>IFERROR(VLOOKUP(B1437,POM!$B$5:$I$1048576,7,0),"")</f>
        <v/>
      </c>
      <c r="Q1437" s="10" t="str">
        <f>IFERROR(VLOOKUP(B1437,POU!$B$5:$I$1048576,7,0),"")</f>
        <v/>
      </c>
      <c r="R1437" s="21" t="str">
        <f t="shared" si="122"/>
        <v/>
      </c>
      <c r="S1437" s="17" t="str">
        <f>IFERROR(VLOOKUP(B1437,'PEMBEKALAN POP'!$B$5:$I$1048576,7,0),"")</f>
        <v/>
      </c>
      <c r="T1437" s="22" t="str">
        <f>IFERROR(VLOOKUP(B1437,'PEMBEKALAN POP'!$B$5:$I$1048576,8,0),"")</f>
        <v/>
      </c>
      <c r="U1437" s="21" t="s">
        <v>3994</v>
      </c>
      <c r="V1437" s="17" t="e" cm="1">
        <f t="array" ref="V1437">MAX(IF(INDUKSI!$B$5:$B$1048576='Data Training 2022'!B1437,INDUKSI!$H$5:$H$1048576))</f>
        <v>#N/A</v>
      </c>
      <c r="W1437" s="22" t="str">
        <f>IFERROR(VLOOKUP(B1437,INDUKSI!$B$5:$I$1048576,8,0),"")</f>
        <v/>
      </c>
      <c r="X1437" s="21" t="s">
        <v>3994</v>
      </c>
      <c r="Y1437" s="17" cm="1">
        <f t="array" ref="Y1437">MAX(IF(REINDUKSI!$B$5:$B$1048576='Data Training 2022'!B1437,REINDUKSI!$H$5:$H$1048576))</f>
        <v>0</v>
      </c>
      <c r="Z1437" s="22" t="str">
        <f>IFERROR(VLOOKUP(B1437,REINDUKSI!$B$5:$I$1048576,8,0),"")</f>
        <v/>
      </c>
      <c r="AA1437" s="22" t="str">
        <f t="shared" si="123"/>
        <v/>
      </c>
      <c r="AB1437" s="17" cm="1">
        <f t="array" ref="AB1437">MAX(IF(BSA!$B$5:$B$1048576='Data Training 2022'!B1437,BSA!$H$5:$H$1048576))</f>
        <v>0</v>
      </c>
      <c r="AC1437" s="22" t="str">
        <f>IFERROR(VLOOKUP(B1437,BSA!$B$5:$I$1048576,8,0),"")</f>
        <v/>
      </c>
      <c r="AD1437" s="22" t="s">
        <v>3994</v>
      </c>
      <c r="AE1437" s="22"/>
      <c r="AF1437" s="22"/>
      <c r="AG1437" s="22" t="str">
        <f t="shared" si="124"/>
        <v/>
      </c>
      <c r="AH1437" s="17" cm="1">
        <f t="array" ref="AH1437">MAX(IF(ISOLASI!$B$5:$B$1048576='Data Training 2022'!B1437,ISOLASI!$H$5:$H$1048576))</f>
        <v>0</v>
      </c>
      <c r="AI1437" s="22" t="str">
        <f>IFERROR(VLOOKUP(B1437,ISOLASI!$B$5:$I$1048576,8,0),"")</f>
        <v/>
      </c>
      <c r="AJ1437" s="22"/>
      <c r="AK1437" s="17" cm="1">
        <f t="array" ref="AK1437">MAX(IF('DEKAT AIR'!$B$5:$B$1048576='Data Training 2022'!B1437,'DEKAT AIR'!$H$5:$H$1048576))</f>
        <v>0</v>
      </c>
      <c r="AL1437" s="22" t="str">
        <f>IFERROR(VLOOKUP(B1437,'DEKAT AIR'!$B$5:$I$1048576,8,0),"")</f>
        <v/>
      </c>
      <c r="AM1437" s="22"/>
      <c r="AN1437" s="17" cm="1">
        <f t="array" ref="AN1437">MAX(IF(KETINGGIAN!$B$5:$B$1048576='Data Training 2022'!B1437,KETINGGIAN!$H$5:$H$1048576))</f>
        <v>0</v>
      </c>
      <c r="AO1437" s="22" t="str">
        <f>IFERROR(VLOOKUP(B1437,KETINGGIAN!$B$5:$I$1048576,8,0),"")</f>
        <v/>
      </c>
      <c r="AP1437" s="22"/>
      <c r="AQ1437" s="22"/>
      <c r="AR1437" s="22"/>
      <c r="AS1437" s="22"/>
      <c r="AT1437" s="17" cm="1">
        <f t="array" ref="AT1437">MAX(IF(TOOLSKEEPER!$B$5:$B$1048576='Data Training 2022'!B1437,TOOLSKEEPER!$H$5:$H$1048576))</f>
        <v>0</v>
      </c>
      <c r="AU1437" s="22" t="str">
        <f>IFERROR(VLOOKUP(B1437,TOOLSKEEPER!$B$5:$I$1048576,8,0),"")</f>
        <v/>
      </c>
    </row>
    <row r="1438" spans="1:47">
      <c r="A1438" s="22">
        <f t="shared" si="125"/>
        <v>1432</v>
      </c>
      <c r="B1438" s="21" t="str">
        <f t="shared" ref="B1438:B1501" si="126">TEXT(C1438,"00000000")</f>
        <v>C2106014</v>
      </c>
      <c r="C1438" s="21" t="s">
        <v>4418</v>
      </c>
      <c r="D1438" s="22"/>
      <c r="E1438" s="22" t="s">
        <v>616</v>
      </c>
      <c r="F1438" s="22" t="s">
        <v>666</v>
      </c>
      <c r="G1438" s="22" t="s">
        <v>705</v>
      </c>
      <c r="H1438" s="22" t="s">
        <v>386</v>
      </c>
      <c r="I1438" s="22"/>
      <c r="J1438" s="22"/>
      <c r="K1438" s="21" t="s">
        <v>4002</v>
      </c>
      <c r="L1438" s="21" t="s">
        <v>681</v>
      </c>
      <c r="M1438" s="21" t="s">
        <v>4003</v>
      </c>
      <c r="N1438" s="21"/>
      <c r="O1438" s="17" t="str">
        <f>IFERROR(VLOOKUP(B1438,POP!$B$5:$I$1048576,7,0),"")</f>
        <v/>
      </c>
      <c r="P1438" s="17" t="str">
        <f>IFERROR(VLOOKUP(B1438,POM!$B$5:$I$1048576,7,0),"")</f>
        <v/>
      </c>
      <c r="Q1438" s="10" t="str">
        <f>IFERROR(VLOOKUP(B1438,POU!$B$5:$I$1048576,7,0),"")</f>
        <v/>
      </c>
      <c r="R1438" s="21" t="str">
        <f t="shared" si="122"/>
        <v/>
      </c>
      <c r="S1438" s="17" t="str">
        <f>IFERROR(VLOOKUP(B1438,'PEMBEKALAN POP'!$B$5:$I$1048576,7,0),"")</f>
        <v/>
      </c>
      <c r="T1438" s="22" t="str">
        <f>IFERROR(VLOOKUP(B1438,'PEMBEKALAN POP'!$B$5:$I$1048576,8,0),"")</f>
        <v/>
      </c>
      <c r="U1438" s="21" t="s">
        <v>3994</v>
      </c>
      <c r="V1438" s="17" t="e" cm="1">
        <f t="array" ref="V1438">MAX(IF(INDUKSI!$B$5:$B$1048576='Data Training 2022'!B1438,INDUKSI!$H$5:$H$1048576))</f>
        <v>#N/A</v>
      </c>
      <c r="W1438" s="22" t="str">
        <f>IFERROR(VLOOKUP(B1438,INDUKSI!$B$5:$I$1048576,8,0),"")</f>
        <v/>
      </c>
      <c r="X1438" s="21" t="s">
        <v>3994</v>
      </c>
      <c r="Y1438" s="17" cm="1">
        <f t="array" ref="Y1438">MAX(IF(REINDUKSI!$B$5:$B$1048576='Data Training 2022'!B1438,REINDUKSI!$H$5:$H$1048576))</f>
        <v>0</v>
      </c>
      <c r="Z1438" s="22" t="str">
        <f>IFERROR(VLOOKUP(B1438,REINDUKSI!$B$5:$I$1048576,8,0),"")</f>
        <v/>
      </c>
      <c r="AA1438" s="22" t="str">
        <f t="shared" si="123"/>
        <v/>
      </c>
      <c r="AB1438" s="17" cm="1">
        <f t="array" ref="AB1438">MAX(IF(BSA!$B$5:$B$1048576='Data Training 2022'!B1438,BSA!$H$5:$H$1048576))</f>
        <v>0</v>
      </c>
      <c r="AC1438" s="22" t="str">
        <f>IFERROR(VLOOKUP(B1438,BSA!$B$5:$I$1048576,8,0),"")</f>
        <v/>
      </c>
      <c r="AD1438" s="22" t="s">
        <v>3994</v>
      </c>
      <c r="AE1438" s="22"/>
      <c r="AF1438" s="22"/>
      <c r="AG1438" s="22" t="str">
        <f t="shared" si="124"/>
        <v/>
      </c>
      <c r="AH1438" s="17" cm="1">
        <f t="array" ref="AH1438">MAX(IF(ISOLASI!$B$5:$B$1048576='Data Training 2022'!B1438,ISOLASI!$H$5:$H$1048576))</f>
        <v>0</v>
      </c>
      <c r="AI1438" s="22" t="str">
        <f>IFERROR(VLOOKUP(B1438,ISOLASI!$B$5:$I$1048576,8,0),"")</f>
        <v/>
      </c>
      <c r="AJ1438" s="22"/>
      <c r="AK1438" s="17" cm="1">
        <f t="array" ref="AK1438">MAX(IF('DEKAT AIR'!$B$5:$B$1048576='Data Training 2022'!B1438,'DEKAT AIR'!$H$5:$H$1048576))</f>
        <v>0</v>
      </c>
      <c r="AL1438" s="22" t="str">
        <f>IFERROR(VLOOKUP(B1438,'DEKAT AIR'!$B$5:$I$1048576,8,0),"")</f>
        <v/>
      </c>
      <c r="AM1438" s="22"/>
      <c r="AN1438" s="17" cm="1">
        <f t="array" ref="AN1438">MAX(IF(KETINGGIAN!$B$5:$B$1048576='Data Training 2022'!B1438,KETINGGIAN!$H$5:$H$1048576))</f>
        <v>0</v>
      </c>
      <c r="AO1438" s="22" t="str">
        <f>IFERROR(VLOOKUP(B1438,KETINGGIAN!$B$5:$I$1048576,8,0),"")</f>
        <v/>
      </c>
      <c r="AP1438" s="22"/>
      <c r="AQ1438" s="22"/>
      <c r="AR1438" s="22"/>
      <c r="AS1438" s="22"/>
      <c r="AT1438" s="17" cm="1">
        <f t="array" ref="AT1438">MAX(IF(TOOLSKEEPER!$B$5:$B$1048576='Data Training 2022'!B1438,TOOLSKEEPER!$H$5:$H$1048576))</f>
        <v>0</v>
      </c>
      <c r="AU1438" s="22" t="str">
        <f>IFERROR(VLOOKUP(B1438,TOOLSKEEPER!$B$5:$I$1048576,8,0),"")</f>
        <v/>
      </c>
    </row>
    <row r="1439" spans="1:47">
      <c r="A1439" s="22">
        <f t="shared" si="125"/>
        <v>1433</v>
      </c>
      <c r="B1439" s="21" t="str">
        <f t="shared" si="126"/>
        <v>01115165</v>
      </c>
      <c r="C1439" s="21" t="s">
        <v>715</v>
      </c>
      <c r="D1439" s="22"/>
      <c r="E1439" s="22" t="s">
        <v>716</v>
      </c>
      <c r="F1439" s="22" t="s">
        <v>717</v>
      </c>
      <c r="G1439" s="22" t="s">
        <v>248</v>
      </c>
      <c r="H1439" s="22" t="s">
        <v>386</v>
      </c>
      <c r="I1439" s="22"/>
      <c r="J1439" s="22"/>
      <c r="K1439" s="21" t="s">
        <v>4002</v>
      </c>
      <c r="L1439" s="21" t="s">
        <v>280</v>
      </c>
      <c r="M1439" s="21" t="s">
        <v>4003</v>
      </c>
      <c r="N1439" s="21"/>
      <c r="O1439" s="17" t="str">
        <f>IFERROR(VLOOKUP(B1439,POP!$B$5:$I$1048576,7,0),"")</f>
        <v/>
      </c>
      <c r="P1439" s="17" t="str">
        <f>IFERROR(VLOOKUP(B1439,POM!$B$5:$I$1048576,7,0),"")</f>
        <v/>
      </c>
      <c r="Q1439" s="10" t="str">
        <f>IFERROR(VLOOKUP(B1439,POU!$B$5:$I$1048576,7,0),"")</f>
        <v/>
      </c>
      <c r="R1439" s="21" t="str">
        <f t="shared" si="122"/>
        <v/>
      </c>
      <c r="S1439" s="17" t="str">
        <f>IFERROR(VLOOKUP(B1439,'PEMBEKALAN POP'!$B$5:$I$1048576,7,0),"")</f>
        <v/>
      </c>
      <c r="T1439" s="22" t="str">
        <f>IFERROR(VLOOKUP(B1439,'PEMBEKALAN POP'!$B$5:$I$1048576,8,0),"")</f>
        <v/>
      </c>
      <c r="U1439" s="21" t="s">
        <v>3994</v>
      </c>
      <c r="V1439" s="17" t="e" cm="1">
        <f t="array" ref="V1439">MAX(IF(INDUKSI!$B$5:$B$1048576='Data Training 2022'!B1439,INDUKSI!$H$5:$H$1048576))</f>
        <v>#N/A</v>
      </c>
      <c r="W1439" s="22" t="str">
        <f>IFERROR(VLOOKUP(B1439,INDUKSI!$B$5:$I$1048576,8,0),"")</f>
        <v>LULUS</v>
      </c>
      <c r="X1439" s="21" t="s">
        <v>3994</v>
      </c>
      <c r="Y1439" s="17" cm="1">
        <f t="array" ref="Y1439">MAX(IF(REINDUKSI!$B$5:$B$1048576='Data Training 2022'!B1439,REINDUKSI!$H$5:$H$1048576))</f>
        <v>0</v>
      </c>
      <c r="Z1439" s="22" t="str">
        <f>IFERROR(VLOOKUP(B1439,REINDUKSI!$B$5:$I$1048576,8,0),"")</f>
        <v/>
      </c>
      <c r="AA1439" s="22" t="str">
        <f t="shared" si="123"/>
        <v>TARGET</v>
      </c>
      <c r="AB1439" s="17" cm="1">
        <f t="array" ref="AB1439">MAX(IF(BSA!$B$5:$B$1048576='Data Training 2022'!B1439,BSA!$H$5:$H$1048576))</f>
        <v>0</v>
      </c>
      <c r="AC1439" s="22" t="str">
        <f>IFERROR(VLOOKUP(B1439,BSA!$B$5:$I$1048576,8,0),"")</f>
        <v/>
      </c>
      <c r="AD1439" s="22" t="s">
        <v>3994</v>
      </c>
      <c r="AE1439" s="22"/>
      <c r="AF1439" s="22"/>
      <c r="AG1439" s="22" t="str">
        <f t="shared" si="124"/>
        <v>TARGET</v>
      </c>
      <c r="AH1439" s="17" cm="1">
        <f t="array" ref="AH1439">MAX(IF(ISOLASI!$B$5:$B$1048576='Data Training 2022'!B1439,ISOLASI!$H$5:$H$1048576))</f>
        <v>0</v>
      </c>
      <c r="AI1439" s="22" t="str">
        <f>IFERROR(VLOOKUP(B1439,ISOLASI!$B$5:$I$1048576,8,0),"")</f>
        <v/>
      </c>
      <c r="AJ1439" s="22"/>
      <c r="AK1439" s="17" cm="1">
        <f t="array" ref="AK1439">MAX(IF('DEKAT AIR'!$B$5:$B$1048576='Data Training 2022'!B1439,'DEKAT AIR'!$H$5:$H$1048576))</f>
        <v>0</v>
      </c>
      <c r="AL1439" s="22" t="str">
        <f>IFERROR(VLOOKUP(B1439,'DEKAT AIR'!$B$5:$I$1048576,8,0),"")</f>
        <v/>
      </c>
      <c r="AM1439" s="22"/>
      <c r="AN1439" s="17" cm="1">
        <f t="array" ref="AN1439">MAX(IF(KETINGGIAN!$B$5:$B$1048576='Data Training 2022'!B1439,KETINGGIAN!$H$5:$H$1048576))</f>
        <v>0</v>
      </c>
      <c r="AO1439" s="22" t="str">
        <f>IFERROR(VLOOKUP(B1439,KETINGGIAN!$B$5:$I$1048576,8,0),"")</f>
        <v/>
      </c>
      <c r="AP1439" s="22"/>
      <c r="AQ1439" s="22"/>
      <c r="AR1439" s="22"/>
      <c r="AS1439" s="22"/>
      <c r="AT1439" s="17" cm="1">
        <f t="array" ref="AT1439">MAX(IF(TOOLSKEEPER!$B$5:$B$1048576='Data Training 2022'!B1439,TOOLSKEEPER!$H$5:$H$1048576))</f>
        <v>0</v>
      </c>
      <c r="AU1439" s="22" t="str">
        <f>IFERROR(VLOOKUP(B1439,TOOLSKEEPER!$B$5:$I$1048576,8,0),"")</f>
        <v/>
      </c>
    </row>
    <row r="1440" spans="1:47">
      <c r="A1440" s="22">
        <f t="shared" si="125"/>
        <v>1434</v>
      </c>
      <c r="B1440" s="21" t="str">
        <f t="shared" si="126"/>
        <v>11600117</v>
      </c>
      <c r="C1440" s="21" t="s">
        <v>722</v>
      </c>
      <c r="D1440" s="22"/>
      <c r="E1440" s="22" t="s">
        <v>723</v>
      </c>
      <c r="F1440" s="22" t="s">
        <v>717</v>
      </c>
      <c r="G1440" s="22" t="s">
        <v>795</v>
      </c>
      <c r="H1440" s="22" t="s">
        <v>386</v>
      </c>
      <c r="I1440" s="22"/>
      <c r="J1440" s="22"/>
      <c r="K1440" s="21" t="s">
        <v>4002</v>
      </c>
      <c r="L1440" s="21" t="s">
        <v>280</v>
      </c>
      <c r="M1440" s="21" t="s">
        <v>4003</v>
      </c>
      <c r="N1440" s="21"/>
      <c r="O1440" s="17" t="str">
        <f>IFERROR(VLOOKUP(B1440,POP!$B$5:$I$1048576,7,0),"")</f>
        <v/>
      </c>
      <c r="P1440" s="17" t="str">
        <f>IFERROR(VLOOKUP(B1440,POM!$B$5:$I$1048576,7,0),"")</f>
        <v/>
      </c>
      <c r="Q1440" s="10" t="str">
        <f>IFERROR(VLOOKUP(B1440,POU!$B$5:$I$1048576,7,0),"")</f>
        <v/>
      </c>
      <c r="R1440" s="21" t="str">
        <f t="shared" si="122"/>
        <v/>
      </c>
      <c r="S1440" s="17" t="str">
        <f>IFERROR(VLOOKUP(B1440,'PEMBEKALAN POP'!$B$5:$I$1048576,7,0),"")</f>
        <v/>
      </c>
      <c r="T1440" s="22" t="str">
        <f>IFERROR(VLOOKUP(B1440,'PEMBEKALAN POP'!$B$5:$I$1048576,8,0),"")</f>
        <v/>
      </c>
      <c r="U1440" s="21" t="s">
        <v>3994</v>
      </c>
      <c r="V1440" s="17" t="e" cm="1">
        <f t="array" ref="V1440">MAX(IF(INDUKSI!$B$5:$B$1048576='Data Training 2022'!B1440,INDUKSI!$H$5:$H$1048576))</f>
        <v>#N/A</v>
      </c>
      <c r="W1440" s="22" t="str">
        <f>IFERROR(VLOOKUP(B1440,INDUKSI!$B$5:$I$1048576,8,0),"")</f>
        <v>LULUS</v>
      </c>
      <c r="X1440" s="21" t="s">
        <v>3994</v>
      </c>
      <c r="Y1440" s="17" cm="1">
        <f t="array" ref="Y1440">MAX(IF(REINDUKSI!$B$5:$B$1048576='Data Training 2022'!B1440,REINDUKSI!$H$5:$H$1048576))</f>
        <v>0</v>
      </c>
      <c r="Z1440" s="22" t="str">
        <f>IFERROR(VLOOKUP(B1440,REINDUKSI!$B$5:$I$1048576,8,0),"")</f>
        <v/>
      </c>
      <c r="AA1440" s="22" t="str">
        <f t="shared" si="123"/>
        <v>TARGET</v>
      </c>
      <c r="AB1440" s="17" cm="1">
        <f t="array" ref="AB1440">MAX(IF(BSA!$B$5:$B$1048576='Data Training 2022'!B1440,BSA!$H$5:$H$1048576))</f>
        <v>0</v>
      </c>
      <c r="AC1440" s="22" t="str">
        <f>IFERROR(VLOOKUP(B1440,BSA!$B$5:$I$1048576,8,0),"")</f>
        <v/>
      </c>
      <c r="AD1440" s="22" t="s">
        <v>3994</v>
      </c>
      <c r="AE1440" s="22"/>
      <c r="AF1440" s="22"/>
      <c r="AG1440" s="22" t="str">
        <f t="shared" si="124"/>
        <v>TARGET</v>
      </c>
      <c r="AH1440" s="17" cm="1">
        <f t="array" ref="AH1440">MAX(IF(ISOLASI!$B$5:$B$1048576='Data Training 2022'!B1440,ISOLASI!$H$5:$H$1048576))</f>
        <v>0</v>
      </c>
      <c r="AI1440" s="22" t="str">
        <f>IFERROR(VLOOKUP(B1440,ISOLASI!$B$5:$I$1048576,8,0),"")</f>
        <v/>
      </c>
      <c r="AJ1440" s="22"/>
      <c r="AK1440" s="17" cm="1">
        <f t="array" ref="AK1440">MAX(IF('DEKAT AIR'!$B$5:$B$1048576='Data Training 2022'!B1440,'DEKAT AIR'!$H$5:$H$1048576))</f>
        <v>0</v>
      </c>
      <c r="AL1440" s="22" t="str">
        <f>IFERROR(VLOOKUP(B1440,'DEKAT AIR'!$B$5:$I$1048576,8,0),"")</f>
        <v/>
      </c>
      <c r="AM1440" s="22"/>
      <c r="AN1440" s="17" cm="1">
        <f t="array" ref="AN1440">MAX(IF(KETINGGIAN!$B$5:$B$1048576='Data Training 2022'!B1440,KETINGGIAN!$H$5:$H$1048576))</f>
        <v>0</v>
      </c>
      <c r="AO1440" s="22" t="str">
        <f>IFERROR(VLOOKUP(B1440,KETINGGIAN!$B$5:$I$1048576,8,0),"")</f>
        <v/>
      </c>
      <c r="AP1440" s="22"/>
      <c r="AQ1440" s="22"/>
      <c r="AR1440" s="22"/>
      <c r="AS1440" s="22"/>
      <c r="AT1440" s="17" cm="1">
        <f t="array" ref="AT1440">MAX(IF(TOOLSKEEPER!$B$5:$B$1048576='Data Training 2022'!B1440,TOOLSKEEPER!$H$5:$H$1048576))</f>
        <v>0</v>
      </c>
      <c r="AU1440" s="22" t="str">
        <f>IFERROR(VLOOKUP(B1440,TOOLSKEEPER!$B$5:$I$1048576,8,0),"")</f>
        <v/>
      </c>
    </row>
    <row r="1441" spans="1:47">
      <c r="A1441" s="22">
        <f t="shared" si="125"/>
        <v>1435</v>
      </c>
      <c r="B1441" s="21" t="str">
        <f t="shared" si="126"/>
        <v>01215174</v>
      </c>
      <c r="C1441" s="21" t="s">
        <v>719</v>
      </c>
      <c r="D1441" s="22"/>
      <c r="E1441" s="22" t="s">
        <v>4419</v>
      </c>
      <c r="F1441" s="22" t="s">
        <v>717</v>
      </c>
      <c r="G1441" s="22" t="s">
        <v>248</v>
      </c>
      <c r="H1441" s="22" t="s">
        <v>386</v>
      </c>
      <c r="I1441" s="22"/>
      <c r="J1441" s="22"/>
      <c r="K1441" s="21" t="s">
        <v>4002</v>
      </c>
      <c r="L1441" s="21" t="s">
        <v>280</v>
      </c>
      <c r="M1441" s="21" t="s">
        <v>4003</v>
      </c>
      <c r="N1441" s="21"/>
      <c r="O1441" s="17" t="str">
        <f>IFERROR(VLOOKUP(B1441,POP!$B$5:$I$1048576,7,0),"")</f>
        <v/>
      </c>
      <c r="P1441" s="17" t="str">
        <f>IFERROR(VLOOKUP(B1441,POM!$B$5:$I$1048576,7,0),"")</f>
        <v/>
      </c>
      <c r="Q1441" s="10" t="str">
        <f>IFERROR(VLOOKUP(B1441,POU!$B$5:$I$1048576,7,0),"")</f>
        <v/>
      </c>
      <c r="R1441" s="21" t="str">
        <f t="shared" si="122"/>
        <v/>
      </c>
      <c r="S1441" s="17" t="str">
        <f>IFERROR(VLOOKUP(B1441,'PEMBEKALAN POP'!$B$5:$I$1048576,7,0),"")</f>
        <v/>
      </c>
      <c r="T1441" s="22" t="str">
        <f>IFERROR(VLOOKUP(B1441,'PEMBEKALAN POP'!$B$5:$I$1048576,8,0),"")</f>
        <v/>
      </c>
      <c r="U1441" s="21" t="s">
        <v>3994</v>
      </c>
      <c r="V1441" s="17" t="e" cm="1">
        <f t="array" ref="V1441">MAX(IF(INDUKSI!$B$5:$B$1048576='Data Training 2022'!B1441,INDUKSI!$H$5:$H$1048576))</f>
        <v>#N/A</v>
      </c>
      <c r="W1441" s="22" t="str">
        <f>IFERROR(VLOOKUP(B1441,INDUKSI!$B$5:$I$1048576,8,0),"")</f>
        <v>LULUS</v>
      </c>
      <c r="X1441" s="21" t="s">
        <v>3994</v>
      </c>
      <c r="Y1441" s="17" cm="1">
        <f t="array" ref="Y1441">MAX(IF(REINDUKSI!$B$5:$B$1048576='Data Training 2022'!B1441,REINDUKSI!$H$5:$H$1048576))</f>
        <v>0</v>
      </c>
      <c r="Z1441" s="22" t="str">
        <f>IFERROR(VLOOKUP(B1441,REINDUKSI!$B$5:$I$1048576,8,0),"")</f>
        <v/>
      </c>
      <c r="AA1441" s="22" t="str">
        <f t="shared" si="123"/>
        <v>TARGET</v>
      </c>
      <c r="AB1441" s="17" cm="1">
        <f t="array" ref="AB1441">MAX(IF(BSA!$B$5:$B$1048576='Data Training 2022'!B1441,BSA!$H$5:$H$1048576))</f>
        <v>0</v>
      </c>
      <c r="AC1441" s="22" t="str">
        <f>IFERROR(VLOOKUP(B1441,BSA!$B$5:$I$1048576,8,0),"")</f>
        <v/>
      </c>
      <c r="AD1441" s="22" t="s">
        <v>3994</v>
      </c>
      <c r="AE1441" s="22"/>
      <c r="AF1441" s="22"/>
      <c r="AG1441" s="22" t="str">
        <f t="shared" si="124"/>
        <v>TARGET</v>
      </c>
      <c r="AH1441" s="17" cm="1">
        <f t="array" ref="AH1441">MAX(IF(ISOLASI!$B$5:$B$1048576='Data Training 2022'!B1441,ISOLASI!$H$5:$H$1048576))</f>
        <v>0</v>
      </c>
      <c r="AI1441" s="22" t="str">
        <f>IFERROR(VLOOKUP(B1441,ISOLASI!$B$5:$I$1048576,8,0),"")</f>
        <v/>
      </c>
      <c r="AJ1441" s="22"/>
      <c r="AK1441" s="17" cm="1">
        <f t="array" ref="AK1441">MAX(IF('DEKAT AIR'!$B$5:$B$1048576='Data Training 2022'!B1441,'DEKAT AIR'!$H$5:$H$1048576))</f>
        <v>0</v>
      </c>
      <c r="AL1441" s="22" t="str">
        <f>IFERROR(VLOOKUP(B1441,'DEKAT AIR'!$B$5:$I$1048576,8,0),"")</f>
        <v/>
      </c>
      <c r="AM1441" s="22"/>
      <c r="AN1441" s="17" cm="1">
        <f t="array" ref="AN1441">MAX(IF(KETINGGIAN!$B$5:$B$1048576='Data Training 2022'!B1441,KETINGGIAN!$H$5:$H$1048576))</f>
        <v>0</v>
      </c>
      <c r="AO1441" s="22" t="str">
        <f>IFERROR(VLOOKUP(B1441,KETINGGIAN!$B$5:$I$1048576,8,0),"")</f>
        <v/>
      </c>
      <c r="AP1441" s="22"/>
      <c r="AQ1441" s="22"/>
      <c r="AR1441" s="22"/>
      <c r="AS1441" s="22"/>
      <c r="AT1441" s="17" cm="1">
        <f t="array" ref="AT1441">MAX(IF(TOOLSKEEPER!$B$5:$B$1048576='Data Training 2022'!B1441,TOOLSKEEPER!$H$5:$H$1048576))</f>
        <v>0</v>
      </c>
      <c r="AU1441" s="22" t="str">
        <f>IFERROR(VLOOKUP(B1441,TOOLSKEEPER!$B$5:$I$1048576,8,0),"")</f>
        <v/>
      </c>
    </row>
    <row r="1442" spans="1:47">
      <c r="A1442" s="22">
        <f t="shared" si="125"/>
        <v>1436</v>
      </c>
      <c r="B1442" s="21" t="str">
        <f t="shared" si="126"/>
        <v>a5. 05970420030043</v>
      </c>
      <c r="C1442" s="21" t="s">
        <v>730</v>
      </c>
      <c r="D1442" s="22"/>
      <c r="E1442" s="22" t="s">
        <v>731</v>
      </c>
      <c r="F1442" s="22" t="s">
        <v>726</v>
      </c>
      <c r="G1442" s="22" t="s">
        <v>727</v>
      </c>
      <c r="H1442" s="22" t="s">
        <v>386</v>
      </c>
      <c r="I1442" s="22"/>
      <c r="J1442" s="22"/>
      <c r="K1442" s="21" t="s">
        <v>4002</v>
      </c>
      <c r="L1442" s="21" t="s">
        <v>681</v>
      </c>
      <c r="M1442" s="21" t="s">
        <v>4003</v>
      </c>
      <c r="N1442" s="21"/>
      <c r="O1442" s="17" t="str">
        <f>IFERROR(VLOOKUP(B1442,POP!$B$5:$I$1048576,7,0),"")</f>
        <v/>
      </c>
      <c r="P1442" s="17" t="str">
        <f>IFERROR(VLOOKUP(B1442,POM!$B$5:$I$1048576,7,0),"")</f>
        <v/>
      </c>
      <c r="Q1442" s="10" t="str">
        <f>IFERROR(VLOOKUP(B1442,POU!$B$5:$I$1048576,7,0),"")</f>
        <v/>
      </c>
      <c r="R1442" s="21" t="str">
        <f t="shared" si="122"/>
        <v/>
      </c>
      <c r="S1442" s="17" t="str">
        <f>IFERROR(VLOOKUP(B1442,'PEMBEKALAN POP'!$B$5:$I$1048576,7,0),"")</f>
        <v/>
      </c>
      <c r="T1442" s="22" t="str">
        <f>IFERROR(VLOOKUP(B1442,'PEMBEKALAN POP'!$B$5:$I$1048576,8,0),"")</f>
        <v/>
      </c>
      <c r="U1442" s="21" t="s">
        <v>3994</v>
      </c>
      <c r="V1442" s="17" t="e" cm="1">
        <f t="array" ref="V1442">MAX(IF(INDUKSI!$B$5:$B$1048576='Data Training 2022'!B1442,INDUKSI!$H$5:$H$1048576))</f>
        <v>#N/A</v>
      </c>
      <c r="W1442" s="22" t="str">
        <f>IFERROR(VLOOKUP(B1442,INDUKSI!$B$5:$I$1048576,8,0),"")</f>
        <v>LULUS</v>
      </c>
      <c r="X1442" s="21" t="s">
        <v>3994</v>
      </c>
      <c r="Y1442" s="17" cm="1">
        <f t="array" ref="Y1442">MAX(IF(REINDUKSI!$B$5:$B$1048576='Data Training 2022'!B1442,REINDUKSI!$H$5:$H$1048576))</f>
        <v>0</v>
      </c>
      <c r="Z1442" s="22" t="str">
        <f>IFERROR(VLOOKUP(B1442,REINDUKSI!$B$5:$I$1048576,8,0),"")</f>
        <v/>
      </c>
      <c r="AA1442" s="22" t="str">
        <f t="shared" si="123"/>
        <v/>
      </c>
      <c r="AB1442" s="17" cm="1">
        <f t="array" ref="AB1442">MAX(IF(BSA!$B$5:$B$1048576='Data Training 2022'!B1442,BSA!$H$5:$H$1048576))</f>
        <v>0</v>
      </c>
      <c r="AC1442" s="22" t="str">
        <f>IFERROR(VLOOKUP(B1442,BSA!$B$5:$I$1048576,8,0),"")</f>
        <v/>
      </c>
      <c r="AD1442" s="22" t="s">
        <v>3994</v>
      </c>
      <c r="AE1442" s="22"/>
      <c r="AF1442" s="22"/>
      <c r="AG1442" s="22" t="str">
        <f t="shared" si="124"/>
        <v/>
      </c>
      <c r="AH1442" s="17" cm="1">
        <f t="array" ref="AH1442">MAX(IF(ISOLASI!$B$5:$B$1048576='Data Training 2022'!B1442,ISOLASI!$H$5:$H$1048576))</f>
        <v>0</v>
      </c>
      <c r="AI1442" s="22" t="str">
        <f>IFERROR(VLOOKUP(B1442,ISOLASI!$B$5:$I$1048576,8,0),"")</f>
        <v/>
      </c>
      <c r="AJ1442" s="22"/>
      <c r="AK1442" s="17" cm="1">
        <f t="array" ref="AK1442">MAX(IF('DEKAT AIR'!$B$5:$B$1048576='Data Training 2022'!B1442,'DEKAT AIR'!$H$5:$H$1048576))</f>
        <v>0</v>
      </c>
      <c r="AL1442" s="22" t="str">
        <f>IFERROR(VLOOKUP(B1442,'DEKAT AIR'!$B$5:$I$1048576,8,0),"")</f>
        <v/>
      </c>
      <c r="AM1442" s="22"/>
      <c r="AN1442" s="17" cm="1">
        <f t="array" ref="AN1442">MAX(IF(KETINGGIAN!$B$5:$B$1048576='Data Training 2022'!B1442,KETINGGIAN!$H$5:$H$1048576))</f>
        <v>0</v>
      </c>
      <c r="AO1442" s="22" t="str">
        <f>IFERROR(VLOOKUP(B1442,KETINGGIAN!$B$5:$I$1048576,8,0),"")</f>
        <v/>
      </c>
      <c r="AP1442" s="22"/>
      <c r="AQ1442" s="22"/>
      <c r="AR1442" s="22"/>
      <c r="AS1442" s="22"/>
      <c r="AT1442" s="17" cm="1">
        <f t="array" ref="AT1442">MAX(IF(TOOLSKEEPER!$B$5:$B$1048576='Data Training 2022'!B1442,TOOLSKEEPER!$H$5:$H$1048576))</f>
        <v>0</v>
      </c>
      <c r="AU1442" s="22" t="str">
        <f>IFERROR(VLOOKUP(B1442,TOOLSKEEPER!$B$5:$I$1048576,8,0),"")</f>
        <v/>
      </c>
    </row>
    <row r="1443" spans="1:47">
      <c r="A1443" s="22">
        <f t="shared" si="125"/>
        <v>1437</v>
      </c>
      <c r="B1443" s="21" t="str">
        <f t="shared" si="126"/>
        <v>a5. 05991220030047</v>
      </c>
      <c r="C1443" s="21" t="s">
        <v>728</v>
      </c>
      <c r="D1443" s="22"/>
      <c r="E1443" s="22" t="s">
        <v>729</v>
      </c>
      <c r="F1443" s="22" t="s">
        <v>726</v>
      </c>
      <c r="G1443" s="22" t="s">
        <v>727</v>
      </c>
      <c r="H1443" s="22" t="s">
        <v>386</v>
      </c>
      <c r="I1443" s="22"/>
      <c r="J1443" s="22"/>
      <c r="K1443" s="21" t="s">
        <v>4002</v>
      </c>
      <c r="L1443" s="21" t="s">
        <v>681</v>
      </c>
      <c r="M1443" s="21" t="s">
        <v>4003</v>
      </c>
      <c r="N1443" s="21"/>
      <c r="O1443" s="17" t="str">
        <f>IFERROR(VLOOKUP(B1443,POP!$B$5:$I$1048576,7,0),"")</f>
        <v/>
      </c>
      <c r="P1443" s="17" t="str">
        <f>IFERROR(VLOOKUP(B1443,POM!$B$5:$I$1048576,7,0),"")</f>
        <v/>
      </c>
      <c r="Q1443" s="10" t="str">
        <f>IFERROR(VLOOKUP(B1443,POU!$B$5:$I$1048576,7,0),"")</f>
        <v/>
      </c>
      <c r="R1443" s="21" t="str">
        <f t="shared" si="122"/>
        <v/>
      </c>
      <c r="S1443" s="17" t="str">
        <f>IFERROR(VLOOKUP(B1443,'PEMBEKALAN POP'!$B$5:$I$1048576,7,0),"")</f>
        <v/>
      </c>
      <c r="T1443" s="22" t="str">
        <f>IFERROR(VLOOKUP(B1443,'PEMBEKALAN POP'!$B$5:$I$1048576,8,0),"")</f>
        <v/>
      </c>
      <c r="U1443" s="21" t="s">
        <v>3994</v>
      </c>
      <c r="V1443" s="17" t="e" cm="1">
        <f t="array" ref="V1443">MAX(IF(INDUKSI!$B$5:$B$1048576='Data Training 2022'!B1443,INDUKSI!$H$5:$H$1048576))</f>
        <v>#N/A</v>
      </c>
      <c r="W1443" s="22" t="str">
        <f>IFERROR(VLOOKUP(B1443,INDUKSI!$B$5:$I$1048576,8,0),"")</f>
        <v>LULUS</v>
      </c>
      <c r="X1443" s="21" t="s">
        <v>3994</v>
      </c>
      <c r="Y1443" s="17" cm="1">
        <f t="array" ref="Y1443">MAX(IF(REINDUKSI!$B$5:$B$1048576='Data Training 2022'!B1443,REINDUKSI!$H$5:$H$1048576))</f>
        <v>0</v>
      </c>
      <c r="Z1443" s="22" t="str">
        <f>IFERROR(VLOOKUP(B1443,REINDUKSI!$B$5:$I$1048576,8,0),"")</f>
        <v/>
      </c>
      <c r="AA1443" s="22" t="str">
        <f t="shared" si="123"/>
        <v/>
      </c>
      <c r="AB1443" s="17" cm="1">
        <f t="array" ref="AB1443">MAX(IF(BSA!$B$5:$B$1048576='Data Training 2022'!B1443,BSA!$H$5:$H$1048576))</f>
        <v>0</v>
      </c>
      <c r="AC1443" s="22" t="str">
        <f>IFERROR(VLOOKUP(B1443,BSA!$B$5:$I$1048576,8,0),"")</f>
        <v/>
      </c>
      <c r="AD1443" s="22" t="s">
        <v>3994</v>
      </c>
      <c r="AE1443" s="22"/>
      <c r="AF1443" s="22"/>
      <c r="AG1443" s="22" t="str">
        <f t="shared" si="124"/>
        <v/>
      </c>
      <c r="AH1443" s="17" cm="1">
        <f t="array" ref="AH1443">MAX(IF(ISOLASI!$B$5:$B$1048576='Data Training 2022'!B1443,ISOLASI!$H$5:$H$1048576))</f>
        <v>0</v>
      </c>
      <c r="AI1443" s="22" t="str">
        <f>IFERROR(VLOOKUP(B1443,ISOLASI!$B$5:$I$1048576,8,0),"")</f>
        <v/>
      </c>
      <c r="AJ1443" s="22"/>
      <c r="AK1443" s="17" cm="1">
        <f t="array" ref="AK1443">MAX(IF('DEKAT AIR'!$B$5:$B$1048576='Data Training 2022'!B1443,'DEKAT AIR'!$H$5:$H$1048576))</f>
        <v>0</v>
      </c>
      <c r="AL1443" s="22" t="str">
        <f>IFERROR(VLOOKUP(B1443,'DEKAT AIR'!$B$5:$I$1048576,8,0),"")</f>
        <v/>
      </c>
      <c r="AM1443" s="22"/>
      <c r="AN1443" s="17" cm="1">
        <f t="array" ref="AN1443">MAX(IF(KETINGGIAN!$B$5:$B$1048576='Data Training 2022'!B1443,KETINGGIAN!$H$5:$H$1048576))</f>
        <v>0</v>
      </c>
      <c r="AO1443" s="22" t="str">
        <f>IFERROR(VLOOKUP(B1443,KETINGGIAN!$B$5:$I$1048576,8,0),"")</f>
        <v/>
      </c>
      <c r="AP1443" s="22"/>
      <c r="AQ1443" s="22"/>
      <c r="AR1443" s="22"/>
      <c r="AS1443" s="22"/>
      <c r="AT1443" s="17" cm="1">
        <f t="array" ref="AT1443">MAX(IF(TOOLSKEEPER!$B$5:$B$1048576='Data Training 2022'!B1443,TOOLSKEEPER!$H$5:$H$1048576))</f>
        <v>0</v>
      </c>
      <c r="AU1443" s="22" t="str">
        <f>IFERROR(VLOOKUP(B1443,TOOLSKEEPER!$B$5:$I$1048576,8,0),"")</f>
        <v/>
      </c>
    </row>
    <row r="1444" spans="1:47">
      <c r="A1444" s="22">
        <f t="shared" si="125"/>
        <v>1438</v>
      </c>
      <c r="B1444" s="21" t="str">
        <f t="shared" si="126"/>
        <v>a5.05000220030051</v>
      </c>
      <c r="C1444" s="21" t="s">
        <v>742</v>
      </c>
      <c r="D1444" s="22"/>
      <c r="E1444" s="22" t="s">
        <v>4420</v>
      </c>
      <c r="F1444" s="22" t="s">
        <v>726</v>
      </c>
      <c r="G1444" s="22" t="s">
        <v>727</v>
      </c>
      <c r="H1444" s="22" t="s">
        <v>386</v>
      </c>
      <c r="I1444" s="22"/>
      <c r="J1444" s="22"/>
      <c r="K1444" s="21" t="s">
        <v>4002</v>
      </c>
      <c r="L1444" s="21" t="s">
        <v>681</v>
      </c>
      <c r="M1444" s="21" t="s">
        <v>4003</v>
      </c>
      <c r="N1444" s="21"/>
      <c r="O1444" s="17" t="str">
        <f>IFERROR(VLOOKUP(B1444,POP!$B$5:$I$1048576,7,0),"")</f>
        <v/>
      </c>
      <c r="P1444" s="17" t="str">
        <f>IFERROR(VLOOKUP(B1444,POM!$B$5:$I$1048576,7,0),"")</f>
        <v/>
      </c>
      <c r="Q1444" s="10" t="str">
        <f>IFERROR(VLOOKUP(B1444,POU!$B$5:$I$1048576,7,0),"")</f>
        <v/>
      </c>
      <c r="R1444" s="21" t="str">
        <f t="shared" si="122"/>
        <v/>
      </c>
      <c r="S1444" s="17" t="str">
        <f>IFERROR(VLOOKUP(B1444,'PEMBEKALAN POP'!$B$5:$I$1048576,7,0),"")</f>
        <v/>
      </c>
      <c r="T1444" s="22" t="str">
        <f>IFERROR(VLOOKUP(B1444,'PEMBEKALAN POP'!$B$5:$I$1048576,8,0),"")</f>
        <v/>
      </c>
      <c r="U1444" s="21" t="s">
        <v>3994</v>
      </c>
      <c r="V1444" s="17" t="e" cm="1">
        <f t="array" ref="V1444">MAX(IF(INDUKSI!$B$5:$B$1048576='Data Training 2022'!B1444,INDUKSI!$H$5:$H$1048576))</f>
        <v>#N/A</v>
      </c>
      <c r="W1444" s="22" t="str">
        <f>IFERROR(VLOOKUP(B1444,INDUKSI!$B$5:$I$1048576,8,0),"")</f>
        <v/>
      </c>
      <c r="X1444" s="21" t="s">
        <v>3994</v>
      </c>
      <c r="Y1444" s="17" cm="1">
        <f t="array" ref="Y1444">MAX(IF(REINDUKSI!$B$5:$B$1048576='Data Training 2022'!B1444,REINDUKSI!$H$5:$H$1048576))</f>
        <v>0</v>
      </c>
      <c r="Z1444" s="22" t="str">
        <f>IFERROR(VLOOKUP(B1444,REINDUKSI!$B$5:$I$1048576,8,0),"")</f>
        <v/>
      </c>
      <c r="AA1444" s="22" t="str">
        <f t="shared" si="123"/>
        <v/>
      </c>
      <c r="AB1444" s="17" cm="1">
        <f t="array" ref="AB1444">MAX(IF(BSA!$B$5:$B$1048576='Data Training 2022'!B1444,BSA!$H$5:$H$1048576))</f>
        <v>0</v>
      </c>
      <c r="AC1444" s="22" t="str">
        <f>IFERROR(VLOOKUP(B1444,BSA!$B$5:$I$1048576,8,0),"")</f>
        <v/>
      </c>
      <c r="AD1444" s="22" t="s">
        <v>3994</v>
      </c>
      <c r="AE1444" s="22"/>
      <c r="AF1444" s="22"/>
      <c r="AG1444" s="22" t="str">
        <f t="shared" si="124"/>
        <v/>
      </c>
      <c r="AH1444" s="17" cm="1">
        <f t="array" ref="AH1444">MAX(IF(ISOLASI!$B$5:$B$1048576='Data Training 2022'!B1444,ISOLASI!$H$5:$H$1048576))</f>
        <v>0</v>
      </c>
      <c r="AI1444" s="22" t="str">
        <f>IFERROR(VLOOKUP(B1444,ISOLASI!$B$5:$I$1048576,8,0),"")</f>
        <v/>
      </c>
      <c r="AJ1444" s="22"/>
      <c r="AK1444" s="17" cm="1">
        <f t="array" ref="AK1444">MAX(IF('DEKAT AIR'!$B$5:$B$1048576='Data Training 2022'!B1444,'DEKAT AIR'!$H$5:$H$1048576))</f>
        <v>0</v>
      </c>
      <c r="AL1444" s="22" t="str">
        <f>IFERROR(VLOOKUP(B1444,'DEKAT AIR'!$B$5:$I$1048576,8,0),"")</f>
        <v/>
      </c>
      <c r="AM1444" s="22"/>
      <c r="AN1444" s="17" cm="1">
        <f t="array" ref="AN1444">MAX(IF(KETINGGIAN!$B$5:$B$1048576='Data Training 2022'!B1444,KETINGGIAN!$H$5:$H$1048576))</f>
        <v>0</v>
      </c>
      <c r="AO1444" s="22" t="str">
        <f>IFERROR(VLOOKUP(B1444,KETINGGIAN!$B$5:$I$1048576,8,0),"")</f>
        <v/>
      </c>
      <c r="AP1444" s="22"/>
      <c r="AQ1444" s="22"/>
      <c r="AR1444" s="22"/>
      <c r="AS1444" s="22"/>
      <c r="AT1444" s="17" cm="1">
        <f t="array" ref="AT1444">MAX(IF(TOOLSKEEPER!$B$5:$B$1048576='Data Training 2022'!B1444,TOOLSKEEPER!$H$5:$H$1048576))</f>
        <v>0</v>
      </c>
      <c r="AU1444" s="22" t="str">
        <f>IFERROR(VLOOKUP(B1444,TOOLSKEEPER!$B$5:$I$1048576,8,0),"")</f>
        <v/>
      </c>
    </row>
    <row r="1445" spans="1:47">
      <c r="A1445" s="22">
        <f t="shared" si="125"/>
        <v>1439</v>
      </c>
      <c r="B1445" s="21" t="str">
        <f t="shared" si="126"/>
        <v>a5.05000520030056</v>
      </c>
      <c r="C1445" s="21" t="s">
        <v>732</v>
      </c>
      <c r="D1445" s="22"/>
      <c r="E1445" s="22" t="s">
        <v>733</v>
      </c>
      <c r="F1445" s="22" t="s">
        <v>726</v>
      </c>
      <c r="G1445" s="22" t="s">
        <v>727</v>
      </c>
      <c r="H1445" s="22" t="s">
        <v>386</v>
      </c>
      <c r="I1445" s="22"/>
      <c r="J1445" s="22"/>
      <c r="K1445" s="21" t="s">
        <v>4002</v>
      </c>
      <c r="L1445" s="21" t="s">
        <v>681</v>
      </c>
      <c r="M1445" s="21" t="s">
        <v>4003</v>
      </c>
      <c r="N1445" s="21"/>
      <c r="O1445" s="17" t="str">
        <f>IFERROR(VLOOKUP(B1445,POP!$B$5:$I$1048576,7,0),"")</f>
        <v/>
      </c>
      <c r="P1445" s="17" t="str">
        <f>IFERROR(VLOOKUP(B1445,POM!$B$5:$I$1048576,7,0),"")</f>
        <v/>
      </c>
      <c r="Q1445" s="10" t="str">
        <f>IFERROR(VLOOKUP(B1445,POU!$B$5:$I$1048576,7,0),"")</f>
        <v/>
      </c>
      <c r="R1445" s="21" t="str">
        <f t="shared" si="122"/>
        <v/>
      </c>
      <c r="S1445" s="17" t="str">
        <f>IFERROR(VLOOKUP(B1445,'PEMBEKALAN POP'!$B$5:$I$1048576,7,0),"")</f>
        <v/>
      </c>
      <c r="T1445" s="22" t="str">
        <f>IFERROR(VLOOKUP(B1445,'PEMBEKALAN POP'!$B$5:$I$1048576,8,0),"")</f>
        <v/>
      </c>
      <c r="U1445" s="21" t="s">
        <v>3994</v>
      </c>
      <c r="V1445" s="17" t="e" cm="1">
        <f t="array" ref="V1445">MAX(IF(INDUKSI!$B$5:$B$1048576='Data Training 2022'!B1445,INDUKSI!$H$5:$H$1048576))</f>
        <v>#N/A</v>
      </c>
      <c r="W1445" s="22" t="str">
        <f>IFERROR(VLOOKUP(B1445,INDUKSI!$B$5:$I$1048576,8,0),"")</f>
        <v>LULUS</v>
      </c>
      <c r="X1445" s="21" t="s">
        <v>3994</v>
      </c>
      <c r="Y1445" s="17" cm="1">
        <f t="array" ref="Y1445">MAX(IF(REINDUKSI!$B$5:$B$1048576='Data Training 2022'!B1445,REINDUKSI!$H$5:$H$1048576))</f>
        <v>0</v>
      </c>
      <c r="Z1445" s="22" t="str">
        <f>IFERROR(VLOOKUP(B1445,REINDUKSI!$B$5:$I$1048576,8,0),"")</f>
        <v/>
      </c>
      <c r="AA1445" s="22" t="str">
        <f t="shared" si="123"/>
        <v/>
      </c>
      <c r="AB1445" s="17" cm="1">
        <f t="array" ref="AB1445">MAX(IF(BSA!$B$5:$B$1048576='Data Training 2022'!B1445,BSA!$H$5:$H$1048576))</f>
        <v>0</v>
      </c>
      <c r="AC1445" s="22" t="str">
        <f>IFERROR(VLOOKUP(B1445,BSA!$B$5:$I$1048576,8,0),"")</f>
        <v/>
      </c>
      <c r="AD1445" s="22" t="s">
        <v>3994</v>
      </c>
      <c r="AE1445" s="22"/>
      <c r="AF1445" s="22"/>
      <c r="AG1445" s="22" t="str">
        <f t="shared" si="124"/>
        <v/>
      </c>
      <c r="AH1445" s="17" cm="1">
        <f t="array" ref="AH1445">MAX(IF(ISOLASI!$B$5:$B$1048576='Data Training 2022'!B1445,ISOLASI!$H$5:$H$1048576))</f>
        <v>0</v>
      </c>
      <c r="AI1445" s="22" t="str">
        <f>IFERROR(VLOOKUP(B1445,ISOLASI!$B$5:$I$1048576,8,0),"")</f>
        <v/>
      </c>
      <c r="AJ1445" s="22"/>
      <c r="AK1445" s="17" cm="1">
        <f t="array" ref="AK1445">MAX(IF('DEKAT AIR'!$B$5:$B$1048576='Data Training 2022'!B1445,'DEKAT AIR'!$H$5:$H$1048576))</f>
        <v>0</v>
      </c>
      <c r="AL1445" s="22" t="str">
        <f>IFERROR(VLOOKUP(B1445,'DEKAT AIR'!$B$5:$I$1048576,8,0),"")</f>
        <v/>
      </c>
      <c r="AM1445" s="22"/>
      <c r="AN1445" s="17" cm="1">
        <f t="array" ref="AN1445">MAX(IF(KETINGGIAN!$B$5:$B$1048576='Data Training 2022'!B1445,KETINGGIAN!$H$5:$H$1048576))</f>
        <v>0</v>
      </c>
      <c r="AO1445" s="22" t="str">
        <f>IFERROR(VLOOKUP(B1445,KETINGGIAN!$B$5:$I$1048576,8,0),"")</f>
        <v/>
      </c>
      <c r="AP1445" s="22"/>
      <c r="AQ1445" s="22"/>
      <c r="AR1445" s="22"/>
      <c r="AS1445" s="22"/>
      <c r="AT1445" s="17" cm="1">
        <f t="array" ref="AT1445">MAX(IF(TOOLSKEEPER!$B$5:$B$1048576='Data Training 2022'!B1445,TOOLSKEEPER!$H$5:$H$1048576))</f>
        <v>0</v>
      </c>
      <c r="AU1445" s="22" t="str">
        <f>IFERROR(VLOOKUP(B1445,TOOLSKEEPER!$B$5:$I$1048576,8,0),"")</f>
        <v/>
      </c>
    </row>
    <row r="1446" spans="1:47">
      <c r="A1446" s="22">
        <f t="shared" si="125"/>
        <v>1440</v>
      </c>
      <c r="B1446" s="21" t="str">
        <f t="shared" si="126"/>
        <v>a5.05990220030115</v>
      </c>
      <c r="C1446" s="21" t="s">
        <v>740</v>
      </c>
      <c r="D1446" s="22"/>
      <c r="E1446" s="22" t="s">
        <v>741</v>
      </c>
      <c r="F1446" s="22" t="s">
        <v>726</v>
      </c>
      <c r="G1446" s="22" t="s">
        <v>727</v>
      </c>
      <c r="H1446" s="22" t="s">
        <v>386</v>
      </c>
      <c r="I1446" s="22"/>
      <c r="J1446" s="22"/>
      <c r="K1446" s="21" t="s">
        <v>4002</v>
      </c>
      <c r="L1446" s="21" t="s">
        <v>681</v>
      </c>
      <c r="M1446" s="21" t="s">
        <v>4003</v>
      </c>
      <c r="N1446" s="21"/>
      <c r="O1446" s="17" t="str">
        <f>IFERROR(VLOOKUP(B1446,POP!$B$5:$I$1048576,7,0),"")</f>
        <v/>
      </c>
      <c r="P1446" s="17" t="str">
        <f>IFERROR(VLOOKUP(B1446,POM!$B$5:$I$1048576,7,0),"")</f>
        <v/>
      </c>
      <c r="Q1446" s="10" t="str">
        <f>IFERROR(VLOOKUP(B1446,POU!$B$5:$I$1048576,7,0),"")</f>
        <v/>
      </c>
      <c r="R1446" s="21" t="str">
        <f t="shared" si="122"/>
        <v/>
      </c>
      <c r="S1446" s="17" t="str">
        <f>IFERROR(VLOOKUP(B1446,'PEMBEKALAN POP'!$B$5:$I$1048576,7,0),"")</f>
        <v/>
      </c>
      <c r="T1446" s="22" t="str">
        <f>IFERROR(VLOOKUP(B1446,'PEMBEKALAN POP'!$B$5:$I$1048576,8,0),"")</f>
        <v/>
      </c>
      <c r="U1446" s="21" t="s">
        <v>3994</v>
      </c>
      <c r="V1446" s="17" t="e" cm="1">
        <f t="array" ref="V1446">MAX(IF(INDUKSI!$B$5:$B$1048576='Data Training 2022'!B1446,INDUKSI!$H$5:$H$1048576))</f>
        <v>#N/A</v>
      </c>
      <c r="W1446" s="22" t="str">
        <f>IFERROR(VLOOKUP(B1446,INDUKSI!$B$5:$I$1048576,8,0),"")</f>
        <v/>
      </c>
      <c r="X1446" s="21" t="s">
        <v>3994</v>
      </c>
      <c r="Y1446" s="17" cm="1">
        <f t="array" ref="Y1446">MAX(IF(REINDUKSI!$B$5:$B$1048576='Data Training 2022'!B1446,REINDUKSI!$H$5:$H$1048576))</f>
        <v>0</v>
      </c>
      <c r="Z1446" s="22" t="str">
        <f>IFERROR(VLOOKUP(B1446,REINDUKSI!$B$5:$I$1048576,8,0),"")</f>
        <v/>
      </c>
      <c r="AA1446" s="22" t="str">
        <f t="shared" si="123"/>
        <v/>
      </c>
      <c r="AB1446" s="17" cm="1">
        <f t="array" ref="AB1446">MAX(IF(BSA!$B$5:$B$1048576='Data Training 2022'!B1446,BSA!$H$5:$H$1048576))</f>
        <v>0</v>
      </c>
      <c r="AC1446" s="22" t="str">
        <f>IFERROR(VLOOKUP(B1446,BSA!$B$5:$I$1048576,8,0),"")</f>
        <v/>
      </c>
      <c r="AD1446" s="22" t="s">
        <v>3994</v>
      </c>
      <c r="AE1446" s="22"/>
      <c r="AF1446" s="22"/>
      <c r="AG1446" s="22" t="str">
        <f t="shared" si="124"/>
        <v/>
      </c>
      <c r="AH1446" s="17" cm="1">
        <f t="array" ref="AH1446">MAX(IF(ISOLASI!$B$5:$B$1048576='Data Training 2022'!B1446,ISOLASI!$H$5:$H$1048576))</f>
        <v>0</v>
      </c>
      <c r="AI1446" s="22" t="str">
        <f>IFERROR(VLOOKUP(B1446,ISOLASI!$B$5:$I$1048576,8,0),"")</f>
        <v/>
      </c>
      <c r="AJ1446" s="22"/>
      <c r="AK1446" s="17" cm="1">
        <f t="array" ref="AK1446">MAX(IF('DEKAT AIR'!$B$5:$B$1048576='Data Training 2022'!B1446,'DEKAT AIR'!$H$5:$H$1048576))</f>
        <v>0</v>
      </c>
      <c r="AL1446" s="22" t="str">
        <f>IFERROR(VLOOKUP(B1446,'DEKAT AIR'!$B$5:$I$1048576,8,0),"")</f>
        <v/>
      </c>
      <c r="AM1446" s="22"/>
      <c r="AN1446" s="17" cm="1">
        <f t="array" ref="AN1446">MAX(IF(KETINGGIAN!$B$5:$B$1048576='Data Training 2022'!B1446,KETINGGIAN!$H$5:$H$1048576))</f>
        <v>0</v>
      </c>
      <c r="AO1446" s="22" t="str">
        <f>IFERROR(VLOOKUP(B1446,KETINGGIAN!$B$5:$I$1048576,8,0),"")</f>
        <v/>
      </c>
      <c r="AP1446" s="22"/>
      <c r="AQ1446" s="22"/>
      <c r="AR1446" s="22"/>
      <c r="AS1446" s="22"/>
      <c r="AT1446" s="17" cm="1">
        <f t="array" ref="AT1446">MAX(IF(TOOLSKEEPER!$B$5:$B$1048576='Data Training 2022'!B1446,TOOLSKEEPER!$H$5:$H$1048576))</f>
        <v>0</v>
      </c>
      <c r="AU1446" s="22" t="str">
        <f>IFERROR(VLOOKUP(B1446,TOOLSKEEPER!$B$5:$I$1048576,8,0),"")</f>
        <v/>
      </c>
    </row>
    <row r="1447" spans="1:47">
      <c r="A1447" s="22">
        <f t="shared" si="125"/>
        <v>1441</v>
      </c>
      <c r="B1447" s="21" t="str">
        <f t="shared" si="126"/>
        <v>a5.05991120030114</v>
      </c>
      <c r="C1447" s="21" t="s">
        <v>738</v>
      </c>
      <c r="D1447" s="22"/>
      <c r="E1447" s="22" t="s">
        <v>739</v>
      </c>
      <c r="F1447" s="22" t="s">
        <v>726</v>
      </c>
      <c r="G1447" s="22" t="s">
        <v>727</v>
      </c>
      <c r="H1447" s="22" t="s">
        <v>386</v>
      </c>
      <c r="I1447" s="22"/>
      <c r="J1447" s="22"/>
      <c r="K1447" s="21" t="s">
        <v>4002</v>
      </c>
      <c r="L1447" s="21" t="s">
        <v>681</v>
      </c>
      <c r="M1447" s="21" t="s">
        <v>4003</v>
      </c>
      <c r="N1447" s="21"/>
      <c r="O1447" s="17" t="str">
        <f>IFERROR(VLOOKUP(B1447,POP!$B$5:$I$1048576,7,0),"")</f>
        <v/>
      </c>
      <c r="P1447" s="17" t="str">
        <f>IFERROR(VLOOKUP(B1447,POM!$B$5:$I$1048576,7,0),"")</f>
        <v/>
      </c>
      <c r="Q1447" s="10" t="str">
        <f>IFERROR(VLOOKUP(B1447,POU!$B$5:$I$1048576,7,0),"")</f>
        <v/>
      </c>
      <c r="R1447" s="21" t="str">
        <f t="shared" si="122"/>
        <v/>
      </c>
      <c r="S1447" s="17" t="str">
        <f>IFERROR(VLOOKUP(B1447,'PEMBEKALAN POP'!$B$5:$I$1048576,7,0),"")</f>
        <v/>
      </c>
      <c r="T1447" s="22" t="str">
        <f>IFERROR(VLOOKUP(B1447,'PEMBEKALAN POP'!$B$5:$I$1048576,8,0),"")</f>
        <v/>
      </c>
      <c r="U1447" s="21" t="s">
        <v>3994</v>
      </c>
      <c r="V1447" s="17" t="e" cm="1">
        <f t="array" ref="V1447">MAX(IF(INDUKSI!$B$5:$B$1048576='Data Training 2022'!B1447,INDUKSI!$H$5:$H$1048576))</f>
        <v>#N/A</v>
      </c>
      <c r="W1447" s="22" t="str">
        <f>IFERROR(VLOOKUP(B1447,INDUKSI!$B$5:$I$1048576,8,0),"")</f>
        <v>LULUS</v>
      </c>
      <c r="X1447" s="21" t="s">
        <v>3994</v>
      </c>
      <c r="Y1447" s="17" cm="1">
        <f t="array" ref="Y1447">MAX(IF(REINDUKSI!$B$5:$B$1048576='Data Training 2022'!B1447,REINDUKSI!$H$5:$H$1048576))</f>
        <v>0</v>
      </c>
      <c r="Z1447" s="22" t="str">
        <f>IFERROR(VLOOKUP(B1447,REINDUKSI!$B$5:$I$1048576,8,0),"")</f>
        <v/>
      </c>
      <c r="AA1447" s="22" t="str">
        <f t="shared" si="123"/>
        <v/>
      </c>
      <c r="AB1447" s="17" cm="1">
        <f t="array" ref="AB1447">MAX(IF(BSA!$B$5:$B$1048576='Data Training 2022'!B1447,BSA!$H$5:$H$1048576))</f>
        <v>0</v>
      </c>
      <c r="AC1447" s="22" t="str">
        <f>IFERROR(VLOOKUP(B1447,BSA!$B$5:$I$1048576,8,0),"")</f>
        <v/>
      </c>
      <c r="AD1447" s="22" t="s">
        <v>3994</v>
      </c>
      <c r="AE1447" s="22"/>
      <c r="AF1447" s="22"/>
      <c r="AG1447" s="22" t="str">
        <f t="shared" si="124"/>
        <v/>
      </c>
      <c r="AH1447" s="17" cm="1">
        <f t="array" ref="AH1447">MAX(IF(ISOLASI!$B$5:$B$1048576='Data Training 2022'!B1447,ISOLASI!$H$5:$H$1048576))</f>
        <v>0</v>
      </c>
      <c r="AI1447" s="22" t="str">
        <f>IFERROR(VLOOKUP(B1447,ISOLASI!$B$5:$I$1048576,8,0),"")</f>
        <v/>
      </c>
      <c r="AJ1447" s="22"/>
      <c r="AK1447" s="17" cm="1">
        <f t="array" ref="AK1447">MAX(IF('DEKAT AIR'!$B$5:$B$1048576='Data Training 2022'!B1447,'DEKAT AIR'!$H$5:$H$1048576))</f>
        <v>0</v>
      </c>
      <c r="AL1447" s="22" t="str">
        <f>IFERROR(VLOOKUP(B1447,'DEKAT AIR'!$B$5:$I$1048576,8,0),"")</f>
        <v/>
      </c>
      <c r="AM1447" s="22"/>
      <c r="AN1447" s="17" cm="1">
        <f t="array" ref="AN1447">MAX(IF(KETINGGIAN!$B$5:$B$1048576='Data Training 2022'!B1447,KETINGGIAN!$H$5:$H$1048576))</f>
        <v>0</v>
      </c>
      <c r="AO1447" s="22" t="str">
        <f>IFERROR(VLOOKUP(B1447,KETINGGIAN!$B$5:$I$1048576,8,0),"")</f>
        <v/>
      </c>
      <c r="AP1447" s="22"/>
      <c r="AQ1447" s="22"/>
      <c r="AR1447" s="22"/>
      <c r="AS1447" s="22"/>
      <c r="AT1447" s="17" cm="1">
        <f t="array" ref="AT1447">MAX(IF(TOOLSKEEPER!$B$5:$B$1048576='Data Training 2022'!B1447,TOOLSKEEPER!$H$5:$H$1048576))</f>
        <v>0</v>
      </c>
      <c r="AU1447" s="22" t="str">
        <f>IFERROR(VLOOKUP(B1447,TOOLSKEEPER!$B$5:$I$1048576,8,0),"")</f>
        <v/>
      </c>
    </row>
    <row r="1448" spans="1:47">
      <c r="A1448" s="22">
        <f t="shared" si="125"/>
        <v>1442</v>
      </c>
      <c r="B1448" s="21" t="str">
        <f t="shared" si="126"/>
        <v>a5.05981020030100</v>
      </c>
      <c r="C1448" s="21" t="s">
        <v>734</v>
      </c>
      <c r="D1448" s="22"/>
      <c r="E1448" s="22" t="s">
        <v>735</v>
      </c>
      <c r="F1448" s="22" t="s">
        <v>726</v>
      </c>
      <c r="G1448" s="22" t="s">
        <v>727</v>
      </c>
      <c r="H1448" s="22" t="s">
        <v>386</v>
      </c>
      <c r="I1448" s="22"/>
      <c r="J1448" s="22"/>
      <c r="K1448" s="21" t="s">
        <v>4002</v>
      </c>
      <c r="L1448" s="21" t="s">
        <v>681</v>
      </c>
      <c r="M1448" s="21" t="s">
        <v>4003</v>
      </c>
      <c r="N1448" s="21"/>
      <c r="O1448" s="17" t="str">
        <f>IFERROR(VLOOKUP(B1448,POP!$B$5:$I$1048576,7,0),"")</f>
        <v/>
      </c>
      <c r="P1448" s="17" t="str">
        <f>IFERROR(VLOOKUP(B1448,POM!$B$5:$I$1048576,7,0),"")</f>
        <v/>
      </c>
      <c r="Q1448" s="10" t="str">
        <f>IFERROR(VLOOKUP(B1448,POU!$B$5:$I$1048576,7,0),"")</f>
        <v/>
      </c>
      <c r="R1448" s="21" t="str">
        <f t="shared" si="122"/>
        <v/>
      </c>
      <c r="S1448" s="17" t="str">
        <f>IFERROR(VLOOKUP(B1448,'PEMBEKALAN POP'!$B$5:$I$1048576,7,0),"")</f>
        <v/>
      </c>
      <c r="T1448" s="22" t="str">
        <f>IFERROR(VLOOKUP(B1448,'PEMBEKALAN POP'!$B$5:$I$1048576,8,0),"")</f>
        <v/>
      </c>
      <c r="U1448" s="21" t="s">
        <v>3994</v>
      </c>
      <c r="V1448" s="17" t="e" cm="1">
        <f t="array" ref="V1448">MAX(IF(INDUKSI!$B$5:$B$1048576='Data Training 2022'!B1448,INDUKSI!$H$5:$H$1048576))</f>
        <v>#N/A</v>
      </c>
      <c r="W1448" s="22" t="str">
        <f>IFERROR(VLOOKUP(B1448,INDUKSI!$B$5:$I$1048576,8,0),"")</f>
        <v>LULUS</v>
      </c>
      <c r="X1448" s="21" t="s">
        <v>3994</v>
      </c>
      <c r="Y1448" s="17" cm="1">
        <f t="array" ref="Y1448">MAX(IF(REINDUKSI!$B$5:$B$1048576='Data Training 2022'!B1448,REINDUKSI!$H$5:$H$1048576))</f>
        <v>0</v>
      </c>
      <c r="Z1448" s="22" t="str">
        <f>IFERROR(VLOOKUP(B1448,REINDUKSI!$B$5:$I$1048576,8,0),"")</f>
        <v/>
      </c>
      <c r="AA1448" s="22" t="str">
        <f t="shared" si="123"/>
        <v/>
      </c>
      <c r="AB1448" s="17" cm="1">
        <f t="array" ref="AB1448">MAX(IF(BSA!$B$5:$B$1048576='Data Training 2022'!B1448,BSA!$H$5:$H$1048576))</f>
        <v>0</v>
      </c>
      <c r="AC1448" s="22" t="str">
        <f>IFERROR(VLOOKUP(B1448,BSA!$B$5:$I$1048576,8,0),"")</f>
        <v/>
      </c>
      <c r="AD1448" s="22" t="s">
        <v>3994</v>
      </c>
      <c r="AE1448" s="22"/>
      <c r="AF1448" s="22"/>
      <c r="AG1448" s="22" t="str">
        <f t="shared" si="124"/>
        <v/>
      </c>
      <c r="AH1448" s="17" cm="1">
        <f t="array" ref="AH1448">MAX(IF(ISOLASI!$B$5:$B$1048576='Data Training 2022'!B1448,ISOLASI!$H$5:$H$1048576))</f>
        <v>0</v>
      </c>
      <c r="AI1448" s="22" t="str">
        <f>IFERROR(VLOOKUP(B1448,ISOLASI!$B$5:$I$1048576,8,0),"")</f>
        <v/>
      </c>
      <c r="AJ1448" s="22"/>
      <c r="AK1448" s="17" cm="1">
        <f t="array" ref="AK1448">MAX(IF('DEKAT AIR'!$B$5:$B$1048576='Data Training 2022'!B1448,'DEKAT AIR'!$H$5:$H$1048576))</f>
        <v>0</v>
      </c>
      <c r="AL1448" s="22" t="str">
        <f>IFERROR(VLOOKUP(B1448,'DEKAT AIR'!$B$5:$I$1048576,8,0),"")</f>
        <v/>
      </c>
      <c r="AM1448" s="22"/>
      <c r="AN1448" s="17" cm="1">
        <f t="array" ref="AN1448">MAX(IF(KETINGGIAN!$B$5:$B$1048576='Data Training 2022'!B1448,KETINGGIAN!$H$5:$H$1048576))</f>
        <v>0</v>
      </c>
      <c r="AO1448" s="22" t="str">
        <f>IFERROR(VLOOKUP(B1448,KETINGGIAN!$B$5:$I$1048576,8,0),"")</f>
        <v/>
      </c>
      <c r="AP1448" s="22"/>
      <c r="AQ1448" s="22"/>
      <c r="AR1448" s="22"/>
      <c r="AS1448" s="22"/>
      <c r="AT1448" s="17" cm="1">
        <f t="array" ref="AT1448">MAX(IF(TOOLSKEEPER!$B$5:$B$1048576='Data Training 2022'!B1448,TOOLSKEEPER!$H$5:$H$1048576))</f>
        <v>0</v>
      </c>
      <c r="AU1448" s="22" t="str">
        <f>IFERROR(VLOOKUP(B1448,TOOLSKEEPER!$B$5:$I$1048576,8,0),"")</f>
        <v/>
      </c>
    </row>
    <row r="1449" spans="1:47">
      <c r="A1449" s="22">
        <f t="shared" si="125"/>
        <v>1443</v>
      </c>
      <c r="B1449" s="21" t="str">
        <f t="shared" si="126"/>
        <v>a5.05970220030103</v>
      </c>
      <c r="C1449" s="21" t="s">
        <v>736</v>
      </c>
      <c r="D1449" s="22"/>
      <c r="E1449" s="22" t="s">
        <v>737</v>
      </c>
      <c r="F1449" s="22" t="s">
        <v>726</v>
      </c>
      <c r="G1449" s="22" t="s">
        <v>727</v>
      </c>
      <c r="H1449" s="22" t="s">
        <v>386</v>
      </c>
      <c r="I1449" s="22"/>
      <c r="J1449" s="22"/>
      <c r="K1449" s="21" t="s">
        <v>4002</v>
      </c>
      <c r="L1449" s="21" t="s">
        <v>681</v>
      </c>
      <c r="M1449" s="21" t="s">
        <v>4003</v>
      </c>
      <c r="N1449" s="21"/>
      <c r="O1449" s="17" t="str">
        <f>IFERROR(VLOOKUP(B1449,POP!$B$5:$I$1048576,7,0),"")</f>
        <v/>
      </c>
      <c r="P1449" s="17" t="str">
        <f>IFERROR(VLOOKUP(B1449,POM!$B$5:$I$1048576,7,0),"")</f>
        <v/>
      </c>
      <c r="Q1449" s="10" t="str">
        <f>IFERROR(VLOOKUP(B1449,POU!$B$5:$I$1048576,7,0),"")</f>
        <v/>
      </c>
      <c r="R1449" s="21" t="str">
        <f t="shared" si="122"/>
        <v/>
      </c>
      <c r="S1449" s="17" t="str">
        <f>IFERROR(VLOOKUP(B1449,'PEMBEKALAN POP'!$B$5:$I$1048576,7,0),"")</f>
        <v/>
      </c>
      <c r="T1449" s="22" t="str">
        <f>IFERROR(VLOOKUP(B1449,'PEMBEKALAN POP'!$B$5:$I$1048576,8,0),"")</f>
        <v/>
      </c>
      <c r="U1449" s="21" t="s">
        <v>3994</v>
      </c>
      <c r="V1449" s="17" t="e" cm="1">
        <f t="array" ref="V1449">MAX(IF(INDUKSI!$B$5:$B$1048576='Data Training 2022'!B1449,INDUKSI!$H$5:$H$1048576))</f>
        <v>#N/A</v>
      </c>
      <c r="W1449" s="22" t="str">
        <f>IFERROR(VLOOKUP(B1449,INDUKSI!$B$5:$I$1048576,8,0),"")</f>
        <v>LULUS</v>
      </c>
      <c r="X1449" s="21" t="s">
        <v>3994</v>
      </c>
      <c r="Y1449" s="17" cm="1">
        <f t="array" ref="Y1449">MAX(IF(REINDUKSI!$B$5:$B$1048576='Data Training 2022'!B1449,REINDUKSI!$H$5:$H$1048576))</f>
        <v>0</v>
      </c>
      <c r="Z1449" s="22" t="str">
        <f>IFERROR(VLOOKUP(B1449,REINDUKSI!$B$5:$I$1048576,8,0),"")</f>
        <v/>
      </c>
      <c r="AA1449" s="22" t="str">
        <f t="shared" si="123"/>
        <v/>
      </c>
      <c r="AB1449" s="17" cm="1">
        <f t="array" ref="AB1449">MAX(IF(BSA!$B$5:$B$1048576='Data Training 2022'!B1449,BSA!$H$5:$H$1048576))</f>
        <v>0</v>
      </c>
      <c r="AC1449" s="22" t="str">
        <f>IFERROR(VLOOKUP(B1449,BSA!$B$5:$I$1048576,8,0),"")</f>
        <v/>
      </c>
      <c r="AD1449" s="22" t="s">
        <v>3994</v>
      </c>
      <c r="AE1449" s="22"/>
      <c r="AF1449" s="22"/>
      <c r="AG1449" s="22" t="str">
        <f t="shared" si="124"/>
        <v/>
      </c>
      <c r="AH1449" s="17" cm="1">
        <f t="array" ref="AH1449">MAX(IF(ISOLASI!$B$5:$B$1048576='Data Training 2022'!B1449,ISOLASI!$H$5:$H$1048576))</f>
        <v>0</v>
      </c>
      <c r="AI1449" s="22" t="str">
        <f>IFERROR(VLOOKUP(B1449,ISOLASI!$B$5:$I$1048576,8,0),"")</f>
        <v/>
      </c>
      <c r="AJ1449" s="22"/>
      <c r="AK1449" s="17" cm="1">
        <f t="array" ref="AK1449">MAX(IF('DEKAT AIR'!$B$5:$B$1048576='Data Training 2022'!B1449,'DEKAT AIR'!$H$5:$H$1048576))</f>
        <v>0</v>
      </c>
      <c r="AL1449" s="22" t="str">
        <f>IFERROR(VLOOKUP(B1449,'DEKAT AIR'!$B$5:$I$1048576,8,0),"")</f>
        <v/>
      </c>
      <c r="AM1449" s="22"/>
      <c r="AN1449" s="17" cm="1">
        <f t="array" ref="AN1449">MAX(IF(KETINGGIAN!$B$5:$B$1048576='Data Training 2022'!B1449,KETINGGIAN!$H$5:$H$1048576))</f>
        <v>0</v>
      </c>
      <c r="AO1449" s="22" t="str">
        <f>IFERROR(VLOOKUP(B1449,KETINGGIAN!$B$5:$I$1048576,8,0),"")</f>
        <v/>
      </c>
      <c r="AP1449" s="22"/>
      <c r="AQ1449" s="22"/>
      <c r="AR1449" s="22"/>
      <c r="AS1449" s="22"/>
      <c r="AT1449" s="17" cm="1">
        <f t="array" ref="AT1449">MAX(IF(TOOLSKEEPER!$B$5:$B$1048576='Data Training 2022'!B1449,TOOLSKEEPER!$H$5:$H$1048576))</f>
        <v>0</v>
      </c>
      <c r="AU1449" s="22" t="str">
        <f>IFERROR(VLOOKUP(B1449,TOOLSKEEPER!$B$5:$I$1048576,8,0),"")</f>
        <v/>
      </c>
    </row>
    <row r="1450" spans="1:47">
      <c r="A1450" s="22">
        <f t="shared" si="125"/>
        <v>1444</v>
      </c>
      <c r="B1450" s="21" t="str">
        <f t="shared" si="126"/>
        <v>a5.05980920030105</v>
      </c>
      <c r="C1450" s="21" t="s">
        <v>724</v>
      </c>
      <c r="D1450" s="22"/>
      <c r="E1450" s="22" t="s">
        <v>725</v>
      </c>
      <c r="F1450" s="22" t="s">
        <v>726</v>
      </c>
      <c r="G1450" s="22" t="s">
        <v>727</v>
      </c>
      <c r="H1450" s="22" t="s">
        <v>386</v>
      </c>
      <c r="I1450" s="22"/>
      <c r="J1450" s="22"/>
      <c r="K1450" s="21" t="s">
        <v>4002</v>
      </c>
      <c r="L1450" s="21" t="s">
        <v>681</v>
      </c>
      <c r="M1450" s="21" t="s">
        <v>4003</v>
      </c>
      <c r="N1450" s="21"/>
      <c r="O1450" s="17" t="str">
        <f>IFERROR(VLOOKUP(B1450,POP!$B$5:$I$1048576,7,0),"")</f>
        <v/>
      </c>
      <c r="P1450" s="17" t="str">
        <f>IFERROR(VLOOKUP(B1450,POM!$B$5:$I$1048576,7,0),"")</f>
        <v/>
      </c>
      <c r="Q1450" s="10" t="str">
        <f>IFERROR(VLOOKUP(B1450,POU!$B$5:$I$1048576,7,0),"")</f>
        <v/>
      </c>
      <c r="R1450" s="21" t="str">
        <f t="shared" si="122"/>
        <v/>
      </c>
      <c r="S1450" s="17" t="str">
        <f>IFERROR(VLOOKUP(B1450,'PEMBEKALAN POP'!$B$5:$I$1048576,7,0),"")</f>
        <v/>
      </c>
      <c r="T1450" s="22" t="str">
        <f>IFERROR(VLOOKUP(B1450,'PEMBEKALAN POP'!$B$5:$I$1048576,8,0),"")</f>
        <v/>
      </c>
      <c r="U1450" s="21" t="s">
        <v>3994</v>
      </c>
      <c r="V1450" s="17" t="e" cm="1">
        <f t="array" ref="V1450">MAX(IF(INDUKSI!$B$5:$B$1048576='Data Training 2022'!B1450,INDUKSI!$H$5:$H$1048576))</f>
        <v>#N/A</v>
      </c>
      <c r="W1450" s="22" t="str">
        <f>IFERROR(VLOOKUP(B1450,INDUKSI!$B$5:$I$1048576,8,0),"")</f>
        <v>LULUS</v>
      </c>
      <c r="X1450" s="21" t="s">
        <v>3994</v>
      </c>
      <c r="Y1450" s="17" cm="1">
        <f t="array" ref="Y1450">MAX(IF(REINDUKSI!$B$5:$B$1048576='Data Training 2022'!B1450,REINDUKSI!$H$5:$H$1048576))</f>
        <v>0</v>
      </c>
      <c r="Z1450" s="22" t="str">
        <f>IFERROR(VLOOKUP(B1450,REINDUKSI!$B$5:$I$1048576,8,0),"")</f>
        <v/>
      </c>
      <c r="AA1450" s="22" t="str">
        <f t="shared" si="123"/>
        <v/>
      </c>
      <c r="AB1450" s="17" cm="1">
        <f t="array" ref="AB1450">MAX(IF(BSA!$B$5:$B$1048576='Data Training 2022'!B1450,BSA!$H$5:$H$1048576))</f>
        <v>0</v>
      </c>
      <c r="AC1450" s="22" t="str">
        <f>IFERROR(VLOOKUP(B1450,BSA!$B$5:$I$1048576,8,0),"")</f>
        <v/>
      </c>
      <c r="AD1450" s="22" t="s">
        <v>3994</v>
      </c>
      <c r="AE1450" s="22"/>
      <c r="AF1450" s="22"/>
      <c r="AG1450" s="22" t="str">
        <f t="shared" si="124"/>
        <v/>
      </c>
      <c r="AH1450" s="17" cm="1">
        <f t="array" ref="AH1450">MAX(IF(ISOLASI!$B$5:$B$1048576='Data Training 2022'!B1450,ISOLASI!$H$5:$H$1048576))</f>
        <v>0</v>
      </c>
      <c r="AI1450" s="22" t="str">
        <f>IFERROR(VLOOKUP(B1450,ISOLASI!$B$5:$I$1048576,8,0),"")</f>
        <v/>
      </c>
      <c r="AJ1450" s="22"/>
      <c r="AK1450" s="17" cm="1">
        <f t="array" ref="AK1450">MAX(IF('DEKAT AIR'!$B$5:$B$1048576='Data Training 2022'!B1450,'DEKAT AIR'!$H$5:$H$1048576))</f>
        <v>0</v>
      </c>
      <c r="AL1450" s="22" t="str">
        <f>IFERROR(VLOOKUP(B1450,'DEKAT AIR'!$B$5:$I$1048576,8,0),"")</f>
        <v/>
      </c>
      <c r="AM1450" s="22"/>
      <c r="AN1450" s="17" cm="1">
        <f t="array" ref="AN1450">MAX(IF(KETINGGIAN!$B$5:$B$1048576='Data Training 2022'!B1450,KETINGGIAN!$H$5:$H$1048576))</f>
        <v>0</v>
      </c>
      <c r="AO1450" s="22" t="str">
        <f>IFERROR(VLOOKUP(B1450,KETINGGIAN!$B$5:$I$1048576,8,0),"")</f>
        <v/>
      </c>
      <c r="AP1450" s="22"/>
      <c r="AQ1450" s="22"/>
      <c r="AR1450" s="22"/>
      <c r="AS1450" s="22"/>
      <c r="AT1450" s="17" cm="1">
        <f t="array" ref="AT1450">MAX(IF(TOOLSKEEPER!$B$5:$B$1048576='Data Training 2022'!B1450,TOOLSKEEPER!$H$5:$H$1048576))</f>
        <v>0</v>
      </c>
      <c r="AU1450" s="22" t="str">
        <f>IFERROR(VLOOKUP(B1450,TOOLSKEEPER!$B$5:$I$1048576,8,0),"")</f>
        <v/>
      </c>
    </row>
    <row r="1451" spans="1:47">
      <c r="A1451" s="22">
        <f t="shared" si="125"/>
        <v>1445</v>
      </c>
      <c r="B1451" s="21" t="str">
        <f t="shared" si="126"/>
        <v>MP/SIS-20120484</v>
      </c>
      <c r="C1451" s="21" t="s">
        <v>4421</v>
      </c>
      <c r="D1451" s="22"/>
      <c r="E1451" s="22" t="s">
        <v>773</v>
      </c>
      <c r="F1451" s="22" t="s">
        <v>744</v>
      </c>
      <c r="G1451" s="22" t="s">
        <v>755</v>
      </c>
      <c r="H1451" s="22" t="s">
        <v>386</v>
      </c>
      <c r="I1451" s="22"/>
      <c r="J1451" s="22"/>
      <c r="K1451" s="21" t="s">
        <v>4002</v>
      </c>
      <c r="L1451" s="21" t="s">
        <v>681</v>
      </c>
      <c r="M1451" s="21" t="s">
        <v>4003</v>
      </c>
      <c r="N1451" s="21"/>
      <c r="O1451" s="17" t="str">
        <f>IFERROR(VLOOKUP(B1451,POP!$B$5:$I$1048576,7,0),"")</f>
        <v/>
      </c>
      <c r="P1451" s="17" t="str">
        <f>IFERROR(VLOOKUP(B1451,POM!$B$5:$I$1048576,7,0),"")</f>
        <v/>
      </c>
      <c r="Q1451" s="10" t="str">
        <f>IFERROR(VLOOKUP(B1451,POU!$B$5:$I$1048576,7,0),"")</f>
        <v/>
      </c>
      <c r="R1451" s="21" t="str">
        <f t="shared" si="122"/>
        <v/>
      </c>
      <c r="S1451" s="17" t="str">
        <f>IFERROR(VLOOKUP(B1451,'PEMBEKALAN POP'!$B$5:$I$1048576,7,0),"")</f>
        <v/>
      </c>
      <c r="T1451" s="22" t="str">
        <f>IFERROR(VLOOKUP(B1451,'PEMBEKALAN POP'!$B$5:$I$1048576,8,0),"")</f>
        <v/>
      </c>
      <c r="U1451" s="21" t="s">
        <v>3994</v>
      </c>
      <c r="V1451" s="17" t="e" cm="1">
        <f t="array" ref="V1451">MAX(IF(INDUKSI!$B$5:$B$1048576='Data Training 2022'!B1451,INDUKSI!$H$5:$H$1048576))</f>
        <v>#N/A</v>
      </c>
      <c r="W1451" s="22" t="str">
        <f>IFERROR(VLOOKUP(B1451,INDUKSI!$B$5:$I$1048576,8,0),"")</f>
        <v>LULUS</v>
      </c>
      <c r="X1451" s="21" t="s">
        <v>3994</v>
      </c>
      <c r="Y1451" s="17" cm="1">
        <f t="array" ref="Y1451">MAX(IF(REINDUKSI!$B$5:$B$1048576='Data Training 2022'!B1451,REINDUKSI!$H$5:$H$1048576))</f>
        <v>44499</v>
      </c>
      <c r="Z1451" s="22" t="str">
        <f>IFERROR(VLOOKUP(B1451,REINDUKSI!$B$5:$I$1048576,8,0),"")</f>
        <v>LULUS</v>
      </c>
      <c r="AA1451" s="22" t="str">
        <f t="shared" si="123"/>
        <v/>
      </c>
      <c r="AB1451" s="17" cm="1">
        <f t="array" ref="AB1451">MAX(IF(BSA!$B$5:$B$1048576='Data Training 2022'!B1451,BSA!$H$5:$H$1048576))</f>
        <v>0</v>
      </c>
      <c r="AC1451" s="22" t="str">
        <f>IFERROR(VLOOKUP(B1451,BSA!$B$5:$I$1048576,8,0),"")</f>
        <v/>
      </c>
      <c r="AD1451" s="22" t="s">
        <v>3994</v>
      </c>
      <c r="AE1451" s="22"/>
      <c r="AF1451" s="22"/>
      <c r="AG1451" s="22" t="str">
        <f t="shared" si="124"/>
        <v/>
      </c>
      <c r="AH1451" s="17" cm="1">
        <f t="array" ref="AH1451">MAX(IF(ISOLASI!$B$5:$B$1048576='Data Training 2022'!B1451,ISOLASI!$H$5:$H$1048576))</f>
        <v>44359</v>
      </c>
      <c r="AI1451" s="22" t="str">
        <f>IFERROR(VLOOKUP(B1451,ISOLASI!$B$5:$I$1048576,8,0),"")</f>
        <v>LULUS</v>
      </c>
      <c r="AJ1451" s="22"/>
      <c r="AK1451" s="17" cm="1">
        <f t="array" ref="AK1451">MAX(IF('DEKAT AIR'!$B$5:$B$1048576='Data Training 2022'!B1451,'DEKAT AIR'!$H$5:$H$1048576))</f>
        <v>0</v>
      </c>
      <c r="AL1451" s="22" t="str">
        <f>IFERROR(VLOOKUP(B1451,'DEKAT AIR'!$B$5:$I$1048576,8,0),"")</f>
        <v/>
      </c>
      <c r="AM1451" s="22"/>
      <c r="AN1451" s="17" cm="1">
        <f t="array" ref="AN1451">MAX(IF(KETINGGIAN!$B$5:$B$1048576='Data Training 2022'!B1451,KETINGGIAN!$H$5:$H$1048576))</f>
        <v>0</v>
      </c>
      <c r="AO1451" s="22" t="str">
        <f>IFERROR(VLOOKUP(B1451,KETINGGIAN!$B$5:$I$1048576,8,0),"")</f>
        <v/>
      </c>
      <c r="AP1451" s="22"/>
      <c r="AQ1451" s="22"/>
      <c r="AR1451" s="22"/>
      <c r="AS1451" s="22"/>
      <c r="AT1451" s="17" cm="1">
        <f t="array" ref="AT1451">MAX(IF(TOOLSKEEPER!$B$5:$B$1048576='Data Training 2022'!B1451,TOOLSKEEPER!$H$5:$H$1048576))</f>
        <v>0</v>
      </c>
      <c r="AU1451" s="22" t="str">
        <f>IFERROR(VLOOKUP(B1451,TOOLSKEEPER!$B$5:$I$1048576,8,0),"")</f>
        <v/>
      </c>
    </row>
    <row r="1452" spans="1:47">
      <c r="A1452" s="22">
        <f t="shared" si="125"/>
        <v>1446</v>
      </c>
      <c r="B1452" s="21" t="str">
        <f t="shared" si="126"/>
        <v>MP/EDJ-21030002</v>
      </c>
      <c r="C1452" s="21" t="s">
        <v>4422</v>
      </c>
      <c r="D1452" s="22"/>
      <c r="E1452" s="22" t="s">
        <v>4423</v>
      </c>
      <c r="F1452" s="22" t="s">
        <v>744</v>
      </c>
      <c r="G1452" s="22" t="s">
        <v>755</v>
      </c>
      <c r="H1452" s="22" t="s">
        <v>386</v>
      </c>
      <c r="I1452" s="22"/>
      <c r="J1452" s="22"/>
      <c r="K1452" s="21" t="s">
        <v>4002</v>
      </c>
      <c r="L1452" s="21" t="s">
        <v>681</v>
      </c>
      <c r="M1452" s="21" t="s">
        <v>4003</v>
      </c>
      <c r="N1452" s="21"/>
      <c r="O1452" s="17" t="str">
        <f>IFERROR(VLOOKUP(B1452,POP!$B$5:$I$1048576,7,0),"")</f>
        <v/>
      </c>
      <c r="P1452" s="17" t="str">
        <f>IFERROR(VLOOKUP(B1452,POM!$B$5:$I$1048576,7,0),"")</f>
        <v/>
      </c>
      <c r="Q1452" s="10" t="str">
        <f>IFERROR(VLOOKUP(B1452,POU!$B$5:$I$1048576,7,0),"")</f>
        <v/>
      </c>
      <c r="R1452" s="21" t="str">
        <f t="shared" si="122"/>
        <v/>
      </c>
      <c r="S1452" s="17" t="str">
        <f>IFERROR(VLOOKUP(B1452,'PEMBEKALAN POP'!$B$5:$I$1048576,7,0),"")</f>
        <v/>
      </c>
      <c r="T1452" s="22" t="str">
        <f>IFERROR(VLOOKUP(B1452,'PEMBEKALAN POP'!$B$5:$I$1048576,8,0),"")</f>
        <v/>
      </c>
      <c r="U1452" s="21" t="s">
        <v>3994</v>
      </c>
      <c r="V1452" s="17" t="e" cm="1">
        <f t="array" ref="V1452">MAX(IF(INDUKSI!$B$5:$B$1048576='Data Training 2022'!B1452,INDUKSI!$H$5:$H$1048576))</f>
        <v>#N/A</v>
      </c>
      <c r="W1452" s="22" t="str">
        <f>IFERROR(VLOOKUP(B1452,INDUKSI!$B$5:$I$1048576,8,0),"")</f>
        <v>LULUS</v>
      </c>
      <c r="X1452" s="21" t="s">
        <v>3994</v>
      </c>
      <c r="Y1452" s="17" cm="1">
        <f t="array" ref="Y1452">MAX(IF(REINDUKSI!$B$5:$B$1048576='Data Training 2022'!B1452,REINDUKSI!$H$5:$H$1048576))</f>
        <v>44479</v>
      </c>
      <c r="Z1452" s="22" t="str">
        <f>IFERROR(VLOOKUP(B1452,REINDUKSI!$B$5:$I$1048576,8,0),"")</f>
        <v>LULUS</v>
      </c>
      <c r="AA1452" s="22" t="str">
        <f t="shared" si="123"/>
        <v/>
      </c>
      <c r="AB1452" s="17" cm="1">
        <f t="array" ref="AB1452">MAX(IF(BSA!$B$5:$B$1048576='Data Training 2022'!B1452,BSA!$H$5:$H$1048576))</f>
        <v>0</v>
      </c>
      <c r="AC1452" s="22" t="str">
        <f>IFERROR(VLOOKUP(B1452,BSA!$B$5:$I$1048576,8,0),"")</f>
        <v/>
      </c>
      <c r="AD1452" s="22" t="s">
        <v>3994</v>
      </c>
      <c r="AE1452" s="22"/>
      <c r="AF1452" s="22"/>
      <c r="AG1452" s="22" t="str">
        <f t="shared" si="124"/>
        <v/>
      </c>
      <c r="AH1452" s="17" cm="1">
        <f t="array" ref="AH1452">MAX(IF(ISOLASI!$B$5:$B$1048576='Data Training 2022'!B1452,ISOLASI!$H$5:$H$1048576))</f>
        <v>0</v>
      </c>
      <c r="AI1452" s="22" t="str">
        <f>IFERROR(VLOOKUP(B1452,ISOLASI!$B$5:$I$1048576,8,0),"")</f>
        <v/>
      </c>
      <c r="AJ1452" s="22"/>
      <c r="AK1452" s="17" cm="1">
        <f t="array" ref="AK1452">MAX(IF('DEKAT AIR'!$B$5:$B$1048576='Data Training 2022'!B1452,'DEKAT AIR'!$H$5:$H$1048576))</f>
        <v>0</v>
      </c>
      <c r="AL1452" s="22" t="str">
        <f>IFERROR(VLOOKUP(B1452,'DEKAT AIR'!$B$5:$I$1048576,8,0),"")</f>
        <v/>
      </c>
      <c r="AM1452" s="22"/>
      <c r="AN1452" s="17" cm="1">
        <f t="array" ref="AN1452">MAX(IF(KETINGGIAN!$B$5:$B$1048576='Data Training 2022'!B1452,KETINGGIAN!$H$5:$H$1048576))</f>
        <v>0</v>
      </c>
      <c r="AO1452" s="22" t="str">
        <f>IFERROR(VLOOKUP(B1452,KETINGGIAN!$B$5:$I$1048576,8,0),"")</f>
        <v/>
      </c>
      <c r="AP1452" s="22"/>
      <c r="AQ1452" s="22"/>
      <c r="AR1452" s="22"/>
      <c r="AS1452" s="22"/>
      <c r="AT1452" s="17" cm="1">
        <f t="array" ref="AT1452">MAX(IF(TOOLSKEEPER!$B$5:$B$1048576='Data Training 2022'!B1452,TOOLSKEEPER!$H$5:$H$1048576))</f>
        <v>0</v>
      </c>
      <c r="AU1452" s="22" t="str">
        <f>IFERROR(VLOOKUP(B1452,TOOLSKEEPER!$B$5:$I$1048576,8,0),"")</f>
        <v/>
      </c>
    </row>
    <row r="1453" spans="1:47">
      <c r="A1453" s="22">
        <f t="shared" si="125"/>
        <v>1447</v>
      </c>
      <c r="B1453" s="21" t="str">
        <f t="shared" si="126"/>
        <v>MP/SIS-20080635</v>
      </c>
      <c r="C1453" s="21" t="s">
        <v>4424</v>
      </c>
      <c r="D1453" s="22"/>
      <c r="E1453" s="22" t="s">
        <v>762</v>
      </c>
      <c r="F1453" s="22" t="s">
        <v>744</v>
      </c>
      <c r="G1453" s="22" t="s">
        <v>774</v>
      </c>
      <c r="H1453" s="22" t="s">
        <v>328</v>
      </c>
      <c r="I1453" s="22"/>
      <c r="J1453" s="22"/>
      <c r="K1453" s="21" t="s">
        <v>3993</v>
      </c>
      <c r="L1453" s="21" t="s">
        <v>460</v>
      </c>
      <c r="M1453" s="21" t="s">
        <v>3994</v>
      </c>
      <c r="N1453" s="21"/>
      <c r="O1453" s="17" t="str">
        <f>IFERROR(VLOOKUP(B1453,POP!$B$5:$I$1048576,7,0),"")</f>
        <v/>
      </c>
      <c r="P1453" s="17" t="str">
        <f>IFERROR(VLOOKUP(B1453,POM!$B$5:$I$1048576,7,0),"")</f>
        <v/>
      </c>
      <c r="Q1453" s="10" t="str">
        <f>IFERROR(VLOOKUP(B1453,POU!$B$5:$I$1048576,7,0),"")</f>
        <v/>
      </c>
      <c r="R1453" s="21" t="str">
        <f t="shared" si="122"/>
        <v>TARGET</v>
      </c>
      <c r="S1453" s="17" t="str">
        <f>IFERROR(VLOOKUP(B1453,'PEMBEKALAN POP'!$B$5:$I$1048576,7,0),"")</f>
        <v/>
      </c>
      <c r="T1453" s="22" t="str">
        <f>IFERROR(VLOOKUP(B1453,'PEMBEKALAN POP'!$B$5:$I$1048576,8,0),"")</f>
        <v/>
      </c>
      <c r="U1453" s="21" t="s">
        <v>3994</v>
      </c>
      <c r="V1453" s="17" t="e" cm="1">
        <f t="array" ref="V1453">MAX(IF(INDUKSI!$B$5:$B$1048576='Data Training 2022'!B1453,INDUKSI!$H$5:$H$1048576))</f>
        <v>#N/A</v>
      </c>
      <c r="W1453" s="22" t="str">
        <f>IFERROR(VLOOKUP(B1453,INDUKSI!$B$5:$I$1048576,8,0),"")</f>
        <v/>
      </c>
      <c r="X1453" s="21" t="s">
        <v>3994</v>
      </c>
      <c r="Y1453" s="17" cm="1">
        <f t="array" ref="Y1453">MAX(IF(REINDUKSI!$B$5:$B$1048576='Data Training 2022'!B1453,REINDUKSI!$H$5:$H$1048576))</f>
        <v>44472</v>
      </c>
      <c r="Z1453" s="22" t="str">
        <f>IFERROR(VLOOKUP(B1453,REINDUKSI!$B$5:$I$1048576,8,0),"")</f>
        <v>LULUS</v>
      </c>
      <c r="AA1453" s="22" t="str">
        <f t="shared" si="123"/>
        <v/>
      </c>
      <c r="AB1453" s="17" cm="1">
        <f t="array" ref="AB1453">MAX(IF(BSA!$B$5:$B$1048576='Data Training 2022'!B1453,BSA!$H$5:$H$1048576))</f>
        <v>0</v>
      </c>
      <c r="AC1453" s="22" t="str">
        <f>IFERROR(VLOOKUP(B1453,BSA!$B$5:$I$1048576,8,0),"")</f>
        <v/>
      </c>
      <c r="AD1453" s="22" t="s">
        <v>3994</v>
      </c>
      <c r="AE1453" s="22"/>
      <c r="AF1453" s="22"/>
      <c r="AG1453" s="22" t="str">
        <f t="shared" si="124"/>
        <v/>
      </c>
      <c r="AH1453" s="17" cm="1">
        <f t="array" ref="AH1453">MAX(IF(ISOLASI!$B$5:$B$1048576='Data Training 2022'!B1453,ISOLASI!$H$5:$H$1048576))</f>
        <v>0</v>
      </c>
      <c r="AI1453" s="22" t="str">
        <f>IFERROR(VLOOKUP(B1453,ISOLASI!$B$5:$I$1048576,8,0),"")</f>
        <v/>
      </c>
      <c r="AJ1453" s="22"/>
      <c r="AK1453" s="17" cm="1">
        <f t="array" ref="AK1453">MAX(IF('DEKAT AIR'!$B$5:$B$1048576='Data Training 2022'!B1453,'DEKAT AIR'!$H$5:$H$1048576))</f>
        <v>0</v>
      </c>
      <c r="AL1453" s="22" t="str">
        <f>IFERROR(VLOOKUP(B1453,'DEKAT AIR'!$B$5:$I$1048576,8,0),"")</f>
        <v/>
      </c>
      <c r="AM1453" s="22"/>
      <c r="AN1453" s="17" cm="1">
        <f t="array" ref="AN1453">MAX(IF(KETINGGIAN!$B$5:$B$1048576='Data Training 2022'!B1453,KETINGGIAN!$H$5:$H$1048576))</f>
        <v>0</v>
      </c>
      <c r="AO1453" s="22" t="str">
        <f>IFERROR(VLOOKUP(B1453,KETINGGIAN!$B$5:$I$1048576,8,0),"")</f>
        <v/>
      </c>
      <c r="AP1453" s="22"/>
      <c r="AQ1453" s="22"/>
      <c r="AR1453" s="22"/>
      <c r="AS1453" s="22"/>
      <c r="AT1453" s="17" cm="1">
        <f t="array" ref="AT1453">MAX(IF(TOOLSKEEPER!$B$5:$B$1048576='Data Training 2022'!B1453,TOOLSKEEPER!$H$5:$H$1048576))</f>
        <v>0</v>
      </c>
      <c r="AU1453" s="22" t="str">
        <f>IFERROR(VLOOKUP(B1453,TOOLSKEEPER!$B$5:$I$1048576,8,0),"")</f>
        <v/>
      </c>
    </row>
    <row r="1454" spans="1:47">
      <c r="A1454" s="22">
        <f t="shared" si="125"/>
        <v>1448</v>
      </c>
      <c r="B1454" s="21" t="str">
        <f t="shared" si="126"/>
        <v>MP/SIS-20110579</v>
      </c>
      <c r="C1454" s="21" t="s">
        <v>4425</v>
      </c>
      <c r="D1454" s="22"/>
      <c r="E1454" s="22" t="s">
        <v>4426</v>
      </c>
      <c r="F1454" s="22" t="s">
        <v>744</v>
      </c>
      <c r="G1454" s="22" t="s">
        <v>280</v>
      </c>
      <c r="H1454" s="22" t="s">
        <v>328</v>
      </c>
      <c r="I1454" s="22"/>
      <c r="J1454" s="22"/>
      <c r="K1454" s="21" t="s">
        <v>4002</v>
      </c>
      <c r="L1454" s="21" t="s">
        <v>280</v>
      </c>
      <c r="M1454" s="21" t="s">
        <v>4003</v>
      </c>
      <c r="N1454" s="21"/>
      <c r="O1454" s="17" t="str">
        <f>IFERROR(VLOOKUP(B1454,POP!$B$5:$I$1048576,7,0),"")</f>
        <v/>
      </c>
      <c r="P1454" s="17" t="str">
        <f>IFERROR(VLOOKUP(B1454,POM!$B$5:$I$1048576,7,0),"")</f>
        <v/>
      </c>
      <c r="Q1454" s="10" t="str">
        <f>IFERROR(VLOOKUP(B1454,POU!$B$5:$I$1048576,7,0),"")</f>
        <v/>
      </c>
      <c r="R1454" s="21" t="str">
        <f t="shared" si="122"/>
        <v/>
      </c>
      <c r="S1454" s="17" t="str">
        <f>IFERROR(VLOOKUP(B1454,'PEMBEKALAN POP'!$B$5:$I$1048576,7,0),"")</f>
        <v/>
      </c>
      <c r="T1454" s="22" t="str">
        <f>IFERROR(VLOOKUP(B1454,'PEMBEKALAN POP'!$B$5:$I$1048576,8,0),"")</f>
        <v/>
      </c>
      <c r="U1454" s="21" t="s">
        <v>3994</v>
      </c>
      <c r="V1454" s="17" t="e" cm="1">
        <f t="array" ref="V1454">MAX(IF(INDUKSI!$B$5:$B$1048576='Data Training 2022'!B1454,INDUKSI!$H$5:$H$1048576))</f>
        <v>#N/A</v>
      </c>
      <c r="W1454" s="22" t="str">
        <f>IFERROR(VLOOKUP(B1454,INDUKSI!$B$5:$I$1048576,8,0),"")</f>
        <v>LULUS</v>
      </c>
      <c r="X1454" s="21" t="s">
        <v>3994</v>
      </c>
      <c r="Y1454" s="17" cm="1">
        <f t="array" ref="Y1454">MAX(IF(REINDUKSI!$B$5:$B$1048576='Data Training 2022'!B1454,REINDUKSI!$H$5:$H$1048576))</f>
        <v>44575</v>
      </c>
      <c r="Z1454" s="22" t="str">
        <f>IFERROR(VLOOKUP(B1454,REINDUKSI!$B$5:$I$1048576,8,0),"")</f>
        <v>LULUS</v>
      </c>
      <c r="AA1454" s="22" t="str">
        <f t="shared" si="123"/>
        <v>TARGET</v>
      </c>
      <c r="AB1454" s="17" cm="1">
        <f t="array" ref="AB1454">MAX(IF(BSA!$B$5:$B$1048576='Data Training 2022'!B1454,BSA!$H$5:$H$1048576))</f>
        <v>0</v>
      </c>
      <c r="AC1454" s="22" t="str">
        <f>IFERROR(VLOOKUP(B1454,BSA!$B$5:$I$1048576,8,0),"")</f>
        <v/>
      </c>
      <c r="AD1454" s="22" t="s">
        <v>3994</v>
      </c>
      <c r="AE1454" s="22"/>
      <c r="AF1454" s="22"/>
      <c r="AG1454" s="22" t="str">
        <f t="shared" si="124"/>
        <v>TARGET</v>
      </c>
      <c r="AH1454" s="17" cm="1">
        <f t="array" ref="AH1454">MAX(IF(ISOLASI!$B$5:$B$1048576='Data Training 2022'!B1454,ISOLASI!$H$5:$H$1048576))</f>
        <v>0</v>
      </c>
      <c r="AI1454" s="22" t="str">
        <f>IFERROR(VLOOKUP(B1454,ISOLASI!$B$5:$I$1048576,8,0),"")</f>
        <v/>
      </c>
      <c r="AJ1454" s="22"/>
      <c r="AK1454" s="17" cm="1">
        <f t="array" ref="AK1454">MAX(IF('DEKAT AIR'!$B$5:$B$1048576='Data Training 2022'!B1454,'DEKAT AIR'!$H$5:$H$1048576))</f>
        <v>0</v>
      </c>
      <c r="AL1454" s="22" t="str">
        <f>IFERROR(VLOOKUP(B1454,'DEKAT AIR'!$B$5:$I$1048576,8,0),"")</f>
        <v/>
      </c>
      <c r="AM1454" s="22"/>
      <c r="AN1454" s="17" cm="1">
        <f t="array" ref="AN1454">MAX(IF(KETINGGIAN!$B$5:$B$1048576='Data Training 2022'!B1454,KETINGGIAN!$H$5:$H$1048576))</f>
        <v>0</v>
      </c>
      <c r="AO1454" s="22" t="str">
        <f>IFERROR(VLOOKUP(B1454,KETINGGIAN!$B$5:$I$1048576,8,0),"")</f>
        <v/>
      </c>
      <c r="AP1454" s="22"/>
      <c r="AQ1454" s="22"/>
      <c r="AR1454" s="22"/>
      <c r="AS1454" s="22"/>
      <c r="AT1454" s="17" cm="1">
        <f t="array" ref="AT1454">MAX(IF(TOOLSKEEPER!$B$5:$B$1048576='Data Training 2022'!B1454,TOOLSKEEPER!$H$5:$H$1048576))</f>
        <v>0</v>
      </c>
      <c r="AU1454" s="22" t="str">
        <f>IFERROR(VLOOKUP(B1454,TOOLSKEEPER!$B$5:$I$1048576,8,0),"")</f>
        <v/>
      </c>
    </row>
    <row r="1455" spans="1:47">
      <c r="A1455" s="22">
        <f t="shared" si="125"/>
        <v>1449</v>
      </c>
      <c r="B1455" s="21" t="str">
        <f t="shared" si="126"/>
        <v>MP/EDJ-21030007</v>
      </c>
      <c r="C1455" s="21" t="s">
        <v>4427</v>
      </c>
      <c r="D1455" s="22"/>
      <c r="E1455" s="22" t="s">
        <v>775</v>
      </c>
      <c r="F1455" s="22" t="s">
        <v>744</v>
      </c>
      <c r="G1455" s="22" t="s">
        <v>280</v>
      </c>
      <c r="H1455" s="22" t="s">
        <v>328</v>
      </c>
      <c r="I1455" s="22"/>
      <c r="J1455" s="22"/>
      <c r="K1455" s="21" t="s">
        <v>4002</v>
      </c>
      <c r="L1455" s="21" t="s">
        <v>280</v>
      </c>
      <c r="M1455" s="21" t="s">
        <v>4003</v>
      </c>
      <c r="N1455" s="21"/>
      <c r="O1455" s="17" t="str">
        <f>IFERROR(VLOOKUP(B1455,POP!$B$5:$I$1048576,7,0),"")</f>
        <v/>
      </c>
      <c r="P1455" s="17" t="str">
        <f>IFERROR(VLOOKUP(B1455,POM!$B$5:$I$1048576,7,0),"")</f>
        <v/>
      </c>
      <c r="Q1455" s="10" t="str">
        <f>IFERROR(VLOOKUP(B1455,POU!$B$5:$I$1048576,7,0),"")</f>
        <v/>
      </c>
      <c r="R1455" s="21" t="str">
        <f t="shared" si="122"/>
        <v/>
      </c>
      <c r="S1455" s="17" t="str">
        <f>IFERROR(VLOOKUP(B1455,'PEMBEKALAN POP'!$B$5:$I$1048576,7,0),"")</f>
        <v/>
      </c>
      <c r="T1455" s="22" t="str">
        <f>IFERROR(VLOOKUP(B1455,'PEMBEKALAN POP'!$B$5:$I$1048576,8,0),"")</f>
        <v/>
      </c>
      <c r="U1455" s="21" t="s">
        <v>3994</v>
      </c>
      <c r="V1455" s="17" t="e" cm="1">
        <f t="array" ref="V1455">MAX(IF(INDUKSI!$B$5:$B$1048576='Data Training 2022'!B1455,INDUKSI!$H$5:$H$1048576))</f>
        <v>#N/A</v>
      </c>
      <c r="W1455" s="22" t="str">
        <f>IFERROR(VLOOKUP(B1455,INDUKSI!$B$5:$I$1048576,8,0),"")</f>
        <v>LULUS</v>
      </c>
      <c r="X1455" s="21" t="s">
        <v>3994</v>
      </c>
      <c r="Y1455" s="17" cm="1">
        <f t="array" ref="Y1455">MAX(IF(REINDUKSI!$B$5:$B$1048576='Data Training 2022'!B1455,REINDUKSI!$H$5:$H$1048576))</f>
        <v>44679</v>
      </c>
      <c r="Z1455" s="22" t="str">
        <f>IFERROR(VLOOKUP(B1455,REINDUKSI!$B$5:$I$1048576,8,0),"")</f>
        <v>LULUS</v>
      </c>
      <c r="AA1455" s="22" t="str">
        <f t="shared" si="123"/>
        <v>TARGET</v>
      </c>
      <c r="AB1455" s="17" cm="1">
        <f t="array" ref="AB1455">MAX(IF(BSA!$B$5:$B$1048576='Data Training 2022'!B1455,BSA!$H$5:$H$1048576))</f>
        <v>0</v>
      </c>
      <c r="AC1455" s="22" t="str">
        <f>IFERROR(VLOOKUP(B1455,BSA!$B$5:$I$1048576,8,0),"")</f>
        <v/>
      </c>
      <c r="AD1455" s="22" t="s">
        <v>3994</v>
      </c>
      <c r="AE1455" s="22"/>
      <c r="AF1455" s="22"/>
      <c r="AG1455" s="22" t="str">
        <f t="shared" si="124"/>
        <v>TARGET</v>
      </c>
      <c r="AH1455" s="17" cm="1">
        <f t="array" ref="AH1455">MAX(IF(ISOLASI!$B$5:$B$1048576='Data Training 2022'!B1455,ISOLASI!$H$5:$H$1048576))</f>
        <v>44478</v>
      </c>
      <c r="AI1455" s="22" t="str">
        <f>IFERROR(VLOOKUP(B1455,ISOLASI!$B$5:$I$1048576,8,0),"")</f>
        <v>LULUS</v>
      </c>
      <c r="AJ1455" s="22"/>
      <c r="AK1455" s="17" cm="1">
        <f t="array" ref="AK1455">MAX(IF('DEKAT AIR'!$B$5:$B$1048576='Data Training 2022'!B1455,'DEKAT AIR'!$H$5:$H$1048576))</f>
        <v>0</v>
      </c>
      <c r="AL1455" s="22" t="str">
        <f>IFERROR(VLOOKUP(B1455,'DEKAT AIR'!$B$5:$I$1048576,8,0),"")</f>
        <v/>
      </c>
      <c r="AM1455" s="22"/>
      <c r="AN1455" s="17" cm="1">
        <f t="array" ref="AN1455">MAX(IF(KETINGGIAN!$B$5:$B$1048576='Data Training 2022'!B1455,KETINGGIAN!$H$5:$H$1048576))</f>
        <v>0</v>
      </c>
      <c r="AO1455" s="22" t="str">
        <f>IFERROR(VLOOKUP(B1455,KETINGGIAN!$B$5:$I$1048576,8,0),"")</f>
        <v/>
      </c>
      <c r="AP1455" s="22"/>
      <c r="AQ1455" s="22"/>
      <c r="AR1455" s="22"/>
      <c r="AS1455" s="22"/>
      <c r="AT1455" s="17" cm="1">
        <f t="array" ref="AT1455">MAX(IF(TOOLSKEEPER!$B$5:$B$1048576='Data Training 2022'!B1455,TOOLSKEEPER!$H$5:$H$1048576))</f>
        <v>0</v>
      </c>
      <c r="AU1455" s="22" t="str">
        <f>IFERROR(VLOOKUP(B1455,TOOLSKEEPER!$B$5:$I$1048576,8,0),"")</f>
        <v/>
      </c>
    </row>
    <row r="1456" spans="1:47">
      <c r="A1456" s="22">
        <f t="shared" si="125"/>
        <v>1450</v>
      </c>
      <c r="B1456" s="21" t="str">
        <f t="shared" si="126"/>
        <v>MP/SIS-20070580</v>
      </c>
      <c r="C1456" s="21" t="s">
        <v>4428</v>
      </c>
      <c r="D1456" s="22"/>
      <c r="E1456" s="22" t="s">
        <v>767</v>
      </c>
      <c r="F1456" s="22" t="s">
        <v>744</v>
      </c>
      <c r="G1456" s="22" t="s">
        <v>765</v>
      </c>
      <c r="H1456" s="22" t="s">
        <v>386</v>
      </c>
      <c r="I1456" s="22"/>
      <c r="J1456" s="22"/>
      <c r="K1456" s="21" t="s">
        <v>4002</v>
      </c>
      <c r="L1456" s="21" t="s">
        <v>681</v>
      </c>
      <c r="M1456" s="21" t="s">
        <v>4003</v>
      </c>
      <c r="N1456" s="21"/>
      <c r="O1456" s="17" t="str">
        <f>IFERROR(VLOOKUP(B1456,POP!$B$5:$I$1048576,7,0),"")</f>
        <v/>
      </c>
      <c r="P1456" s="17" t="str">
        <f>IFERROR(VLOOKUP(B1456,POM!$B$5:$I$1048576,7,0),"")</f>
        <v/>
      </c>
      <c r="Q1456" s="10" t="str">
        <f>IFERROR(VLOOKUP(B1456,POU!$B$5:$I$1048576,7,0),"")</f>
        <v/>
      </c>
      <c r="R1456" s="21" t="str">
        <f t="shared" si="122"/>
        <v/>
      </c>
      <c r="S1456" s="17" t="str">
        <f>IFERROR(VLOOKUP(B1456,'PEMBEKALAN POP'!$B$5:$I$1048576,7,0),"")</f>
        <v/>
      </c>
      <c r="T1456" s="22" t="str">
        <f>IFERROR(VLOOKUP(B1456,'PEMBEKALAN POP'!$B$5:$I$1048576,8,0),"")</f>
        <v/>
      </c>
      <c r="U1456" s="21" t="s">
        <v>3994</v>
      </c>
      <c r="V1456" s="17" t="e" cm="1">
        <f t="array" ref="V1456">MAX(IF(INDUKSI!$B$5:$B$1048576='Data Training 2022'!B1456,INDUKSI!$H$5:$H$1048576))</f>
        <v>#N/A</v>
      </c>
      <c r="W1456" s="22" t="str">
        <f>IFERROR(VLOOKUP(B1456,INDUKSI!$B$5:$I$1048576,8,0),"")</f>
        <v/>
      </c>
      <c r="X1456" s="21" t="s">
        <v>3994</v>
      </c>
      <c r="Y1456" s="17" cm="1">
        <f t="array" ref="Y1456">MAX(IF(REINDUKSI!$B$5:$B$1048576='Data Training 2022'!B1456,REINDUKSI!$H$5:$H$1048576))</f>
        <v>44782</v>
      </c>
      <c r="Z1456" s="22" t="str">
        <f>IFERROR(VLOOKUP(B1456,REINDUKSI!$B$5:$I$1048576,8,0),"")</f>
        <v>LULUS</v>
      </c>
      <c r="AA1456" s="22" t="str">
        <f t="shared" si="123"/>
        <v/>
      </c>
      <c r="AB1456" s="17" cm="1">
        <f t="array" ref="AB1456">MAX(IF(BSA!$B$5:$B$1048576='Data Training 2022'!B1456,BSA!$H$5:$H$1048576))</f>
        <v>0</v>
      </c>
      <c r="AC1456" s="22" t="str">
        <f>IFERROR(VLOOKUP(B1456,BSA!$B$5:$I$1048576,8,0),"")</f>
        <v/>
      </c>
      <c r="AD1456" s="22" t="s">
        <v>3994</v>
      </c>
      <c r="AE1456" s="22"/>
      <c r="AF1456" s="22"/>
      <c r="AG1456" s="22" t="str">
        <f t="shared" si="124"/>
        <v/>
      </c>
      <c r="AH1456" s="17" cm="1">
        <f t="array" ref="AH1456">MAX(IF(ISOLASI!$B$5:$B$1048576='Data Training 2022'!B1456,ISOLASI!$H$5:$H$1048576))</f>
        <v>44359</v>
      </c>
      <c r="AI1456" s="22" t="str">
        <f>IFERROR(VLOOKUP(B1456,ISOLASI!$B$5:$I$1048576,8,0),"")</f>
        <v>LULUS</v>
      </c>
      <c r="AJ1456" s="22"/>
      <c r="AK1456" s="17" cm="1">
        <f t="array" ref="AK1456">MAX(IF('DEKAT AIR'!$B$5:$B$1048576='Data Training 2022'!B1456,'DEKAT AIR'!$H$5:$H$1048576))</f>
        <v>0</v>
      </c>
      <c r="AL1456" s="22" t="str">
        <f>IFERROR(VLOOKUP(B1456,'DEKAT AIR'!$B$5:$I$1048576,8,0),"")</f>
        <v/>
      </c>
      <c r="AM1456" s="22"/>
      <c r="AN1456" s="17" cm="1">
        <f t="array" ref="AN1456">MAX(IF(KETINGGIAN!$B$5:$B$1048576='Data Training 2022'!B1456,KETINGGIAN!$H$5:$H$1048576))</f>
        <v>0</v>
      </c>
      <c r="AO1456" s="22" t="str">
        <f>IFERROR(VLOOKUP(B1456,KETINGGIAN!$B$5:$I$1048576,8,0),"")</f>
        <v/>
      </c>
      <c r="AP1456" s="22"/>
      <c r="AQ1456" s="22"/>
      <c r="AR1456" s="22"/>
      <c r="AS1456" s="22"/>
      <c r="AT1456" s="17" cm="1">
        <f t="array" ref="AT1456">MAX(IF(TOOLSKEEPER!$B$5:$B$1048576='Data Training 2022'!B1456,TOOLSKEEPER!$H$5:$H$1048576))</f>
        <v>0</v>
      </c>
      <c r="AU1456" s="22" t="str">
        <f>IFERROR(VLOOKUP(B1456,TOOLSKEEPER!$B$5:$I$1048576,8,0),"")</f>
        <v/>
      </c>
    </row>
    <row r="1457" spans="1:47">
      <c r="A1457" s="22">
        <f t="shared" si="125"/>
        <v>1451</v>
      </c>
      <c r="B1457" s="21" t="str">
        <f t="shared" si="126"/>
        <v>MP/SIS-20070581</v>
      </c>
      <c r="C1457" s="21" t="s">
        <v>4429</v>
      </c>
      <c r="D1457" s="22"/>
      <c r="E1457" s="22" t="s">
        <v>4430</v>
      </c>
      <c r="F1457" s="22" t="s">
        <v>744</v>
      </c>
      <c r="G1457" s="22" t="s">
        <v>280</v>
      </c>
      <c r="H1457" s="22" t="s">
        <v>328</v>
      </c>
      <c r="I1457" s="22"/>
      <c r="J1457" s="22"/>
      <c r="K1457" s="21" t="s">
        <v>4002</v>
      </c>
      <c r="L1457" s="21" t="s">
        <v>280</v>
      </c>
      <c r="M1457" s="21" t="s">
        <v>4003</v>
      </c>
      <c r="N1457" s="21"/>
      <c r="O1457" s="17" t="str">
        <f>IFERROR(VLOOKUP(B1457,POP!$B$5:$I$1048576,7,0),"")</f>
        <v/>
      </c>
      <c r="P1457" s="17" t="str">
        <f>IFERROR(VLOOKUP(B1457,POM!$B$5:$I$1048576,7,0),"")</f>
        <v/>
      </c>
      <c r="Q1457" s="10" t="str">
        <f>IFERROR(VLOOKUP(B1457,POU!$B$5:$I$1048576,7,0),"")</f>
        <v/>
      </c>
      <c r="R1457" s="21" t="str">
        <f t="shared" si="122"/>
        <v/>
      </c>
      <c r="S1457" s="17" t="str">
        <f>IFERROR(VLOOKUP(B1457,'PEMBEKALAN POP'!$B$5:$I$1048576,7,0),"")</f>
        <v/>
      </c>
      <c r="T1457" s="22" t="str">
        <f>IFERROR(VLOOKUP(B1457,'PEMBEKALAN POP'!$B$5:$I$1048576,8,0),"")</f>
        <v/>
      </c>
      <c r="U1457" s="21" t="s">
        <v>3994</v>
      </c>
      <c r="V1457" s="17" t="e" cm="1">
        <f t="array" ref="V1457">MAX(IF(INDUKSI!$B$5:$B$1048576='Data Training 2022'!B1457,INDUKSI!$H$5:$H$1048576))</f>
        <v>#N/A</v>
      </c>
      <c r="W1457" s="22" t="str">
        <f>IFERROR(VLOOKUP(B1457,INDUKSI!$B$5:$I$1048576,8,0),"")</f>
        <v>LULUS</v>
      </c>
      <c r="X1457" s="21" t="s">
        <v>3994</v>
      </c>
      <c r="Y1457" s="17" cm="1">
        <f t="array" ref="Y1457">MAX(IF(REINDUKSI!$B$5:$B$1048576='Data Training 2022'!B1457,REINDUKSI!$H$5:$H$1048576))</f>
        <v>44765</v>
      </c>
      <c r="Z1457" s="22" t="str">
        <f>IFERROR(VLOOKUP(B1457,REINDUKSI!$B$5:$I$1048576,8,0),"")</f>
        <v>LULUS</v>
      </c>
      <c r="AA1457" s="22" t="str">
        <f t="shared" si="123"/>
        <v>TARGET</v>
      </c>
      <c r="AB1457" s="17" cm="1">
        <f t="array" ref="AB1457">MAX(IF(BSA!$B$5:$B$1048576='Data Training 2022'!B1457,BSA!$H$5:$H$1048576))</f>
        <v>0</v>
      </c>
      <c r="AC1457" s="22" t="str">
        <f>IFERROR(VLOOKUP(B1457,BSA!$B$5:$I$1048576,8,0),"")</f>
        <v/>
      </c>
      <c r="AD1457" s="22" t="s">
        <v>3994</v>
      </c>
      <c r="AE1457" s="22"/>
      <c r="AF1457" s="22"/>
      <c r="AG1457" s="22" t="str">
        <f t="shared" si="124"/>
        <v>TARGET</v>
      </c>
      <c r="AH1457" s="17" cm="1">
        <f t="array" ref="AH1457">MAX(IF(ISOLASI!$B$5:$B$1048576='Data Training 2022'!B1457,ISOLASI!$H$5:$H$1048576))</f>
        <v>44583</v>
      </c>
      <c r="AI1457" s="22" t="str">
        <f>IFERROR(VLOOKUP(B1457,ISOLASI!$B$5:$I$1048576,8,0),"")</f>
        <v>LULUS</v>
      </c>
      <c r="AJ1457" s="22"/>
      <c r="AK1457" s="17" cm="1">
        <f t="array" ref="AK1457">MAX(IF('DEKAT AIR'!$B$5:$B$1048576='Data Training 2022'!B1457,'DEKAT AIR'!$H$5:$H$1048576))</f>
        <v>0</v>
      </c>
      <c r="AL1457" s="22" t="str">
        <f>IFERROR(VLOOKUP(B1457,'DEKAT AIR'!$B$5:$I$1048576,8,0),"")</f>
        <v/>
      </c>
      <c r="AM1457" s="22"/>
      <c r="AN1457" s="17" cm="1">
        <f t="array" ref="AN1457">MAX(IF(KETINGGIAN!$B$5:$B$1048576='Data Training 2022'!B1457,KETINGGIAN!$H$5:$H$1048576))</f>
        <v>0</v>
      </c>
      <c r="AO1457" s="22" t="str">
        <f>IFERROR(VLOOKUP(B1457,KETINGGIAN!$B$5:$I$1048576,8,0),"")</f>
        <v/>
      </c>
      <c r="AP1457" s="22"/>
      <c r="AQ1457" s="22"/>
      <c r="AR1457" s="22"/>
      <c r="AS1457" s="22"/>
      <c r="AT1457" s="17" cm="1">
        <f t="array" ref="AT1457">MAX(IF(TOOLSKEEPER!$B$5:$B$1048576='Data Training 2022'!B1457,TOOLSKEEPER!$H$5:$H$1048576))</f>
        <v>0</v>
      </c>
      <c r="AU1457" s="22" t="str">
        <f>IFERROR(VLOOKUP(B1457,TOOLSKEEPER!$B$5:$I$1048576,8,0),"")</f>
        <v/>
      </c>
    </row>
    <row r="1458" spans="1:47">
      <c r="A1458" s="22">
        <f t="shared" si="125"/>
        <v>1452</v>
      </c>
      <c r="B1458" s="21" t="str">
        <f t="shared" si="126"/>
        <v>MP/EDJ-21060001</v>
      </c>
      <c r="C1458" s="21" t="s">
        <v>4431</v>
      </c>
      <c r="D1458" s="22"/>
      <c r="E1458" s="22" t="s">
        <v>771</v>
      </c>
      <c r="F1458" s="22" t="s">
        <v>744</v>
      </c>
      <c r="G1458" s="22" t="s">
        <v>280</v>
      </c>
      <c r="H1458" s="22" t="s">
        <v>328</v>
      </c>
      <c r="I1458" s="22"/>
      <c r="J1458" s="22"/>
      <c r="K1458" s="21" t="s">
        <v>4002</v>
      </c>
      <c r="L1458" s="21" t="s">
        <v>280</v>
      </c>
      <c r="M1458" s="21" t="s">
        <v>4003</v>
      </c>
      <c r="N1458" s="21"/>
      <c r="O1458" s="17" t="str">
        <f>IFERROR(VLOOKUP(B1458,POP!$B$5:$I$1048576,7,0),"")</f>
        <v/>
      </c>
      <c r="P1458" s="17" t="str">
        <f>IFERROR(VLOOKUP(B1458,POM!$B$5:$I$1048576,7,0),"")</f>
        <v/>
      </c>
      <c r="Q1458" s="10" t="str">
        <f>IFERROR(VLOOKUP(B1458,POU!$B$5:$I$1048576,7,0),"")</f>
        <v/>
      </c>
      <c r="R1458" s="21" t="str">
        <f t="shared" si="122"/>
        <v/>
      </c>
      <c r="S1458" s="17" t="str">
        <f>IFERROR(VLOOKUP(B1458,'PEMBEKALAN POP'!$B$5:$I$1048576,7,0),"")</f>
        <v/>
      </c>
      <c r="T1458" s="22" t="str">
        <f>IFERROR(VLOOKUP(B1458,'PEMBEKALAN POP'!$B$5:$I$1048576,8,0),"")</f>
        <v/>
      </c>
      <c r="U1458" s="21" t="s">
        <v>3994</v>
      </c>
      <c r="V1458" s="17" t="e" cm="1">
        <f t="array" ref="V1458">MAX(IF(INDUKSI!$B$5:$B$1048576='Data Training 2022'!B1458,INDUKSI!$H$5:$H$1048576))</f>
        <v>#N/A</v>
      </c>
      <c r="W1458" s="22" t="str">
        <f>IFERROR(VLOOKUP(B1458,INDUKSI!$B$5:$I$1048576,8,0),"")</f>
        <v>LULUS</v>
      </c>
      <c r="X1458" s="21" t="s">
        <v>3994</v>
      </c>
      <c r="Y1458" s="17" cm="1">
        <f t="array" ref="Y1458">MAX(IF(REINDUKSI!$B$5:$B$1048576='Data Training 2022'!B1458,REINDUKSI!$H$5:$H$1048576))</f>
        <v>44705</v>
      </c>
      <c r="Z1458" s="22" t="str">
        <f>IFERROR(VLOOKUP(B1458,REINDUKSI!$B$5:$I$1048576,8,0),"")</f>
        <v>LULUS</v>
      </c>
      <c r="AA1458" s="22" t="str">
        <f t="shared" si="123"/>
        <v>TARGET</v>
      </c>
      <c r="AB1458" s="17" cm="1">
        <f t="array" ref="AB1458">MAX(IF(BSA!$B$5:$B$1048576='Data Training 2022'!B1458,BSA!$H$5:$H$1048576))</f>
        <v>0</v>
      </c>
      <c r="AC1458" s="22" t="str">
        <f>IFERROR(VLOOKUP(B1458,BSA!$B$5:$I$1048576,8,0),"")</f>
        <v/>
      </c>
      <c r="AD1458" s="22" t="s">
        <v>3994</v>
      </c>
      <c r="AE1458" s="22"/>
      <c r="AF1458" s="22"/>
      <c r="AG1458" s="22" t="str">
        <f t="shared" si="124"/>
        <v>TARGET</v>
      </c>
      <c r="AH1458" s="17" cm="1">
        <f t="array" ref="AH1458">MAX(IF(ISOLASI!$B$5:$B$1048576='Data Training 2022'!B1458,ISOLASI!$H$5:$H$1048576))</f>
        <v>44583</v>
      </c>
      <c r="AI1458" s="22" t="str">
        <f>IFERROR(VLOOKUP(B1458,ISOLASI!$B$5:$I$1048576,8,0),"")</f>
        <v>LULUS</v>
      </c>
      <c r="AJ1458" s="22"/>
      <c r="AK1458" s="17" cm="1">
        <f t="array" ref="AK1458">MAX(IF('DEKAT AIR'!$B$5:$B$1048576='Data Training 2022'!B1458,'DEKAT AIR'!$H$5:$H$1048576))</f>
        <v>0</v>
      </c>
      <c r="AL1458" s="22" t="str">
        <f>IFERROR(VLOOKUP(B1458,'DEKAT AIR'!$B$5:$I$1048576,8,0),"")</f>
        <v/>
      </c>
      <c r="AM1458" s="22"/>
      <c r="AN1458" s="17" cm="1">
        <f t="array" ref="AN1458">MAX(IF(KETINGGIAN!$B$5:$B$1048576='Data Training 2022'!B1458,KETINGGIAN!$H$5:$H$1048576))</f>
        <v>0</v>
      </c>
      <c r="AO1458" s="22" t="str">
        <f>IFERROR(VLOOKUP(B1458,KETINGGIAN!$B$5:$I$1048576,8,0),"")</f>
        <v/>
      </c>
      <c r="AP1458" s="22"/>
      <c r="AQ1458" s="22"/>
      <c r="AR1458" s="22"/>
      <c r="AS1458" s="22"/>
      <c r="AT1458" s="17" cm="1">
        <f t="array" ref="AT1458">MAX(IF(TOOLSKEEPER!$B$5:$B$1048576='Data Training 2022'!B1458,TOOLSKEEPER!$H$5:$H$1048576))</f>
        <v>0</v>
      </c>
      <c r="AU1458" s="22" t="str">
        <f>IFERROR(VLOOKUP(B1458,TOOLSKEEPER!$B$5:$I$1048576,8,0),"")</f>
        <v/>
      </c>
    </row>
    <row r="1459" spans="1:47">
      <c r="A1459" s="22">
        <f t="shared" si="125"/>
        <v>1453</v>
      </c>
      <c r="B1459" s="21" t="str">
        <f t="shared" si="126"/>
        <v>MP/EDJ-21090005</v>
      </c>
      <c r="C1459" s="21" t="s">
        <v>4432</v>
      </c>
      <c r="D1459" s="22"/>
      <c r="E1459" s="22" t="s">
        <v>4433</v>
      </c>
      <c r="F1459" s="22" t="s">
        <v>744</v>
      </c>
      <c r="G1459" s="22" t="s">
        <v>280</v>
      </c>
      <c r="H1459" s="22" t="s">
        <v>328</v>
      </c>
      <c r="I1459" s="22"/>
      <c r="J1459" s="22"/>
      <c r="K1459" s="21" t="s">
        <v>4002</v>
      </c>
      <c r="L1459" s="21" t="s">
        <v>280</v>
      </c>
      <c r="M1459" s="21" t="s">
        <v>4003</v>
      </c>
      <c r="N1459" s="21"/>
      <c r="O1459" s="17" t="str">
        <f>IFERROR(VLOOKUP(B1459,POP!$B$5:$I$1048576,7,0),"")</f>
        <v/>
      </c>
      <c r="P1459" s="17" t="str">
        <f>IFERROR(VLOOKUP(B1459,POM!$B$5:$I$1048576,7,0),"")</f>
        <v/>
      </c>
      <c r="Q1459" s="10" t="str">
        <f>IFERROR(VLOOKUP(B1459,POU!$B$5:$I$1048576,7,0),"")</f>
        <v/>
      </c>
      <c r="R1459" s="21" t="str">
        <f t="shared" si="122"/>
        <v/>
      </c>
      <c r="S1459" s="17" t="str">
        <f>IFERROR(VLOOKUP(B1459,'PEMBEKALAN POP'!$B$5:$I$1048576,7,0),"")</f>
        <v/>
      </c>
      <c r="T1459" s="22" t="str">
        <f>IFERROR(VLOOKUP(B1459,'PEMBEKALAN POP'!$B$5:$I$1048576,8,0),"")</f>
        <v/>
      </c>
      <c r="U1459" s="21" t="s">
        <v>3994</v>
      </c>
      <c r="V1459" s="17" t="e" cm="1">
        <f t="array" ref="V1459">MAX(IF(INDUKSI!$B$5:$B$1048576='Data Training 2022'!B1459,INDUKSI!$H$5:$H$1048576))</f>
        <v>#N/A</v>
      </c>
      <c r="W1459" s="22" t="str">
        <f>IFERROR(VLOOKUP(B1459,INDUKSI!$B$5:$I$1048576,8,0),"")</f>
        <v>LULUS</v>
      </c>
      <c r="X1459" s="21" t="s">
        <v>3994</v>
      </c>
      <c r="Y1459" s="17" cm="1">
        <f t="array" ref="Y1459">MAX(IF(REINDUKSI!$B$5:$B$1048576='Data Training 2022'!B1459,REINDUKSI!$H$5:$H$1048576))</f>
        <v>44499</v>
      </c>
      <c r="Z1459" s="22" t="str">
        <f>IFERROR(VLOOKUP(B1459,REINDUKSI!$B$5:$I$1048576,8,0),"")</f>
        <v>LULUS</v>
      </c>
      <c r="AA1459" s="22" t="str">
        <f t="shared" si="123"/>
        <v>TARGET</v>
      </c>
      <c r="AB1459" s="17" cm="1">
        <f t="array" ref="AB1459">MAX(IF(BSA!$B$5:$B$1048576='Data Training 2022'!B1459,BSA!$H$5:$H$1048576))</f>
        <v>0</v>
      </c>
      <c r="AC1459" s="22" t="str">
        <f>IFERROR(VLOOKUP(B1459,BSA!$B$5:$I$1048576,8,0),"")</f>
        <v/>
      </c>
      <c r="AD1459" s="22" t="s">
        <v>3994</v>
      </c>
      <c r="AE1459" s="22"/>
      <c r="AF1459" s="22"/>
      <c r="AG1459" s="22" t="str">
        <f t="shared" si="124"/>
        <v>TARGET</v>
      </c>
      <c r="AH1459" s="17" cm="1">
        <f t="array" ref="AH1459">MAX(IF(ISOLASI!$B$5:$B$1048576='Data Training 2022'!B1459,ISOLASI!$H$5:$H$1048576))</f>
        <v>44555</v>
      </c>
      <c r="AI1459" s="22" t="str">
        <f>IFERROR(VLOOKUP(B1459,ISOLASI!$B$5:$I$1048576,8,0),"")</f>
        <v>LULUS</v>
      </c>
      <c r="AJ1459" s="22"/>
      <c r="AK1459" s="17" cm="1">
        <f t="array" ref="AK1459">MAX(IF('DEKAT AIR'!$B$5:$B$1048576='Data Training 2022'!B1459,'DEKAT AIR'!$H$5:$H$1048576))</f>
        <v>0</v>
      </c>
      <c r="AL1459" s="22" t="str">
        <f>IFERROR(VLOOKUP(B1459,'DEKAT AIR'!$B$5:$I$1048576,8,0),"")</f>
        <v/>
      </c>
      <c r="AM1459" s="22"/>
      <c r="AN1459" s="17" cm="1">
        <f t="array" ref="AN1459">MAX(IF(KETINGGIAN!$B$5:$B$1048576='Data Training 2022'!B1459,KETINGGIAN!$H$5:$H$1048576))</f>
        <v>0</v>
      </c>
      <c r="AO1459" s="22" t="str">
        <f>IFERROR(VLOOKUP(B1459,KETINGGIAN!$B$5:$I$1048576,8,0),"")</f>
        <v/>
      </c>
      <c r="AP1459" s="22"/>
      <c r="AQ1459" s="22"/>
      <c r="AR1459" s="22"/>
      <c r="AS1459" s="22"/>
      <c r="AT1459" s="17" cm="1">
        <f t="array" ref="AT1459">MAX(IF(TOOLSKEEPER!$B$5:$B$1048576='Data Training 2022'!B1459,TOOLSKEEPER!$H$5:$H$1048576))</f>
        <v>0</v>
      </c>
      <c r="AU1459" s="22" t="str">
        <f>IFERROR(VLOOKUP(B1459,TOOLSKEEPER!$B$5:$I$1048576,8,0),"")</f>
        <v/>
      </c>
    </row>
    <row r="1460" spans="1:47">
      <c r="A1460" s="22">
        <f t="shared" si="125"/>
        <v>1454</v>
      </c>
      <c r="B1460" s="21" t="str">
        <f t="shared" si="126"/>
        <v>MP/SIS-20050634</v>
      </c>
      <c r="C1460" s="21" t="s">
        <v>4434</v>
      </c>
      <c r="D1460" s="22"/>
      <c r="E1460" s="22" t="s">
        <v>769</v>
      </c>
      <c r="F1460" s="22" t="s">
        <v>744</v>
      </c>
      <c r="G1460" s="22" t="s">
        <v>765</v>
      </c>
      <c r="H1460" s="22" t="s">
        <v>328</v>
      </c>
      <c r="I1460" s="22"/>
      <c r="J1460" s="22"/>
      <c r="K1460" s="21" t="s">
        <v>4002</v>
      </c>
      <c r="L1460" s="21" t="s">
        <v>681</v>
      </c>
      <c r="M1460" s="21" t="s">
        <v>4003</v>
      </c>
      <c r="N1460" s="21"/>
      <c r="O1460" s="17" t="str">
        <f>IFERROR(VLOOKUP(B1460,POP!$B$5:$I$1048576,7,0),"")</f>
        <v/>
      </c>
      <c r="P1460" s="17" t="str">
        <f>IFERROR(VLOOKUP(B1460,POM!$B$5:$I$1048576,7,0),"")</f>
        <v/>
      </c>
      <c r="Q1460" s="10" t="str">
        <f>IFERROR(VLOOKUP(B1460,POU!$B$5:$I$1048576,7,0),"")</f>
        <v/>
      </c>
      <c r="R1460" s="21" t="str">
        <f t="shared" si="122"/>
        <v/>
      </c>
      <c r="S1460" s="17" t="str">
        <f>IFERROR(VLOOKUP(B1460,'PEMBEKALAN POP'!$B$5:$I$1048576,7,0),"")</f>
        <v/>
      </c>
      <c r="T1460" s="22" t="str">
        <f>IFERROR(VLOOKUP(B1460,'PEMBEKALAN POP'!$B$5:$I$1048576,8,0),"")</f>
        <v/>
      </c>
      <c r="U1460" s="21" t="s">
        <v>3994</v>
      </c>
      <c r="V1460" s="17" t="e" cm="1">
        <f t="array" ref="V1460">MAX(IF(INDUKSI!$B$5:$B$1048576='Data Training 2022'!B1460,INDUKSI!$H$5:$H$1048576))</f>
        <v>#N/A</v>
      </c>
      <c r="W1460" s="22" t="str">
        <f>IFERROR(VLOOKUP(B1460,INDUKSI!$B$5:$I$1048576,8,0),"")</f>
        <v/>
      </c>
      <c r="X1460" s="21" t="s">
        <v>3994</v>
      </c>
      <c r="Y1460" s="17" cm="1">
        <f t="array" ref="Y1460">MAX(IF(REINDUKSI!$B$5:$B$1048576='Data Training 2022'!B1460,REINDUKSI!$H$5:$H$1048576))</f>
        <v>44765</v>
      </c>
      <c r="Z1460" s="22" t="str">
        <f>IFERROR(VLOOKUP(B1460,REINDUKSI!$B$5:$I$1048576,8,0),"")</f>
        <v>LULUS</v>
      </c>
      <c r="AA1460" s="22" t="str">
        <f t="shared" si="123"/>
        <v/>
      </c>
      <c r="AB1460" s="17" cm="1">
        <f t="array" ref="AB1460">MAX(IF(BSA!$B$5:$B$1048576='Data Training 2022'!B1460,BSA!$H$5:$H$1048576))</f>
        <v>0</v>
      </c>
      <c r="AC1460" s="22" t="str">
        <f>IFERROR(VLOOKUP(B1460,BSA!$B$5:$I$1048576,8,0),"")</f>
        <v/>
      </c>
      <c r="AD1460" s="22" t="s">
        <v>3994</v>
      </c>
      <c r="AE1460" s="22"/>
      <c r="AF1460" s="22"/>
      <c r="AG1460" s="22" t="str">
        <f t="shared" si="124"/>
        <v/>
      </c>
      <c r="AH1460" s="17" cm="1">
        <f t="array" ref="AH1460">MAX(IF(ISOLASI!$B$5:$B$1048576='Data Training 2022'!B1460,ISOLASI!$H$5:$H$1048576))</f>
        <v>0</v>
      </c>
      <c r="AI1460" s="22" t="str">
        <f>IFERROR(VLOOKUP(B1460,ISOLASI!$B$5:$I$1048576,8,0),"")</f>
        <v/>
      </c>
      <c r="AJ1460" s="22"/>
      <c r="AK1460" s="17" cm="1">
        <f t="array" ref="AK1460">MAX(IF('DEKAT AIR'!$B$5:$B$1048576='Data Training 2022'!B1460,'DEKAT AIR'!$H$5:$H$1048576))</f>
        <v>0</v>
      </c>
      <c r="AL1460" s="22" t="str">
        <f>IFERROR(VLOOKUP(B1460,'DEKAT AIR'!$B$5:$I$1048576,8,0),"")</f>
        <v/>
      </c>
      <c r="AM1460" s="22"/>
      <c r="AN1460" s="17" cm="1">
        <f t="array" ref="AN1460">MAX(IF(KETINGGIAN!$B$5:$B$1048576='Data Training 2022'!B1460,KETINGGIAN!$H$5:$H$1048576))</f>
        <v>0</v>
      </c>
      <c r="AO1460" s="22" t="str">
        <f>IFERROR(VLOOKUP(B1460,KETINGGIAN!$B$5:$I$1048576,8,0),"")</f>
        <v/>
      </c>
      <c r="AP1460" s="22"/>
      <c r="AQ1460" s="22"/>
      <c r="AR1460" s="22"/>
      <c r="AS1460" s="22"/>
      <c r="AT1460" s="17" cm="1">
        <f t="array" ref="AT1460">MAX(IF(TOOLSKEEPER!$B$5:$B$1048576='Data Training 2022'!B1460,TOOLSKEEPER!$H$5:$H$1048576))</f>
        <v>0</v>
      </c>
      <c r="AU1460" s="22" t="str">
        <f>IFERROR(VLOOKUP(B1460,TOOLSKEEPER!$B$5:$I$1048576,8,0),"")</f>
        <v/>
      </c>
    </row>
    <row r="1461" spans="1:47">
      <c r="A1461" s="22">
        <f t="shared" si="125"/>
        <v>1455</v>
      </c>
      <c r="B1461" s="21" t="str">
        <f t="shared" si="126"/>
        <v>MP/SIS-20110578</v>
      </c>
      <c r="C1461" s="21" t="s">
        <v>4435</v>
      </c>
      <c r="D1461" s="22"/>
      <c r="E1461" s="22" t="s">
        <v>4436</v>
      </c>
      <c r="F1461" s="22" t="s">
        <v>744</v>
      </c>
      <c r="G1461" s="22" t="s">
        <v>776</v>
      </c>
      <c r="H1461" s="22" t="s">
        <v>328</v>
      </c>
      <c r="I1461" s="22"/>
      <c r="J1461" s="22"/>
      <c r="K1461" s="21" t="s">
        <v>3993</v>
      </c>
      <c r="L1461" s="21" t="s">
        <v>460</v>
      </c>
      <c r="M1461" s="21" t="s">
        <v>3994</v>
      </c>
      <c r="N1461" s="21"/>
      <c r="O1461" s="17" t="str">
        <f>IFERROR(VLOOKUP(B1461,POP!$B$5:$I$1048576,7,0),"")</f>
        <v/>
      </c>
      <c r="P1461" s="17" t="str">
        <f>IFERROR(VLOOKUP(B1461,POM!$B$5:$I$1048576,7,0),"")</f>
        <v/>
      </c>
      <c r="Q1461" s="10" t="str">
        <f>IFERROR(VLOOKUP(B1461,POU!$B$5:$I$1048576,7,0),"")</f>
        <v/>
      </c>
      <c r="R1461" s="21" t="str">
        <f t="shared" si="122"/>
        <v>TARGET</v>
      </c>
      <c r="S1461" s="17" t="str">
        <f>IFERROR(VLOOKUP(B1461,'PEMBEKALAN POP'!$B$5:$I$1048576,7,0),"")</f>
        <v/>
      </c>
      <c r="T1461" s="22" t="str">
        <f>IFERROR(VLOOKUP(B1461,'PEMBEKALAN POP'!$B$5:$I$1048576,8,0),"")</f>
        <v/>
      </c>
      <c r="U1461" s="21" t="s">
        <v>3994</v>
      </c>
      <c r="V1461" s="17" t="e" cm="1">
        <f t="array" ref="V1461">MAX(IF(INDUKSI!$B$5:$B$1048576='Data Training 2022'!B1461,INDUKSI!$H$5:$H$1048576))</f>
        <v>#N/A</v>
      </c>
      <c r="W1461" s="22" t="str">
        <f>IFERROR(VLOOKUP(B1461,INDUKSI!$B$5:$I$1048576,8,0),"")</f>
        <v>LULUS</v>
      </c>
      <c r="X1461" s="21" t="s">
        <v>3994</v>
      </c>
      <c r="Y1461" s="17" cm="1">
        <f t="array" ref="Y1461">MAX(IF(REINDUKSI!$B$5:$B$1048576='Data Training 2022'!B1461,REINDUKSI!$H$5:$H$1048576))</f>
        <v>44748</v>
      </c>
      <c r="Z1461" s="22" t="str">
        <f>IFERROR(VLOOKUP(B1461,REINDUKSI!$B$5:$I$1048576,8,0),"")</f>
        <v>LULUS</v>
      </c>
      <c r="AA1461" s="22" t="str">
        <f t="shared" si="123"/>
        <v/>
      </c>
      <c r="AB1461" s="17" cm="1">
        <f t="array" ref="AB1461">MAX(IF(BSA!$B$5:$B$1048576='Data Training 2022'!B1461,BSA!$H$5:$H$1048576))</f>
        <v>0</v>
      </c>
      <c r="AC1461" s="22" t="str">
        <f>IFERROR(VLOOKUP(B1461,BSA!$B$5:$I$1048576,8,0),"")</f>
        <v/>
      </c>
      <c r="AD1461" s="22" t="s">
        <v>3994</v>
      </c>
      <c r="AE1461" s="22"/>
      <c r="AF1461" s="22"/>
      <c r="AG1461" s="22" t="str">
        <f t="shared" si="124"/>
        <v/>
      </c>
      <c r="AH1461" s="17" cm="1">
        <f t="array" ref="AH1461">MAX(IF(ISOLASI!$B$5:$B$1048576='Data Training 2022'!B1461,ISOLASI!$H$5:$H$1048576))</f>
        <v>0</v>
      </c>
      <c r="AI1461" s="22" t="str">
        <f>IFERROR(VLOOKUP(B1461,ISOLASI!$B$5:$I$1048576,8,0),"")</f>
        <v/>
      </c>
      <c r="AJ1461" s="22"/>
      <c r="AK1461" s="17" cm="1">
        <f t="array" ref="AK1461">MAX(IF('DEKAT AIR'!$B$5:$B$1048576='Data Training 2022'!B1461,'DEKAT AIR'!$H$5:$H$1048576))</f>
        <v>0</v>
      </c>
      <c r="AL1461" s="22" t="str">
        <f>IFERROR(VLOOKUP(B1461,'DEKAT AIR'!$B$5:$I$1048576,8,0),"")</f>
        <v/>
      </c>
      <c r="AM1461" s="22"/>
      <c r="AN1461" s="17" cm="1">
        <f t="array" ref="AN1461">MAX(IF(KETINGGIAN!$B$5:$B$1048576='Data Training 2022'!B1461,KETINGGIAN!$H$5:$H$1048576))</f>
        <v>0</v>
      </c>
      <c r="AO1461" s="22" t="str">
        <f>IFERROR(VLOOKUP(B1461,KETINGGIAN!$B$5:$I$1048576,8,0),"")</f>
        <v/>
      </c>
      <c r="AP1461" s="22"/>
      <c r="AQ1461" s="22"/>
      <c r="AR1461" s="22"/>
      <c r="AS1461" s="22"/>
      <c r="AT1461" s="17" cm="1">
        <f t="array" ref="AT1461">MAX(IF(TOOLSKEEPER!$B$5:$B$1048576='Data Training 2022'!B1461,TOOLSKEEPER!$H$5:$H$1048576))</f>
        <v>0</v>
      </c>
      <c r="AU1461" s="22" t="str">
        <f>IFERROR(VLOOKUP(B1461,TOOLSKEEPER!$B$5:$I$1048576,8,0),"")</f>
        <v/>
      </c>
    </row>
    <row r="1462" spans="1:47">
      <c r="A1462" s="22">
        <f t="shared" si="125"/>
        <v>1456</v>
      </c>
      <c r="B1462" s="21" t="str">
        <f t="shared" si="126"/>
        <v>EDJS-1</v>
      </c>
      <c r="C1462" s="21" t="s">
        <v>4437</v>
      </c>
      <c r="D1462" s="22"/>
      <c r="E1462" s="22" t="s">
        <v>747</v>
      </c>
      <c r="F1462" s="22" t="s">
        <v>744</v>
      </c>
      <c r="G1462" s="22" t="s">
        <v>280</v>
      </c>
      <c r="H1462" s="22" t="s">
        <v>328</v>
      </c>
      <c r="I1462" s="22"/>
      <c r="J1462" s="22"/>
      <c r="K1462" s="21" t="s">
        <v>4002</v>
      </c>
      <c r="L1462" s="21" t="s">
        <v>280</v>
      </c>
      <c r="M1462" s="21" t="s">
        <v>4003</v>
      </c>
      <c r="N1462" s="21"/>
      <c r="O1462" s="17" t="str">
        <f>IFERROR(VLOOKUP(B1462,POP!$B$5:$I$1048576,7,0),"")</f>
        <v/>
      </c>
      <c r="P1462" s="17" t="str">
        <f>IFERROR(VLOOKUP(B1462,POM!$B$5:$I$1048576,7,0),"")</f>
        <v/>
      </c>
      <c r="Q1462" s="10" t="str">
        <f>IFERROR(VLOOKUP(B1462,POU!$B$5:$I$1048576,7,0),"")</f>
        <v/>
      </c>
      <c r="R1462" s="21" t="str">
        <f t="shared" si="122"/>
        <v/>
      </c>
      <c r="S1462" s="17" t="str">
        <f>IFERROR(VLOOKUP(B1462,'PEMBEKALAN POP'!$B$5:$I$1048576,7,0),"")</f>
        <v/>
      </c>
      <c r="T1462" s="22" t="str">
        <f>IFERROR(VLOOKUP(B1462,'PEMBEKALAN POP'!$B$5:$I$1048576,8,0),"")</f>
        <v/>
      </c>
      <c r="U1462" s="21" t="s">
        <v>3994</v>
      </c>
      <c r="V1462" s="17" t="e" cm="1">
        <f t="array" ref="V1462">MAX(IF(INDUKSI!$B$5:$B$1048576='Data Training 2022'!B1462,INDUKSI!$H$5:$H$1048576))</f>
        <v>#N/A</v>
      </c>
      <c r="W1462" s="22" t="str">
        <f>IFERROR(VLOOKUP(B1462,INDUKSI!$B$5:$I$1048576,8,0),"")</f>
        <v>LULUS</v>
      </c>
      <c r="X1462" s="21" t="s">
        <v>3994</v>
      </c>
      <c r="Y1462" s="17" cm="1">
        <f t="array" ref="Y1462">MAX(IF(REINDUKSI!$B$5:$B$1048576='Data Training 2022'!B1462,REINDUKSI!$H$5:$H$1048576))</f>
        <v>0</v>
      </c>
      <c r="Z1462" s="22" t="str">
        <f>IFERROR(VLOOKUP(B1462,REINDUKSI!$B$5:$I$1048576,8,0),"")</f>
        <v/>
      </c>
      <c r="AA1462" s="22" t="str">
        <f t="shared" si="123"/>
        <v>TARGET</v>
      </c>
      <c r="AB1462" s="17" cm="1">
        <f t="array" ref="AB1462">MAX(IF(BSA!$B$5:$B$1048576='Data Training 2022'!B1462,BSA!$H$5:$H$1048576))</f>
        <v>0</v>
      </c>
      <c r="AC1462" s="22" t="str">
        <f>IFERROR(VLOOKUP(B1462,BSA!$B$5:$I$1048576,8,0),"")</f>
        <v/>
      </c>
      <c r="AD1462" s="22" t="s">
        <v>3994</v>
      </c>
      <c r="AE1462" s="22"/>
      <c r="AF1462" s="22"/>
      <c r="AG1462" s="22" t="str">
        <f t="shared" si="124"/>
        <v>TARGET</v>
      </c>
      <c r="AH1462" s="17" cm="1">
        <f t="array" ref="AH1462">MAX(IF(ISOLASI!$B$5:$B$1048576='Data Training 2022'!B1462,ISOLASI!$H$5:$H$1048576))</f>
        <v>44345</v>
      </c>
      <c r="AI1462" s="22" t="str">
        <f>IFERROR(VLOOKUP(B1462,ISOLASI!$B$5:$I$1048576,8,0),"")</f>
        <v>LULUS</v>
      </c>
      <c r="AJ1462" s="22"/>
      <c r="AK1462" s="17" cm="1">
        <f t="array" ref="AK1462">MAX(IF('DEKAT AIR'!$B$5:$B$1048576='Data Training 2022'!B1462,'DEKAT AIR'!$H$5:$H$1048576))</f>
        <v>0</v>
      </c>
      <c r="AL1462" s="22" t="str">
        <f>IFERROR(VLOOKUP(B1462,'DEKAT AIR'!$B$5:$I$1048576,8,0),"")</f>
        <v/>
      </c>
      <c r="AM1462" s="22"/>
      <c r="AN1462" s="17" cm="1">
        <f t="array" ref="AN1462">MAX(IF(KETINGGIAN!$B$5:$B$1048576='Data Training 2022'!B1462,KETINGGIAN!$H$5:$H$1048576))</f>
        <v>0</v>
      </c>
      <c r="AO1462" s="22" t="str">
        <f>IFERROR(VLOOKUP(B1462,KETINGGIAN!$B$5:$I$1048576,8,0),"")</f>
        <v/>
      </c>
      <c r="AP1462" s="22"/>
      <c r="AQ1462" s="22"/>
      <c r="AR1462" s="22"/>
      <c r="AS1462" s="22"/>
      <c r="AT1462" s="17" cm="1">
        <f t="array" ref="AT1462">MAX(IF(TOOLSKEEPER!$B$5:$B$1048576='Data Training 2022'!B1462,TOOLSKEEPER!$H$5:$H$1048576))</f>
        <v>0</v>
      </c>
      <c r="AU1462" s="22" t="str">
        <f>IFERROR(VLOOKUP(B1462,TOOLSKEEPER!$B$5:$I$1048576,8,0),"")</f>
        <v/>
      </c>
    </row>
    <row r="1463" spans="1:47">
      <c r="A1463" s="22">
        <f t="shared" si="125"/>
        <v>1457</v>
      </c>
      <c r="B1463" s="21" t="str">
        <f t="shared" si="126"/>
        <v>EDJS-2</v>
      </c>
      <c r="C1463" s="21" t="s">
        <v>4438</v>
      </c>
      <c r="D1463" s="22"/>
      <c r="E1463" s="22" t="s">
        <v>749</v>
      </c>
      <c r="F1463" s="22" t="s">
        <v>744</v>
      </c>
      <c r="G1463" s="22" t="s">
        <v>280</v>
      </c>
      <c r="H1463" s="22" t="s">
        <v>328</v>
      </c>
      <c r="I1463" s="22"/>
      <c r="J1463" s="22"/>
      <c r="K1463" s="21" t="s">
        <v>4002</v>
      </c>
      <c r="L1463" s="21" t="s">
        <v>280</v>
      </c>
      <c r="M1463" s="21" t="s">
        <v>4003</v>
      </c>
      <c r="N1463" s="21"/>
      <c r="O1463" s="17" t="str">
        <f>IFERROR(VLOOKUP(B1463,POP!$B$5:$I$1048576,7,0),"")</f>
        <v/>
      </c>
      <c r="P1463" s="17" t="str">
        <f>IFERROR(VLOOKUP(B1463,POM!$B$5:$I$1048576,7,0),"")</f>
        <v/>
      </c>
      <c r="Q1463" s="10" t="str">
        <f>IFERROR(VLOOKUP(B1463,POU!$B$5:$I$1048576,7,0),"")</f>
        <v/>
      </c>
      <c r="R1463" s="21" t="str">
        <f t="shared" si="122"/>
        <v/>
      </c>
      <c r="S1463" s="17" t="str">
        <f>IFERROR(VLOOKUP(B1463,'PEMBEKALAN POP'!$B$5:$I$1048576,7,0),"")</f>
        <v/>
      </c>
      <c r="T1463" s="22" t="str">
        <f>IFERROR(VLOOKUP(B1463,'PEMBEKALAN POP'!$B$5:$I$1048576,8,0),"")</f>
        <v/>
      </c>
      <c r="U1463" s="21" t="s">
        <v>3994</v>
      </c>
      <c r="V1463" s="17" t="e" cm="1">
        <f t="array" ref="V1463">MAX(IF(INDUKSI!$B$5:$B$1048576='Data Training 2022'!B1463,INDUKSI!$H$5:$H$1048576))</f>
        <v>#N/A</v>
      </c>
      <c r="W1463" s="22" t="str">
        <f>IFERROR(VLOOKUP(B1463,INDUKSI!$B$5:$I$1048576,8,0),"")</f>
        <v>LULUS</v>
      </c>
      <c r="X1463" s="21" t="s">
        <v>3994</v>
      </c>
      <c r="Y1463" s="17" cm="1">
        <f t="array" ref="Y1463">MAX(IF(REINDUKSI!$B$5:$B$1048576='Data Training 2022'!B1463,REINDUKSI!$H$5:$H$1048576))</f>
        <v>0</v>
      </c>
      <c r="Z1463" s="22" t="str">
        <f>IFERROR(VLOOKUP(B1463,REINDUKSI!$B$5:$I$1048576,8,0),"")</f>
        <v/>
      </c>
      <c r="AA1463" s="22" t="str">
        <f t="shared" si="123"/>
        <v>TARGET</v>
      </c>
      <c r="AB1463" s="17" cm="1">
        <f t="array" ref="AB1463">MAX(IF(BSA!$B$5:$B$1048576='Data Training 2022'!B1463,BSA!$H$5:$H$1048576))</f>
        <v>0</v>
      </c>
      <c r="AC1463" s="22" t="str">
        <f>IFERROR(VLOOKUP(B1463,BSA!$B$5:$I$1048576,8,0),"")</f>
        <v/>
      </c>
      <c r="AD1463" s="22" t="s">
        <v>3994</v>
      </c>
      <c r="AE1463" s="22"/>
      <c r="AF1463" s="22"/>
      <c r="AG1463" s="22" t="str">
        <f t="shared" si="124"/>
        <v>TARGET</v>
      </c>
      <c r="AH1463" s="17" cm="1">
        <f t="array" ref="AH1463">MAX(IF(ISOLASI!$B$5:$B$1048576='Data Training 2022'!B1463,ISOLASI!$H$5:$H$1048576))</f>
        <v>44730</v>
      </c>
      <c r="AI1463" s="22" t="str">
        <f>IFERROR(VLOOKUP(B1463,ISOLASI!$B$5:$I$1048576,8,0),"")</f>
        <v>LULUS</v>
      </c>
      <c r="AJ1463" s="22"/>
      <c r="AK1463" s="17" cm="1">
        <f t="array" ref="AK1463">MAX(IF('DEKAT AIR'!$B$5:$B$1048576='Data Training 2022'!B1463,'DEKAT AIR'!$H$5:$H$1048576))</f>
        <v>0</v>
      </c>
      <c r="AL1463" s="22" t="str">
        <f>IFERROR(VLOOKUP(B1463,'DEKAT AIR'!$B$5:$I$1048576,8,0),"")</f>
        <v/>
      </c>
      <c r="AM1463" s="22"/>
      <c r="AN1463" s="17" cm="1">
        <f t="array" ref="AN1463">MAX(IF(KETINGGIAN!$B$5:$B$1048576='Data Training 2022'!B1463,KETINGGIAN!$H$5:$H$1048576))</f>
        <v>0</v>
      </c>
      <c r="AO1463" s="22" t="str">
        <f>IFERROR(VLOOKUP(B1463,KETINGGIAN!$B$5:$I$1048576,8,0),"")</f>
        <v/>
      </c>
      <c r="AP1463" s="22"/>
      <c r="AQ1463" s="22"/>
      <c r="AR1463" s="22"/>
      <c r="AS1463" s="22"/>
      <c r="AT1463" s="17" cm="1">
        <f t="array" ref="AT1463">MAX(IF(TOOLSKEEPER!$B$5:$B$1048576='Data Training 2022'!B1463,TOOLSKEEPER!$H$5:$H$1048576))</f>
        <v>0</v>
      </c>
      <c r="AU1463" s="22" t="str">
        <f>IFERROR(VLOOKUP(B1463,TOOLSKEEPER!$B$5:$I$1048576,8,0),"")</f>
        <v/>
      </c>
    </row>
    <row r="1464" spans="1:47">
      <c r="A1464" s="22">
        <f t="shared" si="125"/>
        <v>1458</v>
      </c>
      <c r="B1464" s="21" t="str">
        <f t="shared" si="126"/>
        <v>EDJS-3</v>
      </c>
      <c r="C1464" s="21" t="s">
        <v>4439</v>
      </c>
      <c r="D1464" s="22"/>
      <c r="E1464" s="22" t="s">
        <v>645</v>
      </c>
      <c r="F1464" s="22" t="s">
        <v>744</v>
      </c>
      <c r="G1464" s="22" t="s">
        <v>280</v>
      </c>
      <c r="H1464" s="22" t="s">
        <v>328</v>
      </c>
      <c r="I1464" s="22"/>
      <c r="J1464" s="22"/>
      <c r="K1464" s="21" t="s">
        <v>4002</v>
      </c>
      <c r="L1464" s="21" t="s">
        <v>280</v>
      </c>
      <c r="M1464" s="21" t="s">
        <v>4003</v>
      </c>
      <c r="N1464" s="21"/>
      <c r="O1464" s="17" t="str">
        <f>IFERROR(VLOOKUP(B1464,POP!$B$5:$I$1048576,7,0),"")</f>
        <v/>
      </c>
      <c r="P1464" s="17" t="str">
        <f>IFERROR(VLOOKUP(B1464,POM!$B$5:$I$1048576,7,0),"")</f>
        <v/>
      </c>
      <c r="Q1464" s="10" t="str">
        <f>IFERROR(VLOOKUP(B1464,POU!$B$5:$I$1048576,7,0),"")</f>
        <v/>
      </c>
      <c r="R1464" s="21" t="str">
        <f t="shared" si="122"/>
        <v/>
      </c>
      <c r="S1464" s="17" t="str">
        <f>IFERROR(VLOOKUP(B1464,'PEMBEKALAN POP'!$B$5:$I$1048576,7,0),"")</f>
        <v/>
      </c>
      <c r="T1464" s="22" t="str">
        <f>IFERROR(VLOOKUP(B1464,'PEMBEKALAN POP'!$B$5:$I$1048576,8,0),"")</f>
        <v/>
      </c>
      <c r="U1464" s="21" t="s">
        <v>3994</v>
      </c>
      <c r="V1464" s="17" t="e" cm="1">
        <f t="array" ref="V1464">MAX(IF(INDUKSI!$B$5:$B$1048576='Data Training 2022'!B1464,INDUKSI!$H$5:$H$1048576))</f>
        <v>#N/A</v>
      </c>
      <c r="W1464" s="22" t="str">
        <f>IFERROR(VLOOKUP(B1464,INDUKSI!$B$5:$I$1048576,8,0),"")</f>
        <v>LULUS</v>
      </c>
      <c r="X1464" s="21" t="s">
        <v>3994</v>
      </c>
      <c r="Y1464" s="17" cm="1">
        <f t="array" ref="Y1464">MAX(IF(REINDUKSI!$B$5:$B$1048576='Data Training 2022'!B1464,REINDUKSI!$H$5:$H$1048576))</f>
        <v>0</v>
      </c>
      <c r="Z1464" s="22" t="str">
        <f>IFERROR(VLOOKUP(B1464,REINDUKSI!$B$5:$I$1048576,8,0),"")</f>
        <v/>
      </c>
      <c r="AA1464" s="22" t="str">
        <f t="shared" si="123"/>
        <v>TARGET</v>
      </c>
      <c r="AB1464" s="17" cm="1">
        <f t="array" ref="AB1464">MAX(IF(BSA!$B$5:$B$1048576='Data Training 2022'!B1464,BSA!$H$5:$H$1048576))</f>
        <v>0</v>
      </c>
      <c r="AC1464" s="22" t="str">
        <f>IFERROR(VLOOKUP(B1464,BSA!$B$5:$I$1048576,8,0),"")</f>
        <v/>
      </c>
      <c r="AD1464" s="22" t="s">
        <v>3994</v>
      </c>
      <c r="AE1464" s="22"/>
      <c r="AF1464" s="22"/>
      <c r="AG1464" s="22" t="str">
        <f t="shared" si="124"/>
        <v>TARGET</v>
      </c>
      <c r="AH1464" s="17" cm="1">
        <f t="array" ref="AH1464">MAX(IF(ISOLASI!$B$5:$B$1048576='Data Training 2022'!B1464,ISOLASI!$H$5:$H$1048576))</f>
        <v>44730</v>
      </c>
      <c r="AI1464" s="22" t="str">
        <f>IFERROR(VLOOKUP(B1464,ISOLASI!$B$5:$I$1048576,8,0),"")</f>
        <v>LULUS</v>
      </c>
      <c r="AJ1464" s="22"/>
      <c r="AK1464" s="17" cm="1">
        <f t="array" ref="AK1464">MAX(IF('DEKAT AIR'!$B$5:$B$1048576='Data Training 2022'!B1464,'DEKAT AIR'!$H$5:$H$1048576))</f>
        <v>0</v>
      </c>
      <c r="AL1464" s="22" t="str">
        <f>IFERROR(VLOOKUP(B1464,'DEKAT AIR'!$B$5:$I$1048576,8,0),"")</f>
        <v/>
      </c>
      <c r="AM1464" s="22"/>
      <c r="AN1464" s="17" cm="1">
        <f t="array" ref="AN1464">MAX(IF(KETINGGIAN!$B$5:$B$1048576='Data Training 2022'!B1464,KETINGGIAN!$H$5:$H$1048576))</f>
        <v>0</v>
      </c>
      <c r="AO1464" s="22" t="str">
        <f>IFERROR(VLOOKUP(B1464,KETINGGIAN!$B$5:$I$1048576,8,0),"")</f>
        <v/>
      </c>
      <c r="AP1464" s="22"/>
      <c r="AQ1464" s="22"/>
      <c r="AR1464" s="22"/>
      <c r="AS1464" s="22"/>
      <c r="AT1464" s="17" cm="1">
        <f t="array" ref="AT1464">MAX(IF(TOOLSKEEPER!$B$5:$B$1048576='Data Training 2022'!B1464,TOOLSKEEPER!$H$5:$H$1048576))</f>
        <v>0</v>
      </c>
      <c r="AU1464" s="22" t="str">
        <f>IFERROR(VLOOKUP(B1464,TOOLSKEEPER!$B$5:$I$1048576,8,0),"")</f>
        <v/>
      </c>
    </row>
    <row r="1465" spans="1:47">
      <c r="A1465" s="22">
        <f t="shared" si="125"/>
        <v>1459</v>
      </c>
      <c r="B1465" s="21" t="str">
        <f t="shared" si="126"/>
        <v>00001035</v>
      </c>
      <c r="C1465" s="21">
        <v>1035</v>
      </c>
      <c r="D1465" s="22"/>
      <c r="E1465" s="22" t="s">
        <v>802</v>
      </c>
      <c r="F1465" s="22" t="s">
        <v>783</v>
      </c>
      <c r="G1465" s="22" t="s">
        <v>784</v>
      </c>
      <c r="H1465" s="22" t="s">
        <v>328</v>
      </c>
      <c r="I1465" s="22"/>
      <c r="J1465" s="22"/>
      <c r="K1465" s="21" t="s">
        <v>4002</v>
      </c>
      <c r="L1465" s="21" t="s">
        <v>280</v>
      </c>
      <c r="M1465" s="21" t="s">
        <v>4003</v>
      </c>
      <c r="N1465" s="21"/>
      <c r="O1465" s="17" t="str">
        <f>IFERROR(VLOOKUP(B1465,POP!$B$5:$I$1048576,7,0),"")</f>
        <v/>
      </c>
      <c r="P1465" s="17" t="str">
        <f>IFERROR(VLOOKUP(B1465,POM!$B$5:$I$1048576,7,0),"")</f>
        <v/>
      </c>
      <c r="Q1465" s="10" t="str">
        <f>IFERROR(VLOOKUP(B1465,POU!$B$5:$I$1048576,7,0),"")</f>
        <v/>
      </c>
      <c r="R1465" s="21" t="str">
        <f t="shared" si="122"/>
        <v/>
      </c>
      <c r="S1465" s="17" t="str">
        <f>IFERROR(VLOOKUP(B1465,'PEMBEKALAN POP'!$B$5:$I$1048576,7,0),"")</f>
        <v/>
      </c>
      <c r="T1465" s="22" t="str">
        <f>IFERROR(VLOOKUP(B1465,'PEMBEKALAN POP'!$B$5:$I$1048576,8,0),"")</f>
        <v/>
      </c>
      <c r="U1465" s="21" t="s">
        <v>3994</v>
      </c>
      <c r="V1465" s="17" t="e" cm="1">
        <f t="array" ref="V1465">MAX(IF(INDUKSI!$B$5:$B$1048576='Data Training 2022'!B1465,INDUKSI!$H$5:$H$1048576))</f>
        <v>#N/A</v>
      </c>
      <c r="W1465" s="22" t="str">
        <f>IFERROR(VLOOKUP(B1465,INDUKSI!$B$5:$I$1048576,8,0),"")</f>
        <v>LULUS</v>
      </c>
      <c r="X1465" s="21" t="s">
        <v>3994</v>
      </c>
      <c r="Y1465" s="17" cm="1">
        <f t="array" ref="Y1465">MAX(IF(REINDUKSI!$B$5:$B$1048576='Data Training 2022'!B1465,REINDUKSI!$H$5:$H$1048576))</f>
        <v>44621</v>
      </c>
      <c r="Z1465" s="22" t="str">
        <f>IFERROR(VLOOKUP(B1465,REINDUKSI!$B$5:$I$1048576,8,0),"")</f>
        <v>LULUS</v>
      </c>
      <c r="AA1465" s="22" t="str">
        <f t="shared" si="123"/>
        <v>TARGET</v>
      </c>
      <c r="AB1465" s="17" cm="1">
        <f t="array" ref="AB1465">MAX(IF(BSA!$B$5:$B$1048576='Data Training 2022'!B1465,BSA!$H$5:$H$1048576))</f>
        <v>0</v>
      </c>
      <c r="AC1465" s="22" t="str">
        <f>IFERROR(VLOOKUP(B1465,BSA!$B$5:$I$1048576,8,0),"")</f>
        <v/>
      </c>
      <c r="AD1465" s="22" t="s">
        <v>3994</v>
      </c>
      <c r="AE1465" s="22"/>
      <c r="AF1465" s="22"/>
      <c r="AG1465" s="22" t="str">
        <f t="shared" si="124"/>
        <v>TARGET</v>
      </c>
      <c r="AH1465" s="17" cm="1">
        <f t="array" ref="AH1465">MAX(IF(ISOLASI!$B$5:$B$1048576='Data Training 2022'!B1465,ISOLASI!$H$5:$H$1048576))</f>
        <v>44324</v>
      </c>
      <c r="AI1465" s="22" t="str">
        <f>IFERROR(VLOOKUP(B1465,ISOLASI!$B$5:$I$1048576,8,0),"")</f>
        <v>LULUS</v>
      </c>
      <c r="AJ1465" s="22"/>
      <c r="AK1465" s="17" cm="1">
        <f t="array" ref="AK1465">MAX(IF('DEKAT AIR'!$B$5:$B$1048576='Data Training 2022'!B1465,'DEKAT AIR'!$H$5:$H$1048576))</f>
        <v>0</v>
      </c>
      <c r="AL1465" s="22" t="str">
        <f>IFERROR(VLOOKUP(B1465,'DEKAT AIR'!$B$5:$I$1048576,8,0),"")</f>
        <v/>
      </c>
      <c r="AM1465" s="22"/>
      <c r="AN1465" s="17" cm="1">
        <f t="array" ref="AN1465">MAX(IF(KETINGGIAN!$B$5:$B$1048576='Data Training 2022'!B1465,KETINGGIAN!$H$5:$H$1048576))</f>
        <v>0</v>
      </c>
      <c r="AO1465" s="22" t="str">
        <f>IFERROR(VLOOKUP(B1465,KETINGGIAN!$B$5:$I$1048576,8,0),"")</f>
        <v/>
      </c>
      <c r="AP1465" s="22"/>
      <c r="AQ1465" s="22"/>
      <c r="AR1465" s="22"/>
      <c r="AS1465" s="22"/>
      <c r="AT1465" s="17" cm="1">
        <f t="array" ref="AT1465">MAX(IF(TOOLSKEEPER!$B$5:$B$1048576='Data Training 2022'!B1465,TOOLSKEEPER!$H$5:$H$1048576))</f>
        <v>0</v>
      </c>
      <c r="AU1465" s="22" t="str">
        <f>IFERROR(VLOOKUP(B1465,TOOLSKEEPER!$B$5:$I$1048576,8,0),"")</f>
        <v/>
      </c>
    </row>
    <row r="1466" spans="1:47">
      <c r="A1466" s="22">
        <f t="shared" si="125"/>
        <v>1460</v>
      </c>
      <c r="B1466" s="21" t="str">
        <f t="shared" si="126"/>
        <v>00000477</v>
      </c>
      <c r="C1466" s="21">
        <v>477</v>
      </c>
      <c r="D1466" s="22"/>
      <c r="E1466" s="22" t="s">
        <v>804</v>
      </c>
      <c r="F1466" s="22" t="s">
        <v>783</v>
      </c>
      <c r="G1466" s="22" t="s">
        <v>784</v>
      </c>
      <c r="H1466" s="22" t="s">
        <v>328</v>
      </c>
      <c r="I1466" s="22"/>
      <c r="J1466" s="22"/>
      <c r="K1466" s="21" t="s">
        <v>4002</v>
      </c>
      <c r="L1466" s="21" t="s">
        <v>280</v>
      </c>
      <c r="M1466" s="21" t="s">
        <v>4003</v>
      </c>
      <c r="N1466" s="21"/>
      <c r="O1466" s="17" t="str">
        <f>IFERROR(VLOOKUP(B1466,POP!$B$5:$I$1048576,7,0),"")</f>
        <v/>
      </c>
      <c r="P1466" s="17" t="str">
        <f>IFERROR(VLOOKUP(B1466,POM!$B$5:$I$1048576,7,0),"")</f>
        <v/>
      </c>
      <c r="Q1466" s="10" t="str">
        <f>IFERROR(VLOOKUP(B1466,POU!$B$5:$I$1048576,7,0),"")</f>
        <v/>
      </c>
      <c r="R1466" s="21" t="str">
        <f t="shared" si="122"/>
        <v/>
      </c>
      <c r="S1466" s="17" t="str">
        <f>IFERROR(VLOOKUP(B1466,'PEMBEKALAN POP'!$B$5:$I$1048576,7,0),"")</f>
        <v/>
      </c>
      <c r="T1466" s="22" t="str">
        <f>IFERROR(VLOOKUP(B1466,'PEMBEKALAN POP'!$B$5:$I$1048576,8,0),"")</f>
        <v/>
      </c>
      <c r="U1466" s="21" t="s">
        <v>3994</v>
      </c>
      <c r="V1466" s="17" t="e" cm="1">
        <f t="array" ref="V1466">MAX(IF(INDUKSI!$B$5:$B$1048576='Data Training 2022'!B1466,INDUKSI!$H$5:$H$1048576))</f>
        <v>#N/A</v>
      </c>
      <c r="W1466" s="22" t="str">
        <f>IFERROR(VLOOKUP(B1466,INDUKSI!$B$5:$I$1048576,8,0),"")</f>
        <v>LULUS</v>
      </c>
      <c r="X1466" s="21" t="s">
        <v>3994</v>
      </c>
      <c r="Y1466" s="17" cm="1">
        <f t="array" ref="Y1466">MAX(IF(REINDUKSI!$B$5:$B$1048576='Data Training 2022'!B1466,REINDUKSI!$H$5:$H$1048576))</f>
        <v>44630</v>
      </c>
      <c r="Z1466" s="22" t="str">
        <f>IFERROR(VLOOKUP(B1466,REINDUKSI!$B$5:$I$1048576,8,0),"")</f>
        <v>LULUS</v>
      </c>
      <c r="AA1466" s="22" t="str">
        <f t="shared" si="123"/>
        <v>TARGET</v>
      </c>
      <c r="AB1466" s="17" cm="1">
        <f t="array" ref="AB1466">MAX(IF(BSA!$B$5:$B$1048576='Data Training 2022'!B1466,BSA!$H$5:$H$1048576))</f>
        <v>44776</v>
      </c>
      <c r="AC1466" s="22" t="str">
        <f>IFERROR(VLOOKUP(B1466,BSA!$B$5:$I$1048576,8,0),"")</f>
        <v>LULUS</v>
      </c>
      <c r="AD1466" s="22" t="s">
        <v>3994</v>
      </c>
      <c r="AE1466" s="22"/>
      <c r="AF1466" s="22"/>
      <c r="AG1466" s="22" t="str">
        <f t="shared" si="124"/>
        <v>TARGET</v>
      </c>
      <c r="AH1466" s="17" cm="1">
        <f t="array" ref="AH1466">MAX(IF(ISOLASI!$B$5:$B$1048576='Data Training 2022'!B1466,ISOLASI!$H$5:$H$1048576))</f>
        <v>44709</v>
      </c>
      <c r="AI1466" s="22" t="str">
        <f>IFERROR(VLOOKUP(B1466,ISOLASI!$B$5:$I$1048576,8,0),"")</f>
        <v>LULUS</v>
      </c>
      <c r="AJ1466" s="22"/>
      <c r="AK1466" s="17" cm="1">
        <f t="array" ref="AK1466">MAX(IF('DEKAT AIR'!$B$5:$B$1048576='Data Training 2022'!B1466,'DEKAT AIR'!$H$5:$H$1048576))</f>
        <v>0</v>
      </c>
      <c r="AL1466" s="22" t="str">
        <f>IFERROR(VLOOKUP(B1466,'DEKAT AIR'!$B$5:$I$1048576,8,0),"")</f>
        <v/>
      </c>
      <c r="AM1466" s="22"/>
      <c r="AN1466" s="17" cm="1">
        <f t="array" ref="AN1466">MAX(IF(KETINGGIAN!$B$5:$B$1048576='Data Training 2022'!B1466,KETINGGIAN!$H$5:$H$1048576))</f>
        <v>0</v>
      </c>
      <c r="AO1466" s="22" t="str">
        <f>IFERROR(VLOOKUP(B1466,KETINGGIAN!$B$5:$I$1048576,8,0),"")</f>
        <v/>
      </c>
      <c r="AP1466" s="22"/>
      <c r="AQ1466" s="22"/>
      <c r="AR1466" s="22"/>
      <c r="AS1466" s="22"/>
      <c r="AT1466" s="17" cm="1">
        <f t="array" ref="AT1466">MAX(IF(TOOLSKEEPER!$B$5:$B$1048576='Data Training 2022'!B1466,TOOLSKEEPER!$H$5:$H$1048576))</f>
        <v>0</v>
      </c>
      <c r="AU1466" s="22" t="str">
        <f>IFERROR(VLOOKUP(B1466,TOOLSKEEPER!$B$5:$I$1048576,8,0),"")</f>
        <v/>
      </c>
    </row>
    <row r="1467" spans="1:47">
      <c r="A1467" s="22">
        <f t="shared" si="125"/>
        <v>1461</v>
      </c>
      <c r="B1467" s="21" t="str">
        <f t="shared" si="126"/>
        <v>00001037</v>
      </c>
      <c r="C1467" s="21">
        <v>1037</v>
      </c>
      <c r="D1467" s="22"/>
      <c r="E1467" s="22" t="s">
        <v>798</v>
      </c>
      <c r="F1467" s="22" t="s">
        <v>783</v>
      </c>
      <c r="G1467" s="22" t="s">
        <v>784</v>
      </c>
      <c r="H1467" s="22" t="s">
        <v>328</v>
      </c>
      <c r="I1467" s="22"/>
      <c r="J1467" s="22"/>
      <c r="K1467" s="21" t="s">
        <v>4002</v>
      </c>
      <c r="L1467" s="21" t="s">
        <v>280</v>
      </c>
      <c r="M1467" s="21" t="s">
        <v>4003</v>
      </c>
      <c r="N1467" s="21"/>
      <c r="O1467" s="17" t="str">
        <f>IFERROR(VLOOKUP(B1467,POP!$B$5:$I$1048576,7,0),"")</f>
        <v/>
      </c>
      <c r="P1467" s="17" t="str">
        <f>IFERROR(VLOOKUP(B1467,POM!$B$5:$I$1048576,7,0),"")</f>
        <v/>
      </c>
      <c r="Q1467" s="10" t="str">
        <f>IFERROR(VLOOKUP(B1467,POU!$B$5:$I$1048576,7,0),"")</f>
        <v/>
      </c>
      <c r="R1467" s="21" t="str">
        <f t="shared" si="122"/>
        <v/>
      </c>
      <c r="S1467" s="17" t="str">
        <f>IFERROR(VLOOKUP(B1467,'PEMBEKALAN POP'!$B$5:$I$1048576,7,0),"")</f>
        <v/>
      </c>
      <c r="T1467" s="22" t="str">
        <f>IFERROR(VLOOKUP(B1467,'PEMBEKALAN POP'!$B$5:$I$1048576,8,0),"")</f>
        <v/>
      </c>
      <c r="U1467" s="21" t="s">
        <v>3994</v>
      </c>
      <c r="V1467" s="17" t="e" cm="1">
        <f t="array" ref="V1467">MAX(IF(INDUKSI!$B$5:$B$1048576='Data Training 2022'!B1467,INDUKSI!$H$5:$H$1048576))</f>
        <v>#N/A</v>
      </c>
      <c r="W1467" s="22" t="str">
        <f>IFERROR(VLOOKUP(B1467,INDUKSI!$B$5:$I$1048576,8,0),"")</f>
        <v>LULUS</v>
      </c>
      <c r="X1467" s="21" t="s">
        <v>3994</v>
      </c>
      <c r="Y1467" s="17" cm="1">
        <f t="array" ref="Y1467">MAX(IF(REINDUKSI!$B$5:$B$1048576='Data Training 2022'!B1467,REINDUKSI!$H$5:$H$1048576))</f>
        <v>44466</v>
      </c>
      <c r="Z1467" s="22" t="str">
        <f>IFERROR(VLOOKUP(B1467,REINDUKSI!$B$5:$I$1048576,8,0),"")</f>
        <v>LULUS</v>
      </c>
      <c r="AA1467" s="22" t="str">
        <f t="shared" si="123"/>
        <v>TARGET</v>
      </c>
      <c r="AB1467" s="17" cm="1">
        <f t="array" ref="AB1467">MAX(IF(BSA!$B$5:$B$1048576='Data Training 2022'!B1467,BSA!$H$5:$H$1048576))</f>
        <v>0</v>
      </c>
      <c r="AC1467" s="22" t="str">
        <f>IFERROR(VLOOKUP(B1467,BSA!$B$5:$I$1048576,8,0),"")</f>
        <v/>
      </c>
      <c r="AD1467" s="22" t="s">
        <v>3994</v>
      </c>
      <c r="AE1467" s="22"/>
      <c r="AF1467" s="22"/>
      <c r="AG1467" s="22" t="str">
        <f t="shared" si="124"/>
        <v>TARGET</v>
      </c>
      <c r="AH1467" s="17" cm="1">
        <f t="array" ref="AH1467">MAX(IF(ISOLASI!$B$5:$B$1048576='Data Training 2022'!B1467,ISOLASI!$H$5:$H$1048576))</f>
        <v>44324</v>
      </c>
      <c r="AI1467" s="22" t="str">
        <f>IFERROR(VLOOKUP(B1467,ISOLASI!$B$5:$I$1048576,8,0),"")</f>
        <v>LULUS</v>
      </c>
      <c r="AJ1467" s="22"/>
      <c r="AK1467" s="17" cm="1">
        <f t="array" ref="AK1467">MAX(IF('DEKAT AIR'!$B$5:$B$1048576='Data Training 2022'!B1467,'DEKAT AIR'!$H$5:$H$1048576))</f>
        <v>0</v>
      </c>
      <c r="AL1467" s="22" t="str">
        <f>IFERROR(VLOOKUP(B1467,'DEKAT AIR'!$B$5:$I$1048576,8,0),"")</f>
        <v/>
      </c>
      <c r="AM1467" s="22"/>
      <c r="AN1467" s="17" cm="1">
        <f t="array" ref="AN1467">MAX(IF(KETINGGIAN!$B$5:$B$1048576='Data Training 2022'!B1467,KETINGGIAN!$H$5:$H$1048576))</f>
        <v>0</v>
      </c>
      <c r="AO1467" s="22" t="str">
        <f>IFERROR(VLOOKUP(B1467,KETINGGIAN!$B$5:$I$1048576,8,0),"")</f>
        <v/>
      </c>
      <c r="AP1467" s="22"/>
      <c r="AQ1467" s="22"/>
      <c r="AR1467" s="22"/>
      <c r="AS1467" s="22"/>
      <c r="AT1467" s="17" cm="1">
        <f t="array" ref="AT1467">MAX(IF(TOOLSKEEPER!$B$5:$B$1048576='Data Training 2022'!B1467,TOOLSKEEPER!$H$5:$H$1048576))</f>
        <v>0</v>
      </c>
      <c r="AU1467" s="22" t="str">
        <f>IFERROR(VLOOKUP(B1467,TOOLSKEEPER!$B$5:$I$1048576,8,0),"")</f>
        <v/>
      </c>
    </row>
    <row r="1468" spans="1:47">
      <c r="A1468" s="22">
        <f t="shared" si="125"/>
        <v>1462</v>
      </c>
      <c r="B1468" s="21" t="str">
        <f t="shared" si="126"/>
        <v>00001047</v>
      </c>
      <c r="C1468" s="21">
        <v>1047</v>
      </c>
      <c r="D1468" s="22"/>
      <c r="E1468" s="22" t="s">
        <v>800</v>
      </c>
      <c r="F1468" s="22" t="s">
        <v>783</v>
      </c>
      <c r="G1468" s="22" t="s">
        <v>784</v>
      </c>
      <c r="H1468" s="22" t="s">
        <v>328</v>
      </c>
      <c r="I1468" s="22"/>
      <c r="J1468" s="22"/>
      <c r="K1468" s="21" t="s">
        <v>4002</v>
      </c>
      <c r="L1468" s="21" t="s">
        <v>280</v>
      </c>
      <c r="M1468" s="21" t="s">
        <v>4003</v>
      </c>
      <c r="N1468" s="21"/>
      <c r="O1468" s="17" t="str">
        <f>IFERROR(VLOOKUP(B1468,POP!$B$5:$I$1048576,7,0),"")</f>
        <v/>
      </c>
      <c r="P1468" s="17" t="str">
        <f>IFERROR(VLOOKUP(B1468,POM!$B$5:$I$1048576,7,0),"")</f>
        <v/>
      </c>
      <c r="Q1468" s="10" t="str">
        <f>IFERROR(VLOOKUP(B1468,POU!$B$5:$I$1048576,7,0),"")</f>
        <v/>
      </c>
      <c r="R1468" s="21" t="str">
        <f t="shared" si="122"/>
        <v/>
      </c>
      <c r="S1468" s="17" t="str">
        <f>IFERROR(VLOOKUP(B1468,'PEMBEKALAN POP'!$B$5:$I$1048576,7,0),"")</f>
        <v/>
      </c>
      <c r="T1468" s="22" t="str">
        <f>IFERROR(VLOOKUP(B1468,'PEMBEKALAN POP'!$B$5:$I$1048576,8,0),"")</f>
        <v/>
      </c>
      <c r="U1468" s="21" t="s">
        <v>3994</v>
      </c>
      <c r="V1468" s="17" t="e" cm="1">
        <f t="array" ref="V1468">MAX(IF(INDUKSI!$B$5:$B$1048576='Data Training 2022'!B1468,INDUKSI!$H$5:$H$1048576))</f>
        <v>#N/A</v>
      </c>
      <c r="W1468" s="22" t="str">
        <f>IFERROR(VLOOKUP(B1468,INDUKSI!$B$5:$I$1048576,8,0),"")</f>
        <v>LULUS</v>
      </c>
      <c r="X1468" s="21" t="s">
        <v>3994</v>
      </c>
      <c r="Y1468" s="17" cm="1">
        <f t="array" ref="Y1468">MAX(IF(REINDUKSI!$B$5:$B$1048576='Data Training 2022'!B1468,REINDUKSI!$H$5:$H$1048576))</f>
        <v>44656</v>
      </c>
      <c r="Z1468" s="22" t="str">
        <f>IFERROR(VLOOKUP(B1468,REINDUKSI!$B$5:$I$1048576,8,0),"")</f>
        <v>LULUS</v>
      </c>
      <c r="AA1468" s="22" t="str">
        <f t="shared" si="123"/>
        <v>TARGET</v>
      </c>
      <c r="AB1468" s="17" cm="1">
        <f t="array" ref="AB1468">MAX(IF(BSA!$B$5:$B$1048576='Data Training 2022'!B1468,BSA!$H$5:$H$1048576))</f>
        <v>0</v>
      </c>
      <c r="AC1468" s="22" t="str">
        <f>IFERROR(VLOOKUP(B1468,BSA!$B$5:$I$1048576,8,0),"")</f>
        <v/>
      </c>
      <c r="AD1468" s="22" t="s">
        <v>3994</v>
      </c>
      <c r="AE1468" s="22"/>
      <c r="AF1468" s="22"/>
      <c r="AG1468" s="22" t="str">
        <f t="shared" si="124"/>
        <v>TARGET</v>
      </c>
      <c r="AH1468" s="17" cm="1">
        <f t="array" ref="AH1468">MAX(IF(ISOLASI!$B$5:$B$1048576='Data Training 2022'!B1468,ISOLASI!$H$5:$H$1048576))</f>
        <v>44548</v>
      </c>
      <c r="AI1468" s="22" t="str">
        <f>IFERROR(VLOOKUP(B1468,ISOLASI!$B$5:$I$1048576,8,0),"")</f>
        <v>LULUS</v>
      </c>
      <c r="AJ1468" s="22"/>
      <c r="AK1468" s="17" cm="1">
        <f t="array" ref="AK1468">MAX(IF('DEKAT AIR'!$B$5:$B$1048576='Data Training 2022'!B1468,'DEKAT AIR'!$H$5:$H$1048576))</f>
        <v>0</v>
      </c>
      <c r="AL1468" s="22" t="str">
        <f>IFERROR(VLOOKUP(B1468,'DEKAT AIR'!$B$5:$I$1048576,8,0),"")</f>
        <v/>
      </c>
      <c r="AM1468" s="22"/>
      <c r="AN1468" s="17" cm="1">
        <f t="array" ref="AN1468">MAX(IF(KETINGGIAN!$B$5:$B$1048576='Data Training 2022'!B1468,KETINGGIAN!$H$5:$H$1048576))</f>
        <v>0</v>
      </c>
      <c r="AO1468" s="22" t="str">
        <f>IFERROR(VLOOKUP(B1468,KETINGGIAN!$B$5:$I$1048576,8,0),"")</f>
        <v/>
      </c>
      <c r="AP1468" s="22"/>
      <c r="AQ1468" s="22"/>
      <c r="AR1468" s="22"/>
      <c r="AS1468" s="22"/>
      <c r="AT1468" s="17" cm="1">
        <f t="array" ref="AT1468">MAX(IF(TOOLSKEEPER!$B$5:$B$1048576='Data Training 2022'!B1468,TOOLSKEEPER!$H$5:$H$1048576))</f>
        <v>0</v>
      </c>
      <c r="AU1468" s="22" t="str">
        <f>IFERROR(VLOOKUP(B1468,TOOLSKEEPER!$B$5:$I$1048576,8,0),"")</f>
        <v/>
      </c>
    </row>
    <row r="1469" spans="1:47">
      <c r="A1469" s="22">
        <f t="shared" si="125"/>
        <v>1463</v>
      </c>
      <c r="B1469" s="21" t="str">
        <f t="shared" si="126"/>
        <v>00001052</v>
      </c>
      <c r="C1469" s="21">
        <v>1052</v>
      </c>
      <c r="D1469" s="22"/>
      <c r="E1469" s="22" t="s">
        <v>794</v>
      </c>
      <c r="F1469" s="22" t="s">
        <v>783</v>
      </c>
      <c r="G1469" s="22" t="s">
        <v>795</v>
      </c>
      <c r="H1469" s="22" t="s">
        <v>328</v>
      </c>
      <c r="I1469" s="22"/>
      <c r="J1469" s="22"/>
      <c r="K1469" s="21" t="s">
        <v>4002</v>
      </c>
      <c r="L1469" s="21" t="s">
        <v>280</v>
      </c>
      <c r="M1469" s="21" t="s">
        <v>4003</v>
      </c>
      <c r="N1469" s="21"/>
      <c r="O1469" s="17" t="str">
        <f>IFERROR(VLOOKUP(B1469,POP!$B$5:$I$1048576,7,0),"")</f>
        <v/>
      </c>
      <c r="P1469" s="17" t="str">
        <f>IFERROR(VLOOKUP(B1469,POM!$B$5:$I$1048576,7,0),"")</f>
        <v/>
      </c>
      <c r="Q1469" s="10" t="str">
        <f>IFERROR(VLOOKUP(B1469,POU!$B$5:$I$1048576,7,0),"")</f>
        <v/>
      </c>
      <c r="R1469" s="21" t="str">
        <f t="shared" si="122"/>
        <v/>
      </c>
      <c r="S1469" s="17" t="str">
        <f>IFERROR(VLOOKUP(B1469,'PEMBEKALAN POP'!$B$5:$I$1048576,7,0),"")</f>
        <v/>
      </c>
      <c r="T1469" s="22" t="str">
        <f>IFERROR(VLOOKUP(B1469,'PEMBEKALAN POP'!$B$5:$I$1048576,8,0),"")</f>
        <v/>
      </c>
      <c r="U1469" s="21" t="s">
        <v>3994</v>
      </c>
      <c r="V1469" s="17" t="e" cm="1">
        <f t="array" ref="V1469">MAX(IF(INDUKSI!$B$5:$B$1048576='Data Training 2022'!B1469,INDUKSI!$H$5:$H$1048576))</f>
        <v>#N/A</v>
      </c>
      <c r="W1469" s="22" t="str">
        <f>IFERROR(VLOOKUP(B1469,INDUKSI!$B$5:$I$1048576,8,0),"")</f>
        <v>LULUS</v>
      </c>
      <c r="X1469" s="21" t="s">
        <v>3994</v>
      </c>
      <c r="Y1469" s="17" cm="1">
        <f t="array" ref="Y1469">MAX(IF(REINDUKSI!$B$5:$B$1048576='Data Training 2022'!B1469,REINDUKSI!$H$5:$H$1048576))</f>
        <v>44558</v>
      </c>
      <c r="Z1469" s="22" t="str">
        <f>IFERROR(VLOOKUP(B1469,REINDUKSI!$B$5:$I$1048576,8,0),"")</f>
        <v>LULUS</v>
      </c>
      <c r="AA1469" s="22" t="str">
        <f t="shared" si="123"/>
        <v>TARGET</v>
      </c>
      <c r="AB1469" s="17" cm="1">
        <f t="array" ref="AB1469">MAX(IF(BSA!$B$5:$B$1048576='Data Training 2022'!B1469,BSA!$H$5:$H$1048576))</f>
        <v>0</v>
      </c>
      <c r="AC1469" s="22" t="str">
        <f>IFERROR(VLOOKUP(B1469,BSA!$B$5:$I$1048576,8,0),"")</f>
        <v/>
      </c>
      <c r="AD1469" s="22" t="s">
        <v>3994</v>
      </c>
      <c r="AE1469" s="22"/>
      <c r="AF1469" s="22"/>
      <c r="AG1469" s="22" t="str">
        <f t="shared" si="124"/>
        <v>TARGET</v>
      </c>
      <c r="AH1469" s="17" cm="1">
        <f t="array" ref="AH1469">MAX(IF(ISOLASI!$B$5:$B$1048576='Data Training 2022'!B1469,ISOLASI!$H$5:$H$1048576))</f>
        <v>44562</v>
      </c>
      <c r="AI1469" s="22" t="str">
        <f>IFERROR(VLOOKUP(B1469,ISOLASI!$B$5:$I$1048576,8,0),"")</f>
        <v>LULUS</v>
      </c>
      <c r="AJ1469" s="22"/>
      <c r="AK1469" s="17" cm="1">
        <f t="array" ref="AK1469">MAX(IF('DEKAT AIR'!$B$5:$B$1048576='Data Training 2022'!B1469,'DEKAT AIR'!$H$5:$H$1048576))</f>
        <v>0</v>
      </c>
      <c r="AL1469" s="22" t="str">
        <f>IFERROR(VLOOKUP(B1469,'DEKAT AIR'!$B$5:$I$1048576,8,0),"")</f>
        <v/>
      </c>
      <c r="AM1469" s="22"/>
      <c r="AN1469" s="17" cm="1">
        <f t="array" ref="AN1469">MAX(IF(KETINGGIAN!$B$5:$B$1048576='Data Training 2022'!B1469,KETINGGIAN!$H$5:$H$1048576))</f>
        <v>0</v>
      </c>
      <c r="AO1469" s="22" t="str">
        <f>IFERROR(VLOOKUP(B1469,KETINGGIAN!$B$5:$I$1048576,8,0),"")</f>
        <v/>
      </c>
      <c r="AP1469" s="22"/>
      <c r="AQ1469" s="22"/>
      <c r="AR1469" s="22"/>
      <c r="AS1469" s="22"/>
      <c r="AT1469" s="17" cm="1">
        <f t="array" ref="AT1469">MAX(IF(TOOLSKEEPER!$B$5:$B$1048576='Data Training 2022'!B1469,TOOLSKEEPER!$H$5:$H$1048576))</f>
        <v>0</v>
      </c>
      <c r="AU1469" s="22" t="str">
        <f>IFERROR(VLOOKUP(B1469,TOOLSKEEPER!$B$5:$I$1048576,8,0),"")</f>
        <v/>
      </c>
    </row>
    <row r="1470" spans="1:47">
      <c r="A1470" s="22">
        <f t="shared" si="125"/>
        <v>1464</v>
      </c>
      <c r="B1470" s="21" t="str">
        <f t="shared" si="126"/>
        <v>00001036</v>
      </c>
      <c r="C1470" s="21">
        <v>1036</v>
      </c>
      <c r="D1470" s="22"/>
      <c r="E1470" s="22" t="s">
        <v>786</v>
      </c>
      <c r="F1470" s="22" t="s">
        <v>783</v>
      </c>
      <c r="G1470" s="22" t="s">
        <v>784</v>
      </c>
      <c r="H1470" s="22" t="s">
        <v>328</v>
      </c>
      <c r="I1470" s="22"/>
      <c r="J1470" s="22"/>
      <c r="K1470" s="21" t="s">
        <v>4002</v>
      </c>
      <c r="L1470" s="21" t="s">
        <v>280</v>
      </c>
      <c r="M1470" s="21" t="s">
        <v>4003</v>
      </c>
      <c r="N1470" s="21"/>
      <c r="O1470" s="17" t="str">
        <f>IFERROR(VLOOKUP(B1470,POP!$B$5:$I$1048576,7,0),"")</f>
        <v/>
      </c>
      <c r="P1470" s="17" t="str">
        <f>IFERROR(VLOOKUP(B1470,POM!$B$5:$I$1048576,7,0),"")</f>
        <v/>
      </c>
      <c r="Q1470" s="10" t="str">
        <f>IFERROR(VLOOKUP(B1470,POU!$B$5:$I$1048576,7,0),"")</f>
        <v/>
      </c>
      <c r="R1470" s="21" t="str">
        <f t="shared" si="122"/>
        <v/>
      </c>
      <c r="S1470" s="17" t="str">
        <f>IFERROR(VLOOKUP(B1470,'PEMBEKALAN POP'!$B$5:$I$1048576,7,0),"")</f>
        <v/>
      </c>
      <c r="T1470" s="22" t="str">
        <f>IFERROR(VLOOKUP(B1470,'PEMBEKALAN POP'!$B$5:$I$1048576,8,0),"")</f>
        <v/>
      </c>
      <c r="U1470" s="21" t="s">
        <v>3994</v>
      </c>
      <c r="V1470" s="17" t="e" cm="1">
        <f t="array" ref="V1470">MAX(IF(INDUKSI!$B$5:$B$1048576='Data Training 2022'!B1470,INDUKSI!$H$5:$H$1048576))</f>
        <v>#N/A</v>
      </c>
      <c r="W1470" s="22" t="str">
        <f>IFERROR(VLOOKUP(B1470,INDUKSI!$B$5:$I$1048576,8,0),"")</f>
        <v>LULUS</v>
      </c>
      <c r="X1470" s="21" t="s">
        <v>3994</v>
      </c>
      <c r="Y1470" s="17" cm="1">
        <f t="array" ref="Y1470">MAX(IF(REINDUKSI!$B$5:$B$1048576='Data Training 2022'!B1470,REINDUKSI!$H$5:$H$1048576))</f>
        <v>44708</v>
      </c>
      <c r="Z1470" s="22" t="str">
        <f>IFERROR(VLOOKUP(B1470,REINDUKSI!$B$5:$I$1048576,8,0),"")</f>
        <v>LULUS</v>
      </c>
      <c r="AA1470" s="22" t="str">
        <f t="shared" si="123"/>
        <v>TARGET</v>
      </c>
      <c r="AB1470" s="17" cm="1">
        <f t="array" ref="AB1470">MAX(IF(BSA!$B$5:$B$1048576='Data Training 2022'!B1470,BSA!$H$5:$H$1048576))</f>
        <v>0</v>
      </c>
      <c r="AC1470" s="22" t="str">
        <f>IFERROR(VLOOKUP(B1470,BSA!$B$5:$I$1048576,8,0),"")</f>
        <v/>
      </c>
      <c r="AD1470" s="22" t="s">
        <v>3994</v>
      </c>
      <c r="AE1470" s="22"/>
      <c r="AF1470" s="22"/>
      <c r="AG1470" s="22" t="str">
        <f t="shared" si="124"/>
        <v>TARGET</v>
      </c>
      <c r="AH1470" s="17" cm="1">
        <f t="array" ref="AH1470">MAX(IF(ISOLASI!$B$5:$B$1048576='Data Training 2022'!B1470,ISOLASI!$H$5:$H$1048576))</f>
        <v>44576</v>
      </c>
      <c r="AI1470" s="22" t="str">
        <f>IFERROR(VLOOKUP(B1470,ISOLASI!$B$5:$I$1048576,8,0),"")</f>
        <v>LULUS</v>
      </c>
      <c r="AJ1470" s="22"/>
      <c r="AK1470" s="17" cm="1">
        <f t="array" ref="AK1470">MAX(IF('DEKAT AIR'!$B$5:$B$1048576='Data Training 2022'!B1470,'DEKAT AIR'!$H$5:$H$1048576))</f>
        <v>0</v>
      </c>
      <c r="AL1470" s="22" t="str">
        <f>IFERROR(VLOOKUP(B1470,'DEKAT AIR'!$B$5:$I$1048576,8,0),"")</f>
        <v/>
      </c>
      <c r="AM1470" s="22"/>
      <c r="AN1470" s="17" cm="1">
        <f t="array" ref="AN1470">MAX(IF(KETINGGIAN!$B$5:$B$1048576='Data Training 2022'!B1470,KETINGGIAN!$H$5:$H$1048576))</f>
        <v>0</v>
      </c>
      <c r="AO1470" s="22" t="str">
        <f>IFERROR(VLOOKUP(B1470,KETINGGIAN!$B$5:$I$1048576,8,0),"")</f>
        <v/>
      </c>
      <c r="AP1470" s="22"/>
      <c r="AQ1470" s="22"/>
      <c r="AR1470" s="22"/>
      <c r="AS1470" s="22"/>
      <c r="AT1470" s="17" cm="1">
        <f t="array" ref="AT1470">MAX(IF(TOOLSKEEPER!$B$5:$B$1048576='Data Training 2022'!B1470,TOOLSKEEPER!$H$5:$H$1048576))</f>
        <v>0</v>
      </c>
      <c r="AU1470" s="22" t="str">
        <f>IFERROR(VLOOKUP(B1470,TOOLSKEEPER!$B$5:$I$1048576,8,0),"")</f>
        <v/>
      </c>
    </row>
    <row r="1471" spans="1:47">
      <c r="A1471" s="22">
        <f t="shared" si="125"/>
        <v>1465</v>
      </c>
      <c r="B1471" s="21" t="str">
        <f t="shared" si="126"/>
        <v>00000197</v>
      </c>
      <c r="C1471" s="21" t="s">
        <v>790</v>
      </c>
      <c r="D1471" s="22"/>
      <c r="E1471" s="22" t="s">
        <v>791</v>
      </c>
      <c r="F1471" s="22" t="s">
        <v>783</v>
      </c>
      <c r="G1471" s="22" t="s">
        <v>280</v>
      </c>
      <c r="H1471" s="22" t="s">
        <v>328</v>
      </c>
      <c r="I1471" s="22"/>
      <c r="J1471" s="22"/>
      <c r="K1471" s="21" t="s">
        <v>4002</v>
      </c>
      <c r="L1471" s="21" t="s">
        <v>280</v>
      </c>
      <c r="M1471" s="21" t="s">
        <v>4003</v>
      </c>
      <c r="N1471" s="21"/>
      <c r="O1471" s="17" t="str">
        <f>IFERROR(VLOOKUP(B1471,POP!$B$5:$I$1048576,7,0),"")</f>
        <v/>
      </c>
      <c r="P1471" s="17" t="str">
        <f>IFERROR(VLOOKUP(B1471,POM!$B$5:$I$1048576,7,0),"")</f>
        <v/>
      </c>
      <c r="Q1471" s="10" t="str">
        <f>IFERROR(VLOOKUP(B1471,POU!$B$5:$I$1048576,7,0),"")</f>
        <v/>
      </c>
      <c r="R1471" s="21" t="str">
        <f t="shared" si="122"/>
        <v/>
      </c>
      <c r="S1471" s="17" t="str">
        <f>IFERROR(VLOOKUP(B1471,'PEMBEKALAN POP'!$B$5:$I$1048576,7,0),"")</f>
        <v/>
      </c>
      <c r="T1471" s="22" t="str">
        <f>IFERROR(VLOOKUP(B1471,'PEMBEKALAN POP'!$B$5:$I$1048576,8,0),"")</f>
        <v/>
      </c>
      <c r="U1471" s="21" t="s">
        <v>3994</v>
      </c>
      <c r="V1471" s="17" t="e" cm="1">
        <f t="array" ref="V1471">MAX(IF(INDUKSI!$B$5:$B$1048576='Data Training 2022'!B1471,INDUKSI!$H$5:$H$1048576))</f>
        <v>#N/A</v>
      </c>
      <c r="W1471" s="22" t="str">
        <f>IFERROR(VLOOKUP(B1471,INDUKSI!$B$5:$I$1048576,8,0),"")</f>
        <v>LULUS</v>
      </c>
      <c r="X1471" s="21" t="s">
        <v>3994</v>
      </c>
      <c r="Y1471" s="17" cm="1">
        <f t="array" ref="Y1471">MAX(IF(REINDUKSI!$B$5:$B$1048576='Data Training 2022'!B1471,REINDUKSI!$H$5:$H$1048576))</f>
        <v>44760</v>
      </c>
      <c r="Z1471" s="22" t="str">
        <f>IFERROR(VLOOKUP(B1471,REINDUKSI!$B$5:$I$1048576,8,0),"")</f>
        <v>LULUS</v>
      </c>
      <c r="AA1471" s="22" t="str">
        <f t="shared" si="123"/>
        <v>TARGET</v>
      </c>
      <c r="AB1471" s="17" cm="1">
        <f t="array" ref="AB1471">MAX(IF(BSA!$B$5:$B$1048576='Data Training 2022'!B1471,BSA!$H$5:$H$1048576))</f>
        <v>0</v>
      </c>
      <c r="AC1471" s="22" t="str">
        <f>IFERROR(VLOOKUP(B1471,BSA!$B$5:$I$1048576,8,0),"")</f>
        <v/>
      </c>
      <c r="AD1471" s="22" t="s">
        <v>3994</v>
      </c>
      <c r="AE1471" s="22"/>
      <c r="AF1471" s="22"/>
      <c r="AG1471" s="22" t="str">
        <f t="shared" si="124"/>
        <v>TARGET</v>
      </c>
      <c r="AH1471" s="17" cm="1">
        <f t="array" ref="AH1471">MAX(IF(ISOLASI!$B$5:$B$1048576='Data Training 2022'!B1471,ISOLASI!$H$5:$H$1048576))</f>
        <v>0</v>
      </c>
      <c r="AI1471" s="22" t="str">
        <f>IFERROR(VLOOKUP(B1471,ISOLASI!$B$5:$I$1048576,8,0),"")</f>
        <v/>
      </c>
      <c r="AJ1471" s="22"/>
      <c r="AK1471" s="17" cm="1">
        <f t="array" ref="AK1471">MAX(IF('DEKAT AIR'!$B$5:$B$1048576='Data Training 2022'!B1471,'DEKAT AIR'!$H$5:$H$1048576))</f>
        <v>0</v>
      </c>
      <c r="AL1471" s="22" t="str">
        <f>IFERROR(VLOOKUP(B1471,'DEKAT AIR'!$B$5:$I$1048576,8,0),"")</f>
        <v/>
      </c>
      <c r="AM1471" s="22"/>
      <c r="AN1471" s="17" cm="1">
        <f t="array" ref="AN1471">MAX(IF(KETINGGIAN!$B$5:$B$1048576='Data Training 2022'!B1471,KETINGGIAN!$H$5:$H$1048576))</f>
        <v>0</v>
      </c>
      <c r="AO1471" s="22" t="str">
        <f>IFERROR(VLOOKUP(B1471,KETINGGIAN!$B$5:$I$1048576,8,0),"")</f>
        <v/>
      </c>
      <c r="AP1471" s="22"/>
      <c r="AQ1471" s="22"/>
      <c r="AR1471" s="22"/>
      <c r="AS1471" s="22"/>
      <c r="AT1471" s="17" cm="1">
        <f t="array" ref="AT1471">MAX(IF(TOOLSKEEPER!$B$5:$B$1048576='Data Training 2022'!B1471,TOOLSKEEPER!$H$5:$H$1048576))</f>
        <v>0</v>
      </c>
      <c r="AU1471" s="22" t="str">
        <f>IFERROR(VLOOKUP(B1471,TOOLSKEEPER!$B$5:$I$1048576,8,0),"")</f>
        <v/>
      </c>
    </row>
    <row r="1472" spans="1:47">
      <c r="A1472" s="22">
        <f t="shared" si="125"/>
        <v>1466</v>
      </c>
      <c r="B1472" s="21" t="str">
        <f t="shared" si="126"/>
        <v>00001101</v>
      </c>
      <c r="C1472" s="21">
        <v>1101</v>
      </c>
      <c r="D1472" s="22"/>
      <c r="E1472" s="22" t="s">
        <v>782</v>
      </c>
      <c r="F1472" s="22" t="s">
        <v>783</v>
      </c>
      <c r="G1472" s="22" t="s">
        <v>784</v>
      </c>
      <c r="H1472" s="22" t="s">
        <v>328</v>
      </c>
      <c r="I1472" s="22"/>
      <c r="J1472" s="22"/>
      <c r="K1472" s="21" t="s">
        <v>4002</v>
      </c>
      <c r="L1472" s="21" t="s">
        <v>280</v>
      </c>
      <c r="M1472" s="21" t="s">
        <v>4003</v>
      </c>
      <c r="N1472" s="21"/>
      <c r="O1472" s="17" t="str">
        <f>IFERROR(VLOOKUP(B1472,POP!$B$5:$I$1048576,7,0),"")</f>
        <v/>
      </c>
      <c r="P1472" s="17" t="str">
        <f>IFERROR(VLOOKUP(B1472,POM!$B$5:$I$1048576,7,0),"")</f>
        <v/>
      </c>
      <c r="Q1472" s="10" t="str">
        <f>IFERROR(VLOOKUP(B1472,POU!$B$5:$I$1048576,7,0),"")</f>
        <v/>
      </c>
      <c r="R1472" s="21" t="str">
        <f t="shared" si="122"/>
        <v/>
      </c>
      <c r="S1472" s="17" t="str">
        <f>IFERROR(VLOOKUP(B1472,'PEMBEKALAN POP'!$B$5:$I$1048576,7,0),"")</f>
        <v/>
      </c>
      <c r="T1472" s="22" t="str">
        <f>IFERROR(VLOOKUP(B1472,'PEMBEKALAN POP'!$B$5:$I$1048576,8,0),"")</f>
        <v/>
      </c>
      <c r="U1472" s="21" t="s">
        <v>3994</v>
      </c>
      <c r="V1472" s="17" t="e" cm="1">
        <f t="array" ref="V1472">MAX(IF(INDUKSI!$B$5:$B$1048576='Data Training 2022'!B1472,INDUKSI!$H$5:$H$1048576))</f>
        <v>#N/A</v>
      </c>
      <c r="W1472" s="22" t="str">
        <f>IFERROR(VLOOKUP(B1472,INDUKSI!$B$5:$I$1048576,8,0),"")</f>
        <v>LULUS</v>
      </c>
      <c r="X1472" s="21" t="s">
        <v>3994</v>
      </c>
      <c r="Y1472" s="17" cm="1">
        <f t="array" ref="Y1472">MAX(IF(REINDUKSI!$B$5:$B$1048576='Data Training 2022'!B1472,REINDUKSI!$H$5:$H$1048576))</f>
        <v>44760</v>
      </c>
      <c r="Z1472" s="22" t="str">
        <f>IFERROR(VLOOKUP(B1472,REINDUKSI!$B$5:$I$1048576,8,0),"")</f>
        <v>LULUS</v>
      </c>
      <c r="AA1472" s="22" t="str">
        <f t="shared" si="123"/>
        <v>TARGET</v>
      </c>
      <c r="AB1472" s="17" cm="1">
        <f t="array" ref="AB1472">MAX(IF(BSA!$B$5:$B$1048576='Data Training 2022'!B1472,BSA!$H$5:$H$1048576))</f>
        <v>0</v>
      </c>
      <c r="AC1472" s="22" t="str">
        <f>IFERROR(VLOOKUP(B1472,BSA!$B$5:$I$1048576,8,0),"")</f>
        <v/>
      </c>
      <c r="AD1472" s="22" t="s">
        <v>3994</v>
      </c>
      <c r="AE1472" s="22"/>
      <c r="AF1472" s="22"/>
      <c r="AG1472" s="22" t="str">
        <f t="shared" si="124"/>
        <v>TARGET</v>
      </c>
      <c r="AH1472" s="17" cm="1">
        <f t="array" ref="AH1472">MAX(IF(ISOLASI!$B$5:$B$1048576='Data Training 2022'!B1472,ISOLASI!$H$5:$H$1048576))</f>
        <v>44527</v>
      </c>
      <c r="AI1472" s="22" t="str">
        <f>IFERROR(VLOOKUP(B1472,ISOLASI!$B$5:$I$1048576,8,0),"")</f>
        <v>LULUS</v>
      </c>
      <c r="AJ1472" s="22"/>
      <c r="AK1472" s="17" cm="1">
        <f t="array" ref="AK1472">MAX(IF('DEKAT AIR'!$B$5:$B$1048576='Data Training 2022'!B1472,'DEKAT AIR'!$H$5:$H$1048576))</f>
        <v>0</v>
      </c>
      <c r="AL1472" s="22" t="str">
        <f>IFERROR(VLOOKUP(B1472,'DEKAT AIR'!$B$5:$I$1048576,8,0),"")</f>
        <v/>
      </c>
      <c r="AM1472" s="22"/>
      <c r="AN1472" s="17" cm="1">
        <f t="array" ref="AN1472">MAX(IF(KETINGGIAN!$B$5:$B$1048576='Data Training 2022'!B1472,KETINGGIAN!$H$5:$H$1048576))</f>
        <v>0</v>
      </c>
      <c r="AO1472" s="22" t="str">
        <f>IFERROR(VLOOKUP(B1472,KETINGGIAN!$B$5:$I$1048576,8,0),"")</f>
        <v/>
      </c>
      <c r="AP1472" s="22"/>
      <c r="AQ1472" s="22"/>
      <c r="AR1472" s="22"/>
      <c r="AS1472" s="22"/>
      <c r="AT1472" s="17" cm="1">
        <f t="array" ref="AT1472">MAX(IF(TOOLSKEEPER!$B$5:$B$1048576='Data Training 2022'!B1472,TOOLSKEEPER!$H$5:$H$1048576))</f>
        <v>0</v>
      </c>
      <c r="AU1472" s="22" t="str">
        <f>IFERROR(VLOOKUP(B1472,TOOLSKEEPER!$B$5:$I$1048576,8,0),"")</f>
        <v/>
      </c>
    </row>
    <row r="1473" spans="1:47">
      <c r="A1473" s="22">
        <f t="shared" si="125"/>
        <v>1467</v>
      </c>
      <c r="B1473" s="21" t="str">
        <f t="shared" si="126"/>
        <v>MP/PTEPIROC-011</v>
      </c>
      <c r="C1473" s="21" t="s">
        <v>796</v>
      </c>
      <c r="D1473" s="22"/>
      <c r="E1473" s="22" t="s">
        <v>797</v>
      </c>
      <c r="F1473" s="22" t="s">
        <v>783</v>
      </c>
      <c r="G1473" s="22" t="s">
        <v>784</v>
      </c>
      <c r="H1473" s="22" t="s">
        <v>328</v>
      </c>
      <c r="I1473" s="22"/>
      <c r="J1473" s="22"/>
      <c r="K1473" s="21" t="s">
        <v>4002</v>
      </c>
      <c r="L1473" s="21" t="s">
        <v>280</v>
      </c>
      <c r="M1473" s="21" t="s">
        <v>4003</v>
      </c>
      <c r="N1473" s="21"/>
      <c r="O1473" s="17" t="str">
        <f>IFERROR(VLOOKUP(B1473,POP!$B$5:$I$1048576,7,0),"")</f>
        <v/>
      </c>
      <c r="P1473" s="17" t="str">
        <f>IFERROR(VLOOKUP(B1473,POM!$B$5:$I$1048576,7,0),"")</f>
        <v/>
      </c>
      <c r="Q1473" s="10" t="str">
        <f>IFERROR(VLOOKUP(B1473,POU!$B$5:$I$1048576,7,0),"")</f>
        <v/>
      </c>
      <c r="R1473" s="21" t="str">
        <f t="shared" si="122"/>
        <v/>
      </c>
      <c r="S1473" s="17" t="str">
        <f>IFERROR(VLOOKUP(B1473,'PEMBEKALAN POP'!$B$5:$I$1048576,7,0),"")</f>
        <v/>
      </c>
      <c r="T1473" s="22" t="str">
        <f>IFERROR(VLOOKUP(B1473,'PEMBEKALAN POP'!$B$5:$I$1048576,8,0),"")</f>
        <v/>
      </c>
      <c r="U1473" s="21" t="s">
        <v>3994</v>
      </c>
      <c r="V1473" s="17" t="e" cm="1">
        <f t="array" ref="V1473">MAX(IF(INDUKSI!$B$5:$B$1048576='Data Training 2022'!B1473,INDUKSI!$H$5:$H$1048576))</f>
        <v>#N/A</v>
      </c>
      <c r="W1473" s="22" t="str">
        <f>IFERROR(VLOOKUP(B1473,INDUKSI!$B$5:$I$1048576,8,0),"")</f>
        <v>LULUS</v>
      </c>
      <c r="X1473" s="21" t="s">
        <v>3994</v>
      </c>
      <c r="Y1473" s="17" cm="1">
        <f t="array" ref="Y1473">MAX(IF(REINDUKSI!$B$5:$B$1048576='Data Training 2022'!B1473,REINDUKSI!$H$5:$H$1048576))</f>
        <v>44743</v>
      </c>
      <c r="Z1473" s="22" t="str">
        <f>IFERROR(VLOOKUP(B1473,REINDUKSI!$B$5:$I$1048576,8,0),"")</f>
        <v>LULUS</v>
      </c>
      <c r="AA1473" s="22" t="str">
        <f t="shared" si="123"/>
        <v>TARGET</v>
      </c>
      <c r="AB1473" s="17" cm="1">
        <f t="array" ref="AB1473">MAX(IF(BSA!$B$5:$B$1048576='Data Training 2022'!B1473,BSA!$H$5:$H$1048576))</f>
        <v>0</v>
      </c>
      <c r="AC1473" s="22" t="str">
        <f>IFERROR(VLOOKUP(B1473,BSA!$B$5:$I$1048576,8,0),"")</f>
        <v/>
      </c>
      <c r="AD1473" s="22" t="s">
        <v>3994</v>
      </c>
      <c r="AE1473" s="22"/>
      <c r="AF1473" s="22"/>
      <c r="AG1473" s="22" t="str">
        <f t="shared" si="124"/>
        <v>TARGET</v>
      </c>
      <c r="AH1473" s="17" cm="1">
        <f t="array" ref="AH1473">MAX(IF(ISOLASI!$B$5:$B$1048576='Data Training 2022'!B1473,ISOLASI!$H$5:$H$1048576))</f>
        <v>44639</v>
      </c>
      <c r="AI1473" s="22" t="str">
        <f>IFERROR(VLOOKUP(B1473,ISOLASI!$B$5:$I$1048576,8,0),"")</f>
        <v>LULUS</v>
      </c>
      <c r="AJ1473" s="22"/>
      <c r="AK1473" s="17" cm="1">
        <f t="array" ref="AK1473">MAX(IF('DEKAT AIR'!$B$5:$B$1048576='Data Training 2022'!B1473,'DEKAT AIR'!$H$5:$H$1048576))</f>
        <v>0</v>
      </c>
      <c r="AL1473" s="22" t="str">
        <f>IFERROR(VLOOKUP(B1473,'DEKAT AIR'!$B$5:$I$1048576,8,0),"")</f>
        <v/>
      </c>
      <c r="AM1473" s="22"/>
      <c r="AN1473" s="17" cm="1">
        <f t="array" ref="AN1473">MAX(IF(KETINGGIAN!$B$5:$B$1048576='Data Training 2022'!B1473,KETINGGIAN!$H$5:$H$1048576))</f>
        <v>0</v>
      </c>
      <c r="AO1473" s="22" t="str">
        <f>IFERROR(VLOOKUP(B1473,KETINGGIAN!$B$5:$I$1048576,8,0),"")</f>
        <v/>
      </c>
      <c r="AP1473" s="22"/>
      <c r="AQ1473" s="22"/>
      <c r="AR1473" s="22"/>
      <c r="AS1473" s="22"/>
      <c r="AT1473" s="17" cm="1">
        <f t="array" ref="AT1473">MAX(IF(TOOLSKEEPER!$B$5:$B$1048576='Data Training 2022'!B1473,TOOLSKEEPER!$H$5:$H$1048576))</f>
        <v>0</v>
      </c>
      <c r="AU1473" s="22" t="str">
        <f>IFERROR(VLOOKUP(B1473,TOOLSKEEPER!$B$5:$I$1048576,8,0),"")</f>
        <v/>
      </c>
    </row>
    <row r="1474" spans="1:47">
      <c r="A1474" s="22">
        <f t="shared" si="125"/>
        <v>1468</v>
      </c>
      <c r="B1474" s="21" t="str">
        <f t="shared" si="126"/>
        <v>KMK-20020007</v>
      </c>
      <c r="C1474" s="21" t="s">
        <v>4440</v>
      </c>
      <c r="D1474" s="22"/>
      <c r="E1474" s="22" t="s">
        <v>1098</v>
      </c>
      <c r="F1474" s="22" t="s">
        <v>808</v>
      </c>
      <c r="G1474" s="22" t="s">
        <v>4441</v>
      </c>
      <c r="H1474" s="22" t="s">
        <v>3973</v>
      </c>
      <c r="I1474" s="22"/>
      <c r="J1474" s="22"/>
      <c r="K1474" s="21" t="s">
        <v>3993</v>
      </c>
      <c r="L1474" s="21" t="s">
        <v>460</v>
      </c>
      <c r="M1474" s="21" t="s">
        <v>3994</v>
      </c>
      <c r="N1474" s="21"/>
      <c r="O1474" s="17" t="str">
        <f>IFERROR(VLOOKUP(B1474,POP!$B$5:$I$1048576,7,0),"")</f>
        <v/>
      </c>
      <c r="P1474" s="17" t="str">
        <f>IFERROR(VLOOKUP(B1474,POM!$B$5:$I$1048576,7,0),"")</f>
        <v/>
      </c>
      <c r="Q1474" s="10" t="str">
        <f>IFERROR(VLOOKUP(B1474,POU!$B$5:$I$1048576,7,0),"")</f>
        <v/>
      </c>
      <c r="R1474" s="21" t="str">
        <f t="shared" si="122"/>
        <v>TARGET</v>
      </c>
      <c r="S1474" s="17" t="str">
        <f>IFERROR(VLOOKUP(B1474,'PEMBEKALAN POP'!$B$5:$I$1048576,7,0),"")</f>
        <v/>
      </c>
      <c r="T1474" s="22" t="str">
        <f>IFERROR(VLOOKUP(B1474,'PEMBEKALAN POP'!$B$5:$I$1048576,8,0),"")</f>
        <v/>
      </c>
      <c r="U1474" s="21" t="s">
        <v>3994</v>
      </c>
      <c r="V1474" s="17" t="e" cm="1">
        <f t="array" ref="V1474">MAX(IF(INDUKSI!$B$5:$B$1048576='Data Training 2022'!B1474,INDUKSI!$H$5:$H$1048576))</f>
        <v>#N/A</v>
      </c>
      <c r="W1474" s="22" t="str">
        <f>IFERROR(VLOOKUP(B1474,INDUKSI!$B$5:$I$1048576,8,0),"")</f>
        <v>LULUS</v>
      </c>
      <c r="X1474" s="21" t="s">
        <v>3994</v>
      </c>
      <c r="Y1474" s="17" cm="1">
        <f t="array" ref="Y1474">MAX(IF(REINDUKSI!$B$5:$B$1048576='Data Training 2022'!B1474,REINDUKSI!$H$5:$H$1048576))</f>
        <v>0</v>
      </c>
      <c r="Z1474" s="22" t="str">
        <f>IFERROR(VLOOKUP(B1474,REINDUKSI!$B$5:$I$1048576,8,0),"")</f>
        <v/>
      </c>
      <c r="AA1474" s="22" t="str">
        <f t="shared" si="123"/>
        <v/>
      </c>
      <c r="AB1474" s="17" cm="1">
        <f t="array" ref="AB1474">MAX(IF(BSA!$B$5:$B$1048576='Data Training 2022'!B1474,BSA!$H$5:$H$1048576))</f>
        <v>0</v>
      </c>
      <c r="AC1474" s="22" t="str">
        <f>IFERROR(VLOOKUP(B1474,BSA!$B$5:$I$1048576,8,0),"")</f>
        <v/>
      </c>
      <c r="AD1474" s="22" t="s">
        <v>3994</v>
      </c>
      <c r="AE1474" s="22"/>
      <c r="AF1474" s="22"/>
      <c r="AG1474" s="22" t="str">
        <f t="shared" si="124"/>
        <v/>
      </c>
      <c r="AH1474" s="17" cm="1">
        <f t="array" ref="AH1474">MAX(IF(ISOLASI!$B$5:$B$1048576='Data Training 2022'!B1474,ISOLASI!$H$5:$H$1048576))</f>
        <v>0</v>
      </c>
      <c r="AI1474" s="22" t="str">
        <f>IFERROR(VLOOKUP(B1474,ISOLASI!$B$5:$I$1048576,8,0),"")</f>
        <v/>
      </c>
      <c r="AJ1474" s="22"/>
      <c r="AK1474" s="17" cm="1">
        <f t="array" ref="AK1474">MAX(IF('DEKAT AIR'!$B$5:$B$1048576='Data Training 2022'!B1474,'DEKAT AIR'!$H$5:$H$1048576))</f>
        <v>0</v>
      </c>
      <c r="AL1474" s="22" t="str">
        <f>IFERROR(VLOOKUP(B1474,'DEKAT AIR'!$B$5:$I$1048576,8,0),"")</f>
        <v/>
      </c>
      <c r="AM1474" s="22"/>
      <c r="AN1474" s="17" cm="1">
        <f t="array" ref="AN1474">MAX(IF(KETINGGIAN!$B$5:$B$1048576='Data Training 2022'!B1474,KETINGGIAN!$H$5:$H$1048576))</f>
        <v>0</v>
      </c>
      <c r="AO1474" s="22" t="str">
        <f>IFERROR(VLOOKUP(B1474,KETINGGIAN!$B$5:$I$1048576,8,0),"")</f>
        <v/>
      </c>
      <c r="AP1474" s="22"/>
      <c r="AQ1474" s="22"/>
      <c r="AR1474" s="22"/>
      <c r="AS1474" s="22"/>
      <c r="AT1474" s="17" cm="1">
        <f t="array" ref="AT1474">MAX(IF(TOOLSKEEPER!$B$5:$B$1048576='Data Training 2022'!B1474,TOOLSKEEPER!$H$5:$H$1048576))</f>
        <v>0</v>
      </c>
      <c r="AU1474" s="22" t="str">
        <f>IFERROR(VLOOKUP(B1474,TOOLSKEEPER!$B$5:$I$1048576,8,0),"")</f>
        <v/>
      </c>
    </row>
    <row r="1475" spans="1:47">
      <c r="A1475" s="22">
        <f t="shared" si="125"/>
        <v>1469</v>
      </c>
      <c r="B1475" s="21" t="str">
        <f t="shared" si="126"/>
        <v>KMK-20070145</v>
      </c>
      <c r="C1475" s="21" t="s">
        <v>4442</v>
      </c>
      <c r="D1475" s="22"/>
      <c r="E1475" s="22" t="s">
        <v>957</v>
      </c>
      <c r="F1475" s="22" t="s">
        <v>808</v>
      </c>
      <c r="G1475" s="22" t="s">
        <v>4443</v>
      </c>
      <c r="H1475" s="22" t="s">
        <v>3973</v>
      </c>
      <c r="I1475" s="22"/>
      <c r="J1475" s="22"/>
      <c r="K1475" s="21" t="s">
        <v>3993</v>
      </c>
      <c r="L1475" s="21" t="s">
        <v>460</v>
      </c>
      <c r="M1475" s="21" t="s">
        <v>3994</v>
      </c>
      <c r="N1475" s="21"/>
      <c r="O1475" s="17" t="str">
        <f>IFERROR(VLOOKUP(B1475,POP!$B$5:$I$1048576,7,0),"")</f>
        <v/>
      </c>
      <c r="P1475" s="17" t="str">
        <f>IFERROR(VLOOKUP(B1475,POM!$B$5:$I$1048576,7,0),"")</f>
        <v/>
      </c>
      <c r="Q1475" s="10" t="str">
        <f>IFERROR(VLOOKUP(B1475,POU!$B$5:$I$1048576,7,0),"")</f>
        <v/>
      </c>
      <c r="R1475" s="21" t="str">
        <f t="shared" si="122"/>
        <v>TARGET</v>
      </c>
      <c r="S1475" s="17" t="str">
        <f>IFERROR(VLOOKUP(B1475,'PEMBEKALAN POP'!$B$5:$I$1048576,7,0),"")</f>
        <v/>
      </c>
      <c r="T1475" s="22" t="str">
        <f>IFERROR(VLOOKUP(B1475,'PEMBEKALAN POP'!$B$5:$I$1048576,8,0),"")</f>
        <v/>
      </c>
      <c r="U1475" s="21" t="s">
        <v>3994</v>
      </c>
      <c r="V1475" s="17" t="e" cm="1">
        <f t="array" ref="V1475">MAX(IF(INDUKSI!$B$5:$B$1048576='Data Training 2022'!B1475,INDUKSI!$H$5:$H$1048576))</f>
        <v>#N/A</v>
      </c>
      <c r="W1475" s="22" t="str">
        <f>IFERROR(VLOOKUP(B1475,INDUKSI!$B$5:$I$1048576,8,0),"")</f>
        <v>LULUS</v>
      </c>
      <c r="X1475" s="21" t="s">
        <v>3994</v>
      </c>
      <c r="Y1475" s="17" cm="1">
        <f t="array" ref="Y1475">MAX(IF(REINDUKSI!$B$5:$B$1048576='Data Training 2022'!B1475,REINDUKSI!$H$5:$H$1048576))</f>
        <v>0</v>
      </c>
      <c r="Z1475" s="22" t="str">
        <f>IFERROR(VLOOKUP(B1475,REINDUKSI!$B$5:$I$1048576,8,0),"")</f>
        <v/>
      </c>
      <c r="AA1475" s="22" t="str">
        <f t="shared" si="123"/>
        <v/>
      </c>
      <c r="AB1475" s="17" cm="1">
        <f t="array" ref="AB1475">MAX(IF(BSA!$B$5:$B$1048576='Data Training 2022'!B1475,BSA!$H$5:$H$1048576))</f>
        <v>0</v>
      </c>
      <c r="AC1475" s="22" t="str">
        <f>IFERROR(VLOOKUP(B1475,BSA!$B$5:$I$1048576,8,0),"")</f>
        <v/>
      </c>
      <c r="AD1475" s="22" t="s">
        <v>3994</v>
      </c>
      <c r="AE1475" s="22"/>
      <c r="AF1475" s="22"/>
      <c r="AG1475" s="22" t="str">
        <f t="shared" si="124"/>
        <v/>
      </c>
      <c r="AH1475" s="17" cm="1">
        <f t="array" ref="AH1475">MAX(IF(ISOLASI!$B$5:$B$1048576='Data Training 2022'!B1475,ISOLASI!$H$5:$H$1048576))</f>
        <v>0</v>
      </c>
      <c r="AI1475" s="22" t="str">
        <f>IFERROR(VLOOKUP(B1475,ISOLASI!$B$5:$I$1048576,8,0),"")</f>
        <v/>
      </c>
      <c r="AJ1475" s="22"/>
      <c r="AK1475" s="17" cm="1">
        <f t="array" ref="AK1475">MAX(IF('DEKAT AIR'!$B$5:$B$1048576='Data Training 2022'!B1475,'DEKAT AIR'!$H$5:$H$1048576))</f>
        <v>0</v>
      </c>
      <c r="AL1475" s="22" t="str">
        <f>IFERROR(VLOOKUP(B1475,'DEKAT AIR'!$B$5:$I$1048576,8,0),"")</f>
        <v/>
      </c>
      <c r="AM1475" s="22"/>
      <c r="AN1475" s="17" cm="1">
        <f t="array" ref="AN1475">MAX(IF(KETINGGIAN!$B$5:$B$1048576='Data Training 2022'!B1475,KETINGGIAN!$H$5:$H$1048576))</f>
        <v>0</v>
      </c>
      <c r="AO1475" s="22" t="str">
        <f>IFERROR(VLOOKUP(B1475,KETINGGIAN!$B$5:$I$1048576,8,0),"")</f>
        <v/>
      </c>
      <c r="AP1475" s="22"/>
      <c r="AQ1475" s="22"/>
      <c r="AR1475" s="22"/>
      <c r="AS1475" s="22"/>
      <c r="AT1475" s="17" cm="1">
        <f t="array" ref="AT1475">MAX(IF(TOOLSKEEPER!$B$5:$B$1048576='Data Training 2022'!B1475,TOOLSKEEPER!$H$5:$H$1048576))</f>
        <v>0</v>
      </c>
      <c r="AU1475" s="22" t="str">
        <f>IFERROR(VLOOKUP(B1475,TOOLSKEEPER!$B$5:$I$1048576,8,0),"")</f>
        <v/>
      </c>
    </row>
    <row r="1476" spans="1:47">
      <c r="A1476" s="22">
        <f t="shared" si="125"/>
        <v>1470</v>
      </c>
      <c r="B1476" s="21" t="str">
        <f t="shared" si="126"/>
        <v>KMK-20060046</v>
      </c>
      <c r="C1476" s="21" t="s">
        <v>4444</v>
      </c>
      <c r="D1476" s="22"/>
      <c r="E1476" s="22" t="s">
        <v>1013</v>
      </c>
      <c r="F1476" s="22" t="s">
        <v>808</v>
      </c>
      <c r="G1476" s="22" t="s">
        <v>4445</v>
      </c>
      <c r="H1476" s="22" t="s">
        <v>3973</v>
      </c>
      <c r="I1476" s="22"/>
      <c r="J1476" s="22"/>
      <c r="K1476" s="21" t="s">
        <v>3993</v>
      </c>
      <c r="L1476" s="21" t="s">
        <v>460</v>
      </c>
      <c r="M1476" s="21" t="s">
        <v>3994</v>
      </c>
      <c r="N1476" s="21"/>
      <c r="O1476" s="17" t="str">
        <f>IFERROR(VLOOKUP(B1476,POP!$B$5:$I$1048576,7,0),"")</f>
        <v/>
      </c>
      <c r="P1476" s="17" t="str">
        <f>IFERROR(VLOOKUP(B1476,POM!$B$5:$I$1048576,7,0),"")</f>
        <v/>
      </c>
      <c r="Q1476" s="10" t="str">
        <f>IFERROR(VLOOKUP(B1476,POU!$B$5:$I$1048576,7,0),"")</f>
        <v/>
      </c>
      <c r="R1476" s="21" t="str">
        <f t="shared" si="122"/>
        <v>TARGET</v>
      </c>
      <c r="S1476" s="17" t="str">
        <f>IFERROR(VLOOKUP(B1476,'PEMBEKALAN POP'!$B$5:$I$1048576,7,0),"")</f>
        <v/>
      </c>
      <c r="T1476" s="22" t="str">
        <f>IFERROR(VLOOKUP(B1476,'PEMBEKALAN POP'!$B$5:$I$1048576,8,0),"")</f>
        <v/>
      </c>
      <c r="U1476" s="21" t="s">
        <v>3994</v>
      </c>
      <c r="V1476" s="17" t="e" cm="1">
        <f t="array" ref="V1476">MAX(IF(INDUKSI!$B$5:$B$1048576='Data Training 2022'!B1476,INDUKSI!$H$5:$H$1048576))</f>
        <v>#N/A</v>
      </c>
      <c r="W1476" s="22" t="str">
        <f>IFERROR(VLOOKUP(B1476,INDUKSI!$B$5:$I$1048576,8,0),"")</f>
        <v>LULUS</v>
      </c>
      <c r="X1476" s="21" t="s">
        <v>3994</v>
      </c>
      <c r="Y1476" s="17" cm="1">
        <f t="array" ref="Y1476">MAX(IF(REINDUKSI!$B$5:$B$1048576='Data Training 2022'!B1476,REINDUKSI!$H$5:$H$1048576))</f>
        <v>0</v>
      </c>
      <c r="Z1476" s="22" t="str">
        <f>IFERROR(VLOOKUP(B1476,REINDUKSI!$B$5:$I$1048576,8,0),"")</f>
        <v/>
      </c>
      <c r="AA1476" s="22" t="str">
        <f t="shared" si="123"/>
        <v/>
      </c>
      <c r="AB1476" s="17" cm="1">
        <f t="array" ref="AB1476">MAX(IF(BSA!$B$5:$B$1048576='Data Training 2022'!B1476,BSA!$H$5:$H$1048576))</f>
        <v>0</v>
      </c>
      <c r="AC1476" s="22" t="str">
        <f>IFERROR(VLOOKUP(B1476,BSA!$B$5:$I$1048576,8,0),"")</f>
        <v/>
      </c>
      <c r="AD1476" s="22" t="s">
        <v>3994</v>
      </c>
      <c r="AE1476" s="22"/>
      <c r="AF1476" s="22"/>
      <c r="AG1476" s="22" t="str">
        <f t="shared" si="124"/>
        <v/>
      </c>
      <c r="AH1476" s="17" cm="1">
        <f t="array" ref="AH1476">MAX(IF(ISOLASI!$B$5:$B$1048576='Data Training 2022'!B1476,ISOLASI!$H$5:$H$1048576))</f>
        <v>44387</v>
      </c>
      <c r="AI1476" s="22" t="str">
        <f>IFERROR(VLOOKUP(B1476,ISOLASI!$B$5:$I$1048576,8,0),"")</f>
        <v>LULUS</v>
      </c>
      <c r="AJ1476" s="22"/>
      <c r="AK1476" s="17" cm="1">
        <f t="array" ref="AK1476">MAX(IF('DEKAT AIR'!$B$5:$B$1048576='Data Training 2022'!B1476,'DEKAT AIR'!$H$5:$H$1048576))</f>
        <v>0</v>
      </c>
      <c r="AL1476" s="22" t="str">
        <f>IFERROR(VLOOKUP(B1476,'DEKAT AIR'!$B$5:$I$1048576,8,0),"")</f>
        <v/>
      </c>
      <c r="AM1476" s="22"/>
      <c r="AN1476" s="17" cm="1">
        <f t="array" ref="AN1476">MAX(IF(KETINGGIAN!$B$5:$B$1048576='Data Training 2022'!B1476,KETINGGIAN!$H$5:$H$1048576))</f>
        <v>0</v>
      </c>
      <c r="AO1476" s="22" t="str">
        <f>IFERROR(VLOOKUP(B1476,KETINGGIAN!$B$5:$I$1048576,8,0),"")</f>
        <v/>
      </c>
      <c r="AP1476" s="22"/>
      <c r="AQ1476" s="22"/>
      <c r="AR1476" s="22"/>
      <c r="AS1476" s="22"/>
      <c r="AT1476" s="17" cm="1">
        <f t="array" ref="AT1476">MAX(IF(TOOLSKEEPER!$B$5:$B$1048576='Data Training 2022'!B1476,TOOLSKEEPER!$H$5:$H$1048576))</f>
        <v>0</v>
      </c>
      <c r="AU1476" s="22" t="str">
        <f>IFERROR(VLOOKUP(B1476,TOOLSKEEPER!$B$5:$I$1048576,8,0),"")</f>
        <v/>
      </c>
    </row>
    <row r="1477" spans="1:47">
      <c r="A1477" s="22">
        <f t="shared" si="125"/>
        <v>1471</v>
      </c>
      <c r="B1477" s="21" t="str">
        <f t="shared" si="126"/>
        <v>KMK-20090091</v>
      </c>
      <c r="C1477" s="21" t="s">
        <v>4446</v>
      </c>
      <c r="D1477" s="22"/>
      <c r="E1477" s="22" t="s">
        <v>1102</v>
      </c>
      <c r="F1477" s="22" t="s">
        <v>808</v>
      </c>
      <c r="G1477" s="22" t="s">
        <v>4447</v>
      </c>
      <c r="H1477" s="22" t="s">
        <v>3973</v>
      </c>
      <c r="I1477" s="22"/>
      <c r="J1477" s="22"/>
      <c r="K1477" s="21" t="s">
        <v>3993</v>
      </c>
      <c r="L1477" s="21" t="s">
        <v>460</v>
      </c>
      <c r="M1477" s="21" t="s">
        <v>3994</v>
      </c>
      <c r="N1477" s="21"/>
      <c r="O1477" s="17" t="str">
        <f>IFERROR(VLOOKUP(B1477,POP!$B$5:$I$1048576,7,0),"")</f>
        <v/>
      </c>
      <c r="P1477" s="17" t="str">
        <f>IFERROR(VLOOKUP(B1477,POM!$B$5:$I$1048576,7,0),"")</f>
        <v/>
      </c>
      <c r="Q1477" s="10" t="str">
        <f>IFERROR(VLOOKUP(B1477,POU!$B$5:$I$1048576,7,0),"")</f>
        <v/>
      </c>
      <c r="R1477" s="21" t="str">
        <f t="shared" si="122"/>
        <v>TARGET</v>
      </c>
      <c r="S1477" s="17" t="str">
        <f>IFERROR(VLOOKUP(B1477,'PEMBEKALAN POP'!$B$5:$I$1048576,7,0),"")</f>
        <v/>
      </c>
      <c r="T1477" s="22" t="str">
        <f>IFERROR(VLOOKUP(B1477,'PEMBEKALAN POP'!$B$5:$I$1048576,8,0),"")</f>
        <v/>
      </c>
      <c r="U1477" s="21" t="s">
        <v>3994</v>
      </c>
      <c r="V1477" s="17" t="e" cm="1">
        <f t="array" ref="V1477">MAX(IF(INDUKSI!$B$5:$B$1048576='Data Training 2022'!B1477,INDUKSI!$H$5:$H$1048576))</f>
        <v>#N/A</v>
      </c>
      <c r="W1477" s="22" t="str">
        <f>IFERROR(VLOOKUP(B1477,INDUKSI!$B$5:$I$1048576,8,0),"")</f>
        <v>LULUS</v>
      </c>
      <c r="X1477" s="21" t="s">
        <v>3994</v>
      </c>
      <c r="Y1477" s="17" cm="1">
        <f t="array" ref="Y1477">MAX(IF(REINDUKSI!$B$5:$B$1048576='Data Training 2022'!B1477,REINDUKSI!$H$5:$H$1048576))</f>
        <v>0</v>
      </c>
      <c r="Z1477" s="22" t="str">
        <f>IFERROR(VLOOKUP(B1477,REINDUKSI!$B$5:$I$1048576,8,0),"")</f>
        <v/>
      </c>
      <c r="AA1477" s="22" t="str">
        <f t="shared" si="123"/>
        <v/>
      </c>
      <c r="AB1477" s="17" cm="1">
        <f t="array" ref="AB1477">MAX(IF(BSA!$B$5:$B$1048576='Data Training 2022'!B1477,BSA!$H$5:$H$1048576))</f>
        <v>0</v>
      </c>
      <c r="AC1477" s="22" t="str">
        <f>IFERROR(VLOOKUP(B1477,BSA!$B$5:$I$1048576,8,0),"")</f>
        <v/>
      </c>
      <c r="AD1477" s="22" t="s">
        <v>3994</v>
      </c>
      <c r="AE1477" s="22"/>
      <c r="AF1477" s="22"/>
      <c r="AG1477" s="22" t="str">
        <f t="shared" si="124"/>
        <v/>
      </c>
      <c r="AH1477" s="17" cm="1">
        <f t="array" ref="AH1477">MAX(IF(ISOLASI!$B$5:$B$1048576='Data Training 2022'!B1477,ISOLASI!$H$5:$H$1048576))</f>
        <v>0</v>
      </c>
      <c r="AI1477" s="22" t="str">
        <f>IFERROR(VLOOKUP(B1477,ISOLASI!$B$5:$I$1048576,8,0),"")</f>
        <v/>
      </c>
      <c r="AJ1477" s="22"/>
      <c r="AK1477" s="17" cm="1">
        <f t="array" ref="AK1477">MAX(IF('DEKAT AIR'!$B$5:$B$1048576='Data Training 2022'!B1477,'DEKAT AIR'!$H$5:$H$1048576))</f>
        <v>0</v>
      </c>
      <c r="AL1477" s="22" t="str">
        <f>IFERROR(VLOOKUP(B1477,'DEKAT AIR'!$B$5:$I$1048576,8,0),"")</f>
        <v/>
      </c>
      <c r="AM1477" s="22"/>
      <c r="AN1477" s="17" cm="1">
        <f t="array" ref="AN1477">MAX(IF(KETINGGIAN!$B$5:$B$1048576='Data Training 2022'!B1477,KETINGGIAN!$H$5:$H$1048576))</f>
        <v>0</v>
      </c>
      <c r="AO1477" s="22" t="str">
        <f>IFERROR(VLOOKUP(B1477,KETINGGIAN!$B$5:$I$1048576,8,0),"")</f>
        <v/>
      </c>
      <c r="AP1477" s="22"/>
      <c r="AQ1477" s="22"/>
      <c r="AR1477" s="22"/>
      <c r="AS1477" s="22"/>
      <c r="AT1477" s="17" cm="1">
        <f t="array" ref="AT1477">MAX(IF(TOOLSKEEPER!$B$5:$B$1048576='Data Training 2022'!B1477,TOOLSKEEPER!$H$5:$H$1048576))</f>
        <v>0</v>
      </c>
      <c r="AU1477" s="22" t="str">
        <f>IFERROR(VLOOKUP(B1477,TOOLSKEEPER!$B$5:$I$1048576,8,0),"")</f>
        <v/>
      </c>
    </row>
    <row r="1478" spans="1:47">
      <c r="A1478" s="22">
        <f t="shared" si="125"/>
        <v>1472</v>
      </c>
      <c r="B1478" s="21" t="str">
        <f t="shared" si="126"/>
        <v>KMK-20110001</v>
      </c>
      <c r="C1478" s="21" t="s">
        <v>4448</v>
      </c>
      <c r="D1478" s="22"/>
      <c r="E1478" s="22" t="s">
        <v>860</v>
      </c>
      <c r="F1478" s="22" t="s">
        <v>808</v>
      </c>
      <c r="G1478" s="22" t="s">
        <v>4449</v>
      </c>
      <c r="H1478" s="22" t="s">
        <v>3973</v>
      </c>
      <c r="I1478" s="22"/>
      <c r="J1478" s="22"/>
      <c r="K1478" s="21" t="s">
        <v>3993</v>
      </c>
      <c r="L1478" s="21" t="s">
        <v>460</v>
      </c>
      <c r="M1478" s="21" t="s">
        <v>3994</v>
      </c>
      <c r="N1478" s="21"/>
      <c r="O1478" s="17" t="str">
        <f>IFERROR(VLOOKUP(B1478,POP!$B$5:$I$1048576,7,0),"")</f>
        <v/>
      </c>
      <c r="P1478" s="17" t="str">
        <f>IFERROR(VLOOKUP(B1478,POM!$B$5:$I$1048576,7,0),"")</f>
        <v/>
      </c>
      <c r="Q1478" s="10" t="str">
        <f>IFERROR(VLOOKUP(B1478,POU!$B$5:$I$1048576,7,0),"")</f>
        <v/>
      </c>
      <c r="R1478" s="21" t="str">
        <f t="shared" si="122"/>
        <v>TARGET</v>
      </c>
      <c r="S1478" s="17" t="str">
        <f>IFERROR(VLOOKUP(B1478,'PEMBEKALAN POP'!$B$5:$I$1048576,7,0),"")</f>
        <v/>
      </c>
      <c r="T1478" s="22" t="str">
        <f>IFERROR(VLOOKUP(B1478,'PEMBEKALAN POP'!$B$5:$I$1048576,8,0),"")</f>
        <v/>
      </c>
      <c r="U1478" s="21" t="s">
        <v>3994</v>
      </c>
      <c r="V1478" s="17" t="e" cm="1">
        <f t="array" ref="V1478">MAX(IF(INDUKSI!$B$5:$B$1048576='Data Training 2022'!B1478,INDUKSI!$H$5:$H$1048576))</f>
        <v>#N/A</v>
      </c>
      <c r="W1478" s="22" t="str">
        <f>IFERROR(VLOOKUP(B1478,INDUKSI!$B$5:$I$1048576,8,0),"")</f>
        <v/>
      </c>
      <c r="X1478" s="21" t="s">
        <v>3994</v>
      </c>
      <c r="Y1478" s="17" cm="1">
        <f t="array" ref="Y1478">MAX(IF(REINDUKSI!$B$5:$B$1048576='Data Training 2022'!B1478,REINDUKSI!$H$5:$H$1048576))</f>
        <v>0</v>
      </c>
      <c r="Z1478" s="22" t="str">
        <f>IFERROR(VLOOKUP(B1478,REINDUKSI!$B$5:$I$1048576,8,0),"")</f>
        <v/>
      </c>
      <c r="AA1478" s="22" t="str">
        <f t="shared" si="123"/>
        <v/>
      </c>
      <c r="AB1478" s="17" cm="1">
        <f t="array" ref="AB1478">MAX(IF(BSA!$B$5:$B$1048576='Data Training 2022'!B1478,BSA!$H$5:$H$1048576))</f>
        <v>0</v>
      </c>
      <c r="AC1478" s="22" t="str">
        <f>IFERROR(VLOOKUP(B1478,BSA!$B$5:$I$1048576,8,0),"")</f>
        <v/>
      </c>
      <c r="AD1478" s="22" t="s">
        <v>3994</v>
      </c>
      <c r="AE1478" s="22"/>
      <c r="AF1478" s="22"/>
      <c r="AG1478" s="22" t="str">
        <f t="shared" si="124"/>
        <v/>
      </c>
      <c r="AH1478" s="17" cm="1">
        <f t="array" ref="AH1478">MAX(IF(ISOLASI!$B$5:$B$1048576='Data Training 2022'!B1478,ISOLASI!$H$5:$H$1048576))</f>
        <v>0</v>
      </c>
      <c r="AI1478" s="22" t="str">
        <f>IFERROR(VLOOKUP(B1478,ISOLASI!$B$5:$I$1048576,8,0),"")</f>
        <v/>
      </c>
      <c r="AJ1478" s="22"/>
      <c r="AK1478" s="17" cm="1">
        <f t="array" ref="AK1478">MAX(IF('DEKAT AIR'!$B$5:$B$1048576='Data Training 2022'!B1478,'DEKAT AIR'!$H$5:$H$1048576))</f>
        <v>0</v>
      </c>
      <c r="AL1478" s="22" t="str">
        <f>IFERROR(VLOOKUP(B1478,'DEKAT AIR'!$B$5:$I$1048576,8,0),"")</f>
        <v/>
      </c>
      <c r="AM1478" s="22"/>
      <c r="AN1478" s="17" cm="1">
        <f t="array" ref="AN1478">MAX(IF(KETINGGIAN!$B$5:$B$1048576='Data Training 2022'!B1478,KETINGGIAN!$H$5:$H$1048576))</f>
        <v>0</v>
      </c>
      <c r="AO1478" s="22" t="str">
        <f>IFERROR(VLOOKUP(B1478,KETINGGIAN!$B$5:$I$1048576,8,0),"")</f>
        <v/>
      </c>
      <c r="AP1478" s="22"/>
      <c r="AQ1478" s="22"/>
      <c r="AR1478" s="22"/>
      <c r="AS1478" s="22"/>
      <c r="AT1478" s="17" cm="1">
        <f t="array" ref="AT1478">MAX(IF(TOOLSKEEPER!$B$5:$B$1048576='Data Training 2022'!B1478,TOOLSKEEPER!$H$5:$H$1048576))</f>
        <v>0</v>
      </c>
      <c r="AU1478" s="22" t="str">
        <f>IFERROR(VLOOKUP(B1478,TOOLSKEEPER!$B$5:$I$1048576,8,0),"")</f>
        <v/>
      </c>
    </row>
    <row r="1479" spans="1:47">
      <c r="A1479" s="22">
        <f t="shared" si="125"/>
        <v>1473</v>
      </c>
      <c r="B1479" s="21" t="str">
        <f t="shared" si="126"/>
        <v>KMK-20020161</v>
      </c>
      <c r="C1479" s="21" t="s">
        <v>4450</v>
      </c>
      <c r="D1479" s="22"/>
      <c r="E1479" s="22" t="s">
        <v>4451</v>
      </c>
      <c r="F1479" s="22" t="s">
        <v>808</v>
      </c>
      <c r="G1479" s="22" t="s">
        <v>4452</v>
      </c>
      <c r="H1479" s="22" t="s">
        <v>3973</v>
      </c>
      <c r="I1479" s="22"/>
      <c r="J1479" s="22"/>
      <c r="K1479" s="21" t="s">
        <v>4002</v>
      </c>
      <c r="L1479" s="21" t="s">
        <v>681</v>
      </c>
      <c r="M1479" s="21" t="s">
        <v>4003</v>
      </c>
      <c r="N1479" s="21"/>
      <c r="O1479" s="17" t="str">
        <f>IFERROR(VLOOKUP(B1479,POP!$B$5:$I$1048576,7,0),"")</f>
        <v/>
      </c>
      <c r="P1479" s="17" t="str">
        <f>IFERROR(VLOOKUP(B1479,POM!$B$5:$I$1048576,7,0),"")</f>
        <v/>
      </c>
      <c r="Q1479" s="10" t="str">
        <f>IFERROR(VLOOKUP(B1479,POU!$B$5:$I$1048576,7,0),"")</f>
        <v/>
      </c>
      <c r="R1479" s="21" t="str">
        <f t="shared" si="122"/>
        <v/>
      </c>
      <c r="S1479" s="17" t="str">
        <f>IFERROR(VLOOKUP(B1479,'PEMBEKALAN POP'!$B$5:$I$1048576,7,0),"")</f>
        <v/>
      </c>
      <c r="T1479" s="22" t="str">
        <f>IFERROR(VLOOKUP(B1479,'PEMBEKALAN POP'!$B$5:$I$1048576,8,0),"")</f>
        <v/>
      </c>
      <c r="U1479" s="21" t="s">
        <v>3994</v>
      </c>
      <c r="V1479" s="17" t="e" cm="1">
        <f t="array" ref="V1479">MAX(IF(INDUKSI!$B$5:$B$1048576='Data Training 2022'!B1479,INDUKSI!$H$5:$H$1048576))</f>
        <v>#N/A</v>
      </c>
      <c r="W1479" s="22" t="str">
        <f>IFERROR(VLOOKUP(B1479,INDUKSI!$B$5:$I$1048576,8,0),"")</f>
        <v/>
      </c>
      <c r="X1479" s="21" t="s">
        <v>3994</v>
      </c>
      <c r="Y1479" s="17" cm="1">
        <f t="array" ref="Y1479">MAX(IF(REINDUKSI!$B$5:$B$1048576='Data Training 2022'!B1479,REINDUKSI!$H$5:$H$1048576))</f>
        <v>0</v>
      </c>
      <c r="Z1479" s="22" t="str">
        <f>IFERROR(VLOOKUP(B1479,REINDUKSI!$B$5:$I$1048576,8,0),"")</f>
        <v/>
      </c>
      <c r="AA1479" s="22" t="str">
        <f t="shared" si="123"/>
        <v/>
      </c>
      <c r="AB1479" s="17" cm="1">
        <f t="array" ref="AB1479">MAX(IF(BSA!$B$5:$B$1048576='Data Training 2022'!B1479,BSA!$H$5:$H$1048576))</f>
        <v>0</v>
      </c>
      <c r="AC1479" s="22" t="str">
        <f>IFERROR(VLOOKUP(B1479,BSA!$B$5:$I$1048576,8,0),"")</f>
        <v/>
      </c>
      <c r="AD1479" s="22" t="s">
        <v>3994</v>
      </c>
      <c r="AE1479" s="22"/>
      <c r="AF1479" s="22"/>
      <c r="AG1479" s="22" t="str">
        <f t="shared" si="124"/>
        <v/>
      </c>
      <c r="AH1479" s="17" cm="1">
        <f t="array" ref="AH1479">MAX(IF(ISOLASI!$B$5:$B$1048576='Data Training 2022'!B1479,ISOLASI!$H$5:$H$1048576))</f>
        <v>0</v>
      </c>
      <c r="AI1479" s="22" t="str">
        <f>IFERROR(VLOOKUP(B1479,ISOLASI!$B$5:$I$1048576,8,0),"")</f>
        <v/>
      </c>
      <c r="AJ1479" s="22"/>
      <c r="AK1479" s="17" cm="1">
        <f t="array" ref="AK1479">MAX(IF('DEKAT AIR'!$B$5:$B$1048576='Data Training 2022'!B1479,'DEKAT AIR'!$H$5:$H$1048576))</f>
        <v>0</v>
      </c>
      <c r="AL1479" s="22" t="str">
        <f>IFERROR(VLOOKUP(B1479,'DEKAT AIR'!$B$5:$I$1048576,8,0),"")</f>
        <v/>
      </c>
      <c r="AM1479" s="22"/>
      <c r="AN1479" s="17" cm="1">
        <f t="array" ref="AN1479">MAX(IF(KETINGGIAN!$B$5:$B$1048576='Data Training 2022'!B1479,KETINGGIAN!$H$5:$H$1048576))</f>
        <v>0</v>
      </c>
      <c r="AO1479" s="22" t="str">
        <f>IFERROR(VLOOKUP(B1479,KETINGGIAN!$B$5:$I$1048576,8,0),"")</f>
        <v/>
      </c>
      <c r="AP1479" s="22"/>
      <c r="AQ1479" s="22"/>
      <c r="AR1479" s="22"/>
      <c r="AS1479" s="22"/>
      <c r="AT1479" s="17" cm="1">
        <f t="array" ref="AT1479">MAX(IF(TOOLSKEEPER!$B$5:$B$1048576='Data Training 2022'!B1479,TOOLSKEEPER!$H$5:$H$1048576))</f>
        <v>0</v>
      </c>
      <c r="AU1479" s="22" t="str">
        <f>IFERROR(VLOOKUP(B1479,TOOLSKEEPER!$B$5:$I$1048576,8,0),"")</f>
        <v/>
      </c>
    </row>
    <row r="1480" spans="1:47">
      <c r="A1480" s="22">
        <f t="shared" si="125"/>
        <v>1474</v>
      </c>
      <c r="B1480" s="21" t="str">
        <f t="shared" si="126"/>
        <v>KMK-20080169</v>
      </c>
      <c r="C1480" s="21" t="s">
        <v>4453</v>
      </c>
      <c r="D1480" s="22"/>
      <c r="E1480" s="22" t="s">
        <v>4454</v>
      </c>
      <c r="F1480" s="22" t="s">
        <v>808</v>
      </c>
      <c r="G1480" s="22" t="s">
        <v>4452</v>
      </c>
      <c r="H1480" s="22" t="s">
        <v>3973</v>
      </c>
      <c r="I1480" s="22"/>
      <c r="J1480" s="22"/>
      <c r="K1480" s="21" t="s">
        <v>4002</v>
      </c>
      <c r="L1480" s="21" t="s">
        <v>681</v>
      </c>
      <c r="M1480" s="21" t="s">
        <v>4003</v>
      </c>
      <c r="N1480" s="21"/>
      <c r="O1480" s="17" t="str">
        <f>IFERROR(VLOOKUP(B1480,POP!$B$5:$I$1048576,7,0),"")</f>
        <v/>
      </c>
      <c r="P1480" s="17" t="str">
        <f>IFERROR(VLOOKUP(B1480,POM!$B$5:$I$1048576,7,0),"")</f>
        <v/>
      </c>
      <c r="Q1480" s="10" t="str">
        <f>IFERROR(VLOOKUP(B1480,POU!$B$5:$I$1048576,7,0),"")</f>
        <v/>
      </c>
      <c r="R1480" s="21" t="str">
        <f t="shared" si="122"/>
        <v/>
      </c>
      <c r="S1480" s="17" t="str">
        <f>IFERROR(VLOOKUP(B1480,'PEMBEKALAN POP'!$B$5:$I$1048576,7,0),"")</f>
        <v/>
      </c>
      <c r="T1480" s="22" t="str">
        <f>IFERROR(VLOOKUP(B1480,'PEMBEKALAN POP'!$B$5:$I$1048576,8,0),"")</f>
        <v/>
      </c>
      <c r="U1480" s="21" t="s">
        <v>3994</v>
      </c>
      <c r="V1480" s="17" t="e" cm="1">
        <f t="array" ref="V1480">MAX(IF(INDUKSI!$B$5:$B$1048576='Data Training 2022'!B1480,INDUKSI!$H$5:$H$1048576))</f>
        <v>#N/A</v>
      </c>
      <c r="W1480" s="22" t="str">
        <f>IFERROR(VLOOKUP(B1480,INDUKSI!$B$5:$I$1048576,8,0),"")</f>
        <v/>
      </c>
      <c r="X1480" s="21" t="s">
        <v>3994</v>
      </c>
      <c r="Y1480" s="17" cm="1">
        <f t="array" ref="Y1480">MAX(IF(REINDUKSI!$B$5:$B$1048576='Data Training 2022'!B1480,REINDUKSI!$H$5:$H$1048576))</f>
        <v>0</v>
      </c>
      <c r="Z1480" s="22" t="str">
        <f>IFERROR(VLOOKUP(B1480,REINDUKSI!$B$5:$I$1048576,8,0),"")</f>
        <v/>
      </c>
      <c r="AA1480" s="22" t="str">
        <f t="shared" si="123"/>
        <v/>
      </c>
      <c r="AB1480" s="17" cm="1">
        <f t="array" ref="AB1480">MAX(IF(BSA!$B$5:$B$1048576='Data Training 2022'!B1480,BSA!$H$5:$H$1048576))</f>
        <v>0</v>
      </c>
      <c r="AC1480" s="22" t="str">
        <f>IFERROR(VLOOKUP(B1480,BSA!$B$5:$I$1048576,8,0),"")</f>
        <v/>
      </c>
      <c r="AD1480" s="22" t="s">
        <v>3994</v>
      </c>
      <c r="AE1480" s="22"/>
      <c r="AF1480" s="22"/>
      <c r="AG1480" s="22" t="str">
        <f t="shared" si="124"/>
        <v/>
      </c>
      <c r="AH1480" s="17" cm="1">
        <f t="array" ref="AH1480">MAX(IF(ISOLASI!$B$5:$B$1048576='Data Training 2022'!B1480,ISOLASI!$H$5:$H$1048576))</f>
        <v>0</v>
      </c>
      <c r="AI1480" s="22" t="str">
        <f>IFERROR(VLOOKUP(B1480,ISOLASI!$B$5:$I$1048576,8,0),"")</f>
        <v/>
      </c>
      <c r="AJ1480" s="22"/>
      <c r="AK1480" s="17" cm="1">
        <f t="array" ref="AK1480">MAX(IF('DEKAT AIR'!$B$5:$B$1048576='Data Training 2022'!B1480,'DEKAT AIR'!$H$5:$H$1048576))</f>
        <v>0</v>
      </c>
      <c r="AL1480" s="22" t="str">
        <f>IFERROR(VLOOKUP(B1480,'DEKAT AIR'!$B$5:$I$1048576,8,0),"")</f>
        <v/>
      </c>
      <c r="AM1480" s="22"/>
      <c r="AN1480" s="17" cm="1">
        <f t="array" ref="AN1480">MAX(IF(KETINGGIAN!$B$5:$B$1048576='Data Training 2022'!B1480,KETINGGIAN!$H$5:$H$1048576))</f>
        <v>0</v>
      </c>
      <c r="AO1480" s="22" t="str">
        <f>IFERROR(VLOOKUP(B1480,KETINGGIAN!$B$5:$I$1048576,8,0),"")</f>
        <v/>
      </c>
      <c r="AP1480" s="22"/>
      <c r="AQ1480" s="22"/>
      <c r="AR1480" s="22"/>
      <c r="AS1480" s="22"/>
      <c r="AT1480" s="17" cm="1">
        <f t="array" ref="AT1480">MAX(IF(TOOLSKEEPER!$B$5:$B$1048576='Data Training 2022'!B1480,TOOLSKEEPER!$H$5:$H$1048576))</f>
        <v>0</v>
      </c>
      <c r="AU1480" s="22" t="str">
        <f>IFERROR(VLOOKUP(B1480,TOOLSKEEPER!$B$5:$I$1048576,8,0),"")</f>
        <v/>
      </c>
    </row>
    <row r="1481" spans="1:47">
      <c r="A1481" s="22">
        <f t="shared" si="125"/>
        <v>1475</v>
      </c>
      <c r="B1481" s="21" t="str">
        <f t="shared" si="126"/>
        <v>KMK-20010168</v>
      </c>
      <c r="C1481" s="21" t="s">
        <v>4455</v>
      </c>
      <c r="D1481" s="22"/>
      <c r="E1481" s="22" t="s">
        <v>1137</v>
      </c>
      <c r="F1481" s="22" t="s">
        <v>808</v>
      </c>
      <c r="G1481" s="22" t="s">
        <v>4452</v>
      </c>
      <c r="H1481" s="22" t="s">
        <v>3973</v>
      </c>
      <c r="I1481" s="22"/>
      <c r="J1481" s="22"/>
      <c r="K1481" s="21" t="s">
        <v>4002</v>
      </c>
      <c r="L1481" s="21" t="s">
        <v>681</v>
      </c>
      <c r="M1481" s="21" t="s">
        <v>4003</v>
      </c>
      <c r="N1481" s="21"/>
      <c r="O1481" s="17" t="str">
        <f>IFERROR(VLOOKUP(B1481,POP!$B$5:$I$1048576,7,0),"")</f>
        <v/>
      </c>
      <c r="P1481" s="17" t="str">
        <f>IFERROR(VLOOKUP(B1481,POM!$B$5:$I$1048576,7,0),"")</f>
        <v/>
      </c>
      <c r="Q1481" s="10" t="str">
        <f>IFERROR(VLOOKUP(B1481,POU!$B$5:$I$1048576,7,0),"")</f>
        <v/>
      </c>
      <c r="R1481" s="21" t="str">
        <f t="shared" ref="R1481:R1544" si="127">IF(AND(L1481="PENGAWAS",M1481="TARGET",N1481=""),"TARGET","")</f>
        <v/>
      </c>
      <c r="S1481" s="17" t="str">
        <f>IFERROR(VLOOKUP(B1481,'PEMBEKALAN POP'!$B$5:$I$1048576,7,0),"")</f>
        <v/>
      </c>
      <c r="T1481" s="22" t="str">
        <f>IFERROR(VLOOKUP(B1481,'PEMBEKALAN POP'!$B$5:$I$1048576,8,0),"")</f>
        <v/>
      </c>
      <c r="U1481" s="21" t="s">
        <v>3994</v>
      </c>
      <c r="V1481" s="17" t="e" cm="1">
        <f t="array" ref="V1481">MAX(IF(INDUKSI!$B$5:$B$1048576='Data Training 2022'!B1481,INDUKSI!$H$5:$H$1048576))</f>
        <v>#N/A</v>
      </c>
      <c r="W1481" s="22" t="str">
        <f>IFERROR(VLOOKUP(B1481,INDUKSI!$B$5:$I$1048576,8,0),"")</f>
        <v>LULUS</v>
      </c>
      <c r="X1481" s="21" t="s">
        <v>3994</v>
      </c>
      <c r="Y1481" s="17" cm="1">
        <f t="array" ref="Y1481">MAX(IF(REINDUKSI!$B$5:$B$1048576='Data Training 2022'!B1481,REINDUKSI!$H$5:$H$1048576))</f>
        <v>0</v>
      </c>
      <c r="Z1481" s="22" t="str">
        <f>IFERROR(VLOOKUP(B1481,REINDUKSI!$B$5:$I$1048576,8,0),"")</f>
        <v/>
      </c>
      <c r="AA1481" s="22" t="str">
        <f t="shared" ref="AA1481:AA1544" si="128">IF(L1481="OPERATOR","TARGET",IF(L1481="MEKANIK","TARGET",""))</f>
        <v/>
      </c>
      <c r="AB1481" s="17" cm="1">
        <f t="array" ref="AB1481">MAX(IF(BSA!$B$5:$B$1048576='Data Training 2022'!B1481,BSA!$H$5:$H$1048576))</f>
        <v>0</v>
      </c>
      <c r="AC1481" s="22" t="str">
        <f>IFERROR(VLOOKUP(B1481,BSA!$B$5:$I$1048576,8,0),"")</f>
        <v/>
      </c>
      <c r="AD1481" s="22" t="s">
        <v>3994</v>
      </c>
      <c r="AE1481" s="22"/>
      <c r="AF1481" s="22"/>
      <c r="AG1481" s="22" t="str">
        <f t="shared" ref="AG1481:AG1544" si="129">IF(L1481="MEKANIK","TARGET","")</f>
        <v/>
      </c>
      <c r="AH1481" s="17" cm="1">
        <f t="array" ref="AH1481">MAX(IF(ISOLASI!$B$5:$B$1048576='Data Training 2022'!B1481,ISOLASI!$H$5:$H$1048576))</f>
        <v>0</v>
      </c>
      <c r="AI1481" s="22" t="str">
        <f>IFERROR(VLOOKUP(B1481,ISOLASI!$B$5:$I$1048576,8,0),"")</f>
        <v/>
      </c>
      <c r="AJ1481" s="22"/>
      <c r="AK1481" s="17" cm="1">
        <f t="array" ref="AK1481">MAX(IF('DEKAT AIR'!$B$5:$B$1048576='Data Training 2022'!B1481,'DEKAT AIR'!$H$5:$H$1048576))</f>
        <v>0</v>
      </c>
      <c r="AL1481" s="22" t="str">
        <f>IFERROR(VLOOKUP(B1481,'DEKAT AIR'!$B$5:$I$1048576,8,0),"")</f>
        <v/>
      </c>
      <c r="AM1481" s="22"/>
      <c r="AN1481" s="17" cm="1">
        <f t="array" ref="AN1481">MAX(IF(KETINGGIAN!$B$5:$B$1048576='Data Training 2022'!B1481,KETINGGIAN!$H$5:$H$1048576))</f>
        <v>0</v>
      </c>
      <c r="AO1481" s="22" t="str">
        <f>IFERROR(VLOOKUP(B1481,KETINGGIAN!$B$5:$I$1048576,8,0),"")</f>
        <v/>
      </c>
      <c r="AP1481" s="22"/>
      <c r="AQ1481" s="22"/>
      <c r="AR1481" s="22"/>
      <c r="AS1481" s="22"/>
      <c r="AT1481" s="17" cm="1">
        <f t="array" ref="AT1481">MAX(IF(TOOLSKEEPER!$B$5:$B$1048576='Data Training 2022'!B1481,TOOLSKEEPER!$H$5:$H$1048576))</f>
        <v>0</v>
      </c>
      <c r="AU1481" s="22" t="str">
        <f>IFERROR(VLOOKUP(B1481,TOOLSKEEPER!$B$5:$I$1048576,8,0),"")</f>
        <v/>
      </c>
    </row>
    <row r="1482" spans="1:47">
      <c r="A1482" s="22">
        <f t="shared" si="125"/>
        <v>1476</v>
      </c>
      <c r="B1482" s="21" t="str">
        <f t="shared" si="126"/>
        <v>KMK-20060167</v>
      </c>
      <c r="C1482" s="21" t="s">
        <v>4456</v>
      </c>
      <c r="D1482" s="22"/>
      <c r="E1482" s="22" t="s">
        <v>1066</v>
      </c>
      <c r="F1482" s="22" t="s">
        <v>808</v>
      </c>
      <c r="G1482" s="22" t="s">
        <v>4452</v>
      </c>
      <c r="H1482" s="22" t="s">
        <v>3973</v>
      </c>
      <c r="I1482" s="22"/>
      <c r="J1482" s="22"/>
      <c r="K1482" s="21" t="s">
        <v>4002</v>
      </c>
      <c r="L1482" s="21" t="s">
        <v>681</v>
      </c>
      <c r="M1482" s="21" t="s">
        <v>4003</v>
      </c>
      <c r="N1482" s="21"/>
      <c r="O1482" s="17" t="str">
        <f>IFERROR(VLOOKUP(B1482,POP!$B$5:$I$1048576,7,0),"")</f>
        <v/>
      </c>
      <c r="P1482" s="17" t="str">
        <f>IFERROR(VLOOKUP(B1482,POM!$B$5:$I$1048576,7,0),"")</f>
        <v/>
      </c>
      <c r="Q1482" s="10" t="str">
        <f>IFERROR(VLOOKUP(B1482,POU!$B$5:$I$1048576,7,0),"")</f>
        <v/>
      </c>
      <c r="R1482" s="21" t="str">
        <f t="shared" si="127"/>
        <v/>
      </c>
      <c r="S1482" s="17" t="str">
        <f>IFERROR(VLOOKUP(B1482,'PEMBEKALAN POP'!$B$5:$I$1048576,7,0),"")</f>
        <v/>
      </c>
      <c r="T1482" s="22" t="str">
        <f>IFERROR(VLOOKUP(B1482,'PEMBEKALAN POP'!$B$5:$I$1048576,8,0),"")</f>
        <v/>
      </c>
      <c r="U1482" s="21" t="s">
        <v>3994</v>
      </c>
      <c r="V1482" s="17" t="e" cm="1">
        <f t="array" ref="V1482">MAX(IF(INDUKSI!$B$5:$B$1048576='Data Training 2022'!B1482,INDUKSI!$H$5:$H$1048576))</f>
        <v>#N/A</v>
      </c>
      <c r="W1482" s="22" t="str">
        <f>IFERROR(VLOOKUP(B1482,INDUKSI!$B$5:$I$1048576,8,0),"")</f>
        <v>LULUS</v>
      </c>
      <c r="X1482" s="21" t="s">
        <v>3994</v>
      </c>
      <c r="Y1482" s="17" cm="1">
        <f t="array" ref="Y1482">MAX(IF(REINDUKSI!$B$5:$B$1048576='Data Training 2022'!B1482,REINDUKSI!$H$5:$H$1048576))</f>
        <v>0</v>
      </c>
      <c r="Z1482" s="22" t="str">
        <f>IFERROR(VLOOKUP(B1482,REINDUKSI!$B$5:$I$1048576,8,0),"")</f>
        <v/>
      </c>
      <c r="AA1482" s="22" t="str">
        <f t="shared" si="128"/>
        <v/>
      </c>
      <c r="AB1482" s="17" cm="1">
        <f t="array" ref="AB1482">MAX(IF(BSA!$B$5:$B$1048576='Data Training 2022'!B1482,BSA!$H$5:$H$1048576))</f>
        <v>0</v>
      </c>
      <c r="AC1482" s="22" t="str">
        <f>IFERROR(VLOOKUP(B1482,BSA!$B$5:$I$1048576,8,0),"")</f>
        <v/>
      </c>
      <c r="AD1482" s="22" t="s">
        <v>3994</v>
      </c>
      <c r="AE1482" s="22"/>
      <c r="AF1482" s="22"/>
      <c r="AG1482" s="22" t="str">
        <f t="shared" si="129"/>
        <v/>
      </c>
      <c r="AH1482" s="17" cm="1">
        <f t="array" ref="AH1482">MAX(IF(ISOLASI!$B$5:$B$1048576='Data Training 2022'!B1482,ISOLASI!$H$5:$H$1048576))</f>
        <v>0</v>
      </c>
      <c r="AI1482" s="22" t="str">
        <f>IFERROR(VLOOKUP(B1482,ISOLASI!$B$5:$I$1048576,8,0),"")</f>
        <v/>
      </c>
      <c r="AJ1482" s="22"/>
      <c r="AK1482" s="17" cm="1">
        <f t="array" ref="AK1482">MAX(IF('DEKAT AIR'!$B$5:$B$1048576='Data Training 2022'!B1482,'DEKAT AIR'!$H$5:$H$1048576))</f>
        <v>0</v>
      </c>
      <c r="AL1482" s="22" t="str">
        <f>IFERROR(VLOOKUP(B1482,'DEKAT AIR'!$B$5:$I$1048576,8,0),"")</f>
        <v/>
      </c>
      <c r="AM1482" s="22"/>
      <c r="AN1482" s="17" cm="1">
        <f t="array" ref="AN1482">MAX(IF(KETINGGIAN!$B$5:$B$1048576='Data Training 2022'!B1482,KETINGGIAN!$H$5:$H$1048576))</f>
        <v>0</v>
      </c>
      <c r="AO1482" s="22" t="str">
        <f>IFERROR(VLOOKUP(B1482,KETINGGIAN!$B$5:$I$1048576,8,0),"")</f>
        <v/>
      </c>
      <c r="AP1482" s="22"/>
      <c r="AQ1482" s="22"/>
      <c r="AR1482" s="22"/>
      <c r="AS1482" s="22"/>
      <c r="AT1482" s="17" cm="1">
        <f t="array" ref="AT1482">MAX(IF(TOOLSKEEPER!$B$5:$B$1048576='Data Training 2022'!B1482,TOOLSKEEPER!$H$5:$H$1048576))</f>
        <v>0</v>
      </c>
      <c r="AU1482" s="22" t="str">
        <f>IFERROR(VLOOKUP(B1482,TOOLSKEEPER!$B$5:$I$1048576,8,0),"")</f>
        <v/>
      </c>
    </row>
    <row r="1483" spans="1:47">
      <c r="A1483" s="22">
        <f t="shared" si="125"/>
        <v>1477</v>
      </c>
      <c r="B1483" s="21" t="str">
        <f t="shared" si="126"/>
        <v>KMK-20040165</v>
      </c>
      <c r="C1483" s="21" t="s">
        <v>4457</v>
      </c>
      <c r="D1483" s="22"/>
      <c r="E1483" s="22" t="s">
        <v>878</v>
      </c>
      <c r="F1483" s="22" t="s">
        <v>808</v>
      </c>
      <c r="G1483" s="22" t="s">
        <v>4458</v>
      </c>
      <c r="H1483" s="22" t="s">
        <v>3973</v>
      </c>
      <c r="I1483" s="22"/>
      <c r="J1483" s="22"/>
      <c r="K1483" s="21" t="s">
        <v>4002</v>
      </c>
      <c r="L1483" s="21" t="s">
        <v>681</v>
      </c>
      <c r="M1483" s="21" t="s">
        <v>4003</v>
      </c>
      <c r="N1483" s="21"/>
      <c r="O1483" s="17" t="str">
        <f>IFERROR(VLOOKUP(B1483,POP!$B$5:$I$1048576,7,0),"")</f>
        <v/>
      </c>
      <c r="P1483" s="17" t="str">
        <f>IFERROR(VLOOKUP(B1483,POM!$B$5:$I$1048576,7,0),"")</f>
        <v/>
      </c>
      <c r="Q1483" s="10" t="str">
        <f>IFERROR(VLOOKUP(B1483,POU!$B$5:$I$1048576,7,0),"")</f>
        <v/>
      </c>
      <c r="R1483" s="21" t="str">
        <f t="shared" si="127"/>
        <v/>
      </c>
      <c r="S1483" s="17" t="str">
        <f>IFERROR(VLOOKUP(B1483,'PEMBEKALAN POP'!$B$5:$I$1048576,7,0),"")</f>
        <v/>
      </c>
      <c r="T1483" s="22" t="str">
        <f>IFERROR(VLOOKUP(B1483,'PEMBEKALAN POP'!$B$5:$I$1048576,8,0),"")</f>
        <v/>
      </c>
      <c r="U1483" s="21" t="s">
        <v>3994</v>
      </c>
      <c r="V1483" s="17" t="e" cm="1">
        <f t="array" ref="V1483">MAX(IF(INDUKSI!$B$5:$B$1048576='Data Training 2022'!B1483,INDUKSI!$H$5:$H$1048576))</f>
        <v>#N/A</v>
      </c>
      <c r="W1483" s="22" t="str">
        <f>IFERROR(VLOOKUP(B1483,INDUKSI!$B$5:$I$1048576,8,0),"")</f>
        <v>LULUS</v>
      </c>
      <c r="X1483" s="21" t="s">
        <v>3994</v>
      </c>
      <c r="Y1483" s="17" cm="1">
        <f t="array" ref="Y1483">MAX(IF(REINDUKSI!$B$5:$B$1048576='Data Training 2022'!B1483,REINDUKSI!$H$5:$H$1048576))</f>
        <v>0</v>
      </c>
      <c r="Z1483" s="22" t="str">
        <f>IFERROR(VLOOKUP(B1483,REINDUKSI!$B$5:$I$1048576,8,0),"")</f>
        <v/>
      </c>
      <c r="AA1483" s="22" t="str">
        <f t="shared" si="128"/>
        <v/>
      </c>
      <c r="AB1483" s="17" cm="1">
        <f t="array" ref="AB1483">MAX(IF(BSA!$B$5:$B$1048576='Data Training 2022'!B1483,BSA!$H$5:$H$1048576))</f>
        <v>0</v>
      </c>
      <c r="AC1483" s="22" t="str">
        <f>IFERROR(VLOOKUP(B1483,BSA!$B$5:$I$1048576,8,0),"")</f>
        <v/>
      </c>
      <c r="AD1483" s="22" t="s">
        <v>3994</v>
      </c>
      <c r="AE1483" s="22"/>
      <c r="AF1483" s="22"/>
      <c r="AG1483" s="22" t="str">
        <f t="shared" si="129"/>
        <v/>
      </c>
      <c r="AH1483" s="17" cm="1">
        <f t="array" ref="AH1483">MAX(IF(ISOLASI!$B$5:$B$1048576='Data Training 2022'!B1483,ISOLASI!$H$5:$H$1048576))</f>
        <v>0</v>
      </c>
      <c r="AI1483" s="22" t="str">
        <f>IFERROR(VLOOKUP(B1483,ISOLASI!$B$5:$I$1048576,8,0),"")</f>
        <v/>
      </c>
      <c r="AJ1483" s="22"/>
      <c r="AK1483" s="17" cm="1">
        <f t="array" ref="AK1483">MAX(IF('DEKAT AIR'!$B$5:$B$1048576='Data Training 2022'!B1483,'DEKAT AIR'!$H$5:$H$1048576))</f>
        <v>0</v>
      </c>
      <c r="AL1483" s="22" t="str">
        <f>IFERROR(VLOOKUP(B1483,'DEKAT AIR'!$B$5:$I$1048576,8,0),"")</f>
        <v/>
      </c>
      <c r="AM1483" s="22"/>
      <c r="AN1483" s="17" cm="1">
        <f t="array" ref="AN1483">MAX(IF(KETINGGIAN!$B$5:$B$1048576='Data Training 2022'!B1483,KETINGGIAN!$H$5:$H$1048576))</f>
        <v>0</v>
      </c>
      <c r="AO1483" s="22" t="str">
        <f>IFERROR(VLOOKUP(B1483,KETINGGIAN!$B$5:$I$1048576,8,0),"")</f>
        <v/>
      </c>
      <c r="AP1483" s="22"/>
      <c r="AQ1483" s="22"/>
      <c r="AR1483" s="22"/>
      <c r="AS1483" s="22"/>
      <c r="AT1483" s="17" cm="1">
        <f t="array" ref="AT1483">MAX(IF(TOOLSKEEPER!$B$5:$B$1048576='Data Training 2022'!B1483,TOOLSKEEPER!$H$5:$H$1048576))</f>
        <v>0</v>
      </c>
      <c r="AU1483" s="22" t="str">
        <f>IFERROR(VLOOKUP(B1483,TOOLSKEEPER!$B$5:$I$1048576,8,0),"")</f>
        <v/>
      </c>
    </row>
    <row r="1484" spans="1:47">
      <c r="A1484" s="22">
        <f t="shared" si="125"/>
        <v>1478</v>
      </c>
      <c r="B1484" s="21" t="str">
        <f t="shared" si="126"/>
        <v>KMK-20010170</v>
      </c>
      <c r="C1484" s="21" t="s">
        <v>4459</v>
      </c>
      <c r="D1484" s="22"/>
      <c r="E1484" s="22" t="s">
        <v>1043</v>
      </c>
      <c r="F1484" s="22" t="s">
        <v>808</v>
      </c>
      <c r="G1484" s="22" t="s">
        <v>4460</v>
      </c>
      <c r="H1484" s="22" t="s">
        <v>3973</v>
      </c>
      <c r="I1484" s="22"/>
      <c r="J1484" s="22"/>
      <c r="K1484" s="21" t="s">
        <v>4002</v>
      </c>
      <c r="L1484" s="21" t="s">
        <v>372</v>
      </c>
      <c r="M1484" s="21" t="s">
        <v>4003</v>
      </c>
      <c r="N1484" s="21"/>
      <c r="O1484" s="17" t="str">
        <f>IFERROR(VLOOKUP(B1484,POP!$B$5:$I$1048576,7,0),"")</f>
        <v/>
      </c>
      <c r="P1484" s="17" t="str">
        <f>IFERROR(VLOOKUP(B1484,POM!$B$5:$I$1048576,7,0),"")</f>
        <v/>
      </c>
      <c r="Q1484" s="10" t="str">
        <f>IFERROR(VLOOKUP(B1484,POU!$B$5:$I$1048576,7,0),"")</f>
        <v/>
      </c>
      <c r="R1484" s="21" t="str">
        <f t="shared" si="127"/>
        <v/>
      </c>
      <c r="S1484" s="17" t="str">
        <f>IFERROR(VLOOKUP(B1484,'PEMBEKALAN POP'!$B$5:$I$1048576,7,0),"")</f>
        <v/>
      </c>
      <c r="T1484" s="22" t="str">
        <f>IFERROR(VLOOKUP(B1484,'PEMBEKALAN POP'!$B$5:$I$1048576,8,0),"")</f>
        <v/>
      </c>
      <c r="U1484" s="21" t="s">
        <v>3994</v>
      </c>
      <c r="V1484" s="17" t="e" cm="1">
        <f t="array" ref="V1484">MAX(IF(INDUKSI!$B$5:$B$1048576='Data Training 2022'!B1484,INDUKSI!$H$5:$H$1048576))</f>
        <v>#N/A</v>
      </c>
      <c r="W1484" s="22" t="str">
        <f>IFERROR(VLOOKUP(B1484,INDUKSI!$B$5:$I$1048576,8,0),"")</f>
        <v>LULUS</v>
      </c>
      <c r="X1484" s="21" t="s">
        <v>3994</v>
      </c>
      <c r="Y1484" s="17" cm="1">
        <f t="array" ref="Y1484">MAX(IF(REINDUKSI!$B$5:$B$1048576='Data Training 2022'!B1484,REINDUKSI!$H$5:$H$1048576))</f>
        <v>0</v>
      </c>
      <c r="Z1484" s="22" t="str">
        <f>IFERROR(VLOOKUP(B1484,REINDUKSI!$B$5:$I$1048576,8,0),"")</f>
        <v/>
      </c>
      <c r="AA1484" s="22" t="str">
        <f t="shared" si="128"/>
        <v/>
      </c>
      <c r="AB1484" s="17" cm="1">
        <f t="array" ref="AB1484">MAX(IF(BSA!$B$5:$B$1048576='Data Training 2022'!B1484,BSA!$H$5:$H$1048576))</f>
        <v>0</v>
      </c>
      <c r="AC1484" s="22" t="str">
        <f>IFERROR(VLOOKUP(B1484,BSA!$B$5:$I$1048576,8,0),"")</f>
        <v/>
      </c>
      <c r="AD1484" s="22" t="s">
        <v>3994</v>
      </c>
      <c r="AE1484" s="22"/>
      <c r="AF1484" s="22"/>
      <c r="AG1484" s="22" t="str">
        <f t="shared" si="129"/>
        <v/>
      </c>
      <c r="AH1484" s="17" cm="1">
        <f t="array" ref="AH1484">MAX(IF(ISOLASI!$B$5:$B$1048576='Data Training 2022'!B1484,ISOLASI!$H$5:$H$1048576))</f>
        <v>0</v>
      </c>
      <c r="AI1484" s="22" t="str">
        <f>IFERROR(VLOOKUP(B1484,ISOLASI!$B$5:$I$1048576,8,0),"")</f>
        <v/>
      </c>
      <c r="AJ1484" s="22"/>
      <c r="AK1484" s="17" cm="1">
        <f t="array" ref="AK1484">MAX(IF('DEKAT AIR'!$B$5:$B$1048576='Data Training 2022'!B1484,'DEKAT AIR'!$H$5:$H$1048576))</f>
        <v>0</v>
      </c>
      <c r="AL1484" s="22" t="str">
        <f>IFERROR(VLOOKUP(B1484,'DEKAT AIR'!$B$5:$I$1048576,8,0),"")</f>
        <v/>
      </c>
      <c r="AM1484" s="22"/>
      <c r="AN1484" s="17" cm="1">
        <f t="array" ref="AN1484">MAX(IF(KETINGGIAN!$B$5:$B$1048576='Data Training 2022'!B1484,KETINGGIAN!$H$5:$H$1048576))</f>
        <v>0</v>
      </c>
      <c r="AO1484" s="22" t="str">
        <f>IFERROR(VLOOKUP(B1484,KETINGGIAN!$B$5:$I$1048576,8,0),"")</f>
        <v/>
      </c>
      <c r="AP1484" s="22"/>
      <c r="AQ1484" s="22"/>
      <c r="AR1484" s="22"/>
      <c r="AS1484" s="22"/>
      <c r="AT1484" s="17" cm="1">
        <f t="array" ref="AT1484">MAX(IF(TOOLSKEEPER!$B$5:$B$1048576='Data Training 2022'!B1484,TOOLSKEEPER!$H$5:$H$1048576))</f>
        <v>0</v>
      </c>
      <c r="AU1484" s="22" t="str">
        <f>IFERROR(VLOOKUP(B1484,TOOLSKEEPER!$B$5:$I$1048576,8,0),"")</f>
        <v/>
      </c>
    </row>
    <row r="1485" spans="1:47">
      <c r="A1485" s="22">
        <f t="shared" si="125"/>
        <v>1479</v>
      </c>
      <c r="B1485" s="21" t="str">
        <f t="shared" si="126"/>
        <v>KMK-20120158</v>
      </c>
      <c r="C1485" s="21" t="s">
        <v>4461</v>
      </c>
      <c r="D1485" s="22"/>
      <c r="E1485" s="22" t="s">
        <v>925</v>
      </c>
      <c r="F1485" s="22" t="s">
        <v>808</v>
      </c>
      <c r="G1485" s="22" t="s">
        <v>825</v>
      </c>
      <c r="H1485" s="22" t="s">
        <v>3973</v>
      </c>
      <c r="I1485" s="22"/>
      <c r="J1485" s="22"/>
      <c r="K1485" s="21" t="s">
        <v>4002</v>
      </c>
      <c r="L1485" s="21" t="s">
        <v>681</v>
      </c>
      <c r="M1485" s="21" t="s">
        <v>4003</v>
      </c>
      <c r="N1485" s="21"/>
      <c r="O1485" s="17" t="str">
        <f>IFERROR(VLOOKUP(B1485,POP!$B$5:$I$1048576,7,0),"")</f>
        <v/>
      </c>
      <c r="P1485" s="17" t="str">
        <f>IFERROR(VLOOKUP(B1485,POM!$B$5:$I$1048576,7,0),"")</f>
        <v/>
      </c>
      <c r="Q1485" s="10" t="str">
        <f>IFERROR(VLOOKUP(B1485,POU!$B$5:$I$1048576,7,0),"")</f>
        <v/>
      </c>
      <c r="R1485" s="21" t="str">
        <f t="shared" si="127"/>
        <v/>
      </c>
      <c r="S1485" s="17" t="str">
        <f>IFERROR(VLOOKUP(B1485,'PEMBEKALAN POP'!$B$5:$I$1048576,7,0),"")</f>
        <v/>
      </c>
      <c r="T1485" s="22" t="str">
        <f>IFERROR(VLOOKUP(B1485,'PEMBEKALAN POP'!$B$5:$I$1048576,8,0),"")</f>
        <v/>
      </c>
      <c r="U1485" s="21" t="s">
        <v>3994</v>
      </c>
      <c r="V1485" s="17" t="e" cm="1">
        <f t="array" ref="V1485">MAX(IF(INDUKSI!$B$5:$B$1048576='Data Training 2022'!B1485,INDUKSI!$H$5:$H$1048576))</f>
        <v>#N/A</v>
      </c>
      <c r="W1485" s="22" t="str">
        <f>IFERROR(VLOOKUP(B1485,INDUKSI!$B$5:$I$1048576,8,0),"")</f>
        <v/>
      </c>
      <c r="X1485" s="21" t="s">
        <v>3994</v>
      </c>
      <c r="Y1485" s="17" cm="1">
        <f t="array" ref="Y1485">MAX(IF(REINDUKSI!$B$5:$B$1048576='Data Training 2022'!B1485,REINDUKSI!$H$5:$H$1048576))</f>
        <v>0</v>
      </c>
      <c r="Z1485" s="22" t="str">
        <f>IFERROR(VLOOKUP(B1485,REINDUKSI!$B$5:$I$1048576,8,0),"")</f>
        <v/>
      </c>
      <c r="AA1485" s="22" t="str">
        <f t="shared" si="128"/>
        <v/>
      </c>
      <c r="AB1485" s="17" cm="1">
        <f t="array" ref="AB1485">MAX(IF(BSA!$B$5:$B$1048576='Data Training 2022'!B1485,BSA!$H$5:$H$1048576))</f>
        <v>0</v>
      </c>
      <c r="AC1485" s="22" t="str">
        <f>IFERROR(VLOOKUP(B1485,BSA!$B$5:$I$1048576,8,0),"")</f>
        <v/>
      </c>
      <c r="AD1485" s="22" t="s">
        <v>3994</v>
      </c>
      <c r="AE1485" s="22"/>
      <c r="AF1485" s="22"/>
      <c r="AG1485" s="22" t="str">
        <f t="shared" si="129"/>
        <v/>
      </c>
      <c r="AH1485" s="17" cm="1">
        <f t="array" ref="AH1485">MAX(IF(ISOLASI!$B$5:$B$1048576='Data Training 2022'!B1485,ISOLASI!$H$5:$H$1048576))</f>
        <v>0</v>
      </c>
      <c r="AI1485" s="22" t="str">
        <f>IFERROR(VLOOKUP(B1485,ISOLASI!$B$5:$I$1048576,8,0),"")</f>
        <v/>
      </c>
      <c r="AJ1485" s="22"/>
      <c r="AK1485" s="17" cm="1">
        <f t="array" ref="AK1485">MAX(IF('DEKAT AIR'!$B$5:$B$1048576='Data Training 2022'!B1485,'DEKAT AIR'!$H$5:$H$1048576))</f>
        <v>0</v>
      </c>
      <c r="AL1485" s="22" t="str">
        <f>IFERROR(VLOOKUP(B1485,'DEKAT AIR'!$B$5:$I$1048576,8,0),"")</f>
        <v/>
      </c>
      <c r="AM1485" s="22"/>
      <c r="AN1485" s="17" cm="1">
        <f t="array" ref="AN1485">MAX(IF(KETINGGIAN!$B$5:$B$1048576='Data Training 2022'!B1485,KETINGGIAN!$H$5:$H$1048576))</f>
        <v>0</v>
      </c>
      <c r="AO1485" s="22" t="str">
        <f>IFERROR(VLOOKUP(B1485,KETINGGIAN!$B$5:$I$1048576,8,0),"")</f>
        <v/>
      </c>
      <c r="AP1485" s="22"/>
      <c r="AQ1485" s="22"/>
      <c r="AR1485" s="22"/>
      <c r="AS1485" s="22"/>
      <c r="AT1485" s="17" cm="1">
        <f t="array" ref="AT1485">MAX(IF(TOOLSKEEPER!$B$5:$B$1048576='Data Training 2022'!B1485,TOOLSKEEPER!$H$5:$H$1048576))</f>
        <v>0</v>
      </c>
      <c r="AU1485" s="22" t="str">
        <f>IFERROR(VLOOKUP(B1485,TOOLSKEEPER!$B$5:$I$1048576,8,0),"")</f>
        <v/>
      </c>
    </row>
    <row r="1486" spans="1:47">
      <c r="A1486" s="22">
        <f t="shared" si="125"/>
        <v>1480</v>
      </c>
      <c r="B1486" s="21" t="str">
        <f t="shared" si="126"/>
        <v>KMK-20010153</v>
      </c>
      <c r="C1486" s="21" t="s">
        <v>4462</v>
      </c>
      <c r="D1486" s="22"/>
      <c r="E1486" s="22" t="s">
        <v>910</v>
      </c>
      <c r="F1486" s="22" t="s">
        <v>808</v>
      </c>
      <c r="G1486" s="22" t="s">
        <v>825</v>
      </c>
      <c r="H1486" s="22" t="s">
        <v>3973</v>
      </c>
      <c r="I1486" s="22"/>
      <c r="J1486" s="22"/>
      <c r="K1486" s="21" t="s">
        <v>4002</v>
      </c>
      <c r="L1486" s="21" t="s">
        <v>681</v>
      </c>
      <c r="M1486" s="21" t="s">
        <v>4003</v>
      </c>
      <c r="N1486" s="21"/>
      <c r="O1486" s="17" t="str">
        <f>IFERROR(VLOOKUP(B1486,POP!$B$5:$I$1048576,7,0),"")</f>
        <v/>
      </c>
      <c r="P1486" s="17" t="str">
        <f>IFERROR(VLOOKUP(B1486,POM!$B$5:$I$1048576,7,0),"")</f>
        <v/>
      </c>
      <c r="Q1486" s="10" t="str">
        <f>IFERROR(VLOOKUP(B1486,POU!$B$5:$I$1048576,7,0),"")</f>
        <v/>
      </c>
      <c r="R1486" s="21" t="str">
        <f t="shared" si="127"/>
        <v/>
      </c>
      <c r="S1486" s="17" t="str">
        <f>IFERROR(VLOOKUP(B1486,'PEMBEKALAN POP'!$B$5:$I$1048576,7,0),"")</f>
        <v/>
      </c>
      <c r="T1486" s="22" t="str">
        <f>IFERROR(VLOOKUP(B1486,'PEMBEKALAN POP'!$B$5:$I$1048576,8,0),"")</f>
        <v/>
      </c>
      <c r="U1486" s="21" t="s">
        <v>3994</v>
      </c>
      <c r="V1486" s="17" t="e" cm="1">
        <f t="array" ref="V1486">MAX(IF(INDUKSI!$B$5:$B$1048576='Data Training 2022'!B1486,INDUKSI!$H$5:$H$1048576))</f>
        <v>#N/A</v>
      </c>
      <c r="W1486" s="22" t="str">
        <f>IFERROR(VLOOKUP(B1486,INDUKSI!$B$5:$I$1048576,8,0),"")</f>
        <v/>
      </c>
      <c r="X1486" s="21" t="s">
        <v>3994</v>
      </c>
      <c r="Y1486" s="17" cm="1">
        <f t="array" ref="Y1486">MAX(IF(REINDUKSI!$B$5:$B$1048576='Data Training 2022'!B1486,REINDUKSI!$H$5:$H$1048576))</f>
        <v>0</v>
      </c>
      <c r="Z1486" s="22" t="str">
        <f>IFERROR(VLOOKUP(B1486,REINDUKSI!$B$5:$I$1048576,8,0),"")</f>
        <v/>
      </c>
      <c r="AA1486" s="22" t="str">
        <f t="shared" si="128"/>
        <v/>
      </c>
      <c r="AB1486" s="17" cm="1">
        <f t="array" ref="AB1486">MAX(IF(BSA!$B$5:$B$1048576='Data Training 2022'!B1486,BSA!$H$5:$H$1048576))</f>
        <v>0</v>
      </c>
      <c r="AC1486" s="22" t="str">
        <f>IFERROR(VLOOKUP(B1486,BSA!$B$5:$I$1048576,8,0),"")</f>
        <v/>
      </c>
      <c r="AD1486" s="22" t="s">
        <v>3994</v>
      </c>
      <c r="AE1486" s="22"/>
      <c r="AF1486" s="22"/>
      <c r="AG1486" s="22" t="str">
        <f t="shared" si="129"/>
        <v/>
      </c>
      <c r="AH1486" s="17" cm="1">
        <f t="array" ref="AH1486">MAX(IF(ISOLASI!$B$5:$B$1048576='Data Training 2022'!B1486,ISOLASI!$H$5:$H$1048576))</f>
        <v>0</v>
      </c>
      <c r="AI1486" s="22" t="str">
        <f>IFERROR(VLOOKUP(B1486,ISOLASI!$B$5:$I$1048576,8,0),"")</f>
        <v/>
      </c>
      <c r="AJ1486" s="22"/>
      <c r="AK1486" s="17" cm="1">
        <f t="array" ref="AK1486">MAX(IF('DEKAT AIR'!$B$5:$B$1048576='Data Training 2022'!B1486,'DEKAT AIR'!$H$5:$H$1048576))</f>
        <v>0</v>
      </c>
      <c r="AL1486" s="22" t="str">
        <f>IFERROR(VLOOKUP(B1486,'DEKAT AIR'!$B$5:$I$1048576,8,0),"")</f>
        <v/>
      </c>
      <c r="AM1486" s="22"/>
      <c r="AN1486" s="17" cm="1">
        <f t="array" ref="AN1486">MAX(IF(KETINGGIAN!$B$5:$B$1048576='Data Training 2022'!B1486,KETINGGIAN!$H$5:$H$1048576))</f>
        <v>0</v>
      </c>
      <c r="AO1486" s="22" t="str">
        <f>IFERROR(VLOOKUP(B1486,KETINGGIAN!$B$5:$I$1048576,8,0),"")</f>
        <v/>
      </c>
      <c r="AP1486" s="22"/>
      <c r="AQ1486" s="22"/>
      <c r="AR1486" s="22"/>
      <c r="AS1486" s="22"/>
      <c r="AT1486" s="17" cm="1">
        <f t="array" ref="AT1486">MAX(IF(TOOLSKEEPER!$B$5:$B$1048576='Data Training 2022'!B1486,TOOLSKEEPER!$H$5:$H$1048576))</f>
        <v>0</v>
      </c>
      <c r="AU1486" s="22" t="str">
        <f>IFERROR(VLOOKUP(B1486,TOOLSKEEPER!$B$5:$I$1048576,8,0),"")</f>
        <v/>
      </c>
    </row>
    <row r="1487" spans="1:47">
      <c r="A1487" s="22">
        <f t="shared" si="125"/>
        <v>1481</v>
      </c>
      <c r="B1487" s="21" t="str">
        <f t="shared" si="126"/>
        <v>KMK-20030150</v>
      </c>
      <c r="C1487" s="21" t="s">
        <v>4463</v>
      </c>
      <c r="D1487" s="22"/>
      <c r="E1487" s="22" t="s">
        <v>896</v>
      </c>
      <c r="F1487" s="22" t="s">
        <v>808</v>
      </c>
      <c r="G1487" s="22" t="s">
        <v>825</v>
      </c>
      <c r="H1487" s="22" t="s">
        <v>3973</v>
      </c>
      <c r="I1487" s="22"/>
      <c r="J1487" s="22"/>
      <c r="K1487" s="21" t="s">
        <v>4002</v>
      </c>
      <c r="L1487" s="21" t="s">
        <v>681</v>
      </c>
      <c r="M1487" s="21" t="s">
        <v>4003</v>
      </c>
      <c r="N1487" s="21"/>
      <c r="O1487" s="17" t="str">
        <f>IFERROR(VLOOKUP(B1487,POP!$B$5:$I$1048576,7,0),"")</f>
        <v/>
      </c>
      <c r="P1487" s="17" t="str">
        <f>IFERROR(VLOOKUP(B1487,POM!$B$5:$I$1048576,7,0),"")</f>
        <v/>
      </c>
      <c r="Q1487" s="10" t="str">
        <f>IFERROR(VLOOKUP(B1487,POU!$B$5:$I$1048576,7,0),"")</f>
        <v/>
      </c>
      <c r="R1487" s="21" t="str">
        <f t="shared" si="127"/>
        <v/>
      </c>
      <c r="S1487" s="17" t="str">
        <f>IFERROR(VLOOKUP(B1487,'PEMBEKALAN POP'!$B$5:$I$1048576,7,0),"")</f>
        <v/>
      </c>
      <c r="T1487" s="22" t="str">
        <f>IFERROR(VLOOKUP(B1487,'PEMBEKALAN POP'!$B$5:$I$1048576,8,0),"")</f>
        <v/>
      </c>
      <c r="U1487" s="21" t="s">
        <v>3994</v>
      </c>
      <c r="V1487" s="17" t="e" cm="1">
        <f t="array" ref="V1487">MAX(IF(INDUKSI!$B$5:$B$1048576='Data Training 2022'!B1487,INDUKSI!$H$5:$H$1048576))</f>
        <v>#N/A</v>
      </c>
      <c r="W1487" s="22" t="str">
        <f>IFERROR(VLOOKUP(B1487,INDUKSI!$B$5:$I$1048576,8,0),"")</f>
        <v>LULUS</v>
      </c>
      <c r="X1487" s="21" t="s">
        <v>3994</v>
      </c>
      <c r="Y1487" s="17" cm="1">
        <f t="array" ref="Y1487">MAX(IF(REINDUKSI!$B$5:$B$1048576='Data Training 2022'!B1487,REINDUKSI!$H$5:$H$1048576))</f>
        <v>0</v>
      </c>
      <c r="Z1487" s="22" t="str">
        <f>IFERROR(VLOOKUP(B1487,REINDUKSI!$B$5:$I$1048576,8,0),"")</f>
        <v/>
      </c>
      <c r="AA1487" s="22" t="str">
        <f t="shared" si="128"/>
        <v/>
      </c>
      <c r="AB1487" s="17" cm="1">
        <f t="array" ref="AB1487">MAX(IF(BSA!$B$5:$B$1048576='Data Training 2022'!B1487,BSA!$H$5:$H$1048576))</f>
        <v>0</v>
      </c>
      <c r="AC1487" s="22" t="str">
        <f>IFERROR(VLOOKUP(B1487,BSA!$B$5:$I$1048576,8,0),"")</f>
        <v/>
      </c>
      <c r="AD1487" s="22" t="s">
        <v>3994</v>
      </c>
      <c r="AE1487" s="22"/>
      <c r="AF1487" s="22"/>
      <c r="AG1487" s="22" t="str">
        <f t="shared" si="129"/>
        <v/>
      </c>
      <c r="AH1487" s="17" cm="1">
        <f t="array" ref="AH1487">MAX(IF(ISOLASI!$B$5:$B$1048576='Data Training 2022'!B1487,ISOLASI!$H$5:$H$1048576))</f>
        <v>0</v>
      </c>
      <c r="AI1487" s="22" t="str">
        <f>IFERROR(VLOOKUP(B1487,ISOLASI!$B$5:$I$1048576,8,0),"")</f>
        <v/>
      </c>
      <c r="AJ1487" s="22"/>
      <c r="AK1487" s="17" cm="1">
        <f t="array" ref="AK1487">MAX(IF('DEKAT AIR'!$B$5:$B$1048576='Data Training 2022'!B1487,'DEKAT AIR'!$H$5:$H$1048576))</f>
        <v>0</v>
      </c>
      <c r="AL1487" s="22" t="str">
        <f>IFERROR(VLOOKUP(B1487,'DEKAT AIR'!$B$5:$I$1048576,8,0),"")</f>
        <v/>
      </c>
      <c r="AM1487" s="22"/>
      <c r="AN1487" s="17" cm="1">
        <f t="array" ref="AN1487">MAX(IF(KETINGGIAN!$B$5:$B$1048576='Data Training 2022'!B1487,KETINGGIAN!$H$5:$H$1048576))</f>
        <v>0</v>
      </c>
      <c r="AO1487" s="22" t="str">
        <f>IFERROR(VLOOKUP(B1487,KETINGGIAN!$B$5:$I$1048576,8,0),"")</f>
        <v/>
      </c>
      <c r="AP1487" s="22"/>
      <c r="AQ1487" s="22"/>
      <c r="AR1487" s="22"/>
      <c r="AS1487" s="22"/>
      <c r="AT1487" s="17" cm="1">
        <f t="array" ref="AT1487">MAX(IF(TOOLSKEEPER!$B$5:$B$1048576='Data Training 2022'!B1487,TOOLSKEEPER!$H$5:$H$1048576))</f>
        <v>0</v>
      </c>
      <c r="AU1487" s="22" t="str">
        <f>IFERROR(VLOOKUP(B1487,TOOLSKEEPER!$B$5:$I$1048576,8,0),"")</f>
        <v/>
      </c>
    </row>
    <row r="1488" spans="1:47">
      <c r="A1488" s="22">
        <f t="shared" si="125"/>
        <v>1482</v>
      </c>
      <c r="B1488" s="21" t="str">
        <f t="shared" si="126"/>
        <v>KMK-20050156</v>
      </c>
      <c r="C1488" s="21" t="s">
        <v>4464</v>
      </c>
      <c r="D1488" s="22"/>
      <c r="E1488" s="22" t="s">
        <v>918</v>
      </c>
      <c r="F1488" s="22" t="s">
        <v>808</v>
      </c>
      <c r="G1488" s="22" t="s">
        <v>825</v>
      </c>
      <c r="H1488" s="22" t="s">
        <v>3973</v>
      </c>
      <c r="I1488" s="22"/>
      <c r="J1488" s="22"/>
      <c r="K1488" s="21" t="s">
        <v>4002</v>
      </c>
      <c r="L1488" s="21" t="s">
        <v>681</v>
      </c>
      <c r="M1488" s="21" t="s">
        <v>4003</v>
      </c>
      <c r="N1488" s="21"/>
      <c r="O1488" s="17" t="str">
        <f>IFERROR(VLOOKUP(B1488,POP!$B$5:$I$1048576,7,0),"")</f>
        <v/>
      </c>
      <c r="P1488" s="17" t="str">
        <f>IFERROR(VLOOKUP(B1488,POM!$B$5:$I$1048576,7,0),"")</f>
        <v/>
      </c>
      <c r="Q1488" s="10" t="str">
        <f>IFERROR(VLOOKUP(B1488,POU!$B$5:$I$1048576,7,0),"")</f>
        <v/>
      </c>
      <c r="R1488" s="21" t="str">
        <f t="shared" si="127"/>
        <v/>
      </c>
      <c r="S1488" s="17" t="str">
        <f>IFERROR(VLOOKUP(B1488,'PEMBEKALAN POP'!$B$5:$I$1048576,7,0),"")</f>
        <v/>
      </c>
      <c r="T1488" s="22" t="str">
        <f>IFERROR(VLOOKUP(B1488,'PEMBEKALAN POP'!$B$5:$I$1048576,8,0),"")</f>
        <v/>
      </c>
      <c r="U1488" s="21" t="s">
        <v>3994</v>
      </c>
      <c r="V1488" s="17" t="e" cm="1">
        <f t="array" ref="V1488">MAX(IF(INDUKSI!$B$5:$B$1048576='Data Training 2022'!B1488,INDUKSI!$H$5:$H$1048576))</f>
        <v>#N/A</v>
      </c>
      <c r="W1488" s="22" t="str">
        <f>IFERROR(VLOOKUP(B1488,INDUKSI!$B$5:$I$1048576,8,0),"")</f>
        <v/>
      </c>
      <c r="X1488" s="21" t="s">
        <v>3994</v>
      </c>
      <c r="Y1488" s="17" cm="1">
        <f t="array" ref="Y1488">MAX(IF(REINDUKSI!$B$5:$B$1048576='Data Training 2022'!B1488,REINDUKSI!$H$5:$H$1048576))</f>
        <v>0</v>
      </c>
      <c r="Z1488" s="22" t="str">
        <f>IFERROR(VLOOKUP(B1488,REINDUKSI!$B$5:$I$1048576,8,0),"")</f>
        <v/>
      </c>
      <c r="AA1488" s="22" t="str">
        <f t="shared" si="128"/>
        <v/>
      </c>
      <c r="AB1488" s="17" cm="1">
        <f t="array" ref="AB1488">MAX(IF(BSA!$B$5:$B$1048576='Data Training 2022'!B1488,BSA!$H$5:$H$1048576))</f>
        <v>0</v>
      </c>
      <c r="AC1488" s="22" t="str">
        <f>IFERROR(VLOOKUP(B1488,BSA!$B$5:$I$1048576,8,0),"")</f>
        <v/>
      </c>
      <c r="AD1488" s="22" t="s">
        <v>3994</v>
      </c>
      <c r="AE1488" s="22"/>
      <c r="AF1488" s="22"/>
      <c r="AG1488" s="22" t="str">
        <f t="shared" si="129"/>
        <v/>
      </c>
      <c r="AH1488" s="17" cm="1">
        <f t="array" ref="AH1488">MAX(IF(ISOLASI!$B$5:$B$1048576='Data Training 2022'!B1488,ISOLASI!$H$5:$H$1048576))</f>
        <v>0</v>
      </c>
      <c r="AI1488" s="22" t="str">
        <f>IFERROR(VLOOKUP(B1488,ISOLASI!$B$5:$I$1048576,8,0),"")</f>
        <v/>
      </c>
      <c r="AJ1488" s="22"/>
      <c r="AK1488" s="17" cm="1">
        <f t="array" ref="AK1488">MAX(IF('DEKAT AIR'!$B$5:$B$1048576='Data Training 2022'!B1488,'DEKAT AIR'!$H$5:$H$1048576))</f>
        <v>0</v>
      </c>
      <c r="AL1488" s="22" t="str">
        <f>IFERROR(VLOOKUP(B1488,'DEKAT AIR'!$B$5:$I$1048576,8,0),"")</f>
        <v/>
      </c>
      <c r="AM1488" s="22"/>
      <c r="AN1488" s="17" cm="1">
        <f t="array" ref="AN1488">MAX(IF(KETINGGIAN!$B$5:$B$1048576='Data Training 2022'!B1488,KETINGGIAN!$H$5:$H$1048576))</f>
        <v>0</v>
      </c>
      <c r="AO1488" s="22" t="str">
        <f>IFERROR(VLOOKUP(B1488,KETINGGIAN!$B$5:$I$1048576,8,0),"")</f>
        <v/>
      </c>
      <c r="AP1488" s="22"/>
      <c r="AQ1488" s="22"/>
      <c r="AR1488" s="22"/>
      <c r="AS1488" s="22"/>
      <c r="AT1488" s="17" cm="1">
        <f t="array" ref="AT1488">MAX(IF(TOOLSKEEPER!$B$5:$B$1048576='Data Training 2022'!B1488,TOOLSKEEPER!$H$5:$H$1048576))</f>
        <v>0</v>
      </c>
      <c r="AU1488" s="22" t="str">
        <f>IFERROR(VLOOKUP(B1488,TOOLSKEEPER!$B$5:$I$1048576,8,0),"")</f>
        <v/>
      </c>
    </row>
    <row r="1489" spans="1:47">
      <c r="A1489" s="22">
        <f t="shared" si="125"/>
        <v>1483</v>
      </c>
      <c r="B1489" s="21" t="str">
        <f t="shared" si="126"/>
        <v>KMK-20110148</v>
      </c>
      <c r="C1489" s="21" t="s">
        <v>4465</v>
      </c>
      <c r="D1489" s="22"/>
      <c r="E1489" s="22" t="s">
        <v>888</v>
      </c>
      <c r="F1489" s="22" t="s">
        <v>808</v>
      </c>
      <c r="G1489" s="22" t="s">
        <v>825</v>
      </c>
      <c r="H1489" s="22" t="s">
        <v>3973</v>
      </c>
      <c r="I1489" s="22"/>
      <c r="J1489" s="22"/>
      <c r="K1489" s="21" t="s">
        <v>4002</v>
      </c>
      <c r="L1489" s="21" t="s">
        <v>681</v>
      </c>
      <c r="M1489" s="21" t="s">
        <v>4003</v>
      </c>
      <c r="N1489" s="21"/>
      <c r="O1489" s="17" t="str">
        <f>IFERROR(VLOOKUP(B1489,POP!$B$5:$I$1048576,7,0),"")</f>
        <v/>
      </c>
      <c r="P1489" s="17" t="str">
        <f>IFERROR(VLOOKUP(B1489,POM!$B$5:$I$1048576,7,0),"")</f>
        <v/>
      </c>
      <c r="Q1489" s="10" t="str">
        <f>IFERROR(VLOOKUP(B1489,POU!$B$5:$I$1048576,7,0),"")</f>
        <v/>
      </c>
      <c r="R1489" s="21" t="str">
        <f t="shared" si="127"/>
        <v/>
      </c>
      <c r="S1489" s="17" t="str">
        <f>IFERROR(VLOOKUP(B1489,'PEMBEKALAN POP'!$B$5:$I$1048576,7,0),"")</f>
        <v/>
      </c>
      <c r="T1489" s="22" t="str">
        <f>IFERROR(VLOOKUP(B1489,'PEMBEKALAN POP'!$B$5:$I$1048576,8,0),"")</f>
        <v/>
      </c>
      <c r="U1489" s="21" t="s">
        <v>3994</v>
      </c>
      <c r="V1489" s="17" t="e" cm="1">
        <f t="array" ref="V1489">MAX(IF(INDUKSI!$B$5:$B$1048576='Data Training 2022'!B1489,INDUKSI!$H$5:$H$1048576))</f>
        <v>#N/A</v>
      </c>
      <c r="W1489" s="22" t="str">
        <f>IFERROR(VLOOKUP(B1489,INDUKSI!$B$5:$I$1048576,8,0),"")</f>
        <v>LULUS</v>
      </c>
      <c r="X1489" s="21" t="s">
        <v>3994</v>
      </c>
      <c r="Y1489" s="17" cm="1">
        <f t="array" ref="Y1489">MAX(IF(REINDUKSI!$B$5:$B$1048576='Data Training 2022'!B1489,REINDUKSI!$H$5:$H$1048576))</f>
        <v>0</v>
      </c>
      <c r="Z1489" s="22" t="str">
        <f>IFERROR(VLOOKUP(B1489,REINDUKSI!$B$5:$I$1048576,8,0),"")</f>
        <v/>
      </c>
      <c r="AA1489" s="22" t="str">
        <f t="shared" si="128"/>
        <v/>
      </c>
      <c r="AB1489" s="17" cm="1">
        <f t="array" ref="AB1489">MAX(IF(BSA!$B$5:$B$1048576='Data Training 2022'!B1489,BSA!$H$5:$H$1048576))</f>
        <v>0</v>
      </c>
      <c r="AC1489" s="22" t="str">
        <f>IFERROR(VLOOKUP(B1489,BSA!$B$5:$I$1048576,8,0),"")</f>
        <v/>
      </c>
      <c r="AD1489" s="22" t="s">
        <v>3994</v>
      </c>
      <c r="AE1489" s="22"/>
      <c r="AF1489" s="22"/>
      <c r="AG1489" s="22" t="str">
        <f t="shared" si="129"/>
        <v/>
      </c>
      <c r="AH1489" s="17" cm="1">
        <f t="array" ref="AH1489">MAX(IF(ISOLASI!$B$5:$B$1048576='Data Training 2022'!B1489,ISOLASI!$H$5:$H$1048576))</f>
        <v>0</v>
      </c>
      <c r="AI1489" s="22" t="str">
        <f>IFERROR(VLOOKUP(B1489,ISOLASI!$B$5:$I$1048576,8,0),"")</f>
        <v/>
      </c>
      <c r="AJ1489" s="22"/>
      <c r="AK1489" s="17" cm="1">
        <f t="array" ref="AK1489">MAX(IF('DEKAT AIR'!$B$5:$B$1048576='Data Training 2022'!B1489,'DEKAT AIR'!$H$5:$H$1048576))</f>
        <v>0</v>
      </c>
      <c r="AL1489" s="22" t="str">
        <f>IFERROR(VLOOKUP(B1489,'DEKAT AIR'!$B$5:$I$1048576,8,0),"")</f>
        <v/>
      </c>
      <c r="AM1489" s="22"/>
      <c r="AN1489" s="17" cm="1">
        <f t="array" ref="AN1489">MAX(IF(KETINGGIAN!$B$5:$B$1048576='Data Training 2022'!B1489,KETINGGIAN!$H$5:$H$1048576))</f>
        <v>0</v>
      </c>
      <c r="AO1489" s="22" t="str">
        <f>IFERROR(VLOOKUP(B1489,KETINGGIAN!$B$5:$I$1048576,8,0),"")</f>
        <v/>
      </c>
      <c r="AP1489" s="22"/>
      <c r="AQ1489" s="22"/>
      <c r="AR1489" s="22"/>
      <c r="AS1489" s="22"/>
      <c r="AT1489" s="17" cm="1">
        <f t="array" ref="AT1489">MAX(IF(TOOLSKEEPER!$B$5:$B$1048576='Data Training 2022'!B1489,TOOLSKEEPER!$H$5:$H$1048576))</f>
        <v>0</v>
      </c>
      <c r="AU1489" s="22" t="str">
        <f>IFERROR(VLOOKUP(B1489,TOOLSKEEPER!$B$5:$I$1048576,8,0),"")</f>
        <v/>
      </c>
    </row>
    <row r="1490" spans="1:47">
      <c r="A1490" s="22">
        <f t="shared" si="125"/>
        <v>1484</v>
      </c>
      <c r="B1490" s="21" t="str">
        <f t="shared" si="126"/>
        <v>KMK-20070154</v>
      </c>
      <c r="C1490" s="21" t="s">
        <v>4466</v>
      </c>
      <c r="D1490" s="22"/>
      <c r="E1490" s="22" t="s">
        <v>1084</v>
      </c>
      <c r="F1490" s="22" t="s">
        <v>808</v>
      </c>
      <c r="G1490" s="22" t="s">
        <v>4467</v>
      </c>
      <c r="H1490" s="22" t="s">
        <v>3973</v>
      </c>
      <c r="I1490" s="22"/>
      <c r="J1490" s="22"/>
      <c r="K1490" s="21" t="s">
        <v>4002</v>
      </c>
      <c r="L1490" s="21" t="s">
        <v>280</v>
      </c>
      <c r="M1490" s="21" t="s">
        <v>4003</v>
      </c>
      <c r="N1490" s="21"/>
      <c r="O1490" s="17" t="str">
        <f>IFERROR(VLOOKUP(B1490,POP!$B$5:$I$1048576,7,0),"")</f>
        <v/>
      </c>
      <c r="P1490" s="17" t="str">
        <f>IFERROR(VLOOKUP(B1490,POM!$B$5:$I$1048576,7,0),"")</f>
        <v/>
      </c>
      <c r="Q1490" s="10" t="str">
        <f>IFERROR(VLOOKUP(B1490,POU!$B$5:$I$1048576,7,0),"")</f>
        <v/>
      </c>
      <c r="R1490" s="21" t="str">
        <f t="shared" si="127"/>
        <v/>
      </c>
      <c r="S1490" s="17" t="str">
        <f>IFERROR(VLOOKUP(B1490,'PEMBEKALAN POP'!$B$5:$I$1048576,7,0),"")</f>
        <v/>
      </c>
      <c r="T1490" s="22" t="str">
        <f>IFERROR(VLOOKUP(B1490,'PEMBEKALAN POP'!$B$5:$I$1048576,8,0),"")</f>
        <v/>
      </c>
      <c r="U1490" s="21" t="s">
        <v>3994</v>
      </c>
      <c r="V1490" s="17" t="e" cm="1">
        <f t="array" ref="V1490">MAX(IF(INDUKSI!$B$5:$B$1048576='Data Training 2022'!B1490,INDUKSI!$H$5:$H$1048576))</f>
        <v>#N/A</v>
      </c>
      <c r="W1490" s="22" t="str">
        <f>IFERROR(VLOOKUP(B1490,INDUKSI!$B$5:$I$1048576,8,0),"")</f>
        <v>LULUS</v>
      </c>
      <c r="X1490" s="21" t="s">
        <v>3994</v>
      </c>
      <c r="Y1490" s="17" cm="1">
        <f t="array" ref="Y1490">MAX(IF(REINDUKSI!$B$5:$B$1048576='Data Training 2022'!B1490,REINDUKSI!$H$5:$H$1048576))</f>
        <v>0</v>
      </c>
      <c r="Z1490" s="22" t="str">
        <f>IFERROR(VLOOKUP(B1490,REINDUKSI!$B$5:$I$1048576,8,0),"")</f>
        <v/>
      </c>
      <c r="AA1490" s="22" t="str">
        <f t="shared" si="128"/>
        <v>TARGET</v>
      </c>
      <c r="AB1490" s="17" cm="1">
        <f t="array" ref="AB1490">MAX(IF(BSA!$B$5:$B$1048576='Data Training 2022'!B1490,BSA!$H$5:$H$1048576))</f>
        <v>0</v>
      </c>
      <c r="AC1490" s="22" t="str">
        <f>IFERROR(VLOOKUP(B1490,BSA!$B$5:$I$1048576,8,0),"")</f>
        <v/>
      </c>
      <c r="AD1490" s="22" t="s">
        <v>3994</v>
      </c>
      <c r="AE1490" s="22"/>
      <c r="AF1490" s="22"/>
      <c r="AG1490" s="22" t="str">
        <f t="shared" si="129"/>
        <v>TARGET</v>
      </c>
      <c r="AH1490" s="17" cm="1">
        <f t="array" ref="AH1490">MAX(IF(ISOLASI!$B$5:$B$1048576='Data Training 2022'!B1490,ISOLASI!$H$5:$H$1048576))</f>
        <v>0</v>
      </c>
      <c r="AI1490" s="22" t="str">
        <f>IFERROR(VLOOKUP(B1490,ISOLASI!$B$5:$I$1048576,8,0),"")</f>
        <v/>
      </c>
      <c r="AJ1490" s="22"/>
      <c r="AK1490" s="17" cm="1">
        <f t="array" ref="AK1490">MAX(IF('DEKAT AIR'!$B$5:$B$1048576='Data Training 2022'!B1490,'DEKAT AIR'!$H$5:$H$1048576))</f>
        <v>0</v>
      </c>
      <c r="AL1490" s="22" t="str">
        <f>IFERROR(VLOOKUP(B1490,'DEKAT AIR'!$B$5:$I$1048576,8,0),"")</f>
        <v/>
      </c>
      <c r="AM1490" s="22"/>
      <c r="AN1490" s="17" cm="1">
        <f t="array" ref="AN1490">MAX(IF(KETINGGIAN!$B$5:$B$1048576='Data Training 2022'!B1490,KETINGGIAN!$H$5:$H$1048576))</f>
        <v>0</v>
      </c>
      <c r="AO1490" s="22" t="str">
        <f>IFERROR(VLOOKUP(B1490,KETINGGIAN!$B$5:$I$1048576,8,0),"")</f>
        <v/>
      </c>
      <c r="AP1490" s="22"/>
      <c r="AQ1490" s="22"/>
      <c r="AR1490" s="22"/>
      <c r="AS1490" s="22"/>
      <c r="AT1490" s="17" cm="1">
        <f t="array" ref="AT1490">MAX(IF(TOOLSKEEPER!$B$5:$B$1048576='Data Training 2022'!B1490,TOOLSKEEPER!$H$5:$H$1048576))</f>
        <v>0</v>
      </c>
      <c r="AU1490" s="22" t="str">
        <f>IFERROR(VLOOKUP(B1490,TOOLSKEEPER!$B$5:$I$1048576,8,0),"")</f>
        <v/>
      </c>
    </row>
    <row r="1491" spans="1:47">
      <c r="A1491" s="22">
        <f t="shared" si="125"/>
        <v>1485</v>
      </c>
      <c r="B1491" s="21" t="str">
        <f t="shared" si="126"/>
        <v>KMK-20070157</v>
      </c>
      <c r="C1491" s="21" t="s">
        <v>4468</v>
      </c>
      <c r="D1491" s="22"/>
      <c r="E1491" s="22" t="s">
        <v>829</v>
      </c>
      <c r="F1491" s="22" t="s">
        <v>808</v>
      </c>
      <c r="G1491" s="22" t="s">
        <v>4467</v>
      </c>
      <c r="H1491" s="22" t="s">
        <v>3973</v>
      </c>
      <c r="I1491" s="22"/>
      <c r="J1491" s="22"/>
      <c r="K1491" s="21" t="s">
        <v>4002</v>
      </c>
      <c r="L1491" s="21" t="s">
        <v>280</v>
      </c>
      <c r="M1491" s="21" t="s">
        <v>4003</v>
      </c>
      <c r="N1491" s="21"/>
      <c r="O1491" s="17" t="str">
        <f>IFERROR(VLOOKUP(B1491,POP!$B$5:$I$1048576,7,0),"")</f>
        <v/>
      </c>
      <c r="P1491" s="17" t="str">
        <f>IFERROR(VLOOKUP(B1491,POM!$B$5:$I$1048576,7,0),"")</f>
        <v/>
      </c>
      <c r="Q1491" s="10" t="str">
        <f>IFERROR(VLOOKUP(B1491,POU!$B$5:$I$1048576,7,0),"")</f>
        <v/>
      </c>
      <c r="R1491" s="21" t="str">
        <f t="shared" si="127"/>
        <v/>
      </c>
      <c r="S1491" s="17" t="str">
        <f>IFERROR(VLOOKUP(B1491,'PEMBEKALAN POP'!$B$5:$I$1048576,7,0),"")</f>
        <v/>
      </c>
      <c r="T1491" s="22" t="str">
        <f>IFERROR(VLOOKUP(B1491,'PEMBEKALAN POP'!$B$5:$I$1048576,8,0),"")</f>
        <v/>
      </c>
      <c r="U1491" s="21" t="s">
        <v>3994</v>
      </c>
      <c r="V1491" s="17" t="e" cm="1">
        <f t="array" ref="V1491">MAX(IF(INDUKSI!$B$5:$B$1048576='Data Training 2022'!B1491,INDUKSI!$H$5:$H$1048576))</f>
        <v>#N/A</v>
      </c>
      <c r="W1491" s="22" t="str">
        <f>IFERROR(VLOOKUP(B1491,INDUKSI!$B$5:$I$1048576,8,0),"")</f>
        <v>LULUS</v>
      </c>
      <c r="X1491" s="21" t="s">
        <v>3994</v>
      </c>
      <c r="Y1491" s="17" cm="1">
        <f t="array" ref="Y1491">MAX(IF(REINDUKSI!$B$5:$B$1048576='Data Training 2022'!B1491,REINDUKSI!$H$5:$H$1048576))</f>
        <v>0</v>
      </c>
      <c r="Z1491" s="22" t="str">
        <f>IFERROR(VLOOKUP(B1491,REINDUKSI!$B$5:$I$1048576,8,0),"")</f>
        <v/>
      </c>
      <c r="AA1491" s="22" t="str">
        <f t="shared" si="128"/>
        <v>TARGET</v>
      </c>
      <c r="AB1491" s="17" cm="1">
        <f t="array" ref="AB1491">MAX(IF(BSA!$B$5:$B$1048576='Data Training 2022'!B1491,BSA!$H$5:$H$1048576))</f>
        <v>0</v>
      </c>
      <c r="AC1491" s="22" t="str">
        <f>IFERROR(VLOOKUP(B1491,BSA!$B$5:$I$1048576,8,0),"")</f>
        <v/>
      </c>
      <c r="AD1491" s="22" t="s">
        <v>3994</v>
      </c>
      <c r="AE1491" s="22"/>
      <c r="AF1491" s="22"/>
      <c r="AG1491" s="22" t="str">
        <f t="shared" si="129"/>
        <v>TARGET</v>
      </c>
      <c r="AH1491" s="17" cm="1">
        <f t="array" ref="AH1491">MAX(IF(ISOLASI!$B$5:$B$1048576='Data Training 2022'!B1491,ISOLASI!$H$5:$H$1048576))</f>
        <v>44520</v>
      </c>
      <c r="AI1491" s="22" t="str">
        <f>IFERROR(VLOOKUP(B1491,ISOLASI!$B$5:$I$1048576,8,0),"")</f>
        <v>LULUS</v>
      </c>
      <c r="AJ1491" s="22"/>
      <c r="AK1491" s="17" cm="1">
        <f t="array" ref="AK1491">MAX(IF('DEKAT AIR'!$B$5:$B$1048576='Data Training 2022'!B1491,'DEKAT AIR'!$H$5:$H$1048576))</f>
        <v>0</v>
      </c>
      <c r="AL1491" s="22" t="str">
        <f>IFERROR(VLOOKUP(B1491,'DEKAT AIR'!$B$5:$I$1048576,8,0),"")</f>
        <v/>
      </c>
      <c r="AM1491" s="22"/>
      <c r="AN1491" s="17" cm="1">
        <f t="array" ref="AN1491">MAX(IF(KETINGGIAN!$B$5:$B$1048576='Data Training 2022'!B1491,KETINGGIAN!$H$5:$H$1048576))</f>
        <v>0</v>
      </c>
      <c r="AO1491" s="22" t="str">
        <f>IFERROR(VLOOKUP(B1491,KETINGGIAN!$B$5:$I$1048576,8,0),"")</f>
        <v/>
      </c>
      <c r="AP1491" s="22"/>
      <c r="AQ1491" s="22"/>
      <c r="AR1491" s="22"/>
      <c r="AS1491" s="22"/>
      <c r="AT1491" s="17" cm="1">
        <f t="array" ref="AT1491">MAX(IF(TOOLSKEEPER!$B$5:$B$1048576='Data Training 2022'!B1491,TOOLSKEEPER!$H$5:$H$1048576))</f>
        <v>0</v>
      </c>
      <c r="AU1491" s="22" t="str">
        <f>IFERROR(VLOOKUP(B1491,TOOLSKEEPER!$B$5:$I$1048576,8,0),"")</f>
        <v/>
      </c>
    </row>
    <row r="1492" spans="1:47">
      <c r="A1492" s="22">
        <f t="shared" ref="A1492:A1555" si="130">A1491+1</f>
        <v>1486</v>
      </c>
      <c r="B1492" s="21" t="str">
        <f t="shared" si="126"/>
        <v>KMK-20070004</v>
      </c>
      <c r="C1492" s="21" t="s">
        <v>4469</v>
      </c>
      <c r="D1492" s="22"/>
      <c r="E1492" s="22" t="s">
        <v>4470</v>
      </c>
      <c r="F1492" s="22" t="s">
        <v>808</v>
      </c>
      <c r="G1492" s="22" t="s">
        <v>668</v>
      </c>
      <c r="H1492" s="22" t="s">
        <v>3973</v>
      </c>
      <c r="I1492" s="22"/>
      <c r="J1492" s="22"/>
      <c r="K1492" s="21" t="s">
        <v>4002</v>
      </c>
      <c r="L1492" s="21" t="s">
        <v>681</v>
      </c>
      <c r="M1492" s="21" t="s">
        <v>4003</v>
      </c>
      <c r="N1492" s="21"/>
      <c r="O1492" s="17" t="str">
        <f>IFERROR(VLOOKUP(B1492,POP!$B$5:$I$1048576,7,0),"")</f>
        <v/>
      </c>
      <c r="P1492" s="17" t="str">
        <f>IFERROR(VLOOKUP(B1492,POM!$B$5:$I$1048576,7,0),"")</f>
        <v/>
      </c>
      <c r="Q1492" s="10" t="str">
        <f>IFERROR(VLOOKUP(B1492,POU!$B$5:$I$1048576,7,0),"")</f>
        <v/>
      </c>
      <c r="R1492" s="21" t="str">
        <f t="shared" si="127"/>
        <v/>
      </c>
      <c r="S1492" s="17" t="str">
        <f>IFERROR(VLOOKUP(B1492,'PEMBEKALAN POP'!$B$5:$I$1048576,7,0),"")</f>
        <v/>
      </c>
      <c r="T1492" s="22" t="str">
        <f>IFERROR(VLOOKUP(B1492,'PEMBEKALAN POP'!$B$5:$I$1048576,8,0),"")</f>
        <v/>
      </c>
      <c r="U1492" s="21" t="s">
        <v>3994</v>
      </c>
      <c r="V1492" s="17" t="e" cm="1">
        <f t="array" ref="V1492">MAX(IF(INDUKSI!$B$5:$B$1048576='Data Training 2022'!B1492,INDUKSI!$H$5:$H$1048576))</f>
        <v>#N/A</v>
      </c>
      <c r="W1492" s="22" t="str">
        <f>IFERROR(VLOOKUP(B1492,INDUKSI!$B$5:$I$1048576,8,0),"")</f>
        <v/>
      </c>
      <c r="X1492" s="21" t="s">
        <v>3994</v>
      </c>
      <c r="Y1492" s="17" cm="1">
        <f t="array" ref="Y1492">MAX(IF(REINDUKSI!$B$5:$B$1048576='Data Training 2022'!B1492,REINDUKSI!$H$5:$H$1048576))</f>
        <v>0</v>
      </c>
      <c r="Z1492" s="22" t="str">
        <f>IFERROR(VLOOKUP(B1492,REINDUKSI!$B$5:$I$1048576,8,0),"")</f>
        <v/>
      </c>
      <c r="AA1492" s="22" t="str">
        <f t="shared" si="128"/>
        <v/>
      </c>
      <c r="AB1492" s="17" cm="1">
        <f t="array" ref="AB1492">MAX(IF(BSA!$B$5:$B$1048576='Data Training 2022'!B1492,BSA!$H$5:$H$1048576))</f>
        <v>0</v>
      </c>
      <c r="AC1492" s="22" t="str">
        <f>IFERROR(VLOOKUP(B1492,BSA!$B$5:$I$1048576,8,0),"")</f>
        <v/>
      </c>
      <c r="AD1492" s="22" t="s">
        <v>3994</v>
      </c>
      <c r="AE1492" s="22"/>
      <c r="AF1492" s="22"/>
      <c r="AG1492" s="22" t="str">
        <f t="shared" si="129"/>
        <v/>
      </c>
      <c r="AH1492" s="17" cm="1">
        <f t="array" ref="AH1492">MAX(IF(ISOLASI!$B$5:$B$1048576='Data Training 2022'!B1492,ISOLASI!$H$5:$H$1048576))</f>
        <v>0</v>
      </c>
      <c r="AI1492" s="22" t="str">
        <f>IFERROR(VLOOKUP(B1492,ISOLASI!$B$5:$I$1048576,8,0),"")</f>
        <v/>
      </c>
      <c r="AJ1492" s="22"/>
      <c r="AK1492" s="17" cm="1">
        <f t="array" ref="AK1492">MAX(IF('DEKAT AIR'!$B$5:$B$1048576='Data Training 2022'!B1492,'DEKAT AIR'!$H$5:$H$1048576))</f>
        <v>0</v>
      </c>
      <c r="AL1492" s="22" t="str">
        <f>IFERROR(VLOOKUP(B1492,'DEKAT AIR'!$B$5:$I$1048576,8,0),"")</f>
        <v/>
      </c>
      <c r="AM1492" s="22"/>
      <c r="AN1492" s="17" cm="1">
        <f t="array" ref="AN1492">MAX(IF(KETINGGIAN!$B$5:$B$1048576='Data Training 2022'!B1492,KETINGGIAN!$H$5:$H$1048576))</f>
        <v>0</v>
      </c>
      <c r="AO1492" s="22" t="str">
        <f>IFERROR(VLOOKUP(B1492,KETINGGIAN!$B$5:$I$1048576,8,0),"")</f>
        <v/>
      </c>
      <c r="AP1492" s="22"/>
      <c r="AQ1492" s="22"/>
      <c r="AR1492" s="22"/>
      <c r="AS1492" s="22"/>
      <c r="AT1492" s="17" cm="1">
        <f t="array" ref="AT1492">MAX(IF(TOOLSKEEPER!$B$5:$B$1048576='Data Training 2022'!B1492,TOOLSKEEPER!$H$5:$H$1048576))</f>
        <v>0</v>
      </c>
      <c r="AU1492" s="22" t="str">
        <f>IFERROR(VLOOKUP(B1492,TOOLSKEEPER!$B$5:$I$1048576,8,0),"")</f>
        <v/>
      </c>
    </row>
    <row r="1493" spans="1:47">
      <c r="A1493" s="22">
        <f t="shared" si="130"/>
        <v>1487</v>
      </c>
      <c r="B1493" s="21" t="str">
        <f t="shared" si="126"/>
        <v>KMK-20030149</v>
      </c>
      <c r="C1493" s="21" t="s">
        <v>4471</v>
      </c>
      <c r="D1493" s="22"/>
      <c r="E1493" s="22" t="s">
        <v>847</v>
      </c>
      <c r="F1493" s="22" t="s">
        <v>808</v>
      </c>
      <c r="G1493" s="22" t="s">
        <v>4445</v>
      </c>
      <c r="H1493" s="22" t="s">
        <v>3973</v>
      </c>
      <c r="I1493" s="22"/>
      <c r="J1493" s="22"/>
      <c r="K1493" s="21" t="s">
        <v>3993</v>
      </c>
      <c r="L1493" s="21" t="s">
        <v>460</v>
      </c>
      <c r="M1493" s="21" t="s">
        <v>3994</v>
      </c>
      <c r="N1493" s="21"/>
      <c r="O1493" s="17" t="str">
        <f>IFERROR(VLOOKUP(B1493,POP!$B$5:$I$1048576,7,0),"")</f>
        <v/>
      </c>
      <c r="P1493" s="17" t="str">
        <f>IFERROR(VLOOKUP(B1493,POM!$B$5:$I$1048576,7,0),"")</f>
        <v/>
      </c>
      <c r="Q1493" s="10" t="str">
        <f>IFERROR(VLOOKUP(B1493,POU!$B$5:$I$1048576,7,0),"")</f>
        <v/>
      </c>
      <c r="R1493" s="21" t="str">
        <f t="shared" si="127"/>
        <v>TARGET</v>
      </c>
      <c r="S1493" s="17" t="str">
        <f>IFERROR(VLOOKUP(B1493,'PEMBEKALAN POP'!$B$5:$I$1048576,7,0),"")</f>
        <v/>
      </c>
      <c r="T1493" s="22" t="str">
        <f>IFERROR(VLOOKUP(B1493,'PEMBEKALAN POP'!$B$5:$I$1048576,8,0),"")</f>
        <v/>
      </c>
      <c r="U1493" s="21" t="s">
        <v>3994</v>
      </c>
      <c r="V1493" s="17" t="e" cm="1">
        <f t="array" ref="V1493">MAX(IF(INDUKSI!$B$5:$B$1048576='Data Training 2022'!B1493,INDUKSI!$H$5:$H$1048576))</f>
        <v>#N/A</v>
      </c>
      <c r="W1493" s="22" t="str">
        <f>IFERROR(VLOOKUP(B1493,INDUKSI!$B$5:$I$1048576,8,0),"")</f>
        <v>LULUS</v>
      </c>
      <c r="X1493" s="21" t="s">
        <v>3994</v>
      </c>
      <c r="Y1493" s="17" cm="1">
        <f t="array" ref="Y1493">MAX(IF(REINDUKSI!$B$5:$B$1048576='Data Training 2022'!B1493,REINDUKSI!$H$5:$H$1048576))</f>
        <v>0</v>
      </c>
      <c r="Z1493" s="22" t="str">
        <f>IFERROR(VLOOKUP(B1493,REINDUKSI!$B$5:$I$1048576,8,0),"")</f>
        <v/>
      </c>
      <c r="AA1493" s="22" t="str">
        <f t="shared" si="128"/>
        <v/>
      </c>
      <c r="AB1493" s="17" cm="1">
        <f t="array" ref="AB1493">MAX(IF(BSA!$B$5:$B$1048576='Data Training 2022'!B1493,BSA!$H$5:$H$1048576))</f>
        <v>0</v>
      </c>
      <c r="AC1493" s="22" t="str">
        <f>IFERROR(VLOOKUP(B1493,BSA!$B$5:$I$1048576,8,0),"")</f>
        <v/>
      </c>
      <c r="AD1493" s="22" t="s">
        <v>3994</v>
      </c>
      <c r="AE1493" s="22"/>
      <c r="AF1493" s="22"/>
      <c r="AG1493" s="22" t="str">
        <f t="shared" si="129"/>
        <v/>
      </c>
      <c r="AH1493" s="17" cm="1">
        <f t="array" ref="AH1493">MAX(IF(ISOLASI!$B$5:$B$1048576='Data Training 2022'!B1493,ISOLASI!$H$5:$H$1048576))</f>
        <v>0</v>
      </c>
      <c r="AI1493" s="22" t="str">
        <f>IFERROR(VLOOKUP(B1493,ISOLASI!$B$5:$I$1048576,8,0),"")</f>
        <v/>
      </c>
      <c r="AJ1493" s="22"/>
      <c r="AK1493" s="17" cm="1">
        <f t="array" ref="AK1493">MAX(IF('DEKAT AIR'!$B$5:$B$1048576='Data Training 2022'!B1493,'DEKAT AIR'!$H$5:$H$1048576))</f>
        <v>0</v>
      </c>
      <c r="AL1493" s="22" t="str">
        <f>IFERROR(VLOOKUP(B1493,'DEKAT AIR'!$B$5:$I$1048576,8,0),"")</f>
        <v/>
      </c>
      <c r="AM1493" s="22"/>
      <c r="AN1493" s="17" cm="1">
        <f t="array" ref="AN1493">MAX(IF(KETINGGIAN!$B$5:$B$1048576='Data Training 2022'!B1493,KETINGGIAN!$H$5:$H$1048576))</f>
        <v>0</v>
      </c>
      <c r="AO1493" s="22" t="str">
        <f>IFERROR(VLOOKUP(B1493,KETINGGIAN!$B$5:$I$1048576,8,0),"")</f>
        <v/>
      </c>
      <c r="AP1493" s="22"/>
      <c r="AQ1493" s="22"/>
      <c r="AR1493" s="22"/>
      <c r="AS1493" s="22"/>
      <c r="AT1493" s="17" cm="1">
        <f t="array" ref="AT1493">MAX(IF(TOOLSKEEPER!$B$5:$B$1048576='Data Training 2022'!B1493,TOOLSKEEPER!$H$5:$H$1048576))</f>
        <v>0</v>
      </c>
      <c r="AU1493" s="22" t="str">
        <f>IFERROR(VLOOKUP(B1493,TOOLSKEEPER!$B$5:$I$1048576,8,0),"")</f>
        <v/>
      </c>
    </row>
    <row r="1494" spans="1:47">
      <c r="A1494" s="22">
        <f t="shared" si="130"/>
        <v>1488</v>
      </c>
      <c r="B1494" s="21" t="str">
        <f t="shared" si="126"/>
        <v>KMK-20030159</v>
      </c>
      <c r="C1494" s="21" t="s">
        <v>4472</v>
      </c>
      <c r="D1494" s="22"/>
      <c r="E1494" s="22" t="s">
        <v>4473</v>
      </c>
      <c r="F1494" s="22" t="s">
        <v>808</v>
      </c>
      <c r="G1494" s="22" t="s">
        <v>4474</v>
      </c>
      <c r="H1494" s="22" t="s">
        <v>3973</v>
      </c>
      <c r="I1494" s="22"/>
      <c r="J1494" s="22"/>
      <c r="K1494" s="21" t="s">
        <v>4002</v>
      </c>
      <c r="L1494" s="21" t="s">
        <v>372</v>
      </c>
      <c r="M1494" s="21" t="s">
        <v>4003</v>
      </c>
      <c r="N1494" s="21"/>
      <c r="O1494" s="17" t="str">
        <f>IFERROR(VLOOKUP(B1494,POP!$B$5:$I$1048576,7,0),"")</f>
        <v/>
      </c>
      <c r="P1494" s="17" t="str">
        <f>IFERROR(VLOOKUP(B1494,POM!$B$5:$I$1048576,7,0),"")</f>
        <v/>
      </c>
      <c r="Q1494" s="10" t="str">
        <f>IFERROR(VLOOKUP(B1494,POU!$B$5:$I$1048576,7,0),"")</f>
        <v/>
      </c>
      <c r="R1494" s="21" t="str">
        <f t="shared" si="127"/>
        <v/>
      </c>
      <c r="S1494" s="17" t="str">
        <f>IFERROR(VLOOKUP(B1494,'PEMBEKALAN POP'!$B$5:$I$1048576,7,0),"")</f>
        <v/>
      </c>
      <c r="T1494" s="22" t="str">
        <f>IFERROR(VLOOKUP(B1494,'PEMBEKALAN POP'!$B$5:$I$1048576,8,0),"")</f>
        <v/>
      </c>
      <c r="U1494" s="21" t="s">
        <v>3994</v>
      </c>
      <c r="V1494" s="17" t="e" cm="1">
        <f t="array" ref="V1494">MAX(IF(INDUKSI!$B$5:$B$1048576='Data Training 2022'!B1494,INDUKSI!$H$5:$H$1048576))</f>
        <v>#N/A</v>
      </c>
      <c r="W1494" s="22" t="str">
        <f>IFERROR(VLOOKUP(B1494,INDUKSI!$B$5:$I$1048576,8,0),"")</f>
        <v>LULUS</v>
      </c>
      <c r="X1494" s="21" t="s">
        <v>3994</v>
      </c>
      <c r="Y1494" s="17" cm="1">
        <f t="array" ref="Y1494">MAX(IF(REINDUKSI!$B$5:$B$1048576='Data Training 2022'!B1494,REINDUKSI!$H$5:$H$1048576))</f>
        <v>0</v>
      </c>
      <c r="Z1494" s="22" t="str">
        <f>IFERROR(VLOOKUP(B1494,REINDUKSI!$B$5:$I$1048576,8,0),"")</f>
        <v/>
      </c>
      <c r="AA1494" s="22" t="str">
        <f t="shared" si="128"/>
        <v/>
      </c>
      <c r="AB1494" s="17" cm="1">
        <f t="array" ref="AB1494">MAX(IF(BSA!$B$5:$B$1048576='Data Training 2022'!B1494,BSA!$H$5:$H$1048576))</f>
        <v>0</v>
      </c>
      <c r="AC1494" s="22" t="str">
        <f>IFERROR(VLOOKUP(B1494,BSA!$B$5:$I$1048576,8,0),"")</f>
        <v/>
      </c>
      <c r="AD1494" s="22" t="s">
        <v>3994</v>
      </c>
      <c r="AE1494" s="22"/>
      <c r="AF1494" s="22"/>
      <c r="AG1494" s="22" t="str">
        <f t="shared" si="129"/>
        <v/>
      </c>
      <c r="AH1494" s="17" cm="1">
        <f t="array" ref="AH1494">MAX(IF(ISOLASI!$B$5:$B$1048576='Data Training 2022'!B1494,ISOLASI!$H$5:$H$1048576))</f>
        <v>0</v>
      </c>
      <c r="AI1494" s="22" t="str">
        <f>IFERROR(VLOOKUP(B1494,ISOLASI!$B$5:$I$1048576,8,0),"")</f>
        <v/>
      </c>
      <c r="AJ1494" s="22"/>
      <c r="AK1494" s="17" cm="1">
        <f t="array" ref="AK1494">MAX(IF('DEKAT AIR'!$B$5:$B$1048576='Data Training 2022'!B1494,'DEKAT AIR'!$H$5:$H$1048576))</f>
        <v>0</v>
      </c>
      <c r="AL1494" s="22" t="str">
        <f>IFERROR(VLOOKUP(B1494,'DEKAT AIR'!$B$5:$I$1048576,8,0),"")</f>
        <v/>
      </c>
      <c r="AM1494" s="22"/>
      <c r="AN1494" s="17" cm="1">
        <f t="array" ref="AN1494">MAX(IF(KETINGGIAN!$B$5:$B$1048576='Data Training 2022'!B1494,KETINGGIAN!$H$5:$H$1048576))</f>
        <v>0</v>
      </c>
      <c r="AO1494" s="22" t="str">
        <f>IFERROR(VLOOKUP(B1494,KETINGGIAN!$B$5:$I$1048576,8,0),"")</f>
        <v/>
      </c>
      <c r="AP1494" s="22"/>
      <c r="AQ1494" s="22"/>
      <c r="AR1494" s="22"/>
      <c r="AS1494" s="22"/>
      <c r="AT1494" s="17" cm="1">
        <f t="array" ref="AT1494">MAX(IF(TOOLSKEEPER!$B$5:$B$1048576='Data Training 2022'!B1494,TOOLSKEEPER!$H$5:$H$1048576))</f>
        <v>0</v>
      </c>
      <c r="AU1494" s="22" t="str">
        <f>IFERROR(VLOOKUP(B1494,TOOLSKEEPER!$B$5:$I$1048576,8,0),"")</f>
        <v/>
      </c>
    </row>
    <row r="1495" spans="1:47">
      <c r="A1495" s="22">
        <f t="shared" si="130"/>
        <v>1489</v>
      </c>
      <c r="B1495" s="21" t="str">
        <f t="shared" si="126"/>
        <v>KMK-20120184</v>
      </c>
      <c r="C1495" s="21" t="s">
        <v>4475</v>
      </c>
      <c r="D1495" s="22"/>
      <c r="E1495" s="22" t="s">
        <v>840</v>
      </c>
      <c r="F1495" s="22" t="s">
        <v>808</v>
      </c>
      <c r="G1495" s="22" t="s">
        <v>980</v>
      </c>
      <c r="H1495" s="22" t="s">
        <v>3973</v>
      </c>
      <c r="I1495" s="22"/>
      <c r="J1495" s="22"/>
      <c r="K1495" s="21" t="s">
        <v>4002</v>
      </c>
      <c r="L1495" s="21" t="s">
        <v>681</v>
      </c>
      <c r="M1495" s="21" t="s">
        <v>4003</v>
      </c>
      <c r="N1495" s="21"/>
      <c r="O1495" s="17" t="str">
        <f>IFERROR(VLOOKUP(B1495,POP!$B$5:$I$1048576,7,0),"")</f>
        <v/>
      </c>
      <c r="P1495" s="17" t="str">
        <f>IFERROR(VLOOKUP(B1495,POM!$B$5:$I$1048576,7,0),"")</f>
        <v/>
      </c>
      <c r="Q1495" s="10" t="str">
        <f>IFERROR(VLOOKUP(B1495,POU!$B$5:$I$1048576,7,0),"")</f>
        <v/>
      </c>
      <c r="R1495" s="21" t="str">
        <f t="shared" si="127"/>
        <v/>
      </c>
      <c r="S1495" s="17" t="str">
        <f>IFERROR(VLOOKUP(B1495,'PEMBEKALAN POP'!$B$5:$I$1048576,7,0),"")</f>
        <v/>
      </c>
      <c r="T1495" s="22" t="str">
        <f>IFERROR(VLOOKUP(B1495,'PEMBEKALAN POP'!$B$5:$I$1048576,8,0),"")</f>
        <v/>
      </c>
      <c r="U1495" s="21" t="s">
        <v>3994</v>
      </c>
      <c r="V1495" s="17" t="e" cm="1">
        <f t="array" ref="V1495">MAX(IF(INDUKSI!$B$5:$B$1048576='Data Training 2022'!B1495,INDUKSI!$H$5:$H$1048576))</f>
        <v>#N/A</v>
      </c>
      <c r="W1495" s="22" t="str">
        <f>IFERROR(VLOOKUP(B1495,INDUKSI!$B$5:$I$1048576,8,0),"")</f>
        <v>LULUS</v>
      </c>
      <c r="X1495" s="21" t="s">
        <v>3994</v>
      </c>
      <c r="Y1495" s="17" cm="1">
        <f t="array" ref="Y1495">MAX(IF(REINDUKSI!$B$5:$B$1048576='Data Training 2022'!B1495,REINDUKSI!$H$5:$H$1048576))</f>
        <v>0</v>
      </c>
      <c r="Z1495" s="22" t="str">
        <f>IFERROR(VLOOKUP(B1495,REINDUKSI!$B$5:$I$1048576,8,0),"")</f>
        <v/>
      </c>
      <c r="AA1495" s="22" t="str">
        <f t="shared" si="128"/>
        <v/>
      </c>
      <c r="AB1495" s="17" cm="1">
        <f t="array" ref="AB1495">MAX(IF(BSA!$B$5:$B$1048576='Data Training 2022'!B1495,BSA!$H$5:$H$1048576))</f>
        <v>0</v>
      </c>
      <c r="AC1495" s="22" t="str">
        <f>IFERROR(VLOOKUP(B1495,BSA!$B$5:$I$1048576,8,0),"")</f>
        <v/>
      </c>
      <c r="AD1495" s="22" t="s">
        <v>3994</v>
      </c>
      <c r="AE1495" s="22"/>
      <c r="AF1495" s="22"/>
      <c r="AG1495" s="22" t="str">
        <f t="shared" si="129"/>
        <v/>
      </c>
      <c r="AH1495" s="17" cm="1">
        <f t="array" ref="AH1495">MAX(IF(ISOLASI!$B$5:$B$1048576='Data Training 2022'!B1495,ISOLASI!$H$5:$H$1048576))</f>
        <v>0</v>
      </c>
      <c r="AI1495" s="22" t="str">
        <f>IFERROR(VLOOKUP(B1495,ISOLASI!$B$5:$I$1048576,8,0),"")</f>
        <v/>
      </c>
      <c r="AJ1495" s="22"/>
      <c r="AK1495" s="17" cm="1">
        <f t="array" ref="AK1495">MAX(IF('DEKAT AIR'!$B$5:$B$1048576='Data Training 2022'!B1495,'DEKAT AIR'!$H$5:$H$1048576))</f>
        <v>0</v>
      </c>
      <c r="AL1495" s="22" t="str">
        <f>IFERROR(VLOOKUP(B1495,'DEKAT AIR'!$B$5:$I$1048576,8,0),"")</f>
        <v/>
      </c>
      <c r="AM1495" s="22"/>
      <c r="AN1495" s="17" cm="1">
        <f t="array" ref="AN1495">MAX(IF(KETINGGIAN!$B$5:$B$1048576='Data Training 2022'!B1495,KETINGGIAN!$H$5:$H$1048576))</f>
        <v>0</v>
      </c>
      <c r="AO1495" s="22" t="str">
        <f>IFERROR(VLOOKUP(B1495,KETINGGIAN!$B$5:$I$1048576,8,0),"")</f>
        <v/>
      </c>
      <c r="AP1495" s="22"/>
      <c r="AQ1495" s="22"/>
      <c r="AR1495" s="22"/>
      <c r="AS1495" s="22"/>
      <c r="AT1495" s="17" cm="1">
        <f t="array" ref="AT1495">MAX(IF(TOOLSKEEPER!$B$5:$B$1048576='Data Training 2022'!B1495,TOOLSKEEPER!$H$5:$H$1048576))</f>
        <v>0</v>
      </c>
      <c r="AU1495" s="22" t="str">
        <f>IFERROR(VLOOKUP(B1495,TOOLSKEEPER!$B$5:$I$1048576,8,0),"")</f>
        <v/>
      </c>
    </row>
    <row r="1496" spans="1:47">
      <c r="A1496" s="22">
        <f t="shared" si="130"/>
        <v>1490</v>
      </c>
      <c r="B1496" s="21" t="str">
        <f t="shared" si="126"/>
        <v>KMK-20090002</v>
      </c>
      <c r="C1496" s="21" t="s">
        <v>4476</v>
      </c>
      <c r="D1496" s="22"/>
      <c r="E1496" s="22" t="s">
        <v>1110</v>
      </c>
      <c r="F1496" s="22" t="s">
        <v>808</v>
      </c>
      <c r="G1496" s="22" t="s">
        <v>980</v>
      </c>
      <c r="H1496" s="22" t="s">
        <v>3973</v>
      </c>
      <c r="I1496" s="22"/>
      <c r="J1496" s="22"/>
      <c r="K1496" s="21" t="s">
        <v>4002</v>
      </c>
      <c r="L1496" s="21" t="s">
        <v>681</v>
      </c>
      <c r="M1496" s="21" t="s">
        <v>4003</v>
      </c>
      <c r="N1496" s="21"/>
      <c r="O1496" s="17" t="str">
        <f>IFERROR(VLOOKUP(B1496,POP!$B$5:$I$1048576,7,0),"")</f>
        <v/>
      </c>
      <c r="P1496" s="17" t="str">
        <f>IFERROR(VLOOKUP(B1496,POM!$B$5:$I$1048576,7,0),"")</f>
        <v/>
      </c>
      <c r="Q1496" s="10" t="str">
        <f>IFERROR(VLOOKUP(B1496,POU!$B$5:$I$1048576,7,0),"")</f>
        <v/>
      </c>
      <c r="R1496" s="21" t="str">
        <f t="shared" si="127"/>
        <v/>
      </c>
      <c r="S1496" s="17" t="str">
        <f>IFERROR(VLOOKUP(B1496,'PEMBEKALAN POP'!$B$5:$I$1048576,7,0),"")</f>
        <v/>
      </c>
      <c r="T1496" s="22" t="str">
        <f>IFERROR(VLOOKUP(B1496,'PEMBEKALAN POP'!$B$5:$I$1048576,8,0),"")</f>
        <v/>
      </c>
      <c r="U1496" s="21" t="s">
        <v>3994</v>
      </c>
      <c r="V1496" s="17" t="e" cm="1">
        <f t="array" ref="V1496">MAX(IF(INDUKSI!$B$5:$B$1048576='Data Training 2022'!B1496,INDUKSI!$H$5:$H$1048576))</f>
        <v>#N/A</v>
      </c>
      <c r="W1496" s="22" t="str">
        <f>IFERROR(VLOOKUP(B1496,INDUKSI!$B$5:$I$1048576,8,0),"")</f>
        <v>LULUS</v>
      </c>
      <c r="X1496" s="21" t="s">
        <v>3994</v>
      </c>
      <c r="Y1496" s="17" cm="1">
        <f t="array" ref="Y1496">MAX(IF(REINDUKSI!$B$5:$B$1048576='Data Training 2022'!B1496,REINDUKSI!$H$5:$H$1048576))</f>
        <v>0</v>
      </c>
      <c r="Z1496" s="22" t="str">
        <f>IFERROR(VLOOKUP(B1496,REINDUKSI!$B$5:$I$1048576,8,0),"")</f>
        <v/>
      </c>
      <c r="AA1496" s="22" t="str">
        <f t="shared" si="128"/>
        <v/>
      </c>
      <c r="AB1496" s="17" cm="1">
        <f t="array" ref="AB1496">MAX(IF(BSA!$B$5:$B$1048576='Data Training 2022'!B1496,BSA!$H$5:$H$1048576))</f>
        <v>0</v>
      </c>
      <c r="AC1496" s="22" t="str">
        <f>IFERROR(VLOOKUP(B1496,BSA!$B$5:$I$1048576,8,0),"")</f>
        <v/>
      </c>
      <c r="AD1496" s="22" t="s">
        <v>3994</v>
      </c>
      <c r="AE1496" s="22"/>
      <c r="AF1496" s="22"/>
      <c r="AG1496" s="22" t="str">
        <f t="shared" si="129"/>
        <v/>
      </c>
      <c r="AH1496" s="17" cm="1">
        <f t="array" ref="AH1496">MAX(IF(ISOLASI!$B$5:$B$1048576='Data Training 2022'!B1496,ISOLASI!$H$5:$H$1048576))</f>
        <v>0</v>
      </c>
      <c r="AI1496" s="22" t="str">
        <f>IFERROR(VLOOKUP(B1496,ISOLASI!$B$5:$I$1048576,8,0),"")</f>
        <v/>
      </c>
      <c r="AJ1496" s="22"/>
      <c r="AK1496" s="17" cm="1">
        <f t="array" ref="AK1496">MAX(IF('DEKAT AIR'!$B$5:$B$1048576='Data Training 2022'!B1496,'DEKAT AIR'!$H$5:$H$1048576))</f>
        <v>0</v>
      </c>
      <c r="AL1496" s="22" t="str">
        <f>IFERROR(VLOOKUP(B1496,'DEKAT AIR'!$B$5:$I$1048576,8,0),"")</f>
        <v/>
      </c>
      <c r="AM1496" s="22"/>
      <c r="AN1496" s="17" cm="1">
        <f t="array" ref="AN1496">MAX(IF(KETINGGIAN!$B$5:$B$1048576='Data Training 2022'!B1496,KETINGGIAN!$H$5:$H$1048576))</f>
        <v>0</v>
      </c>
      <c r="AO1496" s="22" t="str">
        <f>IFERROR(VLOOKUP(B1496,KETINGGIAN!$B$5:$I$1048576,8,0),"")</f>
        <v/>
      </c>
      <c r="AP1496" s="22"/>
      <c r="AQ1496" s="22"/>
      <c r="AR1496" s="22"/>
      <c r="AS1496" s="22"/>
      <c r="AT1496" s="17" cm="1">
        <f t="array" ref="AT1496">MAX(IF(TOOLSKEEPER!$B$5:$B$1048576='Data Training 2022'!B1496,TOOLSKEEPER!$H$5:$H$1048576))</f>
        <v>0</v>
      </c>
      <c r="AU1496" s="22" t="str">
        <f>IFERROR(VLOOKUP(B1496,TOOLSKEEPER!$B$5:$I$1048576,8,0),"")</f>
        <v/>
      </c>
    </row>
    <row r="1497" spans="1:47">
      <c r="A1497" s="22">
        <f t="shared" si="130"/>
        <v>1491</v>
      </c>
      <c r="B1497" s="21" t="str">
        <f t="shared" si="126"/>
        <v>KMK-20090176</v>
      </c>
      <c r="C1497" s="21" t="s">
        <v>4477</v>
      </c>
      <c r="D1497" s="22"/>
      <c r="E1497" s="22" t="s">
        <v>1028</v>
      </c>
      <c r="F1497" s="22" t="s">
        <v>808</v>
      </c>
      <c r="G1497" s="22" t="s">
        <v>980</v>
      </c>
      <c r="H1497" s="22" t="s">
        <v>3973</v>
      </c>
      <c r="I1497" s="22"/>
      <c r="J1497" s="22"/>
      <c r="K1497" s="21" t="s">
        <v>4002</v>
      </c>
      <c r="L1497" s="21" t="s">
        <v>681</v>
      </c>
      <c r="M1497" s="21" t="s">
        <v>4003</v>
      </c>
      <c r="N1497" s="21"/>
      <c r="O1497" s="17" t="str">
        <f>IFERROR(VLOOKUP(B1497,POP!$B$5:$I$1048576,7,0),"")</f>
        <v/>
      </c>
      <c r="P1497" s="17" t="str">
        <f>IFERROR(VLOOKUP(B1497,POM!$B$5:$I$1048576,7,0),"")</f>
        <v/>
      </c>
      <c r="Q1497" s="10" t="str">
        <f>IFERROR(VLOOKUP(B1497,POU!$B$5:$I$1048576,7,0),"")</f>
        <v/>
      </c>
      <c r="R1497" s="21" t="str">
        <f t="shared" si="127"/>
        <v/>
      </c>
      <c r="S1497" s="17" t="str">
        <f>IFERROR(VLOOKUP(B1497,'PEMBEKALAN POP'!$B$5:$I$1048576,7,0),"")</f>
        <v/>
      </c>
      <c r="T1497" s="22" t="str">
        <f>IFERROR(VLOOKUP(B1497,'PEMBEKALAN POP'!$B$5:$I$1048576,8,0),"")</f>
        <v/>
      </c>
      <c r="U1497" s="21" t="s">
        <v>3994</v>
      </c>
      <c r="V1497" s="17" t="e" cm="1">
        <f t="array" ref="V1497">MAX(IF(INDUKSI!$B$5:$B$1048576='Data Training 2022'!B1497,INDUKSI!$H$5:$H$1048576))</f>
        <v>#N/A</v>
      </c>
      <c r="W1497" s="22" t="str">
        <f>IFERROR(VLOOKUP(B1497,INDUKSI!$B$5:$I$1048576,8,0),"")</f>
        <v>LULUS</v>
      </c>
      <c r="X1497" s="21" t="s">
        <v>3994</v>
      </c>
      <c r="Y1497" s="17" cm="1">
        <f t="array" ref="Y1497">MAX(IF(REINDUKSI!$B$5:$B$1048576='Data Training 2022'!B1497,REINDUKSI!$H$5:$H$1048576))</f>
        <v>0</v>
      </c>
      <c r="Z1497" s="22" t="str">
        <f>IFERROR(VLOOKUP(B1497,REINDUKSI!$B$5:$I$1048576,8,0),"")</f>
        <v/>
      </c>
      <c r="AA1497" s="22" t="str">
        <f t="shared" si="128"/>
        <v/>
      </c>
      <c r="AB1497" s="17" cm="1">
        <f t="array" ref="AB1497">MAX(IF(BSA!$B$5:$B$1048576='Data Training 2022'!B1497,BSA!$H$5:$H$1048576))</f>
        <v>0</v>
      </c>
      <c r="AC1497" s="22" t="str">
        <f>IFERROR(VLOOKUP(B1497,BSA!$B$5:$I$1048576,8,0),"")</f>
        <v/>
      </c>
      <c r="AD1497" s="22" t="s">
        <v>3994</v>
      </c>
      <c r="AE1497" s="22"/>
      <c r="AF1497" s="22"/>
      <c r="AG1497" s="22" t="str">
        <f t="shared" si="129"/>
        <v/>
      </c>
      <c r="AH1497" s="17" cm="1">
        <f t="array" ref="AH1497">MAX(IF(ISOLASI!$B$5:$B$1048576='Data Training 2022'!B1497,ISOLASI!$H$5:$H$1048576))</f>
        <v>0</v>
      </c>
      <c r="AI1497" s="22" t="str">
        <f>IFERROR(VLOOKUP(B1497,ISOLASI!$B$5:$I$1048576,8,0),"")</f>
        <v/>
      </c>
      <c r="AJ1497" s="22"/>
      <c r="AK1497" s="17" cm="1">
        <f t="array" ref="AK1497">MAX(IF('DEKAT AIR'!$B$5:$B$1048576='Data Training 2022'!B1497,'DEKAT AIR'!$H$5:$H$1048576))</f>
        <v>0</v>
      </c>
      <c r="AL1497" s="22" t="str">
        <f>IFERROR(VLOOKUP(B1497,'DEKAT AIR'!$B$5:$I$1048576,8,0),"")</f>
        <v/>
      </c>
      <c r="AM1497" s="22"/>
      <c r="AN1497" s="17" cm="1">
        <f t="array" ref="AN1497">MAX(IF(KETINGGIAN!$B$5:$B$1048576='Data Training 2022'!B1497,KETINGGIAN!$H$5:$H$1048576))</f>
        <v>0</v>
      </c>
      <c r="AO1497" s="22" t="str">
        <f>IFERROR(VLOOKUP(B1497,KETINGGIAN!$B$5:$I$1048576,8,0),"")</f>
        <v/>
      </c>
      <c r="AP1497" s="22"/>
      <c r="AQ1497" s="22"/>
      <c r="AR1497" s="22"/>
      <c r="AS1497" s="22"/>
      <c r="AT1497" s="17" cm="1">
        <f t="array" ref="AT1497">MAX(IF(TOOLSKEEPER!$B$5:$B$1048576='Data Training 2022'!B1497,TOOLSKEEPER!$H$5:$H$1048576))</f>
        <v>0</v>
      </c>
      <c r="AU1497" s="22" t="str">
        <f>IFERROR(VLOOKUP(B1497,TOOLSKEEPER!$B$5:$I$1048576,8,0),"")</f>
        <v/>
      </c>
    </row>
    <row r="1498" spans="1:47">
      <c r="A1498" s="22">
        <f t="shared" si="130"/>
        <v>1492</v>
      </c>
      <c r="B1498" s="21" t="str">
        <f t="shared" si="126"/>
        <v>KMK-20110179</v>
      </c>
      <c r="C1498" s="21" t="s">
        <v>4478</v>
      </c>
      <c r="D1498" s="22"/>
      <c r="E1498" s="22" t="s">
        <v>1108</v>
      </c>
      <c r="F1498" s="22" t="s">
        <v>808</v>
      </c>
      <c r="G1498" s="22" t="s">
        <v>980</v>
      </c>
      <c r="H1498" s="22" t="s">
        <v>3973</v>
      </c>
      <c r="I1498" s="22"/>
      <c r="J1498" s="22"/>
      <c r="K1498" s="21" t="s">
        <v>4002</v>
      </c>
      <c r="L1498" s="21" t="s">
        <v>681</v>
      </c>
      <c r="M1498" s="21" t="s">
        <v>4003</v>
      </c>
      <c r="N1498" s="21"/>
      <c r="O1498" s="17" t="str">
        <f>IFERROR(VLOOKUP(B1498,POP!$B$5:$I$1048576,7,0),"")</f>
        <v/>
      </c>
      <c r="P1498" s="17" t="str">
        <f>IFERROR(VLOOKUP(B1498,POM!$B$5:$I$1048576,7,0),"")</f>
        <v/>
      </c>
      <c r="Q1498" s="10" t="str">
        <f>IFERROR(VLOOKUP(B1498,POU!$B$5:$I$1048576,7,0),"")</f>
        <v/>
      </c>
      <c r="R1498" s="21" t="str">
        <f t="shared" si="127"/>
        <v/>
      </c>
      <c r="S1498" s="17" t="str">
        <f>IFERROR(VLOOKUP(B1498,'PEMBEKALAN POP'!$B$5:$I$1048576,7,0),"")</f>
        <v/>
      </c>
      <c r="T1498" s="22" t="str">
        <f>IFERROR(VLOOKUP(B1498,'PEMBEKALAN POP'!$B$5:$I$1048576,8,0),"")</f>
        <v/>
      </c>
      <c r="U1498" s="21" t="s">
        <v>3994</v>
      </c>
      <c r="V1498" s="17" t="e" cm="1">
        <f t="array" ref="V1498">MAX(IF(INDUKSI!$B$5:$B$1048576='Data Training 2022'!B1498,INDUKSI!$H$5:$H$1048576))</f>
        <v>#N/A</v>
      </c>
      <c r="W1498" s="22" t="str">
        <f>IFERROR(VLOOKUP(B1498,INDUKSI!$B$5:$I$1048576,8,0),"")</f>
        <v>LULUS</v>
      </c>
      <c r="X1498" s="21" t="s">
        <v>3994</v>
      </c>
      <c r="Y1498" s="17" cm="1">
        <f t="array" ref="Y1498">MAX(IF(REINDUKSI!$B$5:$B$1048576='Data Training 2022'!B1498,REINDUKSI!$H$5:$H$1048576))</f>
        <v>0</v>
      </c>
      <c r="Z1498" s="22" t="str">
        <f>IFERROR(VLOOKUP(B1498,REINDUKSI!$B$5:$I$1048576,8,0),"")</f>
        <v/>
      </c>
      <c r="AA1498" s="22" t="str">
        <f t="shared" si="128"/>
        <v/>
      </c>
      <c r="AB1498" s="17" cm="1">
        <f t="array" ref="AB1498">MAX(IF(BSA!$B$5:$B$1048576='Data Training 2022'!B1498,BSA!$H$5:$H$1048576))</f>
        <v>0</v>
      </c>
      <c r="AC1498" s="22" t="str">
        <f>IFERROR(VLOOKUP(B1498,BSA!$B$5:$I$1048576,8,0),"")</f>
        <v/>
      </c>
      <c r="AD1498" s="22" t="s">
        <v>3994</v>
      </c>
      <c r="AE1498" s="22"/>
      <c r="AF1498" s="22"/>
      <c r="AG1498" s="22" t="str">
        <f t="shared" si="129"/>
        <v/>
      </c>
      <c r="AH1498" s="17" cm="1">
        <f t="array" ref="AH1498">MAX(IF(ISOLASI!$B$5:$B$1048576='Data Training 2022'!B1498,ISOLASI!$H$5:$H$1048576))</f>
        <v>0</v>
      </c>
      <c r="AI1498" s="22" t="str">
        <f>IFERROR(VLOOKUP(B1498,ISOLASI!$B$5:$I$1048576,8,0),"")</f>
        <v/>
      </c>
      <c r="AJ1498" s="22"/>
      <c r="AK1498" s="17" cm="1">
        <f t="array" ref="AK1498">MAX(IF('DEKAT AIR'!$B$5:$B$1048576='Data Training 2022'!B1498,'DEKAT AIR'!$H$5:$H$1048576))</f>
        <v>0</v>
      </c>
      <c r="AL1498" s="22" t="str">
        <f>IFERROR(VLOOKUP(B1498,'DEKAT AIR'!$B$5:$I$1048576,8,0),"")</f>
        <v/>
      </c>
      <c r="AM1498" s="22"/>
      <c r="AN1498" s="17" cm="1">
        <f t="array" ref="AN1498">MAX(IF(KETINGGIAN!$B$5:$B$1048576='Data Training 2022'!B1498,KETINGGIAN!$H$5:$H$1048576))</f>
        <v>0</v>
      </c>
      <c r="AO1498" s="22" t="str">
        <f>IFERROR(VLOOKUP(B1498,KETINGGIAN!$B$5:$I$1048576,8,0),"")</f>
        <v/>
      </c>
      <c r="AP1498" s="22"/>
      <c r="AQ1498" s="22"/>
      <c r="AR1498" s="22"/>
      <c r="AS1498" s="22"/>
      <c r="AT1498" s="17" cm="1">
        <f t="array" ref="AT1498">MAX(IF(TOOLSKEEPER!$B$5:$B$1048576='Data Training 2022'!B1498,TOOLSKEEPER!$H$5:$H$1048576))</f>
        <v>0</v>
      </c>
      <c r="AU1498" s="22" t="str">
        <f>IFERROR(VLOOKUP(B1498,TOOLSKEEPER!$B$5:$I$1048576,8,0),"")</f>
        <v/>
      </c>
    </row>
    <row r="1499" spans="1:47">
      <c r="A1499" s="22">
        <f t="shared" si="130"/>
        <v>1493</v>
      </c>
      <c r="B1499" s="21" t="str">
        <f t="shared" si="126"/>
        <v>KMK-20010192</v>
      </c>
      <c r="C1499" s="21" t="s">
        <v>4479</v>
      </c>
      <c r="D1499" s="22"/>
      <c r="E1499" s="22" t="s">
        <v>961</v>
      </c>
      <c r="F1499" s="22" t="s">
        <v>808</v>
      </c>
      <c r="G1499" s="22" t="s">
        <v>4467</v>
      </c>
      <c r="H1499" s="22" t="s">
        <v>3973</v>
      </c>
      <c r="I1499" s="22"/>
      <c r="J1499" s="22"/>
      <c r="K1499" s="21" t="s">
        <v>4002</v>
      </c>
      <c r="L1499" s="21" t="s">
        <v>280</v>
      </c>
      <c r="M1499" s="21" t="s">
        <v>4003</v>
      </c>
      <c r="N1499" s="21"/>
      <c r="O1499" s="17" t="str">
        <f>IFERROR(VLOOKUP(B1499,POP!$B$5:$I$1048576,7,0),"")</f>
        <v/>
      </c>
      <c r="P1499" s="17" t="str">
        <f>IFERROR(VLOOKUP(B1499,POM!$B$5:$I$1048576,7,0),"")</f>
        <v/>
      </c>
      <c r="Q1499" s="10" t="str">
        <f>IFERROR(VLOOKUP(B1499,POU!$B$5:$I$1048576,7,0),"")</f>
        <v/>
      </c>
      <c r="R1499" s="21" t="str">
        <f t="shared" si="127"/>
        <v/>
      </c>
      <c r="S1499" s="17" t="str">
        <f>IFERROR(VLOOKUP(B1499,'PEMBEKALAN POP'!$B$5:$I$1048576,7,0),"")</f>
        <v/>
      </c>
      <c r="T1499" s="22" t="str">
        <f>IFERROR(VLOOKUP(B1499,'PEMBEKALAN POP'!$B$5:$I$1048576,8,0),"")</f>
        <v/>
      </c>
      <c r="U1499" s="21" t="s">
        <v>3994</v>
      </c>
      <c r="V1499" s="17" t="e" cm="1">
        <f t="array" ref="V1499">MAX(IF(INDUKSI!$B$5:$B$1048576='Data Training 2022'!B1499,INDUKSI!$H$5:$H$1048576))</f>
        <v>#N/A</v>
      </c>
      <c r="W1499" s="22" t="str">
        <f>IFERROR(VLOOKUP(B1499,INDUKSI!$B$5:$I$1048576,8,0),"")</f>
        <v>LULUS</v>
      </c>
      <c r="X1499" s="21" t="s">
        <v>3994</v>
      </c>
      <c r="Y1499" s="17" cm="1">
        <f t="array" ref="Y1499">MAX(IF(REINDUKSI!$B$5:$B$1048576='Data Training 2022'!B1499,REINDUKSI!$H$5:$H$1048576))</f>
        <v>0</v>
      </c>
      <c r="Z1499" s="22" t="str">
        <f>IFERROR(VLOOKUP(B1499,REINDUKSI!$B$5:$I$1048576,8,0),"")</f>
        <v/>
      </c>
      <c r="AA1499" s="22" t="str">
        <f t="shared" si="128"/>
        <v>TARGET</v>
      </c>
      <c r="AB1499" s="17" cm="1">
        <f t="array" ref="AB1499">MAX(IF(BSA!$B$5:$B$1048576='Data Training 2022'!B1499,BSA!$H$5:$H$1048576))</f>
        <v>0</v>
      </c>
      <c r="AC1499" s="22" t="str">
        <f>IFERROR(VLOOKUP(B1499,BSA!$B$5:$I$1048576,8,0),"")</f>
        <v/>
      </c>
      <c r="AD1499" s="22" t="s">
        <v>3994</v>
      </c>
      <c r="AE1499" s="22"/>
      <c r="AF1499" s="22"/>
      <c r="AG1499" s="22" t="str">
        <f t="shared" si="129"/>
        <v>TARGET</v>
      </c>
      <c r="AH1499" s="17" cm="1">
        <f t="array" ref="AH1499">MAX(IF(ISOLASI!$B$5:$B$1048576='Data Training 2022'!B1499,ISOLASI!$H$5:$H$1048576))</f>
        <v>0</v>
      </c>
      <c r="AI1499" s="22" t="str">
        <f>IFERROR(VLOOKUP(B1499,ISOLASI!$B$5:$I$1048576,8,0),"")</f>
        <v/>
      </c>
      <c r="AJ1499" s="22"/>
      <c r="AK1499" s="17" cm="1">
        <f t="array" ref="AK1499">MAX(IF('DEKAT AIR'!$B$5:$B$1048576='Data Training 2022'!B1499,'DEKAT AIR'!$H$5:$H$1048576))</f>
        <v>0</v>
      </c>
      <c r="AL1499" s="22" t="str">
        <f>IFERROR(VLOOKUP(B1499,'DEKAT AIR'!$B$5:$I$1048576,8,0),"")</f>
        <v/>
      </c>
      <c r="AM1499" s="22"/>
      <c r="AN1499" s="17" cm="1">
        <f t="array" ref="AN1499">MAX(IF(KETINGGIAN!$B$5:$B$1048576='Data Training 2022'!B1499,KETINGGIAN!$H$5:$H$1048576))</f>
        <v>0</v>
      </c>
      <c r="AO1499" s="22" t="str">
        <f>IFERROR(VLOOKUP(B1499,KETINGGIAN!$B$5:$I$1048576,8,0),"")</f>
        <v/>
      </c>
      <c r="AP1499" s="22"/>
      <c r="AQ1499" s="22"/>
      <c r="AR1499" s="22"/>
      <c r="AS1499" s="22"/>
      <c r="AT1499" s="17" cm="1">
        <f t="array" ref="AT1499">MAX(IF(TOOLSKEEPER!$B$5:$B$1048576='Data Training 2022'!B1499,TOOLSKEEPER!$H$5:$H$1048576))</f>
        <v>0</v>
      </c>
      <c r="AU1499" s="22" t="str">
        <f>IFERROR(VLOOKUP(B1499,TOOLSKEEPER!$B$5:$I$1048576,8,0),"")</f>
        <v/>
      </c>
    </row>
    <row r="1500" spans="1:47">
      <c r="A1500" s="22">
        <f t="shared" si="130"/>
        <v>1494</v>
      </c>
      <c r="B1500" s="21" t="str">
        <f t="shared" si="126"/>
        <v>KMK-20100015</v>
      </c>
      <c r="C1500" s="21" t="s">
        <v>4480</v>
      </c>
      <c r="D1500" s="22"/>
      <c r="E1500" s="22" t="s">
        <v>4481</v>
      </c>
      <c r="F1500" s="22" t="s">
        <v>808</v>
      </c>
      <c r="G1500" s="22" t="s">
        <v>4482</v>
      </c>
      <c r="H1500" s="22" t="s">
        <v>3973</v>
      </c>
      <c r="I1500" s="22"/>
      <c r="J1500" s="22"/>
      <c r="K1500" s="21" t="s">
        <v>4002</v>
      </c>
      <c r="L1500" s="21" t="s">
        <v>372</v>
      </c>
      <c r="M1500" s="21" t="s">
        <v>4003</v>
      </c>
      <c r="N1500" s="21"/>
      <c r="O1500" s="17" t="str">
        <f>IFERROR(VLOOKUP(B1500,POP!$B$5:$I$1048576,7,0),"")</f>
        <v/>
      </c>
      <c r="P1500" s="17" t="str">
        <f>IFERROR(VLOOKUP(B1500,POM!$B$5:$I$1048576,7,0),"")</f>
        <v/>
      </c>
      <c r="Q1500" s="10" t="str">
        <f>IFERROR(VLOOKUP(B1500,POU!$B$5:$I$1048576,7,0),"")</f>
        <v/>
      </c>
      <c r="R1500" s="21" t="str">
        <f t="shared" si="127"/>
        <v/>
      </c>
      <c r="S1500" s="17" t="str">
        <f>IFERROR(VLOOKUP(B1500,'PEMBEKALAN POP'!$B$5:$I$1048576,7,0),"")</f>
        <v/>
      </c>
      <c r="T1500" s="22" t="str">
        <f>IFERROR(VLOOKUP(B1500,'PEMBEKALAN POP'!$B$5:$I$1048576,8,0),"")</f>
        <v/>
      </c>
      <c r="U1500" s="21" t="s">
        <v>3994</v>
      </c>
      <c r="V1500" s="17" t="e" cm="1">
        <f t="array" ref="V1500">MAX(IF(INDUKSI!$B$5:$B$1048576='Data Training 2022'!B1500,INDUKSI!$H$5:$H$1048576))</f>
        <v>#N/A</v>
      </c>
      <c r="W1500" s="22" t="str">
        <f>IFERROR(VLOOKUP(B1500,INDUKSI!$B$5:$I$1048576,8,0),"")</f>
        <v>LULUS</v>
      </c>
      <c r="X1500" s="21" t="s">
        <v>3994</v>
      </c>
      <c r="Y1500" s="17" cm="1">
        <f t="array" ref="Y1500">MAX(IF(REINDUKSI!$B$5:$B$1048576='Data Training 2022'!B1500,REINDUKSI!$H$5:$H$1048576))</f>
        <v>0</v>
      </c>
      <c r="Z1500" s="22" t="str">
        <f>IFERROR(VLOOKUP(B1500,REINDUKSI!$B$5:$I$1048576,8,0),"")</f>
        <v/>
      </c>
      <c r="AA1500" s="22" t="str">
        <f t="shared" si="128"/>
        <v/>
      </c>
      <c r="AB1500" s="17" cm="1">
        <f t="array" ref="AB1500">MAX(IF(BSA!$B$5:$B$1048576='Data Training 2022'!B1500,BSA!$H$5:$H$1048576))</f>
        <v>0</v>
      </c>
      <c r="AC1500" s="22" t="str">
        <f>IFERROR(VLOOKUP(B1500,BSA!$B$5:$I$1048576,8,0),"")</f>
        <v/>
      </c>
      <c r="AD1500" s="22" t="s">
        <v>3994</v>
      </c>
      <c r="AE1500" s="22"/>
      <c r="AF1500" s="22"/>
      <c r="AG1500" s="22" t="str">
        <f t="shared" si="129"/>
        <v/>
      </c>
      <c r="AH1500" s="17" cm="1">
        <f t="array" ref="AH1500">MAX(IF(ISOLASI!$B$5:$B$1048576='Data Training 2022'!B1500,ISOLASI!$H$5:$H$1048576))</f>
        <v>0</v>
      </c>
      <c r="AI1500" s="22" t="str">
        <f>IFERROR(VLOOKUP(B1500,ISOLASI!$B$5:$I$1048576,8,0),"")</f>
        <v/>
      </c>
      <c r="AJ1500" s="22"/>
      <c r="AK1500" s="17" cm="1">
        <f t="array" ref="AK1500">MAX(IF('DEKAT AIR'!$B$5:$B$1048576='Data Training 2022'!B1500,'DEKAT AIR'!$H$5:$H$1048576))</f>
        <v>0</v>
      </c>
      <c r="AL1500" s="22" t="str">
        <f>IFERROR(VLOOKUP(B1500,'DEKAT AIR'!$B$5:$I$1048576,8,0),"")</f>
        <v/>
      </c>
      <c r="AM1500" s="22"/>
      <c r="AN1500" s="17" cm="1">
        <f t="array" ref="AN1500">MAX(IF(KETINGGIAN!$B$5:$B$1048576='Data Training 2022'!B1500,KETINGGIAN!$H$5:$H$1048576))</f>
        <v>0</v>
      </c>
      <c r="AO1500" s="22" t="str">
        <f>IFERROR(VLOOKUP(B1500,KETINGGIAN!$B$5:$I$1048576,8,0),"")</f>
        <v/>
      </c>
      <c r="AP1500" s="22"/>
      <c r="AQ1500" s="22"/>
      <c r="AR1500" s="22"/>
      <c r="AS1500" s="22"/>
      <c r="AT1500" s="17" cm="1">
        <f t="array" ref="AT1500">MAX(IF(TOOLSKEEPER!$B$5:$B$1048576='Data Training 2022'!B1500,TOOLSKEEPER!$H$5:$H$1048576))</f>
        <v>0</v>
      </c>
      <c r="AU1500" s="22" t="str">
        <f>IFERROR(VLOOKUP(B1500,TOOLSKEEPER!$B$5:$I$1048576,8,0),"")</f>
        <v/>
      </c>
    </row>
    <row r="1501" spans="1:47">
      <c r="A1501" s="22">
        <f t="shared" si="130"/>
        <v>1495</v>
      </c>
      <c r="B1501" s="21" t="str">
        <f t="shared" si="126"/>
        <v>KMK-20060205</v>
      </c>
      <c r="C1501" s="21" t="s">
        <v>4483</v>
      </c>
      <c r="D1501" s="22"/>
      <c r="E1501" s="22" t="s">
        <v>857</v>
      </c>
      <c r="F1501" s="22" t="s">
        <v>808</v>
      </c>
      <c r="G1501" s="22" t="s">
        <v>4484</v>
      </c>
      <c r="H1501" s="22" t="s">
        <v>3973</v>
      </c>
      <c r="I1501" s="22"/>
      <c r="J1501" s="22"/>
      <c r="K1501" s="21" t="s">
        <v>4002</v>
      </c>
      <c r="L1501" s="21" t="s">
        <v>681</v>
      </c>
      <c r="M1501" s="21" t="s">
        <v>4003</v>
      </c>
      <c r="N1501" s="21"/>
      <c r="O1501" s="17" t="str">
        <f>IFERROR(VLOOKUP(B1501,POP!$B$5:$I$1048576,7,0),"")</f>
        <v/>
      </c>
      <c r="P1501" s="17" t="str">
        <f>IFERROR(VLOOKUP(B1501,POM!$B$5:$I$1048576,7,0),"")</f>
        <v/>
      </c>
      <c r="Q1501" s="10" t="str">
        <f>IFERROR(VLOOKUP(B1501,POU!$B$5:$I$1048576,7,0),"")</f>
        <v/>
      </c>
      <c r="R1501" s="21" t="str">
        <f t="shared" si="127"/>
        <v/>
      </c>
      <c r="S1501" s="17" t="str">
        <f>IFERROR(VLOOKUP(B1501,'PEMBEKALAN POP'!$B$5:$I$1048576,7,0),"")</f>
        <v/>
      </c>
      <c r="T1501" s="22" t="str">
        <f>IFERROR(VLOOKUP(B1501,'PEMBEKALAN POP'!$B$5:$I$1048576,8,0),"")</f>
        <v/>
      </c>
      <c r="U1501" s="21" t="s">
        <v>3994</v>
      </c>
      <c r="V1501" s="17" t="e" cm="1">
        <f t="array" ref="V1501">MAX(IF(INDUKSI!$B$5:$B$1048576='Data Training 2022'!B1501,INDUKSI!$H$5:$H$1048576))</f>
        <v>#N/A</v>
      </c>
      <c r="W1501" s="22" t="str">
        <f>IFERROR(VLOOKUP(B1501,INDUKSI!$B$5:$I$1048576,8,0),"")</f>
        <v>LULUS</v>
      </c>
      <c r="X1501" s="21" t="s">
        <v>3994</v>
      </c>
      <c r="Y1501" s="17" cm="1">
        <f t="array" ref="Y1501">MAX(IF(REINDUKSI!$B$5:$B$1048576='Data Training 2022'!B1501,REINDUKSI!$H$5:$H$1048576))</f>
        <v>0</v>
      </c>
      <c r="Z1501" s="22" t="str">
        <f>IFERROR(VLOOKUP(B1501,REINDUKSI!$B$5:$I$1048576,8,0),"")</f>
        <v/>
      </c>
      <c r="AA1501" s="22" t="str">
        <f t="shared" si="128"/>
        <v/>
      </c>
      <c r="AB1501" s="17" cm="1">
        <f t="array" ref="AB1501">MAX(IF(BSA!$B$5:$B$1048576='Data Training 2022'!B1501,BSA!$H$5:$H$1048576))</f>
        <v>0</v>
      </c>
      <c r="AC1501" s="22" t="str">
        <f>IFERROR(VLOOKUP(B1501,BSA!$B$5:$I$1048576,8,0),"")</f>
        <v/>
      </c>
      <c r="AD1501" s="22" t="s">
        <v>3994</v>
      </c>
      <c r="AE1501" s="22"/>
      <c r="AF1501" s="22"/>
      <c r="AG1501" s="22" t="str">
        <f t="shared" si="129"/>
        <v/>
      </c>
      <c r="AH1501" s="17" cm="1">
        <f t="array" ref="AH1501">MAX(IF(ISOLASI!$B$5:$B$1048576='Data Training 2022'!B1501,ISOLASI!$H$5:$H$1048576))</f>
        <v>0</v>
      </c>
      <c r="AI1501" s="22" t="str">
        <f>IFERROR(VLOOKUP(B1501,ISOLASI!$B$5:$I$1048576,8,0),"")</f>
        <v/>
      </c>
      <c r="AJ1501" s="22"/>
      <c r="AK1501" s="17" cm="1">
        <f t="array" ref="AK1501">MAX(IF('DEKAT AIR'!$B$5:$B$1048576='Data Training 2022'!B1501,'DEKAT AIR'!$H$5:$H$1048576))</f>
        <v>0</v>
      </c>
      <c r="AL1501" s="22" t="str">
        <f>IFERROR(VLOOKUP(B1501,'DEKAT AIR'!$B$5:$I$1048576,8,0),"")</f>
        <v/>
      </c>
      <c r="AM1501" s="22"/>
      <c r="AN1501" s="17" cm="1">
        <f t="array" ref="AN1501">MAX(IF(KETINGGIAN!$B$5:$B$1048576='Data Training 2022'!B1501,KETINGGIAN!$H$5:$H$1048576))</f>
        <v>0</v>
      </c>
      <c r="AO1501" s="22" t="str">
        <f>IFERROR(VLOOKUP(B1501,KETINGGIAN!$B$5:$I$1048576,8,0),"")</f>
        <v/>
      </c>
      <c r="AP1501" s="22"/>
      <c r="AQ1501" s="22"/>
      <c r="AR1501" s="22"/>
      <c r="AS1501" s="22"/>
      <c r="AT1501" s="17" cm="1">
        <f t="array" ref="AT1501">MAX(IF(TOOLSKEEPER!$B$5:$B$1048576='Data Training 2022'!B1501,TOOLSKEEPER!$H$5:$H$1048576))</f>
        <v>0</v>
      </c>
      <c r="AU1501" s="22" t="str">
        <f>IFERROR(VLOOKUP(B1501,TOOLSKEEPER!$B$5:$I$1048576,8,0),"")</f>
        <v/>
      </c>
    </row>
    <row r="1502" spans="1:47">
      <c r="A1502" s="22">
        <f t="shared" si="130"/>
        <v>1496</v>
      </c>
      <c r="B1502" s="21" t="str">
        <f t="shared" ref="B1502:B1565" si="131">TEXT(C1502,"00000000")</f>
        <v>KMK-20100116</v>
      </c>
      <c r="C1502" s="21" t="s">
        <v>4485</v>
      </c>
      <c r="D1502" s="22"/>
      <c r="E1502" s="22" t="s">
        <v>836</v>
      </c>
      <c r="F1502" s="22" t="s">
        <v>808</v>
      </c>
      <c r="G1502" s="22" t="s">
        <v>4484</v>
      </c>
      <c r="H1502" s="22" t="s">
        <v>3973</v>
      </c>
      <c r="I1502" s="22"/>
      <c r="J1502" s="22"/>
      <c r="K1502" s="21" t="s">
        <v>4002</v>
      </c>
      <c r="L1502" s="21" t="s">
        <v>681</v>
      </c>
      <c r="M1502" s="21" t="s">
        <v>4003</v>
      </c>
      <c r="N1502" s="21"/>
      <c r="O1502" s="17" t="str">
        <f>IFERROR(VLOOKUP(B1502,POP!$B$5:$I$1048576,7,0),"")</f>
        <v/>
      </c>
      <c r="P1502" s="17" t="str">
        <f>IFERROR(VLOOKUP(B1502,POM!$B$5:$I$1048576,7,0),"")</f>
        <v/>
      </c>
      <c r="Q1502" s="10" t="str">
        <f>IFERROR(VLOOKUP(B1502,POU!$B$5:$I$1048576,7,0),"")</f>
        <v/>
      </c>
      <c r="R1502" s="21" t="str">
        <f t="shared" si="127"/>
        <v/>
      </c>
      <c r="S1502" s="17" t="str">
        <f>IFERROR(VLOOKUP(B1502,'PEMBEKALAN POP'!$B$5:$I$1048576,7,0),"")</f>
        <v/>
      </c>
      <c r="T1502" s="22" t="str">
        <f>IFERROR(VLOOKUP(B1502,'PEMBEKALAN POP'!$B$5:$I$1048576,8,0),"")</f>
        <v/>
      </c>
      <c r="U1502" s="21" t="s">
        <v>3994</v>
      </c>
      <c r="V1502" s="17" t="e" cm="1">
        <f t="array" ref="V1502">MAX(IF(INDUKSI!$B$5:$B$1048576='Data Training 2022'!B1502,INDUKSI!$H$5:$H$1048576))</f>
        <v>#N/A</v>
      </c>
      <c r="W1502" s="22" t="str">
        <f>IFERROR(VLOOKUP(B1502,INDUKSI!$B$5:$I$1048576,8,0),"")</f>
        <v>LULUS</v>
      </c>
      <c r="X1502" s="21" t="s">
        <v>3994</v>
      </c>
      <c r="Y1502" s="17" cm="1">
        <f t="array" ref="Y1502">MAX(IF(REINDUKSI!$B$5:$B$1048576='Data Training 2022'!B1502,REINDUKSI!$H$5:$H$1048576))</f>
        <v>0</v>
      </c>
      <c r="Z1502" s="22" t="str">
        <f>IFERROR(VLOOKUP(B1502,REINDUKSI!$B$5:$I$1048576,8,0),"")</f>
        <v/>
      </c>
      <c r="AA1502" s="22" t="str">
        <f t="shared" si="128"/>
        <v/>
      </c>
      <c r="AB1502" s="17" cm="1">
        <f t="array" ref="AB1502">MAX(IF(BSA!$B$5:$B$1048576='Data Training 2022'!B1502,BSA!$H$5:$H$1048576))</f>
        <v>0</v>
      </c>
      <c r="AC1502" s="22" t="str">
        <f>IFERROR(VLOOKUP(B1502,BSA!$B$5:$I$1048576,8,0),"")</f>
        <v/>
      </c>
      <c r="AD1502" s="22" t="s">
        <v>3994</v>
      </c>
      <c r="AE1502" s="22"/>
      <c r="AF1502" s="22"/>
      <c r="AG1502" s="22" t="str">
        <f t="shared" si="129"/>
        <v/>
      </c>
      <c r="AH1502" s="17" cm="1">
        <f t="array" ref="AH1502">MAX(IF(ISOLASI!$B$5:$B$1048576='Data Training 2022'!B1502,ISOLASI!$H$5:$H$1048576))</f>
        <v>0</v>
      </c>
      <c r="AI1502" s="22" t="str">
        <f>IFERROR(VLOOKUP(B1502,ISOLASI!$B$5:$I$1048576,8,0),"")</f>
        <v/>
      </c>
      <c r="AJ1502" s="22"/>
      <c r="AK1502" s="17" cm="1">
        <f t="array" ref="AK1502">MAX(IF('DEKAT AIR'!$B$5:$B$1048576='Data Training 2022'!B1502,'DEKAT AIR'!$H$5:$H$1048576))</f>
        <v>0</v>
      </c>
      <c r="AL1502" s="22" t="str">
        <f>IFERROR(VLOOKUP(B1502,'DEKAT AIR'!$B$5:$I$1048576,8,0),"")</f>
        <v/>
      </c>
      <c r="AM1502" s="22"/>
      <c r="AN1502" s="17" cm="1">
        <f t="array" ref="AN1502">MAX(IF(KETINGGIAN!$B$5:$B$1048576='Data Training 2022'!B1502,KETINGGIAN!$H$5:$H$1048576))</f>
        <v>0</v>
      </c>
      <c r="AO1502" s="22" t="str">
        <f>IFERROR(VLOOKUP(B1502,KETINGGIAN!$B$5:$I$1048576,8,0),"")</f>
        <v/>
      </c>
      <c r="AP1502" s="22"/>
      <c r="AQ1502" s="22"/>
      <c r="AR1502" s="22"/>
      <c r="AS1502" s="22"/>
      <c r="AT1502" s="17" cm="1">
        <f t="array" ref="AT1502">MAX(IF(TOOLSKEEPER!$B$5:$B$1048576='Data Training 2022'!B1502,TOOLSKEEPER!$H$5:$H$1048576))</f>
        <v>0</v>
      </c>
      <c r="AU1502" s="22" t="str">
        <f>IFERROR(VLOOKUP(B1502,TOOLSKEEPER!$B$5:$I$1048576,8,0),"")</f>
        <v/>
      </c>
    </row>
    <row r="1503" spans="1:47">
      <c r="A1503" s="22">
        <f t="shared" si="130"/>
        <v>1497</v>
      </c>
      <c r="B1503" s="21" t="str">
        <f t="shared" si="131"/>
        <v>KMK-20030206</v>
      </c>
      <c r="C1503" s="21" t="s">
        <v>4486</v>
      </c>
      <c r="D1503" s="22"/>
      <c r="E1503" s="22" t="s">
        <v>1033</v>
      </c>
      <c r="F1503" s="22" t="s">
        <v>808</v>
      </c>
      <c r="G1503" s="22" t="s">
        <v>4487</v>
      </c>
      <c r="H1503" s="22" t="s">
        <v>3973</v>
      </c>
      <c r="I1503" s="22"/>
      <c r="J1503" s="22"/>
      <c r="K1503" s="21" t="s">
        <v>3993</v>
      </c>
      <c r="L1503" s="21" t="s">
        <v>460</v>
      </c>
      <c r="M1503" s="21" t="s">
        <v>3994</v>
      </c>
      <c r="N1503" s="21"/>
      <c r="O1503" s="17" t="str">
        <f>IFERROR(VLOOKUP(B1503,POP!$B$5:$I$1048576,7,0),"")</f>
        <v/>
      </c>
      <c r="P1503" s="17" t="str">
        <f>IFERROR(VLOOKUP(B1503,POM!$B$5:$I$1048576,7,0),"")</f>
        <v/>
      </c>
      <c r="Q1503" s="10" t="str">
        <f>IFERROR(VLOOKUP(B1503,POU!$B$5:$I$1048576,7,0),"")</f>
        <v/>
      </c>
      <c r="R1503" s="21" t="str">
        <f t="shared" si="127"/>
        <v>TARGET</v>
      </c>
      <c r="S1503" s="17" t="str">
        <f>IFERROR(VLOOKUP(B1503,'PEMBEKALAN POP'!$B$5:$I$1048576,7,0),"")</f>
        <v/>
      </c>
      <c r="T1503" s="22" t="str">
        <f>IFERROR(VLOOKUP(B1503,'PEMBEKALAN POP'!$B$5:$I$1048576,8,0),"")</f>
        <v/>
      </c>
      <c r="U1503" s="21" t="s">
        <v>3994</v>
      </c>
      <c r="V1503" s="17" t="e" cm="1">
        <f t="array" ref="V1503">MAX(IF(INDUKSI!$B$5:$B$1048576='Data Training 2022'!B1503,INDUKSI!$H$5:$H$1048576))</f>
        <v>#N/A</v>
      </c>
      <c r="W1503" s="22" t="str">
        <f>IFERROR(VLOOKUP(B1503,INDUKSI!$B$5:$I$1048576,8,0),"")</f>
        <v>LULUS</v>
      </c>
      <c r="X1503" s="21" t="s">
        <v>3994</v>
      </c>
      <c r="Y1503" s="17" cm="1">
        <f t="array" ref="Y1503">MAX(IF(REINDUKSI!$B$5:$B$1048576='Data Training 2022'!B1503,REINDUKSI!$H$5:$H$1048576))</f>
        <v>0</v>
      </c>
      <c r="Z1503" s="22" t="str">
        <f>IFERROR(VLOOKUP(B1503,REINDUKSI!$B$5:$I$1048576,8,0),"")</f>
        <v/>
      </c>
      <c r="AA1503" s="22" t="str">
        <f t="shared" si="128"/>
        <v/>
      </c>
      <c r="AB1503" s="17" cm="1">
        <f t="array" ref="AB1503">MAX(IF(BSA!$B$5:$B$1048576='Data Training 2022'!B1503,BSA!$H$5:$H$1048576))</f>
        <v>0</v>
      </c>
      <c r="AC1503" s="22" t="str">
        <f>IFERROR(VLOOKUP(B1503,BSA!$B$5:$I$1048576,8,0),"")</f>
        <v/>
      </c>
      <c r="AD1503" s="22" t="s">
        <v>3994</v>
      </c>
      <c r="AE1503" s="22"/>
      <c r="AF1503" s="22"/>
      <c r="AG1503" s="22" t="str">
        <f t="shared" si="129"/>
        <v/>
      </c>
      <c r="AH1503" s="17" cm="1">
        <f t="array" ref="AH1503">MAX(IF(ISOLASI!$B$5:$B$1048576='Data Training 2022'!B1503,ISOLASI!$H$5:$H$1048576))</f>
        <v>0</v>
      </c>
      <c r="AI1503" s="22" t="str">
        <f>IFERROR(VLOOKUP(B1503,ISOLASI!$B$5:$I$1048576,8,0),"")</f>
        <v/>
      </c>
      <c r="AJ1503" s="22"/>
      <c r="AK1503" s="17" cm="1">
        <f t="array" ref="AK1503">MAX(IF('DEKAT AIR'!$B$5:$B$1048576='Data Training 2022'!B1503,'DEKAT AIR'!$H$5:$H$1048576))</f>
        <v>0</v>
      </c>
      <c r="AL1503" s="22" t="str">
        <f>IFERROR(VLOOKUP(B1503,'DEKAT AIR'!$B$5:$I$1048576,8,0),"")</f>
        <v/>
      </c>
      <c r="AM1503" s="22"/>
      <c r="AN1503" s="17" cm="1">
        <f t="array" ref="AN1503">MAX(IF(KETINGGIAN!$B$5:$B$1048576='Data Training 2022'!B1503,KETINGGIAN!$H$5:$H$1048576))</f>
        <v>0</v>
      </c>
      <c r="AO1503" s="22" t="str">
        <f>IFERROR(VLOOKUP(B1503,KETINGGIAN!$B$5:$I$1048576,8,0),"")</f>
        <v/>
      </c>
      <c r="AP1503" s="22"/>
      <c r="AQ1503" s="22"/>
      <c r="AR1503" s="22"/>
      <c r="AS1503" s="22"/>
      <c r="AT1503" s="17" cm="1">
        <f t="array" ref="AT1503">MAX(IF(TOOLSKEEPER!$B$5:$B$1048576='Data Training 2022'!B1503,TOOLSKEEPER!$H$5:$H$1048576))</f>
        <v>0</v>
      </c>
      <c r="AU1503" s="22" t="str">
        <f>IFERROR(VLOOKUP(B1503,TOOLSKEEPER!$B$5:$I$1048576,8,0),"")</f>
        <v/>
      </c>
    </row>
    <row r="1504" spans="1:47">
      <c r="A1504" s="22">
        <f t="shared" si="130"/>
        <v>1498</v>
      </c>
      <c r="B1504" s="21" t="str">
        <f t="shared" si="131"/>
        <v>KMK-20030207</v>
      </c>
      <c r="C1504" s="21" t="s">
        <v>4488</v>
      </c>
      <c r="D1504" s="22"/>
      <c r="E1504" s="22" t="s">
        <v>993</v>
      </c>
      <c r="F1504" s="22" t="s">
        <v>808</v>
      </c>
      <c r="G1504" s="22" t="s">
        <v>4489</v>
      </c>
      <c r="H1504" s="22" t="s">
        <v>3973</v>
      </c>
      <c r="I1504" s="22"/>
      <c r="J1504" s="22"/>
      <c r="K1504" s="21" t="s">
        <v>4002</v>
      </c>
      <c r="L1504" s="21" t="s">
        <v>681</v>
      </c>
      <c r="M1504" s="21" t="s">
        <v>4003</v>
      </c>
      <c r="N1504" s="21"/>
      <c r="O1504" s="17" t="str">
        <f>IFERROR(VLOOKUP(B1504,POP!$B$5:$I$1048576,7,0),"")</f>
        <v/>
      </c>
      <c r="P1504" s="17" t="str">
        <f>IFERROR(VLOOKUP(B1504,POM!$B$5:$I$1048576,7,0),"")</f>
        <v/>
      </c>
      <c r="Q1504" s="10" t="str">
        <f>IFERROR(VLOOKUP(B1504,POU!$B$5:$I$1048576,7,0),"")</f>
        <v/>
      </c>
      <c r="R1504" s="21" t="str">
        <f t="shared" si="127"/>
        <v/>
      </c>
      <c r="S1504" s="17" t="str">
        <f>IFERROR(VLOOKUP(B1504,'PEMBEKALAN POP'!$B$5:$I$1048576,7,0),"")</f>
        <v/>
      </c>
      <c r="T1504" s="22" t="str">
        <f>IFERROR(VLOOKUP(B1504,'PEMBEKALAN POP'!$B$5:$I$1048576,8,0),"")</f>
        <v/>
      </c>
      <c r="U1504" s="21" t="s">
        <v>3994</v>
      </c>
      <c r="V1504" s="17" t="e" cm="1">
        <f t="array" ref="V1504">MAX(IF(INDUKSI!$B$5:$B$1048576='Data Training 2022'!B1504,INDUKSI!$H$5:$H$1048576))</f>
        <v>#N/A</v>
      </c>
      <c r="W1504" s="22" t="str">
        <f>IFERROR(VLOOKUP(B1504,INDUKSI!$B$5:$I$1048576,8,0),"")</f>
        <v>LULUS</v>
      </c>
      <c r="X1504" s="21" t="s">
        <v>3994</v>
      </c>
      <c r="Y1504" s="17" cm="1">
        <f t="array" ref="Y1504">MAX(IF(REINDUKSI!$B$5:$B$1048576='Data Training 2022'!B1504,REINDUKSI!$H$5:$H$1048576))</f>
        <v>0</v>
      </c>
      <c r="Z1504" s="22" t="str">
        <f>IFERROR(VLOOKUP(B1504,REINDUKSI!$B$5:$I$1048576,8,0),"")</f>
        <v/>
      </c>
      <c r="AA1504" s="22" t="str">
        <f t="shared" si="128"/>
        <v/>
      </c>
      <c r="AB1504" s="17" cm="1">
        <f t="array" ref="AB1504">MAX(IF(BSA!$B$5:$B$1048576='Data Training 2022'!B1504,BSA!$H$5:$H$1048576))</f>
        <v>0</v>
      </c>
      <c r="AC1504" s="22" t="str">
        <f>IFERROR(VLOOKUP(B1504,BSA!$B$5:$I$1048576,8,0),"")</f>
        <v/>
      </c>
      <c r="AD1504" s="22" t="s">
        <v>3994</v>
      </c>
      <c r="AE1504" s="22"/>
      <c r="AF1504" s="22"/>
      <c r="AG1504" s="22" t="str">
        <f t="shared" si="129"/>
        <v/>
      </c>
      <c r="AH1504" s="17" cm="1">
        <f t="array" ref="AH1504">MAX(IF(ISOLASI!$B$5:$B$1048576='Data Training 2022'!B1504,ISOLASI!$H$5:$H$1048576))</f>
        <v>0</v>
      </c>
      <c r="AI1504" s="22" t="str">
        <f>IFERROR(VLOOKUP(B1504,ISOLASI!$B$5:$I$1048576,8,0),"")</f>
        <v/>
      </c>
      <c r="AJ1504" s="22"/>
      <c r="AK1504" s="17" cm="1">
        <f t="array" ref="AK1504">MAX(IF('DEKAT AIR'!$B$5:$B$1048576='Data Training 2022'!B1504,'DEKAT AIR'!$H$5:$H$1048576))</f>
        <v>0</v>
      </c>
      <c r="AL1504" s="22" t="str">
        <f>IFERROR(VLOOKUP(B1504,'DEKAT AIR'!$B$5:$I$1048576,8,0),"")</f>
        <v/>
      </c>
      <c r="AM1504" s="22"/>
      <c r="AN1504" s="17" cm="1">
        <f t="array" ref="AN1504">MAX(IF(KETINGGIAN!$B$5:$B$1048576='Data Training 2022'!B1504,KETINGGIAN!$H$5:$H$1048576))</f>
        <v>0</v>
      </c>
      <c r="AO1504" s="22" t="str">
        <f>IFERROR(VLOOKUP(B1504,KETINGGIAN!$B$5:$I$1048576,8,0),"")</f>
        <v/>
      </c>
      <c r="AP1504" s="22"/>
      <c r="AQ1504" s="22"/>
      <c r="AR1504" s="22"/>
      <c r="AS1504" s="22"/>
      <c r="AT1504" s="17" cm="1">
        <f t="array" ref="AT1504">MAX(IF(TOOLSKEEPER!$B$5:$B$1048576='Data Training 2022'!B1504,TOOLSKEEPER!$H$5:$H$1048576))</f>
        <v>0</v>
      </c>
      <c r="AU1504" s="22" t="str">
        <f>IFERROR(VLOOKUP(B1504,TOOLSKEEPER!$B$5:$I$1048576,8,0),"")</f>
        <v/>
      </c>
    </row>
    <row r="1505" spans="1:47">
      <c r="A1505" s="22">
        <f t="shared" si="130"/>
        <v>1499</v>
      </c>
      <c r="B1505" s="21" t="str">
        <f t="shared" si="131"/>
        <v>KMK-21070217</v>
      </c>
      <c r="C1505" s="21" t="s">
        <v>4490</v>
      </c>
      <c r="D1505" s="22"/>
      <c r="E1505" s="22" t="s">
        <v>933</v>
      </c>
      <c r="F1505" s="22" t="s">
        <v>808</v>
      </c>
      <c r="G1505" s="22" t="s">
        <v>825</v>
      </c>
      <c r="H1505" s="22" t="s">
        <v>3973</v>
      </c>
      <c r="I1505" s="22"/>
      <c r="J1505" s="22"/>
      <c r="K1505" s="21" t="s">
        <v>4002</v>
      </c>
      <c r="L1505" s="21" t="s">
        <v>681</v>
      </c>
      <c r="M1505" s="21" t="s">
        <v>4003</v>
      </c>
      <c r="N1505" s="21"/>
      <c r="O1505" s="17" t="str">
        <f>IFERROR(VLOOKUP(B1505,POP!$B$5:$I$1048576,7,0),"")</f>
        <v/>
      </c>
      <c r="P1505" s="17" t="str">
        <f>IFERROR(VLOOKUP(B1505,POM!$B$5:$I$1048576,7,0),"")</f>
        <v/>
      </c>
      <c r="Q1505" s="10" t="str">
        <f>IFERROR(VLOOKUP(B1505,POU!$B$5:$I$1048576,7,0),"")</f>
        <v/>
      </c>
      <c r="R1505" s="21" t="str">
        <f t="shared" si="127"/>
        <v/>
      </c>
      <c r="S1505" s="17" t="str">
        <f>IFERROR(VLOOKUP(B1505,'PEMBEKALAN POP'!$B$5:$I$1048576,7,0),"")</f>
        <v/>
      </c>
      <c r="T1505" s="22" t="str">
        <f>IFERROR(VLOOKUP(B1505,'PEMBEKALAN POP'!$B$5:$I$1048576,8,0),"")</f>
        <v/>
      </c>
      <c r="U1505" s="21" t="s">
        <v>3994</v>
      </c>
      <c r="V1505" s="17" t="e" cm="1">
        <f t="array" ref="V1505">MAX(IF(INDUKSI!$B$5:$B$1048576='Data Training 2022'!B1505,INDUKSI!$H$5:$H$1048576))</f>
        <v>#N/A</v>
      </c>
      <c r="W1505" s="22" t="str">
        <f>IFERROR(VLOOKUP(B1505,INDUKSI!$B$5:$I$1048576,8,0),"")</f>
        <v>LULUS</v>
      </c>
      <c r="X1505" s="21" t="s">
        <v>3994</v>
      </c>
      <c r="Y1505" s="17" cm="1">
        <f t="array" ref="Y1505">MAX(IF(REINDUKSI!$B$5:$B$1048576='Data Training 2022'!B1505,REINDUKSI!$H$5:$H$1048576))</f>
        <v>0</v>
      </c>
      <c r="Z1505" s="22" t="str">
        <f>IFERROR(VLOOKUP(B1505,REINDUKSI!$B$5:$I$1048576,8,0),"")</f>
        <v/>
      </c>
      <c r="AA1505" s="22" t="str">
        <f t="shared" si="128"/>
        <v/>
      </c>
      <c r="AB1505" s="17" cm="1">
        <f t="array" ref="AB1505">MAX(IF(BSA!$B$5:$B$1048576='Data Training 2022'!B1505,BSA!$H$5:$H$1048576))</f>
        <v>0</v>
      </c>
      <c r="AC1505" s="22" t="str">
        <f>IFERROR(VLOOKUP(B1505,BSA!$B$5:$I$1048576,8,0),"")</f>
        <v/>
      </c>
      <c r="AD1505" s="22" t="s">
        <v>3994</v>
      </c>
      <c r="AE1505" s="22"/>
      <c r="AF1505" s="22"/>
      <c r="AG1505" s="22" t="str">
        <f t="shared" si="129"/>
        <v/>
      </c>
      <c r="AH1505" s="17" cm="1">
        <f t="array" ref="AH1505">MAX(IF(ISOLASI!$B$5:$B$1048576='Data Training 2022'!B1505,ISOLASI!$H$5:$H$1048576))</f>
        <v>0</v>
      </c>
      <c r="AI1505" s="22" t="str">
        <f>IFERROR(VLOOKUP(B1505,ISOLASI!$B$5:$I$1048576,8,0),"")</f>
        <v/>
      </c>
      <c r="AJ1505" s="22"/>
      <c r="AK1505" s="17" cm="1">
        <f t="array" ref="AK1505">MAX(IF('DEKAT AIR'!$B$5:$B$1048576='Data Training 2022'!B1505,'DEKAT AIR'!$H$5:$H$1048576))</f>
        <v>0</v>
      </c>
      <c r="AL1505" s="22" t="str">
        <f>IFERROR(VLOOKUP(B1505,'DEKAT AIR'!$B$5:$I$1048576,8,0),"")</f>
        <v/>
      </c>
      <c r="AM1505" s="22"/>
      <c r="AN1505" s="17" cm="1">
        <f t="array" ref="AN1505">MAX(IF(KETINGGIAN!$B$5:$B$1048576='Data Training 2022'!B1505,KETINGGIAN!$H$5:$H$1048576))</f>
        <v>0</v>
      </c>
      <c r="AO1505" s="22" t="str">
        <f>IFERROR(VLOOKUP(B1505,KETINGGIAN!$B$5:$I$1048576,8,0),"")</f>
        <v/>
      </c>
      <c r="AP1505" s="22"/>
      <c r="AQ1505" s="22"/>
      <c r="AR1505" s="22"/>
      <c r="AS1505" s="22"/>
      <c r="AT1505" s="17" cm="1">
        <f t="array" ref="AT1505">MAX(IF(TOOLSKEEPER!$B$5:$B$1048576='Data Training 2022'!B1505,TOOLSKEEPER!$H$5:$H$1048576))</f>
        <v>0</v>
      </c>
      <c r="AU1505" s="22" t="str">
        <f>IFERROR(VLOOKUP(B1505,TOOLSKEEPER!$B$5:$I$1048576,8,0),"")</f>
        <v/>
      </c>
    </row>
    <row r="1506" spans="1:47">
      <c r="A1506" s="22">
        <f t="shared" si="130"/>
        <v>1500</v>
      </c>
      <c r="B1506" s="21" t="str">
        <f t="shared" si="131"/>
        <v>KMK-21100214</v>
      </c>
      <c r="C1506" s="21" t="s">
        <v>4491</v>
      </c>
      <c r="D1506" s="22"/>
      <c r="E1506" s="22" t="s">
        <v>913</v>
      </c>
      <c r="F1506" s="22" t="s">
        <v>808</v>
      </c>
      <c r="G1506" s="22" t="s">
        <v>825</v>
      </c>
      <c r="H1506" s="22" t="s">
        <v>3973</v>
      </c>
      <c r="I1506" s="22"/>
      <c r="J1506" s="22"/>
      <c r="K1506" s="21" t="s">
        <v>4002</v>
      </c>
      <c r="L1506" s="21" t="s">
        <v>681</v>
      </c>
      <c r="M1506" s="21" t="s">
        <v>4003</v>
      </c>
      <c r="N1506" s="21"/>
      <c r="O1506" s="17" t="str">
        <f>IFERROR(VLOOKUP(B1506,POP!$B$5:$I$1048576,7,0),"")</f>
        <v/>
      </c>
      <c r="P1506" s="17" t="str">
        <f>IFERROR(VLOOKUP(B1506,POM!$B$5:$I$1048576,7,0),"")</f>
        <v/>
      </c>
      <c r="Q1506" s="10" t="str">
        <f>IFERROR(VLOOKUP(B1506,POU!$B$5:$I$1048576,7,0),"")</f>
        <v/>
      </c>
      <c r="R1506" s="21" t="str">
        <f t="shared" si="127"/>
        <v/>
      </c>
      <c r="S1506" s="17" t="str">
        <f>IFERROR(VLOOKUP(B1506,'PEMBEKALAN POP'!$B$5:$I$1048576,7,0),"")</f>
        <v/>
      </c>
      <c r="T1506" s="22" t="str">
        <f>IFERROR(VLOOKUP(B1506,'PEMBEKALAN POP'!$B$5:$I$1048576,8,0),"")</f>
        <v/>
      </c>
      <c r="U1506" s="21" t="s">
        <v>3994</v>
      </c>
      <c r="V1506" s="17" t="e" cm="1">
        <f t="array" ref="V1506">MAX(IF(INDUKSI!$B$5:$B$1048576='Data Training 2022'!B1506,INDUKSI!$H$5:$H$1048576))</f>
        <v>#N/A</v>
      </c>
      <c r="W1506" s="22" t="str">
        <f>IFERROR(VLOOKUP(B1506,INDUKSI!$B$5:$I$1048576,8,0),"")</f>
        <v>LULUS</v>
      </c>
      <c r="X1506" s="21" t="s">
        <v>3994</v>
      </c>
      <c r="Y1506" s="17" cm="1">
        <f t="array" ref="Y1506">MAX(IF(REINDUKSI!$B$5:$B$1048576='Data Training 2022'!B1506,REINDUKSI!$H$5:$H$1048576))</f>
        <v>0</v>
      </c>
      <c r="Z1506" s="22" t="str">
        <f>IFERROR(VLOOKUP(B1506,REINDUKSI!$B$5:$I$1048576,8,0),"")</f>
        <v/>
      </c>
      <c r="AA1506" s="22" t="str">
        <f t="shared" si="128"/>
        <v/>
      </c>
      <c r="AB1506" s="17" cm="1">
        <f t="array" ref="AB1506">MAX(IF(BSA!$B$5:$B$1048576='Data Training 2022'!B1506,BSA!$H$5:$H$1048576))</f>
        <v>0</v>
      </c>
      <c r="AC1506" s="22" t="str">
        <f>IFERROR(VLOOKUP(B1506,BSA!$B$5:$I$1048576,8,0),"")</f>
        <v/>
      </c>
      <c r="AD1506" s="22" t="s">
        <v>3994</v>
      </c>
      <c r="AE1506" s="22"/>
      <c r="AF1506" s="22"/>
      <c r="AG1506" s="22" t="str">
        <f t="shared" si="129"/>
        <v/>
      </c>
      <c r="AH1506" s="17" cm="1">
        <f t="array" ref="AH1506">MAX(IF(ISOLASI!$B$5:$B$1048576='Data Training 2022'!B1506,ISOLASI!$H$5:$H$1048576))</f>
        <v>0</v>
      </c>
      <c r="AI1506" s="22" t="str">
        <f>IFERROR(VLOOKUP(B1506,ISOLASI!$B$5:$I$1048576,8,0),"")</f>
        <v/>
      </c>
      <c r="AJ1506" s="22"/>
      <c r="AK1506" s="17" cm="1">
        <f t="array" ref="AK1506">MAX(IF('DEKAT AIR'!$B$5:$B$1048576='Data Training 2022'!B1506,'DEKAT AIR'!$H$5:$H$1048576))</f>
        <v>0</v>
      </c>
      <c r="AL1506" s="22" t="str">
        <f>IFERROR(VLOOKUP(B1506,'DEKAT AIR'!$B$5:$I$1048576,8,0),"")</f>
        <v/>
      </c>
      <c r="AM1506" s="22"/>
      <c r="AN1506" s="17" cm="1">
        <f t="array" ref="AN1506">MAX(IF(KETINGGIAN!$B$5:$B$1048576='Data Training 2022'!B1506,KETINGGIAN!$H$5:$H$1048576))</f>
        <v>0</v>
      </c>
      <c r="AO1506" s="22" t="str">
        <f>IFERROR(VLOOKUP(B1506,KETINGGIAN!$B$5:$I$1048576,8,0),"")</f>
        <v/>
      </c>
      <c r="AP1506" s="22"/>
      <c r="AQ1506" s="22"/>
      <c r="AR1506" s="22"/>
      <c r="AS1506" s="22"/>
      <c r="AT1506" s="17" cm="1">
        <f t="array" ref="AT1506">MAX(IF(TOOLSKEEPER!$B$5:$B$1048576='Data Training 2022'!B1506,TOOLSKEEPER!$H$5:$H$1048576))</f>
        <v>0</v>
      </c>
      <c r="AU1506" s="22" t="str">
        <f>IFERROR(VLOOKUP(B1506,TOOLSKEEPER!$B$5:$I$1048576,8,0),"")</f>
        <v/>
      </c>
    </row>
    <row r="1507" spans="1:47">
      <c r="A1507" s="22">
        <f t="shared" si="130"/>
        <v>1501</v>
      </c>
      <c r="B1507" s="21" t="str">
        <f t="shared" si="131"/>
        <v>KMK-21110213</v>
      </c>
      <c r="C1507" s="21" t="s">
        <v>4492</v>
      </c>
      <c r="D1507" s="22"/>
      <c r="E1507" s="22" t="s">
        <v>921</v>
      </c>
      <c r="F1507" s="22" t="s">
        <v>808</v>
      </c>
      <c r="G1507" s="22" t="s">
        <v>825</v>
      </c>
      <c r="H1507" s="22" t="s">
        <v>3973</v>
      </c>
      <c r="I1507" s="22"/>
      <c r="J1507" s="22"/>
      <c r="K1507" s="21" t="s">
        <v>4002</v>
      </c>
      <c r="L1507" s="21" t="s">
        <v>681</v>
      </c>
      <c r="M1507" s="21" t="s">
        <v>4003</v>
      </c>
      <c r="N1507" s="21"/>
      <c r="O1507" s="17" t="str">
        <f>IFERROR(VLOOKUP(B1507,POP!$B$5:$I$1048576,7,0),"")</f>
        <v/>
      </c>
      <c r="P1507" s="17" t="str">
        <f>IFERROR(VLOOKUP(B1507,POM!$B$5:$I$1048576,7,0),"")</f>
        <v/>
      </c>
      <c r="Q1507" s="10" t="str">
        <f>IFERROR(VLOOKUP(B1507,POU!$B$5:$I$1048576,7,0),"")</f>
        <v/>
      </c>
      <c r="R1507" s="21" t="str">
        <f t="shared" si="127"/>
        <v/>
      </c>
      <c r="S1507" s="17" t="str">
        <f>IFERROR(VLOOKUP(B1507,'PEMBEKALAN POP'!$B$5:$I$1048576,7,0),"")</f>
        <v/>
      </c>
      <c r="T1507" s="22" t="str">
        <f>IFERROR(VLOOKUP(B1507,'PEMBEKALAN POP'!$B$5:$I$1048576,8,0),"")</f>
        <v/>
      </c>
      <c r="U1507" s="21" t="s">
        <v>3994</v>
      </c>
      <c r="V1507" s="17" t="e" cm="1">
        <f t="array" ref="V1507">MAX(IF(INDUKSI!$B$5:$B$1048576='Data Training 2022'!B1507,INDUKSI!$H$5:$H$1048576))</f>
        <v>#N/A</v>
      </c>
      <c r="W1507" s="22" t="str">
        <f>IFERROR(VLOOKUP(B1507,INDUKSI!$B$5:$I$1048576,8,0),"")</f>
        <v>LULUS</v>
      </c>
      <c r="X1507" s="21" t="s">
        <v>3994</v>
      </c>
      <c r="Y1507" s="17" cm="1">
        <f t="array" ref="Y1507">MAX(IF(REINDUKSI!$B$5:$B$1048576='Data Training 2022'!B1507,REINDUKSI!$H$5:$H$1048576))</f>
        <v>0</v>
      </c>
      <c r="Z1507" s="22" t="str">
        <f>IFERROR(VLOOKUP(B1507,REINDUKSI!$B$5:$I$1048576,8,0),"")</f>
        <v/>
      </c>
      <c r="AA1507" s="22" t="str">
        <f t="shared" si="128"/>
        <v/>
      </c>
      <c r="AB1507" s="17" cm="1">
        <f t="array" ref="AB1507">MAX(IF(BSA!$B$5:$B$1048576='Data Training 2022'!B1507,BSA!$H$5:$H$1048576))</f>
        <v>0</v>
      </c>
      <c r="AC1507" s="22" t="str">
        <f>IFERROR(VLOOKUP(B1507,BSA!$B$5:$I$1048576,8,0),"")</f>
        <v/>
      </c>
      <c r="AD1507" s="22" t="s">
        <v>3994</v>
      </c>
      <c r="AE1507" s="22"/>
      <c r="AF1507" s="22"/>
      <c r="AG1507" s="22" t="str">
        <f t="shared" si="129"/>
        <v/>
      </c>
      <c r="AH1507" s="17" cm="1">
        <f t="array" ref="AH1507">MAX(IF(ISOLASI!$B$5:$B$1048576='Data Training 2022'!B1507,ISOLASI!$H$5:$H$1048576))</f>
        <v>0</v>
      </c>
      <c r="AI1507" s="22" t="str">
        <f>IFERROR(VLOOKUP(B1507,ISOLASI!$B$5:$I$1048576,8,0),"")</f>
        <v/>
      </c>
      <c r="AJ1507" s="22"/>
      <c r="AK1507" s="17" cm="1">
        <f t="array" ref="AK1507">MAX(IF('DEKAT AIR'!$B$5:$B$1048576='Data Training 2022'!B1507,'DEKAT AIR'!$H$5:$H$1048576))</f>
        <v>0</v>
      </c>
      <c r="AL1507" s="22" t="str">
        <f>IFERROR(VLOOKUP(B1507,'DEKAT AIR'!$B$5:$I$1048576,8,0),"")</f>
        <v/>
      </c>
      <c r="AM1507" s="22"/>
      <c r="AN1507" s="17" cm="1">
        <f t="array" ref="AN1507">MAX(IF(KETINGGIAN!$B$5:$B$1048576='Data Training 2022'!B1507,KETINGGIAN!$H$5:$H$1048576))</f>
        <v>0</v>
      </c>
      <c r="AO1507" s="22" t="str">
        <f>IFERROR(VLOOKUP(B1507,KETINGGIAN!$B$5:$I$1048576,8,0),"")</f>
        <v/>
      </c>
      <c r="AP1507" s="22"/>
      <c r="AQ1507" s="22"/>
      <c r="AR1507" s="22"/>
      <c r="AS1507" s="22"/>
      <c r="AT1507" s="17" cm="1">
        <f t="array" ref="AT1507">MAX(IF(TOOLSKEEPER!$B$5:$B$1048576='Data Training 2022'!B1507,TOOLSKEEPER!$H$5:$H$1048576))</f>
        <v>0</v>
      </c>
      <c r="AU1507" s="22" t="str">
        <f>IFERROR(VLOOKUP(B1507,TOOLSKEEPER!$B$5:$I$1048576,8,0),"")</f>
        <v/>
      </c>
    </row>
    <row r="1508" spans="1:47">
      <c r="A1508" s="22">
        <f t="shared" si="130"/>
        <v>1502</v>
      </c>
      <c r="B1508" s="21" t="str">
        <f t="shared" si="131"/>
        <v>KMK-20020049</v>
      </c>
      <c r="C1508" s="21" t="s">
        <v>4493</v>
      </c>
      <c r="D1508" s="22"/>
      <c r="E1508" s="22" t="s">
        <v>946</v>
      </c>
      <c r="F1508" s="22" t="s">
        <v>808</v>
      </c>
      <c r="G1508" s="22" t="s">
        <v>4494</v>
      </c>
      <c r="H1508" s="22" t="s">
        <v>3973</v>
      </c>
      <c r="I1508" s="22"/>
      <c r="J1508" s="22"/>
      <c r="K1508" s="21" t="s">
        <v>4002</v>
      </c>
      <c r="L1508" s="21" t="s">
        <v>372</v>
      </c>
      <c r="M1508" s="21" t="s">
        <v>4003</v>
      </c>
      <c r="N1508" s="21"/>
      <c r="O1508" s="17" t="str">
        <f>IFERROR(VLOOKUP(B1508,POP!$B$5:$I$1048576,7,0),"")</f>
        <v/>
      </c>
      <c r="P1508" s="17" t="str">
        <f>IFERROR(VLOOKUP(B1508,POM!$B$5:$I$1048576,7,0),"")</f>
        <v/>
      </c>
      <c r="Q1508" s="10" t="str">
        <f>IFERROR(VLOOKUP(B1508,POU!$B$5:$I$1048576,7,0),"")</f>
        <v/>
      </c>
      <c r="R1508" s="21" t="str">
        <f t="shared" si="127"/>
        <v/>
      </c>
      <c r="S1508" s="17" t="str">
        <f>IFERROR(VLOOKUP(B1508,'PEMBEKALAN POP'!$B$5:$I$1048576,7,0),"")</f>
        <v/>
      </c>
      <c r="T1508" s="22" t="str">
        <f>IFERROR(VLOOKUP(B1508,'PEMBEKALAN POP'!$B$5:$I$1048576,8,0),"")</f>
        <v/>
      </c>
      <c r="U1508" s="21" t="s">
        <v>3994</v>
      </c>
      <c r="V1508" s="17" t="e" cm="1">
        <f t="array" ref="V1508">MAX(IF(INDUKSI!$B$5:$B$1048576='Data Training 2022'!B1508,INDUKSI!$H$5:$H$1048576))</f>
        <v>#N/A</v>
      </c>
      <c r="W1508" s="22" t="str">
        <f>IFERROR(VLOOKUP(B1508,INDUKSI!$B$5:$I$1048576,8,0),"")</f>
        <v>LULUS</v>
      </c>
      <c r="X1508" s="21" t="s">
        <v>3994</v>
      </c>
      <c r="Y1508" s="17" cm="1">
        <f t="array" ref="Y1508">MAX(IF(REINDUKSI!$B$5:$B$1048576='Data Training 2022'!B1508,REINDUKSI!$H$5:$H$1048576))</f>
        <v>0</v>
      </c>
      <c r="Z1508" s="22" t="str">
        <f>IFERROR(VLOOKUP(B1508,REINDUKSI!$B$5:$I$1048576,8,0),"")</f>
        <v/>
      </c>
      <c r="AA1508" s="22" t="str">
        <f t="shared" si="128"/>
        <v/>
      </c>
      <c r="AB1508" s="17" cm="1">
        <f t="array" ref="AB1508">MAX(IF(BSA!$B$5:$B$1048576='Data Training 2022'!B1508,BSA!$H$5:$H$1048576))</f>
        <v>0</v>
      </c>
      <c r="AC1508" s="22" t="str">
        <f>IFERROR(VLOOKUP(B1508,BSA!$B$5:$I$1048576,8,0),"")</f>
        <v/>
      </c>
      <c r="AD1508" s="22" t="s">
        <v>3994</v>
      </c>
      <c r="AE1508" s="22"/>
      <c r="AF1508" s="22"/>
      <c r="AG1508" s="22" t="str">
        <f t="shared" si="129"/>
        <v/>
      </c>
      <c r="AH1508" s="17" cm="1">
        <f t="array" ref="AH1508">MAX(IF(ISOLASI!$B$5:$B$1048576='Data Training 2022'!B1508,ISOLASI!$H$5:$H$1048576))</f>
        <v>0</v>
      </c>
      <c r="AI1508" s="22" t="str">
        <f>IFERROR(VLOOKUP(B1508,ISOLASI!$B$5:$I$1048576,8,0),"")</f>
        <v/>
      </c>
      <c r="AJ1508" s="22"/>
      <c r="AK1508" s="17" cm="1">
        <f t="array" ref="AK1508">MAX(IF('DEKAT AIR'!$B$5:$B$1048576='Data Training 2022'!B1508,'DEKAT AIR'!$H$5:$H$1048576))</f>
        <v>0</v>
      </c>
      <c r="AL1508" s="22" t="str">
        <f>IFERROR(VLOOKUP(B1508,'DEKAT AIR'!$B$5:$I$1048576,8,0),"")</f>
        <v/>
      </c>
      <c r="AM1508" s="22"/>
      <c r="AN1508" s="17" cm="1">
        <f t="array" ref="AN1508">MAX(IF(KETINGGIAN!$B$5:$B$1048576='Data Training 2022'!B1508,KETINGGIAN!$H$5:$H$1048576))</f>
        <v>0</v>
      </c>
      <c r="AO1508" s="22" t="str">
        <f>IFERROR(VLOOKUP(B1508,KETINGGIAN!$B$5:$I$1048576,8,0),"")</f>
        <v/>
      </c>
      <c r="AP1508" s="22"/>
      <c r="AQ1508" s="22"/>
      <c r="AR1508" s="22"/>
      <c r="AS1508" s="22"/>
      <c r="AT1508" s="17" cm="1">
        <f t="array" ref="AT1508">MAX(IF(TOOLSKEEPER!$B$5:$B$1048576='Data Training 2022'!B1508,TOOLSKEEPER!$H$5:$H$1048576))</f>
        <v>0</v>
      </c>
      <c r="AU1508" s="22" t="str">
        <f>IFERROR(VLOOKUP(B1508,TOOLSKEEPER!$B$5:$I$1048576,8,0),"")</f>
        <v/>
      </c>
    </row>
    <row r="1509" spans="1:47">
      <c r="A1509" s="22">
        <f t="shared" si="130"/>
        <v>1503</v>
      </c>
      <c r="B1509" s="21" t="str">
        <f t="shared" si="131"/>
        <v>KMK-21080216</v>
      </c>
      <c r="C1509" s="21" t="s">
        <v>4495</v>
      </c>
      <c r="D1509" s="22"/>
      <c r="E1509" s="22" t="s">
        <v>990</v>
      </c>
      <c r="F1509" s="22" t="s">
        <v>808</v>
      </c>
      <c r="G1509" s="22" t="s">
        <v>4496</v>
      </c>
      <c r="H1509" s="22" t="s">
        <v>3973</v>
      </c>
      <c r="I1509" s="22"/>
      <c r="J1509" s="22"/>
      <c r="K1509" s="21" t="s">
        <v>4002</v>
      </c>
      <c r="L1509" s="21" t="s">
        <v>681</v>
      </c>
      <c r="M1509" s="21" t="s">
        <v>4003</v>
      </c>
      <c r="N1509" s="21"/>
      <c r="O1509" s="17" t="str">
        <f>IFERROR(VLOOKUP(B1509,POP!$B$5:$I$1048576,7,0),"")</f>
        <v/>
      </c>
      <c r="P1509" s="17" t="str">
        <f>IFERROR(VLOOKUP(B1509,POM!$B$5:$I$1048576,7,0),"")</f>
        <v/>
      </c>
      <c r="Q1509" s="10" t="str">
        <f>IFERROR(VLOOKUP(B1509,POU!$B$5:$I$1048576,7,0),"")</f>
        <v/>
      </c>
      <c r="R1509" s="21" t="str">
        <f t="shared" si="127"/>
        <v/>
      </c>
      <c r="S1509" s="17" t="str">
        <f>IFERROR(VLOOKUP(B1509,'PEMBEKALAN POP'!$B$5:$I$1048576,7,0),"")</f>
        <v/>
      </c>
      <c r="T1509" s="22" t="str">
        <f>IFERROR(VLOOKUP(B1509,'PEMBEKALAN POP'!$B$5:$I$1048576,8,0),"")</f>
        <v/>
      </c>
      <c r="U1509" s="21" t="s">
        <v>3994</v>
      </c>
      <c r="V1509" s="17" t="e" cm="1">
        <f t="array" ref="V1509">MAX(IF(INDUKSI!$B$5:$B$1048576='Data Training 2022'!B1509,INDUKSI!$H$5:$H$1048576))</f>
        <v>#N/A</v>
      </c>
      <c r="W1509" s="22" t="str">
        <f>IFERROR(VLOOKUP(B1509,INDUKSI!$B$5:$I$1048576,8,0),"")</f>
        <v>LULUS</v>
      </c>
      <c r="X1509" s="21" t="s">
        <v>3994</v>
      </c>
      <c r="Y1509" s="17" cm="1">
        <f t="array" ref="Y1509">MAX(IF(REINDUKSI!$B$5:$B$1048576='Data Training 2022'!B1509,REINDUKSI!$H$5:$H$1048576))</f>
        <v>0</v>
      </c>
      <c r="Z1509" s="22" t="str">
        <f>IFERROR(VLOOKUP(B1509,REINDUKSI!$B$5:$I$1048576,8,0),"")</f>
        <v/>
      </c>
      <c r="AA1509" s="22" t="str">
        <f t="shared" si="128"/>
        <v/>
      </c>
      <c r="AB1509" s="17" cm="1">
        <f t="array" ref="AB1509">MAX(IF(BSA!$B$5:$B$1048576='Data Training 2022'!B1509,BSA!$H$5:$H$1048576))</f>
        <v>0</v>
      </c>
      <c r="AC1509" s="22" t="str">
        <f>IFERROR(VLOOKUP(B1509,BSA!$B$5:$I$1048576,8,0),"")</f>
        <v/>
      </c>
      <c r="AD1509" s="22" t="s">
        <v>3994</v>
      </c>
      <c r="AE1509" s="22"/>
      <c r="AF1509" s="22"/>
      <c r="AG1509" s="22" t="str">
        <f t="shared" si="129"/>
        <v/>
      </c>
      <c r="AH1509" s="17" cm="1">
        <f t="array" ref="AH1509">MAX(IF(ISOLASI!$B$5:$B$1048576='Data Training 2022'!B1509,ISOLASI!$H$5:$H$1048576))</f>
        <v>0</v>
      </c>
      <c r="AI1509" s="22" t="str">
        <f>IFERROR(VLOOKUP(B1509,ISOLASI!$B$5:$I$1048576,8,0),"")</f>
        <v/>
      </c>
      <c r="AJ1509" s="22"/>
      <c r="AK1509" s="17" cm="1">
        <f t="array" ref="AK1509">MAX(IF('DEKAT AIR'!$B$5:$B$1048576='Data Training 2022'!B1509,'DEKAT AIR'!$H$5:$H$1048576))</f>
        <v>0</v>
      </c>
      <c r="AL1509" s="22" t="str">
        <f>IFERROR(VLOOKUP(B1509,'DEKAT AIR'!$B$5:$I$1048576,8,0),"")</f>
        <v/>
      </c>
      <c r="AM1509" s="22"/>
      <c r="AN1509" s="17" cm="1">
        <f t="array" ref="AN1509">MAX(IF(KETINGGIAN!$B$5:$B$1048576='Data Training 2022'!B1509,KETINGGIAN!$H$5:$H$1048576))</f>
        <v>0</v>
      </c>
      <c r="AO1509" s="22" t="str">
        <f>IFERROR(VLOOKUP(B1509,KETINGGIAN!$B$5:$I$1048576,8,0),"")</f>
        <v/>
      </c>
      <c r="AP1509" s="22"/>
      <c r="AQ1509" s="22"/>
      <c r="AR1509" s="22"/>
      <c r="AS1509" s="22"/>
      <c r="AT1509" s="17" cm="1">
        <f t="array" ref="AT1509">MAX(IF(TOOLSKEEPER!$B$5:$B$1048576='Data Training 2022'!B1509,TOOLSKEEPER!$H$5:$H$1048576))</f>
        <v>0</v>
      </c>
      <c r="AU1509" s="22" t="str">
        <f>IFERROR(VLOOKUP(B1509,TOOLSKEEPER!$B$5:$I$1048576,8,0),"")</f>
        <v/>
      </c>
    </row>
    <row r="1510" spans="1:47">
      <c r="A1510" s="22">
        <f t="shared" si="130"/>
        <v>1504</v>
      </c>
      <c r="B1510" s="21" t="str">
        <f t="shared" si="131"/>
        <v>KMK-21030218</v>
      </c>
      <c r="C1510" s="21" t="s">
        <v>4497</v>
      </c>
      <c r="D1510" s="22"/>
      <c r="E1510" s="22" t="s">
        <v>928</v>
      </c>
      <c r="F1510" s="22" t="s">
        <v>808</v>
      </c>
      <c r="G1510" s="22" t="s">
        <v>825</v>
      </c>
      <c r="H1510" s="22" t="s">
        <v>3973</v>
      </c>
      <c r="I1510" s="22"/>
      <c r="J1510" s="22"/>
      <c r="K1510" s="21" t="s">
        <v>4002</v>
      </c>
      <c r="L1510" s="21" t="s">
        <v>681</v>
      </c>
      <c r="M1510" s="21" t="s">
        <v>4003</v>
      </c>
      <c r="N1510" s="21"/>
      <c r="O1510" s="17" t="str">
        <f>IFERROR(VLOOKUP(B1510,POP!$B$5:$I$1048576,7,0),"")</f>
        <v/>
      </c>
      <c r="P1510" s="17" t="str">
        <f>IFERROR(VLOOKUP(B1510,POM!$B$5:$I$1048576,7,0),"")</f>
        <v/>
      </c>
      <c r="Q1510" s="10" t="str">
        <f>IFERROR(VLOOKUP(B1510,POU!$B$5:$I$1048576,7,0),"")</f>
        <v/>
      </c>
      <c r="R1510" s="21" t="str">
        <f t="shared" si="127"/>
        <v/>
      </c>
      <c r="S1510" s="17" t="str">
        <f>IFERROR(VLOOKUP(B1510,'PEMBEKALAN POP'!$B$5:$I$1048576,7,0),"")</f>
        <v/>
      </c>
      <c r="T1510" s="22" t="str">
        <f>IFERROR(VLOOKUP(B1510,'PEMBEKALAN POP'!$B$5:$I$1048576,8,0),"")</f>
        <v/>
      </c>
      <c r="U1510" s="21" t="s">
        <v>3994</v>
      </c>
      <c r="V1510" s="17" t="e" cm="1">
        <f t="array" ref="V1510">MAX(IF(INDUKSI!$B$5:$B$1048576='Data Training 2022'!B1510,INDUKSI!$H$5:$H$1048576))</f>
        <v>#N/A</v>
      </c>
      <c r="W1510" s="22" t="str">
        <f>IFERROR(VLOOKUP(B1510,INDUKSI!$B$5:$I$1048576,8,0),"")</f>
        <v>LULUS</v>
      </c>
      <c r="X1510" s="21" t="s">
        <v>3994</v>
      </c>
      <c r="Y1510" s="17" cm="1">
        <f t="array" ref="Y1510">MAX(IF(REINDUKSI!$B$5:$B$1048576='Data Training 2022'!B1510,REINDUKSI!$H$5:$H$1048576))</f>
        <v>0</v>
      </c>
      <c r="Z1510" s="22" t="str">
        <f>IFERROR(VLOOKUP(B1510,REINDUKSI!$B$5:$I$1048576,8,0),"")</f>
        <v/>
      </c>
      <c r="AA1510" s="22" t="str">
        <f t="shared" si="128"/>
        <v/>
      </c>
      <c r="AB1510" s="17" cm="1">
        <f t="array" ref="AB1510">MAX(IF(BSA!$B$5:$B$1048576='Data Training 2022'!B1510,BSA!$H$5:$H$1048576))</f>
        <v>0</v>
      </c>
      <c r="AC1510" s="22" t="str">
        <f>IFERROR(VLOOKUP(B1510,BSA!$B$5:$I$1048576,8,0),"")</f>
        <v/>
      </c>
      <c r="AD1510" s="22" t="s">
        <v>3994</v>
      </c>
      <c r="AE1510" s="22"/>
      <c r="AF1510" s="22"/>
      <c r="AG1510" s="22" t="str">
        <f t="shared" si="129"/>
        <v/>
      </c>
      <c r="AH1510" s="17" cm="1">
        <f t="array" ref="AH1510">MAX(IF(ISOLASI!$B$5:$B$1048576='Data Training 2022'!B1510,ISOLASI!$H$5:$H$1048576))</f>
        <v>0</v>
      </c>
      <c r="AI1510" s="22" t="str">
        <f>IFERROR(VLOOKUP(B1510,ISOLASI!$B$5:$I$1048576,8,0),"")</f>
        <v/>
      </c>
      <c r="AJ1510" s="22"/>
      <c r="AK1510" s="17" cm="1">
        <f t="array" ref="AK1510">MAX(IF('DEKAT AIR'!$B$5:$B$1048576='Data Training 2022'!B1510,'DEKAT AIR'!$H$5:$H$1048576))</f>
        <v>0</v>
      </c>
      <c r="AL1510" s="22" t="str">
        <f>IFERROR(VLOOKUP(B1510,'DEKAT AIR'!$B$5:$I$1048576,8,0),"")</f>
        <v/>
      </c>
      <c r="AM1510" s="22"/>
      <c r="AN1510" s="17" cm="1">
        <f t="array" ref="AN1510">MAX(IF(KETINGGIAN!$B$5:$B$1048576='Data Training 2022'!B1510,KETINGGIAN!$H$5:$H$1048576))</f>
        <v>0</v>
      </c>
      <c r="AO1510" s="22" t="str">
        <f>IFERROR(VLOOKUP(B1510,KETINGGIAN!$B$5:$I$1048576,8,0),"")</f>
        <v/>
      </c>
      <c r="AP1510" s="22"/>
      <c r="AQ1510" s="22"/>
      <c r="AR1510" s="22"/>
      <c r="AS1510" s="22"/>
      <c r="AT1510" s="17" cm="1">
        <f t="array" ref="AT1510">MAX(IF(TOOLSKEEPER!$B$5:$B$1048576='Data Training 2022'!B1510,TOOLSKEEPER!$H$5:$H$1048576))</f>
        <v>0</v>
      </c>
      <c r="AU1510" s="22" t="str">
        <f>IFERROR(VLOOKUP(B1510,TOOLSKEEPER!$B$5:$I$1048576,8,0),"")</f>
        <v/>
      </c>
    </row>
    <row r="1511" spans="1:47">
      <c r="A1511" s="22">
        <f t="shared" si="130"/>
        <v>1505</v>
      </c>
      <c r="B1511" s="21" t="str">
        <f t="shared" si="131"/>
        <v>KMK-21020224</v>
      </c>
      <c r="C1511" s="21" t="s">
        <v>4498</v>
      </c>
      <c r="D1511" s="22"/>
      <c r="E1511" s="22" t="s">
        <v>970</v>
      </c>
      <c r="F1511" s="22" t="s">
        <v>808</v>
      </c>
      <c r="G1511" s="22" t="s">
        <v>1004</v>
      </c>
      <c r="H1511" s="22" t="s">
        <v>3973</v>
      </c>
      <c r="I1511" s="22"/>
      <c r="J1511" s="22"/>
      <c r="K1511" s="21" t="s">
        <v>4002</v>
      </c>
      <c r="L1511" s="21" t="s">
        <v>681</v>
      </c>
      <c r="M1511" s="21" t="s">
        <v>4003</v>
      </c>
      <c r="N1511" s="21"/>
      <c r="O1511" s="17" t="str">
        <f>IFERROR(VLOOKUP(B1511,POP!$B$5:$I$1048576,7,0),"")</f>
        <v/>
      </c>
      <c r="P1511" s="17" t="str">
        <f>IFERROR(VLOOKUP(B1511,POM!$B$5:$I$1048576,7,0),"")</f>
        <v/>
      </c>
      <c r="Q1511" s="10" t="str">
        <f>IFERROR(VLOOKUP(B1511,POU!$B$5:$I$1048576,7,0),"")</f>
        <v/>
      </c>
      <c r="R1511" s="21" t="str">
        <f t="shared" si="127"/>
        <v/>
      </c>
      <c r="S1511" s="17" t="str">
        <f>IFERROR(VLOOKUP(B1511,'PEMBEKALAN POP'!$B$5:$I$1048576,7,0),"")</f>
        <v/>
      </c>
      <c r="T1511" s="22" t="str">
        <f>IFERROR(VLOOKUP(B1511,'PEMBEKALAN POP'!$B$5:$I$1048576,8,0),"")</f>
        <v/>
      </c>
      <c r="U1511" s="21" t="s">
        <v>3994</v>
      </c>
      <c r="V1511" s="17" t="e" cm="1">
        <f t="array" ref="V1511">MAX(IF(INDUKSI!$B$5:$B$1048576='Data Training 2022'!B1511,INDUKSI!$H$5:$H$1048576))</f>
        <v>#N/A</v>
      </c>
      <c r="W1511" s="22" t="str">
        <f>IFERROR(VLOOKUP(B1511,INDUKSI!$B$5:$I$1048576,8,0),"")</f>
        <v>LULUS</v>
      </c>
      <c r="X1511" s="21" t="s">
        <v>3994</v>
      </c>
      <c r="Y1511" s="17" cm="1">
        <f t="array" ref="Y1511">MAX(IF(REINDUKSI!$B$5:$B$1048576='Data Training 2022'!B1511,REINDUKSI!$H$5:$H$1048576))</f>
        <v>0</v>
      </c>
      <c r="Z1511" s="22" t="str">
        <f>IFERROR(VLOOKUP(B1511,REINDUKSI!$B$5:$I$1048576,8,0),"")</f>
        <v/>
      </c>
      <c r="AA1511" s="22" t="str">
        <f t="shared" si="128"/>
        <v/>
      </c>
      <c r="AB1511" s="17" cm="1">
        <f t="array" ref="AB1511">MAX(IF(BSA!$B$5:$B$1048576='Data Training 2022'!B1511,BSA!$H$5:$H$1048576))</f>
        <v>0</v>
      </c>
      <c r="AC1511" s="22" t="str">
        <f>IFERROR(VLOOKUP(B1511,BSA!$B$5:$I$1048576,8,0),"")</f>
        <v/>
      </c>
      <c r="AD1511" s="22" t="s">
        <v>3994</v>
      </c>
      <c r="AE1511" s="22"/>
      <c r="AF1511" s="22"/>
      <c r="AG1511" s="22" t="str">
        <f t="shared" si="129"/>
        <v/>
      </c>
      <c r="AH1511" s="17" cm="1">
        <f t="array" ref="AH1511">MAX(IF(ISOLASI!$B$5:$B$1048576='Data Training 2022'!B1511,ISOLASI!$H$5:$H$1048576))</f>
        <v>0</v>
      </c>
      <c r="AI1511" s="22" t="str">
        <f>IFERROR(VLOOKUP(B1511,ISOLASI!$B$5:$I$1048576,8,0),"")</f>
        <v/>
      </c>
      <c r="AJ1511" s="22"/>
      <c r="AK1511" s="17" cm="1">
        <f t="array" ref="AK1511">MAX(IF('DEKAT AIR'!$B$5:$B$1048576='Data Training 2022'!B1511,'DEKAT AIR'!$H$5:$H$1048576))</f>
        <v>0</v>
      </c>
      <c r="AL1511" s="22" t="str">
        <f>IFERROR(VLOOKUP(B1511,'DEKAT AIR'!$B$5:$I$1048576,8,0),"")</f>
        <v/>
      </c>
      <c r="AM1511" s="22"/>
      <c r="AN1511" s="17" cm="1">
        <f t="array" ref="AN1511">MAX(IF(KETINGGIAN!$B$5:$B$1048576='Data Training 2022'!B1511,KETINGGIAN!$H$5:$H$1048576))</f>
        <v>0</v>
      </c>
      <c r="AO1511" s="22" t="str">
        <f>IFERROR(VLOOKUP(B1511,KETINGGIAN!$B$5:$I$1048576,8,0),"")</f>
        <v/>
      </c>
      <c r="AP1511" s="22"/>
      <c r="AQ1511" s="22"/>
      <c r="AR1511" s="22"/>
      <c r="AS1511" s="22"/>
      <c r="AT1511" s="17" cm="1">
        <f t="array" ref="AT1511">MAX(IF(TOOLSKEEPER!$B$5:$B$1048576='Data Training 2022'!B1511,TOOLSKEEPER!$H$5:$H$1048576))</f>
        <v>0</v>
      </c>
      <c r="AU1511" s="22" t="str">
        <f>IFERROR(VLOOKUP(B1511,TOOLSKEEPER!$B$5:$I$1048576,8,0),"")</f>
        <v/>
      </c>
    </row>
    <row r="1512" spans="1:47">
      <c r="A1512" s="22">
        <f t="shared" si="130"/>
        <v>1506</v>
      </c>
      <c r="B1512" s="21" t="str">
        <f t="shared" si="131"/>
        <v>KMK-21120223</v>
      </c>
      <c r="C1512" s="21" t="s">
        <v>4499</v>
      </c>
      <c r="D1512" s="22"/>
      <c r="E1512" s="22" t="s">
        <v>1006</v>
      </c>
      <c r="F1512" s="22" t="s">
        <v>808</v>
      </c>
      <c r="G1512" s="22" t="s">
        <v>1004</v>
      </c>
      <c r="H1512" s="22" t="s">
        <v>3973</v>
      </c>
      <c r="I1512" s="22"/>
      <c r="J1512" s="22"/>
      <c r="K1512" s="21" t="s">
        <v>4002</v>
      </c>
      <c r="L1512" s="21" t="s">
        <v>681</v>
      </c>
      <c r="M1512" s="21" t="s">
        <v>4003</v>
      </c>
      <c r="N1512" s="21"/>
      <c r="O1512" s="17" t="str">
        <f>IFERROR(VLOOKUP(B1512,POP!$B$5:$I$1048576,7,0),"")</f>
        <v/>
      </c>
      <c r="P1512" s="17" t="str">
        <f>IFERROR(VLOOKUP(B1512,POM!$B$5:$I$1048576,7,0),"")</f>
        <v/>
      </c>
      <c r="Q1512" s="10" t="str">
        <f>IFERROR(VLOOKUP(B1512,POU!$B$5:$I$1048576,7,0),"")</f>
        <v/>
      </c>
      <c r="R1512" s="21" t="str">
        <f t="shared" si="127"/>
        <v/>
      </c>
      <c r="S1512" s="17" t="str">
        <f>IFERROR(VLOOKUP(B1512,'PEMBEKALAN POP'!$B$5:$I$1048576,7,0),"")</f>
        <v/>
      </c>
      <c r="T1512" s="22" t="str">
        <f>IFERROR(VLOOKUP(B1512,'PEMBEKALAN POP'!$B$5:$I$1048576,8,0),"")</f>
        <v/>
      </c>
      <c r="U1512" s="21" t="s">
        <v>3994</v>
      </c>
      <c r="V1512" s="17" t="e" cm="1">
        <f t="array" ref="V1512">MAX(IF(INDUKSI!$B$5:$B$1048576='Data Training 2022'!B1512,INDUKSI!$H$5:$H$1048576))</f>
        <v>#N/A</v>
      </c>
      <c r="W1512" s="22" t="str">
        <f>IFERROR(VLOOKUP(B1512,INDUKSI!$B$5:$I$1048576,8,0),"")</f>
        <v>LULUS</v>
      </c>
      <c r="X1512" s="21" t="s">
        <v>3994</v>
      </c>
      <c r="Y1512" s="17" cm="1">
        <f t="array" ref="Y1512">MAX(IF(REINDUKSI!$B$5:$B$1048576='Data Training 2022'!B1512,REINDUKSI!$H$5:$H$1048576))</f>
        <v>0</v>
      </c>
      <c r="Z1512" s="22" t="str">
        <f>IFERROR(VLOOKUP(B1512,REINDUKSI!$B$5:$I$1048576,8,0),"")</f>
        <v/>
      </c>
      <c r="AA1512" s="22" t="str">
        <f t="shared" si="128"/>
        <v/>
      </c>
      <c r="AB1512" s="17" cm="1">
        <f t="array" ref="AB1512">MAX(IF(BSA!$B$5:$B$1048576='Data Training 2022'!B1512,BSA!$H$5:$H$1048576))</f>
        <v>0</v>
      </c>
      <c r="AC1512" s="22" t="str">
        <f>IFERROR(VLOOKUP(B1512,BSA!$B$5:$I$1048576,8,0),"")</f>
        <v/>
      </c>
      <c r="AD1512" s="22" t="s">
        <v>3994</v>
      </c>
      <c r="AE1512" s="22"/>
      <c r="AF1512" s="22"/>
      <c r="AG1512" s="22" t="str">
        <f t="shared" si="129"/>
        <v/>
      </c>
      <c r="AH1512" s="17" cm="1">
        <f t="array" ref="AH1512">MAX(IF(ISOLASI!$B$5:$B$1048576='Data Training 2022'!B1512,ISOLASI!$H$5:$H$1048576))</f>
        <v>0</v>
      </c>
      <c r="AI1512" s="22" t="str">
        <f>IFERROR(VLOOKUP(B1512,ISOLASI!$B$5:$I$1048576,8,0),"")</f>
        <v/>
      </c>
      <c r="AJ1512" s="22"/>
      <c r="AK1512" s="17" cm="1">
        <f t="array" ref="AK1512">MAX(IF('DEKAT AIR'!$B$5:$B$1048576='Data Training 2022'!B1512,'DEKAT AIR'!$H$5:$H$1048576))</f>
        <v>0</v>
      </c>
      <c r="AL1512" s="22" t="str">
        <f>IFERROR(VLOOKUP(B1512,'DEKAT AIR'!$B$5:$I$1048576,8,0),"")</f>
        <v/>
      </c>
      <c r="AM1512" s="22"/>
      <c r="AN1512" s="17" cm="1">
        <f t="array" ref="AN1512">MAX(IF(KETINGGIAN!$B$5:$B$1048576='Data Training 2022'!B1512,KETINGGIAN!$H$5:$H$1048576))</f>
        <v>0</v>
      </c>
      <c r="AO1512" s="22" t="str">
        <f>IFERROR(VLOOKUP(B1512,KETINGGIAN!$B$5:$I$1048576,8,0),"")</f>
        <v/>
      </c>
      <c r="AP1512" s="22"/>
      <c r="AQ1512" s="22"/>
      <c r="AR1512" s="22"/>
      <c r="AS1512" s="22"/>
      <c r="AT1512" s="17" cm="1">
        <f t="array" ref="AT1512">MAX(IF(TOOLSKEEPER!$B$5:$B$1048576='Data Training 2022'!B1512,TOOLSKEEPER!$H$5:$H$1048576))</f>
        <v>0</v>
      </c>
      <c r="AU1512" s="22" t="str">
        <f>IFERROR(VLOOKUP(B1512,TOOLSKEEPER!$B$5:$I$1048576,8,0),"")</f>
        <v/>
      </c>
    </row>
    <row r="1513" spans="1:47">
      <c r="A1513" s="22">
        <f t="shared" si="130"/>
        <v>1507</v>
      </c>
      <c r="B1513" s="21" t="str">
        <f t="shared" si="131"/>
        <v>KMK-21060233</v>
      </c>
      <c r="C1513" s="21" t="s">
        <v>4500</v>
      </c>
      <c r="D1513" s="22"/>
      <c r="E1513" s="22" t="s">
        <v>1092</v>
      </c>
      <c r="F1513" s="22" t="s">
        <v>808</v>
      </c>
      <c r="G1513" s="22" t="s">
        <v>1096</v>
      </c>
      <c r="H1513" s="22" t="s">
        <v>3973</v>
      </c>
      <c r="I1513" s="22"/>
      <c r="J1513" s="22"/>
      <c r="K1513" s="21" t="s">
        <v>3993</v>
      </c>
      <c r="L1513" s="21" t="s">
        <v>460</v>
      </c>
      <c r="M1513" s="21" t="s">
        <v>3994</v>
      </c>
      <c r="N1513" s="21"/>
      <c r="O1513" s="17" t="str">
        <f>IFERROR(VLOOKUP(B1513,POP!$B$5:$I$1048576,7,0),"")</f>
        <v/>
      </c>
      <c r="P1513" s="17" t="str">
        <f>IFERROR(VLOOKUP(B1513,POM!$B$5:$I$1048576,7,0),"")</f>
        <v/>
      </c>
      <c r="Q1513" s="10" t="str">
        <f>IFERROR(VLOOKUP(B1513,POU!$B$5:$I$1048576,7,0),"")</f>
        <v/>
      </c>
      <c r="R1513" s="21" t="str">
        <f t="shared" si="127"/>
        <v>TARGET</v>
      </c>
      <c r="S1513" s="17" t="str">
        <f>IFERROR(VLOOKUP(B1513,'PEMBEKALAN POP'!$B$5:$I$1048576,7,0),"")</f>
        <v/>
      </c>
      <c r="T1513" s="22" t="str">
        <f>IFERROR(VLOOKUP(B1513,'PEMBEKALAN POP'!$B$5:$I$1048576,8,0),"")</f>
        <v/>
      </c>
      <c r="U1513" s="21" t="s">
        <v>3994</v>
      </c>
      <c r="V1513" s="17" t="e" cm="1">
        <f t="array" ref="V1513">MAX(IF(INDUKSI!$B$5:$B$1048576='Data Training 2022'!B1513,INDUKSI!$H$5:$H$1048576))</f>
        <v>#N/A</v>
      </c>
      <c r="W1513" s="22" t="str">
        <f>IFERROR(VLOOKUP(B1513,INDUKSI!$B$5:$I$1048576,8,0),"")</f>
        <v>LULUS</v>
      </c>
      <c r="X1513" s="21" t="s">
        <v>3994</v>
      </c>
      <c r="Y1513" s="17" cm="1">
        <f t="array" ref="Y1513">MAX(IF(REINDUKSI!$B$5:$B$1048576='Data Training 2022'!B1513,REINDUKSI!$H$5:$H$1048576))</f>
        <v>0</v>
      </c>
      <c r="Z1513" s="22" t="str">
        <f>IFERROR(VLOOKUP(B1513,REINDUKSI!$B$5:$I$1048576,8,0),"")</f>
        <v/>
      </c>
      <c r="AA1513" s="22" t="str">
        <f t="shared" si="128"/>
        <v/>
      </c>
      <c r="AB1513" s="17" cm="1">
        <f t="array" ref="AB1513">MAX(IF(BSA!$B$5:$B$1048576='Data Training 2022'!B1513,BSA!$H$5:$H$1048576))</f>
        <v>0</v>
      </c>
      <c r="AC1513" s="22" t="str">
        <f>IFERROR(VLOOKUP(B1513,BSA!$B$5:$I$1048576,8,0),"")</f>
        <v/>
      </c>
      <c r="AD1513" s="22" t="s">
        <v>3994</v>
      </c>
      <c r="AE1513" s="22"/>
      <c r="AF1513" s="22"/>
      <c r="AG1513" s="22" t="str">
        <f t="shared" si="129"/>
        <v/>
      </c>
      <c r="AH1513" s="17" cm="1">
        <f t="array" ref="AH1513">MAX(IF(ISOLASI!$B$5:$B$1048576='Data Training 2022'!B1513,ISOLASI!$H$5:$H$1048576))</f>
        <v>0</v>
      </c>
      <c r="AI1513" s="22" t="str">
        <f>IFERROR(VLOOKUP(B1513,ISOLASI!$B$5:$I$1048576,8,0),"")</f>
        <v/>
      </c>
      <c r="AJ1513" s="22"/>
      <c r="AK1513" s="17" cm="1">
        <f t="array" ref="AK1513">MAX(IF('DEKAT AIR'!$B$5:$B$1048576='Data Training 2022'!B1513,'DEKAT AIR'!$H$5:$H$1048576))</f>
        <v>0</v>
      </c>
      <c r="AL1513" s="22" t="str">
        <f>IFERROR(VLOOKUP(B1513,'DEKAT AIR'!$B$5:$I$1048576,8,0),"")</f>
        <v/>
      </c>
      <c r="AM1513" s="22"/>
      <c r="AN1513" s="17" cm="1">
        <f t="array" ref="AN1513">MAX(IF(KETINGGIAN!$B$5:$B$1048576='Data Training 2022'!B1513,KETINGGIAN!$H$5:$H$1048576))</f>
        <v>0</v>
      </c>
      <c r="AO1513" s="22" t="str">
        <f>IFERROR(VLOOKUP(B1513,KETINGGIAN!$B$5:$I$1048576,8,0),"")</f>
        <v/>
      </c>
      <c r="AP1513" s="22"/>
      <c r="AQ1513" s="22"/>
      <c r="AR1513" s="22"/>
      <c r="AS1513" s="22"/>
      <c r="AT1513" s="17" cm="1">
        <f t="array" ref="AT1513">MAX(IF(TOOLSKEEPER!$B$5:$B$1048576='Data Training 2022'!B1513,TOOLSKEEPER!$H$5:$H$1048576))</f>
        <v>0</v>
      </c>
      <c r="AU1513" s="22" t="str">
        <f>IFERROR(VLOOKUP(B1513,TOOLSKEEPER!$B$5:$I$1048576,8,0),"")</f>
        <v/>
      </c>
    </row>
    <row r="1514" spans="1:47">
      <c r="A1514" s="22">
        <f t="shared" si="130"/>
        <v>1508</v>
      </c>
      <c r="B1514" s="21" t="str">
        <f t="shared" si="131"/>
        <v>KMK-21110234</v>
      </c>
      <c r="C1514" s="21" t="s">
        <v>4501</v>
      </c>
      <c r="D1514" s="22"/>
      <c r="E1514" s="22" t="s">
        <v>1037</v>
      </c>
      <c r="F1514" s="22" t="s">
        <v>808</v>
      </c>
      <c r="G1514" s="22" t="s">
        <v>852</v>
      </c>
      <c r="H1514" s="22" t="s">
        <v>3973</v>
      </c>
      <c r="I1514" s="22"/>
      <c r="J1514" s="22"/>
      <c r="K1514" s="21" t="s">
        <v>4002</v>
      </c>
      <c r="L1514" s="21" t="s">
        <v>681</v>
      </c>
      <c r="M1514" s="21" t="s">
        <v>4003</v>
      </c>
      <c r="N1514" s="21"/>
      <c r="O1514" s="17" t="str">
        <f>IFERROR(VLOOKUP(B1514,POP!$B$5:$I$1048576,7,0),"")</f>
        <v/>
      </c>
      <c r="P1514" s="17" t="str">
        <f>IFERROR(VLOOKUP(B1514,POM!$B$5:$I$1048576,7,0),"")</f>
        <v/>
      </c>
      <c r="Q1514" s="10" t="str">
        <f>IFERROR(VLOOKUP(B1514,POU!$B$5:$I$1048576,7,0),"")</f>
        <v/>
      </c>
      <c r="R1514" s="21" t="str">
        <f t="shared" si="127"/>
        <v/>
      </c>
      <c r="S1514" s="17" t="str">
        <f>IFERROR(VLOOKUP(B1514,'PEMBEKALAN POP'!$B$5:$I$1048576,7,0),"")</f>
        <v/>
      </c>
      <c r="T1514" s="22" t="str">
        <f>IFERROR(VLOOKUP(B1514,'PEMBEKALAN POP'!$B$5:$I$1048576,8,0),"")</f>
        <v/>
      </c>
      <c r="U1514" s="21" t="s">
        <v>3994</v>
      </c>
      <c r="V1514" s="17" t="e" cm="1">
        <f t="array" ref="V1514">MAX(IF(INDUKSI!$B$5:$B$1048576='Data Training 2022'!B1514,INDUKSI!$H$5:$H$1048576))</f>
        <v>#N/A</v>
      </c>
      <c r="W1514" s="22" t="str">
        <f>IFERROR(VLOOKUP(B1514,INDUKSI!$B$5:$I$1048576,8,0),"")</f>
        <v>LULUS</v>
      </c>
      <c r="X1514" s="21" t="s">
        <v>3994</v>
      </c>
      <c r="Y1514" s="17" cm="1">
        <f t="array" ref="Y1514">MAX(IF(REINDUKSI!$B$5:$B$1048576='Data Training 2022'!B1514,REINDUKSI!$H$5:$H$1048576))</f>
        <v>0</v>
      </c>
      <c r="Z1514" s="22" t="str">
        <f>IFERROR(VLOOKUP(B1514,REINDUKSI!$B$5:$I$1048576,8,0),"")</f>
        <v/>
      </c>
      <c r="AA1514" s="22" t="str">
        <f t="shared" si="128"/>
        <v/>
      </c>
      <c r="AB1514" s="17" cm="1">
        <f t="array" ref="AB1514">MAX(IF(BSA!$B$5:$B$1048576='Data Training 2022'!B1514,BSA!$H$5:$H$1048576))</f>
        <v>0</v>
      </c>
      <c r="AC1514" s="22" t="str">
        <f>IFERROR(VLOOKUP(B1514,BSA!$B$5:$I$1048576,8,0),"")</f>
        <v/>
      </c>
      <c r="AD1514" s="22" t="s">
        <v>3994</v>
      </c>
      <c r="AE1514" s="22"/>
      <c r="AF1514" s="22"/>
      <c r="AG1514" s="22" t="str">
        <f t="shared" si="129"/>
        <v/>
      </c>
      <c r="AH1514" s="17" cm="1">
        <f t="array" ref="AH1514">MAX(IF(ISOLASI!$B$5:$B$1048576='Data Training 2022'!B1514,ISOLASI!$H$5:$H$1048576))</f>
        <v>0</v>
      </c>
      <c r="AI1514" s="22" t="str">
        <f>IFERROR(VLOOKUP(B1514,ISOLASI!$B$5:$I$1048576,8,0),"")</f>
        <v/>
      </c>
      <c r="AJ1514" s="22"/>
      <c r="AK1514" s="17" cm="1">
        <f t="array" ref="AK1514">MAX(IF('DEKAT AIR'!$B$5:$B$1048576='Data Training 2022'!B1514,'DEKAT AIR'!$H$5:$H$1048576))</f>
        <v>0</v>
      </c>
      <c r="AL1514" s="22" t="str">
        <f>IFERROR(VLOOKUP(B1514,'DEKAT AIR'!$B$5:$I$1048576,8,0),"")</f>
        <v/>
      </c>
      <c r="AM1514" s="22"/>
      <c r="AN1514" s="17" cm="1">
        <f t="array" ref="AN1514">MAX(IF(KETINGGIAN!$B$5:$B$1048576='Data Training 2022'!B1514,KETINGGIAN!$H$5:$H$1048576))</f>
        <v>0</v>
      </c>
      <c r="AO1514" s="22" t="str">
        <f>IFERROR(VLOOKUP(B1514,KETINGGIAN!$B$5:$I$1048576,8,0),"")</f>
        <v/>
      </c>
      <c r="AP1514" s="22"/>
      <c r="AQ1514" s="22"/>
      <c r="AR1514" s="22"/>
      <c r="AS1514" s="22"/>
      <c r="AT1514" s="17" cm="1">
        <f t="array" ref="AT1514">MAX(IF(TOOLSKEEPER!$B$5:$B$1048576='Data Training 2022'!B1514,TOOLSKEEPER!$H$5:$H$1048576))</f>
        <v>0</v>
      </c>
      <c r="AU1514" s="22" t="str">
        <f>IFERROR(VLOOKUP(B1514,TOOLSKEEPER!$B$5:$I$1048576,8,0),"")</f>
        <v/>
      </c>
    </row>
    <row r="1515" spans="1:47">
      <c r="A1515" s="22">
        <f t="shared" si="130"/>
        <v>1509</v>
      </c>
      <c r="B1515" s="21" t="str">
        <f t="shared" si="131"/>
        <v>KMK-21070235</v>
      </c>
      <c r="C1515" s="21" t="s">
        <v>4502</v>
      </c>
      <c r="D1515" s="22"/>
      <c r="E1515" s="22" t="s">
        <v>1051</v>
      </c>
      <c r="F1515" s="22" t="s">
        <v>808</v>
      </c>
      <c r="G1515" s="22" t="s">
        <v>852</v>
      </c>
      <c r="H1515" s="22" t="s">
        <v>3973</v>
      </c>
      <c r="I1515" s="22"/>
      <c r="J1515" s="22"/>
      <c r="K1515" s="21" t="s">
        <v>4002</v>
      </c>
      <c r="L1515" s="21" t="s">
        <v>681</v>
      </c>
      <c r="M1515" s="21" t="s">
        <v>4003</v>
      </c>
      <c r="N1515" s="21"/>
      <c r="O1515" s="17" t="str">
        <f>IFERROR(VLOOKUP(B1515,POP!$B$5:$I$1048576,7,0),"")</f>
        <v/>
      </c>
      <c r="P1515" s="17" t="str">
        <f>IFERROR(VLOOKUP(B1515,POM!$B$5:$I$1048576,7,0),"")</f>
        <v/>
      </c>
      <c r="Q1515" s="10" t="str">
        <f>IFERROR(VLOOKUP(B1515,POU!$B$5:$I$1048576,7,0),"")</f>
        <v/>
      </c>
      <c r="R1515" s="21" t="str">
        <f t="shared" si="127"/>
        <v/>
      </c>
      <c r="S1515" s="17" t="str">
        <f>IFERROR(VLOOKUP(B1515,'PEMBEKALAN POP'!$B$5:$I$1048576,7,0),"")</f>
        <v/>
      </c>
      <c r="T1515" s="22" t="str">
        <f>IFERROR(VLOOKUP(B1515,'PEMBEKALAN POP'!$B$5:$I$1048576,8,0),"")</f>
        <v/>
      </c>
      <c r="U1515" s="21" t="s">
        <v>3994</v>
      </c>
      <c r="V1515" s="17" t="e" cm="1">
        <f t="array" ref="V1515">MAX(IF(INDUKSI!$B$5:$B$1048576='Data Training 2022'!B1515,INDUKSI!$H$5:$H$1048576))</f>
        <v>#N/A</v>
      </c>
      <c r="W1515" s="22" t="str">
        <f>IFERROR(VLOOKUP(B1515,INDUKSI!$B$5:$I$1048576,8,0),"")</f>
        <v>LULUS</v>
      </c>
      <c r="X1515" s="21" t="s">
        <v>3994</v>
      </c>
      <c r="Y1515" s="17" cm="1">
        <f t="array" ref="Y1515">MAX(IF(REINDUKSI!$B$5:$B$1048576='Data Training 2022'!B1515,REINDUKSI!$H$5:$H$1048576))</f>
        <v>0</v>
      </c>
      <c r="Z1515" s="22" t="str">
        <f>IFERROR(VLOOKUP(B1515,REINDUKSI!$B$5:$I$1048576,8,0),"")</f>
        <v/>
      </c>
      <c r="AA1515" s="22" t="str">
        <f t="shared" si="128"/>
        <v/>
      </c>
      <c r="AB1515" s="17" cm="1">
        <f t="array" ref="AB1515">MAX(IF(BSA!$B$5:$B$1048576='Data Training 2022'!B1515,BSA!$H$5:$H$1048576))</f>
        <v>0</v>
      </c>
      <c r="AC1515" s="22" t="str">
        <f>IFERROR(VLOOKUP(B1515,BSA!$B$5:$I$1048576,8,0),"")</f>
        <v/>
      </c>
      <c r="AD1515" s="22" t="s">
        <v>3994</v>
      </c>
      <c r="AE1515" s="22"/>
      <c r="AF1515" s="22"/>
      <c r="AG1515" s="22" t="str">
        <f t="shared" si="129"/>
        <v/>
      </c>
      <c r="AH1515" s="17" cm="1">
        <f t="array" ref="AH1515">MAX(IF(ISOLASI!$B$5:$B$1048576='Data Training 2022'!B1515,ISOLASI!$H$5:$H$1048576))</f>
        <v>0</v>
      </c>
      <c r="AI1515" s="22" t="str">
        <f>IFERROR(VLOOKUP(B1515,ISOLASI!$B$5:$I$1048576,8,0),"")</f>
        <v/>
      </c>
      <c r="AJ1515" s="22"/>
      <c r="AK1515" s="17" cm="1">
        <f t="array" ref="AK1515">MAX(IF('DEKAT AIR'!$B$5:$B$1048576='Data Training 2022'!B1515,'DEKAT AIR'!$H$5:$H$1048576))</f>
        <v>0</v>
      </c>
      <c r="AL1515" s="22" t="str">
        <f>IFERROR(VLOOKUP(B1515,'DEKAT AIR'!$B$5:$I$1048576,8,0),"")</f>
        <v/>
      </c>
      <c r="AM1515" s="22"/>
      <c r="AN1515" s="17" cm="1">
        <f t="array" ref="AN1515">MAX(IF(KETINGGIAN!$B$5:$B$1048576='Data Training 2022'!B1515,KETINGGIAN!$H$5:$H$1048576))</f>
        <v>0</v>
      </c>
      <c r="AO1515" s="22" t="str">
        <f>IFERROR(VLOOKUP(B1515,KETINGGIAN!$B$5:$I$1048576,8,0),"")</f>
        <v/>
      </c>
      <c r="AP1515" s="22"/>
      <c r="AQ1515" s="22"/>
      <c r="AR1515" s="22"/>
      <c r="AS1515" s="22"/>
      <c r="AT1515" s="17" cm="1">
        <f t="array" ref="AT1515">MAX(IF(TOOLSKEEPER!$B$5:$B$1048576='Data Training 2022'!B1515,TOOLSKEEPER!$H$5:$H$1048576))</f>
        <v>0</v>
      </c>
      <c r="AU1515" s="22" t="str">
        <f>IFERROR(VLOOKUP(B1515,TOOLSKEEPER!$B$5:$I$1048576,8,0),"")</f>
        <v/>
      </c>
    </row>
    <row r="1516" spans="1:47">
      <c r="A1516" s="22">
        <f t="shared" si="130"/>
        <v>1510</v>
      </c>
      <c r="B1516" s="21" t="str">
        <f t="shared" si="131"/>
        <v>KMK-21040236</v>
      </c>
      <c r="C1516" s="21" t="s">
        <v>4503</v>
      </c>
      <c r="D1516" s="22"/>
      <c r="E1516" s="22" t="s">
        <v>1056</v>
      </c>
      <c r="F1516" s="22" t="s">
        <v>808</v>
      </c>
      <c r="G1516" s="22" t="s">
        <v>852</v>
      </c>
      <c r="H1516" s="22" t="s">
        <v>3973</v>
      </c>
      <c r="I1516" s="22"/>
      <c r="J1516" s="22"/>
      <c r="K1516" s="21" t="s">
        <v>4002</v>
      </c>
      <c r="L1516" s="21" t="s">
        <v>681</v>
      </c>
      <c r="M1516" s="21" t="s">
        <v>4003</v>
      </c>
      <c r="N1516" s="21"/>
      <c r="O1516" s="17" t="str">
        <f>IFERROR(VLOOKUP(B1516,POP!$B$5:$I$1048576,7,0),"")</f>
        <v/>
      </c>
      <c r="P1516" s="17" t="str">
        <f>IFERROR(VLOOKUP(B1516,POM!$B$5:$I$1048576,7,0),"")</f>
        <v/>
      </c>
      <c r="Q1516" s="10" t="str">
        <f>IFERROR(VLOOKUP(B1516,POU!$B$5:$I$1048576,7,0),"")</f>
        <v/>
      </c>
      <c r="R1516" s="21" t="str">
        <f t="shared" si="127"/>
        <v/>
      </c>
      <c r="S1516" s="17" t="str">
        <f>IFERROR(VLOOKUP(B1516,'PEMBEKALAN POP'!$B$5:$I$1048576,7,0),"")</f>
        <v/>
      </c>
      <c r="T1516" s="22" t="str">
        <f>IFERROR(VLOOKUP(B1516,'PEMBEKALAN POP'!$B$5:$I$1048576,8,0),"")</f>
        <v/>
      </c>
      <c r="U1516" s="21" t="s">
        <v>3994</v>
      </c>
      <c r="V1516" s="17" t="e" cm="1">
        <f t="array" ref="V1516">MAX(IF(INDUKSI!$B$5:$B$1048576='Data Training 2022'!B1516,INDUKSI!$H$5:$H$1048576))</f>
        <v>#N/A</v>
      </c>
      <c r="W1516" s="22" t="str">
        <f>IFERROR(VLOOKUP(B1516,INDUKSI!$B$5:$I$1048576,8,0),"")</f>
        <v>LULUS</v>
      </c>
      <c r="X1516" s="21" t="s">
        <v>3994</v>
      </c>
      <c r="Y1516" s="17" cm="1">
        <f t="array" ref="Y1516">MAX(IF(REINDUKSI!$B$5:$B$1048576='Data Training 2022'!B1516,REINDUKSI!$H$5:$H$1048576))</f>
        <v>0</v>
      </c>
      <c r="Z1516" s="22" t="str">
        <f>IFERROR(VLOOKUP(B1516,REINDUKSI!$B$5:$I$1048576,8,0),"")</f>
        <v/>
      </c>
      <c r="AA1516" s="22" t="str">
        <f t="shared" si="128"/>
        <v/>
      </c>
      <c r="AB1516" s="17" cm="1">
        <f t="array" ref="AB1516">MAX(IF(BSA!$B$5:$B$1048576='Data Training 2022'!B1516,BSA!$H$5:$H$1048576))</f>
        <v>0</v>
      </c>
      <c r="AC1516" s="22" t="str">
        <f>IFERROR(VLOOKUP(B1516,BSA!$B$5:$I$1048576,8,0),"")</f>
        <v/>
      </c>
      <c r="AD1516" s="22" t="s">
        <v>3994</v>
      </c>
      <c r="AE1516" s="22"/>
      <c r="AF1516" s="22"/>
      <c r="AG1516" s="22" t="str">
        <f t="shared" si="129"/>
        <v/>
      </c>
      <c r="AH1516" s="17" cm="1">
        <f t="array" ref="AH1516">MAX(IF(ISOLASI!$B$5:$B$1048576='Data Training 2022'!B1516,ISOLASI!$H$5:$H$1048576))</f>
        <v>0</v>
      </c>
      <c r="AI1516" s="22" t="str">
        <f>IFERROR(VLOOKUP(B1516,ISOLASI!$B$5:$I$1048576,8,0),"")</f>
        <v/>
      </c>
      <c r="AJ1516" s="22"/>
      <c r="AK1516" s="17" cm="1">
        <f t="array" ref="AK1516">MAX(IF('DEKAT AIR'!$B$5:$B$1048576='Data Training 2022'!B1516,'DEKAT AIR'!$H$5:$H$1048576))</f>
        <v>0</v>
      </c>
      <c r="AL1516" s="22" t="str">
        <f>IFERROR(VLOOKUP(B1516,'DEKAT AIR'!$B$5:$I$1048576,8,0),"")</f>
        <v/>
      </c>
      <c r="AM1516" s="22"/>
      <c r="AN1516" s="17" cm="1">
        <f t="array" ref="AN1516">MAX(IF(KETINGGIAN!$B$5:$B$1048576='Data Training 2022'!B1516,KETINGGIAN!$H$5:$H$1048576))</f>
        <v>0</v>
      </c>
      <c r="AO1516" s="22" t="str">
        <f>IFERROR(VLOOKUP(B1516,KETINGGIAN!$B$5:$I$1048576,8,0),"")</f>
        <v/>
      </c>
      <c r="AP1516" s="22"/>
      <c r="AQ1516" s="22"/>
      <c r="AR1516" s="22"/>
      <c r="AS1516" s="22"/>
      <c r="AT1516" s="17" cm="1">
        <f t="array" ref="AT1516">MAX(IF(TOOLSKEEPER!$B$5:$B$1048576='Data Training 2022'!B1516,TOOLSKEEPER!$H$5:$H$1048576))</f>
        <v>0</v>
      </c>
      <c r="AU1516" s="22" t="str">
        <f>IFERROR(VLOOKUP(B1516,TOOLSKEEPER!$B$5:$I$1048576,8,0),"")</f>
        <v/>
      </c>
    </row>
    <row r="1517" spans="1:47">
      <c r="A1517" s="22">
        <f t="shared" si="130"/>
        <v>1511</v>
      </c>
      <c r="B1517" s="21" t="str">
        <f t="shared" si="131"/>
        <v>KMK-21090239</v>
      </c>
      <c r="C1517" s="21" t="s">
        <v>4504</v>
      </c>
      <c r="D1517" s="22"/>
      <c r="E1517" s="22" t="s">
        <v>867</v>
      </c>
      <c r="F1517" s="22" t="s">
        <v>808</v>
      </c>
      <c r="G1517" s="22" t="s">
        <v>868</v>
      </c>
      <c r="H1517" s="22" t="s">
        <v>3973</v>
      </c>
      <c r="I1517" s="22"/>
      <c r="J1517" s="22"/>
      <c r="K1517" s="21" t="s">
        <v>3993</v>
      </c>
      <c r="L1517" s="21" t="s">
        <v>460</v>
      </c>
      <c r="M1517" s="21" t="s">
        <v>3994</v>
      </c>
      <c r="N1517" s="21"/>
      <c r="O1517" s="17" t="str">
        <f>IFERROR(VLOOKUP(B1517,POP!$B$5:$I$1048576,7,0),"")</f>
        <v/>
      </c>
      <c r="P1517" s="17" t="str">
        <f>IFERROR(VLOOKUP(B1517,POM!$B$5:$I$1048576,7,0),"")</f>
        <v/>
      </c>
      <c r="Q1517" s="10" t="str">
        <f>IFERROR(VLOOKUP(B1517,POU!$B$5:$I$1048576,7,0),"")</f>
        <v/>
      </c>
      <c r="R1517" s="21" t="str">
        <f t="shared" si="127"/>
        <v>TARGET</v>
      </c>
      <c r="S1517" s="17" t="str">
        <f>IFERROR(VLOOKUP(B1517,'PEMBEKALAN POP'!$B$5:$I$1048576,7,0),"")</f>
        <v/>
      </c>
      <c r="T1517" s="22" t="str">
        <f>IFERROR(VLOOKUP(B1517,'PEMBEKALAN POP'!$B$5:$I$1048576,8,0),"")</f>
        <v/>
      </c>
      <c r="U1517" s="21" t="s">
        <v>3994</v>
      </c>
      <c r="V1517" s="17" t="e" cm="1">
        <f t="array" ref="V1517">MAX(IF(INDUKSI!$B$5:$B$1048576='Data Training 2022'!B1517,INDUKSI!$H$5:$H$1048576))</f>
        <v>#N/A</v>
      </c>
      <c r="W1517" s="22" t="str">
        <f>IFERROR(VLOOKUP(B1517,INDUKSI!$B$5:$I$1048576,8,0),"")</f>
        <v>LULUS</v>
      </c>
      <c r="X1517" s="21" t="s">
        <v>3994</v>
      </c>
      <c r="Y1517" s="17" cm="1">
        <f t="array" ref="Y1517">MAX(IF(REINDUKSI!$B$5:$B$1048576='Data Training 2022'!B1517,REINDUKSI!$H$5:$H$1048576))</f>
        <v>0</v>
      </c>
      <c r="Z1517" s="22" t="str">
        <f>IFERROR(VLOOKUP(B1517,REINDUKSI!$B$5:$I$1048576,8,0),"")</f>
        <v/>
      </c>
      <c r="AA1517" s="22" t="str">
        <f t="shared" si="128"/>
        <v/>
      </c>
      <c r="AB1517" s="17" cm="1">
        <f t="array" ref="AB1517">MAX(IF(BSA!$B$5:$B$1048576='Data Training 2022'!B1517,BSA!$H$5:$H$1048576))</f>
        <v>0</v>
      </c>
      <c r="AC1517" s="22" t="str">
        <f>IFERROR(VLOOKUP(B1517,BSA!$B$5:$I$1048576,8,0),"")</f>
        <v/>
      </c>
      <c r="AD1517" s="22" t="s">
        <v>3994</v>
      </c>
      <c r="AE1517" s="22"/>
      <c r="AF1517" s="22"/>
      <c r="AG1517" s="22" t="str">
        <f t="shared" si="129"/>
        <v/>
      </c>
      <c r="AH1517" s="17" cm="1">
        <f t="array" ref="AH1517">MAX(IF(ISOLASI!$B$5:$B$1048576='Data Training 2022'!B1517,ISOLASI!$H$5:$H$1048576))</f>
        <v>0</v>
      </c>
      <c r="AI1517" s="22" t="str">
        <f>IFERROR(VLOOKUP(B1517,ISOLASI!$B$5:$I$1048576,8,0),"")</f>
        <v/>
      </c>
      <c r="AJ1517" s="22"/>
      <c r="AK1517" s="17" cm="1">
        <f t="array" ref="AK1517">MAX(IF('DEKAT AIR'!$B$5:$B$1048576='Data Training 2022'!B1517,'DEKAT AIR'!$H$5:$H$1048576))</f>
        <v>0</v>
      </c>
      <c r="AL1517" s="22" t="str">
        <f>IFERROR(VLOOKUP(B1517,'DEKAT AIR'!$B$5:$I$1048576,8,0),"")</f>
        <v/>
      </c>
      <c r="AM1517" s="22"/>
      <c r="AN1517" s="17" cm="1">
        <f t="array" ref="AN1517">MAX(IF(KETINGGIAN!$B$5:$B$1048576='Data Training 2022'!B1517,KETINGGIAN!$H$5:$H$1048576))</f>
        <v>0</v>
      </c>
      <c r="AO1517" s="22" t="str">
        <f>IFERROR(VLOOKUP(B1517,KETINGGIAN!$B$5:$I$1048576,8,0),"")</f>
        <v/>
      </c>
      <c r="AP1517" s="22"/>
      <c r="AQ1517" s="22"/>
      <c r="AR1517" s="22"/>
      <c r="AS1517" s="22"/>
      <c r="AT1517" s="17" cm="1">
        <f t="array" ref="AT1517">MAX(IF(TOOLSKEEPER!$B$5:$B$1048576='Data Training 2022'!B1517,TOOLSKEEPER!$H$5:$H$1048576))</f>
        <v>0</v>
      </c>
      <c r="AU1517" s="22" t="str">
        <f>IFERROR(VLOOKUP(B1517,TOOLSKEEPER!$B$5:$I$1048576,8,0),"")</f>
        <v/>
      </c>
    </row>
    <row r="1518" spans="1:47">
      <c r="A1518" s="22">
        <f t="shared" si="130"/>
        <v>1512</v>
      </c>
      <c r="B1518" s="21" t="str">
        <f t="shared" si="131"/>
        <v>KMK-21120238</v>
      </c>
      <c r="C1518" s="21" t="s">
        <v>4505</v>
      </c>
      <c r="D1518" s="22"/>
      <c r="E1518" s="22" t="s">
        <v>870</v>
      </c>
      <c r="F1518" s="22" t="s">
        <v>808</v>
      </c>
      <c r="G1518" s="22" t="s">
        <v>855</v>
      </c>
      <c r="H1518" s="22" t="s">
        <v>3973</v>
      </c>
      <c r="I1518" s="22"/>
      <c r="J1518" s="22"/>
      <c r="K1518" s="21" t="s">
        <v>4002</v>
      </c>
      <c r="L1518" s="21" t="s">
        <v>681</v>
      </c>
      <c r="M1518" s="21" t="s">
        <v>4003</v>
      </c>
      <c r="N1518" s="21"/>
      <c r="O1518" s="17" t="str">
        <f>IFERROR(VLOOKUP(B1518,POP!$B$5:$I$1048576,7,0),"")</f>
        <v/>
      </c>
      <c r="P1518" s="17" t="str">
        <f>IFERROR(VLOOKUP(B1518,POM!$B$5:$I$1048576,7,0),"")</f>
        <v/>
      </c>
      <c r="Q1518" s="10" t="str">
        <f>IFERROR(VLOOKUP(B1518,POU!$B$5:$I$1048576,7,0),"")</f>
        <v/>
      </c>
      <c r="R1518" s="21" t="str">
        <f t="shared" si="127"/>
        <v/>
      </c>
      <c r="S1518" s="17" t="str">
        <f>IFERROR(VLOOKUP(B1518,'PEMBEKALAN POP'!$B$5:$I$1048576,7,0),"")</f>
        <v/>
      </c>
      <c r="T1518" s="22" t="str">
        <f>IFERROR(VLOOKUP(B1518,'PEMBEKALAN POP'!$B$5:$I$1048576,8,0),"")</f>
        <v/>
      </c>
      <c r="U1518" s="21" t="s">
        <v>3994</v>
      </c>
      <c r="V1518" s="17" t="e" cm="1">
        <f t="array" ref="V1518">MAX(IF(INDUKSI!$B$5:$B$1048576='Data Training 2022'!B1518,INDUKSI!$H$5:$H$1048576))</f>
        <v>#N/A</v>
      </c>
      <c r="W1518" s="22" t="str">
        <f>IFERROR(VLOOKUP(B1518,INDUKSI!$B$5:$I$1048576,8,0),"")</f>
        <v>LULUS</v>
      </c>
      <c r="X1518" s="21" t="s">
        <v>3994</v>
      </c>
      <c r="Y1518" s="17" cm="1">
        <f t="array" ref="Y1518">MAX(IF(REINDUKSI!$B$5:$B$1048576='Data Training 2022'!B1518,REINDUKSI!$H$5:$H$1048576))</f>
        <v>0</v>
      </c>
      <c r="Z1518" s="22" t="str">
        <f>IFERROR(VLOOKUP(B1518,REINDUKSI!$B$5:$I$1048576,8,0),"")</f>
        <v/>
      </c>
      <c r="AA1518" s="22" t="str">
        <f t="shared" si="128"/>
        <v/>
      </c>
      <c r="AB1518" s="17" cm="1">
        <f t="array" ref="AB1518">MAX(IF(BSA!$B$5:$B$1048576='Data Training 2022'!B1518,BSA!$H$5:$H$1048576))</f>
        <v>0</v>
      </c>
      <c r="AC1518" s="22" t="str">
        <f>IFERROR(VLOOKUP(B1518,BSA!$B$5:$I$1048576,8,0),"")</f>
        <v/>
      </c>
      <c r="AD1518" s="22" t="s">
        <v>3994</v>
      </c>
      <c r="AE1518" s="22"/>
      <c r="AF1518" s="22"/>
      <c r="AG1518" s="22" t="str">
        <f t="shared" si="129"/>
        <v/>
      </c>
      <c r="AH1518" s="17" cm="1">
        <f t="array" ref="AH1518">MAX(IF(ISOLASI!$B$5:$B$1048576='Data Training 2022'!B1518,ISOLASI!$H$5:$H$1048576))</f>
        <v>0</v>
      </c>
      <c r="AI1518" s="22" t="str">
        <f>IFERROR(VLOOKUP(B1518,ISOLASI!$B$5:$I$1048576,8,0),"")</f>
        <v/>
      </c>
      <c r="AJ1518" s="22"/>
      <c r="AK1518" s="17" cm="1">
        <f t="array" ref="AK1518">MAX(IF('DEKAT AIR'!$B$5:$B$1048576='Data Training 2022'!B1518,'DEKAT AIR'!$H$5:$H$1048576))</f>
        <v>0</v>
      </c>
      <c r="AL1518" s="22" t="str">
        <f>IFERROR(VLOOKUP(B1518,'DEKAT AIR'!$B$5:$I$1048576,8,0),"")</f>
        <v/>
      </c>
      <c r="AM1518" s="22"/>
      <c r="AN1518" s="17" cm="1">
        <f t="array" ref="AN1518">MAX(IF(KETINGGIAN!$B$5:$B$1048576='Data Training 2022'!B1518,KETINGGIAN!$H$5:$H$1048576))</f>
        <v>0</v>
      </c>
      <c r="AO1518" s="22" t="str">
        <f>IFERROR(VLOOKUP(B1518,KETINGGIAN!$B$5:$I$1048576,8,0),"")</f>
        <v/>
      </c>
      <c r="AP1518" s="22"/>
      <c r="AQ1518" s="22"/>
      <c r="AR1518" s="22"/>
      <c r="AS1518" s="22"/>
      <c r="AT1518" s="17" cm="1">
        <f t="array" ref="AT1518">MAX(IF(TOOLSKEEPER!$B$5:$B$1048576='Data Training 2022'!B1518,TOOLSKEEPER!$H$5:$H$1048576))</f>
        <v>0</v>
      </c>
      <c r="AU1518" s="22" t="str">
        <f>IFERROR(VLOOKUP(B1518,TOOLSKEEPER!$B$5:$I$1048576,8,0),"")</f>
        <v/>
      </c>
    </row>
    <row r="1519" spans="1:47">
      <c r="A1519" s="22">
        <f t="shared" si="130"/>
        <v>1513</v>
      </c>
      <c r="B1519" s="21" t="str">
        <f t="shared" si="131"/>
        <v>KMK-21110237</v>
      </c>
      <c r="C1519" s="21" t="s">
        <v>4506</v>
      </c>
      <c r="D1519" s="22"/>
      <c r="E1519" s="22" t="s">
        <v>854</v>
      </c>
      <c r="F1519" s="22" t="s">
        <v>808</v>
      </c>
      <c r="G1519" s="22" t="s">
        <v>855</v>
      </c>
      <c r="H1519" s="22" t="s">
        <v>3973</v>
      </c>
      <c r="I1519" s="22"/>
      <c r="J1519" s="22"/>
      <c r="K1519" s="21" t="s">
        <v>4002</v>
      </c>
      <c r="L1519" s="21" t="s">
        <v>681</v>
      </c>
      <c r="M1519" s="21" t="s">
        <v>4003</v>
      </c>
      <c r="N1519" s="21"/>
      <c r="O1519" s="17" t="str">
        <f>IFERROR(VLOOKUP(B1519,POP!$B$5:$I$1048576,7,0),"")</f>
        <v/>
      </c>
      <c r="P1519" s="17" t="str">
        <f>IFERROR(VLOOKUP(B1519,POM!$B$5:$I$1048576,7,0),"")</f>
        <v/>
      </c>
      <c r="Q1519" s="10" t="str">
        <f>IFERROR(VLOOKUP(B1519,POU!$B$5:$I$1048576,7,0),"")</f>
        <v/>
      </c>
      <c r="R1519" s="21" t="str">
        <f t="shared" si="127"/>
        <v/>
      </c>
      <c r="S1519" s="17" t="str">
        <f>IFERROR(VLOOKUP(B1519,'PEMBEKALAN POP'!$B$5:$I$1048576,7,0),"")</f>
        <v/>
      </c>
      <c r="T1519" s="22" t="str">
        <f>IFERROR(VLOOKUP(B1519,'PEMBEKALAN POP'!$B$5:$I$1048576,8,0),"")</f>
        <v/>
      </c>
      <c r="U1519" s="21" t="s">
        <v>3994</v>
      </c>
      <c r="V1519" s="17" t="e" cm="1">
        <f t="array" ref="V1519">MAX(IF(INDUKSI!$B$5:$B$1048576='Data Training 2022'!B1519,INDUKSI!$H$5:$H$1048576))</f>
        <v>#N/A</v>
      </c>
      <c r="W1519" s="22" t="str">
        <f>IFERROR(VLOOKUP(B1519,INDUKSI!$B$5:$I$1048576,8,0),"")</f>
        <v>LULUS</v>
      </c>
      <c r="X1519" s="21" t="s">
        <v>3994</v>
      </c>
      <c r="Y1519" s="17" cm="1">
        <f t="array" ref="Y1519">MAX(IF(REINDUKSI!$B$5:$B$1048576='Data Training 2022'!B1519,REINDUKSI!$H$5:$H$1048576))</f>
        <v>0</v>
      </c>
      <c r="Z1519" s="22" t="str">
        <f>IFERROR(VLOOKUP(B1519,REINDUKSI!$B$5:$I$1048576,8,0),"")</f>
        <v/>
      </c>
      <c r="AA1519" s="22" t="str">
        <f t="shared" si="128"/>
        <v/>
      </c>
      <c r="AB1519" s="17" cm="1">
        <f t="array" ref="AB1519">MAX(IF(BSA!$B$5:$B$1048576='Data Training 2022'!B1519,BSA!$H$5:$H$1048576))</f>
        <v>0</v>
      </c>
      <c r="AC1519" s="22" t="str">
        <f>IFERROR(VLOOKUP(B1519,BSA!$B$5:$I$1048576,8,0),"")</f>
        <v/>
      </c>
      <c r="AD1519" s="22" t="s">
        <v>3994</v>
      </c>
      <c r="AE1519" s="22"/>
      <c r="AF1519" s="22"/>
      <c r="AG1519" s="22" t="str">
        <f t="shared" si="129"/>
        <v/>
      </c>
      <c r="AH1519" s="17" cm="1">
        <f t="array" ref="AH1519">MAX(IF(ISOLASI!$B$5:$B$1048576='Data Training 2022'!B1519,ISOLASI!$H$5:$H$1048576))</f>
        <v>0</v>
      </c>
      <c r="AI1519" s="22" t="str">
        <f>IFERROR(VLOOKUP(B1519,ISOLASI!$B$5:$I$1048576,8,0),"")</f>
        <v/>
      </c>
      <c r="AJ1519" s="22"/>
      <c r="AK1519" s="17" cm="1">
        <f t="array" ref="AK1519">MAX(IF('DEKAT AIR'!$B$5:$B$1048576='Data Training 2022'!B1519,'DEKAT AIR'!$H$5:$H$1048576))</f>
        <v>0</v>
      </c>
      <c r="AL1519" s="22" t="str">
        <f>IFERROR(VLOOKUP(B1519,'DEKAT AIR'!$B$5:$I$1048576,8,0),"")</f>
        <v/>
      </c>
      <c r="AM1519" s="22"/>
      <c r="AN1519" s="17" cm="1">
        <f t="array" ref="AN1519">MAX(IF(KETINGGIAN!$B$5:$B$1048576='Data Training 2022'!B1519,KETINGGIAN!$H$5:$H$1048576))</f>
        <v>0</v>
      </c>
      <c r="AO1519" s="22" t="str">
        <f>IFERROR(VLOOKUP(B1519,KETINGGIAN!$B$5:$I$1048576,8,0),"")</f>
        <v/>
      </c>
      <c r="AP1519" s="22"/>
      <c r="AQ1519" s="22"/>
      <c r="AR1519" s="22"/>
      <c r="AS1519" s="22"/>
      <c r="AT1519" s="17" cm="1">
        <f t="array" ref="AT1519">MAX(IF(TOOLSKEEPER!$B$5:$B$1048576='Data Training 2022'!B1519,TOOLSKEEPER!$H$5:$H$1048576))</f>
        <v>0</v>
      </c>
      <c r="AU1519" s="22" t="str">
        <f>IFERROR(VLOOKUP(B1519,TOOLSKEEPER!$B$5:$I$1048576,8,0),"")</f>
        <v/>
      </c>
    </row>
    <row r="1520" spans="1:47">
      <c r="A1520" s="22">
        <f t="shared" si="130"/>
        <v>1514</v>
      </c>
      <c r="B1520" s="21" t="str">
        <f t="shared" si="131"/>
        <v>KMK-21090242</v>
      </c>
      <c r="C1520" s="21" t="s">
        <v>4507</v>
      </c>
      <c r="D1520" s="22"/>
      <c r="E1520" s="22" t="s">
        <v>810</v>
      </c>
      <c r="F1520" s="22" t="s">
        <v>808</v>
      </c>
      <c r="G1520" s="22" t="s">
        <v>4508</v>
      </c>
      <c r="H1520" s="22" t="s">
        <v>3973</v>
      </c>
      <c r="I1520" s="22"/>
      <c r="J1520" s="22"/>
      <c r="K1520" s="21" t="s">
        <v>4002</v>
      </c>
      <c r="L1520" s="21" t="s">
        <v>681</v>
      </c>
      <c r="M1520" s="21" t="s">
        <v>4003</v>
      </c>
      <c r="N1520" s="21"/>
      <c r="O1520" s="17" t="str">
        <f>IFERROR(VLOOKUP(B1520,POP!$B$5:$I$1048576,7,0),"")</f>
        <v/>
      </c>
      <c r="P1520" s="17" t="str">
        <f>IFERROR(VLOOKUP(B1520,POM!$B$5:$I$1048576,7,0),"")</f>
        <v/>
      </c>
      <c r="Q1520" s="10" t="str">
        <f>IFERROR(VLOOKUP(B1520,POU!$B$5:$I$1048576,7,0),"")</f>
        <v/>
      </c>
      <c r="R1520" s="21" t="str">
        <f t="shared" si="127"/>
        <v/>
      </c>
      <c r="S1520" s="17" t="str">
        <f>IFERROR(VLOOKUP(B1520,'PEMBEKALAN POP'!$B$5:$I$1048576,7,0),"")</f>
        <v/>
      </c>
      <c r="T1520" s="22" t="str">
        <f>IFERROR(VLOOKUP(B1520,'PEMBEKALAN POP'!$B$5:$I$1048576,8,0),"")</f>
        <v/>
      </c>
      <c r="U1520" s="21" t="s">
        <v>3994</v>
      </c>
      <c r="V1520" s="17" t="e" cm="1">
        <f t="array" ref="V1520">MAX(IF(INDUKSI!$B$5:$B$1048576='Data Training 2022'!B1520,INDUKSI!$H$5:$H$1048576))</f>
        <v>#N/A</v>
      </c>
      <c r="W1520" s="22" t="str">
        <f>IFERROR(VLOOKUP(B1520,INDUKSI!$B$5:$I$1048576,8,0),"")</f>
        <v>LULUS</v>
      </c>
      <c r="X1520" s="21" t="s">
        <v>3994</v>
      </c>
      <c r="Y1520" s="17" cm="1">
        <f t="array" ref="Y1520">MAX(IF(REINDUKSI!$B$5:$B$1048576='Data Training 2022'!B1520,REINDUKSI!$H$5:$H$1048576))</f>
        <v>0</v>
      </c>
      <c r="Z1520" s="22" t="str">
        <f>IFERROR(VLOOKUP(B1520,REINDUKSI!$B$5:$I$1048576,8,0),"")</f>
        <v/>
      </c>
      <c r="AA1520" s="22" t="str">
        <f t="shared" si="128"/>
        <v/>
      </c>
      <c r="AB1520" s="17" cm="1">
        <f t="array" ref="AB1520">MAX(IF(BSA!$B$5:$B$1048576='Data Training 2022'!B1520,BSA!$H$5:$H$1048576))</f>
        <v>0</v>
      </c>
      <c r="AC1520" s="22" t="str">
        <f>IFERROR(VLOOKUP(B1520,BSA!$B$5:$I$1048576,8,0),"")</f>
        <v/>
      </c>
      <c r="AD1520" s="22" t="s">
        <v>3994</v>
      </c>
      <c r="AE1520" s="22"/>
      <c r="AF1520" s="22"/>
      <c r="AG1520" s="22" t="str">
        <f t="shared" si="129"/>
        <v/>
      </c>
      <c r="AH1520" s="17" cm="1">
        <f t="array" ref="AH1520">MAX(IF(ISOLASI!$B$5:$B$1048576='Data Training 2022'!B1520,ISOLASI!$H$5:$H$1048576))</f>
        <v>44520</v>
      </c>
      <c r="AI1520" s="22" t="str">
        <f>IFERROR(VLOOKUP(B1520,ISOLASI!$B$5:$I$1048576,8,0),"")</f>
        <v>LULUS</v>
      </c>
      <c r="AJ1520" s="22"/>
      <c r="AK1520" s="17" cm="1">
        <f t="array" ref="AK1520">MAX(IF('DEKAT AIR'!$B$5:$B$1048576='Data Training 2022'!B1520,'DEKAT AIR'!$H$5:$H$1048576))</f>
        <v>0</v>
      </c>
      <c r="AL1520" s="22" t="str">
        <f>IFERROR(VLOOKUP(B1520,'DEKAT AIR'!$B$5:$I$1048576,8,0),"")</f>
        <v/>
      </c>
      <c r="AM1520" s="22"/>
      <c r="AN1520" s="17" cm="1">
        <f t="array" ref="AN1520">MAX(IF(KETINGGIAN!$B$5:$B$1048576='Data Training 2022'!B1520,KETINGGIAN!$H$5:$H$1048576))</f>
        <v>0</v>
      </c>
      <c r="AO1520" s="22" t="str">
        <f>IFERROR(VLOOKUP(B1520,KETINGGIAN!$B$5:$I$1048576,8,0),"")</f>
        <v/>
      </c>
      <c r="AP1520" s="22"/>
      <c r="AQ1520" s="22"/>
      <c r="AR1520" s="22"/>
      <c r="AS1520" s="22"/>
      <c r="AT1520" s="17" cm="1">
        <f t="array" ref="AT1520">MAX(IF(TOOLSKEEPER!$B$5:$B$1048576='Data Training 2022'!B1520,TOOLSKEEPER!$H$5:$H$1048576))</f>
        <v>0</v>
      </c>
      <c r="AU1520" s="22" t="str">
        <f>IFERROR(VLOOKUP(B1520,TOOLSKEEPER!$B$5:$I$1048576,8,0),"")</f>
        <v/>
      </c>
    </row>
    <row r="1521" spans="1:47">
      <c r="A1521" s="22">
        <f t="shared" si="130"/>
        <v>1515</v>
      </c>
      <c r="B1521" s="21" t="str">
        <f t="shared" si="131"/>
        <v>KMK-21050240</v>
      </c>
      <c r="C1521" s="21" t="s">
        <v>4509</v>
      </c>
      <c r="D1521" s="22"/>
      <c r="E1521" s="22" t="s">
        <v>1054</v>
      </c>
      <c r="F1521" s="22" t="s">
        <v>808</v>
      </c>
      <c r="G1521" s="22" t="s">
        <v>852</v>
      </c>
      <c r="H1521" s="22" t="s">
        <v>3973</v>
      </c>
      <c r="I1521" s="22"/>
      <c r="J1521" s="22"/>
      <c r="K1521" s="21" t="s">
        <v>4002</v>
      </c>
      <c r="L1521" s="21" t="s">
        <v>681</v>
      </c>
      <c r="M1521" s="21" t="s">
        <v>4003</v>
      </c>
      <c r="N1521" s="21"/>
      <c r="O1521" s="17" t="str">
        <f>IFERROR(VLOOKUP(B1521,POP!$B$5:$I$1048576,7,0),"")</f>
        <v/>
      </c>
      <c r="P1521" s="17" t="str">
        <f>IFERROR(VLOOKUP(B1521,POM!$B$5:$I$1048576,7,0),"")</f>
        <v/>
      </c>
      <c r="Q1521" s="10" t="str">
        <f>IFERROR(VLOOKUP(B1521,POU!$B$5:$I$1048576,7,0),"")</f>
        <v/>
      </c>
      <c r="R1521" s="21" t="str">
        <f t="shared" si="127"/>
        <v/>
      </c>
      <c r="S1521" s="17" t="str">
        <f>IFERROR(VLOOKUP(B1521,'PEMBEKALAN POP'!$B$5:$I$1048576,7,0),"")</f>
        <v/>
      </c>
      <c r="T1521" s="22" t="str">
        <f>IFERROR(VLOOKUP(B1521,'PEMBEKALAN POP'!$B$5:$I$1048576,8,0),"")</f>
        <v/>
      </c>
      <c r="U1521" s="21" t="s">
        <v>3994</v>
      </c>
      <c r="V1521" s="17" t="e" cm="1">
        <f t="array" ref="V1521">MAX(IF(INDUKSI!$B$5:$B$1048576='Data Training 2022'!B1521,INDUKSI!$H$5:$H$1048576))</f>
        <v>#N/A</v>
      </c>
      <c r="W1521" s="22" t="str">
        <f>IFERROR(VLOOKUP(B1521,INDUKSI!$B$5:$I$1048576,8,0),"")</f>
        <v>LULUS</v>
      </c>
      <c r="X1521" s="21" t="s">
        <v>3994</v>
      </c>
      <c r="Y1521" s="17" cm="1">
        <f t="array" ref="Y1521">MAX(IF(REINDUKSI!$B$5:$B$1048576='Data Training 2022'!B1521,REINDUKSI!$H$5:$H$1048576))</f>
        <v>0</v>
      </c>
      <c r="Z1521" s="22" t="str">
        <f>IFERROR(VLOOKUP(B1521,REINDUKSI!$B$5:$I$1048576,8,0),"")</f>
        <v/>
      </c>
      <c r="AA1521" s="22" t="str">
        <f t="shared" si="128"/>
        <v/>
      </c>
      <c r="AB1521" s="17" cm="1">
        <f t="array" ref="AB1521">MAX(IF(BSA!$B$5:$B$1048576='Data Training 2022'!B1521,BSA!$H$5:$H$1048576))</f>
        <v>0</v>
      </c>
      <c r="AC1521" s="22" t="str">
        <f>IFERROR(VLOOKUP(B1521,BSA!$B$5:$I$1048576,8,0),"")</f>
        <v/>
      </c>
      <c r="AD1521" s="22" t="s">
        <v>3994</v>
      </c>
      <c r="AE1521" s="22"/>
      <c r="AF1521" s="22"/>
      <c r="AG1521" s="22" t="str">
        <f t="shared" si="129"/>
        <v/>
      </c>
      <c r="AH1521" s="17" cm="1">
        <f t="array" ref="AH1521">MAX(IF(ISOLASI!$B$5:$B$1048576='Data Training 2022'!B1521,ISOLASI!$H$5:$H$1048576))</f>
        <v>0</v>
      </c>
      <c r="AI1521" s="22" t="str">
        <f>IFERROR(VLOOKUP(B1521,ISOLASI!$B$5:$I$1048576,8,0),"")</f>
        <v/>
      </c>
      <c r="AJ1521" s="22"/>
      <c r="AK1521" s="17" cm="1">
        <f t="array" ref="AK1521">MAX(IF('DEKAT AIR'!$B$5:$B$1048576='Data Training 2022'!B1521,'DEKAT AIR'!$H$5:$H$1048576))</f>
        <v>0</v>
      </c>
      <c r="AL1521" s="22" t="str">
        <f>IFERROR(VLOOKUP(B1521,'DEKAT AIR'!$B$5:$I$1048576,8,0),"")</f>
        <v/>
      </c>
      <c r="AM1521" s="22"/>
      <c r="AN1521" s="17" cm="1">
        <f t="array" ref="AN1521">MAX(IF(KETINGGIAN!$B$5:$B$1048576='Data Training 2022'!B1521,KETINGGIAN!$H$5:$H$1048576))</f>
        <v>0</v>
      </c>
      <c r="AO1521" s="22" t="str">
        <f>IFERROR(VLOOKUP(B1521,KETINGGIAN!$B$5:$I$1048576,8,0),"")</f>
        <v/>
      </c>
      <c r="AP1521" s="22"/>
      <c r="AQ1521" s="22"/>
      <c r="AR1521" s="22"/>
      <c r="AS1521" s="22"/>
      <c r="AT1521" s="17" cm="1">
        <f t="array" ref="AT1521">MAX(IF(TOOLSKEEPER!$B$5:$B$1048576='Data Training 2022'!B1521,TOOLSKEEPER!$H$5:$H$1048576))</f>
        <v>0</v>
      </c>
      <c r="AU1521" s="22" t="str">
        <f>IFERROR(VLOOKUP(B1521,TOOLSKEEPER!$B$5:$I$1048576,8,0),"")</f>
        <v/>
      </c>
    </row>
    <row r="1522" spans="1:47">
      <c r="A1522" s="22">
        <f t="shared" si="130"/>
        <v>1516</v>
      </c>
      <c r="B1522" s="21" t="str">
        <f t="shared" si="131"/>
        <v>KMK-21020241</v>
      </c>
      <c r="C1522" s="21" t="s">
        <v>4510</v>
      </c>
      <c r="D1522" s="22"/>
      <c r="E1522" s="22" t="s">
        <v>1049</v>
      </c>
      <c r="F1522" s="22" t="s">
        <v>808</v>
      </c>
      <c r="G1522" s="22" t="s">
        <v>4508</v>
      </c>
      <c r="H1522" s="22" t="s">
        <v>3973</v>
      </c>
      <c r="I1522" s="22"/>
      <c r="J1522" s="22"/>
      <c r="K1522" s="21" t="s">
        <v>4002</v>
      </c>
      <c r="L1522" s="21" t="s">
        <v>681</v>
      </c>
      <c r="M1522" s="21" t="s">
        <v>4003</v>
      </c>
      <c r="N1522" s="21"/>
      <c r="O1522" s="17" t="str">
        <f>IFERROR(VLOOKUP(B1522,POP!$B$5:$I$1048576,7,0),"")</f>
        <v/>
      </c>
      <c r="P1522" s="17" t="str">
        <f>IFERROR(VLOOKUP(B1522,POM!$B$5:$I$1048576,7,0),"")</f>
        <v/>
      </c>
      <c r="Q1522" s="10" t="str">
        <f>IFERROR(VLOOKUP(B1522,POU!$B$5:$I$1048576,7,0),"")</f>
        <v/>
      </c>
      <c r="R1522" s="21" t="str">
        <f t="shared" si="127"/>
        <v/>
      </c>
      <c r="S1522" s="17" t="str">
        <f>IFERROR(VLOOKUP(B1522,'PEMBEKALAN POP'!$B$5:$I$1048576,7,0),"")</f>
        <v/>
      </c>
      <c r="T1522" s="22" t="str">
        <f>IFERROR(VLOOKUP(B1522,'PEMBEKALAN POP'!$B$5:$I$1048576,8,0),"")</f>
        <v/>
      </c>
      <c r="U1522" s="21" t="s">
        <v>3994</v>
      </c>
      <c r="V1522" s="17" t="e" cm="1">
        <f t="array" ref="V1522">MAX(IF(INDUKSI!$B$5:$B$1048576='Data Training 2022'!B1522,INDUKSI!$H$5:$H$1048576))</f>
        <v>#N/A</v>
      </c>
      <c r="W1522" s="22" t="str">
        <f>IFERROR(VLOOKUP(B1522,INDUKSI!$B$5:$I$1048576,8,0),"")</f>
        <v>LULUS</v>
      </c>
      <c r="X1522" s="21" t="s">
        <v>3994</v>
      </c>
      <c r="Y1522" s="17" cm="1">
        <f t="array" ref="Y1522">MAX(IF(REINDUKSI!$B$5:$B$1048576='Data Training 2022'!B1522,REINDUKSI!$H$5:$H$1048576))</f>
        <v>0</v>
      </c>
      <c r="Z1522" s="22" t="str">
        <f>IFERROR(VLOOKUP(B1522,REINDUKSI!$B$5:$I$1048576,8,0),"")</f>
        <v/>
      </c>
      <c r="AA1522" s="22" t="str">
        <f t="shared" si="128"/>
        <v/>
      </c>
      <c r="AB1522" s="17" cm="1">
        <f t="array" ref="AB1522">MAX(IF(BSA!$B$5:$B$1048576='Data Training 2022'!B1522,BSA!$H$5:$H$1048576))</f>
        <v>0</v>
      </c>
      <c r="AC1522" s="22" t="str">
        <f>IFERROR(VLOOKUP(B1522,BSA!$B$5:$I$1048576,8,0),"")</f>
        <v/>
      </c>
      <c r="AD1522" s="22" t="s">
        <v>3994</v>
      </c>
      <c r="AE1522" s="22"/>
      <c r="AF1522" s="22"/>
      <c r="AG1522" s="22" t="str">
        <f t="shared" si="129"/>
        <v/>
      </c>
      <c r="AH1522" s="17" cm="1">
        <f t="array" ref="AH1522">MAX(IF(ISOLASI!$B$5:$B$1048576='Data Training 2022'!B1522,ISOLASI!$H$5:$H$1048576))</f>
        <v>44520</v>
      </c>
      <c r="AI1522" s="22" t="str">
        <f>IFERROR(VLOOKUP(B1522,ISOLASI!$B$5:$I$1048576,8,0),"")</f>
        <v>LULUS</v>
      </c>
      <c r="AJ1522" s="22"/>
      <c r="AK1522" s="17" cm="1">
        <f t="array" ref="AK1522">MAX(IF('DEKAT AIR'!$B$5:$B$1048576='Data Training 2022'!B1522,'DEKAT AIR'!$H$5:$H$1048576))</f>
        <v>0</v>
      </c>
      <c r="AL1522" s="22" t="str">
        <f>IFERROR(VLOOKUP(B1522,'DEKAT AIR'!$B$5:$I$1048576,8,0),"")</f>
        <v/>
      </c>
      <c r="AM1522" s="22"/>
      <c r="AN1522" s="17" cm="1">
        <f t="array" ref="AN1522">MAX(IF(KETINGGIAN!$B$5:$B$1048576='Data Training 2022'!B1522,KETINGGIAN!$H$5:$H$1048576))</f>
        <v>0</v>
      </c>
      <c r="AO1522" s="22" t="str">
        <f>IFERROR(VLOOKUP(B1522,KETINGGIAN!$B$5:$I$1048576,8,0),"")</f>
        <v/>
      </c>
      <c r="AP1522" s="22"/>
      <c r="AQ1522" s="22"/>
      <c r="AR1522" s="22"/>
      <c r="AS1522" s="22"/>
      <c r="AT1522" s="17" cm="1">
        <f t="array" ref="AT1522">MAX(IF(TOOLSKEEPER!$B$5:$B$1048576='Data Training 2022'!B1522,TOOLSKEEPER!$H$5:$H$1048576))</f>
        <v>0</v>
      </c>
      <c r="AU1522" s="22" t="str">
        <f>IFERROR(VLOOKUP(B1522,TOOLSKEEPER!$B$5:$I$1048576,8,0),"")</f>
        <v/>
      </c>
    </row>
    <row r="1523" spans="1:47">
      <c r="A1523" s="22">
        <f t="shared" si="130"/>
        <v>1517</v>
      </c>
      <c r="B1523" s="21" t="str">
        <f t="shared" si="131"/>
        <v>KMK-21030249</v>
      </c>
      <c r="C1523" s="21" t="s">
        <v>4511</v>
      </c>
      <c r="D1523" s="22"/>
      <c r="E1523" s="22" t="s">
        <v>965</v>
      </c>
      <c r="F1523" s="22" t="s">
        <v>808</v>
      </c>
      <c r="G1523" s="22" t="s">
        <v>962</v>
      </c>
      <c r="H1523" s="22" t="s">
        <v>3973</v>
      </c>
      <c r="I1523" s="22"/>
      <c r="J1523" s="22"/>
      <c r="K1523" s="21" t="s">
        <v>4002</v>
      </c>
      <c r="L1523" s="21" t="s">
        <v>681</v>
      </c>
      <c r="M1523" s="21" t="s">
        <v>4003</v>
      </c>
      <c r="N1523" s="21"/>
      <c r="O1523" s="17" t="str">
        <f>IFERROR(VLOOKUP(B1523,POP!$B$5:$I$1048576,7,0),"")</f>
        <v/>
      </c>
      <c r="P1523" s="17" t="str">
        <f>IFERROR(VLOOKUP(B1523,POM!$B$5:$I$1048576,7,0),"")</f>
        <v/>
      </c>
      <c r="Q1523" s="10" t="str">
        <f>IFERROR(VLOOKUP(B1523,POU!$B$5:$I$1048576,7,0),"")</f>
        <v/>
      </c>
      <c r="R1523" s="21" t="str">
        <f t="shared" si="127"/>
        <v/>
      </c>
      <c r="S1523" s="17" t="str">
        <f>IFERROR(VLOOKUP(B1523,'PEMBEKALAN POP'!$B$5:$I$1048576,7,0),"")</f>
        <v/>
      </c>
      <c r="T1523" s="22" t="str">
        <f>IFERROR(VLOOKUP(B1523,'PEMBEKALAN POP'!$B$5:$I$1048576,8,0),"")</f>
        <v/>
      </c>
      <c r="U1523" s="21" t="s">
        <v>3994</v>
      </c>
      <c r="V1523" s="17" t="e" cm="1">
        <f t="array" ref="V1523">MAX(IF(INDUKSI!$B$5:$B$1048576='Data Training 2022'!B1523,INDUKSI!$H$5:$H$1048576))</f>
        <v>#N/A</v>
      </c>
      <c r="W1523" s="22" t="str">
        <f>IFERROR(VLOOKUP(B1523,INDUKSI!$B$5:$I$1048576,8,0),"")</f>
        <v>LULUS</v>
      </c>
      <c r="X1523" s="21" t="s">
        <v>3994</v>
      </c>
      <c r="Y1523" s="17" cm="1">
        <f t="array" ref="Y1523">MAX(IF(REINDUKSI!$B$5:$B$1048576='Data Training 2022'!B1523,REINDUKSI!$H$5:$H$1048576))</f>
        <v>0</v>
      </c>
      <c r="Z1523" s="22" t="str">
        <f>IFERROR(VLOOKUP(B1523,REINDUKSI!$B$5:$I$1048576,8,0),"")</f>
        <v/>
      </c>
      <c r="AA1523" s="22" t="str">
        <f t="shared" si="128"/>
        <v/>
      </c>
      <c r="AB1523" s="17" cm="1">
        <f t="array" ref="AB1523">MAX(IF(BSA!$B$5:$B$1048576='Data Training 2022'!B1523,BSA!$H$5:$H$1048576))</f>
        <v>0</v>
      </c>
      <c r="AC1523" s="22" t="str">
        <f>IFERROR(VLOOKUP(B1523,BSA!$B$5:$I$1048576,8,0),"")</f>
        <v/>
      </c>
      <c r="AD1523" s="22" t="s">
        <v>3994</v>
      </c>
      <c r="AE1523" s="22"/>
      <c r="AF1523" s="22"/>
      <c r="AG1523" s="22" t="str">
        <f t="shared" si="129"/>
        <v/>
      </c>
      <c r="AH1523" s="17" cm="1">
        <f t="array" ref="AH1523">MAX(IF(ISOLASI!$B$5:$B$1048576='Data Training 2022'!B1523,ISOLASI!$H$5:$H$1048576))</f>
        <v>0</v>
      </c>
      <c r="AI1523" s="22" t="str">
        <f>IFERROR(VLOOKUP(B1523,ISOLASI!$B$5:$I$1048576,8,0),"")</f>
        <v/>
      </c>
      <c r="AJ1523" s="22"/>
      <c r="AK1523" s="17" cm="1">
        <f t="array" ref="AK1523">MAX(IF('DEKAT AIR'!$B$5:$B$1048576='Data Training 2022'!B1523,'DEKAT AIR'!$H$5:$H$1048576))</f>
        <v>0</v>
      </c>
      <c r="AL1523" s="22" t="str">
        <f>IFERROR(VLOOKUP(B1523,'DEKAT AIR'!$B$5:$I$1048576,8,0),"")</f>
        <v/>
      </c>
      <c r="AM1523" s="22"/>
      <c r="AN1523" s="17" cm="1">
        <f t="array" ref="AN1523">MAX(IF(KETINGGIAN!$B$5:$B$1048576='Data Training 2022'!B1523,KETINGGIAN!$H$5:$H$1048576))</f>
        <v>0</v>
      </c>
      <c r="AO1523" s="22" t="str">
        <f>IFERROR(VLOOKUP(B1523,KETINGGIAN!$B$5:$I$1048576,8,0),"")</f>
        <v/>
      </c>
      <c r="AP1523" s="22"/>
      <c r="AQ1523" s="22"/>
      <c r="AR1523" s="22"/>
      <c r="AS1523" s="22"/>
      <c r="AT1523" s="17" cm="1">
        <f t="array" ref="AT1523">MAX(IF(TOOLSKEEPER!$B$5:$B$1048576='Data Training 2022'!B1523,TOOLSKEEPER!$H$5:$H$1048576))</f>
        <v>0</v>
      </c>
      <c r="AU1523" s="22" t="str">
        <f>IFERROR(VLOOKUP(B1523,TOOLSKEEPER!$B$5:$I$1048576,8,0),"")</f>
        <v/>
      </c>
    </row>
    <row r="1524" spans="1:47">
      <c r="A1524" s="22">
        <f t="shared" si="130"/>
        <v>1518</v>
      </c>
      <c r="B1524" s="21" t="str">
        <f t="shared" si="131"/>
        <v>KMK-21010243</v>
      </c>
      <c r="C1524" s="21" t="s">
        <v>4512</v>
      </c>
      <c r="D1524" s="22"/>
      <c r="E1524" s="22" t="s">
        <v>984</v>
      </c>
      <c r="F1524" s="22" t="s">
        <v>808</v>
      </c>
      <c r="G1524" s="22" t="s">
        <v>953</v>
      </c>
      <c r="H1524" s="22" t="s">
        <v>3973</v>
      </c>
      <c r="I1524" s="22"/>
      <c r="J1524" s="22"/>
      <c r="K1524" s="21" t="s">
        <v>4002</v>
      </c>
      <c r="L1524" s="21" t="s">
        <v>681</v>
      </c>
      <c r="M1524" s="21" t="s">
        <v>4003</v>
      </c>
      <c r="N1524" s="21"/>
      <c r="O1524" s="17" t="str">
        <f>IFERROR(VLOOKUP(B1524,POP!$B$5:$I$1048576,7,0),"")</f>
        <v/>
      </c>
      <c r="P1524" s="17" t="str">
        <f>IFERROR(VLOOKUP(B1524,POM!$B$5:$I$1048576,7,0),"")</f>
        <v/>
      </c>
      <c r="Q1524" s="10" t="str">
        <f>IFERROR(VLOOKUP(B1524,POU!$B$5:$I$1048576,7,0),"")</f>
        <v/>
      </c>
      <c r="R1524" s="21" t="str">
        <f t="shared" si="127"/>
        <v/>
      </c>
      <c r="S1524" s="17" t="str">
        <f>IFERROR(VLOOKUP(B1524,'PEMBEKALAN POP'!$B$5:$I$1048576,7,0),"")</f>
        <v/>
      </c>
      <c r="T1524" s="22" t="str">
        <f>IFERROR(VLOOKUP(B1524,'PEMBEKALAN POP'!$B$5:$I$1048576,8,0),"")</f>
        <v/>
      </c>
      <c r="U1524" s="21" t="s">
        <v>3994</v>
      </c>
      <c r="V1524" s="17" t="e" cm="1">
        <f t="array" ref="V1524">MAX(IF(INDUKSI!$B$5:$B$1048576='Data Training 2022'!B1524,INDUKSI!$H$5:$H$1048576))</f>
        <v>#N/A</v>
      </c>
      <c r="W1524" s="22" t="str">
        <f>IFERROR(VLOOKUP(B1524,INDUKSI!$B$5:$I$1048576,8,0),"")</f>
        <v>LULUS</v>
      </c>
      <c r="X1524" s="21" t="s">
        <v>3994</v>
      </c>
      <c r="Y1524" s="17" cm="1">
        <f t="array" ref="Y1524">MAX(IF(REINDUKSI!$B$5:$B$1048576='Data Training 2022'!B1524,REINDUKSI!$H$5:$H$1048576))</f>
        <v>0</v>
      </c>
      <c r="Z1524" s="22" t="str">
        <f>IFERROR(VLOOKUP(B1524,REINDUKSI!$B$5:$I$1048576,8,0),"")</f>
        <v/>
      </c>
      <c r="AA1524" s="22" t="str">
        <f t="shared" si="128"/>
        <v/>
      </c>
      <c r="AB1524" s="17" cm="1">
        <f t="array" ref="AB1524">MAX(IF(BSA!$B$5:$B$1048576='Data Training 2022'!B1524,BSA!$H$5:$H$1048576))</f>
        <v>0</v>
      </c>
      <c r="AC1524" s="22" t="str">
        <f>IFERROR(VLOOKUP(B1524,BSA!$B$5:$I$1048576,8,0),"")</f>
        <v/>
      </c>
      <c r="AD1524" s="22" t="s">
        <v>3994</v>
      </c>
      <c r="AE1524" s="22"/>
      <c r="AF1524" s="22"/>
      <c r="AG1524" s="22" t="str">
        <f t="shared" si="129"/>
        <v/>
      </c>
      <c r="AH1524" s="17" cm="1">
        <f t="array" ref="AH1524">MAX(IF(ISOLASI!$B$5:$B$1048576='Data Training 2022'!B1524,ISOLASI!$H$5:$H$1048576))</f>
        <v>0</v>
      </c>
      <c r="AI1524" s="22" t="str">
        <f>IFERROR(VLOOKUP(B1524,ISOLASI!$B$5:$I$1048576,8,0),"")</f>
        <v/>
      </c>
      <c r="AJ1524" s="22"/>
      <c r="AK1524" s="17" cm="1">
        <f t="array" ref="AK1524">MAX(IF('DEKAT AIR'!$B$5:$B$1048576='Data Training 2022'!B1524,'DEKAT AIR'!$H$5:$H$1048576))</f>
        <v>0</v>
      </c>
      <c r="AL1524" s="22" t="str">
        <f>IFERROR(VLOOKUP(B1524,'DEKAT AIR'!$B$5:$I$1048576,8,0),"")</f>
        <v/>
      </c>
      <c r="AM1524" s="22"/>
      <c r="AN1524" s="17" cm="1">
        <f t="array" ref="AN1524">MAX(IF(KETINGGIAN!$B$5:$B$1048576='Data Training 2022'!B1524,KETINGGIAN!$H$5:$H$1048576))</f>
        <v>0</v>
      </c>
      <c r="AO1524" s="22" t="str">
        <f>IFERROR(VLOOKUP(B1524,KETINGGIAN!$B$5:$I$1048576,8,0),"")</f>
        <v/>
      </c>
      <c r="AP1524" s="22"/>
      <c r="AQ1524" s="22"/>
      <c r="AR1524" s="22"/>
      <c r="AS1524" s="22"/>
      <c r="AT1524" s="17" cm="1">
        <f t="array" ref="AT1524">MAX(IF(TOOLSKEEPER!$B$5:$B$1048576='Data Training 2022'!B1524,TOOLSKEEPER!$H$5:$H$1048576))</f>
        <v>0</v>
      </c>
      <c r="AU1524" s="22" t="str">
        <f>IFERROR(VLOOKUP(B1524,TOOLSKEEPER!$B$5:$I$1048576,8,0),"")</f>
        <v/>
      </c>
    </row>
    <row r="1525" spans="1:47">
      <c r="A1525" s="22">
        <f t="shared" si="130"/>
        <v>1519</v>
      </c>
      <c r="B1525" s="21" t="str">
        <f t="shared" si="131"/>
        <v>KMK-21090244</v>
      </c>
      <c r="C1525" s="21" t="s">
        <v>4513</v>
      </c>
      <c r="D1525" s="22"/>
      <c r="E1525" s="22" t="s">
        <v>986</v>
      </c>
      <c r="F1525" s="22" t="s">
        <v>808</v>
      </c>
      <c r="G1525" s="22" t="s">
        <v>4514</v>
      </c>
      <c r="H1525" s="22" t="s">
        <v>3973</v>
      </c>
      <c r="I1525" s="22"/>
      <c r="J1525" s="22"/>
      <c r="K1525" s="21" t="s">
        <v>4002</v>
      </c>
      <c r="L1525" s="21" t="s">
        <v>681</v>
      </c>
      <c r="M1525" s="21" t="s">
        <v>4003</v>
      </c>
      <c r="N1525" s="21"/>
      <c r="O1525" s="17" t="str">
        <f>IFERROR(VLOOKUP(B1525,POP!$B$5:$I$1048576,7,0),"")</f>
        <v/>
      </c>
      <c r="P1525" s="17" t="str">
        <f>IFERROR(VLOOKUP(B1525,POM!$B$5:$I$1048576,7,0),"")</f>
        <v/>
      </c>
      <c r="Q1525" s="10" t="str">
        <f>IFERROR(VLOOKUP(B1525,POU!$B$5:$I$1048576,7,0),"")</f>
        <v/>
      </c>
      <c r="R1525" s="21" t="str">
        <f t="shared" si="127"/>
        <v/>
      </c>
      <c r="S1525" s="17" t="str">
        <f>IFERROR(VLOOKUP(B1525,'PEMBEKALAN POP'!$B$5:$I$1048576,7,0),"")</f>
        <v/>
      </c>
      <c r="T1525" s="22" t="str">
        <f>IFERROR(VLOOKUP(B1525,'PEMBEKALAN POP'!$B$5:$I$1048576,8,0),"")</f>
        <v/>
      </c>
      <c r="U1525" s="21" t="s">
        <v>3994</v>
      </c>
      <c r="V1525" s="17" t="e" cm="1">
        <f t="array" ref="V1525">MAX(IF(INDUKSI!$B$5:$B$1048576='Data Training 2022'!B1525,INDUKSI!$H$5:$H$1048576))</f>
        <v>#N/A</v>
      </c>
      <c r="W1525" s="22" t="str">
        <f>IFERROR(VLOOKUP(B1525,INDUKSI!$B$5:$I$1048576,8,0),"")</f>
        <v/>
      </c>
      <c r="X1525" s="21" t="s">
        <v>3994</v>
      </c>
      <c r="Y1525" s="17" cm="1">
        <f t="array" ref="Y1525">MAX(IF(REINDUKSI!$B$5:$B$1048576='Data Training 2022'!B1525,REINDUKSI!$H$5:$H$1048576))</f>
        <v>0</v>
      </c>
      <c r="Z1525" s="22" t="str">
        <f>IFERROR(VLOOKUP(B1525,REINDUKSI!$B$5:$I$1048576,8,0),"")</f>
        <v/>
      </c>
      <c r="AA1525" s="22" t="str">
        <f t="shared" si="128"/>
        <v/>
      </c>
      <c r="AB1525" s="17" cm="1">
        <f t="array" ref="AB1525">MAX(IF(BSA!$B$5:$B$1048576='Data Training 2022'!B1525,BSA!$H$5:$H$1048576))</f>
        <v>0</v>
      </c>
      <c r="AC1525" s="22" t="str">
        <f>IFERROR(VLOOKUP(B1525,BSA!$B$5:$I$1048576,8,0),"")</f>
        <v/>
      </c>
      <c r="AD1525" s="22" t="s">
        <v>3994</v>
      </c>
      <c r="AE1525" s="22"/>
      <c r="AF1525" s="22"/>
      <c r="AG1525" s="22" t="str">
        <f t="shared" si="129"/>
        <v/>
      </c>
      <c r="AH1525" s="17" cm="1">
        <f t="array" ref="AH1525">MAX(IF(ISOLASI!$B$5:$B$1048576='Data Training 2022'!B1525,ISOLASI!$H$5:$H$1048576))</f>
        <v>0</v>
      </c>
      <c r="AI1525" s="22" t="str">
        <f>IFERROR(VLOOKUP(B1525,ISOLASI!$B$5:$I$1048576,8,0),"")</f>
        <v/>
      </c>
      <c r="AJ1525" s="22"/>
      <c r="AK1525" s="17" cm="1">
        <f t="array" ref="AK1525">MAX(IF('DEKAT AIR'!$B$5:$B$1048576='Data Training 2022'!B1525,'DEKAT AIR'!$H$5:$H$1048576))</f>
        <v>0</v>
      </c>
      <c r="AL1525" s="22" t="str">
        <f>IFERROR(VLOOKUP(B1525,'DEKAT AIR'!$B$5:$I$1048576,8,0),"")</f>
        <v/>
      </c>
      <c r="AM1525" s="22"/>
      <c r="AN1525" s="17" cm="1">
        <f t="array" ref="AN1525">MAX(IF(KETINGGIAN!$B$5:$B$1048576='Data Training 2022'!B1525,KETINGGIAN!$H$5:$H$1048576))</f>
        <v>0</v>
      </c>
      <c r="AO1525" s="22" t="str">
        <f>IFERROR(VLOOKUP(B1525,KETINGGIAN!$B$5:$I$1048576,8,0),"")</f>
        <v/>
      </c>
      <c r="AP1525" s="22"/>
      <c r="AQ1525" s="22"/>
      <c r="AR1525" s="22"/>
      <c r="AS1525" s="22"/>
      <c r="AT1525" s="17" cm="1">
        <f t="array" ref="AT1525">MAX(IF(TOOLSKEEPER!$B$5:$B$1048576='Data Training 2022'!B1525,TOOLSKEEPER!$H$5:$H$1048576))</f>
        <v>0</v>
      </c>
      <c r="AU1525" s="22" t="str">
        <f>IFERROR(VLOOKUP(B1525,TOOLSKEEPER!$B$5:$I$1048576,8,0),"")</f>
        <v/>
      </c>
    </row>
    <row r="1526" spans="1:47">
      <c r="A1526" s="22">
        <f t="shared" si="130"/>
        <v>1520</v>
      </c>
      <c r="B1526" s="21" t="str">
        <f t="shared" si="131"/>
        <v>KMK-21020247</v>
      </c>
      <c r="C1526" s="21" t="s">
        <v>4515</v>
      </c>
      <c r="D1526" s="22"/>
      <c r="E1526" s="22" t="s">
        <v>952</v>
      </c>
      <c r="F1526" s="22" t="s">
        <v>808</v>
      </c>
      <c r="G1526" s="22" t="s">
        <v>953</v>
      </c>
      <c r="H1526" s="22" t="s">
        <v>3973</v>
      </c>
      <c r="I1526" s="22"/>
      <c r="J1526" s="22"/>
      <c r="K1526" s="21" t="s">
        <v>4002</v>
      </c>
      <c r="L1526" s="21" t="s">
        <v>681</v>
      </c>
      <c r="M1526" s="21" t="s">
        <v>4003</v>
      </c>
      <c r="N1526" s="21"/>
      <c r="O1526" s="17" t="str">
        <f>IFERROR(VLOOKUP(B1526,POP!$B$5:$I$1048576,7,0),"")</f>
        <v/>
      </c>
      <c r="P1526" s="17" t="str">
        <f>IFERROR(VLOOKUP(B1526,POM!$B$5:$I$1048576,7,0),"")</f>
        <v/>
      </c>
      <c r="Q1526" s="10" t="str">
        <f>IFERROR(VLOOKUP(B1526,POU!$B$5:$I$1048576,7,0),"")</f>
        <v/>
      </c>
      <c r="R1526" s="21" t="str">
        <f t="shared" si="127"/>
        <v/>
      </c>
      <c r="S1526" s="17" t="str">
        <f>IFERROR(VLOOKUP(B1526,'PEMBEKALAN POP'!$B$5:$I$1048576,7,0),"")</f>
        <v/>
      </c>
      <c r="T1526" s="22" t="str">
        <f>IFERROR(VLOOKUP(B1526,'PEMBEKALAN POP'!$B$5:$I$1048576,8,0),"")</f>
        <v/>
      </c>
      <c r="U1526" s="21" t="s">
        <v>3994</v>
      </c>
      <c r="V1526" s="17" t="e" cm="1">
        <f t="array" ref="V1526">MAX(IF(INDUKSI!$B$5:$B$1048576='Data Training 2022'!B1526,INDUKSI!$H$5:$H$1048576))</f>
        <v>#N/A</v>
      </c>
      <c r="W1526" s="22" t="str">
        <f>IFERROR(VLOOKUP(B1526,INDUKSI!$B$5:$I$1048576,8,0),"")</f>
        <v>LULUS</v>
      </c>
      <c r="X1526" s="21" t="s">
        <v>3994</v>
      </c>
      <c r="Y1526" s="17" cm="1">
        <f t="array" ref="Y1526">MAX(IF(REINDUKSI!$B$5:$B$1048576='Data Training 2022'!B1526,REINDUKSI!$H$5:$H$1048576))</f>
        <v>0</v>
      </c>
      <c r="Z1526" s="22" t="str">
        <f>IFERROR(VLOOKUP(B1526,REINDUKSI!$B$5:$I$1048576,8,0),"")</f>
        <v/>
      </c>
      <c r="AA1526" s="22" t="str">
        <f t="shared" si="128"/>
        <v/>
      </c>
      <c r="AB1526" s="17" cm="1">
        <f t="array" ref="AB1526">MAX(IF(BSA!$B$5:$B$1048576='Data Training 2022'!B1526,BSA!$H$5:$H$1048576))</f>
        <v>0</v>
      </c>
      <c r="AC1526" s="22" t="str">
        <f>IFERROR(VLOOKUP(B1526,BSA!$B$5:$I$1048576,8,0),"")</f>
        <v/>
      </c>
      <c r="AD1526" s="22" t="s">
        <v>3994</v>
      </c>
      <c r="AE1526" s="22"/>
      <c r="AF1526" s="22"/>
      <c r="AG1526" s="22" t="str">
        <f t="shared" si="129"/>
        <v/>
      </c>
      <c r="AH1526" s="17" cm="1">
        <f t="array" ref="AH1526">MAX(IF(ISOLASI!$B$5:$B$1048576='Data Training 2022'!B1526,ISOLASI!$H$5:$H$1048576))</f>
        <v>0</v>
      </c>
      <c r="AI1526" s="22" t="str">
        <f>IFERROR(VLOOKUP(B1526,ISOLASI!$B$5:$I$1048576,8,0),"")</f>
        <v/>
      </c>
      <c r="AJ1526" s="22"/>
      <c r="AK1526" s="17" cm="1">
        <f t="array" ref="AK1526">MAX(IF('DEKAT AIR'!$B$5:$B$1048576='Data Training 2022'!B1526,'DEKAT AIR'!$H$5:$H$1048576))</f>
        <v>0</v>
      </c>
      <c r="AL1526" s="22" t="str">
        <f>IFERROR(VLOOKUP(B1526,'DEKAT AIR'!$B$5:$I$1048576,8,0),"")</f>
        <v/>
      </c>
      <c r="AM1526" s="22"/>
      <c r="AN1526" s="17" cm="1">
        <f t="array" ref="AN1526">MAX(IF(KETINGGIAN!$B$5:$B$1048576='Data Training 2022'!B1526,KETINGGIAN!$H$5:$H$1048576))</f>
        <v>0</v>
      </c>
      <c r="AO1526" s="22" t="str">
        <f>IFERROR(VLOOKUP(B1526,KETINGGIAN!$B$5:$I$1048576,8,0),"")</f>
        <v/>
      </c>
      <c r="AP1526" s="22"/>
      <c r="AQ1526" s="22"/>
      <c r="AR1526" s="22"/>
      <c r="AS1526" s="22"/>
      <c r="AT1526" s="17" cm="1">
        <f t="array" ref="AT1526">MAX(IF(TOOLSKEEPER!$B$5:$B$1048576='Data Training 2022'!B1526,TOOLSKEEPER!$H$5:$H$1048576))</f>
        <v>0</v>
      </c>
      <c r="AU1526" s="22" t="str">
        <f>IFERROR(VLOOKUP(B1526,TOOLSKEEPER!$B$5:$I$1048576,8,0),"")</f>
        <v/>
      </c>
    </row>
    <row r="1527" spans="1:47">
      <c r="A1527" s="22">
        <f t="shared" si="130"/>
        <v>1521</v>
      </c>
      <c r="B1527" s="21" t="str">
        <f t="shared" si="131"/>
        <v>KMK-21120248</v>
      </c>
      <c r="C1527" s="21" t="s">
        <v>4516</v>
      </c>
      <c r="D1527" s="22"/>
      <c r="E1527" s="22" t="s">
        <v>955</v>
      </c>
      <c r="F1527" s="22" t="s">
        <v>808</v>
      </c>
      <c r="G1527" s="22" t="s">
        <v>852</v>
      </c>
      <c r="H1527" s="22" t="s">
        <v>3973</v>
      </c>
      <c r="I1527" s="22"/>
      <c r="J1527" s="22"/>
      <c r="K1527" s="21" t="s">
        <v>4002</v>
      </c>
      <c r="L1527" s="21" t="s">
        <v>681</v>
      </c>
      <c r="M1527" s="21" t="s">
        <v>4003</v>
      </c>
      <c r="N1527" s="21"/>
      <c r="O1527" s="17" t="str">
        <f>IFERROR(VLOOKUP(B1527,POP!$B$5:$I$1048576,7,0),"")</f>
        <v/>
      </c>
      <c r="P1527" s="17" t="str">
        <f>IFERROR(VLOOKUP(B1527,POM!$B$5:$I$1048576,7,0),"")</f>
        <v/>
      </c>
      <c r="Q1527" s="10" t="str">
        <f>IFERROR(VLOOKUP(B1527,POU!$B$5:$I$1048576,7,0),"")</f>
        <v/>
      </c>
      <c r="R1527" s="21" t="str">
        <f t="shared" si="127"/>
        <v/>
      </c>
      <c r="S1527" s="17" t="str">
        <f>IFERROR(VLOOKUP(B1527,'PEMBEKALAN POP'!$B$5:$I$1048576,7,0),"")</f>
        <v/>
      </c>
      <c r="T1527" s="22" t="str">
        <f>IFERROR(VLOOKUP(B1527,'PEMBEKALAN POP'!$B$5:$I$1048576,8,0),"")</f>
        <v/>
      </c>
      <c r="U1527" s="21" t="s">
        <v>3994</v>
      </c>
      <c r="V1527" s="17" t="e" cm="1">
        <f t="array" ref="V1527">MAX(IF(INDUKSI!$B$5:$B$1048576='Data Training 2022'!B1527,INDUKSI!$H$5:$H$1048576))</f>
        <v>#N/A</v>
      </c>
      <c r="W1527" s="22" t="str">
        <f>IFERROR(VLOOKUP(B1527,INDUKSI!$B$5:$I$1048576,8,0),"")</f>
        <v/>
      </c>
      <c r="X1527" s="21" t="s">
        <v>3994</v>
      </c>
      <c r="Y1527" s="17" cm="1">
        <f t="array" ref="Y1527">MAX(IF(REINDUKSI!$B$5:$B$1048576='Data Training 2022'!B1527,REINDUKSI!$H$5:$H$1048576))</f>
        <v>0</v>
      </c>
      <c r="Z1527" s="22" t="str">
        <f>IFERROR(VLOOKUP(B1527,REINDUKSI!$B$5:$I$1048576,8,0),"")</f>
        <v/>
      </c>
      <c r="AA1527" s="22" t="str">
        <f t="shared" si="128"/>
        <v/>
      </c>
      <c r="AB1527" s="17" cm="1">
        <f t="array" ref="AB1527">MAX(IF(BSA!$B$5:$B$1048576='Data Training 2022'!B1527,BSA!$H$5:$H$1048576))</f>
        <v>0</v>
      </c>
      <c r="AC1527" s="22" t="str">
        <f>IFERROR(VLOOKUP(B1527,BSA!$B$5:$I$1048576,8,0),"")</f>
        <v/>
      </c>
      <c r="AD1527" s="22" t="s">
        <v>3994</v>
      </c>
      <c r="AE1527" s="22"/>
      <c r="AF1527" s="22"/>
      <c r="AG1527" s="22" t="str">
        <f t="shared" si="129"/>
        <v/>
      </c>
      <c r="AH1527" s="17" cm="1">
        <f t="array" ref="AH1527">MAX(IF(ISOLASI!$B$5:$B$1048576='Data Training 2022'!B1527,ISOLASI!$H$5:$H$1048576))</f>
        <v>0</v>
      </c>
      <c r="AI1527" s="22" t="str">
        <f>IFERROR(VLOOKUP(B1527,ISOLASI!$B$5:$I$1048576,8,0),"")</f>
        <v/>
      </c>
      <c r="AJ1527" s="22"/>
      <c r="AK1527" s="17" cm="1">
        <f t="array" ref="AK1527">MAX(IF('DEKAT AIR'!$B$5:$B$1048576='Data Training 2022'!B1527,'DEKAT AIR'!$H$5:$H$1048576))</f>
        <v>0</v>
      </c>
      <c r="AL1527" s="22" t="str">
        <f>IFERROR(VLOOKUP(B1527,'DEKAT AIR'!$B$5:$I$1048576,8,0),"")</f>
        <v/>
      </c>
      <c r="AM1527" s="22"/>
      <c r="AN1527" s="17" cm="1">
        <f t="array" ref="AN1527">MAX(IF(KETINGGIAN!$B$5:$B$1048576='Data Training 2022'!B1527,KETINGGIAN!$H$5:$H$1048576))</f>
        <v>0</v>
      </c>
      <c r="AO1527" s="22" t="str">
        <f>IFERROR(VLOOKUP(B1527,KETINGGIAN!$B$5:$I$1048576,8,0),"")</f>
        <v/>
      </c>
      <c r="AP1527" s="22"/>
      <c r="AQ1527" s="22"/>
      <c r="AR1527" s="22"/>
      <c r="AS1527" s="22"/>
      <c r="AT1527" s="17" cm="1">
        <f t="array" ref="AT1527">MAX(IF(TOOLSKEEPER!$B$5:$B$1048576='Data Training 2022'!B1527,TOOLSKEEPER!$H$5:$H$1048576))</f>
        <v>0</v>
      </c>
      <c r="AU1527" s="22" t="str">
        <f>IFERROR(VLOOKUP(B1527,TOOLSKEEPER!$B$5:$I$1048576,8,0),"")</f>
        <v/>
      </c>
    </row>
    <row r="1528" spans="1:47">
      <c r="A1528" s="22">
        <f t="shared" si="130"/>
        <v>1522</v>
      </c>
      <c r="B1528" s="21" t="str">
        <f t="shared" si="131"/>
        <v>KMK-21030245</v>
      </c>
      <c r="C1528" s="21" t="s">
        <v>4517</v>
      </c>
      <c r="D1528" s="22"/>
      <c r="E1528" s="22" t="s">
        <v>950</v>
      </c>
      <c r="F1528" s="22" t="s">
        <v>808</v>
      </c>
      <c r="G1528" s="22" t="s">
        <v>852</v>
      </c>
      <c r="H1528" s="22" t="s">
        <v>3973</v>
      </c>
      <c r="I1528" s="22"/>
      <c r="J1528" s="22"/>
      <c r="K1528" s="21" t="s">
        <v>4002</v>
      </c>
      <c r="L1528" s="21" t="s">
        <v>681</v>
      </c>
      <c r="M1528" s="21" t="s">
        <v>4003</v>
      </c>
      <c r="N1528" s="21"/>
      <c r="O1528" s="17" t="str">
        <f>IFERROR(VLOOKUP(B1528,POP!$B$5:$I$1048576,7,0),"")</f>
        <v/>
      </c>
      <c r="P1528" s="17" t="str">
        <f>IFERROR(VLOOKUP(B1528,POM!$B$5:$I$1048576,7,0),"")</f>
        <v/>
      </c>
      <c r="Q1528" s="10" t="str">
        <f>IFERROR(VLOOKUP(B1528,POU!$B$5:$I$1048576,7,0),"")</f>
        <v/>
      </c>
      <c r="R1528" s="21" t="str">
        <f t="shared" si="127"/>
        <v/>
      </c>
      <c r="S1528" s="17" t="str">
        <f>IFERROR(VLOOKUP(B1528,'PEMBEKALAN POP'!$B$5:$I$1048576,7,0),"")</f>
        <v/>
      </c>
      <c r="T1528" s="22" t="str">
        <f>IFERROR(VLOOKUP(B1528,'PEMBEKALAN POP'!$B$5:$I$1048576,8,0),"")</f>
        <v/>
      </c>
      <c r="U1528" s="21" t="s">
        <v>3994</v>
      </c>
      <c r="V1528" s="17" t="e" cm="1">
        <f t="array" ref="V1528">MAX(IF(INDUKSI!$B$5:$B$1048576='Data Training 2022'!B1528,INDUKSI!$H$5:$H$1048576))</f>
        <v>#N/A</v>
      </c>
      <c r="W1528" s="22" t="str">
        <f>IFERROR(VLOOKUP(B1528,INDUKSI!$B$5:$I$1048576,8,0),"")</f>
        <v>LULUS</v>
      </c>
      <c r="X1528" s="21" t="s">
        <v>3994</v>
      </c>
      <c r="Y1528" s="17" cm="1">
        <f t="array" ref="Y1528">MAX(IF(REINDUKSI!$B$5:$B$1048576='Data Training 2022'!B1528,REINDUKSI!$H$5:$H$1048576))</f>
        <v>0</v>
      </c>
      <c r="Z1528" s="22" t="str">
        <f>IFERROR(VLOOKUP(B1528,REINDUKSI!$B$5:$I$1048576,8,0),"")</f>
        <v/>
      </c>
      <c r="AA1528" s="22" t="str">
        <f t="shared" si="128"/>
        <v/>
      </c>
      <c r="AB1528" s="17" cm="1">
        <f t="array" ref="AB1528">MAX(IF(BSA!$B$5:$B$1048576='Data Training 2022'!B1528,BSA!$H$5:$H$1048576))</f>
        <v>0</v>
      </c>
      <c r="AC1528" s="22" t="str">
        <f>IFERROR(VLOOKUP(B1528,BSA!$B$5:$I$1048576,8,0),"")</f>
        <v/>
      </c>
      <c r="AD1528" s="22" t="s">
        <v>3994</v>
      </c>
      <c r="AE1528" s="22"/>
      <c r="AF1528" s="22"/>
      <c r="AG1528" s="22" t="str">
        <f t="shared" si="129"/>
        <v/>
      </c>
      <c r="AH1528" s="17" cm="1">
        <f t="array" ref="AH1528">MAX(IF(ISOLASI!$B$5:$B$1048576='Data Training 2022'!B1528,ISOLASI!$H$5:$H$1048576))</f>
        <v>0</v>
      </c>
      <c r="AI1528" s="22" t="str">
        <f>IFERROR(VLOOKUP(B1528,ISOLASI!$B$5:$I$1048576,8,0),"")</f>
        <v/>
      </c>
      <c r="AJ1528" s="22"/>
      <c r="AK1528" s="17" cm="1">
        <f t="array" ref="AK1528">MAX(IF('DEKAT AIR'!$B$5:$B$1048576='Data Training 2022'!B1528,'DEKAT AIR'!$H$5:$H$1048576))</f>
        <v>0</v>
      </c>
      <c r="AL1528" s="22" t="str">
        <f>IFERROR(VLOOKUP(B1528,'DEKAT AIR'!$B$5:$I$1048576,8,0),"")</f>
        <v/>
      </c>
      <c r="AM1528" s="22"/>
      <c r="AN1528" s="17" cm="1">
        <f t="array" ref="AN1528">MAX(IF(KETINGGIAN!$B$5:$B$1048576='Data Training 2022'!B1528,KETINGGIAN!$H$5:$H$1048576))</f>
        <v>0</v>
      </c>
      <c r="AO1528" s="22" t="str">
        <f>IFERROR(VLOOKUP(B1528,KETINGGIAN!$B$5:$I$1048576,8,0),"")</f>
        <v/>
      </c>
      <c r="AP1528" s="22"/>
      <c r="AQ1528" s="22"/>
      <c r="AR1528" s="22"/>
      <c r="AS1528" s="22"/>
      <c r="AT1528" s="17" cm="1">
        <f t="array" ref="AT1528">MAX(IF(TOOLSKEEPER!$B$5:$B$1048576='Data Training 2022'!B1528,TOOLSKEEPER!$H$5:$H$1048576))</f>
        <v>0</v>
      </c>
      <c r="AU1528" s="22" t="str">
        <f>IFERROR(VLOOKUP(B1528,TOOLSKEEPER!$B$5:$I$1048576,8,0),"")</f>
        <v/>
      </c>
    </row>
    <row r="1529" spans="1:47">
      <c r="A1529" s="22">
        <f t="shared" si="130"/>
        <v>1523</v>
      </c>
      <c r="B1529" s="21" t="str">
        <f t="shared" si="131"/>
        <v>KMK-21010246</v>
      </c>
      <c r="C1529" s="21" t="s">
        <v>4518</v>
      </c>
      <c r="D1529" s="22"/>
      <c r="E1529" s="22" t="s">
        <v>1089</v>
      </c>
      <c r="F1529" s="22" t="s">
        <v>808</v>
      </c>
      <c r="G1529" s="22" t="s">
        <v>4519</v>
      </c>
      <c r="H1529" s="22" t="s">
        <v>3973</v>
      </c>
      <c r="I1529" s="22"/>
      <c r="J1529" s="22"/>
      <c r="K1529" s="21" t="s">
        <v>4002</v>
      </c>
      <c r="L1529" s="21" t="s">
        <v>681</v>
      </c>
      <c r="M1529" s="21" t="s">
        <v>4003</v>
      </c>
      <c r="N1529" s="21"/>
      <c r="O1529" s="17" t="str">
        <f>IFERROR(VLOOKUP(B1529,POP!$B$5:$I$1048576,7,0),"")</f>
        <v/>
      </c>
      <c r="P1529" s="17" t="str">
        <f>IFERROR(VLOOKUP(B1529,POM!$B$5:$I$1048576,7,0),"")</f>
        <v/>
      </c>
      <c r="Q1529" s="10" t="str">
        <f>IFERROR(VLOOKUP(B1529,POU!$B$5:$I$1048576,7,0),"")</f>
        <v/>
      </c>
      <c r="R1529" s="21" t="str">
        <f t="shared" si="127"/>
        <v/>
      </c>
      <c r="S1529" s="17" t="str">
        <f>IFERROR(VLOOKUP(B1529,'PEMBEKALAN POP'!$B$5:$I$1048576,7,0),"")</f>
        <v/>
      </c>
      <c r="T1529" s="22" t="str">
        <f>IFERROR(VLOOKUP(B1529,'PEMBEKALAN POP'!$B$5:$I$1048576,8,0),"")</f>
        <v/>
      </c>
      <c r="U1529" s="21" t="s">
        <v>3994</v>
      </c>
      <c r="V1529" s="17" t="e" cm="1">
        <f t="array" ref="V1529">MAX(IF(INDUKSI!$B$5:$B$1048576='Data Training 2022'!B1529,INDUKSI!$H$5:$H$1048576))</f>
        <v>#N/A</v>
      </c>
      <c r="W1529" s="22" t="str">
        <f>IFERROR(VLOOKUP(B1529,INDUKSI!$B$5:$I$1048576,8,0),"")</f>
        <v>LULUS</v>
      </c>
      <c r="X1529" s="21" t="s">
        <v>3994</v>
      </c>
      <c r="Y1529" s="17" cm="1">
        <f t="array" ref="Y1529">MAX(IF(REINDUKSI!$B$5:$B$1048576='Data Training 2022'!B1529,REINDUKSI!$H$5:$H$1048576))</f>
        <v>0</v>
      </c>
      <c r="Z1529" s="22" t="str">
        <f>IFERROR(VLOOKUP(B1529,REINDUKSI!$B$5:$I$1048576,8,0),"")</f>
        <v/>
      </c>
      <c r="AA1529" s="22" t="str">
        <f t="shared" si="128"/>
        <v/>
      </c>
      <c r="AB1529" s="17" cm="1">
        <f t="array" ref="AB1529">MAX(IF(BSA!$B$5:$B$1048576='Data Training 2022'!B1529,BSA!$H$5:$H$1048576))</f>
        <v>0</v>
      </c>
      <c r="AC1529" s="22" t="str">
        <f>IFERROR(VLOOKUP(B1529,BSA!$B$5:$I$1048576,8,0),"")</f>
        <v/>
      </c>
      <c r="AD1529" s="22" t="s">
        <v>3994</v>
      </c>
      <c r="AE1529" s="22"/>
      <c r="AF1529" s="22"/>
      <c r="AG1529" s="22" t="str">
        <f t="shared" si="129"/>
        <v/>
      </c>
      <c r="AH1529" s="17" cm="1">
        <f t="array" ref="AH1529">MAX(IF(ISOLASI!$B$5:$B$1048576='Data Training 2022'!B1529,ISOLASI!$H$5:$H$1048576))</f>
        <v>0</v>
      </c>
      <c r="AI1529" s="22" t="str">
        <f>IFERROR(VLOOKUP(B1529,ISOLASI!$B$5:$I$1048576,8,0),"")</f>
        <v/>
      </c>
      <c r="AJ1529" s="22"/>
      <c r="AK1529" s="17" cm="1">
        <f t="array" ref="AK1529">MAX(IF('DEKAT AIR'!$B$5:$B$1048576='Data Training 2022'!B1529,'DEKAT AIR'!$H$5:$H$1048576))</f>
        <v>0</v>
      </c>
      <c r="AL1529" s="22" t="str">
        <f>IFERROR(VLOOKUP(B1529,'DEKAT AIR'!$B$5:$I$1048576,8,0),"")</f>
        <v/>
      </c>
      <c r="AM1529" s="22"/>
      <c r="AN1529" s="17" cm="1">
        <f t="array" ref="AN1529">MAX(IF(KETINGGIAN!$B$5:$B$1048576='Data Training 2022'!B1529,KETINGGIAN!$H$5:$H$1048576))</f>
        <v>0</v>
      </c>
      <c r="AO1529" s="22" t="str">
        <f>IFERROR(VLOOKUP(B1529,KETINGGIAN!$B$5:$I$1048576,8,0),"")</f>
        <v/>
      </c>
      <c r="AP1529" s="22"/>
      <c r="AQ1529" s="22"/>
      <c r="AR1529" s="22"/>
      <c r="AS1529" s="22"/>
      <c r="AT1529" s="17" cm="1">
        <f t="array" ref="AT1529">MAX(IF(TOOLSKEEPER!$B$5:$B$1048576='Data Training 2022'!B1529,TOOLSKEEPER!$H$5:$H$1048576))</f>
        <v>0</v>
      </c>
      <c r="AU1529" s="22" t="str">
        <f>IFERROR(VLOOKUP(B1529,TOOLSKEEPER!$B$5:$I$1048576,8,0),"")</f>
        <v/>
      </c>
    </row>
    <row r="1530" spans="1:47">
      <c r="A1530" s="22">
        <f t="shared" si="130"/>
        <v>1524</v>
      </c>
      <c r="B1530" s="21" t="str">
        <f t="shared" si="131"/>
        <v>KMK-21070250</v>
      </c>
      <c r="C1530" s="21" t="s">
        <v>4520</v>
      </c>
      <c r="D1530" s="22"/>
      <c r="E1530" s="22" t="s">
        <v>1060</v>
      </c>
      <c r="F1530" s="22" t="s">
        <v>808</v>
      </c>
      <c r="G1530" s="22" t="s">
        <v>953</v>
      </c>
      <c r="H1530" s="22" t="s">
        <v>3973</v>
      </c>
      <c r="I1530" s="22"/>
      <c r="J1530" s="22"/>
      <c r="K1530" s="21" t="s">
        <v>4002</v>
      </c>
      <c r="L1530" s="21" t="s">
        <v>681</v>
      </c>
      <c r="M1530" s="21" t="s">
        <v>4003</v>
      </c>
      <c r="N1530" s="21"/>
      <c r="O1530" s="17" t="str">
        <f>IFERROR(VLOOKUP(B1530,POP!$B$5:$I$1048576,7,0),"")</f>
        <v/>
      </c>
      <c r="P1530" s="17" t="str">
        <f>IFERROR(VLOOKUP(B1530,POM!$B$5:$I$1048576,7,0),"")</f>
        <v/>
      </c>
      <c r="Q1530" s="10" t="str">
        <f>IFERROR(VLOOKUP(B1530,POU!$B$5:$I$1048576,7,0),"")</f>
        <v/>
      </c>
      <c r="R1530" s="21" t="str">
        <f t="shared" si="127"/>
        <v/>
      </c>
      <c r="S1530" s="17" t="str">
        <f>IFERROR(VLOOKUP(B1530,'PEMBEKALAN POP'!$B$5:$I$1048576,7,0),"")</f>
        <v/>
      </c>
      <c r="T1530" s="22" t="str">
        <f>IFERROR(VLOOKUP(B1530,'PEMBEKALAN POP'!$B$5:$I$1048576,8,0),"")</f>
        <v/>
      </c>
      <c r="U1530" s="21" t="s">
        <v>3994</v>
      </c>
      <c r="V1530" s="17" t="e" cm="1">
        <f t="array" ref="V1530">MAX(IF(INDUKSI!$B$5:$B$1048576='Data Training 2022'!B1530,INDUKSI!$H$5:$H$1048576))</f>
        <v>#N/A</v>
      </c>
      <c r="W1530" s="22" t="str">
        <f>IFERROR(VLOOKUP(B1530,INDUKSI!$B$5:$I$1048576,8,0),"")</f>
        <v>LULUS</v>
      </c>
      <c r="X1530" s="21" t="s">
        <v>3994</v>
      </c>
      <c r="Y1530" s="17" cm="1">
        <f t="array" ref="Y1530">MAX(IF(REINDUKSI!$B$5:$B$1048576='Data Training 2022'!B1530,REINDUKSI!$H$5:$H$1048576))</f>
        <v>0</v>
      </c>
      <c r="Z1530" s="22" t="str">
        <f>IFERROR(VLOOKUP(B1530,REINDUKSI!$B$5:$I$1048576,8,0),"")</f>
        <v/>
      </c>
      <c r="AA1530" s="22" t="str">
        <f t="shared" si="128"/>
        <v/>
      </c>
      <c r="AB1530" s="17" cm="1">
        <f t="array" ref="AB1530">MAX(IF(BSA!$B$5:$B$1048576='Data Training 2022'!B1530,BSA!$H$5:$H$1048576))</f>
        <v>0</v>
      </c>
      <c r="AC1530" s="22" t="str">
        <f>IFERROR(VLOOKUP(B1530,BSA!$B$5:$I$1048576,8,0),"")</f>
        <v/>
      </c>
      <c r="AD1530" s="22" t="s">
        <v>3994</v>
      </c>
      <c r="AE1530" s="22"/>
      <c r="AF1530" s="22"/>
      <c r="AG1530" s="22" t="str">
        <f t="shared" si="129"/>
        <v/>
      </c>
      <c r="AH1530" s="17" cm="1">
        <f t="array" ref="AH1530">MAX(IF(ISOLASI!$B$5:$B$1048576='Data Training 2022'!B1530,ISOLASI!$H$5:$H$1048576))</f>
        <v>0</v>
      </c>
      <c r="AI1530" s="22" t="str">
        <f>IFERROR(VLOOKUP(B1530,ISOLASI!$B$5:$I$1048576,8,0),"")</f>
        <v/>
      </c>
      <c r="AJ1530" s="22"/>
      <c r="AK1530" s="17" cm="1">
        <f t="array" ref="AK1530">MAX(IF('DEKAT AIR'!$B$5:$B$1048576='Data Training 2022'!B1530,'DEKAT AIR'!$H$5:$H$1048576))</f>
        <v>0</v>
      </c>
      <c r="AL1530" s="22" t="str">
        <f>IFERROR(VLOOKUP(B1530,'DEKAT AIR'!$B$5:$I$1048576,8,0),"")</f>
        <v/>
      </c>
      <c r="AM1530" s="22"/>
      <c r="AN1530" s="17" cm="1">
        <f t="array" ref="AN1530">MAX(IF(KETINGGIAN!$B$5:$B$1048576='Data Training 2022'!B1530,KETINGGIAN!$H$5:$H$1048576))</f>
        <v>0</v>
      </c>
      <c r="AO1530" s="22" t="str">
        <f>IFERROR(VLOOKUP(B1530,KETINGGIAN!$B$5:$I$1048576,8,0),"")</f>
        <v/>
      </c>
      <c r="AP1530" s="22"/>
      <c r="AQ1530" s="22"/>
      <c r="AR1530" s="22"/>
      <c r="AS1530" s="22"/>
      <c r="AT1530" s="17" cm="1">
        <f t="array" ref="AT1530">MAX(IF(TOOLSKEEPER!$B$5:$B$1048576='Data Training 2022'!B1530,TOOLSKEEPER!$H$5:$H$1048576))</f>
        <v>0</v>
      </c>
      <c r="AU1530" s="22" t="str">
        <f>IFERROR(VLOOKUP(B1530,TOOLSKEEPER!$B$5:$I$1048576,8,0),"")</f>
        <v/>
      </c>
    </row>
    <row r="1531" spans="1:47">
      <c r="A1531" s="22">
        <f t="shared" si="130"/>
        <v>1525</v>
      </c>
      <c r="B1531" s="21" t="str">
        <f t="shared" si="131"/>
        <v>KMK-21070253</v>
      </c>
      <c r="C1531" s="21" t="s">
        <v>4521</v>
      </c>
      <c r="D1531" s="22"/>
      <c r="E1531" s="22" t="s">
        <v>1039</v>
      </c>
      <c r="F1531" s="22" t="s">
        <v>808</v>
      </c>
      <c r="G1531" s="22" t="s">
        <v>852</v>
      </c>
      <c r="H1531" s="22" t="s">
        <v>3973</v>
      </c>
      <c r="I1531" s="22"/>
      <c r="J1531" s="22"/>
      <c r="K1531" s="21" t="s">
        <v>4002</v>
      </c>
      <c r="L1531" s="21" t="s">
        <v>681</v>
      </c>
      <c r="M1531" s="21" t="s">
        <v>4003</v>
      </c>
      <c r="N1531" s="21"/>
      <c r="O1531" s="17" t="str">
        <f>IFERROR(VLOOKUP(B1531,POP!$B$5:$I$1048576,7,0),"")</f>
        <v/>
      </c>
      <c r="P1531" s="17" t="str">
        <f>IFERROR(VLOOKUP(B1531,POM!$B$5:$I$1048576,7,0),"")</f>
        <v/>
      </c>
      <c r="Q1531" s="10" t="str">
        <f>IFERROR(VLOOKUP(B1531,POU!$B$5:$I$1048576,7,0),"")</f>
        <v/>
      </c>
      <c r="R1531" s="21" t="str">
        <f t="shared" si="127"/>
        <v/>
      </c>
      <c r="S1531" s="17" t="str">
        <f>IFERROR(VLOOKUP(B1531,'PEMBEKALAN POP'!$B$5:$I$1048576,7,0),"")</f>
        <v/>
      </c>
      <c r="T1531" s="22" t="str">
        <f>IFERROR(VLOOKUP(B1531,'PEMBEKALAN POP'!$B$5:$I$1048576,8,0),"")</f>
        <v/>
      </c>
      <c r="U1531" s="21" t="s">
        <v>3994</v>
      </c>
      <c r="V1531" s="17" t="e" cm="1">
        <f t="array" ref="V1531">MAX(IF(INDUKSI!$B$5:$B$1048576='Data Training 2022'!B1531,INDUKSI!$H$5:$H$1048576))</f>
        <v>#N/A</v>
      </c>
      <c r="W1531" s="22" t="str">
        <f>IFERROR(VLOOKUP(B1531,INDUKSI!$B$5:$I$1048576,8,0),"")</f>
        <v>LULUS</v>
      </c>
      <c r="X1531" s="21" t="s">
        <v>3994</v>
      </c>
      <c r="Y1531" s="17" cm="1">
        <f t="array" ref="Y1531">MAX(IF(REINDUKSI!$B$5:$B$1048576='Data Training 2022'!B1531,REINDUKSI!$H$5:$H$1048576))</f>
        <v>0</v>
      </c>
      <c r="Z1531" s="22" t="str">
        <f>IFERROR(VLOOKUP(B1531,REINDUKSI!$B$5:$I$1048576,8,0),"")</f>
        <v/>
      </c>
      <c r="AA1531" s="22" t="str">
        <f t="shared" si="128"/>
        <v/>
      </c>
      <c r="AB1531" s="17" cm="1">
        <f t="array" ref="AB1531">MAX(IF(BSA!$B$5:$B$1048576='Data Training 2022'!B1531,BSA!$H$5:$H$1048576))</f>
        <v>0</v>
      </c>
      <c r="AC1531" s="22" t="str">
        <f>IFERROR(VLOOKUP(B1531,BSA!$B$5:$I$1048576,8,0),"")</f>
        <v/>
      </c>
      <c r="AD1531" s="22" t="s">
        <v>3994</v>
      </c>
      <c r="AE1531" s="22"/>
      <c r="AF1531" s="22"/>
      <c r="AG1531" s="22" t="str">
        <f t="shared" si="129"/>
        <v/>
      </c>
      <c r="AH1531" s="17" cm="1">
        <f t="array" ref="AH1531">MAX(IF(ISOLASI!$B$5:$B$1048576='Data Training 2022'!B1531,ISOLASI!$H$5:$H$1048576))</f>
        <v>0</v>
      </c>
      <c r="AI1531" s="22" t="str">
        <f>IFERROR(VLOOKUP(B1531,ISOLASI!$B$5:$I$1048576,8,0),"")</f>
        <v/>
      </c>
      <c r="AJ1531" s="22"/>
      <c r="AK1531" s="17" cm="1">
        <f t="array" ref="AK1531">MAX(IF('DEKAT AIR'!$B$5:$B$1048576='Data Training 2022'!B1531,'DEKAT AIR'!$H$5:$H$1048576))</f>
        <v>0</v>
      </c>
      <c r="AL1531" s="22" t="str">
        <f>IFERROR(VLOOKUP(B1531,'DEKAT AIR'!$B$5:$I$1048576,8,0),"")</f>
        <v/>
      </c>
      <c r="AM1531" s="22"/>
      <c r="AN1531" s="17" cm="1">
        <f t="array" ref="AN1531">MAX(IF(KETINGGIAN!$B$5:$B$1048576='Data Training 2022'!B1531,KETINGGIAN!$H$5:$H$1048576))</f>
        <v>0</v>
      </c>
      <c r="AO1531" s="22" t="str">
        <f>IFERROR(VLOOKUP(B1531,KETINGGIAN!$B$5:$I$1048576,8,0),"")</f>
        <v/>
      </c>
      <c r="AP1531" s="22"/>
      <c r="AQ1531" s="22"/>
      <c r="AR1531" s="22"/>
      <c r="AS1531" s="22"/>
      <c r="AT1531" s="17" cm="1">
        <f t="array" ref="AT1531">MAX(IF(TOOLSKEEPER!$B$5:$B$1048576='Data Training 2022'!B1531,TOOLSKEEPER!$H$5:$H$1048576))</f>
        <v>0</v>
      </c>
      <c r="AU1531" s="22" t="str">
        <f>IFERROR(VLOOKUP(B1531,TOOLSKEEPER!$B$5:$I$1048576,8,0),"")</f>
        <v/>
      </c>
    </row>
    <row r="1532" spans="1:47">
      <c r="A1532" s="22">
        <f t="shared" si="130"/>
        <v>1526</v>
      </c>
      <c r="B1532" s="21" t="str">
        <f t="shared" si="131"/>
        <v>KMK-21090251</v>
      </c>
      <c r="C1532" s="21" t="s">
        <v>4522</v>
      </c>
      <c r="D1532" s="22"/>
      <c r="E1532" s="22" t="s">
        <v>1041</v>
      </c>
      <c r="F1532" s="22" t="s">
        <v>808</v>
      </c>
      <c r="G1532" s="22" t="s">
        <v>980</v>
      </c>
      <c r="H1532" s="22" t="s">
        <v>3973</v>
      </c>
      <c r="I1532" s="22"/>
      <c r="J1532" s="22"/>
      <c r="K1532" s="21" t="s">
        <v>4002</v>
      </c>
      <c r="L1532" s="21" t="s">
        <v>681</v>
      </c>
      <c r="M1532" s="21" t="s">
        <v>4003</v>
      </c>
      <c r="N1532" s="21"/>
      <c r="O1532" s="17" t="str">
        <f>IFERROR(VLOOKUP(B1532,POP!$B$5:$I$1048576,7,0),"")</f>
        <v/>
      </c>
      <c r="P1532" s="17" t="str">
        <f>IFERROR(VLOOKUP(B1532,POM!$B$5:$I$1048576,7,0),"")</f>
        <v/>
      </c>
      <c r="Q1532" s="10" t="str">
        <f>IFERROR(VLOOKUP(B1532,POU!$B$5:$I$1048576,7,0),"")</f>
        <v/>
      </c>
      <c r="R1532" s="21" t="str">
        <f t="shared" si="127"/>
        <v/>
      </c>
      <c r="S1532" s="17" t="str">
        <f>IFERROR(VLOOKUP(B1532,'PEMBEKALAN POP'!$B$5:$I$1048576,7,0),"")</f>
        <v/>
      </c>
      <c r="T1532" s="22" t="str">
        <f>IFERROR(VLOOKUP(B1532,'PEMBEKALAN POP'!$B$5:$I$1048576,8,0),"")</f>
        <v/>
      </c>
      <c r="U1532" s="21" t="s">
        <v>3994</v>
      </c>
      <c r="V1532" s="17" t="e" cm="1">
        <f t="array" ref="V1532">MAX(IF(INDUKSI!$B$5:$B$1048576='Data Training 2022'!B1532,INDUKSI!$H$5:$H$1048576))</f>
        <v>#N/A</v>
      </c>
      <c r="W1532" s="22" t="str">
        <f>IFERROR(VLOOKUP(B1532,INDUKSI!$B$5:$I$1048576,8,0),"")</f>
        <v>LULUS</v>
      </c>
      <c r="X1532" s="21" t="s">
        <v>3994</v>
      </c>
      <c r="Y1532" s="17" cm="1">
        <f t="array" ref="Y1532">MAX(IF(REINDUKSI!$B$5:$B$1048576='Data Training 2022'!B1532,REINDUKSI!$H$5:$H$1048576))</f>
        <v>0</v>
      </c>
      <c r="Z1532" s="22" t="str">
        <f>IFERROR(VLOOKUP(B1532,REINDUKSI!$B$5:$I$1048576,8,0),"")</f>
        <v/>
      </c>
      <c r="AA1532" s="22" t="str">
        <f t="shared" si="128"/>
        <v/>
      </c>
      <c r="AB1532" s="17" cm="1">
        <f t="array" ref="AB1532">MAX(IF(BSA!$B$5:$B$1048576='Data Training 2022'!B1532,BSA!$H$5:$H$1048576))</f>
        <v>0</v>
      </c>
      <c r="AC1532" s="22" t="str">
        <f>IFERROR(VLOOKUP(B1532,BSA!$B$5:$I$1048576,8,0),"")</f>
        <v/>
      </c>
      <c r="AD1532" s="22" t="s">
        <v>3994</v>
      </c>
      <c r="AE1532" s="22"/>
      <c r="AF1532" s="22"/>
      <c r="AG1532" s="22" t="str">
        <f t="shared" si="129"/>
        <v/>
      </c>
      <c r="AH1532" s="17" cm="1">
        <f t="array" ref="AH1532">MAX(IF(ISOLASI!$B$5:$B$1048576='Data Training 2022'!B1532,ISOLASI!$H$5:$H$1048576))</f>
        <v>0</v>
      </c>
      <c r="AI1532" s="22" t="str">
        <f>IFERROR(VLOOKUP(B1532,ISOLASI!$B$5:$I$1048576,8,0),"")</f>
        <v/>
      </c>
      <c r="AJ1532" s="22"/>
      <c r="AK1532" s="17" cm="1">
        <f t="array" ref="AK1532">MAX(IF('DEKAT AIR'!$B$5:$B$1048576='Data Training 2022'!B1532,'DEKAT AIR'!$H$5:$H$1048576))</f>
        <v>0</v>
      </c>
      <c r="AL1532" s="22" t="str">
        <f>IFERROR(VLOOKUP(B1532,'DEKAT AIR'!$B$5:$I$1048576,8,0),"")</f>
        <v/>
      </c>
      <c r="AM1532" s="22"/>
      <c r="AN1532" s="17" cm="1">
        <f t="array" ref="AN1532">MAX(IF(KETINGGIAN!$B$5:$B$1048576='Data Training 2022'!B1532,KETINGGIAN!$H$5:$H$1048576))</f>
        <v>0</v>
      </c>
      <c r="AO1532" s="22" t="str">
        <f>IFERROR(VLOOKUP(B1532,KETINGGIAN!$B$5:$I$1048576,8,0),"")</f>
        <v/>
      </c>
      <c r="AP1532" s="22"/>
      <c r="AQ1532" s="22"/>
      <c r="AR1532" s="22"/>
      <c r="AS1532" s="22"/>
      <c r="AT1532" s="17" cm="1">
        <f t="array" ref="AT1532">MAX(IF(TOOLSKEEPER!$B$5:$B$1048576='Data Training 2022'!B1532,TOOLSKEEPER!$H$5:$H$1048576))</f>
        <v>0</v>
      </c>
      <c r="AU1532" s="22" t="str">
        <f>IFERROR(VLOOKUP(B1532,TOOLSKEEPER!$B$5:$I$1048576,8,0),"")</f>
        <v/>
      </c>
    </row>
    <row r="1533" spans="1:47">
      <c r="A1533" s="22">
        <f t="shared" si="130"/>
        <v>1527</v>
      </c>
      <c r="B1533" s="21" t="str">
        <f t="shared" si="131"/>
        <v>KMK-21090252</v>
      </c>
      <c r="C1533" s="21" t="s">
        <v>4523</v>
      </c>
      <c r="D1533" s="22"/>
      <c r="E1533" s="22" t="s">
        <v>982</v>
      </c>
      <c r="F1533" s="22" t="s">
        <v>808</v>
      </c>
      <c r="G1533" s="22" t="s">
        <v>953</v>
      </c>
      <c r="H1533" s="22" t="s">
        <v>3973</v>
      </c>
      <c r="I1533" s="22"/>
      <c r="J1533" s="22"/>
      <c r="K1533" s="21" t="s">
        <v>4002</v>
      </c>
      <c r="L1533" s="21" t="s">
        <v>681</v>
      </c>
      <c r="M1533" s="21" t="s">
        <v>4003</v>
      </c>
      <c r="N1533" s="21"/>
      <c r="O1533" s="17" t="str">
        <f>IFERROR(VLOOKUP(B1533,POP!$B$5:$I$1048576,7,0),"")</f>
        <v/>
      </c>
      <c r="P1533" s="17" t="str">
        <f>IFERROR(VLOOKUP(B1533,POM!$B$5:$I$1048576,7,0),"")</f>
        <v/>
      </c>
      <c r="Q1533" s="10" t="str">
        <f>IFERROR(VLOOKUP(B1533,POU!$B$5:$I$1048576,7,0),"")</f>
        <v/>
      </c>
      <c r="R1533" s="21" t="str">
        <f t="shared" si="127"/>
        <v/>
      </c>
      <c r="S1533" s="17" t="str">
        <f>IFERROR(VLOOKUP(B1533,'PEMBEKALAN POP'!$B$5:$I$1048576,7,0),"")</f>
        <v/>
      </c>
      <c r="T1533" s="22" t="str">
        <f>IFERROR(VLOOKUP(B1533,'PEMBEKALAN POP'!$B$5:$I$1048576,8,0),"")</f>
        <v/>
      </c>
      <c r="U1533" s="21" t="s">
        <v>3994</v>
      </c>
      <c r="V1533" s="17" t="e" cm="1">
        <f t="array" ref="V1533">MAX(IF(INDUKSI!$B$5:$B$1048576='Data Training 2022'!B1533,INDUKSI!$H$5:$H$1048576))</f>
        <v>#N/A</v>
      </c>
      <c r="W1533" s="22" t="str">
        <f>IFERROR(VLOOKUP(B1533,INDUKSI!$B$5:$I$1048576,8,0),"")</f>
        <v>LULUS</v>
      </c>
      <c r="X1533" s="21" t="s">
        <v>3994</v>
      </c>
      <c r="Y1533" s="17" cm="1">
        <f t="array" ref="Y1533">MAX(IF(REINDUKSI!$B$5:$B$1048576='Data Training 2022'!B1533,REINDUKSI!$H$5:$H$1048576))</f>
        <v>0</v>
      </c>
      <c r="Z1533" s="22" t="str">
        <f>IFERROR(VLOOKUP(B1533,REINDUKSI!$B$5:$I$1048576,8,0),"")</f>
        <v/>
      </c>
      <c r="AA1533" s="22" t="str">
        <f t="shared" si="128"/>
        <v/>
      </c>
      <c r="AB1533" s="17" cm="1">
        <f t="array" ref="AB1533">MAX(IF(BSA!$B$5:$B$1048576='Data Training 2022'!B1533,BSA!$H$5:$H$1048576))</f>
        <v>0</v>
      </c>
      <c r="AC1533" s="22" t="str">
        <f>IFERROR(VLOOKUP(B1533,BSA!$B$5:$I$1048576,8,0),"")</f>
        <v/>
      </c>
      <c r="AD1533" s="22" t="s">
        <v>3994</v>
      </c>
      <c r="AE1533" s="22"/>
      <c r="AF1533" s="22"/>
      <c r="AG1533" s="22" t="str">
        <f t="shared" si="129"/>
        <v/>
      </c>
      <c r="AH1533" s="17" cm="1">
        <f t="array" ref="AH1533">MAX(IF(ISOLASI!$B$5:$B$1048576='Data Training 2022'!B1533,ISOLASI!$H$5:$H$1048576))</f>
        <v>0</v>
      </c>
      <c r="AI1533" s="22" t="str">
        <f>IFERROR(VLOOKUP(B1533,ISOLASI!$B$5:$I$1048576,8,0),"")</f>
        <v/>
      </c>
      <c r="AJ1533" s="22"/>
      <c r="AK1533" s="17" cm="1">
        <f t="array" ref="AK1533">MAX(IF('DEKAT AIR'!$B$5:$B$1048576='Data Training 2022'!B1533,'DEKAT AIR'!$H$5:$H$1048576))</f>
        <v>0</v>
      </c>
      <c r="AL1533" s="22" t="str">
        <f>IFERROR(VLOOKUP(B1533,'DEKAT AIR'!$B$5:$I$1048576,8,0),"")</f>
        <v/>
      </c>
      <c r="AM1533" s="22"/>
      <c r="AN1533" s="17" cm="1">
        <f t="array" ref="AN1533">MAX(IF(KETINGGIAN!$B$5:$B$1048576='Data Training 2022'!B1533,KETINGGIAN!$H$5:$H$1048576))</f>
        <v>0</v>
      </c>
      <c r="AO1533" s="22" t="str">
        <f>IFERROR(VLOOKUP(B1533,KETINGGIAN!$B$5:$I$1048576,8,0),"")</f>
        <v/>
      </c>
      <c r="AP1533" s="22"/>
      <c r="AQ1533" s="22"/>
      <c r="AR1533" s="22"/>
      <c r="AS1533" s="22"/>
      <c r="AT1533" s="17" cm="1">
        <f t="array" ref="AT1533">MAX(IF(TOOLSKEEPER!$B$5:$B$1048576='Data Training 2022'!B1533,TOOLSKEEPER!$H$5:$H$1048576))</f>
        <v>0</v>
      </c>
      <c r="AU1533" s="22" t="str">
        <f>IFERROR(VLOOKUP(B1533,TOOLSKEEPER!$B$5:$I$1048576,8,0),"")</f>
        <v/>
      </c>
    </row>
    <row r="1534" spans="1:47">
      <c r="A1534" s="22">
        <f t="shared" si="130"/>
        <v>1528</v>
      </c>
      <c r="B1534" s="21" t="str">
        <f t="shared" si="131"/>
        <v>KMK-21110254</v>
      </c>
      <c r="C1534" s="21" t="s">
        <v>4524</v>
      </c>
      <c r="D1534" s="22"/>
      <c r="E1534" s="22" t="s">
        <v>1058</v>
      </c>
      <c r="F1534" s="22" t="s">
        <v>808</v>
      </c>
      <c r="G1534" s="22" t="s">
        <v>980</v>
      </c>
      <c r="H1534" s="22" t="s">
        <v>3973</v>
      </c>
      <c r="I1534" s="22"/>
      <c r="J1534" s="22"/>
      <c r="K1534" s="21" t="s">
        <v>4002</v>
      </c>
      <c r="L1534" s="21" t="s">
        <v>681</v>
      </c>
      <c r="M1534" s="21" t="s">
        <v>4003</v>
      </c>
      <c r="N1534" s="21"/>
      <c r="O1534" s="17" t="str">
        <f>IFERROR(VLOOKUP(B1534,POP!$B$5:$I$1048576,7,0),"")</f>
        <v/>
      </c>
      <c r="P1534" s="17" t="str">
        <f>IFERROR(VLOOKUP(B1534,POM!$B$5:$I$1048576,7,0),"")</f>
        <v/>
      </c>
      <c r="Q1534" s="10" t="str">
        <f>IFERROR(VLOOKUP(B1534,POU!$B$5:$I$1048576,7,0),"")</f>
        <v/>
      </c>
      <c r="R1534" s="21" t="str">
        <f t="shared" si="127"/>
        <v/>
      </c>
      <c r="S1534" s="17" t="str">
        <f>IFERROR(VLOOKUP(B1534,'PEMBEKALAN POP'!$B$5:$I$1048576,7,0),"")</f>
        <v/>
      </c>
      <c r="T1534" s="22" t="str">
        <f>IFERROR(VLOOKUP(B1534,'PEMBEKALAN POP'!$B$5:$I$1048576,8,0),"")</f>
        <v/>
      </c>
      <c r="U1534" s="21" t="s">
        <v>3994</v>
      </c>
      <c r="V1534" s="17" t="e" cm="1">
        <f t="array" ref="V1534">MAX(IF(INDUKSI!$B$5:$B$1048576='Data Training 2022'!B1534,INDUKSI!$H$5:$H$1048576))</f>
        <v>#N/A</v>
      </c>
      <c r="W1534" s="22" t="str">
        <f>IFERROR(VLOOKUP(B1534,INDUKSI!$B$5:$I$1048576,8,0),"")</f>
        <v>LULUS</v>
      </c>
      <c r="X1534" s="21" t="s">
        <v>3994</v>
      </c>
      <c r="Y1534" s="17" cm="1">
        <f t="array" ref="Y1534">MAX(IF(REINDUKSI!$B$5:$B$1048576='Data Training 2022'!B1534,REINDUKSI!$H$5:$H$1048576))</f>
        <v>0</v>
      </c>
      <c r="Z1534" s="22" t="str">
        <f>IFERROR(VLOOKUP(B1534,REINDUKSI!$B$5:$I$1048576,8,0),"")</f>
        <v/>
      </c>
      <c r="AA1534" s="22" t="str">
        <f t="shared" si="128"/>
        <v/>
      </c>
      <c r="AB1534" s="17" cm="1">
        <f t="array" ref="AB1534">MAX(IF(BSA!$B$5:$B$1048576='Data Training 2022'!B1534,BSA!$H$5:$H$1048576))</f>
        <v>0</v>
      </c>
      <c r="AC1534" s="22" t="str">
        <f>IFERROR(VLOOKUP(B1534,BSA!$B$5:$I$1048576,8,0),"")</f>
        <v/>
      </c>
      <c r="AD1534" s="22" t="s">
        <v>3994</v>
      </c>
      <c r="AE1534" s="22"/>
      <c r="AF1534" s="22"/>
      <c r="AG1534" s="22" t="str">
        <f t="shared" si="129"/>
        <v/>
      </c>
      <c r="AH1534" s="17" cm="1">
        <f t="array" ref="AH1534">MAX(IF(ISOLASI!$B$5:$B$1048576='Data Training 2022'!B1534,ISOLASI!$H$5:$H$1048576))</f>
        <v>0</v>
      </c>
      <c r="AI1534" s="22" t="str">
        <f>IFERROR(VLOOKUP(B1534,ISOLASI!$B$5:$I$1048576,8,0),"")</f>
        <v/>
      </c>
      <c r="AJ1534" s="22"/>
      <c r="AK1534" s="17" cm="1">
        <f t="array" ref="AK1534">MAX(IF('DEKAT AIR'!$B$5:$B$1048576='Data Training 2022'!B1534,'DEKAT AIR'!$H$5:$H$1048576))</f>
        <v>0</v>
      </c>
      <c r="AL1534" s="22" t="str">
        <f>IFERROR(VLOOKUP(B1534,'DEKAT AIR'!$B$5:$I$1048576,8,0),"")</f>
        <v/>
      </c>
      <c r="AM1534" s="22"/>
      <c r="AN1534" s="17" cm="1">
        <f t="array" ref="AN1534">MAX(IF(KETINGGIAN!$B$5:$B$1048576='Data Training 2022'!B1534,KETINGGIAN!$H$5:$H$1048576))</f>
        <v>0</v>
      </c>
      <c r="AO1534" s="22" t="str">
        <f>IFERROR(VLOOKUP(B1534,KETINGGIAN!$B$5:$I$1048576,8,0),"")</f>
        <v/>
      </c>
      <c r="AP1534" s="22"/>
      <c r="AQ1534" s="22"/>
      <c r="AR1534" s="22"/>
      <c r="AS1534" s="22"/>
      <c r="AT1534" s="17" cm="1">
        <f t="array" ref="AT1534">MAX(IF(TOOLSKEEPER!$B$5:$B$1048576='Data Training 2022'!B1534,TOOLSKEEPER!$H$5:$H$1048576))</f>
        <v>0</v>
      </c>
      <c r="AU1534" s="22" t="str">
        <f>IFERROR(VLOOKUP(B1534,TOOLSKEEPER!$B$5:$I$1048576,8,0),"")</f>
        <v/>
      </c>
    </row>
    <row r="1535" spans="1:47">
      <c r="A1535" s="22">
        <f t="shared" si="130"/>
        <v>1529</v>
      </c>
      <c r="B1535" s="21" t="str">
        <f t="shared" si="131"/>
        <v>KMK-22020256</v>
      </c>
      <c r="C1535" s="21" t="s">
        <v>4525</v>
      </c>
      <c r="D1535" s="22"/>
      <c r="E1535" s="22" t="s">
        <v>1070</v>
      </c>
      <c r="F1535" s="22" t="s">
        <v>808</v>
      </c>
      <c r="G1535" s="22" t="s">
        <v>980</v>
      </c>
      <c r="H1535" s="22" t="s">
        <v>3973</v>
      </c>
      <c r="I1535" s="22"/>
      <c r="J1535" s="22"/>
      <c r="K1535" s="21" t="s">
        <v>4002</v>
      </c>
      <c r="L1535" s="21" t="s">
        <v>681</v>
      </c>
      <c r="M1535" s="21" t="s">
        <v>4003</v>
      </c>
      <c r="N1535" s="21"/>
      <c r="O1535" s="17" t="str">
        <f>IFERROR(VLOOKUP(B1535,POP!$B$5:$I$1048576,7,0),"")</f>
        <v/>
      </c>
      <c r="P1535" s="17" t="str">
        <f>IFERROR(VLOOKUP(B1535,POM!$B$5:$I$1048576,7,0),"")</f>
        <v/>
      </c>
      <c r="Q1535" s="10" t="str">
        <f>IFERROR(VLOOKUP(B1535,POU!$B$5:$I$1048576,7,0),"")</f>
        <v/>
      </c>
      <c r="R1535" s="21" t="str">
        <f t="shared" si="127"/>
        <v/>
      </c>
      <c r="S1535" s="17" t="str">
        <f>IFERROR(VLOOKUP(B1535,'PEMBEKALAN POP'!$B$5:$I$1048576,7,0),"")</f>
        <v/>
      </c>
      <c r="T1535" s="22" t="str">
        <f>IFERROR(VLOOKUP(B1535,'PEMBEKALAN POP'!$B$5:$I$1048576,8,0),"")</f>
        <v/>
      </c>
      <c r="U1535" s="21" t="s">
        <v>3994</v>
      </c>
      <c r="V1535" s="17" t="e" cm="1">
        <f t="array" ref="V1535">MAX(IF(INDUKSI!$B$5:$B$1048576='Data Training 2022'!B1535,INDUKSI!$H$5:$H$1048576))</f>
        <v>#N/A</v>
      </c>
      <c r="W1535" s="22" t="str">
        <f>IFERROR(VLOOKUP(B1535,INDUKSI!$B$5:$I$1048576,8,0),"")</f>
        <v>LULUS</v>
      </c>
      <c r="X1535" s="21" t="s">
        <v>3994</v>
      </c>
      <c r="Y1535" s="17" cm="1">
        <f t="array" ref="Y1535">MAX(IF(REINDUKSI!$B$5:$B$1048576='Data Training 2022'!B1535,REINDUKSI!$H$5:$H$1048576))</f>
        <v>0</v>
      </c>
      <c r="Z1535" s="22" t="str">
        <f>IFERROR(VLOOKUP(B1535,REINDUKSI!$B$5:$I$1048576,8,0),"")</f>
        <v/>
      </c>
      <c r="AA1535" s="22" t="str">
        <f t="shared" si="128"/>
        <v/>
      </c>
      <c r="AB1535" s="17" cm="1">
        <f t="array" ref="AB1535">MAX(IF(BSA!$B$5:$B$1048576='Data Training 2022'!B1535,BSA!$H$5:$H$1048576))</f>
        <v>0</v>
      </c>
      <c r="AC1535" s="22" t="str">
        <f>IFERROR(VLOOKUP(B1535,BSA!$B$5:$I$1048576,8,0),"")</f>
        <v/>
      </c>
      <c r="AD1535" s="22" t="s">
        <v>3994</v>
      </c>
      <c r="AE1535" s="22"/>
      <c r="AF1535" s="22"/>
      <c r="AG1535" s="22" t="str">
        <f t="shared" si="129"/>
        <v/>
      </c>
      <c r="AH1535" s="17" cm="1">
        <f t="array" ref="AH1535">MAX(IF(ISOLASI!$B$5:$B$1048576='Data Training 2022'!B1535,ISOLASI!$H$5:$H$1048576))</f>
        <v>0</v>
      </c>
      <c r="AI1535" s="22" t="str">
        <f>IFERROR(VLOOKUP(B1535,ISOLASI!$B$5:$I$1048576,8,0),"")</f>
        <v/>
      </c>
      <c r="AJ1535" s="22"/>
      <c r="AK1535" s="17" cm="1">
        <f t="array" ref="AK1535">MAX(IF('DEKAT AIR'!$B$5:$B$1048576='Data Training 2022'!B1535,'DEKAT AIR'!$H$5:$H$1048576))</f>
        <v>0</v>
      </c>
      <c r="AL1535" s="22" t="str">
        <f>IFERROR(VLOOKUP(B1535,'DEKAT AIR'!$B$5:$I$1048576,8,0),"")</f>
        <v/>
      </c>
      <c r="AM1535" s="22"/>
      <c r="AN1535" s="17" cm="1">
        <f t="array" ref="AN1535">MAX(IF(KETINGGIAN!$B$5:$B$1048576='Data Training 2022'!B1535,KETINGGIAN!$H$5:$H$1048576))</f>
        <v>0</v>
      </c>
      <c r="AO1535" s="22" t="str">
        <f>IFERROR(VLOOKUP(B1535,KETINGGIAN!$B$5:$I$1048576,8,0),"")</f>
        <v/>
      </c>
      <c r="AP1535" s="22"/>
      <c r="AQ1535" s="22"/>
      <c r="AR1535" s="22"/>
      <c r="AS1535" s="22"/>
      <c r="AT1535" s="17" cm="1">
        <f t="array" ref="AT1535">MAX(IF(TOOLSKEEPER!$B$5:$B$1048576='Data Training 2022'!B1535,TOOLSKEEPER!$H$5:$H$1048576))</f>
        <v>0</v>
      </c>
      <c r="AU1535" s="22" t="str">
        <f>IFERROR(VLOOKUP(B1535,TOOLSKEEPER!$B$5:$I$1048576,8,0),"")</f>
        <v/>
      </c>
    </row>
    <row r="1536" spans="1:47">
      <c r="A1536" s="22">
        <f t="shared" si="130"/>
        <v>1530</v>
      </c>
      <c r="B1536" s="21" t="str">
        <f t="shared" si="131"/>
        <v>KMK-22020257</v>
      </c>
      <c r="C1536" s="21" t="s">
        <v>4526</v>
      </c>
      <c r="D1536" s="22"/>
      <c r="E1536" s="22" t="s">
        <v>833</v>
      </c>
      <c r="F1536" s="22" t="s">
        <v>808</v>
      </c>
      <c r="G1536" s="22" t="s">
        <v>980</v>
      </c>
      <c r="H1536" s="22" t="s">
        <v>3973</v>
      </c>
      <c r="I1536" s="22"/>
      <c r="J1536" s="22"/>
      <c r="K1536" s="21" t="s">
        <v>4002</v>
      </c>
      <c r="L1536" s="21" t="s">
        <v>681</v>
      </c>
      <c r="M1536" s="21" t="s">
        <v>4003</v>
      </c>
      <c r="N1536" s="21"/>
      <c r="O1536" s="17" t="str">
        <f>IFERROR(VLOOKUP(B1536,POP!$B$5:$I$1048576,7,0),"")</f>
        <v/>
      </c>
      <c r="P1536" s="17" t="str">
        <f>IFERROR(VLOOKUP(B1536,POM!$B$5:$I$1048576,7,0),"")</f>
        <v/>
      </c>
      <c r="Q1536" s="10" t="str">
        <f>IFERROR(VLOOKUP(B1536,POU!$B$5:$I$1048576,7,0),"")</f>
        <v/>
      </c>
      <c r="R1536" s="21" t="str">
        <f t="shared" si="127"/>
        <v/>
      </c>
      <c r="S1536" s="17" t="str">
        <f>IFERROR(VLOOKUP(B1536,'PEMBEKALAN POP'!$B$5:$I$1048576,7,0),"")</f>
        <v/>
      </c>
      <c r="T1536" s="22" t="str">
        <f>IFERROR(VLOOKUP(B1536,'PEMBEKALAN POP'!$B$5:$I$1048576,8,0),"")</f>
        <v/>
      </c>
      <c r="U1536" s="21" t="s">
        <v>3994</v>
      </c>
      <c r="V1536" s="17" t="e" cm="1">
        <f t="array" ref="V1536">MAX(IF(INDUKSI!$B$5:$B$1048576='Data Training 2022'!B1536,INDUKSI!$H$5:$H$1048576))</f>
        <v>#N/A</v>
      </c>
      <c r="W1536" s="22" t="str">
        <f>IFERROR(VLOOKUP(B1536,INDUKSI!$B$5:$I$1048576,8,0),"")</f>
        <v>LULUS</v>
      </c>
      <c r="X1536" s="21" t="s">
        <v>3994</v>
      </c>
      <c r="Y1536" s="17" cm="1">
        <f t="array" ref="Y1536">MAX(IF(REINDUKSI!$B$5:$B$1048576='Data Training 2022'!B1536,REINDUKSI!$H$5:$H$1048576))</f>
        <v>0</v>
      </c>
      <c r="Z1536" s="22" t="str">
        <f>IFERROR(VLOOKUP(B1536,REINDUKSI!$B$5:$I$1048576,8,0),"")</f>
        <v/>
      </c>
      <c r="AA1536" s="22" t="str">
        <f t="shared" si="128"/>
        <v/>
      </c>
      <c r="AB1536" s="17" cm="1">
        <f t="array" ref="AB1536">MAX(IF(BSA!$B$5:$B$1048576='Data Training 2022'!B1536,BSA!$H$5:$H$1048576))</f>
        <v>0</v>
      </c>
      <c r="AC1536" s="22" t="str">
        <f>IFERROR(VLOOKUP(B1536,BSA!$B$5:$I$1048576,8,0),"")</f>
        <v/>
      </c>
      <c r="AD1536" s="22" t="s">
        <v>3994</v>
      </c>
      <c r="AE1536" s="22"/>
      <c r="AF1536" s="22"/>
      <c r="AG1536" s="22" t="str">
        <f t="shared" si="129"/>
        <v/>
      </c>
      <c r="AH1536" s="17" cm="1">
        <f t="array" ref="AH1536">MAX(IF(ISOLASI!$B$5:$B$1048576='Data Training 2022'!B1536,ISOLASI!$H$5:$H$1048576))</f>
        <v>0</v>
      </c>
      <c r="AI1536" s="22" t="str">
        <f>IFERROR(VLOOKUP(B1536,ISOLASI!$B$5:$I$1048576,8,0),"")</f>
        <v/>
      </c>
      <c r="AJ1536" s="22"/>
      <c r="AK1536" s="17" cm="1">
        <f t="array" ref="AK1536">MAX(IF('DEKAT AIR'!$B$5:$B$1048576='Data Training 2022'!B1536,'DEKAT AIR'!$H$5:$H$1048576))</f>
        <v>0</v>
      </c>
      <c r="AL1536" s="22" t="str">
        <f>IFERROR(VLOOKUP(B1536,'DEKAT AIR'!$B$5:$I$1048576,8,0),"")</f>
        <v/>
      </c>
      <c r="AM1536" s="22"/>
      <c r="AN1536" s="17" cm="1">
        <f t="array" ref="AN1536">MAX(IF(KETINGGIAN!$B$5:$B$1048576='Data Training 2022'!B1536,KETINGGIAN!$H$5:$H$1048576))</f>
        <v>0</v>
      </c>
      <c r="AO1536" s="22" t="str">
        <f>IFERROR(VLOOKUP(B1536,KETINGGIAN!$B$5:$I$1048576,8,0),"")</f>
        <v/>
      </c>
      <c r="AP1536" s="22"/>
      <c r="AQ1536" s="22"/>
      <c r="AR1536" s="22"/>
      <c r="AS1536" s="22"/>
      <c r="AT1536" s="17" cm="1">
        <f t="array" ref="AT1536">MAX(IF(TOOLSKEEPER!$B$5:$B$1048576='Data Training 2022'!B1536,TOOLSKEEPER!$H$5:$H$1048576))</f>
        <v>0</v>
      </c>
      <c r="AU1536" s="22" t="str">
        <f>IFERROR(VLOOKUP(B1536,TOOLSKEEPER!$B$5:$I$1048576,8,0),"")</f>
        <v/>
      </c>
    </row>
    <row r="1537" spans="1:47">
      <c r="A1537" s="22">
        <f t="shared" si="130"/>
        <v>1531</v>
      </c>
      <c r="B1537" s="21" t="str">
        <f t="shared" si="131"/>
        <v>KMK-22080265</v>
      </c>
      <c r="C1537" s="21" t="s">
        <v>4527</v>
      </c>
      <c r="D1537" s="22"/>
      <c r="E1537" s="22" t="s">
        <v>1009</v>
      </c>
      <c r="F1537" s="22" t="s">
        <v>808</v>
      </c>
      <c r="G1537" s="22" t="s">
        <v>902</v>
      </c>
      <c r="H1537" s="22" t="s">
        <v>3973</v>
      </c>
      <c r="I1537" s="22"/>
      <c r="J1537" s="22"/>
      <c r="K1537" s="21" t="s">
        <v>4002</v>
      </c>
      <c r="L1537" s="21" t="s">
        <v>681</v>
      </c>
      <c r="M1537" s="21" t="s">
        <v>4003</v>
      </c>
      <c r="N1537" s="21"/>
      <c r="O1537" s="17" t="str">
        <f>IFERROR(VLOOKUP(B1537,POP!$B$5:$I$1048576,7,0),"")</f>
        <v/>
      </c>
      <c r="P1537" s="17" t="str">
        <f>IFERROR(VLOOKUP(B1537,POM!$B$5:$I$1048576,7,0),"")</f>
        <v/>
      </c>
      <c r="Q1537" s="10" t="str">
        <f>IFERROR(VLOOKUP(B1537,POU!$B$5:$I$1048576,7,0),"")</f>
        <v/>
      </c>
      <c r="R1537" s="21" t="str">
        <f t="shared" si="127"/>
        <v/>
      </c>
      <c r="S1537" s="17" t="str">
        <f>IFERROR(VLOOKUP(B1537,'PEMBEKALAN POP'!$B$5:$I$1048576,7,0),"")</f>
        <v/>
      </c>
      <c r="T1537" s="22" t="str">
        <f>IFERROR(VLOOKUP(B1537,'PEMBEKALAN POP'!$B$5:$I$1048576,8,0),"")</f>
        <v/>
      </c>
      <c r="U1537" s="21" t="s">
        <v>3994</v>
      </c>
      <c r="V1537" s="17" t="e" cm="1">
        <f t="array" ref="V1537">MAX(IF(INDUKSI!$B$5:$B$1048576='Data Training 2022'!B1537,INDUKSI!$H$5:$H$1048576))</f>
        <v>#N/A</v>
      </c>
      <c r="W1537" s="22" t="str">
        <f>IFERROR(VLOOKUP(B1537,INDUKSI!$B$5:$I$1048576,8,0),"")</f>
        <v>LULUS</v>
      </c>
      <c r="X1537" s="21" t="s">
        <v>3994</v>
      </c>
      <c r="Y1537" s="17" cm="1">
        <f t="array" ref="Y1537">MAX(IF(REINDUKSI!$B$5:$B$1048576='Data Training 2022'!B1537,REINDUKSI!$H$5:$H$1048576))</f>
        <v>0</v>
      </c>
      <c r="Z1537" s="22" t="str">
        <f>IFERROR(VLOOKUP(B1537,REINDUKSI!$B$5:$I$1048576,8,0),"")</f>
        <v/>
      </c>
      <c r="AA1537" s="22" t="str">
        <f t="shared" si="128"/>
        <v/>
      </c>
      <c r="AB1537" s="17" cm="1">
        <f t="array" ref="AB1537">MAX(IF(BSA!$B$5:$B$1048576='Data Training 2022'!B1537,BSA!$H$5:$H$1048576))</f>
        <v>0</v>
      </c>
      <c r="AC1537" s="22" t="str">
        <f>IFERROR(VLOOKUP(B1537,BSA!$B$5:$I$1048576,8,0),"")</f>
        <v/>
      </c>
      <c r="AD1537" s="22" t="s">
        <v>3994</v>
      </c>
      <c r="AE1537" s="22"/>
      <c r="AF1537" s="22"/>
      <c r="AG1537" s="22" t="str">
        <f t="shared" si="129"/>
        <v/>
      </c>
      <c r="AH1537" s="17" cm="1">
        <f t="array" ref="AH1537">MAX(IF(ISOLASI!$B$5:$B$1048576='Data Training 2022'!B1537,ISOLASI!$H$5:$H$1048576))</f>
        <v>0</v>
      </c>
      <c r="AI1537" s="22" t="str">
        <f>IFERROR(VLOOKUP(B1537,ISOLASI!$B$5:$I$1048576,8,0),"")</f>
        <v/>
      </c>
      <c r="AJ1537" s="22"/>
      <c r="AK1537" s="17" cm="1">
        <f t="array" ref="AK1537">MAX(IF('DEKAT AIR'!$B$5:$B$1048576='Data Training 2022'!B1537,'DEKAT AIR'!$H$5:$H$1048576))</f>
        <v>0</v>
      </c>
      <c r="AL1537" s="22" t="str">
        <f>IFERROR(VLOOKUP(B1537,'DEKAT AIR'!$B$5:$I$1048576,8,0),"")</f>
        <v/>
      </c>
      <c r="AM1537" s="22"/>
      <c r="AN1537" s="17" cm="1">
        <f t="array" ref="AN1537">MAX(IF(KETINGGIAN!$B$5:$B$1048576='Data Training 2022'!B1537,KETINGGIAN!$H$5:$H$1048576))</f>
        <v>0</v>
      </c>
      <c r="AO1537" s="22" t="str">
        <f>IFERROR(VLOOKUP(B1537,KETINGGIAN!$B$5:$I$1048576,8,0),"")</f>
        <v/>
      </c>
      <c r="AP1537" s="22"/>
      <c r="AQ1537" s="22"/>
      <c r="AR1537" s="22"/>
      <c r="AS1537" s="22"/>
      <c r="AT1537" s="17" cm="1">
        <f t="array" ref="AT1537">MAX(IF(TOOLSKEEPER!$B$5:$B$1048576='Data Training 2022'!B1537,TOOLSKEEPER!$H$5:$H$1048576))</f>
        <v>0</v>
      </c>
      <c r="AU1537" s="22" t="str">
        <f>IFERROR(VLOOKUP(B1537,TOOLSKEEPER!$B$5:$I$1048576,8,0),"")</f>
        <v/>
      </c>
    </row>
    <row r="1538" spans="1:47">
      <c r="A1538" s="22">
        <f t="shared" si="130"/>
        <v>1532</v>
      </c>
      <c r="B1538" s="21" t="str">
        <f t="shared" si="131"/>
        <v>KMK-22040262</v>
      </c>
      <c r="C1538" s="21" t="s">
        <v>4528</v>
      </c>
      <c r="D1538" s="22"/>
      <c r="E1538" s="22" t="s">
        <v>1020</v>
      </c>
      <c r="F1538" s="22" t="s">
        <v>808</v>
      </c>
      <c r="G1538" s="22" t="s">
        <v>852</v>
      </c>
      <c r="H1538" s="22" t="s">
        <v>3973</v>
      </c>
      <c r="I1538" s="22"/>
      <c r="J1538" s="22"/>
      <c r="K1538" s="21" t="s">
        <v>4002</v>
      </c>
      <c r="L1538" s="21" t="s">
        <v>681</v>
      </c>
      <c r="M1538" s="21" t="s">
        <v>4003</v>
      </c>
      <c r="N1538" s="21"/>
      <c r="O1538" s="17" t="str">
        <f>IFERROR(VLOOKUP(B1538,POP!$B$5:$I$1048576,7,0),"")</f>
        <v/>
      </c>
      <c r="P1538" s="17" t="str">
        <f>IFERROR(VLOOKUP(B1538,POM!$B$5:$I$1048576,7,0),"")</f>
        <v/>
      </c>
      <c r="Q1538" s="10" t="str">
        <f>IFERROR(VLOOKUP(B1538,POU!$B$5:$I$1048576,7,0),"")</f>
        <v/>
      </c>
      <c r="R1538" s="21" t="str">
        <f t="shared" si="127"/>
        <v/>
      </c>
      <c r="S1538" s="17" t="str">
        <f>IFERROR(VLOOKUP(B1538,'PEMBEKALAN POP'!$B$5:$I$1048576,7,0),"")</f>
        <v/>
      </c>
      <c r="T1538" s="22" t="str">
        <f>IFERROR(VLOOKUP(B1538,'PEMBEKALAN POP'!$B$5:$I$1048576,8,0),"")</f>
        <v/>
      </c>
      <c r="U1538" s="21" t="s">
        <v>3994</v>
      </c>
      <c r="V1538" s="17" t="e" cm="1">
        <f t="array" ref="V1538">MAX(IF(INDUKSI!$B$5:$B$1048576='Data Training 2022'!B1538,INDUKSI!$H$5:$H$1048576))</f>
        <v>#N/A</v>
      </c>
      <c r="W1538" s="22" t="str">
        <f>IFERROR(VLOOKUP(B1538,INDUKSI!$B$5:$I$1048576,8,0),"")</f>
        <v>LULUS</v>
      </c>
      <c r="X1538" s="21" t="s">
        <v>3994</v>
      </c>
      <c r="Y1538" s="17" cm="1">
        <f t="array" ref="Y1538">MAX(IF(REINDUKSI!$B$5:$B$1048576='Data Training 2022'!B1538,REINDUKSI!$H$5:$H$1048576))</f>
        <v>0</v>
      </c>
      <c r="Z1538" s="22" t="str">
        <f>IFERROR(VLOOKUP(B1538,REINDUKSI!$B$5:$I$1048576,8,0),"")</f>
        <v/>
      </c>
      <c r="AA1538" s="22" t="str">
        <f t="shared" si="128"/>
        <v/>
      </c>
      <c r="AB1538" s="17" cm="1">
        <f t="array" ref="AB1538">MAX(IF(BSA!$B$5:$B$1048576='Data Training 2022'!B1538,BSA!$H$5:$H$1048576))</f>
        <v>0</v>
      </c>
      <c r="AC1538" s="22" t="str">
        <f>IFERROR(VLOOKUP(B1538,BSA!$B$5:$I$1048576,8,0),"")</f>
        <v/>
      </c>
      <c r="AD1538" s="22" t="s">
        <v>3994</v>
      </c>
      <c r="AE1538" s="22"/>
      <c r="AF1538" s="22"/>
      <c r="AG1538" s="22" t="str">
        <f t="shared" si="129"/>
        <v/>
      </c>
      <c r="AH1538" s="17" cm="1">
        <f t="array" ref="AH1538">MAX(IF(ISOLASI!$B$5:$B$1048576='Data Training 2022'!B1538,ISOLASI!$H$5:$H$1048576))</f>
        <v>0</v>
      </c>
      <c r="AI1538" s="22" t="str">
        <f>IFERROR(VLOOKUP(B1538,ISOLASI!$B$5:$I$1048576,8,0),"")</f>
        <v/>
      </c>
      <c r="AJ1538" s="22"/>
      <c r="AK1538" s="17" cm="1">
        <f t="array" ref="AK1538">MAX(IF('DEKAT AIR'!$B$5:$B$1048576='Data Training 2022'!B1538,'DEKAT AIR'!$H$5:$H$1048576))</f>
        <v>0</v>
      </c>
      <c r="AL1538" s="22" t="str">
        <f>IFERROR(VLOOKUP(B1538,'DEKAT AIR'!$B$5:$I$1048576,8,0),"")</f>
        <v/>
      </c>
      <c r="AM1538" s="22"/>
      <c r="AN1538" s="17" cm="1">
        <f t="array" ref="AN1538">MAX(IF(KETINGGIAN!$B$5:$B$1048576='Data Training 2022'!B1538,KETINGGIAN!$H$5:$H$1048576))</f>
        <v>0</v>
      </c>
      <c r="AO1538" s="22" t="str">
        <f>IFERROR(VLOOKUP(B1538,KETINGGIAN!$B$5:$I$1048576,8,0),"")</f>
        <v/>
      </c>
      <c r="AP1538" s="22"/>
      <c r="AQ1538" s="22"/>
      <c r="AR1538" s="22"/>
      <c r="AS1538" s="22"/>
      <c r="AT1538" s="17" cm="1">
        <f t="array" ref="AT1538">MAX(IF(TOOLSKEEPER!$B$5:$B$1048576='Data Training 2022'!B1538,TOOLSKEEPER!$H$5:$H$1048576))</f>
        <v>0</v>
      </c>
      <c r="AU1538" s="22" t="str">
        <f>IFERROR(VLOOKUP(B1538,TOOLSKEEPER!$B$5:$I$1048576,8,0),"")</f>
        <v/>
      </c>
    </row>
    <row r="1539" spans="1:47">
      <c r="A1539" s="22">
        <f t="shared" si="130"/>
        <v>1533</v>
      </c>
      <c r="B1539" s="21" t="str">
        <f t="shared" si="131"/>
        <v>KMK-22100260</v>
      </c>
      <c r="C1539" s="21" t="s">
        <v>4529</v>
      </c>
      <c r="D1539" s="22"/>
      <c r="E1539" s="22" t="s">
        <v>1016</v>
      </c>
      <c r="F1539" s="22" t="s">
        <v>808</v>
      </c>
      <c r="G1539" s="22" t="s">
        <v>4530</v>
      </c>
      <c r="H1539" s="22" t="s">
        <v>3973</v>
      </c>
      <c r="I1539" s="22"/>
      <c r="J1539" s="22"/>
      <c r="K1539" s="21" t="s">
        <v>4002</v>
      </c>
      <c r="L1539" s="21" t="s">
        <v>681</v>
      </c>
      <c r="M1539" s="21" t="s">
        <v>4003</v>
      </c>
      <c r="N1539" s="21"/>
      <c r="O1539" s="17" t="str">
        <f>IFERROR(VLOOKUP(B1539,POP!$B$5:$I$1048576,7,0),"")</f>
        <v/>
      </c>
      <c r="P1539" s="17" t="str">
        <f>IFERROR(VLOOKUP(B1539,POM!$B$5:$I$1048576,7,0),"")</f>
        <v/>
      </c>
      <c r="Q1539" s="10" t="str">
        <f>IFERROR(VLOOKUP(B1539,POU!$B$5:$I$1048576,7,0),"")</f>
        <v/>
      </c>
      <c r="R1539" s="21" t="str">
        <f t="shared" si="127"/>
        <v/>
      </c>
      <c r="S1539" s="17" t="str">
        <f>IFERROR(VLOOKUP(B1539,'PEMBEKALAN POP'!$B$5:$I$1048576,7,0),"")</f>
        <v/>
      </c>
      <c r="T1539" s="22" t="str">
        <f>IFERROR(VLOOKUP(B1539,'PEMBEKALAN POP'!$B$5:$I$1048576,8,0),"")</f>
        <v/>
      </c>
      <c r="U1539" s="21" t="s">
        <v>3994</v>
      </c>
      <c r="V1539" s="17" t="e" cm="1">
        <f t="array" ref="V1539">MAX(IF(INDUKSI!$B$5:$B$1048576='Data Training 2022'!B1539,INDUKSI!$H$5:$H$1048576))</f>
        <v>#N/A</v>
      </c>
      <c r="W1539" s="22" t="str">
        <f>IFERROR(VLOOKUP(B1539,INDUKSI!$B$5:$I$1048576,8,0),"")</f>
        <v>LULUS</v>
      </c>
      <c r="X1539" s="21" t="s">
        <v>3994</v>
      </c>
      <c r="Y1539" s="17" cm="1">
        <f t="array" ref="Y1539">MAX(IF(REINDUKSI!$B$5:$B$1048576='Data Training 2022'!B1539,REINDUKSI!$H$5:$H$1048576))</f>
        <v>0</v>
      </c>
      <c r="Z1539" s="22" t="str">
        <f>IFERROR(VLOOKUP(B1539,REINDUKSI!$B$5:$I$1048576,8,0),"")</f>
        <v/>
      </c>
      <c r="AA1539" s="22" t="str">
        <f t="shared" si="128"/>
        <v/>
      </c>
      <c r="AB1539" s="17" cm="1">
        <f t="array" ref="AB1539">MAX(IF(BSA!$B$5:$B$1048576='Data Training 2022'!B1539,BSA!$H$5:$H$1048576))</f>
        <v>0</v>
      </c>
      <c r="AC1539" s="22" t="str">
        <f>IFERROR(VLOOKUP(B1539,BSA!$B$5:$I$1048576,8,0),"")</f>
        <v/>
      </c>
      <c r="AD1539" s="22" t="s">
        <v>3994</v>
      </c>
      <c r="AE1539" s="22"/>
      <c r="AF1539" s="22"/>
      <c r="AG1539" s="22" t="str">
        <f t="shared" si="129"/>
        <v/>
      </c>
      <c r="AH1539" s="17" cm="1">
        <f t="array" ref="AH1539">MAX(IF(ISOLASI!$B$5:$B$1048576='Data Training 2022'!B1539,ISOLASI!$H$5:$H$1048576))</f>
        <v>0</v>
      </c>
      <c r="AI1539" s="22" t="str">
        <f>IFERROR(VLOOKUP(B1539,ISOLASI!$B$5:$I$1048576,8,0),"")</f>
        <v/>
      </c>
      <c r="AJ1539" s="22"/>
      <c r="AK1539" s="17" cm="1">
        <f t="array" ref="AK1539">MAX(IF('DEKAT AIR'!$B$5:$B$1048576='Data Training 2022'!B1539,'DEKAT AIR'!$H$5:$H$1048576))</f>
        <v>0</v>
      </c>
      <c r="AL1539" s="22" t="str">
        <f>IFERROR(VLOOKUP(B1539,'DEKAT AIR'!$B$5:$I$1048576,8,0),"")</f>
        <v/>
      </c>
      <c r="AM1539" s="22"/>
      <c r="AN1539" s="17" cm="1">
        <f t="array" ref="AN1539">MAX(IF(KETINGGIAN!$B$5:$B$1048576='Data Training 2022'!B1539,KETINGGIAN!$H$5:$H$1048576))</f>
        <v>0</v>
      </c>
      <c r="AO1539" s="22" t="str">
        <f>IFERROR(VLOOKUP(B1539,KETINGGIAN!$B$5:$I$1048576,8,0),"")</f>
        <v/>
      </c>
      <c r="AP1539" s="22"/>
      <c r="AQ1539" s="22"/>
      <c r="AR1539" s="22"/>
      <c r="AS1539" s="22"/>
      <c r="AT1539" s="17" cm="1">
        <f t="array" ref="AT1539">MAX(IF(TOOLSKEEPER!$B$5:$B$1048576='Data Training 2022'!B1539,TOOLSKEEPER!$H$5:$H$1048576))</f>
        <v>0</v>
      </c>
      <c r="AU1539" s="22" t="str">
        <f>IFERROR(VLOOKUP(B1539,TOOLSKEEPER!$B$5:$I$1048576,8,0),"")</f>
        <v/>
      </c>
    </row>
    <row r="1540" spans="1:47">
      <c r="A1540" s="22">
        <f t="shared" si="130"/>
        <v>1534</v>
      </c>
      <c r="B1540" s="21" t="str">
        <f t="shared" si="131"/>
        <v>KMK-22120266</v>
      </c>
      <c r="C1540" s="21" t="s">
        <v>4531</v>
      </c>
      <c r="D1540" s="22"/>
      <c r="E1540" s="22" t="s">
        <v>1018</v>
      </c>
      <c r="F1540" s="22" t="s">
        <v>808</v>
      </c>
      <c r="G1540" s="22" t="s">
        <v>962</v>
      </c>
      <c r="H1540" s="22" t="s">
        <v>3973</v>
      </c>
      <c r="I1540" s="22"/>
      <c r="J1540" s="22"/>
      <c r="K1540" s="21" t="s">
        <v>4002</v>
      </c>
      <c r="L1540" s="21" t="s">
        <v>681</v>
      </c>
      <c r="M1540" s="21" t="s">
        <v>4003</v>
      </c>
      <c r="N1540" s="21"/>
      <c r="O1540" s="17" t="str">
        <f>IFERROR(VLOOKUP(B1540,POP!$B$5:$I$1048576,7,0),"")</f>
        <v/>
      </c>
      <c r="P1540" s="17" t="str">
        <f>IFERROR(VLOOKUP(B1540,POM!$B$5:$I$1048576,7,0),"")</f>
        <v/>
      </c>
      <c r="Q1540" s="10" t="str">
        <f>IFERROR(VLOOKUP(B1540,POU!$B$5:$I$1048576,7,0),"")</f>
        <v/>
      </c>
      <c r="R1540" s="21" t="str">
        <f t="shared" si="127"/>
        <v/>
      </c>
      <c r="S1540" s="17" t="str">
        <f>IFERROR(VLOOKUP(B1540,'PEMBEKALAN POP'!$B$5:$I$1048576,7,0),"")</f>
        <v/>
      </c>
      <c r="T1540" s="22" t="str">
        <f>IFERROR(VLOOKUP(B1540,'PEMBEKALAN POP'!$B$5:$I$1048576,8,0),"")</f>
        <v/>
      </c>
      <c r="U1540" s="21" t="s">
        <v>3994</v>
      </c>
      <c r="V1540" s="17" t="e" cm="1">
        <f t="array" ref="V1540">MAX(IF(INDUKSI!$B$5:$B$1048576='Data Training 2022'!B1540,INDUKSI!$H$5:$H$1048576))</f>
        <v>#N/A</v>
      </c>
      <c r="W1540" s="22" t="str">
        <f>IFERROR(VLOOKUP(B1540,INDUKSI!$B$5:$I$1048576,8,0),"")</f>
        <v>LULUS</v>
      </c>
      <c r="X1540" s="21" t="s">
        <v>3994</v>
      </c>
      <c r="Y1540" s="17" cm="1">
        <f t="array" ref="Y1540">MAX(IF(REINDUKSI!$B$5:$B$1048576='Data Training 2022'!B1540,REINDUKSI!$H$5:$H$1048576))</f>
        <v>0</v>
      </c>
      <c r="Z1540" s="22" t="str">
        <f>IFERROR(VLOOKUP(B1540,REINDUKSI!$B$5:$I$1048576,8,0),"")</f>
        <v/>
      </c>
      <c r="AA1540" s="22" t="str">
        <f t="shared" si="128"/>
        <v/>
      </c>
      <c r="AB1540" s="17" cm="1">
        <f t="array" ref="AB1540">MAX(IF(BSA!$B$5:$B$1048576='Data Training 2022'!B1540,BSA!$H$5:$H$1048576))</f>
        <v>0</v>
      </c>
      <c r="AC1540" s="22" t="str">
        <f>IFERROR(VLOOKUP(B1540,BSA!$B$5:$I$1048576,8,0),"")</f>
        <v/>
      </c>
      <c r="AD1540" s="22" t="s">
        <v>3994</v>
      </c>
      <c r="AE1540" s="22"/>
      <c r="AF1540" s="22"/>
      <c r="AG1540" s="22" t="str">
        <f t="shared" si="129"/>
        <v/>
      </c>
      <c r="AH1540" s="17" cm="1">
        <f t="array" ref="AH1540">MAX(IF(ISOLASI!$B$5:$B$1048576='Data Training 2022'!B1540,ISOLASI!$H$5:$H$1048576))</f>
        <v>0</v>
      </c>
      <c r="AI1540" s="22" t="str">
        <f>IFERROR(VLOOKUP(B1540,ISOLASI!$B$5:$I$1048576,8,0),"")</f>
        <v/>
      </c>
      <c r="AJ1540" s="22"/>
      <c r="AK1540" s="17" cm="1">
        <f t="array" ref="AK1540">MAX(IF('DEKAT AIR'!$B$5:$B$1048576='Data Training 2022'!B1540,'DEKAT AIR'!$H$5:$H$1048576))</f>
        <v>0</v>
      </c>
      <c r="AL1540" s="22" t="str">
        <f>IFERROR(VLOOKUP(B1540,'DEKAT AIR'!$B$5:$I$1048576,8,0),"")</f>
        <v/>
      </c>
      <c r="AM1540" s="22"/>
      <c r="AN1540" s="17" cm="1">
        <f t="array" ref="AN1540">MAX(IF(KETINGGIAN!$B$5:$B$1048576='Data Training 2022'!B1540,KETINGGIAN!$H$5:$H$1048576))</f>
        <v>0</v>
      </c>
      <c r="AO1540" s="22" t="str">
        <f>IFERROR(VLOOKUP(B1540,KETINGGIAN!$B$5:$I$1048576,8,0),"")</f>
        <v/>
      </c>
      <c r="AP1540" s="22"/>
      <c r="AQ1540" s="22"/>
      <c r="AR1540" s="22"/>
      <c r="AS1540" s="22"/>
      <c r="AT1540" s="17" cm="1">
        <f t="array" ref="AT1540">MAX(IF(TOOLSKEEPER!$B$5:$B$1048576='Data Training 2022'!B1540,TOOLSKEEPER!$H$5:$H$1048576))</f>
        <v>0</v>
      </c>
      <c r="AU1540" s="22" t="str">
        <f>IFERROR(VLOOKUP(B1540,TOOLSKEEPER!$B$5:$I$1048576,8,0),"")</f>
        <v/>
      </c>
    </row>
    <row r="1541" spans="1:47">
      <c r="A1541" s="22">
        <f t="shared" si="130"/>
        <v>1535</v>
      </c>
      <c r="B1541" s="21" t="str">
        <f t="shared" si="131"/>
        <v>KMK-22050261</v>
      </c>
      <c r="C1541" s="21" t="s">
        <v>4532</v>
      </c>
      <c r="D1541" s="22"/>
      <c r="E1541" s="22" t="s">
        <v>875</v>
      </c>
      <c r="F1541" s="22" t="s">
        <v>808</v>
      </c>
      <c r="G1541" s="22" t="s">
        <v>4533</v>
      </c>
      <c r="H1541" s="22" t="s">
        <v>3973</v>
      </c>
      <c r="I1541" s="22"/>
      <c r="J1541" s="22"/>
      <c r="K1541" s="21" t="s">
        <v>4002</v>
      </c>
      <c r="L1541" s="21" t="s">
        <v>681</v>
      </c>
      <c r="M1541" s="21" t="s">
        <v>4003</v>
      </c>
      <c r="N1541" s="21"/>
      <c r="O1541" s="17" t="str">
        <f>IFERROR(VLOOKUP(B1541,POP!$B$5:$I$1048576,7,0),"")</f>
        <v/>
      </c>
      <c r="P1541" s="17" t="str">
        <f>IFERROR(VLOOKUP(B1541,POM!$B$5:$I$1048576,7,0),"")</f>
        <v/>
      </c>
      <c r="Q1541" s="10" t="str">
        <f>IFERROR(VLOOKUP(B1541,POU!$B$5:$I$1048576,7,0),"")</f>
        <v/>
      </c>
      <c r="R1541" s="21" t="str">
        <f t="shared" si="127"/>
        <v/>
      </c>
      <c r="S1541" s="17" t="str">
        <f>IFERROR(VLOOKUP(B1541,'PEMBEKALAN POP'!$B$5:$I$1048576,7,0),"")</f>
        <v/>
      </c>
      <c r="T1541" s="22" t="str">
        <f>IFERROR(VLOOKUP(B1541,'PEMBEKALAN POP'!$B$5:$I$1048576,8,0),"")</f>
        <v/>
      </c>
      <c r="U1541" s="21" t="s">
        <v>3994</v>
      </c>
      <c r="V1541" s="17" t="e" cm="1">
        <f t="array" ref="V1541">MAX(IF(INDUKSI!$B$5:$B$1048576='Data Training 2022'!B1541,INDUKSI!$H$5:$H$1048576))</f>
        <v>#N/A</v>
      </c>
      <c r="W1541" s="22" t="str">
        <f>IFERROR(VLOOKUP(B1541,INDUKSI!$B$5:$I$1048576,8,0),"")</f>
        <v>LULUS</v>
      </c>
      <c r="X1541" s="21" t="s">
        <v>3994</v>
      </c>
      <c r="Y1541" s="17" cm="1">
        <f t="array" ref="Y1541">MAX(IF(REINDUKSI!$B$5:$B$1048576='Data Training 2022'!B1541,REINDUKSI!$H$5:$H$1048576))</f>
        <v>0</v>
      </c>
      <c r="Z1541" s="22" t="str">
        <f>IFERROR(VLOOKUP(B1541,REINDUKSI!$B$5:$I$1048576,8,0),"")</f>
        <v/>
      </c>
      <c r="AA1541" s="22" t="str">
        <f t="shared" si="128"/>
        <v/>
      </c>
      <c r="AB1541" s="17" cm="1">
        <f t="array" ref="AB1541">MAX(IF(BSA!$B$5:$B$1048576='Data Training 2022'!B1541,BSA!$H$5:$H$1048576))</f>
        <v>0</v>
      </c>
      <c r="AC1541" s="22" t="str">
        <f>IFERROR(VLOOKUP(B1541,BSA!$B$5:$I$1048576,8,0),"")</f>
        <v/>
      </c>
      <c r="AD1541" s="22" t="s">
        <v>3994</v>
      </c>
      <c r="AE1541" s="22"/>
      <c r="AF1541" s="22"/>
      <c r="AG1541" s="22" t="str">
        <f t="shared" si="129"/>
        <v/>
      </c>
      <c r="AH1541" s="17" cm="1">
        <f t="array" ref="AH1541">MAX(IF(ISOLASI!$B$5:$B$1048576='Data Training 2022'!B1541,ISOLASI!$H$5:$H$1048576))</f>
        <v>0</v>
      </c>
      <c r="AI1541" s="22" t="str">
        <f>IFERROR(VLOOKUP(B1541,ISOLASI!$B$5:$I$1048576,8,0),"")</f>
        <v/>
      </c>
      <c r="AJ1541" s="22"/>
      <c r="AK1541" s="17" cm="1">
        <f t="array" ref="AK1541">MAX(IF('DEKAT AIR'!$B$5:$B$1048576='Data Training 2022'!B1541,'DEKAT AIR'!$H$5:$H$1048576))</f>
        <v>0</v>
      </c>
      <c r="AL1541" s="22" t="str">
        <f>IFERROR(VLOOKUP(B1541,'DEKAT AIR'!$B$5:$I$1048576,8,0),"")</f>
        <v/>
      </c>
      <c r="AM1541" s="22"/>
      <c r="AN1541" s="17" cm="1">
        <f t="array" ref="AN1541">MAX(IF(KETINGGIAN!$B$5:$B$1048576='Data Training 2022'!B1541,KETINGGIAN!$H$5:$H$1048576))</f>
        <v>0</v>
      </c>
      <c r="AO1541" s="22" t="str">
        <f>IFERROR(VLOOKUP(B1541,KETINGGIAN!$B$5:$I$1048576,8,0),"")</f>
        <v/>
      </c>
      <c r="AP1541" s="22"/>
      <c r="AQ1541" s="22"/>
      <c r="AR1541" s="22"/>
      <c r="AS1541" s="22"/>
      <c r="AT1541" s="17" cm="1">
        <f t="array" ref="AT1541">MAX(IF(TOOLSKEEPER!$B$5:$B$1048576='Data Training 2022'!B1541,TOOLSKEEPER!$H$5:$H$1048576))</f>
        <v>0</v>
      </c>
      <c r="AU1541" s="22" t="str">
        <f>IFERROR(VLOOKUP(B1541,TOOLSKEEPER!$B$5:$I$1048576,8,0),"")</f>
        <v/>
      </c>
    </row>
    <row r="1542" spans="1:47">
      <c r="A1542" s="22">
        <f t="shared" si="130"/>
        <v>1536</v>
      </c>
      <c r="B1542" s="21" t="str">
        <f t="shared" si="131"/>
        <v>KMK-22070264</v>
      </c>
      <c r="C1542" s="21" t="s">
        <v>4534</v>
      </c>
      <c r="D1542" s="22"/>
      <c r="E1542" s="22" t="s">
        <v>1082</v>
      </c>
      <c r="F1542" s="22" t="s">
        <v>808</v>
      </c>
      <c r="G1542" s="22" t="s">
        <v>4533</v>
      </c>
      <c r="H1542" s="22" t="s">
        <v>3973</v>
      </c>
      <c r="I1542" s="22"/>
      <c r="J1542" s="22"/>
      <c r="K1542" s="21" t="s">
        <v>4002</v>
      </c>
      <c r="L1542" s="21" t="s">
        <v>681</v>
      </c>
      <c r="M1542" s="21" t="s">
        <v>4003</v>
      </c>
      <c r="N1542" s="21"/>
      <c r="O1542" s="17" t="str">
        <f>IFERROR(VLOOKUP(B1542,POP!$B$5:$I$1048576,7,0),"")</f>
        <v/>
      </c>
      <c r="P1542" s="17" t="str">
        <f>IFERROR(VLOOKUP(B1542,POM!$B$5:$I$1048576,7,0),"")</f>
        <v/>
      </c>
      <c r="Q1542" s="10" t="str">
        <f>IFERROR(VLOOKUP(B1542,POU!$B$5:$I$1048576,7,0),"")</f>
        <v/>
      </c>
      <c r="R1542" s="21" t="str">
        <f t="shared" si="127"/>
        <v/>
      </c>
      <c r="S1542" s="17" t="str">
        <f>IFERROR(VLOOKUP(B1542,'PEMBEKALAN POP'!$B$5:$I$1048576,7,0),"")</f>
        <v/>
      </c>
      <c r="T1542" s="22" t="str">
        <f>IFERROR(VLOOKUP(B1542,'PEMBEKALAN POP'!$B$5:$I$1048576,8,0),"")</f>
        <v/>
      </c>
      <c r="U1542" s="21" t="s">
        <v>3994</v>
      </c>
      <c r="V1542" s="17" t="e" cm="1">
        <f t="array" ref="V1542">MAX(IF(INDUKSI!$B$5:$B$1048576='Data Training 2022'!B1542,INDUKSI!$H$5:$H$1048576))</f>
        <v>#N/A</v>
      </c>
      <c r="W1542" s="22" t="str">
        <f>IFERROR(VLOOKUP(B1542,INDUKSI!$B$5:$I$1048576,8,0),"")</f>
        <v>LULUS</v>
      </c>
      <c r="X1542" s="21" t="s">
        <v>3994</v>
      </c>
      <c r="Y1542" s="17" cm="1">
        <f t="array" ref="Y1542">MAX(IF(REINDUKSI!$B$5:$B$1048576='Data Training 2022'!B1542,REINDUKSI!$H$5:$H$1048576))</f>
        <v>0</v>
      </c>
      <c r="Z1542" s="22" t="str">
        <f>IFERROR(VLOOKUP(B1542,REINDUKSI!$B$5:$I$1048576,8,0),"")</f>
        <v/>
      </c>
      <c r="AA1542" s="22" t="str">
        <f t="shared" si="128"/>
        <v/>
      </c>
      <c r="AB1542" s="17" cm="1">
        <f t="array" ref="AB1542">MAX(IF(BSA!$B$5:$B$1048576='Data Training 2022'!B1542,BSA!$H$5:$H$1048576))</f>
        <v>0</v>
      </c>
      <c r="AC1542" s="22" t="str">
        <f>IFERROR(VLOOKUP(B1542,BSA!$B$5:$I$1048576,8,0),"")</f>
        <v/>
      </c>
      <c r="AD1542" s="22" t="s">
        <v>3994</v>
      </c>
      <c r="AE1542" s="22"/>
      <c r="AF1542" s="22"/>
      <c r="AG1542" s="22" t="str">
        <f t="shared" si="129"/>
        <v/>
      </c>
      <c r="AH1542" s="17" cm="1">
        <f t="array" ref="AH1542">MAX(IF(ISOLASI!$B$5:$B$1048576='Data Training 2022'!B1542,ISOLASI!$H$5:$H$1048576))</f>
        <v>0</v>
      </c>
      <c r="AI1542" s="22" t="str">
        <f>IFERROR(VLOOKUP(B1542,ISOLASI!$B$5:$I$1048576,8,0),"")</f>
        <v/>
      </c>
      <c r="AJ1542" s="22"/>
      <c r="AK1542" s="17" cm="1">
        <f t="array" ref="AK1542">MAX(IF('DEKAT AIR'!$B$5:$B$1048576='Data Training 2022'!B1542,'DEKAT AIR'!$H$5:$H$1048576))</f>
        <v>0</v>
      </c>
      <c r="AL1542" s="22" t="str">
        <f>IFERROR(VLOOKUP(B1542,'DEKAT AIR'!$B$5:$I$1048576,8,0),"")</f>
        <v/>
      </c>
      <c r="AM1542" s="22"/>
      <c r="AN1542" s="17" cm="1">
        <f t="array" ref="AN1542">MAX(IF(KETINGGIAN!$B$5:$B$1048576='Data Training 2022'!B1542,KETINGGIAN!$H$5:$H$1048576))</f>
        <v>0</v>
      </c>
      <c r="AO1542" s="22" t="str">
        <f>IFERROR(VLOOKUP(B1542,KETINGGIAN!$B$5:$I$1048576,8,0),"")</f>
        <v/>
      </c>
      <c r="AP1542" s="22"/>
      <c r="AQ1542" s="22"/>
      <c r="AR1542" s="22"/>
      <c r="AS1542" s="22"/>
      <c r="AT1542" s="17" cm="1">
        <f t="array" ref="AT1542">MAX(IF(TOOLSKEEPER!$B$5:$B$1048576='Data Training 2022'!B1542,TOOLSKEEPER!$H$5:$H$1048576))</f>
        <v>0</v>
      </c>
      <c r="AU1542" s="22" t="str">
        <f>IFERROR(VLOOKUP(B1542,TOOLSKEEPER!$B$5:$I$1048576,8,0),"")</f>
        <v/>
      </c>
    </row>
    <row r="1543" spans="1:47">
      <c r="A1543" s="22">
        <f t="shared" si="130"/>
        <v>1537</v>
      </c>
      <c r="B1543" s="21" t="str">
        <f t="shared" si="131"/>
        <v>KMK-22120267</v>
      </c>
      <c r="C1543" s="21" t="s">
        <v>4535</v>
      </c>
      <c r="D1543" s="22"/>
      <c r="E1543" s="22" t="s">
        <v>967</v>
      </c>
      <c r="F1543" s="22" t="s">
        <v>808</v>
      </c>
      <c r="G1543" s="22" t="s">
        <v>825</v>
      </c>
      <c r="H1543" s="22" t="s">
        <v>3973</v>
      </c>
      <c r="I1543" s="22"/>
      <c r="J1543" s="22"/>
      <c r="K1543" s="21" t="s">
        <v>4002</v>
      </c>
      <c r="L1543" s="21" t="s">
        <v>681</v>
      </c>
      <c r="M1543" s="21" t="s">
        <v>4003</v>
      </c>
      <c r="N1543" s="21"/>
      <c r="O1543" s="17" t="str">
        <f>IFERROR(VLOOKUP(B1543,POP!$B$5:$I$1048576,7,0),"")</f>
        <v/>
      </c>
      <c r="P1543" s="17" t="str">
        <f>IFERROR(VLOOKUP(B1543,POM!$B$5:$I$1048576,7,0),"")</f>
        <v/>
      </c>
      <c r="Q1543" s="10" t="str">
        <f>IFERROR(VLOOKUP(B1543,POU!$B$5:$I$1048576,7,0),"")</f>
        <v/>
      </c>
      <c r="R1543" s="21" t="str">
        <f t="shared" si="127"/>
        <v/>
      </c>
      <c r="S1543" s="17" t="str">
        <f>IFERROR(VLOOKUP(B1543,'PEMBEKALAN POP'!$B$5:$I$1048576,7,0),"")</f>
        <v/>
      </c>
      <c r="T1543" s="22" t="str">
        <f>IFERROR(VLOOKUP(B1543,'PEMBEKALAN POP'!$B$5:$I$1048576,8,0),"")</f>
        <v/>
      </c>
      <c r="U1543" s="21" t="s">
        <v>3994</v>
      </c>
      <c r="V1543" s="17" t="e" cm="1">
        <f t="array" ref="V1543">MAX(IF(INDUKSI!$B$5:$B$1048576='Data Training 2022'!B1543,INDUKSI!$H$5:$H$1048576))</f>
        <v>#N/A</v>
      </c>
      <c r="W1543" s="22" t="str">
        <f>IFERROR(VLOOKUP(B1543,INDUKSI!$B$5:$I$1048576,8,0),"")</f>
        <v>LULUS</v>
      </c>
      <c r="X1543" s="21" t="s">
        <v>3994</v>
      </c>
      <c r="Y1543" s="17" cm="1">
        <f t="array" ref="Y1543">MAX(IF(REINDUKSI!$B$5:$B$1048576='Data Training 2022'!B1543,REINDUKSI!$H$5:$H$1048576))</f>
        <v>0</v>
      </c>
      <c r="Z1543" s="22" t="str">
        <f>IFERROR(VLOOKUP(B1543,REINDUKSI!$B$5:$I$1048576,8,0),"")</f>
        <v/>
      </c>
      <c r="AA1543" s="22" t="str">
        <f t="shared" si="128"/>
        <v/>
      </c>
      <c r="AB1543" s="17" cm="1">
        <f t="array" ref="AB1543">MAX(IF(BSA!$B$5:$B$1048576='Data Training 2022'!B1543,BSA!$H$5:$H$1048576))</f>
        <v>0</v>
      </c>
      <c r="AC1543" s="22" t="str">
        <f>IFERROR(VLOOKUP(B1543,BSA!$B$5:$I$1048576,8,0),"")</f>
        <v/>
      </c>
      <c r="AD1543" s="22" t="s">
        <v>3994</v>
      </c>
      <c r="AE1543" s="22"/>
      <c r="AF1543" s="22"/>
      <c r="AG1543" s="22" t="str">
        <f t="shared" si="129"/>
        <v/>
      </c>
      <c r="AH1543" s="17" cm="1">
        <f t="array" ref="AH1543">MAX(IF(ISOLASI!$B$5:$B$1048576='Data Training 2022'!B1543,ISOLASI!$H$5:$H$1048576))</f>
        <v>0</v>
      </c>
      <c r="AI1543" s="22" t="str">
        <f>IFERROR(VLOOKUP(B1543,ISOLASI!$B$5:$I$1048576,8,0),"")</f>
        <v/>
      </c>
      <c r="AJ1543" s="22"/>
      <c r="AK1543" s="17" cm="1">
        <f t="array" ref="AK1543">MAX(IF('DEKAT AIR'!$B$5:$B$1048576='Data Training 2022'!B1543,'DEKAT AIR'!$H$5:$H$1048576))</f>
        <v>0</v>
      </c>
      <c r="AL1543" s="22" t="str">
        <f>IFERROR(VLOOKUP(B1543,'DEKAT AIR'!$B$5:$I$1048576,8,0),"")</f>
        <v/>
      </c>
      <c r="AM1543" s="22"/>
      <c r="AN1543" s="17" cm="1">
        <f t="array" ref="AN1543">MAX(IF(KETINGGIAN!$B$5:$B$1048576='Data Training 2022'!B1543,KETINGGIAN!$H$5:$H$1048576))</f>
        <v>0</v>
      </c>
      <c r="AO1543" s="22" t="str">
        <f>IFERROR(VLOOKUP(B1543,KETINGGIAN!$B$5:$I$1048576,8,0),"")</f>
        <v/>
      </c>
      <c r="AP1543" s="22"/>
      <c r="AQ1543" s="22"/>
      <c r="AR1543" s="22"/>
      <c r="AS1543" s="22"/>
      <c r="AT1543" s="17" cm="1">
        <f t="array" ref="AT1543">MAX(IF(TOOLSKEEPER!$B$5:$B$1048576='Data Training 2022'!B1543,TOOLSKEEPER!$H$5:$H$1048576))</f>
        <v>0</v>
      </c>
      <c r="AU1543" s="22" t="str">
        <f>IFERROR(VLOOKUP(B1543,TOOLSKEEPER!$B$5:$I$1048576,8,0),"")</f>
        <v/>
      </c>
    </row>
    <row r="1544" spans="1:47">
      <c r="A1544" s="22">
        <f t="shared" si="130"/>
        <v>1538</v>
      </c>
      <c r="B1544" s="21" t="str">
        <f t="shared" si="131"/>
        <v>KMK-20090182</v>
      </c>
      <c r="C1544" s="21" t="s">
        <v>4536</v>
      </c>
      <c r="D1544" s="22"/>
      <c r="E1544" s="22" t="s">
        <v>1134</v>
      </c>
      <c r="F1544" s="22" t="s">
        <v>808</v>
      </c>
      <c r="G1544" s="22" t="s">
        <v>825</v>
      </c>
      <c r="H1544" s="22" t="s">
        <v>3973</v>
      </c>
      <c r="I1544" s="22"/>
      <c r="J1544" s="22"/>
      <c r="K1544" s="21" t="s">
        <v>4002</v>
      </c>
      <c r="L1544" s="21" t="s">
        <v>681</v>
      </c>
      <c r="M1544" s="21" t="s">
        <v>4003</v>
      </c>
      <c r="N1544" s="21"/>
      <c r="O1544" s="17" t="str">
        <f>IFERROR(VLOOKUP(B1544,POP!$B$5:$I$1048576,7,0),"")</f>
        <v/>
      </c>
      <c r="P1544" s="17" t="str">
        <f>IFERROR(VLOOKUP(B1544,POM!$B$5:$I$1048576,7,0),"")</f>
        <v/>
      </c>
      <c r="Q1544" s="10" t="str">
        <f>IFERROR(VLOOKUP(B1544,POU!$B$5:$I$1048576,7,0),"")</f>
        <v/>
      </c>
      <c r="R1544" s="21" t="str">
        <f t="shared" si="127"/>
        <v/>
      </c>
      <c r="S1544" s="17" t="str">
        <f>IFERROR(VLOOKUP(B1544,'PEMBEKALAN POP'!$B$5:$I$1048576,7,0),"")</f>
        <v/>
      </c>
      <c r="T1544" s="22" t="str">
        <f>IFERROR(VLOOKUP(B1544,'PEMBEKALAN POP'!$B$5:$I$1048576,8,0),"")</f>
        <v/>
      </c>
      <c r="U1544" s="21" t="s">
        <v>3994</v>
      </c>
      <c r="V1544" s="17" t="e" cm="1">
        <f t="array" ref="V1544">MAX(IF(INDUKSI!$B$5:$B$1048576='Data Training 2022'!B1544,INDUKSI!$H$5:$H$1048576))</f>
        <v>#N/A</v>
      </c>
      <c r="W1544" s="22" t="str">
        <f>IFERROR(VLOOKUP(B1544,INDUKSI!$B$5:$I$1048576,8,0),"")</f>
        <v>LULUS</v>
      </c>
      <c r="X1544" s="21" t="s">
        <v>3994</v>
      </c>
      <c r="Y1544" s="17" cm="1">
        <f t="array" ref="Y1544">MAX(IF(REINDUKSI!$B$5:$B$1048576='Data Training 2022'!B1544,REINDUKSI!$H$5:$H$1048576))</f>
        <v>0</v>
      </c>
      <c r="Z1544" s="22" t="str">
        <f>IFERROR(VLOOKUP(B1544,REINDUKSI!$B$5:$I$1048576,8,0),"")</f>
        <v/>
      </c>
      <c r="AA1544" s="22" t="str">
        <f t="shared" si="128"/>
        <v/>
      </c>
      <c r="AB1544" s="17" cm="1">
        <f t="array" ref="AB1544">MAX(IF(BSA!$B$5:$B$1048576='Data Training 2022'!B1544,BSA!$H$5:$H$1048576))</f>
        <v>0</v>
      </c>
      <c r="AC1544" s="22" t="str">
        <f>IFERROR(VLOOKUP(B1544,BSA!$B$5:$I$1048576,8,0),"")</f>
        <v/>
      </c>
      <c r="AD1544" s="22" t="s">
        <v>3994</v>
      </c>
      <c r="AE1544" s="22"/>
      <c r="AF1544" s="22"/>
      <c r="AG1544" s="22" t="str">
        <f t="shared" si="129"/>
        <v/>
      </c>
      <c r="AH1544" s="17" cm="1">
        <f t="array" ref="AH1544">MAX(IF(ISOLASI!$B$5:$B$1048576='Data Training 2022'!B1544,ISOLASI!$H$5:$H$1048576))</f>
        <v>0</v>
      </c>
      <c r="AI1544" s="22" t="str">
        <f>IFERROR(VLOOKUP(B1544,ISOLASI!$B$5:$I$1048576,8,0),"")</f>
        <v/>
      </c>
      <c r="AJ1544" s="22"/>
      <c r="AK1544" s="17" cm="1">
        <f t="array" ref="AK1544">MAX(IF('DEKAT AIR'!$B$5:$B$1048576='Data Training 2022'!B1544,'DEKAT AIR'!$H$5:$H$1048576))</f>
        <v>0</v>
      </c>
      <c r="AL1544" s="22" t="str">
        <f>IFERROR(VLOOKUP(B1544,'DEKAT AIR'!$B$5:$I$1048576,8,0),"")</f>
        <v/>
      </c>
      <c r="AM1544" s="22"/>
      <c r="AN1544" s="17" cm="1">
        <f t="array" ref="AN1544">MAX(IF(KETINGGIAN!$B$5:$B$1048576='Data Training 2022'!B1544,KETINGGIAN!$H$5:$H$1048576))</f>
        <v>0</v>
      </c>
      <c r="AO1544" s="22" t="str">
        <f>IFERROR(VLOOKUP(B1544,KETINGGIAN!$B$5:$I$1048576,8,0),"")</f>
        <v/>
      </c>
      <c r="AP1544" s="22"/>
      <c r="AQ1544" s="22"/>
      <c r="AR1544" s="22"/>
      <c r="AS1544" s="22"/>
      <c r="AT1544" s="17" cm="1">
        <f t="array" ref="AT1544">MAX(IF(TOOLSKEEPER!$B$5:$B$1048576='Data Training 2022'!B1544,TOOLSKEEPER!$H$5:$H$1048576))</f>
        <v>0</v>
      </c>
      <c r="AU1544" s="22" t="str">
        <f>IFERROR(VLOOKUP(B1544,TOOLSKEEPER!$B$5:$I$1048576,8,0),"")</f>
        <v/>
      </c>
    </row>
    <row r="1545" spans="1:47">
      <c r="A1545" s="22">
        <f t="shared" si="130"/>
        <v>1539</v>
      </c>
      <c r="B1545" s="21" t="str">
        <f t="shared" si="131"/>
        <v>KMK-22070268</v>
      </c>
      <c r="C1545" s="21" t="s">
        <v>4537</v>
      </c>
      <c r="D1545" s="22"/>
      <c r="E1545" s="22" t="s">
        <v>1072</v>
      </c>
      <c r="F1545" s="22" t="s">
        <v>808</v>
      </c>
      <c r="G1545" s="22" t="s">
        <v>980</v>
      </c>
      <c r="H1545" s="22" t="s">
        <v>3973</v>
      </c>
      <c r="I1545" s="22"/>
      <c r="J1545" s="22"/>
      <c r="K1545" s="21" t="s">
        <v>4002</v>
      </c>
      <c r="L1545" s="21" t="s">
        <v>681</v>
      </c>
      <c r="M1545" s="21" t="s">
        <v>4003</v>
      </c>
      <c r="N1545" s="21"/>
      <c r="O1545" s="17" t="str">
        <f>IFERROR(VLOOKUP(B1545,POP!$B$5:$I$1048576,7,0),"")</f>
        <v/>
      </c>
      <c r="P1545" s="17" t="str">
        <f>IFERROR(VLOOKUP(B1545,POM!$B$5:$I$1048576,7,0),"")</f>
        <v/>
      </c>
      <c r="Q1545" s="10" t="str">
        <f>IFERROR(VLOOKUP(B1545,POU!$B$5:$I$1048576,7,0),"")</f>
        <v/>
      </c>
      <c r="R1545" s="21" t="str">
        <f t="shared" ref="R1545:R1608" si="132">IF(AND(L1545="PENGAWAS",M1545="TARGET",N1545=""),"TARGET","")</f>
        <v/>
      </c>
      <c r="S1545" s="17" t="str">
        <f>IFERROR(VLOOKUP(B1545,'PEMBEKALAN POP'!$B$5:$I$1048576,7,0),"")</f>
        <v/>
      </c>
      <c r="T1545" s="22" t="str">
        <f>IFERROR(VLOOKUP(B1545,'PEMBEKALAN POP'!$B$5:$I$1048576,8,0),"")</f>
        <v/>
      </c>
      <c r="U1545" s="21" t="s">
        <v>3994</v>
      </c>
      <c r="V1545" s="17" t="e" cm="1">
        <f t="array" ref="V1545">MAX(IF(INDUKSI!$B$5:$B$1048576='Data Training 2022'!B1545,INDUKSI!$H$5:$H$1048576))</f>
        <v>#N/A</v>
      </c>
      <c r="W1545" s="22" t="str">
        <f>IFERROR(VLOOKUP(B1545,INDUKSI!$B$5:$I$1048576,8,0),"")</f>
        <v/>
      </c>
      <c r="X1545" s="21" t="s">
        <v>3994</v>
      </c>
      <c r="Y1545" s="17" cm="1">
        <f t="array" ref="Y1545">MAX(IF(REINDUKSI!$B$5:$B$1048576='Data Training 2022'!B1545,REINDUKSI!$H$5:$H$1048576))</f>
        <v>0</v>
      </c>
      <c r="Z1545" s="22" t="str">
        <f>IFERROR(VLOOKUP(B1545,REINDUKSI!$B$5:$I$1048576,8,0),"")</f>
        <v/>
      </c>
      <c r="AA1545" s="22" t="str">
        <f t="shared" ref="AA1545:AA1608" si="133">IF(L1545="OPERATOR","TARGET",IF(L1545="MEKANIK","TARGET",""))</f>
        <v/>
      </c>
      <c r="AB1545" s="17" cm="1">
        <f t="array" ref="AB1545">MAX(IF(BSA!$B$5:$B$1048576='Data Training 2022'!B1545,BSA!$H$5:$H$1048576))</f>
        <v>0</v>
      </c>
      <c r="AC1545" s="22" t="str">
        <f>IFERROR(VLOOKUP(B1545,BSA!$B$5:$I$1048576,8,0),"")</f>
        <v/>
      </c>
      <c r="AD1545" s="22" t="s">
        <v>3994</v>
      </c>
      <c r="AE1545" s="22"/>
      <c r="AF1545" s="22"/>
      <c r="AG1545" s="22" t="str">
        <f t="shared" ref="AG1545:AG1608" si="134">IF(L1545="MEKANIK","TARGET","")</f>
        <v/>
      </c>
      <c r="AH1545" s="17" cm="1">
        <f t="array" ref="AH1545">MAX(IF(ISOLASI!$B$5:$B$1048576='Data Training 2022'!B1545,ISOLASI!$H$5:$H$1048576))</f>
        <v>0</v>
      </c>
      <c r="AI1545" s="22" t="str">
        <f>IFERROR(VLOOKUP(B1545,ISOLASI!$B$5:$I$1048576,8,0),"")</f>
        <v/>
      </c>
      <c r="AJ1545" s="22"/>
      <c r="AK1545" s="17" cm="1">
        <f t="array" ref="AK1545">MAX(IF('DEKAT AIR'!$B$5:$B$1048576='Data Training 2022'!B1545,'DEKAT AIR'!$H$5:$H$1048576))</f>
        <v>0</v>
      </c>
      <c r="AL1545" s="22" t="str">
        <f>IFERROR(VLOOKUP(B1545,'DEKAT AIR'!$B$5:$I$1048576,8,0),"")</f>
        <v/>
      </c>
      <c r="AM1545" s="22"/>
      <c r="AN1545" s="17" cm="1">
        <f t="array" ref="AN1545">MAX(IF(KETINGGIAN!$B$5:$B$1048576='Data Training 2022'!B1545,KETINGGIAN!$H$5:$H$1048576))</f>
        <v>0</v>
      </c>
      <c r="AO1545" s="22" t="str">
        <f>IFERROR(VLOOKUP(B1545,KETINGGIAN!$B$5:$I$1048576,8,0),"")</f>
        <v/>
      </c>
      <c r="AP1545" s="22"/>
      <c r="AQ1545" s="22"/>
      <c r="AR1545" s="22"/>
      <c r="AS1545" s="22"/>
      <c r="AT1545" s="17" cm="1">
        <f t="array" ref="AT1545">MAX(IF(TOOLSKEEPER!$B$5:$B$1048576='Data Training 2022'!B1545,TOOLSKEEPER!$H$5:$H$1048576))</f>
        <v>0</v>
      </c>
      <c r="AU1545" s="22" t="str">
        <f>IFERROR(VLOOKUP(B1545,TOOLSKEEPER!$B$5:$I$1048576,8,0),"")</f>
        <v/>
      </c>
    </row>
    <row r="1546" spans="1:47">
      <c r="A1546" s="22">
        <f t="shared" si="130"/>
        <v>1540</v>
      </c>
      <c r="B1546" s="21" t="str">
        <f t="shared" si="131"/>
        <v>KMK-22040269</v>
      </c>
      <c r="C1546" s="21" t="s">
        <v>4538</v>
      </c>
      <c r="D1546" s="22"/>
      <c r="E1546" s="22" t="s">
        <v>901</v>
      </c>
      <c r="F1546" s="22" t="s">
        <v>808</v>
      </c>
      <c r="G1546" s="22" t="s">
        <v>980</v>
      </c>
      <c r="H1546" s="22" t="s">
        <v>3973</v>
      </c>
      <c r="I1546" s="22"/>
      <c r="J1546" s="22"/>
      <c r="K1546" s="21" t="s">
        <v>4002</v>
      </c>
      <c r="L1546" s="21" t="s">
        <v>681</v>
      </c>
      <c r="M1546" s="21" t="s">
        <v>4003</v>
      </c>
      <c r="N1546" s="21"/>
      <c r="O1546" s="17" t="str">
        <f>IFERROR(VLOOKUP(B1546,POP!$B$5:$I$1048576,7,0),"")</f>
        <v/>
      </c>
      <c r="P1546" s="17" t="str">
        <f>IFERROR(VLOOKUP(B1546,POM!$B$5:$I$1048576,7,0),"")</f>
        <v/>
      </c>
      <c r="Q1546" s="10" t="str">
        <f>IFERROR(VLOOKUP(B1546,POU!$B$5:$I$1048576,7,0),"")</f>
        <v/>
      </c>
      <c r="R1546" s="21" t="str">
        <f t="shared" si="132"/>
        <v/>
      </c>
      <c r="S1546" s="17" t="str">
        <f>IFERROR(VLOOKUP(B1546,'PEMBEKALAN POP'!$B$5:$I$1048576,7,0),"")</f>
        <v/>
      </c>
      <c r="T1546" s="22" t="str">
        <f>IFERROR(VLOOKUP(B1546,'PEMBEKALAN POP'!$B$5:$I$1048576,8,0),"")</f>
        <v/>
      </c>
      <c r="U1546" s="21" t="s">
        <v>3994</v>
      </c>
      <c r="V1546" s="17" t="e" cm="1">
        <f t="array" ref="V1546">MAX(IF(INDUKSI!$B$5:$B$1048576='Data Training 2022'!B1546,INDUKSI!$H$5:$H$1048576))</f>
        <v>#N/A</v>
      </c>
      <c r="W1546" s="22" t="str">
        <f>IFERROR(VLOOKUP(B1546,INDUKSI!$B$5:$I$1048576,8,0),"")</f>
        <v>LULUS</v>
      </c>
      <c r="X1546" s="21" t="s">
        <v>3994</v>
      </c>
      <c r="Y1546" s="17" cm="1">
        <f t="array" ref="Y1546">MAX(IF(REINDUKSI!$B$5:$B$1048576='Data Training 2022'!B1546,REINDUKSI!$H$5:$H$1048576))</f>
        <v>0</v>
      </c>
      <c r="Z1546" s="22" t="str">
        <f>IFERROR(VLOOKUP(B1546,REINDUKSI!$B$5:$I$1048576,8,0),"")</f>
        <v/>
      </c>
      <c r="AA1546" s="22" t="str">
        <f t="shared" si="133"/>
        <v/>
      </c>
      <c r="AB1546" s="17" cm="1">
        <f t="array" ref="AB1546">MAX(IF(BSA!$B$5:$B$1048576='Data Training 2022'!B1546,BSA!$H$5:$H$1048576))</f>
        <v>0</v>
      </c>
      <c r="AC1546" s="22" t="str">
        <f>IFERROR(VLOOKUP(B1546,BSA!$B$5:$I$1048576,8,0),"")</f>
        <v/>
      </c>
      <c r="AD1546" s="22" t="s">
        <v>3994</v>
      </c>
      <c r="AE1546" s="22"/>
      <c r="AF1546" s="22"/>
      <c r="AG1546" s="22" t="str">
        <f t="shared" si="134"/>
        <v/>
      </c>
      <c r="AH1546" s="17" cm="1">
        <f t="array" ref="AH1546">MAX(IF(ISOLASI!$B$5:$B$1048576='Data Training 2022'!B1546,ISOLASI!$H$5:$H$1048576))</f>
        <v>0</v>
      </c>
      <c r="AI1546" s="22" t="str">
        <f>IFERROR(VLOOKUP(B1546,ISOLASI!$B$5:$I$1048576,8,0),"")</f>
        <v/>
      </c>
      <c r="AJ1546" s="22"/>
      <c r="AK1546" s="17" cm="1">
        <f t="array" ref="AK1546">MAX(IF('DEKAT AIR'!$B$5:$B$1048576='Data Training 2022'!B1546,'DEKAT AIR'!$H$5:$H$1048576))</f>
        <v>0</v>
      </c>
      <c r="AL1546" s="22" t="str">
        <f>IFERROR(VLOOKUP(B1546,'DEKAT AIR'!$B$5:$I$1048576,8,0),"")</f>
        <v/>
      </c>
      <c r="AM1546" s="22"/>
      <c r="AN1546" s="17" cm="1">
        <f t="array" ref="AN1546">MAX(IF(KETINGGIAN!$B$5:$B$1048576='Data Training 2022'!B1546,KETINGGIAN!$H$5:$H$1048576))</f>
        <v>0</v>
      </c>
      <c r="AO1546" s="22" t="str">
        <f>IFERROR(VLOOKUP(B1546,KETINGGIAN!$B$5:$I$1048576,8,0),"")</f>
        <v/>
      </c>
      <c r="AP1546" s="22"/>
      <c r="AQ1546" s="22"/>
      <c r="AR1546" s="22"/>
      <c r="AS1546" s="22"/>
      <c r="AT1546" s="17" cm="1">
        <f t="array" ref="AT1546">MAX(IF(TOOLSKEEPER!$B$5:$B$1048576='Data Training 2022'!B1546,TOOLSKEEPER!$H$5:$H$1048576))</f>
        <v>0</v>
      </c>
      <c r="AU1546" s="22" t="str">
        <f>IFERROR(VLOOKUP(B1546,TOOLSKEEPER!$B$5:$I$1048576,8,0),"")</f>
        <v/>
      </c>
    </row>
    <row r="1547" spans="1:47">
      <c r="A1547" s="22">
        <f t="shared" si="130"/>
        <v>1541</v>
      </c>
      <c r="B1547" s="21" t="str">
        <f t="shared" si="131"/>
        <v>KMK-20040187</v>
      </c>
      <c r="C1547" s="21" t="s">
        <v>4539</v>
      </c>
      <c r="D1547" s="22"/>
      <c r="E1547" s="22" t="s">
        <v>4540</v>
      </c>
      <c r="F1547" s="22" t="s">
        <v>808</v>
      </c>
      <c r="G1547" s="22" t="s">
        <v>4533</v>
      </c>
      <c r="H1547" s="22" t="s">
        <v>3973</v>
      </c>
      <c r="I1547" s="22"/>
      <c r="J1547" s="22"/>
      <c r="K1547" s="21" t="s">
        <v>4002</v>
      </c>
      <c r="L1547" s="21" t="s">
        <v>681</v>
      </c>
      <c r="M1547" s="21" t="s">
        <v>4003</v>
      </c>
      <c r="N1547" s="21"/>
      <c r="O1547" s="17" t="str">
        <f>IFERROR(VLOOKUP(B1547,POP!$B$5:$I$1048576,7,0),"")</f>
        <v/>
      </c>
      <c r="P1547" s="17" t="str">
        <f>IFERROR(VLOOKUP(B1547,POM!$B$5:$I$1048576,7,0),"")</f>
        <v/>
      </c>
      <c r="Q1547" s="10" t="str">
        <f>IFERROR(VLOOKUP(B1547,POU!$B$5:$I$1048576,7,0),"")</f>
        <v/>
      </c>
      <c r="R1547" s="21" t="str">
        <f t="shared" si="132"/>
        <v/>
      </c>
      <c r="S1547" s="17" t="str">
        <f>IFERROR(VLOOKUP(B1547,'PEMBEKALAN POP'!$B$5:$I$1048576,7,0),"")</f>
        <v/>
      </c>
      <c r="T1547" s="22" t="str">
        <f>IFERROR(VLOOKUP(B1547,'PEMBEKALAN POP'!$B$5:$I$1048576,8,0),"")</f>
        <v/>
      </c>
      <c r="U1547" s="21" t="s">
        <v>3994</v>
      </c>
      <c r="V1547" s="17" t="e" cm="1">
        <f t="array" ref="V1547">MAX(IF(INDUKSI!$B$5:$B$1048576='Data Training 2022'!B1547,INDUKSI!$H$5:$H$1048576))</f>
        <v>#N/A</v>
      </c>
      <c r="W1547" s="22" t="str">
        <f>IFERROR(VLOOKUP(B1547,INDUKSI!$B$5:$I$1048576,8,0),"")</f>
        <v/>
      </c>
      <c r="X1547" s="21" t="s">
        <v>3994</v>
      </c>
      <c r="Y1547" s="17" cm="1">
        <f t="array" ref="Y1547">MAX(IF(REINDUKSI!$B$5:$B$1048576='Data Training 2022'!B1547,REINDUKSI!$H$5:$H$1048576))</f>
        <v>0</v>
      </c>
      <c r="Z1547" s="22" t="str">
        <f>IFERROR(VLOOKUP(B1547,REINDUKSI!$B$5:$I$1048576,8,0),"")</f>
        <v/>
      </c>
      <c r="AA1547" s="22" t="str">
        <f t="shared" si="133"/>
        <v/>
      </c>
      <c r="AB1547" s="17" cm="1">
        <f t="array" ref="AB1547">MAX(IF(BSA!$B$5:$B$1048576='Data Training 2022'!B1547,BSA!$H$5:$H$1048576))</f>
        <v>0</v>
      </c>
      <c r="AC1547" s="22" t="str">
        <f>IFERROR(VLOOKUP(B1547,BSA!$B$5:$I$1048576,8,0),"")</f>
        <v/>
      </c>
      <c r="AD1547" s="22" t="s">
        <v>3994</v>
      </c>
      <c r="AE1547" s="22"/>
      <c r="AF1547" s="22"/>
      <c r="AG1547" s="22" t="str">
        <f t="shared" si="134"/>
        <v/>
      </c>
      <c r="AH1547" s="17" cm="1">
        <f t="array" ref="AH1547">MAX(IF(ISOLASI!$B$5:$B$1048576='Data Training 2022'!B1547,ISOLASI!$H$5:$H$1048576))</f>
        <v>0</v>
      </c>
      <c r="AI1547" s="22" t="str">
        <f>IFERROR(VLOOKUP(B1547,ISOLASI!$B$5:$I$1048576,8,0),"")</f>
        <v/>
      </c>
      <c r="AJ1547" s="22"/>
      <c r="AK1547" s="17" cm="1">
        <f t="array" ref="AK1547">MAX(IF('DEKAT AIR'!$B$5:$B$1048576='Data Training 2022'!B1547,'DEKAT AIR'!$H$5:$H$1048576))</f>
        <v>0</v>
      </c>
      <c r="AL1547" s="22" t="str">
        <f>IFERROR(VLOOKUP(B1547,'DEKAT AIR'!$B$5:$I$1048576,8,0),"")</f>
        <v/>
      </c>
      <c r="AM1547" s="22"/>
      <c r="AN1547" s="17" cm="1">
        <f t="array" ref="AN1547">MAX(IF(KETINGGIAN!$B$5:$B$1048576='Data Training 2022'!B1547,KETINGGIAN!$H$5:$H$1048576))</f>
        <v>0</v>
      </c>
      <c r="AO1547" s="22" t="str">
        <f>IFERROR(VLOOKUP(B1547,KETINGGIAN!$B$5:$I$1048576,8,0),"")</f>
        <v/>
      </c>
      <c r="AP1547" s="22"/>
      <c r="AQ1547" s="22"/>
      <c r="AR1547" s="22"/>
      <c r="AS1547" s="22"/>
      <c r="AT1547" s="17" cm="1">
        <f t="array" ref="AT1547">MAX(IF(TOOLSKEEPER!$B$5:$B$1048576='Data Training 2022'!B1547,TOOLSKEEPER!$H$5:$H$1048576))</f>
        <v>0</v>
      </c>
      <c r="AU1547" s="22" t="str">
        <f>IFERROR(VLOOKUP(B1547,TOOLSKEEPER!$B$5:$I$1048576,8,0),"")</f>
        <v/>
      </c>
    </row>
    <row r="1548" spans="1:47">
      <c r="A1548" s="22">
        <f t="shared" si="130"/>
        <v>1542</v>
      </c>
      <c r="B1548" s="21" t="str">
        <f t="shared" si="131"/>
        <v>KMK-1</v>
      </c>
      <c r="C1548" s="21" t="s">
        <v>4541</v>
      </c>
      <c r="D1548" s="22"/>
      <c r="E1548" s="22" t="s">
        <v>939</v>
      </c>
      <c r="F1548" s="22" t="s">
        <v>808</v>
      </c>
      <c r="G1548" s="22" t="s">
        <v>980</v>
      </c>
      <c r="H1548" s="22" t="s">
        <v>3973</v>
      </c>
      <c r="I1548" s="22"/>
      <c r="J1548" s="22"/>
      <c r="K1548" s="21" t="s">
        <v>4002</v>
      </c>
      <c r="L1548" s="21" t="s">
        <v>681</v>
      </c>
      <c r="M1548" s="21" t="s">
        <v>4003</v>
      </c>
      <c r="N1548" s="21"/>
      <c r="O1548" s="17" t="str">
        <f>IFERROR(VLOOKUP(B1548,POP!$B$5:$I$1048576,7,0),"")</f>
        <v/>
      </c>
      <c r="P1548" s="17" t="str">
        <f>IFERROR(VLOOKUP(B1548,POM!$B$5:$I$1048576,7,0),"")</f>
        <v/>
      </c>
      <c r="Q1548" s="10" t="str">
        <f>IFERROR(VLOOKUP(B1548,POU!$B$5:$I$1048576,7,0),"")</f>
        <v/>
      </c>
      <c r="R1548" s="21" t="str">
        <f t="shared" si="132"/>
        <v/>
      </c>
      <c r="S1548" s="17" t="str">
        <f>IFERROR(VLOOKUP(B1548,'PEMBEKALAN POP'!$B$5:$I$1048576,7,0),"")</f>
        <v/>
      </c>
      <c r="T1548" s="22" t="str">
        <f>IFERROR(VLOOKUP(B1548,'PEMBEKALAN POP'!$B$5:$I$1048576,8,0),"")</f>
        <v/>
      </c>
      <c r="U1548" s="21" t="s">
        <v>3994</v>
      </c>
      <c r="V1548" s="17" t="e" cm="1">
        <f t="array" ref="V1548">MAX(IF(INDUKSI!$B$5:$B$1048576='Data Training 2022'!B1548,INDUKSI!$H$5:$H$1048576))</f>
        <v>#N/A</v>
      </c>
      <c r="W1548" s="22" t="str">
        <f>IFERROR(VLOOKUP(B1548,INDUKSI!$B$5:$I$1048576,8,0),"")</f>
        <v>LULUS</v>
      </c>
      <c r="X1548" s="21" t="s">
        <v>3994</v>
      </c>
      <c r="Y1548" s="17" cm="1">
        <f t="array" ref="Y1548">MAX(IF(REINDUKSI!$B$5:$B$1048576='Data Training 2022'!B1548,REINDUKSI!$H$5:$H$1048576))</f>
        <v>0</v>
      </c>
      <c r="Z1548" s="22" t="str">
        <f>IFERROR(VLOOKUP(B1548,REINDUKSI!$B$5:$I$1048576,8,0),"")</f>
        <v/>
      </c>
      <c r="AA1548" s="22" t="str">
        <f t="shared" si="133"/>
        <v/>
      </c>
      <c r="AB1548" s="17" cm="1">
        <f t="array" ref="AB1548">MAX(IF(BSA!$B$5:$B$1048576='Data Training 2022'!B1548,BSA!$H$5:$H$1048576))</f>
        <v>0</v>
      </c>
      <c r="AC1548" s="22" t="str">
        <f>IFERROR(VLOOKUP(B1548,BSA!$B$5:$I$1048576,8,0),"")</f>
        <v/>
      </c>
      <c r="AD1548" s="22" t="s">
        <v>3994</v>
      </c>
      <c r="AE1548" s="22"/>
      <c r="AF1548" s="22"/>
      <c r="AG1548" s="22" t="str">
        <f t="shared" si="134"/>
        <v/>
      </c>
      <c r="AH1548" s="17" cm="1">
        <f t="array" ref="AH1548">MAX(IF(ISOLASI!$B$5:$B$1048576='Data Training 2022'!B1548,ISOLASI!$H$5:$H$1048576))</f>
        <v>0</v>
      </c>
      <c r="AI1548" s="22" t="str">
        <f>IFERROR(VLOOKUP(B1548,ISOLASI!$B$5:$I$1048576,8,0),"")</f>
        <v/>
      </c>
      <c r="AJ1548" s="22"/>
      <c r="AK1548" s="17" cm="1">
        <f t="array" ref="AK1548">MAX(IF('DEKAT AIR'!$B$5:$B$1048576='Data Training 2022'!B1548,'DEKAT AIR'!$H$5:$H$1048576))</f>
        <v>0</v>
      </c>
      <c r="AL1548" s="22" t="str">
        <f>IFERROR(VLOOKUP(B1548,'DEKAT AIR'!$B$5:$I$1048576,8,0),"")</f>
        <v/>
      </c>
      <c r="AM1548" s="22"/>
      <c r="AN1548" s="17" cm="1">
        <f t="array" ref="AN1548">MAX(IF(KETINGGIAN!$B$5:$B$1048576='Data Training 2022'!B1548,KETINGGIAN!$H$5:$H$1048576))</f>
        <v>0</v>
      </c>
      <c r="AO1548" s="22" t="str">
        <f>IFERROR(VLOOKUP(B1548,KETINGGIAN!$B$5:$I$1048576,8,0),"")</f>
        <v/>
      </c>
      <c r="AP1548" s="22"/>
      <c r="AQ1548" s="22"/>
      <c r="AR1548" s="22"/>
      <c r="AS1548" s="22"/>
      <c r="AT1548" s="17" cm="1">
        <f t="array" ref="AT1548">MAX(IF(TOOLSKEEPER!$B$5:$B$1048576='Data Training 2022'!B1548,TOOLSKEEPER!$H$5:$H$1048576))</f>
        <v>0</v>
      </c>
      <c r="AU1548" s="22" t="str">
        <f>IFERROR(VLOOKUP(B1548,TOOLSKEEPER!$B$5:$I$1048576,8,0),"")</f>
        <v/>
      </c>
    </row>
    <row r="1549" spans="1:47">
      <c r="A1549" s="22">
        <f t="shared" si="130"/>
        <v>1543</v>
      </c>
      <c r="B1549" s="21" t="str">
        <f t="shared" si="131"/>
        <v>KMK-2</v>
      </c>
      <c r="C1549" s="21" t="s">
        <v>4542</v>
      </c>
      <c r="D1549" s="22"/>
      <c r="E1549" s="22" t="s">
        <v>816</v>
      </c>
      <c r="F1549" s="22" t="s">
        <v>808</v>
      </c>
      <c r="G1549" s="22" t="s">
        <v>980</v>
      </c>
      <c r="H1549" s="22" t="s">
        <v>3973</v>
      </c>
      <c r="I1549" s="22"/>
      <c r="J1549" s="22"/>
      <c r="K1549" s="21" t="s">
        <v>4002</v>
      </c>
      <c r="L1549" s="21" t="s">
        <v>681</v>
      </c>
      <c r="M1549" s="21" t="s">
        <v>4003</v>
      </c>
      <c r="N1549" s="21"/>
      <c r="O1549" s="17" t="str">
        <f>IFERROR(VLOOKUP(B1549,POP!$B$5:$I$1048576,7,0),"")</f>
        <v/>
      </c>
      <c r="P1549" s="17" t="str">
        <f>IFERROR(VLOOKUP(B1549,POM!$B$5:$I$1048576,7,0),"")</f>
        <v/>
      </c>
      <c r="Q1549" s="10" t="str">
        <f>IFERROR(VLOOKUP(B1549,POU!$B$5:$I$1048576,7,0),"")</f>
        <v/>
      </c>
      <c r="R1549" s="21" t="str">
        <f t="shared" si="132"/>
        <v/>
      </c>
      <c r="S1549" s="17" t="str">
        <f>IFERROR(VLOOKUP(B1549,'PEMBEKALAN POP'!$B$5:$I$1048576,7,0),"")</f>
        <v/>
      </c>
      <c r="T1549" s="22" t="str">
        <f>IFERROR(VLOOKUP(B1549,'PEMBEKALAN POP'!$B$5:$I$1048576,8,0),"")</f>
        <v/>
      </c>
      <c r="U1549" s="21" t="s">
        <v>3994</v>
      </c>
      <c r="V1549" s="17" t="e" cm="1">
        <f t="array" ref="V1549">MAX(IF(INDUKSI!$B$5:$B$1048576='Data Training 2022'!B1549,INDUKSI!$H$5:$H$1048576))</f>
        <v>#N/A</v>
      </c>
      <c r="W1549" s="22" t="str">
        <f>IFERROR(VLOOKUP(B1549,INDUKSI!$B$5:$I$1048576,8,0),"")</f>
        <v>LULUS</v>
      </c>
      <c r="X1549" s="21" t="s">
        <v>3994</v>
      </c>
      <c r="Y1549" s="17" cm="1">
        <f t="array" ref="Y1549">MAX(IF(REINDUKSI!$B$5:$B$1048576='Data Training 2022'!B1549,REINDUKSI!$H$5:$H$1048576))</f>
        <v>0</v>
      </c>
      <c r="Z1549" s="22" t="str">
        <f>IFERROR(VLOOKUP(B1549,REINDUKSI!$B$5:$I$1048576,8,0),"")</f>
        <v/>
      </c>
      <c r="AA1549" s="22" t="str">
        <f t="shared" si="133"/>
        <v/>
      </c>
      <c r="AB1549" s="17" cm="1">
        <f t="array" ref="AB1549">MAX(IF(BSA!$B$5:$B$1048576='Data Training 2022'!B1549,BSA!$H$5:$H$1048576))</f>
        <v>0</v>
      </c>
      <c r="AC1549" s="22" t="str">
        <f>IFERROR(VLOOKUP(B1549,BSA!$B$5:$I$1048576,8,0),"")</f>
        <v/>
      </c>
      <c r="AD1549" s="22" t="s">
        <v>3994</v>
      </c>
      <c r="AE1549" s="22"/>
      <c r="AF1549" s="22"/>
      <c r="AG1549" s="22" t="str">
        <f t="shared" si="134"/>
        <v/>
      </c>
      <c r="AH1549" s="17" cm="1">
        <f t="array" ref="AH1549">MAX(IF(ISOLASI!$B$5:$B$1048576='Data Training 2022'!B1549,ISOLASI!$H$5:$H$1048576))</f>
        <v>0</v>
      </c>
      <c r="AI1549" s="22" t="str">
        <f>IFERROR(VLOOKUP(B1549,ISOLASI!$B$5:$I$1048576,8,0),"")</f>
        <v/>
      </c>
      <c r="AJ1549" s="22"/>
      <c r="AK1549" s="17" cm="1">
        <f t="array" ref="AK1549">MAX(IF('DEKAT AIR'!$B$5:$B$1048576='Data Training 2022'!B1549,'DEKAT AIR'!$H$5:$H$1048576))</f>
        <v>0</v>
      </c>
      <c r="AL1549" s="22" t="str">
        <f>IFERROR(VLOOKUP(B1549,'DEKAT AIR'!$B$5:$I$1048576,8,0),"")</f>
        <v/>
      </c>
      <c r="AM1549" s="22"/>
      <c r="AN1549" s="17" cm="1">
        <f t="array" ref="AN1549">MAX(IF(KETINGGIAN!$B$5:$B$1048576='Data Training 2022'!B1549,KETINGGIAN!$H$5:$H$1048576))</f>
        <v>0</v>
      </c>
      <c r="AO1549" s="22" t="str">
        <f>IFERROR(VLOOKUP(B1549,KETINGGIAN!$B$5:$I$1048576,8,0),"")</f>
        <v/>
      </c>
      <c r="AP1549" s="22"/>
      <c r="AQ1549" s="22"/>
      <c r="AR1549" s="22"/>
      <c r="AS1549" s="22"/>
      <c r="AT1549" s="17" cm="1">
        <f t="array" ref="AT1549">MAX(IF(TOOLSKEEPER!$B$5:$B$1048576='Data Training 2022'!B1549,TOOLSKEEPER!$H$5:$H$1048576))</f>
        <v>0</v>
      </c>
      <c r="AU1549" s="22" t="str">
        <f>IFERROR(VLOOKUP(B1549,TOOLSKEEPER!$B$5:$I$1048576,8,0),"")</f>
        <v/>
      </c>
    </row>
    <row r="1550" spans="1:47">
      <c r="A1550" s="22">
        <f t="shared" si="130"/>
        <v>1544</v>
      </c>
      <c r="B1550" s="21" t="str">
        <f t="shared" si="131"/>
        <v>KMK-3</v>
      </c>
      <c r="C1550" s="21" t="s">
        <v>4543</v>
      </c>
      <c r="D1550" s="22"/>
      <c r="E1550" s="22" t="s">
        <v>941</v>
      </c>
      <c r="F1550" s="22" t="s">
        <v>808</v>
      </c>
      <c r="G1550" s="22" t="s">
        <v>980</v>
      </c>
      <c r="H1550" s="22" t="s">
        <v>3973</v>
      </c>
      <c r="I1550" s="22"/>
      <c r="J1550" s="22"/>
      <c r="K1550" s="21" t="s">
        <v>4002</v>
      </c>
      <c r="L1550" s="21" t="s">
        <v>681</v>
      </c>
      <c r="M1550" s="21" t="s">
        <v>4003</v>
      </c>
      <c r="N1550" s="21"/>
      <c r="O1550" s="17" t="str">
        <f>IFERROR(VLOOKUP(B1550,POP!$B$5:$I$1048576,7,0),"")</f>
        <v/>
      </c>
      <c r="P1550" s="17" t="str">
        <f>IFERROR(VLOOKUP(B1550,POM!$B$5:$I$1048576,7,0),"")</f>
        <v/>
      </c>
      <c r="Q1550" s="10" t="str">
        <f>IFERROR(VLOOKUP(B1550,POU!$B$5:$I$1048576,7,0),"")</f>
        <v/>
      </c>
      <c r="R1550" s="21" t="str">
        <f t="shared" si="132"/>
        <v/>
      </c>
      <c r="S1550" s="17" t="str">
        <f>IFERROR(VLOOKUP(B1550,'PEMBEKALAN POP'!$B$5:$I$1048576,7,0),"")</f>
        <v/>
      </c>
      <c r="T1550" s="22" t="str">
        <f>IFERROR(VLOOKUP(B1550,'PEMBEKALAN POP'!$B$5:$I$1048576,8,0),"")</f>
        <v/>
      </c>
      <c r="U1550" s="21" t="s">
        <v>3994</v>
      </c>
      <c r="V1550" s="17" t="e" cm="1">
        <f t="array" ref="V1550">MAX(IF(INDUKSI!$B$5:$B$1048576='Data Training 2022'!B1550,INDUKSI!$H$5:$H$1048576))</f>
        <v>#N/A</v>
      </c>
      <c r="W1550" s="22" t="str">
        <f>IFERROR(VLOOKUP(B1550,INDUKSI!$B$5:$I$1048576,8,0),"")</f>
        <v>LULUS</v>
      </c>
      <c r="X1550" s="21" t="s">
        <v>3994</v>
      </c>
      <c r="Y1550" s="17" cm="1">
        <f t="array" ref="Y1550">MAX(IF(REINDUKSI!$B$5:$B$1048576='Data Training 2022'!B1550,REINDUKSI!$H$5:$H$1048576))</f>
        <v>0</v>
      </c>
      <c r="Z1550" s="22" t="str">
        <f>IFERROR(VLOOKUP(B1550,REINDUKSI!$B$5:$I$1048576,8,0),"")</f>
        <v/>
      </c>
      <c r="AA1550" s="22" t="str">
        <f t="shared" si="133"/>
        <v/>
      </c>
      <c r="AB1550" s="17" cm="1">
        <f t="array" ref="AB1550">MAX(IF(BSA!$B$5:$B$1048576='Data Training 2022'!B1550,BSA!$H$5:$H$1048576))</f>
        <v>0</v>
      </c>
      <c r="AC1550" s="22" t="str">
        <f>IFERROR(VLOOKUP(B1550,BSA!$B$5:$I$1048576,8,0),"")</f>
        <v/>
      </c>
      <c r="AD1550" s="22" t="s">
        <v>3994</v>
      </c>
      <c r="AE1550" s="22"/>
      <c r="AF1550" s="22"/>
      <c r="AG1550" s="22" t="str">
        <f t="shared" si="134"/>
        <v/>
      </c>
      <c r="AH1550" s="17" cm="1">
        <f t="array" ref="AH1550">MAX(IF(ISOLASI!$B$5:$B$1048576='Data Training 2022'!B1550,ISOLASI!$H$5:$H$1048576))</f>
        <v>0</v>
      </c>
      <c r="AI1550" s="22" t="str">
        <f>IFERROR(VLOOKUP(B1550,ISOLASI!$B$5:$I$1048576,8,0),"")</f>
        <v/>
      </c>
      <c r="AJ1550" s="22"/>
      <c r="AK1550" s="17" cm="1">
        <f t="array" ref="AK1550">MAX(IF('DEKAT AIR'!$B$5:$B$1048576='Data Training 2022'!B1550,'DEKAT AIR'!$H$5:$H$1048576))</f>
        <v>0</v>
      </c>
      <c r="AL1550" s="22" t="str">
        <f>IFERROR(VLOOKUP(B1550,'DEKAT AIR'!$B$5:$I$1048576,8,0),"")</f>
        <v/>
      </c>
      <c r="AM1550" s="22"/>
      <c r="AN1550" s="17" cm="1">
        <f t="array" ref="AN1550">MAX(IF(KETINGGIAN!$B$5:$B$1048576='Data Training 2022'!B1550,KETINGGIAN!$H$5:$H$1048576))</f>
        <v>0</v>
      </c>
      <c r="AO1550" s="22" t="str">
        <f>IFERROR(VLOOKUP(B1550,KETINGGIAN!$B$5:$I$1048576,8,0),"")</f>
        <v/>
      </c>
      <c r="AP1550" s="22"/>
      <c r="AQ1550" s="22"/>
      <c r="AR1550" s="22"/>
      <c r="AS1550" s="22"/>
      <c r="AT1550" s="17" cm="1">
        <f t="array" ref="AT1550">MAX(IF(TOOLSKEEPER!$B$5:$B$1048576='Data Training 2022'!B1550,TOOLSKEEPER!$H$5:$H$1048576))</f>
        <v>0</v>
      </c>
      <c r="AU1550" s="22" t="str">
        <f>IFERROR(VLOOKUP(B1550,TOOLSKEEPER!$B$5:$I$1048576,8,0),"")</f>
        <v/>
      </c>
    </row>
    <row r="1551" spans="1:47">
      <c r="A1551" s="22">
        <f t="shared" si="130"/>
        <v>1545</v>
      </c>
      <c r="B1551" s="21" t="str">
        <f t="shared" si="131"/>
        <v>01205945</v>
      </c>
      <c r="C1551" s="21">
        <v>1205945</v>
      </c>
      <c r="D1551" s="22"/>
      <c r="E1551" s="22" t="s">
        <v>1150</v>
      </c>
      <c r="F1551" s="22" t="s">
        <v>1141</v>
      </c>
      <c r="G1551" s="22" t="s">
        <v>830</v>
      </c>
      <c r="H1551" s="22" t="s">
        <v>328</v>
      </c>
      <c r="I1551" s="22"/>
      <c r="J1551" s="22"/>
      <c r="K1551" s="21" t="s">
        <v>4002</v>
      </c>
      <c r="L1551" s="21" t="s">
        <v>280</v>
      </c>
      <c r="M1551" s="21" t="s">
        <v>4003</v>
      </c>
      <c r="N1551" s="21"/>
      <c r="O1551" s="17" t="str">
        <f>IFERROR(VLOOKUP(B1551,POP!$B$5:$I$1048576,7,0),"")</f>
        <v/>
      </c>
      <c r="P1551" s="17" t="str">
        <f>IFERROR(VLOOKUP(B1551,POM!$B$5:$I$1048576,7,0),"")</f>
        <v/>
      </c>
      <c r="Q1551" s="10" t="str">
        <f>IFERROR(VLOOKUP(B1551,POU!$B$5:$I$1048576,7,0),"")</f>
        <v/>
      </c>
      <c r="R1551" s="21" t="str">
        <f t="shared" si="132"/>
        <v/>
      </c>
      <c r="S1551" s="17" t="str">
        <f>IFERROR(VLOOKUP(B1551,'PEMBEKALAN POP'!$B$5:$I$1048576,7,0),"")</f>
        <v/>
      </c>
      <c r="T1551" s="22" t="str">
        <f>IFERROR(VLOOKUP(B1551,'PEMBEKALAN POP'!$B$5:$I$1048576,8,0),"")</f>
        <v/>
      </c>
      <c r="U1551" s="21" t="s">
        <v>3994</v>
      </c>
      <c r="V1551" s="17" t="e" cm="1">
        <f t="array" ref="V1551">MAX(IF(INDUKSI!$B$5:$B$1048576='Data Training 2022'!B1551,INDUKSI!$H$5:$H$1048576))</f>
        <v>#N/A</v>
      </c>
      <c r="W1551" s="22" t="str">
        <f>IFERROR(VLOOKUP(B1551,INDUKSI!$B$5:$I$1048576,8,0),"")</f>
        <v>LULUS</v>
      </c>
      <c r="X1551" s="21" t="s">
        <v>3994</v>
      </c>
      <c r="Y1551" s="17" cm="1">
        <f t="array" ref="Y1551">MAX(IF(REINDUKSI!$B$5:$B$1048576='Data Training 2022'!B1551,REINDUKSI!$H$5:$H$1048576))</f>
        <v>44783</v>
      </c>
      <c r="Z1551" s="22" t="str">
        <f>IFERROR(VLOOKUP(B1551,REINDUKSI!$B$5:$I$1048576,8,0),"")</f>
        <v>LULUS</v>
      </c>
      <c r="AA1551" s="22" t="str">
        <f t="shared" si="133"/>
        <v>TARGET</v>
      </c>
      <c r="AB1551" s="17" cm="1">
        <f t="array" ref="AB1551">MAX(IF(BSA!$B$5:$B$1048576='Data Training 2022'!B1551,BSA!$H$5:$H$1048576))</f>
        <v>0</v>
      </c>
      <c r="AC1551" s="22" t="str">
        <f>IFERROR(VLOOKUP(B1551,BSA!$B$5:$I$1048576,8,0),"")</f>
        <v/>
      </c>
      <c r="AD1551" s="22" t="s">
        <v>3994</v>
      </c>
      <c r="AE1551" s="22"/>
      <c r="AF1551" s="22"/>
      <c r="AG1551" s="22" t="str">
        <f t="shared" si="134"/>
        <v>TARGET</v>
      </c>
      <c r="AH1551" s="17" cm="1">
        <f t="array" ref="AH1551">MAX(IF(ISOLASI!$B$5:$B$1048576='Data Training 2022'!B1551,ISOLASI!$H$5:$H$1048576))</f>
        <v>44562</v>
      </c>
      <c r="AI1551" s="22" t="str">
        <f>IFERROR(VLOOKUP(B1551,ISOLASI!$B$5:$I$1048576,8,0),"")</f>
        <v>LULUS</v>
      </c>
      <c r="AJ1551" s="22"/>
      <c r="AK1551" s="17" cm="1">
        <f t="array" ref="AK1551">MAX(IF('DEKAT AIR'!$B$5:$B$1048576='Data Training 2022'!B1551,'DEKAT AIR'!$H$5:$H$1048576))</f>
        <v>0</v>
      </c>
      <c r="AL1551" s="22" t="str">
        <f>IFERROR(VLOOKUP(B1551,'DEKAT AIR'!$B$5:$I$1048576,8,0),"")</f>
        <v/>
      </c>
      <c r="AM1551" s="22"/>
      <c r="AN1551" s="17" cm="1">
        <f t="array" ref="AN1551">MAX(IF(KETINGGIAN!$B$5:$B$1048576='Data Training 2022'!B1551,KETINGGIAN!$H$5:$H$1048576))</f>
        <v>0</v>
      </c>
      <c r="AO1551" s="22" t="str">
        <f>IFERROR(VLOOKUP(B1551,KETINGGIAN!$B$5:$I$1048576,8,0),"")</f>
        <v/>
      </c>
      <c r="AP1551" s="22"/>
      <c r="AQ1551" s="22"/>
      <c r="AR1551" s="22"/>
      <c r="AS1551" s="22"/>
      <c r="AT1551" s="17" cm="1">
        <f t="array" ref="AT1551">MAX(IF(TOOLSKEEPER!$B$5:$B$1048576='Data Training 2022'!B1551,TOOLSKEEPER!$H$5:$H$1048576))</f>
        <v>0</v>
      </c>
      <c r="AU1551" s="22" t="str">
        <f>IFERROR(VLOOKUP(B1551,TOOLSKEEPER!$B$5:$I$1048576,8,0),"")</f>
        <v/>
      </c>
    </row>
    <row r="1552" spans="1:47">
      <c r="A1552" s="22">
        <f t="shared" si="130"/>
        <v>1546</v>
      </c>
      <c r="B1552" s="21" t="str">
        <f t="shared" si="131"/>
        <v>01111232</v>
      </c>
      <c r="C1552" s="21">
        <v>1111232</v>
      </c>
      <c r="D1552" s="22"/>
      <c r="E1552" s="22" t="s">
        <v>1145</v>
      </c>
      <c r="F1552" s="22" t="s">
        <v>1141</v>
      </c>
      <c r="G1552" s="22" t="s">
        <v>1146</v>
      </c>
      <c r="H1552" s="22" t="s">
        <v>328</v>
      </c>
      <c r="I1552" s="22"/>
      <c r="J1552" s="22"/>
      <c r="K1552" s="21" t="s">
        <v>3993</v>
      </c>
      <c r="L1552" s="21" t="s">
        <v>460</v>
      </c>
      <c r="M1552" s="21" t="s">
        <v>3994</v>
      </c>
      <c r="N1552" s="21"/>
      <c r="O1552" s="17" t="str">
        <f>IFERROR(VLOOKUP(B1552,POP!$B$5:$I$1048576,7,0),"")</f>
        <v/>
      </c>
      <c r="P1552" s="17" t="str">
        <f>IFERROR(VLOOKUP(B1552,POM!$B$5:$I$1048576,7,0),"")</f>
        <v/>
      </c>
      <c r="Q1552" s="10" t="str">
        <f>IFERROR(VLOOKUP(B1552,POU!$B$5:$I$1048576,7,0),"")</f>
        <v/>
      </c>
      <c r="R1552" s="21" t="str">
        <f t="shared" si="132"/>
        <v>TARGET</v>
      </c>
      <c r="S1552" s="17" t="str">
        <f>IFERROR(VLOOKUP(B1552,'PEMBEKALAN POP'!$B$5:$I$1048576,7,0),"")</f>
        <v/>
      </c>
      <c r="T1552" s="22" t="str">
        <f>IFERROR(VLOOKUP(B1552,'PEMBEKALAN POP'!$B$5:$I$1048576,8,0),"")</f>
        <v/>
      </c>
      <c r="U1552" s="21" t="s">
        <v>3994</v>
      </c>
      <c r="V1552" s="17" t="e" cm="1">
        <f t="array" ref="V1552">MAX(IF(INDUKSI!$B$5:$B$1048576='Data Training 2022'!B1552,INDUKSI!$H$5:$H$1048576))</f>
        <v>#N/A</v>
      </c>
      <c r="W1552" s="22" t="str">
        <f>IFERROR(VLOOKUP(B1552,INDUKSI!$B$5:$I$1048576,8,0),"")</f>
        <v>LULUS</v>
      </c>
      <c r="X1552" s="21" t="s">
        <v>3994</v>
      </c>
      <c r="Y1552" s="17" cm="1">
        <f t="array" ref="Y1552">MAX(IF(REINDUKSI!$B$5:$B$1048576='Data Training 2022'!B1552,REINDUKSI!$H$5:$H$1048576))</f>
        <v>44729</v>
      </c>
      <c r="Z1552" s="22" t="str">
        <f>IFERROR(VLOOKUP(B1552,REINDUKSI!$B$5:$I$1048576,8,0),"")</f>
        <v>LULUS</v>
      </c>
      <c r="AA1552" s="22" t="str">
        <f t="shared" si="133"/>
        <v/>
      </c>
      <c r="AB1552" s="17" cm="1">
        <f t="array" ref="AB1552">MAX(IF(BSA!$B$5:$B$1048576='Data Training 2022'!B1552,BSA!$H$5:$H$1048576))</f>
        <v>0</v>
      </c>
      <c r="AC1552" s="22" t="str">
        <f>IFERROR(VLOOKUP(B1552,BSA!$B$5:$I$1048576,8,0),"")</f>
        <v/>
      </c>
      <c r="AD1552" s="22" t="s">
        <v>3994</v>
      </c>
      <c r="AE1552" s="22"/>
      <c r="AF1552" s="22"/>
      <c r="AG1552" s="22" t="str">
        <f t="shared" si="134"/>
        <v/>
      </c>
      <c r="AH1552" s="17" cm="1">
        <f t="array" ref="AH1552">MAX(IF(ISOLASI!$B$5:$B$1048576='Data Training 2022'!B1552,ISOLASI!$H$5:$H$1048576))</f>
        <v>44548</v>
      </c>
      <c r="AI1552" s="22" t="str">
        <f>IFERROR(VLOOKUP(B1552,ISOLASI!$B$5:$I$1048576,8,0),"")</f>
        <v>LULUS</v>
      </c>
      <c r="AJ1552" s="22"/>
      <c r="AK1552" s="17" cm="1">
        <f t="array" ref="AK1552">MAX(IF('DEKAT AIR'!$B$5:$B$1048576='Data Training 2022'!B1552,'DEKAT AIR'!$H$5:$H$1048576))</f>
        <v>0</v>
      </c>
      <c r="AL1552" s="22" t="str">
        <f>IFERROR(VLOOKUP(B1552,'DEKAT AIR'!$B$5:$I$1048576,8,0),"")</f>
        <v/>
      </c>
      <c r="AM1552" s="22"/>
      <c r="AN1552" s="17" cm="1">
        <f t="array" ref="AN1552">MAX(IF(KETINGGIAN!$B$5:$B$1048576='Data Training 2022'!B1552,KETINGGIAN!$H$5:$H$1048576))</f>
        <v>0</v>
      </c>
      <c r="AO1552" s="22" t="str">
        <f>IFERROR(VLOOKUP(B1552,KETINGGIAN!$B$5:$I$1048576,8,0),"")</f>
        <v/>
      </c>
      <c r="AP1552" s="22"/>
      <c r="AQ1552" s="22"/>
      <c r="AR1552" s="22"/>
      <c r="AS1552" s="22"/>
      <c r="AT1552" s="17" cm="1">
        <f t="array" ref="AT1552">MAX(IF(TOOLSKEEPER!$B$5:$B$1048576='Data Training 2022'!B1552,TOOLSKEEPER!$H$5:$H$1048576))</f>
        <v>0</v>
      </c>
      <c r="AU1552" s="22" t="str">
        <f>IFERROR(VLOOKUP(B1552,TOOLSKEEPER!$B$5:$I$1048576,8,0),"")</f>
        <v/>
      </c>
    </row>
    <row r="1553" spans="1:47">
      <c r="A1553" s="22">
        <f t="shared" si="130"/>
        <v>1547</v>
      </c>
      <c r="B1553" s="21" t="str">
        <f t="shared" si="131"/>
        <v>01200255</v>
      </c>
      <c r="C1553" s="21">
        <v>1200255</v>
      </c>
      <c r="D1553" s="22"/>
      <c r="E1553" s="22" t="s">
        <v>1152</v>
      </c>
      <c r="F1553" s="22" t="s">
        <v>1141</v>
      </c>
      <c r="G1553" s="22" t="s">
        <v>795</v>
      </c>
      <c r="H1553" s="22" t="s">
        <v>328</v>
      </c>
      <c r="I1553" s="22"/>
      <c r="J1553" s="22"/>
      <c r="K1553" s="21" t="s">
        <v>4002</v>
      </c>
      <c r="L1553" s="21" t="s">
        <v>280</v>
      </c>
      <c r="M1553" s="21" t="s">
        <v>4003</v>
      </c>
      <c r="N1553" s="21"/>
      <c r="O1553" s="17" t="str">
        <f>IFERROR(VLOOKUP(B1553,POP!$B$5:$I$1048576,7,0),"")</f>
        <v/>
      </c>
      <c r="P1553" s="17" t="str">
        <f>IFERROR(VLOOKUP(B1553,POM!$B$5:$I$1048576,7,0),"")</f>
        <v/>
      </c>
      <c r="Q1553" s="10" t="str">
        <f>IFERROR(VLOOKUP(B1553,POU!$B$5:$I$1048576,7,0),"")</f>
        <v/>
      </c>
      <c r="R1553" s="21" t="str">
        <f t="shared" si="132"/>
        <v/>
      </c>
      <c r="S1553" s="17" t="str">
        <f>IFERROR(VLOOKUP(B1553,'PEMBEKALAN POP'!$B$5:$I$1048576,7,0),"")</f>
        <v/>
      </c>
      <c r="T1553" s="22" t="str">
        <f>IFERROR(VLOOKUP(B1553,'PEMBEKALAN POP'!$B$5:$I$1048576,8,0),"")</f>
        <v/>
      </c>
      <c r="U1553" s="21" t="s">
        <v>3994</v>
      </c>
      <c r="V1553" s="17" t="e" cm="1">
        <f t="array" ref="V1553">MAX(IF(INDUKSI!$B$5:$B$1048576='Data Training 2022'!B1553,INDUKSI!$H$5:$H$1048576))</f>
        <v>#N/A</v>
      </c>
      <c r="W1553" s="22" t="str">
        <f>IFERROR(VLOOKUP(B1553,INDUKSI!$B$5:$I$1048576,8,0),"")</f>
        <v>LULUS</v>
      </c>
      <c r="X1553" s="21" t="s">
        <v>3994</v>
      </c>
      <c r="Y1553" s="17" cm="1">
        <f t="array" ref="Y1553">MAX(IF(REINDUKSI!$B$5:$B$1048576='Data Training 2022'!B1553,REINDUKSI!$H$5:$H$1048576))</f>
        <v>44643</v>
      </c>
      <c r="Z1553" s="22" t="str">
        <f>IFERROR(VLOOKUP(B1553,REINDUKSI!$B$5:$I$1048576,8,0),"")</f>
        <v>LULUS</v>
      </c>
      <c r="AA1553" s="22" t="str">
        <f t="shared" si="133"/>
        <v>TARGET</v>
      </c>
      <c r="AB1553" s="17" cm="1">
        <f t="array" ref="AB1553">MAX(IF(BSA!$B$5:$B$1048576='Data Training 2022'!B1553,BSA!$H$5:$H$1048576))</f>
        <v>0</v>
      </c>
      <c r="AC1553" s="22" t="str">
        <f>IFERROR(VLOOKUP(B1553,BSA!$B$5:$I$1048576,8,0),"")</f>
        <v/>
      </c>
      <c r="AD1553" s="22" t="s">
        <v>3994</v>
      </c>
      <c r="AE1553" s="22"/>
      <c r="AF1553" s="22"/>
      <c r="AG1553" s="22" t="str">
        <f t="shared" si="134"/>
        <v>TARGET</v>
      </c>
      <c r="AH1553" s="17" cm="1">
        <f t="array" ref="AH1553">MAX(IF(ISOLASI!$B$5:$B$1048576='Data Training 2022'!B1553,ISOLASI!$H$5:$H$1048576))</f>
        <v>44548</v>
      </c>
      <c r="AI1553" s="22" t="str">
        <f>IFERROR(VLOOKUP(B1553,ISOLASI!$B$5:$I$1048576,8,0),"")</f>
        <v>LULUS</v>
      </c>
      <c r="AJ1553" s="22"/>
      <c r="AK1553" s="17" cm="1">
        <f t="array" ref="AK1553">MAX(IF('DEKAT AIR'!$B$5:$B$1048576='Data Training 2022'!B1553,'DEKAT AIR'!$H$5:$H$1048576))</f>
        <v>0</v>
      </c>
      <c r="AL1553" s="22" t="str">
        <f>IFERROR(VLOOKUP(B1553,'DEKAT AIR'!$B$5:$I$1048576,8,0),"")</f>
        <v/>
      </c>
      <c r="AM1553" s="22"/>
      <c r="AN1553" s="17" cm="1">
        <f t="array" ref="AN1553">MAX(IF(KETINGGIAN!$B$5:$B$1048576='Data Training 2022'!B1553,KETINGGIAN!$H$5:$H$1048576))</f>
        <v>0</v>
      </c>
      <c r="AO1553" s="22" t="str">
        <f>IFERROR(VLOOKUP(B1553,KETINGGIAN!$B$5:$I$1048576,8,0),"")</f>
        <v/>
      </c>
      <c r="AP1553" s="22"/>
      <c r="AQ1553" s="22"/>
      <c r="AR1553" s="22"/>
      <c r="AS1553" s="22"/>
      <c r="AT1553" s="17" cm="1">
        <f t="array" ref="AT1553">MAX(IF(TOOLSKEEPER!$B$5:$B$1048576='Data Training 2022'!B1553,TOOLSKEEPER!$H$5:$H$1048576))</f>
        <v>0</v>
      </c>
      <c r="AU1553" s="22" t="str">
        <f>IFERROR(VLOOKUP(B1553,TOOLSKEEPER!$B$5:$I$1048576,8,0),"")</f>
        <v/>
      </c>
    </row>
    <row r="1554" spans="1:47">
      <c r="A1554" s="22">
        <f t="shared" si="130"/>
        <v>1548</v>
      </c>
      <c r="B1554" s="21" t="str">
        <f t="shared" si="131"/>
        <v>01231100</v>
      </c>
      <c r="C1554" s="21">
        <v>1231100</v>
      </c>
      <c r="D1554" s="22"/>
      <c r="E1554" s="22" t="s">
        <v>1153</v>
      </c>
      <c r="F1554" s="22" t="s">
        <v>1141</v>
      </c>
      <c r="G1554" s="22" t="s">
        <v>1154</v>
      </c>
      <c r="H1554" s="22" t="s">
        <v>328</v>
      </c>
      <c r="I1554" s="22"/>
      <c r="J1554" s="22"/>
      <c r="K1554" s="21" t="s">
        <v>4002</v>
      </c>
      <c r="L1554" s="21" t="s">
        <v>280</v>
      </c>
      <c r="M1554" s="21" t="s">
        <v>4003</v>
      </c>
      <c r="N1554" s="21"/>
      <c r="O1554" s="17" t="str">
        <f>IFERROR(VLOOKUP(B1554,POP!$B$5:$I$1048576,7,0),"")</f>
        <v/>
      </c>
      <c r="P1554" s="17" t="str">
        <f>IFERROR(VLOOKUP(B1554,POM!$B$5:$I$1048576,7,0),"")</f>
        <v/>
      </c>
      <c r="Q1554" s="10" t="str">
        <f>IFERROR(VLOOKUP(B1554,POU!$B$5:$I$1048576,7,0),"")</f>
        <v/>
      </c>
      <c r="R1554" s="21" t="str">
        <f t="shared" si="132"/>
        <v/>
      </c>
      <c r="S1554" s="17" t="str">
        <f>IFERROR(VLOOKUP(B1554,'PEMBEKALAN POP'!$B$5:$I$1048576,7,0),"")</f>
        <v/>
      </c>
      <c r="T1554" s="22" t="str">
        <f>IFERROR(VLOOKUP(B1554,'PEMBEKALAN POP'!$B$5:$I$1048576,8,0),"")</f>
        <v/>
      </c>
      <c r="U1554" s="21" t="s">
        <v>3994</v>
      </c>
      <c r="V1554" s="17" t="e" cm="1">
        <f t="array" ref="V1554">MAX(IF(INDUKSI!$B$5:$B$1048576='Data Training 2022'!B1554,INDUKSI!$H$5:$H$1048576))</f>
        <v>#N/A</v>
      </c>
      <c r="W1554" s="22" t="str">
        <f>IFERROR(VLOOKUP(B1554,INDUKSI!$B$5:$I$1048576,8,0),"")</f>
        <v>LULUS</v>
      </c>
      <c r="X1554" s="21" t="s">
        <v>3994</v>
      </c>
      <c r="Y1554" s="17" cm="1">
        <f t="array" ref="Y1554">MAX(IF(REINDUKSI!$B$5:$B$1048576='Data Training 2022'!B1554,REINDUKSI!$H$5:$H$1048576))</f>
        <v>0</v>
      </c>
      <c r="Z1554" s="22" t="str">
        <f>IFERROR(VLOOKUP(B1554,REINDUKSI!$B$5:$I$1048576,8,0),"")</f>
        <v/>
      </c>
      <c r="AA1554" s="22" t="str">
        <f t="shared" si="133"/>
        <v>TARGET</v>
      </c>
      <c r="AB1554" s="17" cm="1">
        <f t="array" ref="AB1554">MAX(IF(BSA!$B$5:$B$1048576='Data Training 2022'!B1554,BSA!$H$5:$H$1048576))</f>
        <v>0</v>
      </c>
      <c r="AC1554" s="22" t="str">
        <f>IFERROR(VLOOKUP(B1554,BSA!$B$5:$I$1048576,8,0),"")</f>
        <v/>
      </c>
      <c r="AD1554" s="22" t="s">
        <v>3994</v>
      </c>
      <c r="AE1554" s="22"/>
      <c r="AF1554" s="22"/>
      <c r="AG1554" s="22" t="str">
        <f t="shared" si="134"/>
        <v>TARGET</v>
      </c>
      <c r="AH1554" s="17" cm="1">
        <f t="array" ref="AH1554">MAX(IF(ISOLASI!$B$5:$B$1048576='Data Training 2022'!B1554,ISOLASI!$H$5:$H$1048576))</f>
        <v>0</v>
      </c>
      <c r="AI1554" s="22" t="str">
        <f>IFERROR(VLOOKUP(B1554,ISOLASI!$B$5:$I$1048576,8,0),"")</f>
        <v/>
      </c>
      <c r="AJ1554" s="22"/>
      <c r="AK1554" s="17" cm="1">
        <f t="array" ref="AK1554">MAX(IF('DEKAT AIR'!$B$5:$B$1048576='Data Training 2022'!B1554,'DEKAT AIR'!$H$5:$H$1048576))</f>
        <v>0</v>
      </c>
      <c r="AL1554" s="22" t="str">
        <f>IFERROR(VLOOKUP(B1554,'DEKAT AIR'!$B$5:$I$1048576,8,0),"")</f>
        <v/>
      </c>
      <c r="AM1554" s="22"/>
      <c r="AN1554" s="17" cm="1">
        <f t="array" ref="AN1554">MAX(IF(KETINGGIAN!$B$5:$B$1048576='Data Training 2022'!B1554,KETINGGIAN!$H$5:$H$1048576))</f>
        <v>0</v>
      </c>
      <c r="AO1554" s="22" t="str">
        <f>IFERROR(VLOOKUP(B1554,KETINGGIAN!$B$5:$I$1048576,8,0),"")</f>
        <v/>
      </c>
      <c r="AP1554" s="22"/>
      <c r="AQ1554" s="22"/>
      <c r="AR1554" s="22"/>
      <c r="AS1554" s="22"/>
      <c r="AT1554" s="17" cm="1">
        <f t="array" ref="AT1554">MAX(IF(TOOLSKEEPER!$B$5:$B$1048576='Data Training 2022'!B1554,TOOLSKEEPER!$H$5:$H$1048576))</f>
        <v>0</v>
      </c>
      <c r="AU1554" s="22" t="str">
        <f>IFERROR(VLOOKUP(B1554,TOOLSKEEPER!$B$5:$I$1048576,8,0),"")</f>
        <v/>
      </c>
    </row>
    <row r="1555" spans="1:47">
      <c r="A1555" s="22">
        <f t="shared" si="130"/>
        <v>1549</v>
      </c>
      <c r="B1555" s="21" t="str">
        <f t="shared" si="131"/>
        <v>01231542</v>
      </c>
      <c r="C1555" s="21">
        <v>1231542</v>
      </c>
      <c r="D1555" s="22"/>
      <c r="E1555" s="22" t="s">
        <v>1147</v>
      </c>
      <c r="F1555" s="22" t="s">
        <v>1141</v>
      </c>
      <c r="G1555" s="22" t="s">
        <v>60</v>
      </c>
      <c r="H1555" s="22" t="s">
        <v>328</v>
      </c>
      <c r="I1555" s="22"/>
      <c r="J1555" s="22"/>
      <c r="K1555" s="21" t="s">
        <v>4002</v>
      </c>
      <c r="L1555" s="21" t="s">
        <v>280</v>
      </c>
      <c r="M1555" s="21" t="s">
        <v>4003</v>
      </c>
      <c r="N1555" s="21"/>
      <c r="O1555" s="17" t="str">
        <f>IFERROR(VLOOKUP(B1555,POP!$B$5:$I$1048576,7,0),"")</f>
        <v/>
      </c>
      <c r="P1555" s="17" t="str">
        <f>IFERROR(VLOOKUP(B1555,POM!$B$5:$I$1048576,7,0),"")</f>
        <v/>
      </c>
      <c r="Q1555" s="10" t="str">
        <f>IFERROR(VLOOKUP(B1555,POU!$B$5:$I$1048576,7,0),"")</f>
        <v/>
      </c>
      <c r="R1555" s="21" t="str">
        <f t="shared" si="132"/>
        <v/>
      </c>
      <c r="S1555" s="17" t="str">
        <f>IFERROR(VLOOKUP(B1555,'PEMBEKALAN POP'!$B$5:$I$1048576,7,0),"")</f>
        <v/>
      </c>
      <c r="T1555" s="22" t="str">
        <f>IFERROR(VLOOKUP(B1555,'PEMBEKALAN POP'!$B$5:$I$1048576,8,0),"")</f>
        <v/>
      </c>
      <c r="U1555" s="21" t="s">
        <v>3994</v>
      </c>
      <c r="V1555" s="17" t="e" cm="1">
        <f t="array" ref="V1555">MAX(IF(INDUKSI!$B$5:$B$1048576='Data Training 2022'!B1555,INDUKSI!$H$5:$H$1048576))</f>
        <v>#N/A</v>
      </c>
      <c r="W1555" s="22" t="str">
        <f>IFERROR(VLOOKUP(B1555,INDUKSI!$B$5:$I$1048576,8,0),"")</f>
        <v/>
      </c>
      <c r="X1555" s="21" t="s">
        <v>3994</v>
      </c>
      <c r="Y1555" s="17" cm="1">
        <f t="array" ref="Y1555">MAX(IF(REINDUKSI!$B$5:$B$1048576='Data Training 2022'!B1555,REINDUKSI!$H$5:$H$1048576))</f>
        <v>0</v>
      </c>
      <c r="Z1555" s="22" t="str">
        <f>IFERROR(VLOOKUP(B1555,REINDUKSI!$B$5:$I$1048576,8,0),"")</f>
        <v/>
      </c>
      <c r="AA1555" s="22" t="str">
        <f t="shared" si="133"/>
        <v>TARGET</v>
      </c>
      <c r="AB1555" s="17" cm="1">
        <f t="array" ref="AB1555">MAX(IF(BSA!$B$5:$B$1048576='Data Training 2022'!B1555,BSA!$H$5:$H$1048576))</f>
        <v>0</v>
      </c>
      <c r="AC1555" s="22" t="str">
        <f>IFERROR(VLOOKUP(B1555,BSA!$B$5:$I$1048576,8,0),"")</f>
        <v/>
      </c>
      <c r="AD1555" s="22" t="s">
        <v>3994</v>
      </c>
      <c r="AE1555" s="22"/>
      <c r="AF1555" s="22"/>
      <c r="AG1555" s="22" t="str">
        <f t="shared" si="134"/>
        <v>TARGET</v>
      </c>
      <c r="AH1555" s="17" cm="1">
        <f t="array" ref="AH1555">MAX(IF(ISOLASI!$B$5:$B$1048576='Data Training 2022'!B1555,ISOLASI!$H$5:$H$1048576))</f>
        <v>0</v>
      </c>
      <c r="AI1555" s="22" t="str">
        <f>IFERROR(VLOOKUP(B1555,ISOLASI!$B$5:$I$1048576,8,0),"")</f>
        <v/>
      </c>
      <c r="AJ1555" s="22"/>
      <c r="AK1555" s="17" cm="1">
        <f t="array" ref="AK1555">MAX(IF('DEKAT AIR'!$B$5:$B$1048576='Data Training 2022'!B1555,'DEKAT AIR'!$H$5:$H$1048576))</f>
        <v>0</v>
      </c>
      <c r="AL1555" s="22" t="str">
        <f>IFERROR(VLOOKUP(B1555,'DEKAT AIR'!$B$5:$I$1048576,8,0),"")</f>
        <v/>
      </c>
      <c r="AM1555" s="22"/>
      <c r="AN1555" s="17" cm="1">
        <f t="array" ref="AN1555">MAX(IF(KETINGGIAN!$B$5:$B$1048576='Data Training 2022'!B1555,KETINGGIAN!$H$5:$H$1048576))</f>
        <v>0</v>
      </c>
      <c r="AO1555" s="22" t="str">
        <f>IFERROR(VLOOKUP(B1555,KETINGGIAN!$B$5:$I$1048576,8,0),"")</f>
        <v/>
      </c>
      <c r="AP1555" s="22"/>
      <c r="AQ1555" s="22"/>
      <c r="AR1555" s="22"/>
      <c r="AS1555" s="22"/>
      <c r="AT1555" s="17" cm="1">
        <f t="array" ref="AT1555">MAX(IF(TOOLSKEEPER!$B$5:$B$1048576='Data Training 2022'!B1555,TOOLSKEEPER!$H$5:$H$1048576))</f>
        <v>0</v>
      </c>
      <c r="AU1555" s="22" t="str">
        <f>IFERROR(VLOOKUP(B1555,TOOLSKEEPER!$B$5:$I$1048576,8,0),"")</f>
        <v/>
      </c>
    </row>
    <row r="1556" spans="1:47">
      <c r="A1556" s="22">
        <f t="shared" ref="A1556:A1619" si="135">A1555+1</f>
        <v>1550</v>
      </c>
      <c r="B1556" s="21" t="str">
        <f t="shared" si="131"/>
        <v>01209392</v>
      </c>
      <c r="C1556" s="21" t="s">
        <v>1139</v>
      </c>
      <c r="D1556" s="22"/>
      <c r="E1556" s="22" t="s">
        <v>1140</v>
      </c>
      <c r="F1556" s="22" t="s">
        <v>1141</v>
      </c>
      <c r="G1556" s="22" t="s">
        <v>1142</v>
      </c>
      <c r="H1556" s="22" t="s">
        <v>328</v>
      </c>
      <c r="I1556" s="22"/>
      <c r="J1556" s="22"/>
      <c r="K1556" s="21" t="s">
        <v>4002</v>
      </c>
      <c r="L1556" s="21" t="s">
        <v>280</v>
      </c>
      <c r="M1556" s="21" t="s">
        <v>4003</v>
      </c>
      <c r="N1556" s="21"/>
      <c r="O1556" s="17" t="str">
        <f>IFERROR(VLOOKUP(B1556,POP!$B$5:$I$1048576,7,0),"")</f>
        <v/>
      </c>
      <c r="P1556" s="17" t="str">
        <f>IFERROR(VLOOKUP(B1556,POM!$B$5:$I$1048576,7,0),"")</f>
        <v/>
      </c>
      <c r="Q1556" s="10" t="str">
        <f>IFERROR(VLOOKUP(B1556,POU!$B$5:$I$1048576,7,0),"")</f>
        <v/>
      </c>
      <c r="R1556" s="21" t="str">
        <f t="shared" si="132"/>
        <v/>
      </c>
      <c r="S1556" s="17" t="str">
        <f>IFERROR(VLOOKUP(B1556,'PEMBEKALAN POP'!$B$5:$I$1048576,7,0),"")</f>
        <v/>
      </c>
      <c r="T1556" s="22" t="str">
        <f>IFERROR(VLOOKUP(B1556,'PEMBEKALAN POP'!$B$5:$I$1048576,8,0),"")</f>
        <v/>
      </c>
      <c r="U1556" s="21" t="s">
        <v>3994</v>
      </c>
      <c r="V1556" s="17" t="e" cm="1">
        <f t="array" ref="V1556">MAX(IF(INDUKSI!$B$5:$B$1048576='Data Training 2022'!B1556,INDUKSI!$H$5:$H$1048576))</f>
        <v>#N/A</v>
      </c>
      <c r="W1556" s="22" t="str">
        <f>IFERROR(VLOOKUP(B1556,INDUKSI!$B$5:$I$1048576,8,0),"")</f>
        <v>LULUS</v>
      </c>
      <c r="X1556" s="21" t="s">
        <v>3994</v>
      </c>
      <c r="Y1556" s="17" cm="1">
        <f t="array" ref="Y1556">MAX(IF(REINDUKSI!$B$5:$B$1048576='Data Training 2022'!B1556,REINDUKSI!$H$5:$H$1048576))</f>
        <v>0</v>
      </c>
      <c r="Z1556" s="22" t="str">
        <f>IFERROR(VLOOKUP(B1556,REINDUKSI!$B$5:$I$1048576,8,0),"")</f>
        <v/>
      </c>
      <c r="AA1556" s="22" t="str">
        <f t="shared" si="133"/>
        <v>TARGET</v>
      </c>
      <c r="AB1556" s="17" cm="1">
        <f t="array" ref="AB1556">MAX(IF(BSA!$B$5:$B$1048576='Data Training 2022'!B1556,BSA!$H$5:$H$1048576))</f>
        <v>0</v>
      </c>
      <c r="AC1556" s="22" t="str">
        <f>IFERROR(VLOOKUP(B1556,BSA!$B$5:$I$1048576,8,0),"")</f>
        <v/>
      </c>
      <c r="AD1556" s="22" t="s">
        <v>3994</v>
      </c>
      <c r="AE1556" s="22"/>
      <c r="AF1556" s="22"/>
      <c r="AG1556" s="22" t="str">
        <f t="shared" si="134"/>
        <v>TARGET</v>
      </c>
      <c r="AH1556" s="17" cm="1">
        <f t="array" ref="AH1556">MAX(IF(ISOLASI!$B$5:$B$1048576='Data Training 2022'!B1556,ISOLASI!$H$5:$H$1048576))</f>
        <v>44604</v>
      </c>
      <c r="AI1556" s="22" t="str">
        <f>IFERROR(VLOOKUP(B1556,ISOLASI!$B$5:$I$1048576,8,0),"")</f>
        <v>LULUS</v>
      </c>
      <c r="AJ1556" s="22"/>
      <c r="AK1556" s="17" cm="1">
        <f t="array" ref="AK1556">MAX(IF('DEKAT AIR'!$B$5:$B$1048576='Data Training 2022'!B1556,'DEKAT AIR'!$H$5:$H$1048576))</f>
        <v>0</v>
      </c>
      <c r="AL1556" s="22" t="str">
        <f>IFERROR(VLOOKUP(B1556,'DEKAT AIR'!$B$5:$I$1048576,8,0),"")</f>
        <v/>
      </c>
      <c r="AM1556" s="22"/>
      <c r="AN1556" s="17" cm="1">
        <f t="array" ref="AN1556">MAX(IF(KETINGGIAN!$B$5:$B$1048576='Data Training 2022'!B1556,KETINGGIAN!$H$5:$H$1048576))</f>
        <v>0</v>
      </c>
      <c r="AO1556" s="22" t="str">
        <f>IFERROR(VLOOKUP(B1556,KETINGGIAN!$B$5:$I$1048576,8,0),"")</f>
        <v/>
      </c>
      <c r="AP1556" s="22"/>
      <c r="AQ1556" s="22"/>
      <c r="AR1556" s="22"/>
      <c r="AS1556" s="22"/>
      <c r="AT1556" s="17" cm="1">
        <f t="array" ref="AT1556">MAX(IF(TOOLSKEEPER!$B$5:$B$1048576='Data Training 2022'!B1556,TOOLSKEEPER!$H$5:$H$1048576))</f>
        <v>0</v>
      </c>
      <c r="AU1556" s="22" t="str">
        <f>IFERROR(VLOOKUP(B1556,TOOLSKEEPER!$B$5:$I$1048576,8,0),"")</f>
        <v/>
      </c>
    </row>
    <row r="1557" spans="1:47">
      <c r="A1557" s="22">
        <f t="shared" si="135"/>
        <v>1551</v>
      </c>
      <c r="B1557" s="21" t="str">
        <f t="shared" si="131"/>
        <v>LSS-002</v>
      </c>
      <c r="C1557" s="21" t="s">
        <v>1192</v>
      </c>
      <c r="D1557" s="22"/>
      <c r="E1557" s="22" t="s">
        <v>1193</v>
      </c>
      <c r="F1557" s="22" t="s">
        <v>1158</v>
      </c>
      <c r="G1557" s="22" t="s">
        <v>459</v>
      </c>
      <c r="H1557" s="22" t="s">
        <v>3973</v>
      </c>
      <c r="I1557" s="22"/>
      <c r="J1557" s="22"/>
      <c r="K1557" s="21" t="s">
        <v>3993</v>
      </c>
      <c r="L1557" s="21" t="s">
        <v>460</v>
      </c>
      <c r="M1557" s="21" t="s">
        <v>3994</v>
      </c>
      <c r="N1557" s="21"/>
      <c r="O1557" s="17" t="str">
        <f>IFERROR(VLOOKUP(B1557,POP!$B$5:$I$1048576,7,0),"")</f>
        <v/>
      </c>
      <c r="P1557" s="17" t="str">
        <f>IFERROR(VLOOKUP(B1557,POM!$B$5:$I$1048576,7,0),"")</f>
        <v/>
      </c>
      <c r="Q1557" s="10" t="str">
        <f>IFERROR(VLOOKUP(B1557,POU!$B$5:$I$1048576,7,0),"")</f>
        <v/>
      </c>
      <c r="R1557" s="21" t="str">
        <f t="shared" si="132"/>
        <v>TARGET</v>
      </c>
      <c r="S1557" s="17" t="str">
        <f>IFERROR(VLOOKUP(B1557,'PEMBEKALAN POP'!$B$5:$I$1048576,7,0),"")</f>
        <v/>
      </c>
      <c r="T1557" s="22" t="str">
        <f>IFERROR(VLOOKUP(B1557,'PEMBEKALAN POP'!$B$5:$I$1048576,8,0),"")</f>
        <v/>
      </c>
      <c r="U1557" s="21" t="s">
        <v>3994</v>
      </c>
      <c r="V1557" s="17" t="e" cm="1">
        <f t="array" ref="V1557">MAX(IF(INDUKSI!$B$5:$B$1048576='Data Training 2022'!B1557,INDUKSI!$H$5:$H$1048576))</f>
        <v>#N/A</v>
      </c>
      <c r="W1557" s="22" t="str">
        <f>IFERROR(VLOOKUP(B1557,INDUKSI!$B$5:$I$1048576,8,0),"")</f>
        <v>LULUS</v>
      </c>
      <c r="X1557" s="21" t="s">
        <v>3994</v>
      </c>
      <c r="Y1557" s="17" cm="1">
        <f t="array" ref="Y1557">MAX(IF(REINDUKSI!$B$5:$B$1048576='Data Training 2022'!B1557,REINDUKSI!$H$5:$H$1048576))</f>
        <v>0</v>
      </c>
      <c r="Z1557" s="22" t="str">
        <f>IFERROR(VLOOKUP(B1557,REINDUKSI!$B$5:$I$1048576,8,0),"")</f>
        <v/>
      </c>
      <c r="AA1557" s="22" t="str">
        <f t="shared" si="133"/>
        <v/>
      </c>
      <c r="AB1557" s="17" cm="1">
        <f t="array" ref="AB1557">MAX(IF(BSA!$B$5:$B$1048576='Data Training 2022'!B1557,BSA!$H$5:$H$1048576))</f>
        <v>0</v>
      </c>
      <c r="AC1557" s="22" t="str">
        <f>IFERROR(VLOOKUP(B1557,BSA!$B$5:$I$1048576,8,0),"")</f>
        <v/>
      </c>
      <c r="AD1557" s="22" t="s">
        <v>3994</v>
      </c>
      <c r="AE1557" s="22"/>
      <c r="AF1557" s="22"/>
      <c r="AG1557" s="22" t="str">
        <f t="shared" si="134"/>
        <v/>
      </c>
      <c r="AH1557" s="17" cm="1">
        <f t="array" ref="AH1557">MAX(IF(ISOLASI!$B$5:$B$1048576='Data Training 2022'!B1557,ISOLASI!$H$5:$H$1048576))</f>
        <v>44527</v>
      </c>
      <c r="AI1557" s="22" t="str">
        <f>IFERROR(VLOOKUP(B1557,ISOLASI!$B$5:$I$1048576,8,0),"")</f>
        <v>LULUS</v>
      </c>
      <c r="AJ1557" s="22"/>
      <c r="AK1557" s="17" cm="1">
        <f t="array" ref="AK1557">MAX(IF('DEKAT AIR'!$B$5:$B$1048576='Data Training 2022'!B1557,'DEKAT AIR'!$H$5:$H$1048576))</f>
        <v>0</v>
      </c>
      <c r="AL1557" s="22" t="str">
        <f>IFERROR(VLOOKUP(B1557,'DEKAT AIR'!$B$5:$I$1048576,8,0),"")</f>
        <v/>
      </c>
      <c r="AM1557" s="22"/>
      <c r="AN1557" s="17" cm="1">
        <f t="array" ref="AN1557">MAX(IF(KETINGGIAN!$B$5:$B$1048576='Data Training 2022'!B1557,KETINGGIAN!$H$5:$H$1048576))</f>
        <v>0</v>
      </c>
      <c r="AO1557" s="22" t="str">
        <f>IFERROR(VLOOKUP(B1557,KETINGGIAN!$B$5:$I$1048576,8,0),"")</f>
        <v/>
      </c>
      <c r="AP1557" s="22"/>
      <c r="AQ1557" s="22"/>
      <c r="AR1557" s="22"/>
      <c r="AS1557" s="22"/>
      <c r="AT1557" s="17" cm="1">
        <f t="array" ref="AT1557">MAX(IF(TOOLSKEEPER!$B$5:$B$1048576='Data Training 2022'!B1557,TOOLSKEEPER!$H$5:$H$1048576))</f>
        <v>0</v>
      </c>
      <c r="AU1557" s="22" t="str">
        <f>IFERROR(VLOOKUP(B1557,TOOLSKEEPER!$B$5:$I$1048576,8,0),"")</f>
        <v/>
      </c>
    </row>
    <row r="1558" spans="1:47">
      <c r="A1558" s="22">
        <f t="shared" si="135"/>
        <v>1552</v>
      </c>
      <c r="B1558" s="21" t="str">
        <f t="shared" si="131"/>
        <v>LSS-003</v>
      </c>
      <c r="C1558" s="21" t="s">
        <v>1184</v>
      </c>
      <c r="D1558" s="22"/>
      <c r="E1558" s="22" t="s">
        <v>1185</v>
      </c>
      <c r="F1558" s="22" t="s">
        <v>1158</v>
      </c>
      <c r="G1558" s="22" t="s">
        <v>1186</v>
      </c>
      <c r="H1558" s="22" t="s">
        <v>3973</v>
      </c>
      <c r="I1558" s="22"/>
      <c r="J1558" s="22"/>
      <c r="K1558" s="21" t="s">
        <v>3993</v>
      </c>
      <c r="L1558" s="21" t="s">
        <v>460</v>
      </c>
      <c r="M1558" s="21" t="s">
        <v>3994</v>
      </c>
      <c r="N1558" s="21"/>
      <c r="O1558" s="17" t="str">
        <f>IFERROR(VLOOKUP(B1558,POP!$B$5:$I$1048576,7,0),"")</f>
        <v/>
      </c>
      <c r="P1558" s="17" t="str">
        <f>IFERROR(VLOOKUP(B1558,POM!$B$5:$I$1048576,7,0),"")</f>
        <v/>
      </c>
      <c r="Q1558" s="10" t="str">
        <f>IFERROR(VLOOKUP(B1558,POU!$B$5:$I$1048576,7,0),"")</f>
        <v/>
      </c>
      <c r="R1558" s="21" t="str">
        <f t="shared" si="132"/>
        <v>TARGET</v>
      </c>
      <c r="S1558" s="17" t="str">
        <f>IFERROR(VLOOKUP(B1558,'PEMBEKALAN POP'!$B$5:$I$1048576,7,0),"")</f>
        <v/>
      </c>
      <c r="T1558" s="22" t="str">
        <f>IFERROR(VLOOKUP(B1558,'PEMBEKALAN POP'!$B$5:$I$1048576,8,0),"")</f>
        <v/>
      </c>
      <c r="U1558" s="21" t="s">
        <v>3994</v>
      </c>
      <c r="V1558" s="17" t="e" cm="1">
        <f t="array" ref="V1558">MAX(IF(INDUKSI!$B$5:$B$1048576='Data Training 2022'!B1558,INDUKSI!$H$5:$H$1048576))</f>
        <v>#N/A</v>
      </c>
      <c r="W1558" s="22" t="str">
        <f>IFERROR(VLOOKUP(B1558,INDUKSI!$B$5:$I$1048576,8,0),"")</f>
        <v>LULUS</v>
      </c>
      <c r="X1558" s="21" t="s">
        <v>3994</v>
      </c>
      <c r="Y1558" s="17" cm="1">
        <f t="array" ref="Y1558">MAX(IF(REINDUKSI!$B$5:$B$1048576='Data Training 2022'!B1558,REINDUKSI!$H$5:$H$1048576))</f>
        <v>0</v>
      </c>
      <c r="Z1558" s="22" t="str">
        <f>IFERROR(VLOOKUP(B1558,REINDUKSI!$B$5:$I$1048576,8,0),"")</f>
        <v/>
      </c>
      <c r="AA1558" s="22" t="str">
        <f t="shared" si="133"/>
        <v/>
      </c>
      <c r="AB1558" s="17" cm="1">
        <f t="array" ref="AB1558">MAX(IF(BSA!$B$5:$B$1048576='Data Training 2022'!B1558,BSA!$H$5:$H$1048576))</f>
        <v>0</v>
      </c>
      <c r="AC1558" s="22" t="str">
        <f>IFERROR(VLOOKUP(B1558,BSA!$B$5:$I$1048576,8,0),"")</f>
        <v/>
      </c>
      <c r="AD1558" s="22" t="s">
        <v>3994</v>
      </c>
      <c r="AE1558" s="22"/>
      <c r="AF1558" s="22"/>
      <c r="AG1558" s="22" t="str">
        <f t="shared" si="134"/>
        <v/>
      </c>
      <c r="AH1558" s="17" cm="1">
        <f t="array" ref="AH1558">MAX(IF(ISOLASI!$B$5:$B$1048576='Data Training 2022'!B1558,ISOLASI!$H$5:$H$1048576))</f>
        <v>0</v>
      </c>
      <c r="AI1558" s="22" t="str">
        <f>IFERROR(VLOOKUP(B1558,ISOLASI!$B$5:$I$1048576,8,0),"")</f>
        <v/>
      </c>
      <c r="AJ1558" s="22"/>
      <c r="AK1558" s="17" cm="1">
        <f t="array" ref="AK1558">MAX(IF('DEKAT AIR'!$B$5:$B$1048576='Data Training 2022'!B1558,'DEKAT AIR'!$H$5:$H$1048576))</f>
        <v>0</v>
      </c>
      <c r="AL1558" s="22" t="str">
        <f>IFERROR(VLOOKUP(B1558,'DEKAT AIR'!$B$5:$I$1048576,8,0),"")</f>
        <v/>
      </c>
      <c r="AM1558" s="22"/>
      <c r="AN1558" s="17" cm="1">
        <f t="array" ref="AN1558">MAX(IF(KETINGGIAN!$B$5:$B$1048576='Data Training 2022'!B1558,KETINGGIAN!$H$5:$H$1048576))</f>
        <v>0</v>
      </c>
      <c r="AO1558" s="22" t="str">
        <f>IFERROR(VLOOKUP(B1558,KETINGGIAN!$B$5:$I$1048576,8,0),"")</f>
        <v/>
      </c>
      <c r="AP1558" s="22"/>
      <c r="AQ1558" s="22"/>
      <c r="AR1558" s="22"/>
      <c r="AS1558" s="22"/>
      <c r="AT1558" s="17" cm="1">
        <f t="array" ref="AT1558">MAX(IF(TOOLSKEEPER!$B$5:$B$1048576='Data Training 2022'!B1558,TOOLSKEEPER!$H$5:$H$1048576))</f>
        <v>0</v>
      </c>
      <c r="AU1558" s="22" t="str">
        <f>IFERROR(VLOOKUP(B1558,TOOLSKEEPER!$B$5:$I$1048576,8,0),"")</f>
        <v/>
      </c>
    </row>
    <row r="1559" spans="1:47">
      <c r="A1559" s="22">
        <f t="shared" si="135"/>
        <v>1553</v>
      </c>
      <c r="B1559" s="21" t="str">
        <f t="shared" si="131"/>
        <v>LSS-007</v>
      </c>
      <c r="C1559" s="21" t="s">
        <v>4544</v>
      </c>
      <c r="D1559" s="22"/>
      <c r="E1559" s="22" t="s">
        <v>4545</v>
      </c>
      <c r="F1559" s="22" t="s">
        <v>1158</v>
      </c>
      <c r="G1559" s="22" t="s">
        <v>962</v>
      </c>
      <c r="H1559" s="22" t="s">
        <v>3973</v>
      </c>
      <c r="I1559" s="22"/>
      <c r="J1559" s="22"/>
      <c r="K1559" s="21" t="s">
        <v>4002</v>
      </c>
      <c r="L1559" s="21" t="s">
        <v>681</v>
      </c>
      <c r="M1559" s="21" t="s">
        <v>4003</v>
      </c>
      <c r="N1559" s="21"/>
      <c r="O1559" s="17" t="str">
        <f>IFERROR(VLOOKUP(B1559,POP!$B$5:$I$1048576,7,0),"")</f>
        <v/>
      </c>
      <c r="P1559" s="17" t="str">
        <f>IFERROR(VLOOKUP(B1559,POM!$B$5:$I$1048576,7,0),"")</f>
        <v/>
      </c>
      <c r="Q1559" s="10" t="str">
        <f>IFERROR(VLOOKUP(B1559,POU!$B$5:$I$1048576,7,0),"")</f>
        <v/>
      </c>
      <c r="R1559" s="21" t="str">
        <f t="shared" si="132"/>
        <v/>
      </c>
      <c r="S1559" s="17" t="str">
        <f>IFERROR(VLOOKUP(B1559,'PEMBEKALAN POP'!$B$5:$I$1048576,7,0),"")</f>
        <v/>
      </c>
      <c r="T1559" s="22" t="str">
        <f>IFERROR(VLOOKUP(B1559,'PEMBEKALAN POP'!$B$5:$I$1048576,8,0),"")</f>
        <v/>
      </c>
      <c r="U1559" s="21" t="s">
        <v>3994</v>
      </c>
      <c r="V1559" s="17" t="e" cm="1">
        <f t="array" ref="V1559">MAX(IF(INDUKSI!$B$5:$B$1048576='Data Training 2022'!B1559,INDUKSI!$H$5:$H$1048576))</f>
        <v>#N/A</v>
      </c>
      <c r="W1559" s="22" t="str">
        <f>IFERROR(VLOOKUP(B1559,INDUKSI!$B$5:$I$1048576,8,0),"")</f>
        <v>LULUS</v>
      </c>
      <c r="X1559" s="21" t="s">
        <v>3994</v>
      </c>
      <c r="Y1559" s="17" cm="1">
        <f t="array" ref="Y1559">MAX(IF(REINDUKSI!$B$5:$B$1048576='Data Training 2022'!B1559,REINDUKSI!$H$5:$H$1048576))</f>
        <v>0</v>
      </c>
      <c r="Z1559" s="22" t="str">
        <f>IFERROR(VLOOKUP(B1559,REINDUKSI!$B$5:$I$1048576,8,0),"")</f>
        <v/>
      </c>
      <c r="AA1559" s="22" t="str">
        <f t="shared" si="133"/>
        <v/>
      </c>
      <c r="AB1559" s="17" cm="1">
        <f t="array" ref="AB1559">MAX(IF(BSA!$B$5:$B$1048576='Data Training 2022'!B1559,BSA!$H$5:$H$1048576))</f>
        <v>0</v>
      </c>
      <c r="AC1559" s="22" t="str">
        <f>IFERROR(VLOOKUP(B1559,BSA!$B$5:$I$1048576,8,0),"")</f>
        <v/>
      </c>
      <c r="AD1559" s="22" t="s">
        <v>3994</v>
      </c>
      <c r="AE1559" s="22"/>
      <c r="AF1559" s="22"/>
      <c r="AG1559" s="22" t="str">
        <f t="shared" si="134"/>
        <v/>
      </c>
      <c r="AH1559" s="17" cm="1">
        <f t="array" ref="AH1559">MAX(IF(ISOLASI!$B$5:$B$1048576='Data Training 2022'!B1559,ISOLASI!$H$5:$H$1048576))</f>
        <v>0</v>
      </c>
      <c r="AI1559" s="22" t="str">
        <f>IFERROR(VLOOKUP(B1559,ISOLASI!$B$5:$I$1048576,8,0),"")</f>
        <v/>
      </c>
      <c r="AJ1559" s="22"/>
      <c r="AK1559" s="17" cm="1">
        <f t="array" ref="AK1559">MAX(IF('DEKAT AIR'!$B$5:$B$1048576='Data Training 2022'!B1559,'DEKAT AIR'!$H$5:$H$1048576))</f>
        <v>0</v>
      </c>
      <c r="AL1559" s="22" t="str">
        <f>IFERROR(VLOOKUP(B1559,'DEKAT AIR'!$B$5:$I$1048576,8,0),"")</f>
        <v/>
      </c>
      <c r="AM1559" s="22"/>
      <c r="AN1559" s="17" cm="1">
        <f t="array" ref="AN1559">MAX(IF(KETINGGIAN!$B$5:$B$1048576='Data Training 2022'!B1559,KETINGGIAN!$H$5:$H$1048576))</f>
        <v>0</v>
      </c>
      <c r="AO1559" s="22" t="str">
        <f>IFERROR(VLOOKUP(B1559,KETINGGIAN!$B$5:$I$1048576,8,0),"")</f>
        <v/>
      </c>
      <c r="AP1559" s="22"/>
      <c r="AQ1559" s="22"/>
      <c r="AR1559" s="22"/>
      <c r="AS1559" s="22"/>
      <c r="AT1559" s="17" cm="1">
        <f t="array" ref="AT1559">MAX(IF(TOOLSKEEPER!$B$5:$B$1048576='Data Training 2022'!B1559,TOOLSKEEPER!$H$5:$H$1048576))</f>
        <v>0</v>
      </c>
      <c r="AU1559" s="22" t="str">
        <f>IFERROR(VLOOKUP(B1559,TOOLSKEEPER!$B$5:$I$1048576,8,0),"")</f>
        <v/>
      </c>
    </row>
    <row r="1560" spans="1:47">
      <c r="A1560" s="22">
        <f t="shared" si="135"/>
        <v>1554</v>
      </c>
      <c r="B1560" s="21" t="str">
        <f t="shared" si="131"/>
        <v>LSS-008</v>
      </c>
      <c r="C1560" s="21" t="s">
        <v>1169</v>
      </c>
      <c r="D1560" s="22"/>
      <c r="E1560" s="22" t="s">
        <v>1170</v>
      </c>
      <c r="F1560" s="22" t="s">
        <v>1158</v>
      </c>
      <c r="G1560" s="22" t="s">
        <v>962</v>
      </c>
      <c r="H1560" s="22" t="s">
        <v>3973</v>
      </c>
      <c r="I1560" s="22"/>
      <c r="J1560" s="22"/>
      <c r="K1560" s="21" t="s">
        <v>4002</v>
      </c>
      <c r="L1560" s="21" t="s">
        <v>681</v>
      </c>
      <c r="M1560" s="21" t="s">
        <v>4003</v>
      </c>
      <c r="N1560" s="21"/>
      <c r="O1560" s="17" t="str">
        <f>IFERROR(VLOOKUP(B1560,POP!$B$5:$I$1048576,7,0),"")</f>
        <v/>
      </c>
      <c r="P1560" s="17" t="str">
        <f>IFERROR(VLOOKUP(B1560,POM!$B$5:$I$1048576,7,0),"")</f>
        <v/>
      </c>
      <c r="Q1560" s="10" t="str">
        <f>IFERROR(VLOOKUP(B1560,POU!$B$5:$I$1048576,7,0),"")</f>
        <v/>
      </c>
      <c r="R1560" s="21" t="str">
        <f t="shared" si="132"/>
        <v/>
      </c>
      <c r="S1560" s="17" t="str">
        <f>IFERROR(VLOOKUP(B1560,'PEMBEKALAN POP'!$B$5:$I$1048576,7,0),"")</f>
        <v/>
      </c>
      <c r="T1560" s="22" t="str">
        <f>IFERROR(VLOOKUP(B1560,'PEMBEKALAN POP'!$B$5:$I$1048576,8,0),"")</f>
        <v/>
      </c>
      <c r="U1560" s="21" t="s">
        <v>3994</v>
      </c>
      <c r="V1560" s="17" t="e" cm="1">
        <f t="array" ref="V1560">MAX(IF(INDUKSI!$B$5:$B$1048576='Data Training 2022'!B1560,INDUKSI!$H$5:$H$1048576))</f>
        <v>#N/A</v>
      </c>
      <c r="W1560" s="22" t="str">
        <f>IFERROR(VLOOKUP(B1560,INDUKSI!$B$5:$I$1048576,8,0),"")</f>
        <v/>
      </c>
      <c r="X1560" s="21" t="s">
        <v>3994</v>
      </c>
      <c r="Y1560" s="17" cm="1">
        <f t="array" ref="Y1560">MAX(IF(REINDUKSI!$B$5:$B$1048576='Data Training 2022'!B1560,REINDUKSI!$H$5:$H$1048576))</f>
        <v>0</v>
      </c>
      <c r="Z1560" s="22" t="str">
        <f>IFERROR(VLOOKUP(B1560,REINDUKSI!$B$5:$I$1048576,8,0),"")</f>
        <v/>
      </c>
      <c r="AA1560" s="22" t="str">
        <f t="shared" si="133"/>
        <v/>
      </c>
      <c r="AB1560" s="17" cm="1">
        <f t="array" ref="AB1560">MAX(IF(BSA!$B$5:$B$1048576='Data Training 2022'!B1560,BSA!$H$5:$H$1048576))</f>
        <v>0</v>
      </c>
      <c r="AC1560" s="22" t="str">
        <f>IFERROR(VLOOKUP(B1560,BSA!$B$5:$I$1048576,8,0),"")</f>
        <v/>
      </c>
      <c r="AD1560" s="22" t="s">
        <v>3994</v>
      </c>
      <c r="AE1560" s="22"/>
      <c r="AF1560" s="22"/>
      <c r="AG1560" s="22" t="str">
        <f t="shared" si="134"/>
        <v/>
      </c>
      <c r="AH1560" s="17" cm="1">
        <f t="array" ref="AH1560">MAX(IF(ISOLASI!$B$5:$B$1048576='Data Training 2022'!B1560,ISOLASI!$H$5:$H$1048576))</f>
        <v>0</v>
      </c>
      <c r="AI1560" s="22" t="str">
        <f>IFERROR(VLOOKUP(B1560,ISOLASI!$B$5:$I$1048576,8,0),"")</f>
        <v/>
      </c>
      <c r="AJ1560" s="22"/>
      <c r="AK1560" s="17" cm="1">
        <f t="array" ref="AK1560">MAX(IF('DEKAT AIR'!$B$5:$B$1048576='Data Training 2022'!B1560,'DEKAT AIR'!$H$5:$H$1048576))</f>
        <v>0</v>
      </c>
      <c r="AL1560" s="22" t="str">
        <f>IFERROR(VLOOKUP(B1560,'DEKAT AIR'!$B$5:$I$1048576,8,0),"")</f>
        <v/>
      </c>
      <c r="AM1560" s="22" t="s">
        <v>3994</v>
      </c>
      <c r="AN1560" s="17" cm="1">
        <f t="array" ref="AN1560">MAX(IF(KETINGGIAN!$B$5:$B$1048576='Data Training 2022'!B1560,KETINGGIAN!$H$5:$H$1048576))</f>
        <v>44722</v>
      </c>
      <c r="AO1560" s="22" t="str">
        <f>IFERROR(VLOOKUP(B1560,KETINGGIAN!$B$5:$I$1048576,8,0),"")</f>
        <v>LULUS</v>
      </c>
      <c r="AP1560" s="22"/>
      <c r="AQ1560" s="22"/>
      <c r="AR1560" s="22"/>
      <c r="AS1560" s="22"/>
      <c r="AT1560" s="17" cm="1">
        <f t="array" ref="AT1560">MAX(IF(TOOLSKEEPER!$B$5:$B$1048576='Data Training 2022'!B1560,TOOLSKEEPER!$H$5:$H$1048576))</f>
        <v>0</v>
      </c>
      <c r="AU1560" s="22" t="str">
        <f>IFERROR(VLOOKUP(B1560,TOOLSKEEPER!$B$5:$I$1048576,8,0),"")</f>
        <v/>
      </c>
    </row>
    <row r="1561" spans="1:47">
      <c r="A1561" s="22">
        <f t="shared" si="135"/>
        <v>1555</v>
      </c>
      <c r="B1561" s="21" t="str">
        <f t="shared" si="131"/>
        <v>LSS-009</v>
      </c>
      <c r="C1561" s="21" t="s">
        <v>1179</v>
      </c>
      <c r="D1561" s="22"/>
      <c r="E1561" s="22" t="s">
        <v>1180</v>
      </c>
      <c r="F1561" s="22" t="s">
        <v>1158</v>
      </c>
      <c r="G1561" s="22" t="s">
        <v>1181</v>
      </c>
      <c r="H1561" s="22" t="s">
        <v>3973</v>
      </c>
      <c r="I1561" s="22"/>
      <c r="J1561" s="22"/>
      <c r="K1561" s="21" t="s">
        <v>4002</v>
      </c>
      <c r="L1561" s="21" t="s">
        <v>681</v>
      </c>
      <c r="M1561" s="21" t="s">
        <v>4003</v>
      </c>
      <c r="N1561" s="21"/>
      <c r="O1561" s="17" t="str">
        <f>IFERROR(VLOOKUP(B1561,POP!$B$5:$I$1048576,7,0),"")</f>
        <v/>
      </c>
      <c r="P1561" s="17" t="str">
        <f>IFERROR(VLOOKUP(B1561,POM!$B$5:$I$1048576,7,0),"")</f>
        <v/>
      </c>
      <c r="Q1561" s="10" t="str">
        <f>IFERROR(VLOOKUP(B1561,POU!$B$5:$I$1048576,7,0),"")</f>
        <v/>
      </c>
      <c r="R1561" s="21" t="str">
        <f t="shared" si="132"/>
        <v/>
      </c>
      <c r="S1561" s="17" t="str">
        <f>IFERROR(VLOOKUP(B1561,'PEMBEKALAN POP'!$B$5:$I$1048576,7,0),"")</f>
        <v/>
      </c>
      <c r="T1561" s="22" t="str">
        <f>IFERROR(VLOOKUP(B1561,'PEMBEKALAN POP'!$B$5:$I$1048576,8,0),"")</f>
        <v/>
      </c>
      <c r="U1561" s="21" t="s">
        <v>3994</v>
      </c>
      <c r="V1561" s="17" t="e" cm="1">
        <f t="array" ref="V1561">MAX(IF(INDUKSI!$B$5:$B$1048576='Data Training 2022'!B1561,INDUKSI!$H$5:$H$1048576))</f>
        <v>#N/A</v>
      </c>
      <c r="W1561" s="22" t="str">
        <f>IFERROR(VLOOKUP(B1561,INDUKSI!$B$5:$I$1048576,8,0),"")</f>
        <v/>
      </c>
      <c r="X1561" s="21" t="s">
        <v>3994</v>
      </c>
      <c r="Y1561" s="17" cm="1">
        <f t="array" ref="Y1561">MAX(IF(REINDUKSI!$B$5:$B$1048576='Data Training 2022'!B1561,REINDUKSI!$H$5:$H$1048576))</f>
        <v>0</v>
      </c>
      <c r="Z1561" s="22" t="str">
        <f>IFERROR(VLOOKUP(B1561,REINDUKSI!$B$5:$I$1048576,8,0),"")</f>
        <v/>
      </c>
      <c r="AA1561" s="22" t="str">
        <f t="shared" si="133"/>
        <v/>
      </c>
      <c r="AB1561" s="17" cm="1">
        <f t="array" ref="AB1561">MAX(IF(BSA!$B$5:$B$1048576='Data Training 2022'!B1561,BSA!$H$5:$H$1048576))</f>
        <v>44713</v>
      </c>
      <c r="AC1561" s="22" t="str">
        <f>IFERROR(VLOOKUP(B1561,BSA!$B$5:$I$1048576,8,0),"")</f>
        <v>LULUS</v>
      </c>
      <c r="AD1561" s="22" t="s">
        <v>3994</v>
      </c>
      <c r="AE1561" s="22"/>
      <c r="AF1561" s="22"/>
      <c r="AG1561" s="22" t="str">
        <f t="shared" si="134"/>
        <v/>
      </c>
      <c r="AH1561" s="17" cm="1">
        <f t="array" ref="AH1561">MAX(IF(ISOLASI!$B$5:$B$1048576='Data Training 2022'!B1561,ISOLASI!$H$5:$H$1048576))</f>
        <v>0</v>
      </c>
      <c r="AI1561" s="22" t="str">
        <f>IFERROR(VLOOKUP(B1561,ISOLASI!$B$5:$I$1048576,8,0),"")</f>
        <v/>
      </c>
      <c r="AJ1561" s="22"/>
      <c r="AK1561" s="17" cm="1">
        <f t="array" ref="AK1561">MAX(IF('DEKAT AIR'!$B$5:$B$1048576='Data Training 2022'!B1561,'DEKAT AIR'!$H$5:$H$1048576))</f>
        <v>0</v>
      </c>
      <c r="AL1561" s="22" t="str">
        <f>IFERROR(VLOOKUP(B1561,'DEKAT AIR'!$B$5:$I$1048576,8,0),"")</f>
        <v/>
      </c>
      <c r="AM1561" s="22"/>
      <c r="AN1561" s="17" cm="1">
        <f t="array" ref="AN1561">MAX(IF(KETINGGIAN!$B$5:$B$1048576='Data Training 2022'!B1561,KETINGGIAN!$H$5:$H$1048576))</f>
        <v>0</v>
      </c>
      <c r="AO1561" s="22" t="str">
        <f>IFERROR(VLOOKUP(B1561,KETINGGIAN!$B$5:$I$1048576,8,0),"")</f>
        <v/>
      </c>
      <c r="AP1561" s="22"/>
      <c r="AQ1561" s="22"/>
      <c r="AR1561" s="22"/>
      <c r="AS1561" s="22"/>
      <c r="AT1561" s="17" cm="1">
        <f t="array" ref="AT1561">MAX(IF(TOOLSKEEPER!$B$5:$B$1048576='Data Training 2022'!B1561,TOOLSKEEPER!$H$5:$H$1048576))</f>
        <v>0</v>
      </c>
      <c r="AU1561" s="22" t="str">
        <f>IFERROR(VLOOKUP(B1561,TOOLSKEEPER!$B$5:$I$1048576,8,0),"")</f>
        <v/>
      </c>
    </row>
    <row r="1562" spans="1:47">
      <c r="A1562" s="22">
        <f t="shared" si="135"/>
        <v>1556</v>
      </c>
      <c r="B1562" s="21" t="str">
        <f t="shared" si="131"/>
        <v>LSS-010</v>
      </c>
      <c r="C1562" s="21" t="s">
        <v>1173</v>
      </c>
      <c r="D1562" s="22"/>
      <c r="E1562" s="22" t="s">
        <v>1174</v>
      </c>
      <c r="F1562" s="22" t="s">
        <v>1158</v>
      </c>
      <c r="G1562" s="22" t="s">
        <v>962</v>
      </c>
      <c r="H1562" s="22" t="s">
        <v>3973</v>
      </c>
      <c r="I1562" s="22"/>
      <c r="J1562" s="22"/>
      <c r="K1562" s="21" t="s">
        <v>4002</v>
      </c>
      <c r="L1562" s="21" t="s">
        <v>681</v>
      </c>
      <c r="M1562" s="21" t="s">
        <v>4003</v>
      </c>
      <c r="N1562" s="21"/>
      <c r="O1562" s="17" t="str">
        <f>IFERROR(VLOOKUP(B1562,POP!$B$5:$I$1048576,7,0),"")</f>
        <v/>
      </c>
      <c r="P1562" s="17" t="str">
        <f>IFERROR(VLOOKUP(B1562,POM!$B$5:$I$1048576,7,0),"")</f>
        <v/>
      </c>
      <c r="Q1562" s="10" t="str">
        <f>IFERROR(VLOOKUP(B1562,POU!$B$5:$I$1048576,7,0),"")</f>
        <v/>
      </c>
      <c r="R1562" s="21" t="str">
        <f t="shared" si="132"/>
        <v/>
      </c>
      <c r="S1562" s="17" t="str">
        <f>IFERROR(VLOOKUP(B1562,'PEMBEKALAN POP'!$B$5:$I$1048576,7,0),"")</f>
        <v/>
      </c>
      <c r="T1562" s="22" t="str">
        <f>IFERROR(VLOOKUP(B1562,'PEMBEKALAN POP'!$B$5:$I$1048576,8,0),"")</f>
        <v/>
      </c>
      <c r="U1562" s="21" t="s">
        <v>3994</v>
      </c>
      <c r="V1562" s="17" t="e" cm="1">
        <f t="array" ref="V1562">MAX(IF(INDUKSI!$B$5:$B$1048576='Data Training 2022'!B1562,INDUKSI!$H$5:$H$1048576))</f>
        <v>#N/A</v>
      </c>
      <c r="W1562" s="22" t="str">
        <f>IFERROR(VLOOKUP(B1562,INDUKSI!$B$5:$I$1048576,8,0),"")</f>
        <v/>
      </c>
      <c r="X1562" s="21" t="s">
        <v>3994</v>
      </c>
      <c r="Y1562" s="17" cm="1">
        <f t="array" ref="Y1562">MAX(IF(REINDUKSI!$B$5:$B$1048576='Data Training 2022'!B1562,REINDUKSI!$H$5:$H$1048576))</f>
        <v>0</v>
      </c>
      <c r="Z1562" s="22" t="str">
        <f>IFERROR(VLOOKUP(B1562,REINDUKSI!$B$5:$I$1048576,8,0),"")</f>
        <v/>
      </c>
      <c r="AA1562" s="22" t="str">
        <f t="shared" si="133"/>
        <v/>
      </c>
      <c r="AB1562" s="17" cm="1">
        <f t="array" ref="AB1562">MAX(IF(BSA!$B$5:$B$1048576='Data Training 2022'!B1562,BSA!$H$5:$H$1048576))</f>
        <v>44713</v>
      </c>
      <c r="AC1562" s="22" t="str">
        <f>IFERROR(VLOOKUP(B1562,BSA!$B$5:$I$1048576,8,0),"")</f>
        <v>LULUS</v>
      </c>
      <c r="AD1562" s="22" t="s">
        <v>3994</v>
      </c>
      <c r="AE1562" s="22"/>
      <c r="AF1562" s="22"/>
      <c r="AG1562" s="22" t="str">
        <f t="shared" si="134"/>
        <v/>
      </c>
      <c r="AH1562" s="17" cm="1">
        <f t="array" ref="AH1562">MAX(IF(ISOLASI!$B$5:$B$1048576='Data Training 2022'!B1562,ISOLASI!$H$5:$H$1048576))</f>
        <v>0</v>
      </c>
      <c r="AI1562" s="22" t="str">
        <f>IFERROR(VLOOKUP(B1562,ISOLASI!$B$5:$I$1048576,8,0),"")</f>
        <v/>
      </c>
      <c r="AJ1562" s="22"/>
      <c r="AK1562" s="17" cm="1">
        <f t="array" ref="AK1562">MAX(IF('DEKAT AIR'!$B$5:$B$1048576='Data Training 2022'!B1562,'DEKAT AIR'!$H$5:$H$1048576))</f>
        <v>0</v>
      </c>
      <c r="AL1562" s="22" t="str">
        <f>IFERROR(VLOOKUP(B1562,'DEKAT AIR'!$B$5:$I$1048576,8,0),"")</f>
        <v/>
      </c>
      <c r="AM1562" s="22"/>
      <c r="AN1562" s="17" cm="1">
        <f t="array" ref="AN1562">MAX(IF(KETINGGIAN!$B$5:$B$1048576='Data Training 2022'!B1562,KETINGGIAN!$H$5:$H$1048576))</f>
        <v>0</v>
      </c>
      <c r="AO1562" s="22" t="str">
        <f>IFERROR(VLOOKUP(B1562,KETINGGIAN!$B$5:$I$1048576,8,0),"")</f>
        <v/>
      </c>
      <c r="AP1562" s="22"/>
      <c r="AQ1562" s="22"/>
      <c r="AR1562" s="22"/>
      <c r="AS1562" s="22"/>
      <c r="AT1562" s="17" cm="1">
        <f t="array" ref="AT1562">MAX(IF(TOOLSKEEPER!$B$5:$B$1048576='Data Training 2022'!B1562,TOOLSKEEPER!$H$5:$H$1048576))</f>
        <v>0</v>
      </c>
      <c r="AU1562" s="22" t="str">
        <f>IFERROR(VLOOKUP(B1562,TOOLSKEEPER!$B$5:$I$1048576,8,0),"")</f>
        <v/>
      </c>
    </row>
    <row r="1563" spans="1:47">
      <c r="A1563" s="22">
        <f t="shared" si="135"/>
        <v>1557</v>
      </c>
      <c r="B1563" s="21" t="str">
        <f t="shared" si="131"/>
        <v>LSS-011</v>
      </c>
      <c r="C1563" s="21" t="s">
        <v>1171</v>
      </c>
      <c r="D1563" s="22"/>
      <c r="E1563" s="22" t="s">
        <v>1172</v>
      </c>
      <c r="F1563" s="22" t="s">
        <v>1158</v>
      </c>
      <c r="G1563" s="22" t="s">
        <v>962</v>
      </c>
      <c r="H1563" s="22" t="s">
        <v>3973</v>
      </c>
      <c r="I1563" s="22"/>
      <c r="J1563" s="22"/>
      <c r="K1563" s="21" t="s">
        <v>4002</v>
      </c>
      <c r="L1563" s="21" t="s">
        <v>681</v>
      </c>
      <c r="M1563" s="21" t="s">
        <v>4003</v>
      </c>
      <c r="N1563" s="21"/>
      <c r="O1563" s="17" t="str">
        <f>IFERROR(VLOOKUP(B1563,POP!$B$5:$I$1048576,7,0),"")</f>
        <v/>
      </c>
      <c r="P1563" s="17" t="str">
        <f>IFERROR(VLOOKUP(B1563,POM!$B$5:$I$1048576,7,0),"")</f>
        <v/>
      </c>
      <c r="Q1563" s="10" t="str">
        <f>IFERROR(VLOOKUP(B1563,POU!$B$5:$I$1048576,7,0),"")</f>
        <v/>
      </c>
      <c r="R1563" s="21" t="str">
        <f t="shared" si="132"/>
        <v/>
      </c>
      <c r="S1563" s="17" t="str">
        <f>IFERROR(VLOOKUP(B1563,'PEMBEKALAN POP'!$B$5:$I$1048576,7,0),"")</f>
        <v/>
      </c>
      <c r="T1563" s="22" t="str">
        <f>IFERROR(VLOOKUP(B1563,'PEMBEKALAN POP'!$B$5:$I$1048576,8,0),"")</f>
        <v/>
      </c>
      <c r="U1563" s="21" t="s">
        <v>3994</v>
      </c>
      <c r="V1563" s="17" t="e" cm="1">
        <f t="array" ref="V1563">MAX(IF(INDUKSI!$B$5:$B$1048576='Data Training 2022'!B1563,INDUKSI!$H$5:$H$1048576))</f>
        <v>#N/A</v>
      </c>
      <c r="W1563" s="22" t="str">
        <f>IFERROR(VLOOKUP(B1563,INDUKSI!$B$5:$I$1048576,8,0),"")</f>
        <v/>
      </c>
      <c r="X1563" s="21" t="s">
        <v>3994</v>
      </c>
      <c r="Y1563" s="17" cm="1">
        <f t="array" ref="Y1563">MAX(IF(REINDUKSI!$B$5:$B$1048576='Data Training 2022'!B1563,REINDUKSI!$H$5:$H$1048576))</f>
        <v>0</v>
      </c>
      <c r="Z1563" s="22" t="str">
        <f>IFERROR(VLOOKUP(B1563,REINDUKSI!$B$5:$I$1048576,8,0),"")</f>
        <v/>
      </c>
      <c r="AA1563" s="22" t="str">
        <f t="shared" si="133"/>
        <v/>
      </c>
      <c r="AB1563" s="17" cm="1">
        <f t="array" ref="AB1563">MAX(IF(BSA!$B$5:$B$1048576='Data Training 2022'!B1563,BSA!$H$5:$H$1048576))</f>
        <v>44713</v>
      </c>
      <c r="AC1563" s="22" t="str">
        <f>IFERROR(VLOOKUP(B1563,BSA!$B$5:$I$1048576,8,0),"")</f>
        <v>LULUS</v>
      </c>
      <c r="AD1563" s="22" t="s">
        <v>3994</v>
      </c>
      <c r="AE1563" s="22"/>
      <c r="AF1563" s="22"/>
      <c r="AG1563" s="22" t="str">
        <f t="shared" si="134"/>
        <v/>
      </c>
      <c r="AH1563" s="17" cm="1">
        <f t="array" ref="AH1563">MAX(IF(ISOLASI!$B$5:$B$1048576='Data Training 2022'!B1563,ISOLASI!$H$5:$H$1048576))</f>
        <v>0</v>
      </c>
      <c r="AI1563" s="22" t="str">
        <f>IFERROR(VLOOKUP(B1563,ISOLASI!$B$5:$I$1048576,8,0),"")</f>
        <v/>
      </c>
      <c r="AJ1563" s="22"/>
      <c r="AK1563" s="17" cm="1">
        <f t="array" ref="AK1563">MAX(IF('DEKAT AIR'!$B$5:$B$1048576='Data Training 2022'!B1563,'DEKAT AIR'!$H$5:$H$1048576))</f>
        <v>0</v>
      </c>
      <c r="AL1563" s="22" t="str">
        <f>IFERROR(VLOOKUP(B1563,'DEKAT AIR'!$B$5:$I$1048576,8,0),"")</f>
        <v/>
      </c>
      <c r="AM1563" s="22"/>
      <c r="AN1563" s="17" cm="1">
        <f t="array" ref="AN1563">MAX(IF(KETINGGIAN!$B$5:$B$1048576='Data Training 2022'!B1563,KETINGGIAN!$H$5:$H$1048576))</f>
        <v>0</v>
      </c>
      <c r="AO1563" s="22" t="str">
        <f>IFERROR(VLOOKUP(B1563,KETINGGIAN!$B$5:$I$1048576,8,0),"")</f>
        <v/>
      </c>
      <c r="AP1563" s="22"/>
      <c r="AQ1563" s="22"/>
      <c r="AR1563" s="22"/>
      <c r="AS1563" s="22"/>
      <c r="AT1563" s="17" cm="1">
        <f t="array" ref="AT1563">MAX(IF(TOOLSKEEPER!$B$5:$B$1048576='Data Training 2022'!B1563,TOOLSKEEPER!$H$5:$H$1048576))</f>
        <v>0</v>
      </c>
      <c r="AU1563" s="22" t="str">
        <f>IFERROR(VLOOKUP(B1563,TOOLSKEEPER!$B$5:$I$1048576,8,0),"")</f>
        <v/>
      </c>
    </row>
    <row r="1564" spans="1:47">
      <c r="A1564" s="22">
        <f t="shared" si="135"/>
        <v>1558</v>
      </c>
      <c r="B1564" s="21" t="str">
        <f t="shared" si="131"/>
        <v>LSS-012</v>
      </c>
      <c r="C1564" s="21" t="s">
        <v>4546</v>
      </c>
      <c r="D1564" s="22"/>
      <c r="E1564" s="22" t="s">
        <v>4545</v>
      </c>
      <c r="F1564" s="22" t="s">
        <v>1158</v>
      </c>
      <c r="G1564" s="22" t="s">
        <v>962</v>
      </c>
      <c r="H1564" s="22" t="s">
        <v>3973</v>
      </c>
      <c r="I1564" s="22"/>
      <c r="J1564" s="22"/>
      <c r="K1564" s="21" t="s">
        <v>4002</v>
      </c>
      <c r="L1564" s="21" t="s">
        <v>681</v>
      </c>
      <c r="M1564" s="21" t="s">
        <v>4003</v>
      </c>
      <c r="N1564" s="21"/>
      <c r="O1564" s="17" t="str">
        <f>IFERROR(VLOOKUP(B1564,POP!$B$5:$I$1048576,7,0),"")</f>
        <v/>
      </c>
      <c r="P1564" s="17" t="str">
        <f>IFERROR(VLOOKUP(B1564,POM!$B$5:$I$1048576,7,0),"")</f>
        <v/>
      </c>
      <c r="Q1564" s="10" t="str">
        <f>IFERROR(VLOOKUP(B1564,POU!$B$5:$I$1048576,7,0),"")</f>
        <v/>
      </c>
      <c r="R1564" s="21" t="str">
        <f t="shared" si="132"/>
        <v/>
      </c>
      <c r="S1564" s="17" t="str">
        <f>IFERROR(VLOOKUP(B1564,'PEMBEKALAN POP'!$B$5:$I$1048576,7,0),"")</f>
        <v/>
      </c>
      <c r="T1564" s="22" t="str">
        <f>IFERROR(VLOOKUP(B1564,'PEMBEKALAN POP'!$B$5:$I$1048576,8,0),"")</f>
        <v/>
      </c>
      <c r="U1564" s="21" t="s">
        <v>3994</v>
      </c>
      <c r="V1564" s="17" t="e" cm="1">
        <f t="array" ref="V1564">MAX(IF(INDUKSI!$B$5:$B$1048576='Data Training 2022'!B1564,INDUKSI!$H$5:$H$1048576))</f>
        <v>#N/A</v>
      </c>
      <c r="W1564" s="22" t="str">
        <f>IFERROR(VLOOKUP(B1564,INDUKSI!$B$5:$I$1048576,8,0),"")</f>
        <v/>
      </c>
      <c r="X1564" s="21" t="s">
        <v>3994</v>
      </c>
      <c r="Y1564" s="17" cm="1">
        <f t="array" ref="Y1564">MAX(IF(REINDUKSI!$B$5:$B$1048576='Data Training 2022'!B1564,REINDUKSI!$H$5:$H$1048576))</f>
        <v>0</v>
      </c>
      <c r="Z1564" s="22" t="str">
        <f>IFERROR(VLOOKUP(B1564,REINDUKSI!$B$5:$I$1048576,8,0),"")</f>
        <v/>
      </c>
      <c r="AA1564" s="22" t="str">
        <f t="shared" si="133"/>
        <v/>
      </c>
      <c r="AB1564" s="17" cm="1">
        <f t="array" ref="AB1564">MAX(IF(BSA!$B$5:$B$1048576='Data Training 2022'!B1564,BSA!$H$5:$H$1048576))</f>
        <v>0</v>
      </c>
      <c r="AC1564" s="22" t="str">
        <f>IFERROR(VLOOKUP(B1564,BSA!$B$5:$I$1048576,8,0),"")</f>
        <v/>
      </c>
      <c r="AD1564" s="22" t="s">
        <v>3994</v>
      </c>
      <c r="AE1564" s="22"/>
      <c r="AF1564" s="22"/>
      <c r="AG1564" s="22" t="str">
        <f t="shared" si="134"/>
        <v/>
      </c>
      <c r="AH1564" s="17" cm="1">
        <f t="array" ref="AH1564">MAX(IF(ISOLASI!$B$5:$B$1048576='Data Training 2022'!B1564,ISOLASI!$H$5:$H$1048576))</f>
        <v>0</v>
      </c>
      <c r="AI1564" s="22" t="str">
        <f>IFERROR(VLOOKUP(B1564,ISOLASI!$B$5:$I$1048576,8,0),"")</f>
        <v/>
      </c>
      <c r="AJ1564" s="22"/>
      <c r="AK1564" s="17" cm="1">
        <f t="array" ref="AK1564">MAX(IF('DEKAT AIR'!$B$5:$B$1048576='Data Training 2022'!B1564,'DEKAT AIR'!$H$5:$H$1048576))</f>
        <v>0</v>
      </c>
      <c r="AL1564" s="22" t="str">
        <f>IFERROR(VLOOKUP(B1564,'DEKAT AIR'!$B$5:$I$1048576,8,0),"")</f>
        <v/>
      </c>
      <c r="AM1564" s="22"/>
      <c r="AN1564" s="17" cm="1">
        <f t="array" ref="AN1564">MAX(IF(KETINGGIAN!$B$5:$B$1048576='Data Training 2022'!B1564,KETINGGIAN!$H$5:$H$1048576))</f>
        <v>0</v>
      </c>
      <c r="AO1564" s="22" t="str">
        <f>IFERROR(VLOOKUP(B1564,KETINGGIAN!$B$5:$I$1048576,8,0),"")</f>
        <v/>
      </c>
      <c r="AP1564" s="22"/>
      <c r="AQ1564" s="22"/>
      <c r="AR1564" s="22"/>
      <c r="AS1564" s="22"/>
      <c r="AT1564" s="17" cm="1">
        <f t="array" ref="AT1564">MAX(IF(TOOLSKEEPER!$B$5:$B$1048576='Data Training 2022'!B1564,TOOLSKEEPER!$H$5:$H$1048576))</f>
        <v>0</v>
      </c>
      <c r="AU1564" s="22" t="str">
        <f>IFERROR(VLOOKUP(B1564,TOOLSKEEPER!$B$5:$I$1048576,8,0),"")</f>
        <v/>
      </c>
    </row>
    <row r="1565" spans="1:47">
      <c r="A1565" s="22">
        <f t="shared" si="135"/>
        <v>1559</v>
      </c>
      <c r="B1565" s="21" t="str">
        <f t="shared" si="131"/>
        <v>LSS-013</v>
      </c>
      <c r="C1565" s="21" t="s">
        <v>4547</v>
      </c>
      <c r="D1565" s="22"/>
      <c r="E1565" s="22" t="s">
        <v>1170</v>
      </c>
      <c r="F1565" s="22" t="s">
        <v>1158</v>
      </c>
      <c r="G1565" s="22" t="s">
        <v>962</v>
      </c>
      <c r="H1565" s="22" t="s">
        <v>3973</v>
      </c>
      <c r="I1565" s="22"/>
      <c r="J1565" s="22"/>
      <c r="K1565" s="21" t="s">
        <v>4002</v>
      </c>
      <c r="L1565" s="21" t="s">
        <v>681</v>
      </c>
      <c r="M1565" s="21" t="s">
        <v>4003</v>
      </c>
      <c r="N1565" s="21"/>
      <c r="O1565" s="17" t="str">
        <f>IFERROR(VLOOKUP(B1565,POP!$B$5:$I$1048576,7,0),"")</f>
        <v/>
      </c>
      <c r="P1565" s="17" t="str">
        <f>IFERROR(VLOOKUP(B1565,POM!$B$5:$I$1048576,7,0),"")</f>
        <v/>
      </c>
      <c r="Q1565" s="10" t="str">
        <f>IFERROR(VLOOKUP(B1565,POU!$B$5:$I$1048576,7,0),"")</f>
        <v/>
      </c>
      <c r="R1565" s="21" t="str">
        <f t="shared" si="132"/>
        <v/>
      </c>
      <c r="S1565" s="17" t="str">
        <f>IFERROR(VLOOKUP(B1565,'PEMBEKALAN POP'!$B$5:$I$1048576,7,0),"")</f>
        <v/>
      </c>
      <c r="T1565" s="22" t="str">
        <f>IFERROR(VLOOKUP(B1565,'PEMBEKALAN POP'!$B$5:$I$1048576,8,0),"")</f>
        <v/>
      </c>
      <c r="U1565" s="21" t="s">
        <v>3994</v>
      </c>
      <c r="V1565" s="17" t="e" cm="1">
        <f t="array" ref="V1565">MAX(IF(INDUKSI!$B$5:$B$1048576='Data Training 2022'!B1565,INDUKSI!$H$5:$H$1048576))</f>
        <v>#N/A</v>
      </c>
      <c r="W1565" s="22" t="str">
        <f>IFERROR(VLOOKUP(B1565,INDUKSI!$B$5:$I$1048576,8,0),"")</f>
        <v/>
      </c>
      <c r="X1565" s="21" t="s">
        <v>3994</v>
      </c>
      <c r="Y1565" s="17" cm="1">
        <f t="array" ref="Y1565">MAX(IF(REINDUKSI!$B$5:$B$1048576='Data Training 2022'!B1565,REINDUKSI!$H$5:$H$1048576))</f>
        <v>0</v>
      </c>
      <c r="Z1565" s="22" t="str">
        <f>IFERROR(VLOOKUP(B1565,REINDUKSI!$B$5:$I$1048576,8,0),"")</f>
        <v/>
      </c>
      <c r="AA1565" s="22" t="str">
        <f t="shared" si="133"/>
        <v/>
      </c>
      <c r="AB1565" s="17" cm="1">
        <f t="array" ref="AB1565">MAX(IF(BSA!$B$5:$B$1048576='Data Training 2022'!B1565,BSA!$H$5:$H$1048576))</f>
        <v>0</v>
      </c>
      <c r="AC1565" s="22" t="str">
        <f>IFERROR(VLOOKUP(B1565,BSA!$B$5:$I$1048576,8,0),"")</f>
        <v/>
      </c>
      <c r="AD1565" s="22" t="s">
        <v>3994</v>
      </c>
      <c r="AE1565" s="22"/>
      <c r="AF1565" s="22"/>
      <c r="AG1565" s="22" t="str">
        <f t="shared" si="134"/>
        <v/>
      </c>
      <c r="AH1565" s="17" cm="1">
        <f t="array" ref="AH1565">MAX(IF(ISOLASI!$B$5:$B$1048576='Data Training 2022'!B1565,ISOLASI!$H$5:$H$1048576))</f>
        <v>0</v>
      </c>
      <c r="AI1565" s="22" t="str">
        <f>IFERROR(VLOOKUP(B1565,ISOLASI!$B$5:$I$1048576,8,0),"")</f>
        <v/>
      </c>
      <c r="AJ1565" s="22"/>
      <c r="AK1565" s="17" cm="1">
        <f t="array" ref="AK1565">MAX(IF('DEKAT AIR'!$B$5:$B$1048576='Data Training 2022'!B1565,'DEKAT AIR'!$H$5:$H$1048576))</f>
        <v>0</v>
      </c>
      <c r="AL1565" s="22" t="str">
        <f>IFERROR(VLOOKUP(B1565,'DEKAT AIR'!$B$5:$I$1048576,8,0),"")</f>
        <v/>
      </c>
      <c r="AM1565" s="22"/>
      <c r="AN1565" s="17" cm="1">
        <f t="array" ref="AN1565">MAX(IF(KETINGGIAN!$B$5:$B$1048576='Data Training 2022'!B1565,KETINGGIAN!$H$5:$H$1048576))</f>
        <v>0</v>
      </c>
      <c r="AO1565" s="22" t="str">
        <f>IFERROR(VLOOKUP(B1565,KETINGGIAN!$B$5:$I$1048576,8,0),"")</f>
        <v/>
      </c>
      <c r="AP1565" s="22"/>
      <c r="AQ1565" s="22"/>
      <c r="AR1565" s="22"/>
      <c r="AS1565" s="22"/>
      <c r="AT1565" s="17" cm="1">
        <f t="array" ref="AT1565">MAX(IF(TOOLSKEEPER!$B$5:$B$1048576='Data Training 2022'!B1565,TOOLSKEEPER!$H$5:$H$1048576))</f>
        <v>0</v>
      </c>
      <c r="AU1565" s="22" t="str">
        <f>IFERROR(VLOOKUP(B1565,TOOLSKEEPER!$B$5:$I$1048576,8,0),"")</f>
        <v/>
      </c>
    </row>
    <row r="1566" spans="1:47">
      <c r="A1566" s="22">
        <f t="shared" si="135"/>
        <v>1560</v>
      </c>
      <c r="B1566" s="21" t="str">
        <f t="shared" ref="B1566:B1629" si="136">TEXT(C1566,"00000000")</f>
        <v>LSS-014</v>
      </c>
      <c r="C1566" s="21" t="s">
        <v>1177</v>
      </c>
      <c r="D1566" s="22"/>
      <c r="E1566" s="22" t="s">
        <v>1178</v>
      </c>
      <c r="F1566" s="22" t="s">
        <v>1158</v>
      </c>
      <c r="G1566" s="22" t="s">
        <v>962</v>
      </c>
      <c r="H1566" s="22" t="s">
        <v>3973</v>
      </c>
      <c r="I1566" s="22"/>
      <c r="J1566" s="22"/>
      <c r="K1566" s="21" t="s">
        <v>4002</v>
      </c>
      <c r="L1566" s="21" t="s">
        <v>681</v>
      </c>
      <c r="M1566" s="21" t="s">
        <v>4003</v>
      </c>
      <c r="N1566" s="21"/>
      <c r="O1566" s="17" t="str">
        <f>IFERROR(VLOOKUP(B1566,POP!$B$5:$I$1048576,7,0),"")</f>
        <v/>
      </c>
      <c r="P1566" s="17" t="str">
        <f>IFERROR(VLOOKUP(B1566,POM!$B$5:$I$1048576,7,0),"")</f>
        <v/>
      </c>
      <c r="Q1566" s="10" t="str">
        <f>IFERROR(VLOOKUP(B1566,POU!$B$5:$I$1048576,7,0),"")</f>
        <v/>
      </c>
      <c r="R1566" s="21" t="str">
        <f t="shared" si="132"/>
        <v/>
      </c>
      <c r="S1566" s="17" t="str">
        <f>IFERROR(VLOOKUP(B1566,'PEMBEKALAN POP'!$B$5:$I$1048576,7,0),"")</f>
        <v/>
      </c>
      <c r="T1566" s="22" t="str">
        <f>IFERROR(VLOOKUP(B1566,'PEMBEKALAN POP'!$B$5:$I$1048576,8,0),"")</f>
        <v/>
      </c>
      <c r="U1566" s="21" t="s">
        <v>3994</v>
      </c>
      <c r="V1566" s="17" t="e" cm="1">
        <f t="array" ref="V1566">MAX(IF(INDUKSI!$B$5:$B$1048576='Data Training 2022'!B1566,INDUKSI!$H$5:$H$1048576))</f>
        <v>#N/A</v>
      </c>
      <c r="W1566" s="22" t="str">
        <f>IFERROR(VLOOKUP(B1566,INDUKSI!$B$5:$I$1048576,8,0),"")</f>
        <v/>
      </c>
      <c r="X1566" s="21" t="s">
        <v>3994</v>
      </c>
      <c r="Y1566" s="17" cm="1">
        <f t="array" ref="Y1566">MAX(IF(REINDUKSI!$B$5:$B$1048576='Data Training 2022'!B1566,REINDUKSI!$H$5:$H$1048576))</f>
        <v>0</v>
      </c>
      <c r="Z1566" s="22" t="str">
        <f>IFERROR(VLOOKUP(B1566,REINDUKSI!$B$5:$I$1048576,8,0),"")</f>
        <v/>
      </c>
      <c r="AA1566" s="22" t="str">
        <f t="shared" si="133"/>
        <v/>
      </c>
      <c r="AB1566" s="17" cm="1">
        <f t="array" ref="AB1566">MAX(IF(BSA!$B$5:$B$1048576='Data Training 2022'!B1566,BSA!$H$5:$H$1048576))</f>
        <v>44713</v>
      </c>
      <c r="AC1566" s="22" t="str">
        <f>IFERROR(VLOOKUP(B1566,BSA!$B$5:$I$1048576,8,0),"")</f>
        <v>LULUS</v>
      </c>
      <c r="AD1566" s="22" t="s">
        <v>3994</v>
      </c>
      <c r="AE1566" s="22"/>
      <c r="AF1566" s="22"/>
      <c r="AG1566" s="22" t="str">
        <f t="shared" si="134"/>
        <v/>
      </c>
      <c r="AH1566" s="17" cm="1">
        <f t="array" ref="AH1566">MAX(IF(ISOLASI!$B$5:$B$1048576='Data Training 2022'!B1566,ISOLASI!$H$5:$H$1048576))</f>
        <v>0</v>
      </c>
      <c r="AI1566" s="22" t="str">
        <f>IFERROR(VLOOKUP(B1566,ISOLASI!$B$5:$I$1048576,8,0),"")</f>
        <v/>
      </c>
      <c r="AJ1566" s="22"/>
      <c r="AK1566" s="17" cm="1">
        <f t="array" ref="AK1566">MAX(IF('DEKAT AIR'!$B$5:$B$1048576='Data Training 2022'!B1566,'DEKAT AIR'!$H$5:$H$1048576))</f>
        <v>0</v>
      </c>
      <c r="AL1566" s="22" t="str">
        <f>IFERROR(VLOOKUP(B1566,'DEKAT AIR'!$B$5:$I$1048576,8,0),"")</f>
        <v/>
      </c>
      <c r="AM1566" s="22"/>
      <c r="AN1566" s="17" cm="1">
        <f t="array" ref="AN1566">MAX(IF(KETINGGIAN!$B$5:$B$1048576='Data Training 2022'!B1566,KETINGGIAN!$H$5:$H$1048576))</f>
        <v>0</v>
      </c>
      <c r="AO1566" s="22" t="str">
        <f>IFERROR(VLOOKUP(B1566,KETINGGIAN!$B$5:$I$1048576,8,0),"")</f>
        <v/>
      </c>
      <c r="AP1566" s="22"/>
      <c r="AQ1566" s="22"/>
      <c r="AR1566" s="22"/>
      <c r="AS1566" s="22"/>
      <c r="AT1566" s="17" cm="1">
        <f t="array" ref="AT1566">MAX(IF(TOOLSKEEPER!$B$5:$B$1048576='Data Training 2022'!B1566,TOOLSKEEPER!$H$5:$H$1048576))</f>
        <v>0</v>
      </c>
      <c r="AU1566" s="22" t="str">
        <f>IFERROR(VLOOKUP(B1566,TOOLSKEEPER!$B$5:$I$1048576,8,0),"")</f>
        <v/>
      </c>
    </row>
    <row r="1567" spans="1:47">
      <c r="A1567" s="22">
        <f t="shared" si="135"/>
        <v>1561</v>
      </c>
      <c r="B1567" s="21" t="str">
        <f t="shared" si="136"/>
        <v>LSS-015</v>
      </c>
      <c r="C1567" s="21" t="s">
        <v>1182</v>
      </c>
      <c r="D1567" s="22"/>
      <c r="E1567" s="22" t="s">
        <v>1183</v>
      </c>
      <c r="F1567" s="22" t="s">
        <v>1158</v>
      </c>
      <c r="G1567" s="22" t="s">
        <v>962</v>
      </c>
      <c r="H1567" s="22" t="s">
        <v>3973</v>
      </c>
      <c r="I1567" s="22"/>
      <c r="J1567" s="22"/>
      <c r="K1567" s="21" t="s">
        <v>4002</v>
      </c>
      <c r="L1567" s="21" t="s">
        <v>681</v>
      </c>
      <c r="M1567" s="21" t="s">
        <v>4003</v>
      </c>
      <c r="N1567" s="21"/>
      <c r="O1567" s="17" t="str">
        <f>IFERROR(VLOOKUP(B1567,POP!$B$5:$I$1048576,7,0),"")</f>
        <v/>
      </c>
      <c r="P1567" s="17" t="str">
        <f>IFERROR(VLOOKUP(B1567,POM!$B$5:$I$1048576,7,0),"")</f>
        <v/>
      </c>
      <c r="Q1567" s="10" t="str">
        <f>IFERROR(VLOOKUP(B1567,POU!$B$5:$I$1048576,7,0),"")</f>
        <v/>
      </c>
      <c r="R1567" s="21" t="str">
        <f t="shared" si="132"/>
        <v/>
      </c>
      <c r="S1567" s="17" t="str">
        <f>IFERROR(VLOOKUP(B1567,'PEMBEKALAN POP'!$B$5:$I$1048576,7,0),"")</f>
        <v/>
      </c>
      <c r="T1567" s="22" t="str">
        <f>IFERROR(VLOOKUP(B1567,'PEMBEKALAN POP'!$B$5:$I$1048576,8,0),"")</f>
        <v/>
      </c>
      <c r="U1567" s="21" t="s">
        <v>3994</v>
      </c>
      <c r="V1567" s="17" t="e" cm="1">
        <f t="array" ref="V1567">MAX(IF(INDUKSI!$B$5:$B$1048576='Data Training 2022'!B1567,INDUKSI!$H$5:$H$1048576))</f>
        <v>#N/A</v>
      </c>
      <c r="W1567" s="22" t="str">
        <f>IFERROR(VLOOKUP(B1567,INDUKSI!$B$5:$I$1048576,8,0),"")</f>
        <v/>
      </c>
      <c r="X1567" s="21" t="s">
        <v>3994</v>
      </c>
      <c r="Y1567" s="17" cm="1">
        <f t="array" ref="Y1567">MAX(IF(REINDUKSI!$B$5:$B$1048576='Data Training 2022'!B1567,REINDUKSI!$H$5:$H$1048576))</f>
        <v>0</v>
      </c>
      <c r="Z1567" s="22" t="str">
        <f>IFERROR(VLOOKUP(B1567,REINDUKSI!$B$5:$I$1048576,8,0),"")</f>
        <v/>
      </c>
      <c r="AA1567" s="22" t="str">
        <f t="shared" si="133"/>
        <v/>
      </c>
      <c r="AB1567" s="17" cm="1">
        <f t="array" ref="AB1567">MAX(IF(BSA!$B$5:$B$1048576='Data Training 2022'!B1567,BSA!$H$5:$H$1048576))</f>
        <v>44713</v>
      </c>
      <c r="AC1567" s="22" t="str">
        <f>IFERROR(VLOOKUP(B1567,BSA!$B$5:$I$1048576,8,0),"")</f>
        <v>LULUS</v>
      </c>
      <c r="AD1567" s="22" t="s">
        <v>3994</v>
      </c>
      <c r="AE1567" s="22"/>
      <c r="AF1567" s="22"/>
      <c r="AG1567" s="22" t="str">
        <f t="shared" si="134"/>
        <v/>
      </c>
      <c r="AH1567" s="17" cm="1">
        <f t="array" ref="AH1567">MAX(IF(ISOLASI!$B$5:$B$1048576='Data Training 2022'!B1567,ISOLASI!$H$5:$H$1048576))</f>
        <v>0</v>
      </c>
      <c r="AI1567" s="22" t="str">
        <f>IFERROR(VLOOKUP(B1567,ISOLASI!$B$5:$I$1048576,8,0),"")</f>
        <v/>
      </c>
      <c r="AJ1567" s="22"/>
      <c r="AK1567" s="17" cm="1">
        <f t="array" ref="AK1567">MAX(IF('DEKAT AIR'!$B$5:$B$1048576='Data Training 2022'!B1567,'DEKAT AIR'!$H$5:$H$1048576))</f>
        <v>0</v>
      </c>
      <c r="AL1567" s="22" t="str">
        <f>IFERROR(VLOOKUP(B1567,'DEKAT AIR'!$B$5:$I$1048576,8,0),"")</f>
        <v/>
      </c>
      <c r="AM1567" s="22"/>
      <c r="AN1567" s="17" cm="1">
        <f t="array" ref="AN1567">MAX(IF(KETINGGIAN!$B$5:$B$1048576='Data Training 2022'!B1567,KETINGGIAN!$H$5:$H$1048576))</f>
        <v>0</v>
      </c>
      <c r="AO1567" s="22" t="str">
        <f>IFERROR(VLOOKUP(B1567,KETINGGIAN!$B$5:$I$1048576,8,0),"")</f>
        <v/>
      </c>
      <c r="AP1567" s="22"/>
      <c r="AQ1567" s="22"/>
      <c r="AR1567" s="22"/>
      <c r="AS1567" s="22"/>
      <c r="AT1567" s="17" cm="1">
        <f t="array" ref="AT1567">MAX(IF(TOOLSKEEPER!$B$5:$B$1048576='Data Training 2022'!B1567,TOOLSKEEPER!$H$5:$H$1048576))</f>
        <v>0</v>
      </c>
      <c r="AU1567" s="22" t="str">
        <f>IFERROR(VLOOKUP(B1567,TOOLSKEEPER!$B$5:$I$1048576,8,0),"")</f>
        <v/>
      </c>
    </row>
    <row r="1568" spans="1:47">
      <c r="A1568" s="22">
        <f t="shared" si="135"/>
        <v>1562</v>
      </c>
      <c r="B1568" s="21" t="str">
        <f t="shared" si="136"/>
        <v>MUK3-005</v>
      </c>
      <c r="C1568" s="21" t="s">
        <v>1199</v>
      </c>
      <c r="D1568" s="22"/>
      <c r="E1568" s="22" t="s">
        <v>1200</v>
      </c>
      <c r="F1568" s="22" t="s">
        <v>1196</v>
      </c>
      <c r="G1568" s="22" t="s">
        <v>1201</v>
      </c>
      <c r="H1568" s="22" t="s">
        <v>393</v>
      </c>
      <c r="I1568" s="22"/>
      <c r="J1568" s="22"/>
      <c r="K1568" s="21" t="s">
        <v>4002</v>
      </c>
      <c r="L1568" s="22" t="s">
        <v>1201</v>
      </c>
      <c r="M1568" s="21" t="s">
        <v>4003</v>
      </c>
      <c r="N1568" s="22"/>
      <c r="O1568" s="17" t="str">
        <f>IFERROR(VLOOKUP(B1568,POP!$B$5:$I$1048576,7,0),"")</f>
        <v/>
      </c>
      <c r="P1568" s="17" t="str">
        <f>IFERROR(VLOOKUP(B1568,POM!$B$5:$I$1048576,7,0),"")</f>
        <v/>
      </c>
      <c r="Q1568" s="10" t="str">
        <f>IFERROR(VLOOKUP(B1568,POU!$B$5:$I$1048576,7,0),"")</f>
        <v/>
      </c>
      <c r="R1568" s="21" t="str">
        <f t="shared" si="132"/>
        <v/>
      </c>
      <c r="S1568" s="17" t="str">
        <f>IFERROR(VLOOKUP(B1568,'PEMBEKALAN POP'!$B$5:$I$1048576,7,0),"")</f>
        <v/>
      </c>
      <c r="T1568" s="22" t="str">
        <f>IFERROR(VLOOKUP(B1568,'PEMBEKALAN POP'!$B$5:$I$1048576,8,0),"")</f>
        <v/>
      </c>
      <c r="U1568" s="21" t="s">
        <v>3994</v>
      </c>
      <c r="V1568" s="17" t="e" cm="1">
        <f t="array" ref="V1568">MAX(IF(INDUKSI!$B$5:$B$1048576='Data Training 2022'!B1568,INDUKSI!$H$5:$H$1048576))</f>
        <v>#N/A</v>
      </c>
      <c r="W1568" s="22" t="str">
        <f>IFERROR(VLOOKUP(B1568,INDUKSI!$B$5:$I$1048576,8,0),"")</f>
        <v>LULUS</v>
      </c>
      <c r="X1568" s="21" t="s">
        <v>3994</v>
      </c>
      <c r="Y1568" s="17" cm="1">
        <f t="array" ref="Y1568">MAX(IF(REINDUKSI!$B$5:$B$1048576='Data Training 2022'!B1568,REINDUKSI!$H$5:$H$1048576))</f>
        <v>0</v>
      </c>
      <c r="Z1568" s="22" t="str">
        <f>IFERROR(VLOOKUP(B1568,REINDUKSI!$B$5:$I$1048576,8,0),"")</f>
        <v/>
      </c>
      <c r="AA1568" s="22" t="str">
        <f t="shared" si="133"/>
        <v/>
      </c>
      <c r="AB1568" s="17" cm="1">
        <f t="array" ref="AB1568">MAX(IF(BSA!$B$5:$B$1048576='Data Training 2022'!B1568,BSA!$H$5:$H$1048576))</f>
        <v>0</v>
      </c>
      <c r="AC1568" s="22" t="str">
        <f>IFERROR(VLOOKUP(B1568,BSA!$B$5:$I$1048576,8,0),"")</f>
        <v/>
      </c>
      <c r="AD1568" s="22" t="s">
        <v>3994</v>
      </c>
      <c r="AE1568" s="22"/>
      <c r="AF1568" s="22"/>
      <c r="AG1568" s="22" t="str">
        <f t="shared" si="134"/>
        <v/>
      </c>
      <c r="AH1568" s="17" cm="1">
        <f t="array" ref="AH1568">MAX(IF(ISOLASI!$B$5:$B$1048576='Data Training 2022'!B1568,ISOLASI!$H$5:$H$1048576))</f>
        <v>0</v>
      </c>
      <c r="AI1568" s="22" t="str">
        <f>IFERROR(VLOOKUP(B1568,ISOLASI!$B$5:$I$1048576,8,0),"")</f>
        <v/>
      </c>
      <c r="AJ1568" s="22"/>
      <c r="AK1568" s="17" cm="1">
        <f t="array" ref="AK1568">MAX(IF('DEKAT AIR'!$B$5:$B$1048576='Data Training 2022'!B1568,'DEKAT AIR'!$H$5:$H$1048576))</f>
        <v>0</v>
      </c>
      <c r="AL1568" s="22" t="str">
        <f>IFERROR(VLOOKUP(B1568,'DEKAT AIR'!$B$5:$I$1048576,8,0),"")</f>
        <v/>
      </c>
      <c r="AM1568" s="22"/>
      <c r="AN1568" s="17" cm="1">
        <f t="array" ref="AN1568">MAX(IF(KETINGGIAN!$B$5:$B$1048576='Data Training 2022'!B1568,KETINGGIAN!$H$5:$H$1048576))</f>
        <v>0</v>
      </c>
      <c r="AO1568" s="22" t="str">
        <f>IFERROR(VLOOKUP(B1568,KETINGGIAN!$B$5:$I$1048576,8,0),"")</f>
        <v/>
      </c>
      <c r="AP1568" s="22"/>
      <c r="AQ1568" s="22"/>
      <c r="AR1568" s="22"/>
      <c r="AS1568" s="22"/>
      <c r="AT1568" s="17" cm="1">
        <f t="array" ref="AT1568">MAX(IF(TOOLSKEEPER!$B$5:$B$1048576='Data Training 2022'!B1568,TOOLSKEEPER!$H$5:$H$1048576))</f>
        <v>0</v>
      </c>
      <c r="AU1568" s="22" t="str">
        <f>IFERROR(VLOOKUP(B1568,TOOLSKEEPER!$B$5:$I$1048576,8,0),"")</f>
        <v/>
      </c>
    </row>
    <row r="1569" spans="1:47">
      <c r="A1569" s="22">
        <f t="shared" si="135"/>
        <v>1563</v>
      </c>
      <c r="B1569" s="21" t="str">
        <f t="shared" si="136"/>
        <v>MUK3-02</v>
      </c>
      <c r="C1569" s="21" t="s">
        <v>1202</v>
      </c>
      <c r="D1569" s="22"/>
      <c r="E1569" s="22" t="s">
        <v>1203</v>
      </c>
      <c r="F1569" s="22" t="s">
        <v>1196</v>
      </c>
      <c r="G1569" s="22" t="s">
        <v>1201</v>
      </c>
      <c r="H1569" s="22" t="s">
        <v>393</v>
      </c>
      <c r="I1569" s="22"/>
      <c r="J1569" s="22"/>
      <c r="K1569" s="21" t="s">
        <v>4002</v>
      </c>
      <c r="L1569" s="22" t="s">
        <v>1201</v>
      </c>
      <c r="M1569" s="21" t="s">
        <v>4003</v>
      </c>
      <c r="N1569" s="22"/>
      <c r="O1569" s="17" t="str">
        <f>IFERROR(VLOOKUP(B1569,POP!$B$5:$I$1048576,7,0),"")</f>
        <v/>
      </c>
      <c r="P1569" s="17" t="str">
        <f>IFERROR(VLOOKUP(B1569,POM!$B$5:$I$1048576,7,0),"")</f>
        <v/>
      </c>
      <c r="Q1569" s="10" t="str">
        <f>IFERROR(VLOOKUP(B1569,POU!$B$5:$I$1048576,7,0),"")</f>
        <v/>
      </c>
      <c r="R1569" s="21" t="str">
        <f t="shared" si="132"/>
        <v/>
      </c>
      <c r="S1569" s="17" t="str">
        <f>IFERROR(VLOOKUP(B1569,'PEMBEKALAN POP'!$B$5:$I$1048576,7,0),"")</f>
        <v/>
      </c>
      <c r="T1569" s="22" t="str">
        <f>IFERROR(VLOOKUP(B1569,'PEMBEKALAN POP'!$B$5:$I$1048576,8,0),"")</f>
        <v/>
      </c>
      <c r="U1569" s="21" t="s">
        <v>3994</v>
      </c>
      <c r="V1569" s="17" t="e" cm="1">
        <f t="array" ref="V1569">MAX(IF(INDUKSI!$B$5:$B$1048576='Data Training 2022'!B1569,INDUKSI!$H$5:$H$1048576))</f>
        <v>#N/A</v>
      </c>
      <c r="W1569" s="22" t="str">
        <f>IFERROR(VLOOKUP(B1569,INDUKSI!$B$5:$I$1048576,8,0),"")</f>
        <v>LULUS</v>
      </c>
      <c r="X1569" s="21" t="s">
        <v>3994</v>
      </c>
      <c r="Y1569" s="17" cm="1">
        <f t="array" ref="Y1569">MAX(IF(REINDUKSI!$B$5:$B$1048576='Data Training 2022'!B1569,REINDUKSI!$H$5:$H$1048576))</f>
        <v>44766</v>
      </c>
      <c r="Z1569" s="22" t="str">
        <f>IFERROR(VLOOKUP(B1569,REINDUKSI!$B$5:$I$1048576,8,0),"")</f>
        <v>LULUS</v>
      </c>
      <c r="AA1569" s="22" t="str">
        <f t="shared" si="133"/>
        <v/>
      </c>
      <c r="AB1569" s="17" cm="1">
        <f t="array" ref="AB1569">MAX(IF(BSA!$B$5:$B$1048576='Data Training 2022'!B1569,BSA!$H$5:$H$1048576))</f>
        <v>0</v>
      </c>
      <c r="AC1569" s="22" t="str">
        <f>IFERROR(VLOOKUP(B1569,BSA!$B$5:$I$1048576,8,0),"")</f>
        <v/>
      </c>
      <c r="AD1569" s="22" t="s">
        <v>3994</v>
      </c>
      <c r="AE1569" s="22"/>
      <c r="AF1569" s="22"/>
      <c r="AG1569" s="22" t="str">
        <f t="shared" si="134"/>
        <v/>
      </c>
      <c r="AH1569" s="17" cm="1">
        <f t="array" ref="AH1569">MAX(IF(ISOLASI!$B$5:$B$1048576='Data Training 2022'!B1569,ISOLASI!$H$5:$H$1048576))</f>
        <v>0</v>
      </c>
      <c r="AI1569" s="22" t="str">
        <f>IFERROR(VLOOKUP(B1569,ISOLASI!$B$5:$I$1048576,8,0),"")</f>
        <v/>
      </c>
      <c r="AJ1569" s="22"/>
      <c r="AK1569" s="17" cm="1">
        <f t="array" ref="AK1569">MAX(IF('DEKAT AIR'!$B$5:$B$1048576='Data Training 2022'!B1569,'DEKAT AIR'!$H$5:$H$1048576))</f>
        <v>0</v>
      </c>
      <c r="AL1569" s="22" t="str">
        <f>IFERROR(VLOOKUP(B1569,'DEKAT AIR'!$B$5:$I$1048576,8,0),"")</f>
        <v/>
      </c>
      <c r="AM1569" s="22"/>
      <c r="AN1569" s="17" cm="1">
        <f t="array" ref="AN1569">MAX(IF(KETINGGIAN!$B$5:$B$1048576='Data Training 2022'!B1569,KETINGGIAN!$H$5:$H$1048576))</f>
        <v>0</v>
      </c>
      <c r="AO1569" s="22" t="str">
        <f>IFERROR(VLOOKUP(B1569,KETINGGIAN!$B$5:$I$1048576,8,0),"")</f>
        <v/>
      </c>
      <c r="AP1569" s="22"/>
      <c r="AQ1569" s="22"/>
      <c r="AR1569" s="22"/>
      <c r="AS1569" s="22"/>
      <c r="AT1569" s="17" cm="1">
        <f t="array" ref="AT1569">MAX(IF(TOOLSKEEPER!$B$5:$B$1048576='Data Training 2022'!B1569,TOOLSKEEPER!$H$5:$H$1048576))</f>
        <v>0</v>
      </c>
      <c r="AU1569" s="22" t="str">
        <f>IFERROR(VLOOKUP(B1569,TOOLSKEEPER!$B$5:$I$1048576,8,0),"")</f>
        <v/>
      </c>
    </row>
    <row r="1570" spans="1:47">
      <c r="A1570" s="22">
        <f t="shared" si="135"/>
        <v>1564</v>
      </c>
      <c r="B1570" s="21" t="str">
        <f t="shared" si="136"/>
        <v>MUK3-006</v>
      </c>
      <c r="C1570" s="21" t="s">
        <v>1204</v>
      </c>
      <c r="D1570" s="22"/>
      <c r="E1570" s="22" t="s">
        <v>1205</v>
      </c>
      <c r="F1570" s="22" t="s">
        <v>1196</v>
      </c>
      <c r="G1570" s="22" t="s">
        <v>1201</v>
      </c>
      <c r="H1570" s="22" t="s">
        <v>393</v>
      </c>
      <c r="I1570" s="22"/>
      <c r="J1570" s="22"/>
      <c r="K1570" s="21" t="s">
        <v>4002</v>
      </c>
      <c r="L1570" s="22" t="s">
        <v>1201</v>
      </c>
      <c r="M1570" s="21" t="s">
        <v>4003</v>
      </c>
      <c r="N1570" s="22"/>
      <c r="O1570" s="17" t="str">
        <f>IFERROR(VLOOKUP(B1570,POP!$B$5:$I$1048576,7,0),"")</f>
        <v/>
      </c>
      <c r="P1570" s="17" t="str">
        <f>IFERROR(VLOOKUP(B1570,POM!$B$5:$I$1048576,7,0),"")</f>
        <v/>
      </c>
      <c r="Q1570" s="10" t="str">
        <f>IFERROR(VLOOKUP(B1570,POU!$B$5:$I$1048576,7,0),"")</f>
        <v/>
      </c>
      <c r="R1570" s="21" t="str">
        <f t="shared" si="132"/>
        <v/>
      </c>
      <c r="S1570" s="17" t="str">
        <f>IFERROR(VLOOKUP(B1570,'PEMBEKALAN POP'!$B$5:$I$1048576,7,0),"")</f>
        <v/>
      </c>
      <c r="T1570" s="22" t="str">
        <f>IFERROR(VLOOKUP(B1570,'PEMBEKALAN POP'!$B$5:$I$1048576,8,0),"")</f>
        <v/>
      </c>
      <c r="U1570" s="21" t="s">
        <v>3994</v>
      </c>
      <c r="V1570" s="17" t="e" cm="1">
        <f t="array" ref="V1570">MAX(IF(INDUKSI!$B$5:$B$1048576='Data Training 2022'!B1570,INDUKSI!$H$5:$H$1048576))</f>
        <v>#N/A</v>
      </c>
      <c r="W1570" s="22" t="str">
        <f>IFERROR(VLOOKUP(B1570,INDUKSI!$B$5:$I$1048576,8,0),"")</f>
        <v>LULUS</v>
      </c>
      <c r="X1570" s="21" t="s">
        <v>3994</v>
      </c>
      <c r="Y1570" s="17" cm="1">
        <f t="array" ref="Y1570">MAX(IF(REINDUKSI!$B$5:$B$1048576='Data Training 2022'!B1570,REINDUKSI!$H$5:$H$1048576))</f>
        <v>0</v>
      </c>
      <c r="Z1570" s="22" t="str">
        <f>IFERROR(VLOOKUP(B1570,REINDUKSI!$B$5:$I$1048576,8,0),"")</f>
        <v/>
      </c>
      <c r="AA1570" s="22" t="str">
        <f t="shared" si="133"/>
        <v/>
      </c>
      <c r="AB1570" s="17" cm="1">
        <f t="array" ref="AB1570">MAX(IF(BSA!$B$5:$B$1048576='Data Training 2022'!B1570,BSA!$H$5:$H$1048576))</f>
        <v>0</v>
      </c>
      <c r="AC1570" s="22" t="str">
        <f>IFERROR(VLOOKUP(B1570,BSA!$B$5:$I$1048576,8,0),"")</f>
        <v/>
      </c>
      <c r="AD1570" s="22" t="s">
        <v>3994</v>
      </c>
      <c r="AE1570" s="22"/>
      <c r="AF1570" s="22"/>
      <c r="AG1570" s="22" t="str">
        <f t="shared" si="134"/>
        <v/>
      </c>
      <c r="AH1570" s="17" cm="1">
        <f t="array" ref="AH1570">MAX(IF(ISOLASI!$B$5:$B$1048576='Data Training 2022'!B1570,ISOLASI!$H$5:$H$1048576))</f>
        <v>0</v>
      </c>
      <c r="AI1570" s="22" t="str">
        <f>IFERROR(VLOOKUP(B1570,ISOLASI!$B$5:$I$1048576,8,0),"")</f>
        <v/>
      </c>
      <c r="AJ1570" s="22"/>
      <c r="AK1570" s="17" cm="1">
        <f t="array" ref="AK1570">MAX(IF('DEKAT AIR'!$B$5:$B$1048576='Data Training 2022'!B1570,'DEKAT AIR'!$H$5:$H$1048576))</f>
        <v>0</v>
      </c>
      <c r="AL1570" s="22" t="str">
        <f>IFERROR(VLOOKUP(B1570,'DEKAT AIR'!$B$5:$I$1048576,8,0),"")</f>
        <v/>
      </c>
      <c r="AM1570" s="22"/>
      <c r="AN1570" s="17" cm="1">
        <f t="array" ref="AN1570">MAX(IF(KETINGGIAN!$B$5:$B$1048576='Data Training 2022'!B1570,KETINGGIAN!$H$5:$H$1048576))</f>
        <v>0</v>
      </c>
      <c r="AO1570" s="22" t="str">
        <f>IFERROR(VLOOKUP(B1570,KETINGGIAN!$B$5:$I$1048576,8,0),"")</f>
        <v/>
      </c>
      <c r="AP1570" s="22"/>
      <c r="AQ1570" s="22"/>
      <c r="AR1570" s="22"/>
      <c r="AS1570" s="22"/>
      <c r="AT1570" s="17" cm="1">
        <f t="array" ref="AT1570">MAX(IF(TOOLSKEEPER!$B$5:$B$1048576='Data Training 2022'!B1570,TOOLSKEEPER!$H$5:$H$1048576))</f>
        <v>0</v>
      </c>
      <c r="AU1570" s="22" t="str">
        <f>IFERROR(VLOOKUP(B1570,TOOLSKEEPER!$B$5:$I$1048576,8,0),"")</f>
        <v/>
      </c>
    </row>
    <row r="1571" spans="1:47">
      <c r="A1571" s="22">
        <f t="shared" si="135"/>
        <v>1565</v>
      </c>
      <c r="B1571" s="21" t="str">
        <f t="shared" si="136"/>
        <v>MUK3-007</v>
      </c>
      <c r="C1571" s="21" t="s">
        <v>1206</v>
      </c>
      <c r="D1571" s="22"/>
      <c r="E1571" s="22" t="s">
        <v>1207</v>
      </c>
      <c r="F1571" s="22" t="s">
        <v>1196</v>
      </c>
      <c r="G1571" s="22" t="s">
        <v>1197</v>
      </c>
      <c r="H1571" s="22" t="s">
        <v>393</v>
      </c>
      <c r="I1571" s="22"/>
      <c r="J1571" s="22"/>
      <c r="K1571" s="21" t="s">
        <v>3993</v>
      </c>
      <c r="L1571" s="21" t="s">
        <v>460</v>
      </c>
      <c r="M1571" s="21" t="s">
        <v>4003</v>
      </c>
      <c r="N1571" s="21"/>
      <c r="O1571" s="17" t="str">
        <f>IFERROR(VLOOKUP(B1571,POP!$B$5:$I$1048576,7,0),"")</f>
        <v/>
      </c>
      <c r="P1571" s="17" t="str">
        <f>IFERROR(VLOOKUP(B1571,POM!$B$5:$I$1048576,7,0),"")</f>
        <v/>
      </c>
      <c r="Q1571" s="10" t="str">
        <f>IFERROR(VLOOKUP(B1571,POU!$B$5:$I$1048576,7,0),"")</f>
        <v/>
      </c>
      <c r="R1571" s="21" t="str">
        <f t="shared" si="132"/>
        <v/>
      </c>
      <c r="S1571" s="17" t="str">
        <f>IFERROR(VLOOKUP(B1571,'PEMBEKALAN POP'!$B$5:$I$1048576,7,0),"")</f>
        <v/>
      </c>
      <c r="T1571" s="22" t="str">
        <f>IFERROR(VLOOKUP(B1571,'PEMBEKALAN POP'!$B$5:$I$1048576,8,0),"")</f>
        <v/>
      </c>
      <c r="U1571" s="21" t="s">
        <v>3994</v>
      </c>
      <c r="V1571" s="17" t="e" cm="1">
        <f t="array" ref="V1571">MAX(IF(INDUKSI!$B$5:$B$1048576='Data Training 2022'!B1571,INDUKSI!$H$5:$H$1048576))</f>
        <v>#N/A</v>
      </c>
      <c r="W1571" s="22" t="str">
        <f>IFERROR(VLOOKUP(B1571,INDUKSI!$B$5:$I$1048576,8,0),"")</f>
        <v>LULUS</v>
      </c>
      <c r="X1571" s="21" t="s">
        <v>3994</v>
      </c>
      <c r="Y1571" s="17" cm="1">
        <f t="array" ref="Y1571">MAX(IF(REINDUKSI!$B$5:$B$1048576='Data Training 2022'!B1571,REINDUKSI!$H$5:$H$1048576))</f>
        <v>0</v>
      </c>
      <c r="Z1571" s="22" t="str">
        <f>IFERROR(VLOOKUP(B1571,REINDUKSI!$B$5:$I$1048576,8,0),"")</f>
        <v/>
      </c>
      <c r="AA1571" s="22" t="str">
        <f t="shared" si="133"/>
        <v/>
      </c>
      <c r="AB1571" s="17" cm="1">
        <f t="array" ref="AB1571">MAX(IF(BSA!$B$5:$B$1048576='Data Training 2022'!B1571,BSA!$H$5:$H$1048576))</f>
        <v>0</v>
      </c>
      <c r="AC1571" s="22" t="str">
        <f>IFERROR(VLOOKUP(B1571,BSA!$B$5:$I$1048576,8,0),"")</f>
        <v/>
      </c>
      <c r="AD1571" s="22" t="s">
        <v>3994</v>
      </c>
      <c r="AE1571" s="22"/>
      <c r="AF1571" s="22"/>
      <c r="AG1571" s="22" t="str">
        <f t="shared" si="134"/>
        <v/>
      </c>
      <c r="AH1571" s="17" cm="1">
        <f t="array" ref="AH1571">MAX(IF(ISOLASI!$B$5:$B$1048576='Data Training 2022'!B1571,ISOLASI!$H$5:$H$1048576))</f>
        <v>0</v>
      </c>
      <c r="AI1571" s="22" t="str">
        <f>IFERROR(VLOOKUP(B1571,ISOLASI!$B$5:$I$1048576,8,0),"")</f>
        <v/>
      </c>
      <c r="AJ1571" s="22"/>
      <c r="AK1571" s="17" cm="1">
        <f t="array" ref="AK1571">MAX(IF('DEKAT AIR'!$B$5:$B$1048576='Data Training 2022'!B1571,'DEKAT AIR'!$H$5:$H$1048576))</f>
        <v>0</v>
      </c>
      <c r="AL1571" s="22" t="str">
        <f>IFERROR(VLOOKUP(B1571,'DEKAT AIR'!$B$5:$I$1048576,8,0),"")</f>
        <v/>
      </c>
      <c r="AM1571" s="22"/>
      <c r="AN1571" s="17" cm="1">
        <f t="array" ref="AN1571">MAX(IF(KETINGGIAN!$B$5:$B$1048576='Data Training 2022'!B1571,KETINGGIAN!$H$5:$H$1048576))</f>
        <v>0</v>
      </c>
      <c r="AO1571" s="22" t="str">
        <f>IFERROR(VLOOKUP(B1571,KETINGGIAN!$B$5:$I$1048576,8,0),"")</f>
        <v/>
      </c>
      <c r="AP1571" s="22"/>
      <c r="AQ1571" s="22"/>
      <c r="AR1571" s="22"/>
      <c r="AS1571" s="22"/>
      <c r="AT1571" s="17" cm="1">
        <f t="array" ref="AT1571">MAX(IF(TOOLSKEEPER!$B$5:$B$1048576='Data Training 2022'!B1571,TOOLSKEEPER!$H$5:$H$1048576))</f>
        <v>0</v>
      </c>
      <c r="AU1571" s="22" t="str">
        <f>IFERROR(VLOOKUP(B1571,TOOLSKEEPER!$B$5:$I$1048576,8,0),"")</f>
        <v/>
      </c>
    </row>
    <row r="1572" spans="1:47">
      <c r="A1572" s="22">
        <f t="shared" si="135"/>
        <v>1566</v>
      </c>
      <c r="B1572" s="21" t="str">
        <f t="shared" si="136"/>
        <v>ISAC-21050080</v>
      </c>
      <c r="C1572" s="21" t="s">
        <v>1194</v>
      </c>
      <c r="D1572" s="22"/>
      <c r="E1572" s="22" t="s">
        <v>1195</v>
      </c>
      <c r="F1572" s="22" t="s">
        <v>1196</v>
      </c>
      <c r="G1572" s="22" t="s">
        <v>1197</v>
      </c>
      <c r="H1572" s="22" t="s">
        <v>393</v>
      </c>
      <c r="I1572" s="22"/>
      <c r="J1572" s="22"/>
      <c r="K1572" s="21" t="s">
        <v>3993</v>
      </c>
      <c r="L1572" s="21" t="s">
        <v>460</v>
      </c>
      <c r="M1572" s="21" t="s">
        <v>4003</v>
      </c>
      <c r="N1572" s="21"/>
      <c r="O1572" s="17" t="str">
        <f>IFERROR(VLOOKUP(B1572,POP!$B$5:$I$1048576,7,0),"")</f>
        <v/>
      </c>
      <c r="P1572" s="17" t="str">
        <f>IFERROR(VLOOKUP(B1572,POM!$B$5:$I$1048576,7,0),"")</f>
        <v/>
      </c>
      <c r="Q1572" s="10" t="str">
        <f>IFERROR(VLOOKUP(B1572,POU!$B$5:$I$1048576,7,0),"")</f>
        <v/>
      </c>
      <c r="R1572" s="21" t="str">
        <f t="shared" si="132"/>
        <v/>
      </c>
      <c r="S1572" s="17" t="str">
        <f>IFERROR(VLOOKUP(B1572,'PEMBEKALAN POP'!$B$5:$I$1048576,7,0),"")</f>
        <v/>
      </c>
      <c r="T1572" s="22" t="str">
        <f>IFERROR(VLOOKUP(B1572,'PEMBEKALAN POP'!$B$5:$I$1048576,8,0),"")</f>
        <v/>
      </c>
      <c r="U1572" s="21" t="s">
        <v>3994</v>
      </c>
      <c r="V1572" s="17" t="e" cm="1">
        <f t="array" ref="V1572">MAX(IF(INDUKSI!$B$5:$B$1048576='Data Training 2022'!B1572,INDUKSI!$H$5:$H$1048576))</f>
        <v>#N/A</v>
      </c>
      <c r="W1572" s="22" t="str">
        <f>IFERROR(VLOOKUP(B1572,INDUKSI!$B$5:$I$1048576,8,0),"")</f>
        <v>LULUS</v>
      </c>
      <c r="X1572" s="21" t="s">
        <v>3994</v>
      </c>
      <c r="Y1572" s="17" cm="1">
        <f t="array" ref="Y1572">MAX(IF(REINDUKSI!$B$5:$B$1048576='Data Training 2022'!B1572,REINDUKSI!$H$5:$H$1048576))</f>
        <v>44760</v>
      </c>
      <c r="Z1572" s="22" t="str">
        <f>IFERROR(VLOOKUP(B1572,REINDUKSI!$B$5:$I$1048576,8,0),"")</f>
        <v>LULUS</v>
      </c>
      <c r="AA1572" s="22" t="str">
        <f t="shared" si="133"/>
        <v/>
      </c>
      <c r="AB1572" s="17" cm="1">
        <f t="array" ref="AB1572">MAX(IF(BSA!$B$5:$B$1048576='Data Training 2022'!B1572,BSA!$H$5:$H$1048576))</f>
        <v>0</v>
      </c>
      <c r="AC1572" s="22" t="str">
        <f>IFERROR(VLOOKUP(B1572,BSA!$B$5:$I$1048576,8,0),"")</f>
        <v/>
      </c>
      <c r="AD1572" s="22" t="s">
        <v>3994</v>
      </c>
      <c r="AE1572" s="22"/>
      <c r="AF1572" s="22"/>
      <c r="AG1572" s="22" t="str">
        <f t="shared" si="134"/>
        <v/>
      </c>
      <c r="AH1572" s="17" cm="1">
        <f t="array" ref="AH1572">MAX(IF(ISOLASI!$B$5:$B$1048576='Data Training 2022'!B1572,ISOLASI!$H$5:$H$1048576))</f>
        <v>0</v>
      </c>
      <c r="AI1572" s="22" t="str">
        <f>IFERROR(VLOOKUP(B1572,ISOLASI!$B$5:$I$1048576,8,0),"")</f>
        <v/>
      </c>
      <c r="AJ1572" s="22"/>
      <c r="AK1572" s="17" cm="1">
        <f t="array" ref="AK1572">MAX(IF('DEKAT AIR'!$B$5:$B$1048576='Data Training 2022'!B1572,'DEKAT AIR'!$H$5:$H$1048576))</f>
        <v>0</v>
      </c>
      <c r="AL1572" s="22" t="str">
        <f>IFERROR(VLOOKUP(B1572,'DEKAT AIR'!$B$5:$I$1048576,8,0),"")</f>
        <v/>
      </c>
      <c r="AM1572" s="22"/>
      <c r="AN1572" s="17" cm="1">
        <f t="array" ref="AN1572">MAX(IF(KETINGGIAN!$B$5:$B$1048576='Data Training 2022'!B1572,KETINGGIAN!$H$5:$H$1048576))</f>
        <v>0</v>
      </c>
      <c r="AO1572" s="22" t="str">
        <f>IFERROR(VLOOKUP(B1572,KETINGGIAN!$B$5:$I$1048576,8,0),"")</f>
        <v/>
      </c>
      <c r="AP1572" s="22"/>
      <c r="AQ1572" s="22"/>
      <c r="AR1572" s="22"/>
      <c r="AS1572" s="22"/>
      <c r="AT1572" s="17" cm="1">
        <f t="array" ref="AT1572">MAX(IF(TOOLSKEEPER!$B$5:$B$1048576='Data Training 2022'!B1572,TOOLSKEEPER!$H$5:$H$1048576))</f>
        <v>0</v>
      </c>
      <c r="AU1572" s="22" t="str">
        <f>IFERROR(VLOOKUP(B1572,TOOLSKEEPER!$B$5:$I$1048576,8,0),"")</f>
        <v/>
      </c>
    </row>
    <row r="1573" spans="1:47">
      <c r="A1573" s="22">
        <f t="shared" si="135"/>
        <v>1567</v>
      </c>
      <c r="B1573" s="21" t="str">
        <f t="shared" si="136"/>
        <v>001-RP</v>
      </c>
      <c r="C1573" s="21" t="s">
        <v>1223</v>
      </c>
      <c r="D1573" s="22"/>
      <c r="E1573" s="22" t="s">
        <v>1224</v>
      </c>
      <c r="F1573" s="22" t="s">
        <v>1210</v>
      </c>
      <c r="G1573" s="22" t="s">
        <v>1225</v>
      </c>
      <c r="H1573" s="22" t="s">
        <v>355</v>
      </c>
      <c r="I1573" s="22"/>
      <c r="J1573" s="22"/>
      <c r="K1573" s="21" t="s">
        <v>3993</v>
      </c>
      <c r="L1573" s="21" t="s">
        <v>460</v>
      </c>
      <c r="M1573" s="21" t="s">
        <v>3994</v>
      </c>
      <c r="N1573" s="21"/>
      <c r="O1573" s="17" t="str">
        <f>IFERROR(VLOOKUP(B1573,POP!$B$5:$I$1048576,7,0),"")</f>
        <v/>
      </c>
      <c r="P1573" s="17" t="str">
        <f>IFERROR(VLOOKUP(B1573,POM!$B$5:$I$1048576,7,0),"")</f>
        <v/>
      </c>
      <c r="Q1573" s="10" t="str">
        <f>IFERROR(VLOOKUP(B1573,POU!$B$5:$I$1048576,7,0),"")</f>
        <v/>
      </c>
      <c r="R1573" s="21" t="str">
        <f t="shared" si="132"/>
        <v>TARGET</v>
      </c>
      <c r="S1573" s="17" t="str">
        <f>IFERROR(VLOOKUP(B1573,'PEMBEKALAN POP'!$B$5:$I$1048576,7,0),"")</f>
        <v/>
      </c>
      <c r="T1573" s="22" t="str">
        <f>IFERROR(VLOOKUP(B1573,'PEMBEKALAN POP'!$B$5:$I$1048576,8,0),"")</f>
        <v/>
      </c>
      <c r="U1573" s="21" t="s">
        <v>3994</v>
      </c>
      <c r="V1573" s="17" t="e" cm="1">
        <f t="array" ref="V1573">MAX(IF(INDUKSI!$B$5:$B$1048576='Data Training 2022'!B1573,INDUKSI!$H$5:$H$1048576))</f>
        <v>#N/A</v>
      </c>
      <c r="W1573" s="22" t="str">
        <f>IFERROR(VLOOKUP(B1573,INDUKSI!$B$5:$I$1048576,8,0),"")</f>
        <v>LULUS</v>
      </c>
      <c r="X1573" s="21" t="s">
        <v>3994</v>
      </c>
      <c r="Y1573" s="17" cm="1">
        <f t="array" ref="Y1573">MAX(IF(REINDUKSI!$B$5:$B$1048576='Data Training 2022'!B1573,REINDUKSI!$H$5:$H$1048576))</f>
        <v>0</v>
      </c>
      <c r="Z1573" s="22" t="str">
        <f>IFERROR(VLOOKUP(B1573,REINDUKSI!$B$5:$I$1048576,8,0),"")</f>
        <v/>
      </c>
      <c r="AA1573" s="22" t="str">
        <f t="shared" si="133"/>
        <v/>
      </c>
      <c r="AB1573" s="17" cm="1">
        <f t="array" ref="AB1573">MAX(IF(BSA!$B$5:$B$1048576='Data Training 2022'!B1573,BSA!$H$5:$H$1048576))</f>
        <v>0</v>
      </c>
      <c r="AC1573" s="22" t="str">
        <f>IFERROR(VLOOKUP(B1573,BSA!$B$5:$I$1048576,8,0),"")</f>
        <v/>
      </c>
      <c r="AD1573" s="22" t="s">
        <v>3994</v>
      </c>
      <c r="AE1573" s="22"/>
      <c r="AF1573" s="22"/>
      <c r="AG1573" s="22" t="str">
        <f t="shared" si="134"/>
        <v/>
      </c>
      <c r="AH1573" s="17" cm="1">
        <f t="array" ref="AH1573">MAX(IF(ISOLASI!$B$5:$B$1048576='Data Training 2022'!B1573,ISOLASI!$H$5:$H$1048576))</f>
        <v>0</v>
      </c>
      <c r="AI1573" s="22" t="str">
        <f>IFERROR(VLOOKUP(B1573,ISOLASI!$B$5:$I$1048576,8,0),"")</f>
        <v/>
      </c>
      <c r="AJ1573" s="22"/>
      <c r="AK1573" s="17" cm="1">
        <f t="array" ref="AK1573">MAX(IF('DEKAT AIR'!$B$5:$B$1048576='Data Training 2022'!B1573,'DEKAT AIR'!$H$5:$H$1048576))</f>
        <v>0</v>
      </c>
      <c r="AL1573" s="22" t="str">
        <f>IFERROR(VLOOKUP(B1573,'DEKAT AIR'!$B$5:$I$1048576,8,0),"")</f>
        <v/>
      </c>
      <c r="AM1573" s="22"/>
      <c r="AN1573" s="17" cm="1">
        <f t="array" ref="AN1573">MAX(IF(KETINGGIAN!$B$5:$B$1048576='Data Training 2022'!B1573,KETINGGIAN!$H$5:$H$1048576))</f>
        <v>0</v>
      </c>
      <c r="AO1573" s="22" t="str">
        <f>IFERROR(VLOOKUP(B1573,KETINGGIAN!$B$5:$I$1048576,8,0),"")</f>
        <v/>
      </c>
      <c r="AP1573" s="22"/>
      <c r="AQ1573" s="22"/>
      <c r="AR1573" s="22"/>
      <c r="AS1573" s="22"/>
      <c r="AT1573" s="17" cm="1">
        <f t="array" ref="AT1573">MAX(IF(TOOLSKEEPER!$B$5:$B$1048576='Data Training 2022'!B1573,TOOLSKEEPER!$H$5:$H$1048576))</f>
        <v>0</v>
      </c>
      <c r="AU1573" s="22" t="str">
        <f>IFERROR(VLOOKUP(B1573,TOOLSKEEPER!$B$5:$I$1048576,8,0),"")</f>
        <v/>
      </c>
    </row>
    <row r="1574" spans="1:47">
      <c r="A1574" s="22">
        <f t="shared" si="135"/>
        <v>1568</v>
      </c>
      <c r="B1574" s="21" t="str">
        <f t="shared" si="136"/>
        <v>RP-2</v>
      </c>
      <c r="C1574" s="21" t="s">
        <v>4548</v>
      </c>
      <c r="D1574" s="22"/>
      <c r="E1574" s="22" t="s">
        <v>4549</v>
      </c>
      <c r="F1574" s="22" t="s">
        <v>1210</v>
      </c>
      <c r="G1574" s="22" t="s">
        <v>1218</v>
      </c>
      <c r="H1574" s="22" t="s">
        <v>405</v>
      </c>
      <c r="I1574" s="22"/>
      <c r="J1574" s="22"/>
      <c r="K1574" s="21" t="s">
        <v>3993</v>
      </c>
      <c r="L1574" s="21" t="s">
        <v>460</v>
      </c>
      <c r="M1574" s="21" t="s">
        <v>3994</v>
      </c>
      <c r="N1574" s="21"/>
      <c r="O1574" s="17" t="str">
        <f>IFERROR(VLOOKUP(B1574,POP!$B$5:$I$1048576,7,0),"")</f>
        <v/>
      </c>
      <c r="P1574" s="17" t="str">
        <f>IFERROR(VLOOKUP(B1574,POM!$B$5:$I$1048576,7,0),"")</f>
        <v/>
      </c>
      <c r="Q1574" s="10" t="str">
        <f>IFERROR(VLOOKUP(B1574,POU!$B$5:$I$1048576,7,0),"")</f>
        <v/>
      </c>
      <c r="R1574" s="21" t="str">
        <f t="shared" si="132"/>
        <v>TARGET</v>
      </c>
      <c r="S1574" s="17" t="str">
        <f>IFERROR(VLOOKUP(B1574,'PEMBEKALAN POP'!$B$5:$I$1048576,7,0),"")</f>
        <v/>
      </c>
      <c r="T1574" s="22" t="str">
        <f>IFERROR(VLOOKUP(B1574,'PEMBEKALAN POP'!$B$5:$I$1048576,8,0),"")</f>
        <v/>
      </c>
      <c r="U1574" s="21" t="s">
        <v>3994</v>
      </c>
      <c r="V1574" s="17" t="e" cm="1">
        <f t="array" ref="V1574">MAX(IF(INDUKSI!$B$5:$B$1048576='Data Training 2022'!B1574,INDUKSI!$H$5:$H$1048576))</f>
        <v>#N/A</v>
      </c>
      <c r="W1574" s="22" t="str">
        <f>IFERROR(VLOOKUP(B1574,INDUKSI!$B$5:$I$1048576,8,0),"")</f>
        <v/>
      </c>
      <c r="X1574" s="21" t="s">
        <v>3994</v>
      </c>
      <c r="Y1574" s="17" cm="1">
        <f t="array" ref="Y1574">MAX(IF(REINDUKSI!$B$5:$B$1048576='Data Training 2022'!B1574,REINDUKSI!$H$5:$H$1048576))</f>
        <v>0</v>
      </c>
      <c r="Z1574" s="22" t="str">
        <f>IFERROR(VLOOKUP(B1574,REINDUKSI!$B$5:$I$1048576,8,0),"")</f>
        <v/>
      </c>
      <c r="AA1574" s="22" t="str">
        <f t="shared" si="133"/>
        <v/>
      </c>
      <c r="AB1574" s="17" cm="1">
        <f t="array" ref="AB1574">MAX(IF(BSA!$B$5:$B$1048576='Data Training 2022'!B1574,BSA!$H$5:$H$1048576))</f>
        <v>0</v>
      </c>
      <c r="AC1574" s="22" t="str">
        <f>IFERROR(VLOOKUP(B1574,BSA!$B$5:$I$1048576,8,0),"")</f>
        <v/>
      </c>
      <c r="AD1574" s="22" t="s">
        <v>3994</v>
      </c>
      <c r="AE1574" s="22"/>
      <c r="AF1574" s="22"/>
      <c r="AG1574" s="22" t="str">
        <f t="shared" si="134"/>
        <v/>
      </c>
      <c r="AH1574" s="17" cm="1">
        <f t="array" ref="AH1574">MAX(IF(ISOLASI!$B$5:$B$1048576='Data Training 2022'!B1574,ISOLASI!$H$5:$H$1048576))</f>
        <v>0</v>
      </c>
      <c r="AI1574" s="22" t="str">
        <f>IFERROR(VLOOKUP(B1574,ISOLASI!$B$5:$I$1048576,8,0),"")</f>
        <v/>
      </c>
      <c r="AJ1574" s="22"/>
      <c r="AK1574" s="17" cm="1">
        <f t="array" ref="AK1574">MAX(IF('DEKAT AIR'!$B$5:$B$1048576='Data Training 2022'!B1574,'DEKAT AIR'!$H$5:$H$1048576))</f>
        <v>0</v>
      </c>
      <c r="AL1574" s="22" t="str">
        <f>IFERROR(VLOOKUP(B1574,'DEKAT AIR'!$B$5:$I$1048576,8,0),"")</f>
        <v/>
      </c>
      <c r="AM1574" s="22"/>
      <c r="AN1574" s="17" cm="1">
        <f t="array" ref="AN1574">MAX(IF(KETINGGIAN!$B$5:$B$1048576='Data Training 2022'!B1574,KETINGGIAN!$H$5:$H$1048576))</f>
        <v>0</v>
      </c>
      <c r="AO1574" s="22" t="str">
        <f>IFERROR(VLOOKUP(B1574,KETINGGIAN!$B$5:$I$1048576,8,0),"")</f>
        <v/>
      </c>
      <c r="AP1574" s="22"/>
      <c r="AQ1574" s="22"/>
      <c r="AR1574" s="22"/>
      <c r="AS1574" s="22"/>
      <c r="AT1574" s="17" cm="1">
        <f t="array" ref="AT1574">MAX(IF(TOOLSKEEPER!$B$5:$B$1048576='Data Training 2022'!B1574,TOOLSKEEPER!$H$5:$H$1048576))</f>
        <v>0</v>
      </c>
      <c r="AU1574" s="22" t="str">
        <f>IFERROR(VLOOKUP(B1574,TOOLSKEEPER!$B$5:$I$1048576,8,0),"")</f>
        <v/>
      </c>
    </row>
    <row r="1575" spans="1:47">
      <c r="A1575" s="22">
        <f t="shared" si="135"/>
        <v>1569</v>
      </c>
      <c r="B1575" s="21" t="str">
        <f t="shared" si="136"/>
        <v>00000004</v>
      </c>
      <c r="C1575" s="21">
        <v>4</v>
      </c>
      <c r="D1575" s="22"/>
      <c r="E1575" s="22" t="s">
        <v>1212</v>
      </c>
      <c r="F1575" s="22" t="s">
        <v>1210</v>
      </c>
      <c r="G1575" s="22" t="s">
        <v>1213</v>
      </c>
      <c r="H1575" s="22" t="s">
        <v>405</v>
      </c>
      <c r="I1575" s="22"/>
      <c r="J1575" s="22"/>
      <c r="K1575" s="21" t="s">
        <v>4002</v>
      </c>
      <c r="L1575" s="21" t="s">
        <v>681</v>
      </c>
      <c r="M1575" s="21" t="s">
        <v>4003</v>
      </c>
      <c r="N1575" s="21"/>
      <c r="O1575" s="17" t="str">
        <f>IFERROR(VLOOKUP(B1575,POP!$B$5:$I$1048576,7,0),"")</f>
        <v/>
      </c>
      <c r="P1575" s="17" t="str">
        <f>IFERROR(VLOOKUP(B1575,POM!$B$5:$I$1048576,7,0),"")</f>
        <v/>
      </c>
      <c r="Q1575" s="10" t="str">
        <f>IFERROR(VLOOKUP(B1575,POU!$B$5:$I$1048576,7,0),"")</f>
        <v/>
      </c>
      <c r="R1575" s="21" t="str">
        <f t="shared" si="132"/>
        <v/>
      </c>
      <c r="S1575" s="17" t="str">
        <f>IFERROR(VLOOKUP(B1575,'PEMBEKALAN POP'!$B$5:$I$1048576,7,0),"")</f>
        <v/>
      </c>
      <c r="T1575" s="22" t="str">
        <f>IFERROR(VLOOKUP(B1575,'PEMBEKALAN POP'!$B$5:$I$1048576,8,0),"")</f>
        <v/>
      </c>
      <c r="U1575" s="21" t="s">
        <v>3994</v>
      </c>
      <c r="V1575" s="17" t="e" cm="1">
        <f t="array" ref="V1575">MAX(IF(INDUKSI!$B$5:$B$1048576='Data Training 2022'!B1575,INDUKSI!$H$5:$H$1048576))</f>
        <v>#N/A</v>
      </c>
      <c r="W1575" s="22" t="str">
        <f>IFERROR(VLOOKUP(B1575,INDUKSI!$B$5:$I$1048576,8,0),"")</f>
        <v>LULUS</v>
      </c>
      <c r="X1575" s="21" t="s">
        <v>3994</v>
      </c>
      <c r="Y1575" s="17" cm="1">
        <f t="array" ref="Y1575">MAX(IF(REINDUKSI!$B$5:$B$1048576='Data Training 2022'!B1575,REINDUKSI!$H$5:$H$1048576))</f>
        <v>0</v>
      </c>
      <c r="Z1575" s="22" t="str">
        <f>IFERROR(VLOOKUP(B1575,REINDUKSI!$B$5:$I$1048576,8,0),"")</f>
        <v/>
      </c>
      <c r="AA1575" s="22" t="str">
        <f t="shared" si="133"/>
        <v/>
      </c>
      <c r="AB1575" s="17" cm="1">
        <f t="array" ref="AB1575">MAX(IF(BSA!$B$5:$B$1048576='Data Training 2022'!B1575,BSA!$H$5:$H$1048576))</f>
        <v>0</v>
      </c>
      <c r="AC1575" s="22" t="str">
        <f>IFERROR(VLOOKUP(B1575,BSA!$B$5:$I$1048576,8,0),"")</f>
        <v/>
      </c>
      <c r="AD1575" s="22" t="s">
        <v>3994</v>
      </c>
      <c r="AE1575" s="22"/>
      <c r="AF1575" s="22"/>
      <c r="AG1575" s="22" t="str">
        <f t="shared" si="134"/>
        <v/>
      </c>
      <c r="AH1575" s="17" cm="1">
        <f t="array" ref="AH1575">MAX(IF(ISOLASI!$B$5:$B$1048576='Data Training 2022'!B1575,ISOLASI!$H$5:$H$1048576))</f>
        <v>0</v>
      </c>
      <c r="AI1575" s="22" t="str">
        <f>IFERROR(VLOOKUP(B1575,ISOLASI!$B$5:$I$1048576,8,0),"")</f>
        <v/>
      </c>
      <c r="AJ1575" s="22"/>
      <c r="AK1575" s="17" cm="1">
        <f t="array" ref="AK1575">MAX(IF('DEKAT AIR'!$B$5:$B$1048576='Data Training 2022'!B1575,'DEKAT AIR'!$H$5:$H$1048576))</f>
        <v>0</v>
      </c>
      <c r="AL1575" s="22" t="str">
        <f>IFERROR(VLOOKUP(B1575,'DEKAT AIR'!$B$5:$I$1048576,8,0),"")</f>
        <v/>
      </c>
      <c r="AM1575" s="22"/>
      <c r="AN1575" s="17" cm="1">
        <f t="array" ref="AN1575">MAX(IF(KETINGGIAN!$B$5:$B$1048576='Data Training 2022'!B1575,KETINGGIAN!$H$5:$H$1048576))</f>
        <v>0</v>
      </c>
      <c r="AO1575" s="22" t="str">
        <f>IFERROR(VLOOKUP(B1575,KETINGGIAN!$B$5:$I$1048576,8,0),"")</f>
        <v/>
      </c>
      <c r="AP1575" s="22"/>
      <c r="AQ1575" s="22"/>
      <c r="AR1575" s="22"/>
      <c r="AS1575" s="22"/>
      <c r="AT1575" s="17" cm="1">
        <f t="array" ref="AT1575">MAX(IF(TOOLSKEEPER!$B$5:$B$1048576='Data Training 2022'!B1575,TOOLSKEEPER!$H$5:$H$1048576))</f>
        <v>0</v>
      </c>
      <c r="AU1575" s="22" t="str">
        <f>IFERROR(VLOOKUP(B1575,TOOLSKEEPER!$B$5:$I$1048576,8,0),"")</f>
        <v/>
      </c>
    </row>
    <row r="1576" spans="1:47">
      <c r="A1576" s="22">
        <f t="shared" si="135"/>
        <v>1570</v>
      </c>
      <c r="B1576" s="21" t="str">
        <f t="shared" si="136"/>
        <v>RP-003-2020</v>
      </c>
      <c r="C1576" s="21" t="s">
        <v>1219</v>
      </c>
      <c r="D1576" s="22"/>
      <c r="E1576" s="22" t="s">
        <v>1220</v>
      </c>
      <c r="F1576" s="22" t="s">
        <v>1210</v>
      </c>
      <c r="G1576" s="22" t="s">
        <v>1213</v>
      </c>
      <c r="H1576" s="22" t="s">
        <v>405</v>
      </c>
      <c r="I1576" s="22"/>
      <c r="J1576" s="22"/>
      <c r="K1576" s="21" t="s">
        <v>4002</v>
      </c>
      <c r="L1576" s="21" t="s">
        <v>681</v>
      </c>
      <c r="M1576" s="21" t="s">
        <v>4003</v>
      </c>
      <c r="N1576" s="21"/>
      <c r="O1576" s="17" t="str">
        <f>IFERROR(VLOOKUP(B1576,POP!$B$5:$I$1048576,7,0),"")</f>
        <v/>
      </c>
      <c r="P1576" s="17" t="str">
        <f>IFERROR(VLOOKUP(B1576,POM!$B$5:$I$1048576,7,0),"")</f>
        <v/>
      </c>
      <c r="Q1576" s="10" t="str">
        <f>IFERROR(VLOOKUP(B1576,POU!$B$5:$I$1048576,7,0),"")</f>
        <v/>
      </c>
      <c r="R1576" s="21" t="str">
        <f t="shared" si="132"/>
        <v/>
      </c>
      <c r="S1576" s="17" t="str">
        <f>IFERROR(VLOOKUP(B1576,'PEMBEKALAN POP'!$B$5:$I$1048576,7,0),"")</f>
        <v/>
      </c>
      <c r="T1576" s="22" t="str">
        <f>IFERROR(VLOOKUP(B1576,'PEMBEKALAN POP'!$B$5:$I$1048576,8,0),"")</f>
        <v/>
      </c>
      <c r="U1576" s="21" t="s">
        <v>3994</v>
      </c>
      <c r="V1576" s="17" t="e" cm="1">
        <f t="array" ref="V1576">MAX(IF(INDUKSI!$B$5:$B$1048576='Data Training 2022'!B1576,INDUKSI!$H$5:$H$1048576))</f>
        <v>#N/A</v>
      </c>
      <c r="W1576" s="22" t="str">
        <f>IFERROR(VLOOKUP(B1576,INDUKSI!$B$5:$I$1048576,8,0),"")</f>
        <v>LULUS</v>
      </c>
      <c r="X1576" s="21" t="s">
        <v>3994</v>
      </c>
      <c r="Y1576" s="17" cm="1">
        <f t="array" ref="Y1576">MAX(IF(REINDUKSI!$B$5:$B$1048576='Data Training 2022'!B1576,REINDUKSI!$H$5:$H$1048576))</f>
        <v>0</v>
      </c>
      <c r="Z1576" s="22" t="str">
        <f>IFERROR(VLOOKUP(B1576,REINDUKSI!$B$5:$I$1048576,8,0),"")</f>
        <v/>
      </c>
      <c r="AA1576" s="22" t="str">
        <f t="shared" si="133"/>
        <v/>
      </c>
      <c r="AB1576" s="17" cm="1">
        <f t="array" ref="AB1576">MAX(IF(BSA!$B$5:$B$1048576='Data Training 2022'!B1576,BSA!$H$5:$H$1048576))</f>
        <v>0</v>
      </c>
      <c r="AC1576" s="22" t="str">
        <f>IFERROR(VLOOKUP(B1576,BSA!$B$5:$I$1048576,8,0),"")</f>
        <v/>
      </c>
      <c r="AD1576" s="22" t="s">
        <v>3994</v>
      </c>
      <c r="AE1576" s="22"/>
      <c r="AF1576" s="22"/>
      <c r="AG1576" s="22" t="str">
        <f t="shared" si="134"/>
        <v/>
      </c>
      <c r="AH1576" s="17" cm="1">
        <f t="array" ref="AH1576">MAX(IF(ISOLASI!$B$5:$B$1048576='Data Training 2022'!B1576,ISOLASI!$H$5:$H$1048576))</f>
        <v>0</v>
      </c>
      <c r="AI1576" s="22" t="str">
        <f>IFERROR(VLOOKUP(B1576,ISOLASI!$B$5:$I$1048576,8,0),"")</f>
        <v/>
      </c>
      <c r="AJ1576" s="22"/>
      <c r="AK1576" s="17" cm="1">
        <f t="array" ref="AK1576">MAX(IF('DEKAT AIR'!$B$5:$B$1048576='Data Training 2022'!B1576,'DEKAT AIR'!$H$5:$H$1048576))</f>
        <v>0</v>
      </c>
      <c r="AL1576" s="22" t="str">
        <f>IFERROR(VLOOKUP(B1576,'DEKAT AIR'!$B$5:$I$1048576,8,0),"")</f>
        <v/>
      </c>
      <c r="AM1576" s="22"/>
      <c r="AN1576" s="17" cm="1">
        <f t="array" ref="AN1576">MAX(IF(KETINGGIAN!$B$5:$B$1048576='Data Training 2022'!B1576,KETINGGIAN!$H$5:$H$1048576))</f>
        <v>0</v>
      </c>
      <c r="AO1576" s="22" t="str">
        <f>IFERROR(VLOOKUP(B1576,KETINGGIAN!$B$5:$I$1048576,8,0),"")</f>
        <v/>
      </c>
      <c r="AP1576" s="22"/>
      <c r="AQ1576" s="22"/>
      <c r="AR1576" s="22"/>
      <c r="AS1576" s="22"/>
      <c r="AT1576" s="17" cm="1">
        <f t="array" ref="AT1576">MAX(IF(TOOLSKEEPER!$B$5:$B$1048576='Data Training 2022'!B1576,TOOLSKEEPER!$H$5:$H$1048576))</f>
        <v>0</v>
      </c>
      <c r="AU1576" s="22" t="str">
        <f>IFERROR(VLOOKUP(B1576,TOOLSKEEPER!$B$5:$I$1048576,8,0),"")</f>
        <v/>
      </c>
    </row>
    <row r="1577" spans="1:47">
      <c r="A1577" s="22">
        <f t="shared" si="135"/>
        <v>1571</v>
      </c>
      <c r="B1577" s="21" t="str">
        <f t="shared" si="136"/>
        <v>00000026</v>
      </c>
      <c r="C1577" s="21">
        <v>26</v>
      </c>
      <c r="D1577" s="22"/>
      <c r="E1577" s="22" t="s">
        <v>1221</v>
      </c>
      <c r="F1577" s="22" t="s">
        <v>1210</v>
      </c>
      <c r="G1577" s="22" t="s">
        <v>1213</v>
      </c>
      <c r="H1577" s="22" t="s">
        <v>405</v>
      </c>
      <c r="I1577" s="22"/>
      <c r="J1577" s="22"/>
      <c r="K1577" s="21" t="s">
        <v>4002</v>
      </c>
      <c r="L1577" s="21" t="s">
        <v>681</v>
      </c>
      <c r="M1577" s="21" t="s">
        <v>4003</v>
      </c>
      <c r="N1577" s="21"/>
      <c r="O1577" s="17" t="str">
        <f>IFERROR(VLOOKUP(B1577,POP!$B$5:$I$1048576,7,0),"")</f>
        <v/>
      </c>
      <c r="P1577" s="17" t="str">
        <f>IFERROR(VLOOKUP(B1577,POM!$B$5:$I$1048576,7,0),"")</f>
        <v/>
      </c>
      <c r="Q1577" s="10" t="str">
        <f>IFERROR(VLOOKUP(B1577,POU!$B$5:$I$1048576,7,0),"")</f>
        <v/>
      </c>
      <c r="R1577" s="21" t="str">
        <f t="shared" si="132"/>
        <v/>
      </c>
      <c r="S1577" s="17" t="str">
        <f>IFERROR(VLOOKUP(B1577,'PEMBEKALAN POP'!$B$5:$I$1048576,7,0),"")</f>
        <v/>
      </c>
      <c r="T1577" s="22" t="str">
        <f>IFERROR(VLOOKUP(B1577,'PEMBEKALAN POP'!$B$5:$I$1048576,8,0),"")</f>
        <v/>
      </c>
      <c r="U1577" s="21" t="s">
        <v>3994</v>
      </c>
      <c r="V1577" s="17" t="e" cm="1">
        <f t="array" ref="V1577">MAX(IF(INDUKSI!$B$5:$B$1048576='Data Training 2022'!B1577,INDUKSI!$H$5:$H$1048576))</f>
        <v>#N/A</v>
      </c>
      <c r="W1577" s="22" t="str">
        <f>IFERROR(VLOOKUP(B1577,INDUKSI!$B$5:$I$1048576,8,0),"")</f>
        <v>LULUS</v>
      </c>
      <c r="X1577" s="21" t="s">
        <v>3994</v>
      </c>
      <c r="Y1577" s="17" cm="1">
        <f t="array" ref="Y1577">MAX(IF(REINDUKSI!$B$5:$B$1048576='Data Training 2022'!B1577,REINDUKSI!$H$5:$H$1048576))</f>
        <v>0</v>
      </c>
      <c r="Z1577" s="22" t="str">
        <f>IFERROR(VLOOKUP(B1577,REINDUKSI!$B$5:$I$1048576,8,0),"")</f>
        <v/>
      </c>
      <c r="AA1577" s="22" t="str">
        <f t="shared" si="133"/>
        <v/>
      </c>
      <c r="AB1577" s="17" cm="1">
        <f t="array" ref="AB1577">MAX(IF(BSA!$B$5:$B$1048576='Data Training 2022'!B1577,BSA!$H$5:$H$1048576))</f>
        <v>0</v>
      </c>
      <c r="AC1577" s="22" t="str">
        <f>IFERROR(VLOOKUP(B1577,BSA!$B$5:$I$1048576,8,0),"")</f>
        <v/>
      </c>
      <c r="AD1577" s="22" t="s">
        <v>3994</v>
      </c>
      <c r="AE1577" s="22"/>
      <c r="AF1577" s="22"/>
      <c r="AG1577" s="22" t="str">
        <f t="shared" si="134"/>
        <v/>
      </c>
      <c r="AH1577" s="17" cm="1">
        <f t="array" ref="AH1577">MAX(IF(ISOLASI!$B$5:$B$1048576='Data Training 2022'!B1577,ISOLASI!$H$5:$H$1048576))</f>
        <v>0</v>
      </c>
      <c r="AI1577" s="22" t="str">
        <f>IFERROR(VLOOKUP(B1577,ISOLASI!$B$5:$I$1048576,8,0),"")</f>
        <v/>
      </c>
      <c r="AJ1577" s="22"/>
      <c r="AK1577" s="17" cm="1">
        <f t="array" ref="AK1577">MAX(IF('DEKAT AIR'!$B$5:$B$1048576='Data Training 2022'!B1577,'DEKAT AIR'!$H$5:$H$1048576))</f>
        <v>0</v>
      </c>
      <c r="AL1577" s="22" t="str">
        <f>IFERROR(VLOOKUP(B1577,'DEKAT AIR'!$B$5:$I$1048576,8,0),"")</f>
        <v/>
      </c>
      <c r="AM1577" s="22"/>
      <c r="AN1577" s="17" cm="1">
        <f t="array" ref="AN1577">MAX(IF(KETINGGIAN!$B$5:$B$1048576='Data Training 2022'!B1577,KETINGGIAN!$H$5:$H$1048576))</f>
        <v>0</v>
      </c>
      <c r="AO1577" s="22" t="str">
        <f>IFERROR(VLOOKUP(B1577,KETINGGIAN!$B$5:$I$1048576,8,0),"")</f>
        <v/>
      </c>
      <c r="AP1577" s="22"/>
      <c r="AQ1577" s="22"/>
      <c r="AR1577" s="22"/>
      <c r="AS1577" s="22"/>
      <c r="AT1577" s="17" cm="1">
        <f t="array" ref="AT1577">MAX(IF(TOOLSKEEPER!$B$5:$B$1048576='Data Training 2022'!B1577,TOOLSKEEPER!$H$5:$H$1048576))</f>
        <v>0</v>
      </c>
      <c r="AU1577" s="22" t="str">
        <f>IFERROR(VLOOKUP(B1577,TOOLSKEEPER!$B$5:$I$1048576,8,0),"")</f>
        <v/>
      </c>
    </row>
    <row r="1578" spans="1:47">
      <c r="A1578" s="22">
        <f t="shared" si="135"/>
        <v>1572</v>
      </c>
      <c r="B1578" s="21" t="str">
        <f t="shared" si="136"/>
        <v>RUPRAT - 0013</v>
      </c>
      <c r="C1578" s="21" t="s">
        <v>1215</v>
      </c>
      <c r="D1578" s="22"/>
      <c r="E1578" s="22" t="s">
        <v>411</v>
      </c>
      <c r="F1578" s="22" t="s">
        <v>1210</v>
      </c>
      <c r="G1578" s="22" t="s">
        <v>1216</v>
      </c>
      <c r="H1578" s="22" t="s">
        <v>355</v>
      </c>
      <c r="I1578" s="22"/>
      <c r="J1578" s="22"/>
      <c r="K1578" s="21" t="s">
        <v>4002</v>
      </c>
      <c r="L1578" s="21" t="s">
        <v>681</v>
      </c>
      <c r="M1578" s="21" t="s">
        <v>4003</v>
      </c>
      <c r="N1578" s="21"/>
      <c r="O1578" s="17" t="str">
        <f>IFERROR(VLOOKUP(B1578,POP!$B$5:$I$1048576,7,0),"")</f>
        <v/>
      </c>
      <c r="P1578" s="17" t="str">
        <f>IFERROR(VLOOKUP(B1578,POM!$B$5:$I$1048576,7,0),"")</f>
        <v/>
      </c>
      <c r="Q1578" s="10" t="str">
        <f>IFERROR(VLOOKUP(B1578,POU!$B$5:$I$1048576,7,0),"")</f>
        <v/>
      </c>
      <c r="R1578" s="21" t="str">
        <f t="shared" si="132"/>
        <v/>
      </c>
      <c r="S1578" s="17" t="str">
        <f>IFERROR(VLOOKUP(B1578,'PEMBEKALAN POP'!$B$5:$I$1048576,7,0),"")</f>
        <v/>
      </c>
      <c r="T1578" s="22" t="str">
        <f>IFERROR(VLOOKUP(B1578,'PEMBEKALAN POP'!$B$5:$I$1048576,8,0),"")</f>
        <v/>
      </c>
      <c r="U1578" s="21" t="s">
        <v>3994</v>
      </c>
      <c r="V1578" s="17" t="e" cm="1">
        <f t="array" ref="V1578">MAX(IF(INDUKSI!$B$5:$B$1048576='Data Training 2022'!B1578,INDUKSI!$H$5:$H$1048576))</f>
        <v>#N/A</v>
      </c>
      <c r="W1578" s="22" t="str">
        <f>IFERROR(VLOOKUP(B1578,INDUKSI!$B$5:$I$1048576,8,0),"")</f>
        <v>LULUS</v>
      </c>
      <c r="X1578" s="21" t="s">
        <v>3994</v>
      </c>
      <c r="Y1578" s="17" cm="1">
        <f t="array" ref="Y1578">MAX(IF(REINDUKSI!$B$5:$B$1048576='Data Training 2022'!B1578,REINDUKSI!$H$5:$H$1048576))</f>
        <v>0</v>
      </c>
      <c r="Z1578" s="22" t="str">
        <f>IFERROR(VLOOKUP(B1578,REINDUKSI!$B$5:$I$1048576,8,0),"")</f>
        <v/>
      </c>
      <c r="AA1578" s="22" t="str">
        <f t="shared" si="133"/>
        <v/>
      </c>
      <c r="AB1578" s="17" cm="1">
        <f t="array" ref="AB1578">MAX(IF(BSA!$B$5:$B$1048576='Data Training 2022'!B1578,BSA!$H$5:$H$1048576))</f>
        <v>0</v>
      </c>
      <c r="AC1578" s="22" t="str">
        <f>IFERROR(VLOOKUP(B1578,BSA!$B$5:$I$1048576,8,0),"")</f>
        <v/>
      </c>
      <c r="AD1578" s="22" t="s">
        <v>3994</v>
      </c>
      <c r="AE1578" s="22"/>
      <c r="AF1578" s="22"/>
      <c r="AG1578" s="22" t="str">
        <f t="shared" si="134"/>
        <v/>
      </c>
      <c r="AH1578" s="17" cm="1">
        <f t="array" ref="AH1578">MAX(IF(ISOLASI!$B$5:$B$1048576='Data Training 2022'!B1578,ISOLASI!$H$5:$H$1048576))</f>
        <v>0</v>
      </c>
      <c r="AI1578" s="22" t="str">
        <f>IFERROR(VLOOKUP(B1578,ISOLASI!$B$5:$I$1048576,8,0),"")</f>
        <v/>
      </c>
      <c r="AJ1578" s="22"/>
      <c r="AK1578" s="17" cm="1">
        <f t="array" ref="AK1578">MAX(IF('DEKAT AIR'!$B$5:$B$1048576='Data Training 2022'!B1578,'DEKAT AIR'!$H$5:$H$1048576))</f>
        <v>0</v>
      </c>
      <c r="AL1578" s="22" t="str">
        <f>IFERROR(VLOOKUP(B1578,'DEKAT AIR'!$B$5:$I$1048576,8,0),"")</f>
        <v/>
      </c>
      <c r="AM1578" s="22"/>
      <c r="AN1578" s="17" cm="1">
        <f t="array" ref="AN1578">MAX(IF(KETINGGIAN!$B$5:$B$1048576='Data Training 2022'!B1578,KETINGGIAN!$H$5:$H$1048576))</f>
        <v>0</v>
      </c>
      <c r="AO1578" s="22" t="str">
        <f>IFERROR(VLOOKUP(B1578,KETINGGIAN!$B$5:$I$1048576,8,0),"")</f>
        <v/>
      </c>
      <c r="AP1578" s="22"/>
      <c r="AQ1578" s="22"/>
      <c r="AR1578" s="22"/>
      <c r="AS1578" s="22"/>
      <c r="AT1578" s="17" cm="1">
        <f t="array" ref="AT1578">MAX(IF(TOOLSKEEPER!$B$5:$B$1048576='Data Training 2022'!B1578,TOOLSKEEPER!$H$5:$H$1048576))</f>
        <v>0</v>
      </c>
      <c r="AU1578" s="22" t="str">
        <f>IFERROR(VLOOKUP(B1578,TOOLSKEEPER!$B$5:$I$1048576,8,0),"")</f>
        <v/>
      </c>
    </row>
    <row r="1579" spans="1:47">
      <c r="A1579" s="22">
        <f t="shared" si="135"/>
        <v>1573</v>
      </c>
      <c r="B1579" s="21" t="str">
        <f t="shared" si="136"/>
        <v>RP - 201001</v>
      </c>
      <c r="C1579" s="21" t="s">
        <v>1208</v>
      </c>
      <c r="D1579" s="22"/>
      <c r="E1579" s="22" t="s">
        <v>1209</v>
      </c>
      <c r="F1579" s="22" t="s">
        <v>1210</v>
      </c>
      <c r="G1579" s="22" t="s">
        <v>1211</v>
      </c>
      <c r="H1579" s="22" t="s">
        <v>405</v>
      </c>
      <c r="I1579" s="22"/>
      <c r="J1579" s="22"/>
      <c r="K1579" s="21" t="s">
        <v>4002</v>
      </c>
      <c r="L1579" s="21" t="s">
        <v>681</v>
      </c>
      <c r="M1579" s="21" t="s">
        <v>4003</v>
      </c>
      <c r="N1579" s="21"/>
      <c r="O1579" s="17" t="str">
        <f>IFERROR(VLOOKUP(B1579,POP!$B$5:$I$1048576,7,0),"")</f>
        <v/>
      </c>
      <c r="P1579" s="17" t="str">
        <f>IFERROR(VLOOKUP(B1579,POM!$B$5:$I$1048576,7,0),"")</f>
        <v/>
      </c>
      <c r="Q1579" s="10" t="str">
        <f>IFERROR(VLOOKUP(B1579,POU!$B$5:$I$1048576,7,0),"")</f>
        <v/>
      </c>
      <c r="R1579" s="21" t="str">
        <f t="shared" si="132"/>
        <v/>
      </c>
      <c r="S1579" s="17" t="str">
        <f>IFERROR(VLOOKUP(B1579,'PEMBEKALAN POP'!$B$5:$I$1048576,7,0),"")</f>
        <v/>
      </c>
      <c r="T1579" s="22" t="str">
        <f>IFERROR(VLOOKUP(B1579,'PEMBEKALAN POP'!$B$5:$I$1048576,8,0),"")</f>
        <v/>
      </c>
      <c r="U1579" s="21" t="s">
        <v>3994</v>
      </c>
      <c r="V1579" s="17" t="e" cm="1">
        <f t="array" ref="V1579">MAX(IF(INDUKSI!$B$5:$B$1048576='Data Training 2022'!B1579,INDUKSI!$H$5:$H$1048576))</f>
        <v>#N/A</v>
      </c>
      <c r="W1579" s="22" t="str">
        <f>IFERROR(VLOOKUP(B1579,INDUKSI!$B$5:$I$1048576,8,0),"")</f>
        <v>LULUS</v>
      </c>
      <c r="X1579" s="21" t="s">
        <v>3994</v>
      </c>
      <c r="Y1579" s="17" cm="1">
        <f t="array" ref="Y1579">MAX(IF(REINDUKSI!$B$5:$B$1048576='Data Training 2022'!B1579,REINDUKSI!$H$5:$H$1048576))</f>
        <v>0</v>
      </c>
      <c r="Z1579" s="22" t="str">
        <f>IFERROR(VLOOKUP(B1579,REINDUKSI!$B$5:$I$1048576,8,0),"")</f>
        <v/>
      </c>
      <c r="AA1579" s="22" t="str">
        <f t="shared" si="133"/>
        <v/>
      </c>
      <c r="AB1579" s="17" cm="1">
        <f t="array" ref="AB1579">MAX(IF(BSA!$B$5:$B$1048576='Data Training 2022'!B1579,BSA!$H$5:$H$1048576))</f>
        <v>0</v>
      </c>
      <c r="AC1579" s="22" t="str">
        <f>IFERROR(VLOOKUP(B1579,BSA!$B$5:$I$1048576,8,0),"")</f>
        <v/>
      </c>
      <c r="AD1579" s="22" t="s">
        <v>3994</v>
      </c>
      <c r="AE1579" s="22"/>
      <c r="AF1579" s="22"/>
      <c r="AG1579" s="22" t="str">
        <f t="shared" si="134"/>
        <v/>
      </c>
      <c r="AH1579" s="17" cm="1">
        <f t="array" ref="AH1579">MAX(IF(ISOLASI!$B$5:$B$1048576='Data Training 2022'!B1579,ISOLASI!$H$5:$H$1048576))</f>
        <v>0</v>
      </c>
      <c r="AI1579" s="22" t="str">
        <f>IFERROR(VLOOKUP(B1579,ISOLASI!$B$5:$I$1048576,8,0),"")</f>
        <v/>
      </c>
      <c r="AJ1579" s="22"/>
      <c r="AK1579" s="17" cm="1">
        <f t="array" ref="AK1579">MAX(IF('DEKAT AIR'!$B$5:$B$1048576='Data Training 2022'!B1579,'DEKAT AIR'!$H$5:$H$1048576))</f>
        <v>0</v>
      </c>
      <c r="AL1579" s="22" t="str">
        <f>IFERROR(VLOOKUP(B1579,'DEKAT AIR'!$B$5:$I$1048576,8,0),"")</f>
        <v/>
      </c>
      <c r="AM1579" s="22"/>
      <c r="AN1579" s="17" cm="1">
        <f t="array" ref="AN1579">MAX(IF(KETINGGIAN!$B$5:$B$1048576='Data Training 2022'!B1579,KETINGGIAN!$H$5:$H$1048576))</f>
        <v>0</v>
      </c>
      <c r="AO1579" s="22" t="str">
        <f>IFERROR(VLOOKUP(B1579,KETINGGIAN!$B$5:$I$1048576,8,0),"")</f>
        <v/>
      </c>
      <c r="AP1579" s="22"/>
      <c r="AQ1579" s="22"/>
      <c r="AR1579" s="22"/>
      <c r="AS1579" s="22"/>
      <c r="AT1579" s="17" cm="1">
        <f t="array" ref="AT1579">MAX(IF(TOOLSKEEPER!$B$5:$B$1048576='Data Training 2022'!B1579,TOOLSKEEPER!$H$5:$H$1048576))</f>
        <v>0</v>
      </c>
      <c r="AU1579" s="22" t="str">
        <f>IFERROR(VLOOKUP(B1579,TOOLSKEEPER!$B$5:$I$1048576,8,0),"")</f>
        <v/>
      </c>
    </row>
    <row r="1580" spans="1:47">
      <c r="A1580" s="22">
        <f t="shared" si="135"/>
        <v>1574</v>
      </c>
      <c r="B1580" s="21" t="str">
        <f t="shared" si="136"/>
        <v>SKB - 00011</v>
      </c>
      <c r="C1580" s="21" t="s">
        <v>1226</v>
      </c>
      <c r="D1580" s="22"/>
      <c r="E1580" s="22" t="s">
        <v>1227</v>
      </c>
      <c r="F1580" s="22" t="s">
        <v>1228</v>
      </c>
      <c r="G1580" s="22" t="s">
        <v>1229</v>
      </c>
      <c r="H1580" s="22" t="s">
        <v>386</v>
      </c>
      <c r="I1580" s="22"/>
      <c r="J1580" s="22"/>
      <c r="K1580" s="21" t="s">
        <v>3993</v>
      </c>
      <c r="L1580" s="21" t="s">
        <v>460</v>
      </c>
      <c r="M1580" s="21" t="s">
        <v>3994</v>
      </c>
      <c r="N1580" s="21"/>
      <c r="O1580" s="17" t="str">
        <f>IFERROR(VLOOKUP(B1580,POP!$B$5:$I$1048576,7,0),"")</f>
        <v/>
      </c>
      <c r="P1580" s="17" t="str">
        <f>IFERROR(VLOOKUP(B1580,POM!$B$5:$I$1048576,7,0),"")</f>
        <v/>
      </c>
      <c r="Q1580" s="10" t="str">
        <f>IFERROR(VLOOKUP(B1580,POU!$B$5:$I$1048576,7,0),"")</f>
        <v/>
      </c>
      <c r="R1580" s="21" t="str">
        <f t="shared" si="132"/>
        <v>TARGET</v>
      </c>
      <c r="S1580" s="17" t="str">
        <f>IFERROR(VLOOKUP(B1580,'PEMBEKALAN POP'!$B$5:$I$1048576,7,0),"")</f>
        <v/>
      </c>
      <c r="T1580" s="22" t="str">
        <f>IFERROR(VLOOKUP(B1580,'PEMBEKALAN POP'!$B$5:$I$1048576,8,0),"")</f>
        <v/>
      </c>
      <c r="U1580" s="21" t="s">
        <v>3994</v>
      </c>
      <c r="V1580" s="17" t="e" cm="1">
        <f t="array" ref="V1580">MAX(IF(INDUKSI!$B$5:$B$1048576='Data Training 2022'!B1580,INDUKSI!$H$5:$H$1048576))</f>
        <v>#N/A</v>
      </c>
      <c r="W1580" s="22" t="str">
        <f>IFERROR(VLOOKUP(B1580,INDUKSI!$B$5:$I$1048576,8,0),"")</f>
        <v>LULUS</v>
      </c>
      <c r="X1580" s="21" t="s">
        <v>3994</v>
      </c>
      <c r="Y1580" s="17" cm="1">
        <f t="array" ref="Y1580">MAX(IF(REINDUKSI!$B$5:$B$1048576='Data Training 2022'!B1580,REINDUKSI!$H$5:$H$1048576))</f>
        <v>0</v>
      </c>
      <c r="Z1580" s="22" t="str">
        <f>IFERROR(VLOOKUP(B1580,REINDUKSI!$B$5:$I$1048576,8,0),"")</f>
        <v/>
      </c>
      <c r="AA1580" s="22" t="str">
        <f t="shared" si="133"/>
        <v/>
      </c>
      <c r="AB1580" s="17" cm="1">
        <f t="array" ref="AB1580">MAX(IF(BSA!$B$5:$B$1048576='Data Training 2022'!B1580,BSA!$H$5:$H$1048576))</f>
        <v>0</v>
      </c>
      <c r="AC1580" s="22" t="str">
        <f>IFERROR(VLOOKUP(B1580,BSA!$B$5:$I$1048576,8,0),"")</f>
        <v/>
      </c>
      <c r="AD1580" s="22" t="s">
        <v>3994</v>
      </c>
      <c r="AE1580" s="22"/>
      <c r="AF1580" s="22"/>
      <c r="AG1580" s="22" t="str">
        <f t="shared" si="134"/>
        <v/>
      </c>
      <c r="AH1580" s="17" cm="1">
        <f t="array" ref="AH1580">MAX(IF(ISOLASI!$B$5:$B$1048576='Data Training 2022'!B1580,ISOLASI!$H$5:$H$1048576))</f>
        <v>0</v>
      </c>
      <c r="AI1580" s="22" t="str">
        <f>IFERROR(VLOOKUP(B1580,ISOLASI!$B$5:$I$1048576,8,0),"")</f>
        <v/>
      </c>
      <c r="AJ1580" s="22"/>
      <c r="AK1580" s="17" cm="1">
        <f t="array" ref="AK1580">MAX(IF('DEKAT AIR'!$B$5:$B$1048576='Data Training 2022'!B1580,'DEKAT AIR'!$H$5:$H$1048576))</f>
        <v>0</v>
      </c>
      <c r="AL1580" s="22" t="str">
        <f>IFERROR(VLOOKUP(B1580,'DEKAT AIR'!$B$5:$I$1048576,8,0),"")</f>
        <v/>
      </c>
      <c r="AM1580" s="22"/>
      <c r="AN1580" s="17" cm="1">
        <f t="array" ref="AN1580">MAX(IF(KETINGGIAN!$B$5:$B$1048576='Data Training 2022'!B1580,KETINGGIAN!$H$5:$H$1048576))</f>
        <v>0</v>
      </c>
      <c r="AO1580" s="22" t="str">
        <f>IFERROR(VLOOKUP(B1580,KETINGGIAN!$B$5:$I$1048576,8,0),"")</f>
        <v/>
      </c>
      <c r="AP1580" s="22"/>
      <c r="AQ1580" s="22"/>
      <c r="AR1580" s="22"/>
      <c r="AS1580" s="22"/>
      <c r="AT1580" s="17" cm="1">
        <f t="array" ref="AT1580">MAX(IF(TOOLSKEEPER!$B$5:$B$1048576='Data Training 2022'!B1580,TOOLSKEEPER!$H$5:$H$1048576))</f>
        <v>0</v>
      </c>
      <c r="AU1580" s="22" t="str">
        <f>IFERROR(VLOOKUP(B1580,TOOLSKEEPER!$B$5:$I$1048576,8,0),"")</f>
        <v/>
      </c>
    </row>
    <row r="1581" spans="1:47">
      <c r="A1581" s="22">
        <f t="shared" si="135"/>
        <v>1575</v>
      </c>
      <c r="B1581" s="21" t="str">
        <f t="shared" si="136"/>
        <v>SKB - 00046</v>
      </c>
      <c r="C1581" s="21" t="s">
        <v>1239</v>
      </c>
      <c r="D1581" s="22"/>
      <c r="E1581" s="22" t="s">
        <v>4550</v>
      </c>
      <c r="F1581" s="22" t="s">
        <v>1228</v>
      </c>
      <c r="G1581" s="22" t="s">
        <v>705</v>
      </c>
      <c r="H1581" s="22" t="s">
        <v>386</v>
      </c>
      <c r="I1581" s="22"/>
      <c r="J1581" s="22"/>
      <c r="K1581" s="21" t="s">
        <v>4002</v>
      </c>
      <c r="L1581" s="21" t="s">
        <v>681</v>
      </c>
      <c r="M1581" s="21" t="s">
        <v>4003</v>
      </c>
      <c r="N1581" s="21"/>
      <c r="O1581" s="17" t="str">
        <f>IFERROR(VLOOKUP(B1581,POP!$B$5:$I$1048576,7,0),"")</f>
        <v/>
      </c>
      <c r="P1581" s="17" t="str">
        <f>IFERROR(VLOOKUP(B1581,POM!$B$5:$I$1048576,7,0),"")</f>
        <v/>
      </c>
      <c r="Q1581" s="10" t="str">
        <f>IFERROR(VLOOKUP(B1581,POU!$B$5:$I$1048576,7,0),"")</f>
        <v/>
      </c>
      <c r="R1581" s="21" t="str">
        <f t="shared" si="132"/>
        <v/>
      </c>
      <c r="S1581" s="17" t="str">
        <f>IFERROR(VLOOKUP(B1581,'PEMBEKALAN POP'!$B$5:$I$1048576,7,0),"")</f>
        <v/>
      </c>
      <c r="T1581" s="22" t="str">
        <f>IFERROR(VLOOKUP(B1581,'PEMBEKALAN POP'!$B$5:$I$1048576,8,0),"")</f>
        <v/>
      </c>
      <c r="U1581" s="21" t="s">
        <v>3994</v>
      </c>
      <c r="V1581" s="17" t="e" cm="1">
        <f t="array" ref="V1581">MAX(IF(INDUKSI!$B$5:$B$1048576='Data Training 2022'!B1581,INDUKSI!$H$5:$H$1048576))</f>
        <v>#N/A</v>
      </c>
      <c r="W1581" s="22" t="str">
        <f>IFERROR(VLOOKUP(B1581,INDUKSI!$B$5:$I$1048576,8,0),"")</f>
        <v>LULUS</v>
      </c>
      <c r="X1581" s="21" t="s">
        <v>3994</v>
      </c>
      <c r="Y1581" s="17" cm="1">
        <f t="array" ref="Y1581">MAX(IF(REINDUKSI!$B$5:$B$1048576='Data Training 2022'!B1581,REINDUKSI!$H$5:$H$1048576))</f>
        <v>0</v>
      </c>
      <c r="Z1581" s="22" t="str">
        <f>IFERROR(VLOOKUP(B1581,REINDUKSI!$B$5:$I$1048576,8,0),"")</f>
        <v/>
      </c>
      <c r="AA1581" s="22" t="str">
        <f t="shared" si="133"/>
        <v/>
      </c>
      <c r="AB1581" s="17" cm="1">
        <f t="array" ref="AB1581">MAX(IF(BSA!$B$5:$B$1048576='Data Training 2022'!B1581,BSA!$H$5:$H$1048576))</f>
        <v>0</v>
      </c>
      <c r="AC1581" s="22" t="str">
        <f>IFERROR(VLOOKUP(B1581,BSA!$B$5:$I$1048576,8,0),"")</f>
        <v/>
      </c>
      <c r="AD1581" s="22" t="s">
        <v>3994</v>
      </c>
      <c r="AE1581" s="22"/>
      <c r="AF1581" s="22"/>
      <c r="AG1581" s="22" t="str">
        <f t="shared" si="134"/>
        <v/>
      </c>
      <c r="AH1581" s="17" cm="1">
        <f t="array" ref="AH1581">MAX(IF(ISOLASI!$B$5:$B$1048576='Data Training 2022'!B1581,ISOLASI!$H$5:$H$1048576))</f>
        <v>0</v>
      </c>
      <c r="AI1581" s="22" t="str">
        <f>IFERROR(VLOOKUP(B1581,ISOLASI!$B$5:$I$1048576,8,0),"")</f>
        <v/>
      </c>
      <c r="AJ1581" s="22"/>
      <c r="AK1581" s="17" cm="1">
        <f t="array" ref="AK1581">MAX(IF('DEKAT AIR'!$B$5:$B$1048576='Data Training 2022'!B1581,'DEKAT AIR'!$H$5:$H$1048576))</f>
        <v>0</v>
      </c>
      <c r="AL1581" s="22" t="str">
        <f>IFERROR(VLOOKUP(B1581,'DEKAT AIR'!$B$5:$I$1048576,8,0),"")</f>
        <v/>
      </c>
      <c r="AM1581" s="22"/>
      <c r="AN1581" s="17" cm="1">
        <f t="array" ref="AN1581">MAX(IF(KETINGGIAN!$B$5:$B$1048576='Data Training 2022'!B1581,KETINGGIAN!$H$5:$H$1048576))</f>
        <v>0</v>
      </c>
      <c r="AO1581" s="22" t="str">
        <f>IFERROR(VLOOKUP(B1581,KETINGGIAN!$B$5:$I$1048576,8,0),"")</f>
        <v/>
      </c>
      <c r="AP1581" s="22"/>
      <c r="AQ1581" s="22"/>
      <c r="AR1581" s="22"/>
      <c r="AS1581" s="22"/>
      <c r="AT1581" s="17" cm="1">
        <f t="array" ref="AT1581">MAX(IF(TOOLSKEEPER!$B$5:$B$1048576='Data Training 2022'!B1581,TOOLSKEEPER!$H$5:$H$1048576))</f>
        <v>0</v>
      </c>
      <c r="AU1581" s="22" t="str">
        <f>IFERROR(VLOOKUP(B1581,TOOLSKEEPER!$B$5:$I$1048576,8,0),"")</f>
        <v/>
      </c>
    </row>
    <row r="1582" spans="1:47">
      <c r="A1582" s="22">
        <f t="shared" si="135"/>
        <v>1576</v>
      </c>
      <c r="B1582" s="21" t="str">
        <f t="shared" si="136"/>
        <v>SKB - 00009</v>
      </c>
      <c r="C1582" s="21" t="s">
        <v>1232</v>
      </c>
      <c r="D1582" s="22"/>
      <c r="E1582" s="22" t="s">
        <v>1233</v>
      </c>
      <c r="F1582" s="22" t="s">
        <v>1228</v>
      </c>
      <c r="G1582" s="22" t="s">
        <v>1234</v>
      </c>
      <c r="H1582" s="22" t="s">
        <v>386</v>
      </c>
      <c r="I1582" s="22"/>
      <c r="J1582" s="22"/>
      <c r="K1582" s="21" t="s">
        <v>4002</v>
      </c>
      <c r="L1582" s="21" t="s">
        <v>681</v>
      </c>
      <c r="M1582" s="21" t="s">
        <v>4003</v>
      </c>
      <c r="N1582" s="21"/>
      <c r="O1582" s="17" t="str">
        <f>IFERROR(VLOOKUP(B1582,POP!$B$5:$I$1048576,7,0),"")</f>
        <v/>
      </c>
      <c r="P1582" s="17" t="str">
        <f>IFERROR(VLOOKUP(B1582,POM!$B$5:$I$1048576,7,0),"")</f>
        <v/>
      </c>
      <c r="Q1582" s="10" t="str">
        <f>IFERROR(VLOOKUP(B1582,POU!$B$5:$I$1048576,7,0),"")</f>
        <v/>
      </c>
      <c r="R1582" s="21" t="str">
        <f t="shared" si="132"/>
        <v/>
      </c>
      <c r="S1582" s="17" t="str">
        <f>IFERROR(VLOOKUP(B1582,'PEMBEKALAN POP'!$B$5:$I$1048576,7,0),"")</f>
        <v/>
      </c>
      <c r="T1582" s="22" t="str">
        <f>IFERROR(VLOOKUP(B1582,'PEMBEKALAN POP'!$B$5:$I$1048576,8,0),"")</f>
        <v/>
      </c>
      <c r="U1582" s="21" t="s">
        <v>3994</v>
      </c>
      <c r="V1582" s="17" t="e" cm="1">
        <f t="array" ref="V1582">MAX(IF(INDUKSI!$B$5:$B$1048576='Data Training 2022'!B1582,INDUKSI!$H$5:$H$1048576))</f>
        <v>#N/A</v>
      </c>
      <c r="W1582" s="22" t="str">
        <f>IFERROR(VLOOKUP(B1582,INDUKSI!$B$5:$I$1048576,8,0),"")</f>
        <v/>
      </c>
      <c r="X1582" s="21" t="s">
        <v>3994</v>
      </c>
      <c r="Y1582" s="17" cm="1">
        <f t="array" ref="Y1582">MAX(IF(REINDUKSI!$B$5:$B$1048576='Data Training 2022'!B1582,REINDUKSI!$H$5:$H$1048576))</f>
        <v>0</v>
      </c>
      <c r="Z1582" s="22" t="str">
        <f>IFERROR(VLOOKUP(B1582,REINDUKSI!$B$5:$I$1048576,8,0),"")</f>
        <v/>
      </c>
      <c r="AA1582" s="22" t="str">
        <f t="shared" si="133"/>
        <v/>
      </c>
      <c r="AB1582" s="17" cm="1">
        <f t="array" ref="AB1582">MAX(IF(BSA!$B$5:$B$1048576='Data Training 2022'!B1582,BSA!$H$5:$H$1048576))</f>
        <v>0</v>
      </c>
      <c r="AC1582" s="22" t="str">
        <f>IFERROR(VLOOKUP(B1582,BSA!$B$5:$I$1048576,8,0),"")</f>
        <v/>
      </c>
      <c r="AD1582" s="22" t="s">
        <v>3994</v>
      </c>
      <c r="AE1582" s="22"/>
      <c r="AF1582" s="22"/>
      <c r="AG1582" s="22" t="str">
        <f t="shared" si="134"/>
        <v/>
      </c>
      <c r="AH1582" s="17" cm="1">
        <f t="array" ref="AH1582">MAX(IF(ISOLASI!$B$5:$B$1048576='Data Training 2022'!B1582,ISOLASI!$H$5:$H$1048576))</f>
        <v>0</v>
      </c>
      <c r="AI1582" s="22" t="str">
        <f>IFERROR(VLOOKUP(B1582,ISOLASI!$B$5:$I$1048576,8,0),"")</f>
        <v/>
      </c>
      <c r="AJ1582" s="22"/>
      <c r="AK1582" s="17" cm="1">
        <f t="array" ref="AK1582">MAX(IF('DEKAT AIR'!$B$5:$B$1048576='Data Training 2022'!B1582,'DEKAT AIR'!$H$5:$H$1048576))</f>
        <v>0</v>
      </c>
      <c r="AL1582" s="22" t="str">
        <f>IFERROR(VLOOKUP(B1582,'DEKAT AIR'!$B$5:$I$1048576,8,0),"")</f>
        <v/>
      </c>
      <c r="AM1582" s="22"/>
      <c r="AN1582" s="17" cm="1">
        <f t="array" ref="AN1582">MAX(IF(KETINGGIAN!$B$5:$B$1048576='Data Training 2022'!B1582,KETINGGIAN!$H$5:$H$1048576))</f>
        <v>0</v>
      </c>
      <c r="AO1582" s="22" t="str">
        <f>IFERROR(VLOOKUP(B1582,KETINGGIAN!$B$5:$I$1048576,8,0),"")</f>
        <v/>
      </c>
      <c r="AP1582" s="22"/>
      <c r="AQ1582" s="22"/>
      <c r="AR1582" s="22"/>
      <c r="AS1582" s="22"/>
      <c r="AT1582" s="17" cm="1">
        <f t="array" ref="AT1582">MAX(IF(TOOLSKEEPER!$B$5:$B$1048576='Data Training 2022'!B1582,TOOLSKEEPER!$H$5:$H$1048576))</f>
        <v>0</v>
      </c>
      <c r="AU1582" s="22" t="str">
        <f>IFERROR(VLOOKUP(B1582,TOOLSKEEPER!$B$5:$I$1048576,8,0),"")</f>
        <v/>
      </c>
    </row>
    <row r="1583" spans="1:47">
      <c r="A1583" s="22">
        <f t="shared" si="135"/>
        <v>1577</v>
      </c>
      <c r="B1583" s="21" t="str">
        <f t="shared" si="136"/>
        <v>SKB - 00018</v>
      </c>
      <c r="C1583" s="21" t="s">
        <v>1244</v>
      </c>
      <c r="D1583" s="22"/>
      <c r="E1583" s="22" t="s">
        <v>1245</v>
      </c>
      <c r="F1583" s="22" t="s">
        <v>1228</v>
      </c>
      <c r="G1583" s="22" t="s">
        <v>1246</v>
      </c>
      <c r="H1583" s="22" t="s">
        <v>386</v>
      </c>
      <c r="I1583" s="22"/>
      <c r="J1583" s="22"/>
      <c r="K1583" s="21" t="s">
        <v>3993</v>
      </c>
      <c r="L1583" s="21" t="s">
        <v>460</v>
      </c>
      <c r="M1583" s="21" t="s">
        <v>3994</v>
      </c>
      <c r="N1583" s="21"/>
      <c r="O1583" s="17" t="str">
        <f>IFERROR(VLOOKUP(B1583,POP!$B$5:$I$1048576,7,0),"")</f>
        <v/>
      </c>
      <c r="P1583" s="17" t="str">
        <f>IFERROR(VLOOKUP(B1583,POM!$B$5:$I$1048576,7,0),"")</f>
        <v/>
      </c>
      <c r="Q1583" s="10" t="str">
        <f>IFERROR(VLOOKUP(B1583,POU!$B$5:$I$1048576,7,0),"")</f>
        <v/>
      </c>
      <c r="R1583" s="21" t="str">
        <f t="shared" si="132"/>
        <v>TARGET</v>
      </c>
      <c r="S1583" s="17" t="str">
        <f>IFERROR(VLOOKUP(B1583,'PEMBEKALAN POP'!$B$5:$I$1048576,7,0),"")</f>
        <v/>
      </c>
      <c r="T1583" s="22" t="str">
        <f>IFERROR(VLOOKUP(B1583,'PEMBEKALAN POP'!$B$5:$I$1048576,8,0),"")</f>
        <v/>
      </c>
      <c r="U1583" s="21" t="s">
        <v>3994</v>
      </c>
      <c r="V1583" s="17" t="e" cm="1">
        <f t="array" ref="V1583">MAX(IF(INDUKSI!$B$5:$B$1048576='Data Training 2022'!B1583,INDUKSI!$H$5:$H$1048576))</f>
        <v>#N/A</v>
      </c>
      <c r="W1583" s="22" t="str">
        <f>IFERROR(VLOOKUP(B1583,INDUKSI!$B$5:$I$1048576,8,0),"")</f>
        <v>LULUS</v>
      </c>
      <c r="X1583" s="21" t="s">
        <v>3994</v>
      </c>
      <c r="Y1583" s="17" cm="1">
        <f t="array" ref="Y1583">MAX(IF(REINDUKSI!$B$5:$B$1048576='Data Training 2022'!B1583,REINDUKSI!$H$5:$H$1048576))</f>
        <v>0</v>
      </c>
      <c r="Z1583" s="22" t="str">
        <f>IFERROR(VLOOKUP(B1583,REINDUKSI!$B$5:$I$1048576,8,0),"")</f>
        <v/>
      </c>
      <c r="AA1583" s="22" t="str">
        <f t="shared" si="133"/>
        <v/>
      </c>
      <c r="AB1583" s="17" cm="1">
        <f t="array" ref="AB1583">MAX(IF(BSA!$B$5:$B$1048576='Data Training 2022'!B1583,BSA!$H$5:$H$1048576))</f>
        <v>0</v>
      </c>
      <c r="AC1583" s="22" t="str">
        <f>IFERROR(VLOOKUP(B1583,BSA!$B$5:$I$1048576,8,0),"")</f>
        <v/>
      </c>
      <c r="AD1583" s="22" t="s">
        <v>3994</v>
      </c>
      <c r="AE1583" s="22"/>
      <c r="AF1583" s="22"/>
      <c r="AG1583" s="22" t="str">
        <f t="shared" si="134"/>
        <v/>
      </c>
      <c r="AH1583" s="17" cm="1">
        <f t="array" ref="AH1583">MAX(IF(ISOLASI!$B$5:$B$1048576='Data Training 2022'!B1583,ISOLASI!$H$5:$H$1048576))</f>
        <v>44366</v>
      </c>
      <c r="AI1583" s="22" t="str">
        <f>IFERROR(VLOOKUP(B1583,ISOLASI!$B$5:$I$1048576,8,0),"")</f>
        <v>LULUS</v>
      </c>
      <c r="AJ1583" s="22"/>
      <c r="AK1583" s="17" cm="1">
        <f t="array" ref="AK1583">MAX(IF('DEKAT AIR'!$B$5:$B$1048576='Data Training 2022'!B1583,'DEKAT AIR'!$H$5:$H$1048576))</f>
        <v>0</v>
      </c>
      <c r="AL1583" s="22" t="str">
        <f>IFERROR(VLOOKUP(B1583,'DEKAT AIR'!$B$5:$I$1048576,8,0),"")</f>
        <v/>
      </c>
      <c r="AM1583" s="22"/>
      <c r="AN1583" s="17" cm="1">
        <f t="array" ref="AN1583">MAX(IF(KETINGGIAN!$B$5:$B$1048576='Data Training 2022'!B1583,KETINGGIAN!$H$5:$H$1048576))</f>
        <v>0</v>
      </c>
      <c r="AO1583" s="22" t="str">
        <f>IFERROR(VLOOKUP(B1583,KETINGGIAN!$B$5:$I$1048576,8,0),"")</f>
        <v/>
      </c>
      <c r="AP1583" s="22"/>
      <c r="AQ1583" s="22"/>
      <c r="AR1583" s="22"/>
      <c r="AS1583" s="22"/>
      <c r="AT1583" s="17" cm="1">
        <f t="array" ref="AT1583">MAX(IF(TOOLSKEEPER!$B$5:$B$1048576='Data Training 2022'!B1583,TOOLSKEEPER!$H$5:$H$1048576))</f>
        <v>0</v>
      </c>
      <c r="AU1583" s="22" t="str">
        <f>IFERROR(VLOOKUP(B1583,TOOLSKEEPER!$B$5:$I$1048576,8,0),"")</f>
        <v/>
      </c>
    </row>
    <row r="1584" spans="1:47">
      <c r="A1584" s="22">
        <f t="shared" si="135"/>
        <v>1578</v>
      </c>
      <c r="B1584" s="21" t="str">
        <f t="shared" si="136"/>
        <v>SKB - 00026</v>
      </c>
      <c r="C1584" s="21" t="s">
        <v>1241</v>
      </c>
      <c r="D1584" s="22"/>
      <c r="E1584" s="22" t="s">
        <v>1242</v>
      </c>
      <c r="F1584" s="22" t="s">
        <v>1228</v>
      </c>
      <c r="G1584" s="22" t="s">
        <v>1243</v>
      </c>
      <c r="H1584" s="22" t="s">
        <v>386</v>
      </c>
      <c r="I1584" s="22"/>
      <c r="J1584" s="22"/>
      <c r="K1584" s="21" t="s">
        <v>4002</v>
      </c>
      <c r="L1584" s="21" t="s">
        <v>681</v>
      </c>
      <c r="M1584" s="21" t="s">
        <v>4003</v>
      </c>
      <c r="N1584" s="21"/>
      <c r="O1584" s="17" t="str">
        <f>IFERROR(VLOOKUP(B1584,POP!$B$5:$I$1048576,7,0),"")</f>
        <v/>
      </c>
      <c r="P1584" s="17" t="str">
        <f>IFERROR(VLOOKUP(B1584,POM!$B$5:$I$1048576,7,0),"")</f>
        <v/>
      </c>
      <c r="Q1584" s="10" t="str">
        <f>IFERROR(VLOOKUP(B1584,POU!$B$5:$I$1048576,7,0),"")</f>
        <v/>
      </c>
      <c r="R1584" s="21" t="str">
        <f t="shared" si="132"/>
        <v/>
      </c>
      <c r="S1584" s="17" t="str">
        <f>IFERROR(VLOOKUP(B1584,'PEMBEKALAN POP'!$B$5:$I$1048576,7,0),"")</f>
        <v/>
      </c>
      <c r="T1584" s="22" t="str">
        <f>IFERROR(VLOOKUP(B1584,'PEMBEKALAN POP'!$B$5:$I$1048576,8,0),"")</f>
        <v/>
      </c>
      <c r="U1584" s="21" t="s">
        <v>3994</v>
      </c>
      <c r="V1584" s="17" t="e" cm="1">
        <f t="array" ref="V1584">MAX(IF(INDUKSI!$B$5:$B$1048576='Data Training 2022'!B1584,INDUKSI!$H$5:$H$1048576))</f>
        <v>#N/A</v>
      </c>
      <c r="W1584" s="22" t="str">
        <f>IFERROR(VLOOKUP(B1584,INDUKSI!$B$5:$I$1048576,8,0),"")</f>
        <v>LULUS</v>
      </c>
      <c r="X1584" s="21" t="s">
        <v>3994</v>
      </c>
      <c r="Y1584" s="17" cm="1">
        <f t="array" ref="Y1584">MAX(IF(REINDUKSI!$B$5:$B$1048576='Data Training 2022'!B1584,REINDUKSI!$H$5:$H$1048576))</f>
        <v>0</v>
      </c>
      <c r="Z1584" s="22" t="str">
        <f>IFERROR(VLOOKUP(B1584,REINDUKSI!$B$5:$I$1048576,8,0),"")</f>
        <v/>
      </c>
      <c r="AA1584" s="22" t="str">
        <f t="shared" si="133"/>
        <v/>
      </c>
      <c r="AB1584" s="17" cm="1">
        <f t="array" ref="AB1584">MAX(IF(BSA!$B$5:$B$1048576='Data Training 2022'!B1584,BSA!$H$5:$H$1048576))</f>
        <v>44654</v>
      </c>
      <c r="AC1584" s="22" t="str">
        <f>IFERROR(VLOOKUP(B1584,BSA!$B$5:$I$1048576,8,0),"")</f>
        <v>LULUS</v>
      </c>
      <c r="AD1584" s="22" t="s">
        <v>3994</v>
      </c>
      <c r="AE1584" s="22"/>
      <c r="AF1584" s="22"/>
      <c r="AG1584" s="22" t="str">
        <f t="shared" si="134"/>
        <v/>
      </c>
      <c r="AH1584" s="17" cm="1">
        <f t="array" ref="AH1584">MAX(IF(ISOLASI!$B$5:$B$1048576='Data Training 2022'!B1584,ISOLASI!$H$5:$H$1048576))</f>
        <v>0</v>
      </c>
      <c r="AI1584" s="22" t="str">
        <f>IFERROR(VLOOKUP(B1584,ISOLASI!$B$5:$I$1048576,8,0),"")</f>
        <v/>
      </c>
      <c r="AJ1584" s="22"/>
      <c r="AK1584" s="17" cm="1">
        <f t="array" ref="AK1584">MAX(IF('DEKAT AIR'!$B$5:$B$1048576='Data Training 2022'!B1584,'DEKAT AIR'!$H$5:$H$1048576))</f>
        <v>0</v>
      </c>
      <c r="AL1584" s="22" t="str">
        <f>IFERROR(VLOOKUP(B1584,'DEKAT AIR'!$B$5:$I$1048576,8,0),"")</f>
        <v/>
      </c>
      <c r="AM1584" s="22"/>
      <c r="AN1584" s="17" cm="1">
        <f t="array" ref="AN1584">MAX(IF(KETINGGIAN!$B$5:$B$1048576='Data Training 2022'!B1584,KETINGGIAN!$H$5:$H$1048576))</f>
        <v>0</v>
      </c>
      <c r="AO1584" s="22" t="str">
        <f>IFERROR(VLOOKUP(B1584,KETINGGIAN!$B$5:$I$1048576,8,0),"")</f>
        <v/>
      </c>
      <c r="AP1584" s="22"/>
      <c r="AQ1584" s="22"/>
      <c r="AR1584" s="22"/>
      <c r="AS1584" s="22"/>
      <c r="AT1584" s="17" cm="1">
        <f t="array" ref="AT1584">MAX(IF(TOOLSKEEPER!$B$5:$B$1048576='Data Training 2022'!B1584,TOOLSKEEPER!$H$5:$H$1048576))</f>
        <v>0</v>
      </c>
      <c r="AU1584" s="22" t="str">
        <f>IFERROR(VLOOKUP(B1584,TOOLSKEEPER!$B$5:$I$1048576,8,0),"")</f>
        <v/>
      </c>
    </row>
    <row r="1585" spans="1:47">
      <c r="A1585" s="22">
        <f t="shared" si="135"/>
        <v>1579</v>
      </c>
      <c r="B1585" s="21" t="str">
        <f t="shared" si="136"/>
        <v>SKB - 00036</v>
      </c>
      <c r="C1585" s="21" t="s">
        <v>1230</v>
      </c>
      <c r="D1585" s="22"/>
      <c r="E1585" s="22" t="s">
        <v>1231</v>
      </c>
      <c r="F1585" s="22" t="s">
        <v>1228</v>
      </c>
      <c r="G1585" s="22" t="s">
        <v>459</v>
      </c>
      <c r="H1585" s="22" t="s">
        <v>386</v>
      </c>
      <c r="I1585" s="22"/>
      <c r="J1585" s="22"/>
      <c r="K1585" s="21" t="s">
        <v>3993</v>
      </c>
      <c r="L1585" s="21" t="s">
        <v>460</v>
      </c>
      <c r="M1585" s="21" t="s">
        <v>3994</v>
      </c>
      <c r="N1585" s="21"/>
      <c r="O1585" s="17" t="str">
        <f>IFERROR(VLOOKUP(B1585,POP!$B$5:$I$1048576,7,0),"")</f>
        <v/>
      </c>
      <c r="P1585" s="17" t="str">
        <f>IFERROR(VLOOKUP(B1585,POM!$B$5:$I$1048576,7,0),"")</f>
        <v/>
      </c>
      <c r="Q1585" s="10" t="str">
        <f>IFERROR(VLOOKUP(B1585,POU!$B$5:$I$1048576,7,0),"")</f>
        <v/>
      </c>
      <c r="R1585" s="21" t="str">
        <f t="shared" si="132"/>
        <v>TARGET</v>
      </c>
      <c r="S1585" s="17" t="str">
        <f>IFERROR(VLOOKUP(B1585,'PEMBEKALAN POP'!$B$5:$I$1048576,7,0),"")</f>
        <v/>
      </c>
      <c r="T1585" s="22" t="str">
        <f>IFERROR(VLOOKUP(B1585,'PEMBEKALAN POP'!$B$5:$I$1048576,8,0),"")</f>
        <v/>
      </c>
      <c r="U1585" s="21" t="s">
        <v>3994</v>
      </c>
      <c r="V1585" s="17" t="e" cm="1">
        <f t="array" ref="V1585">MAX(IF(INDUKSI!$B$5:$B$1048576='Data Training 2022'!B1585,INDUKSI!$H$5:$H$1048576))</f>
        <v>#N/A</v>
      </c>
      <c r="W1585" s="22" t="str">
        <f>IFERROR(VLOOKUP(B1585,INDUKSI!$B$5:$I$1048576,8,0),"")</f>
        <v>LULUS</v>
      </c>
      <c r="X1585" s="21" t="s">
        <v>3994</v>
      </c>
      <c r="Y1585" s="17" cm="1">
        <f t="array" ref="Y1585">MAX(IF(REINDUKSI!$B$5:$B$1048576='Data Training 2022'!B1585,REINDUKSI!$H$5:$H$1048576))</f>
        <v>0</v>
      </c>
      <c r="Z1585" s="22" t="str">
        <f>IFERROR(VLOOKUP(B1585,REINDUKSI!$B$5:$I$1048576,8,0),"")</f>
        <v/>
      </c>
      <c r="AA1585" s="22" t="str">
        <f t="shared" si="133"/>
        <v/>
      </c>
      <c r="AB1585" s="17" cm="1">
        <f t="array" ref="AB1585">MAX(IF(BSA!$B$5:$B$1048576='Data Training 2022'!B1585,BSA!$H$5:$H$1048576))</f>
        <v>0</v>
      </c>
      <c r="AC1585" s="22" t="str">
        <f>IFERROR(VLOOKUP(B1585,BSA!$B$5:$I$1048576,8,0),"")</f>
        <v/>
      </c>
      <c r="AD1585" s="22" t="s">
        <v>3994</v>
      </c>
      <c r="AE1585" s="22"/>
      <c r="AF1585" s="22"/>
      <c r="AG1585" s="22" t="str">
        <f t="shared" si="134"/>
        <v/>
      </c>
      <c r="AH1585" s="17" cm="1">
        <f t="array" ref="AH1585">MAX(IF(ISOLASI!$B$5:$B$1048576='Data Training 2022'!B1585,ISOLASI!$H$5:$H$1048576))</f>
        <v>0</v>
      </c>
      <c r="AI1585" s="22" t="str">
        <f>IFERROR(VLOOKUP(B1585,ISOLASI!$B$5:$I$1048576,8,0),"")</f>
        <v/>
      </c>
      <c r="AJ1585" s="22"/>
      <c r="AK1585" s="17" cm="1">
        <f t="array" ref="AK1585">MAX(IF('DEKAT AIR'!$B$5:$B$1048576='Data Training 2022'!B1585,'DEKAT AIR'!$H$5:$H$1048576))</f>
        <v>0</v>
      </c>
      <c r="AL1585" s="22" t="str">
        <f>IFERROR(VLOOKUP(B1585,'DEKAT AIR'!$B$5:$I$1048576,8,0),"")</f>
        <v/>
      </c>
      <c r="AM1585" s="22"/>
      <c r="AN1585" s="17" cm="1">
        <f t="array" ref="AN1585">MAX(IF(KETINGGIAN!$B$5:$B$1048576='Data Training 2022'!B1585,KETINGGIAN!$H$5:$H$1048576))</f>
        <v>0</v>
      </c>
      <c r="AO1585" s="22" t="str">
        <f>IFERROR(VLOOKUP(B1585,KETINGGIAN!$B$5:$I$1048576,8,0),"")</f>
        <v/>
      </c>
      <c r="AP1585" s="22"/>
      <c r="AQ1585" s="22"/>
      <c r="AR1585" s="22"/>
      <c r="AS1585" s="22"/>
      <c r="AT1585" s="17" cm="1">
        <f t="array" ref="AT1585">MAX(IF(TOOLSKEEPER!$B$5:$B$1048576='Data Training 2022'!B1585,TOOLSKEEPER!$H$5:$H$1048576))</f>
        <v>0</v>
      </c>
      <c r="AU1585" s="22" t="str">
        <f>IFERROR(VLOOKUP(B1585,TOOLSKEEPER!$B$5:$I$1048576,8,0),"")</f>
        <v/>
      </c>
    </row>
    <row r="1586" spans="1:47">
      <c r="A1586" s="22">
        <f t="shared" si="135"/>
        <v>1580</v>
      </c>
      <c r="B1586" s="21" t="str">
        <f t="shared" si="136"/>
        <v>SKB - 00039</v>
      </c>
      <c r="C1586" s="21" t="s">
        <v>1251</v>
      </c>
      <c r="D1586" s="22"/>
      <c r="E1586" s="22" t="s">
        <v>1252</v>
      </c>
      <c r="F1586" s="22" t="s">
        <v>1228</v>
      </c>
      <c r="G1586" s="22" t="s">
        <v>1243</v>
      </c>
      <c r="H1586" s="22" t="s">
        <v>386</v>
      </c>
      <c r="I1586" s="22"/>
      <c r="J1586" s="22"/>
      <c r="K1586" s="21" t="s">
        <v>4002</v>
      </c>
      <c r="L1586" s="21" t="s">
        <v>681</v>
      </c>
      <c r="M1586" s="21" t="s">
        <v>4003</v>
      </c>
      <c r="N1586" s="21"/>
      <c r="O1586" s="17" t="str">
        <f>IFERROR(VLOOKUP(B1586,POP!$B$5:$I$1048576,7,0),"")</f>
        <v/>
      </c>
      <c r="P1586" s="17" t="str">
        <f>IFERROR(VLOOKUP(B1586,POM!$B$5:$I$1048576,7,0),"")</f>
        <v/>
      </c>
      <c r="Q1586" s="10" t="str">
        <f>IFERROR(VLOOKUP(B1586,POU!$B$5:$I$1048576,7,0),"")</f>
        <v/>
      </c>
      <c r="R1586" s="21" t="str">
        <f t="shared" si="132"/>
        <v/>
      </c>
      <c r="S1586" s="17" t="str">
        <f>IFERROR(VLOOKUP(B1586,'PEMBEKALAN POP'!$B$5:$I$1048576,7,0),"")</f>
        <v/>
      </c>
      <c r="T1586" s="22" t="str">
        <f>IFERROR(VLOOKUP(B1586,'PEMBEKALAN POP'!$B$5:$I$1048576,8,0),"")</f>
        <v/>
      </c>
      <c r="U1586" s="21" t="s">
        <v>3994</v>
      </c>
      <c r="V1586" s="17" t="e" cm="1">
        <f t="array" ref="V1586">MAX(IF(INDUKSI!$B$5:$B$1048576='Data Training 2022'!B1586,INDUKSI!$H$5:$H$1048576))</f>
        <v>#N/A</v>
      </c>
      <c r="W1586" s="22" t="str">
        <f>IFERROR(VLOOKUP(B1586,INDUKSI!$B$5:$I$1048576,8,0),"")</f>
        <v>LULUS</v>
      </c>
      <c r="X1586" s="21" t="s">
        <v>3994</v>
      </c>
      <c r="Y1586" s="17" cm="1">
        <f t="array" ref="Y1586">MAX(IF(REINDUKSI!$B$5:$B$1048576='Data Training 2022'!B1586,REINDUKSI!$H$5:$H$1048576))</f>
        <v>0</v>
      </c>
      <c r="Z1586" s="22" t="str">
        <f>IFERROR(VLOOKUP(B1586,REINDUKSI!$B$5:$I$1048576,8,0),"")</f>
        <v/>
      </c>
      <c r="AA1586" s="22" t="str">
        <f t="shared" si="133"/>
        <v/>
      </c>
      <c r="AB1586" s="17" cm="1">
        <f t="array" ref="AB1586">MAX(IF(BSA!$B$5:$B$1048576='Data Training 2022'!B1586,BSA!$H$5:$H$1048576))</f>
        <v>0</v>
      </c>
      <c r="AC1586" s="22" t="str">
        <f>IFERROR(VLOOKUP(B1586,BSA!$B$5:$I$1048576,8,0),"")</f>
        <v/>
      </c>
      <c r="AD1586" s="22" t="s">
        <v>3994</v>
      </c>
      <c r="AE1586" s="22"/>
      <c r="AF1586" s="22"/>
      <c r="AG1586" s="22" t="str">
        <f t="shared" si="134"/>
        <v/>
      </c>
      <c r="AH1586" s="17" cm="1">
        <f t="array" ref="AH1586">MAX(IF(ISOLASI!$B$5:$B$1048576='Data Training 2022'!B1586,ISOLASI!$H$5:$H$1048576))</f>
        <v>0</v>
      </c>
      <c r="AI1586" s="22" t="str">
        <f>IFERROR(VLOOKUP(B1586,ISOLASI!$B$5:$I$1048576,8,0),"")</f>
        <v/>
      </c>
      <c r="AJ1586" s="22"/>
      <c r="AK1586" s="17" cm="1">
        <f t="array" ref="AK1586">MAX(IF('DEKAT AIR'!$B$5:$B$1048576='Data Training 2022'!B1586,'DEKAT AIR'!$H$5:$H$1048576))</f>
        <v>0</v>
      </c>
      <c r="AL1586" s="22" t="str">
        <f>IFERROR(VLOOKUP(B1586,'DEKAT AIR'!$B$5:$I$1048576,8,0),"")</f>
        <v/>
      </c>
      <c r="AM1586" s="22"/>
      <c r="AN1586" s="17" cm="1">
        <f t="array" ref="AN1586">MAX(IF(KETINGGIAN!$B$5:$B$1048576='Data Training 2022'!B1586,KETINGGIAN!$H$5:$H$1048576))</f>
        <v>0</v>
      </c>
      <c r="AO1586" s="22" t="str">
        <f>IFERROR(VLOOKUP(B1586,KETINGGIAN!$B$5:$I$1048576,8,0),"")</f>
        <v/>
      </c>
      <c r="AP1586" s="22"/>
      <c r="AQ1586" s="22"/>
      <c r="AR1586" s="22"/>
      <c r="AS1586" s="22"/>
      <c r="AT1586" s="17" cm="1">
        <f t="array" ref="AT1586">MAX(IF(TOOLSKEEPER!$B$5:$B$1048576='Data Training 2022'!B1586,TOOLSKEEPER!$H$5:$H$1048576))</f>
        <v>0</v>
      </c>
      <c r="AU1586" s="22" t="str">
        <f>IFERROR(VLOOKUP(B1586,TOOLSKEEPER!$B$5:$I$1048576,8,0),"")</f>
        <v/>
      </c>
    </row>
    <row r="1587" spans="1:47">
      <c r="A1587" s="22">
        <f t="shared" si="135"/>
        <v>1581</v>
      </c>
      <c r="B1587" s="21" t="str">
        <f t="shared" si="136"/>
        <v>SKB - 00041</v>
      </c>
      <c r="C1587" s="21" t="s">
        <v>1237</v>
      </c>
      <c r="D1587" s="22"/>
      <c r="E1587" s="22" t="s">
        <v>1238</v>
      </c>
      <c r="F1587" s="22" t="s">
        <v>1228</v>
      </c>
      <c r="G1587" s="22" t="s">
        <v>681</v>
      </c>
      <c r="H1587" s="22" t="s">
        <v>386</v>
      </c>
      <c r="I1587" s="22"/>
      <c r="J1587" s="22"/>
      <c r="K1587" s="21" t="s">
        <v>4002</v>
      </c>
      <c r="L1587" s="21" t="s">
        <v>681</v>
      </c>
      <c r="M1587" s="21" t="s">
        <v>4003</v>
      </c>
      <c r="N1587" s="21"/>
      <c r="O1587" s="17" t="str">
        <f>IFERROR(VLOOKUP(B1587,POP!$B$5:$I$1048576,7,0),"")</f>
        <v/>
      </c>
      <c r="P1587" s="17" t="str">
        <f>IFERROR(VLOOKUP(B1587,POM!$B$5:$I$1048576,7,0),"")</f>
        <v/>
      </c>
      <c r="Q1587" s="10" t="str">
        <f>IFERROR(VLOOKUP(B1587,POU!$B$5:$I$1048576,7,0),"")</f>
        <v/>
      </c>
      <c r="R1587" s="21" t="str">
        <f t="shared" si="132"/>
        <v/>
      </c>
      <c r="S1587" s="17" t="str">
        <f>IFERROR(VLOOKUP(B1587,'PEMBEKALAN POP'!$B$5:$I$1048576,7,0),"")</f>
        <v/>
      </c>
      <c r="T1587" s="22" t="str">
        <f>IFERROR(VLOOKUP(B1587,'PEMBEKALAN POP'!$B$5:$I$1048576,8,0),"")</f>
        <v/>
      </c>
      <c r="U1587" s="21" t="s">
        <v>3994</v>
      </c>
      <c r="V1587" s="17" t="e" cm="1">
        <f t="array" ref="V1587">MAX(IF(INDUKSI!$B$5:$B$1048576='Data Training 2022'!B1587,INDUKSI!$H$5:$H$1048576))</f>
        <v>#N/A</v>
      </c>
      <c r="W1587" s="22" t="str">
        <f>IFERROR(VLOOKUP(B1587,INDUKSI!$B$5:$I$1048576,8,0),"")</f>
        <v>LULUS</v>
      </c>
      <c r="X1587" s="21" t="s">
        <v>3994</v>
      </c>
      <c r="Y1587" s="17" cm="1">
        <f t="array" ref="Y1587">MAX(IF(REINDUKSI!$B$5:$B$1048576='Data Training 2022'!B1587,REINDUKSI!$H$5:$H$1048576))</f>
        <v>0</v>
      </c>
      <c r="Z1587" s="22" t="str">
        <f>IFERROR(VLOOKUP(B1587,REINDUKSI!$B$5:$I$1048576,8,0),"")</f>
        <v/>
      </c>
      <c r="AA1587" s="22" t="str">
        <f t="shared" si="133"/>
        <v/>
      </c>
      <c r="AB1587" s="17" cm="1">
        <f t="array" ref="AB1587">MAX(IF(BSA!$B$5:$B$1048576='Data Training 2022'!B1587,BSA!$H$5:$H$1048576))</f>
        <v>0</v>
      </c>
      <c r="AC1587" s="22" t="str">
        <f>IFERROR(VLOOKUP(B1587,BSA!$B$5:$I$1048576,8,0),"")</f>
        <v/>
      </c>
      <c r="AD1587" s="22" t="s">
        <v>3994</v>
      </c>
      <c r="AE1587" s="22"/>
      <c r="AF1587" s="22"/>
      <c r="AG1587" s="22" t="str">
        <f t="shared" si="134"/>
        <v/>
      </c>
      <c r="AH1587" s="17" cm="1">
        <f t="array" ref="AH1587">MAX(IF(ISOLASI!$B$5:$B$1048576='Data Training 2022'!B1587,ISOLASI!$H$5:$H$1048576))</f>
        <v>0</v>
      </c>
      <c r="AI1587" s="22" t="str">
        <f>IFERROR(VLOOKUP(B1587,ISOLASI!$B$5:$I$1048576,8,0),"")</f>
        <v/>
      </c>
      <c r="AJ1587" s="22"/>
      <c r="AK1587" s="17" cm="1">
        <f t="array" ref="AK1587">MAX(IF('DEKAT AIR'!$B$5:$B$1048576='Data Training 2022'!B1587,'DEKAT AIR'!$H$5:$H$1048576))</f>
        <v>0</v>
      </c>
      <c r="AL1587" s="22" t="str">
        <f>IFERROR(VLOOKUP(B1587,'DEKAT AIR'!$B$5:$I$1048576,8,0),"")</f>
        <v/>
      </c>
      <c r="AM1587" s="22"/>
      <c r="AN1587" s="17" cm="1">
        <f t="array" ref="AN1587">MAX(IF(KETINGGIAN!$B$5:$B$1048576='Data Training 2022'!B1587,KETINGGIAN!$H$5:$H$1048576))</f>
        <v>0</v>
      </c>
      <c r="AO1587" s="22" t="str">
        <f>IFERROR(VLOOKUP(B1587,KETINGGIAN!$B$5:$I$1048576,8,0),"")</f>
        <v/>
      </c>
      <c r="AP1587" s="22"/>
      <c r="AQ1587" s="22"/>
      <c r="AR1587" s="22"/>
      <c r="AS1587" s="22"/>
      <c r="AT1587" s="17" cm="1">
        <f t="array" ref="AT1587">MAX(IF(TOOLSKEEPER!$B$5:$B$1048576='Data Training 2022'!B1587,TOOLSKEEPER!$H$5:$H$1048576))</f>
        <v>0</v>
      </c>
      <c r="AU1587" s="22" t="str">
        <f>IFERROR(VLOOKUP(B1587,TOOLSKEEPER!$B$5:$I$1048576,8,0),"")</f>
        <v/>
      </c>
    </row>
    <row r="1588" spans="1:47">
      <c r="A1588" s="22">
        <f t="shared" si="135"/>
        <v>1582</v>
      </c>
      <c r="B1588" s="21" t="str">
        <f t="shared" si="136"/>
        <v>SKB - 00044</v>
      </c>
      <c r="C1588" s="21" t="s">
        <v>1249</v>
      </c>
      <c r="D1588" s="22"/>
      <c r="E1588" s="22" t="s">
        <v>4551</v>
      </c>
      <c r="F1588" s="22" t="s">
        <v>1228</v>
      </c>
      <c r="G1588" s="22" t="s">
        <v>681</v>
      </c>
      <c r="H1588" s="22" t="s">
        <v>386</v>
      </c>
      <c r="I1588" s="22"/>
      <c r="J1588" s="22"/>
      <c r="K1588" s="21" t="s">
        <v>4002</v>
      </c>
      <c r="L1588" s="21" t="s">
        <v>681</v>
      </c>
      <c r="M1588" s="21" t="s">
        <v>4003</v>
      </c>
      <c r="N1588" s="21"/>
      <c r="O1588" s="17" t="str">
        <f>IFERROR(VLOOKUP(B1588,POP!$B$5:$I$1048576,7,0),"")</f>
        <v/>
      </c>
      <c r="P1588" s="17" t="str">
        <f>IFERROR(VLOOKUP(B1588,POM!$B$5:$I$1048576,7,0),"")</f>
        <v/>
      </c>
      <c r="Q1588" s="10" t="str">
        <f>IFERROR(VLOOKUP(B1588,POU!$B$5:$I$1048576,7,0),"")</f>
        <v/>
      </c>
      <c r="R1588" s="21" t="str">
        <f t="shared" si="132"/>
        <v/>
      </c>
      <c r="S1588" s="17" t="str">
        <f>IFERROR(VLOOKUP(B1588,'PEMBEKALAN POP'!$B$5:$I$1048576,7,0),"")</f>
        <v/>
      </c>
      <c r="T1588" s="22" t="str">
        <f>IFERROR(VLOOKUP(B1588,'PEMBEKALAN POP'!$B$5:$I$1048576,8,0),"")</f>
        <v/>
      </c>
      <c r="U1588" s="21" t="s">
        <v>3994</v>
      </c>
      <c r="V1588" s="17" t="e" cm="1">
        <f t="array" ref="V1588">MAX(IF(INDUKSI!$B$5:$B$1048576='Data Training 2022'!B1588,INDUKSI!$H$5:$H$1048576))</f>
        <v>#N/A</v>
      </c>
      <c r="W1588" s="22" t="str">
        <f>IFERROR(VLOOKUP(B1588,INDUKSI!$B$5:$I$1048576,8,0),"")</f>
        <v>LULUS</v>
      </c>
      <c r="X1588" s="21" t="s">
        <v>3994</v>
      </c>
      <c r="Y1588" s="17" cm="1">
        <f t="array" ref="Y1588">MAX(IF(REINDUKSI!$B$5:$B$1048576='Data Training 2022'!B1588,REINDUKSI!$H$5:$H$1048576))</f>
        <v>0</v>
      </c>
      <c r="Z1588" s="22" t="str">
        <f>IFERROR(VLOOKUP(B1588,REINDUKSI!$B$5:$I$1048576,8,0),"")</f>
        <v/>
      </c>
      <c r="AA1588" s="22" t="str">
        <f t="shared" si="133"/>
        <v/>
      </c>
      <c r="AB1588" s="17" cm="1">
        <f t="array" ref="AB1588">MAX(IF(BSA!$B$5:$B$1048576='Data Training 2022'!B1588,BSA!$H$5:$H$1048576))</f>
        <v>0</v>
      </c>
      <c r="AC1588" s="22" t="str">
        <f>IFERROR(VLOOKUP(B1588,BSA!$B$5:$I$1048576,8,0),"")</f>
        <v/>
      </c>
      <c r="AD1588" s="22" t="s">
        <v>3994</v>
      </c>
      <c r="AE1588" s="22"/>
      <c r="AF1588" s="22"/>
      <c r="AG1588" s="22" t="str">
        <f t="shared" si="134"/>
        <v/>
      </c>
      <c r="AH1588" s="17" cm="1">
        <f t="array" ref="AH1588">MAX(IF(ISOLASI!$B$5:$B$1048576='Data Training 2022'!B1588,ISOLASI!$H$5:$H$1048576))</f>
        <v>0</v>
      </c>
      <c r="AI1588" s="22" t="str">
        <f>IFERROR(VLOOKUP(B1588,ISOLASI!$B$5:$I$1048576,8,0),"")</f>
        <v/>
      </c>
      <c r="AJ1588" s="22"/>
      <c r="AK1588" s="17" cm="1">
        <f t="array" ref="AK1588">MAX(IF('DEKAT AIR'!$B$5:$B$1048576='Data Training 2022'!B1588,'DEKAT AIR'!$H$5:$H$1048576))</f>
        <v>0</v>
      </c>
      <c r="AL1588" s="22" t="str">
        <f>IFERROR(VLOOKUP(B1588,'DEKAT AIR'!$B$5:$I$1048576,8,0),"")</f>
        <v/>
      </c>
      <c r="AM1588" s="22"/>
      <c r="AN1588" s="17" cm="1">
        <f t="array" ref="AN1588">MAX(IF(KETINGGIAN!$B$5:$B$1048576='Data Training 2022'!B1588,KETINGGIAN!$H$5:$H$1048576))</f>
        <v>0</v>
      </c>
      <c r="AO1588" s="22" t="str">
        <f>IFERROR(VLOOKUP(B1588,KETINGGIAN!$B$5:$I$1048576,8,0),"")</f>
        <v/>
      </c>
      <c r="AP1588" s="22"/>
      <c r="AQ1588" s="22"/>
      <c r="AR1588" s="22"/>
      <c r="AS1588" s="22"/>
      <c r="AT1588" s="17" cm="1">
        <f t="array" ref="AT1588">MAX(IF(TOOLSKEEPER!$B$5:$B$1048576='Data Training 2022'!B1588,TOOLSKEEPER!$H$5:$H$1048576))</f>
        <v>0</v>
      </c>
      <c r="AU1588" s="22" t="str">
        <f>IFERROR(VLOOKUP(B1588,TOOLSKEEPER!$B$5:$I$1048576,8,0),"")</f>
        <v/>
      </c>
    </row>
    <row r="1589" spans="1:47">
      <c r="A1589" s="22">
        <f t="shared" si="135"/>
        <v>1583</v>
      </c>
      <c r="B1589" s="21" t="str">
        <f t="shared" si="136"/>
        <v>SKB - 00045</v>
      </c>
      <c r="C1589" s="21" t="s">
        <v>1247</v>
      </c>
      <c r="D1589" s="22"/>
      <c r="E1589" s="22" t="s">
        <v>4552</v>
      </c>
      <c r="F1589" s="22" t="s">
        <v>1228</v>
      </c>
      <c r="G1589" s="22" t="s">
        <v>681</v>
      </c>
      <c r="H1589" s="22" t="s">
        <v>386</v>
      </c>
      <c r="I1589" s="22"/>
      <c r="J1589" s="22"/>
      <c r="K1589" s="21" t="s">
        <v>4002</v>
      </c>
      <c r="L1589" s="21" t="s">
        <v>681</v>
      </c>
      <c r="M1589" s="21" t="s">
        <v>4003</v>
      </c>
      <c r="N1589" s="21"/>
      <c r="O1589" s="17" t="str">
        <f>IFERROR(VLOOKUP(B1589,POP!$B$5:$I$1048576,7,0),"")</f>
        <v/>
      </c>
      <c r="P1589" s="17" t="str">
        <f>IFERROR(VLOOKUP(B1589,POM!$B$5:$I$1048576,7,0),"")</f>
        <v/>
      </c>
      <c r="Q1589" s="10" t="str">
        <f>IFERROR(VLOOKUP(B1589,POU!$B$5:$I$1048576,7,0),"")</f>
        <v/>
      </c>
      <c r="R1589" s="21" t="str">
        <f t="shared" si="132"/>
        <v/>
      </c>
      <c r="S1589" s="17" t="str">
        <f>IFERROR(VLOOKUP(B1589,'PEMBEKALAN POP'!$B$5:$I$1048576,7,0),"")</f>
        <v/>
      </c>
      <c r="T1589" s="22" t="str">
        <f>IFERROR(VLOOKUP(B1589,'PEMBEKALAN POP'!$B$5:$I$1048576,8,0),"")</f>
        <v/>
      </c>
      <c r="U1589" s="21" t="s">
        <v>3994</v>
      </c>
      <c r="V1589" s="17" t="e" cm="1">
        <f t="array" ref="V1589">MAX(IF(INDUKSI!$B$5:$B$1048576='Data Training 2022'!B1589,INDUKSI!$H$5:$H$1048576))</f>
        <v>#N/A</v>
      </c>
      <c r="W1589" s="22" t="str">
        <f>IFERROR(VLOOKUP(B1589,INDUKSI!$B$5:$I$1048576,8,0),"")</f>
        <v>LULUS</v>
      </c>
      <c r="X1589" s="21" t="s">
        <v>3994</v>
      </c>
      <c r="Y1589" s="17" cm="1">
        <f t="array" ref="Y1589">MAX(IF(REINDUKSI!$B$5:$B$1048576='Data Training 2022'!B1589,REINDUKSI!$H$5:$H$1048576))</f>
        <v>0</v>
      </c>
      <c r="Z1589" s="22" t="str">
        <f>IFERROR(VLOOKUP(B1589,REINDUKSI!$B$5:$I$1048576,8,0),"")</f>
        <v/>
      </c>
      <c r="AA1589" s="22" t="str">
        <f t="shared" si="133"/>
        <v/>
      </c>
      <c r="AB1589" s="17" cm="1">
        <f t="array" ref="AB1589">MAX(IF(BSA!$B$5:$B$1048576='Data Training 2022'!B1589,BSA!$H$5:$H$1048576))</f>
        <v>0</v>
      </c>
      <c r="AC1589" s="22" t="str">
        <f>IFERROR(VLOOKUP(B1589,BSA!$B$5:$I$1048576,8,0),"")</f>
        <v/>
      </c>
      <c r="AD1589" s="22" t="s">
        <v>3994</v>
      </c>
      <c r="AE1589" s="22"/>
      <c r="AF1589" s="22"/>
      <c r="AG1589" s="22" t="str">
        <f t="shared" si="134"/>
        <v/>
      </c>
      <c r="AH1589" s="17" cm="1">
        <f t="array" ref="AH1589">MAX(IF(ISOLASI!$B$5:$B$1048576='Data Training 2022'!B1589,ISOLASI!$H$5:$H$1048576))</f>
        <v>0</v>
      </c>
      <c r="AI1589" s="22" t="str">
        <f>IFERROR(VLOOKUP(B1589,ISOLASI!$B$5:$I$1048576,8,0),"")</f>
        <v/>
      </c>
      <c r="AJ1589" s="22"/>
      <c r="AK1589" s="17" cm="1">
        <f t="array" ref="AK1589">MAX(IF('DEKAT AIR'!$B$5:$B$1048576='Data Training 2022'!B1589,'DEKAT AIR'!$H$5:$H$1048576))</f>
        <v>0</v>
      </c>
      <c r="AL1589" s="22" t="str">
        <f>IFERROR(VLOOKUP(B1589,'DEKAT AIR'!$B$5:$I$1048576,8,0),"")</f>
        <v/>
      </c>
      <c r="AM1589" s="22"/>
      <c r="AN1589" s="17" cm="1">
        <f t="array" ref="AN1589">MAX(IF(KETINGGIAN!$B$5:$B$1048576='Data Training 2022'!B1589,KETINGGIAN!$H$5:$H$1048576))</f>
        <v>0</v>
      </c>
      <c r="AO1589" s="22" t="str">
        <f>IFERROR(VLOOKUP(B1589,KETINGGIAN!$B$5:$I$1048576,8,0),"")</f>
        <v/>
      </c>
      <c r="AP1589" s="22"/>
      <c r="AQ1589" s="22"/>
      <c r="AR1589" s="22"/>
      <c r="AS1589" s="22"/>
      <c r="AT1589" s="17" cm="1">
        <f t="array" ref="AT1589">MAX(IF(TOOLSKEEPER!$B$5:$B$1048576='Data Training 2022'!B1589,TOOLSKEEPER!$H$5:$H$1048576))</f>
        <v>0</v>
      </c>
      <c r="AU1589" s="22" t="str">
        <f>IFERROR(VLOOKUP(B1589,TOOLSKEEPER!$B$5:$I$1048576,8,0),"")</f>
        <v/>
      </c>
    </row>
    <row r="1590" spans="1:47">
      <c r="A1590" s="22">
        <f t="shared" si="135"/>
        <v>1584</v>
      </c>
      <c r="B1590" s="21" t="str">
        <f t="shared" si="136"/>
        <v>SUI - 1112008</v>
      </c>
      <c r="C1590" s="21" t="s">
        <v>3800</v>
      </c>
      <c r="D1590" s="22"/>
      <c r="E1590" s="22" t="s">
        <v>3801</v>
      </c>
      <c r="F1590" s="22" t="s">
        <v>3799</v>
      </c>
      <c r="G1590" s="22" t="s">
        <v>1907</v>
      </c>
      <c r="H1590" s="22" t="s">
        <v>328</v>
      </c>
      <c r="I1590" s="22"/>
      <c r="J1590" s="22"/>
      <c r="K1590" s="21" t="s">
        <v>4002</v>
      </c>
      <c r="L1590" s="21" t="s">
        <v>1907</v>
      </c>
      <c r="M1590" s="21" t="s">
        <v>4003</v>
      </c>
      <c r="N1590" s="21"/>
      <c r="O1590" s="17" t="str">
        <f>IFERROR(VLOOKUP(B1590,POP!$B$5:$I$1048576,7,0),"")</f>
        <v/>
      </c>
      <c r="P1590" s="17" t="str">
        <f>IFERROR(VLOOKUP(B1590,POM!$B$5:$I$1048576,7,0),"")</f>
        <v/>
      </c>
      <c r="Q1590" s="10" t="str">
        <f>IFERROR(VLOOKUP(B1590,POU!$B$5:$I$1048576,7,0),"")</f>
        <v/>
      </c>
      <c r="R1590" s="21" t="str">
        <f t="shared" si="132"/>
        <v/>
      </c>
      <c r="S1590" s="17" t="str">
        <f>IFERROR(VLOOKUP(B1590,'PEMBEKALAN POP'!$B$5:$I$1048576,7,0),"")</f>
        <v/>
      </c>
      <c r="T1590" s="22" t="str">
        <f>IFERROR(VLOOKUP(B1590,'PEMBEKALAN POP'!$B$5:$I$1048576,8,0),"")</f>
        <v/>
      </c>
      <c r="U1590" s="21" t="s">
        <v>3994</v>
      </c>
      <c r="V1590" s="17" t="e" cm="1">
        <f t="array" ref="V1590">MAX(IF(INDUKSI!$B$5:$B$1048576='Data Training 2022'!B1590,INDUKSI!$H$5:$H$1048576))</f>
        <v>#N/A</v>
      </c>
      <c r="W1590" s="22" t="str">
        <f>IFERROR(VLOOKUP(B1590,INDUKSI!$B$5:$I$1048576,8,0),"")</f>
        <v>LULUS</v>
      </c>
      <c r="X1590" s="21" t="s">
        <v>3994</v>
      </c>
      <c r="Y1590" s="17" cm="1">
        <f t="array" ref="Y1590">MAX(IF(REINDUKSI!$B$5:$B$1048576='Data Training 2022'!B1590,REINDUKSI!$H$5:$H$1048576))</f>
        <v>0</v>
      </c>
      <c r="Z1590" s="22" t="str">
        <f>IFERROR(VLOOKUP(B1590,REINDUKSI!$B$5:$I$1048576,8,0),"")</f>
        <v/>
      </c>
      <c r="AA1590" s="22" t="str">
        <f t="shared" si="133"/>
        <v/>
      </c>
      <c r="AB1590" s="17" cm="1">
        <f t="array" ref="AB1590">MAX(IF(BSA!$B$5:$B$1048576='Data Training 2022'!B1590,BSA!$H$5:$H$1048576))</f>
        <v>0</v>
      </c>
      <c r="AC1590" s="22" t="str">
        <f>IFERROR(VLOOKUP(B1590,BSA!$B$5:$I$1048576,8,0),"")</f>
        <v/>
      </c>
      <c r="AD1590" s="22" t="s">
        <v>3994</v>
      </c>
      <c r="AE1590" s="22"/>
      <c r="AF1590" s="22"/>
      <c r="AG1590" s="22" t="str">
        <f t="shared" si="134"/>
        <v/>
      </c>
      <c r="AH1590" s="17" cm="1">
        <f t="array" ref="AH1590">MAX(IF(ISOLASI!$B$5:$B$1048576='Data Training 2022'!B1590,ISOLASI!$H$5:$H$1048576))</f>
        <v>44737</v>
      </c>
      <c r="AI1590" s="22" t="str">
        <f>IFERROR(VLOOKUP(B1590,ISOLASI!$B$5:$I$1048576,8,0),"")</f>
        <v>LULUS</v>
      </c>
      <c r="AJ1590" s="22"/>
      <c r="AK1590" s="17" cm="1">
        <f t="array" ref="AK1590">MAX(IF('DEKAT AIR'!$B$5:$B$1048576='Data Training 2022'!B1590,'DEKAT AIR'!$H$5:$H$1048576))</f>
        <v>0</v>
      </c>
      <c r="AL1590" s="22" t="str">
        <f>IFERROR(VLOOKUP(B1590,'DEKAT AIR'!$B$5:$I$1048576,8,0),"")</f>
        <v/>
      </c>
      <c r="AM1590" s="22" t="s">
        <v>3994</v>
      </c>
      <c r="AN1590" s="17" cm="1">
        <f t="array" ref="AN1590">MAX(IF(KETINGGIAN!$B$5:$B$1048576='Data Training 2022'!B1590,KETINGGIAN!$H$5:$H$1048576))</f>
        <v>44737</v>
      </c>
      <c r="AO1590" s="22" t="str">
        <f>IFERROR(VLOOKUP(B1590,KETINGGIAN!$B$5:$I$1048576,8,0),"")</f>
        <v>LULUS</v>
      </c>
      <c r="AP1590" s="22"/>
      <c r="AQ1590" s="22"/>
      <c r="AR1590" s="22"/>
      <c r="AS1590" s="22"/>
      <c r="AT1590" s="17" cm="1">
        <f t="array" ref="AT1590">MAX(IF(TOOLSKEEPER!$B$5:$B$1048576='Data Training 2022'!B1590,TOOLSKEEPER!$H$5:$H$1048576))</f>
        <v>0</v>
      </c>
      <c r="AU1590" s="22" t="str">
        <f>IFERROR(VLOOKUP(B1590,TOOLSKEEPER!$B$5:$I$1048576,8,0),"")</f>
        <v/>
      </c>
    </row>
    <row r="1591" spans="1:47">
      <c r="A1591" s="22">
        <f t="shared" si="135"/>
        <v>1585</v>
      </c>
      <c r="B1591" s="21" t="str">
        <f t="shared" si="136"/>
        <v>SUI - 1705001</v>
      </c>
      <c r="C1591" s="21" t="s">
        <v>3797</v>
      </c>
      <c r="D1591" s="22"/>
      <c r="E1591" s="22" t="s">
        <v>3798</v>
      </c>
      <c r="F1591" s="22" t="s">
        <v>3799</v>
      </c>
      <c r="G1591" s="22" t="s">
        <v>1907</v>
      </c>
      <c r="H1591" s="22" t="s">
        <v>328</v>
      </c>
      <c r="I1591" s="22"/>
      <c r="J1591" s="22"/>
      <c r="K1591" s="21" t="s">
        <v>4002</v>
      </c>
      <c r="L1591" s="21" t="s">
        <v>1907</v>
      </c>
      <c r="M1591" s="21" t="s">
        <v>4003</v>
      </c>
      <c r="N1591" s="21"/>
      <c r="O1591" s="17" t="str">
        <f>IFERROR(VLOOKUP(B1591,POP!$B$5:$I$1048576,7,0),"")</f>
        <v/>
      </c>
      <c r="P1591" s="17" t="str">
        <f>IFERROR(VLOOKUP(B1591,POM!$B$5:$I$1048576,7,0),"")</f>
        <v/>
      </c>
      <c r="Q1591" s="10" t="str">
        <f>IFERROR(VLOOKUP(B1591,POU!$B$5:$I$1048576,7,0),"")</f>
        <v/>
      </c>
      <c r="R1591" s="21" t="str">
        <f t="shared" si="132"/>
        <v/>
      </c>
      <c r="S1591" s="17" t="str">
        <f>IFERROR(VLOOKUP(B1591,'PEMBEKALAN POP'!$B$5:$I$1048576,7,0),"")</f>
        <v/>
      </c>
      <c r="T1591" s="22" t="str">
        <f>IFERROR(VLOOKUP(B1591,'PEMBEKALAN POP'!$B$5:$I$1048576,8,0),"")</f>
        <v/>
      </c>
      <c r="U1591" s="21" t="s">
        <v>3994</v>
      </c>
      <c r="V1591" s="17" t="e" cm="1">
        <f t="array" ref="V1591">MAX(IF(INDUKSI!$B$5:$B$1048576='Data Training 2022'!B1591,INDUKSI!$H$5:$H$1048576))</f>
        <v>#N/A</v>
      </c>
      <c r="W1591" s="22" t="str">
        <f>IFERROR(VLOOKUP(B1591,INDUKSI!$B$5:$I$1048576,8,0),"")</f>
        <v>LULUS</v>
      </c>
      <c r="X1591" s="21" t="s">
        <v>3994</v>
      </c>
      <c r="Y1591" s="17" cm="1">
        <f t="array" ref="Y1591">MAX(IF(REINDUKSI!$B$5:$B$1048576='Data Training 2022'!B1591,REINDUKSI!$H$5:$H$1048576))</f>
        <v>0</v>
      </c>
      <c r="Z1591" s="22" t="str">
        <f>IFERROR(VLOOKUP(B1591,REINDUKSI!$B$5:$I$1048576,8,0),"")</f>
        <v/>
      </c>
      <c r="AA1591" s="22" t="str">
        <f t="shared" si="133"/>
        <v/>
      </c>
      <c r="AB1591" s="17" cm="1">
        <f t="array" ref="AB1591">MAX(IF(BSA!$B$5:$B$1048576='Data Training 2022'!B1591,BSA!$H$5:$H$1048576))</f>
        <v>0</v>
      </c>
      <c r="AC1591" s="22" t="str">
        <f>IFERROR(VLOOKUP(B1591,BSA!$B$5:$I$1048576,8,0),"")</f>
        <v/>
      </c>
      <c r="AD1591" s="22" t="s">
        <v>3994</v>
      </c>
      <c r="AE1591" s="22"/>
      <c r="AF1591" s="22"/>
      <c r="AG1591" s="22" t="str">
        <f t="shared" si="134"/>
        <v/>
      </c>
      <c r="AH1591" s="17" cm="1">
        <f t="array" ref="AH1591">MAX(IF(ISOLASI!$B$5:$B$1048576='Data Training 2022'!B1591,ISOLASI!$H$5:$H$1048576))</f>
        <v>44338</v>
      </c>
      <c r="AI1591" s="22" t="str">
        <f>IFERROR(VLOOKUP(B1591,ISOLASI!$B$5:$I$1048576,8,0),"")</f>
        <v>LULUS</v>
      </c>
      <c r="AJ1591" s="22"/>
      <c r="AK1591" s="17" cm="1">
        <f t="array" ref="AK1591">MAX(IF('DEKAT AIR'!$B$5:$B$1048576='Data Training 2022'!B1591,'DEKAT AIR'!$H$5:$H$1048576))</f>
        <v>0</v>
      </c>
      <c r="AL1591" s="22" t="str">
        <f>IFERROR(VLOOKUP(B1591,'DEKAT AIR'!$B$5:$I$1048576,8,0),"")</f>
        <v/>
      </c>
      <c r="AM1591" s="22"/>
      <c r="AN1591" s="17" cm="1">
        <f t="array" ref="AN1591">MAX(IF(KETINGGIAN!$B$5:$B$1048576='Data Training 2022'!B1591,KETINGGIAN!$H$5:$H$1048576))</f>
        <v>0</v>
      </c>
      <c r="AO1591" s="22" t="str">
        <f>IFERROR(VLOOKUP(B1591,KETINGGIAN!$B$5:$I$1048576,8,0),"")</f>
        <v/>
      </c>
      <c r="AP1591" s="22"/>
      <c r="AQ1591" s="22"/>
      <c r="AR1591" s="22"/>
      <c r="AS1591" s="22"/>
      <c r="AT1591" s="17" cm="1">
        <f t="array" ref="AT1591">MAX(IF(TOOLSKEEPER!$B$5:$B$1048576='Data Training 2022'!B1591,TOOLSKEEPER!$H$5:$H$1048576))</f>
        <v>0</v>
      </c>
      <c r="AU1591" s="22" t="str">
        <f>IFERROR(VLOOKUP(B1591,TOOLSKEEPER!$B$5:$I$1048576,8,0),"")</f>
        <v/>
      </c>
    </row>
    <row r="1592" spans="1:47">
      <c r="A1592" s="22">
        <f t="shared" si="135"/>
        <v>1586</v>
      </c>
      <c r="B1592" s="21" t="str">
        <f t="shared" si="136"/>
        <v>SUI - 2008002</v>
      </c>
      <c r="C1592" s="21" t="s">
        <v>3804</v>
      </c>
      <c r="D1592" s="22"/>
      <c r="E1592" s="22" t="s">
        <v>3805</v>
      </c>
      <c r="F1592" s="22" t="s">
        <v>3799</v>
      </c>
      <c r="G1592" s="22" t="s">
        <v>1907</v>
      </c>
      <c r="H1592" s="22" t="s">
        <v>328</v>
      </c>
      <c r="I1592" s="22"/>
      <c r="J1592" s="22"/>
      <c r="K1592" s="21" t="s">
        <v>4002</v>
      </c>
      <c r="L1592" s="21" t="s">
        <v>1907</v>
      </c>
      <c r="M1592" s="21" t="s">
        <v>4003</v>
      </c>
      <c r="N1592" s="21"/>
      <c r="O1592" s="17" t="str">
        <f>IFERROR(VLOOKUP(B1592,POP!$B$5:$I$1048576,7,0),"")</f>
        <v/>
      </c>
      <c r="P1592" s="17" t="str">
        <f>IFERROR(VLOOKUP(B1592,POM!$B$5:$I$1048576,7,0),"")</f>
        <v/>
      </c>
      <c r="Q1592" s="10" t="str">
        <f>IFERROR(VLOOKUP(B1592,POU!$B$5:$I$1048576,7,0),"")</f>
        <v/>
      </c>
      <c r="R1592" s="21" t="str">
        <f t="shared" si="132"/>
        <v/>
      </c>
      <c r="S1592" s="17" t="str">
        <f>IFERROR(VLOOKUP(B1592,'PEMBEKALAN POP'!$B$5:$I$1048576,7,0),"")</f>
        <v/>
      </c>
      <c r="T1592" s="22" t="str">
        <f>IFERROR(VLOOKUP(B1592,'PEMBEKALAN POP'!$B$5:$I$1048576,8,0),"")</f>
        <v/>
      </c>
      <c r="U1592" s="21" t="s">
        <v>3994</v>
      </c>
      <c r="V1592" s="17" t="e" cm="1">
        <f t="array" ref="V1592">MAX(IF(INDUKSI!$B$5:$B$1048576='Data Training 2022'!B1592,INDUKSI!$H$5:$H$1048576))</f>
        <v>#N/A</v>
      </c>
      <c r="W1592" s="22" t="str">
        <f>IFERROR(VLOOKUP(B1592,INDUKSI!$B$5:$I$1048576,8,0),"")</f>
        <v>LULUS</v>
      </c>
      <c r="X1592" s="21" t="s">
        <v>3994</v>
      </c>
      <c r="Y1592" s="17" cm="1">
        <f t="array" ref="Y1592">MAX(IF(REINDUKSI!$B$5:$B$1048576='Data Training 2022'!B1592,REINDUKSI!$H$5:$H$1048576))</f>
        <v>0</v>
      </c>
      <c r="Z1592" s="22" t="str">
        <f>IFERROR(VLOOKUP(B1592,REINDUKSI!$B$5:$I$1048576,8,0),"")</f>
        <v/>
      </c>
      <c r="AA1592" s="22" t="str">
        <f t="shared" si="133"/>
        <v/>
      </c>
      <c r="AB1592" s="17" cm="1">
        <f t="array" ref="AB1592">MAX(IF(BSA!$B$5:$B$1048576='Data Training 2022'!B1592,BSA!$H$5:$H$1048576))</f>
        <v>0</v>
      </c>
      <c r="AC1592" s="22" t="str">
        <f>IFERROR(VLOOKUP(B1592,BSA!$B$5:$I$1048576,8,0),"")</f>
        <v/>
      </c>
      <c r="AD1592" s="22" t="s">
        <v>3994</v>
      </c>
      <c r="AE1592" s="22"/>
      <c r="AF1592" s="22"/>
      <c r="AG1592" s="22" t="str">
        <f t="shared" si="134"/>
        <v/>
      </c>
      <c r="AH1592" s="17" cm="1">
        <f t="array" ref="AH1592">MAX(IF(ISOLASI!$B$5:$B$1048576='Data Training 2022'!B1592,ISOLASI!$H$5:$H$1048576))</f>
        <v>44569</v>
      </c>
      <c r="AI1592" s="22" t="str">
        <f>IFERROR(VLOOKUP(B1592,ISOLASI!$B$5:$I$1048576,8,0),"")</f>
        <v>LULUS</v>
      </c>
      <c r="AJ1592" s="22"/>
      <c r="AK1592" s="17" cm="1">
        <f t="array" ref="AK1592">MAX(IF('DEKAT AIR'!$B$5:$B$1048576='Data Training 2022'!B1592,'DEKAT AIR'!$H$5:$H$1048576))</f>
        <v>0</v>
      </c>
      <c r="AL1592" s="22" t="str">
        <f>IFERROR(VLOOKUP(B1592,'DEKAT AIR'!$B$5:$I$1048576,8,0),"")</f>
        <v/>
      </c>
      <c r="AM1592" s="22"/>
      <c r="AN1592" s="17" cm="1">
        <f t="array" ref="AN1592">MAX(IF(KETINGGIAN!$B$5:$B$1048576='Data Training 2022'!B1592,KETINGGIAN!$H$5:$H$1048576))</f>
        <v>0</v>
      </c>
      <c r="AO1592" s="22" t="str">
        <f>IFERROR(VLOOKUP(B1592,KETINGGIAN!$B$5:$I$1048576,8,0),"")</f>
        <v/>
      </c>
      <c r="AP1592" s="22"/>
      <c r="AQ1592" s="22"/>
      <c r="AR1592" s="22"/>
      <c r="AS1592" s="22"/>
      <c r="AT1592" s="17" cm="1">
        <f t="array" ref="AT1592">MAX(IF(TOOLSKEEPER!$B$5:$B$1048576='Data Training 2022'!B1592,TOOLSKEEPER!$H$5:$H$1048576))</f>
        <v>0</v>
      </c>
      <c r="AU1592" s="22" t="str">
        <f>IFERROR(VLOOKUP(B1592,TOOLSKEEPER!$B$5:$I$1048576,8,0),"")</f>
        <v/>
      </c>
    </row>
    <row r="1593" spans="1:47">
      <c r="A1593" s="22">
        <f t="shared" si="135"/>
        <v>1587</v>
      </c>
      <c r="B1593" s="21" t="str">
        <f t="shared" si="136"/>
        <v>SUI - 1809002</v>
      </c>
      <c r="C1593" s="21" t="s">
        <v>3835</v>
      </c>
      <c r="D1593" s="22"/>
      <c r="E1593" s="22" t="s">
        <v>3836</v>
      </c>
      <c r="F1593" s="22" t="s">
        <v>3799</v>
      </c>
      <c r="G1593" s="22" t="s">
        <v>1907</v>
      </c>
      <c r="H1593" s="22" t="s">
        <v>328</v>
      </c>
      <c r="I1593" s="22"/>
      <c r="J1593" s="22"/>
      <c r="K1593" s="21" t="s">
        <v>4002</v>
      </c>
      <c r="L1593" s="21" t="s">
        <v>1907</v>
      </c>
      <c r="M1593" s="21" t="s">
        <v>4003</v>
      </c>
      <c r="N1593" s="21"/>
      <c r="O1593" s="17" t="str">
        <f>IFERROR(VLOOKUP(B1593,POP!$B$5:$I$1048576,7,0),"")</f>
        <v/>
      </c>
      <c r="P1593" s="17" t="str">
        <f>IFERROR(VLOOKUP(B1593,POM!$B$5:$I$1048576,7,0),"")</f>
        <v/>
      </c>
      <c r="Q1593" s="10" t="str">
        <f>IFERROR(VLOOKUP(B1593,POU!$B$5:$I$1048576,7,0),"")</f>
        <v/>
      </c>
      <c r="R1593" s="21" t="str">
        <f t="shared" si="132"/>
        <v/>
      </c>
      <c r="S1593" s="17" t="str">
        <f>IFERROR(VLOOKUP(B1593,'PEMBEKALAN POP'!$B$5:$I$1048576,7,0),"")</f>
        <v/>
      </c>
      <c r="T1593" s="22" t="str">
        <f>IFERROR(VLOOKUP(B1593,'PEMBEKALAN POP'!$B$5:$I$1048576,8,0),"")</f>
        <v/>
      </c>
      <c r="U1593" s="21" t="s">
        <v>3994</v>
      </c>
      <c r="V1593" s="17" t="e" cm="1">
        <f t="array" ref="V1593">MAX(IF(INDUKSI!$B$5:$B$1048576='Data Training 2022'!B1593,INDUKSI!$H$5:$H$1048576))</f>
        <v>#N/A</v>
      </c>
      <c r="W1593" s="22" t="str">
        <f>IFERROR(VLOOKUP(B1593,INDUKSI!$B$5:$I$1048576,8,0),"")</f>
        <v>LULUS</v>
      </c>
      <c r="X1593" s="21" t="s">
        <v>3994</v>
      </c>
      <c r="Y1593" s="17" cm="1">
        <f t="array" ref="Y1593">MAX(IF(REINDUKSI!$B$5:$B$1048576='Data Training 2022'!B1593,REINDUKSI!$H$5:$H$1048576))</f>
        <v>0</v>
      </c>
      <c r="Z1593" s="22" t="str">
        <f>IFERROR(VLOOKUP(B1593,REINDUKSI!$B$5:$I$1048576,8,0),"")</f>
        <v/>
      </c>
      <c r="AA1593" s="22" t="str">
        <f t="shared" si="133"/>
        <v/>
      </c>
      <c r="AB1593" s="17" cm="1">
        <f t="array" ref="AB1593">MAX(IF(BSA!$B$5:$B$1048576='Data Training 2022'!B1593,BSA!$H$5:$H$1048576))</f>
        <v>0</v>
      </c>
      <c r="AC1593" s="22" t="str">
        <f>IFERROR(VLOOKUP(B1593,BSA!$B$5:$I$1048576,8,0),"")</f>
        <v/>
      </c>
      <c r="AD1593" s="22" t="s">
        <v>3994</v>
      </c>
      <c r="AE1593" s="22"/>
      <c r="AF1593" s="22"/>
      <c r="AG1593" s="22" t="str">
        <f t="shared" si="134"/>
        <v/>
      </c>
      <c r="AH1593" s="17" cm="1">
        <f t="array" ref="AH1593">MAX(IF(ISOLASI!$B$5:$B$1048576='Data Training 2022'!B1593,ISOLASI!$H$5:$H$1048576))</f>
        <v>44529</v>
      </c>
      <c r="AI1593" s="22" t="str">
        <f>IFERROR(VLOOKUP(B1593,ISOLASI!$B$5:$I$1048576,8,0),"")</f>
        <v>LULUS</v>
      </c>
      <c r="AJ1593" s="22"/>
      <c r="AK1593" s="17" cm="1">
        <f t="array" ref="AK1593">MAX(IF('DEKAT AIR'!$B$5:$B$1048576='Data Training 2022'!B1593,'DEKAT AIR'!$H$5:$H$1048576))</f>
        <v>0</v>
      </c>
      <c r="AL1593" s="22" t="str">
        <f>IFERROR(VLOOKUP(B1593,'DEKAT AIR'!$B$5:$I$1048576,8,0),"")</f>
        <v/>
      </c>
      <c r="AM1593" s="22"/>
      <c r="AN1593" s="17" cm="1">
        <f t="array" ref="AN1593">MAX(IF(KETINGGIAN!$B$5:$B$1048576='Data Training 2022'!B1593,KETINGGIAN!$H$5:$H$1048576))</f>
        <v>0</v>
      </c>
      <c r="AO1593" s="22" t="str">
        <f>IFERROR(VLOOKUP(B1593,KETINGGIAN!$B$5:$I$1048576,8,0),"")</f>
        <v/>
      </c>
      <c r="AP1593" s="22"/>
      <c r="AQ1593" s="22"/>
      <c r="AR1593" s="22"/>
      <c r="AS1593" s="22"/>
      <c r="AT1593" s="17" cm="1">
        <f t="array" ref="AT1593">MAX(IF(TOOLSKEEPER!$B$5:$B$1048576='Data Training 2022'!B1593,TOOLSKEEPER!$H$5:$H$1048576))</f>
        <v>0</v>
      </c>
      <c r="AU1593" s="22" t="str">
        <f>IFERROR(VLOOKUP(B1593,TOOLSKEEPER!$B$5:$I$1048576,8,0),"")</f>
        <v/>
      </c>
    </row>
    <row r="1594" spans="1:47">
      <c r="A1594" s="22">
        <f t="shared" si="135"/>
        <v>1588</v>
      </c>
      <c r="B1594" s="21" t="str">
        <f t="shared" si="136"/>
        <v>SUI - 2111005</v>
      </c>
      <c r="C1594" s="21" t="s">
        <v>3802</v>
      </c>
      <c r="D1594" s="22"/>
      <c r="E1594" s="22" t="s">
        <v>3803</v>
      </c>
      <c r="F1594" s="22" t="s">
        <v>3799</v>
      </c>
      <c r="G1594" s="22" t="s">
        <v>1907</v>
      </c>
      <c r="H1594" s="22" t="s">
        <v>328</v>
      </c>
      <c r="I1594" s="22"/>
      <c r="J1594" s="22"/>
      <c r="K1594" s="21" t="s">
        <v>4002</v>
      </c>
      <c r="L1594" s="21" t="s">
        <v>1907</v>
      </c>
      <c r="M1594" s="21" t="s">
        <v>4003</v>
      </c>
      <c r="N1594" s="21"/>
      <c r="O1594" s="17" t="str">
        <f>IFERROR(VLOOKUP(B1594,POP!$B$5:$I$1048576,7,0),"")</f>
        <v/>
      </c>
      <c r="P1594" s="17" t="str">
        <f>IFERROR(VLOOKUP(B1594,POM!$B$5:$I$1048576,7,0),"")</f>
        <v/>
      </c>
      <c r="Q1594" s="10" t="str">
        <f>IFERROR(VLOOKUP(B1594,POU!$B$5:$I$1048576,7,0),"")</f>
        <v/>
      </c>
      <c r="R1594" s="21" t="str">
        <f t="shared" si="132"/>
        <v/>
      </c>
      <c r="S1594" s="17" t="str">
        <f>IFERROR(VLOOKUP(B1594,'PEMBEKALAN POP'!$B$5:$I$1048576,7,0),"")</f>
        <v/>
      </c>
      <c r="T1594" s="22" t="str">
        <f>IFERROR(VLOOKUP(B1594,'PEMBEKALAN POP'!$B$5:$I$1048576,8,0),"")</f>
        <v/>
      </c>
      <c r="U1594" s="21" t="s">
        <v>3994</v>
      </c>
      <c r="V1594" s="17" t="e" cm="1">
        <f t="array" ref="V1594">MAX(IF(INDUKSI!$B$5:$B$1048576='Data Training 2022'!B1594,INDUKSI!$H$5:$H$1048576))</f>
        <v>#N/A</v>
      </c>
      <c r="W1594" s="22" t="str">
        <f>IFERROR(VLOOKUP(B1594,INDUKSI!$B$5:$I$1048576,8,0),"")</f>
        <v>LULUS</v>
      </c>
      <c r="X1594" s="21" t="s">
        <v>3994</v>
      </c>
      <c r="Y1594" s="17" cm="1">
        <f t="array" ref="Y1594">MAX(IF(REINDUKSI!$B$5:$B$1048576='Data Training 2022'!B1594,REINDUKSI!$H$5:$H$1048576))</f>
        <v>0</v>
      </c>
      <c r="Z1594" s="22" t="str">
        <f>IFERROR(VLOOKUP(B1594,REINDUKSI!$B$5:$I$1048576,8,0),"")</f>
        <v/>
      </c>
      <c r="AA1594" s="22" t="str">
        <f t="shared" si="133"/>
        <v/>
      </c>
      <c r="AB1594" s="17" cm="1">
        <f t="array" ref="AB1594">MAX(IF(BSA!$B$5:$B$1048576='Data Training 2022'!B1594,BSA!$H$5:$H$1048576))</f>
        <v>0</v>
      </c>
      <c r="AC1594" s="22" t="str">
        <f>IFERROR(VLOOKUP(B1594,BSA!$B$5:$I$1048576,8,0),"")</f>
        <v/>
      </c>
      <c r="AD1594" s="22" t="s">
        <v>3994</v>
      </c>
      <c r="AE1594" s="22"/>
      <c r="AF1594" s="22"/>
      <c r="AG1594" s="22" t="str">
        <f t="shared" si="134"/>
        <v/>
      </c>
      <c r="AH1594" s="17" cm="1">
        <f t="array" ref="AH1594">MAX(IF(ISOLASI!$B$5:$B$1048576='Data Training 2022'!B1594,ISOLASI!$H$5:$H$1048576))</f>
        <v>44534</v>
      </c>
      <c r="AI1594" s="22" t="str">
        <f>IFERROR(VLOOKUP(B1594,ISOLASI!$B$5:$I$1048576,8,0),"")</f>
        <v>LULUS</v>
      </c>
      <c r="AJ1594" s="22"/>
      <c r="AK1594" s="17" cm="1">
        <f t="array" ref="AK1594">MAX(IF('DEKAT AIR'!$B$5:$B$1048576='Data Training 2022'!B1594,'DEKAT AIR'!$H$5:$H$1048576))</f>
        <v>0</v>
      </c>
      <c r="AL1594" s="22" t="str">
        <f>IFERROR(VLOOKUP(B1594,'DEKAT AIR'!$B$5:$I$1048576,8,0),"")</f>
        <v/>
      </c>
      <c r="AM1594" s="22"/>
      <c r="AN1594" s="17" cm="1">
        <f t="array" ref="AN1594">MAX(IF(KETINGGIAN!$B$5:$B$1048576='Data Training 2022'!B1594,KETINGGIAN!$H$5:$H$1048576))</f>
        <v>0</v>
      </c>
      <c r="AO1594" s="22" t="str">
        <f>IFERROR(VLOOKUP(B1594,KETINGGIAN!$B$5:$I$1048576,8,0),"")</f>
        <v/>
      </c>
      <c r="AP1594" s="22"/>
      <c r="AQ1594" s="22"/>
      <c r="AR1594" s="22"/>
      <c r="AS1594" s="22"/>
      <c r="AT1594" s="17" cm="1">
        <f t="array" ref="AT1594">MAX(IF(TOOLSKEEPER!$B$5:$B$1048576='Data Training 2022'!B1594,TOOLSKEEPER!$H$5:$H$1048576))</f>
        <v>0</v>
      </c>
      <c r="AU1594" s="22" t="str">
        <f>IFERROR(VLOOKUP(B1594,TOOLSKEEPER!$B$5:$I$1048576,8,0),"")</f>
        <v/>
      </c>
    </row>
    <row r="1595" spans="1:47">
      <c r="A1595" s="22">
        <f t="shared" si="135"/>
        <v>1589</v>
      </c>
      <c r="B1595" s="21" t="str">
        <f t="shared" si="136"/>
        <v>SUI - 2111001</v>
      </c>
      <c r="C1595" s="21" t="s">
        <v>3829</v>
      </c>
      <c r="D1595" s="22"/>
      <c r="E1595" s="22" t="s">
        <v>4553</v>
      </c>
      <c r="F1595" s="22" t="s">
        <v>3799</v>
      </c>
      <c r="G1595" s="22" t="s">
        <v>1907</v>
      </c>
      <c r="H1595" s="22" t="s">
        <v>328</v>
      </c>
      <c r="I1595" s="22"/>
      <c r="J1595" s="22"/>
      <c r="K1595" s="21" t="s">
        <v>4002</v>
      </c>
      <c r="L1595" s="21" t="s">
        <v>1907</v>
      </c>
      <c r="M1595" s="21" t="s">
        <v>4003</v>
      </c>
      <c r="N1595" s="21"/>
      <c r="O1595" s="17" t="str">
        <f>IFERROR(VLOOKUP(B1595,POP!$B$5:$I$1048576,7,0),"")</f>
        <v/>
      </c>
      <c r="P1595" s="17" t="str">
        <f>IFERROR(VLOOKUP(B1595,POM!$B$5:$I$1048576,7,0),"")</f>
        <v/>
      </c>
      <c r="Q1595" s="10" t="str">
        <f>IFERROR(VLOOKUP(B1595,POU!$B$5:$I$1048576,7,0),"")</f>
        <v/>
      </c>
      <c r="R1595" s="21" t="str">
        <f t="shared" si="132"/>
        <v/>
      </c>
      <c r="S1595" s="17" t="str">
        <f>IFERROR(VLOOKUP(B1595,'PEMBEKALAN POP'!$B$5:$I$1048576,7,0),"")</f>
        <v/>
      </c>
      <c r="T1595" s="22" t="str">
        <f>IFERROR(VLOOKUP(B1595,'PEMBEKALAN POP'!$B$5:$I$1048576,8,0),"")</f>
        <v/>
      </c>
      <c r="U1595" s="21" t="s">
        <v>3994</v>
      </c>
      <c r="V1595" s="17" t="e" cm="1">
        <f t="array" ref="V1595">MAX(IF(INDUKSI!$B$5:$B$1048576='Data Training 2022'!B1595,INDUKSI!$H$5:$H$1048576))</f>
        <v>#N/A</v>
      </c>
      <c r="W1595" s="22" t="str">
        <f>IFERROR(VLOOKUP(B1595,INDUKSI!$B$5:$I$1048576,8,0),"")</f>
        <v>LULUS</v>
      </c>
      <c r="X1595" s="21" t="s">
        <v>3994</v>
      </c>
      <c r="Y1595" s="17" cm="1">
        <f t="array" ref="Y1595">MAX(IF(REINDUKSI!$B$5:$B$1048576='Data Training 2022'!B1595,REINDUKSI!$H$5:$H$1048576))</f>
        <v>0</v>
      </c>
      <c r="Z1595" s="22" t="str">
        <f>IFERROR(VLOOKUP(B1595,REINDUKSI!$B$5:$I$1048576,8,0),"")</f>
        <v/>
      </c>
      <c r="AA1595" s="22" t="str">
        <f t="shared" si="133"/>
        <v/>
      </c>
      <c r="AB1595" s="17" cm="1">
        <f t="array" ref="AB1595">MAX(IF(BSA!$B$5:$B$1048576='Data Training 2022'!B1595,BSA!$H$5:$H$1048576))</f>
        <v>0</v>
      </c>
      <c r="AC1595" s="22" t="str">
        <f>IFERROR(VLOOKUP(B1595,BSA!$B$5:$I$1048576,8,0),"")</f>
        <v/>
      </c>
      <c r="AD1595" s="22" t="s">
        <v>3994</v>
      </c>
      <c r="AE1595" s="22"/>
      <c r="AF1595" s="22"/>
      <c r="AG1595" s="22" t="str">
        <f t="shared" si="134"/>
        <v/>
      </c>
      <c r="AH1595" s="17" cm="1">
        <f t="array" ref="AH1595">MAX(IF(ISOLASI!$B$5:$B$1048576='Data Training 2022'!B1595,ISOLASI!$H$5:$H$1048576))</f>
        <v>44529</v>
      </c>
      <c r="AI1595" s="22" t="str">
        <f>IFERROR(VLOOKUP(B1595,ISOLASI!$B$5:$I$1048576,8,0),"")</f>
        <v>LULUS</v>
      </c>
      <c r="AJ1595" s="22"/>
      <c r="AK1595" s="17" cm="1">
        <f t="array" ref="AK1595">MAX(IF('DEKAT AIR'!$B$5:$B$1048576='Data Training 2022'!B1595,'DEKAT AIR'!$H$5:$H$1048576))</f>
        <v>0</v>
      </c>
      <c r="AL1595" s="22" t="str">
        <f>IFERROR(VLOOKUP(B1595,'DEKAT AIR'!$B$5:$I$1048576,8,0),"")</f>
        <v/>
      </c>
      <c r="AM1595" s="22"/>
      <c r="AN1595" s="17" cm="1">
        <f t="array" ref="AN1595">MAX(IF(KETINGGIAN!$B$5:$B$1048576='Data Training 2022'!B1595,KETINGGIAN!$H$5:$H$1048576))</f>
        <v>0</v>
      </c>
      <c r="AO1595" s="22" t="str">
        <f>IFERROR(VLOOKUP(B1595,KETINGGIAN!$B$5:$I$1048576,8,0),"")</f>
        <v/>
      </c>
      <c r="AP1595" s="22"/>
      <c r="AQ1595" s="22"/>
      <c r="AR1595" s="22"/>
      <c r="AS1595" s="22"/>
      <c r="AT1595" s="17" cm="1">
        <f t="array" ref="AT1595">MAX(IF(TOOLSKEEPER!$B$5:$B$1048576='Data Training 2022'!B1595,TOOLSKEEPER!$H$5:$H$1048576))</f>
        <v>0</v>
      </c>
      <c r="AU1595" s="22" t="str">
        <f>IFERROR(VLOOKUP(B1595,TOOLSKEEPER!$B$5:$I$1048576,8,0),"")</f>
        <v/>
      </c>
    </row>
    <row r="1596" spans="1:47">
      <c r="A1596" s="22">
        <f t="shared" si="135"/>
        <v>1590</v>
      </c>
      <c r="B1596" s="21" t="str">
        <f t="shared" si="136"/>
        <v>SUI - 2112001</v>
      </c>
      <c r="C1596" s="21" t="s">
        <v>3833</v>
      </c>
      <c r="D1596" s="22"/>
      <c r="E1596" s="22" t="s">
        <v>3834</v>
      </c>
      <c r="F1596" s="22" t="s">
        <v>3799</v>
      </c>
      <c r="G1596" s="22" t="s">
        <v>1907</v>
      </c>
      <c r="H1596" s="22" t="s">
        <v>328</v>
      </c>
      <c r="I1596" s="22"/>
      <c r="J1596" s="22"/>
      <c r="K1596" s="21" t="s">
        <v>4002</v>
      </c>
      <c r="L1596" s="21" t="s">
        <v>1907</v>
      </c>
      <c r="M1596" s="21" t="s">
        <v>4003</v>
      </c>
      <c r="N1596" s="21"/>
      <c r="O1596" s="17" t="str">
        <f>IFERROR(VLOOKUP(B1596,POP!$B$5:$I$1048576,7,0),"")</f>
        <v/>
      </c>
      <c r="P1596" s="17" t="str">
        <f>IFERROR(VLOOKUP(B1596,POM!$B$5:$I$1048576,7,0),"")</f>
        <v/>
      </c>
      <c r="Q1596" s="10" t="str">
        <f>IFERROR(VLOOKUP(B1596,POU!$B$5:$I$1048576,7,0),"")</f>
        <v/>
      </c>
      <c r="R1596" s="21" t="str">
        <f t="shared" si="132"/>
        <v/>
      </c>
      <c r="S1596" s="17" t="str">
        <f>IFERROR(VLOOKUP(B1596,'PEMBEKALAN POP'!$B$5:$I$1048576,7,0),"")</f>
        <v/>
      </c>
      <c r="T1596" s="22" t="str">
        <f>IFERROR(VLOOKUP(B1596,'PEMBEKALAN POP'!$B$5:$I$1048576,8,0),"")</f>
        <v/>
      </c>
      <c r="U1596" s="21" t="s">
        <v>3994</v>
      </c>
      <c r="V1596" s="17" t="e" cm="1">
        <f t="array" ref="V1596">MAX(IF(INDUKSI!$B$5:$B$1048576='Data Training 2022'!B1596,INDUKSI!$H$5:$H$1048576))</f>
        <v>#N/A</v>
      </c>
      <c r="W1596" s="22" t="str">
        <f>IFERROR(VLOOKUP(B1596,INDUKSI!$B$5:$I$1048576,8,0),"")</f>
        <v/>
      </c>
      <c r="X1596" s="21" t="s">
        <v>3994</v>
      </c>
      <c r="Y1596" s="17" cm="1">
        <f t="array" ref="Y1596">MAX(IF(REINDUKSI!$B$5:$B$1048576='Data Training 2022'!B1596,REINDUKSI!$H$5:$H$1048576))</f>
        <v>0</v>
      </c>
      <c r="Z1596" s="22" t="str">
        <f>IFERROR(VLOOKUP(B1596,REINDUKSI!$B$5:$I$1048576,8,0),"")</f>
        <v/>
      </c>
      <c r="AA1596" s="22" t="str">
        <f t="shared" si="133"/>
        <v/>
      </c>
      <c r="AB1596" s="17" cm="1">
        <f t="array" ref="AB1596">MAX(IF(BSA!$B$5:$B$1048576='Data Training 2022'!B1596,BSA!$H$5:$H$1048576))</f>
        <v>0</v>
      </c>
      <c r="AC1596" s="22" t="str">
        <f>IFERROR(VLOOKUP(B1596,BSA!$B$5:$I$1048576,8,0),"")</f>
        <v/>
      </c>
      <c r="AD1596" s="22" t="s">
        <v>3994</v>
      </c>
      <c r="AE1596" s="22"/>
      <c r="AF1596" s="22"/>
      <c r="AG1596" s="22" t="str">
        <f t="shared" si="134"/>
        <v/>
      </c>
      <c r="AH1596" s="17" cm="1">
        <f t="array" ref="AH1596">MAX(IF(ISOLASI!$B$5:$B$1048576='Data Training 2022'!B1596,ISOLASI!$H$5:$H$1048576))</f>
        <v>0</v>
      </c>
      <c r="AI1596" s="22" t="str">
        <f>IFERROR(VLOOKUP(B1596,ISOLASI!$B$5:$I$1048576,8,0),"")</f>
        <v/>
      </c>
      <c r="AJ1596" s="22"/>
      <c r="AK1596" s="17" cm="1">
        <f t="array" ref="AK1596">MAX(IF('DEKAT AIR'!$B$5:$B$1048576='Data Training 2022'!B1596,'DEKAT AIR'!$H$5:$H$1048576))</f>
        <v>0</v>
      </c>
      <c r="AL1596" s="22" t="str">
        <f>IFERROR(VLOOKUP(B1596,'DEKAT AIR'!$B$5:$I$1048576,8,0),"")</f>
        <v/>
      </c>
      <c r="AM1596" s="22"/>
      <c r="AN1596" s="17" cm="1">
        <f t="array" ref="AN1596">MAX(IF(KETINGGIAN!$B$5:$B$1048576='Data Training 2022'!B1596,KETINGGIAN!$H$5:$H$1048576))</f>
        <v>0</v>
      </c>
      <c r="AO1596" s="22" t="str">
        <f>IFERROR(VLOOKUP(B1596,KETINGGIAN!$B$5:$I$1048576,8,0),"")</f>
        <v/>
      </c>
      <c r="AP1596" s="22"/>
      <c r="AQ1596" s="22"/>
      <c r="AR1596" s="22"/>
      <c r="AS1596" s="22"/>
      <c r="AT1596" s="17" cm="1">
        <f t="array" ref="AT1596">MAX(IF(TOOLSKEEPER!$B$5:$B$1048576='Data Training 2022'!B1596,TOOLSKEEPER!$H$5:$H$1048576))</f>
        <v>0</v>
      </c>
      <c r="AU1596" s="22" t="str">
        <f>IFERROR(VLOOKUP(B1596,TOOLSKEEPER!$B$5:$I$1048576,8,0),"")</f>
        <v/>
      </c>
    </row>
    <row r="1597" spans="1:47">
      <c r="A1597" s="22">
        <f t="shared" si="135"/>
        <v>1591</v>
      </c>
      <c r="B1597" s="21" t="str">
        <f t="shared" si="136"/>
        <v>SUI - 1901006</v>
      </c>
      <c r="C1597" s="21" t="s">
        <v>3831</v>
      </c>
      <c r="D1597" s="22"/>
      <c r="E1597" s="22" t="s">
        <v>3828</v>
      </c>
      <c r="F1597" s="22" t="s">
        <v>3799</v>
      </c>
      <c r="G1597" s="22" t="s">
        <v>1907</v>
      </c>
      <c r="H1597" s="22" t="s">
        <v>328</v>
      </c>
      <c r="I1597" s="22"/>
      <c r="J1597" s="22"/>
      <c r="K1597" s="21" t="s">
        <v>4002</v>
      </c>
      <c r="L1597" s="21" t="s">
        <v>1907</v>
      </c>
      <c r="M1597" s="21" t="s">
        <v>4003</v>
      </c>
      <c r="N1597" s="21"/>
      <c r="O1597" s="17" t="str">
        <f>IFERROR(VLOOKUP(B1597,POP!$B$5:$I$1048576,7,0),"")</f>
        <v/>
      </c>
      <c r="P1597" s="17" t="str">
        <f>IFERROR(VLOOKUP(B1597,POM!$B$5:$I$1048576,7,0),"")</f>
        <v/>
      </c>
      <c r="Q1597" s="10" t="str">
        <f>IFERROR(VLOOKUP(B1597,POU!$B$5:$I$1048576,7,0),"")</f>
        <v/>
      </c>
      <c r="R1597" s="21" t="str">
        <f t="shared" si="132"/>
        <v/>
      </c>
      <c r="S1597" s="17" t="str">
        <f>IFERROR(VLOOKUP(B1597,'PEMBEKALAN POP'!$B$5:$I$1048576,7,0),"")</f>
        <v/>
      </c>
      <c r="T1597" s="22" t="str">
        <f>IFERROR(VLOOKUP(B1597,'PEMBEKALAN POP'!$B$5:$I$1048576,8,0),"")</f>
        <v/>
      </c>
      <c r="U1597" s="21" t="s">
        <v>3994</v>
      </c>
      <c r="V1597" s="17" t="e" cm="1">
        <f t="array" ref="V1597">MAX(IF(INDUKSI!$B$5:$B$1048576='Data Training 2022'!B1597,INDUKSI!$H$5:$H$1048576))</f>
        <v>#N/A</v>
      </c>
      <c r="W1597" s="22" t="str">
        <f>IFERROR(VLOOKUP(B1597,INDUKSI!$B$5:$I$1048576,8,0),"")</f>
        <v>LULUS</v>
      </c>
      <c r="X1597" s="21" t="s">
        <v>3994</v>
      </c>
      <c r="Y1597" s="17" cm="1">
        <f t="array" ref="Y1597">MAX(IF(REINDUKSI!$B$5:$B$1048576='Data Training 2022'!B1597,REINDUKSI!$H$5:$H$1048576))</f>
        <v>0</v>
      </c>
      <c r="Z1597" s="22" t="str">
        <f>IFERROR(VLOOKUP(B1597,REINDUKSI!$B$5:$I$1048576,8,0),"")</f>
        <v/>
      </c>
      <c r="AA1597" s="22" t="str">
        <f t="shared" si="133"/>
        <v/>
      </c>
      <c r="AB1597" s="17" cm="1">
        <f t="array" ref="AB1597">MAX(IF(BSA!$B$5:$B$1048576='Data Training 2022'!B1597,BSA!$H$5:$H$1048576))</f>
        <v>44776</v>
      </c>
      <c r="AC1597" s="22" t="str">
        <f>IFERROR(VLOOKUP(B1597,BSA!$B$5:$I$1048576,8,0),"")</f>
        <v>LULUS</v>
      </c>
      <c r="AD1597" s="22" t="s">
        <v>3994</v>
      </c>
      <c r="AE1597" s="22"/>
      <c r="AF1597" s="22"/>
      <c r="AG1597" s="22" t="str">
        <f t="shared" si="134"/>
        <v/>
      </c>
      <c r="AH1597" s="17" cm="1">
        <f t="array" ref="AH1597">MAX(IF(ISOLASI!$B$5:$B$1048576='Data Training 2022'!B1597,ISOLASI!$H$5:$H$1048576))</f>
        <v>44632</v>
      </c>
      <c r="AI1597" s="22" t="str">
        <f>IFERROR(VLOOKUP(B1597,ISOLASI!$B$5:$I$1048576,8,0),"")</f>
        <v>LULUS</v>
      </c>
      <c r="AJ1597" s="22"/>
      <c r="AK1597" s="17" cm="1">
        <f t="array" ref="AK1597">MAX(IF('DEKAT AIR'!$B$5:$B$1048576='Data Training 2022'!B1597,'DEKAT AIR'!$H$5:$H$1048576))</f>
        <v>0</v>
      </c>
      <c r="AL1597" s="22" t="str">
        <f>IFERROR(VLOOKUP(B1597,'DEKAT AIR'!$B$5:$I$1048576,8,0),"")</f>
        <v/>
      </c>
      <c r="AM1597" s="22"/>
      <c r="AN1597" s="17" cm="1">
        <f t="array" ref="AN1597">MAX(IF(KETINGGIAN!$B$5:$B$1048576='Data Training 2022'!B1597,KETINGGIAN!$H$5:$H$1048576))</f>
        <v>0</v>
      </c>
      <c r="AO1597" s="22" t="str">
        <f>IFERROR(VLOOKUP(B1597,KETINGGIAN!$B$5:$I$1048576,8,0),"")</f>
        <v/>
      </c>
      <c r="AP1597" s="22"/>
      <c r="AQ1597" s="22"/>
      <c r="AR1597" s="22"/>
      <c r="AS1597" s="22"/>
      <c r="AT1597" s="17" cm="1">
        <f t="array" ref="AT1597">MAX(IF(TOOLSKEEPER!$B$5:$B$1048576='Data Training 2022'!B1597,TOOLSKEEPER!$H$5:$H$1048576))</f>
        <v>0</v>
      </c>
      <c r="AU1597" s="22" t="str">
        <f>IFERROR(VLOOKUP(B1597,TOOLSKEEPER!$B$5:$I$1048576,8,0),"")</f>
        <v/>
      </c>
    </row>
    <row r="1598" spans="1:47">
      <c r="A1598" s="22">
        <f t="shared" si="135"/>
        <v>1592</v>
      </c>
      <c r="B1598" s="21" t="str">
        <f t="shared" si="136"/>
        <v>SUI - 1412002</v>
      </c>
      <c r="C1598" s="21" t="s">
        <v>3827</v>
      </c>
      <c r="D1598" s="22"/>
      <c r="E1598" s="22" t="s">
        <v>3826</v>
      </c>
      <c r="F1598" s="22" t="s">
        <v>3799</v>
      </c>
      <c r="G1598" s="22" t="s">
        <v>1907</v>
      </c>
      <c r="H1598" s="22" t="s">
        <v>328</v>
      </c>
      <c r="I1598" s="22"/>
      <c r="J1598" s="22"/>
      <c r="K1598" s="21" t="s">
        <v>4002</v>
      </c>
      <c r="L1598" s="21" t="s">
        <v>1907</v>
      </c>
      <c r="M1598" s="21" t="s">
        <v>4003</v>
      </c>
      <c r="N1598" s="21"/>
      <c r="O1598" s="17" t="str">
        <f>IFERROR(VLOOKUP(B1598,POP!$B$5:$I$1048576,7,0),"")</f>
        <v/>
      </c>
      <c r="P1598" s="17" t="str">
        <f>IFERROR(VLOOKUP(B1598,POM!$B$5:$I$1048576,7,0),"")</f>
        <v/>
      </c>
      <c r="Q1598" s="10" t="str">
        <f>IFERROR(VLOOKUP(B1598,POU!$B$5:$I$1048576,7,0),"")</f>
        <v/>
      </c>
      <c r="R1598" s="21" t="str">
        <f t="shared" si="132"/>
        <v/>
      </c>
      <c r="S1598" s="17" t="str">
        <f>IFERROR(VLOOKUP(B1598,'PEMBEKALAN POP'!$B$5:$I$1048576,7,0),"")</f>
        <v/>
      </c>
      <c r="T1598" s="22" t="str">
        <f>IFERROR(VLOOKUP(B1598,'PEMBEKALAN POP'!$B$5:$I$1048576,8,0),"")</f>
        <v/>
      </c>
      <c r="U1598" s="21" t="s">
        <v>3994</v>
      </c>
      <c r="V1598" s="17" t="e" cm="1">
        <f t="array" ref="V1598">MAX(IF(INDUKSI!$B$5:$B$1048576='Data Training 2022'!B1598,INDUKSI!$H$5:$H$1048576))</f>
        <v>#N/A</v>
      </c>
      <c r="W1598" s="22" t="str">
        <f>IFERROR(VLOOKUP(B1598,INDUKSI!$B$5:$I$1048576,8,0),"")</f>
        <v>LULUS</v>
      </c>
      <c r="X1598" s="21" t="s">
        <v>3994</v>
      </c>
      <c r="Y1598" s="17" cm="1">
        <f t="array" ref="Y1598">MAX(IF(REINDUKSI!$B$5:$B$1048576='Data Training 2022'!B1598,REINDUKSI!$H$5:$H$1048576))</f>
        <v>0</v>
      </c>
      <c r="Z1598" s="22" t="str">
        <f>IFERROR(VLOOKUP(B1598,REINDUKSI!$B$5:$I$1048576,8,0),"")</f>
        <v/>
      </c>
      <c r="AA1598" s="22" t="str">
        <f t="shared" si="133"/>
        <v/>
      </c>
      <c r="AB1598" s="17" cm="1">
        <f t="array" ref="AB1598">MAX(IF(BSA!$B$5:$B$1048576='Data Training 2022'!B1598,BSA!$H$5:$H$1048576))</f>
        <v>0</v>
      </c>
      <c r="AC1598" s="22" t="str">
        <f>IFERROR(VLOOKUP(B1598,BSA!$B$5:$I$1048576,8,0),"")</f>
        <v/>
      </c>
      <c r="AD1598" s="22" t="s">
        <v>3994</v>
      </c>
      <c r="AE1598" s="22"/>
      <c r="AF1598" s="22"/>
      <c r="AG1598" s="22" t="str">
        <f t="shared" si="134"/>
        <v/>
      </c>
      <c r="AH1598" s="17" cm="1">
        <f t="array" ref="AH1598">MAX(IF(ISOLASI!$B$5:$B$1048576='Data Training 2022'!B1598,ISOLASI!$H$5:$H$1048576))</f>
        <v>44660</v>
      </c>
      <c r="AI1598" s="22" t="str">
        <f>IFERROR(VLOOKUP(B1598,ISOLASI!$B$5:$I$1048576,8,0),"")</f>
        <v>LULUS</v>
      </c>
      <c r="AJ1598" s="22"/>
      <c r="AK1598" s="17" cm="1">
        <f t="array" ref="AK1598">MAX(IF('DEKAT AIR'!$B$5:$B$1048576='Data Training 2022'!B1598,'DEKAT AIR'!$H$5:$H$1048576))</f>
        <v>0</v>
      </c>
      <c r="AL1598" s="22" t="str">
        <f>IFERROR(VLOOKUP(B1598,'DEKAT AIR'!$B$5:$I$1048576,8,0),"")</f>
        <v/>
      </c>
      <c r="AM1598" s="22"/>
      <c r="AN1598" s="17" cm="1">
        <f t="array" ref="AN1598">MAX(IF(KETINGGIAN!$B$5:$B$1048576='Data Training 2022'!B1598,KETINGGIAN!$H$5:$H$1048576))</f>
        <v>0</v>
      </c>
      <c r="AO1598" s="22" t="str">
        <f>IFERROR(VLOOKUP(B1598,KETINGGIAN!$B$5:$I$1048576,8,0),"")</f>
        <v/>
      </c>
      <c r="AP1598" s="22"/>
      <c r="AQ1598" s="22"/>
      <c r="AR1598" s="22"/>
      <c r="AS1598" s="22"/>
      <c r="AT1598" s="17" cm="1">
        <f t="array" ref="AT1598">MAX(IF(TOOLSKEEPER!$B$5:$B$1048576='Data Training 2022'!B1598,TOOLSKEEPER!$H$5:$H$1048576))</f>
        <v>0</v>
      </c>
      <c r="AU1598" s="22" t="str">
        <f>IFERROR(VLOOKUP(B1598,TOOLSKEEPER!$B$5:$I$1048576,8,0),"")</f>
        <v/>
      </c>
    </row>
    <row r="1599" spans="1:47">
      <c r="A1599" s="22">
        <f t="shared" si="135"/>
        <v>1593</v>
      </c>
      <c r="B1599" s="21" t="str">
        <f t="shared" si="136"/>
        <v>SUI - 2203003</v>
      </c>
      <c r="C1599" s="21" t="s">
        <v>3825</v>
      </c>
      <c r="D1599" s="22"/>
      <c r="E1599" s="22" t="s">
        <v>3815</v>
      </c>
      <c r="F1599" s="22" t="s">
        <v>3799</v>
      </c>
      <c r="G1599" s="22" t="s">
        <v>3816</v>
      </c>
      <c r="H1599" s="22" t="s">
        <v>328</v>
      </c>
      <c r="I1599" s="22"/>
      <c r="J1599" s="22"/>
      <c r="K1599" s="21" t="s">
        <v>4002</v>
      </c>
      <c r="L1599" s="21" t="s">
        <v>1907</v>
      </c>
      <c r="M1599" s="21" t="s">
        <v>4003</v>
      </c>
      <c r="N1599" s="21"/>
      <c r="O1599" s="17" t="str">
        <f>IFERROR(VLOOKUP(B1599,POP!$B$5:$I$1048576,7,0),"")</f>
        <v/>
      </c>
      <c r="P1599" s="17" t="str">
        <f>IFERROR(VLOOKUP(B1599,POM!$B$5:$I$1048576,7,0),"")</f>
        <v/>
      </c>
      <c r="Q1599" s="10" t="str">
        <f>IFERROR(VLOOKUP(B1599,POU!$B$5:$I$1048576,7,0),"")</f>
        <v/>
      </c>
      <c r="R1599" s="21" t="str">
        <f t="shared" si="132"/>
        <v/>
      </c>
      <c r="S1599" s="17" t="str">
        <f>IFERROR(VLOOKUP(B1599,'PEMBEKALAN POP'!$B$5:$I$1048576,7,0),"")</f>
        <v/>
      </c>
      <c r="T1599" s="22" t="str">
        <f>IFERROR(VLOOKUP(B1599,'PEMBEKALAN POP'!$B$5:$I$1048576,8,0),"")</f>
        <v/>
      </c>
      <c r="U1599" s="21" t="s">
        <v>3994</v>
      </c>
      <c r="V1599" s="17" t="e" cm="1">
        <f t="array" ref="V1599">MAX(IF(INDUKSI!$B$5:$B$1048576='Data Training 2022'!B1599,INDUKSI!$H$5:$H$1048576))</f>
        <v>#N/A</v>
      </c>
      <c r="W1599" s="22" t="str">
        <f>IFERROR(VLOOKUP(B1599,INDUKSI!$B$5:$I$1048576,8,0),"")</f>
        <v>LULUS</v>
      </c>
      <c r="X1599" s="21" t="s">
        <v>3994</v>
      </c>
      <c r="Y1599" s="17" cm="1">
        <f t="array" ref="Y1599">MAX(IF(REINDUKSI!$B$5:$B$1048576='Data Training 2022'!B1599,REINDUKSI!$H$5:$H$1048576))</f>
        <v>0</v>
      </c>
      <c r="Z1599" s="22" t="str">
        <f>IFERROR(VLOOKUP(B1599,REINDUKSI!$B$5:$I$1048576,8,0),"")</f>
        <v/>
      </c>
      <c r="AA1599" s="22" t="str">
        <f t="shared" si="133"/>
        <v/>
      </c>
      <c r="AB1599" s="17" cm="1">
        <f t="array" ref="AB1599">MAX(IF(BSA!$B$5:$B$1048576='Data Training 2022'!B1599,BSA!$H$5:$H$1048576))</f>
        <v>0</v>
      </c>
      <c r="AC1599" s="22" t="str">
        <f>IFERROR(VLOOKUP(B1599,BSA!$B$5:$I$1048576,8,0),"")</f>
        <v/>
      </c>
      <c r="AD1599" s="22" t="s">
        <v>3994</v>
      </c>
      <c r="AE1599" s="22"/>
      <c r="AF1599" s="22"/>
      <c r="AG1599" s="22" t="str">
        <f t="shared" si="134"/>
        <v/>
      </c>
      <c r="AH1599" s="17" cm="1">
        <f t="array" ref="AH1599">MAX(IF(ISOLASI!$B$5:$B$1048576='Data Training 2022'!B1599,ISOLASI!$H$5:$H$1048576))</f>
        <v>44660</v>
      </c>
      <c r="AI1599" s="22" t="str">
        <f>IFERROR(VLOOKUP(B1599,ISOLASI!$B$5:$I$1048576,8,0),"")</f>
        <v>LULUS</v>
      </c>
      <c r="AJ1599" s="22"/>
      <c r="AK1599" s="17" cm="1">
        <f t="array" ref="AK1599">MAX(IF('DEKAT AIR'!$B$5:$B$1048576='Data Training 2022'!B1599,'DEKAT AIR'!$H$5:$H$1048576))</f>
        <v>0</v>
      </c>
      <c r="AL1599" s="22" t="str">
        <f>IFERROR(VLOOKUP(B1599,'DEKAT AIR'!$B$5:$I$1048576,8,0),"")</f>
        <v/>
      </c>
      <c r="AM1599" s="22"/>
      <c r="AN1599" s="17" cm="1">
        <f t="array" ref="AN1599">MAX(IF(KETINGGIAN!$B$5:$B$1048576='Data Training 2022'!B1599,KETINGGIAN!$H$5:$H$1048576))</f>
        <v>0</v>
      </c>
      <c r="AO1599" s="22" t="str">
        <f>IFERROR(VLOOKUP(B1599,KETINGGIAN!$B$5:$I$1048576,8,0),"")</f>
        <v/>
      </c>
      <c r="AP1599" s="22"/>
      <c r="AQ1599" s="22"/>
      <c r="AR1599" s="22"/>
      <c r="AS1599" s="22"/>
      <c r="AT1599" s="17" cm="1">
        <f t="array" ref="AT1599">MAX(IF(TOOLSKEEPER!$B$5:$B$1048576='Data Training 2022'!B1599,TOOLSKEEPER!$H$5:$H$1048576))</f>
        <v>0</v>
      </c>
      <c r="AU1599" s="22" t="str">
        <f>IFERROR(VLOOKUP(B1599,TOOLSKEEPER!$B$5:$I$1048576,8,0),"")</f>
        <v/>
      </c>
    </row>
    <row r="1600" spans="1:47">
      <c r="A1600" s="22">
        <f t="shared" si="135"/>
        <v>1594</v>
      </c>
      <c r="B1600" s="21" t="str">
        <f t="shared" si="136"/>
        <v>SUI - 2203004</v>
      </c>
      <c r="C1600" s="21" t="s">
        <v>3814</v>
      </c>
      <c r="D1600" s="22"/>
      <c r="E1600" s="22" t="s">
        <v>3824</v>
      </c>
      <c r="F1600" s="22" t="s">
        <v>3799</v>
      </c>
      <c r="G1600" s="22" t="s">
        <v>33</v>
      </c>
      <c r="H1600" s="22" t="s">
        <v>328</v>
      </c>
      <c r="I1600" s="22"/>
      <c r="J1600" s="22"/>
      <c r="K1600" s="21" t="s">
        <v>4002</v>
      </c>
      <c r="L1600" s="21" t="s">
        <v>681</v>
      </c>
      <c r="M1600" s="21" t="s">
        <v>4003</v>
      </c>
      <c r="N1600" s="21"/>
      <c r="O1600" s="17" t="str">
        <f>IFERROR(VLOOKUP(B1600,POP!$B$5:$I$1048576,7,0),"")</f>
        <v/>
      </c>
      <c r="P1600" s="17" t="str">
        <f>IFERROR(VLOOKUP(B1600,POM!$B$5:$I$1048576,7,0),"")</f>
        <v/>
      </c>
      <c r="Q1600" s="10" t="str">
        <f>IFERROR(VLOOKUP(B1600,POU!$B$5:$I$1048576,7,0),"")</f>
        <v/>
      </c>
      <c r="R1600" s="21" t="str">
        <f t="shared" si="132"/>
        <v/>
      </c>
      <c r="S1600" s="17" t="str">
        <f>IFERROR(VLOOKUP(B1600,'PEMBEKALAN POP'!$B$5:$I$1048576,7,0),"")</f>
        <v/>
      </c>
      <c r="T1600" s="22" t="str">
        <f>IFERROR(VLOOKUP(B1600,'PEMBEKALAN POP'!$B$5:$I$1048576,8,0),"")</f>
        <v/>
      </c>
      <c r="U1600" s="21" t="s">
        <v>3994</v>
      </c>
      <c r="V1600" s="17" t="e" cm="1">
        <f t="array" ref="V1600">MAX(IF(INDUKSI!$B$5:$B$1048576='Data Training 2022'!B1600,INDUKSI!$H$5:$H$1048576))</f>
        <v>#N/A</v>
      </c>
      <c r="W1600" s="22" t="str">
        <f>IFERROR(VLOOKUP(B1600,INDUKSI!$B$5:$I$1048576,8,0),"")</f>
        <v>LULUS</v>
      </c>
      <c r="X1600" s="21" t="s">
        <v>3994</v>
      </c>
      <c r="Y1600" s="17" cm="1">
        <f t="array" ref="Y1600">MAX(IF(REINDUKSI!$B$5:$B$1048576='Data Training 2022'!B1600,REINDUKSI!$H$5:$H$1048576))</f>
        <v>0</v>
      </c>
      <c r="Z1600" s="22" t="str">
        <f>IFERROR(VLOOKUP(B1600,REINDUKSI!$B$5:$I$1048576,8,0),"")</f>
        <v/>
      </c>
      <c r="AA1600" s="22" t="str">
        <f t="shared" si="133"/>
        <v/>
      </c>
      <c r="AB1600" s="17" cm="1">
        <f t="array" ref="AB1600">MAX(IF(BSA!$B$5:$B$1048576='Data Training 2022'!B1600,BSA!$H$5:$H$1048576))</f>
        <v>0</v>
      </c>
      <c r="AC1600" s="22" t="str">
        <f>IFERROR(VLOOKUP(B1600,BSA!$B$5:$I$1048576,8,0),"")</f>
        <v/>
      </c>
      <c r="AD1600" s="22" t="s">
        <v>3994</v>
      </c>
      <c r="AE1600" s="22"/>
      <c r="AF1600" s="22"/>
      <c r="AG1600" s="22" t="str">
        <f t="shared" si="134"/>
        <v/>
      </c>
      <c r="AH1600" s="17" cm="1">
        <f t="array" ref="AH1600">MAX(IF(ISOLASI!$B$5:$B$1048576='Data Training 2022'!B1600,ISOLASI!$H$5:$H$1048576))</f>
        <v>44660</v>
      </c>
      <c r="AI1600" s="22" t="str">
        <f>IFERROR(VLOOKUP(B1600,ISOLASI!$B$5:$I$1048576,8,0),"")</f>
        <v>LULUS</v>
      </c>
      <c r="AJ1600" s="22"/>
      <c r="AK1600" s="17" cm="1">
        <f t="array" ref="AK1600">MAX(IF('DEKAT AIR'!$B$5:$B$1048576='Data Training 2022'!B1600,'DEKAT AIR'!$H$5:$H$1048576))</f>
        <v>0</v>
      </c>
      <c r="AL1600" s="22" t="str">
        <f>IFERROR(VLOOKUP(B1600,'DEKAT AIR'!$B$5:$I$1048576,8,0),"")</f>
        <v/>
      </c>
      <c r="AM1600" s="22"/>
      <c r="AN1600" s="17" cm="1">
        <f t="array" ref="AN1600">MAX(IF(KETINGGIAN!$B$5:$B$1048576='Data Training 2022'!B1600,KETINGGIAN!$H$5:$H$1048576))</f>
        <v>0</v>
      </c>
      <c r="AO1600" s="22" t="str">
        <f>IFERROR(VLOOKUP(B1600,KETINGGIAN!$B$5:$I$1048576,8,0),"")</f>
        <v/>
      </c>
      <c r="AP1600" s="22"/>
      <c r="AQ1600" s="22"/>
      <c r="AR1600" s="22"/>
      <c r="AS1600" s="22"/>
      <c r="AT1600" s="17" cm="1">
        <f t="array" ref="AT1600">MAX(IF(TOOLSKEEPER!$B$5:$B$1048576='Data Training 2022'!B1600,TOOLSKEEPER!$H$5:$H$1048576))</f>
        <v>0</v>
      </c>
      <c r="AU1600" s="22" t="str">
        <f>IFERROR(VLOOKUP(B1600,TOOLSKEEPER!$B$5:$I$1048576,8,0),"")</f>
        <v/>
      </c>
    </row>
    <row r="1601" spans="1:47">
      <c r="A1601" s="22">
        <f t="shared" si="135"/>
        <v>1595</v>
      </c>
      <c r="B1601" s="21" t="str">
        <f t="shared" si="136"/>
        <v>SUI - 2203007</v>
      </c>
      <c r="C1601" s="21" t="s">
        <v>3823</v>
      </c>
      <c r="D1601" s="22"/>
      <c r="E1601" s="22" t="s">
        <v>3811</v>
      </c>
      <c r="F1601" s="22" t="s">
        <v>3799</v>
      </c>
      <c r="G1601" s="22" t="s">
        <v>328</v>
      </c>
      <c r="H1601" s="22" t="s">
        <v>328</v>
      </c>
      <c r="I1601" s="22"/>
      <c r="J1601" s="22"/>
      <c r="K1601" s="21" t="s">
        <v>4002</v>
      </c>
      <c r="L1601" s="21" t="s">
        <v>681</v>
      </c>
      <c r="M1601" s="21" t="s">
        <v>4003</v>
      </c>
      <c r="N1601" s="21"/>
      <c r="O1601" s="17" t="str">
        <f>IFERROR(VLOOKUP(B1601,POP!$B$5:$I$1048576,7,0),"")</f>
        <v/>
      </c>
      <c r="P1601" s="17" t="str">
        <f>IFERROR(VLOOKUP(B1601,POM!$B$5:$I$1048576,7,0),"")</f>
        <v/>
      </c>
      <c r="Q1601" s="10" t="str">
        <f>IFERROR(VLOOKUP(B1601,POU!$B$5:$I$1048576,7,0),"")</f>
        <v/>
      </c>
      <c r="R1601" s="21" t="str">
        <f t="shared" si="132"/>
        <v/>
      </c>
      <c r="S1601" s="17" t="str">
        <f>IFERROR(VLOOKUP(B1601,'PEMBEKALAN POP'!$B$5:$I$1048576,7,0),"")</f>
        <v/>
      </c>
      <c r="T1601" s="22" t="str">
        <f>IFERROR(VLOOKUP(B1601,'PEMBEKALAN POP'!$B$5:$I$1048576,8,0),"")</f>
        <v/>
      </c>
      <c r="U1601" s="21" t="s">
        <v>3994</v>
      </c>
      <c r="V1601" s="17" t="e" cm="1">
        <f t="array" ref="V1601">MAX(IF(INDUKSI!$B$5:$B$1048576='Data Training 2022'!B1601,INDUKSI!$H$5:$H$1048576))</f>
        <v>#N/A</v>
      </c>
      <c r="W1601" s="22" t="str">
        <f>IFERROR(VLOOKUP(B1601,INDUKSI!$B$5:$I$1048576,8,0),"")</f>
        <v>LULUS</v>
      </c>
      <c r="X1601" s="21" t="s">
        <v>3994</v>
      </c>
      <c r="Y1601" s="17" cm="1">
        <f t="array" ref="Y1601">MAX(IF(REINDUKSI!$B$5:$B$1048576='Data Training 2022'!B1601,REINDUKSI!$H$5:$H$1048576))</f>
        <v>0</v>
      </c>
      <c r="Z1601" s="22" t="str">
        <f>IFERROR(VLOOKUP(B1601,REINDUKSI!$B$5:$I$1048576,8,0),"")</f>
        <v/>
      </c>
      <c r="AA1601" s="22" t="str">
        <f t="shared" si="133"/>
        <v/>
      </c>
      <c r="AB1601" s="17" cm="1">
        <f t="array" ref="AB1601">MAX(IF(BSA!$B$5:$B$1048576='Data Training 2022'!B1601,BSA!$H$5:$H$1048576))</f>
        <v>0</v>
      </c>
      <c r="AC1601" s="22" t="str">
        <f>IFERROR(VLOOKUP(B1601,BSA!$B$5:$I$1048576,8,0),"")</f>
        <v/>
      </c>
      <c r="AD1601" s="22" t="s">
        <v>3994</v>
      </c>
      <c r="AE1601" s="22"/>
      <c r="AF1601" s="22"/>
      <c r="AG1601" s="22" t="str">
        <f t="shared" si="134"/>
        <v/>
      </c>
      <c r="AH1601" s="17" cm="1">
        <f t="array" ref="AH1601">MAX(IF(ISOLASI!$B$5:$B$1048576='Data Training 2022'!B1601,ISOLASI!$H$5:$H$1048576))</f>
        <v>44660</v>
      </c>
      <c r="AI1601" s="22" t="str">
        <f>IFERROR(VLOOKUP(B1601,ISOLASI!$B$5:$I$1048576,8,0),"")</f>
        <v>LULUS</v>
      </c>
      <c r="AJ1601" s="22"/>
      <c r="AK1601" s="17" cm="1">
        <f t="array" ref="AK1601">MAX(IF('DEKAT AIR'!$B$5:$B$1048576='Data Training 2022'!B1601,'DEKAT AIR'!$H$5:$H$1048576))</f>
        <v>0</v>
      </c>
      <c r="AL1601" s="22" t="str">
        <f>IFERROR(VLOOKUP(B1601,'DEKAT AIR'!$B$5:$I$1048576,8,0),"")</f>
        <v/>
      </c>
      <c r="AM1601" s="22"/>
      <c r="AN1601" s="17" cm="1">
        <f t="array" ref="AN1601">MAX(IF(KETINGGIAN!$B$5:$B$1048576='Data Training 2022'!B1601,KETINGGIAN!$H$5:$H$1048576))</f>
        <v>0</v>
      </c>
      <c r="AO1601" s="22" t="str">
        <f>IFERROR(VLOOKUP(B1601,KETINGGIAN!$B$5:$I$1048576,8,0),"")</f>
        <v/>
      </c>
      <c r="AP1601" s="22"/>
      <c r="AQ1601" s="22"/>
      <c r="AR1601" s="22"/>
      <c r="AS1601" s="22"/>
      <c r="AT1601" s="17" cm="1">
        <f t="array" ref="AT1601">MAX(IF(TOOLSKEEPER!$B$5:$B$1048576='Data Training 2022'!B1601,TOOLSKEEPER!$H$5:$H$1048576))</f>
        <v>0</v>
      </c>
      <c r="AU1601" s="22" t="str">
        <f>IFERROR(VLOOKUP(B1601,TOOLSKEEPER!$B$5:$I$1048576,8,0),"")</f>
        <v/>
      </c>
    </row>
    <row r="1602" spans="1:47">
      <c r="A1602" s="22">
        <f t="shared" si="135"/>
        <v>1596</v>
      </c>
      <c r="B1602" s="21" t="str">
        <f t="shared" si="136"/>
        <v>SUI - 2203005</v>
      </c>
      <c r="C1602" s="21" t="s">
        <v>3810</v>
      </c>
      <c r="D1602" s="22"/>
      <c r="E1602" s="22" t="s">
        <v>3813</v>
      </c>
      <c r="F1602" s="22" t="s">
        <v>3799</v>
      </c>
      <c r="G1602" s="22" t="s">
        <v>328</v>
      </c>
      <c r="H1602" s="22" t="s">
        <v>328</v>
      </c>
      <c r="I1602" s="22"/>
      <c r="J1602" s="22"/>
      <c r="K1602" s="21" t="s">
        <v>4002</v>
      </c>
      <c r="L1602" s="21" t="s">
        <v>681</v>
      </c>
      <c r="M1602" s="21" t="s">
        <v>4003</v>
      </c>
      <c r="N1602" s="21"/>
      <c r="O1602" s="17" t="str">
        <f>IFERROR(VLOOKUP(B1602,POP!$B$5:$I$1048576,7,0),"")</f>
        <v/>
      </c>
      <c r="P1602" s="17" t="str">
        <f>IFERROR(VLOOKUP(B1602,POM!$B$5:$I$1048576,7,0),"")</f>
        <v/>
      </c>
      <c r="Q1602" s="10" t="str">
        <f>IFERROR(VLOOKUP(B1602,POU!$B$5:$I$1048576,7,0),"")</f>
        <v/>
      </c>
      <c r="R1602" s="21" t="str">
        <f t="shared" si="132"/>
        <v/>
      </c>
      <c r="S1602" s="17" t="str">
        <f>IFERROR(VLOOKUP(B1602,'PEMBEKALAN POP'!$B$5:$I$1048576,7,0),"")</f>
        <v/>
      </c>
      <c r="T1602" s="22" t="str">
        <f>IFERROR(VLOOKUP(B1602,'PEMBEKALAN POP'!$B$5:$I$1048576,8,0),"")</f>
        <v/>
      </c>
      <c r="U1602" s="21" t="s">
        <v>3994</v>
      </c>
      <c r="V1602" s="17" t="e" cm="1">
        <f t="array" ref="V1602">MAX(IF(INDUKSI!$B$5:$B$1048576='Data Training 2022'!B1602,INDUKSI!$H$5:$H$1048576))</f>
        <v>#N/A</v>
      </c>
      <c r="W1602" s="22" t="str">
        <f>IFERROR(VLOOKUP(B1602,INDUKSI!$B$5:$I$1048576,8,0),"")</f>
        <v/>
      </c>
      <c r="X1602" s="21" t="s">
        <v>3994</v>
      </c>
      <c r="Y1602" s="17" cm="1">
        <f t="array" ref="Y1602">MAX(IF(REINDUKSI!$B$5:$B$1048576='Data Training 2022'!B1602,REINDUKSI!$H$5:$H$1048576))</f>
        <v>0</v>
      </c>
      <c r="Z1602" s="22" t="str">
        <f>IFERROR(VLOOKUP(B1602,REINDUKSI!$B$5:$I$1048576,8,0),"")</f>
        <v/>
      </c>
      <c r="AA1602" s="22" t="str">
        <f t="shared" si="133"/>
        <v/>
      </c>
      <c r="AB1602" s="17" cm="1">
        <f t="array" ref="AB1602">MAX(IF(BSA!$B$5:$B$1048576='Data Training 2022'!B1602,BSA!$H$5:$H$1048576))</f>
        <v>44738</v>
      </c>
      <c r="AC1602" s="22" t="str">
        <f>IFERROR(VLOOKUP(B1602,BSA!$B$5:$I$1048576,8,0),"")</f>
        <v>LULUS</v>
      </c>
      <c r="AD1602" s="22" t="s">
        <v>3994</v>
      </c>
      <c r="AE1602" s="22"/>
      <c r="AF1602" s="22"/>
      <c r="AG1602" s="22" t="str">
        <f t="shared" si="134"/>
        <v/>
      </c>
      <c r="AH1602" s="17" cm="1">
        <f t="array" ref="AH1602">MAX(IF(ISOLASI!$B$5:$B$1048576='Data Training 2022'!B1602,ISOLASI!$H$5:$H$1048576))</f>
        <v>44660</v>
      </c>
      <c r="AI1602" s="22" t="str">
        <f>IFERROR(VLOOKUP(B1602,ISOLASI!$B$5:$I$1048576,8,0),"")</f>
        <v>LULUS</v>
      </c>
      <c r="AJ1602" s="22"/>
      <c r="AK1602" s="17" cm="1">
        <f t="array" ref="AK1602">MAX(IF('DEKAT AIR'!$B$5:$B$1048576='Data Training 2022'!B1602,'DEKAT AIR'!$H$5:$H$1048576))</f>
        <v>0</v>
      </c>
      <c r="AL1602" s="22" t="str">
        <f>IFERROR(VLOOKUP(B1602,'DEKAT AIR'!$B$5:$I$1048576,8,0),"")</f>
        <v/>
      </c>
      <c r="AM1602" s="22"/>
      <c r="AN1602" s="17" cm="1">
        <f t="array" ref="AN1602">MAX(IF(KETINGGIAN!$B$5:$B$1048576='Data Training 2022'!B1602,KETINGGIAN!$H$5:$H$1048576))</f>
        <v>0</v>
      </c>
      <c r="AO1602" s="22" t="str">
        <f>IFERROR(VLOOKUP(B1602,KETINGGIAN!$B$5:$I$1048576,8,0),"")</f>
        <v/>
      </c>
      <c r="AP1602" s="22"/>
      <c r="AQ1602" s="22"/>
      <c r="AR1602" s="22"/>
      <c r="AS1602" s="22"/>
      <c r="AT1602" s="17" cm="1">
        <f t="array" ref="AT1602">MAX(IF(TOOLSKEEPER!$B$5:$B$1048576='Data Training 2022'!B1602,TOOLSKEEPER!$H$5:$H$1048576))</f>
        <v>0</v>
      </c>
      <c r="AU1602" s="22" t="str">
        <f>IFERROR(VLOOKUP(B1602,TOOLSKEEPER!$B$5:$I$1048576,8,0),"")</f>
        <v/>
      </c>
    </row>
    <row r="1603" spans="1:47">
      <c r="A1603" s="22">
        <f t="shared" si="135"/>
        <v>1597</v>
      </c>
      <c r="B1603" s="21" t="str">
        <f t="shared" si="136"/>
        <v>SUI - 1505002</v>
      </c>
      <c r="C1603" s="21" t="s">
        <v>3812</v>
      </c>
      <c r="D1603" s="22"/>
      <c r="E1603" s="22" t="s">
        <v>3832</v>
      </c>
      <c r="F1603" s="22" t="s">
        <v>3799</v>
      </c>
      <c r="G1603" s="22" t="s">
        <v>328</v>
      </c>
      <c r="H1603" s="22" t="s">
        <v>328</v>
      </c>
      <c r="I1603" s="22"/>
      <c r="J1603" s="22"/>
      <c r="K1603" s="21" t="s">
        <v>4002</v>
      </c>
      <c r="L1603" s="21" t="s">
        <v>681</v>
      </c>
      <c r="M1603" s="21" t="s">
        <v>4003</v>
      </c>
      <c r="N1603" s="21"/>
      <c r="O1603" s="17" t="str">
        <f>IFERROR(VLOOKUP(B1603,POP!$B$5:$I$1048576,7,0),"")</f>
        <v/>
      </c>
      <c r="P1603" s="17" t="str">
        <f>IFERROR(VLOOKUP(B1603,POM!$B$5:$I$1048576,7,0),"")</f>
        <v/>
      </c>
      <c r="Q1603" s="10" t="str">
        <f>IFERROR(VLOOKUP(B1603,POU!$B$5:$I$1048576,7,0),"")</f>
        <v/>
      </c>
      <c r="R1603" s="21" t="str">
        <f t="shared" si="132"/>
        <v/>
      </c>
      <c r="S1603" s="17" t="str">
        <f>IFERROR(VLOOKUP(B1603,'PEMBEKALAN POP'!$B$5:$I$1048576,7,0),"")</f>
        <v/>
      </c>
      <c r="T1603" s="22" t="str">
        <f>IFERROR(VLOOKUP(B1603,'PEMBEKALAN POP'!$B$5:$I$1048576,8,0),"")</f>
        <v/>
      </c>
      <c r="U1603" s="21" t="s">
        <v>3994</v>
      </c>
      <c r="V1603" s="17" t="e" cm="1">
        <f t="array" ref="V1603">MAX(IF(INDUKSI!$B$5:$B$1048576='Data Training 2022'!B1603,INDUKSI!$H$5:$H$1048576))</f>
        <v>#N/A</v>
      </c>
      <c r="W1603" s="22" t="str">
        <f>IFERROR(VLOOKUP(B1603,INDUKSI!$B$5:$I$1048576,8,0),"")</f>
        <v>LULUS</v>
      </c>
      <c r="X1603" s="21" t="s">
        <v>3994</v>
      </c>
      <c r="Y1603" s="17" cm="1">
        <f t="array" ref="Y1603">MAX(IF(REINDUKSI!$B$5:$B$1048576='Data Training 2022'!B1603,REINDUKSI!$H$5:$H$1048576))</f>
        <v>0</v>
      </c>
      <c r="Z1603" s="22" t="str">
        <f>IFERROR(VLOOKUP(B1603,REINDUKSI!$B$5:$I$1048576,8,0),"")</f>
        <v/>
      </c>
      <c r="AA1603" s="22" t="str">
        <f t="shared" si="133"/>
        <v/>
      </c>
      <c r="AB1603" s="17" cm="1">
        <f t="array" ref="AB1603">MAX(IF(BSA!$B$5:$B$1048576='Data Training 2022'!B1603,BSA!$H$5:$H$1048576))</f>
        <v>0</v>
      </c>
      <c r="AC1603" s="22" t="str">
        <f>IFERROR(VLOOKUP(B1603,BSA!$B$5:$I$1048576,8,0),"")</f>
        <v/>
      </c>
      <c r="AD1603" s="22" t="s">
        <v>3994</v>
      </c>
      <c r="AE1603" s="22"/>
      <c r="AF1603" s="22"/>
      <c r="AG1603" s="22" t="str">
        <f t="shared" si="134"/>
        <v/>
      </c>
      <c r="AH1603" s="17" cm="1">
        <f t="array" ref="AH1603">MAX(IF(ISOLASI!$B$5:$B$1048576='Data Training 2022'!B1603,ISOLASI!$H$5:$H$1048576))</f>
        <v>44730</v>
      </c>
      <c r="AI1603" s="22" t="str">
        <f>IFERROR(VLOOKUP(B1603,ISOLASI!$B$5:$I$1048576,8,0),"")</f>
        <v>LULUS</v>
      </c>
      <c r="AJ1603" s="22"/>
      <c r="AK1603" s="17" cm="1">
        <f t="array" ref="AK1603">MAX(IF('DEKAT AIR'!$B$5:$B$1048576='Data Training 2022'!B1603,'DEKAT AIR'!$H$5:$H$1048576))</f>
        <v>0</v>
      </c>
      <c r="AL1603" s="22" t="str">
        <f>IFERROR(VLOOKUP(B1603,'DEKAT AIR'!$B$5:$I$1048576,8,0),"")</f>
        <v/>
      </c>
      <c r="AM1603" s="22"/>
      <c r="AN1603" s="17" cm="1">
        <f t="array" ref="AN1603">MAX(IF(KETINGGIAN!$B$5:$B$1048576='Data Training 2022'!B1603,KETINGGIAN!$H$5:$H$1048576))</f>
        <v>0</v>
      </c>
      <c r="AO1603" s="22" t="str">
        <f>IFERROR(VLOOKUP(B1603,KETINGGIAN!$B$5:$I$1048576,8,0),"")</f>
        <v/>
      </c>
      <c r="AP1603" s="22"/>
      <c r="AQ1603" s="22"/>
      <c r="AR1603" s="22"/>
      <c r="AS1603" s="22"/>
      <c r="AT1603" s="17" cm="1">
        <f t="array" ref="AT1603">MAX(IF(TOOLSKEEPER!$B$5:$B$1048576='Data Training 2022'!B1603,TOOLSKEEPER!$H$5:$H$1048576))</f>
        <v>0</v>
      </c>
      <c r="AU1603" s="22" t="str">
        <f>IFERROR(VLOOKUP(B1603,TOOLSKEEPER!$B$5:$I$1048576,8,0),"")</f>
        <v/>
      </c>
    </row>
    <row r="1604" spans="1:47">
      <c r="A1604" s="22">
        <f t="shared" si="135"/>
        <v>1598</v>
      </c>
      <c r="B1604" s="21" t="str">
        <f t="shared" si="136"/>
        <v>SUI - 2205001</v>
      </c>
      <c r="C1604" s="21" t="s">
        <v>3819</v>
      </c>
      <c r="D1604" s="22"/>
      <c r="E1604" s="22" t="s">
        <v>3820</v>
      </c>
      <c r="F1604" s="22" t="s">
        <v>3799</v>
      </c>
      <c r="G1604" s="22" t="s">
        <v>328</v>
      </c>
      <c r="H1604" s="22" t="s">
        <v>328</v>
      </c>
      <c r="I1604" s="22"/>
      <c r="J1604" s="22"/>
      <c r="K1604" s="21" t="s">
        <v>4002</v>
      </c>
      <c r="L1604" s="21" t="s">
        <v>681</v>
      </c>
      <c r="M1604" s="21" t="s">
        <v>4003</v>
      </c>
      <c r="N1604" s="21"/>
      <c r="O1604" s="17" t="str">
        <f>IFERROR(VLOOKUP(B1604,POP!$B$5:$I$1048576,7,0),"")</f>
        <v/>
      </c>
      <c r="P1604" s="17" t="str">
        <f>IFERROR(VLOOKUP(B1604,POM!$B$5:$I$1048576,7,0),"")</f>
        <v/>
      </c>
      <c r="Q1604" s="10" t="str">
        <f>IFERROR(VLOOKUP(B1604,POU!$B$5:$I$1048576,7,0),"")</f>
        <v/>
      </c>
      <c r="R1604" s="21" t="str">
        <f t="shared" si="132"/>
        <v/>
      </c>
      <c r="S1604" s="17" t="str">
        <f>IFERROR(VLOOKUP(B1604,'PEMBEKALAN POP'!$B$5:$I$1048576,7,0),"")</f>
        <v/>
      </c>
      <c r="T1604" s="22" t="str">
        <f>IFERROR(VLOOKUP(B1604,'PEMBEKALAN POP'!$B$5:$I$1048576,8,0),"")</f>
        <v/>
      </c>
      <c r="U1604" s="21" t="s">
        <v>3994</v>
      </c>
      <c r="V1604" s="17" t="e" cm="1">
        <f t="array" ref="V1604">MAX(IF(INDUKSI!$B$5:$B$1048576='Data Training 2022'!B1604,INDUKSI!$H$5:$H$1048576))</f>
        <v>#N/A</v>
      </c>
      <c r="W1604" s="22" t="str">
        <f>IFERROR(VLOOKUP(B1604,INDUKSI!$B$5:$I$1048576,8,0),"")</f>
        <v>LULUS</v>
      </c>
      <c r="X1604" s="21" t="s">
        <v>3994</v>
      </c>
      <c r="Y1604" s="17" cm="1">
        <f t="array" ref="Y1604">MAX(IF(REINDUKSI!$B$5:$B$1048576='Data Training 2022'!B1604,REINDUKSI!$H$5:$H$1048576))</f>
        <v>0</v>
      </c>
      <c r="Z1604" s="22" t="str">
        <f>IFERROR(VLOOKUP(B1604,REINDUKSI!$B$5:$I$1048576,8,0),"")</f>
        <v/>
      </c>
      <c r="AA1604" s="22" t="str">
        <f t="shared" si="133"/>
        <v/>
      </c>
      <c r="AB1604" s="17" cm="1">
        <f t="array" ref="AB1604">MAX(IF(BSA!$B$5:$B$1048576='Data Training 2022'!B1604,BSA!$H$5:$H$1048576))</f>
        <v>0</v>
      </c>
      <c r="AC1604" s="22" t="str">
        <f>IFERROR(VLOOKUP(B1604,BSA!$B$5:$I$1048576,8,0),"")</f>
        <v/>
      </c>
      <c r="AD1604" s="22" t="s">
        <v>3994</v>
      </c>
      <c r="AE1604" s="22"/>
      <c r="AF1604" s="22"/>
      <c r="AG1604" s="22" t="str">
        <f t="shared" si="134"/>
        <v/>
      </c>
      <c r="AH1604" s="17" cm="1">
        <f t="array" ref="AH1604">MAX(IF(ISOLASI!$B$5:$B$1048576='Data Training 2022'!B1604,ISOLASI!$H$5:$H$1048576))</f>
        <v>44709</v>
      </c>
      <c r="AI1604" s="22" t="str">
        <f>IFERROR(VLOOKUP(B1604,ISOLASI!$B$5:$I$1048576,8,0),"")</f>
        <v>LULUS</v>
      </c>
      <c r="AJ1604" s="22"/>
      <c r="AK1604" s="17" cm="1">
        <f t="array" ref="AK1604">MAX(IF('DEKAT AIR'!$B$5:$B$1048576='Data Training 2022'!B1604,'DEKAT AIR'!$H$5:$H$1048576))</f>
        <v>0</v>
      </c>
      <c r="AL1604" s="22" t="str">
        <f>IFERROR(VLOOKUP(B1604,'DEKAT AIR'!$B$5:$I$1048576,8,0),"")</f>
        <v/>
      </c>
      <c r="AM1604" s="22"/>
      <c r="AN1604" s="17" cm="1">
        <f t="array" ref="AN1604">MAX(IF(KETINGGIAN!$B$5:$B$1048576='Data Training 2022'!B1604,KETINGGIAN!$H$5:$H$1048576))</f>
        <v>0</v>
      </c>
      <c r="AO1604" s="22" t="str">
        <f>IFERROR(VLOOKUP(B1604,KETINGGIAN!$B$5:$I$1048576,8,0),"")</f>
        <v/>
      </c>
      <c r="AP1604" s="22"/>
      <c r="AQ1604" s="22"/>
      <c r="AR1604" s="22"/>
      <c r="AS1604" s="22"/>
      <c r="AT1604" s="17" cm="1">
        <f t="array" ref="AT1604">MAX(IF(TOOLSKEEPER!$B$5:$B$1048576='Data Training 2022'!B1604,TOOLSKEEPER!$H$5:$H$1048576))</f>
        <v>0</v>
      </c>
      <c r="AU1604" s="22" t="str">
        <f>IFERROR(VLOOKUP(B1604,TOOLSKEEPER!$B$5:$I$1048576,8,0),"")</f>
        <v/>
      </c>
    </row>
    <row r="1605" spans="1:47">
      <c r="A1605" s="22">
        <f t="shared" si="135"/>
        <v>1599</v>
      </c>
      <c r="B1605" s="21" t="str">
        <f t="shared" si="136"/>
        <v>SUI - 2206003</v>
      </c>
      <c r="C1605" s="21" t="s">
        <v>3806</v>
      </c>
      <c r="D1605" s="22"/>
      <c r="E1605" s="22" t="s">
        <v>3807</v>
      </c>
      <c r="F1605" s="22" t="s">
        <v>3799</v>
      </c>
      <c r="G1605" s="22" t="s">
        <v>328</v>
      </c>
      <c r="H1605" s="22" t="s">
        <v>328</v>
      </c>
      <c r="I1605" s="22"/>
      <c r="J1605" s="22"/>
      <c r="K1605" s="21" t="s">
        <v>4002</v>
      </c>
      <c r="L1605" s="21" t="s">
        <v>681</v>
      </c>
      <c r="M1605" s="21" t="s">
        <v>4003</v>
      </c>
      <c r="N1605" s="21"/>
      <c r="O1605" s="17" t="str">
        <f>IFERROR(VLOOKUP(B1605,POP!$B$5:$I$1048576,7,0),"")</f>
        <v/>
      </c>
      <c r="P1605" s="17" t="str">
        <f>IFERROR(VLOOKUP(B1605,POM!$B$5:$I$1048576,7,0),"")</f>
        <v/>
      </c>
      <c r="Q1605" s="10" t="str">
        <f>IFERROR(VLOOKUP(B1605,POU!$B$5:$I$1048576,7,0),"")</f>
        <v/>
      </c>
      <c r="R1605" s="21" t="str">
        <f t="shared" si="132"/>
        <v/>
      </c>
      <c r="S1605" s="17" t="str">
        <f>IFERROR(VLOOKUP(B1605,'PEMBEKALAN POP'!$B$5:$I$1048576,7,0),"")</f>
        <v/>
      </c>
      <c r="T1605" s="22" t="str">
        <f>IFERROR(VLOOKUP(B1605,'PEMBEKALAN POP'!$B$5:$I$1048576,8,0),"")</f>
        <v/>
      </c>
      <c r="U1605" s="21" t="s">
        <v>3994</v>
      </c>
      <c r="V1605" s="17" t="e" cm="1">
        <f t="array" ref="V1605">MAX(IF(INDUKSI!$B$5:$B$1048576='Data Training 2022'!B1605,INDUKSI!$H$5:$H$1048576))</f>
        <v>#N/A</v>
      </c>
      <c r="W1605" s="22" t="str">
        <f>IFERROR(VLOOKUP(B1605,INDUKSI!$B$5:$I$1048576,8,0),"")</f>
        <v>LULUS</v>
      </c>
      <c r="X1605" s="21" t="s">
        <v>3994</v>
      </c>
      <c r="Y1605" s="17" cm="1">
        <f t="array" ref="Y1605">MAX(IF(REINDUKSI!$B$5:$B$1048576='Data Training 2022'!B1605,REINDUKSI!$H$5:$H$1048576))</f>
        <v>0</v>
      </c>
      <c r="Z1605" s="22" t="str">
        <f>IFERROR(VLOOKUP(B1605,REINDUKSI!$B$5:$I$1048576,8,0),"")</f>
        <v/>
      </c>
      <c r="AA1605" s="22" t="str">
        <f t="shared" si="133"/>
        <v/>
      </c>
      <c r="AB1605" s="17" cm="1">
        <f t="array" ref="AB1605">MAX(IF(BSA!$B$5:$B$1048576='Data Training 2022'!B1605,BSA!$H$5:$H$1048576))</f>
        <v>0</v>
      </c>
      <c r="AC1605" s="22" t="str">
        <f>IFERROR(VLOOKUP(B1605,BSA!$B$5:$I$1048576,8,0),"")</f>
        <v/>
      </c>
      <c r="AD1605" s="22" t="s">
        <v>3994</v>
      </c>
      <c r="AE1605" s="22"/>
      <c r="AF1605" s="22"/>
      <c r="AG1605" s="22" t="str">
        <f t="shared" si="134"/>
        <v/>
      </c>
      <c r="AH1605" s="17" cm="1">
        <f t="array" ref="AH1605">MAX(IF(ISOLASI!$B$5:$B$1048576='Data Training 2022'!B1605,ISOLASI!$H$5:$H$1048576))</f>
        <v>44730</v>
      </c>
      <c r="AI1605" s="22" t="str">
        <f>IFERROR(VLOOKUP(B1605,ISOLASI!$B$5:$I$1048576,8,0),"")</f>
        <v>LULUS</v>
      </c>
      <c r="AJ1605" s="22"/>
      <c r="AK1605" s="17" cm="1">
        <f t="array" ref="AK1605">MAX(IF('DEKAT AIR'!$B$5:$B$1048576='Data Training 2022'!B1605,'DEKAT AIR'!$H$5:$H$1048576))</f>
        <v>0</v>
      </c>
      <c r="AL1605" s="22" t="str">
        <f>IFERROR(VLOOKUP(B1605,'DEKAT AIR'!$B$5:$I$1048576,8,0),"")</f>
        <v/>
      </c>
      <c r="AM1605" s="22"/>
      <c r="AN1605" s="17" cm="1">
        <f t="array" ref="AN1605">MAX(IF(KETINGGIAN!$B$5:$B$1048576='Data Training 2022'!B1605,KETINGGIAN!$H$5:$H$1048576))</f>
        <v>0</v>
      </c>
      <c r="AO1605" s="22" t="str">
        <f>IFERROR(VLOOKUP(B1605,KETINGGIAN!$B$5:$I$1048576,8,0),"")</f>
        <v/>
      </c>
      <c r="AP1605" s="22"/>
      <c r="AQ1605" s="22"/>
      <c r="AR1605" s="22"/>
      <c r="AS1605" s="22"/>
      <c r="AT1605" s="17" cm="1">
        <f t="array" ref="AT1605">MAX(IF(TOOLSKEEPER!$B$5:$B$1048576='Data Training 2022'!B1605,TOOLSKEEPER!$H$5:$H$1048576))</f>
        <v>0</v>
      </c>
      <c r="AU1605" s="22" t="str">
        <f>IFERROR(VLOOKUP(B1605,TOOLSKEEPER!$B$5:$I$1048576,8,0),"")</f>
        <v/>
      </c>
    </row>
    <row r="1606" spans="1:47">
      <c r="A1606" s="22">
        <f t="shared" si="135"/>
        <v>1600</v>
      </c>
      <c r="B1606" s="21" t="str">
        <f t="shared" si="136"/>
        <v>SUI - 2206006</v>
      </c>
      <c r="C1606" s="21" t="s">
        <v>3808</v>
      </c>
      <c r="D1606" s="22"/>
      <c r="E1606" s="22" t="s">
        <v>3809</v>
      </c>
      <c r="F1606" s="22" t="s">
        <v>3799</v>
      </c>
      <c r="G1606" s="22" t="s">
        <v>328</v>
      </c>
      <c r="H1606" s="22" t="s">
        <v>328</v>
      </c>
      <c r="I1606" s="22"/>
      <c r="J1606" s="22"/>
      <c r="K1606" s="21" t="s">
        <v>4002</v>
      </c>
      <c r="L1606" s="21" t="s">
        <v>681</v>
      </c>
      <c r="M1606" s="21" t="s">
        <v>4003</v>
      </c>
      <c r="N1606" s="21"/>
      <c r="O1606" s="17" t="str">
        <f>IFERROR(VLOOKUP(B1606,POP!$B$5:$I$1048576,7,0),"")</f>
        <v/>
      </c>
      <c r="P1606" s="17" t="str">
        <f>IFERROR(VLOOKUP(B1606,POM!$B$5:$I$1048576,7,0),"")</f>
        <v/>
      </c>
      <c r="Q1606" s="10" t="str">
        <f>IFERROR(VLOOKUP(B1606,POU!$B$5:$I$1048576,7,0),"")</f>
        <v/>
      </c>
      <c r="R1606" s="21" t="str">
        <f t="shared" si="132"/>
        <v/>
      </c>
      <c r="S1606" s="17" t="str">
        <f>IFERROR(VLOOKUP(B1606,'PEMBEKALAN POP'!$B$5:$I$1048576,7,0),"")</f>
        <v/>
      </c>
      <c r="T1606" s="22" t="str">
        <f>IFERROR(VLOOKUP(B1606,'PEMBEKALAN POP'!$B$5:$I$1048576,8,0),"")</f>
        <v/>
      </c>
      <c r="U1606" s="21" t="s">
        <v>3994</v>
      </c>
      <c r="V1606" s="17" t="e" cm="1">
        <f t="array" ref="V1606">MAX(IF(INDUKSI!$B$5:$B$1048576='Data Training 2022'!B1606,INDUKSI!$H$5:$H$1048576))</f>
        <v>#N/A</v>
      </c>
      <c r="W1606" s="22" t="str">
        <f>IFERROR(VLOOKUP(B1606,INDUKSI!$B$5:$I$1048576,8,0),"")</f>
        <v>LULUS</v>
      </c>
      <c r="X1606" s="21" t="s">
        <v>3994</v>
      </c>
      <c r="Y1606" s="17" cm="1">
        <f t="array" ref="Y1606">MAX(IF(REINDUKSI!$B$5:$B$1048576='Data Training 2022'!B1606,REINDUKSI!$H$5:$H$1048576))</f>
        <v>0</v>
      </c>
      <c r="Z1606" s="22" t="str">
        <f>IFERROR(VLOOKUP(B1606,REINDUKSI!$B$5:$I$1048576,8,0),"")</f>
        <v/>
      </c>
      <c r="AA1606" s="22" t="str">
        <f t="shared" si="133"/>
        <v/>
      </c>
      <c r="AB1606" s="17" cm="1">
        <f t="array" ref="AB1606">MAX(IF(BSA!$B$5:$B$1048576='Data Training 2022'!B1606,BSA!$H$5:$H$1048576))</f>
        <v>0</v>
      </c>
      <c r="AC1606" s="22" t="str">
        <f>IFERROR(VLOOKUP(B1606,BSA!$B$5:$I$1048576,8,0),"")</f>
        <v/>
      </c>
      <c r="AD1606" s="22" t="s">
        <v>3994</v>
      </c>
      <c r="AE1606" s="22"/>
      <c r="AF1606" s="22"/>
      <c r="AG1606" s="22" t="str">
        <f t="shared" si="134"/>
        <v/>
      </c>
      <c r="AH1606" s="17" cm="1">
        <f t="array" ref="AH1606">MAX(IF(ISOLASI!$B$5:$B$1048576='Data Training 2022'!B1606,ISOLASI!$H$5:$H$1048576))</f>
        <v>44730</v>
      </c>
      <c r="AI1606" s="22" t="str">
        <f>IFERROR(VLOOKUP(B1606,ISOLASI!$B$5:$I$1048576,8,0),"")</f>
        <v>LULUS</v>
      </c>
      <c r="AJ1606" s="22"/>
      <c r="AK1606" s="17" cm="1">
        <f t="array" ref="AK1606">MAX(IF('DEKAT AIR'!$B$5:$B$1048576='Data Training 2022'!B1606,'DEKAT AIR'!$H$5:$H$1048576))</f>
        <v>0</v>
      </c>
      <c r="AL1606" s="22" t="str">
        <f>IFERROR(VLOOKUP(B1606,'DEKAT AIR'!$B$5:$I$1048576,8,0),"")</f>
        <v/>
      </c>
      <c r="AM1606" s="22"/>
      <c r="AN1606" s="17" cm="1">
        <f t="array" ref="AN1606">MAX(IF(KETINGGIAN!$B$5:$B$1048576='Data Training 2022'!B1606,KETINGGIAN!$H$5:$H$1048576))</f>
        <v>0</v>
      </c>
      <c r="AO1606" s="22" t="str">
        <f>IFERROR(VLOOKUP(B1606,KETINGGIAN!$B$5:$I$1048576,8,0),"")</f>
        <v/>
      </c>
      <c r="AP1606" s="22"/>
      <c r="AQ1606" s="22"/>
      <c r="AR1606" s="22"/>
      <c r="AS1606" s="22"/>
      <c r="AT1606" s="17" cm="1">
        <f t="array" ref="AT1606">MAX(IF(TOOLSKEEPER!$B$5:$B$1048576='Data Training 2022'!B1606,TOOLSKEEPER!$H$5:$H$1048576))</f>
        <v>0</v>
      </c>
      <c r="AU1606" s="22" t="str">
        <f>IFERROR(VLOOKUP(B1606,TOOLSKEEPER!$B$5:$I$1048576,8,0),"")</f>
        <v/>
      </c>
    </row>
    <row r="1607" spans="1:47">
      <c r="A1607" s="22">
        <f t="shared" si="135"/>
        <v>1601</v>
      </c>
      <c r="B1607" s="21" t="str">
        <f t="shared" si="136"/>
        <v>TK - 1</v>
      </c>
      <c r="C1607" s="21" t="s">
        <v>4554</v>
      </c>
      <c r="D1607" s="22"/>
      <c r="E1607" s="22" t="s">
        <v>3840</v>
      </c>
      <c r="F1607" s="22" t="s">
        <v>3839</v>
      </c>
      <c r="G1607" s="22" t="s">
        <v>830</v>
      </c>
      <c r="H1607" s="22" t="s">
        <v>328</v>
      </c>
      <c r="I1607" s="22"/>
      <c r="J1607" s="22"/>
      <c r="K1607" s="21" t="s">
        <v>4002</v>
      </c>
      <c r="L1607" s="21" t="s">
        <v>280</v>
      </c>
      <c r="M1607" s="21" t="s">
        <v>4003</v>
      </c>
      <c r="N1607" s="21"/>
      <c r="O1607" s="17" t="str">
        <f>IFERROR(VLOOKUP(B1607,POP!$B$5:$I$1048576,7,0),"")</f>
        <v/>
      </c>
      <c r="P1607" s="17" t="str">
        <f>IFERROR(VLOOKUP(B1607,POM!$B$5:$I$1048576,7,0),"")</f>
        <v/>
      </c>
      <c r="Q1607" s="10" t="str">
        <f>IFERROR(VLOOKUP(B1607,POU!$B$5:$I$1048576,7,0),"")</f>
        <v/>
      </c>
      <c r="R1607" s="21" t="str">
        <f t="shared" si="132"/>
        <v/>
      </c>
      <c r="S1607" s="17" t="str">
        <f>IFERROR(VLOOKUP(B1607,'PEMBEKALAN POP'!$B$5:$I$1048576,7,0),"")</f>
        <v/>
      </c>
      <c r="T1607" s="22" t="str">
        <f>IFERROR(VLOOKUP(B1607,'PEMBEKALAN POP'!$B$5:$I$1048576,8,0),"")</f>
        <v/>
      </c>
      <c r="U1607" s="21" t="s">
        <v>3994</v>
      </c>
      <c r="V1607" s="17" t="e" cm="1">
        <f t="array" ref="V1607">MAX(IF(INDUKSI!$B$5:$B$1048576='Data Training 2022'!B1607,INDUKSI!$H$5:$H$1048576))</f>
        <v>#N/A</v>
      </c>
      <c r="W1607" s="22" t="str">
        <f>IFERROR(VLOOKUP(B1607,INDUKSI!$B$5:$I$1048576,8,0),"")</f>
        <v>LULUS</v>
      </c>
      <c r="X1607" s="21" t="s">
        <v>3994</v>
      </c>
      <c r="Y1607" s="17" cm="1">
        <f t="array" ref="Y1607">MAX(IF(REINDUKSI!$B$5:$B$1048576='Data Training 2022'!B1607,REINDUKSI!$H$5:$H$1048576))</f>
        <v>0</v>
      </c>
      <c r="Z1607" s="22" t="str">
        <f>IFERROR(VLOOKUP(B1607,REINDUKSI!$B$5:$I$1048576,8,0),"")</f>
        <v/>
      </c>
      <c r="AA1607" s="22" t="str">
        <f t="shared" si="133"/>
        <v>TARGET</v>
      </c>
      <c r="AB1607" s="17" cm="1">
        <f t="array" ref="AB1607">MAX(IF(BSA!$B$5:$B$1048576='Data Training 2022'!B1607,BSA!$H$5:$H$1048576))</f>
        <v>0</v>
      </c>
      <c r="AC1607" s="22" t="str">
        <f>IFERROR(VLOOKUP(B1607,BSA!$B$5:$I$1048576,8,0),"")</f>
        <v/>
      </c>
      <c r="AD1607" s="22" t="s">
        <v>3994</v>
      </c>
      <c r="AE1607" s="22"/>
      <c r="AF1607" s="22"/>
      <c r="AG1607" s="22" t="str">
        <f t="shared" si="134"/>
        <v>TARGET</v>
      </c>
      <c r="AH1607" s="17" cm="1">
        <f t="array" ref="AH1607">MAX(IF(ISOLASI!$B$5:$B$1048576='Data Training 2022'!B1607,ISOLASI!$H$5:$H$1048576))</f>
        <v>44534</v>
      </c>
      <c r="AI1607" s="22" t="str">
        <f>IFERROR(VLOOKUP(B1607,ISOLASI!$B$5:$I$1048576,8,0),"")</f>
        <v>LULUS</v>
      </c>
      <c r="AJ1607" s="22"/>
      <c r="AK1607" s="17" cm="1">
        <f t="array" ref="AK1607">MAX(IF('DEKAT AIR'!$B$5:$B$1048576='Data Training 2022'!B1607,'DEKAT AIR'!$H$5:$H$1048576))</f>
        <v>0</v>
      </c>
      <c r="AL1607" s="22" t="str">
        <f>IFERROR(VLOOKUP(B1607,'DEKAT AIR'!$B$5:$I$1048576,8,0),"")</f>
        <v/>
      </c>
      <c r="AM1607" s="22"/>
      <c r="AN1607" s="17" cm="1">
        <f t="array" ref="AN1607">MAX(IF(KETINGGIAN!$B$5:$B$1048576='Data Training 2022'!B1607,KETINGGIAN!$H$5:$H$1048576))</f>
        <v>0</v>
      </c>
      <c r="AO1607" s="22" t="str">
        <f>IFERROR(VLOOKUP(B1607,KETINGGIAN!$B$5:$I$1048576,8,0),"")</f>
        <v/>
      </c>
      <c r="AP1607" s="22"/>
      <c r="AQ1607" s="22"/>
      <c r="AR1607" s="22"/>
      <c r="AS1607" s="22"/>
      <c r="AT1607" s="17" cm="1">
        <f t="array" ref="AT1607">MAX(IF(TOOLSKEEPER!$B$5:$B$1048576='Data Training 2022'!B1607,TOOLSKEEPER!$H$5:$H$1048576))</f>
        <v>0</v>
      </c>
      <c r="AU1607" s="22" t="str">
        <f>IFERROR(VLOOKUP(B1607,TOOLSKEEPER!$B$5:$I$1048576,8,0),"")</f>
        <v/>
      </c>
    </row>
    <row r="1608" spans="1:47">
      <c r="A1608" s="22">
        <f t="shared" si="135"/>
        <v>1602</v>
      </c>
      <c r="B1608" s="21" t="str">
        <f t="shared" si="136"/>
        <v>TK - 2</v>
      </c>
      <c r="C1608" s="21" t="s">
        <v>4555</v>
      </c>
      <c r="D1608" s="22"/>
      <c r="E1608" s="22" t="s">
        <v>3841</v>
      </c>
      <c r="F1608" s="22" t="s">
        <v>3839</v>
      </c>
      <c r="G1608" s="22" t="s">
        <v>830</v>
      </c>
      <c r="H1608" s="22" t="s">
        <v>328</v>
      </c>
      <c r="I1608" s="22"/>
      <c r="J1608" s="22"/>
      <c r="K1608" s="21" t="s">
        <v>4002</v>
      </c>
      <c r="L1608" s="21" t="s">
        <v>280</v>
      </c>
      <c r="M1608" s="21" t="s">
        <v>4003</v>
      </c>
      <c r="N1608" s="21"/>
      <c r="O1608" s="17" t="str">
        <f>IFERROR(VLOOKUP(B1608,POP!$B$5:$I$1048576,7,0),"")</f>
        <v/>
      </c>
      <c r="P1608" s="17" t="str">
        <f>IFERROR(VLOOKUP(B1608,POM!$B$5:$I$1048576,7,0),"")</f>
        <v/>
      </c>
      <c r="Q1608" s="10" t="str">
        <f>IFERROR(VLOOKUP(B1608,POU!$B$5:$I$1048576,7,0),"")</f>
        <v/>
      </c>
      <c r="R1608" s="21" t="str">
        <f t="shared" si="132"/>
        <v/>
      </c>
      <c r="S1608" s="17" t="str">
        <f>IFERROR(VLOOKUP(B1608,'PEMBEKALAN POP'!$B$5:$I$1048576,7,0),"")</f>
        <v/>
      </c>
      <c r="T1608" s="22" t="str">
        <f>IFERROR(VLOOKUP(B1608,'PEMBEKALAN POP'!$B$5:$I$1048576,8,0),"")</f>
        <v/>
      </c>
      <c r="U1608" s="21" t="s">
        <v>3994</v>
      </c>
      <c r="V1608" s="17" t="e" cm="1">
        <f t="array" ref="V1608">MAX(IF(INDUKSI!$B$5:$B$1048576='Data Training 2022'!B1608,INDUKSI!$H$5:$H$1048576))</f>
        <v>#N/A</v>
      </c>
      <c r="W1608" s="22" t="str">
        <f>IFERROR(VLOOKUP(B1608,INDUKSI!$B$5:$I$1048576,8,0),"")</f>
        <v/>
      </c>
      <c r="X1608" s="21" t="s">
        <v>3994</v>
      </c>
      <c r="Y1608" s="17" cm="1">
        <f t="array" ref="Y1608">MAX(IF(REINDUKSI!$B$5:$B$1048576='Data Training 2022'!B1608,REINDUKSI!$H$5:$H$1048576))</f>
        <v>0</v>
      </c>
      <c r="Z1608" s="22" t="str">
        <f>IFERROR(VLOOKUP(B1608,REINDUKSI!$B$5:$I$1048576,8,0),"")</f>
        <v/>
      </c>
      <c r="AA1608" s="22" t="str">
        <f t="shared" si="133"/>
        <v>TARGET</v>
      </c>
      <c r="AB1608" s="17" cm="1">
        <f t="array" ref="AB1608">MAX(IF(BSA!$B$5:$B$1048576='Data Training 2022'!B1608,BSA!$H$5:$H$1048576))</f>
        <v>0</v>
      </c>
      <c r="AC1608" s="22" t="str">
        <f>IFERROR(VLOOKUP(B1608,BSA!$B$5:$I$1048576,8,0),"")</f>
        <v/>
      </c>
      <c r="AD1608" s="22" t="s">
        <v>3994</v>
      </c>
      <c r="AE1608" s="22"/>
      <c r="AF1608" s="22"/>
      <c r="AG1608" s="22" t="str">
        <f t="shared" si="134"/>
        <v>TARGET</v>
      </c>
      <c r="AH1608" s="17" cm="1">
        <f t="array" ref="AH1608">MAX(IF(ISOLASI!$B$5:$B$1048576='Data Training 2022'!B1608,ISOLASI!$H$5:$H$1048576))</f>
        <v>44485</v>
      </c>
      <c r="AI1608" s="22" t="str">
        <f>IFERROR(VLOOKUP(B1608,ISOLASI!$B$5:$I$1048576,8,0),"")</f>
        <v>LULUS</v>
      </c>
      <c r="AJ1608" s="22"/>
      <c r="AK1608" s="17" cm="1">
        <f t="array" ref="AK1608">MAX(IF('DEKAT AIR'!$B$5:$B$1048576='Data Training 2022'!B1608,'DEKAT AIR'!$H$5:$H$1048576))</f>
        <v>0</v>
      </c>
      <c r="AL1608" s="22" t="str">
        <f>IFERROR(VLOOKUP(B1608,'DEKAT AIR'!$B$5:$I$1048576,8,0),"")</f>
        <v/>
      </c>
      <c r="AM1608" s="22"/>
      <c r="AN1608" s="17" cm="1">
        <f t="array" ref="AN1608">MAX(IF(KETINGGIAN!$B$5:$B$1048576='Data Training 2022'!B1608,KETINGGIAN!$H$5:$H$1048576))</f>
        <v>0</v>
      </c>
      <c r="AO1608" s="22" t="str">
        <f>IFERROR(VLOOKUP(B1608,KETINGGIAN!$B$5:$I$1048576,8,0),"")</f>
        <v/>
      </c>
      <c r="AP1608" s="22"/>
      <c r="AQ1608" s="22"/>
      <c r="AR1608" s="22"/>
      <c r="AS1608" s="22"/>
      <c r="AT1608" s="17" cm="1">
        <f t="array" ref="AT1608">MAX(IF(TOOLSKEEPER!$B$5:$B$1048576='Data Training 2022'!B1608,TOOLSKEEPER!$H$5:$H$1048576))</f>
        <v>0</v>
      </c>
      <c r="AU1608" s="22" t="str">
        <f>IFERROR(VLOOKUP(B1608,TOOLSKEEPER!$B$5:$I$1048576,8,0),"")</f>
        <v/>
      </c>
    </row>
    <row r="1609" spans="1:47">
      <c r="A1609" s="22">
        <f t="shared" si="135"/>
        <v>1603</v>
      </c>
      <c r="B1609" s="21" t="str">
        <f t="shared" si="136"/>
        <v>80111141</v>
      </c>
      <c r="C1609" s="21">
        <v>80111141</v>
      </c>
      <c r="D1609" s="22"/>
      <c r="E1609" s="22" t="s">
        <v>4556</v>
      </c>
      <c r="F1609" s="22" t="s">
        <v>3947</v>
      </c>
      <c r="G1609" s="22" t="s">
        <v>3899</v>
      </c>
      <c r="H1609" s="22" t="s">
        <v>328</v>
      </c>
      <c r="I1609" s="22"/>
      <c r="J1609" s="22"/>
      <c r="K1609" s="21" t="s">
        <v>3993</v>
      </c>
      <c r="L1609" s="21" t="s">
        <v>460</v>
      </c>
      <c r="M1609" s="21" t="s">
        <v>3994</v>
      </c>
      <c r="N1609" s="21"/>
      <c r="O1609" s="17" t="str">
        <f>IFERROR(VLOOKUP(B1609,POP!$B$5:$I$1048576,7,0),"")</f>
        <v/>
      </c>
      <c r="P1609" s="17" t="str">
        <f>IFERROR(VLOOKUP(B1609,POM!$B$5:$I$1048576,7,0),"")</f>
        <v/>
      </c>
      <c r="Q1609" s="10" t="str">
        <f>IFERROR(VLOOKUP(B1609,POU!$B$5:$I$1048576,7,0),"")</f>
        <v/>
      </c>
      <c r="R1609" s="21" t="str">
        <f t="shared" ref="R1609:R1639" si="137">IF(AND(L1609="PENGAWAS",M1609="TARGET",N1609=""),"TARGET","")</f>
        <v>TARGET</v>
      </c>
      <c r="S1609" s="17" t="str">
        <f>IFERROR(VLOOKUP(B1609,'PEMBEKALAN POP'!$B$5:$I$1048576,7,0),"")</f>
        <v/>
      </c>
      <c r="T1609" s="22" t="str">
        <f>IFERROR(VLOOKUP(B1609,'PEMBEKALAN POP'!$B$5:$I$1048576,8,0),"")</f>
        <v/>
      </c>
      <c r="U1609" s="21" t="s">
        <v>3994</v>
      </c>
      <c r="V1609" s="17" t="e" cm="1">
        <f t="array" ref="V1609">MAX(IF(INDUKSI!$B$5:$B$1048576='Data Training 2022'!B1609,INDUKSI!$H$5:$H$1048576))</f>
        <v>#N/A</v>
      </c>
      <c r="W1609" s="22" t="str">
        <f>IFERROR(VLOOKUP(B1609,INDUKSI!$B$5:$I$1048576,8,0),"")</f>
        <v>LULUS</v>
      </c>
      <c r="X1609" s="21" t="s">
        <v>3994</v>
      </c>
      <c r="Y1609" s="17" cm="1">
        <f t="array" ref="Y1609">MAX(IF(REINDUKSI!$B$5:$B$1048576='Data Training 2022'!B1609,REINDUKSI!$H$5:$H$1048576))</f>
        <v>0</v>
      </c>
      <c r="Z1609" s="22" t="str">
        <f>IFERROR(VLOOKUP(B1609,REINDUKSI!$B$5:$I$1048576,8,0),"")</f>
        <v/>
      </c>
      <c r="AA1609" s="22" t="str">
        <f t="shared" ref="AA1609:AA1645" si="138">IF(L1609="OPERATOR","TARGET",IF(L1609="MEKANIK","TARGET",""))</f>
        <v/>
      </c>
      <c r="AB1609" s="17" cm="1">
        <f t="array" ref="AB1609">MAX(IF(BSA!$B$5:$B$1048576='Data Training 2022'!B1609,BSA!$H$5:$H$1048576))</f>
        <v>0</v>
      </c>
      <c r="AC1609" s="22" t="str">
        <f>IFERROR(VLOOKUP(B1609,BSA!$B$5:$I$1048576,8,0),"")</f>
        <v/>
      </c>
      <c r="AD1609" s="22" t="s">
        <v>3994</v>
      </c>
      <c r="AE1609" s="22"/>
      <c r="AF1609" s="22"/>
      <c r="AG1609" s="22" t="str">
        <f t="shared" ref="AG1609:AG1645" si="139">IF(L1609="MEKANIK","TARGET","")</f>
        <v/>
      </c>
      <c r="AH1609" s="17" cm="1">
        <f t="array" ref="AH1609">MAX(IF(ISOLASI!$B$5:$B$1048576='Data Training 2022'!B1609,ISOLASI!$H$5:$H$1048576))</f>
        <v>44331</v>
      </c>
      <c r="AI1609" s="22" t="str">
        <f>IFERROR(VLOOKUP(B1609,ISOLASI!$B$5:$I$1048576,8,0),"")</f>
        <v>LULUS</v>
      </c>
      <c r="AJ1609" s="22"/>
      <c r="AK1609" s="17" cm="1">
        <f t="array" ref="AK1609">MAX(IF('DEKAT AIR'!$B$5:$B$1048576='Data Training 2022'!B1609,'DEKAT AIR'!$H$5:$H$1048576))</f>
        <v>0</v>
      </c>
      <c r="AL1609" s="22" t="str">
        <f>IFERROR(VLOOKUP(B1609,'DEKAT AIR'!$B$5:$I$1048576,8,0),"")</f>
        <v/>
      </c>
      <c r="AM1609" s="22"/>
      <c r="AN1609" s="17" cm="1">
        <f t="array" ref="AN1609">MAX(IF(KETINGGIAN!$B$5:$B$1048576='Data Training 2022'!B1609,KETINGGIAN!$H$5:$H$1048576))</f>
        <v>0</v>
      </c>
      <c r="AO1609" s="22" t="str">
        <f>IFERROR(VLOOKUP(B1609,KETINGGIAN!$B$5:$I$1048576,8,0),"")</f>
        <v/>
      </c>
      <c r="AP1609" s="22"/>
      <c r="AQ1609" s="22"/>
      <c r="AR1609" s="22"/>
      <c r="AS1609" s="22"/>
      <c r="AT1609" s="17" cm="1">
        <f t="array" ref="AT1609">MAX(IF(TOOLSKEEPER!$B$5:$B$1048576='Data Training 2022'!B1609,TOOLSKEEPER!$H$5:$H$1048576))</f>
        <v>0</v>
      </c>
      <c r="AU1609" s="22" t="str">
        <f>IFERROR(VLOOKUP(B1609,TOOLSKEEPER!$B$5:$I$1048576,8,0),"")</f>
        <v/>
      </c>
    </row>
    <row r="1610" spans="1:47">
      <c r="A1610" s="22">
        <f t="shared" si="135"/>
        <v>1604</v>
      </c>
      <c r="B1610" s="21" t="str">
        <f t="shared" si="136"/>
        <v>82107087</v>
      </c>
      <c r="C1610" s="21">
        <v>82107087</v>
      </c>
      <c r="D1610" s="22"/>
      <c r="E1610" s="22" t="s">
        <v>4557</v>
      </c>
      <c r="F1610" s="22" t="s">
        <v>3947</v>
      </c>
      <c r="G1610" s="22" t="s">
        <v>3899</v>
      </c>
      <c r="H1610" s="22" t="s">
        <v>328</v>
      </c>
      <c r="I1610" s="22"/>
      <c r="J1610" s="22"/>
      <c r="K1610" s="21" t="s">
        <v>3993</v>
      </c>
      <c r="L1610" s="21" t="s">
        <v>460</v>
      </c>
      <c r="M1610" s="21" t="s">
        <v>3994</v>
      </c>
      <c r="N1610" s="21"/>
      <c r="O1610" s="17" t="str">
        <f>IFERROR(VLOOKUP(B1610,POP!$B$5:$I$1048576,7,0),"")</f>
        <v/>
      </c>
      <c r="P1610" s="17" t="str">
        <f>IFERROR(VLOOKUP(B1610,POM!$B$5:$I$1048576,7,0),"")</f>
        <v/>
      </c>
      <c r="Q1610" s="10" t="str">
        <f>IFERROR(VLOOKUP(B1610,POU!$B$5:$I$1048576,7,0),"")</f>
        <v/>
      </c>
      <c r="R1610" s="21" t="str">
        <f t="shared" si="137"/>
        <v>TARGET</v>
      </c>
      <c r="S1610" s="17" t="str">
        <f>IFERROR(VLOOKUP(B1610,'PEMBEKALAN POP'!$B$5:$I$1048576,7,0),"")</f>
        <v/>
      </c>
      <c r="T1610" s="22" t="str">
        <f>IFERROR(VLOOKUP(B1610,'PEMBEKALAN POP'!$B$5:$I$1048576,8,0),"")</f>
        <v/>
      </c>
      <c r="U1610" s="21" t="s">
        <v>3994</v>
      </c>
      <c r="V1610" s="17" t="e" cm="1">
        <f t="array" ref="V1610">MAX(IF(INDUKSI!$B$5:$B$1048576='Data Training 2022'!B1610,INDUKSI!$H$5:$H$1048576))</f>
        <v>#N/A</v>
      </c>
      <c r="W1610" s="22" t="str">
        <f>IFERROR(VLOOKUP(B1610,INDUKSI!$B$5:$I$1048576,8,0),"")</f>
        <v>LULUS</v>
      </c>
      <c r="X1610" s="21" t="s">
        <v>3994</v>
      </c>
      <c r="Y1610" s="17" cm="1">
        <f t="array" ref="Y1610">MAX(IF(REINDUKSI!$B$5:$B$1048576='Data Training 2022'!B1610,REINDUKSI!$H$5:$H$1048576))</f>
        <v>0</v>
      </c>
      <c r="Z1610" s="22" t="str">
        <f>IFERROR(VLOOKUP(B1610,REINDUKSI!$B$5:$I$1048576,8,0),"")</f>
        <v/>
      </c>
      <c r="AA1610" s="22" t="str">
        <f t="shared" si="138"/>
        <v/>
      </c>
      <c r="AB1610" s="17" cm="1">
        <f t="array" ref="AB1610">MAX(IF(BSA!$B$5:$B$1048576='Data Training 2022'!B1610,BSA!$H$5:$H$1048576))</f>
        <v>0</v>
      </c>
      <c r="AC1610" s="22" t="str">
        <f>IFERROR(VLOOKUP(B1610,BSA!$B$5:$I$1048576,8,0),"")</f>
        <v/>
      </c>
      <c r="AD1610" s="22" t="s">
        <v>3994</v>
      </c>
      <c r="AE1610" s="22"/>
      <c r="AF1610" s="22"/>
      <c r="AG1610" s="22" t="str">
        <f t="shared" si="139"/>
        <v/>
      </c>
      <c r="AH1610" s="17" cm="1">
        <f t="array" ref="AH1610">MAX(IF(ISOLASI!$B$5:$B$1048576='Data Training 2022'!B1610,ISOLASI!$H$5:$H$1048576))</f>
        <v>0</v>
      </c>
      <c r="AI1610" s="22" t="str">
        <f>IFERROR(VLOOKUP(B1610,ISOLASI!$B$5:$I$1048576,8,0),"")</f>
        <v/>
      </c>
      <c r="AJ1610" s="22"/>
      <c r="AK1610" s="17" cm="1">
        <f t="array" ref="AK1610">MAX(IF('DEKAT AIR'!$B$5:$B$1048576='Data Training 2022'!B1610,'DEKAT AIR'!$H$5:$H$1048576))</f>
        <v>0</v>
      </c>
      <c r="AL1610" s="22" t="str">
        <f>IFERROR(VLOOKUP(B1610,'DEKAT AIR'!$B$5:$I$1048576,8,0),"")</f>
        <v/>
      </c>
      <c r="AM1610" s="22"/>
      <c r="AN1610" s="17" cm="1">
        <f t="array" ref="AN1610">MAX(IF(KETINGGIAN!$B$5:$B$1048576='Data Training 2022'!B1610,KETINGGIAN!$H$5:$H$1048576))</f>
        <v>0</v>
      </c>
      <c r="AO1610" s="22" t="str">
        <f>IFERROR(VLOOKUP(B1610,KETINGGIAN!$B$5:$I$1048576,8,0),"")</f>
        <v/>
      </c>
      <c r="AP1610" s="22"/>
      <c r="AQ1610" s="22"/>
      <c r="AR1610" s="22"/>
      <c r="AS1610" s="22"/>
      <c r="AT1610" s="17" cm="1">
        <f t="array" ref="AT1610">MAX(IF(TOOLSKEEPER!$B$5:$B$1048576='Data Training 2022'!B1610,TOOLSKEEPER!$H$5:$H$1048576))</f>
        <v>0</v>
      </c>
      <c r="AU1610" s="22" t="str">
        <f>IFERROR(VLOOKUP(B1610,TOOLSKEEPER!$B$5:$I$1048576,8,0),"")</f>
        <v/>
      </c>
    </row>
    <row r="1611" spans="1:47">
      <c r="A1611" s="22">
        <f t="shared" si="135"/>
        <v>1605</v>
      </c>
      <c r="B1611" s="21" t="str">
        <f t="shared" si="136"/>
        <v>80116038</v>
      </c>
      <c r="C1611" s="21">
        <v>80116038</v>
      </c>
      <c r="D1611" s="22"/>
      <c r="E1611" s="22" t="s">
        <v>4558</v>
      </c>
      <c r="F1611" s="22" t="s">
        <v>3947</v>
      </c>
      <c r="G1611" s="22" t="s">
        <v>248</v>
      </c>
      <c r="H1611" s="22" t="s">
        <v>328</v>
      </c>
      <c r="I1611" s="22"/>
      <c r="J1611" s="22"/>
      <c r="K1611" s="21" t="s">
        <v>4002</v>
      </c>
      <c r="L1611" s="21" t="s">
        <v>280</v>
      </c>
      <c r="M1611" s="21" t="s">
        <v>4003</v>
      </c>
      <c r="N1611" s="21"/>
      <c r="O1611" s="17" t="str">
        <f>IFERROR(VLOOKUP(B1611,POP!$B$5:$I$1048576,7,0),"")</f>
        <v/>
      </c>
      <c r="P1611" s="17" t="str">
        <f>IFERROR(VLOOKUP(B1611,POM!$B$5:$I$1048576,7,0),"")</f>
        <v/>
      </c>
      <c r="Q1611" s="10" t="str">
        <f>IFERROR(VLOOKUP(B1611,POU!$B$5:$I$1048576,7,0),"")</f>
        <v/>
      </c>
      <c r="R1611" s="21" t="str">
        <f t="shared" si="137"/>
        <v/>
      </c>
      <c r="S1611" s="17" t="str">
        <f>IFERROR(VLOOKUP(B1611,'PEMBEKALAN POP'!$B$5:$I$1048576,7,0),"")</f>
        <v/>
      </c>
      <c r="T1611" s="22" t="str">
        <f>IFERROR(VLOOKUP(B1611,'PEMBEKALAN POP'!$B$5:$I$1048576,8,0),"")</f>
        <v/>
      </c>
      <c r="U1611" s="21" t="s">
        <v>3994</v>
      </c>
      <c r="V1611" s="17" t="e" cm="1">
        <f t="array" ref="V1611">MAX(IF(INDUKSI!$B$5:$B$1048576='Data Training 2022'!B1611,INDUKSI!$H$5:$H$1048576))</f>
        <v>#N/A</v>
      </c>
      <c r="W1611" s="22" t="str">
        <f>IFERROR(VLOOKUP(B1611,INDUKSI!$B$5:$I$1048576,8,0),"")</f>
        <v>LULUS</v>
      </c>
      <c r="X1611" s="21" t="s">
        <v>3994</v>
      </c>
      <c r="Y1611" s="17" cm="1">
        <f t="array" ref="Y1611">MAX(IF(REINDUKSI!$B$5:$B$1048576='Data Training 2022'!B1611,REINDUKSI!$H$5:$H$1048576))</f>
        <v>0</v>
      </c>
      <c r="Z1611" s="22" t="str">
        <f>IFERROR(VLOOKUP(B1611,REINDUKSI!$B$5:$I$1048576,8,0),"")</f>
        <v/>
      </c>
      <c r="AA1611" s="22" t="str">
        <f t="shared" si="138"/>
        <v>TARGET</v>
      </c>
      <c r="AB1611" s="17" cm="1">
        <f t="array" ref="AB1611">MAX(IF(BSA!$B$5:$B$1048576='Data Training 2022'!B1611,BSA!$H$5:$H$1048576))</f>
        <v>0</v>
      </c>
      <c r="AC1611" s="22" t="str">
        <f>IFERROR(VLOOKUP(B1611,BSA!$B$5:$I$1048576,8,0),"")</f>
        <v/>
      </c>
      <c r="AD1611" s="22" t="s">
        <v>3994</v>
      </c>
      <c r="AE1611" s="22"/>
      <c r="AF1611" s="22"/>
      <c r="AG1611" s="22" t="str">
        <f t="shared" si="139"/>
        <v>TARGET</v>
      </c>
      <c r="AH1611" s="17" cm="1">
        <f t="array" ref="AH1611">MAX(IF(ISOLASI!$B$5:$B$1048576='Data Training 2022'!B1611,ISOLASI!$H$5:$H$1048576))</f>
        <v>44737</v>
      </c>
      <c r="AI1611" s="22" t="str">
        <f>IFERROR(VLOOKUP(B1611,ISOLASI!$B$5:$I$1048576,8,0),"")</f>
        <v>LULUS</v>
      </c>
      <c r="AJ1611" s="22"/>
      <c r="AK1611" s="17" cm="1">
        <f t="array" ref="AK1611">MAX(IF('DEKAT AIR'!$B$5:$B$1048576='Data Training 2022'!B1611,'DEKAT AIR'!$H$5:$H$1048576))</f>
        <v>0</v>
      </c>
      <c r="AL1611" s="22" t="str">
        <f>IFERROR(VLOOKUP(B1611,'DEKAT AIR'!$B$5:$I$1048576,8,0),"")</f>
        <v/>
      </c>
      <c r="AM1611" s="22"/>
      <c r="AN1611" s="17" cm="1">
        <f t="array" ref="AN1611">MAX(IF(KETINGGIAN!$B$5:$B$1048576='Data Training 2022'!B1611,KETINGGIAN!$H$5:$H$1048576))</f>
        <v>0</v>
      </c>
      <c r="AO1611" s="22" t="str">
        <f>IFERROR(VLOOKUP(B1611,KETINGGIAN!$B$5:$I$1048576,8,0),"")</f>
        <v/>
      </c>
      <c r="AP1611" s="22"/>
      <c r="AQ1611" s="22"/>
      <c r="AR1611" s="22"/>
      <c r="AS1611" s="22"/>
      <c r="AT1611" s="17" cm="1">
        <f t="array" ref="AT1611">MAX(IF(TOOLSKEEPER!$B$5:$B$1048576='Data Training 2022'!B1611,TOOLSKEEPER!$H$5:$H$1048576))</f>
        <v>0</v>
      </c>
      <c r="AU1611" s="22" t="str">
        <f>IFERROR(VLOOKUP(B1611,TOOLSKEEPER!$B$5:$I$1048576,8,0),"")</f>
        <v/>
      </c>
    </row>
    <row r="1612" spans="1:47">
      <c r="A1612" s="22">
        <f t="shared" si="135"/>
        <v>1606</v>
      </c>
      <c r="B1612" s="21" t="str">
        <f t="shared" si="136"/>
        <v>80199027</v>
      </c>
      <c r="C1612" s="21">
        <v>80199027</v>
      </c>
      <c r="D1612" s="22"/>
      <c r="E1612" s="22" t="s">
        <v>4559</v>
      </c>
      <c r="F1612" s="22" t="s">
        <v>3947</v>
      </c>
      <c r="G1612" s="22" t="s">
        <v>248</v>
      </c>
      <c r="H1612" s="22" t="s">
        <v>328</v>
      </c>
      <c r="I1612" s="22"/>
      <c r="J1612" s="22"/>
      <c r="K1612" s="21" t="s">
        <v>4002</v>
      </c>
      <c r="L1612" s="21" t="s">
        <v>280</v>
      </c>
      <c r="M1612" s="21" t="s">
        <v>4003</v>
      </c>
      <c r="N1612" s="21"/>
      <c r="O1612" s="17" t="str">
        <f>IFERROR(VLOOKUP(B1612,POP!$B$5:$I$1048576,7,0),"")</f>
        <v/>
      </c>
      <c r="P1612" s="17" t="str">
        <f>IFERROR(VLOOKUP(B1612,POM!$B$5:$I$1048576,7,0),"")</f>
        <v/>
      </c>
      <c r="Q1612" s="10" t="str">
        <f>IFERROR(VLOOKUP(B1612,POU!$B$5:$I$1048576,7,0),"")</f>
        <v/>
      </c>
      <c r="R1612" s="21" t="str">
        <f t="shared" si="137"/>
        <v/>
      </c>
      <c r="S1612" s="17" t="str">
        <f>IFERROR(VLOOKUP(B1612,'PEMBEKALAN POP'!$B$5:$I$1048576,7,0),"")</f>
        <v/>
      </c>
      <c r="T1612" s="22" t="str">
        <f>IFERROR(VLOOKUP(B1612,'PEMBEKALAN POP'!$B$5:$I$1048576,8,0),"")</f>
        <v/>
      </c>
      <c r="U1612" s="21" t="s">
        <v>3994</v>
      </c>
      <c r="V1612" s="17" t="e" cm="1">
        <f t="array" ref="V1612">MAX(IF(INDUKSI!$B$5:$B$1048576='Data Training 2022'!B1612,INDUKSI!$H$5:$H$1048576))</f>
        <v>#N/A</v>
      </c>
      <c r="W1612" s="22" t="str">
        <f>IFERROR(VLOOKUP(B1612,INDUKSI!$B$5:$I$1048576,8,0),"")</f>
        <v>LULUS</v>
      </c>
      <c r="X1612" s="21" t="s">
        <v>3994</v>
      </c>
      <c r="Y1612" s="17" cm="1">
        <f t="array" ref="Y1612">MAX(IF(REINDUKSI!$B$5:$B$1048576='Data Training 2022'!B1612,REINDUKSI!$H$5:$H$1048576))</f>
        <v>0</v>
      </c>
      <c r="Z1612" s="22" t="str">
        <f>IFERROR(VLOOKUP(B1612,REINDUKSI!$B$5:$I$1048576,8,0),"")</f>
        <v/>
      </c>
      <c r="AA1612" s="22" t="str">
        <f t="shared" si="138"/>
        <v>TARGET</v>
      </c>
      <c r="AB1612" s="17" cm="1">
        <f t="array" ref="AB1612">MAX(IF(BSA!$B$5:$B$1048576='Data Training 2022'!B1612,BSA!$H$5:$H$1048576))</f>
        <v>0</v>
      </c>
      <c r="AC1612" s="22" t="str">
        <f>IFERROR(VLOOKUP(B1612,BSA!$B$5:$I$1048576,8,0),"")</f>
        <v/>
      </c>
      <c r="AD1612" s="22" t="s">
        <v>3994</v>
      </c>
      <c r="AE1612" s="22"/>
      <c r="AF1612" s="22"/>
      <c r="AG1612" s="22" t="str">
        <f t="shared" si="139"/>
        <v>TARGET</v>
      </c>
      <c r="AH1612" s="17" cm="1">
        <f t="array" ref="AH1612">MAX(IF(ISOLASI!$B$5:$B$1048576='Data Training 2022'!B1612,ISOLASI!$H$5:$H$1048576))</f>
        <v>44632</v>
      </c>
      <c r="AI1612" s="22" t="str">
        <f>IFERROR(VLOOKUP(B1612,ISOLASI!$B$5:$I$1048576,8,0),"")</f>
        <v>LULUS</v>
      </c>
      <c r="AJ1612" s="22"/>
      <c r="AK1612" s="17" cm="1">
        <f t="array" ref="AK1612">MAX(IF('DEKAT AIR'!$B$5:$B$1048576='Data Training 2022'!B1612,'DEKAT AIR'!$H$5:$H$1048576))</f>
        <v>0</v>
      </c>
      <c r="AL1612" s="22" t="str">
        <f>IFERROR(VLOOKUP(B1612,'DEKAT AIR'!$B$5:$I$1048576,8,0),"")</f>
        <v/>
      </c>
      <c r="AM1612" s="22"/>
      <c r="AN1612" s="17" cm="1">
        <f t="array" ref="AN1612">MAX(IF(KETINGGIAN!$B$5:$B$1048576='Data Training 2022'!B1612,KETINGGIAN!$H$5:$H$1048576))</f>
        <v>0</v>
      </c>
      <c r="AO1612" s="22" t="str">
        <f>IFERROR(VLOOKUP(B1612,KETINGGIAN!$B$5:$I$1048576,8,0),"")</f>
        <v/>
      </c>
      <c r="AP1612" s="22"/>
      <c r="AQ1612" s="22"/>
      <c r="AR1612" s="22"/>
      <c r="AS1612" s="22"/>
      <c r="AT1612" s="17" cm="1">
        <f t="array" ref="AT1612">MAX(IF(TOOLSKEEPER!$B$5:$B$1048576='Data Training 2022'!B1612,TOOLSKEEPER!$H$5:$H$1048576))</f>
        <v>0</v>
      </c>
      <c r="AU1612" s="22" t="str">
        <f>IFERROR(VLOOKUP(B1612,TOOLSKEEPER!$B$5:$I$1048576,8,0),"")</f>
        <v/>
      </c>
    </row>
    <row r="1613" spans="1:47">
      <c r="A1613" s="22">
        <f t="shared" si="135"/>
        <v>1607</v>
      </c>
      <c r="B1613" s="21" t="str">
        <f t="shared" si="136"/>
        <v>80114039</v>
      </c>
      <c r="C1613" s="21">
        <v>80114039</v>
      </c>
      <c r="D1613" s="22"/>
      <c r="E1613" s="22" t="s">
        <v>4560</v>
      </c>
      <c r="F1613" s="22" t="s">
        <v>3947</v>
      </c>
      <c r="G1613" s="22" t="s">
        <v>248</v>
      </c>
      <c r="H1613" s="22" t="s">
        <v>328</v>
      </c>
      <c r="I1613" s="22"/>
      <c r="J1613" s="22"/>
      <c r="K1613" s="21" t="s">
        <v>4002</v>
      </c>
      <c r="L1613" s="21" t="s">
        <v>280</v>
      </c>
      <c r="M1613" s="21" t="s">
        <v>4003</v>
      </c>
      <c r="N1613" s="21"/>
      <c r="O1613" s="17" t="str">
        <f>IFERROR(VLOOKUP(B1613,POP!$B$5:$I$1048576,7,0),"")</f>
        <v/>
      </c>
      <c r="P1613" s="17" t="str">
        <f>IFERROR(VLOOKUP(B1613,POM!$B$5:$I$1048576,7,0),"")</f>
        <v/>
      </c>
      <c r="Q1613" s="10" t="str">
        <f>IFERROR(VLOOKUP(B1613,POU!$B$5:$I$1048576,7,0),"")</f>
        <v/>
      </c>
      <c r="R1613" s="21" t="str">
        <f t="shared" si="137"/>
        <v/>
      </c>
      <c r="S1613" s="17" t="str">
        <f>IFERROR(VLOOKUP(B1613,'PEMBEKALAN POP'!$B$5:$I$1048576,7,0),"")</f>
        <v/>
      </c>
      <c r="T1613" s="22" t="str">
        <f>IFERROR(VLOOKUP(B1613,'PEMBEKALAN POP'!$B$5:$I$1048576,8,0),"")</f>
        <v/>
      </c>
      <c r="U1613" s="21" t="s">
        <v>3994</v>
      </c>
      <c r="V1613" s="17" t="e" cm="1">
        <f t="array" ref="V1613">MAX(IF(INDUKSI!$B$5:$B$1048576='Data Training 2022'!B1613,INDUKSI!$H$5:$H$1048576))</f>
        <v>#N/A</v>
      </c>
      <c r="W1613" s="22" t="str">
        <f>IFERROR(VLOOKUP(B1613,INDUKSI!$B$5:$I$1048576,8,0),"")</f>
        <v>LULUS</v>
      </c>
      <c r="X1613" s="21" t="s">
        <v>3994</v>
      </c>
      <c r="Y1613" s="17" cm="1">
        <f t="array" ref="Y1613">MAX(IF(REINDUKSI!$B$5:$B$1048576='Data Training 2022'!B1613,REINDUKSI!$H$5:$H$1048576))</f>
        <v>44772</v>
      </c>
      <c r="Z1613" s="22" t="str">
        <f>IFERROR(VLOOKUP(B1613,REINDUKSI!$B$5:$I$1048576,8,0),"")</f>
        <v>LULUS</v>
      </c>
      <c r="AA1613" s="22" t="str">
        <f t="shared" si="138"/>
        <v>TARGET</v>
      </c>
      <c r="AB1613" s="17" cm="1">
        <f t="array" ref="AB1613">MAX(IF(BSA!$B$5:$B$1048576='Data Training 2022'!B1613,BSA!$H$5:$H$1048576))</f>
        <v>0</v>
      </c>
      <c r="AC1613" s="22" t="str">
        <f>IFERROR(VLOOKUP(B1613,BSA!$B$5:$I$1048576,8,0),"")</f>
        <v/>
      </c>
      <c r="AD1613" s="22" t="s">
        <v>3994</v>
      </c>
      <c r="AE1613" s="22"/>
      <c r="AF1613" s="22"/>
      <c r="AG1613" s="22" t="str">
        <f t="shared" si="139"/>
        <v>TARGET</v>
      </c>
      <c r="AH1613" s="17" cm="1">
        <f t="array" ref="AH1613">MAX(IF(ISOLASI!$B$5:$B$1048576='Data Training 2022'!B1613,ISOLASI!$H$5:$H$1048576))</f>
        <v>44709</v>
      </c>
      <c r="AI1613" s="22" t="str">
        <f>IFERROR(VLOOKUP(B1613,ISOLASI!$B$5:$I$1048576,8,0),"")</f>
        <v>LULUS</v>
      </c>
      <c r="AJ1613" s="22"/>
      <c r="AK1613" s="17" cm="1">
        <f t="array" ref="AK1613">MAX(IF('DEKAT AIR'!$B$5:$B$1048576='Data Training 2022'!B1613,'DEKAT AIR'!$H$5:$H$1048576))</f>
        <v>0</v>
      </c>
      <c r="AL1613" s="22" t="str">
        <f>IFERROR(VLOOKUP(B1613,'DEKAT AIR'!$B$5:$I$1048576,8,0),"")</f>
        <v/>
      </c>
      <c r="AM1613" s="22"/>
      <c r="AN1613" s="17" cm="1">
        <f t="array" ref="AN1613">MAX(IF(KETINGGIAN!$B$5:$B$1048576='Data Training 2022'!B1613,KETINGGIAN!$H$5:$H$1048576))</f>
        <v>0</v>
      </c>
      <c r="AO1613" s="22" t="str">
        <f>IFERROR(VLOOKUP(B1613,KETINGGIAN!$B$5:$I$1048576,8,0),"")</f>
        <v/>
      </c>
      <c r="AP1613" s="22"/>
      <c r="AQ1613" s="22"/>
      <c r="AR1613" s="22"/>
      <c r="AS1613" s="22"/>
      <c r="AT1613" s="17" cm="1">
        <f t="array" ref="AT1613">MAX(IF(TOOLSKEEPER!$B$5:$B$1048576='Data Training 2022'!B1613,TOOLSKEEPER!$H$5:$H$1048576))</f>
        <v>0</v>
      </c>
      <c r="AU1613" s="22" t="str">
        <f>IFERROR(VLOOKUP(B1613,TOOLSKEEPER!$B$5:$I$1048576,8,0),"")</f>
        <v/>
      </c>
    </row>
    <row r="1614" spans="1:47">
      <c r="A1614" s="22">
        <f t="shared" si="135"/>
        <v>1608</v>
      </c>
      <c r="B1614" s="21" t="str">
        <f t="shared" si="136"/>
        <v>702190092</v>
      </c>
      <c r="C1614" s="21">
        <v>702190092</v>
      </c>
      <c r="D1614" s="22"/>
      <c r="E1614" s="22" t="s">
        <v>4561</v>
      </c>
      <c r="F1614" s="22" t="s">
        <v>3947</v>
      </c>
      <c r="G1614" s="22" t="s">
        <v>248</v>
      </c>
      <c r="H1614" s="22" t="s">
        <v>328</v>
      </c>
      <c r="I1614" s="22"/>
      <c r="J1614" s="22"/>
      <c r="K1614" s="21" t="s">
        <v>4002</v>
      </c>
      <c r="L1614" s="21" t="s">
        <v>280</v>
      </c>
      <c r="M1614" s="21" t="s">
        <v>4003</v>
      </c>
      <c r="N1614" s="21"/>
      <c r="O1614" s="17" t="str">
        <f>IFERROR(VLOOKUP(B1614,POP!$B$5:$I$1048576,7,0),"")</f>
        <v/>
      </c>
      <c r="P1614" s="17" t="str">
        <f>IFERROR(VLOOKUP(B1614,POM!$B$5:$I$1048576,7,0),"")</f>
        <v/>
      </c>
      <c r="Q1614" s="10" t="str">
        <f>IFERROR(VLOOKUP(B1614,POU!$B$5:$I$1048576,7,0),"")</f>
        <v/>
      </c>
      <c r="R1614" s="21" t="str">
        <f t="shared" si="137"/>
        <v/>
      </c>
      <c r="S1614" s="17" t="str">
        <f>IFERROR(VLOOKUP(B1614,'PEMBEKALAN POP'!$B$5:$I$1048576,7,0),"")</f>
        <v/>
      </c>
      <c r="T1614" s="22" t="str">
        <f>IFERROR(VLOOKUP(B1614,'PEMBEKALAN POP'!$B$5:$I$1048576,8,0),"")</f>
        <v/>
      </c>
      <c r="U1614" s="21" t="s">
        <v>3994</v>
      </c>
      <c r="V1614" s="17" t="e" cm="1">
        <f t="array" ref="V1614">MAX(IF(INDUKSI!$B$5:$B$1048576='Data Training 2022'!B1614,INDUKSI!$H$5:$H$1048576))</f>
        <v>#N/A</v>
      </c>
      <c r="W1614" s="22" t="str">
        <f>IFERROR(VLOOKUP(B1614,INDUKSI!$B$5:$I$1048576,8,0),"")</f>
        <v>LULUS</v>
      </c>
      <c r="X1614" s="21" t="s">
        <v>3994</v>
      </c>
      <c r="Y1614" s="17" cm="1">
        <f t="array" ref="Y1614">MAX(IF(REINDUKSI!$B$5:$B$1048576='Data Training 2022'!B1614,REINDUKSI!$H$5:$H$1048576))</f>
        <v>0</v>
      </c>
      <c r="Z1614" s="22" t="str">
        <f>IFERROR(VLOOKUP(B1614,REINDUKSI!$B$5:$I$1048576,8,0),"")</f>
        <v/>
      </c>
      <c r="AA1614" s="22" t="str">
        <f t="shared" si="138"/>
        <v>TARGET</v>
      </c>
      <c r="AB1614" s="17" cm="1">
        <f t="array" ref="AB1614">MAX(IF(BSA!$B$5:$B$1048576='Data Training 2022'!B1614,BSA!$H$5:$H$1048576))</f>
        <v>0</v>
      </c>
      <c r="AC1614" s="22" t="str">
        <f>IFERROR(VLOOKUP(B1614,BSA!$B$5:$I$1048576,8,0),"")</f>
        <v/>
      </c>
      <c r="AD1614" s="22" t="s">
        <v>3994</v>
      </c>
      <c r="AE1614" s="22"/>
      <c r="AF1614" s="22"/>
      <c r="AG1614" s="22" t="str">
        <f t="shared" si="139"/>
        <v>TARGET</v>
      </c>
      <c r="AH1614" s="17" cm="1">
        <f t="array" ref="AH1614">MAX(IF(ISOLASI!$B$5:$B$1048576='Data Training 2022'!B1614,ISOLASI!$H$5:$H$1048576))</f>
        <v>44688</v>
      </c>
      <c r="AI1614" s="22" t="str">
        <f>IFERROR(VLOOKUP(B1614,ISOLASI!$B$5:$I$1048576,8,0),"")</f>
        <v>LULUS</v>
      </c>
      <c r="AJ1614" s="22"/>
      <c r="AK1614" s="17" cm="1">
        <f t="array" ref="AK1614">MAX(IF('DEKAT AIR'!$B$5:$B$1048576='Data Training 2022'!B1614,'DEKAT AIR'!$H$5:$H$1048576))</f>
        <v>0</v>
      </c>
      <c r="AL1614" s="22" t="str">
        <f>IFERROR(VLOOKUP(B1614,'DEKAT AIR'!$B$5:$I$1048576,8,0),"")</f>
        <v/>
      </c>
      <c r="AM1614" s="22"/>
      <c r="AN1614" s="17" cm="1">
        <f t="array" ref="AN1614">MAX(IF(KETINGGIAN!$B$5:$B$1048576='Data Training 2022'!B1614,KETINGGIAN!$H$5:$H$1048576))</f>
        <v>0</v>
      </c>
      <c r="AO1614" s="22" t="str">
        <f>IFERROR(VLOOKUP(B1614,KETINGGIAN!$B$5:$I$1048576,8,0),"")</f>
        <v/>
      </c>
      <c r="AP1614" s="22"/>
      <c r="AQ1614" s="22"/>
      <c r="AR1614" s="22"/>
      <c r="AS1614" s="22"/>
      <c r="AT1614" s="17" cm="1">
        <f t="array" ref="AT1614">MAX(IF(TOOLSKEEPER!$B$5:$B$1048576='Data Training 2022'!B1614,TOOLSKEEPER!$H$5:$H$1048576))</f>
        <v>0</v>
      </c>
      <c r="AU1614" s="22" t="str">
        <f>IFERROR(VLOOKUP(B1614,TOOLSKEEPER!$B$5:$I$1048576,8,0),"")</f>
        <v/>
      </c>
    </row>
    <row r="1615" spans="1:47">
      <c r="A1615" s="22">
        <f t="shared" si="135"/>
        <v>1609</v>
      </c>
      <c r="B1615" s="21" t="str">
        <f t="shared" si="136"/>
        <v>990821372</v>
      </c>
      <c r="C1615" s="21">
        <v>990821372</v>
      </c>
      <c r="D1615" s="22"/>
      <c r="E1615" s="22" t="s">
        <v>4562</v>
      </c>
      <c r="F1615" s="22" t="s">
        <v>3947</v>
      </c>
      <c r="G1615" s="22" t="s">
        <v>3848</v>
      </c>
      <c r="H1615" s="22" t="s">
        <v>386</v>
      </c>
      <c r="I1615" s="22"/>
      <c r="J1615" s="22"/>
      <c r="K1615" s="21" t="s">
        <v>4002</v>
      </c>
      <c r="L1615" s="21" t="s">
        <v>681</v>
      </c>
      <c r="M1615" s="21" t="s">
        <v>4003</v>
      </c>
      <c r="N1615" s="21"/>
      <c r="O1615" s="17" t="str">
        <f>IFERROR(VLOOKUP(B1615,POP!$B$5:$I$1048576,7,0),"")</f>
        <v/>
      </c>
      <c r="P1615" s="17" t="str">
        <f>IFERROR(VLOOKUP(B1615,POM!$B$5:$I$1048576,7,0),"")</f>
        <v/>
      </c>
      <c r="Q1615" s="10" t="str">
        <f>IFERROR(VLOOKUP(B1615,POU!$B$5:$I$1048576,7,0),"")</f>
        <v/>
      </c>
      <c r="R1615" s="21" t="str">
        <f t="shared" si="137"/>
        <v/>
      </c>
      <c r="S1615" s="17" t="str">
        <f>IFERROR(VLOOKUP(B1615,'PEMBEKALAN POP'!$B$5:$I$1048576,7,0),"")</f>
        <v/>
      </c>
      <c r="T1615" s="22" t="str">
        <f>IFERROR(VLOOKUP(B1615,'PEMBEKALAN POP'!$B$5:$I$1048576,8,0),"")</f>
        <v/>
      </c>
      <c r="U1615" s="21" t="s">
        <v>3994</v>
      </c>
      <c r="V1615" s="17" t="e" cm="1">
        <f t="array" ref="V1615">MAX(IF(INDUKSI!$B$5:$B$1048576='Data Training 2022'!B1615,INDUKSI!$H$5:$H$1048576))</f>
        <v>#N/A</v>
      </c>
      <c r="W1615" s="22" t="str">
        <f>IFERROR(VLOOKUP(B1615,INDUKSI!$B$5:$I$1048576,8,0),"")</f>
        <v>LULUS</v>
      </c>
      <c r="X1615" s="21" t="s">
        <v>3994</v>
      </c>
      <c r="Y1615" s="17" cm="1">
        <f t="array" ref="Y1615">MAX(IF(REINDUKSI!$B$5:$B$1048576='Data Training 2022'!B1615,REINDUKSI!$H$5:$H$1048576))</f>
        <v>0</v>
      </c>
      <c r="Z1615" s="22" t="str">
        <f>IFERROR(VLOOKUP(B1615,REINDUKSI!$B$5:$I$1048576,8,0),"")</f>
        <v/>
      </c>
      <c r="AA1615" s="22" t="str">
        <f t="shared" si="138"/>
        <v/>
      </c>
      <c r="AB1615" s="17" cm="1">
        <f t="array" ref="AB1615">MAX(IF(BSA!$B$5:$B$1048576='Data Training 2022'!B1615,BSA!$H$5:$H$1048576))</f>
        <v>0</v>
      </c>
      <c r="AC1615" s="22" t="str">
        <f>IFERROR(VLOOKUP(B1615,BSA!$B$5:$I$1048576,8,0),"")</f>
        <v/>
      </c>
      <c r="AD1615" s="22" t="s">
        <v>3994</v>
      </c>
      <c r="AE1615" s="22"/>
      <c r="AF1615" s="22"/>
      <c r="AG1615" s="22" t="str">
        <f t="shared" si="139"/>
        <v/>
      </c>
      <c r="AH1615" s="17" cm="1">
        <f t="array" ref="AH1615">MAX(IF(ISOLASI!$B$5:$B$1048576='Data Training 2022'!B1615,ISOLASI!$H$5:$H$1048576))</f>
        <v>0</v>
      </c>
      <c r="AI1615" s="22" t="str">
        <f>IFERROR(VLOOKUP(B1615,ISOLASI!$B$5:$I$1048576,8,0),"")</f>
        <v/>
      </c>
      <c r="AJ1615" s="22"/>
      <c r="AK1615" s="17" cm="1">
        <f t="array" ref="AK1615">MAX(IF('DEKAT AIR'!$B$5:$B$1048576='Data Training 2022'!B1615,'DEKAT AIR'!$H$5:$H$1048576))</f>
        <v>0</v>
      </c>
      <c r="AL1615" s="22" t="str">
        <f>IFERROR(VLOOKUP(B1615,'DEKAT AIR'!$B$5:$I$1048576,8,0),"")</f>
        <v/>
      </c>
      <c r="AM1615" s="22"/>
      <c r="AN1615" s="17" cm="1">
        <f t="array" ref="AN1615">MAX(IF(KETINGGIAN!$B$5:$B$1048576='Data Training 2022'!B1615,KETINGGIAN!$H$5:$H$1048576))</f>
        <v>0</v>
      </c>
      <c r="AO1615" s="22" t="str">
        <f>IFERROR(VLOOKUP(B1615,KETINGGIAN!$B$5:$I$1048576,8,0),"")</f>
        <v/>
      </c>
      <c r="AP1615" s="22"/>
      <c r="AQ1615" s="22"/>
      <c r="AR1615" s="22"/>
      <c r="AS1615" s="22"/>
      <c r="AT1615" s="17" cm="1">
        <f t="array" ref="AT1615">MAX(IF(TOOLSKEEPER!$B$5:$B$1048576='Data Training 2022'!B1615,TOOLSKEEPER!$H$5:$H$1048576))</f>
        <v>0</v>
      </c>
      <c r="AU1615" s="22" t="str">
        <f>IFERROR(VLOOKUP(B1615,TOOLSKEEPER!$B$5:$I$1048576,8,0),"")</f>
        <v/>
      </c>
    </row>
    <row r="1616" spans="1:47">
      <c r="A1616" s="22">
        <f t="shared" si="135"/>
        <v>1610</v>
      </c>
      <c r="B1616" s="21" t="str">
        <f t="shared" si="136"/>
        <v>990317035</v>
      </c>
      <c r="C1616" s="21">
        <v>990317035</v>
      </c>
      <c r="D1616" s="22"/>
      <c r="E1616" s="22" t="s">
        <v>4563</v>
      </c>
      <c r="F1616" s="22" t="s">
        <v>3947</v>
      </c>
      <c r="G1616" s="22" t="s">
        <v>3854</v>
      </c>
      <c r="H1616" s="22" t="s">
        <v>386</v>
      </c>
      <c r="I1616" s="22"/>
      <c r="J1616" s="22"/>
      <c r="K1616" s="21" t="s">
        <v>4002</v>
      </c>
      <c r="L1616" s="21" t="s">
        <v>681</v>
      </c>
      <c r="M1616" s="21" t="s">
        <v>4003</v>
      </c>
      <c r="N1616" s="21"/>
      <c r="O1616" s="17" t="str">
        <f>IFERROR(VLOOKUP(B1616,POP!$B$5:$I$1048576,7,0),"")</f>
        <v/>
      </c>
      <c r="P1616" s="17" t="str">
        <f>IFERROR(VLOOKUP(B1616,POM!$B$5:$I$1048576,7,0),"")</f>
        <v/>
      </c>
      <c r="Q1616" s="10" t="str">
        <f>IFERROR(VLOOKUP(B1616,POU!$B$5:$I$1048576,7,0),"")</f>
        <v/>
      </c>
      <c r="R1616" s="21" t="str">
        <f t="shared" si="137"/>
        <v/>
      </c>
      <c r="S1616" s="17" t="str">
        <f>IFERROR(VLOOKUP(B1616,'PEMBEKALAN POP'!$B$5:$I$1048576,7,0),"")</f>
        <v/>
      </c>
      <c r="T1616" s="22" t="str">
        <f>IFERROR(VLOOKUP(B1616,'PEMBEKALAN POP'!$B$5:$I$1048576,8,0),"")</f>
        <v/>
      </c>
      <c r="U1616" s="21" t="s">
        <v>3994</v>
      </c>
      <c r="V1616" s="17" t="e" cm="1">
        <f t="array" ref="V1616">MAX(IF(INDUKSI!$B$5:$B$1048576='Data Training 2022'!B1616,INDUKSI!$H$5:$H$1048576))</f>
        <v>#N/A</v>
      </c>
      <c r="W1616" s="22" t="str">
        <f>IFERROR(VLOOKUP(B1616,INDUKSI!$B$5:$I$1048576,8,0),"")</f>
        <v>LULUS</v>
      </c>
      <c r="X1616" s="21" t="s">
        <v>3994</v>
      </c>
      <c r="Y1616" s="17" cm="1">
        <f t="array" ref="Y1616">MAX(IF(REINDUKSI!$B$5:$B$1048576='Data Training 2022'!B1616,REINDUKSI!$H$5:$H$1048576))</f>
        <v>0</v>
      </c>
      <c r="Z1616" s="22" t="str">
        <f>IFERROR(VLOOKUP(B1616,REINDUKSI!$B$5:$I$1048576,8,0),"")</f>
        <v/>
      </c>
      <c r="AA1616" s="22" t="str">
        <f t="shared" si="138"/>
        <v/>
      </c>
      <c r="AB1616" s="17" cm="1">
        <f t="array" ref="AB1616">MAX(IF(BSA!$B$5:$B$1048576='Data Training 2022'!B1616,BSA!$H$5:$H$1048576))</f>
        <v>0</v>
      </c>
      <c r="AC1616" s="22" t="str">
        <f>IFERROR(VLOOKUP(B1616,BSA!$B$5:$I$1048576,8,0),"")</f>
        <v/>
      </c>
      <c r="AD1616" s="22" t="s">
        <v>3994</v>
      </c>
      <c r="AE1616" s="22"/>
      <c r="AF1616" s="22"/>
      <c r="AG1616" s="22" t="str">
        <f t="shared" si="139"/>
        <v/>
      </c>
      <c r="AH1616" s="17" cm="1">
        <f t="array" ref="AH1616">MAX(IF(ISOLASI!$B$5:$B$1048576='Data Training 2022'!B1616,ISOLASI!$H$5:$H$1048576))</f>
        <v>0</v>
      </c>
      <c r="AI1616" s="22" t="str">
        <f>IFERROR(VLOOKUP(B1616,ISOLASI!$B$5:$I$1048576,8,0),"")</f>
        <v/>
      </c>
      <c r="AJ1616" s="22"/>
      <c r="AK1616" s="17" cm="1">
        <f t="array" ref="AK1616">MAX(IF('DEKAT AIR'!$B$5:$B$1048576='Data Training 2022'!B1616,'DEKAT AIR'!$H$5:$H$1048576))</f>
        <v>0</v>
      </c>
      <c r="AL1616" s="22" t="str">
        <f>IFERROR(VLOOKUP(B1616,'DEKAT AIR'!$B$5:$I$1048576,8,0),"")</f>
        <v/>
      </c>
      <c r="AM1616" s="22"/>
      <c r="AN1616" s="17" cm="1">
        <f t="array" ref="AN1616">MAX(IF(KETINGGIAN!$B$5:$B$1048576='Data Training 2022'!B1616,KETINGGIAN!$H$5:$H$1048576))</f>
        <v>0</v>
      </c>
      <c r="AO1616" s="22" t="str">
        <f>IFERROR(VLOOKUP(B1616,KETINGGIAN!$B$5:$I$1048576,8,0),"")</f>
        <v/>
      </c>
      <c r="AP1616" s="22"/>
      <c r="AQ1616" s="22"/>
      <c r="AR1616" s="22"/>
      <c r="AS1616" s="22"/>
      <c r="AT1616" s="17" cm="1">
        <f t="array" ref="AT1616">MAX(IF(TOOLSKEEPER!$B$5:$B$1048576='Data Training 2022'!B1616,TOOLSKEEPER!$H$5:$H$1048576))</f>
        <v>0</v>
      </c>
      <c r="AU1616" s="22" t="str">
        <f>IFERROR(VLOOKUP(B1616,TOOLSKEEPER!$B$5:$I$1048576,8,0),"")</f>
        <v/>
      </c>
    </row>
    <row r="1617" spans="1:47">
      <c r="A1617" s="22">
        <f t="shared" si="135"/>
        <v>1611</v>
      </c>
      <c r="B1617" s="21" t="str">
        <f t="shared" si="136"/>
        <v>990817236</v>
      </c>
      <c r="C1617" s="21">
        <v>990817236</v>
      </c>
      <c r="D1617" s="22"/>
      <c r="E1617" s="22" t="s">
        <v>4564</v>
      </c>
      <c r="F1617" s="22" t="s">
        <v>3947</v>
      </c>
      <c r="G1617" s="22" t="s">
        <v>248</v>
      </c>
      <c r="H1617" s="22" t="s">
        <v>328</v>
      </c>
      <c r="I1617" s="22"/>
      <c r="J1617" s="22"/>
      <c r="K1617" s="21" t="s">
        <v>4002</v>
      </c>
      <c r="L1617" s="21" t="s">
        <v>280</v>
      </c>
      <c r="M1617" s="21" t="s">
        <v>4003</v>
      </c>
      <c r="N1617" s="21"/>
      <c r="O1617" s="17" t="str">
        <f>IFERROR(VLOOKUP(B1617,POP!$B$5:$I$1048576,7,0),"")</f>
        <v/>
      </c>
      <c r="P1617" s="17" t="str">
        <f>IFERROR(VLOOKUP(B1617,POM!$B$5:$I$1048576,7,0),"")</f>
        <v/>
      </c>
      <c r="Q1617" s="10" t="str">
        <f>IFERROR(VLOOKUP(B1617,POU!$B$5:$I$1048576,7,0),"")</f>
        <v/>
      </c>
      <c r="R1617" s="21" t="str">
        <f t="shared" si="137"/>
        <v/>
      </c>
      <c r="S1617" s="17" t="str">
        <f>IFERROR(VLOOKUP(B1617,'PEMBEKALAN POP'!$B$5:$I$1048576,7,0),"")</f>
        <v/>
      </c>
      <c r="T1617" s="22" t="str">
        <f>IFERROR(VLOOKUP(B1617,'PEMBEKALAN POP'!$B$5:$I$1048576,8,0),"")</f>
        <v/>
      </c>
      <c r="U1617" s="21" t="s">
        <v>3994</v>
      </c>
      <c r="V1617" s="17" t="e" cm="1">
        <f t="array" ref="V1617">MAX(IF(INDUKSI!$B$5:$B$1048576='Data Training 2022'!B1617,INDUKSI!$H$5:$H$1048576))</f>
        <v>#N/A</v>
      </c>
      <c r="W1617" s="22" t="str">
        <f>IFERROR(VLOOKUP(B1617,INDUKSI!$B$5:$I$1048576,8,0),"")</f>
        <v>LULUS</v>
      </c>
      <c r="X1617" s="21" t="s">
        <v>3994</v>
      </c>
      <c r="Y1617" s="17" cm="1">
        <f t="array" ref="Y1617">MAX(IF(REINDUKSI!$B$5:$B$1048576='Data Training 2022'!B1617,REINDUKSI!$H$5:$H$1048576))</f>
        <v>0</v>
      </c>
      <c r="Z1617" s="22" t="str">
        <f>IFERROR(VLOOKUP(B1617,REINDUKSI!$B$5:$I$1048576,8,0),"")</f>
        <v/>
      </c>
      <c r="AA1617" s="22" t="str">
        <f t="shared" si="138"/>
        <v>TARGET</v>
      </c>
      <c r="AB1617" s="17" cm="1">
        <f t="array" ref="AB1617">MAX(IF(BSA!$B$5:$B$1048576='Data Training 2022'!B1617,BSA!$H$5:$H$1048576))</f>
        <v>0</v>
      </c>
      <c r="AC1617" s="22" t="str">
        <f>IFERROR(VLOOKUP(B1617,BSA!$B$5:$I$1048576,8,0),"")</f>
        <v/>
      </c>
      <c r="AD1617" s="22" t="s">
        <v>3994</v>
      </c>
      <c r="AE1617" s="22"/>
      <c r="AF1617" s="22"/>
      <c r="AG1617" s="22" t="str">
        <f t="shared" si="139"/>
        <v>TARGET</v>
      </c>
      <c r="AH1617" s="17" cm="1">
        <f t="array" ref="AH1617">MAX(IF(ISOLASI!$B$5:$B$1048576='Data Training 2022'!B1617,ISOLASI!$H$5:$H$1048576))</f>
        <v>44555</v>
      </c>
      <c r="AI1617" s="22" t="str">
        <f>IFERROR(VLOOKUP(B1617,ISOLASI!$B$5:$I$1048576,8,0),"")</f>
        <v>LULUS</v>
      </c>
      <c r="AJ1617" s="22"/>
      <c r="AK1617" s="17" cm="1">
        <f t="array" ref="AK1617">MAX(IF('DEKAT AIR'!$B$5:$B$1048576='Data Training 2022'!B1617,'DEKAT AIR'!$H$5:$H$1048576))</f>
        <v>0</v>
      </c>
      <c r="AL1617" s="22" t="str">
        <f>IFERROR(VLOOKUP(B1617,'DEKAT AIR'!$B$5:$I$1048576,8,0),"")</f>
        <v/>
      </c>
      <c r="AM1617" s="22"/>
      <c r="AN1617" s="17" cm="1">
        <f t="array" ref="AN1617">MAX(IF(KETINGGIAN!$B$5:$B$1048576='Data Training 2022'!B1617,KETINGGIAN!$H$5:$H$1048576))</f>
        <v>0</v>
      </c>
      <c r="AO1617" s="22" t="str">
        <f>IFERROR(VLOOKUP(B1617,KETINGGIAN!$B$5:$I$1048576,8,0),"")</f>
        <v/>
      </c>
      <c r="AP1617" s="22"/>
      <c r="AQ1617" s="22"/>
      <c r="AR1617" s="22"/>
      <c r="AS1617" s="22"/>
      <c r="AT1617" s="17" cm="1">
        <f t="array" ref="AT1617">MAX(IF(TOOLSKEEPER!$B$5:$B$1048576='Data Training 2022'!B1617,TOOLSKEEPER!$H$5:$H$1048576))</f>
        <v>0</v>
      </c>
      <c r="AU1617" s="22" t="str">
        <f>IFERROR(VLOOKUP(B1617,TOOLSKEEPER!$B$5:$I$1048576,8,0),"")</f>
        <v/>
      </c>
    </row>
    <row r="1618" spans="1:47">
      <c r="A1618" s="22">
        <f t="shared" si="135"/>
        <v>1612</v>
      </c>
      <c r="B1618" s="21" t="str">
        <f t="shared" si="136"/>
        <v>70212008</v>
      </c>
      <c r="C1618" s="21">
        <v>70212008</v>
      </c>
      <c r="D1618" s="22"/>
      <c r="E1618" s="22" t="s">
        <v>4565</v>
      </c>
      <c r="F1618" s="22" t="s">
        <v>3947</v>
      </c>
      <c r="G1618" s="22" t="s">
        <v>248</v>
      </c>
      <c r="H1618" s="22" t="s">
        <v>328</v>
      </c>
      <c r="I1618" s="22"/>
      <c r="J1618" s="22"/>
      <c r="K1618" s="21" t="s">
        <v>4002</v>
      </c>
      <c r="L1618" s="21" t="s">
        <v>280</v>
      </c>
      <c r="M1618" s="21" t="s">
        <v>4003</v>
      </c>
      <c r="N1618" s="21"/>
      <c r="O1618" s="17" t="str">
        <f>IFERROR(VLOOKUP(B1618,POP!$B$5:$I$1048576,7,0),"")</f>
        <v/>
      </c>
      <c r="P1618" s="17" t="str">
        <f>IFERROR(VLOOKUP(B1618,POM!$B$5:$I$1048576,7,0),"")</f>
        <v/>
      </c>
      <c r="Q1618" s="10" t="str">
        <f>IFERROR(VLOOKUP(B1618,POU!$B$5:$I$1048576,7,0),"")</f>
        <v/>
      </c>
      <c r="R1618" s="21" t="str">
        <f t="shared" si="137"/>
        <v/>
      </c>
      <c r="S1618" s="17" t="str">
        <f>IFERROR(VLOOKUP(B1618,'PEMBEKALAN POP'!$B$5:$I$1048576,7,0),"")</f>
        <v/>
      </c>
      <c r="T1618" s="22" t="str">
        <f>IFERROR(VLOOKUP(B1618,'PEMBEKALAN POP'!$B$5:$I$1048576,8,0),"")</f>
        <v/>
      </c>
      <c r="U1618" s="21" t="s">
        <v>3994</v>
      </c>
      <c r="V1618" s="17" t="e" cm="1">
        <f t="array" ref="V1618">MAX(IF(INDUKSI!$B$5:$B$1048576='Data Training 2022'!B1618,INDUKSI!$H$5:$H$1048576))</f>
        <v>#N/A</v>
      </c>
      <c r="W1618" s="22" t="str">
        <f>IFERROR(VLOOKUP(B1618,INDUKSI!$B$5:$I$1048576,8,0),"")</f>
        <v>LULUS</v>
      </c>
      <c r="X1618" s="21" t="s">
        <v>3994</v>
      </c>
      <c r="Y1618" s="17" cm="1">
        <f t="array" ref="Y1618">MAX(IF(REINDUKSI!$B$5:$B$1048576='Data Training 2022'!B1618,REINDUKSI!$H$5:$H$1048576))</f>
        <v>0</v>
      </c>
      <c r="Z1618" s="22" t="str">
        <f>IFERROR(VLOOKUP(B1618,REINDUKSI!$B$5:$I$1048576,8,0),"")</f>
        <v/>
      </c>
      <c r="AA1618" s="22" t="str">
        <f t="shared" si="138"/>
        <v>TARGET</v>
      </c>
      <c r="AB1618" s="17" cm="1">
        <f t="array" ref="AB1618">MAX(IF(BSA!$B$5:$B$1048576='Data Training 2022'!B1618,BSA!$H$5:$H$1048576))</f>
        <v>0</v>
      </c>
      <c r="AC1618" s="22" t="str">
        <f>IFERROR(VLOOKUP(B1618,BSA!$B$5:$I$1048576,8,0),"")</f>
        <v/>
      </c>
      <c r="AD1618" s="22" t="s">
        <v>3994</v>
      </c>
      <c r="AE1618" s="22"/>
      <c r="AF1618" s="22"/>
      <c r="AG1618" s="22" t="str">
        <f t="shared" si="139"/>
        <v>TARGET</v>
      </c>
      <c r="AH1618" s="17" cm="1">
        <f t="array" ref="AH1618">MAX(IF(ISOLASI!$B$5:$B$1048576='Data Training 2022'!B1618,ISOLASI!$H$5:$H$1048576))</f>
        <v>44709</v>
      </c>
      <c r="AI1618" s="22" t="str">
        <f>IFERROR(VLOOKUP(B1618,ISOLASI!$B$5:$I$1048576,8,0),"")</f>
        <v>LULUS</v>
      </c>
      <c r="AJ1618" s="22"/>
      <c r="AK1618" s="17" cm="1">
        <f t="array" ref="AK1618">MAX(IF('DEKAT AIR'!$B$5:$B$1048576='Data Training 2022'!B1618,'DEKAT AIR'!$H$5:$H$1048576))</f>
        <v>0</v>
      </c>
      <c r="AL1618" s="22" t="str">
        <f>IFERROR(VLOOKUP(B1618,'DEKAT AIR'!$B$5:$I$1048576,8,0),"")</f>
        <v/>
      </c>
      <c r="AM1618" s="22"/>
      <c r="AN1618" s="17" cm="1">
        <f t="array" ref="AN1618">MAX(IF(KETINGGIAN!$B$5:$B$1048576='Data Training 2022'!B1618,KETINGGIAN!$H$5:$H$1048576))</f>
        <v>0</v>
      </c>
      <c r="AO1618" s="22" t="str">
        <f>IFERROR(VLOOKUP(B1618,KETINGGIAN!$B$5:$I$1048576,8,0),"")</f>
        <v/>
      </c>
      <c r="AP1618" s="22"/>
      <c r="AQ1618" s="22"/>
      <c r="AR1618" s="22"/>
      <c r="AS1618" s="22"/>
      <c r="AT1618" s="17" cm="1">
        <f t="array" ref="AT1618">MAX(IF(TOOLSKEEPER!$B$5:$B$1048576='Data Training 2022'!B1618,TOOLSKEEPER!$H$5:$H$1048576))</f>
        <v>0</v>
      </c>
      <c r="AU1618" s="22" t="str">
        <f>IFERROR(VLOOKUP(B1618,TOOLSKEEPER!$B$5:$I$1048576,8,0),"")</f>
        <v/>
      </c>
    </row>
    <row r="1619" spans="1:47">
      <c r="A1619" s="22">
        <f t="shared" si="135"/>
        <v>1613</v>
      </c>
      <c r="B1619" s="21" t="str">
        <f t="shared" si="136"/>
        <v>702180526</v>
      </c>
      <c r="C1619" s="21">
        <v>702180526</v>
      </c>
      <c r="D1619" s="22"/>
      <c r="E1619" s="22" t="s">
        <v>4566</v>
      </c>
      <c r="F1619" s="22" t="s">
        <v>3947</v>
      </c>
      <c r="G1619" s="22" t="s">
        <v>248</v>
      </c>
      <c r="H1619" s="22" t="s">
        <v>328</v>
      </c>
      <c r="I1619" s="22"/>
      <c r="J1619" s="22"/>
      <c r="K1619" s="21" t="s">
        <v>4002</v>
      </c>
      <c r="L1619" s="21" t="s">
        <v>280</v>
      </c>
      <c r="M1619" s="21" t="s">
        <v>4003</v>
      </c>
      <c r="N1619" s="21"/>
      <c r="O1619" s="17" t="str">
        <f>IFERROR(VLOOKUP(B1619,POP!$B$5:$I$1048576,7,0),"")</f>
        <v/>
      </c>
      <c r="P1619" s="17" t="str">
        <f>IFERROR(VLOOKUP(B1619,POM!$B$5:$I$1048576,7,0),"")</f>
        <v/>
      </c>
      <c r="Q1619" s="10" t="str">
        <f>IFERROR(VLOOKUP(B1619,POU!$B$5:$I$1048576,7,0),"")</f>
        <v/>
      </c>
      <c r="R1619" s="21" t="str">
        <f t="shared" si="137"/>
        <v/>
      </c>
      <c r="S1619" s="17" t="str">
        <f>IFERROR(VLOOKUP(B1619,'PEMBEKALAN POP'!$B$5:$I$1048576,7,0),"")</f>
        <v/>
      </c>
      <c r="T1619" s="22" t="str">
        <f>IFERROR(VLOOKUP(B1619,'PEMBEKALAN POP'!$B$5:$I$1048576,8,0),"")</f>
        <v/>
      </c>
      <c r="U1619" s="21" t="s">
        <v>3994</v>
      </c>
      <c r="V1619" s="17" t="e" cm="1">
        <f t="array" ref="V1619">MAX(IF(INDUKSI!$B$5:$B$1048576='Data Training 2022'!B1619,INDUKSI!$H$5:$H$1048576))</f>
        <v>#N/A</v>
      </c>
      <c r="W1619" s="22" t="str">
        <f>IFERROR(VLOOKUP(B1619,INDUKSI!$B$5:$I$1048576,8,0),"")</f>
        <v>LULUS</v>
      </c>
      <c r="X1619" s="21" t="s">
        <v>3994</v>
      </c>
      <c r="Y1619" s="17" cm="1">
        <f t="array" ref="Y1619">MAX(IF(REINDUKSI!$B$5:$B$1048576='Data Training 2022'!B1619,REINDUKSI!$H$5:$H$1048576))</f>
        <v>0</v>
      </c>
      <c r="Z1619" s="22" t="str">
        <f>IFERROR(VLOOKUP(B1619,REINDUKSI!$B$5:$I$1048576,8,0),"")</f>
        <v/>
      </c>
      <c r="AA1619" s="22" t="str">
        <f t="shared" si="138"/>
        <v>TARGET</v>
      </c>
      <c r="AB1619" s="17" cm="1">
        <f t="array" ref="AB1619">MAX(IF(BSA!$B$5:$B$1048576='Data Training 2022'!B1619,BSA!$H$5:$H$1048576))</f>
        <v>0</v>
      </c>
      <c r="AC1619" s="22" t="str">
        <f>IFERROR(VLOOKUP(B1619,BSA!$B$5:$I$1048576,8,0),"")</f>
        <v/>
      </c>
      <c r="AD1619" s="22" t="s">
        <v>3994</v>
      </c>
      <c r="AE1619" s="22"/>
      <c r="AF1619" s="22"/>
      <c r="AG1619" s="22" t="str">
        <f t="shared" si="139"/>
        <v>TARGET</v>
      </c>
      <c r="AH1619" s="17" cm="1">
        <f t="array" ref="AH1619">MAX(IF(ISOLASI!$B$5:$B$1048576='Data Training 2022'!B1619,ISOLASI!$H$5:$H$1048576))</f>
        <v>0</v>
      </c>
      <c r="AI1619" s="22" t="str">
        <f>IFERROR(VLOOKUP(B1619,ISOLASI!$B$5:$I$1048576,8,0),"")</f>
        <v/>
      </c>
      <c r="AJ1619" s="22"/>
      <c r="AK1619" s="17" cm="1">
        <f t="array" ref="AK1619">MAX(IF('DEKAT AIR'!$B$5:$B$1048576='Data Training 2022'!B1619,'DEKAT AIR'!$H$5:$H$1048576))</f>
        <v>0</v>
      </c>
      <c r="AL1619" s="22" t="str">
        <f>IFERROR(VLOOKUP(B1619,'DEKAT AIR'!$B$5:$I$1048576,8,0),"")</f>
        <v/>
      </c>
      <c r="AM1619" s="22"/>
      <c r="AN1619" s="17" cm="1">
        <f t="array" ref="AN1619">MAX(IF(KETINGGIAN!$B$5:$B$1048576='Data Training 2022'!B1619,KETINGGIAN!$H$5:$H$1048576))</f>
        <v>0</v>
      </c>
      <c r="AO1619" s="22" t="str">
        <f>IFERROR(VLOOKUP(B1619,KETINGGIAN!$B$5:$I$1048576,8,0),"")</f>
        <v/>
      </c>
      <c r="AP1619" s="22"/>
      <c r="AQ1619" s="22"/>
      <c r="AR1619" s="22"/>
      <c r="AS1619" s="22"/>
      <c r="AT1619" s="17" cm="1">
        <f t="array" ref="AT1619">MAX(IF(TOOLSKEEPER!$B$5:$B$1048576='Data Training 2022'!B1619,TOOLSKEEPER!$H$5:$H$1048576))</f>
        <v>0</v>
      </c>
      <c r="AU1619" s="22" t="str">
        <f>IFERROR(VLOOKUP(B1619,TOOLSKEEPER!$B$5:$I$1048576,8,0),"")</f>
        <v/>
      </c>
    </row>
    <row r="1620" spans="1:47">
      <c r="A1620" s="22">
        <f t="shared" ref="A1620:A1645" si="140">A1619+1</f>
        <v>1614</v>
      </c>
      <c r="B1620" s="21" t="str">
        <f t="shared" si="136"/>
        <v>702180527</v>
      </c>
      <c r="C1620" s="21">
        <v>702180527</v>
      </c>
      <c r="D1620" s="22"/>
      <c r="E1620" s="22" t="s">
        <v>4567</v>
      </c>
      <c r="F1620" s="22" t="s">
        <v>3947</v>
      </c>
      <c r="G1620" s="22" t="s">
        <v>248</v>
      </c>
      <c r="H1620" s="22" t="s">
        <v>328</v>
      </c>
      <c r="I1620" s="22"/>
      <c r="J1620" s="22"/>
      <c r="K1620" s="21" t="s">
        <v>4002</v>
      </c>
      <c r="L1620" s="21" t="s">
        <v>280</v>
      </c>
      <c r="M1620" s="21" t="s">
        <v>4003</v>
      </c>
      <c r="N1620" s="21"/>
      <c r="O1620" s="17" t="str">
        <f>IFERROR(VLOOKUP(B1620,POP!$B$5:$I$1048576,7,0),"")</f>
        <v/>
      </c>
      <c r="P1620" s="17" t="str">
        <f>IFERROR(VLOOKUP(B1620,POM!$B$5:$I$1048576,7,0),"")</f>
        <v/>
      </c>
      <c r="Q1620" s="10" t="str">
        <f>IFERROR(VLOOKUP(B1620,POU!$B$5:$I$1048576,7,0),"")</f>
        <v/>
      </c>
      <c r="R1620" s="21" t="str">
        <f t="shared" si="137"/>
        <v/>
      </c>
      <c r="S1620" s="17" t="str">
        <f>IFERROR(VLOOKUP(B1620,'PEMBEKALAN POP'!$B$5:$I$1048576,7,0),"")</f>
        <v/>
      </c>
      <c r="T1620" s="22" t="str">
        <f>IFERROR(VLOOKUP(B1620,'PEMBEKALAN POP'!$B$5:$I$1048576,8,0),"")</f>
        <v/>
      </c>
      <c r="U1620" s="21" t="s">
        <v>3994</v>
      </c>
      <c r="V1620" s="17" t="e" cm="1">
        <f t="array" ref="V1620">MAX(IF(INDUKSI!$B$5:$B$1048576='Data Training 2022'!B1620,INDUKSI!$H$5:$H$1048576))</f>
        <v>#N/A</v>
      </c>
      <c r="W1620" s="22" t="str">
        <f>IFERROR(VLOOKUP(B1620,INDUKSI!$B$5:$I$1048576,8,0),"")</f>
        <v>LULUS</v>
      </c>
      <c r="X1620" s="21" t="s">
        <v>3994</v>
      </c>
      <c r="Y1620" s="17" cm="1">
        <f t="array" ref="Y1620">MAX(IF(REINDUKSI!$B$5:$B$1048576='Data Training 2022'!B1620,REINDUKSI!$H$5:$H$1048576))</f>
        <v>0</v>
      </c>
      <c r="Z1620" s="22" t="str">
        <f>IFERROR(VLOOKUP(B1620,REINDUKSI!$B$5:$I$1048576,8,0),"")</f>
        <v/>
      </c>
      <c r="AA1620" s="22" t="str">
        <f t="shared" si="138"/>
        <v>TARGET</v>
      </c>
      <c r="AB1620" s="17" cm="1">
        <f t="array" ref="AB1620">MAX(IF(BSA!$B$5:$B$1048576='Data Training 2022'!B1620,BSA!$H$5:$H$1048576))</f>
        <v>0</v>
      </c>
      <c r="AC1620" s="22" t="str">
        <f>IFERROR(VLOOKUP(B1620,BSA!$B$5:$I$1048576,8,0),"")</f>
        <v/>
      </c>
      <c r="AD1620" s="22" t="s">
        <v>3994</v>
      </c>
      <c r="AE1620" s="22"/>
      <c r="AF1620" s="22"/>
      <c r="AG1620" s="22" t="str">
        <f t="shared" si="139"/>
        <v>TARGET</v>
      </c>
      <c r="AH1620" s="17" cm="1">
        <f t="array" ref="AH1620">MAX(IF(ISOLASI!$B$5:$B$1048576='Data Training 2022'!B1620,ISOLASI!$H$5:$H$1048576))</f>
        <v>44555</v>
      </c>
      <c r="AI1620" s="22" t="str">
        <f>IFERROR(VLOOKUP(B1620,ISOLASI!$B$5:$I$1048576,8,0),"")</f>
        <v>LULUS</v>
      </c>
      <c r="AJ1620" s="22"/>
      <c r="AK1620" s="17" cm="1">
        <f t="array" ref="AK1620">MAX(IF('DEKAT AIR'!$B$5:$B$1048576='Data Training 2022'!B1620,'DEKAT AIR'!$H$5:$H$1048576))</f>
        <v>0</v>
      </c>
      <c r="AL1620" s="22" t="str">
        <f>IFERROR(VLOOKUP(B1620,'DEKAT AIR'!$B$5:$I$1048576,8,0),"")</f>
        <v/>
      </c>
      <c r="AM1620" s="22"/>
      <c r="AN1620" s="17" cm="1">
        <f t="array" ref="AN1620">MAX(IF(KETINGGIAN!$B$5:$B$1048576='Data Training 2022'!B1620,KETINGGIAN!$H$5:$H$1048576))</f>
        <v>0</v>
      </c>
      <c r="AO1620" s="22" t="str">
        <f>IFERROR(VLOOKUP(B1620,KETINGGIAN!$B$5:$I$1048576,8,0),"")</f>
        <v/>
      </c>
      <c r="AP1620" s="22"/>
      <c r="AQ1620" s="22"/>
      <c r="AR1620" s="22"/>
      <c r="AS1620" s="22"/>
      <c r="AT1620" s="17" cm="1">
        <f t="array" ref="AT1620">MAX(IF(TOOLSKEEPER!$B$5:$B$1048576='Data Training 2022'!B1620,TOOLSKEEPER!$H$5:$H$1048576))</f>
        <v>0</v>
      </c>
      <c r="AU1620" s="22" t="str">
        <f>IFERROR(VLOOKUP(B1620,TOOLSKEEPER!$B$5:$I$1048576,8,0),"")</f>
        <v/>
      </c>
    </row>
    <row r="1621" spans="1:47">
      <c r="A1621" s="22">
        <f t="shared" si="140"/>
        <v>1615</v>
      </c>
      <c r="B1621" s="21" t="str">
        <f t="shared" si="136"/>
        <v>702180528</v>
      </c>
      <c r="C1621" s="21">
        <v>702180528</v>
      </c>
      <c r="D1621" s="22"/>
      <c r="E1621" s="22" t="s">
        <v>4568</v>
      </c>
      <c r="F1621" s="22" t="s">
        <v>3947</v>
      </c>
      <c r="G1621" s="22" t="s">
        <v>248</v>
      </c>
      <c r="H1621" s="22" t="s">
        <v>328</v>
      </c>
      <c r="I1621" s="22"/>
      <c r="J1621" s="22"/>
      <c r="K1621" s="21" t="s">
        <v>4002</v>
      </c>
      <c r="L1621" s="21" t="s">
        <v>280</v>
      </c>
      <c r="M1621" s="21" t="s">
        <v>4003</v>
      </c>
      <c r="N1621" s="21"/>
      <c r="O1621" s="17" t="str">
        <f>IFERROR(VLOOKUP(B1621,POP!$B$5:$I$1048576,7,0),"")</f>
        <v/>
      </c>
      <c r="P1621" s="17" t="str">
        <f>IFERROR(VLOOKUP(B1621,POM!$B$5:$I$1048576,7,0),"")</f>
        <v/>
      </c>
      <c r="Q1621" s="10" t="str">
        <f>IFERROR(VLOOKUP(B1621,POU!$B$5:$I$1048576,7,0),"")</f>
        <v/>
      </c>
      <c r="R1621" s="21" t="str">
        <f t="shared" si="137"/>
        <v/>
      </c>
      <c r="S1621" s="17" t="str">
        <f>IFERROR(VLOOKUP(B1621,'PEMBEKALAN POP'!$B$5:$I$1048576,7,0),"")</f>
        <v/>
      </c>
      <c r="T1621" s="22" t="str">
        <f>IFERROR(VLOOKUP(B1621,'PEMBEKALAN POP'!$B$5:$I$1048576,8,0),"")</f>
        <v/>
      </c>
      <c r="U1621" s="21" t="s">
        <v>3994</v>
      </c>
      <c r="V1621" s="17" t="e" cm="1">
        <f t="array" ref="V1621">MAX(IF(INDUKSI!$B$5:$B$1048576='Data Training 2022'!B1621,INDUKSI!$H$5:$H$1048576))</f>
        <v>#N/A</v>
      </c>
      <c r="W1621" s="22" t="str">
        <f>IFERROR(VLOOKUP(B1621,INDUKSI!$B$5:$I$1048576,8,0),"")</f>
        <v>LULUS</v>
      </c>
      <c r="X1621" s="21" t="s">
        <v>3994</v>
      </c>
      <c r="Y1621" s="17" cm="1">
        <f t="array" ref="Y1621">MAX(IF(REINDUKSI!$B$5:$B$1048576='Data Training 2022'!B1621,REINDUKSI!$H$5:$H$1048576))</f>
        <v>0</v>
      </c>
      <c r="Z1621" s="22" t="str">
        <f>IFERROR(VLOOKUP(B1621,REINDUKSI!$B$5:$I$1048576,8,0),"")</f>
        <v/>
      </c>
      <c r="AA1621" s="22" t="str">
        <f t="shared" si="138"/>
        <v>TARGET</v>
      </c>
      <c r="AB1621" s="17" cm="1">
        <f t="array" ref="AB1621">MAX(IF(BSA!$B$5:$B$1048576='Data Training 2022'!B1621,BSA!$H$5:$H$1048576))</f>
        <v>0</v>
      </c>
      <c r="AC1621" s="22" t="str">
        <f>IFERROR(VLOOKUP(B1621,BSA!$B$5:$I$1048576,8,0),"")</f>
        <v/>
      </c>
      <c r="AD1621" s="22" t="s">
        <v>3994</v>
      </c>
      <c r="AE1621" s="22"/>
      <c r="AF1621" s="22"/>
      <c r="AG1621" s="22" t="str">
        <f t="shared" si="139"/>
        <v>TARGET</v>
      </c>
      <c r="AH1621" s="17" cm="1">
        <f t="array" ref="AH1621">MAX(IF(ISOLASI!$B$5:$B$1048576='Data Training 2022'!B1621,ISOLASI!$H$5:$H$1048576))</f>
        <v>44737</v>
      </c>
      <c r="AI1621" s="22" t="str">
        <f>IFERROR(VLOOKUP(B1621,ISOLASI!$B$5:$I$1048576,8,0),"")</f>
        <v>LULUS</v>
      </c>
      <c r="AJ1621" s="22"/>
      <c r="AK1621" s="17" cm="1">
        <f t="array" ref="AK1621">MAX(IF('DEKAT AIR'!$B$5:$B$1048576='Data Training 2022'!B1621,'DEKAT AIR'!$H$5:$H$1048576))</f>
        <v>0</v>
      </c>
      <c r="AL1621" s="22" t="str">
        <f>IFERROR(VLOOKUP(B1621,'DEKAT AIR'!$B$5:$I$1048576,8,0),"")</f>
        <v/>
      </c>
      <c r="AM1621" s="22"/>
      <c r="AN1621" s="17" cm="1">
        <f t="array" ref="AN1621">MAX(IF(KETINGGIAN!$B$5:$B$1048576='Data Training 2022'!B1621,KETINGGIAN!$H$5:$H$1048576))</f>
        <v>0</v>
      </c>
      <c r="AO1621" s="22" t="str">
        <f>IFERROR(VLOOKUP(B1621,KETINGGIAN!$B$5:$I$1048576,8,0),"")</f>
        <v/>
      </c>
      <c r="AP1621" s="22"/>
      <c r="AQ1621" s="22"/>
      <c r="AR1621" s="22"/>
      <c r="AS1621" s="22"/>
      <c r="AT1621" s="17" cm="1">
        <f t="array" ref="AT1621">MAX(IF(TOOLSKEEPER!$B$5:$B$1048576='Data Training 2022'!B1621,TOOLSKEEPER!$H$5:$H$1048576))</f>
        <v>0</v>
      </c>
      <c r="AU1621" s="22" t="str">
        <f>IFERROR(VLOOKUP(B1621,TOOLSKEEPER!$B$5:$I$1048576,8,0),"")</f>
        <v/>
      </c>
    </row>
    <row r="1622" spans="1:47">
      <c r="A1622" s="22">
        <f t="shared" si="140"/>
        <v>1616</v>
      </c>
      <c r="B1622" s="21" t="str">
        <f t="shared" si="136"/>
        <v>990221034</v>
      </c>
      <c r="C1622" s="21">
        <v>990221034</v>
      </c>
      <c r="D1622" s="22"/>
      <c r="E1622" s="22" t="s">
        <v>4569</v>
      </c>
      <c r="F1622" s="22" t="s">
        <v>3947</v>
      </c>
      <c r="G1622" s="22" t="s">
        <v>3848</v>
      </c>
      <c r="H1622" s="22" t="s">
        <v>386</v>
      </c>
      <c r="I1622" s="22"/>
      <c r="J1622" s="22"/>
      <c r="K1622" s="21" t="s">
        <v>4002</v>
      </c>
      <c r="L1622" s="21" t="s">
        <v>681</v>
      </c>
      <c r="M1622" s="21" t="s">
        <v>4003</v>
      </c>
      <c r="N1622" s="21"/>
      <c r="O1622" s="17" t="str">
        <f>IFERROR(VLOOKUP(B1622,POP!$B$5:$I$1048576,7,0),"")</f>
        <v/>
      </c>
      <c r="P1622" s="17" t="str">
        <f>IFERROR(VLOOKUP(B1622,POM!$B$5:$I$1048576,7,0),"")</f>
        <v/>
      </c>
      <c r="Q1622" s="10" t="str">
        <f>IFERROR(VLOOKUP(B1622,POU!$B$5:$I$1048576,7,0),"")</f>
        <v/>
      </c>
      <c r="R1622" s="21" t="str">
        <f t="shared" si="137"/>
        <v/>
      </c>
      <c r="S1622" s="17" t="str">
        <f>IFERROR(VLOOKUP(B1622,'PEMBEKALAN POP'!$B$5:$I$1048576,7,0),"")</f>
        <v/>
      </c>
      <c r="T1622" s="22" t="str">
        <f>IFERROR(VLOOKUP(B1622,'PEMBEKALAN POP'!$B$5:$I$1048576,8,0),"")</f>
        <v/>
      </c>
      <c r="U1622" s="21" t="s">
        <v>3994</v>
      </c>
      <c r="V1622" s="17" t="e" cm="1">
        <f t="array" ref="V1622">MAX(IF(INDUKSI!$B$5:$B$1048576='Data Training 2022'!B1622,INDUKSI!$H$5:$H$1048576))</f>
        <v>#N/A</v>
      </c>
      <c r="W1622" s="22" t="str">
        <f>IFERROR(VLOOKUP(B1622,INDUKSI!$B$5:$I$1048576,8,0),"")</f>
        <v>LULUS</v>
      </c>
      <c r="X1622" s="21" t="s">
        <v>3994</v>
      </c>
      <c r="Y1622" s="17" cm="1">
        <f t="array" ref="Y1622">MAX(IF(REINDUKSI!$B$5:$B$1048576='Data Training 2022'!B1622,REINDUKSI!$H$5:$H$1048576))</f>
        <v>0</v>
      </c>
      <c r="Z1622" s="22" t="str">
        <f>IFERROR(VLOOKUP(B1622,REINDUKSI!$B$5:$I$1048576,8,0),"")</f>
        <v/>
      </c>
      <c r="AA1622" s="22" t="str">
        <f t="shared" si="138"/>
        <v/>
      </c>
      <c r="AB1622" s="17" cm="1">
        <f t="array" ref="AB1622">MAX(IF(BSA!$B$5:$B$1048576='Data Training 2022'!B1622,BSA!$H$5:$H$1048576))</f>
        <v>0</v>
      </c>
      <c r="AC1622" s="22" t="str">
        <f>IFERROR(VLOOKUP(B1622,BSA!$B$5:$I$1048576,8,0),"")</f>
        <v/>
      </c>
      <c r="AD1622" s="22" t="s">
        <v>3994</v>
      </c>
      <c r="AE1622" s="22"/>
      <c r="AF1622" s="22"/>
      <c r="AG1622" s="22" t="str">
        <f t="shared" si="139"/>
        <v/>
      </c>
      <c r="AH1622" s="17" cm="1">
        <f t="array" ref="AH1622">MAX(IF(ISOLASI!$B$5:$B$1048576='Data Training 2022'!B1622,ISOLASI!$H$5:$H$1048576))</f>
        <v>0</v>
      </c>
      <c r="AI1622" s="22" t="str">
        <f>IFERROR(VLOOKUP(B1622,ISOLASI!$B$5:$I$1048576,8,0),"")</f>
        <v/>
      </c>
      <c r="AJ1622" s="22"/>
      <c r="AK1622" s="17" cm="1">
        <f t="array" ref="AK1622">MAX(IF('DEKAT AIR'!$B$5:$B$1048576='Data Training 2022'!B1622,'DEKAT AIR'!$H$5:$H$1048576))</f>
        <v>0</v>
      </c>
      <c r="AL1622" s="22" t="str">
        <f>IFERROR(VLOOKUP(B1622,'DEKAT AIR'!$B$5:$I$1048576,8,0),"")</f>
        <v/>
      </c>
      <c r="AM1622" s="22"/>
      <c r="AN1622" s="17" cm="1">
        <f t="array" ref="AN1622">MAX(IF(KETINGGIAN!$B$5:$B$1048576='Data Training 2022'!B1622,KETINGGIAN!$H$5:$H$1048576))</f>
        <v>0</v>
      </c>
      <c r="AO1622" s="22" t="str">
        <f>IFERROR(VLOOKUP(B1622,KETINGGIAN!$B$5:$I$1048576,8,0),"")</f>
        <v/>
      </c>
      <c r="AP1622" s="22"/>
      <c r="AQ1622" s="22"/>
      <c r="AR1622" s="22"/>
      <c r="AS1622" s="22"/>
      <c r="AT1622" s="17" cm="1">
        <f t="array" ref="AT1622">MAX(IF(TOOLSKEEPER!$B$5:$B$1048576='Data Training 2022'!B1622,TOOLSKEEPER!$H$5:$H$1048576))</f>
        <v>0</v>
      </c>
      <c r="AU1622" s="22" t="str">
        <f>IFERROR(VLOOKUP(B1622,TOOLSKEEPER!$B$5:$I$1048576,8,0),"")</f>
        <v/>
      </c>
    </row>
    <row r="1623" spans="1:47">
      <c r="A1623" s="22">
        <f t="shared" si="140"/>
        <v>1617</v>
      </c>
      <c r="B1623" s="21" t="str">
        <f t="shared" si="136"/>
        <v>990821374</v>
      </c>
      <c r="C1623" s="21">
        <v>990821374</v>
      </c>
      <c r="D1623" s="22"/>
      <c r="E1623" s="22" t="s">
        <v>4570</v>
      </c>
      <c r="F1623" s="22" t="s">
        <v>3947</v>
      </c>
      <c r="G1623" s="22" t="s">
        <v>3848</v>
      </c>
      <c r="H1623" s="22" t="s">
        <v>386</v>
      </c>
      <c r="I1623" s="22"/>
      <c r="J1623" s="22"/>
      <c r="K1623" s="21" t="s">
        <v>4002</v>
      </c>
      <c r="L1623" s="21" t="s">
        <v>681</v>
      </c>
      <c r="M1623" s="21" t="s">
        <v>4003</v>
      </c>
      <c r="N1623" s="21"/>
      <c r="O1623" s="17" t="str">
        <f>IFERROR(VLOOKUP(B1623,POP!$B$5:$I$1048576,7,0),"")</f>
        <v/>
      </c>
      <c r="P1623" s="17" t="str">
        <f>IFERROR(VLOOKUP(B1623,POM!$B$5:$I$1048576,7,0),"")</f>
        <v/>
      </c>
      <c r="Q1623" s="10" t="str">
        <f>IFERROR(VLOOKUP(B1623,POU!$B$5:$I$1048576,7,0),"")</f>
        <v/>
      </c>
      <c r="R1623" s="21" t="str">
        <f t="shared" si="137"/>
        <v/>
      </c>
      <c r="S1623" s="17" t="str">
        <f>IFERROR(VLOOKUP(B1623,'PEMBEKALAN POP'!$B$5:$I$1048576,7,0),"")</f>
        <v/>
      </c>
      <c r="T1623" s="22" t="str">
        <f>IFERROR(VLOOKUP(B1623,'PEMBEKALAN POP'!$B$5:$I$1048576,8,0),"")</f>
        <v/>
      </c>
      <c r="U1623" s="21" t="s">
        <v>3994</v>
      </c>
      <c r="V1623" s="17" t="e" cm="1">
        <f t="array" ref="V1623">MAX(IF(INDUKSI!$B$5:$B$1048576='Data Training 2022'!B1623,INDUKSI!$H$5:$H$1048576))</f>
        <v>#N/A</v>
      </c>
      <c r="W1623" s="22" t="str">
        <f>IFERROR(VLOOKUP(B1623,INDUKSI!$B$5:$I$1048576,8,0),"")</f>
        <v/>
      </c>
      <c r="X1623" s="21" t="s">
        <v>3994</v>
      </c>
      <c r="Y1623" s="17" cm="1">
        <f t="array" ref="Y1623">MAX(IF(REINDUKSI!$B$5:$B$1048576='Data Training 2022'!B1623,REINDUKSI!$H$5:$H$1048576))</f>
        <v>44575</v>
      </c>
      <c r="Z1623" s="22" t="str">
        <f>IFERROR(VLOOKUP(B1623,REINDUKSI!$B$5:$I$1048576,8,0),"")</f>
        <v>LULUS</v>
      </c>
      <c r="AA1623" s="22" t="str">
        <f t="shared" si="138"/>
        <v/>
      </c>
      <c r="AB1623" s="17" cm="1">
        <f t="array" ref="AB1623">MAX(IF(BSA!$B$5:$B$1048576='Data Training 2022'!B1623,BSA!$H$5:$H$1048576))</f>
        <v>0</v>
      </c>
      <c r="AC1623" s="22" t="str">
        <f>IFERROR(VLOOKUP(B1623,BSA!$B$5:$I$1048576,8,0),"")</f>
        <v/>
      </c>
      <c r="AD1623" s="22" t="s">
        <v>3994</v>
      </c>
      <c r="AE1623" s="22"/>
      <c r="AF1623" s="22"/>
      <c r="AG1623" s="22" t="str">
        <f t="shared" si="139"/>
        <v/>
      </c>
      <c r="AH1623" s="17" cm="1">
        <f t="array" ref="AH1623">MAX(IF(ISOLASI!$B$5:$B$1048576='Data Training 2022'!B1623,ISOLASI!$H$5:$H$1048576))</f>
        <v>0</v>
      </c>
      <c r="AI1623" s="22" t="str">
        <f>IFERROR(VLOOKUP(B1623,ISOLASI!$B$5:$I$1048576,8,0),"")</f>
        <v/>
      </c>
      <c r="AJ1623" s="22"/>
      <c r="AK1623" s="17" cm="1">
        <f t="array" ref="AK1623">MAX(IF('DEKAT AIR'!$B$5:$B$1048576='Data Training 2022'!B1623,'DEKAT AIR'!$H$5:$H$1048576))</f>
        <v>0</v>
      </c>
      <c r="AL1623" s="22" t="str">
        <f>IFERROR(VLOOKUP(B1623,'DEKAT AIR'!$B$5:$I$1048576,8,0),"")</f>
        <v/>
      </c>
      <c r="AM1623" s="22"/>
      <c r="AN1623" s="17" cm="1">
        <f t="array" ref="AN1623">MAX(IF(KETINGGIAN!$B$5:$B$1048576='Data Training 2022'!B1623,KETINGGIAN!$H$5:$H$1048576))</f>
        <v>0</v>
      </c>
      <c r="AO1623" s="22" t="str">
        <f>IFERROR(VLOOKUP(B1623,KETINGGIAN!$B$5:$I$1048576,8,0),"")</f>
        <v/>
      </c>
      <c r="AP1623" s="22"/>
      <c r="AQ1623" s="22"/>
      <c r="AR1623" s="22"/>
      <c r="AS1623" s="22"/>
      <c r="AT1623" s="17" cm="1">
        <f t="array" ref="AT1623">MAX(IF(TOOLSKEEPER!$B$5:$B$1048576='Data Training 2022'!B1623,TOOLSKEEPER!$H$5:$H$1048576))</f>
        <v>0</v>
      </c>
      <c r="AU1623" s="22" t="str">
        <f>IFERROR(VLOOKUP(B1623,TOOLSKEEPER!$B$5:$I$1048576,8,0),"")</f>
        <v/>
      </c>
    </row>
    <row r="1624" spans="1:47">
      <c r="A1624" s="22">
        <f t="shared" si="140"/>
        <v>1618</v>
      </c>
      <c r="B1624" s="21" t="str">
        <f t="shared" si="136"/>
        <v>99017100</v>
      </c>
      <c r="C1624" s="21">
        <v>99017100</v>
      </c>
      <c r="D1624" s="22"/>
      <c r="E1624" s="22" t="s">
        <v>366</v>
      </c>
      <c r="F1624" s="22" t="s">
        <v>3947</v>
      </c>
      <c r="G1624" s="22" t="s">
        <v>3854</v>
      </c>
      <c r="H1624" s="22" t="s">
        <v>386</v>
      </c>
      <c r="I1624" s="22"/>
      <c r="J1624" s="22"/>
      <c r="K1624" s="21" t="s">
        <v>4002</v>
      </c>
      <c r="L1624" s="21" t="s">
        <v>681</v>
      </c>
      <c r="M1624" s="21" t="s">
        <v>4003</v>
      </c>
      <c r="N1624" s="21"/>
      <c r="O1624" s="17" t="str">
        <f>IFERROR(VLOOKUP(B1624,POP!$B$5:$I$1048576,7,0),"")</f>
        <v/>
      </c>
      <c r="P1624" s="17" t="str">
        <f>IFERROR(VLOOKUP(B1624,POM!$B$5:$I$1048576,7,0),"")</f>
        <v/>
      </c>
      <c r="Q1624" s="10" t="str">
        <f>IFERROR(VLOOKUP(B1624,POU!$B$5:$I$1048576,7,0),"")</f>
        <v/>
      </c>
      <c r="R1624" s="21" t="str">
        <f t="shared" si="137"/>
        <v/>
      </c>
      <c r="S1624" s="17" t="str">
        <f>IFERROR(VLOOKUP(B1624,'PEMBEKALAN POP'!$B$5:$I$1048576,7,0),"")</f>
        <v/>
      </c>
      <c r="T1624" s="22" t="str">
        <f>IFERROR(VLOOKUP(B1624,'PEMBEKALAN POP'!$B$5:$I$1048576,8,0),"")</f>
        <v/>
      </c>
      <c r="U1624" s="21" t="s">
        <v>3994</v>
      </c>
      <c r="V1624" s="17" t="e" cm="1">
        <f t="array" ref="V1624">MAX(IF(INDUKSI!$B$5:$B$1048576='Data Training 2022'!B1624,INDUKSI!$H$5:$H$1048576))</f>
        <v>#N/A</v>
      </c>
      <c r="W1624" s="22" t="str">
        <f>IFERROR(VLOOKUP(B1624,INDUKSI!$B$5:$I$1048576,8,0),"")</f>
        <v>LULUS</v>
      </c>
      <c r="X1624" s="21" t="s">
        <v>3994</v>
      </c>
      <c r="Y1624" s="17" cm="1">
        <f t="array" ref="Y1624">MAX(IF(REINDUKSI!$B$5:$B$1048576='Data Training 2022'!B1624,REINDUKSI!$H$5:$H$1048576))</f>
        <v>0</v>
      </c>
      <c r="Z1624" s="22" t="str">
        <f>IFERROR(VLOOKUP(B1624,REINDUKSI!$B$5:$I$1048576,8,0),"")</f>
        <v/>
      </c>
      <c r="AA1624" s="22" t="str">
        <f t="shared" si="138"/>
        <v/>
      </c>
      <c r="AB1624" s="17" cm="1">
        <f t="array" ref="AB1624">MAX(IF(BSA!$B$5:$B$1048576='Data Training 2022'!B1624,BSA!$H$5:$H$1048576))</f>
        <v>0</v>
      </c>
      <c r="AC1624" s="22" t="str">
        <f>IFERROR(VLOOKUP(B1624,BSA!$B$5:$I$1048576,8,0),"")</f>
        <v/>
      </c>
      <c r="AD1624" s="22" t="s">
        <v>3994</v>
      </c>
      <c r="AE1624" s="22"/>
      <c r="AF1624" s="22"/>
      <c r="AG1624" s="22" t="str">
        <f t="shared" si="139"/>
        <v/>
      </c>
      <c r="AH1624" s="17" cm="1">
        <f t="array" ref="AH1624">MAX(IF(ISOLASI!$B$5:$B$1048576='Data Training 2022'!B1624,ISOLASI!$H$5:$H$1048576))</f>
        <v>0</v>
      </c>
      <c r="AI1624" s="22" t="str">
        <f>IFERROR(VLOOKUP(B1624,ISOLASI!$B$5:$I$1048576,8,0),"")</f>
        <v/>
      </c>
      <c r="AJ1624" s="22"/>
      <c r="AK1624" s="17" cm="1">
        <f t="array" ref="AK1624">MAX(IF('DEKAT AIR'!$B$5:$B$1048576='Data Training 2022'!B1624,'DEKAT AIR'!$H$5:$H$1048576))</f>
        <v>0</v>
      </c>
      <c r="AL1624" s="22" t="str">
        <f>IFERROR(VLOOKUP(B1624,'DEKAT AIR'!$B$5:$I$1048576,8,0),"")</f>
        <v/>
      </c>
      <c r="AM1624" s="22"/>
      <c r="AN1624" s="17" cm="1">
        <f t="array" ref="AN1624">MAX(IF(KETINGGIAN!$B$5:$B$1048576='Data Training 2022'!B1624,KETINGGIAN!$H$5:$H$1048576))</f>
        <v>0</v>
      </c>
      <c r="AO1624" s="22" t="str">
        <f>IFERROR(VLOOKUP(B1624,KETINGGIAN!$B$5:$I$1048576,8,0),"")</f>
        <v/>
      </c>
      <c r="AP1624" s="22"/>
      <c r="AQ1624" s="22"/>
      <c r="AR1624" s="22"/>
      <c r="AS1624" s="22"/>
      <c r="AT1624" s="17" cm="1">
        <f t="array" ref="AT1624">MAX(IF(TOOLSKEEPER!$B$5:$B$1048576='Data Training 2022'!B1624,TOOLSKEEPER!$H$5:$H$1048576))</f>
        <v>0</v>
      </c>
      <c r="AU1624" s="22" t="str">
        <f>IFERROR(VLOOKUP(B1624,TOOLSKEEPER!$B$5:$I$1048576,8,0),"")</f>
        <v/>
      </c>
    </row>
    <row r="1625" spans="1:47">
      <c r="A1625" s="22">
        <f t="shared" si="140"/>
        <v>1619</v>
      </c>
      <c r="B1625" s="21" t="str">
        <f t="shared" si="136"/>
        <v>702171067</v>
      </c>
      <c r="C1625" s="21">
        <v>702171067</v>
      </c>
      <c r="D1625" s="22"/>
      <c r="E1625" s="22" t="s">
        <v>4571</v>
      </c>
      <c r="F1625" s="22" t="s">
        <v>3947</v>
      </c>
      <c r="G1625" s="22" t="s">
        <v>248</v>
      </c>
      <c r="H1625" s="22" t="s">
        <v>328</v>
      </c>
      <c r="I1625" s="22"/>
      <c r="J1625" s="22"/>
      <c r="K1625" s="21" t="s">
        <v>4002</v>
      </c>
      <c r="L1625" s="21" t="s">
        <v>280</v>
      </c>
      <c r="M1625" s="21" t="s">
        <v>4003</v>
      </c>
      <c r="N1625" s="21"/>
      <c r="O1625" s="17" t="str">
        <f>IFERROR(VLOOKUP(B1625,POP!$B$5:$I$1048576,7,0),"")</f>
        <v/>
      </c>
      <c r="P1625" s="17" t="str">
        <f>IFERROR(VLOOKUP(B1625,POM!$B$5:$I$1048576,7,0),"")</f>
        <v/>
      </c>
      <c r="Q1625" s="10" t="str">
        <f>IFERROR(VLOOKUP(B1625,POU!$B$5:$I$1048576,7,0),"")</f>
        <v/>
      </c>
      <c r="R1625" s="21" t="str">
        <f t="shared" si="137"/>
        <v/>
      </c>
      <c r="S1625" s="17" t="str">
        <f>IFERROR(VLOOKUP(B1625,'PEMBEKALAN POP'!$B$5:$I$1048576,7,0),"")</f>
        <v/>
      </c>
      <c r="T1625" s="22" t="str">
        <f>IFERROR(VLOOKUP(B1625,'PEMBEKALAN POP'!$B$5:$I$1048576,8,0),"")</f>
        <v/>
      </c>
      <c r="U1625" s="21" t="s">
        <v>3994</v>
      </c>
      <c r="V1625" s="17" t="e" cm="1">
        <f t="array" ref="V1625">MAX(IF(INDUKSI!$B$5:$B$1048576='Data Training 2022'!B1625,INDUKSI!$H$5:$H$1048576))</f>
        <v>#N/A</v>
      </c>
      <c r="W1625" s="22" t="str">
        <f>IFERROR(VLOOKUP(B1625,INDUKSI!$B$5:$I$1048576,8,0),"")</f>
        <v>LULUS</v>
      </c>
      <c r="X1625" s="21" t="s">
        <v>3994</v>
      </c>
      <c r="Y1625" s="17" cm="1">
        <f t="array" ref="Y1625">MAX(IF(REINDUKSI!$B$5:$B$1048576='Data Training 2022'!B1625,REINDUKSI!$H$5:$H$1048576))</f>
        <v>44776</v>
      </c>
      <c r="Z1625" s="22" t="str">
        <f>IFERROR(VLOOKUP(B1625,REINDUKSI!$B$5:$I$1048576,8,0),"")</f>
        <v>LULUS</v>
      </c>
      <c r="AA1625" s="22" t="str">
        <f t="shared" si="138"/>
        <v>TARGET</v>
      </c>
      <c r="AB1625" s="17" cm="1">
        <f t="array" ref="AB1625">MAX(IF(BSA!$B$5:$B$1048576='Data Training 2022'!B1625,BSA!$H$5:$H$1048576))</f>
        <v>0</v>
      </c>
      <c r="AC1625" s="22" t="str">
        <f>IFERROR(VLOOKUP(B1625,BSA!$B$5:$I$1048576,8,0),"")</f>
        <v/>
      </c>
      <c r="AD1625" s="22" t="s">
        <v>3994</v>
      </c>
      <c r="AE1625" s="22"/>
      <c r="AF1625" s="22"/>
      <c r="AG1625" s="22" t="str">
        <f t="shared" si="139"/>
        <v>TARGET</v>
      </c>
      <c r="AH1625" s="17" cm="1">
        <f t="array" ref="AH1625">MAX(IF(ISOLASI!$B$5:$B$1048576='Data Training 2022'!B1625,ISOLASI!$H$5:$H$1048576))</f>
        <v>44632</v>
      </c>
      <c r="AI1625" s="22" t="str">
        <f>IFERROR(VLOOKUP(B1625,ISOLASI!$B$5:$I$1048576,8,0),"")</f>
        <v>LULUS</v>
      </c>
      <c r="AJ1625" s="22"/>
      <c r="AK1625" s="17" cm="1">
        <f t="array" ref="AK1625">MAX(IF('DEKAT AIR'!$B$5:$B$1048576='Data Training 2022'!B1625,'DEKAT AIR'!$H$5:$H$1048576))</f>
        <v>0</v>
      </c>
      <c r="AL1625" s="22" t="str">
        <f>IFERROR(VLOOKUP(B1625,'DEKAT AIR'!$B$5:$I$1048576,8,0),"")</f>
        <v/>
      </c>
      <c r="AM1625" s="22"/>
      <c r="AN1625" s="17" cm="1">
        <f t="array" ref="AN1625">MAX(IF(KETINGGIAN!$B$5:$B$1048576='Data Training 2022'!B1625,KETINGGIAN!$H$5:$H$1048576))</f>
        <v>0</v>
      </c>
      <c r="AO1625" s="22" t="str">
        <f>IFERROR(VLOOKUP(B1625,KETINGGIAN!$B$5:$I$1048576,8,0),"")</f>
        <v/>
      </c>
      <c r="AP1625" s="22"/>
      <c r="AQ1625" s="22"/>
      <c r="AR1625" s="22"/>
      <c r="AS1625" s="22"/>
      <c r="AT1625" s="17" cm="1">
        <f t="array" ref="AT1625">MAX(IF(TOOLSKEEPER!$B$5:$B$1048576='Data Training 2022'!B1625,TOOLSKEEPER!$H$5:$H$1048576))</f>
        <v>0</v>
      </c>
      <c r="AU1625" s="22" t="str">
        <f>IFERROR(VLOOKUP(B1625,TOOLSKEEPER!$B$5:$I$1048576,8,0),"")</f>
        <v/>
      </c>
    </row>
    <row r="1626" spans="1:47">
      <c r="A1626" s="22">
        <f t="shared" si="140"/>
        <v>1620</v>
      </c>
      <c r="B1626" s="21" t="str">
        <f t="shared" si="136"/>
        <v>83105021</v>
      </c>
      <c r="C1626" s="21">
        <v>83105021</v>
      </c>
      <c r="D1626" s="22"/>
      <c r="E1626" s="22" t="s">
        <v>4572</v>
      </c>
      <c r="F1626" s="22" t="s">
        <v>3947</v>
      </c>
      <c r="G1626" s="22" t="s">
        <v>248</v>
      </c>
      <c r="H1626" s="22" t="s">
        <v>328</v>
      </c>
      <c r="I1626" s="22"/>
      <c r="J1626" s="22"/>
      <c r="K1626" s="21" t="s">
        <v>4002</v>
      </c>
      <c r="L1626" s="21" t="s">
        <v>280</v>
      </c>
      <c r="M1626" s="21" t="s">
        <v>4003</v>
      </c>
      <c r="N1626" s="21"/>
      <c r="O1626" s="17" t="str">
        <f>IFERROR(VLOOKUP(B1626,POP!$B$5:$I$1048576,7,0),"")</f>
        <v/>
      </c>
      <c r="P1626" s="17" t="str">
        <f>IFERROR(VLOOKUP(B1626,POM!$B$5:$I$1048576,7,0),"")</f>
        <v/>
      </c>
      <c r="Q1626" s="10" t="str">
        <f>IFERROR(VLOOKUP(B1626,POU!$B$5:$I$1048576,7,0),"")</f>
        <v/>
      </c>
      <c r="R1626" s="21" t="str">
        <f t="shared" si="137"/>
        <v/>
      </c>
      <c r="S1626" s="17" t="str">
        <f>IFERROR(VLOOKUP(B1626,'PEMBEKALAN POP'!$B$5:$I$1048576,7,0),"")</f>
        <v/>
      </c>
      <c r="T1626" s="22" t="str">
        <f>IFERROR(VLOOKUP(B1626,'PEMBEKALAN POP'!$B$5:$I$1048576,8,0),"")</f>
        <v/>
      </c>
      <c r="U1626" s="21" t="s">
        <v>3994</v>
      </c>
      <c r="V1626" s="17" t="e" cm="1">
        <f t="array" ref="V1626">MAX(IF(INDUKSI!$B$5:$B$1048576='Data Training 2022'!B1626,INDUKSI!$H$5:$H$1048576))</f>
        <v>#N/A</v>
      </c>
      <c r="W1626" s="22" t="str">
        <f>IFERROR(VLOOKUP(B1626,INDUKSI!$B$5:$I$1048576,8,0),"")</f>
        <v>LULUS</v>
      </c>
      <c r="X1626" s="21" t="s">
        <v>3994</v>
      </c>
      <c r="Y1626" s="17" cm="1">
        <f t="array" ref="Y1626">MAX(IF(REINDUKSI!$B$5:$B$1048576='Data Training 2022'!B1626,REINDUKSI!$H$5:$H$1048576))</f>
        <v>44776</v>
      </c>
      <c r="Z1626" s="22" t="str">
        <f>IFERROR(VLOOKUP(B1626,REINDUKSI!$B$5:$I$1048576,8,0),"")</f>
        <v>LULUS</v>
      </c>
      <c r="AA1626" s="22" t="str">
        <f t="shared" si="138"/>
        <v>TARGET</v>
      </c>
      <c r="AB1626" s="17" cm="1">
        <f t="array" ref="AB1626">MAX(IF(BSA!$B$5:$B$1048576='Data Training 2022'!B1626,BSA!$H$5:$H$1048576))</f>
        <v>0</v>
      </c>
      <c r="AC1626" s="22" t="str">
        <f>IFERROR(VLOOKUP(B1626,BSA!$B$5:$I$1048576,8,0),"")</f>
        <v/>
      </c>
      <c r="AD1626" s="22" t="s">
        <v>3994</v>
      </c>
      <c r="AE1626" s="22"/>
      <c r="AF1626" s="22"/>
      <c r="AG1626" s="22" t="str">
        <f t="shared" si="139"/>
        <v>TARGET</v>
      </c>
      <c r="AH1626" s="17" cm="1">
        <f t="array" ref="AH1626">MAX(IF(ISOLASI!$B$5:$B$1048576='Data Training 2022'!B1626,ISOLASI!$H$5:$H$1048576))</f>
        <v>44667</v>
      </c>
      <c r="AI1626" s="22" t="str">
        <f>IFERROR(VLOOKUP(B1626,ISOLASI!$B$5:$I$1048576,8,0),"")</f>
        <v>LULUS</v>
      </c>
      <c r="AJ1626" s="22"/>
      <c r="AK1626" s="17" cm="1">
        <f t="array" ref="AK1626">MAX(IF('DEKAT AIR'!$B$5:$B$1048576='Data Training 2022'!B1626,'DEKAT AIR'!$H$5:$H$1048576))</f>
        <v>0</v>
      </c>
      <c r="AL1626" s="22" t="str">
        <f>IFERROR(VLOOKUP(B1626,'DEKAT AIR'!$B$5:$I$1048576,8,0),"")</f>
        <v/>
      </c>
      <c r="AM1626" s="22"/>
      <c r="AN1626" s="17" cm="1">
        <f t="array" ref="AN1626">MAX(IF(KETINGGIAN!$B$5:$B$1048576='Data Training 2022'!B1626,KETINGGIAN!$H$5:$H$1048576))</f>
        <v>0</v>
      </c>
      <c r="AO1626" s="22" t="str">
        <f>IFERROR(VLOOKUP(B1626,KETINGGIAN!$B$5:$I$1048576,8,0),"")</f>
        <v/>
      </c>
      <c r="AP1626" s="22"/>
      <c r="AQ1626" s="22"/>
      <c r="AR1626" s="22"/>
      <c r="AS1626" s="22"/>
      <c r="AT1626" s="17" cm="1">
        <f t="array" ref="AT1626">MAX(IF(TOOLSKEEPER!$B$5:$B$1048576='Data Training 2022'!B1626,TOOLSKEEPER!$H$5:$H$1048576))</f>
        <v>0</v>
      </c>
      <c r="AU1626" s="22" t="str">
        <f>IFERROR(VLOOKUP(B1626,TOOLSKEEPER!$B$5:$I$1048576,8,0),"")</f>
        <v/>
      </c>
    </row>
    <row r="1627" spans="1:47">
      <c r="A1627" s="22">
        <f t="shared" si="140"/>
        <v>1621</v>
      </c>
      <c r="B1627" s="21" t="str">
        <f t="shared" si="136"/>
        <v>702220190</v>
      </c>
      <c r="C1627" s="21">
        <v>702220190</v>
      </c>
      <c r="D1627" s="22"/>
      <c r="E1627" s="22" t="s">
        <v>4573</v>
      </c>
      <c r="F1627" s="22" t="s">
        <v>3947</v>
      </c>
      <c r="G1627" s="22" t="s">
        <v>248</v>
      </c>
      <c r="H1627" s="22" t="s">
        <v>328</v>
      </c>
      <c r="I1627" s="22"/>
      <c r="J1627" s="22"/>
      <c r="K1627" s="21" t="s">
        <v>4002</v>
      </c>
      <c r="L1627" s="21" t="s">
        <v>280</v>
      </c>
      <c r="M1627" s="21" t="s">
        <v>4003</v>
      </c>
      <c r="N1627" s="21"/>
      <c r="O1627" s="17" t="str">
        <f>IFERROR(VLOOKUP(B1627,POP!$B$5:$I$1048576,7,0),"")</f>
        <v/>
      </c>
      <c r="P1627" s="17" t="str">
        <f>IFERROR(VLOOKUP(B1627,POM!$B$5:$I$1048576,7,0),"")</f>
        <v/>
      </c>
      <c r="Q1627" s="10" t="str">
        <f>IFERROR(VLOOKUP(B1627,POU!$B$5:$I$1048576,7,0),"")</f>
        <v/>
      </c>
      <c r="R1627" s="21" t="str">
        <f t="shared" si="137"/>
        <v/>
      </c>
      <c r="S1627" s="17" t="str">
        <f>IFERROR(VLOOKUP(B1627,'PEMBEKALAN POP'!$B$5:$I$1048576,7,0),"")</f>
        <v/>
      </c>
      <c r="T1627" s="22" t="str">
        <f>IFERROR(VLOOKUP(B1627,'PEMBEKALAN POP'!$B$5:$I$1048576,8,0),"")</f>
        <v/>
      </c>
      <c r="U1627" s="21" t="s">
        <v>3994</v>
      </c>
      <c r="V1627" s="17" t="e" cm="1">
        <f t="array" ref="V1627">MAX(IF(INDUKSI!$B$5:$B$1048576='Data Training 2022'!B1627,INDUKSI!$H$5:$H$1048576))</f>
        <v>#N/A</v>
      </c>
      <c r="W1627" s="22" t="str">
        <f>IFERROR(VLOOKUP(B1627,INDUKSI!$B$5:$I$1048576,8,0),"")</f>
        <v>LULUS</v>
      </c>
      <c r="X1627" s="21" t="s">
        <v>3994</v>
      </c>
      <c r="Y1627" s="17" cm="1">
        <f t="array" ref="Y1627">MAX(IF(REINDUKSI!$B$5:$B$1048576='Data Training 2022'!B1627,REINDUKSI!$H$5:$H$1048576))</f>
        <v>0</v>
      </c>
      <c r="Z1627" s="22" t="str">
        <f>IFERROR(VLOOKUP(B1627,REINDUKSI!$B$5:$I$1048576,8,0),"")</f>
        <v/>
      </c>
      <c r="AA1627" s="22" t="str">
        <f t="shared" si="138"/>
        <v>TARGET</v>
      </c>
      <c r="AB1627" s="17" cm="1">
        <f t="array" ref="AB1627">MAX(IF(BSA!$B$5:$B$1048576='Data Training 2022'!B1627,BSA!$H$5:$H$1048576))</f>
        <v>0</v>
      </c>
      <c r="AC1627" s="22" t="str">
        <f>IFERROR(VLOOKUP(B1627,BSA!$B$5:$I$1048576,8,0),"")</f>
        <v/>
      </c>
      <c r="AD1627" s="22" t="s">
        <v>3994</v>
      </c>
      <c r="AE1627" s="22"/>
      <c r="AF1627" s="22"/>
      <c r="AG1627" s="22" t="str">
        <f t="shared" si="139"/>
        <v>TARGET</v>
      </c>
      <c r="AH1627" s="17" cm="1">
        <f t="array" ref="AH1627">MAX(IF(ISOLASI!$B$5:$B$1048576='Data Training 2022'!B1627,ISOLASI!$H$5:$H$1048576))</f>
        <v>0</v>
      </c>
      <c r="AI1627" s="22" t="str">
        <f>IFERROR(VLOOKUP(B1627,ISOLASI!$B$5:$I$1048576,8,0),"")</f>
        <v/>
      </c>
      <c r="AJ1627" s="22"/>
      <c r="AK1627" s="17" cm="1">
        <f t="array" ref="AK1627">MAX(IF('DEKAT AIR'!$B$5:$B$1048576='Data Training 2022'!B1627,'DEKAT AIR'!$H$5:$H$1048576))</f>
        <v>0</v>
      </c>
      <c r="AL1627" s="22" t="str">
        <f>IFERROR(VLOOKUP(B1627,'DEKAT AIR'!$B$5:$I$1048576,8,0),"")</f>
        <v/>
      </c>
      <c r="AM1627" s="22"/>
      <c r="AN1627" s="17" cm="1">
        <f t="array" ref="AN1627">MAX(IF(KETINGGIAN!$B$5:$B$1048576='Data Training 2022'!B1627,KETINGGIAN!$H$5:$H$1048576))</f>
        <v>0</v>
      </c>
      <c r="AO1627" s="22" t="str">
        <f>IFERROR(VLOOKUP(B1627,KETINGGIAN!$B$5:$I$1048576,8,0),"")</f>
        <v/>
      </c>
      <c r="AP1627" s="22"/>
      <c r="AQ1627" s="22"/>
      <c r="AR1627" s="22"/>
      <c r="AS1627" s="22"/>
      <c r="AT1627" s="17" cm="1">
        <f t="array" ref="AT1627">MAX(IF(TOOLSKEEPER!$B$5:$B$1048576='Data Training 2022'!B1627,TOOLSKEEPER!$H$5:$H$1048576))</f>
        <v>0</v>
      </c>
      <c r="AU1627" s="22" t="str">
        <f>IFERROR(VLOOKUP(B1627,TOOLSKEEPER!$B$5:$I$1048576,8,0),"")</f>
        <v/>
      </c>
    </row>
    <row r="1628" spans="1:47">
      <c r="A1628" s="22">
        <f t="shared" si="140"/>
        <v>1622</v>
      </c>
      <c r="B1628" s="21" t="str">
        <f t="shared" si="136"/>
        <v>702220279</v>
      </c>
      <c r="C1628" s="21">
        <v>702220279</v>
      </c>
      <c r="D1628" s="22"/>
      <c r="E1628" s="22" t="s">
        <v>4574</v>
      </c>
      <c r="F1628" s="22" t="s">
        <v>3947</v>
      </c>
      <c r="G1628" s="22" t="s">
        <v>248</v>
      </c>
      <c r="H1628" s="22" t="s">
        <v>328</v>
      </c>
      <c r="I1628" s="22"/>
      <c r="J1628" s="22"/>
      <c r="K1628" s="21" t="s">
        <v>4002</v>
      </c>
      <c r="L1628" s="21" t="s">
        <v>280</v>
      </c>
      <c r="M1628" s="21" t="s">
        <v>4003</v>
      </c>
      <c r="N1628" s="21"/>
      <c r="O1628" s="17" t="str">
        <f>IFERROR(VLOOKUP(B1628,POP!$B$5:$I$1048576,7,0),"")</f>
        <v/>
      </c>
      <c r="P1628" s="17" t="str">
        <f>IFERROR(VLOOKUP(B1628,POM!$B$5:$I$1048576,7,0),"")</f>
        <v/>
      </c>
      <c r="Q1628" s="10" t="str">
        <f>IFERROR(VLOOKUP(B1628,POU!$B$5:$I$1048576,7,0),"")</f>
        <v/>
      </c>
      <c r="R1628" s="21" t="str">
        <f t="shared" si="137"/>
        <v/>
      </c>
      <c r="S1628" s="17" t="str">
        <f>IFERROR(VLOOKUP(B1628,'PEMBEKALAN POP'!$B$5:$I$1048576,7,0),"")</f>
        <v/>
      </c>
      <c r="T1628" s="22" t="str">
        <f>IFERROR(VLOOKUP(B1628,'PEMBEKALAN POP'!$B$5:$I$1048576,8,0),"")</f>
        <v/>
      </c>
      <c r="U1628" s="21" t="s">
        <v>3994</v>
      </c>
      <c r="V1628" s="17" t="e" cm="1">
        <f t="array" ref="V1628">MAX(IF(INDUKSI!$B$5:$B$1048576='Data Training 2022'!B1628,INDUKSI!$H$5:$H$1048576))</f>
        <v>#N/A</v>
      </c>
      <c r="W1628" s="22" t="str">
        <f>IFERROR(VLOOKUP(B1628,INDUKSI!$B$5:$I$1048576,8,0),"")</f>
        <v/>
      </c>
      <c r="X1628" s="21" t="s">
        <v>3994</v>
      </c>
      <c r="Y1628" s="17" cm="1">
        <f t="array" ref="Y1628">MAX(IF(REINDUKSI!$B$5:$B$1048576='Data Training 2022'!B1628,REINDUKSI!$H$5:$H$1048576))</f>
        <v>0</v>
      </c>
      <c r="Z1628" s="22" t="str">
        <f>IFERROR(VLOOKUP(B1628,REINDUKSI!$B$5:$I$1048576,8,0),"")</f>
        <v/>
      </c>
      <c r="AA1628" s="22" t="str">
        <f t="shared" si="138"/>
        <v>TARGET</v>
      </c>
      <c r="AB1628" s="17" cm="1">
        <f t="array" ref="AB1628">MAX(IF(BSA!$B$5:$B$1048576='Data Training 2022'!B1628,BSA!$H$5:$H$1048576))</f>
        <v>0</v>
      </c>
      <c r="AC1628" s="22" t="str">
        <f>IFERROR(VLOOKUP(B1628,BSA!$B$5:$I$1048576,8,0),"")</f>
        <v/>
      </c>
      <c r="AD1628" s="22" t="s">
        <v>3994</v>
      </c>
      <c r="AE1628" s="22"/>
      <c r="AF1628" s="22"/>
      <c r="AG1628" s="22" t="str">
        <f t="shared" si="139"/>
        <v>TARGET</v>
      </c>
      <c r="AH1628" s="17" cm="1">
        <f t="array" ref="AH1628">MAX(IF(ISOLASI!$B$5:$B$1048576='Data Training 2022'!B1628,ISOLASI!$H$5:$H$1048576))</f>
        <v>0</v>
      </c>
      <c r="AI1628" s="22" t="str">
        <f>IFERROR(VLOOKUP(B1628,ISOLASI!$B$5:$I$1048576,8,0),"")</f>
        <v/>
      </c>
      <c r="AJ1628" s="22"/>
      <c r="AK1628" s="17" cm="1">
        <f t="array" ref="AK1628">MAX(IF('DEKAT AIR'!$B$5:$B$1048576='Data Training 2022'!B1628,'DEKAT AIR'!$H$5:$H$1048576))</f>
        <v>0</v>
      </c>
      <c r="AL1628" s="22" t="str">
        <f>IFERROR(VLOOKUP(B1628,'DEKAT AIR'!$B$5:$I$1048576,8,0),"")</f>
        <v/>
      </c>
      <c r="AM1628" s="22"/>
      <c r="AN1628" s="17" cm="1">
        <f t="array" ref="AN1628">MAX(IF(KETINGGIAN!$B$5:$B$1048576='Data Training 2022'!B1628,KETINGGIAN!$H$5:$H$1048576))</f>
        <v>0</v>
      </c>
      <c r="AO1628" s="22" t="str">
        <f>IFERROR(VLOOKUP(B1628,KETINGGIAN!$B$5:$I$1048576,8,0),"")</f>
        <v/>
      </c>
      <c r="AP1628" s="22"/>
      <c r="AQ1628" s="22"/>
      <c r="AR1628" s="22"/>
      <c r="AS1628" s="22"/>
      <c r="AT1628" s="17" cm="1">
        <f t="array" ref="AT1628">MAX(IF(TOOLSKEEPER!$B$5:$B$1048576='Data Training 2022'!B1628,TOOLSKEEPER!$H$5:$H$1048576))</f>
        <v>0</v>
      </c>
      <c r="AU1628" s="22" t="str">
        <f>IFERROR(VLOOKUP(B1628,TOOLSKEEPER!$B$5:$I$1048576,8,0),"")</f>
        <v/>
      </c>
    </row>
    <row r="1629" spans="1:47">
      <c r="A1629" s="22">
        <f t="shared" si="140"/>
        <v>1623</v>
      </c>
      <c r="B1629" s="21" t="str">
        <f t="shared" si="136"/>
        <v>702220281</v>
      </c>
      <c r="C1629" s="21">
        <v>702220281</v>
      </c>
      <c r="D1629" s="22"/>
      <c r="E1629" s="22" t="s">
        <v>4575</v>
      </c>
      <c r="F1629" s="22" t="s">
        <v>3947</v>
      </c>
      <c r="G1629" s="22" t="s">
        <v>248</v>
      </c>
      <c r="H1629" s="22" t="s">
        <v>328</v>
      </c>
      <c r="I1629" s="22"/>
      <c r="J1629" s="22"/>
      <c r="K1629" s="21" t="s">
        <v>4002</v>
      </c>
      <c r="L1629" s="21" t="s">
        <v>280</v>
      </c>
      <c r="M1629" s="21" t="s">
        <v>4003</v>
      </c>
      <c r="N1629" s="21"/>
      <c r="O1629" s="17" t="str">
        <f>IFERROR(VLOOKUP(B1629,POP!$B$5:$I$1048576,7,0),"")</f>
        <v/>
      </c>
      <c r="P1629" s="17" t="str">
        <f>IFERROR(VLOOKUP(B1629,POM!$B$5:$I$1048576,7,0),"")</f>
        <v/>
      </c>
      <c r="Q1629" s="10" t="str">
        <f>IFERROR(VLOOKUP(B1629,POU!$B$5:$I$1048576,7,0),"")</f>
        <v/>
      </c>
      <c r="R1629" s="21" t="str">
        <f t="shared" si="137"/>
        <v/>
      </c>
      <c r="S1629" s="17" t="str">
        <f>IFERROR(VLOOKUP(B1629,'PEMBEKALAN POP'!$B$5:$I$1048576,7,0),"")</f>
        <v/>
      </c>
      <c r="T1629" s="22" t="str">
        <f>IFERROR(VLOOKUP(B1629,'PEMBEKALAN POP'!$B$5:$I$1048576,8,0),"")</f>
        <v/>
      </c>
      <c r="U1629" s="21" t="s">
        <v>3994</v>
      </c>
      <c r="V1629" s="17" t="e" cm="1">
        <f t="array" ref="V1629">MAX(IF(INDUKSI!$B$5:$B$1048576='Data Training 2022'!B1629,INDUKSI!$H$5:$H$1048576))</f>
        <v>#N/A</v>
      </c>
      <c r="W1629" s="22" t="str">
        <f>IFERROR(VLOOKUP(B1629,INDUKSI!$B$5:$I$1048576,8,0),"")</f>
        <v>LULUS</v>
      </c>
      <c r="X1629" s="21" t="s">
        <v>3994</v>
      </c>
      <c r="Y1629" s="17" cm="1">
        <f t="array" ref="Y1629">MAX(IF(REINDUKSI!$B$5:$B$1048576='Data Training 2022'!B1629,REINDUKSI!$H$5:$H$1048576))</f>
        <v>0</v>
      </c>
      <c r="Z1629" s="22" t="str">
        <f>IFERROR(VLOOKUP(B1629,REINDUKSI!$B$5:$I$1048576,8,0),"")</f>
        <v/>
      </c>
      <c r="AA1629" s="22" t="str">
        <f t="shared" si="138"/>
        <v>TARGET</v>
      </c>
      <c r="AB1629" s="17" cm="1">
        <f t="array" ref="AB1629">MAX(IF(BSA!$B$5:$B$1048576='Data Training 2022'!B1629,BSA!$H$5:$H$1048576))</f>
        <v>0</v>
      </c>
      <c r="AC1629" s="22" t="str">
        <f>IFERROR(VLOOKUP(B1629,BSA!$B$5:$I$1048576,8,0),"")</f>
        <v/>
      </c>
      <c r="AD1629" s="22" t="s">
        <v>3994</v>
      </c>
      <c r="AE1629" s="22"/>
      <c r="AF1629" s="22"/>
      <c r="AG1629" s="22" t="str">
        <f t="shared" si="139"/>
        <v>TARGET</v>
      </c>
      <c r="AH1629" s="17" cm="1">
        <f t="array" ref="AH1629">MAX(IF(ISOLASI!$B$5:$B$1048576='Data Training 2022'!B1629,ISOLASI!$H$5:$H$1048576))</f>
        <v>44702</v>
      </c>
      <c r="AI1629" s="22" t="str">
        <f>IFERROR(VLOOKUP(B1629,ISOLASI!$B$5:$I$1048576,8,0),"")</f>
        <v>LULUS</v>
      </c>
      <c r="AJ1629" s="22"/>
      <c r="AK1629" s="17" cm="1">
        <f t="array" ref="AK1629">MAX(IF('DEKAT AIR'!$B$5:$B$1048576='Data Training 2022'!B1629,'DEKAT AIR'!$H$5:$H$1048576))</f>
        <v>0</v>
      </c>
      <c r="AL1629" s="22" t="str">
        <f>IFERROR(VLOOKUP(B1629,'DEKAT AIR'!$B$5:$I$1048576,8,0),"")</f>
        <v/>
      </c>
      <c r="AM1629" s="22"/>
      <c r="AN1629" s="17" cm="1">
        <f t="array" ref="AN1629">MAX(IF(KETINGGIAN!$B$5:$B$1048576='Data Training 2022'!B1629,KETINGGIAN!$H$5:$H$1048576))</f>
        <v>0</v>
      </c>
      <c r="AO1629" s="22" t="str">
        <f>IFERROR(VLOOKUP(B1629,KETINGGIAN!$B$5:$I$1048576,8,0),"")</f>
        <v/>
      </c>
      <c r="AP1629" s="22"/>
      <c r="AQ1629" s="22"/>
      <c r="AR1629" s="22"/>
      <c r="AS1629" s="22"/>
      <c r="AT1629" s="17" cm="1">
        <f t="array" ref="AT1629">MAX(IF(TOOLSKEEPER!$B$5:$B$1048576='Data Training 2022'!B1629,TOOLSKEEPER!$H$5:$H$1048576))</f>
        <v>0</v>
      </c>
      <c r="AU1629" s="22" t="str">
        <f>IFERROR(VLOOKUP(B1629,TOOLSKEEPER!$B$5:$I$1048576,8,0),"")</f>
        <v/>
      </c>
    </row>
    <row r="1630" spans="1:47">
      <c r="A1630" s="22">
        <f t="shared" si="140"/>
        <v>1624</v>
      </c>
      <c r="B1630" s="21" t="str">
        <f t="shared" ref="B1630:B1639" si="141">TEXT(C1630,"00000000")</f>
        <v>702220271</v>
      </c>
      <c r="C1630" s="21">
        <v>702220271</v>
      </c>
      <c r="D1630" s="22"/>
      <c r="E1630" s="22" t="s">
        <v>4576</v>
      </c>
      <c r="F1630" s="22" t="s">
        <v>3947</v>
      </c>
      <c r="G1630" s="22" t="s">
        <v>248</v>
      </c>
      <c r="H1630" s="22" t="s">
        <v>328</v>
      </c>
      <c r="I1630" s="22"/>
      <c r="J1630" s="22"/>
      <c r="K1630" s="21" t="s">
        <v>4002</v>
      </c>
      <c r="L1630" s="21" t="s">
        <v>280</v>
      </c>
      <c r="M1630" s="21" t="s">
        <v>4003</v>
      </c>
      <c r="N1630" s="21"/>
      <c r="O1630" s="17" t="str">
        <f>IFERROR(VLOOKUP(B1630,POP!$B$5:$I$1048576,7,0),"")</f>
        <v/>
      </c>
      <c r="P1630" s="17" t="str">
        <f>IFERROR(VLOOKUP(B1630,POM!$B$5:$I$1048576,7,0),"")</f>
        <v/>
      </c>
      <c r="Q1630" s="10" t="str">
        <f>IFERROR(VLOOKUP(B1630,POU!$B$5:$I$1048576,7,0),"")</f>
        <v/>
      </c>
      <c r="R1630" s="21" t="str">
        <f t="shared" si="137"/>
        <v/>
      </c>
      <c r="S1630" s="17" t="str">
        <f>IFERROR(VLOOKUP(B1630,'PEMBEKALAN POP'!$B$5:$I$1048576,7,0),"")</f>
        <v/>
      </c>
      <c r="T1630" s="22" t="str">
        <f>IFERROR(VLOOKUP(B1630,'PEMBEKALAN POP'!$B$5:$I$1048576,8,0),"")</f>
        <v/>
      </c>
      <c r="U1630" s="21" t="s">
        <v>3994</v>
      </c>
      <c r="V1630" s="17" t="e" cm="1">
        <f t="array" ref="V1630">MAX(IF(INDUKSI!$B$5:$B$1048576='Data Training 2022'!B1630,INDUKSI!$H$5:$H$1048576))</f>
        <v>#N/A</v>
      </c>
      <c r="W1630" s="22" t="str">
        <f>IFERROR(VLOOKUP(B1630,INDUKSI!$B$5:$I$1048576,8,0),"")</f>
        <v>LULUS</v>
      </c>
      <c r="X1630" s="21" t="s">
        <v>3994</v>
      </c>
      <c r="Y1630" s="17" cm="1">
        <f t="array" ref="Y1630">MAX(IF(REINDUKSI!$B$5:$B$1048576='Data Training 2022'!B1630,REINDUKSI!$H$5:$H$1048576))</f>
        <v>44767</v>
      </c>
      <c r="Z1630" s="22" t="str">
        <f>IFERROR(VLOOKUP(B1630,REINDUKSI!$B$5:$I$1048576,8,0),"")</f>
        <v>LULUS</v>
      </c>
      <c r="AA1630" s="22" t="str">
        <f t="shared" si="138"/>
        <v>TARGET</v>
      </c>
      <c r="AB1630" s="17" cm="1">
        <f t="array" ref="AB1630">MAX(IF(BSA!$B$5:$B$1048576='Data Training 2022'!B1630,BSA!$H$5:$H$1048576))</f>
        <v>0</v>
      </c>
      <c r="AC1630" s="22" t="str">
        <f>IFERROR(VLOOKUP(B1630,BSA!$B$5:$I$1048576,8,0),"")</f>
        <v/>
      </c>
      <c r="AD1630" s="22" t="s">
        <v>3994</v>
      </c>
      <c r="AE1630" s="22"/>
      <c r="AF1630" s="22"/>
      <c r="AG1630" s="22" t="str">
        <f t="shared" si="139"/>
        <v>TARGET</v>
      </c>
      <c r="AH1630" s="17" cm="1">
        <f t="array" ref="AH1630">MAX(IF(ISOLASI!$B$5:$B$1048576='Data Training 2022'!B1630,ISOLASI!$H$5:$H$1048576))</f>
        <v>44660</v>
      </c>
      <c r="AI1630" s="22" t="str">
        <f>IFERROR(VLOOKUP(B1630,ISOLASI!$B$5:$I$1048576,8,0),"")</f>
        <v>LULUS</v>
      </c>
      <c r="AJ1630" s="22"/>
      <c r="AK1630" s="17" cm="1">
        <f t="array" ref="AK1630">MAX(IF('DEKAT AIR'!$B$5:$B$1048576='Data Training 2022'!B1630,'DEKAT AIR'!$H$5:$H$1048576))</f>
        <v>0</v>
      </c>
      <c r="AL1630" s="22" t="str">
        <f>IFERROR(VLOOKUP(B1630,'DEKAT AIR'!$B$5:$I$1048576,8,0),"")</f>
        <v/>
      </c>
      <c r="AM1630" s="22"/>
      <c r="AN1630" s="17" cm="1">
        <f t="array" ref="AN1630">MAX(IF(KETINGGIAN!$B$5:$B$1048576='Data Training 2022'!B1630,KETINGGIAN!$H$5:$H$1048576))</f>
        <v>0</v>
      </c>
      <c r="AO1630" s="22" t="str">
        <f>IFERROR(VLOOKUP(B1630,KETINGGIAN!$B$5:$I$1048576,8,0),"")</f>
        <v/>
      </c>
      <c r="AP1630" s="22"/>
      <c r="AQ1630" s="22"/>
      <c r="AR1630" s="22"/>
      <c r="AS1630" s="22"/>
      <c r="AT1630" s="17" cm="1">
        <f t="array" ref="AT1630">MAX(IF(TOOLSKEEPER!$B$5:$B$1048576='Data Training 2022'!B1630,TOOLSKEEPER!$H$5:$H$1048576))</f>
        <v>0</v>
      </c>
      <c r="AU1630" s="22" t="str">
        <f>IFERROR(VLOOKUP(B1630,TOOLSKEEPER!$B$5:$I$1048576,8,0),"")</f>
        <v/>
      </c>
    </row>
    <row r="1631" spans="1:47">
      <c r="A1631" s="22">
        <f t="shared" si="140"/>
        <v>1625</v>
      </c>
      <c r="B1631" s="21" t="str">
        <f t="shared" si="141"/>
        <v>702220280</v>
      </c>
      <c r="C1631" s="21">
        <v>702220280</v>
      </c>
      <c r="D1631" s="22"/>
      <c r="E1631" s="22" t="s">
        <v>3861</v>
      </c>
      <c r="F1631" s="22" t="s">
        <v>3947</v>
      </c>
      <c r="G1631" s="22" t="s">
        <v>248</v>
      </c>
      <c r="H1631" s="22" t="s">
        <v>328</v>
      </c>
      <c r="I1631" s="22"/>
      <c r="J1631" s="22"/>
      <c r="K1631" s="21" t="s">
        <v>4002</v>
      </c>
      <c r="L1631" s="21" t="s">
        <v>280</v>
      </c>
      <c r="M1631" s="21" t="s">
        <v>4003</v>
      </c>
      <c r="N1631" s="21"/>
      <c r="O1631" s="17" t="str">
        <f>IFERROR(VLOOKUP(B1631,POP!$B$5:$I$1048576,7,0),"")</f>
        <v/>
      </c>
      <c r="P1631" s="17" t="str">
        <f>IFERROR(VLOOKUP(B1631,POM!$B$5:$I$1048576,7,0),"")</f>
        <v/>
      </c>
      <c r="Q1631" s="10" t="str">
        <f>IFERROR(VLOOKUP(B1631,POU!$B$5:$I$1048576,7,0),"")</f>
        <v/>
      </c>
      <c r="R1631" s="21" t="str">
        <f t="shared" si="137"/>
        <v/>
      </c>
      <c r="S1631" s="17" t="str">
        <f>IFERROR(VLOOKUP(B1631,'PEMBEKALAN POP'!$B$5:$I$1048576,7,0),"")</f>
        <v/>
      </c>
      <c r="T1631" s="22" t="str">
        <f>IFERROR(VLOOKUP(B1631,'PEMBEKALAN POP'!$B$5:$I$1048576,8,0),"")</f>
        <v/>
      </c>
      <c r="U1631" s="21" t="s">
        <v>3994</v>
      </c>
      <c r="V1631" s="17" t="e" cm="1">
        <f t="array" ref="V1631">MAX(IF(INDUKSI!$B$5:$B$1048576='Data Training 2022'!B1631,INDUKSI!$H$5:$H$1048576))</f>
        <v>#N/A</v>
      </c>
      <c r="W1631" s="22" t="str">
        <f>IFERROR(VLOOKUP(B1631,INDUKSI!$B$5:$I$1048576,8,0),"")</f>
        <v>LULUS</v>
      </c>
      <c r="X1631" s="21" t="s">
        <v>3994</v>
      </c>
      <c r="Y1631" s="17" cm="1">
        <f t="array" ref="Y1631">MAX(IF(REINDUKSI!$B$5:$B$1048576='Data Training 2022'!B1631,REINDUKSI!$H$5:$H$1048576))</f>
        <v>0</v>
      </c>
      <c r="Z1631" s="22" t="str">
        <f>IFERROR(VLOOKUP(B1631,REINDUKSI!$B$5:$I$1048576,8,0),"")</f>
        <v/>
      </c>
      <c r="AA1631" s="22" t="str">
        <f t="shared" si="138"/>
        <v>TARGET</v>
      </c>
      <c r="AB1631" s="17" cm="1">
        <f t="array" ref="AB1631">MAX(IF(BSA!$B$5:$B$1048576='Data Training 2022'!B1631,BSA!$H$5:$H$1048576))</f>
        <v>0</v>
      </c>
      <c r="AC1631" s="22" t="str">
        <f>IFERROR(VLOOKUP(B1631,BSA!$B$5:$I$1048576,8,0),"")</f>
        <v/>
      </c>
      <c r="AD1631" s="22" t="s">
        <v>3994</v>
      </c>
      <c r="AE1631" s="22"/>
      <c r="AF1631" s="22"/>
      <c r="AG1631" s="22" t="str">
        <f t="shared" si="139"/>
        <v>TARGET</v>
      </c>
      <c r="AH1631" s="17" cm="1">
        <f t="array" ref="AH1631">MAX(IF(ISOLASI!$B$5:$B$1048576='Data Training 2022'!B1631,ISOLASI!$H$5:$H$1048576))</f>
        <v>44667</v>
      </c>
      <c r="AI1631" s="22" t="str">
        <f>IFERROR(VLOOKUP(B1631,ISOLASI!$B$5:$I$1048576,8,0),"")</f>
        <v>LULUS</v>
      </c>
      <c r="AJ1631" s="22"/>
      <c r="AK1631" s="17" cm="1">
        <f t="array" ref="AK1631">MAX(IF('DEKAT AIR'!$B$5:$B$1048576='Data Training 2022'!B1631,'DEKAT AIR'!$H$5:$H$1048576))</f>
        <v>0</v>
      </c>
      <c r="AL1631" s="22" t="str">
        <f>IFERROR(VLOOKUP(B1631,'DEKAT AIR'!$B$5:$I$1048576,8,0),"")</f>
        <v/>
      </c>
      <c r="AM1631" s="22"/>
      <c r="AN1631" s="17" cm="1">
        <f t="array" ref="AN1631">MAX(IF(KETINGGIAN!$B$5:$B$1048576='Data Training 2022'!B1631,KETINGGIAN!$H$5:$H$1048576))</f>
        <v>0</v>
      </c>
      <c r="AO1631" s="22" t="str">
        <f>IFERROR(VLOOKUP(B1631,KETINGGIAN!$B$5:$I$1048576,8,0),"")</f>
        <v/>
      </c>
      <c r="AP1631" s="22"/>
      <c r="AQ1631" s="22"/>
      <c r="AR1631" s="22"/>
      <c r="AS1631" s="22"/>
      <c r="AT1631" s="17" cm="1">
        <f t="array" ref="AT1631">MAX(IF(TOOLSKEEPER!$B$5:$B$1048576='Data Training 2022'!B1631,TOOLSKEEPER!$H$5:$H$1048576))</f>
        <v>0</v>
      </c>
      <c r="AU1631" s="22" t="str">
        <f>IFERROR(VLOOKUP(B1631,TOOLSKEEPER!$B$5:$I$1048576,8,0),"")</f>
        <v/>
      </c>
    </row>
    <row r="1632" spans="1:47">
      <c r="A1632" s="22">
        <f t="shared" si="140"/>
        <v>1626</v>
      </c>
      <c r="B1632" s="21" t="str">
        <f t="shared" si="141"/>
        <v>702220270</v>
      </c>
      <c r="C1632" s="21">
        <v>702220270</v>
      </c>
      <c r="D1632" s="22"/>
      <c r="E1632" s="22" t="s">
        <v>4577</v>
      </c>
      <c r="F1632" s="22" t="s">
        <v>3947</v>
      </c>
      <c r="G1632" s="22" t="s">
        <v>248</v>
      </c>
      <c r="H1632" s="22" t="s">
        <v>328</v>
      </c>
      <c r="I1632" s="22"/>
      <c r="J1632" s="22"/>
      <c r="K1632" s="21" t="s">
        <v>4002</v>
      </c>
      <c r="L1632" s="21" t="s">
        <v>280</v>
      </c>
      <c r="M1632" s="21" t="s">
        <v>4003</v>
      </c>
      <c r="N1632" s="21"/>
      <c r="O1632" s="17" t="str">
        <f>IFERROR(VLOOKUP(B1632,POP!$B$5:$I$1048576,7,0),"")</f>
        <v/>
      </c>
      <c r="P1632" s="17" t="str">
        <f>IFERROR(VLOOKUP(B1632,POM!$B$5:$I$1048576,7,0),"")</f>
        <v/>
      </c>
      <c r="Q1632" s="10" t="str">
        <f>IFERROR(VLOOKUP(B1632,POU!$B$5:$I$1048576,7,0),"")</f>
        <v/>
      </c>
      <c r="R1632" s="21" t="str">
        <f t="shared" si="137"/>
        <v/>
      </c>
      <c r="S1632" s="17" t="str">
        <f>IFERROR(VLOOKUP(B1632,'PEMBEKALAN POP'!$B$5:$I$1048576,7,0),"")</f>
        <v/>
      </c>
      <c r="T1632" s="22" t="str">
        <f>IFERROR(VLOOKUP(B1632,'PEMBEKALAN POP'!$B$5:$I$1048576,8,0),"")</f>
        <v/>
      </c>
      <c r="U1632" s="21" t="s">
        <v>3994</v>
      </c>
      <c r="V1632" s="17" t="e" cm="1">
        <f t="array" ref="V1632">MAX(IF(INDUKSI!$B$5:$B$1048576='Data Training 2022'!B1632,INDUKSI!$H$5:$H$1048576))</f>
        <v>#N/A</v>
      </c>
      <c r="W1632" s="22" t="str">
        <f>IFERROR(VLOOKUP(B1632,INDUKSI!$B$5:$I$1048576,8,0),"")</f>
        <v>LULUS</v>
      </c>
      <c r="X1632" s="21" t="s">
        <v>3994</v>
      </c>
      <c r="Y1632" s="17" cm="1">
        <f t="array" ref="Y1632">MAX(IF(REINDUKSI!$B$5:$B$1048576='Data Training 2022'!B1632,REINDUKSI!$H$5:$H$1048576))</f>
        <v>44767</v>
      </c>
      <c r="Z1632" s="22" t="str">
        <f>IFERROR(VLOOKUP(B1632,REINDUKSI!$B$5:$I$1048576,8,0),"")</f>
        <v>LULUS</v>
      </c>
      <c r="AA1632" s="22" t="str">
        <f t="shared" si="138"/>
        <v>TARGET</v>
      </c>
      <c r="AB1632" s="17" cm="1">
        <f t="array" ref="AB1632">MAX(IF(BSA!$B$5:$B$1048576='Data Training 2022'!B1632,BSA!$H$5:$H$1048576))</f>
        <v>0</v>
      </c>
      <c r="AC1632" s="22" t="str">
        <f>IFERROR(VLOOKUP(B1632,BSA!$B$5:$I$1048576,8,0),"")</f>
        <v/>
      </c>
      <c r="AD1632" s="22" t="s">
        <v>3994</v>
      </c>
      <c r="AE1632" s="22"/>
      <c r="AF1632" s="22"/>
      <c r="AG1632" s="22" t="str">
        <f t="shared" si="139"/>
        <v>TARGET</v>
      </c>
      <c r="AH1632" s="17" cm="1">
        <f t="array" ref="AH1632">MAX(IF(ISOLASI!$B$5:$B$1048576='Data Training 2022'!B1632,ISOLASI!$H$5:$H$1048576))</f>
        <v>0</v>
      </c>
      <c r="AI1632" s="22" t="str">
        <f>IFERROR(VLOOKUP(B1632,ISOLASI!$B$5:$I$1048576,8,0),"")</f>
        <v/>
      </c>
      <c r="AJ1632" s="22"/>
      <c r="AK1632" s="17" cm="1">
        <f t="array" ref="AK1632">MAX(IF('DEKAT AIR'!$B$5:$B$1048576='Data Training 2022'!B1632,'DEKAT AIR'!$H$5:$H$1048576))</f>
        <v>0</v>
      </c>
      <c r="AL1632" s="22" t="str">
        <f>IFERROR(VLOOKUP(B1632,'DEKAT AIR'!$B$5:$I$1048576,8,0),"")</f>
        <v/>
      </c>
      <c r="AM1632" s="22"/>
      <c r="AN1632" s="17" cm="1">
        <f t="array" ref="AN1632">MAX(IF(KETINGGIAN!$B$5:$B$1048576='Data Training 2022'!B1632,KETINGGIAN!$H$5:$H$1048576))</f>
        <v>0</v>
      </c>
      <c r="AO1632" s="22" t="str">
        <f>IFERROR(VLOOKUP(B1632,KETINGGIAN!$B$5:$I$1048576,8,0),"")</f>
        <v/>
      </c>
      <c r="AP1632" s="22"/>
      <c r="AQ1632" s="22"/>
      <c r="AR1632" s="22"/>
      <c r="AS1632" s="22"/>
      <c r="AT1632" s="17" cm="1">
        <f t="array" ref="AT1632">MAX(IF(TOOLSKEEPER!$B$5:$B$1048576='Data Training 2022'!B1632,TOOLSKEEPER!$H$5:$H$1048576))</f>
        <v>0</v>
      </c>
      <c r="AU1632" s="22" t="str">
        <f>IFERROR(VLOOKUP(B1632,TOOLSKEEPER!$B$5:$I$1048576,8,0),"")</f>
        <v/>
      </c>
    </row>
    <row r="1633" spans="1:47">
      <c r="A1633" s="22">
        <f t="shared" si="140"/>
        <v>1627</v>
      </c>
      <c r="B1633" s="21" t="str">
        <f t="shared" si="141"/>
        <v>702220268</v>
      </c>
      <c r="C1633" s="21">
        <v>702220268</v>
      </c>
      <c r="D1633" s="22"/>
      <c r="E1633" s="22" t="s">
        <v>4578</v>
      </c>
      <c r="F1633" s="22" t="s">
        <v>3947</v>
      </c>
      <c r="G1633" s="22" t="s">
        <v>248</v>
      </c>
      <c r="H1633" s="22" t="s">
        <v>328</v>
      </c>
      <c r="I1633" s="22"/>
      <c r="J1633" s="22"/>
      <c r="K1633" s="21" t="s">
        <v>4002</v>
      </c>
      <c r="L1633" s="21" t="s">
        <v>280</v>
      </c>
      <c r="M1633" s="21" t="s">
        <v>4003</v>
      </c>
      <c r="N1633" s="21"/>
      <c r="O1633" s="17" t="str">
        <f>IFERROR(VLOOKUP(B1633,POP!$B$5:$I$1048576,7,0),"")</f>
        <v/>
      </c>
      <c r="P1633" s="17" t="str">
        <f>IFERROR(VLOOKUP(B1633,POM!$B$5:$I$1048576,7,0),"")</f>
        <v/>
      </c>
      <c r="Q1633" s="10" t="str">
        <f>IFERROR(VLOOKUP(B1633,POU!$B$5:$I$1048576,7,0),"")</f>
        <v/>
      </c>
      <c r="R1633" s="21" t="str">
        <f t="shared" si="137"/>
        <v/>
      </c>
      <c r="S1633" s="17" t="str">
        <f>IFERROR(VLOOKUP(B1633,'PEMBEKALAN POP'!$B$5:$I$1048576,7,0),"")</f>
        <v/>
      </c>
      <c r="T1633" s="22" t="str">
        <f>IFERROR(VLOOKUP(B1633,'PEMBEKALAN POP'!$B$5:$I$1048576,8,0),"")</f>
        <v/>
      </c>
      <c r="U1633" s="21" t="s">
        <v>3994</v>
      </c>
      <c r="V1633" s="17" t="e" cm="1">
        <f t="array" ref="V1633">MAX(IF(INDUKSI!$B$5:$B$1048576='Data Training 2022'!B1633,INDUKSI!$H$5:$H$1048576))</f>
        <v>#N/A</v>
      </c>
      <c r="W1633" s="22" t="str">
        <f>IFERROR(VLOOKUP(B1633,INDUKSI!$B$5:$I$1048576,8,0),"")</f>
        <v>LULUS</v>
      </c>
      <c r="X1633" s="21" t="s">
        <v>3994</v>
      </c>
      <c r="Y1633" s="17" cm="1">
        <f t="array" ref="Y1633">MAX(IF(REINDUKSI!$B$5:$B$1048576='Data Training 2022'!B1633,REINDUKSI!$H$5:$H$1048576))</f>
        <v>44749</v>
      </c>
      <c r="Z1633" s="22" t="str">
        <f>IFERROR(VLOOKUP(B1633,REINDUKSI!$B$5:$I$1048576,8,0),"")</f>
        <v>LULUS</v>
      </c>
      <c r="AA1633" s="22" t="str">
        <f t="shared" si="138"/>
        <v>TARGET</v>
      </c>
      <c r="AB1633" s="17" cm="1">
        <f t="array" ref="AB1633">MAX(IF(BSA!$B$5:$B$1048576='Data Training 2022'!B1633,BSA!$H$5:$H$1048576))</f>
        <v>0</v>
      </c>
      <c r="AC1633" s="22" t="str">
        <f>IFERROR(VLOOKUP(B1633,BSA!$B$5:$I$1048576,8,0),"")</f>
        <v/>
      </c>
      <c r="AD1633" s="22" t="s">
        <v>3994</v>
      </c>
      <c r="AE1633" s="22"/>
      <c r="AF1633" s="22"/>
      <c r="AG1633" s="22" t="str">
        <f t="shared" si="139"/>
        <v>TARGET</v>
      </c>
      <c r="AH1633" s="17" cm="1">
        <f t="array" ref="AH1633">MAX(IF(ISOLASI!$B$5:$B$1048576='Data Training 2022'!B1633,ISOLASI!$H$5:$H$1048576))</f>
        <v>0</v>
      </c>
      <c r="AI1633" s="22" t="str">
        <f>IFERROR(VLOOKUP(B1633,ISOLASI!$B$5:$I$1048576,8,0),"")</f>
        <v/>
      </c>
      <c r="AJ1633" s="22"/>
      <c r="AK1633" s="17" cm="1">
        <f t="array" ref="AK1633">MAX(IF('DEKAT AIR'!$B$5:$B$1048576='Data Training 2022'!B1633,'DEKAT AIR'!$H$5:$H$1048576))</f>
        <v>0</v>
      </c>
      <c r="AL1633" s="22" t="str">
        <f>IFERROR(VLOOKUP(B1633,'DEKAT AIR'!$B$5:$I$1048576,8,0),"")</f>
        <v/>
      </c>
      <c r="AM1633" s="22"/>
      <c r="AN1633" s="17" cm="1">
        <f t="array" ref="AN1633">MAX(IF(KETINGGIAN!$B$5:$B$1048576='Data Training 2022'!B1633,KETINGGIAN!$H$5:$H$1048576))</f>
        <v>0</v>
      </c>
      <c r="AO1633" s="22" t="str">
        <f>IFERROR(VLOOKUP(B1633,KETINGGIAN!$B$5:$I$1048576,8,0),"")</f>
        <v/>
      </c>
      <c r="AP1633" s="22"/>
      <c r="AQ1633" s="22"/>
      <c r="AR1633" s="22"/>
      <c r="AS1633" s="22"/>
      <c r="AT1633" s="17" cm="1">
        <f t="array" ref="AT1633">MAX(IF(TOOLSKEEPER!$B$5:$B$1048576='Data Training 2022'!B1633,TOOLSKEEPER!$H$5:$H$1048576))</f>
        <v>0</v>
      </c>
      <c r="AU1633" s="22" t="str">
        <f>IFERROR(VLOOKUP(B1633,TOOLSKEEPER!$B$5:$I$1048576,8,0),"")</f>
        <v/>
      </c>
    </row>
    <row r="1634" spans="1:47">
      <c r="A1634" s="22">
        <f t="shared" si="140"/>
        <v>1628</v>
      </c>
      <c r="B1634" s="21" t="str">
        <f t="shared" si="141"/>
        <v>09980001</v>
      </c>
      <c r="C1634" s="21">
        <v>9980001</v>
      </c>
      <c r="D1634" s="22"/>
      <c r="E1634" s="22" t="s">
        <v>4579</v>
      </c>
      <c r="F1634" s="22" t="s">
        <v>3947</v>
      </c>
      <c r="G1634" s="22" t="s">
        <v>3848</v>
      </c>
      <c r="H1634" s="22" t="s">
        <v>386</v>
      </c>
      <c r="I1634" s="22"/>
      <c r="J1634" s="22"/>
      <c r="K1634" s="21" t="s">
        <v>4002</v>
      </c>
      <c r="L1634" s="21" t="s">
        <v>681</v>
      </c>
      <c r="M1634" s="21" t="s">
        <v>4003</v>
      </c>
      <c r="N1634" s="21"/>
      <c r="O1634" s="17" t="str">
        <f>IFERROR(VLOOKUP(B1634,POP!$B$5:$I$1048576,7,0),"")</f>
        <v/>
      </c>
      <c r="P1634" s="17" t="str">
        <f>IFERROR(VLOOKUP(B1634,POM!$B$5:$I$1048576,7,0),"")</f>
        <v/>
      </c>
      <c r="Q1634" s="10" t="str">
        <f>IFERROR(VLOOKUP(B1634,POU!$B$5:$I$1048576,7,0),"")</f>
        <v/>
      </c>
      <c r="R1634" s="21" t="str">
        <f t="shared" si="137"/>
        <v/>
      </c>
      <c r="S1634" s="17" t="str">
        <f>IFERROR(VLOOKUP(B1634,'PEMBEKALAN POP'!$B$5:$I$1048576,7,0),"")</f>
        <v/>
      </c>
      <c r="T1634" s="22" t="str">
        <f>IFERROR(VLOOKUP(B1634,'PEMBEKALAN POP'!$B$5:$I$1048576,8,0),"")</f>
        <v/>
      </c>
      <c r="U1634" s="21" t="s">
        <v>3994</v>
      </c>
      <c r="V1634" s="17" t="e" cm="1">
        <f t="array" ref="V1634">MAX(IF(INDUKSI!$B$5:$B$1048576='Data Training 2022'!B1634,INDUKSI!$H$5:$H$1048576))</f>
        <v>#N/A</v>
      </c>
      <c r="W1634" s="22" t="str">
        <f>IFERROR(VLOOKUP(B1634,INDUKSI!$B$5:$I$1048576,8,0),"")</f>
        <v>LULUS</v>
      </c>
      <c r="X1634" s="21" t="s">
        <v>3994</v>
      </c>
      <c r="Y1634" s="17" cm="1">
        <f t="array" ref="Y1634">MAX(IF(REINDUKSI!$B$5:$B$1048576='Data Training 2022'!B1634,REINDUKSI!$H$5:$H$1048576))</f>
        <v>0</v>
      </c>
      <c r="Z1634" s="22" t="str">
        <f>IFERROR(VLOOKUP(B1634,REINDUKSI!$B$5:$I$1048576,8,0),"")</f>
        <v/>
      </c>
      <c r="AA1634" s="22" t="str">
        <f t="shared" si="138"/>
        <v/>
      </c>
      <c r="AB1634" s="17" cm="1">
        <f t="array" ref="AB1634">MAX(IF(BSA!$B$5:$B$1048576='Data Training 2022'!B1634,BSA!$H$5:$H$1048576))</f>
        <v>0</v>
      </c>
      <c r="AC1634" s="22" t="str">
        <f>IFERROR(VLOOKUP(B1634,BSA!$B$5:$I$1048576,8,0),"")</f>
        <v/>
      </c>
      <c r="AD1634" s="22" t="s">
        <v>3994</v>
      </c>
      <c r="AE1634" s="22"/>
      <c r="AF1634" s="22"/>
      <c r="AG1634" s="22" t="str">
        <f t="shared" si="139"/>
        <v/>
      </c>
      <c r="AH1634" s="17" cm="1">
        <f t="array" ref="AH1634">MAX(IF(ISOLASI!$B$5:$B$1048576='Data Training 2022'!B1634,ISOLASI!$H$5:$H$1048576))</f>
        <v>0</v>
      </c>
      <c r="AI1634" s="22" t="str">
        <f>IFERROR(VLOOKUP(B1634,ISOLASI!$B$5:$I$1048576,8,0),"")</f>
        <v/>
      </c>
      <c r="AJ1634" s="22"/>
      <c r="AK1634" s="17" cm="1">
        <f t="array" ref="AK1634">MAX(IF('DEKAT AIR'!$B$5:$B$1048576='Data Training 2022'!B1634,'DEKAT AIR'!$H$5:$H$1048576))</f>
        <v>0</v>
      </c>
      <c r="AL1634" s="22" t="str">
        <f>IFERROR(VLOOKUP(B1634,'DEKAT AIR'!$B$5:$I$1048576,8,0),"")</f>
        <v/>
      </c>
      <c r="AM1634" s="22"/>
      <c r="AN1634" s="17" cm="1">
        <f t="array" ref="AN1634">MAX(IF(KETINGGIAN!$B$5:$B$1048576='Data Training 2022'!B1634,KETINGGIAN!$H$5:$H$1048576))</f>
        <v>0</v>
      </c>
      <c r="AO1634" s="22" t="str">
        <f>IFERROR(VLOOKUP(B1634,KETINGGIAN!$B$5:$I$1048576,8,0),"")</f>
        <v/>
      </c>
      <c r="AP1634" s="22"/>
      <c r="AQ1634" s="22"/>
      <c r="AR1634" s="22"/>
      <c r="AS1634" s="22"/>
      <c r="AT1634" s="17" cm="1">
        <f t="array" ref="AT1634">MAX(IF(TOOLSKEEPER!$B$5:$B$1048576='Data Training 2022'!B1634,TOOLSKEEPER!$H$5:$H$1048576))</f>
        <v>0</v>
      </c>
      <c r="AU1634" s="22" t="str">
        <f>IFERROR(VLOOKUP(B1634,TOOLSKEEPER!$B$5:$I$1048576,8,0),"")</f>
        <v/>
      </c>
    </row>
    <row r="1635" spans="1:47">
      <c r="A1635" s="22">
        <f t="shared" si="140"/>
        <v>1629</v>
      </c>
      <c r="B1635" s="21" t="str">
        <f t="shared" si="141"/>
        <v>990822399</v>
      </c>
      <c r="C1635" s="21">
        <v>990822399</v>
      </c>
      <c r="D1635" s="22"/>
      <c r="E1635" s="22" t="s">
        <v>4580</v>
      </c>
      <c r="F1635" s="22" t="s">
        <v>3947</v>
      </c>
      <c r="G1635" s="22" t="s">
        <v>3848</v>
      </c>
      <c r="H1635" s="22" t="s">
        <v>386</v>
      </c>
      <c r="I1635" s="22"/>
      <c r="J1635" s="22"/>
      <c r="K1635" s="21" t="s">
        <v>4002</v>
      </c>
      <c r="L1635" s="21" t="s">
        <v>681</v>
      </c>
      <c r="M1635" s="21" t="s">
        <v>4003</v>
      </c>
      <c r="N1635" s="21"/>
      <c r="O1635" s="17" t="str">
        <f>IFERROR(VLOOKUP(B1635,POP!$B$5:$I$1048576,7,0),"")</f>
        <v/>
      </c>
      <c r="P1635" s="17" t="str">
        <f>IFERROR(VLOOKUP(B1635,POM!$B$5:$I$1048576,7,0),"")</f>
        <v/>
      </c>
      <c r="Q1635" s="10" t="str">
        <f>IFERROR(VLOOKUP(B1635,POU!$B$5:$I$1048576,7,0),"")</f>
        <v/>
      </c>
      <c r="R1635" s="21" t="str">
        <f t="shared" si="137"/>
        <v/>
      </c>
      <c r="S1635" s="17" t="str">
        <f>IFERROR(VLOOKUP(B1635,'PEMBEKALAN POP'!$B$5:$I$1048576,7,0),"")</f>
        <v/>
      </c>
      <c r="T1635" s="22" t="str">
        <f>IFERROR(VLOOKUP(B1635,'PEMBEKALAN POP'!$B$5:$I$1048576,8,0),"")</f>
        <v/>
      </c>
      <c r="U1635" s="21" t="s">
        <v>3994</v>
      </c>
      <c r="V1635" s="17" t="e" cm="1">
        <f t="array" ref="V1635">MAX(IF(INDUKSI!$B$5:$B$1048576='Data Training 2022'!B1635,INDUKSI!$H$5:$H$1048576))</f>
        <v>#N/A</v>
      </c>
      <c r="W1635" s="22" t="str">
        <f>IFERROR(VLOOKUP(B1635,INDUKSI!$B$5:$I$1048576,8,0),"")</f>
        <v>LULUS</v>
      </c>
      <c r="X1635" s="21" t="s">
        <v>3994</v>
      </c>
      <c r="Y1635" s="17" cm="1">
        <f t="array" ref="Y1635">MAX(IF(REINDUKSI!$B$5:$B$1048576='Data Training 2022'!B1635,REINDUKSI!$H$5:$H$1048576))</f>
        <v>0</v>
      </c>
      <c r="Z1635" s="22" t="str">
        <f>IFERROR(VLOOKUP(B1635,REINDUKSI!$B$5:$I$1048576,8,0),"")</f>
        <v/>
      </c>
      <c r="AA1635" s="22" t="str">
        <f t="shared" si="138"/>
        <v/>
      </c>
      <c r="AB1635" s="17" cm="1">
        <f t="array" ref="AB1635">MAX(IF(BSA!$B$5:$B$1048576='Data Training 2022'!B1635,BSA!$H$5:$H$1048576))</f>
        <v>0</v>
      </c>
      <c r="AC1635" s="22" t="str">
        <f>IFERROR(VLOOKUP(B1635,BSA!$B$5:$I$1048576,8,0),"")</f>
        <v/>
      </c>
      <c r="AD1635" s="22" t="s">
        <v>3994</v>
      </c>
      <c r="AE1635" s="22"/>
      <c r="AF1635" s="22"/>
      <c r="AG1635" s="22" t="str">
        <f t="shared" si="139"/>
        <v/>
      </c>
      <c r="AH1635" s="17" cm="1">
        <f t="array" ref="AH1635">MAX(IF(ISOLASI!$B$5:$B$1048576='Data Training 2022'!B1635,ISOLASI!$H$5:$H$1048576))</f>
        <v>0</v>
      </c>
      <c r="AI1635" s="22" t="str">
        <f>IFERROR(VLOOKUP(B1635,ISOLASI!$B$5:$I$1048576,8,0),"")</f>
        <v/>
      </c>
      <c r="AJ1635" s="22"/>
      <c r="AK1635" s="17" cm="1">
        <f t="array" ref="AK1635">MAX(IF('DEKAT AIR'!$B$5:$B$1048576='Data Training 2022'!B1635,'DEKAT AIR'!$H$5:$H$1048576))</f>
        <v>0</v>
      </c>
      <c r="AL1635" s="22" t="str">
        <f>IFERROR(VLOOKUP(B1635,'DEKAT AIR'!$B$5:$I$1048576,8,0),"")</f>
        <v/>
      </c>
      <c r="AM1635" s="22"/>
      <c r="AN1635" s="17" cm="1">
        <f t="array" ref="AN1635">MAX(IF(KETINGGIAN!$B$5:$B$1048576='Data Training 2022'!B1635,KETINGGIAN!$H$5:$H$1048576))</f>
        <v>0</v>
      </c>
      <c r="AO1635" s="22" t="str">
        <f>IFERROR(VLOOKUP(B1635,KETINGGIAN!$B$5:$I$1048576,8,0),"")</f>
        <v/>
      </c>
      <c r="AP1635" s="22"/>
      <c r="AQ1635" s="22"/>
      <c r="AR1635" s="22"/>
      <c r="AS1635" s="22"/>
      <c r="AT1635" s="17" cm="1">
        <f t="array" ref="AT1635">MAX(IF(TOOLSKEEPER!$B$5:$B$1048576='Data Training 2022'!B1635,TOOLSKEEPER!$H$5:$H$1048576))</f>
        <v>0</v>
      </c>
      <c r="AU1635" s="22" t="str">
        <f>IFERROR(VLOOKUP(B1635,TOOLSKEEPER!$B$5:$I$1048576,8,0),"")</f>
        <v/>
      </c>
    </row>
    <row r="1636" spans="1:47">
      <c r="A1636" s="22">
        <f t="shared" si="140"/>
        <v>1630</v>
      </c>
      <c r="B1636" s="21" t="str">
        <f t="shared" si="141"/>
        <v>00980000</v>
      </c>
      <c r="C1636" s="21">
        <v>980000</v>
      </c>
      <c r="D1636" s="22"/>
      <c r="E1636" s="22" t="s">
        <v>4581</v>
      </c>
      <c r="F1636" s="22" t="s">
        <v>3947</v>
      </c>
      <c r="G1636" s="22" t="s">
        <v>3848</v>
      </c>
      <c r="H1636" s="22" t="s">
        <v>386</v>
      </c>
      <c r="I1636" s="22"/>
      <c r="J1636" s="22"/>
      <c r="K1636" s="21" t="s">
        <v>4002</v>
      </c>
      <c r="L1636" s="21" t="s">
        <v>681</v>
      </c>
      <c r="M1636" s="21" t="s">
        <v>4003</v>
      </c>
      <c r="N1636" s="21"/>
      <c r="O1636" s="17" t="str">
        <f>IFERROR(VLOOKUP(B1636,POP!$B$5:$I$1048576,7,0),"")</f>
        <v/>
      </c>
      <c r="P1636" s="17" t="str">
        <f>IFERROR(VLOOKUP(B1636,POM!$B$5:$I$1048576,7,0),"")</f>
        <v/>
      </c>
      <c r="Q1636" s="10" t="str">
        <f>IFERROR(VLOOKUP(B1636,POU!$B$5:$I$1048576,7,0),"")</f>
        <v/>
      </c>
      <c r="R1636" s="21" t="str">
        <f t="shared" si="137"/>
        <v/>
      </c>
      <c r="S1636" s="17" t="str">
        <f>IFERROR(VLOOKUP(B1636,'PEMBEKALAN POP'!$B$5:$I$1048576,7,0),"")</f>
        <v/>
      </c>
      <c r="T1636" s="22" t="str">
        <f>IFERROR(VLOOKUP(B1636,'PEMBEKALAN POP'!$B$5:$I$1048576,8,0),"")</f>
        <v/>
      </c>
      <c r="U1636" s="21" t="s">
        <v>3994</v>
      </c>
      <c r="V1636" s="17" t="e" cm="1">
        <f t="array" ref="V1636">MAX(IF(INDUKSI!$B$5:$B$1048576='Data Training 2022'!B1636,INDUKSI!$H$5:$H$1048576))</f>
        <v>#N/A</v>
      </c>
      <c r="W1636" s="22" t="str">
        <f>IFERROR(VLOOKUP(B1636,INDUKSI!$B$5:$I$1048576,8,0),"")</f>
        <v>LULUS</v>
      </c>
      <c r="X1636" s="21" t="s">
        <v>3994</v>
      </c>
      <c r="Y1636" s="17" cm="1">
        <f t="array" ref="Y1636">MAX(IF(REINDUKSI!$B$5:$B$1048576='Data Training 2022'!B1636,REINDUKSI!$H$5:$H$1048576))</f>
        <v>0</v>
      </c>
      <c r="Z1636" s="22" t="str">
        <f>IFERROR(VLOOKUP(B1636,REINDUKSI!$B$5:$I$1048576,8,0),"")</f>
        <v/>
      </c>
      <c r="AA1636" s="22" t="str">
        <f t="shared" si="138"/>
        <v/>
      </c>
      <c r="AB1636" s="17" cm="1">
        <f t="array" ref="AB1636">MAX(IF(BSA!$B$5:$B$1048576='Data Training 2022'!B1636,BSA!$H$5:$H$1048576))</f>
        <v>0</v>
      </c>
      <c r="AC1636" s="22" t="str">
        <f>IFERROR(VLOOKUP(B1636,BSA!$B$5:$I$1048576,8,0),"")</f>
        <v/>
      </c>
      <c r="AD1636" s="22" t="s">
        <v>3994</v>
      </c>
      <c r="AE1636" s="22"/>
      <c r="AF1636" s="22"/>
      <c r="AG1636" s="22" t="str">
        <f t="shared" si="139"/>
        <v/>
      </c>
      <c r="AH1636" s="17" cm="1">
        <f t="array" ref="AH1636">MAX(IF(ISOLASI!$B$5:$B$1048576='Data Training 2022'!B1636,ISOLASI!$H$5:$H$1048576))</f>
        <v>0</v>
      </c>
      <c r="AI1636" s="22" t="str">
        <f>IFERROR(VLOOKUP(B1636,ISOLASI!$B$5:$I$1048576,8,0),"")</f>
        <v/>
      </c>
      <c r="AJ1636" s="22"/>
      <c r="AK1636" s="17" cm="1">
        <f t="array" ref="AK1636">MAX(IF('DEKAT AIR'!$B$5:$B$1048576='Data Training 2022'!B1636,'DEKAT AIR'!$H$5:$H$1048576))</f>
        <v>0</v>
      </c>
      <c r="AL1636" s="22" t="str">
        <f>IFERROR(VLOOKUP(B1636,'DEKAT AIR'!$B$5:$I$1048576,8,0),"")</f>
        <v/>
      </c>
      <c r="AM1636" s="22"/>
      <c r="AN1636" s="17" cm="1">
        <f t="array" ref="AN1636">MAX(IF(KETINGGIAN!$B$5:$B$1048576='Data Training 2022'!B1636,KETINGGIAN!$H$5:$H$1048576))</f>
        <v>0</v>
      </c>
      <c r="AO1636" s="22" t="str">
        <f>IFERROR(VLOOKUP(B1636,KETINGGIAN!$B$5:$I$1048576,8,0),"")</f>
        <v/>
      </c>
      <c r="AP1636" s="22"/>
      <c r="AQ1636" s="22"/>
      <c r="AR1636" s="22"/>
      <c r="AS1636" s="22"/>
      <c r="AT1636" s="17" cm="1">
        <f t="array" ref="AT1636">MAX(IF(TOOLSKEEPER!$B$5:$B$1048576='Data Training 2022'!B1636,TOOLSKEEPER!$H$5:$H$1048576))</f>
        <v>0</v>
      </c>
      <c r="AU1636" s="22" t="str">
        <f>IFERROR(VLOOKUP(B1636,TOOLSKEEPER!$B$5:$I$1048576,8,0),"")</f>
        <v/>
      </c>
    </row>
    <row r="1637" spans="1:47">
      <c r="A1637" s="22">
        <f t="shared" si="140"/>
        <v>1631</v>
      </c>
      <c r="B1637" s="21" t="str">
        <f t="shared" si="141"/>
        <v>702220269</v>
      </c>
      <c r="C1637" s="21">
        <v>702220269</v>
      </c>
      <c r="D1637" s="22"/>
      <c r="E1637" s="22" t="s">
        <v>4582</v>
      </c>
      <c r="F1637" s="22" t="s">
        <v>3947</v>
      </c>
      <c r="G1637" s="22" t="s">
        <v>248</v>
      </c>
      <c r="H1637" s="22" t="s">
        <v>328</v>
      </c>
      <c r="I1637" s="22"/>
      <c r="J1637" s="22"/>
      <c r="K1637" s="21" t="s">
        <v>4002</v>
      </c>
      <c r="L1637" s="21" t="s">
        <v>280</v>
      </c>
      <c r="M1637" s="21" t="s">
        <v>4003</v>
      </c>
      <c r="N1637" s="21"/>
      <c r="O1637" s="17" t="str">
        <f>IFERROR(VLOOKUP(B1637,POP!$B$5:$I$1048576,7,0),"")</f>
        <v/>
      </c>
      <c r="P1637" s="17" t="str">
        <f>IFERROR(VLOOKUP(B1637,POM!$B$5:$I$1048576,7,0),"")</f>
        <v/>
      </c>
      <c r="Q1637" s="10" t="str">
        <f>IFERROR(VLOOKUP(B1637,POU!$B$5:$I$1048576,7,0),"")</f>
        <v/>
      </c>
      <c r="R1637" s="21" t="str">
        <f t="shared" si="137"/>
        <v/>
      </c>
      <c r="S1637" s="17" t="str">
        <f>IFERROR(VLOOKUP(B1637,'PEMBEKALAN POP'!$B$5:$I$1048576,7,0),"")</f>
        <v/>
      </c>
      <c r="T1637" s="22" t="str">
        <f>IFERROR(VLOOKUP(B1637,'PEMBEKALAN POP'!$B$5:$I$1048576,8,0),"")</f>
        <v/>
      </c>
      <c r="U1637" s="21" t="s">
        <v>3994</v>
      </c>
      <c r="V1637" s="17" t="e" cm="1">
        <f t="array" ref="V1637">MAX(IF(INDUKSI!$B$5:$B$1048576='Data Training 2022'!B1637,INDUKSI!$H$5:$H$1048576))</f>
        <v>#N/A</v>
      </c>
      <c r="W1637" s="22" t="str">
        <f>IFERROR(VLOOKUP(B1637,INDUKSI!$B$5:$I$1048576,8,0),"")</f>
        <v>LULUS</v>
      </c>
      <c r="X1637" s="21" t="s">
        <v>3994</v>
      </c>
      <c r="Y1637" s="17" cm="1">
        <f t="array" ref="Y1637">MAX(IF(REINDUKSI!$B$5:$B$1048576='Data Training 2022'!B1637,REINDUKSI!$H$5:$H$1048576))</f>
        <v>0</v>
      </c>
      <c r="Z1637" s="22" t="str">
        <f>IFERROR(VLOOKUP(B1637,REINDUKSI!$B$5:$I$1048576,8,0),"")</f>
        <v/>
      </c>
      <c r="AA1637" s="22" t="str">
        <f t="shared" si="138"/>
        <v>TARGET</v>
      </c>
      <c r="AB1637" s="17" cm="1">
        <f t="array" ref="AB1637">MAX(IF(BSA!$B$5:$B$1048576='Data Training 2022'!B1637,BSA!$H$5:$H$1048576))</f>
        <v>0</v>
      </c>
      <c r="AC1637" s="22" t="str">
        <f>IFERROR(VLOOKUP(B1637,BSA!$B$5:$I$1048576,8,0),"")</f>
        <v/>
      </c>
      <c r="AD1637" s="22" t="s">
        <v>3994</v>
      </c>
      <c r="AE1637" s="22"/>
      <c r="AF1637" s="22"/>
      <c r="AG1637" s="22" t="str">
        <f t="shared" si="139"/>
        <v>TARGET</v>
      </c>
      <c r="AH1637" s="17" cm="1">
        <f t="array" ref="AH1637">MAX(IF(ISOLASI!$B$5:$B$1048576='Data Training 2022'!B1637,ISOLASI!$H$5:$H$1048576))</f>
        <v>0</v>
      </c>
      <c r="AI1637" s="22" t="str">
        <f>IFERROR(VLOOKUP(B1637,ISOLASI!$B$5:$I$1048576,8,0),"")</f>
        <v/>
      </c>
      <c r="AJ1637" s="22"/>
      <c r="AK1637" s="17" cm="1">
        <f t="array" ref="AK1637">MAX(IF('DEKAT AIR'!$B$5:$B$1048576='Data Training 2022'!B1637,'DEKAT AIR'!$H$5:$H$1048576))</f>
        <v>0</v>
      </c>
      <c r="AL1637" s="22" t="str">
        <f>IFERROR(VLOOKUP(B1637,'DEKAT AIR'!$B$5:$I$1048576,8,0),"")</f>
        <v/>
      </c>
      <c r="AM1637" s="22"/>
      <c r="AN1637" s="17" cm="1">
        <f t="array" ref="AN1637">MAX(IF(KETINGGIAN!$B$5:$B$1048576='Data Training 2022'!B1637,KETINGGIAN!$H$5:$H$1048576))</f>
        <v>0</v>
      </c>
      <c r="AO1637" s="22" t="str">
        <f>IFERROR(VLOOKUP(B1637,KETINGGIAN!$B$5:$I$1048576,8,0),"")</f>
        <v/>
      </c>
      <c r="AP1637" s="22"/>
      <c r="AQ1637" s="22"/>
      <c r="AR1637" s="22"/>
      <c r="AS1637" s="22"/>
      <c r="AT1637" s="17" cm="1">
        <f t="array" ref="AT1637">MAX(IF(TOOLSKEEPER!$B$5:$B$1048576='Data Training 2022'!B1637,TOOLSKEEPER!$H$5:$H$1048576))</f>
        <v>0</v>
      </c>
      <c r="AU1637" s="22" t="str">
        <f>IFERROR(VLOOKUP(B1637,TOOLSKEEPER!$B$5:$I$1048576,8,0),"")</f>
        <v/>
      </c>
    </row>
    <row r="1638" spans="1:47">
      <c r="A1638" s="22">
        <f t="shared" si="140"/>
        <v>1632</v>
      </c>
      <c r="B1638" s="21" t="str">
        <f t="shared" si="141"/>
        <v>82107107</v>
      </c>
      <c r="C1638" s="21">
        <v>82107107</v>
      </c>
      <c r="D1638" s="22"/>
      <c r="E1638" s="22" t="s">
        <v>4583</v>
      </c>
      <c r="F1638" s="22" t="s">
        <v>3947</v>
      </c>
      <c r="G1638" s="22" t="s">
        <v>248</v>
      </c>
      <c r="H1638" s="22" t="s">
        <v>328</v>
      </c>
      <c r="I1638" s="22"/>
      <c r="J1638" s="22"/>
      <c r="K1638" s="21" t="s">
        <v>4002</v>
      </c>
      <c r="L1638" s="21" t="s">
        <v>280</v>
      </c>
      <c r="M1638" s="21" t="s">
        <v>4003</v>
      </c>
      <c r="N1638" s="21"/>
      <c r="O1638" s="17" t="str">
        <f>IFERROR(VLOOKUP(B1638,POP!$B$5:$I$1048576,7,0),"")</f>
        <v/>
      </c>
      <c r="P1638" s="17" t="str">
        <f>IFERROR(VLOOKUP(B1638,POM!$B$5:$I$1048576,7,0),"")</f>
        <v/>
      </c>
      <c r="Q1638" s="10" t="str">
        <f>IFERROR(VLOOKUP(B1638,POU!$B$5:$I$1048576,7,0),"")</f>
        <v/>
      </c>
      <c r="R1638" s="21" t="str">
        <f t="shared" si="137"/>
        <v/>
      </c>
      <c r="S1638" s="17" t="str">
        <f>IFERROR(VLOOKUP(B1638,'PEMBEKALAN POP'!$B$5:$I$1048576,7,0),"")</f>
        <v/>
      </c>
      <c r="T1638" s="22" t="str">
        <f>IFERROR(VLOOKUP(B1638,'PEMBEKALAN POP'!$B$5:$I$1048576,8,0),"")</f>
        <v/>
      </c>
      <c r="U1638" s="21" t="s">
        <v>3994</v>
      </c>
      <c r="V1638" s="17" t="e" cm="1">
        <f t="array" ref="V1638">MAX(IF(INDUKSI!$B$5:$B$1048576='Data Training 2022'!B1638,INDUKSI!$H$5:$H$1048576))</f>
        <v>#N/A</v>
      </c>
      <c r="W1638" s="22" t="str">
        <f>IFERROR(VLOOKUP(B1638,INDUKSI!$B$5:$I$1048576,8,0),"")</f>
        <v>LULUS</v>
      </c>
      <c r="X1638" s="21" t="s">
        <v>3994</v>
      </c>
      <c r="Y1638" s="17" cm="1">
        <f t="array" ref="Y1638">MAX(IF(REINDUKSI!$B$5:$B$1048576='Data Training 2022'!B1638,REINDUKSI!$H$5:$H$1048576))</f>
        <v>0</v>
      </c>
      <c r="Z1638" s="22" t="str">
        <f>IFERROR(VLOOKUP(B1638,REINDUKSI!$B$5:$I$1048576,8,0),"")</f>
        <v/>
      </c>
      <c r="AA1638" s="22" t="str">
        <f t="shared" si="138"/>
        <v>TARGET</v>
      </c>
      <c r="AB1638" s="17" cm="1">
        <f t="array" ref="AB1638">MAX(IF(BSA!$B$5:$B$1048576='Data Training 2022'!B1638,BSA!$H$5:$H$1048576))</f>
        <v>0</v>
      </c>
      <c r="AC1638" s="22" t="str">
        <f>IFERROR(VLOOKUP(B1638,BSA!$B$5:$I$1048576,8,0),"")</f>
        <v/>
      </c>
      <c r="AD1638" s="22" t="s">
        <v>3994</v>
      </c>
      <c r="AE1638" s="22"/>
      <c r="AF1638" s="22"/>
      <c r="AG1638" s="22" t="str">
        <f t="shared" si="139"/>
        <v>TARGET</v>
      </c>
      <c r="AH1638" s="17" cm="1">
        <f t="array" ref="AH1638">MAX(IF(ISOLASI!$B$5:$B$1048576='Data Training 2022'!B1638,ISOLASI!$H$5:$H$1048576))</f>
        <v>44667</v>
      </c>
      <c r="AI1638" s="22" t="str">
        <f>IFERROR(VLOOKUP(B1638,ISOLASI!$B$5:$I$1048576,8,0),"")</f>
        <v>LULUS</v>
      </c>
      <c r="AJ1638" s="22"/>
      <c r="AK1638" s="17" cm="1">
        <f t="array" ref="AK1638">MAX(IF('DEKAT AIR'!$B$5:$B$1048576='Data Training 2022'!B1638,'DEKAT AIR'!$H$5:$H$1048576))</f>
        <v>0</v>
      </c>
      <c r="AL1638" s="22" t="str">
        <f>IFERROR(VLOOKUP(B1638,'DEKAT AIR'!$B$5:$I$1048576,8,0),"")</f>
        <v/>
      </c>
      <c r="AM1638" s="22"/>
      <c r="AN1638" s="17" cm="1">
        <f t="array" ref="AN1638">MAX(IF(KETINGGIAN!$B$5:$B$1048576='Data Training 2022'!B1638,KETINGGIAN!$H$5:$H$1048576))</f>
        <v>0</v>
      </c>
      <c r="AO1638" s="22" t="str">
        <f>IFERROR(VLOOKUP(B1638,KETINGGIAN!$B$5:$I$1048576,8,0),"")</f>
        <v/>
      </c>
      <c r="AP1638" s="22"/>
      <c r="AQ1638" s="22"/>
      <c r="AR1638" s="22"/>
      <c r="AS1638" s="22"/>
      <c r="AT1638" s="17" cm="1">
        <f t="array" ref="AT1638">MAX(IF(TOOLSKEEPER!$B$5:$B$1048576='Data Training 2022'!B1638,TOOLSKEEPER!$H$5:$H$1048576))</f>
        <v>0</v>
      </c>
      <c r="AU1638" s="22" t="str">
        <f>IFERROR(VLOOKUP(B1638,TOOLSKEEPER!$B$5:$I$1048576,8,0),"")</f>
        <v/>
      </c>
    </row>
    <row r="1639" spans="1:47">
      <c r="A1639" s="22">
        <f t="shared" si="140"/>
        <v>1633</v>
      </c>
      <c r="B1639" s="21" t="str">
        <f t="shared" si="141"/>
        <v>82106015</v>
      </c>
      <c r="C1639" s="21">
        <v>82106015</v>
      </c>
      <c r="D1639" s="22"/>
      <c r="E1639" s="22" t="s">
        <v>4584</v>
      </c>
      <c r="F1639" s="22" t="s">
        <v>3947</v>
      </c>
      <c r="G1639" s="22" t="s">
        <v>248</v>
      </c>
      <c r="H1639" s="22" t="s">
        <v>328</v>
      </c>
      <c r="I1639" s="22"/>
      <c r="J1639" s="22"/>
      <c r="K1639" s="21" t="s">
        <v>4002</v>
      </c>
      <c r="L1639" s="21" t="s">
        <v>280</v>
      </c>
      <c r="M1639" s="21" t="s">
        <v>4003</v>
      </c>
      <c r="N1639" s="21"/>
      <c r="O1639" s="17" t="str">
        <f>IFERROR(VLOOKUP(B1639,POP!$B$5:$I$1048576,7,0),"")</f>
        <v/>
      </c>
      <c r="P1639" s="17" t="str">
        <f>IFERROR(VLOOKUP(B1639,POM!$B$5:$I$1048576,7,0),"")</f>
        <v/>
      </c>
      <c r="Q1639" s="10" t="str">
        <f>IFERROR(VLOOKUP(B1639,POU!$B$5:$I$1048576,7,0),"")</f>
        <v/>
      </c>
      <c r="R1639" s="21" t="str">
        <f t="shared" si="137"/>
        <v/>
      </c>
      <c r="S1639" s="17" t="str">
        <f>IFERROR(VLOOKUP(B1639,'PEMBEKALAN POP'!$B$5:$I$1048576,7,0),"")</f>
        <v/>
      </c>
      <c r="T1639" s="22" t="str">
        <f>IFERROR(VLOOKUP(B1639,'PEMBEKALAN POP'!$B$5:$I$1048576,8,0),"")</f>
        <v/>
      </c>
      <c r="U1639" s="21" t="s">
        <v>3994</v>
      </c>
      <c r="V1639" s="17" t="e" cm="1">
        <f t="array" ref="V1639">MAX(IF(INDUKSI!$B$5:$B$1048576='Data Training 2022'!B1639,INDUKSI!$H$5:$H$1048576))</f>
        <v>#N/A</v>
      </c>
      <c r="W1639" s="22" t="str">
        <f>IFERROR(VLOOKUP(B1639,INDUKSI!$B$5:$I$1048576,8,0),"")</f>
        <v>LULUS</v>
      </c>
      <c r="X1639" s="21" t="s">
        <v>3994</v>
      </c>
      <c r="Y1639" s="17" cm="1">
        <f t="array" ref="Y1639">MAX(IF(REINDUKSI!$B$5:$B$1048576='Data Training 2022'!B1639,REINDUKSI!$H$5:$H$1048576))</f>
        <v>0</v>
      </c>
      <c r="Z1639" s="22" t="str">
        <f>IFERROR(VLOOKUP(B1639,REINDUKSI!$B$5:$I$1048576,8,0),"")</f>
        <v/>
      </c>
      <c r="AA1639" s="22" t="str">
        <f t="shared" si="138"/>
        <v>TARGET</v>
      </c>
      <c r="AB1639" s="17" cm="1">
        <f t="array" ref="AB1639">MAX(IF(BSA!$B$5:$B$1048576='Data Training 2022'!B1639,BSA!$H$5:$H$1048576))</f>
        <v>0</v>
      </c>
      <c r="AC1639" s="22" t="str">
        <f>IFERROR(VLOOKUP(B1639,BSA!$B$5:$I$1048576,8,0),"")</f>
        <v/>
      </c>
      <c r="AD1639" s="22" t="s">
        <v>3994</v>
      </c>
      <c r="AE1639" s="22"/>
      <c r="AF1639" s="22"/>
      <c r="AG1639" s="22" t="str">
        <f t="shared" si="139"/>
        <v>TARGET</v>
      </c>
      <c r="AH1639" s="17" cm="1">
        <f t="array" ref="AH1639">MAX(IF(ISOLASI!$B$5:$B$1048576='Data Training 2022'!B1639,ISOLASI!$H$5:$H$1048576))</f>
        <v>44667</v>
      </c>
      <c r="AI1639" s="22" t="str">
        <f>IFERROR(VLOOKUP(B1639,ISOLASI!$B$5:$I$1048576,8,0),"")</f>
        <v>LULUS</v>
      </c>
      <c r="AJ1639" s="22"/>
      <c r="AK1639" s="17" cm="1">
        <f t="array" ref="AK1639">MAX(IF('DEKAT AIR'!$B$5:$B$1048576='Data Training 2022'!B1639,'DEKAT AIR'!$H$5:$H$1048576))</f>
        <v>0</v>
      </c>
      <c r="AL1639" s="22" t="str">
        <f>IFERROR(VLOOKUP(B1639,'DEKAT AIR'!$B$5:$I$1048576,8,0),"")</f>
        <v/>
      </c>
      <c r="AM1639" s="22"/>
      <c r="AN1639" s="17" cm="1">
        <f t="array" ref="AN1639">MAX(IF(KETINGGIAN!$B$5:$B$1048576='Data Training 2022'!B1639,KETINGGIAN!$H$5:$H$1048576))</f>
        <v>0</v>
      </c>
      <c r="AO1639" s="22" t="str">
        <f>IFERROR(VLOOKUP(B1639,KETINGGIAN!$B$5:$I$1048576,8,0),"")</f>
        <v/>
      </c>
      <c r="AP1639" s="22"/>
      <c r="AQ1639" s="22"/>
      <c r="AR1639" s="22"/>
      <c r="AS1639" s="22"/>
      <c r="AT1639" s="17" cm="1">
        <f t="array" ref="AT1639">MAX(IF(TOOLSKEEPER!$B$5:$B$1048576='Data Training 2022'!B1639,TOOLSKEEPER!$H$5:$H$1048576))</f>
        <v>0</v>
      </c>
      <c r="AU1639" s="22" t="str">
        <f>IFERROR(VLOOKUP(B1639,TOOLSKEEPER!$B$5:$I$1048576,8,0),"")</f>
        <v/>
      </c>
    </row>
    <row r="1640" spans="1:47">
      <c r="A1640" s="22">
        <f t="shared" si="140"/>
        <v>1634</v>
      </c>
      <c r="B1640" s="21" t="str">
        <f t="shared" ref="B1640:B1645" si="142">TEXT(C1640,"00000000")</f>
        <v>02102911</v>
      </c>
      <c r="C1640" s="21" t="s">
        <v>3935</v>
      </c>
      <c r="D1640" s="22"/>
      <c r="E1640" s="22" t="s">
        <v>3936</v>
      </c>
      <c r="F1640" s="22" t="s">
        <v>3926</v>
      </c>
      <c r="G1640" s="22" t="s">
        <v>3937</v>
      </c>
      <c r="H1640" s="22" t="s">
        <v>3973</v>
      </c>
      <c r="I1640" s="22"/>
      <c r="J1640" s="22"/>
      <c r="K1640" s="21" t="s">
        <v>4002</v>
      </c>
      <c r="L1640" s="21" t="s">
        <v>280</v>
      </c>
      <c r="M1640" s="21" t="s">
        <v>4003</v>
      </c>
      <c r="N1640" s="21"/>
      <c r="O1640" s="17" t="str">
        <f>IFERROR(VLOOKUP(B1640,POP!$B$5:$I$1048576,7,0),"")</f>
        <v/>
      </c>
      <c r="P1640" s="17" t="str">
        <f>IFERROR(VLOOKUP(B1640,POM!$B$5:$I$1048576,7,0),"")</f>
        <v/>
      </c>
      <c r="Q1640" s="10" t="str">
        <f>IFERROR(VLOOKUP(B1640,POU!$B$5:$I$1048576,7,0),"")</f>
        <v/>
      </c>
      <c r="R1640" s="21" t="str">
        <f t="shared" ref="R1640:R1645" si="143">IF(AND(L1640="PENGAWAS",M1640="TARGET",N1640=""),"TARGET","")</f>
        <v/>
      </c>
      <c r="S1640" s="17" t="str">
        <f>IFERROR(VLOOKUP(B1640,'PEMBEKALAN POP'!$B$5:$I$1048576,7,0),"")</f>
        <v/>
      </c>
      <c r="T1640" s="22" t="str">
        <f>IFERROR(VLOOKUP(B1640,'PEMBEKALAN POP'!$B$5:$I$1048576,8,0),"")</f>
        <v/>
      </c>
      <c r="U1640" s="21" t="s">
        <v>3994</v>
      </c>
      <c r="V1640" s="17" t="e" cm="1">
        <f t="array" ref="V1640">MAX(IF(INDUKSI!$B$5:$B$1048576='Data Training 2022'!B1640,INDUKSI!$H$5:$H$1048576))</f>
        <v>#N/A</v>
      </c>
      <c r="W1640" s="22" t="str">
        <f>IFERROR(VLOOKUP(B1640,INDUKSI!$B$5:$I$1048576,8,0),"")</f>
        <v/>
      </c>
      <c r="X1640" s="21" t="s">
        <v>3994</v>
      </c>
      <c r="Y1640" s="17" cm="1">
        <f t="array" ref="Y1640">MAX(IF(REINDUKSI!$B$5:$B$1048576='Data Training 2022'!B1640,REINDUKSI!$H$5:$H$1048576))</f>
        <v>0</v>
      </c>
      <c r="Z1640" s="22" t="str">
        <f>IFERROR(VLOOKUP(B1640,REINDUKSI!$B$5:$I$1048576,8,0),"")</f>
        <v/>
      </c>
      <c r="AA1640" s="22" t="str">
        <f t="shared" si="138"/>
        <v>TARGET</v>
      </c>
      <c r="AB1640" s="17" cm="1">
        <f t="array" ref="AB1640">MAX(IF(BSA!$B$5:$B$1048576='Data Training 2022'!B1640,BSA!$H$5:$H$1048576))</f>
        <v>0</v>
      </c>
      <c r="AC1640" s="22" t="str">
        <f>IFERROR(VLOOKUP(B1640,BSA!$B$5:$I$1048576,8,0),"")</f>
        <v/>
      </c>
      <c r="AD1640" s="22" t="s">
        <v>3994</v>
      </c>
      <c r="AE1640" s="22"/>
      <c r="AF1640" s="22"/>
      <c r="AG1640" s="22" t="str">
        <f t="shared" si="139"/>
        <v>TARGET</v>
      </c>
      <c r="AH1640" s="17" cm="1">
        <f t="array" ref="AH1640">MAX(IF(ISOLASI!$B$5:$B$1048576='Data Training 2022'!B1640,ISOLASI!$H$5:$H$1048576))</f>
        <v>44366</v>
      </c>
      <c r="AI1640" s="22" t="str">
        <f>IFERROR(VLOOKUP(B1640,ISOLASI!$B$5:$I$1048576,8,0),"")</f>
        <v>LULUS</v>
      </c>
      <c r="AJ1640" s="22"/>
      <c r="AK1640" s="17" cm="1">
        <f t="array" ref="AK1640">MAX(IF('DEKAT AIR'!$B$5:$B$1048576='Data Training 2022'!B1640,'DEKAT AIR'!$H$5:$H$1048576))</f>
        <v>0</v>
      </c>
      <c r="AL1640" s="22" t="str">
        <f>IFERROR(VLOOKUP(B1640,'DEKAT AIR'!$B$5:$I$1048576,8,0),"")</f>
        <v/>
      </c>
      <c r="AM1640" s="22"/>
      <c r="AN1640" s="17" cm="1">
        <f t="array" ref="AN1640">MAX(IF(KETINGGIAN!$B$5:$B$1048576='Data Training 2022'!B1640,KETINGGIAN!$H$5:$H$1048576))</f>
        <v>0</v>
      </c>
      <c r="AO1640" s="22" t="str">
        <f>IFERROR(VLOOKUP(B1640,KETINGGIAN!$B$5:$I$1048576,8,0),"")</f>
        <v/>
      </c>
      <c r="AP1640" s="22"/>
      <c r="AQ1640" s="22"/>
      <c r="AR1640" s="22"/>
      <c r="AS1640" s="22"/>
      <c r="AT1640" s="17" cm="1">
        <f t="array" ref="AT1640">MAX(IF(TOOLSKEEPER!$B$5:$B$1048576='Data Training 2022'!B1640,TOOLSKEEPER!$H$5:$H$1048576))</f>
        <v>0</v>
      </c>
      <c r="AU1640" s="22" t="str">
        <f>IFERROR(VLOOKUP(B1640,TOOLSKEEPER!$B$5:$I$1048576,8,0),"")</f>
        <v/>
      </c>
    </row>
    <row r="1641" spans="1:47">
      <c r="A1641" s="22">
        <f t="shared" si="140"/>
        <v>1635</v>
      </c>
      <c r="B1641" s="21" t="str">
        <f t="shared" si="142"/>
        <v>02103021</v>
      </c>
      <c r="C1641" s="21" t="s">
        <v>3932</v>
      </c>
      <c r="D1641" s="22"/>
      <c r="E1641" s="22" t="s">
        <v>3933</v>
      </c>
      <c r="F1641" s="22" t="s">
        <v>3926</v>
      </c>
      <c r="G1641" s="22" t="s">
        <v>3927</v>
      </c>
      <c r="H1641" s="22" t="s">
        <v>3973</v>
      </c>
      <c r="I1641" s="22"/>
      <c r="J1641" s="22"/>
      <c r="K1641" s="21" t="s">
        <v>4002</v>
      </c>
      <c r="L1641" s="21" t="s">
        <v>280</v>
      </c>
      <c r="M1641" s="21" t="s">
        <v>4003</v>
      </c>
      <c r="N1641" s="21"/>
      <c r="O1641" s="17" t="str">
        <f>IFERROR(VLOOKUP(B1641,POP!$B$5:$I$1048576,7,0),"")</f>
        <v/>
      </c>
      <c r="P1641" s="17" t="str">
        <f>IFERROR(VLOOKUP(B1641,POM!$B$5:$I$1048576,7,0),"")</f>
        <v/>
      </c>
      <c r="Q1641" s="10" t="str">
        <f>IFERROR(VLOOKUP(B1641,POU!$B$5:$I$1048576,7,0),"")</f>
        <v/>
      </c>
      <c r="R1641" s="21" t="str">
        <f t="shared" si="143"/>
        <v/>
      </c>
      <c r="S1641" s="17" t="str">
        <f>IFERROR(VLOOKUP(B1641,'PEMBEKALAN POP'!$B$5:$I$1048576,7,0),"")</f>
        <v/>
      </c>
      <c r="T1641" s="22" t="str">
        <f>IFERROR(VLOOKUP(B1641,'PEMBEKALAN POP'!$B$5:$I$1048576,8,0),"")</f>
        <v/>
      </c>
      <c r="U1641" s="21" t="s">
        <v>3994</v>
      </c>
      <c r="V1641" s="17" t="e" cm="1">
        <f t="array" ref="V1641">MAX(IF(INDUKSI!$B$5:$B$1048576='Data Training 2022'!B1641,INDUKSI!$H$5:$H$1048576))</f>
        <v>#N/A</v>
      </c>
      <c r="W1641" s="22" t="str">
        <f>IFERROR(VLOOKUP(B1641,INDUKSI!$B$5:$I$1048576,8,0),"")</f>
        <v/>
      </c>
      <c r="X1641" s="21" t="s">
        <v>3994</v>
      </c>
      <c r="Y1641" s="17" cm="1">
        <f t="array" ref="Y1641">MAX(IF(REINDUKSI!$B$5:$B$1048576='Data Training 2022'!B1641,REINDUKSI!$H$5:$H$1048576))</f>
        <v>0</v>
      </c>
      <c r="Z1641" s="22" t="str">
        <f>IFERROR(VLOOKUP(B1641,REINDUKSI!$B$5:$I$1048576,8,0),"")</f>
        <v/>
      </c>
      <c r="AA1641" s="22" t="str">
        <f t="shared" si="138"/>
        <v>TARGET</v>
      </c>
      <c r="AB1641" s="17" cm="1">
        <f t="array" ref="AB1641">MAX(IF(BSA!$B$5:$B$1048576='Data Training 2022'!B1641,BSA!$H$5:$H$1048576))</f>
        <v>0</v>
      </c>
      <c r="AC1641" s="22" t="str">
        <f>IFERROR(VLOOKUP(B1641,BSA!$B$5:$I$1048576,8,0),"")</f>
        <v/>
      </c>
      <c r="AD1641" s="22" t="s">
        <v>3994</v>
      </c>
      <c r="AE1641" s="22"/>
      <c r="AF1641" s="22"/>
      <c r="AG1641" s="22" t="str">
        <f t="shared" si="139"/>
        <v>TARGET</v>
      </c>
      <c r="AH1641" s="17" cm="1">
        <f t="array" ref="AH1641">MAX(IF(ISOLASI!$B$5:$B$1048576='Data Training 2022'!B1641,ISOLASI!$H$5:$H$1048576))</f>
        <v>0</v>
      </c>
      <c r="AI1641" s="22" t="str">
        <f>IFERROR(VLOOKUP(B1641,ISOLASI!$B$5:$I$1048576,8,0),"")</f>
        <v/>
      </c>
      <c r="AJ1641" s="22"/>
      <c r="AK1641" s="17" cm="1">
        <f t="array" ref="AK1641">MAX(IF('DEKAT AIR'!$B$5:$B$1048576='Data Training 2022'!B1641,'DEKAT AIR'!$H$5:$H$1048576))</f>
        <v>0</v>
      </c>
      <c r="AL1641" s="22" t="str">
        <f>IFERROR(VLOOKUP(B1641,'DEKAT AIR'!$B$5:$I$1048576,8,0),"")</f>
        <v/>
      </c>
      <c r="AM1641" s="22"/>
      <c r="AN1641" s="17" cm="1">
        <f t="array" ref="AN1641">MAX(IF(KETINGGIAN!$B$5:$B$1048576='Data Training 2022'!B1641,KETINGGIAN!$H$5:$H$1048576))</f>
        <v>0</v>
      </c>
      <c r="AO1641" s="22" t="str">
        <f>IFERROR(VLOOKUP(B1641,KETINGGIAN!$B$5:$I$1048576,8,0),"")</f>
        <v/>
      </c>
      <c r="AP1641" s="22"/>
      <c r="AQ1641" s="22"/>
      <c r="AR1641" s="22"/>
      <c r="AS1641" s="22"/>
      <c r="AT1641" s="17" cm="1">
        <f t="array" ref="AT1641">MAX(IF(TOOLSKEEPER!$B$5:$B$1048576='Data Training 2022'!B1641,TOOLSKEEPER!$H$5:$H$1048576))</f>
        <v>0</v>
      </c>
      <c r="AU1641" s="22" t="str">
        <f>IFERROR(VLOOKUP(B1641,TOOLSKEEPER!$B$5:$I$1048576,8,0),"")</f>
        <v/>
      </c>
    </row>
    <row r="1642" spans="1:47">
      <c r="A1642" s="22">
        <f t="shared" si="140"/>
        <v>1636</v>
      </c>
      <c r="B1642" s="21" t="str">
        <f t="shared" si="142"/>
        <v>02103039</v>
      </c>
      <c r="C1642" s="21" t="s">
        <v>3924</v>
      </c>
      <c r="D1642" s="22"/>
      <c r="E1642" s="22" t="s">
        <v>3925</v>
      </c>
      <c r="F1642" s="22" t="s">
        <v>3926</v>
      </c>
      <c r="G1642" s="22" t="s">
        <v>3927</v>
      </c>
      <c r="H1642" s="22" t="s">
        <v>3973</v>
      </c>
      <c r="I1642" s="22"/>
      <c r="J1642" s="22"/>
      <c r="K1642" s="21" t="s">
        <v>4002</v>
      </c>
      <c r="L1642" s="21" t="s">
        <v>280</v>
      </c>
      <c r="M1642" s="21" t="s">
        <v>4003</v>
      </c>
      <c r="N1642" s="21"/>
      <c r="O1642" s="17" t="str">
        <f>IFERROR(VLOOKUP(B1642,POP!$B$5:$I$1048576,7,0),"")</f>
        <v/>
      </c>
      <c r="P1642" s="17" t="str">
        <f>IFERROR(VLOOKUP(B1642,POM!$B$5:$I$1048576,7,0),"")</f>
        <v/>
      </c>
      <c r="Q1642" s="10" t="str">
        <f>IFERROR(VLOOKUP(B1642,POU!$B$5:$I$1048576,7,0),"")</f>
        <v/>
      </c>
      <c r="R1642" s="21" t="str">
        <f t="shared" si="143"/>
        <v/>
      </c>
      <c r="S1642" s="17" t="str">
        <f>IFERROR(VLOOKUP(B1642,'PEMBEKALAN POP'!$B$5:$I$1048576,7,0),"")</f>
        <v/>
      </c>
      <c r="T1642" s="22" t="str">
        <f>IFERROR(VLOOKUP(B1642,'PEMBEKALAN POP'!$B$5:$I$1048576,8,0),"")</f>
        <v/>
      </c>
      <c r="U1642" s="21" t="s">
        <v>3994</v>
      </c>
      <c r="V1642" s="17" t="e" cm="1">
        <f t="array" ref="V1642">MAX(IF(INDUKSI!$B$5:$B$1048576='Data Training 2022'!B1642,INDUKSI!$H$5:$H$1048576))</f>
        <v>#N/A</v>
      </c>
      <c r="W1642" s="22" t="str">
        <f>IFERROR(VLOOKUP(B1642,INDUKSI!$B$5:$I$1048576,8,0),"")</f>
        <v/>
      </c>
      <c r="X1642" s="21" t="s">
        <v>3994</v>
      </c>
      <c r="Y1642" s="17" cm="1">
        <f t="array" ref="Y1642">MAX(IF(REINDUKSI!$B$5:$B$1048576='Data Training 2022'!B1642,REINDUKSI!$H$5:$H$1048576))</f>
        <v>0</v>
      </c>
      <c r="Z1642" s="22" t="str">
        <f>IFERROR(VLOOKUP(B1642,REINDUKSI!$B$5:$I$1048576,8,0),"")</f>
        <v/>
      </c>
      <c r="AA1642" s="22" t="str">
        <f t="shared" si="138"/>
        <v>TARGET</v>
      </c>
      <c r="AB1642" s="17" cm="1">
        <f t="array" ref="AB1642">MAX(IF(BSA!$B$5:$B$1048576='Data Training 2022'!B1642,BSA!$H$5:$H$1048576))</f>
        <v>0</v>
      </c>
      <c r="AC1642" s="22" t="str">
        <f>IFERROR(VLOOKUP(B1642,BSA!$B$5:$I$1048576,8,0),"")</f>
        <v/>
      </c>
      <c r="AD1642" s="22" t="s">
        <v>3994</v>
      </c>
      <c r="AE1642" s="22"/>
      <c r="AF1642" s="22"/>
      <c r="AG1642" s="22" t="str">
        <f t="shared" si="139"/>
        <v>TARGET</v>
      </c>
      <c r="AH1642" s="17" cm="1">
        <f t="array" ref="AH1642">MAX(IF(ISOLASI!$B$5:$B$1048576='Data Training 2022'!B1642,ISOLASI!$H$5:$H$1048576))</f>
        <v>0</v>
      </c>
      <c r="AI1642" s="22" t="str">
        <f>IFERROR(VLOOKUP(B1642,ISOLASI!$B$5:$I$1048576,8,0),"")</f>
        <v/>
      </c>
      <c r="AJ1642" s="22"/>
      <c r="AK1642" s="17" cm="1">
        <f t="array" ref="AK1642">MAX(IF('DEKAT AIR'!$B$5:$B$1048576='Data Training 2022'!B1642,'DEKAT AIR'!$H$5:$H$1048576))</f>
        <v>0</v>
      </c>
      <c r="AL1642" s="22" t="str">
        <f>IFERROR(VLOOKUP(B1642,'DEKAT AIR'!$B$5:$I$1048576,8,0),"")</f>
        <v/>
      </c>
      <c r="AM1642" s="22"/>
      <c r="AN1642" s="17" cm="1">
        <f t="array" ref="AN1642">MAX(IF(KETINGGIAN!$B$5:$B$1048576='Data Training 2022'!B1642,KETINGGIAN!$H$5:$H$1048576))</f>
        <v>0</v>
      </c>
      <c r="AO1642" s="22" t="str">
        <f>IFERROR(VLOOKUP(B1642,KETINGGIAN!$B$5:$I$1048576,8,0),"")</f>
        <v/>
      </c>
      <c r="AP1642" s="22"/>
      <c r="AQ1642" s="22"/>
      <c r="AR1642" s="22"/>
      <c r="AS1642" s="22"/>
      <c r="AT1642" s="17" cm="1">
        <f t="array" ref="AT1642">MAX(IF(TOOLSKEEPER!$B$5:$B$1048576='Data Training 2022'!B1642,TOOLSKEEPER!$H$5:$H$1048576))</f>
        <v>0</v>
      </c>
      <c r="AU1642" s="22" t="str">
        <f>IFERROR(VLOOKUP(B1642,TOOLSKEEPER!$B$5:$I$1048576,8,0),"")</f>
        <v/>
      </c>
    </row>
    <row r="1643" spans="1:47">
      <c r="A1643" s="22">
        <f t="shared" si="140"/>
        <v>1637</v>
      </c>
      <c r="B1643" s="21" t="str">
        <f t="shared" si="142"/>
        <v>02103086</v>
      </c>
      <c r="C1643" s="21" t="s">
        <v>3942</v>
      </c>
      <c r="D1643" s="22"/>
      <c r="E1643" s="22" t="s">
        <v>3943</v>
      </c>
      <c r="F1643" s="22" t="s">
        <v>3926</v>
      </c>
      <c r="G1643" s="22" t="s">
        <v>248</v>
      </c>
      <c r="H1643" s="22" t="s">
        <v>3973</v>
      </c>
      <c r="I1643" s="22"/>
      <c r="J1643" s="22"/>
      <c r="K1643" s="21" t="s">
        <v>4002</v>
      </c>
      <c r="L1643" s="21" t="s">
        <v>280</v>
      </c>
      <c r="M1643" s="21" t="s">
        <v>4003</v>
      </c>
      <c r="N1643" s="21"/>
      <c r="O1643" s="17" t="str">
        <f>IFERROR(VLOOKUP(B1643,POP!$B$5:$I$1048576,7,0),"")</f>
        <v/>
      </c>
      <c r="P1643" s="17" t="str">
        <f>IFERROR(VLOOKUP(B1643,POM!$B$5:$I$1048576,7,0),"")</f>
        <v/>
      </c>
      <c r="Q1643" s="10" t="str">
        <f>IFERROR(VLOOKUP(B1643,POU!$B$5:$I$1048576,7,0),"")</f>
        <v/>
      </c>
      <c r="R1643" s="21" t="str">
        <f t="shared" si="143"/>
        <v/>
      </c>
      <c r="S1643" s="17" t="str">
        <f>IFERROR(VLOOKUP(B1643,'PEMBEKALAN POP'!$B$5:$I$1048576,7,0),"")</f>
        <v/>
      </c>
      <c r="T1643" s="22" t="str">
        <f>IFERROR(VLOOKUP(B1643,'PEMBEKALAN POP'!$B$5:$I$1048576,8,0),"")</f>
        <v/>
      </c>
      <c r="U1643" s="21" t="s">
        <v>3994</v>
      </c>
      <c r="V1643" s="17" t="e" cm="1">
        <f t="array" ref="V1643">MAX(IF(INDUKSI!$B$5:$B$1048576='Data Training 2022'!B1643,INDUKSI!$H$5:$H$1048576))</f>
        <v>#N/A</v>
      </c>
      <c r="W1643" s="22" t="str">
        <f>IFERROR(VLOOKUP(B1643,INDUKSI!$B$5:$I$1048576,8,0),"")</f>
        <v/>
      </c>
      <c r="X1643" s="21" t="s">
        <v>3994</v>
      </c>
      <c r="Y1643" s="17" cm="1">
        <f t="array" ref="Y1643">MAX(IF(REINDUKSI!$B$5:$B$1048576='Data Training 2022'!B1643,REINDUKSI!$H$5:$H$1048576))</f>
        <v>0</v>
      </c>
      <c r="Z1643" s="22" t="str">
        <f>IFERROR(VLOOKUP(B1643,REINDUKSI!$B$5:$I$1048576,8,0),"")</f>
        <v/>
      </c>
      <c r="AA1643" s="22" t="str">
        <f t="shared" si="138"/>
        <v>TARGET</v>
      </c>
      <c r="AB1643" s="17" cm="1">
        <f t="array" ref="AB1643">MAX(IF(BSA!$B$5:$B$1048576='Data Training 2022'!B1643,BSA!$H$5:$H$1048576))</f>
        <v>0</v>
      </c>
      <c r="AC1643" s="22" t="str">
        <f>IFERROR(VLOOKUP(B1643,BSA!$B$5:$I$1048576,8,0),"")</f>
        <v/>
      </c>
      <c r="AD1643" s="22" t="s">
        <v>3994</v>
      </c>
      <c r="AE1643" s="22"/>
      <c r="AF1643" s="22"/>
      <c r="AG1643" s="22" t="str">
        <f t="shared" si="139"/>
        <v>TARGET</v>
      </c>
      <c r="AH1643" s="17" cm="1">
        <f t="array" ref="AH1643">MAX(IF(ISOLASI!$B$5:$B$1048576='Data Training 2022'!B1643,ISOLASI!$H$5:$H$1048576))</f>
        <v>0</v>
      </c>
      <c r="AI1643" s="22" t="str">
        <f>IFERROR(VLOOKUP(B1643,ISOLASI!$B$5:$I$1048576,8,0),"")</f>
        <v/>
      </c>
      <c r="AJ1643" s="22"/>
      <c r="AK1643" s="17" cm="1">
        <f t="array" ref="AK1643">MAX(IF('DEKAT AIR'!$B$5:$B$1048576='Data Training 2022'!B1643,'DEKAT AIR'!$H$5:$H$1048576))</f>
        <v>0</v>
      </c>
      <c r="AL1643" s="22" t="str">
        <f>IFERROR(VLOOKUP(B1643,'DEKAT AIR'!$B$5:$I$1048576,8,0),"")</f>
        <v/>
      </c>
      <c r="AM1643" s="22"/>
      <c r="AN1643" s="17" cm="1">
        <f t="array" ref="AN1643">MAX(IF(KETINGGIAN!$B$5:$B$1048576='Data Training 2022'!B1643,KETINGGIAN!$H$5:$H$1048576))</f>
        <v>0</v>
      </c>
      <c r="AO1643" s="22" t="str">
        <f>IFERROR(VLOOKUP(B1643,KETINGGIAN!$B$5:$I$1048576,8,0),"")</f>
        <v/>
      </c>
      <c r="AP1643" s="22"/>
      <c r="AQ1643" s="22"/>
      <c r="AR1643" s="22"/>
      <c r="AS1643" s="22"/>
      <c r="AT1643" s="17" cm="1">
        <f t="array" ref="AT1643">MAX(IF(TOOLSKEEPER!$B$5:$B$1048576='Data Training 2022'!B1643,TOOLSKEEPER!$H$5:$H$1048576))</f>
        <v>0</v>
      </c>
      <c r="AU1643" s="22" t="str">
        <f>IFERROR(VLOOKUP(B1643,TOOLSKEEPER!$B$5:$I$1048576,8,0),"")</f>
        <v/>
      </c>
    </row>
    <row r="1644" spans="1:47">
      <c r="A1644" s="22">
        <f t="shared" si="140"/>
        <v>1638</v>
      </c>
      <c r="B1644" s="21" t="str">
        <f t="shared" si="142"/>
        <v>02103094</v>
      </c>
      <c r="C1644" s="21" t="s">
        <v>3929</v>
      </c>
      <c r="D1644" s="22"/>
      <c r="E1644" s="22" t="s">
        <v>3930</v>
      </c>
      <c r="F1644" s="22" t="s">
        <v>3926</v>
      </c>
      <c r="G1644" s="22" t="s">
        <v>3927</v>
      </c>
      <c r="H1644" s="22" t="s">
        <v>3973</v>
      </c>
      <c r="I1644" s="22"/>
      <c r="J1644" s="22"/>
      <c r="K1644" s="21" t="s">
        <v>4002</v>
      </c>
      <c r="L1644" s="21" t="s">
        <v>280</v>
      </c>
      <c r="M1644" s="21" t="s">
        <v>4003</v>
      </c>
      <c r="N1644" s="21"/>
      <c r="O1644" s="17" t="str">
        <f>IFERROR(VLOOKUP(B1644,POP!$B$5:$I$1048576,7,0),"")</f>
        <v/>
      </c>
      <c r="P1644" s="17" t="str">
        <f>IFERROR(VLOOKUP(B1644,POM!$B$5:$I$1048576,7,0),"")</f>
        <v/>
      </c>
      <c r="Q1644" s="10" t="str">
        <f>IFERROR(VLOOKUP(B1644,POU!$B$5:$I$1048576,7,0),"")</f>
        <v/>
      </c>
      <c r="R1644" s="21" t="str">
        <f t="shared" si="143"/>
        <v/>
      </c>
      <c r="S1644" s="17" t="str">
        <f>IFERROR(VLOOKUP(B1644,'PEMBEKALAN POP'!$B$5:$I$1048576,7,0),"")</f>
        <v/>
      </c>
      <c r="T1644" s="22" t="str">
        <f>IFERROR(VLOOKUP(B1644,'PEMBEKALAN POP'!$B$5:$I$1048576,8,0),"")</f>
        <v/>
      </c>
      <c r="U1644" s="21" t="s">
        <v>3994</v>
      </c>
      <c r="V1644" s="17" t="e" cm="1">
        <f t="array" ref="V1644">MAX(IF(INDUKSI!$B$5:$B$1048576='Data Training 2022'!B1644,INDUKSI!$H$5:$H$1048576))</f>
        <v>#N/A</v>
      </c>
      <c r="W1644" s="22" t="str">
        <f>IFERROR(VLOOKUP(B1644,INDUKSI!$B$5:$I$1048576,8,0),"")</f>
        <v/>
      </c>
      <c r="X1644" s="21" t="s">
        <v>3994</v>
      </c>
      <c r="Y1644" s="17" cm="1">
        <f t="array" ref="Y1644">MAX(IF(REINDUKSI!$B$5:$B$1048576='Data Training 2022'!B1644,REINDUKSI!$H$5:$H$1048576))</f>
        <v>0</v>
      </c>
      <c r="Z1644" s="22" t="str">
        <f>IFERROR(VLOOKUP(B1644,REINDUKSI!$B$5:$I$1048576,8,0),"")</f>
        <v/>
      </c>
      <c r="AA1644" s="22" t="str">
        <f t="shared" si="138"/>
        <v>TARGET</v>
      </c>
      <c r="AB1644" s="17" cm="1">
        <f t="array" ref="AB1644">MAX(IF(BSA!$B$5:$B$1048576='Data Training 2022'!B1644,BSA!$H$5:$H$1048576))</f>
        <v>0</v>
      </c>
      <c r="AC1644" s="22" t="str">
        <f>IFERROR(VLOOKUP(B1644,BSA!$B$5:$I$1048576,8,0),"")</f>
        <v/>
      </c>
      <c r="AD1644" s="22" t="s">
        <v>3994</v>
      </c>
      <c r="AE1644" s="22"/>
      <c r="AF1644" s="22"/>
      <c r="AG1644" s="22" t="str">
        <f t="shared" si="139"/>
        <v>TARGET</v>
      </c>
      <c r="AH1644" s="17" cm="1">
        <f t="array" ref="AH1644">MAX(IF(ISOLASI!$B$5:$B$1048576='Data Training 2022'!B1644,ISOLASI!$H$5:$H$1048576))</f>
        <v>0</v>
      </c>
      <c r="AI1644" s="22" t="str">
        <f>IFERROR(VLOOKUP(B1644,ISOLASI!$B$5:$I$1048576,8,0),"")</f>
        <v/>
      </c>
      <c r="AJ1644" s="22"/>
      <c r="AK1644" s="17" cm="1">
        <f t="array" ref="AK1644">MAX(IF('DEKAT AIR'!$B$5:$B$1048576='Data Training 2022'!B1644,'DEKAT AIR'!$H$5:$H$1048576))</f>
        <v>0</v>
      </c>
      <c r="AL1644" s="22" t="str">
        <f>IFERROR(VLOOKUP(B1644,'DEKAT AIR'!$B$5:$I$1048576,8,0),"")</f>
        <v/>
      </c>
      <c r="AM1644" s="22"/>
      <c r="AN1644" s="17" cm="1">
        <f t="array" ref="AN1644">MAX(IF(KETINGGIAN!$B$5:$B$1048576='Data Training 2022'!B1644,KETINGGIAN!$H$5:$H$1048576))</f>
        <v>0</v>
      </c>
      <c r="AO1644" s="22" t="str">
        <f>IFERROR(VLOOKUP(B1644,KETINGGIAN!$B$5:$I$1048576,8,0),"")</f>
        <v/>
      </c>
      <c r="AP1644" s="22"/>
      <c r="AQ1644" s="22"/>
      <c r="AR1644" s="22"/>
      <c r="AS1644" s="22"/>
      <c r="AT1644" s="17" cm="1">
        <f t="array" ref="AT1644">MAX(IF(TOOLSKEEPER!$B$5:$B$1048576='Data Training 2022'!B1644,TOOLSKEEPER!$H$5:$H$1048576))</f>
        <v>0</v>
      </c>
      <c r="AU1644" s="22" t="str">
        <f>IFERROR(VLOOKUP(B1644,TOOLSKEEPER!$B$5:$I$1048576,8,0),"")</f>
        <v/>
      </c>
    </row>
    <row r="1645" spans="1:47">
      <c r="A1645" s="22">
        <f t="shared" si="140"/>
        <v>1639</v>
      </c>
      <c r="B1645" s="21" t="str">
        <f t="shared" si="142"/>
        <v>02203124</v>
      </c>
      <c r="C1645" s="21" t="s">
        <v>3939</v>
      </c>
      <c r="D1645" s="22"/>
      <c r="E1645" s="22" t="s">
        <v>3940</v>
      </c>
      <c r="F1645" s="22" t="s">
        <v>3926</v>
      </c>
      <c r="G1645" s="22" t="s">
        <v>248</v>
      </c>
      <c r="H1645" s="22" t="s">
        <v>3973</v>
      </c>
      <c r="I1645" s="22"/>
      <c r="J1645" s="22"/>
      <c r="K1645" s="21" t="s">
        <v>4002</v>
      </c>
      <c r="L1645" s="21" t="s">
        <v>280</v>
      </c>
      <c r="M1645" s="21" t="s">
        <v>4003</v>
      </c>
      <c r="N1645" s="21"/>
      <c r="O1645" s="17" t="str">
        <f>IFERROR(VLOOKUP(B1645,POP!$B$5:$I$1048576,7,0),"")</f>
        <v/>
      </c>
      <c r="P1645" s="17" t="str">
        <f>IFERROR(VLOOKUP(B1645,POM!$B$5:$I$1048576,7,0),"")</f>
        <v/>
      </c>
      <c r="Q1645" s="10" t="str">
        <f>IFERROR(VLOOKUP(B1645,POU!$B$5:$I$1048576,7,0),"")</f>
        <v/>
      </c>
      <c r="R1645" s="21" t="str">
        <f t="shared" si="143"/>
        <v/>
      </c>
      <c r="S1645" s="17" t="str">
        <f>IFERROR(VLOOKUP(B1645,'PEMBEKALAN POP'!$B$5:$I$1048576,7,0),"")</f>
        <v/>
      </c>
      <c r="T1645" s="22" t="str">
        <f>IFERROR(VLOOKUP(B1645,'PEMBEKALAN POP'!$B$5:$I$1048576,8,0),"")</f>
        <v/>
      </c>
      <c r="U1645" s="21" t="s">
        <v>3994</v>
      </c>
      <c r="V1645" s="17" t="e" cm="1">
        <f t="array" ref="V1645">MAX(IF(INDUKSI!$B$5:$B$1048576='Data Training 2022'!B1645,INDUKSI!$H$5:$H$1048576))</f>
        <v>#N/A</v>
      </c>
      <c r="W1645" s="22" t="str">
        <f>IFERROR(VLOOKUP(B1645,INDUKSI!$B$5:$I$1048576,8,0),"")</f>
        <v/>
      </c>
      <c r="X1645" s="21" t="s">
        <v>3994</v>
      </c>
      <c r="Y1645" s="17" cm="1">
        <f t="array" ref="Y1645">MAX(IF(REINDUKSI!$B$5:$B$1048576='Data Training 2022'!B1645,REINDUKSI!$H$5:$H$1048576))</f>
        <v>0</v>
      </c>
      <c r="Z1645" s="22" t="str">
        <f>IFERROR(VLOOKUP(B1645,REINDUKSI!$B$5:$I$1048576,8,0),"")</f>
        <v/>
      </c>
      <c r="AA1645" s="22" t="str">
        <f t="shared" si="138"/>
        <v>TARGET</v>
      </c>
      <c r="AB1645" s="17" cm="1">
        <f t="array" ref="AB1645">MAX(IF(BSA!$B$5:$B$1048576='Data Training 2022'!B1645,BSA!$H$5:$H$1048576))</f>
        <v>0</v>
      </c>
      <c r="AC1645" s="22" t="str">
        <f>IFERROR(VLOOKUP(B1645,BSA!$B$5:$I$1048576,8,0),"")</f>
        <v/>
      </c>
      <c r="AD1645" s="22" t="s">
        <v>3994</v>
      </c>
      <c r="AE1645" s="22"/>
      <c r="AF1645" s="22"/>
      <c r="AG1645" s="22" t="str">
        <f t="shared" si="139"/>
        <v>TARGET</v>
      </c>
      <c r="AH1645" s="17" cm="1">
        <f t="array" ref="AH1645">MAX(IF(ISOLASI!$B$5:$B$1048576='Data Training 2022'!B1645,ISOLASI!$H$5:$H$1048576))</f>
        <v>0</v>
      </c>
      <c r="AI1645" s="22" t="str">
        <f>IFERROR(VLOOKUP(B1645,ISOLASI!$B$5:$I$1048576,8,0),"")</f>
        <v/>
      </c>
      <c r="AJ1645" s="22"/>
      <c r="AK1645" s="17" cm="1">
        <f t="array" ref="AK1645">MAX(IF('DEKAT AIR'!$B$5:$B$1048576='Data Training 2022'!B1645,'DEKAT AIR'!$H$5:$H$1048576))</f>
        <v>0</v>
      </c>
      <c r="AL1645" s="22" t="str">
        <f>IFERROR(VLOOKUP(B1645,'DEKAT AIR'!$B$5:$I$1048576,8,0),"")</f>
        <v/>
      </c>
      <c r="AM1645" s="22"/>
      <c r="AN1645" s="17" cm="1">
        <f t="array" ref="AN1645">MAX(IF(KETINGGIAN!$B$5:$B$1048576='Data Training 2022'!B1645,KETINGGIAN!$H$5:$H$1048576))</f>
        <v>0</v>
      </c>
      <c r="AO1645" s="22" t="str">
        <f>IFERROR(VLOOKUP(B1645,KETINGGIAN!$B$5:$I$1048576,8,0),"")</f>
        <v/>
      </c>
      <c r="AP1645" s="22"/>
      <c r="AQ1645" s="22"/>
      <c r="AR1645" s="22"/>
      <c r="AS1645" s="22"/>
      <c r="AT1645" s="17" cm="1">
        <f t="array" ref="AT1645">MAX(IF(TOOLSKEEPER!$B$5:$B$1048576='Data Training 2022'!B1645,TOOLSKEEPER!$H$5:$H$1048576))</f>
        <v>0</v>
      </c>
      <c r="AU1645" s="22" t="str">
        <f>IFERROR(VLOOKUP(B1645,TOOLSKEEPER!$B$5:$I$1048576,8,0),"")</f>
        <v/>
      </c>
    </row>
  </sheetData>
  <sheetProtection algorithmName="SHA-512" hashValue="ebNEWKfJHHWyJQbOSF/c2HgGajz35Y2NWbyTJW7Y6Uv6ha7LL2EEznStZXfhn/Uge/IABQ0BqoOIsEbQ/bvPDw==" saltValue="ZpTN4gVj8x47nV1+XKn81Q==" spinCount="100000" sheet="1" objects="1" scenarios="1"/>
  <autoFilter ref="A5:AU1645" xr:uid="{18CFAA40-65BD-4A7F-B00B-F93A87AF67AD}"/>
  <mergeCells count="25">
    <mergeCell ref="O4:Q4"/>
    <mergeCell ref="R4:T4"/>
    <mergeCell ref="U4:W4"/>
    <mergeCell ref="AP4:AR4"/>
    <mergeCell ref="L4:L5"/>
    <mergeCell ref="M4:M5"/>
    <mergeCell ref="X4:Z4"/>
    <mergeCell ref="AA4:AC4"/>
    <mergeCell ref="AD4:AF4"/>
    <mergeCell ref="AS4:AU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AJ4:AL4"/>
    <mergeCell ref="AM4:AO4"/>
    <mergeCell ref="N4:N5"/>
    <mergeCell ref="AG4:AI4"/>
  </mergeCells>
  <conditionalFormatting sqref="C423">
    <cfRule type="duplicateValues" dxfId="20" priority="3"/>
    <cfRule type="duplicateValues" dxfId="19" priority="4"/>
  </conditionalFormatting>
  <conditionalFormatting sqref="B1:B4 D3 F3 H3 J3 L3 N3 P3 R3 T3 V3 X3 Z3 AB3 AD3 AF3 AH3 AJ3 AL3 AN3 AP3 AR3 AT3 B6:B1048576">
    <cfRule type="duplicateValues" dxfId="18" priority="62"/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906B-A8C8-4CBE-BDF5-7D06E55B44C0}">
  <sheetPr>
    <tabColor rgb="FF00B050"/>
  </sheetPr>
  <dimension ref="A1:L112"/>
  <sheetViews>
    <sheetView zoomScale="85" zoomScaleNormal="85" workbookViewId="0">
      <pane ySplit="4" topLeftCell="A5" activePane="bottomLeft" state="frozen"/>
      <selection pane="bottomLeft" activeCell="F7" sqref="F7"/>
      <selection activeCell="E15" sqref="E15"/>
    </sheetView>
  </sheetViews>
  <sheetFormatPr defaultColWidth="9.140625" defaultRowHeight="14.45"/>
  <cols>
    <col min="1" max="1" width="5.85546875" style="14" customWidth="1"/>
    <col min="2" max="2" width="18.85546875" style="8" bestFit="1" customWidth="1"/>
    <col min="3" max="3" width="19.5703125" style="8" bestFit="1" customWidth="1"/>
    <col min="4" max="4" width="9.7109375" style="14" customWidth="1"/>
    <col min="5" max="5" width="32.7109375" style="14" bestFit="1" customWidth="1"/>
    <col min="6" max="6" width="22" style="14" bestFit="1" customWidth="1"/>
    <col min="7" max="7" width="13.7109375" style="14" bestFit="1" customWidth="1"/>
    <col min="8" max="8" width="12.7109375" style="15" customWidth="1"/>
    <col min="9" max="9" width="11.42578125" style="14" customWidth="1"/>
    <col min="10" max="16384" width="9.140625" style="14"/>
  </cols>
  <sheetData>
    <row r="1" spans="1:12" ht="9.9499999999999993" customHeight="1"/>
    <row r="2" spans="1:12">
      <c r="A2" s="18" t="s">
        <v>4585</v>
      </c>
    </row>
    <row r="3" spans="1:12" ht="9.9499999999999993" customHeight="1"/>
    <row r="4" spans="1:12" s="13" customFormat="1" ht="30" customHeight="1">
      <c r="A4" s="19" t="s">
        <v>1</v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8</v>
      </c>
      <c r="H4" s="16" t="s">
        <v>3952</v>
      </c>
      <c r="I4" s="19" t="s">
        <v>4586</v>
      </c>
    </row>
    <row r="5" spans="1:12">
      <c r="A5" s="22">
        <v>1</v>
      </c>
      <c r="B5" s="21" t="str">
        <f t="shared" ref="B5:B36" si="0">TEXT(C5,"00000000")</f>
        <v>00119142</v>
      </c>
      <c r="C5" s="21" t="s">
        <v>4157</v>
      </c>
      <c r="D5" s="22"/>
      <c r="E5" s="22" t="s">
        <v>3226</v>
      </c>
      <c r="F5" s="22" t="s">
        <v>1255</v>
      </c>
      <c r="G5" s="22" t="s">
        <v>405</v>
      </c>
      <c r="H5" s="17">
        <v>38639</v>
      </c>
      <c r="I5" s="22" t="s">
        <v>4587</v>
      </c>
      <c r="L5" s="8"/>
    </row>
    <row r="6" spans="1:12">
      <c r="A6" s="22">
        <f t="shared" ref="A6:A37" si="1">A5+1</f>
        <v>2</v>
      </c>
      <c r="B6" s="21" t="str">
        <f t="shared" si="0"/>
        <v>00109511</v>
      </c>
      <c r="C6" s="21" t="s">
        <v>3244</v>
      </c>
      <c r="D6" s="22"/>
      <c r="E6" s="22" t="s">
        <v>3245</v>
      </c>
      <c r="F6" s="22" t="s">
        <v>1255</v>
      </c>
      <c r="G6" s="22" t="s">
        <v>3973</v>
      </c>
      <c r="H6" s="17">
        <v>39062</v>
      </c>
      <c r="I6" s="22" t="s">
        <v>4587</v>
      </c>
      <c r="L6" s="8"/>
    </row>
    <row r="7" spans="1:12">
      <c r="A7" s="22">
        <f t="shared" si="1"/>
        <v>3</v>
      </c>
      <c r="B7" s="21" t="str">
        <f t="shared" si="0"/>
        <v>80002052</v>
      </c>
      <c r="C7" s="21" t="s">
        <v>3769</v>
      </c>
      <c r="D7" s="22"/>
      <c r="E7" s="22" t="s">
        <v>4029</v>
      </c>
      <c r="F7" s="22" t="s">
        <v>1255</v>
      </c>
      <c r="G7" s="22" t="s">
        <v>328</v>
      </c>
      <c r="H7" s="17">
        <v>39566</v>
      </c>
      <c r="I7" s="22" t="s">
        <v>4587</v>
      </c>
      <c r="L7" s="8"/>
    </row>
    <row r="8" spans="1:12">
      <c r="A8" s="22">
        <f t="shared" si="1"/>
        <v>4</v>
      </c>
      <c r="B8" s="21" t="str">
        <f t="shared" si="0"/>
        <v>80003866</v>
      </c>
      <c r="C8" s="21" t="s">
        <v>4156</v>
      </c>
      <c r="D8" s="22"/>
      <c r="E8" s="22" t="s">
        <v>1720</v>
      </c>
      <c r="F8" s="22" t="s">
        <v>1255</v>
      </c>
      <c r="G8" s="22" t="s">
        <v>405</v>
      </c>
      <c r="H8" s="17">
        <v>39660</v>
      </c>
      <c r="I8" s="22" t="s">
        <v>4587</v>
      </c>
      <c r="L8" s="8"/>
    </row>
    <row r="9" spans="1:12">
      <c r="A9" s="22">
        <f t="shared" si="1"/>
        <v>5</v>
      </c>
      <c r="B9" s="21" t="str">
        <f t="shared" si="0"/>
        <v>00107809</v>
      </c>
      <c r="C9" s="21" t="s">
        <v>1928</v>
      </c>
      <c r="D9" s="22"/>
      <c r="E9" s="22" t="s">
        <v>1929</v>
      </c>
      <c r="F9" s="22" t="s">
        <v>1255</v>
      </c>
      <c r="G9" s="22" t="s">
        <v>3973</v>
      </c>
      <c r="H9" s="17">
        <v>39668</v>
      </c>
      <c r="I9" s="22" t="s">
        <v>4587</v>
      </c>
      <c r="L9" s="8"/>
    </row>
    <row r="10" spans="1:12">
      <c r="A10" s="22">
        <f t="shared" si="1"/>
        <v>6</v>
      </c>
      <c r="B10" s="21" t="str">
        <f t="shared" si="0"/>
        <v>00107614</v>
      </c>
      <c r="C10" s="21" t="s">
        <v>4151</v>
      </c>
      <c r="D10" s="22"/>
      <c r="E10" s="22" t="s">
        <v>3582</v>
      </c>
      <c r="F10" s="22" t="s">
        <v>1255</v>
      </c>
      <c r="G10" s="22" t="s">
        <v>405</v>
      </c>
      <c r="H10" s="17">
        <v>39914</v>
      </c>
      <c r="I10" s="22" t="s">
        <v>4587</v>
      </c>
      <c r="L10" s="8"/>
    </row>
    <row r="11" spans="1:12">
      <c r="A11" s="22">
        <f t="shared" si="1"/>
        <v>7</v>
      </c>
      <c r="B11" s="21" t="str">
        <f t="shared" si="0"/>
        <v>00119143</v>
      </c>
      <c r="C11" s="21" t="s">
        <v>4155</v>
      </c>
      <c r="D11" s="22"/>
      <c r="E11" s="22" t="s">
        <v>3234</v>
      </c>
      <c r="F11" s="22" t="s">
        <v>1255</v>
      </c>
      <c r="G11" s="22" t="s">
        <v>405</v>
      </c>
      <c r="H11" s="17">
        <v>40298</v>
      </c>
      <c r="I11" s="22" t="s">
        <v>4587</v>
      </c>
      <c r="L11" s="8"/>
    </row>
    <row r="12" spans="1:12">
      <c r="A12" s="22">
        <f t="shared" si="1"/>
        <v>8</v>
      </c>
      <c r="B12" s="21" t="str">
        <f t="shared" si="0"/>
        <v>00112727</v>
      </c>
      <c r="C12" s="21" t="s">
        <v>4153</v>
      </c>
      <c r="D12" s="22"/>
      <c r="E12" s="22" t="s">
        <v>1331</v>
      </c>
      <c r="F12" s="22" t="s">
        <v>1255</v>
      </c>
      <c r="G12" s="22" t="s">
        <v>405</v>
      </c>
      <c r="H12" s="17">
        <v>40820</v>
      </c>
      <c r="I12" s="22" t="s">
        <v>4587</v>
      </c>
      <c r="L12" s="8"/>
    </row>
    <row r="13" spans="1:12">
      <c r="A13" s="22">
        <f t="shared" si="1"/>
        <v>9</v>
      </c>
      <c r="B13" s="21" t="str">
        <f t="shared" si="0"/>
        <v>00111117</v>
      </c>
      <c r="C13" s="21" t="s">
        <v>3736</v>
      </c>
      <c r="D13" s="22"/>
      <c r="E13" s="22" t="s">
        <v>4004</v>
      </c>
      <c r="F13" s="22" t="s">
        <v>1255</v>
      </c>
      <c r="G13" s="22" t="s">
        <v>355</v>
      </c>
      <c r="H13" s="17">
        <v>40936</v>
      </c>
      <c r="I13" s="22" t="s">
        <v>4587</v>
      </c>
      <c r="L13" s="8"/>
    </row>
    <row r="14" spans="1:12">
      <c r="A14" s="22">
        <f t="shared" si="1"/>
        <v>10</v>
      </c>
      <c r="B14" s="21" t="str">
        <f t="shared" si="0"/>
        <v>01111845</v>
      </c>
      <c r="C14" s="21" t="s">
        <v>1376</v>
      </c>
      <c r="D14" s="22"/>
      <c r="E14" s="22" t="s">
        <v>1377</v>
      </c>
      <c r="F14" s="22" t="s">
        <v>1255</v>
      </c>
      <c r="G14" s="22" t="s">
        <v>355</v>
      </c>
      <c r="H14" s="17">
        <v>42013</v>
      </c>
      <c r="I14" s="22" t="s">
        <v>4587</v>
      </c>
      <c r="L14" s="8"/>
    </row>
    <row r="15" spans="1:12">
      <c r="A15" s="22">
        <f t="shared" si="1"/>
        <v>11</v>
      </c>
      <c r="B15" s="21" t="str">
        <f t="shared" si="0"/>
        <v>00706955</v>
      </c>
      <c r="C15" s="21" t="s">
        <v>1421</v>
      </c>
      <c r="D15" s="22"/>
      <c r="E15" s="22" t="s">
        <v>1422</v>
      </c>
      <c r="F15" s="22" t="s">
        <v>1255</v>
      </c>
      <c r="G15" s="22" t="s">
        <v>3973</v>
      </c>
      <c r="H15" s="17">
        <v>42013</v>
      </c>
      <c r="I15" s="22" t="s">
        <v>4587</v>
      </c>
      <c r="L15" s="8"/>
    </row>
    <row r="16" spans="1:12">
      <c r="A16" s="22">
        <f t="shared" si="1"/>
        <v>12</v>
      </c>
      <c r="B16" s="21" t="str">
        <f t="shared" si="0"/>
        <v>00111104</v>
      </c>
      <c r="C16" s="21" t="s">
        <v>3791</v>
      </c>
      <c r="D16" s="22"/>
      <c r="E16" s="22" t="s">
        <v>3792</v>
      </c>
      <c r="F16" s="22" t="s">
        <v>1255</v>
      </c>
      <c r="G16" s="22" t="s">
        <v>3973</v>
      </c>
      <c r="H16" s="17">
        <v>42027</v>
      </c>
      <c r="I16" s="22" t="s">
        <v>4587</v>
      </c>
      <c r="L16" s="8"/>
    </row>
    <row r="17" spans="1:12">
      <c r="A17" s="22">
        <f t="shared" si="1"/>
        <v>13</v>
      </c>
      <c r="B17" s="21" t="str">
        <f t="shared" si="0"/>
        <v>01081097</v>
      </c>
      <c r="C17" s="21" t="s">
        <v>3510</v>
      </c>
      <c r="D17" s="22"/>
      <c r="E17" s="22" t="s">
        <v>3511</v>
      </c>
      <c r="F17" s="22" t="s">
        <v>1255</v>
      </c>
      <c r="G17" s="22" t="s">
        <v>3973</v>
      </c>
      <c r="H17" s="17">
        <v>42027</v>
      </c>
      <c r="I17" s="22" t="s">
        <v>4587</v>
      </c>
      <c r="L17" s="8"/>
    </row>
    <row r="18" spans="1:12">
      <c r="A18" s="22">
        <f t="shared" si="1"/>
        <v>14</v>
      </c>
      <c r="B18" s="21" t="str">
        <f t="shared" si="0"/>
        <v>01111562</v>
      </c>
      <c r="C18" s="21" t="s">
        <v>4027</v>
      </c>
      <c r="D18" s="22"/>
      <c r="E18" s="22" t="s">
        <v>2176</v>
      </c>
      <c r="F18" s="22" t="s">
        <v>1255</v>
      </c>
      <c r="G18" s="22" t="s">
        <v>328</v>
      </c>
      <c r="H18" s="17">
        <v>42027</v>
      </c>
      <c r="I18" s="22" t="s">
        <v>4587</v>
      </c>
      <c r="L18" s="8"/>
    </row>
    <row r="19" spans="1:12">
      <c r="A19" s="22">
        <f t="shared" si="1"/>
        <v>15</v>
      </c>
      <c r="B19" s="21" t="str">
        <f t="shared" si="0"/>
        <v>00109298</v>
      </c>
      <c r="C19" s="21" t="s">
        <v>4030</v>
      </c>
      <c r="D19" s="22"/>
      <c r="E19" s="22" t="s">
        <v>3167</v>
      </c>
      <c r="F19" s="22" t="s">
        <v>1255</v>
      </c>
      <c r="G19" s="22" t="s">
        <v>328</v>
      </c>
      <c r="H19" s="17">
        <v>42027</v>
      </c>
      <c r="I19" s="22" t="s">
        <v>4587</v>
      </c>
      <c r="L19" s="8"/>
    </row>
    <row r="20" spans="1:12">
      <c r="A20" s="22">
        <f t="shared" si="1"/>
        <v>16</v>
      </c>
      <c r="B20" s="21" t="str">
        <f t="shared" si="0"/>
        <v>80001799</v>
      </c>
      <c r="C20" s="21" t="s">
        <v>2441</v>
      </c>
      <c r="D20" s="22"/>
      <c r="E20" s="22" t="s">
        <v>2442</v>
      </c>
      <c r="F20" s="22" t="s">
        <v>1255</v>
      </c>
      <c r="G20" s="22" t="s">
        <v>3973</v>
      </c>
      <c r="H20" s="17">
        <v>42034</v>
      </c>
      <c r="I20" s="22" t="s">
        <v>4587</v>
      </c>
      <c r="L20" s="8"/>
    </row>
    <row r="21" spans="1:12">
      <c r="A21" s="22">
        <f t="shared" si="1"/>
        <v>17</v>
      </c>
      <c r="B21" s="21" t="str">
        <f t="shared" si="0"/>
        <v>00108425</v>
      </c>
      <c r="C21" s="21" t="s">
        <v>1976</v>
      </c>
      <c r="D21" s="22"/>
      <c r="E21" s="22" t="s">
        <v>1977</v>
      </c>
      <c r="F21" s="22" t="s">
        <v>1255</v>
      </c>
      <c r="G21" s="22" t="s">
        <v>393</v>
      </c>
      <c r="H21" s="17">
        <v>42041</v>
      </c>
      <c r="I21" s="22" t="s">
        <v>4587</v>
      </c>
      <c r="L21" s="8"/>
    </row>
    <row r="22" spans="1:12">
      <c r="A22" s="22">
        <f t="shared" si="1"/>
        <v>18</v>
      </c>
      <c r="B22" s="21" t="str">
        <f t="shared" si="0"/>
        <v>00000000</v>
      </c>
      <c r="C22" s="21"/>
      <c r="D22" s="22"/>
      <c r="E22" s="22" t="s">
        <v>3541</v>
      </c>
      <c r="F22" s="22" t="s">
        <v>1255</v>
      </c>
      <c r="G22" s="22" t="s">
        <v>405</v>
      </c>
      <c r="H22" s="17">
        <v>42140</v>
      </c>
      <c r="I22" s="22" t="s">
        <v>4587</v>
      </c>
      <c r="L22" s="8"/>
    </row>
    <row r="23" spans="1:12">
      <c r="A23" s="22">
        <f t="shared" si="1"/>
        <v>19</v>
      </c>
      <c r="B23" s="21" t="str">
        <f t="shared" si="0"/>
        <v>01111953</v>
      </c>
      <c r="C23" s="21" t="s">
        <v>3743</v>
      </c>
      <c r="D23" s="22"/>
      <c r="E23" s="22" t="s">
        <v>3744</v>
      </c>
      <c r="F23" s="22" t="s">
        <v>1255</v>
      </c>
      <c r="G23" s="22" t="s">
        <v>386</v>
      </c>
      <c r="H23" s="17">
        <v>42342</v>
      </c>
      <c r="I23" s="22" t="s">
        <v>4587</v>
      </c>
      <c r="L23" s="8"/>
    </row>
    <row r="24" spans="1:12">
      <c r="A24" s="22">
        <f t="shared" si="1"/>
        <v>20</v>
      </c>
      <c r="B24" s="21" t="str">
        <f t="shared" si="0"/>
        <v>00109299</v>
      </c>
      <c r="C24" s="21" t="s">
        <v>4046</v>
      </c>
      <c r="D24" s="22"/>
      <c r="E24" s="22" t="s">
        <v>2188</v>
      </c>
      <c r="F24" s="22" t="s">
        <v>1255</v>
      </c>
      <c r="G24" s="22" t="s">
        <v>328</v>
      </c>
      <c r="H24" s="17">
        <v>42342</v>
      </c>
      <c r="I24" s="22" t="s">
        <v>4587</v>
      </c>
      <c r="L24" s="8"/>
    </row>
    <row r="25" spans="1:12">
      <c r="A25" s="22">
        <f t="shared" si="1"/>
        <v>21</v>
      </c>
      <c r="B25" s="21" t="str">
        <f t="shared" si="0"/>
        <v>01081129</v>
      </c>
      <c r="C25" s="21" t="s">
        <v>4050</v>
      </c>
      <c r="D25" s="22"/>
      <c r="E25" s="22" t="s">
        <v>3783</v>
      </c>
      <c r="F25" s="22" t="s">
        <v>1255</v>
      </c>
      <c r="G25" s="22" t="s">
        <v>328</v>
      </c>
      <c r="H25" s="17">
        <v>42342</v>
      </c>
      <c r="I25" s="22" t="s">
        <v>4587</v>
      </c>
      <c r="L25" s="8"/>
    </row>
    <row r="26" spans="1:12">
      <c r="A26" s="22">
        <f t="shared" si="1"/>
        <v>22</v>
      </c>
      <c r="B26" s="21" t="str">
        <f t="shared" si="0"/>
        <v>80002159</v>
      </c>
      <c r="C26" s="21" t="s">
        <v>1330</v>
      </c>
      <c r="D26" s="22"/>
      <c r="E26" s="22" t="s">
        <v>4162</v>
      </c>
      <c r="F26" s="22" t="s">
        <v>1255</v>
      </c>
      <c r="G26" s="22" t="s">
        <v>405</v>
      </c>
      <c r="H26" s="17">
        <v>42342</v>
      </c>
      <c r="I26" s="22" t="s">
        <v>4587</v>
      </c>
      <c r="L26" s="8"/>
    </row>
    <row r="27" spans="1:12">
      <c r="A27" s="22">
        <f t="shared" si="1"/>
        <v>23</v>
      </c>
      <c r="B27" s="21" t="str">
        <f t="shared" si="0"/>
        <v>80004661</v>
      </c>
      <c r="C27" s="21">
        <v>80004661</v>
      </c>
      <c r="D27" s="22"/>
      <c r="E27" s="22" t="s">
        <v>3184</v>
      </c>
      <c r="F27" s="22" t="s">
        <v>1255</v>
      </c>
      <c r="G27" s="22" t="s">
        <v>3973</v>
      </c>
      <c r="H27" s="17">
        <v>42354</v>
      </c>
      <c r="I27" s="22" t="s">
        <v>4587</v>
      </c>
      <c r="L27" s="8"/>
    </row>
    <row r="28" spans="1:12">
      <c r="A28" s="22">
        <f t="shared" si="1"/>
        <v>24</v>
      </c>
      <c r="B28" s="21" t="str">
        <f t="shared" si="0"/>
        <v>00109388</v>
      </c>
      <c r="C28" s="21" t="s">
        <v>3575</v>
      </c>
      <c r="D28" s="22"/>
      <c r="E28" s="22" t="s">
        <v>3576</v>
      </c>
      <c r="F28" s="22" t="s">
        <v>1255</v>
      </c>
      <c r="G28" s="22" t="s">
        <v>386</v>
      </c>
      <c r="H28" s="17">
        <v>42354</v>
      </c>
      <c r="I28" s="22" t="s">
        <v>4587</v>
      </c>
      <c r="L28" s="8"/>
    </row>
    <row r="29" spans="1:12">
      <c r="A29" s="22">
        <f t="shared" si="1"/>
        <v>25</v>
      </c>
      <c r="B29" s="21" t="str">
        <f t="shared" si="0"/>
        <v>01111018</v>
      </c>
      <c r="C29" s="21" t="s">
        <v>2249</v>
      </c>
      <c r="D29" s="22"/>
      <c r="E29" s="22" t="s">
        <v>2250</v>
      </c>
      <c r="F29" s="22" t="s">
        <v>1255</v>
      </c>
      <c r="G29" s="22" t="s">
        <v>393</v>
      </c>
      <c r="H29" s="17">
        <v>42475</v>
      </c>
      <c r="I29" s="22" t="s">
        <v>4587</v>
      </c>
      <c r="L29" s="8"/>
    </row>
    <row r="30" spans="1:12">
      <c r="A30" s="22">
        <f t="shared" si="1"/>
        <v>26</v>
      </c>
      <c r="B30" s="21" t="str">
        <f t="shared" si="0"/>
        <v>00111730</v>
      </c>
      <c r="C30" s="21" t="s">
        <v>4051</v>
      </c>
      <c r="D30" s="22"/>
      <c r="E30" s="22" t="s">
        <v>1919</v>
      </c>
      <c r="F30" s="22" t="s">
        <v>1255</v>
      </c>
      <c r="G30" s="22" t="s">
        <v>328</v>
      </c>
      <c r="H30" s="17">
        <v>42495</v>
      </c>
      <c r="I30" s="22" t="s">
        <v>4587</v>
      </c>
      <c r="L30" s="8"/>
    </row>
    <row r="31" spans="1:12">
      <c r="A31" s="22">
        <f t="shared" si="1"/>
        <v>27</v>
      </c>
      <c r="B31" s="21" t="str">
        <f t="shared" si="0"/>
        <v>00108631</v>
      </c>
      <c r="C31" s="21" t="s">
        <v>4025</v>
      </c>
      <c r="D31" s="22"/>
      <c r="E31" s="22" t="s">
        <v>2170</v>
      </c>
      <c r="F31" s="22" t="s">
        <v>1255</v>
      </c>
      <c r="G31" s="22" t="s">
        <v>328</v>
      </c>
      <c r="H31" s="17">
        <v>42519</v>
      </c>
      <c r="I31" s="22" t="s">
        <v>4587</v>
      </c>
      <c r="L31" s="8"/>
    </row>
    <row r="32" spans="1:12">
      <c r="A32" s="22">
        <f t="shared" si="1"/>
        <v>28</v>
      </c>
      <c r="B32" s="21" t="str">
        <f t="shared" si="0"/>
        <v>80004763</v>
      </c>
      <c r="C32" s="21">
        <v>80004763</v>
      </c>
      <c r="D32" s="22"/>
      <c r="E32" s="22" t="s">
        <v>2194</v>
      </c>
      <c r="F32" s="22" t="s">
        <v>1255</v>
      </c>
      <c r="G32" s="22" t="s">
        <v>3973</v>
      </c>
      <c r="H32" s="17">
        <v>42601</v>
      </c>
      <c r="I32" s="22" t="s">
        <v>4587</v>
      </c>
      <c r="L32" s="8"/>
    </row>
    <row r="33" spans="1:12">
      <c r="A33" s="22">
        <f t="shared" si="1"/>
        <v>29</v>
      </c>
      <c r="B33" s="21" t="str">
        <f t="shared" si="0"/>
        <v>80003909</v>
      </c>
      <c r="C33" s="21" t="s">
        <v>1923</v>
      </c>
      <c r="D33" s="22"/>
      <c r="E33" s="22" t="s">
        <v>1924</v>
      </c>
      <c r="F33" s="22" t="s">
        <v>1255</v>
      </c>
      <c r="G33" s="22" t="s">
        <v>3973</v>
      </c>
      <c r="H33" s="17">
        <v>42615</v>
      </c>
      <c r="I33" s="22" t="s">
        <v>4587</v>
      </c>
      <c r="L33" s="8"/>
    </row>
    <row r="34" spans="1:12">
      <c r="A34" s="22">
        <f t="shared" si="1"/>
        <v>30</v>
      </c>
      <c r="B34" s="21" t="str">
        <f t="shared" si="0"/>
        <v>00113187</v>
      </c>
      <c r="C34" s="21" t="s">
        <v>2525</v>
      </c>
      <c r="D34" s="22"/>
      <c r="E34" s="22" t="s">
        <v>2526</v>
      </c>
      <c r="F34" s="22" t="s">
        <v>1255</v>
      </c>
      <c r="G34" s="22" t="s">
        <v>3973</v>
      </c>
      <c r="H34" s="17">
        <v>42719</v>
      </c>
      <c r="I34" s="22" t="s">
        <v>4587</v>
      </c>
      <c r="L34" s="8"/>
    </row>
    <row r="35" spans="1:12">
      <c r="A35" s="22">
        <f t="shared" si="1"/>
        <v>31</v>
      </c>
      <c r="B35" s="21" t="str">
        <f t="shared" si="0"/>
        <v>01111568</v>
      </c>
      <c r="C35" s="21" t="s">
        <v>4023</v>
      </c>
      <c r="D35" s="22"/>
      <c r="E35" s="22" t="s">
        <v>3762</v>
      </c>
      <c r="F35" s="22" t="s">
        <v>1255</v>
      </c>
      <c r="G35" s="22" t="s">
        <v>328</v>
      </c>
      <c r="H35" s="17">
        <v>42719</v>
      </c>
      <c r="I35" s="22" t="s">
        <v>4587</v>
      </c>
      <c r="L35" s="8"/>
    </row>
    <row r="36" spans="1:12">
      <c r="A36" s="22">
        <f t="shared" si="1"/>
        <v>32</v>
      </c>
      <c r="B36" s="21" t="str">
        <f t="shared" si="0"/>
        <v>00108333</v>
      </c>
      <c r="C36" s="11" t="s">
        <v>4042</v>
      </c>
      <c r="D36" s="22"/>
      <c r="E36" s="22" t="s">
        <v>3019</v>
      </c>
      <c r="F36" s="22" t="s">
        <v>1255</v>
      </c>
      <c r="G36" s="22" t="s">
        <v>328</v>
      </c>
      <c r="H36" s="17">
        <v>42944</v>
      </c>
      <c r="I36" s="22" t="s">
        <v>4587</v>
      </c>
      <c r="L36" s="8"/>
    </row>
    <row r="37" spans="1:12">
      <c r="A37" s="22">
        <f t="shared" si="1"/>
        <v>33</v>
      </c>
      <c r="B37" s="21" t="str">
        <f t="shared" ref="B37:B68" si="2">TEXT(C37,"00000000")</f>
        <v>80004270</v>
      </c>
      <c r="C37" s="21">
        <v>80004270</v>
      </c>
      <c r="D37" s="22"/>
      <c r="E37" s="22" t="s">
        <v>3774</v>
      </c>
      <c r="F37" s="22" t="s">
        <v>1255</v>
      </c>
      <c r="G37" s="22" t="s">
        <v>386</v>
      </c>
      <c r="H37" s="17">
        <v>43008</v>
      </c>
      <c r="I37" s="22" t="s">
        <v>4587</v>
      </c>
      <c r="L37" s="8"/>
    </row>
    <row r="38" spans="1:12">
      <c r="A38" s="22">
        <f t="shared" ref="A38:A69" si="3">A37+1</f>
        <v>34</v>
      </c>
      <c r="B38" s="21" t="str">
        <f t="shared" si="2"/>
        <v>80003066</v>
      </c>
      <c r="C38" s="21" t="s">
        <v>1898</v>
      </c>
      <c r="D38" s="22"/>
      <c r="E38" s="22" t="s">
        <v>1899</v>
      </c>
      <c r="F38" s="22" t="s">
        <v>1255</v>
      </c>
      <c r="G38" s="22" t="s">
        <v>405</v>
      </c>
      <c r="H38" s="17">
        <v>43020</v>
      </c>
      <c r="I38" s="22" t="s">
        <v>4587</v>
      </c>
      <c r="L38" s="8"/>
    </row>
    <row r="39" spans="1:12">
      <c r="A39" s="22">
        <f t="shared" si="3"/>
        <v>35</v>
      </c>
      <c r="B39" s="21" t="str">
        <f t="shared" si="2"/>
        <v>00707198</v>
      </c>
      <c r="C39" s="21" t="s">
        <v>3795</v>
      </c>
      <c r="D39" s="22"/>
      <c r="E39" s="22" t="s">
        <v>3796</v>
      </c>
      <c r="F39" s="22" t="s">
        <v>1255</v>
      </c>
      <c r="G39" s="22" t="s">
        <v>355</v>
      </c>
      <c r="H39" s="17">
        <v>43036</v>
      </c>
      <c r="I39" s="22" t="s">
        <v>4587</v>
      </c>
      <c r="L39" s="8"/>
    </row>
    <row r="40" spans="1:12">
      <c r="A40" s="22">
        <f t="shared" si="3"/>
        <v>36</v>
      </c>
      <c r="B40" s="21" t="str">
        <f t="shared" si="2"/>
        <v>80002761</v>
      </c>
      <c r="C40" s="21" t="s">
        <v>1884</v>
      </c>
      <c r="D40" s="22"/>
      <c r="E40" s="22" t="s">
        <v>1885</v>
      </c>
      <c r="F40" s="22" t="s">
        <v>1255</v>
      </c>
      <c r="G40" s="22" t="s">
        <v>328</v>
      </c>
      <c r="H40" s="17">
        <v>43039</v>
      </c>
      <c r="I40" s="22" t="s">
        <v>4587</v>
      </c>
      <c r="L40" s="8"/>
    </row>
    <row r="41" spans="1:12">
      <c r="A41" s="22">
        <f t="shared" si="3"/>
        <v>37</v>
      </c>
      <c r="B41" s="21" t="str">
        <f t="shared" si="2"/>
        <v>00117326</v>
      </c>
      <c r="C41" s="21" t="s">
        <v>4588</v>
      </c>
      <c r="D41" s="22"/>
      <c r="E41" s="22" t="s">
        <v>1922</v>
      </c>
      <c r="F41" s="22" t="s">
        <v>1255</v>
      </c>
      <c r="G41" s="22" t="s">
        <v>405</v>
      </c>
      <c r="H41" s="17">
        <v>43048</v>
      </c>
      <c r="I41" s="22" t="s">
        <v>4587</v>
      </c>
      <c r="L41" s="8"/>
    </row>
    <row r="42" spans="1:12">
      <c r="A42" s="22">
        <f t="shared" si="3"/>
        <v>38</v>
      </c>
      <c r="B42" s="21" t="str">
        <f t="shared" si="2"/>
        <v>80002292</v>
      </c>
      <c r="C42" s="21" t="s">
        <v>1326</v>
      </c>
      <c r="D42" s="22"/>
      <c r="E42" s="22" t="s">
        <v>1327</v>
      </c>
      <c r="F42" s="22" t="s">
        <v>1255</v>
      </c>
      <c r="G42" s="22" t="s">
        <v>328</v>
      </c>
      <c r="H42" s="17">
        <v>43071</v>
      </c>
      <c r="I42" s="22" t="s">
        <v>4587</v>
      </c>
      <c r="L42" s="8"/>
    </row>
    <row r="43" spans="1:12">
      <c r="A43" s="22">
        <f t="shared" si="3"/>
        <v>39</v>
      </c>
      <c r="B43" s="21" t="str">
        <f t="shared" si="2"/>
        <v>00112663</v>
      </c>
      <c r="C43" s="21" t="s">
        <v>4035</v>
      </c>
      <c r="D43" s="22"/>
      <c r="E43" s="22" t="s">
        <v>3709</v>
      </c>
      <c r="F43" s="22" t="s">
        <v>1255</v>
      </c>
      <c r="G43" s="22" t="s">
        <v>328</v>
      </c>
      <c r="H43" s="17">
        <v>43085</v>
      </c>
      <c r="I43" s="22" t="s">
        <v>4587</v>
      </c>
      <c r="L43" s="8"/>
    </row>
    <row r="44" spans="1:12">
      <c r="A44" s="22">
        <f t="shared" si="3"/>
        <v>40</v>
      </c>
      <c r="B44" s="21" t="str">
        <f t="shared" si="2"/>
        <v>80002816</v>
      </c>
      <c r="C44" s="21" t="s">
        <v>1972</v>
      </c>
      <c r="D44" s="22"/>
      <c r="E44" s="22" t="s">
        <v>3754</v>
      </c>
      <c r="F44" s="22" t="s">
        <v>1255</v>
      </c>
      <c r="G44" s="22" t="s">
        <v>405</v>
      </c>
      <c r="H44" s="17">
        <v>43123</v>
      </c>
      <c r="I44" s="22" t="s">
        <v>4587</v>
      </c>
      <c r="L44" s="8"/>
    </row>
    <row r="45" spans="1:12">
      <c r="A45" s="22">
        <f t="shared" si="3"/>
        <v>41</v>
      </c>
      <c r="B45" s="21" t="str">
        <f t="shared" si="2"/>
        <v>00206408</v>
      </c>
      <c r="C45" s="21" t="s">
        <v>3233</v>
      </c>
      <c r="D45" s="22"/>
      <c r="E45" s="22" t="s">
        <v>3091</v>
      </c>
      <c r="F45" s="22" t="s">
        <v>1255</v>
      </c>
      <c r="G45" s="22" t="s">
        <v>405</v>
      </c>
      <c r="H45" s="17">
        <v>43311</v>
      </c>
      <c r="I45" s="22" t="s">
        <v>4587</v>
      </c>
      <c r="L45" s="8"/>
    </row>
    <row r="46" spans="1:12">
      <c r="A46" s="22">
        <f t="shared" si="3"/>
        <v>42</v>
      </c>
      <c r="B46" s="21" t="str">
        <f t="shared" si="2"/>
        <v>00115073</v>
      </c>
      <c r="C46" s="21" t="s">
        <v>4036</v>
      </c>
      <c r="D46" s="22"/>
      <c r="E46" s="22" t="s">
        <v>2221</v>
      </c>
      <c r="F46" s="22" t="s">
        <v>1255</v>
      </c>
      <c r="G46" s="22" t="s">
        <v>328</v>
      </c>
      <c r="H46" s="17">
        <v>43364</v>
      </c>
      <c r="I46" s="22" t="s">
        <v>4587</v>
      </c>
      <c r="L46" s="8"/>
    </row>
    <row r="47" spans="1:12">
      <c r="A47" s="22">
        <f t="shared" si="3"/>
        <v>43</v>
      </c>
      <c r="B47" s="21" t="str">
        <f t="shared" si="2"/>
        <v>00208151</v>
      </c>
      <c r="C47" s="21" t="s">
        <v>3209</v>
      </c>
      <c r="D47" s="22"/>
      <c r="E47" s="22" t="s">
        <v>3210</v>
      </c>
      <c r="F47" s="22" t="s">
        <v>1255</v>
      </c>
      <c r="G47" s="22" t="s">
        <v>405</v>
      </c>
      <c r="H47" s="17">
        <v>43402</v>
      </c>
      <c r="I47" s="22" t="s">
        <v>4587</v>
      </c>
      <c r="L47" s="8"/>
    </row>
    <row r="48" spans="1:12">
      <c r="A48" s="22">
        <f t="shared" si="3"/>
        <v>44</v>
      </c>
      <c r="B48" s="21" t="str">
        <f t="shared" si="2"/>
        <v>80002171</v>
      </c>
      <c r="C48" s="21" t="s">
        <v>1344</v>
      </c>
      <c r="D48" s="22"/>
      <c r="E48" s="22" t="s">
        <v>1345</v>
      </c>
      <c r="F48" s="22" t="s">
        <v>1255</v>
      </c>
      <c r="G48" s="22" t="s">
        <v>405</v>
      </c>
      <c r="H48" s="17">
        <v>43435</v>
      </c>
      <c r="I48" s="22" t="s">
        <v>4587</v>
      </c>
      <c r="L48" s="8"/>
    </row>
    <row r="49" spans="1:12">
      <c r="A49" s="22">
        <f t="shared" si="3"/>
        <v>45</v>
      </c>
      <c r="B49" s="21" t="str">
        <f t="shared" si="2"/>
        <v>00118157</v>
      </c>
      <c r="C49" s="21" t="s">
        <v>3777</v>
      </c>
      <c r="D49" s="22"/>
      <c r="E49" s="22" t="s">
        <v>3778</v>
      </c>
      <c r="F49" s="22" t="s">
        <v>1255</v>
      </c>
      <c r="G49" s="22" t="s">
        <v>393</v>
      </c>
      <c r="H49" s="17">
        <v>43444</v>
      </c>
      <c r="I49" s="22" t="s">
        <v>4587</v>
      </c>
      <c r="L49" s="8"/>
    </row>
    <row r="50" spans="1:12">
      <c r="A50" s="22">
        <f t="shared" si="3"/>
        <v>46</v>
      </c>
      <c r="B50" s="21" t="str">
        <f t="shared" si="2"/>
        <v>01121174</v>
      </c>
      <c r="C50" s="21" t="s">
        <v>4041</v>
      </c>
      <c r="D50" s="22"/>
      <c r="E50" s="22" t="s">
        <v>1949</v>
      </c>
      <c r="F50" s="22" t="s">
        <v>1255</v>
      </c>
      <c r="G50" s="22" t="s">
        <v>328</v>
      </c>
      <c r="H50" s="17">
        <v>43444</v>
      </c>
      <c r="I50" s="22" t="s">
        <v>4587</v>
      </c>
      <c r="L50" s="8"/>
    </row>
    <row r="51" spans="1:12">
      <c r="A51" s="22">
        <f t="shared" si="3"/>
        <v>47</v>
      </c>
      <c r="B51" s="21" t="str">
        <f t="shared" si="2"/>
        <v>00115120</v>
      </c>
      <c r="C51" s="21" t="s">
        <v>4047</v>
      </c>
      <c r="D51" s="22"/>
      <c r="E51" s="22" t="s">
        <v>1319</v>
      </c>
      <c r="F51" s="22" t="s">
        <v>1255</v>
      </c>
      <c r="G51" s="22" t="s">
        <v>328</v>
      </c>
      <c r="H51" s="17">
        <v>43444</v>
      </c>
      <c r="I51" s="22" t="s">
        <v>4587</v>
      </c>
      <c r="L51" s="8"/>
    </row>
    <row r="52" spans="1:12">
      <c r="A52" s="22">
        <f t="shared" si="3"/>
        <v>48</v>
      </c>
      <c r="B52" s="21" t="str">
        <f t="shared" si="2"/>
        <v>80002256</v>
      </c>
      <c r="C52" s="21" t="s">
        <v>1368</v>
      </c>
      <c r="D52" s="22"/>
      <c r="E52" s="22" t="s">
        <v>2415</v>
      </c>
      <c r="F52" s="22" t="s">
        <v>1255</v>
      </c>
      <c r="G52" s="22" t="s">
        <v>405</v>
      </c>
      <c r="H52" s="17">
        <v>43465</v>
      </c>
      <c r="I52" s="22" t="s">
        <v>4587</v>
      </c>
      <c r="L52" s="8"/>
    </row>
    <row r="53" spans="1:12">
      <c r="A53" s="22">
        <f t="shared" si="3"/>
        <v>49</v>
      </c>
      <c r="B53" s="21" t="str">
        <f t="shared" si="2"/>
        <v>80002437</v>
      </c>
      <c r="C53" s="21" t="s">
        <v>2348</v>
      </c>
      <c r="D53" s="22"/>
      <c r="E53" s="22" t="s">
        <v>3629</v>
      </c>
      <c r="F53" s="22" t="s">
        <v>1255</v>
      </c>
      <c r="G53" s="22" t="s">
        <v>405</v>
      </c>
      <c r="H53" s="17">
        <v>43517</v>
      </c>
      <c r="I53" s="22" t="s">
        <v>4587</v>
      </c>
      <c r="L53" s="8"/>
    </row>
    <row r="54" spans="1:12">
      <c r="A54" s="22">
        <f t="shared" si="3"/>
        <v>50</v>
      </c>
      <c r="B54" s="21" t="str">
        <f t="shared" si="2"/>
        <v>00116074</v>
      </c>
      <c r="C54" s="21" t="s">
        <v>3676</v>
      </c>
      <c r="D54" s="22"/>
      <c r="E54" s="22" t="s">
        <v>3677</v>
      </c>
      <c r="F54" s="22" t="s">
        <v>1255</v>
      </c>
      <c r="G54" s="22" t="s">
        <v>3973</v>
      </c>
      <c r="H54" s="17">
        <v>43523</v>
      </c>
      <c r="I54" s="22" t="s">
        <v>4587</v>
      </c>
      <c r="L54" s="8"/>
    </row>
    <row r="55" spans="1:12">
      <c r="A55" s="22">
        <f t="shared" si="3"/>
        <v>51</v>
      </c>
      <c r="B55" s="21" t="str">
        <f t="shared" si="2"/>
        <v>00117238</v>
      </c>
      <c r="C55" s="21" t="s">
        <v>2010</v>
      </c>
      <c r="D55" s="22"/>
      <c r="E55" s="22" t="s">
        <v>2011</v>
      </c>
      <c r="F55" s="22" t="s">
        <v>1255</v>
      </c>
      <c r="G55" s="22" t="s">
        <v>393</v>
      </c>
      <c r="H55" s="17">
        <v>43523</v>
      </c>
      <c r="I55" s="22" t="s">
        <v>4587</v>
      </c>
      <c r="L55" s="8"/>
    </row>
    <row r="56" spans="1:12">
      <c r="A56" s="22">
        <f t="shared" si="3"/>
        <v>52</v>
      </c>
      <c r="B56" s="21" t="str">
        <f t="shared" si="2"/>
        <v>00305040</v>
      </c>
      <c r="C56" s="21" t="s">
        <v>4152</v>
      </c>
      <c r="D56" s="22"/>
      <c r="E56" s="22" t="s">
        <v>1080</v>
      </c>
      <c r="F56" s="22" t="s">
        <v>1255</v>
      </c>
      <c r="G56" s="22" t="s">
        <v>405</v>
      </c>
      <c r="H56" s="17">
        <v>43556</v>
      </c>
      <c r="I56" s="22" t="s">
        <v>4587</v>
      </c>
      <c r="L56" s="8"/>
    </row>
    <row r="57" spans="1:12">
      <c r="A57" s="22">
        <f t="shared" si="3"/>
        <v>53</v>
      </c>
      <c r="B57" s="21" t="str">
        <f t="shared" si="2"/>
        <v>00119200</v>
      </c>
      <c r="C57" s="21" t="s">
        <v>4160</v>
      </c>
      <c r="D57" s="22"/>
      <c r="E57" s="22" t="s">
        <v>2349</v>
      </c>
      <c r="F57" s="22" t="s">
        <v>1255</v>
      </c>
      <c r="G57" s="22" t="s">
        <v>405</v>
      </c>
      <c r="H57" s="17">
        <v>43645</v>
      </c>
      <c r="I57" s="22" t="s">
        <v>4587</v>
      </c>
      <c r="L57" s="8"/>
    </row>
    <row r="58" spans="1:12">
      <c r="A58" s="22">
        <f t="shared" si="3"/>
        <v>54</v>
      </c>
      <c r="B58" s="21" t="str">
        <f t="shared" si="2"/>
        <v>80002073</v>
      </c>
      <c r="C58" s="21" t="s">
        <v>1474</v>
      </c>
      <c r="D58" s="22"/>
      <c r="E58" s="22" t="s">
        <v>1475</v>
      </c>
      <c r="F58" s="22" t="s">
        <v>1255</v>
      </c>
      <c r="G58" s="22" t="s">
        <v>405</v>
      </c>
      <c r="H58" s="17">
        <v>43711</v>
      </c>
      <c r="I58" s="22" t="s">
        <v>4587</v>
      </c>
      <c r="L58" s="9"/>
    </row>
    <row r="59" spans="1:12">
      <c r="A59" s="22">
        <f t="shared" si="3"/>
        <v>55</v>
      </c>
      <c r="B59" s="21" t="str">
        <f t="shared" si="2"/>
        <v>80004268</v>
      </c>
      <c r="C59" s="21">
        <v>80004268</v>
      </c>
      <c r="D59" s="22"/>
      <c r="E59" s="22" t="s">
        <v>2987</v>
      </c>
      <c r="F59" s="22" t="s">
        <v>1255</v>
      </c>
      <c r="G59" s="22" t="s">
        <v>3973</v>
      </c>
      <c r="H59" s="17">
        <v>43724</v>
      </c>
      <c r="I59" s="22" t="s">
        <v>4587</v>
      </c>
      <c r="L59" s="8"/>
    </row>
    <row r="60" spans="1:12">
      <c r="A60" s="22">
        <f t="shared" si="3"/>
        <v>56</v>
      </c>
      <c r="B60" s="21" t="str">
        <f t="shared" si="2"/>
        <v>00110961</v>
      </c>
      <c r="C60" s="21" t="s">
        <v>4034</v>
      </c>
      <c r="D60" s="22"/>
      <c r="E60" s="22" t="s">
        <v>2227</v>
      </c>
      <c r="F60" s="22" t="s">
        <v>1255</v>
      </c>
      <c r="G60" s="22" t="s">
        <v>328</v>
      </c>
      <c r="H60" s="17">
        <v>43740</v>
      </c>
      <c r="I60" s="22" t="s">
        <v>4587</v>
      </c>
      <c r="L60" s="8"/>
    </row>
    <row r="61" spans="1:12">
      <c r="A61" s="22">
        <f t="shared" si="3"/>
        <v>57</v>
      </c>
      <c r="B61" s="21" t="str">
        <f t="shared" si="2"/>
        <v>00116187</v>
      </c>
      <c r="C61" s="21" t="s">
        <v>4040</v>
      </c>
      <c r="D61" s="22"/>
      <c r="E61" s="22" t="s">
        <v>2481</v>
      </c>
      <c r="F61" s="22" t="s">
        <v>1255</v>
      </c>
      <c r="G61" s="22" t="s">
        <v>328</v>
      </c>
      <c r="H61" s="17">
        <v>43740</v>
      </c>
      <c r="I61" s="22" t="s">
        <v>4587</v>
      </c>
      <c r="L61" s="8"/>
    </row>
    <row r="62" spans="1:12">
      <c r="A62" s="22">
        <f t="shared" si="3"/>
        <v>58</v>
      </c>
      <c r="B62" s="21" t="str">
        <f t="shared" si="2"/>
        <v>80000001</v>
      </c>
      <c r="C62" s="21" t="s">
        <v>2358</v>
      </c>
      <c r="D62" s="22"/>
      <c r="E62" s="22" t="s">
        <v>2359</v>
      </c>
      <c r="F62" s="22" t="s">
        <v>1255</v>
      </c>
      <c r="G62" s="22" t="s">
        <v>405</v>
      </c>
      <c r="H62" s="17">
        <v>43768</v>
      </c>
      <c r="I62" s="22" t="s">
        <v>4587</v>
      </c>
      <c r="L62" s="8"/>
    </row>
    <row r="63" spans="1:12">
      <c r="A63" s="22">
        <f t="shared" si="3"/>
        <v>59</v>
      </c>
      <c r="B63" s="21" t="str">
        <f t="shared" si="2"/>
        <v>00120001</v>
      </c>
      <c r="C63" s="21" t="s">
        <v>4159</v>
      </c>
      <c r="D63" s="22"/>
      <c r="E63" s="22" t="s">
        <v>3419</v>
      </c>
      <c r="F63" s="22" t="s">
        <v>1255</v>
      </c>
      <c r="G63" s="22" t="s">
        <v>405</v>
      </c>
      <c r="H63" s="17">
        <v>43800</v>
      </c>
      <c r="I63" s="22" t="s">
        <v>4587</v>
      </c>
      <c r="L63" s="8"/>
    </row>
    <row r="64" spans="1:12">
      <c r="A64" s="22">
        <f t="shared" si="3"/>
        <v>60</v>
      </c>
      <c r="B64" s="21" t="str">
        <f t="shared" si="2"/>
        <v>00210059</v>
      </c>
      <c r="C64" s="21" t="s">
        <v>4039</v>
      </c>
      <c r="D64" s="22"/>
      <c r="E64" s="22" t="s">
        <v>2491</v>
      </c>
      <c r="F64" s="22" t="s">
        <v>1255</v>
      </c>
      <c r="G64" s="22" t="s">
        <v>328</v>
      </c>
      <c r="H64" s="17">
        <v>43801</v>
      </c>
      <c r="I64" s="22" t="s">
        <v>4587</v>
      </c>
      <c r="L64" s="8"/>
    </row>
    <row r="65" spans="1:12">
      <c r="A65" s="22">
        <f t="shared" si="3"/>
        <v>61</v>
      </c>
      <c r="B65" s="21" t="str">
        <f t="shared" si="2"/>
        <v>80002186</v>
      </c>
      <c r="C65" s="21" t="s">
        <v>2976</v>
      </c>
      <c r="D65" s="22"/>
      <c r="E65" s="22" t="s">
        <v>2977</v>
      </c>
      <c r="F65" s="22" t="s">
        <v>1255</v>
      </c>
      <c r="G65" s="22" t="s">
        <v>405</v>
      </c>
      <c r="H65" s="17">
        <v>44089</v>
      </c>
      <c r="I65" s="22" t="s">
        <v>4587</v>
      </c>
      <c r="L65" s="8"/>
    </row>
    <row r="66" spans="1:12">
      <c r="A66" s="22">
        <f t="shared" si="3"/>
        <v>62</v>
      </c>
      <c r="B66" s="21" t="str">
        <f t="shared" si="2"/>
        <v>80000330</v>
      </c>
      <c r="C66" s="21" t="s">
        <v>4167</v>
      </c>
      <c r="D66" s="22"/>
      <c r="E66" s="22" t="s">
        <v>3673</v>
      </c>
      <c r="F66" s="22" t="s">
        <v>1255</v>
      </c>
      <c r="G66" s="22" t="s">
        <v>405</v>
      </c>
      <c r="H66" s="17">
        <v>44089</v>
      </c>
      <c r="I66" s="22" t="s">
        <v>4587</v>
      </c>
      <c r="L66" s="8"/>
    </row>
    <row r="67" spans="1:12">
      <c r="A67" s="22">
        <f t="shared" si="3"/>
        <v>63</v>
      </c>
      <c r="B67" s="21" t="str">
        <f t="shared" si="2"/>
        <v>80002583</v>
      </c>
      <c r="C67" s="21" t="s">
        <v>3146</v>
      </c>
      <c r="D67" s="22"/>
      <c r="E67" s="22" t="s">
        <v>3147</v>
      </c>
      <c r="F67" s="22" t="s">
        <v>1255</v>
      </c>
      <c r="G67" s="22" t="s">
        <v>405</v>
      </c>
      <c r="H67" s="17">
        <v>44104</v>
      </c>
      <c r="I67" s="22" t="s">
        <v>4587</v>
      </c>
      <c r="L67" s="8"/>
    </row>
    <row r="68" spans="1:12">
      <c r="A68" s="22">
        <f t="shared" si="3"/>
        <v>64</v>
      </c>
      <c r="B68" s="21" t="str">
        <f t="shared" si="2"/>
        <v>00119215</v>
      </c>
      <c r="C68" s="21" t="s">
        <v>2184</v>
      </c>
      <c r="D68" s="22"/>
      <c r="E68" s="22" t="s">
        <v>2185</v>
      </c>
      <c r="F68" s="22" t="s">
        <v>1255</v>
      </c>
      <c r="G68" s="22" t="s">
        <v>393</v>
      </c>
      <c r="H68" s="17">
        <v>44116</v>
      </c>
      <c r="I68" s="22" t="s">
        <v>4587</v>
      </c>
      <c r="L68" s="8"/>
    </row>
    <row r="69" spans="1:12">
      <c r="A69" s="22">
        <f t="shared" si="3"/>
        <v>65</v>
      </c>
      <c r="B69" s="21" t="str">
        <f t="shared" ref="B69:B100" si="4">TEXT(C69,"00000000")</f>
        <v>80002071</v>
      </c>
      <c r="C69" s="21" t="s">
        <v>1886</v>
      </c>
      <c r="D69" s="22"/>
      <c r="E69" s="22" t="s">
        <v>1887</v>
      </c>
      <c r="F69" s="22" t="s">
        <v>1255</v>
      </c>
      <c r="G69" s="22" t="s">
        <v>405</v>
      </c>
      <c r="H69" s="17">
        <v>44145</v>
      </c>
      <c r="I69" s="22" t="s">
        <v>4587</v>
      </c>
      <c r="L69" s="8"/>
    </row>
    <row r="70" spans="1:12">
      <c r="A70" s="22">
        <f t="shared" ref="A70:A101" si="5">A69+1</f>
        <v>66</v>
      </c>
      <c r="B70" s="21" t="str">
        <f t="shared" si="4"/>
        <v>00117423</v>
      </c>
      <c r="C70" s="21" t="s">
        <v>3096</v>
      </c>
      <c r="D70" s="22"/>
      <c r="E70" s="22" t="s">
        <v>3097</v>
      </c>
      <c r="F70" s="22" t="s">
        <v>1255</v>
      </c>
      <c r="G70" s="22" t="s">
        <v>355</v>
      </c>
      <c r="H70" s="17">
        <v>44147</v>
      </c>
      <c r="I70" s="22" t="s">
        <v>4587</v>
      </c>
      <c r="L70" s="8"/>
    </row>
    <row r="71" spans="1:12">
      <c r="A71" s="22">
        <f t="shared" si="5"/>
        <v>67</v>
      </c>
      <c r="B71" s="21" t="str">
        <f t="shared" si="4"/>
        <v>04111064</v>
      </c>
      <c r="C71" s="21" t="s">
        <v>4031</v>
      </c>
      <c r="D71" s="22"/>
      <c r="E71" s="22" t="s">
        <v>3780</v>
      </c>
      <c r="F71" s="22" t="s">
        <v>1255</v>
      </c>
      <c r="G71" s="22" t="s">
        <v>328</v>
      </c>
      <c r="H71" s="17">
        <v>44147</v>
      </c>
      <c r="I71" s="22" t="s">
        <v>4587</v>
      </c>
      <c r="L71" s="8"/>
    </row>
    <row r="72" spans="1:12">
      <c r="A72" s="22">
        <f t="shared" si="5"/>
        <v>68</v>
      </c>
      <c r="B72" s="21" t="str">
        <f t="shared" si="4"/>
        <v>80002316</v>
      </c>
      <c r="C72" s="21" t="s">
        <v>3734</v>
      </c>
      <c r="D72" s="22"/>
      <c r="E72" s="22" t="s">
        <v>3735</v>
      </c>
      <c r="F72" s="22" t="s">
        <v>1255</v>
      </c>
      <c r="G72" s="22" t="s">
        <v>3973</v>
      </c>
      <c r="H72" s="17">
        <v>44153</v>
      </c>
      <c r="I72" s="22" t="s">
        <v>4587</v>
      </c>
      <c r="L72" s="8"/>
    </row>
    <row r="73" spans="1:12">
      <c r="A73" s="22">
        <f t="shared" si="5"/>
        <v>69</v>
      </c>
      <c r="B73" s="21" t="str">
        <f t="shared" si="4"/>
        <v>80002160</v>
      </c>
      <c r="C73" s="21" t="s">
        <v>3663</v>
      </c>
      <c r="D73" s="22"/>
      <c r="E73" s="22" t="s">
        <v>3588</v>
      </c>
      <c r="F73" s="22" t="s">
        <v>1255</v>
      </c>
      <c r="G73" s="22" t="s">
        <v>405</v>
      </c>
      <c r="H73" s="17">
        <v>44168</v>
      </c>
      <c r="I73" s="22" t="s">
        <v>4587</v>
      </c>
      <c r="L73" s="8"/>
    </row>
    <row r="74" spans="1:12">
      <c r="A74" s="22">
        <f t="shared" si="5"/>
        <v>70</v>
      </c>
      <c r="B74" s="21" t="str">
        <f t="shared" si="4"/>
        <v>00110271</v>
      </c>
      <c r="C74" s="21" t="s">
        <v>3016</v>
      </c>
      <c r="D74" s="22"/>
      <c r="E74" s="22" t="s">
        <v>3017</v>
      </c>
      <c r="F74" s="22" t="s">
        <v>1255</v>
      </c>
      <c r="G74" s="22" t="s">
        <v>386</v>
      </c>
      <c r="H74" s="17">
        <v>44172</v>
      </c>
      <c r="I74" s="22" t="s">
        <v>4587</v>
      </c>
      <c r="L74" s="8"/>
    </row>
    <row r="75" spans="1:12">
      <c r="A75" s="22">
        <f t="shared" si="5"/>
        <v>71</v>
      </c>
      <c r="B75" s="21" t="str">
        <f t="shared" si="4"/>
        <v>00117500</v>
      </c>
      <c r="C75" s="21" t="s">
        <v>4037</v>
      </c>
      <c r="D75" s="22"/>
      <c r="E75" s="22" t="s">
        <v>2279</v>
      </c>
      <c r="F75" s="22" t="s">
        <v>1255</v>
      </c>
      <c r="G75" s="22" t="s">
        <v>328</v>
      </c>
      <c r="H75" s="17">
        <v>44172</v>
      </c>
      <c r="I75" s="22" t="s">
        <v>4587</v>
      </c>
      <c r="L75" s="8"/>
    </row>
    <row r="76" spans="1:12">
      <c r="A76" s="22">
        <f t="shared" si="5"/>
        <v>72</v>
      </c>
      <c r="B76" s="21" t="str">
        <f t="shared" si="4"/>
        <v>80003075</v>
      </c>
      <c r="C76" s="21" t="s">
        <v>3661</v>
      </c>
      <c r="D76" s="22"/>
      <c r="E76" s="22" t="s">
        <v>4168</v>
      </c>
      <c r="F76" s="22" t="s">
        <v>1255</v>
      </c>
      <c r="G76" s="22" t="s">
        <v>405</v>
      </c>
      <c r="H76" s="17">
        <v>44176</v>
      </c>
      <c r="I76" s="22" t="s">
        <v>4587</v>
      </c>
      <c r="L76" s="8"/>
    </row>
    <row r="77" spans="1:12">
      <c r="A77" s="22">
        <f t="shared" si="5"/>
        <v>73</v>
      </c>
      <c r="B77" s="21" t="str">
        <f t="shared" si="4"/>
        <v>80002320</v>
      </c>
      <c r="C77" s="21" t="s">
        <v>3418</v>
      </c>
      <c r="D77" s="22"/>
      <c r="E77" s="22" t="s">
        <v>3664</v>
      </c>
      <c r="F77" s="22" t="s">
        <v>1255</v>
      </c>
      <c r="G77" s="22" t="s">
        <v>405</v>
      </c>
      <c r="H77" s="17">
        <v>44186</v>
      </c>
      <c r="I77" s="22" t="s">
        <v>4587</v>
      </c>
      <c r="L77" s="8"/>
    </row>
    <row r="78" spans="1:12">
      <c r="A78" s="22">
        <f t="shared" si="5"/>
        <v>74</v>
      </c>
      <c r="B78" s="21" t="str">
        <f t="shared" si="4"/>
        <v>80003256</v>
      </c>
      <c r="C78" s="21">
        <v>80003256</v>
      </c>
      <c r="D78" s="22"/>
      <c r="E78" s="22" t="s">
        <v>4589</v>
      </c>
      <c r="F78" s="22" t="s">
        <v>1255</v>
      </c>
      <c r="G78" s="22" t="s">
        <v>386</v>
      </c>
      <c r="H78" s="17">
        <v>44189</v>
      </c>
      <c r="I78" s="22" t="s">
        <v>4587</v>
      </c>
      <c r="L78" s="8"/>
    </row>
    <row r="79" spans="1:12">
      <c r="A79" s="22">
        <f t="shared" si="5"/>
        <v>75</v>
      </c>
      <c r="B79" s="21" t="str">
        <f t="shared" si="4"/>
        <v>00118525</v>
      </c>
      <c r="C79" s="21" t="s">
        <v>4026</v>
      </c>
      <c r="D79" s="22"/>
      <c r="E79" s="22" t="s">
        <v>3131</v>
      </c>
      <c r="F79" s="22" t="s">
        <v>1255</v>
      </c>
      <c r="G79" s="22" t="s">
        <v>328</v>
      </c>
      <c r="H79" s="17">
        <v>44221</v>
      </c>
      <c r="I79" s="22" t="s">
        <v>4587</v>
      </c>
      <c r="L79" s="8"/>
    </row>
    <row r="80" spans="1:12">
      <c r="A80" s="22">
        <f t="shared" si="5"/>
        <v>76</v>
      </c>
      <c r="B80" s="21" t="str">
        <f t="shared" si="4"/>
        <v>00117506</v>
      </c>
      <c r="C80" s="21" t="s">
        <v>4048</v>
      </c>
      <c r="D80" s="22"/>
      <c r="E80" s="22" t="s">
        <v>3172</v>
      </c>
      <c r="F80" s="22" t="s">
        <v>1255</v>
      </c>
      <c r="G80" s="22" t="s">
        <v>328</v>
      </c>
      <c r="H80" s="17">
        <v>44221</v>
      </c>
      <c r="I80" s="22" t="s">
        <v>4587</v>
      </c>
      <c r="L80" s="8"/>
    </row>
    <row r="81" spans="1:12">
      <c r="A81" s="22">
        <f t="shared" si="5"/>
        <v>77</v>
      </c>
      <c r="B81" s="21" t="str">
        <f t="shared" si="4"/>
        <v>00118383</v>
      </c>
      <c r="C81" s="21" t="s">
        <v>3158</v>
      </c>
      <c r="D81" s="22"/>
      <c r="E81" s="22" t="s">
        <v>3159</v>
      </c>
      <c r="F81" s="22" t="s">
        <v>1255</v>
      </c>
      <c r="G81" s="22" t="s">
        <v>355</v>
      </c>
      <c r="H81" s="17">
        <v>44237</v>
      </c>
      <c r="I81" s="22" t="s">
        <v>4587</v>
      </c>
      <c r="L81" s="8"/>
    </row>
    <row r="82" spans="1:12">
      <c r="A82" s="22">
        <f t="shared" si="5"/>
        <v>78</v>
      </c>
      <c r="B82" s="21" t="str">
        <f t="shared" si="4"/>
        <v>00117347</v>
      </c>
      <c r="C82" s="21" t="s">
        <v>3175</v>
      </c>
      <c r="D82" s="22"/>
      <c r="E82" s="22" t="s">
        <v>3999</v>
      </c>
      <c r="F82" s="22" t="s">
        <v>1255</v>
      </c>
      <c r="G82" s="22" t="s">
        <v>393</v>
      </c>
      <c r="H82" s="17">
        <v>44237</v>
      </c>
      <c r="I82" s="22" t="s">
        <v>4587</v>
      </c>
      <c r="L82" s="8"/>
    </row>
    <row r="83" spans="1:12">
      <c r="A83" s="22">
        <f t="shared" si="5"/>
        <v>79</v>
      </c>
      <c r="B83" s="21" t="str">
        <f t="shared" si="4"/>
        <v>00116163</v>
      </c>
      <c r="C83" s="21" t="s">
        <v>3009</v>
      </c>
      <c r="D83" s="22"/>
      <c r="E83" s="22" t="s">
        <v>3010</v>
      </c>
      <c r="F83" s="22" t="s">
        <v>1255</v>
      </c>
      <c r="G83" s="22" t="s">
        <v>386</v>
      </c>
      <c r="H83" s="17">
        <v>44237</v>
      </c>
      <c r="I83" s="22" t="s">
        <v>4587</v>
      </c>
      <c r="L83" s="8"/>
    </row>
    <row r="84" spans="1:12">
      <c r="A84" s="22">
        <f t="shared" si="5"/>
        <v>80</v>
      </c>
      <c r="B84" s="21" t="str">
        <f t="shared" si="4"/>
        <v>00117333</v>
      </c>
      <c r="C84" s="21" t="s">
        <v>4163</v>
      </c>
      <c r="D84" s="22"/>
      <c r="E84" s="22" t="s">
        <v>1879</v>
      </c>
      <c r="F84" s="22" t="s">
        <v>1255</v>
      </c>
      <c r="G84" s="22" t="s">
        <v>405</v>
      </c>
      <c r="H84" s="17">
        <v>44237</v>
      </c>
      <c r="I84" s="22" t="s">
        <v>4587</v>
      </c>
      <c r="L84" s="8"/>
    </row>
    <row r="85" spans="1:12">
      <c r="A85" s="22">
        <f t="shared" si="5"/>
        <v>81</v>
      </c>
      <c r="B85" s="21" t="str">
        <f t="shared" si="4"/>
        <v>00118054</v>
      </c>
      <c r="C85" s="21" t="s">
        <v>4059</v>
      </c>
      <c r="D85" s="22"/>
      <c r="E85" s="22" t="s">
        <v>3174</v>
      </c>
      <c r="F85" s="22" t="s">
        <v>1255</v>
      </c>
      <c r="G85" s="22" t="s">
        <v>328</v>
      </c>
      <c r="H85" s="17">
        <v>44242</v>
      </c>
      <c r="I85" s="22" t="s">
        <v>4587</v>
      </c>
      <c r="L85" s="8"/>
    </row>
    <row r="86" spans="1:12">
      <c r="A86" s="22">
        <f t="shared" si="5"/>
        <v>82</v>
      </c>
      <c r="B86" s="21" t="str">
        <f t="shared" si="4"/>
        <v>80002319</v>
      </c>
      <c r="C86" s="21" t="s">
        <v>3654</v>
      </c>
      <c r="D86" s="22"/>
      <c r="E86" s="22" t="s">
        <v>4005</v>
      </c>
      <c r="F86" s="22" t="s">
        <v>1255</v>
      </c>
      <c r="G86" s="22" t="s">
        <v>355</v>
      </c>
      <c r="H86" s="17">
        <v>44265</v>
      </c>
      <c r="I86" s="22" t="s">
        <v>4587</v>
      </c>
      <c r="L86" s="8"/>
    </row>
    <row r="87" spans="1:12">
      <c r="A87" s="22">
        <f t="shared" si="5"/>
        <v>83</v>
      </c>
      <c r="B87" s="21" t="str">
        <f t="shared" si="4"/>
        <v>00119217</v>
      </c>
      <c r="C87" s="21" t="s">
        <v>4164</v>
      </c>
      <c r="D87" s="22"/>
      <c r="E87" s="22" t="s">
        <v>3087</v>
      </c>
      <c r="F87" s="22" t="s">
        <v>1255</v>
      </c>
      <c r="G87" s="22" t="s">
        <v>405</v>
      </c>
      <c r="H87" s="17">
        <v>44286</v>
      </c>
      <c r="I87" s="22" t="s">
        <v>4587</v>
      </c>
      <c r="L87" s="8"/>
    </row>
    <row r="88" spans="1:12">
      <c r="A88" s="22">
        <f t="shared" si="5"/>
        <v>84</v>
      </c>
      <c r="B88" s="21" t="str">
        <f t="shared" si="4"/>
        <v>80003288</v>
      </c>
      <c r="C88" s="21" t="s">
        <v>2413</v>
      </c>
      <c r="D88" s="22"/>
      <c r="E88" s="22" t="s">
        <v>4000</v>
      </c>
      <c r="F88" s="22" t="s">
        <v>1255</v>
      </c>
      <c r="G88" s="22" t="s">
        <v>393</v>
      </c>
      <c r="H88" s="17">
        <v>44295</v>
      </c>
      <c r="I88" s="22" t="s">
        <v>4587</v>
      </c>
      <c r="L88" s="8"/>
    </row>
    <row r="89" spans="1:12">
      <c r="A89" s="22">
        <f t="shared" si="5"/>
        <v>85</v>
      </c>
      <c r="B89" s="21" t="str">
        <f t="shared" si="4"/>
        <v>00118055</v>
      </c>
      <c r="C89" s="21" t="s">
        <v>4064</v>
      </c>
      <c r="D89" s="22"/>
      <c r="E89" s="22" t="s">
        <v>4065</v>
      </c>
      <c r="F89" s="22" t="s">
        <v>1255</v>
      </c>
      <c r="G89" s="22" t="s">
        <v>328</v>
      </c>
      <c r="H89" s="17">
        <v>44299</v>
      </c>
      <c r="I89" s="22" t="s">
        <v>4587</v>
      </c>
      <c r="L89" s="8"/>
    </row>
    <row r="90" spans="1:12">
      <c r="A90" s="22">
        <f t="shared" si="5"/>
        <v>86</v>
      </c>
      <c r="B90" s="21" t="str">
        <f t="shared" si="4"/>
        <v>80002825</v>
      </c>
      <c r="C90" s="21" t="s">
        <v>2078</v>
      </c>
      <c r="D90" s="22"/>
      <c r="E90" s="22" t="s">
        <v>2077</v>
      </c>
      <c r="F90" s="22" t="s">
        <v>1255</v>
      </c>
      <c r="G90" s="22" t="s">
        <v>405</v>
      </c>
      <c r="H90" s="17">
        <v>44378</v>
      </c>
      <c r="I90" s="22" t="s">
        <v>4587</v>
      </c>
      <c r="L90" s="8"/>
    </row>
    <row r="91" spans="1:12">
      <c r="A91" s="22">
        <f t="shared" si="5"/>
        <v>87</v>
      </c>
      <c r="B91" s="21" t="str">
        <f t="shared" si="4"/>
        <v>80002166</v>
      </c>
      <c r="C91" s="21" t="s">
        <v>1915</v>
      </c>
      <c r="D91" s="22"/>
      <c r="E91" s="22" t="s">
        <v>1916</v>
      </c>
      <c r="F91" s="22" t="s">
        <v>1255</v>
      </c>
      <c r="G91" s="22" t="s">
        <v>355</v>
      </c>
      <c r="H91" s="17">
        <v>44402</v>
      </c>
      <c r="I91" s="22" t="s">
        <v>4587</v>
      </c>
      <c r="L91" s="8"/>
    </row>
    <row r="92" spans="1:12">
      <c r="A92" s="22">
        <f t="shared" si="5"/>
        <v>88</v>
      </c>
      <c r="B92" s="21" t="str">
        <f t="shared" si="4"/>
        <v>00117388</v>
      </c>
      <c r="C92" s="21" t="s">
        <v>2280</v>
      </c>
      <c r="D92" s="22"/>
      <c r="E92" s="22" t="s">
        <v>4014</v>
      </c>
      <c r="F92" s="22" t="s">
        <v>1255</v>
      </c>
      <c r="G92" s="22" t="s">
        <v>386</v>
      </c>
      <c r="H92" s="17">
        <v>44404</v>
      </c>
      <c r="I92" s="22" t="s">
        <v>4587</v>
      </c>
      <c r="L92" s="8"/>
    </row>
    <row r="93" spans="1:12">
      <c r="A93" s="22">
        <f t="shared" si="5"/>
        <v>89</v>
      </c>
      <c r="B93" s="21" t="str">
        <f t="shared" si="4"/>
        <v>00117511</v>
      </c>
      <c r="C93" s="21" t="s">
        <v>4038</v>
      </c>
      <c r="D93" s="22"/>
      <c r="E93" s="22" t="s">
        <v>1997</v>
      </c>
      <c r="F93" s="22" t="s">
        <v>1255</v>
      </c>
      <c r="G93" s="22" t="s">
        <v>328</v>
      </c>
      <c r="H93" s="17">
        <v>44404</v>
      </c>
      <c r="I93" s="22" t="s">
        <v>4587</v>
      </c>
      <c r="L93" s="8"/>
    </row>
    <row r="94" spans="1:12">
      <c r="A94" s="22">
        <f t="shared" si="5"/>
        <v>90</v>
      </c>
      <c r="B94" s="21" t="str">
        <f t="shared" si="4"/>
        <v>00113163</v>
      </c>
      <c r="C94" s="21" t="s">
        <v>4052</v>
      </c>
      <c r="D94" s="22"/>
      <c r="E94" s="22" t="s">
        <v>3554</v>
      </c>
      <c r="F94" s="22" t="s">
        <v>1255</v>
      </c>
      <c r="G94" s="22" t="s">
        <v>328</v>
      </c>
      <c r="H94" s="17">
        <v>44404</v>
      </c>
      <c r="I94" s="22" t="s">
        <v>4587</v>
      </c>
      <c r="L94" s="8"/>
    </row>
    <row r="95" spans="1:12">
      <c r="A95" s="22">
        <f t="shared" si="5"/>
        <v>91</v>
      </c>
      <c r="B95" s="21" t="str">
        <f t="shared" si="4"/>
        <v>00117397</v>
      </c>
      <c r="C95" s="21" t="s">
        <v>4055</v>
      </c>
      <c r="D95" s="22"/>
      <c r="E95" s="22" t="s">
        <v>1951</v>
      </c>
      <c r="F95" s="22" t="s">
        <v>1255</v>
      </c>
      <c r="G95" s="22" t="s">
        <v>328</v>
      </c>
      <c r="H95" s="17">
        <v>44404</v>
      </c>
      <c r="I95" s="22" t="s">
        <v>4587</v>
      </c>
      <c r="L95" s="8"/>
    </row>
    <row r="96" spans="1:12">
      <c r="A96" s="22">
        <f t="shared" si="5"/>
        <v>92</v>
      </c>
      <c r="B96" s="21" t="str">
        <f t="shared" si="4"/>
        <v>00117261</v>
      </c>
      <c r="C96" s="21" t="s">
        <v>3656</v>
      </c>
      <c r="D96" s="22"/>
      <c r="E96" s="22" t="s">
        <v>3657</v>
      </c>
      <c r="F96" s="22" t="s">
        <v>1255</v>
      </c>
      <c r="G96" s="22" t="s">
        <v>393</v>
      </c>
      <c r="H96" s="17">
        <v>44438</v>
      </c>
      <c r="I96" s="22" t="s">
        <v>4587</v>
      </c>
      <c r="L96" s="8"/>
    </row>
    <row r="97" spans="1:12">
      <c r="A97" s="22">
        <f t="shared" si="5"/>
        <v>93</v>
      </c>
      <c r="B97" s="21" t="str">
        <f t="shared" si="4"/>
        <v>80002582</v>
      </c>
      <c r="C97" s="21" t="s">
        <v>3628</v>
      </c>
      <c r="D97" s="22"/>
      <c r="E97" s="22" t="s">
        <v>1990</v>
      </c>
      <c r="F97" s="22" t="s">
        <v>1255</v>
      </c>
      <c r="G97" s="22" t="s">
        <v>405</v>
      </c>
      <c r="H97" s="17">
        <v>44438</v>
      </c>
      <c r="I97" s="22" t="s">
        <v>4587</v>
      </c>
      <c r="L97" s="8"/>
    </row>
    <row r="98" spans="1:12">
      <c r="A98" s="22">
        <f t="shared" si="5"/>
        <v>94</v>
      </c>
      <c r="B98" s="21" t="str">
        <f t="shared" si="4"/>
        <v>80003269</v>
      </c>
      <c r="C98" s="21" t="s">
        <v>2984</v>
      </c>
      <c r="D98" s="22"/>
      <c r="E98" s="22" t="s">
        <v>4001</v>
      </c>
      <c r="F98" s="22" t="s">
        <v>1255</v>
      </c>
      <c r="G98" s="22" t="s">
        <v>393</v>
      </c>
      <c r="H98" s="17">
        <v>44463</v>
      </c>
      <c r="I98" s="22" t="s">
        <v>4587</v>
      </c>
      <c r="L98" s="8"/>
    </row>
    <row r="99" spans="1:12">
      <c r="A99" s="22">
        <f t="shared" si="5"/>
        <v>95</v>
      </c>
      <c r="B99" s="21" t="str">
        <f t="shared" si="4"/>
        <v>00115005</v>
      </c>
      <c r="C99" s="21" t="s">
        <v>3667</v>
      </c>
      <c r="D99" s="22"/>
      <c r="E99" s="22" t="s">
        <v>3668</v>
      </c>
      <c r="F99" s="22" t="s">
        <v>1255</v>
      </c>
      <c r="G99" s="22" t="s">
        <v>386</v>
      </c>
      <c r="H99" s="17">
        <v>44475</v>
      </c>
      <c r="I99" s="22" t="s">
        <v>4587</v>
      </c>
      <c r="L99" s="8"/>
    </row>
    <row r="100" spans="1:12">
      <c r="A100" s="22">
        <f t="shared" si="5"/>
        <v>96</v>
      </c>
      <c r="B100" s="21" t="str">
        <f t="shared" si="4"/>
        <v>00118582</v>
      </c>
      <c r="C100" s="21" t="s">
        <v>4060</v>
      </c>
      <c r="D100" s="22"/>
      <c r="E100" s="22" t="s">
        <v>2006</v>
      </c>
      <c r="F100" s="22" t="s">
        <v>1255</v>
      </c>
      <c r="G100" s="22" t="s">
        <v>328</v>
      </c>
      <c r="H100" s="17">
        <v>44475</v>
      </c>
      <c r="I100" s="22" t="s">
        <v>4587</v>
      </c>
      <c r="L100" s="8"/>
    </row>
    <row r="101" spans="1:12">
      <c r="A101" s="22">
        <f t="shared" si="5"/>
        <v>97</v>
      </c>
      <c r="B101" s="21" t="str">
        <f t="shared" ref="B101:B112" si="6">TEXT(C101,"00000000")</f>
        <v>80003080</v>
      </c>
      <c r="C101" s="21" t="s">
        <v>2887</v>
      </c>
      <c r="D101" s="22"/>
      <c r="E101" s="22" t="s">
        <v>2888</v>
      </c>
      <c r="F101" s="22" t="s">
        <v>1255</v>
      </c>
      <c r="G101" s="22" t="s">
        <v>405</v>
      </c>
      <c r="H101" s="17">
        <v>44554</v>
      </c>
      <c r="I101" s="22" t="s">
        <v>4587</v>
      </c>
      <c r="L101" s="8"/>
    </row>
    <row r="102" spans="1:12">
      <c r="A102" s="22">
        <f t="shared" ref="A102:A112" si="7">A101+1</f>
        <v>98</v>
      </c>
      <c r="B102" s="21" t="str">
        <f t="shared" si="6"/>
        <v>80003079</v>
      </c>
      <c r="C102" s="21" t="s">
        <v>1499</v>
      </c>
      <c r="D102" s="22"/>
      <c r="E102" s="22" t="s">
        <v>1498</v>
      </c>
      <c r="F102" s="22" t="s">
        <v>1255</v>
      </c>
      <c r="G102" s="22" t="s">
        <v>405</v>
      </c>
      <c r="H102" s="17">
        <v>44554</v>
      </c>
      <c r="I102" s="22" t="s">
        <v>4587</v>
      </c>
      <c r="L102" s="8"/>
    </row>
    <row r="103" spans="1:12">
      <c r="A103" s="22">
        <f t="shared" si="7"/>
        <v>99</v>
      </c>
      <c r="B103" s="21" t="str">
        <f t="shared" si="6"/>
        <v>00115069</v>
      </c>
      <c r="C103" s="21" t="s">
        <v>2554</v>
      </c>
      <c r="D103" s="22"/>
      <c r="E103" s="22" t="s">
        <v>2555</v>
      </c>
      <c r="F103" s="22" t="s">
        <v>1255</v>
      </c>
      <c r="G103" s="22" t="s">
        <v>386</v>
      </c>
      <c r="H103" s="17">
        <v>44561</v>
      </c>
      <c r="I103" s="22" t="s">
        <v>4587</v>
      </c>
      <c r="L103" s="8"/>
    </row>
    <row r="104" spans="1:12">
      <c r="A104" s="22">
        <f t="shared" si="7"/>
        <v>100</v>
      </c>
      <c r="B104" s="21" t="str">
        <f t="shared" si="6"/>
        <v>80004150</v>
      </c>
      <c r="C104" s="21">
        <v>80004150</v>
      </c>
      <c r="D104" s="22"/>
      <c r="E104" s="22" t="s">
        <v>3632</v>
      </c>
      <c r="F104" s="22" t="s">
        <v>1255</v>
      </c>
      <c r="G104" s="22" t="s">
        <v>405</v>
      </c>
      <c r="H104" s="17">
        <v>44643</v>
      </c>
      <c r="I104" s="22" t="s">
        <v>4587</v>
      </c>
      <c r="L104" s="8"/>
    </row>
    <row r="105" spans="1:12">
      <c r="A105" s="22">
        <f t="shared" si="7"/>
        <v>101</v>
      </c>
      <c r="B105" s="21" t="str">
        <f t="shared" si="6"/>
        <v>80004145</v>
      </c>
      <c r="C105" s="21">
        <v>80004145</v>
      </c>
      <c r="D105" s="22"/>
      <c r="E105" s="22" t="s">
        <v>3497</v>
      </c>
      <c r="F105" s="22" t="s">
        <v>1255</v>
      </c>
      <c r="G105" s="22" t="s">
        <v>405</v>
      </c>
      <c r="H105" s="17">
        <v>44654</v>
      </c>
      <c r="I105" s="22" t="s">
        <v>4587</v>
      </c>
      <c r="L105" s="8"/>
    </row>
    <row r="106" spans="1:12">
      <c r="A106" s="22">
        <f t="shared" si="7"/>
        <v>102</v>
      </c>
      <c r="B106" s="21" t="str">
        <f t="shared" si="6"/>
        <v>80004726</v>
      </c>
      <c r="C106" s="21">
        <v>80004726</v>
      </c>
      <c r="D106" s="22"/>
      <c r="E106" s="22" t="s">
        <v>3579</v>
      </c>
      <c r="F106" s="22" t="s">
        <v>1255</v>
      </c>
      <c r="G106" s="22" t="s">
        <v>405</v>
      </c>
      <c r="H106" s="17">
        <v>44655</v>
      </c>
      <c r="I106" s="22" t="s">
        <v>4587</v>
      </c>
      <c r="L106" s="8"/>
    </row>
    <row r="107" spans="1:12">
      <c r="A107" s="22">
        <f t="shared" si="7"/>
        <v>103</v>
      </c>
      <c r="B107" s="21" t="str">
        <f t="shared" si="6"/>
        <v>00117344</v>
      </c>
      <c r="C107" s="21" t="s">
        <v>4043</v>
      </c>
      <c r="D107" s="22"/>
      <c r="E107" s="22" t="s">
        <v>4044</v>
      </c>
      <c r="F107" s="22" t="s">
        <v>1255</v>
      </c>
      <c r="G107" s="22" t="s">
        <v>328</v>
      </c>
      <c r="H107" s="17">
        <v>44691</v>
      </c>
      <c r="I107" s="22" t="s">
        <v>4587</v>
      </c>
      <c r="L107" s="8"/>
    </row>
    <row r="108" spans="1:12">
      <c r="A108" s="22">
        <f t="shared" si="7"/>
        <v>104</v>
      </c>
      <c r="B108" s="21" t="str">
        <f t="shared" si="6"/>
        <v>00118075</v>
      </c>
      <c r="C108" s="21" t="s">
        <v>4049</v>
      </c>
      <c r="D108" s="22"/>
      <c r="E108" s="22" t="s">
        <v>2277</v>
      </c>
      <c r="F108" s="22" t="s">
        <v>1255</v>
      </c>
      <c r="G108" s="22" t="s">
        <v>328</v>
      </c>
      <c r="H108" s="17">
        <v>44691</v>
      </c>
      <c r="I108" s="22" t="s">
        <v>4587</v>
      </c>
      <c r="L108" s="8"/>
    </row>
    <row r="109" spans="1:12">
      <c r="A109" s="22">
        <f t="shared" si="7"/>
        <v>105</v>
      </c>
      <c r="B109" s="21" t="str">
        <f t="shared" si="6"/>
        <v>00118293</v>
      </c>
      <c r="C109" s="21" t="s">
        <v>4056</v>
      </c>
      <c r="D109" s="22"/>
      <c r="E109" s="22" t="s">
        <v>3083</v>
      </c>
      <c r="F109" s="22" t="s">
        <v>1255</v>
      </c>
      <c r="G109" s="22" t="s">
        <v>328</v>
      </c>
      <c r="H109" s="17">
        <v>44691</v>
      </c>
      <c r="I109" s="22" t="s">
        <v>4587</v>
      </c>
      <c r="L109" s="8"/>
    </row>
    <row r="110" spans="1:12">
      <c r="A110" s="22">
        <f t="shared" si="7"/>
        <v>106</v>
      </c>
      <c r="B110" s="21" t="str">
        <f t="shared" si="6"/>
        <v>80002438</v>
      </c>
      <c r="C110" s="21" t="s">
        <v>3672</v>
      </c>
      <c r="D110" s="22"/>
      <c r="E110" s="22" t="s">
        <v>1973</v>
      </c>
      <c r="F110" s="22" t="s">
        <v>1255</v>
      </c>
      <c r="G110" s="22" t="s">
        <v>405</v>
      </c>
      <c r="H110" s="17">
        <v>44691</v>
      </c>
      <c r="I110" s="22" t="s">
        <v>4587</v>
      </c>
    </row>
    <row r="111" spans="1:12">
      <c r="A111" s="22">
        <f t="shared" si="7"/>
        <v>107</v>
      </c>
      <c r="B111" s="21" t="str">
        <f t="shared" si="6"/>
        <v>80004898</v>
      </c>
      <c r="C111" s="21">
        <v>80004898</v>
      </c>
      <c r="D111" s="22"/>
      <c r="E111" s="22" t="s">
        <v>3180</v>
      </c>
      <c r="F111" s="22" t="s">
        <v>1255</v>
      </c>
      <c r="G111" s="22" t="s">
        <v>405</v>
      </c>
      <c r="H111" s="17">
        <v>44706</v>
      </c>
      <c r="I111" s="22" t="s">
        <v>4587</v>
      </c>
    </row>
    <row r="112" spans="1:12">
      <c r="A112" s="22">
        <f t="shared" si="7"/>
        <v>108</v>
      </c>
      <c r="B112" s="21" t="str">
        <f t="shared" si="6"/>
        <v>80004892</v>
      </c>
      <c r="C112" s="21">
        <v>80004892</v>
      </c>
      <c r="D112" s="22"/>
      <c r="E112" s="22" t="s">
        <v>4172</v>
      </c>
      <c r="F112" s="22" t="s">
        <v>1255</v>
      </c>
      <c r="G112" s="22" t="s">
        <v>405</v>
      </c>
      <c r="H112" s="17">
        <v>44766</v>
      </c>
      <c r="I112" s="22" t="s">
        <v>4587</v>
      </c>
    </row>
  </sheetData>
  <sheetProtection algorithmName="SHA-512" hashValue="S9EIPEl0MqzgDc2lqswQeOSR3Yh6FZ8wIhrDSDvoI4naxIHYK7AeVdrNGOghF7xK+d3tmIZtlE8d86qAFwonqA==" saltValue="b5A01u5U5n2DhTQpxeTGdg==" spinCount="100000" sheet="1" objects="1" scenarios="1"/>
  <autoFilter ref="A4:I112" xr:uid="{F9568619-4DF3-4C4C-A6B4-26D0DE176A81}"/>
  <sortState xmlns:xlrd2="http://schemas.microsoft.com/office/spreadsheetml/2017/richdata2" ref="A5:I112">
    <sortCondition ref="H5:H112"/>
  </sortState>
  <conditionalFormatting sqref="B1:B1048576">
    <cfRule type="duplicateValues" dxfId="17" priority="3"/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4E67-F24F-46D2-8A19-BD39D818C6D6}">
  <sheetPr>
    <tabColor rgb="FF00B050"/>
  </sheetPr>
  <dimension ref="A1:L9"/>
  <sheetViews>
    <sheetView zoomScale="85" zoomScaleNormal="85" workbookViewId="0">
      <pane ySplit="4" topLeftCell="A5" activePane="bottomLeft" state="frozen"/>
      <selection pane="bottomLeft" activeCell="I17" sqref="I17"/>
      <selection activeCell="E15" sqref="E15"/>
    </sheetView>
  </sheetViews>
  <sheetFormatPr defaultColWidth="9.140625" defaultRowHeight="14.45"/>
  <cols>
    <col min="1" max="1" width="5.85546875" style="14" customWidth="1"/>
    <col min="2" max="2" width="18.85546875" style="8" bestFit="1" customWidth="1"/>
    <col min="3" max="3" width="19.5703125" style="8" bestFit="1" customWidth="1"/>
    <col min="4" max="4" width="9.7109375" style="14" customWidth="1"/>
    <col min="5" max="5" width="32.7109375" style="14" bestFit="1" customWidth="1"/>
    <col min="6" max="6" width="22" style="14" bestFit="1" customWidth="1"/>
    <col min="7" max="7" width="13.7109375" style="14" bestFit="1" customWidth="1"/>
    <col min="8" max="8" width="12.7109375" style="15" customWidth="1"/>
    <col min="9" max="9" width="11.42578125" style="14" customWidth="1"/>
    <col min="10" max="16384" width="9.140625" style="14"/>
  </cols>
  <sheetData>
    <row r="1" spans="1:12" ht="9.9499999999999993" customHeight="1"/>
    <row r="2" spans="1:12">
      <c r="A2" s="18" t="s">
        <v>4590</v>
      </c>
    </row>
    <row r="3" spans="1:12" ht="9.9499999999999993" customHeight="1"/>
    <row r="4" spans="1:12" s="13" customFormat="1" ht="30" customHeight="1">
      <c r="A4" s="19" t="s">
        <v>1</v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8</v>
      </c>
      <c r="H4" s="16" t="s">
        <v>3952</v>
      </c>
      <c r="I4" s="19" t="s">
        <v>4586</v>
      </c>
    </row>
    <row r="5" spans="1:12">
      <c r="A5" s="22">
        <v>1</v>
      </c>
      <c r="B5" s="21" t="str">
        <f>TEXT(C5,"00000000")</f>
        <v>00105291</v>
      </c>
      <c r="C5" s="21" t="s">
        <v>1304</v>
      </c>
      <c r="D5" s="22"/>
      <c r="E5" s="22" t="s">
        <v>1305</v>
      </c>
      <c r="F5" s="22" t="s">
        <v>1255</v>
      </c>
      <c r="G5" s="22" t="s">
        <v>355</v>
      </c>
      <c r="H5" s="17">
        <v>40936</v>
      </c>
      <c r="I5" s="22" t="s">
        <v>4587</v>
      </c>
      <c r="L5" s="8"/>
    </row>
    <row r="6" spans="1:12">
      <c r="A6" s="22">
        <f>A5+1</f>
        <v>2</v>
      </c>
      <c r="B6" s="21" t="str">
        <f>TEXT(C6,"00000000")</f>
        <v>00108258</v>
      </c>
      <c r="C6" s="21" t="s">
        <v>1405</v>
      </c>
      <c r="D6" s="22"/>
      <c r="E6" s="22" t="s">
        <v>1406</v>
      </c>
      <c r="F6" s="22" t="s">
        <v>1255</v>
      </c>
      <c r="G6" s="22" t="s">
        <v>355</v>
      </c>
      <c r="H6" s="17">
        <v>42013</v>
      </c>
      <c r="I6" s="22" t="s">
        <v>4587</v>
      </c>
      <c r="L6" s="8"/>
    </row>
    <row r="7" spans="1:12">
      <c r="A7" s="22">
        <f>A6+1</f>
        <v>3</v>
      </c>
      <c r="B7" s="21" t="str">
        <f>TEXT(C7,"00000000")</f>
        <v>00107510</v>
      </c>
      <c r="C7" s="21" t="s">
        <v>1895</v>
      </c>
      <c r="D7" s="22"/>
      <c r="E7" s="22" t="s">
        <v>1892</v>
      </c>
      <c r="F7" s="22" t="s">
        <v>1255</v>
      </c>
      <c r="G7" s="22" t="s">
        <v>355</v>
      </c>
      <c r="H7" s="17">
        <v>44147</v>
      </c>
      <c r="I7" s="22" t="s">
        <v>4587</v>
      </c>
      <c r="L7" s="8"/>
    </row>
    <row r="8" spans="1:12">
      <c r="A8" s="22">
        <f>A7+1</f>
        <v>4</v>
      </c>
      <c r="B8" s="21" t="str">
        <f>TEXT(C8,"00000000")</f>
        <v>00119189</v>
      </c>
      <c r="C8" s="21" t="s">
        <v>4154</v>
      </c>
      <c r="D8" s="22"/>
      <c r="E8" s="22" t="s">
        <v>3202</v>
      </c>
      <c r="F8" s="22" t="s">
        <v>1255</v>
      </c>
      <c r="G8" s="22" t="s">
        <v>355</v>
      </c>
      <c r="H8" s="17">
        <v>44265</v>
      </c>
      <c r="I8" s="22" t="s">
        <v>4587</v>
      </c>
      <c r="L8" s="8"/>
    </row>
    <row r="9" spans="1:12">
      <c r="A9" s="22">
        <f>A8+1</f>
        <v>5</v>
      </c>
      <c r="B9" s="21" t="str">
        <f>TEXT(C9,"00000000")</f>
        <v>00116032</v>
      </c>
      <c r="C9" s="21" t="s">
        <v>4022</v>
      </c>
      <c r="D9" s="22"/>
      <c r="E9" s="22" t="s">
        <v>3299</v>
      </c>
      <c r="F9" s="22" t="s">
        <v>1255</v>
      </c>
      <c r="G9" s="22" t="s">
        <v>355</v>
      </c>
      <c r="H9" s="17">
        <v>44402</v>
      </c>
      <c r="I9" s="22" t="s">
        <v>4587</v>
      </c>
      <c r="L9" s="8"/>
    </row>
  </sheetData>
  <sheetProtection algorithmName="SHA-512" hashValue="WbjGL8bTXqYz46+r0lqSaJDKoiTsHqAGtqhhZrw0jVvpNgNAucoWLPs7Haq2EECDVUwFc7LI3lIyE8qQYofE6g==" saltValue="6f20zqXotxp6WYtxT6zPzQ==" spinCount="100000" sheet="1" objects="1" scenarios="1"/>
  <autoFilter ref="A4:I9" xr:uid="{F9568619-4DF3-4C4C-A6B4-26D0DE176A81}">
    <sortState xmlns:xlrd2="http://schemas.microsoft.com/office/spreadsheetml/2017/richdata2" ref="A5:I9">
      <sortCondition ref="H5:H9"/>
    </sortState>
  </autoFilter>
  <conditionalFormatting sqref="B1:B1048576">
    <cfRule type="duplicateValues" dxfId="16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ED0C-3686-4CDE-BF5A-DAC89F3D0FD9}">
  <sheetPr>
    <tabColor rgb="FF00B050"/>
  </sheetPr>
  <dimension ref="A1:L5"/>
  <sheetViews>
    <sheetView zoomScale="85" zoomScaleNormal="85" workbookViewId="0">
      <pane ySplit="4" topLeftCell="A5" activePane="bottomLeft" state="frozen"/>
      <selection pane="bottomLeft" activeCell="K18" sqref="K18"/>
      <selection activeCell="E15" sqref="E15"/>
    </sheetView>
  </sheetViews>
  <sheetFormatPr defaultColWidth="9.140625" defaultRowHeight="14.45"/>
  <cols>
    <col min="1" max="1" width="5.85546875" style="14" customWidth="1"/>
    <col min="2" max="2" width="18.85546875" style="8" bestFit="1" customWidth="1"/>
    <col min="3" max="3" width="19.5703125" style="8" bestFit="1" customWidth="1"/>
    <col min="4" max="4" width="9.7109375" style="14" customWidth="1"/>
    <col min="5" max="5" width="32.7109375" style="14" bestFit="1" customWidth="1"/>
    <col min="6" max="6" width="22" style="14" bestFit="1" customWidth="1"/>
    <col min="7" max="7" width="13.7109375" style="14" bestFit="1" customWidth="1"/>
    <col min="8" max="8" width="12.7109375" style="15" customWidth="1"/>
    <col min="9" max="9" width="11.42578125" style="14" customWidth="1"/>
    <col min="10" max="16384" width="9.140625" style="14"/>
  </cols>
  <sheetData>
    <row r="1" spans="1:12" ht="9.9499999999999993" customHeight="1"/>
    <row r="2" spans="1:12">
      <c r="A2" s="18" t="s">
        <v>4591</v>
      </c>
    </row>
    <row r="3" spans="1:12" ht="9.9499999999999993" customHeight="1"/>
    <row r="4" spans="1:12" s="13" customFormat="1" ht="30" customHeight="1">
      <c r="A4" s="19" t="s">
        <v>1</v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8</v>
      </c>
      <c r="H4" s="16" t="s">
        <v>3952</v>
      </c>
      <c r="I4" s="19" t="s">
        <v>4586</v>
      </c>
    </row>
    <row r="5" spans="1:12">
      <c r="A5" s="22">
        <v>1</v>
      </c>
      <c r="B5" s="21" t="str">
        <f>TEXT(C5,"00000000")</f>
        <v>00125489</v>
      </c>
      <c r="C5" s="21" t="s">
        <v>1253</v>
      </c>
      <c r="D5" s="22"/>
      <c r="E5" s="22" t="s">
        <v>1254</v>
      </c>
      <c r="F5" s="22" t="s">
        <v>1255</v>
      </c>
      <c r="G5" s="22" t="s">
        <v>3972</v>
      </c>
      <c r="H5" s="17">
        <v>39154</v>
      </c>
      <c r="I5" s="22" t="s">
        <v>4587</v>
      </c>
      <c r="L5" s="8"/>
    </row>
  </sheetData>
  <sheetProtection algorithmName="SHA-512" hashValue="ZNesKViQRKmN2eD6nPLyZQXa9ppHYkZ3ZS/EuTAHeCF/0pd1ajSCo/i/6lRN1T60YZrAk8JqVtZ+QkISF27kdQ==" saltValue="TRZUzd2O80Job6N+wIcGLw==" spinCount="100000" sheet="1" objects="1" scenarios="1"/>
  <autoFilter ref="A4:I5" xr:uid="{F9568619-4DF3-4C4C-A6B4-26D0DE176A81}"/>
  <conditionalFormatting sqref="B1:B1048576">
    <cfRule type="duplicateValues" dxfId="15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0AAB-6580-48C4-B317-86FEF7D5D6CE}">
  <sheetPr>
    <tabColor rgb="FFFFFF00"/>
  </sheetPr>
  <dimension ref="A1"/>
  <sheetViews>
    <sheetView showGridLines="0" topLeftCell="A4" workbookViewId="0">
      <selection activeCell="E15" sqref="E15"/>
    </sheetView>
  </sheetViews>
  <sheetFormatPr defaultRowHeight="14.4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C67C-2F47-4C13-BCBA-2AABBA0A030F}">
  <sheetPr filterMode="1">
    <tabColor theme="5" tint="0.39997558519241921"/>
  </sheetPr>
  <dimension ref="A1:L78"/>
  <sheetViews>
    <sheetView zoomScale="85" zoomScaleNormal="85" workbookViewId="0">
      <pane ySplit="4" topLeftCell="A54" activePane="bottomLeft" state="frozen"/>
      <selection pane="bottomLeft" activeCell="B69" sqref="B69"/>
      <selection activeCell="E15" sqref="E15"/>
    </sheetView>
  </sheetViews>
  <sheetFormatPr defaultColWidth="9.140625" defaultRowHeight="14.45"/>
  <cols>
    <col min="1" max="1" width="5.85546875" style="14" customWidth="1"/>
    <col min="2" max="2" width="18.85546875" style="8" bestFit="1" customWidth="1"/>
    <col min="3" max="3" width="19.5703125" style="8" bestFit="1" customWidth="1"/>
    <col min="4" max="4" width="9.7109375" style="14" customWidth="1"/>
    <col min="5" max="5" width="32.7109375" style="14" bestFit="1" customWidth="1"/>
    <col min="6" max="6" width="22" style="14" bestFit="1" customWidth="1"/>
    <col min="7" max="7" width="13.7109375" style="14" bestFit="1" customWidth="1"/>
    <col min="8" max="8" width="12.7109375" style="15" customWidth="1"/>
    <col min="9" max="9" width="11.42578125" style="14" customWidth="1"/>
    <col min="10" max="16384" width="9.140625" style="14"/>
  </cols>
  <sheetData>
    <row r="1" spans="1:12" ht="9.9499999999999993" customHeight="1"/>
    <row r="2" spans="1:12">
      <c r="A2" s="18" t="s">
        <v>4592</v>
      </c>
    </row>
    <row r="3" spans="1:12" ht="9.9499999999999993" customHeight="1"/>
    <row r="4" spans="1:12" s="13" customFormat="1" ht="30" customHeight="1">
      <c r="A4" s="19" t="s">
        <v>1</v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8</v>
      </c>
      <c r="H4" s="16" t="s">
        <v>3952</v>
      </c>
      <c r="I4" s="19" t="s">
        <v>4586</v>
      </c>
    </row>
    <row r="5" spans="1:12" hidden="1">
      <c r="A5" s="22">
        <v>1</v>
      </c>
      <c r="B5" s="21" t="str">
        <f t="shared" ref="B5:B36" si="0">TEXT(C5,"00000000")</f>
        <v>80002315</v>
      </c>
      <c r="C5" s="21" t="s">
        <v>3314</v>
      </c>
      <c r="D5" s="22"/>
      <c r="E5" s="22" t="s">
        <v>3315</v>
      </c>
      <c r="F5" s="22" t="s">
        <v>1255</v>
      </c>
      <c r="G5" s="22" t="s">
        <v>3973</v>
      </c>
      <c r="H5" s="17">
        <v>44557</v>
      </c>
      <c r="I5" s="22" t="s">
        <v>4587</v>
      </c>
      <c r="L5" s="8"/>
    </row>
    <row r="6" spans="1:12" hidden="1">
      <c r="A6" s="22">
        <f t="shared" ref="A6:A71" si="1">A5+1</f>
        <v>2</v>
      </c>
      <c r="B6" s="21" t="str">
        <f t="shared" si="0"/>
        <v>00118256</v>
      </c>
      <c r="C6" s="21" t="s">
        <v>3020</v>
      </c>
      <c r="D6" s="22"/>
      <c r="E6" s="22" t="s">
        <v>4015</v>
      </c>
      <c r="F6" s="22" t="s">
        <v>1255</v>
      </c>
      <c r="G6" s="22" t="s">
        <v>386</v>
      </c>
      <c r="H6" s="17">
        <v>44557</v>
      </c>
      <c r="I6" s="22" t="s">
        <v>4587</v>
      </c>
    </row>
    <row r="7" spans="1:12" hidden="1">
      <c r="A7" s="22">
        <f t="shared" si="1"/>
        <v>3</v>
      </c>
      <c r="B7" s="21" t="str">
        <f t="shared" si="0"/>
        <v>80002099</v>
      </c>
      <c r="C7" s="21" t="s">
        <v>3470</v>
      </c>
      <c r="D7" s="22"/>
      <c r="E7" s="22" t="s">
        <v>3471</v>
      </c>
      <c r="F7" s="22" t="s">
        <v>1255</v>
      </c>
      <c r="G7" s="22" t="s">
        <v>328</v>
      </c>
      <c r="H7" s="17">
        <v>44557</v>
      </c>
      <c r="I7" s="22" t="s">
        <v>4587</v>
      </c>
    </row>
    <row r="8" spans="1:12" hidden="1">
      <c r="A8" s="22">
        <f t="shared" si="1"/>
        <v>4</v>
      </c>
      <c r="B8" s="21" t="str">
        <f t="shared" si="0"/>
        <v>80002174</v>
      </c>
      <c r="C8" s="21" t="s">
        <v>2019</v>
      </c>
      <c r="D8" s="22"/>
      <c r="E8" s="22" t="s">
        <v>2020</v>
      </c>
      <c r="F8" s="22" t="s">
        <v>1255</v>
      </c>
      <c r="G8" s="22" t="s">
        <v>328</v>
      </c>
      <c r="H8" s="17">
        <v>44557</v>
      </c>
      <c r="I8" s="22" t="s">
        <v>4587</v>
      </c>
    </row>
    <row r="9" spans="1:12" hidden="1">
      <c r="A9" s="22">
        <f t="shared" si="1"/>
        <v>5</v>
      </c>
      <c r="B9" s="21" t="str">
        <f t="shared" si="0"/>
        <v>80002172</v>
      </c>
      <c r="C9" s="21" t="s">
        <v>1959</v>
      </c>
      <c r="D9" s="22"/>
      <c r="E9" s="22" t="s">
        <v>1960</v>
      </c>
      <c r="F9" s="22" t="s">
        <v>1255</v>
      </c>
      <c r="G9" s="22" t="s">
        <v>328</v>
      </c>
      <c r="H9" s="17">
        <v>44557</v>
      </c>
      <c r="I9" s="22" t="s">
        <v>4587</v>
      </c>
    </row>
    <row r="10" spans="1:12" hidden="1">
      <c r="A10" s="22">
        <f t="shared" si="1"/>
        <v>6</v>
      </c>
      <c r="B10" s="21" t="str">
        <f t="shared" si="0"/>
        <v>00110776</v>
      </c>
      <c r="C10" s="21" t="s">
        <v>4170</v>
      </c>
      <c r="D10" s="22"/>
      <c r="E10" s="22" t="s">
        <v>1796</v>
      </c>
      <c r="F10" s="22" t="s">
        <v>1255</v>
      </c>
      <c r="G10" s="22" t="s">
        <v>405</v>
      </c>
      <c r="H10" s="17">
        <v>44557</v>
      </c>
      <c r="I10" s="22" t="s">
        <v>4587</v>
      </c>
    </row>
    <row r="11" spans="1:12" hidden="1">
      <c r="A11" s="22">
        <f t="shared" si="1"/>
        <v>7</v>
      </c>
      <c r="B11" s="21" t="str">
        <f t="shared" si="0"/>
        <v>80001090</v>
      </c>
      <c r="C11" s="21" t="s">
        <v>1998</v>
      </c>
      <c r="D11" s="22"/>
      <c r="E11" s="22" t="s">
        <v>1999</v>
      </c>
      <c r="F11" s="22" t="s">
        <v>1255</v>
      </c>
      <c r="G11" s="22" t="s">
        <v>393</v>
      </c>
      <c r="H11" s="17">
        <v>44563</v>
      </c>
      <c r="I11" s="22" t="s">
        <v>4587</v>
      </c>
    </row>
    <row r="12" spans="1:12" hidden="1">
      <c r="A12" s="22">
        <f t="shared" si="1"/>
        <v>8</v>
      </c>
      <c r="B12" s="21" t="str">
        <f t="shared" si="0"/>
        <v>80002102</v>
      </c>
      <c r="C12" s="21" t="s">
        <v>3679</v>
      </c>
      <c r="D12" s="22"/>
      <c r="E12" s="22" t="s">
        <v>4033</v>
      </c>
      <c r="F12" s="22" t="s">
        <v>1255</v>
      </c>
      <c r="G12" s="22" t="s">
        <v>328</v>
      </c>
      <c r="H12" s="17">
        <v>44563</v>
      </c>
      <c r="I12" s="22" t="s">
        <v>4587</v>
      </c>
    </row>
    <row r="13" spans="1:12" hidden="1">
      <c r="A13" s="22">
        <f t="shared" si="1"/>
        <v>9</v>
      </c>
      <c r="B13" s="21" t="str">
        <f t="shared" si="0"/>
        <v>80002262</v>
      </c>
      <c r="C13" s="21" t="s">
        <v>3683</v>
      </c>
      <c r="D13" s="22"/>
      <c r="E13" s="22" t="s">
        <v>3684</v>
      </c>
      <c r="F13" s="22" t="s">
        <v>1255</v>
      </c>
      <c r="G13" s="22" t="s">
        <v>386</v>
      </c>
      <c r="H13" s="17">
        <v>44566</v>
      </c>
      <c r="I13" s="22" t="s">
        <v>4587</v>
      </c>
    </row>
    <row r="14" spans="1:12" hidden="1">
      <c r="A14" s="22">
        <f t="shared" si="1"/>
        <v>10</v>
      </c>
      <c r="B14" s="21" t="str">
        <f t="shared" si="0"/>
        <v>80002067</v>
      </c>
      <c r="C14" s="21" t="s">
        <v>3468</v>
      </c>
      <c r="D14" s="22"/>
      <c r="E14" s="22" t="s">
        <v>4032</v>
      </c>
      <c r="F14" s="22" t="s">
        <v>1255</v>
      </c>
      <c r="G14" s="22" t="s">
        <v>328</v>
      </c>
      <c r="H14" s="17">
        <v>44566</v>
      </c>
      <c r="I14" s="22" t="s">
        <v>4587</v>
      </c>
    </row>
    <row r="15" spans="1:12" hidden="1">
      <c r="A15" s="22">
        <f t="shared" si="1"/>
        <v>11</v>
      </c>
      <c r="B15" s="21" t="str">
        <f t="shared" si="0"/>
        <v>80002293</v>
      </c>
      <c r="C15" s="21" t="s">
        <v>3454</v>
      </c>
      <c r="D15" s="22"/>
      <c r="E15" s="22" t="s">
        <v>3455</v>
      </c>
      <c r="F15" s="22" t="s">
        <v>1255</v>
      </c>
      <c r="G15" s="22" t="s">
        <v>328</v>
      </c>
      <c r="H15" s="17">
        <v>44566</v>
      </c>
      <c r="I15" s="22" t="s">
        <v>4587</v>
      </c>
    </row>
    <row r="16" spans="1:12" hidden="1">
      <c r="A16" s="22">
        <f t="shared" si="1"/>
        <v>12</v>
      </c>
      <c r="B16" s="21" t="str">
        <f t="shared" si="0"/>
        <v>80002164</v>
      </c>
      <c r="C16" s="21" t="s">
        <v>2021</v>
      </c>
      <c r="D16" s="22"/>
      <c r="E16" s="22" t="s">
        <v>4158</v>
      </c>
      <c r="F16" s="22" t="s">
        <v>1255</v>
      </c>
      <c r="G16" s="22" t="s">
        <v>405</v>
      </c>
      <c r="H16" s="17">
        <v>44566</v>
      </c>
      <c r="I16" s="22" t="s">
        <v>4587</v>
      </c>
    </row>
    <row r="17" spans="1:9" hidden="1">
      <c r="A17" s="22">
        <f t="shared" si="1"/>
        <v>13</v>
      </c>
      <c r="B17" s="21" t="str">
        <f t="shared" si="0"/>
        <v>80001859</v>
      </c>
      <c r="C17" s="21" t="s">
        <v>3490</v>
      </c>
      <c r="D17" s="22"/>
      <c r="E17" s="22" t="s">
        <v>3491</v>
      </c>
      <c r="F17" s="22" t="s">
        <v>1255</v>
      </c>
      <c r="G17" s="22" t="s">
        <v>386</v>
      </c>
      <c r="H17" s="17">
        <v>44569</v>
      </c>
      <c r="I17" s="22" t="s">
        <v>4587</v>
      </c>
    </row>
    <row r="18" spans="1:9" hidden="1">
      <c r="A18" s="22">
        <f t="shared" si="1"/>
        <v>14</v>
      </c>
      <c r="B18" s="21" t="str">
        <f t="shared" si="0"/>
        <v>00117136</v>
      </c>
      <c r="C18" s="21" t="s">
        <v>4053</v>
      </c>
      <c r="D18" s="22"/>
      <c r="E18" s="22" t="s">
        <v>3711</v>
      </c>
      <c r="F18" s="22" t="s">
        <v>1255</v>
      </c>
      <c r="G18" s="22" t="s">
        <v>328</v>
      </c>
      <c r="H18" s="17">
        <v>44569</v>
      </c>
      <c r="I18" s="22" t="s">
        <v>4587</v>
      </c>
    </row>
    <row r="19" spans="1:9" hidden="1">
      <c r="A19" s="22">
        <f t="shared" si="1"/>
        <v>15</v>
      </c>
      <c r="B19" s="21" t="str">
        <f t="shared" si="0"/>
        <v>80002239</v>
      </c>
      <c r="C19" s="21" t="s">
        <v>2500</v>
      </c>
      <c r="D19" s="22"/>
      <c r="E19" s="22" t="s">
        <v>4013</v>
      </c>
      <c r="F19" s="22" t="s">
        <v>1255</v>
      </c>
      <c r="G19" s="22" t="s">
        <v>386</v>
      </c>
      <c r="H19" s="17">
        <v>44572</v>
      </c>
      <c r="I19" s="22" t="s">
        <v>4587</v>
      </c>
    </row>
    <row r="20" spans="1:9" hidden="1">
      <c r="A20" s="22">
        <f t="shared" si="1"/>
        <v>16</v>
      </c>
      <c r="B20" s="21" t="str">
        <f t="shared" si="0"/>
        <v>80002591</v>
      </c>
      <c r="C20" s="21" t="s">
        <v>1968</v>
      </c>
      <c r="D20" s="22"/>
      <c r="E20" s="22" t="s">
        <v>1969</v>
      </c>
      <c r="F20" s="22" t="s">
        <v>1255</v>
      </c>
      <c r="G20" s="22" t="s">
        <v>328</v>
      </c>
      <c r="H20" s="17">
        <v>44572</v>
      </c>
      <c r="I20" s="22" t="s">
        <v>4587</v>
      </c>
    </row>
    <row r="21" spans="1:9" hidden="1">
      <c r="A21" s="22">
        <f t="shared" si="1"/>
        <v>17</v>
      </c>
      <c r="B21" s="21" t="str">
        <f t="shared" si="0"/>
        <v>00117342</v>
      </c>
      <c r="C21" s="21" t="s">
        <v>4054</v>
      </c>
      <c r="D21" s="22"/>
      <c r="E21" s="22" t="s">
        <v>2506</v>
      </c>
      <c r="F21" s="22" t="s">
        <v>1255</v>
      </c>
      <c r="G21" s="22" t="s">
        <v>328</v>
      </c>
      <c r="H21" s="17">
        <v>44572</v>
      </c>
      <c r="I21" s="22" t="s">
        <v>4587</v>
      </c>
    </row>
    <row r="22" spans="1:9" hidden="1">
      <c r="A22" s="22">
        <f t="shared" si="1"/>
        <v>18</v>
      </c>
      <c r="B22" s="21" t="str">
        <f t="shared" si="0"/>
        <v>00000000</v>
      </c>
      <c r="C22" s="21"/>
      <c r="D22" s="22"/>
      <c r="E22" s="22" t="s">
        <v>3514</v>
      </c>
      <c r="F22" s="22" t="s">
        <v>1255</v>
      </c>
      <c r="G22" s="22" t="s">
        <v>328</v>
      </c>
      <c r="H22" s="17">
        <v>44572</v>
      </c>
      <c r="I22" s="22" t="s">
        <v>4587</v>
      </c>
    </row>
    <row r="23" spans="1:9" hidden="1">
      <c r="A23" s="22">
        <f t="shared" si="1"/>
        <v>19</v>
      </c>
      <c r="B23" s="21" t="str">
        <f t="shared" si="0"/>
        <v>80000164</v>
      </c>
      <c r="C23" s="21" t="s">
        <v>4169</v>
      </c>
      <c r="D23" s="22"/>
      <c r="E23" s="22" t="s">
        <v>3533</v>
      </c>
      <c r="F23" s="22" t="s">
        <v>1255</v>
      </c>
      <c r="G23" s="22" t="s">
        <v>405</v>
      </c>
      <c r="H23" s="17">
        <v>44572</v>
      </c>
      <c r="I23" s="22" t="s">
        <v>4587</v>
      </c>
    </row>
    <row r="24" spans="1:9" hidden="1">
      <c r="A24" s="22">
        <f t="shared" si="1"/>
        <v>20</v>
      </c>
      <c r="B24" s="21" t="str">
        <f t="shared" si="0"/>
        <v>80002756</v>
      </c>
      <c r="C24" s="21" t="s">
        <v>3584</v>
      </c>
      <c r="D24" s="22"/>
      <c r="E24" s="22" t="s">
        <v>3585</v>
      </c>
      <c r="F24" s="22" t="s">
        <v>1255</v>
      </c>
      <c r="G24" s="22" t="s">
        <v>3973</v>
      </c>
      <c r="H24" s="17">
        <v>44575</v>
      </c>
      <c r="I24" s="22" t="s">
        <v>4587</v>
      </c>
    </row>
    <row r="25" spans="1:9" hidden="1">
      <c r="A25" s="22">
        <f t="shared" si="1"/>
        <v>21</v>
      </c>
      <c r="B25" s="21" t="str">
        <f t="shared" si="0"/>
        <v>80001312</v>
      </c>
      <c r="C25" s="21" t="s">
        <v>1308</v>
      </c>
      <c r="D25" s="22"/>
      <c r="E25" s="22" t="s">
        <v>1309</v>
      </c>
      <c r="F25" s="22" t="s">
        <v>1255</v>
      </c>
      <c r="G25" s="22" t="s">
        <v>386</v>
      </c>
      <c r="H25" s="17">
        <v>44575</v>
      </c>
      <c r="I25" s="22" t="s">
        <v>4587</v>
      </c>
    </row>
    <row r="26" spans="1:9" hidden="1">
      <c r="A26" s="22">
        <f t="shared" si="1"/>
        <v>22</v>
      </c>
      <c r="B26" s="21" t="str">
        <f t="shared" si="0"/>
        <v>80002238</v>
      </c>
      <c r="C26" s="21" t="s">
        <v>3670</v>
      </c>
      <c r="D26" s="22"/>
      <c r="E26" s="22" t="s">
        <v>3671</v>
      </c>
      <c r="F26" s="22" t="s">
        <v>1255</v>
      </c>
      <c r="G26" s="22" t="s">
        <v>386</v>
      </c>
      <c r="H26" s="17">
        <v>44575</v>
      </c>
      <c r="I26" s="22" t="s">
        <v>4587</v>
      </c>
    </row>
    <row r="27" spans="1:9" hidden="1">
      <c r="A27" s="22">
        <f t="shared" si="1"/>
        <v>23</v>
      </c>
      <c r="B27" s="21" t="str">
        <f t="shared" si="0"/>
        <v>80002106</v>
      </c>
      <c r="C27" s="21" t="s">
        <v>3155</v>
      </c>
      <c r="D27" s="22"/>
      <c r="E27" s="22" t="s">
        <v>3156</v>
      </c>
      <c r="F27" s="22" t="s">
        <v>1255</v>
      </c>
      <c r="G27" s="22" t="s">
        <v>328</v>
      </c>
      <c r="H27" s="17">
        <v>44575</v>
      </c>
      <c r="I27" s="22" t="s">
        <v>4587</v>
      </c>
    </row>
    <row r="28" spans="1:9" hidden="1">
      <c r="A28" s="22">
        <f t="shared" si="1"/>
        <v>24</v>
      </c>
      <c r="B28" s="21" t="str">
        <f t="shared" si="0"/>
        <v>00118101</v>
      </c>
      <c r="C28" s="21" t="s">
        <v>4166</v>
      </c>
      <c r="D28" s="22"/>
      <c r="E28" s="22" t="s">
        <v>2905</v>
      </c>
      <c r="F28" s="22" t="s">
        <v>1255</v>
      </c>
      <c r="G28" s="22" t="s">
        <v>405</v>
      </c>
      <c r="H28" s="17">
        <v>44575</v>
      </c>
      <c r="I28" s="22" t="s">
        <v>4587</v>
      </c>
    </row>
    <row r="29" spans="1:9" hidden="1">
      <c r="A29" s="22">
        <f t="shared" si="1"/>
        <v>25</v>
      </c>
      <c r="B29" s="21" t="str">
        <f t="shared" si="0"/>
        <v>00192274</v>
      </c>
      <c r="C29" s="21">
        <v>192274</v>
      </c>
      <c r="D29" s="22"/>
      <c r="E29" s="22" t="s">
        <v>4321</v>
      </c>
      <c r="F29" s="22" t="s">
        <v>3946</v>
      </c>
      <c r="G29" s="22" t="s">
        <v>405</v>
      </c>
      <c r="H29" s="17">
        <v>44575</v>
      </c>
      <c r="I29" s="22" t="s">
        <v>4587</v>
      </c>
    </row>
    <row r="30" spans="1:9" hidden="1">
      <c r="A30" s="22">
        <f t="shared" si="1"/>
        <v>26</v>
      </c>
      <c r="B30" s="21" t="str">
        <f t="shared" si="0"/>
        <v>80003274</v>
      </c>
      <c r="C30" s="21" t="s">
        <v>2099</v>
      </c>
      <c r="D30" s="22"/>
      <c r="E30" s="22" t="s">
        <v>2100</v>
      </c>
      <c r="F30" s="22" t="s">
        <v>1255</v>
      </c>
      <c r="G30" s="22" t="s">
        <v>3973</v>
      </c>
      <c r="H30" s="17">
        <v>44581</v>
      </c>
      <c r="I30" s="22" t="s">
        <v>4587</v>
      </c>
    </row>
    <row r="31" spans="1:9" hidden="1">
      <c r="A31" s="22">
        <f t="shared" si="1"/>
        <v>27</v>
      </c>
      <c r="B31" s="21" t="str">
        <f t="shared" si="0"/>
        <v>80001091</v>
      </c>
      <c r="C31" s="21" t="s">
        <v>2179</v>
      </c>
      <c r="D31" s="22"/>
      <c r="E31" s="22" t="s">
        <v>2180</v>
      </c>
      <c r="F31" s="22" t="s">
        <v>1255</v>
      </c>
      <c r="G31" s="22" t="s">
        <v>393</v>
      </c>
      <c r="H31" s="17">
        <v>44581</v>
      </c>
      <c r="I31" s="22" t="s">
        <v>4587</v>
      </c>
    </row>
    <row r="32" spans="1:9" hidden="1">
      <c r="A32" s="22">
        <f t="shared" si="1"/>
        <v>28</v>
      </c>
      <c r="B32" s="21" t="str">
        <f t="shared" si="0"/>
        <v>80002291</v>
      </c>
      <c r="C32" s="21" t="s">
        <v>2191</v>
      </c>
      <c r="D32" s="22"/>
      <c r="E32" s="22" t="s">
        <v>2192</v>
      </c>
      <c r="F32" s="22" t="s">
        <v>1255</v>
      </c>
      <c r="G32" s="22" t="s">
        <v>386</v>
      </c>
      <c r="H32" s="17">
        <v>44581</v>
      </c>
      <c r="I32" s="22" t="s">
        <v>4587</v>
      </c>
    </row>
    <row r="33" spans="1:9" hidden="1">
      <c r="A33" s="22">
        <f t="shared" si="1"/>
        <v>29</v>
      </c>
      <c r="B33" s="21" t="str">
        <f t="shared" si="0"/>
        <v>80002435</v>
      </c>
      <c r="C33" s="21" t="s">
        <v>3786</v>
      </c>
      <c r="D33" s="22"/>
      <c r="E33" s="22" t="s">
        <v>3787</v>
      </c>
      <c r="F33" s="22" t="s">
        <v>1255</v>
      </c>
      <c r="G33" s="22" t="s">
        <v>386</v>
      </c>
      <c r="H33" s="17">
        <v>44581</v>
      </c>
      <c r="I33" s="22" t="s">
        <v>4587</v>
      </c>
    </row>
    <row r="34" spans="1:9" hidden="1">
      <c r="A34" s="22">
        <f t="shared" si="1"/>
        <v>30</v>
      </c>
      <c r="B34" s="21" t="str">
        <f t="shared" si="0"/>
        <v>80002260</v>
      </c>
      <c r="C34" s="21" t="s">
        <v>3007</v>
      </c>
      <c r="D34" s="22"/>
      <c r="E34" s="22" t="s">
        <v>3008</v>
      </c>
      <c r="F34" s="22" t="s">
        <v>1255</v>
      </c>
      <c r="G34" s="22" t="s">
        <v>328</v>
      </c>
      <c r="H34" s="17">
        <v>44581</v>
      </c>
      <c r="I34" s="22" t="s">
        <v>4587</v>
      </c>
    </row>
    <row r="35" spans="1:9" hidden="1">
      <c r="A35" s="22">
        <f t="shared" si="1"/>
        <v>31</v>
      </c>
      <c r="B35" s="21" t="str">
        <f t="shared" si="0"/>
        <v>80002188</v>
      </c>
      <c r="C35" s="21" t="s">
        <v>2246</v>
      </c>
      <c r="D35" s="22"/>
      <c r="E35" s="22" t="s">
        <v>2247</v>
      </c>
      <c r="F35" s="22" t="s">
        <v>1255</v>
      </c>
      <c r="G35" s="22" t="s">
        <v>328</v>
      </c>
      <c r="H35" s="17">
        <v>44581</v>
      </c>
      <c r="I35" s="22" t="s">
        <v>4587</v>
      </c>
    </row>
    <row r="36" spans="1:9" hidden="1">
      <c r="A36" s="22">
        <f t="shared" si="1"/>
        <v>32</v>
      </c>
      <c r="B36" s="21" t="str">
        <f t="shared" si="0"/>
        <v>80003067</v>
      </c>
      <c r="C36" s="21" t="s">
        <v>3113</v>
      </c>
      <c r="D36" s="22"/>
      <c r="E36" s="22" t="s">
        <v>4161</v>
      </c>
      <c r="F36" s="22" t="s">
        <v>1255</v>
      </c>
      <c r="G36" s="22" t="s">
        <v>405</v>
      </c>
      <c r="H36" s="17">
        <v>44581</v>
      </c>
      <c r="I36" s="22" t="s">
        <v>4587</v>
      </c>
    </row>
    <row r="37" spans="1:9" hidden="1">
      <c r="A37" s="22">
        <f t="shared" si="1"/>
        <v>33</v>
      </c>
      <c r="B37" s="21" t="str">
        <f t="shared" ref="B37:B78" si="2">TEXT(C37,"00000000")</f>
        <v>80002055</v>
      </c>
      <c r="C37" s="21" t="s">
        <v>4165</v>
      </c>
      <c r="D37" s="22"/>
      <c r="E37" s="22" t="s">
        <v>1369</v>
      </c>
      <c r="F37" s="22" t="s">
        <v>1255</v>
      </c>
      <c r="G37" s="22" t="s">
        <v>405</v>
      </c>
      <c r="H37" s="17">
        <v>44581</v>
      </c>
      <c r="I37" s="22" t="s">
        <v>4587</v>
      </c>
    </row>
    <row r="38" spans="1:9" hidden="1">
      <c r="A38" s="22">
        <f t="shared" si="1"/>
        <v>34</v>
      </c>
      <c r="B38" s="21" t="str">
        <f t="shared" si="2"/>
        <v>80003865</v>
      </c>
      <c r="C38" s="21">
        <v>80003865</v>
      </c>
      <c r="D38" s="22"/>
      <c r="E38" s="22" t="s">
        <v>3205</v>
      </c>
      <c r="F38" s="22" t="s">
        <v>1255</v>
      </c>
      <c r="G38" s="22" t="s">
        <v>405</v>
      </c>
      <c r="H38" s="17">
        <v>44581</v>
      </c>
      <c r="I38" s="22" t="s">
        <v>4587</v>
      </c>
    </row>
    <row r="39" spans="1:9" hidden="1">
      <c r="A39" s="22">
        <f t="shared" si="1"/>
        <v>35</v>
      </c>
      <c r="B39" s="21" t="str">
        <f t="shared" si="2"/>
        <v>80003874</v>
      </c>
      <c r="C39" s="21" t="s">
        <v>3689</v>
      </c>
      <c r="D39" s="22"/>
      <c r="E39" s="22" t="s">
        <v>3690</v>
      </c>
      <c r="F39" s="22" t="s">
        <v>1255</v>
      </c>
      <c r="G39" s="22" t="s">
        <v>3973</v>
      </c>
      <c r="H39" s="17">
        <v>44705</v>
      </c>
      <c r="I39" s="22" t="s">
        <v>4587</v>
      </c>
    </row>
    <row r="40" spans="1:9" hidden="1">
      <c r="A40" s="22">
        <f t="shared" si="1"/>
        <v>36</v>
      </c>
      <c r="B40" s="21" t="str">
        <f t="shared" si="2"/>
        <v>80002065</v>
      </c>
      <c r="C40" s="21" t="s">
        <v>3488</v>
      </c>
      <c r="D40" s="22"/>
      <c r="E40" s="22" t="s">
        <v>3489</v>
      </c>
      <c r="F40" s="22" t="s">
        <v>1255</v>
      </c>
      <c r="G40" s="22" t="s">
        <v>386</v>
      </c>
      <c r="H40" s="17">
        <v>44705</v>
      </c>
      <c r="I40" s="22" t="s">
        <v>4587</v>
      </c>
    </row>
    <row r="41" spans="1:9" hidden="1">
      <c r="A41" s="22">
        <f t="shared" si="1"/>
        <v>37</v>
      </c>
      <c r="B41" s="21" t="str">
        <f t="shared" si="2"/>
        <v>80003333</v>
      </c>
      <c r="C41" s="21" t="s">
        <v>2067</v>
      </c>
      <c r="D41" s="22"/>
      <c r="E41" s="22" t="s">
        <v>2068</v>
      </c>
      <c r="F41" s="22" t="s">
        <v>1255</v>
      </c>
      <c r="G41" s="22" t="s">
        <v>386</v>
      </c>
      <c r="H41" s="17">
        <v>44705</v>
      </c>
      <c r="I41" s="22" t="s">
        <v>4587</v>
      </c>
    </row>
    <row r="42" spans="1:9" hidden="1">
      <c r="A42" s="22">
        <f t="shared" si="1"/>
        <v>38</v>
      </c>
      <c r="B42" s="21" t="str">
        <f t="shared" si="2"/>
        <v>00114204</v>
      </c>
      <c r="C42" s="21" t="s">
        <v>4058</v>
      </c>
      <c r="D42" s="22"/>
      <c r="E42" s="22" t="s">
        <v>2024</v>
      </c>
      <c r="F42" s="22" t="s">
        <v>1255</v>
      </c>
      <c r="G42" s="22" t="s">
        <v>328</v>
      </c>
      <c r="H42" s="17">
        <v>44705</v>
      </c>
      <c r="I42" s="22" t="s">
        <v>4587</v>
      </c>
    </row>
    <row r="43" spans="1:9" hidden="1">
      <c r="A43" s="22">
        <f t="shared" si="1"/>
        <v>39</v>
      </c>
      <c r="B43" s="21" t="str">
        <f t="shared" si="2"/>
        <v>80003914</v>
      </c>
      <c r="C43" s="21" t="s">
        <v>4061</v>
      </c>
      <c r="D43" s="22"/>
      <c r="E43" s="22" t="s">
        <v>4062</v>
      </c>
      <c r="F43" s="22" t="s">
        <v>1255</v>
      </c>
      <c r="G43" s="22" t="s">
        <v>328</v>
      </c>
      <c r="H43" s="17">
        <v>44705</v>
      </c>
      <c r="I43" s="22" t="s">
        <v>4587</v>
      </c>
    </row>
    <row r="44" spans="1:9" hidden="1">
      <c r="A44" s="22">
        <f t="shared" si="1"/>
        <v>40</v>
      </c>
      <c r="B44" s="21" t="str">
        <f t="shared" si="2"/>
        <v>80002940</v>
      </c>
      <c r="C44" s="21" t="s">
        <v>1534</v>
      </c>
      <c r="D44" s="22"/>
      <c r="E44" s="22" t="s">
        <v>1535</v>
      </c>
      <c r="F44" s="22" t="s">
        <v>1255</v>
      </c>
      <c r="G44" s="22" t="s">
        <v>405</v>
      </c>
      <c r="H44" s="17">
        <v>44705</v>
      </c>
      <c r="I44" s="22" t="s">
        <v>4587</v>
      </c>
    </row>
    <row r="45" spans="1:9" hidden="1">
      <c r="A45" s="22">
        <f t="shared" si="1"/>
        <v>41</v>
      </c>
      <c r="B45" s="21" t="str">
        <f t="shared" si="2"/>
        <v>80003353</v>
      </c>
      <c r="C45" s="21" t="s">
        <v>3624</v>
      </c>
      <c r="D45" s="22"/>
      <c r="E45" s="22" t="s">
        <v>4171</v>
      </c>
      <c r="F45" s="22" t="s">
        <v>1255</v>
      </c>
      <c r="G45" s="22" t="s">
        <v>405</v>
      </c>
      <c r="H45" s="17">
        <v>44705</v>
      </c>
      <c r="I45" s="22" t="s">
        <v>4587</v>
      </c>
    </row>
    <row r="46" spans="1:9" hidden="1">
      <c r="A46" s="22">
        <f t="shared" si="1"/>
        <v>42</v>
      </c>
      <c r="B46" s="21" t="str">
        <f t="shared" si="2"/>
        <v>80004660</v>
      </c>
      <c r="C46" s="21">
        <v>80004660</v>
      </c>
      <c r="D46" s="22"/>
      <c r="E46" s="22" t="s">
        <v>3058</v>
      </c>
      <c r="F46" s="22" t="s">
        <v>1255</v>
      </c>
      <c r="G46" s="22" t="s">
        <v>328</v>
      </c>
      <c r="H46" s="17">
        <v>44766</v>
      </c>
      <c r="I46" s="22" t="s">
        <v>4587</v>
      </c>
    </row>
    <row r="47" spans="1:9" hidden="1">
      <c r="A47" s="22">
        <f t="shared" si="1"/>
        <v>43</v>
      </c>
      <c r="B47" s="21" t="str">
        <f t="shared" si="2"/>
        <v>80004264</v>
      </c>
      <c r="C47" s="21">
        <v>80004264</v>
      </c>
      <c r="D47" s="22"/>
      <c r="E47" s="22" t="s">
        <v>3060</v>
      </c>
      <c r="F47" s="22" t="s">
        <v>1255</v>
      </c>
      <c r="G47" s="22" t="s">
        <v>405</v>
      </c>
      <c r="H47" s="17">
        <v>44766</v>
      </c>
      <c r="I47" s="22" t="s">
        <v>4587</v>
      </c>
    </row>
    <row r="48" spans="1:9" hidden="1">
      <c r="A48" s="22">
        <f t="shared" si="1"/>
        <v>44</v>
      </c>
      <c r="B48" s="21" t="str">
        <f t="shared" si="2"/>
        <v>80003352</v>
      </c>
      <c r="C48" s="21" t="s">
        <v>3492</v>
      </c>
      <c r="D48" s="22"/>
      <c r="E48" s="22" t="s">
        <v>4593</v>
      </c>
      <c r="F48" s="22" t="s">
        <v>1255</v>
      </c>
      <c r="G48" s="22" t="s">
        <v>355</v>
      </c>
      <c r="H48" s="17">
        <v>44766</v>
      </c>
      <c r="I48" s="22" t="s">
        <v>4587</v>
      </c>
    </row>
    <row r="49" spans="1:9" hidden="1">
      <c r="A49" s="22">
        <f t="shared" si="1"/>
        <v>45</v>
      </c>
      <c r="B49" s="21" t="str">
        <f t="shared" si="2"/>
        <v>80003152</v>
      </c>
      <c r="C49" s="21" t="s">
        <v>3169</v>
      </c>
      <c r="D49" s="22"/>
      <c r="E49" s="22" t="s">
        <v>4016</v>
      </c>
      <c r="F49" s="22" t="s">
        <v>1255</v>
      </c>
      <c r="G49" s="22" t="s">
        <v>386</v>
      </c>
      <c r="H49" s="17">
        <v>44766</v>
      </c>
      <c r="I49" s="22" t="s">
        <v>4587</v>
      </c>
    </row>
    <row r="50" spans="1:9" hidden="1">
      <c r="A50" s="22">
        <f t="shared" si="1"/>
        <v>46</v>
      </c>
      <c r="B50" s="21" t="str">
        <f t="shared" si="2"/>
        <v>80004148</v>
      </c>
      <c r="C50" s="21" t="s">
        <v>3004</v>
      </c>
      <c r="D50" s="22"/>
      <c r="E50" s="22" t="s">
        <v>3005</v>
      </c>
      <c r="F50" s="22" t="s">
        <v>1255</v>
      </c>
      <c r="G50" s="22" t="s">
        <v>3973</v>
      </c>
      <c r="H50" s="17">
        <v>44766</v>
      </c>
      <c r="I50" s="22" t="s">
        <v>4587</v>
      </c>
    </row>
    <row r="51" spans="1:9" hidden="1">
      <c r="A51" s="22">
        <f t="shared" si="1"/>
        <v>47</v>
      </c>
      <c r="B51" s="21" t="str">
        <f t="shared" si="2"/>
        <v>80004161</v>
      </c>
      <c r="C51" s="21">
        <v>80004161</v>
      </c>
      <c r="D51" s="22"/>
      <c r="E51" s="22" t="s">
        <v>2145</v>
      </c>
      <c r="F51" s="22" t="s">
        <v>1255</v>
      </c>
      <c r="G51" s="22" t="s">
        <v>393</v>
      </c>
      <c r="H51" s="17">
        <v>44766</v>
      </c>
      <c r="I51" s="22" t="s">
        <v>4587</v>
      </c>
    </row>
    <row r="52" spans="1:9" hidden="1">
      <c r="A52" s="22">
        <f t="shared" si="1"/>
        <v>48</v>
      </c>
      <c r="B52" s="21" t="str">
        <f t="shared" si="2"/>
        <v>80004163</v>
      </c>
      <c r="C52" s="21">
        <v>80004163</v>
      </c>
      <c r="D52" s="22"/>
      <c r="E52" s="22" t="s">
        <v>3660</v>
      </c>
      <c r="F52" s="22" t="s">
        <v>1255</v>
      </c>
      <c r="G52" s="22" t="s">
        <v>3973</v>
      </c>
      <c r="H52" s="17">
        <v>44766</v>
      </c>
      <c r="I52" s="22" t="s">
        <v>4587</v>
      </c>
    </row>
    <row r="53" spans="1:9" hidden="1">
      <c r="A53" s="22">
        <f t="shared" si="1"/>
        <v>49</v>
      </c>
      <c r="B53" s="21" t="str">
        <f t="shared" si="2"/>
        <v>00118089</v>
      </c>
      <c r="C53" s="21" t="s">
        <v>4045</v>
      </c>
      <c r="D53" s="22"/>
      <c r="E53" s="22" t="s">
        <v>3768</v>
      </c>
      <c r="F53" s="22" t="s">
        <v>1255</v>
      </c>
      <c r="G53" s="22" t="s">
        <v>328</v>
      </c>
      <c r="H53" s="17">
        <v>44766</v>
      </c>
      <c r="I53" s="22" t="s">
        <v>4587</v>
      </c>
    </row>
    <row r="54" spans="1:9">
      <c r="A54" s="22">
        <f t="shared" si="1"/>
        <v>50</v>
      </c>
      <c r="B54" s="21" t="str">
        <f t="shared" si="2"/>
        <v>80004895</v>
      </c>
      <c r="C54" s="21">
        <v>80004895</v>
      </c>
      <c r="D54" s="22"/>
      <c r="E54" s="22" t="s">
        <v>4011</v>
      </c>
      <c r="F54" s="22" t="s">
        <v>1255</v>
      </c>
      <c r="G54" s="22" t="s">
        <v>3973</v>
      </c>
      <c r="H54" s="17">
        <v>44792</v>
      </c>
      <c r="I54" s="22" t="s">
        <v>4587</v>
      </c>
    </row>
    <row r="55" spans="1:9">
      <c r="A55" s="22">
        <f t="shared" si="1"/>
        <v>51</v>
      </c>
      <c r="B55" s="21" t="str">
        <f t="shared" si="2"/>
        <v>80004757</v>
      </c>
      <c r="C55" s="21">
        <v>80004757</v>
      </c>
      <c r="D55" s="22"/>
      <c r="E55" s="22" t="s">
        <v>4069</v>
      </c>
      <c r="F55" s="22" t="s">
        <v>1255</v>
      </c>
      <c r="G55" s="22" t="s">
        <v>328</v>
      </c>
      <c r="H55" s="17">
        <v>44792</v>
      </c>
      <c r="I55" s="22" t="s">
        <v>4587</v>
      </c>
    </row>
    <row r="56" spans="1:9">
      <c r="A56" s="22">
        <f t="shared" si="1"/>
        <v>52</v>
      </c>
      <c r="B56" s="21" t="str">
        <f t="shared" si="2"/>
        <v>80004721</v>
      </c>
      <c r="C56" s="21">
        <v>80004721</v>
      </c>
      <c r="D56" s="22"/>
      <c r="E56" s="22" t="s">
        <v>4067</v>
      </c>
      <c r="F56" s="22" t="s">
        <v>1255</v>
      </c>
      <c r="G56" s="22" t="s">
        <v>328</v>
      </c>
      <c r="H56" s="17">
        <v>44792</v>
      </c>
      <c r="I56" s="22" t="s">
        <v>4587</v>
      </c>
    </row>
    <row r="57" spans="1:9">
      <c r="A57" s="22">
        <f t="shared" si="1"/>
        <v>53</v>
      </c>
      <c r="B57" s="21" t="str">
        <f t="shared" si="2"/>
        <v>80004760</v>
      </c>
      <c r="C57" s="21">
        <v>80004760</v>
      </c>
      <c r="D57" s="22"/>
      <c r="E57" s="22" t="s">
        <v>4070</v>
      </c>
      <c r="F57" s="22" t="s">
        <v>1255</v>
      </c>
      <c r="G57" s="22" t="s">
        <v>328</v>
      </c>
      <c r="H57" s="17">
        <v>44792</v>
      </c>
      <c r="I57" s="22" t="s">
        <v>4587</v>
      </c>
    </row>
    <row r="58" spans="1:9">
      <c r="A58" s="22">
        <f t="shared" si="1"/>
        <v>54</v>
      </c>
      <c r="B58" s="21" t="str">
        <f t="shared" si="2"/>
        <v>80004718</v>
      </c>
      <c r="C58" s="21">
        <v>80004718</v>
      </c>
      <c r="D58" s="22"/>
      <c r="E58" s="22" t="s">
        <v>4066</v>
      </c>
      <c r="F58" s="22" t="s">
        <v>1255</v>
      </c>
      <c r="G58" s="22" t="s">
        <v>328</v>
      </c>
      <c r="H58" s="17">
        <v>44792</v>
      </c>
      <c r="I58" s="22" t="s">
        <v>4587</v>
      </c>
    </row>
    <row r="59" spans="1:9">
      <c r="A59" s="22">
        <f t="shared" si="1"/>
        <v>55</v>
      </c>
      <c r="B59" s="21" t="str">
        <f t="shared" si="2"/>
        <v>80004894</v>
      </c>
      <c r="C59" s="21">
        <v>80004894</v>
      </c>
      <c r="D59" s="22"/>
      <c r="E59" s="22" t="s">
        <v>3639</v>
      </c>
      <c r="F59" s="22" t="s">
        <v>1255</v>
      </c>
      <c r="G59" s="22" t="s">
        <v>328</v>
      </c>
      <c r="H59" s="17">
        <v>44792</v>
      </c>
      <c r="I59" s="22" t="s">
        <v>4587</v>
      </c>
    </row>
    <row r="60" spans="1:9">
      <c r="A60" s="22">
        <f t="shared" si="1"/>
        <v>56</v>
      </c>
      <c r="B60" s="21" t="str">
        <f t="shared" si="2"/>
        <v>80004900</v>
      </c>
      <c r="C60" s="21">
        <v>80004900</v>
      </c>
      <c r="D60" s="22"/>
      <c r="E60" s="22" t="s">
        <v>4071</v>
      </c>
      <c r="F60" s="22" t="s">
        <v>1255</v>
      </c>
      <c r="G60" s="22" t="s">
        <v>328</v>
      </c>
      <c r="H60" s="17">
        <v>44792</v>
      </c>
      <c r="I60" s="22" t="s">
        <v>4587</v>
      </c>
    </row>
    <row r="61" spans="1:9">
      <c r="A61" s="22">
        <f t="shared" si="1"/>
        <v>57</v>
      </c>
      <c r="B61" s="21" t="str">
        <f t="shared" si="2"/>
        <v>00112221</v>
      </c>
      <c r="C61" s="21" t="s">
        <v>4594</v>
      </c>
      <c r="D61" s="22"/>
      <c r="E61" s="22" t="s">
        <v>4595</v>
      </c>
      <c r="F61" s="22" t="s">
        <v>1255</v>
      </c>
      <c r="G61" s="22" t="s">
        <v>328</v>
      </c>
      <c r="H61" s="17">
        <v>44792</v>
      </c>
      <c r="I61" s="22" t="s">
        <v>4587</v>
      </c>
    </row>
    <row r="62" spans="1:9">
      <c r="A62" s="22">
        <f t="shared" si="1"/>
        <v>58</v>
      </c>
      <c r="B62" s="21" t="str">
        <f t="shared" si="2"/>
        <v>00810434</v>
      </c>
      <c r="C62" s="21" t="s">
        <v>4596</v>
      </c>
      <c r="D62" s="22"/>
      <c r="E62" s="22" t="s">
        <v>4098</v>
      </c>
      <c r="F62" s="22" t="s">
        <v>1255</v>
      </c>
      <c r="G62" s="22" t="s">
        <v>328</v>
      </c>
      <c r="H62" s="17">
        <v>44792</v>
      </c>
      <c r="I62" s="22" t="s">
        <v>4587</v>
      </c>
    </row>
    <row r="63" spans="1:9">
      <c r="A63" s="22">
        <f t="shared" si="1"/>
        <v>59</v>
      </c>
      <c r="B63" s="21" t="str">
        <f t="shared" si="2"/>
        <v>00206201</v>
      </c>
      <c r="C63" s="21" t="s">
        <v>4597</v>
      </c>
      <c r="D63" s="22"/>
      <c r="E63" s="22" t="s">
        <v>3304</v>
      </c>
      <c r="F63" s="22" t="s">
        <v>1255</v>
      </c>
      <c r="G63" s="22" t="s">
        <v>328</v>
      </c>
      <c r="H63" s="17">
        <v>44792</v>
      </c>
      <c r="I63" s="22" t="s">
        <v>4587</v>
      </c>
    </row>
    <row r="64" spans="1:9">
      <c r="A64" s="22">
        <f t="shared" si="1"/>
        <v>60</v>
      </c>
      <c r="B64" s="21" t="str">
        <f t="shared" si="2"/>
        <v>80003005</v>
      </c>
      <c r="C64" s="21">
        <v>80003005</v>
      </c>
      <c r="D64" s="22"/>
      <c r="E64" s="22" t="s">
        <v>2662</v>
      </c>
      <c r="F64" s="22" t="s">
        <v>1255</v>
      </c>
      <c r="G64" s="22" t="s">
        <v>405</v>
      </c>
      <c r="H64" s="17">
        <v>44792</v>
      </c>
      <c r="I64" s="22" t="s">
        <v>4587</v>
      </c>
    </row>
    <row r="65" spans="1:9">
      <c r="A65" s="22">
        <f t="shared" si="1"/>
        <v>61</v>
      </c>
      <c r="B65" s="21" t="str">
        <f t="shared" si="2"/>
        <v>80000882</v>
      </c>
      <c r="C65" s="21">
        <v>80000882</v>
      </c>
      <c r="D65" s="22"/>
      <c r="E65" s="22" t="s">
        <v>3309</v>
      </c>
      <c r="F65" s="22" t="s">
        <v>1255</v>
      </c>
      <c r="G65" s="22" t="s">
        <v>405</v>
      </c>
      <c r="H65" s="17">
        <v>44792</v>
      </c>
      <c r="I65" s="22" t="s">
        <v>4587</v>
      </c>
    </row>
    <row r="66" spans="1:9">
      <c r="A66" s="22">
        <f t="shared" si="1"/>
        <v>62</v>
      </c>
      <c r="B66" s="21" t="str">
        <f t="shared" si="2"/>
        <v>80001837</v>
      </c>
      <c r="C66" s="21">
        <v>80001837</v>
      </c>
      <c r="D66" s="22"/>
      <c r="E66" s="22" t="s">
        <v>4598</v>
      </c>
      <c r="F66" s="22" t="s">
        <v>1255</v>
      </c>
      <c r="G66" s="22" t="s">
        <v>405</v>
      </c>
      <c r="H66" s="17">
        <v>44792</v>
      </c>
      <c r="I66" s="22" t="s">
        <v>4587</v>
      </c>
    </row>
    <row r="67" spans="1:9">
      <c r="A67" s="22">
        <f t="shared" si="1"/>
        <v>63</v>
      </c>
      <c r="B67" s="21" t="str">
        <f t="shared" si="2"/>
        <v>80001862</v>
      </c>
      <c r="C67" s="21">
        <v>80001862</v>
      </c>
      <c r="D67" s="22"/>
      <c r="E67" s="22" t="s">
        <v>2430</v>
      </c>
      <c r="F67" s="22" t="s">
        <v>1255</v>
      </c>
      <c r="G67" s="22" t="s">
        <v>405</v>
      </c>
      <c r="H67" s="17">
        <v>44792</v>
      </c>
      <c r="I67" s="22" t="s">
        <v>4587</v>
      </c>
    </row>
    <row r="68" spans="1:9">
      <c r="A68" s="22">
        <f t="shared" si="1"/>
        <v>64</v>
      </c>
      <c r="B68" s="21" t="str">
        <f t="shared" si="2"/>
        <v>80002026</v>
      </c>
      <c r="C68" s="21">
        <v>80002026</v>
      </c>
      <c r="D68" s="22"/>
      <c r="E68" s="22" t="s">
        <v>3592</v>
      </c>
      <c r="F68" s="22" t="s">
        <v>1255</v>
      </c>
      <c r="G68" s="22" t="s">
        <v>405</v>
      </c>
      <c r="H68" s="17">
        <v>44792</v>
      </c>
      <c r="I68" s="22" t="s">
        <v>4587</v>
      </c>
    </row>
    <row r="69" spans="1:9">
      <c r="A69" s="22">
        <f t="shared" si="1"/>
        <v>65</v>
      </c>
      <c r="B69" s="21" t="str">
        <f t="shared" si="2"/>
        <v>80002019</v>
      </c>
      <c r="C69" s="21">
        <v>80002019</v>
      </c>
      <c r="D69" s="22"/>
      <c r="E69" s="22" t="s">
        <v>3699</v>
      </c>
      <c r="F69" s="22" t="s">
        <v>1255</v>
      </c>
      <c r="G69" s="22" t="s">
        <v>405</v>
      </c>
      <c r="H69" s="17">
        <v>44792</v>
      </c>
      <c r="I69" s="22" t="s">
        <v>4587</v>
      </c>
    </row>
    <row r="70" spans="1:9">
      <c r="A70" s="22">
        <f t="shared" si="1"/>
        <v>66</v>
      </c>
      <c r="B70" s="21" t="str">
        <f t="shared" ref="B70:B77" si="3">TEXT(C70,"00000000")</f>
        <v>80001843</v>
      </c>
      <c r="C70" s="21">
        <v>80001843</v>
      </c>
      <c r="D70" s="22"/>
      <c r="E70" s="22" t="s">
        <v>2590</v>
      </c>
      <c r="F70" s="22" t="s">
        <v>1255</v>
      </c>
      <c r="G70" s="22" t="s">
        <v>405</v>
      </c>
      <c r="H70" s="17">
        <v>44792</v>
      </c>
      <c r="I70" s="22" t="s">
        <v>4587</v>
      </c>
    </row>
    <row r="71" spans="1:9">
      <c r="A71" s="22">
        <f t="shared" si="1"/>
        <v>67</v>
      </c>
      <c r="B71" s="21" t="str">
        <f>TEXT(C71,"00000000")</f>
        <v>80000981</v>
      </c>
      <c r="C71" s="21">
        <v>80000981</v>
      </c>
      <c r="D71" s="22"/>
      <c r="E71" s="22" t="s">
        <v>2233</v>
      </c>
      <c r="F71" s="22" t="s">
        <v>1255</v>
      </c>
      <c r="G71" s="22" t="s">
        <v>405</v>
      </c>
      <c r="H71" s="17">
        <v>44803</v>
      </c>
      <c r="I71" s="22" t="s">
        <v>4587</v>
      </c>
    </row>
    <row r="72" spans="1:9">
      <c r="A72" s="22">
        <f t="shared" ref="A72:A78" si="4">A71+1</f>
        <v>68</v>
      </c>
      <c r="B72" s="21">
        <v>118101</v>
      </c>
      <c r="C72" s="21">
        <v>118101</v>
      </c>
      <c r="D72" s="22"/>
      <c r="E72" s="22" t="s">
        <v>2905</v>
      </c>
      <c r="F72" s="22" t="s">
        <v>1255</v>
      </c>
      <c r="G72" s="22" t="s">
        <v>405</v>
      </c>
      <c r="H72" s="17">
        <v>44823</v>
      </c>
      <c r="I72" s="22" t="s">
        <v>4587</v>
      </c>
    </row>
    <row r="73" spans="1:9">
      <c r="A73" s="22">
        <f t="shared" si="4"/>
        <v>69</v>
      </c>
      <c r="B73" s="21" t="str">
        <f t="shared" si="3"/>
        <v>00119143</v>
      </c>
      <c r="C73" s="21">
        <v>119143</v>
      </c>
      <c r="D73" s="22"/>
      <c r="E73" s="22" t="s">
        <v>1796</v>
      </c>
      <c r="F73" s="22" t="s">
        <v>1255</v>
      </c>
      <c r="G73" s="22" t="s">
        <v>405</v>
      </c>
      <c r="H73" s="17">
        <v>44803</v>
      </c>
      <c r="I73" s="22" t="s">
        <v>4587</v>
      </c>
    </row>
    <row r="74" spans="1:9">
      <c r="A74" s="22">
        <f t="shared" si="4"/>
        <v>70</v>
      </c>
      <c r="B74" s="21" t="str">
        <f t="shared" si="3"/>
        <v>80004264</v>
      </c>
      <c r="C74" s="21">
        <v>80004264</v>
      </c>
      <c r="D74" s="22"/>
      <c r="E74" s="22" t="s">
        <v>3060</v>
      </c>
      <c r="F74" s="22" t="s">
        <v>1255</v>
      </c>
      <c r="G74" s="22" t="s">
        <v>405</v>
      </c>
      <c r="H74" s="17">
        <v>44837</v>
      </c>
      <c r="I74" s="22" t="s">
        <v>4587</v>
      </c>
    </row>
    <row r="75" spans="1:9">
      <c r="A75" s="22">
        <f t="shared" si="4"/>
        <v>71</v>
      </c>
      <c r="B75" s="21" t="str">
        <f t="shared" si="3"/>
        <v>00000000</v>
      </c>
      <c r="C75" s="21"/>
      <c r="D75" s="22"/>
      <c r="E75" s="22"/>
      <c r="F75" s="22"/>
      <c r="G75" s="22"/>
      <c r="H75" s="17"/>
      <c r="I75" s="22"/>
    </row>
    <row r="76" spans="1:9">
      <c r="A76" s="22">
        <f t="shared" si="4"/>
        <v>72</v>
      </c>
      <c r="B76" s="21" t="str">
        <f t="shared" si="3"/>
        <v>00000000</v>
      </c>
      <c r="C76" s="21"/>
      <c r="D76" s="22"/>
      <c r="E76" s="22"/>
      <c r="F76" s="22"/>
      <c r="G76" s="22"/>
      <c r="H76" s="17"/>
      <c r="I76" s="22"/>
    </row>
    <row r="77" spans="1:9">
      <c r="A77" s="22">
        <f t="shared" si="4"/>
        <v>73</v>
      </c>
      <c r="B77" s="21" t="str">
        <f t="shared" si="3"/>
        <v>00000000</v>
      </c>
      <c r="C77" s="21"/>
      <c r="D77" s="22"/>
      <c r="E77" s="22"/>
      <c r="F77" s="22"/>
      <c r="G77" s="22"/>
      <c r="H77" s="17"/>
      <c r="I77" s="22"/>
    </row>
    <row r="78" spans="1:9">
      <c r="A78" s="22">
        <f t="shared" si="4"/>
        <v>74</v>
      </c>
      <c r="B78" s="21" t="str">
        <f t="shared" si="2"/>
        <v>00000000</v>
      </c>
      <c r="C78" s="21"/>
      <c r="D78" s="22"/>
      <c r="E78" s="22"/>
      <c r="F78" s="22"/>
      <c r="G78" s="22"/>
      <c r="H78" s="17"/>
      <c r="I78" s="22"/>
    </row>
  </sheetData>
  <sheetProtection algorithmName="SHA-512" hashValue="G5Dzlp432aqcrCBdTe9SNrF572k4mPI0wVZu5oncwUTWvANFXRIBcIHMXF/CJozKkpLaZbcaeShlxbAUVTJEOA==" saltValue="Kq+w8U1M+ucFcRBaEQ7O2A==" spinCount="100000" sheet="1" objects="1" scenarios="1"/>
  <autoFilter ref="A4:I78" xr:uid="{F9568619-4DF3-4C4C-A6B4-26D0DE176A81}">
    <filterColumn colId="7">
      <filters>
        <dateGroupItem year="2022" month="8" dateTimeGrouping="month"/>
      </filters>
    </filterColumn>
  </autoFilter>
  <sortState xmlns:xlrd2="http://schemas.microsoft.com/office/spreadsheetml/2017/richdata2" ref="A5:I53">
    <sortCondition ref="H5:H53"/>
  </sortState>
  <conditionalFormatting sqref="B78:B1048576 B1:B69">
    <cfRule type="duplicateValues" dxfId="14" priority="9"/>
  </conditionalFormatting>
  <conditionalFormatting sqref="B70">
    <cfRule type="duplicateValues" dxfId="13" priority="8"/>
  </conditionalFormatting>
  <conditionalFormatting sqref="B71">
    <cfRule type="duplicateValues" dxfId="12" priority="7"/>
  </conditionalFormatting>
  <conditionalFormatting sqref="B73">
    <cfRule type="duplicateValues" dxfId="11" priority="5"/>
  </conditionalFormatting>
  <conditionalFormatting sqref="B74">
    <cfRule type="duplicateValues" dxfId="10" priority="4"/>
  </conditionalFormatting>
  <conditionalFormatting sqref="B75">
    <cfRule type="duplicateValues" dxfId="9" priority="3"/>
  </conditionalFormatting>
  <conditionalFormatting sqref="B76">
    <cfRule type="duplicateValues" dxfId="8" priority="2"/>
  </conditionalFormatting>
  <conditionalFormatting sqref="B77">
    <cfRule type="duplicateValues" dxfId="7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3DB0-AEBB-4A47-A11A-D7660C232518}">
  <sheetPr>
    <tabColor theme="5" tint="0.39997558519241921"/>
  </sheetPr>
  <dimension ref="A1:L2393"/>
  <sheetViews>
    <sheetView topLeftCell="C1" zoomScale="80" zoomScaleNormal="80" workbookViewId="0">
      <pane ySplit="4" topLeftCell="A5" activePane="bottomLeft" state="frozen"/>
      <selection pane="bottomLeft" activeCell="E15" sqref="E15"/>
      <selection activeCell="E15" sqref="E15"/>
    </sheetView>
  </sheetViews>
  <sheetFormatPr defaultColWidth="9.140625" defaultRowHeight="14.45"/>
  <cols>
    <col min="1" max="1" width="5.85546875" style="14" customWidth="1"/>
    <col min="2" max="2" width="18.85546875" style="8" bestFit="1" customWidth="1"/>
    <col min="3" max="3" width="19.5703125" style="8" bestFit="1" customWidth="1"/>
    <col min="4" max="4" width="18.42578125" style="14" customWidth="1"/>
    <col min="5" max="5" width="32.7109375" style="14" customWidth="1"/>
    <col min="6" max="6" width="28.42578125" style="14" customWidth="1"/>
    <col min="7" max="7" width="27.85546875" style="14" customWidth="1"/>
    <col min="8" max="8" width="12.7109375" style="15" customWidth="1"/>
    <col min="9" max="9" width="11.42578125" style="14" customWidth="1"/>
    <col min="10" max="14" width="9.140625" style="14"/>
    <col min="15" max="15" width="11.85546875" style="14" customWidth="1"/>
    <col min="16" max="16384" width="9.140625" style="14"/>
  </cols>
  <sheetData>
    <row r="1" spans="1:12" ht="9.9499999999999993" customHeight="1"/>
    <row r="2" spans="1:12" ht="14.25" customHeight="1">
      <c r="A2" s="18"/>
      <c r="B2" s="8" t="s">
        <v>4599</v>
      </c>
    </row>
    <row r="3" spans="1:12" ht="9.9499999999999993" customHeight="1"/>
    <row r="4" spans="1:12" s="13" customFormat="1" ht="30" customHeight="1">
      <c r="A4" s="19" t="s">
        <v>1</v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8</v>
      </c>
      <c r="H4" s="16" t="s">
        <v>3952</v>
      </c>
      <c r="I4" s="19" t="s">
        <v>4586</v>
      </c>
    </row>
    <row r="5" spans="1:12">
      <c r="A5" s="22">
        <v>1</v>
      </c>
      <c r="B5" s="21" t="str">
        <f t="shared" ref="B5:B68" si="0">TEXT(C5,"00000000")</f>
        <v>80002974</v>
      </c>
      <c r="C5" s="21" t="s">
        <v>3759</v>
      </c>
      <c r="D5" s="22" t="s">
        <v>3759</v>
      </c>
      <c r="E5" s="22" t="s">
        <v>3760</v>
      </c>
      <c r="F5" s="22" t="s">
        <v>1255</v>
      </c>
      <c r="G5" s="22" t="s">
        <v>328</v>
      </c>
      <c r="H5" s="17">
        <v>44243</v>
      </c>
      <c r="I5" s="22" t="s">
        <v>4587</v>
      </c>
      <c r="L5" s="8" t="str">
        <f>VLOOKUP(E5,'CONTROL MP HR'!$E$5:$M$1813,9,0)</f>
        <v>80002974</v>
      </c>
    </row>
    <row r="6" spans="1:12">
      <c r="A6" s="22">
        <f t="shared" ref="A6:A69" si="1">A5+1</f>
        <v>2</v>
      </c>
      <c r="B6" s="21" t="str">
        <f t="shared" si="0"/>
        <v>80000959</v>
      </c>
      <c r="C6" s="21" t="s">
        <v>3257</v>
      </c>
      <c r="D6" s="22" t="s">
        <v>3257</v>
      </c>
      <c r="E6" s="22" t="s">
        <v>3258</v>
      </c>
      <c r="F6" s="22" t="s">
        <v>1255</v>
      </c>
      <c r="G6" s="22" t="s">
        <v>328</v>
      </c>
      <c r="H6" s="17">
        <v>44327</v>
      </c>
      <c r="I6" s="22" t="s">
        <v>4587</v>
      </c>
      <c r="L6" s="8" t="str">
        <f>VLOOKUP(E6,'CONTROL MP HR'!$E$5:$M$1813,9,0)</f>
        <v>80000959</v>
      </c>
    </row>
    <row r="7" spans="1:12">
      <c r="A7" s="22">
        <f t="shared" si="1"/>
        <v>3</v>
      </c>
      <c r="B7" s="21" t="str">
        <f t="shared" si="0"/>
        <v>80000945</v>
      </c>
      <c r="C7" s="21" t="s">
        <v>4082</v>
      </c>
      <c r="D7" s="22" t="e">
        <v>#N/A</v>
      </c>
      <c r="E7" s="22" t="s">
        <v>4600</v>
      </c>
      <c r="F7" s="22" t="s">
        <v>1255</v>
      </c>
      <c r="G7" s="22" t="s">
        <v>328</v>
      </c>
      <c r="H7" s="17">
        <v>44327</v>
      </c>
      <c r="I7" s="22" t="s">
        <v>4587</v>
      </c>
      <c r="L7" s="8" t="e">
        <f>VLOOKUP(E7,'CONTROL MP HR'!$E$5:$M$1813,9,0)</f>
        <v>#N/A</v>
      </c>
    </row>
    <row r="8" spans="1:12">
      <c r="A8" s="22">
        <f t="shared" si="1"/>
        <v>4</v>
      </c>
      <c r="B8" s="21" t="str">
        <f t="shared" si="0"/>
        <v>00120001</v>
      </c>
      <c r="C8" s="21" t="s">
        <v>1989</v>
      </c>
      <c r="D8" s="22" t="s">
        <v>1989</v>
      </c>
      <c r="E8" s="22" t="s">
        <v>1990</v>
      </c>
      <c r="F8" s="22" t="s">
        <v>1255</v>
      </c>
      <c r="G8" s="22" t="s">
        <v>405</v>
      </c>
      <c r="H8" s="17">
        <v>44341</v>
      </c>
      <c r="I8" s="22" t="s">
        <v>4587</v>
      </c>
      <c r="L8" s="8" t="str">
        <f>VLOOKUP(E8,'CONTROL MP HR'!$E$5:$M$1813,9,0)</f>
        <v>00120001</v>
      </c>
    </row>
    <row r="9" spans="1:12">
      <c r="A9" s="22">
        <f t="shared" si="1"/>
        <v>5</v>
      </c>
      <c r="B9" s="21" t="str">
        <f t="shared" si="0"/>
        <v>EDJS-1722</v>
      </c>
      <c r="C9" s="21" t="s">
        <v>766</v>
      </c>
      <c r="D9" s="22" t="s">
        <v>766</v>
      </c>
      <c r="E9" s="22" t="s">
        <v>767</v>
      </c>
      <c r="F9" s="22" t="s">
        <v>744</v>
      </c>
      <c r="G9" s="22" t="s">
        <v>386</v>
      </c>
      <c r="H9" s="17">
        <v>44349</v>
      </c>
      <c r="I9" s="22" t="s">
        <v>4587</v>
      </c>
      <c r="L9" s="8" t="str">
        <f>VLOOKUP(E9,'CONTROL MP HR'!$E$5:$M$1813,9,0)</f>
        <v>EDJS-1722</v>
      </c>
    </row>
    <row r="10" spans="1:12">
      <c r="A10" s="22">
        <f t="shared" si="1"/>
        <v>6</v>
      </c>
      <c r="B10" s="21" t="str">
        <f t="shared" si="0"/>
        <v>702180526</v>
      </c>
      <c r="C10" s="21" t="s">
        <v>3846</v>
      </c>
      <c r="D10" s="22" t="s">
        <v>3846</v>
      </c>
      <c r="E10" s="22" t="s">
        <v>3858</v>
      </c>
      <c r="F10" s="22" t="s">
        <v>3947</v>
      </c>
      <c r="G10" s="22" t="e">
        <v>#N/A</v>
      </c>
      <c r="H10" s="17">
        <v>44352</v>
      </c>
      <c r="I10" s="22" t="s">
        <v>4587</v>
      </c>
      <c r="L10" s="8" t="str">
        <f>VLOOKUP(E10,'CONTROL MP HR'!$E$5:$M$1813,9,0)</f>
        <v>702180526</v>
      </c>
    </row>
    <row r="11" spans="1:12">
      <c r="A11" s="22">
        <f t="shared" si="1"/>
        <v>7</v>
      </c>
      <c r="B11" s="21" t="str">
        <f t="shared" si="0"/>
        <v>TAUFIK RAHMAN</v>
      </c>
      <c r="C11" s="21" t="s">
        <v>741</v>
      </c>
      <c r="D11" s="22" t="s">
        <v>740</v>
      </c>
      <c r="E11" s="22" t="s">
        <v>741</v>
      </c>
      <c r="F11" s="22" t="s">
        <v>1255</v>
      </c>
      <c r="G11" s="22" t="e">
        <v>#N/A</v>
      </c>
      <c r="H11" s="17">
        <v>44352</v>
      </c>
      <c r="I11" s="22" t="s">
        <v>4587</v>
      </c>
      <c r="L11" s="8" t="str">
        <f>VLOOKUP(E11,'CONTROL MP HR'!$E$5:$M$1813,9,0)</f>
        <v>a5.05990220030115</v>
      </c>
    </row>
    <row r="12" spans="1:12">
      <c r="A12" s="22">
        <f t="shared" si="1"/>
        <v>8</v>
      </c>
      <c r="B12" s="21" t="str">
        <f t="shared" si="0"/>
        <v>80001355</v>
      </c>
      <c r="C12" s="21" t="s">
        <v>2676</v>
      </c>
      <c r="D12" s="22" t="s">
        <v>2676</v>
      </c>
      <c r="E12" s="22" t="s">
        <v>2677</v>
      </c>
      <c r="F12" s="22" t="s">
        <v>1255</v>
      </c>
      <c r="G12" s="22" t="s">
        <v>328</v>
      </c>
      <c r="H12" s="17">
        <v>44366</v>
      </c>
      <c r="I12" s="22" t="s">
        <v>4587</v>
      </c>
      <c r="L12" s="8" t="str">
        <f>VLOOKUP(E12,'CONTROL MP HR'!$E$5:$M$1813,9,0)</f>
        <v>80001355</v>
      </c>
    </row>
    <row r="13" spans="1:12">
      <c r="A13" s="22">
        <f t="shared" si="1"/>
        <v>9</v>
      </c>
      <c r="B13" s="21" t="str">
        <f t="shared" si="0"/>
        <v>80004536</v>
      </c>
      <c r="C13" s="21" t="s">
        <v>1412</v>
      </c>
      <c r="D13" s="22" t="s">
        <v>1412</v>
      </c>
      <c r="E13" s="22" t="s">
        <v>1413</v>
      </c>
      <c r="F13" s="22" t="s">
        <v>1255</v>
      </c>
      <c r="G13" s="22" t="s">
        <v>405</v>
      </c>
      <c r="H13" s="17">
        <v>44373</v>
      </c>
      <c r="I13" s="22" t="s">
        <v>4587</v>
      </c>
      <c r="L13" s="8" t="str">
        <f>VLOOKUP(E13,'CONTROL MP HR'!$E$5:$M$1813,9,0)</f>
        <v>80004536</v>
      </c>
    </row>
    <row r="14" spans="1:12">
      <c r="A14" s="22">
        <f t="shared" si="1"/>
        <v>10</v>
      </c>
      <c r="B14" s="21" t="str">
        <f t="shared" si="0"/>
        <v>80001353</v>
      </c>
      <c r="C14" s="21" t="s">
        <v>2633</v>
      </c>
      <c r="D14" s="22" t="s">
        <v>2633</v>
      </c>
      <c r="E14" s="22" t="s">
        <v>2634</v>
      </c>
      <c r="F14" s="22" t="s">
        <v>1255</v>
      </c>
      <c r="G14" s="22" t="s">
        <v>328</v>
      </c>
      <c r="H14" s="17">
        <v>44397</v>
      </c>
      <c r="I14" s="22" t="s">
        <v>4587</v>
      </c>
      <c r="L14" s="8" t="str">
        <f>VLOOKUP(E14,'CONTROL MP HR'!$E$5:$M$1813,9,0)</f>
        <v>80001353</v>
      </c>
    </row>
    <row r="15" spans="1:12">
      <c r="A15" s="22">
        <f t="shared" si="1"/>
        <v>11</v>
      </c>
      <c r="B15" s="21" t="str">
        <f t="shared" si="0"/>
        <v>00112833</v>
      </c>
      <c r="C15" s="21" t="s">
        <v>3448</v>
      </c>
      <c r="D15" s="22" t="s">
        <v>3448</v>
      </c>
      <c r="E15" s="22" t="s">
        <v>3449</v>
      </c>
      <c r="F15" s="22" t="s">
        <v>1255</v>
      </c>
      <c r="G15" s="22" t="s">
        <v>328</v>
      </c>
      <c r="H15" s="17">
        <v>44397</v>
      </c>
      <c r="I15" s="22" t="s">
        <v>4587</v>
      </c>
      <c r="L15" s="8" t="str">
        <f>VLOOKUP(E15,'CONTROL MP HR'!$E$5:$M$1813,9,0)</f>
        <v>00112833</v>
      </c>
    </row>
    <row r="16" spans="1:12">
      <c r="A16" s="22">
        <f t="shared" si="1"/>
        <v>12</v>
      </c>
      <c r="B16" s="21" t="str">
        <f t="shared" si="0"/>
        <v>80003131</v>
      </c>
      <c r="C16" s="21" t="s">
        <v>2617</v>
      </c>
      <c r="D16" s="22" t="s">
        <v>2617</v>
      </c>
      <c r="E16" s="22" t="s">
        <v>2618</v>
      </c>
      <c r="F16" s="22" t="s">
        <v>1255</v>
      </c>
      <c r="G16" s="22" t="s">
        <v>328</v>
      </c>
      <c r="H16" s="17">
        <v>44401</v>
      </c>
      <c r="I16" s="22" t="s">
        <v>4587</v>
      </c>
      <c r="L16" s="8" t="str">
        <f>VLOOKUP(E16,'CONTROL MP HR'!$E$5:$M$1813,9,0)</f>
        <v>80003131</v>
      </c>
    </row>
    <row r="17" spans="1:12">
      <c r="A17" s="22">
        <f t="shared" si="1"/>
        <v>13</v>
      </c>
      <c r="B17" s="21" t="str">
        <f t="shared" si="0"/>
        <v>BAGUS WICAKSONO</v>
      </c>
      <c r="C17" s="21" t="s">
        <v>4601</v>
      </c>
      <c r="D17" s="22" t="e">
        <v>#N/A</v>
      </c>
      <c r="E17" s="22" t="s">
        <v>4601</v>
      </c>
      <c r="F17" s="22" t="s">
        <v>3947</v>
      </c>
      <c r="G17" s="22" t="e">
        <v>#N/A</v>
      </c>
      <c r="H17" s="17">
        <v>44401</v>
      </c>
      <c r="I17" s="22" t="s">
        <v>4587</v>
      </c>
      <c r="L17" s="8" t="e">
        <f>VLOOKUP(E17,'CONTROL MP HR'!$E$5:$M$1813,9,0)</f>
        <v>#N/A</v>
      </c>
    </row>
    <row r="18" spans="1:12">
      <c r="A18" s="22">
        <f t="shared" si="1"/>
        <v>14</v>
      </c>
      <c r="B18" s="21" t="str">
        <f t="shared" si="0"/>
        <v>JOEY R. SATRIA</v>
      </c>
      <c r="C18" s="21" t="s">
        <v>4602</v>
      </c>
      <c r="D18" s="22" t="e">
        <v>#N/A</v>
      </c>
      <c r="E18" s="22" t="s">
        <v>4602</v>
      </c>
      <c r="F18" s="22" t="s">
        <v>1228</v>
      </c>
      <c r="G18" s="22" t="e">
        <v>#N/A</v>
      </c>
      <c r="H18" s="17">
        <v>44404</v>
      </c>
      <c r="I18" s="22" t="s">
        <v>4587</v>
      </c>
      <c r="L18" s="8" t="e">
        <f>VLOOKUP(E18,'CONTROL MP HR'!$E$5:$M$1813,9,0)</f>
        <v>#N/A</v>
      </c>
    </row>
    <row r="19" spans="1:12">
      <c r="A19" s="22">
        <f t="shared" si="1"/>
        <v>15</v>
      </c>
      <c r="B19" s="21" t="str">
        <f t="shared" si="0"/>
        <v>RIAN PRASETIO</v>
      </c>
      <c r="C19" s="21" t="s">
        <v>4603</v>
      </c>
      <c r="D19" s="22" t="e">
        <v>#N/A</v>
      </c>
      <c r="E19" s="22" t="s">
        <v>4603</v>
      </c>
      <c r="F19" s="22" t="s">
        <v>1228</v>
      </c>
      <c r="G19" s="22" t="e">
        <v>#N/A</v>
      </c>
      <c r="H19" s="17">
        <v>44404</v>
      </c>
      <c r="I19" s="22" t="s">
        <v>4587</v>
      </c>
      <c r="L19" s="8" t="e">
        <f>VLOOKUP(E19,'CONTROL MP HR'!$E$5:$M$1813,9,0)</f>
        <v>#N/A</v>
      </c>
    </row>
    <row r="20" spans="1:12">
      <c r="A20" s="22">
        <f t="shared" si="1"/>
        <v>16</v>
      </c>
      <c r="B20" s="21" t="str">
        <f t="shared" si="0"/>
        <v>00212264</v>
      </c>
      <c r="C20" s="21">
        <v>212264</v>
      </c>
      <c r="D20" s="22" t="s">
        <v>210</v>
      </c>
      <c r="E20" s="22" t="s">
        <v>4331</v>
      </c>
      <c r="F20" s="22" t="s">
        <v>3946</v>
      </c>
      <c r="G20" s="22" t="s">
        <v>405</v>
      </c>
      <c r="H20" s="17">
        <v>44404</v>
      </c>
      <c r="I20" s="22" t="s">
        <v>4587</v>
      </c>
      <c r="L20" s="8" t="str">
        <f>VLOOKUP(E20,'CONTROL MP HR'!$E$5:$M$1813,9,0)</f>
        <v>00212264</v>
      </c>
    </row>
    <row r="21" spans="1:12">
      <c r="A21" s="22">
        <f t="shared" si="1"/>
        <v>17</v>
      </c>
      <c r="B21" s="21" t="str">
        <f t="shared" si="0"/>
        <v>SKB - 00026</v>
      </c>
      <c r="C21" s="21" t="s">
        <v>1241</v>
      </c>
      <c r="D21" s="22" t="s">
        <v>1241</v>
      </c>
      <c r="E21" s="22" t="s">
        <v>1242</v>
      </c>
      <c r="F21" s="22" t="s">
        <v>1228</v>
      </c>
      <c r="G21" s="22" t="s">
        <v>386</v>
      </c>
      <c r="H21" s="17">
        <v>44408</v>
      </c>
      <c r="I21" s="22" t="s">
        <v>4587</v>
      </c>
      <c r="L21" s="8" t="str">
        <f>VLOOKUP(E21,'CONTROL MP HR'!$E$5:$M$1813,9,0)</f>
        <v>SKB - 00026</v>
      </c>
    </row>
    <row r="22" spans="1:12">
      <c r="A22" s="22">
        <f t="shared" si="1"/>
        <v>18</v>
      </c>
      <c r="B22" s="21" t="str">
        <f t="shared" si="0"/>
        <v>00000000</v>
      </c>
      <c r="C22" s="21"/>
      <c r="D22" s="22" t="s">
        <v>1232</v>
      </c>
      <c r="E22" s="22" t="s">
        <v>1233</v>
      </c>
      <c r="F22" s="22" t="s">
        <v>1228</v>
      </c>
      <c r="G22" s="22" t="s">
        <v>386</v>
      </c>
      <c r="H22" s="17">
        <v>44408</v>
      </c>
      <c r="I22" s="22" t="s">
        <v>4587</v>
      </c>
      <c r="L22" s="8" t="str">
        <f>VLOOKUP(E22,'CONTROL MP HR'!$E$5:$M$1813,9,0)</f>
        <v>SKB - 00009</v>
      </c>
    </row>
    <row r="23" spans="1:12">
      <c r="A23" s="22">
        <f t="shared" si="1"/>
        <v>19</v>
      </c>
      <c r="B23" s="21" t="str">
        <f t="shared" si="0"/>
        <v>80002985</v>
      </c>
      <c r="C23" s="21" t="s">
        <v>3078</v>
      </c>
      <c r="D23" s="22" t="s">
        <v>3078</v>
      </c>
      <c r="E23" s="22" t="s">
        <v>3079</v>
      </c>
      <c r="F23" s="22" t="s">
        <v>1255</v>
      </c>
      <c r="G23" s="22" t="s">
        <v>328</v>
      </c>
      <c r="H23" s="17">
        <v>44409</v>
      </c>
      <c r="I23" s="22" t="s">
        <v>4587</v>
      </c>
      <c r="L23" s="8" t="str">
        <f>VLOOKUP(E23,'CONTROL MP HR'!$E$5:$M$1813,9,0)</f>
        <v>80002985</v>
      </c>
    </row>
    <row r="24" spans="1:12">
      <c r="A24" s="22">
        <f t="shared" si="1"/>
        <v>20</v>
      </c>
      <c r="B24" s="21" t="str">
        <f t="shared" si="0"/>
        <v>80002005</v>
      </c>
      <c r="C24" s="21" t="s">
        <v>2087</v>
      </c>
      <c r="D24" s="22" t="s">
        <v>2087</v>
      </c>
      <c r="E24" s="22" t="s">
        <v>2088</v>
      </c>
      <c r="F24" s="22" t="s">
        <v>1255</v>
      </c>
      <c r="G24" s="22" t="s">
        <v>405</v>
      </c>
      <c r="H24" s="17">
        <v>44436</v>
      </c>
      <c r="I24" s="22" t="s">
        <v>4587</v>
      </c>
      <c r="L24" s="8" t="str">
        <f>VLOOKUP(E24,'CONTROL MP HR'!$E$5:$M$1813,9,0)</f>
        <v>80002005</v>
      </c>
    </row>
    <row r="25" spans="1:12">
      <c r="A25" s="22">
        <f t="shared" si="1"/>
        <v>21</v>
      </c>
      <c r="B25" s="21" t="str">
        <f t="shared" si="0"/>
        <v>80001090</v>
      </c>
      <c r="C25" s="21" t="s">
        <v>1998</v>
      </c>
      <c r="D25" s="22" t="s">
        <v>1998</v>
      </c>
      <c r="E25" s="22" t="s">
        <v>1999</v>
      </c>
      <c r="F25" s="22" t="s">
        <v>1255</v>
      </c>
      <c r="G25" s="22" t="s">
        <v>393</v>
      </c>
      <c r="H25" s="17">
        <v>44436</v>
      </c>
      <c r="I25" s="22" t="s">
        <v>4587</v>
      </c>
      <c r="L25" s="8" t="str">
        <f>VLOOKUP(E25,'CONTROL MP HR'!$E$5:$M$1813,9,0)</f>
        <v>80001090</v>
      </c>
    </row>
    <row r="26" spans="1:12">
      <c r="A26" s="22">
        <f t="shared" si="1"/>
        <v>22</v>
      </c>
      <c r="B26" s="21" t="str">
        <f t="shared" si="0"/>
        <v>00117342</v>
      </c>
      <c r="C26" s="21" t="s">
        <v>4054</v>
      </c>
      <c r="D26" s="22" t="s">
        <v>2505</v>
      </c>
      <c r="E26" s="22" t="s">
        <v>2506</v>
      </c>
      <c r="F26" s="22" t="s">
        <v>1255</v>
      </c>
      <c r="G26" s="22" t="s">
        <v>328</v>
      </c>
      <c r="H26" s="17">
        <v>44436</v>
      </c>
      <c r="I26" s="22" t="s">
        <v>4587</v>
      </c>
      <c r="L26" s="8" t="str">
        <f>VLOOKUP(E26,'CONTROL MP HR'!$E$5:$M$1813,9,0)</f>
        <v>00114342</v>
      </c>
    </row>
    <row r="27" spans="1:12">
      <c r="A27" s="22">
        <f t="shared" si="1"/>
        <v>23</v>
      </c>
      <c r="B27" s="21" t="str">
        <f t="shared" si="0"/>
        <v>00119143</v>
      </c>
      <c r="C27" s="21" t="s">
        <v>1795</v>
      </c>
      <c r="D27" s="22" t="s">
        <v>1795</v>
      </c>
      <c r="E27" s="22" t="s">
        <v>1796</v>
      </c>
      <c r="F27" s="22" t="s">
        <v>1255</v>
      </c>
      <c r="G27" s="22" t="s">
        <v>405</v>
      </c>
      <c r="H27" s="17">
        <v>44436</v>
      </c>
      <c r="I27" s="22" t="s">
        <v>4587</v>
      </c>
      <c r="L27" s="8" t="str">
        <f>VLOOKUP(E27,'CONTROL MP HR'!$E$5:$M$1813,9,0)</f>
        <v>00119143</v>
      </c>
    </row>
    <row r="28" spans="1:12">
      <c r="A28" s="22">
        <f t="shared" si="1"/>
        <v>24</v>
      </c>
      <c r="B28" s="21" t="str">
        <f t="shared" si="0"/>
        <v>00118525</v>
      </c>
      <c r="C28" s="21" t="s">
        <v>4026</v>
      </c>
      <c r="D28" s="22" t="s">
        <v>3130</v>
      </c>
      <c r="E28" s="22" t="s">
        <v>3131</v>
      </c>
      <c r="F28" s="22" t="s">
        <v>1255</v>
      </c>
      <c r="G28" s="22" t="s">
        <v>328</v>
      </c>
      <c r="H28" s="17">
        <v>44443</v>
      </c>
      <c r="I28" s="22" t="s">
        <v>4587</v>
      </c>
      <c r="L28" s="8" t="str">
        <f>VLOOKUP(E28,'CONTROL MP HR'!$E$5:$M$1813,9,0)</f>
        <v>00118525</v>
      </c>
    </row>
    <row r="29" spans="1:12">
      <c r="A29" s="22">
        <f t="shared" si="1"/>
        <v>25</v>
      </c>
      <c r="B29" s="21" t="str">
        <f t="shared" si="0"/>
        <v>00117423</v>
      </c>
      <c r="C29" s="21" t="s">
        <v>3096</v>
      </c>
      <c r="D29" s="22" t="s">
        <v>3096</v>
      </c>
      <c r="E29" s="22" t="s">
        <v>3097</v>
      </c>
      <c r="F29" s="22" t="s">
        <v>1255</v>
      </c>
      <c r="G29" s="22" t="s">
        <v>355</v>
      </c>
      <c r="H29" s="17">
        <v>44443</v>
      </c>
      <c r="I29" s="22" t="s">
        <v>4587</v>
      </c>
      <c r="L29" s="8" t="str">
        <f>VLOOKUP(E29,'CONTROL MP HR'!$E$5:$M$1813,9,0)</f>
        <v>00117423</v>
      </c>
    </row>
    <row r="30" spans="1:12">
      <c r="A30" s="22">
        <f t="shared" si="1"/>
        <v>26</v>
      </c>
      <c r="B30" s="21" t="str">
        <f t="shared" si="0"/>
        <v>KMK-20020007</v>
      </c>
      <c r="C30" s="21" t="s">
        <v>4440</v>
      </c>
      <c r="D30" s="22" t="s">
        <v>1100</v>
      </c>
      <c r="E30" s="22" t="s">
        <v>1098</v>
      </c>
      <c r="F30" s="22" t="s">
        <v>808</v>
      </c>
      <c r="G30" s="22" t="s">
        <v>3973</v>
      </c>
      <c r="H30" s="17">
        <v>44446</v>
      </c>
      <c r="I30" s="22" t="s">
        <v>4587</v>
      </c>
      <c r="L30" s="8" t="str">
        <f>VLOOKUP(E30,'CONTROL MP HR'!$E$5:$M$1813,9,0)</f>
        <v>00000007</v>
      </c>
    </row>
    <row r="31" spans="1:12">
      <c r="A31" s="22">
        <f t="shared" si="1"/>
        <v>27</v>
      </c>
      <c r="B31" s="21" t="str">
        <f t="shared" si="0"/>
        <v>SODIK RIYANDHI</v>
      </c>
      <c r="C31" s="21" t="s">
        <v>4604</v>
      </c>
      <c r="D31" s="22" t="e">
        <v>#N/A</v>
      </c>
      <c r="E31" s="22" t="s">
        <v>4604</v>
      </c>
      <c r="F31" s="22" t="s">
        <v>1255</v>
      </c>
      <c r="G31" s="22" t="e">
        <v>#N/A</v>
      </c>
      <c r="H31" s="17">
        <v>44448</v>
      </c>
      <c r="I31" s="22" t="s">
        <v>4587</v>
      </c>
      <c r="L31" s="8" t="e">
        <f>VLOOKUP(E31,'CONTROL MP HR'!$E$5:$M$1813,9,0)</f>
        <v>#N/A</v>
      </c>
    </row>
    <row r="32" spans="1:12">
      <c r="A32" s="22">
        <f t="shared" si="1"/>
        <v>28</v>
      </c>
      <c r="B32" s="21" t="str">
        <f t="shared" si="0"/>
        <v>80002025</v>
      </c>
      <c r="C32" s="21" t="s">
        <v>1701</v>
      </c>
      <c r="D32" s="22" t="s">
        <v>1701</v>
      </c>
      <c r="E32" s="22" t="s">
        <v>1702</v>
      </c>
      <c r="F32" s="22" t="s">
        <v>1255</v>
      </c>
      <c r="G32" s="22" t="s">
        <v>405</v>
      </c>
      <c r="H32" s="17">
        <v>44449</v>
      </c>
      <c r="I32" s="22" t="s">
        <v>4587</v>
      </c>
      <c r="L32" s="8" t="str">
        <f>VLOOKUP(E32,'CONTROL MP HR'!$E$5:$M$1813,9,0)</f>
        <v>80002025</v>
      </c>
    </row>
    <row r="33" spans="1:12">
      <c r="A33" s="22">
        <f t="shared" si="1"/>
        <v>29</v>
      </c>
      <c r="B33" s="21" t="str">
        <f t="shared" si="0"/>
        <v>80002059</v>
      </c>
      <c r="C33" s="21" t="s">
        <v>3103</v>
      </c>
      <c r="D33" s="22" t="s">
        <v>3103</v>
      </c>
      <c r="E33" s="22" t="s">
        <v>3104</v>
      </c>
      <c r="F33" s="22" t="s">
        <v>1255</v>
      </c>
      <c r="G33" s="22" t="s">
        <v>328</v>
      </c>
      <c r="H33" s="17">
        <v>44450</v>
      </c>
      <c r="I33" s="22" t="s">
        <v>4587</v>
      </c>
      <c r="L33" s="8" t="str">
        <f>VLOOKUP(E33,'CONTROL MP HR'!$E$5:$M$1813,9,0)</f>
        <v>80002059</v>
      </c>
    </row>
    <row r="34" spans="1:12">
      <c r="A34" s="22">
        <f t="shared" si="1"/>
        <v>30</v>
      </c>
      <c r="B34" s="21" t="str">
        <f t="shared" si="0"/>
        <v>80002067</v>
      </c>
      <c r="C34" s="21" t="s">
        <v>3468</v>
      </c>
      <c r="D34" s="22" t="s">
        <v>3468</v>
      </c>
      <c r="E34" s="22" t="s">
        <v>3469</v>
      </c>
      <c r="F34" s="22" t="s">
        <v>1255</v>
      </c>
      <c r="G34" s="22" t="s">
        <v>328</v>
      </c>
      <c r="H34" s="17">
        <v>44450</v>
      </c>
      <c r="I34" s="22" t="s">
        <v>4587</v>
      </c>
      <c r="L34" s="8" t="str">
        <f>VLOOKUP(E34,'CONTROL MP HR'!$E$5:$M$1813,9,0)</f>
        <v>80002067</v>
      </c>
    </row>
    <row r="35" spans="1:12">
      <c r="A35" s="22">
        <f t="shared" si="1"/>
        <v>31</v>
      </c>
      <c r="B35" s="21" t="str">
        <f t="shared" si="0"/>
        <v>80002056</v>
      </c>
      <c r="C35" s="21" t="s">
        <v>3150</v>
      </c>
      <c r="D35" s="22" t="s">
        <v>3150</v>
      </c>
      <c r="E35" s="22" t="s">
        <v>3151</v>
      </c>
      <c r="F35" s="22" t="s">
        <v>1255</v>
      </c>
      <c r="G35" s="22" t="s">
        <v>328</v>
      </c>
      <c r="H35" s="17">
        <v>44450</v>
      </c>
      <c r="I35" s="22" t="s">
        <v>4587</v>
      </c>
      <c r="L35" s="8" t="str">
        <f>VLOOKUP(E35,'CONTROL MP HR'!$E$5:$M$1813,9,0)</f>
        <v>80002056</v>
      </c>
    </row>
    <row r="36" spans="1:12">
      <c r="A36" s="22">
        <f t="shared" si="1"/>
        <v>32</v>
      </c>
      <c r="B36" s="21" t="str">
        <f t="shared" si="0"/>
        <v>80002060</v>
      </c>
      <c r="C36" s="21" t="s">
        <v>3109</v>
      </c>
      <c r="D36" s="22" t="s">
        <v>3109</v>
      </c>
      <c r="E36" s="22" t="s">
        <v>3110</v>
      </c>
      <c r="F36" s="22" t="s">
        <v>1255</v>
      </c>
      <c r="G36" s="22" t="s">
        <v>328</v>
      </c>
      <c r="H36" s="17">
        <v>44450</v>
      </c>
      <c r="I36" s="22" t="s">
        <v>4587</v>
      </c>
      <c r="L36" s="8" t="str">
        <f>VLOOKUP(E36,'CONTROL MP HR'!$E$5:$M$1813,9,0)</f>
        <v>80002060</v>
      </c>
    </row>
    <row r="37" spans="1:12">
      <c r="A37" s="22">
        <f t="shared" si="1"/>
        <v>33</v>
      </c>
      <c r="B37" s="21" t="str">
        <f t="shared" si="0"/>
        <v>80001835</v>
      </c>
      <c r="C37" s="21" t="s">
        <v>1876</v>
      </c>
      <c r="D37" s="22" t="e">
        <v>#N/A</v>
      </c>
      <c r="E37" s="22" t="s">
        <v>4605</v>
      </c>
      <c r="F37" s="22" t="s">
        <v>1255</v>
      </c>
      <c r="G37" s="22" t="s">
        <v>405</v>
      </c>
      <c r="H37" s="17">
        <v>44450</v>
      </c>
      <c r="I37" s="22" t="s">
        <v>4587</v>
      </c>
      <c r="L37" s="8" t="e">
        <f>VLOOKUP(E37,'CONTROL MP HR'!$E$5:$M$1813,9,0)</f>
        <v>#N/A</v>
      </c>
    </row>
    <row r="38" spans="1:12">
      <c r="A38" s="22">
        <f t="shared" si="1"/>
        <v>34</v>
      </c>
      <c r="B38" s="21" t="str">
        <f t="shared" si="0"/>
        <v>80002068</v>
      </c>
      <c r="C38" s="21" t="s">
        <v>1955</v>
      </c>
      <c r="D38" s="22" t="s">
        <v>1955</v>
      </c>
      <c r="E38" s="22" t="s">
        <v>1956</v>
      </c>
      <c r="F38" s="22" t="s">
        <v>1255</v>
      </c>
      <c r="G38" s="22" t="s">
        <v>328</v>
      </c>
      <c r="H38" s="17">
        <v>44450</v>
      </c>
      <c r="I38" s="22" t="s">
        <v>4587</v>
      </c>
      <c r="L38" s="8" t="str">
        <f>VLOOKUP(E38,'CONTROL MP HR'!$E$5:$M$1813,9,0)</f>
        <v>80002068</v>
      </c>
    </row>
    <row r="39" spans="1:12">
      <c r="A39" s="22">
        <f t="shared" si="1"/>
        <v>35</v>
      </c>
      <c r="B39" s="21" t="str">
        <f t="shared" si="0"/>
        <v>80002052</v>
      </c>
      <c r="C39" s="21" t="s">
        <v>3769</v>
      </c>
      <c r="D39" s="22" t="s">
        <v>3769</v>
      </c>
      <c r="E39" s="22" t="s">
        <v>3770</v>
      </c>
      <c r="F39" s="22" t="s">
        <v>1255</v>
      </c>
      <c r="G39" s="22" t="s">
        <v>328</v>
      </c>
      <c r="H39" s="17">
        <v>44453</v>
      </c>
      <c r="I39" s="22" t="s">
        <v>4587</v>
      </c>
      <c r="L39" s="8" t="str">
        <f>VLOOKUP(E39,'CONTROL MP HR'!$E$5:$M$1813,9,0)</f>
        <v>80002052</v>
      </c>
    </row>
    <row r="40" spans="1:12">
      <c r="A40" s="22">
        <f t="shared" si="1"/>
        <v>36</v>
      </c>
      <c r="B40" s="21" t="str">
        <f t="shared" si="0"/>
        <v>80002065</v>
      </c>
      <c r="C40" s="21" t="s">
        <v>3488</v>
      </c>
      <c r="D40" s="22" t="s">
        <v>3488</v>
      </c>
      <c r="E40" s="22" t="s">
        <v>3489</v>
      </c>
      <c r="F40" s="22" t="s">
        <v>1255</v>
      </c>
      <c r="G40" s="22" t="s">
        <v>386</v>
      </c>
      <c r="H40" s="17">
        <v>44453</v>
      </c>
      <c r="I40" s="22" t="s">
        <v>4587</v>
      </c>
      <c r="L40" s="8" t="str">
        <f>VLOOKUP(E40,'CONTROL MP HR'!$E$5:$M$1813,9,0)</f>
        <v>80002065</v>
      </c>
    </row>
    <row r="41" spans="1:12">
      <c r="A41" s="22">
        <f t="shared" si="1"/>
        <v>37</v>
      </c>
      <c r="B41" s="21" t="str">
        <f t="shared" si="0"/>
        <v>80002070</v>
      </c>
      <c r="C41" s="21" t="s">
        <v>3107</v>
      </c>
      <c r="D41" s="22" t="e">
        <v>#N/A</v>
      </c>
      <c r="E41" s="22" t="s">
        <v>4606</v>
      </c>
      <c r="F41" s="22" t="s">
        <v>1255</v>
      </c>
      <c r="G41" s="22" t="s">
        <v>328</v>
      </c>
      <c r="H41" s="17">
        <v>44453</v>
      </c>
      <c r="I41" s="22" t="s">
        <v>4587</v>
      </c>
      <c r="L41" s="8" t="e">
        <f>VLOOKUP(E41,'CONTROL MP HR'!$E$5:$M$1813,9,0)</f>
        <v>#N/A</v>
      </c>
    </row>
    <row r="42" spans="1:12">
      <c r="A42" s="22">
        <f t="shared" si="1"/>
        <v>38</v>
      </c>
      <c r="B42" s="21" t="str">
        <f t="shared" si="0"/>
        <v>00117347</v>
      </c>
      <c r="C42" s="21" t="s">
        <v>3175</v>
      </c>
      <c r="D42" s="22" t="s">
        <v>3175</v>
      </c>
      <c r="E42" s="22" t="s">
        <v>3176</v>
      </c>
      <c r="F42" s="22" t="s">
        <v>1255</v>
      </c>
      <c r="G42" s="22" t="s">
        <v>393</v>
      </c>
      <c r="H42" s="17">
        <v>44453</v>
      </c>
      <c r="I42" s="22" t="s">
        <v>4587</v>
      </c>
      <c r="L42" s="8" t="str">
        <f>VLOOKUP(E42,'CONTROL MP HR'!$E$5:$M$1813,9,0)</f>
        <v>00117347</v>
      </c>
    </row>
    <row r="43" spans="1:12">
      <c r="A43" s="22">
        <f t="shared" si="1"/>
        <v>39</v>
      </c>
      <c r="B43" s="21" t="str">
        <f t="shared" si="0"/>
        <v>00306897</v>
      </c>
      <c r="C43" s="21" t="s">
        <v>1881</v>
      </c>
      <c r="D43" s="22" t="s">
        <v>1881</v>
      </c>
      <c r="E43" s="22" t="s">
        <v>1882</v>
      </c>
      <c r="F43" s="22" t="s">
        <v>1255</v>
      </c>
      <c r="G43" s="22" t="s">
        <v>3973</v>
      </c>
      <c r="H43" s="17">
        <v>44457</v>
      </c>
      <c r="I43" s="22" t="s">
        <v>4587</v>
      </c>
      <c r="L43" s="8" t="str">
        <f>VLOOKUP(E43,'CONTROL MP HR'!$E$5:$M$1813,9,0)</f>
        <v>00306897</v>
      </c>
    </row>
    <row r="44" spans="1:12">
      <c r="A44" s="22">
        <f t="shared" si="1"/>
        <v>40</v>
      </c>
      <c r="B44" s="21" t="str">
        <f t="shared" si="0"/>
        <v>00108631</v>
      </c>
      <c r="C44" s="21" t="s">
        <v>4025</v>
      </c>
      <c r="D44" s="22" t="s">
        <v>2169</v>
      </c>
      <c r="E44" s="22" t="s">
        <v>2170</v>
      </c>
      <c r="F44" s="22" t="s">
        <v>1255</v>
      </c>
      <c r="G44" s="22" t="s">
        <v>328</v>
      </c>
      <c r="H44" s="17">
        <v>44457</v>
      </c>
      <c r="I44" s="22" t="s">
        <v>4587</v>
      </c>
      <c r="L44" s="8" t="str">
        <f>VLOOKUP(E44,'CONTROL MP HR'!$E$5:$M$1813,9,0)</f>
        <v>00108631</v>
      </c>
    </row>
    <row r="45" spans="1:12">
      <c r="A45" s="22">
        <f t="shared" si="1"/>
        <v>41</v>
      </c>
      <c r="B45" s="21" t="str">
        <f t="shared" si="0"/>
        <v>00108258</v>
      </c>
      <c r="C45" s="21" t="s">
        <v>1405</v>
      </c>
      <c r="D45" s="22" t="s">
        <v>1405</v>
      </c>
      <c r="E45" s="22" t="s">
        <v>1406</v>
      </c>
      <c r="F45" s="22" t="s">
        <v>1255</v>
      </c>
      <c r="G45" s="22" t="s">
        <v>393</v>
      </c>
      <c r="H45" s="17">
        <v>44457</v>
      </c>
      <c r="I45" s="22" t="s">
        <v>4587</v>
      </c>
      <c r="L45" s="8" t="str">
        <f>VLOOKUP(E45,'CONTROL MP HR'!$E$5:$M$1813,9,0)</f>
        <v>00108258</v>
      </c>
    </row>
    <row r="46" spans="1:12">
      <c r="A46" s="22">
        <f t="shared" si="1"/>
        <v>42</v>
      </c>
      <c r="B46" s="21" t="str">
        <f t="shared" si="0"/>
        <v>80002036</v>
      </c>
      <c r="C46" s="21">
        <v>80002036</v>
      </c>
      <c r="D46" s="22" t="s">
        <v>2653</v>
      </c>
      <c r="E46" s="22" t="s">
        <v>2654</v>
      </c>
      <c r="F46" s="22" t="s">
        <v>1255</v>
      </c>
      <c r="G46" s="22" t="s">
        <v>405</v>
      </c>
      <c r="H46" s="17">
        <v>44457</v>
      </c>
      <c r="I46" s="22" t="s">
        <v>4587</v>
      </c>
      <c r="L46" s="8" t="str">
        <f>VLOOKUP(E46,'CONTROL MP HR'!$E$5:$M$1813,9,0)</f>
        <v>80002036</v>
      </c>
    </row>
    <row r="47" spans="1:12">
      <c r="A47" s="22">
        <f t="shared" si="1"/>
        <v>43</v>
      </c>
      <c r="B47" s="21" t="str">
        <f t="shared" si="0"/>
        <v>80001848</v>
      </c>
      <c r="C47" s="21" t="s">
        <v>2723</v>
      </c>
      <c r="D47" s="22" t="s">
        <v>2723</v>
      </c>
      <c r="E47" s="22" t="s">
        <v>2724</v>
      </c>
      <c r="F47" s="22" t="s">
        <v>1255</v>
      </c>
      <c r="G47" s="22" t="s">
        <v>405</v>
      </c>
      <c r="H47" s="17">
        <v>44457</v>
      </c>
      <c r="I47" s="22" t="s">
        <v>4587</v>
      </c>
      <c r="L47" s="8" t="str">
        <f>VLOOKUP(E47,'CONTROL MP HR'!$E$5:$M$1813,9,0)</f>
        <v>80001848</v>
      </c>
    </row>
    <row r="48" spans="1:12">
      <c r="A48" s="22">
        <f t="shared" si="1"/>
        <v>44</v>
      </c>
      <c r="B48" s="21" t="str">
        <f t="shared" si="0"/>
        <v>KUWAT ADI SAPUTRO</v>
      </c>
      <c r="C48" s="21" t="s">
        <v>4607</v>
      </c>
      <c r="D48" s="22" t="e">
        <v>#N/A</v>
      </c>
      <c r="E48" s="22" t="s">
        <v>4607</v>
      </c>
      <c r="F48" s="22" t="s">
        <v>1255</v>
      </c>
      <c r="G48" s="22" t="e">
        <v>#N/A</v>
      </c>
      <c r="H48" s="17">
        <v>44457</v>
      </c>
      <c r="I48" s="22" t="s">
        <v>4587</v>
      </c>
      <c r="L48" s="8" t="e">
        <f>VLOOKUP(E48,'CONTROL MP HR'!$E$5:$M$1813,9,0)</f>
        <v>#N/A</v>
      </c>
    </row>
    <row r="49" spans="1:12">
      <c r="A49" s="22">
        <f t="shared" si="1"/>
        <v>45</v>
      </c>
      <c r="B49" s="21" t="str">
        <f t="shared" si="0"/>
        <v>80002020</v>
      </c>
      <c r="C49" s="21">
        <v>80002020</v>
      </c>
      <c r="D49" s="22" t="s">
        <v>2821</v>
      </c>
      <c r="E49" s="22" t="s">
        <v>2822</v>
      </c>
      <c r="F49" s="22" t="s">
        <v>1255</v>
      </c>
      <c r="G49" s="22" t="s">
        <v>405</v>
      </c>
      <c r="H49" s="17">
        <v>44457</v>
      </c>
      <c r="I49" s="22" t="s">
        <v>4587</v>
      </c>
      <c r="L49" s="8" t="str">
        <f>VLOOKUP(E49,'CONTROL MP HR'!$E$5:$M$1813,9,0)</f>
        <v>80002020</v>
      </c>
    </row>
    <row r="50" spans="1:12">
      <c r="A50" s="22">
        <f t="shared" si="1"/>
        <v>46</v>
      </c>
      <c r="B50" s="21" t="str">
        <f t="shared" si="0"/>
        <v>80002026</v>
      </c>
      <c r="C50" s="21" t="s">
        <v>3591</v>
      </c>
      <c r="D50" s="22" t="s">
        <v>3591</v>
      </c>
      <c r="E50" s="22" t="s">
        <v>3592</v>
      </c>
      <c r="F50" s="22" t="s">
        <v>1255</v>
      </c>
      <c r="G50" s="22" t="s">
        <v>405</v>
      </c>
      <c r="H50" s="17">
        <v>44460</v>
      </c>
      <c r="I50" s="22" t="s">
        <v>4587</v>
      </c>
      <c r="L50" s="8" t="str">
        <f>VLOOKUP(E50,'CONTROL MP HR'!$E$5:$M$1813,9,0)</f>
        <v>80002026</v>
      </c>
    </row>
    <row r="51" spans="1:12">
      <c r="A51" s="22">
        <f t="shared" si="1"/>
        <v>47</v>
      </c>
      <c r="B51" s="21" t="str">
        <f t="shared" si="0"/>
        <v>00212518</v>
      </c>
      <c r="C51" s="21">
        <v>212518</v>
      </c>
      <c r="D51" s="22" t="s">
        <v>218</v>
      </c>
      <c r="E51" s="22" t="s">
        <v>4339</v>
      </c>
      <c r="F51" s="22" t="s">
        <v>3946</v>
      </c>
      <c r="G51" s="22" t="s">
        <v>405</v>
      </c>
      <c r="H51" s="17">
        <v>44460</v>
      </c>
      <c r="I51" s="22" t="s">
        <v>4587</v>
      </c>
      <c r="L51" s="8" t="str">
        <f>VLOOKUP(E51,'CONTROL MP HR'!$E$5:$M$1813,9,0)</f>
        <v>00212518</v>
      </c>
    </row>
    <row r="52" spans="1:12">
      <c r="A52" s="22">
        <f t="shared" si="1"/>
        <v>48</v>
      </c>
      <c r="B52" s="21" t="str">
        <f t="shared" si="0"/>
        <v>00212520</v>
      </c>
      <c r="C52" s="21">
        <v>212520</v>
      </c>
      <c r="D52" s="22" t="s">
        <v>253</v>
      </c>
      <c r="E52" s="22" t="s">
        <v>4342</v>
      </c>
      <c r="F52" s="22" t="s">
        <v>3946</v>
      </c>
      <c r="G52" s="22" t="s">
        <v>405</v>
      </c>
      <c r="H52" s="17">
        <v>44460</v>
      </c>
      <c r="I52" s="22" t="s">
        <v>4587</v>
      </c>
      <c r="L52" s="8" t="str">
        <f>VLOOKUP(E52,'CONTROL MP HR'!$E$5:$M$1813,9,0)</f>
        <v>00212520</v>
      </c>
    </row>
    <row r="53" spans="1:12">
      <c r="A53" s="22">
        <f t="shared" si="1"/>
        <v>49</v>
      </c>
      <c r="B53" s="21" t="str">
        <f t="shared" si="0"/>
        <v>80000645</v>
      </c>
      <c r="C53" s="21" t="s">
        <v>2643</v>
      </c>
      <c r="D53" s="22" t="s">
        <v>2643</v>
      </c>
      <c r="E53" s="22" t="s">
        <v>2644</v>
      </c>
      <c r="F53" s="22" t="s">
        <v>1255</v>
      </c>
      <c r="G53" s="22" t="s">
        <v>405</v>
      </c>
      <c r="H53" s="17">
        <v>44460</v>
      </c>
      <c r="I53" s="22" t="s">
        <v>4587</v>
      </c>
      <c r="L53" s="8" t="str">
        <f>VLOOKUP(E53,'CONTROL MP HR'!$E$5:$M$1813,9,0)</f>
        <v>80000645</v>
      </c>
    </row>
    <row r="54" spans="1:12">
      <c r="A54" s="22">
        <f t="shared" si="1"/>
        <v>50</v>
      </c>
      <c r="B54" s="21" t="str">
        <f t="shared" si="0"/>
        <v>80002134</v>
      </c>
      <c r="C54" s="21" t="s">
        <v>1747</v>
      </c>
      <c r="D54" s="22" t="s">
        <v>1747</v>
      </c>
      <c r="E54" s="22" t="s">
        <v>1748</v>
      </c>
      <c r="F54" s="22" t="s">
        <v>1255</v>
      </c>
      <c r="G54" s="22" t="s">
        <v>405</v>
      </c>
      <c r="H54" s="17">
        <v>44460</v>
      </c>
      <c r="I54" s="22" t="s">
        <v>4587</v>
      </c>
      <c r="L54" s="8" t="str">
        <f>VLOOKUP(E54,'CONTROL MP HR'!$E$5:$M$1813,9,0)</f>
        <v>80002134</v>
      </c>
    </row>
    <row r="55" spans="1:12">
      <c r="A55" s="22">
        <f t="shared" si="1"/>
        <v>51</v>
      </c>
      <c r="B55" s="21" t="str">
        <f t="shared" si="0"/>
        <v>80001108</v>
      </c>
      <c r="C55" s="21" t="s">
        <v>4297</v>
      </c>
      <c r="D55" s="22" t="e">
        <v>#N/A</v>
      </c>
      <c r="E55" s="22" t="s">
        <v>4298</v>
      </c>
      <c r="F55" s="22" t="s">
        <v>1255</v>
      </c>
      <c r="G55" s="22" t="s">
        <v>405</v>
      </c>
      <c r="H55" s="17">
        <v>44460</v>
      </c>
      <c r="I55" s="22" t="s">
        <v>4587</v>
      </c>
      <c r="L55" s="8" t="e">
        <f>VLOOKUP(E55,'CONTROL MP HR'!$E$5:$M$1813,9,0)</f>
        <v>#N/A</v>
      </c>
    </row>
    <row r="56" spans="1:12">
      <c r="A56" s="22">
        <f t="shared" si="1"/>
        <v>52</v>
      </c>
      <c r="B56" s="21" t="str">
        <f t="shared" si="0"/>
        <v>80002135</v>
      </c>
      <c r="C56" s="21">
        <v>80002135</v>
      </c>
      <c r="D56" s="22" t="s">
        <v>2769</v>
      </c>
      <c r="E56" s="22" t="s">
        <v>2770</v>
      </c>
      <c r="F56" s="22" t="s">
        <v>1255</v>
      </c>
      <c r="G56" s="22" t="s">
        <v>405</v>
      </c>
      <c r="H56" s="17">
        <v>44460</v>
      </c>
      <c r="I56" s="22" t="s">
        <v>4587</v>
      </c>
      <c r="L56" s="8" t="str">
        <f>VLOOKUP(E56,'CONTROL MP HR'!$E$5:$M$1813,9,0)</f>
        <v>80002135</v>
      </c>
    </row>
    <row r="57" spans="1:12">
      <c r="A57" s="22">
        <f t="shared" si="1"/>
        <v>53</v>
      </c>
      <c r="B57" s="21" t="str">
        <f t="shared" si="0"/>
        <v>BMP-301220</v>
      </c>
      <c r="C57" s="21" t="s">
        <v>527</v>
      </c>
      <c r="D57" s="22" t="e">
        <v>#N/A</v>
      </c>
      <c r="E57" s="22" t="s">
        <v>4608</v>
      </c>
      <c r="F57" s="22" t="s">
        <v>4609</v>
      </c>
      <c r="G57" s="22" t="s">
        <v>386</v>
      </c>
      <c r="H57" s="17">
        <v>44460</v>
      </c>
      <c r="I57" s="22" t="s">
        <v>4587</v>
      </c>
      <c r="L57" s="8" t="e">
        <f>VLOOKUP(E57,'CONTROL MP HR'!$E$5:$M$1813,9,0)</f>
        <v>#N/A</v>
      </c>
    </row>
    <row r="58" spans="1:12">
      <c r="A58" s="22">
        <f t="shared" si="1"/>
        <v>54</v>
      </c>
      <c r="B58" s="21" t="str">
        <f t="shared" si="0"/>
        <v>80002137</v>
      </c>
      <c r="C58" s="21">
        <v>80002137</v>
      </c>
      <c r="D58" s="22" t="s">
        <v>2797</v>
      </c>
      <c r="E58" s="22" t="s">
        <v>2798</v>
      </c>
      <c r="F58" s="22" t="s">
        <v>1255</v>
      </c>
      <c r="G58" s="22" t="s">
        <v>405</v>
      </c>
      <c r="H58" s="17">
        <v>44460</v>
      </c>
      <c r="I58" s="22" t="s">
        <v>4587</v>
      </c>
      <c r="L58" s="8" t="str">
        <f>VLOOKUP(E58,'CONTROL MP HR'!$E$5:$M$1813,9,0)</f>
        <v>80002137</v>
      </c>
    </row>
    <row r="59" spans="1:12">
      <c r="A59" s="22">
        <f t="shared" si="1"/>
        <v>55</v>
      </c>
      <c r="B59" s="21" t="str">
        <f t="shared" si="0"/>
        <v>80001109</v>
      </c>
      <c r="C59" s="21" t="s">
        <v>3269</v>
      </c>
      <c r="D59" s="22" t="s">
        <v>3269</v>
      </c>
      <c r="E59" s="22" t="s">
        <v>3270</v>
      </c>
      <c r="F59" s="22" t="s">
        <v>1255</v>
      </c>
      <c r="G59" s="22" t="s">
        <v>405</v>
      </c>
      <c r="H59" s="17">
        <v>44460</v>
      </c>
      <c r="I59" s="22" t="s">
        <v>4587</v>
      </c>
      <c r="L59" s="8" t="str">
        <f>VLOOKUP(E59,'CONTROL MP HR'!$E$5:$M$1813,9,0)</f>
        <v>80001109</v>
      </c>
    </row>
    <row r="60" spans="1:12">
      <c r="A60" s="22">
        <f t="shared" si="1"/>
        <v>56</v>
      </c>
      <c r="B60" s="21" t="str">
        <f t="shared" si="0"/>
        <v>80002138</v>
      </c>
      <c r="C60" s="21">
        <v>80002138</v>
      </c>
      <c r="D60" s="22" t="s">
        <v>657</v>
      </c>
      <c r="E60" s="22" t="s">
        <v>658</v>
      </c>
      <c r="F60" s="22" t="s">
        <v>1255</v>
      </c>
      <c r="G60" s="22" t="s">
        <v>405</v>
      </c>
      <c r="H60" s="17">
        <v>44460</v>
      </c>
      <c r="I60" s="22" t="s">
        <v>4587</v>
      </c>
      <c r="L60" s="8" t="str">
        <f>VLOOKUP(E60,'CONTROL MP HR'!$E$5:$M$1813,9,0)</f>
        <v>CB.0822.2108A</v>
      </c>
    </row>
    <row r="61" spans="1:12">
      <c r="A61" s="22">
        <f t="shared" si="1"/>
        <v>57</v>
      </c>
      <c r="B61" s="21" t="str">
        <f t="shared" si="0"/>
        <v>80002141</v>
      </c>
      <c r="C61" s="21" t="s">
        <v>2154</v>
      </c>
      <c r="D61" s="22" t="s">
        <v>2154</v>
      </c>
      <c r="E61" s="22" t="s">
        <v>2155</v>
      </c>
      <c r="F61" s="22" t="s">
        <v>1255</v>
      </c>
      <c r="G61" s="22" t="s">
        <v>405</v>
      </c>
      <c r="H61" s="17">
        <v>44460</v>
      </c>
      <c r="I61" s="22" t="s">
        <v>4587</v>
      </c>
      <c r="L61" s="8" t="str">
        <f>VLOOKUP(E61,'CONTROL MP HR'!$E$5:$M$1813,9,0)</f>
        <v>80002141</v>
      </c>
    </row>
    <row r="62" spans="1:12">
      <c r="A62" s="22">
        <f t="shared" si="1"/>
        <v>58</v>
      </c>
      <c r="B62" s="21" t="str">
        <f t="shared" si="0"/>
        <v>80002043</v>
      </c>
      <c r="C62" s="21">
        <v>80002043</v>
      </c>
      <c r="D62" s="22" t="s">
        <v>2930</v>
      </c>
      <c r="E62" s="22" t="s">
        <v>2931</v>
      </c>
      <c r="F62" s="22" t="s">
        <v>1255</v>
      </c>
      <c r="G62" s="22" t="s">
        <v>405</v>
      </c>
      <c r="H62" s="17">
        <v>44460</v>
      </c>
      <c r="I62" s="22" t="s">
        <v>4587</v>
      </c>
      <c r="L62" s="8" t="str">
        <f>VLOOKUP(E62,'CONTROL MP HR'!$E$5:$M$1813,9,0)</f>
        <v>80002043</v>
      </c>
    </row>
    <row r="63" spans="1:12">
      <c r="A63" s="22">
        <f t="shared" si="1"/>
        <v>59</v>
      </c>
      <c r="B63" s="21" t="str">
        <f t="shared" si="0"/>
        <v>00212519</v>
      </c>
      <c r="C63" s="21">
        <v>212519</v>
      </c>
      <c r="D63" s="22" t="s">
        <v>257</v>
      </c>
      <c r="E63" s="22" t="s">
        <v>4338</v>
      </c>
      <c r="F63" s="22" t="s">
        <v>3946</v>
      </c>
      <c r="G63" s="22" t="s">
        <v>405</v>
      </c>
      <c r="H63" s="17">
        <v>44460</v>
      </c>
      <c r="I63" s="22" t="s">
        <v>4587</v>
      </c>
      <c r="L63" s="8" t="str">
        <f>VLOOKUP(E63,'CONTROL MP HR'!$E$5:$M$1813,9,0)</f>
        <v>00212519</v>
      </c>
    </row>
    <row r="64" spans="1:12">
      <c r="A64" s="22">
        <f t="shared" si="1"/>
        <v>60</v>
      </c>
      <c r="B64" s="21" t="str">
        <f t="shared" si="0"/>
        <v>80002224</v>
      </c>
      <c r="C64" s="21">
        <v>80002224</v>
      </c>
      <c r="D64" s="22" t="s">
        <v>2615</v>
      </c>
      <c r="E64" s="22" t="s">
        <v>2616</v>
      </c>
      <c r="F64" s="22" t="s">
        <v>1255</v>
      </c>
      <c r="G64" s="22" t="s">
        <v>405</v>
      </c>
      <c r="H64" s="17">
        <v>44464</v>
      </c>
      <c r="I64" s="22" t="s">
        <v>4587</v>
      </c>
      <c r="L64" s="8" t="str">
        <f>VLOOKUP(E64,'CONTROL MP HR'!$E$5:$M$1813,9,0)</f>
        <v>80002224</v>
      </c>
    </row>
    <row r="65" spans="1:12">
      <c r="A65" s="22">
        <f t="shared" si="1"/>
        <v>61</v>
      </c>
      <c r="B65" s="21" t="str">
        <f t="shared" si="0"/>
        <v>80002131</v>
      </c>
      <c r="C65" s="21">
        <v>80002131</v>
      </c>
      <c r="D65" s="22" t="s">
        <v>2629</v>
      </c>
      <c r="E65" s="22" t="s">
        <v>2630</v>
      </c>
      <c r="F65" s="22" t="s">
        <v>1255</v>
      </c>
      <c r="G65" s="22" t="s">
        <v>405</v>
      </c>
      <c r="H65" s="17">
        <v>44464</v>
      </c>
      <c r="I65" s="22" t="s">
        <v>4587</v>
      </c>
      <c r="L65" s="8" t="str">
        <f>VLOOKUP(E65,'CONTROL MP HR'!$E$5:$M$1813,9,0)</f>
        <v>80002131</v>
      </c>
    </row>
    <row r="66" spans="1:12">
      <c r="A66" s="22">
        <f t="shared" si="1"/>
        <v>62</v>
      </c>
      <c r="B66" s="21" t="str">
        <f t="shared" si="0"/>
        <v>ELVISIA</v>
      </c>
      <c r="C66" s="21" t="s">
        <v>2672</v>
      </c>
      <c r="D66" s="22" t="s">
        <v>2671</v>
      </c>
      <c r="E66" s="22" t="s">
        <v>2672</v>
      </c>
      <c r="F66" s="22" t="s">
        <v>666</v>
      </c>
      <c r="G66" s="22" t="s">
        <v>386</v>
      </c>
      <c r="H66" s="17">
        <v>44464</v>
      </c>
      <c r="I66" s="22" t="s">
        <v>4587</v>
      </c>
      <c r="L66" s="8" t="str">
        <f>VLOOKUP(E66,'CONTROL MP HR'!$E$5:$M$1813,9,0)</f>
        <v>80003735</v>
      </c>
    </row>
    <row r="67" spans="1:12">
      <c r="A67" s="22">
        <f t="shared" si="1"/>
        <v>63</v>
      </c>
      <c r="B67" s="21" t="str">
        <f t="shared" si="0"/>
        <v>80002223</v>
      </c>
      <c r="C67" s="21">
        <v>80002223</v>
      </c>
      <c r="D67" s="22" t="s">
        <v>2743</v>
      </c>
      <c r="E67" s="22" t="s">
        <v>2744</v>
      </c>
      <c r="F67" s="22" t="s">
        <v>1255</v>
      </c>
      <c r="G67" s="22" t="s">
        <v>405</v>
      </c>
      <c r="H67" s="17">
        <v>44464</v>
      </c>
      <c r="I67" s="22" t="s">
        <v>4587</v>
      </c>
      <c r="L67" s="8" t="str">
        <f>VLOOKUP(E67,'CONTROL MP HR'!$E$5:$M$1813,9,0)</f>
        <v>80002223</v>
      </c>
    </row>
    <row r="68" spans="1:12">
      <c r="A68" s="22">
        <f t="shared" si="1"/>
        <v>64</v>
      </c>
      <c r="B68" s="21" t="str">
        <f t="shared" si="0"/>
        <v>00113163</v>
      </c>
      <c r="C68" s="21" t="s">
        <v>4052</v>
      </c>
      <c r="D68" s="22" t="s">
        <v>3553</v>
      </c>
      <c r="E68" s="22" t="s">
        <v>3554</v>
      </c>
      <c r="F68" s="22" t="s">
        <v>1255</v>
      </c>
      <c r="G68" s="22" t="s">
        <v>328</v>
      </c>
      <c r="H68" s="17">
        <v>44464</v>
      </c>
      <c r="I68" s="22" t="s">
        <v>4587</v>
      </c>
      <c r="L68" s="8" t="str">
        <f>VLOOKUP(E68,'CONTROL MP HR'!$E$5:$M$1813,9,0)</f>
        <v>00113163</v>
      </c>
    </row>
    <row r="69" spans="1:12">
      <c r="A69" s="22">
        <f t="shared" si="1"/>
        <v>65</v>
      </c>
      <c r="B69" s="21" t="str">
        <f t="shared" ref="B69:B132" si="2">TEXT(C69,"00000000")</f>
        <v>80002139</v>
      </c>
      <c r="C69" s="21">
        <v>80002139</v>
      </c>
      <c r="D69" s="22" t="s">
        <v>2860</v>
      </c>
      <c r="E69" s="22" t="s">
        <v>2861</v>
      </c>
      <c r="F69" s="22" t="s">
        <v>1255</v>
      </c>
      <c r="G69" s="22" t="s">
        <v>405</v>
      </c>
      <c r="H69" s="17">
        <v>44464</v>
      </c>
      <c r="I69" s="22" t="s">
        <v>4587</v>
      </c>
      <c r="L69" s="8" t="str">
        <f>VLOOKUP(E69,'CONTROL MP HR'!$E$5:$M$1813,9,0)</f>
        <v>80002139</v>
      </c>
    </row>
    <row r="70" spans="1:12">
      <c r="A70" s="22">
        <f t="shared" ref="A70:A133" si="3">A69+1</f>
        <v>66</v>
      </c>
      <c r="B70" s="21" t="str">
        <f t="shared" si="2"/>
        <v>80003080</v>
      </c>
      <c r="C70" s="21" t="s">
        <v>2887</v>
      </c>
      <c r="D70" s="22" t="s">
        <v>2887</v>
      </c>
      <c r="E70" s="22" t="s">
        <v>2888</v>
      </c>
      <c r="F70" s="22" t="s">
        <v>1228</v>
      </c>
      <c r="G70" s="22" t="s">
        <v>405</v>
      </c>
      <c r="H70" s="17">
        <v>44464</v>
      </c>
      <c r="I70" s="22" t="s">
        <v>4587</v>
      </c>
      <c r="L70" s="8" t="str">
        <f>VLOOKUP(E70,'CONTROL MP HR'!$E$5:$M$1813,9,0)</f>
        <v>80003080</v>
      </c>
    </row>
    <row r="71" spans="1:12">
      <c r="A71" s="22">
        <f t="shared" si="3"/>
        <v>67</v>
      </c>
      <c r="B71" s="21" t="str">
        <f t="shared" si="2"/>
        <v>00117397</v>
      </c>
      <c r="C71" s="21" t="s">
        <v>4055</v>
      </c>
      <c r="D71" s="22" t="s">
        <v>1950</v>
      </c>
      <c r="E71" s="22" t="s">
        <v>1951</v>
      </c>
      <c r="F71" s="22" t="s">
        <v>1255</v>
      </c>
      <c r="G71" s="22" t="s">
        <v>328</v>
      </c>
      <c r="H71" s="17">
        <v>44464</v>
      </c>
      <c r="I71" s="22" t="s">
        <v>4587</v>
      </c>
      <c r="L71" s="8" t="str">
        <f>VLOOKUP(E71,'CONTROL MP HR'!$E$5:$M$1813,9,0)</f>
        <v>00117397</v>
      </c>
    </row>
    <row r="72" spans="1:12">
      <c r="A72" s="22">
        <f t="shared" si="3"/>
        <v>68</v>
      </c>
      <c r="B72" s="21" t="str">
        <f t="shared" si="2"/>
        <v>SURYANI</v>
      </c>
      <c r="C72" s="21" t="s">
        <v>4610</v>
      </c>
      <c r="D72" s="22" t="e">
        <v>#N/A</v>
      </c>
      <c r="E72" s="22" t="s">
        <v>4610</v>
      </c>
      <c r="F72" s="22" t="s">
        <v>1228</v>
      </c>
      <c r="G72" s="22" t="e">
        <v>#N/A</v>
      </c>
      <c r="H72" s="17">
        <v>44464</v>
      </c>
      <c r="I72" s="22" t="s">
        <v>4587</v>
      </c>
      <c r="L72" s="8" t="e">
        <f>VLOOKUP(E72,'CONTROL MP HR'!$E$5:$M$1813,9,0)</f>
        <v>#N/A</v>
      </c>
    </row>
    <row r="73" spans="1:12">
      <c r="A73" s="22">
        <f t="shared" si="3"/>
        <v>69</v>
      </c>
      <c r="B73" s="21" t="str">
        <f t="shared" si="2"/>
        <v>BMP-2509213</v>
      </c>
      <c r="C73" s="21" t="s">
        <v>387</v>
      </c>
      <c r="D73" s="22" t="s">
        <v>387</v>
      </c>
      <c r="E73" s="22" t="s">
        <v>388</v>
      </c>
      <c r="F73" s="22" t="s">
        <v>4609</v>
      </c>
      <c r="G73" s="22" t="s">
        <v>355</v>
      </c>
      <c r="H73" s="17">
        <v>44467</v>
      </c>
      <c r="I73" s="22" t="s">
        <v>4587</v>
      </c>
      <c r="L73" s="8" t="str">
        <f>VLOOKUP(E73,'CONTROL MP HR'!$E$5:$M$1813,9,0)</f>
        <v>BMP-2509213</v>
      </c>
    </row>
    <row r="74" spans="1:12">
      <c r="A74" s="22">
        <f t="shared" si="3"/>
        <v>70</v>
      </c>
      <c r="B74" s="21" t="str">
        <f t="shared" si="2"/>
        <v>80002739</v>
      </c>
      <c r="C74" s="21">
        <v>80002739</v>
      </c>
      <c r="D74" s="22" t="s">
        <v>1718</v>
      </c>
      <c r="E74" s="22" t="s">
        <v>1717</v>
      </c>
      <c r="F74" s="22" t="s">
        <v>1255</v>
      </c>
      <c r="G74" s="22" t="s">
        <v>405</v>
      </c>
      <c r="H74" s="17">
        <v>44467</v>
      </c>
      <c r="I74" s="22" t="s">
        <v>4587</v>
      </c>
      <c r="L74" s="8" t="str">
        <f>VLOOKUP(E74,'CONTROL MP HR'!$E$5:$M$1813,9,0)</f>
        <v>80002739</v>
      </c>
    </row>
    <row r="75" spans="1:12">
      <c r="A75" s="22">
        <f t="shared" si="3"/>
        <v>71</v>
      </c>
      <c r="B75" s="21" t="str">
        <f t="shared" si="2"/>
        <v>80001346</v>
      </c>
      <c r="C75" s="21">
        <v>80001346</v>
      </c>
      <c r="D75" s="22" t="s">
        <v>1549</v>
      </c>
      <c r="E75" s="22" t="s">
        <v>1550</v>
      </c>
      <c r="F75" s="22" t="s">
        <v>1255</v>
      </c>
      <c r="G75" s="22" t="s">
        <v>405</v>
      </c>
      <c r="H75" s="17">
        <v>44467</v>
      </c>
      <c r="I75" s="22" t="s">
        <v>4587</v>
      </c>
      <c r="L75" s="8" t="str">
        <f>VLOOKUP(E75,'CONTROL MP HR'!$E$5:$M$1813,9,0)</f>
        <v>80001346</v>
      </c>
    </row>
    <row r="76" spans="1:12">
      <c r="A76" s="22">
        <f t="shared" si="3"/>
        <v>72</v>
      </c>
      <c r="B76" s="21" t="str">
        <f t="shared" si="2"/>
        <v>SUI - 1705001</v>
      </c>
      <c r="C76" s="21" t="s">
        <v>3797</v>
      </c>
      <c r="D76" s="22" t="s">
        <v>3797</v>
      </c>
      <c r="E76" s="22" t="s">
        <v>3798</v>
      </c>
      <c r="F76" s="22" t="s">
        <v>4611</v>
      </c>
      <c r="G76" s="22" t="s">
        <v>328</v>
      </c>
      <c r="H76" s="17">
        <v>44467</v>
      </c>
      <c r="I76" s="22" t="s">
        <v>4587</v>
      </c>
      <c r="L76" s="8" t="str">
        <f>VLOOKUP(E76,'CONTROL MP HR'!$E$5:$M$1813,9,0)</f>
        <v>SUI - 1705001</v>
      </c>
    </row>
    <row r="77" spans="1:12">
      <c r="A77" s="22">
        <f t="shared" si="3"/>
        <v>73</v>
      </c>
      <c r="B77" s="21" t="str">
        <f t="shared" si="2"/>
        <v>00212503</v>
      </c>
      <c r="C77" s="21">
        <v>212503</v>
      </c>
      <c r="D77" s="22" t="s">
        <v>225</v>
      </c>
      <c r="E77" s="22" t="s">
        <v>4343</v>
      </c>
      <c r="F77" s="22" t="s">
        <v>3946</v>
      </c>
      <c r="G77" s="22" t="s">
        <v>405</v>
      </c>
      <c r="H77" s="17">
        <v>44467</v>
      </c>
      <c r="I77" s="22" t="s">
        <v>4587</v>
      </c>
      <c r="L77" s="8" t="str">
        <f>VLOOKUP(E77,'CONTROL MP HR'!$E$5:$M$1813,9,0)</f>
        <v>00212503</v>
      </c>
    </row>
    <row r="78" spans="1:12">
      <c r="A78" s="22">
        <f t="shared" si="3"/>
        <v>74</v>
      </c>
      <c r="B78" s="21" t="str">
        <f t="shared" si="2"/>
        <v>00212505</v>
      </c>
      <c r="C78" s="21">
        <v>212505</v>
      </c>
      <c r="D78" s="22" t="s">
        <v>227</v>
      </c>
      <c r="E78" s="22" t="s">
        <v>4341</v>
      </c>
      <c r="F78" s="22" t="s">
        <v>3946</v>
      </c>
      <c r="G78" s="22" t="s">
        <v>405</v>
      </c>
      <c r="H78" s="17">
        <v>44467</v>
      </c>
      <c r="I78" s="22" t="s">
        <v>4587</v>
      </c>
      <c r="L78" s="8" t="str">
        <f>VLOOKUP(E78,'CONTROL MP HR'!$E$5:$M$1813,9,0)</f>
        <v>00212505</v>
      </c>
    </row>
    <row r="79" spans="1:12">
      <c r="A79" s="22">
        <f t="shared" si="3"/>
        <v>75</v>
      </c>
      <c r="B79" s="21" t="str">
        <f t="shared" si="2"/>
        <v>80002166</v>
      </c>
      <c r="C79" s="21" t="s">
        <v>1915</v>
      </c>
      <c r="D79" s="22" t="s">
        <v>1915</v>
      </c>
      <c r="E79" s="22" t="s">
        <v>1916</v>
      </c>
      <c r="F79" s="22" t="s">
        <v>1255</v>
      </c>
      <c r="G79" s="22" t="s">
        <v>355</v>
      </c>
      <c r="H79" s="17">
        <v>44467</v>
      </c>
      <c r="I79" s="22" t="s">
        <v>4587</v>
      </c>
      <c r="L79" s="8" t="str">
        <f>VLOOKUP(E79,'CONTROL MP HR'!$E$5:$M$1813,9,0)</f>
        <v>80002166</v>
      </c>
    </row>
    <row r="80" spans="1:12">
      <c r="A80" s="22">
        <f t="shared" si="3"/>
        <v>76</v>
      </c>
      <c r="B80" s="21" t="str">
        <f t="shared" si="2"/>
        <v>80001856</v>
      </c>
      <c r="C80" s="21">
        <v>80001856</v>
      </c>
      <c r="D80" s="22" t="s">
        <v>2875</v>
      </c>
      <c r="E80" s="22" t="s">
        <v>2876</v>
      </c>
      <c r="F80" s="22" t="s">
        <v>1255</v>
      </c>
      <c r="G80" s="22" t="s">
        <v>405</v>
      </c>
      <c r="H80" s="17">
        <v>44467</v>
      </c>
      <c r="I80" s="22" t="s">
        <v>4587</v>
      </c>
      <c r="L80" s="8" t="str">
        <f>VLOOKUP(E80,'CONTROL MP HR'!$E$5:$M$1813,9,0)</f>
        <v>80001856</v>
      </c>
    </row>
    <row r="81" spans="1:12">
      <c r="A81" s="22">
        <f t="shared" si="3"/>
        <v>77</v>
      </c>
      <c r="B81" s="21" t="str">
        <f t="shared" si="2"/>
        <v>00212521</v>
      </c>
      <c r="C81" s="21">
        <v>212521</v>
      </c>
      <c r="D81" s="22" t="e">
        <v>#N/A</v>
      </c>
      <c r="E81" s="22" t="s">
        <v>4340</v>
      </c>
      <c r="F81" s="22" t="s">
        <v>3946</v>
      </c>
      <c r="G81" s="22" t="s">
        <v>405</v>
      </c>
      <c r="H81" s="17">
        <v>44467</v>
      </c>
      <c r="I81" s="22" t="s">
        <v>4587</v>
      </c>
      <c r="L81" s="8" t="e">
        <f>VLOOKUP(E81,'CONTROL MP HR'!$E$5:$M$1813,9,0)</f>
        <v>#N/A</v>
      </c>
    </row>
    <row r="82" spans="1:12">
      <c r="A82" s="22">
        <f t="shared" si="3"/>
        <v>78</v>
      </c>
      <c r="B82" s="21" t="str">
        <f t="shared" si="2"/>
        <v>80002313</v>
      </c>
      <c r="C82" s="21">
        <v>80002313</v>
      </c>
      <c r="D82" s="22" t="s">
        <v>2572</v>
      </c>
      <c r="E82" s="22" t="s">
        <v>2573</v>
      </c>
      <c r="F82" s="22" t="s">
        <v>1255</v>
      </c>
      <c r="G82" s="22" t="s">
        <v>405</v>
      </c>
      <c r="H82" s="17">
        <v>44471</v>
      </c>
      <c r="I82" s="22" t="s">
        <v>4587</v>
      </c>
      <c r="L82" s="8" t="str">
        <f>VLOOKUP(E82,'CONTROL MP HR'!$E$5:$M$1813,9,0)</f>
        <v>80002313</v>
      </c>
    </row>
    <row r="83" spans="1:12">
      <c r="A83" s="22">
        <f t="shared" si="3"/>
        <v>79</v>
      </c>
      <c r="B83" s="21" t="str">
        <f t="shared" si="2"/>
        <v>00119189</v>
      </c>
      <c r="C83" s="21" t="s">
        <v>4154</v>
      </c>
      <c r="D83" s="22" t="s">
        <v>3201</v>
      </c>
      <c r="E83" s="22" t="s">
        <v>3202</v>
      </c>
      <c r="F83" s="22" t="s">
        <v>1255</v>
      </c>
      <c r="G83" s="22" t="s">
        <v>405</v>
      </c>
      <c r="H83" s="17">
        <v>44471</v>
      </c>
      <c r="I83" s="22" t="s">
        <v>4587</v>
      </c>
      <c r="L83" s="8" t="str">
        <f>VLOOKUP(E83,'CONTROL MP HR'!$E$5:$M$1813,9,0)</f>
        <v>00119189</v>
      </c>
    </row>
    <row r="84" spans="1:12">
      <c r="A84" s="22">
        <f t="shared" si="3"/>
        <v>80</v>
      </c>
      <c r="B84" s="21" t="str">
        <f t="shared" si="2"/>
        <v>BMP2909211</v>
      </c>
      <c r="C84" s="21" t="s">
        <v>394</v>
      </c>
      <c r="D84" s="22" t="s">
        <v>394</v>
      </c>
      <c r="E84" s="22" t="s">
        <v>395</v>
      </c>
      <c r="F84" s="22" t="s">
        <v>4609</v>
      </c>
      <c r="G84" s="22" t="s">
        <v>328</v>
      </c>
      <c r="H84" s="17">
        <v>44471</v>
      </c>
      <c r="I84" s="22" t="s">
        <v>4587</v>
      </c>
      <c r="L84" s="8" t="str">
        <f>VLOOKUP(E84,'CONTROL MP HR'!$E$5:$M$1813,9,0)</f>
        <v>BMP2909211</v>
      </c>
    </row>
    <row r="85" spans="1:12">
      <c r="A85" s="22">
        <f t="shared" si="3"/>
        <v>81</v>
      </c>
      <c r="B85" s="21" t="str">
        <f t="shared" si="2"/>
        <v>80002547</v>
      </c>
      <c r="C85" s="21" t="s">
        <v>1532</v>
      </c>
      <c r="D85" s="22" t="s">
        <v>1532</v>
      </c>
      <c r="E85" s="22" t="s">
        <v>1533</v>
      </c>
      <c r="F85" s="22" t="s">
        <v>1255</v>
      </c>
      <c r="G85" s="22" t="s">
        <v>405</v>
      </c>
      <c r="H85" s="17">
        <v>44471</v>
      </c>
      <c r="I85" s="22" t="s">
        <v>4587</v>
      </c>
      <c r="L85" s="8" t="str">
        <f>VLOOKUP(E85,'CONTROL MP HR'!$E$5:$M$1813,9,0)</f>
        <v>80002547</v>
      </c>
    </row>
    <row r="86" spans="1:12">
      <c r="A86" s="22">
        <f t="shared" si="3"/>
        <v>82</v>
      </c>
      <c r="B86" s="21" t="str">
        <f t="shared" si="2"/>
        <v>00109388</v>
      </c>
      <c r="C86" s="21" t="s">
        <v>3575</v>
      </c>
      <c r="D86" s="22" t="s">
        <v>3575</v>
      </c>
      <c r="E86" s="22" t="s">
        <v>3576</v>
      </c>
      <c r="F86" s="22" t="s">
        <v>1255</v>
      </c>
      <c r="G86" s="22" t="s">
        <v>386</v>
      </c>
      <c r="H86" s="17">
        <v>44471</v>
      </c>
      <c r="I86" s="22" t="s">
        <v>4587</v>
      </c>
      <c r="L86" s="8" t="str">
        <f>VLOOKUP(E86,'CONTROL MP HR'!$E$5:$M$1813,9,0)</f>
        <v>00109388</v>
      </c>
    </row>
    <row r="87" spans="1:12">
      <c r="A87" s="22">
        <f t="shared" si="3"/>
        <v>83</v>
      </c>
      <c r="B87" s="21" t="str">
        <f t="shared" si="2"/>
        <v>80001859</v>
      </c>
      <c r="C87" s="21" t="s">
        <v>3490</v>
      </c>
      <c r="D87" s="22" t="s">
        <v>3490</v>
      </c>
      <c r="E87" s="22" t="s">
        <v>3491</v>
      </c>
      <c r="F87" s="22" t="s">
        <v>1255</v>
      </c>
      <c r="G87" s="22" t="s">
        <v>386</v>
      </c>
      <c r="H87" s="17">
        <v>44471</v>
      </c>
      <c r="I87" s="22" t="s">
        <v>4587</v>
      </c>
      <c r="L87" s="8" t="str">
        <f>VLOOKUP(E87,'CONTROL MP HR'!$E$5:$M$1813,9,0)</f>
        <v>80001859</v>
      </c>
    </row>
    <row r="88" spans="1:12">
      <c r="A88" s="22">
        <f t="shared" si="3"/>
        <v>84</v>
      </c>
      <c r="B88" s="21" t="str">
        <f t="shared" si="2"/>
        <v>80002753</v>
      </c>
      <c r="C88" s="21" t="s">
        <v>2775</v>
      </c>
      <c r="D88" s="22" t="s">
        <v>2775</v>
      </c>
      <c r="E88" s="22" t="s">
        <v>2776</v>
      </c>
      <c r="F88" s="22" t="s">
        <v>4609</v>
      </c>
      <c r="G88" s="22" t="s">
        <v>328</v>
      </c>
      <c r="H88" s="17">
        <v>44471</v>
      </c>
      <c r="I88" s="22" t="s">
        <v>4587</v>
      </c>
      <c r="L88" s="8" t="str">
        <f>VLOOKUP(E88,'CONTROL MP HR'!$E$5:$M$1813,9,0)</f>
        <v>80002753</v>
      </c>
    </row>
    <row r="89" spans="1:12">
      <c r="A89" s="22">
        <f t="shared" si="3"/>
        <v>85</v>
      </c>
      <c r="B89" s="21" t="str">
        <f t="shared" si="2"/>
        <v>80004491</v>
      </c>
      <c r="C89" s="21" t="s">
        <v>2409</v>
      </c>
      <c r="D89" s="22" t="s">
        <v>1055</v>
      </c>
      <c r="E89" s="22" t="s">
        <v>1056</v>
      </c>
      <c r="F89" s="22" t="s">
        <v>1255</v>
      </c>
      <c r="G89" s="22" t="s">
        <v>405</v>
      </c>
      <c r="H89" s="17">
        <v>44471</v>
      </c>
      <c r="I89" s="22" t="s">
        <v>4587</v>
      </c>
      <c r="L89" s="8" t="str">
        <f>VLOOKUP(E89,'CONTROL MP HR'!$E$5:$M$1813,9,0)</f>
        <v>ISAC-21100327</v>
      </c>
    </row>
    <row r="90" spans="1:12">
      <c r="A90" s="22">
        <f t="shared" si="3"/>
        <v>86</v>
      </c>
      <c r="B90" s="21" t="str">
        <f t="shared" si="2"/>
        <v>KMK-20070154</v>
      </c>
      <c r="C90" s="21" t="s">
        <v>4466</v>
      </c>
      <c r="D90" s="22" t="s">
        <v>1085</v>
      </c>
      <c r="E90" s="22" t="s">
        <v>1084</v>
      </c>
      <c r="F90" s="22" t="s">
        <v>1255</v>
      </c>
      <c r="G90" s="22" t="s">
        <v>3973</v>
      </c>
      <c r="H90" s="17">
        <v>44471</v>
      </c>
      <c r="I90" s="22" t="s">
        <v>4587</v>
      </c>
      <c r="L90" s="8" t="str">
        <f>VLOOKUP(E90,'CONTROL MP HR'!$E$5:$M$1813,9,0)</f>
        <v>00000292</v>
      </c>
    </row>
    <row r="91" spans="1:12">
      <c r="A91" s="22">
        <f t="shared" si="3"/>
        <v>87</v>
      </c>
      <c r="B91" s="21" t="str">
        <f t="shared" si="2"/>
        <v>80002099</v>
      </c>
      <c r="C91" s="21" t="s">
        <v>3470</v>
      </c>
      <c r="D91" s="22" t="s">
        <v>3470</v>
      </c>
      <c r="E91" s="22" t="s">
        <v>3471</v>
      </c>
      <c r="F91" s="22" t="s">
        <v>1255</v>
      </c>
      <c r="G91" s="22" t="s">
        <v>328</v>
      </c>
      <c r="H91" s="17">
        <v>44471</v>
      </c>
      <c r="I91" s="22" t="s">
        <v>4587</v>
      </c>
      <c r="L91" s="8" t="str">
        <f>VLOOKUP(E91,'CONTROL MP HR'!$E$5:$M$1813,9,0)</f>
        <v>80002099</v>
      </c>
    </row>
    <row r="92" spans="1:12">
      <c r="A92" s="22">
        <f t="shared" si="3"/>
        <v>88</v>
      </c>
      <c r="B92" s="21" t="str">
        <f t="shared" si="2"/>
        <v>BMP-2509215</v>
      </c>
      <c r="C92" s="21" t="s">
        <v>535</v>
      </c>
      <c r="D92" s="22" t="s">
        <v>535</v>
      </c>
      <c r="E92" s="22" t="s">
        <v>536</v>
      </c>
      <c r="F92" s="22" t="s">
        <v>4609</v>
      </c>
      <c r="G92" s="22" t="s">
        <v>386</v>
      </c>
      <c r="H92" s="17">
        <v>44471</v>
      </c>
      <c r="I92" s="22" t="s">
        <v>4587</v>
      </c>
      <c r="L92" s="8" t="str">
        <f>VLOOKUP(E92,'CONTROL MP HR'!$E$5:$M$1813,9,0)</f>
        <v>BMP-2509215</v>
      </c>
    </row>
    <row r="93" spans="1:12">
      <c r="A93" s="22">
        <f t="shared" si="3"/>
        <v>89</v>
      </c>
      <c r="B93" s="21" t="str">
        <f t="shared" si="2"/>
        <v>KMK-20010192</v>
      </c>
      <c r="C93" s="21" t="s">
        <v>4479</v>
      </c>
      <c r="D93" s="22" t="s">
        <v>963</v>
      </c>
      <c r="E93" s="22" t="s">
        <v>961</v>
      </c>
      <c r="F93" s="22" t="s">
        <v>808</v>
      </c>
      <c r="G93" s="22" t="s">
        <v>3973</v>
      </c>
      <c r="H93" s="17">
        <v>44471</v>
      </c>
      <c r="I93" s="22" t="s">
        <v>4587</v>
      </c>
      <c r="L93" s="8" t="str">
        <f>VLOOKUP(E93,'CONTROL MP HR'!$E$5:$M$1813,9,0)</f>
        <v>00000320</v>
      </c>
    </row>
    <row r="94" spans="1:12">
      <c r="A94" s="22">
        <f t="shared" si="3"/>
        <v>90</v>
      </c>
      <c r="B94" s="21" t="str">
        <f t="shared" si="2"/>
        <v>BMP2909212</v>
      </c>
      <c r="C94" s="21" t="s">
        <v>570</v>
      </c>
      <c r="D94" s="22" t="s">
        <v>570</v>
      </c>
      <c r="E94" s="22" t="s">
        <v>571</v>
      </c>
      <c r="F94" s="22" t="s">
        <v>4609</v>
      </c>
      <c r="G94" s="22" t="s">
        <v>386</v>
      </c>
      <c r="H94" s="17">
        <v>44471</v>
      </c>
      <c r="I94" s="22" t="s">
        <v>4587</v>
      </c>
      <c r="L94" s="8" t="str">
        <f>VLOOKUP(E94,'CONTROL MP HR'!$E$5:$M$1813,9,0)</f>
        <v>BMP2909212</v>
      </c>
    </row>
    <row r="95" spans="1:12">
      <c r="A95" s="22">
        <f t="shared" si="3"/>
        <v>91</v>
      </c>
      <c r="B95" s="21" t="str">
        <f t="shared" si="2"/>
        <v>KMK-20070157</v>
      </c>
      <c r="C95" s="21" t="s">
        <v>4468</v>
      </c>
      <c r="D95" s="22" t="s">
        <v>831</v>
      </c>
      <c r="E95" s="22" t="s">
        <v>829</v>
      </c>
      <c r="F95" s="22" t="s">
        <v>808</v>
      </c>
      <c r="G95" s="22" t="s">
        <v>3973</v>
      </c>
      <c r="H95" s="17">
        <v>44471</v>
      </c>
      <c r="I95" s="22" t="s">
        <v>4587</v>
      </c>
      <c r="L95" s="8" t="str">
        <f>VLOOKUP(E95,'CONTROL MP HR'!$E$5:$M$1813,9,0)</f>
        <v>00000293</v>
      </c>
    </row>
    <row r="96" spans="1:12">
      <c r="A96" s="22">
        <f t="shared" si="3"/>
        <v>92</v>
      </c>
      <c r="B96" s="21" t="str">
        <f t="shared" si="2"/>
        <v>80002015</v>
      </c>
      <c r="C96" s="21" t="s">
        <v>2055</v>
      </c>
      <c r="D96" s="22" t="s">
        <v>2055</v>
      </c>
      <c r="E96" s="22" t="s">
        <v>2056</v>
      </c>
      <c r="F96" s="22" t="s">
        <v>1255</v>
      </c>
      <c r="G96" s="22" t="s">
        <v>405</v>
      </c>
      <c r="H96" s="17">
        <v>44471</v>
      </c>
      <c r="I96" s="22" t="s">
        <v>4587</v>
      </c>
      <c r="L96" s="8" t="str">
        <f>VLOOKUP(E96,'CONTROL MP HR'!$E$5:$M$1813,9,0)</f>
        <v>80002015</v>
      </c>
    </row>
    <row r="97" spans="1:12">
      <c r="A97" s="22">
        <f t="shared" si="3"/>
        <v>93</v>
      </c>
      <c r="B97" s="21" t="str">
        <f t="shared" si="2"/>
        <v>80002164</v>
      </c>
      <c r="C97" s="21" t="s">
        <v>2021</v>
      </c>
      <c r="D97" s="22" t="s">
        <v>2021</v>
      </c>
      <c r="E97" s="22" t="s">
        <v>2022</v>
      </c>
      <c r="F97" s="22" t="s">
        <v>1255</v>
      </c>
      <c r="G97" s="22" t="s">
        <v>405</v>
      </c>
      <c r="H97" s="17">
        <v>44471</v>
      </c>
      <c r="I97" s="22" t="s">
        <v>4587</v>
      </c>
      <c r="L97" s="8" t="str">
        <f>VLOOKUP(E97,'CONTROL MP HR'!$E$5:$M$1813,9,0)</f>
        <v>80002164</v>
      </c>
    </row>
    <row r="98" spans="1:12">
      <c r="A98" s="22">
        <f t="shared" si="3"/>
        <v>94</v>
      </c>
      <c r="B98" s="21" t="str">
        <f t="shared" si="2"/>
        <v>80001107</v>
      </c>
      <c r="C98" s="21" t="s">
        <v>3593</v>
      </c>
      <c r="D98" s="22" t="s">
        <v>3593</v>
      </c>
      <c r="E98" s="22" t="s">
        <v>3594</v>
      </c>
      <c r="F98" s="22" t="s">
        <v>1255</v>
      </c>
      <c r="G98" s="22" t="s">
        <v>405</v>
      </c>
      <c r="H98" s="17">
        <v>44474</v>
      </c>
      <c r="I98" s="22" t="s">
        <v>4587</v>
      </c>
      <c r="L98" s="8" t="str">
        <f>VLOOKUP(E98,'CONTROL MP HR'!$E$5:$M$1813,9,0)</f>
        <v>80001107</v>
      </c>
    </row>
    <row r="99" spans="1:12">
      <c r="A99" s="22">
        <f t="shared" si="3"/>
        <v>95</v>
      </c>
      <c r="B99" s="21" t="str">
        <f t="shared" si="2"/>
        <v>80001840</v>
      </c>
      <c r="C99" s="21">
        <v>80001840</v>
      </c>
      <c r="D99" s="22" t="s">
        <v>2593</v>
      </c>
      <c r="E99" s="22" t="s">
        <v>2594</v>
      </c>
      <c r="F99" s="22" t="s">
        <v>1255</v>
      </c>
      <c r="G99" s="22" t="s">
        <v>405</v>
      </c>
      <c r="H99" s="17">
        <v>44474</v>
      </c>
      <c r="I99" s="22" t="s">
        <v>4587</v>
      </c>
      <c r="L99" s="8" t="str">
        <f>VLOOKUP(E99,'CONTROL MP HR'!$E$5:$M$1813,9,0)</f>
        <v>80001840</v>
      </c>
    </row>
    <row r="100" spans="1:12">
      <c r="A100" s="22">
        <f t="shared" si="3"/>
        <v>96</v>
      </c>
      <c r="B100" s="21" t="str">
        <f t="shared" si="2"/>
        <v>SKB - 00036</v>
      </c>
      <c r="C100" s="21" t="s">
        <v>1230</v>
      </c>
      <c r="D100" s="22" t="s">
        <v>1230</v>
      </c>
      <c r="E100" s="22" t="s">
        <v>1231</v>
      </c>
      <c r="F100" s="22" t="s">
        <v>1228</v>
      </c>
      <c r="G100" s="22" t="s">
        <v>386</v>
      </c>
      <c r="H100" s="17">
        <v>44474</v>
      </c>
      <c r="I100" s="22" t="s">
        <v>4587</v>
      </c>
      <c r="L100" s="8" t="str">
        <f>VLOOKUP(E100,'CONTROL MP HR'!$E$5:$M$1813,9,0)</f>
        <v>SKB - 00036</v>
      </c>
    </row>
    <row r="101" spans="1:12">
      <c r="A101" s="22">
        <f t="shared" si="3"/>
        <v>97</v>
      </c>
      <c r="B101" s="21" t="str">
        <f t="shared" si="2"/>
        <v>BMP-021020211</v>
      </c>
      <c r="C101" s="21" t="s">
        <v>529</v>
      </c>
      <c r="D101" s="22" t="s">
        <v>529</v>
      </c>
      <c r="E101" s="22" t="s">
        <v>530</v>
      </c>
      <c r="F101" s="22" t="s">
        <v>4609</v>
      </c>
      <c r="G101" s="22" t="s">
        <v>328</v>
      </c>
      <c r="H101" s="17">
        <v>44474</v>
      </c>
      <c r="I101" s="22" t="s">
        <v>4587</v>
      </c>
      <c r="L101" s="8" t="str">
        <f>VLOOKUP(E101,'CONTROL MP HR'!$E$5:$M$1813,9,0)</f>
        <v>BMP-021020211</v>
      </c>
    </row>
    <row r="102" spans="1:12">
      <c r="A102" s="22">
        <f t="shared" si="3"/>
        <v>98</v>
      </c>
      <c r="B102" s="21" t="str">
        <f t="shared" si="2"/>
        <v>BMP-021020212</v>
      </c>
      <c r="C102" s="21" t="s">
        <v>572</v>
      </c>
      <c r="D102" s="22" t="s">
        <v>572</v>
      </c>
      <c r="E102" s="22" t="s">
        <v>573</v>
      </c>
      <c r="F102" s="22" t="s">
        <v>4609</v>
      </c>
      <c r="G102" s="22" t="s">
        <v>328</v>
      </c>
      <c r="H102" s="17">
        <v>44474</v>
      </c>
      <c r="I102" s="22" t="s">
        <v>4587</v>
      </c>
      <c r="L102" s="8" t="str">
        <f>VLOOKUP(E102,'CONTROL MP HR'!$E$5:$M$1813,9,0)</f>
        <v>BMP-021020212</v>
      </c>
    </row>
    <row r="103" spans="1:12">
      <c r="A103" s="22">
        <f t="shared" si="3"/>
        <v>99</v>
      </c>
      <c r="B103" s="21" t="str">
        <f t="shared" si="2"/>
        <v>KMK-20010168</v>
      </c>
      <c r="C103" s="21" t="s">
        <v>4455</v>
      </c>
      <c r="D103" s="22" t="s">
        <v>1138</v>
      </c>
      <c r="E103" s="22" t="s">
        <v>1137</v>
      </c>
      <c r="F103" s="22" t="s">
        <v>808</v>
      </c>
      <c r="G103" s="22" t="s">
        <v>3973</v>
      </c>
      <c r="H103" s="17">
        <v>44474</v>
      </c>
      <c r="I103" s="22" t="s">
        <v>4587</v>
      </c>
      <c r="L103" s="8" t="str">
        <f>VLOOKUP(E103,'CONTROL MP HR'!$E$5:$M$1813,9,0)</f>
        <v>00000276</v>
      </c>
    </row>
    <row r="104" spans="1:12">
      <c r="A104" s="22">
        <f t="shared" si="3"/>
        <v>100</v>
      </c>
      <c r="B104" s="21" t="str">
        <f t="shared" si="2"/>
        <v>EDJS - 123</v>
      </c>
      <c r="C104" s="21" t="s">
        <v>761</v>
      </c>
      <c r="D104" s="22" t="s">
        <v>761</v>
      </c>
      <c r="E104" s="22" t="s">
        <v>762</v>
      </c>
      <c r="F104" s="22" t="s">
        <v>744</v>
      </c>
      <c r="G104" s="22" t="s">
        <v>328</v>
      </c>
      <c r="H104" s="17">
        <v>44474</v>
      </c>
      <c r="I104" s="22" t="s">
        <v>4587</v>
      </c>
      <c r="L104" s="8" t="str">
        <f>VLOOKUP(E104,'CONTROL MP HR'!$E$5:$M$1813,9,0)</f>
        <v>EDJS - 123</v>
      </c>
    </row>
    <row r="105" spans="1:12">
      <c r="A105" s="22">
        <f t="shared" si="3"/>
        <v>101</v>
      </c>
      <c r="B105" s="21" t="str">
        <f t="shared" si="2"/>
        <v>80000882</v>
      </c>
      <c r="C105" s="21" t="s">
        <v>3308</v>
      </c>
      <c r="D105" s="22" t="s">
        <v>3308</v>
      </c>
      <c r="E105" s="22" t="s">
        <v>3309</v>
      </c>
      <c r="F105" s="22" t="s">
        <v>1255</v>
      </c>
      <c r="G105" s="22" t="s">
        <v>405</v>
      </c>
      <c r="H105" s="17">
        <v>44474</v>
      </c>
      <c r="I105" s="22" t="s">
        <v>4587</v>
      </c>
      <c r="L105" s="8" t="str">
        <f>VLOOKUP(E105,'CONTROL MP HR'!$E$5:$M$1813,9,0)</f>
        <v>80000882</v>
      </c>
    </row>
    <row r="106" spans="1:12">
      <c r="A106" s="22">
        <f t="shared" si="3"/>
        <v>102</v>
      </c>
      <c r="B106" s="21" t="str">
        <f t="shared" si="2"/>
        <v>KMK-21020224</v>
      </c>
      <c r="C106" s="21" t="s">
        <v>4498</v>
      </c>
      <c r="D106" s="22" t="s">
        <v>971</v>
      </c>
      <c r="E106" s="22" t="s">
        <v>970</v>
      </c>
      <c r="F106" s="22" t="s">
        <v>4612</v>
      </c>
      <c r="G106" s="22" t="s">
        <v>3973</v>
      </c>
      <c r="H106" s="17">
        <v>44474</v>
      </c>
      <c r="I106" s="22" t="s">
        <v>4587</v>
      </c>
      <c r="L106" s="8" t="str">
        <f>VLOOKUP(E106,'CONTROL MP HR'!$E$5:$M$1813,9,0)</f>
        <v>00000342</v>
      </c>
    </row>
    <row r="107" spans="1:12">
      <c r="A107" s="22">
        <f t="shared" si="3"/>
        <v>103</v>
      </c>
      <c r="B107" s="21" t="str">
        <f t="shared" si="2"/>
        <v>KMK-21070217</v>
      </c>
      <c r="C107" s="21" t="s">
        <v>4490</v>
      </c>
      <c r="D107" s="22" t="s">
        <v>934</v>
      </c>
      <c r="E107" s="22" t="s">
        <v>933</v>
      </c>
      <c r="F107" s="22" t="s">
        <v>4612</v>
      </c>
      <c r="G107" s="22" t="s">
        <v>3973</v>
      </c>
      <c r="H107" s="17">
        <v>44474</v>
      </c>
      <c r="I107" s="22" t="s">
        <v>4587</v>
      </c>
      <c r="L107" s="8" t="str">
        <f>VLOOKUP(E107,'CONTROL MP HR'!$E$5:$M$1813,9,0)</f>
        <v>00000335</v>
      </c>
    </row>
    <row r="108" spans="1:12">
      <c r="A108" s="22">
        <f t="shared" si="3"/>
        <v>104</v>
      </c>
      <c r="B108" s="21" t="str">
        <f t="shared" si="2"/>
        <v>80000730</v>
      </c>
      <c r="C108" s="21" t="s">
        <v>4142</v>
      </c>
      <c r="D108" s="22" t="s">
        <v>2562</v>
      </c>
      <c r="E108" s="22" t="s">
        <v>2563</v>
      </c>
      <c r="F108" s="22" t="s">
        <v>1255</v>
      </c>
      <c r="G108" s="22" t="s">
        <v>328</v>
      </c>
      <c r="H108" s="17">
        <v>44478</v>
      </c>
      <c r="I108" s="22" t="s">
        <v>4587</v>
      </c>
      <c r="L108" s="8" t="str">
        <f>VLOOKUP(E108,'CONTROL MP HR'!$E$5:$M$1813,9,0)</f>
        <v>80003299</v>
      </c>
    </row>
    <row r="109" spans="1:12">
      <c r="A109" s="22">
        <f t="shared" si="3"/>
        <v>105</v>
      </c>
      <c r="B109" s="21" t="str">
        <f t="shared" si="2"/>
        <v>80002543</v>
      </c>
      <c r="C109" s="21">
        <v>80002543</v>
      </c>
      <c r="D109" s="22" t="s">
        <v>2637</v>
      </c>
      <c r="E109" s="22" t="s">
        <v>2638</v>
      </c>
      <c r="F109" s="22" t="s">
        <v>1255</v>
      </c>
      <c r="G109" s="22" t="s">
        <v>405</v>
      </c>
      <c r="H109" s="17">
        <v>44478</v>
      </c>
      <c r="I109" s="22" t="s">
        <v>4587</v>
      </c>
      <c r="L109" s="8" t="str">
        <f>VLOOKUP(E109,'CONTROL MP HR'!$E$5:$M$1813,9,0)</f>
        <v>80002543</v>
      </c>
    </row>
    <row r="110" spans="1:12">
      <c r="A110" s="22">
        <f t="shared" si="3"/>
        <v>106</v>
      </c>
      <c r="B110" s="21" t="str">
        <f t="shared" si="2"/>
        <v>KMK-20030150</v>
      </c>
      <c r="C110" s="21" t="s">
        <v>4463</v>
      </c>
      <c r="D110" s="22" t="s">
        <v>897</v>
      </c>
      <c r="E110" s="22" t="s">
        <v>896</v>
      </c>
      <c r="F110" s="22" t="s">
        <v>808</v>
      </c>
      <c r="G110" s="22" t="s">
        <v>3973</v>
      </c>
      <c r="H110" s="17">
        <v>44478</v>
      </c>
      <c r="I110" s="22" t="s">
        <v>4587</v>
      </c>
      <c r="L110" s="8" t="str">
        <f>VLOOKUP(E110,'CONTROL MP HR'!$E$5:$M$1813,9,0)</f>
        <v>00000283</v>
      </c>
    </row>
    <row r="111" spans="1:12">
      <c r="A111" s="22">
        <f t="shared" si="3"/>
        <v>107</v>
      </c>
      <c r="B111" s="21" t="str">
        <f t="shared" si="2"/>
        <v>80001831</v>
      </c>
      <c r="C111" s="21" t="s">
        <v>2274</v>
      </c>
      <c r="D111" s="22" t="s">
        <v>2274</v>
      </c>
      <c r="E111" s="22" t="s">
        <v>2275</v>
      </c>
      <c r="F111" s="22" t="s">
        <v>1255</v>
      </c>
      <c r="G111" s="22" t="s">
        <v>405</v>
      </c>
      <c r="H111" s="17">
        <v>44478</v>
      </c>
      <c r="I111" s="22" t="s">
        <v>4587</v>
      </c>
      <c r="L111" s="8" t="str">
        <f>VLOOKUP(E111,'CONTROL MP HR'!$E$5:$M$1813,9,0)</f>
        <v>80001831</v>
      </c>
    </row>
    <row r="112" spans="1:12">
      <c r="A112" s="22">
        <f t="shared" si="3"/>
        <v>108</v>
      </c>
      <c r="B112" s="21" t="str">
        <f t="shared" si="2"/>
        <v>80000651</v>
      </c>
      <c r="C112" s="21" t="s">
        <v>1431</v>
      </c>
      <c r="D112" s="22" t="s">
        <v>1431</v>
      </c>
      <c r="E112" s="22" t="s">
        <v>1432</v>
      </c>
      <c r="F112" s="22" t="s">
        <v>1255</v>
      </c>
      <c r="G112" s="22" t="s">
        <v>405</v>
      </c>
      <c r="H112" s="17">
        <v>44478</v>
      </c>
      <c r="I112" s="22" t="s">
        <v>4587</v>
      </c>
      <c r="L112" s="8" t="str">
        <f>VLOOKUP(E112,'CONTROL MP HR'!$E$5:$M$1813,9,0)</f>
        <v>80000651</v>
      </c>
    </row>
    <row r="113" spans="1:12">
      <c r="A113" s="22">
        <f t="shared" si="3"/>
        <v>109</v>
      </c>
      <c r="B113" s="21" t="str">
        <f t="shared" si="2"/>
        <v>KMK-20040165</v>
      </c>
      <c r="C113" s="21" t="s">
        <v>4457</v>
      </c>
      <c r="D113" s="22" t="s">
        <v>880</v>
      </c>
      <c r="E113" s="22" t="s">
        <v>878</v>
      </c>
      <c r="F113" s="22" t="s">
        <v>808</v>
      </c>
      <c r="G113" s="22" t="s">
        <v>3973</v>
      </c>
      <c r="H113" s="17">
        <v>44478</v>
      </c>
      <c r="I113" s="22" t="s">
        <v>4587</v>
      </c>
      <c r="L113" s="8" t="str">
        <f>VLOOKUP(E113,'CONTROL MP HR'!$E$5:$M$1813,9,0)</f>
        <v>00000280</v>
      </c>
    </row>
    <row r="114" spans="1:12">
      <c r="A114" s="22">
        <f t="shared" si="3"/>
        <v>110</v>
      </c>
      <c r="B114" s="21" t="str">
        <f t="shared" si="2"/>
        <v>80002532</v>
      </c>
      <c r="C114" s="21" t="s">
        <v>2530</v>
      </c>
      <c r="D114" s="22" t="s">
        <v>2530</v>
      </c>
      <c r="E114" s="22" t="s">
        <v>2531</v>
      </c>
      <c r="F114" s="22" t="s">
        <v>1255</v>
      </c>
      <c r="G114" s="22" t="s">
        <v>3973</v>
      </c>
      <c r="H114" s="17">
        <v>44478</v>
      </c>
      <c r="I114" s="22" t="s">
        <v>4587</v>
      </c>
      <c r="L114" s="8" t="str">
        <f>VLOOKUP(E114,'CONTROL MP HR'!$E$5:$M$1813,9,0)</f>
        <v>80002532</v>
      </c>
    </row>
    <row r="115" spans="1:12">
      <c r="A115" s="22">
        <f t="shared" si="3"/>
        <v>111</v>
      </c>
      <c r="B115" s="21" t="str">
        <f t="shared" si="2"/>
        <v>KMK-21080216</v>
      </c>
      <c r="C115" s="21" t="s">
        <v>4495</v>
      </c>
      <c r="D115" s="22" t="s">
        <v>991</v>
      </c>
      <c r="E115" s="22" t="s">
        <v>990</v>
      </c>
      <c r="F115" s="22" t="s">
        <v>808</v>
      </c>
      <c r="G115" s="22" t="s">
        <v>3973</v>
      </c>
      <c r="H115" s="17">
        <v>44481</v>
      </c>
      <c r="I115" s="22" t="s">
        <v>4587</v>
      </c>
      <c r="L115" s="8" t="str">
        <f>VLOOKUP(E115,'CONTROL MP HR'!$E$5:$M$1813,9,0)</f>
        <v>00000339</v>
      </c>
    </row>
    <row r="116" spans="1:12">
      <c r="A116" s="22">
        <f t="shared" si="3"/>
        <v>112</v>
      </c>
      <c r="B116" s="21" t="str">
        <f t="shared" si="2"/>
        <v>80002777</v>
      </c>
      <c r="C116" s="21" t="s">
        <v>2162</v>
      </c>
      <c r="D116" s="22" t="s">
        <v>2162</v>
      </c>
      <c r="E116" s="22" t="s">
        <v>2163</v>
      </c>
      <c r="F116" s="22" t="s">
        <v>1255</v>
      </c>
      <c r="G116" s="22" t="s">
        <v>328</v>
      </c>
      <c r="H116" s="17">
        <v>44481</v>
      </c>
      <c r="I116" s="22" t="s">
        <v>4587</v>
      </c>
      <c r="L116" s="8" t="str">
        <f>VLOOKUP(E116,'CONTROL MP HR'!$E$5:$M$1813,9,0)</f>
        <v>80002777</v>
      </c>
    </row>
    <row r="117" spans="1:12">
      <c r="A117" s="22">
        <f t="shared" si="3"/>
        <v>113</v>
      </c>
      <c r="B117" s="21" t="str">
        <f t="shared" si="2"/>
        <v>80002016</v>
      </c>
      <c r="C117" s="21" t="s">
        <v>1727</v>
      </c>
      <c r="D117" s="22" t="s">
        <v>1727</v>
      </c>
      <c r="E117" s="22" t="s">
        <v>1728</v>
      </c>
      <c r="F117" s="22" t="s">
        <v>1255</v>
      </c>
      <c r="G117" s="22" t="s">
        <v>405</v>
      </c>
      <c r="H117" s="17">
        <v>44481</v>
      </c>
      <c r="I117" s="22" t="s">
        <v>4587</v>
      </c>
      <c r="L117" s="8" t="str">
        <f>VLOOKUP(E117,'CONTROL MP HR'!$E$5:$M$1813,9,0)</f>
        <v>80002016</v>
      </c>
    </row>
    <row r="118" spans="1:12">
      <c r="A118" s="22">
        <f t="shared" si="3"/>
        <v>114</v>
      </c>
      <c r="B118" s="21" t="str">
        <f t="shared" si="2"/>
        <v>80002243</v>
      </c>
      <c r="C118" s="21" t="s">
        <v>1932</v>
      </c>
      <c r="D118" s="22" t="s">
        <v>1932</v>
      </c>
      <c r="E118" s="22" t="s">
        <v>1933</v>
      </c>
      <c r="F118" s="22" t="s">
        <v>1255</v>
      </c>
      <c r="G118" s="22" t="s">
        <v>405</v>
      </c>
      <c r="H118" s="17">
        <v>44481</v>
      </c>
      <c r="I118" s="22" t="s">
        <v>4587</v>
      </c>
      <c r="L118" s="8" t="str">
        <f>VLOOKUP(E118,'CONTROL MP HR'!$E$5:$M$1813,9,0)</f>
        <v>80002243</v>
      </c>
    </row>
    <row r="119" spans="1:12">
      <c r="A119" s="22">
        <f t="shared" si="3"/>
        <v>115</v>
      </c>
      <c r="B119" s="21" t="str">
        <f t="shared" si="2"/>
        <v>80001354</v>
      </c>
      <c r="C119" s="21" t="s">
        <v>2700</v>
      </c>
      <c r="D119" s="22" t="s">
        <v>2700</v>
      </c>
      <c r="E119" s="22" t="s">
        <v>2701</v>
      </c>
      <c r="F119" s="22" t="s">
        <v>1255</v>
      </c>
      <c r="G119" s="22" t="s">
        <v>328</v>
      </c>
      <c r="H119" s="17">
        <v>44481</v>
      </c>
      <c r="I119" s="22" t="s">
        <v>4587</v>
      </c>
      <c r="L119" s="8" t="str">
        <f>VLOOKUP(E119,'CONTROL MP HR'!$E$5:$M$1813,9,0)</f>
        <v>80001354</v>
      </c>
    </row>
    <row r="120" spans="1:12">
      <c r="A120" s="22">
        <f t="shared" si="3"/>
        <v>116</v>
      </c>
      <c r="B120" s="21" t="str">
        <f t="shared" si="2"/>
        <v>80001849</v>
      </c>
      <c r="C120" s="21">
        <v>80001849</v>
      </c>
      <c r="D120" s="22" t="s">
        <v>2779</v>
      </c>
      <c r="E120" s="22" t="s">
        <v>2780</v>
      </c>
      <c r="F120" s="22" t="s">
        <v>1255</v>
      </c>
      <c r="G120" s="22" t="s">
        <v>405</v>
      </c>
      <c r="H120" s="17">
        <v>44481</v>
      </c>
      <c r="I120" s="22" t="s">
        <v>4587</v>
      </c>
      <c r="L120" s="8" t="str">
        <f>VLOOKUP(E120,'CONTROL MP HR'!$E$5:$M$1813,9,0)</f>
        <v>80001849</v>
      </c>
    </row>
    <row r="121" spans="1:12">
      <c r="A121" s="22">
        <f t="shared" si="3"/>
        <v>117</v>
      </c>
      <c r="B121" s="21" t="str">
        <f t="shared" si="2"/>
        <v>80002242</v>
      </c>
      <c r="C121" s="21" t="s">
        <v>2815</v>
      </c>
      <c r="D121" s="22" t="s">
        <v>2815</v>
      </c>
      <c r="E121" s="22" t="s">
        <v>2816</v>
      </c>
      <c r="F121" s="22" t="s">
        <v>1255</v>
      </c>
      <c r="G121" s="22" t="s">
        <v>405</v>
      </c>
      <c r="H121" s="17">
        <v>44481</v>
      </c>
      <c r="I121" s="22" t="s">
        <v>4587</v>
      </c>
      <c r="L121" s="8" t="str">
        <f>VLOOKUP(E121,'CONTROL MP HR'!$E$5:$M$1813,9,0)</f>
        <v>80002242</v>
      </c>
    </row>
    <row r="122" spans="1:12">
      <c r="A122" s="22">
        <f t="shared" si="3"/>
        <v>118</v>
      </c>
      <c r="B122" s="21" t="str">
        <f t="shared" si="2"/>
        <v>KMK-21100214</v>
      </c>
      <c r="C122" s="21" t="s">
        <v>4491</v>
      </c>
      <c r="D122" s="22" t="s">
        <v>914</v>
      </c>
      <c r="E122" s="22" t="s">
        <v>913</v>
      </c>
      <c r="F122" s="22" t="s">
        <v>808</v>
      </c>
      <c r="G122" s="22" t="s">
        <v>3973</v>
      </c>
      <c r="H122" s="17">
        <v>44481</v>
      </c>
      <c r="I122" s="22" t="s">
        <v>4587</v>
      </c>
      <c r="L122" s="8" t="str">
        <f>VLOOKUP(E122,'CONTROL MP HR'!$E$5:$M$1813,9,0)</f>
        <v>00000336</v>
      </c>
    </row>
    <row r="123" spans="1:12">
      <c r="A123" s="22">
        <f t="shared" si="3"/>
        <v>119</v>
      </c>
      <c r="B123" s="21" t="str">
        <f t="shared" si="2"/>
        <v>80002245</v>
      </c>
      <c r="C123" s="21">
        <v>80002245</v>
      </c>
      <c r="D123" s="22" t="s">
        <v>1643</v>
      </c>
      <c r="E123" s="22" t="s">
        <v>1644</v>
      </c>
      <c r="F123" s="22" t="s">
        <v>1255</v>
      </c>
      <c r="G123" s="22" t="s">
        <v>405</v>
      </c>
      <c r="H123" s="17">
        <v>44481</v>
      </c>
      <c r="I123" s="22" t="s">
        <v>4587</v>
      </c>
      <c r="L123" s="8" t="str">
        <f>VLOOKUP(E123,'CONTROL MP HR'!$E$5:$M$1813,9,0)</f>
        <v>80002245</v>
      </c>
    </row>
    <row r="124" spans="1:12">
      <c r="A124" s="22">
        <f t="shared" si="3"/>
        <v>120</v>
      </c>
      <c r="B124" s="21" t="str">
        <f t="shared" si="2"/>
        <v>UTE-004</v>
      </c>
      <c r="C124" s="21" t="s">
        <v>3916</v>
      </c>
      <c r="D124" s="22" t="s">
        <v>3916</v>
      </c>
      <c r="E124" s="22" t="s">
        <v>3917</v>
      </c>
      <c r="F124" s="22" t="s">
        <v>4613</v>
      </c>
      <c r="G124" s="22" t="s">
        <v>328</v>
      </c>
      <c r="H124" s="17">
        <v>44481</v>
      </c>
      <c r="I124" s="22" t="s">
        <v>4587</v>
      </c>
      <c r="L124" s="8" t="str">
        <f>VLOOKUP(E124,'CONTROL MP HR'!$E$5:$M$1813,9,0)</f>
        <v>UTE-004</v>
      </c>
    </row>
    <row r="125" spans="1:12">
      <c r="A125" s="22">
        <f t="shared" si="3"/>
        <v>121</v>
      </c>
      <c r="B125" s="21" t="str">
        <f t="shared" si="2"/>
        <v>80002248</v>
      </c>
      <c r="C125" s="21" t="s">
        <v>2881</v>
      </c>
      <c r="D125" s="22" t="s">
        <v>2881</v>
      </c>
      <c r="E125" s="22" t="s">
        <v>2882</v>
      </c>
      <c r="F125" s="22" t="s">
        <v>1255</v>
      </c>
      <c r="G125" s="22" t="s">
        <v>405</v>
      </c>
      <c r="H125" s="17">
        <v>44481</v>
      </c>
      <c r="I125" s="22" t="s">
        <v>4587</v>
      </c>
      <c r="L125" s="8" t="str">
        <f>VLOOKUP(E125,'CONTROL MP HR'!$E$5:$M$1813,9,0)</f>
        <v>80002248</v>
      </c>
    </row>
    <row r="126" spans="1:12">
      <c r="A126" s="22">
        <f t="shared" si="3"/>
        <v>122</v>
      </c>
      <c r="B126" s="21" t="str">
        <f t="shared" si="2"/>
        <v>80001358</v>
      </c>
      <c r="C126" s="21" t="s">
        <v>2892</v>
      </c>
      <c r="D126" s="22" t="s">
        <v>2892</v>
      </c>
      <c r="E126" s="22" t="s">
        <v>2893</v>
      </c>
      <c r="F126" s="22" t="s">
        <v>1255</v>
      </c>
      <c r="G126" s="22" t="s">
        <v>328</v>
      </c>
      <c r="H126" s="17">
        <v>44481</v>
      </c>
      <c r="I126" s="22" t="s">
        <v>4587</v>
      </c>
      <c r="L126" s="8" t="str">
        <f>VLOOKUP(E126,'CONTROL MP HR'!$E$5:$M$1813,9,0)</f>
        <v>80001358</v>
      </c>
    </row>
    <row r="127" spans="1:12">
      <c r="A127" s="22">
        <f t="shared" si="3"/>
        <v>123</v>
      </c>
      <c r="B127" s="21" t="str">
        <f t="shared" si="2"/>
        <v>KMK-21120223</v>
      </c>
      <c r="C127" s="21" t="s">
        <v>4499</v>
      </c>
      <c r="D127" s="22" t="s">
        <v>1007</v>
      </c>
      <c r="E127" s="22" t="s">
        <v>1006</v>
      </c>
      <c r="F127" s="22" t="s">
        <v>808</v>
      </c>
      <c r="G127" s="22" t="s">
        <v>3973</v>
      </c>
      <c r="H127" s="17">
        <v>44481</v>
      </c>
      <c r="I127" s="22" t="s">
        <v>4587</v>
      </c>
      <c r="L127" s="8" t="str">
        <f>VLOOKUP(E127,'CONTROL MP HR'!$E$5:$M$1813,9,0)</f>
        <v>00000340</v>
      </c>
    </row>
    <row r="128" spans="1:12">
      <c r="A128" s="22">
        <f t="shared" si="3"/>
        <v>124</v>
      </c>
      <c r="B128" s="21" t="str">
        <f t="shared" si="2"/>
        <v>KMK-21030218</v>
      </c>
      <c r="C128" s="21" t="s">
        <v>4497</v>
      </c>
      <c r="D128" s="22" t="s">
        <v>929</v>
      </c>
      <c r="E128" s="22" t="s">
        <v>928</v>
      </c>
      <c r="F128" s="22" t="s">
        <v>808</v>
      </c>
      <c r="G128" s="22" t="s">
        <v>3973</v>
      </c>
      <c r="H128" s="17">
        <v>44481</v>
      </c>
      <c r="I128" s="22" t="s">
        <v>4587</v>
      </c>
      <c r="L128" s="8" t="str">
        <f>VLOOKUP(E128,'CONTROL MP HR'!$E$5:$M$1813,9,0)</f>
        <v>00000338</v>
      </c>
    </row>
    <row r="129" spans="1:12">
      <c r="A129" s="22">
        <f t="shared" si="3"/>
        <v>125</v>
      </c>
      <c r="B129" s="21" t="str">
        <f t="shared" si="2"/>
        <v>YERY NORMA SANDY</v>
      </c>
      <c r="C129" s="21" t="s">
        <v>4614</v>
      </c>
      <c r="D129" s="22" t="e">
        <v>#N/A</v>
      </c>
      <c r="E129" s="22" t="s">
        <v>4614</v>
      </c>
      <c r="F129" s="22" t="s">
        <v>4615</v>
      </c>
      <c r="G129" s="22" t="e">
        <v>#N/A</v>
      </c>
      <c r="H129" s="17">
        <v>44481</v>
      </c>
      <c r="I129" s="22" t="s">
        <v>4587</v>
      </c>
      <c r="L129" s="8" t="e">
        <f>VLOOKUP(E129,'CONTROL MP HR'!$E$5:$M$1813,9,0)</f>
        <v>#N/A</v>
      </c>
    </row>
    <row r="130" spans="1:12">
      <c r="A130" s="22">
        <f t="shared" si="3"/>
        <v>126</v>
      </c>
      <c r="B130" s="21" t="str">
        <f t="shared" si="2"/>
        <v>80002549</v>
      </c>
      <c r="C130" s="21">
        <v>80002549</v>
      </c>
      <c r="D130" s="22" t="s">
        <v>3599</v>
      </c>
      <c r="E130" s="22" t="s">
        <v>3600</v>
      </c>
      <c r="F130" s="22" t="s">
        <v>1255</v>
      </c>
      <c r="G130" s="22" t="s">
        <v>405</v>
      </c>
      <c r="H130" s="17">
        <v>44485</v>
      </c>
      <c r="I130" s="22" t="s">
        <v>4587</v>
      </c>
      <c r="L130" s="8" t="str">
        <f>VLOOKUP(E130,'CONTROL MP HR'!$E$5:$M$1813,9,0)</f>
        <v>80002549</v>
      </c>
    </row>
    <row r="131" spans="1:12">
      <c r="A131" s="22">
        <f t="shared" si="3"/>
        <v>127</v>
      </c>
      <c r="B131" s="21" t="str">
        <f t="shared" si="2"/>
        <v>80002339</v>
      </c>
      <c r="C131" s="21" t="s">
        <v>2657</v>
      </c>
      <c r="D131" s="22" t="s">
        <v>2657</v>
      </c>
      <c r="E131" s="22" t="s">
        <v>2658</v>
      </c>
      <c r="F131" s="22" t="s">
        <v>1255</v>
      </c>
      <c r="G131" s="22" t="s">
        <v>393</v>
      </c>
      <c r="H131" s="17">
        <v>44485</v>
      </c>
      <c r="I131" s="22" t="s">
        <v>4587</v>
      </c>
      <c r="L131" s="8" t="str">
        <f>VLOOKUP(E131,'CONTROL MP HR'!$E$5:$M$1813,9,0)</f>
        <v>80002339</v>
      </c>
    </row>
    <row r="132" spans="1:12">
      <c r="A132" s="22">
        <f t="shared" si="3"/>
        <v>128</v>
      </c>
      <c r="B132" s="21" t="str">
        <f t="shared" si="2"/>
        <v>80002340</v>
      </c>
      <c r="C132" s="21" t="s">
        <v>2682</v>
      </c>
      <c r="D132" s="22" t="s">
        <v>2682</v>
      </c>
      <c r="E132" s="22" t="s">
        <v>2683</v>
      </c>
      <c r="F132" s="22" t="s">
        <v>1255</v>
      </c>
      <c r="G132" s="22" t="s">
        <v>393</v>
      </c>
      <c r="H132" s="17">
        <v>44485</v>
      </c>
      <c r="I132" s="22" t="s">
        <v>4587</v>
      </c>
      <c r="L132" s="8" t="str">
        <f>VLOOKUP(E132,'CONTROL MP HR'!$E$5:$M$1813,9,0)</f>
        <v>80002340</v>
      </c>
    </row>
    <row r="133" spans="1:12">
      <c r="A133" s="22">
        <f t="shared" si="3"/>
        <v>129</v>
      </c>
      <c r="B133" s="21" t="str">
        <f t="shared" ref="B133:B196" si="4">TEXT(C133,"00000000")</f>
        <v>80002341</v>
      </c>
      <c r="C133" s="21" t="s">
        <v>3674</v>
      </c>
      <c r="D133" s="22" t="s">
        <v>3674</v>
      </c>
      <c r="E133" s="22" t="s">
        <v>3675</v>
      </c>
      <c r="F133" s="22" t="s">
        <v>1255</v>
      </c>
      <c r="G133" s="22" t="s">
        <v>393</v>
      </c>
      <c r="H133" s="17">
        <v>44485</v>
      </c>
      <c r="I133" s="22" t="s">
        <v>4587</v>
      </c>
      <c r="L133" s="8" t="str">
        <f>VLOOKUP(E133,'CONTROL MP HR'!$E$5:$M$1813,9,0)</f>
        <v>80002341</v>
      </c>
    </row>
    <row r="134" spans="1:12">
      <c r="A134" s="22">
        <f t="shared" ref="A134:A197" si="5">A133+1</f>
        <v>130</v>
      </c>
      <c r="B134" s="21" t="str">
        <f t="shared" si="4"/>
        <v>80002515</v>
      </c>
      <c r="C134" s="21">
        <v>80002515</v>
      </c>
      <c r="D134" s="22" t="s">
        <v>3247</v>
      </c>
      <c r="E134" s="22" t="s">
        <v>3248</v>
      </c>
      <c r="F134" s="22" t="s">
        <v>1255</v>
      </c>
      <c r="G134" s="22" t="s">
        <v>405</v>
      </c>
      <c r="H134" s="17">
        <v>44485</v>
      </c>
      <c r="I134" s="22" t="s">
        <v>4587</v>
      </c>
      <c r="L134" s="8" t="str">
        <f>VLOOKUP(E134,'CONTROL MP HR'!$E$5:$M$1813,9,0)</f>
        <v>80002515</v>
      </c>
    </row>
    <row r="135" spans="1:12">
      <c r="A135" s="22">
        <f t="shared" si="5"/>
        <v>131</v>
      </c>
      <c r="B135" s="21" t="str">
        <f t="shared" si="4"/>
        <v>80002251</v>
      </c>
      <c r="C135" s="21">
        <v>80002251</v>
      </c>
      <c r="D135" s="22" t="s">
        <v>2994</v>
      </c>
      <c r="E135" s="22" t="s">
        <v>2995</v>
      </c>
      <c r="F135" s="22" t="s">
        <v>1255</v>
      </c>
      <c r="G135" s="22" t="s">
        <v>405</v>
      </c>
      <c r="H135" s="17">
        <v>44485</v>
      </c>
      <c r="I135" s="22" t="s">
        <v>4587</v>
      </c>
      <c r="L135" s="8" t="str">
        <f>VLOOKUP(E135,'CONTROL MP HR'!$E$5:$M$1813,9,0)</f>
        <v>80002251</v>
      </c>
    </row>
    <row r="136" spans="1:12">
      <c r="A136" s="22">
        <f t="shared" si="5"/>
        <v>132</v>
      </c>
      <c r="B136" s="21" t="str">
        <f t="shared" si="4"/>
        <v>80002345</v>
      </c>
      <c r="C136" s="21" t="s">
        <v>3630</v>
      </c>
      <c r="D136" s="22" t="s">
        <v>3630</v>
      </c>
      <c r="E136" s="22" t="s">
        <v>3631</v>
      </c>
      <c r="F136" s="22" t="s">
        <v>1255</v>
      </c>
      <c r="G136" s="22" t="s">
        <v>393</v>
      </c>
      <c r="H136" s="17">
        <v>44485</v>
      </c>
      <c r="I136" s="22" t="s">
        <v>4587</v>
      </c>
      <c r="L136" s="8" t="str">
        <f>VLOOKUP(E136,'CONTROL MP HR'!$E$5:$M$1813,9,0)</f>
        <v>80002345</v>
      </c>
    </row>
    <row r="137" spans="1:12">
      <c r="A137" s="22">
        <f t="shared" si="5"/>
        <v>133</v>
      </c>
      <c r="B137" s="21" t="str">
        <f t="shared" si="4"/>
        <v>KMK-21110237</v>
      </c>
      <c r="C137" s="21" t="s">
        <v>4506</v>
      </c>
      <c r="D137" s="22" t="s">
        <v>853</v>
      </c>
      <c r="E137" s="22" t="s">
        <v>854</v>
      </c>
      <c r="F137" s="22" t="s">
        <v>808</v>
      </c>
      <c r="G137" s="22" t="s">
        <v>3973</v>
      </c>
      <c r="H137" s="17">
        <v>44485</v>
      </c>
      <c r="I137" s="22" t="s">
        <v>4587</v>
      </c>
      <c r="L137" s="8" t="str">
        <f>VLOOKUP(E137,'CONTROL MP HR'!$E$5:$M$1813,9,0)</f>
        <v>ISAC-21100330</v>
      </c>
    </row>
    <row r="138" spans="1:12">
      <c r="A138" s="22">
        <f t="shared" si="5"/>
        <v>134</v>
      </c>
      <c r="B138" s="21" t="str">
        <f t="shared" si="4"/>
        <v>80002250</v>
      </c>
      <c r="C138" s="21">
        <v>80002250</v>
      </c>
      <c r="D138" s="22" t="e">
        <v>#N/A</v>
      </c>
      <c r="E138" s="22" t="s">
        <v>4616</v>
      </c>
      <c r="F138" s="22" t="s">
        <v>1255</v>
      </c>
      <c r="G138" s="22" t="s">
        <v>405</v>
      </c>
      <c r="H138" s="17">
        <v>44485</v>
      </c>
      <c r="I138" s="22" t="s">
        <v>4587</v>
      </c>
      <c r="L138" s="8" t="e">
        <f>VLOOKUP(E138,'CONTROL MP HR'!$E$5:$M$1813,9,0)</f>
        <v>#N/A</v>
      </c>
    </row>
    <row r="139" spans="1:12">
      <c r="A139" s="22">
        <f t="shared" si="5"/>
        <v>135</v>
      </c>
      <c r="B139" s="21" t="str">
        <f t="shared" si="4"/>
        <v>80000264</v>
      </c>
      <c r="C139" s="21" t="s">
        <v>4078</v>
      </c>
      <c r="D139" s="22" t="s">
        <v>1489</v>
      </c>
      <c r="E139" s="22" t="s">
        <v>1490</v>
      </c>
      <c r="F139" s="22" t="s">
        <v>1255</v>
      </c>
      <c r="G139" s="22" t="s">
        <v>328</v>
      </c>
      <c r="H139" s="17">
        <v>44485</v>
      </c>
      <c r="I139" s="22" t="s">
        <v>4587</v>
      </c>
      <c r="L139" s="8" t="str">
        <f>VLOOKUP(E139,'CONTROL MP HR'!$E$5:$M$1813,9,0)</f>
        <v>80002378</v>
      </c>
    </row>
    <row r="140" spans="1:12">
      <c r="A140" s="22">
        <f t="shared" si="5"/>
        <v>136</v>
      </c>
      <c r="B140" s="21" t="str">
        <f t="shared" si="4"/>
        <v>80000885</v>
      </c>
      <c r="C140" s="21" t="s">
        <v>3390</v>
      </c>
      <c r="D140" s="22" t="s">
        <v>3390</v>
      </c>
      <c r="E140" s="22" t="s">
        <v>3391</v>
      </c>
      <c r="F140" s="22" t="s">
        <v>1255</v>
      </c>
      <c r="G140" s="22" t="s">
        <v>405</v>
      </c>
      <c r="H140" s="17">
        <v>44485</v>
      </c>
      <c r="I140" s="22" t="s">
        <v>4587</v>
      </c>
      <c r="L140" s="8" t="str">
        <f>VLOOKUP(E140,'CONTROL MP HR'!$E$5:$M$1813,9,0)</f>
        <v>80000885</v>
      </c>
    </row>
    <row r="141" spans="1:12">
      <c r="A141" s="22">
        <f t="shared" si="5"/>
        <v>137</v>
      </c>
      <c r="B141" s="21" t="str">
        <f t="shared" si="4"/>
        <v>SUPRIADI</v>
      </c>
      <c r="C141" s="21" t="s">
        <v>360</v>
      </c>
      <c r="D141" s="22" t="s">
        <v>359</v>
      </c>
      <c r="E141" s="22" t="s">
        <v>360</v>
      </c>
      <c r="F141" s="22" t="s">
        <v>1255</v>
      </c>
      <c r="G141" s="22" t="e">
        <v>#N/A</v>
      </c>
      <c r="H141" s="17">
        <v>44485</v>
      </c>
      <c r="I141" s="22" t="s">
        <v>4587</v>
      </c>
      <c r="L141" s="8" t="str">
        <f>VLOOKUP(E141,'CONTROL MP HR'!$E$5:$M$1813,9,0)</f>
        <v>BMP2008223</v>
      </c>
    </row>
    <row r="142" spans="1:12">
      <c r="A142" s="22">
        <f t="shared" si="5"/>
        <v>138</v>
      </c>
      <c r="B142" s="21" t="str">
        <f t="shared" si="4"/>
        <v>00111104</v>
      </c>
      <c r="C142" s="21" t="s">
        <v>3791</v>
      </c>
      <c r="D142" s="22" t="s">
        <v>3791</v>
      </c>
      <c r="E142" s="22" t="s">
        <v>3792</v>
      </c>
      <c r="F142" s="22" t="s">
        <v>1255</v>
      </c>
      <c r="G142" s="22" t="s">
        <v>3973</v>
      </c>
      <c r="H142" s="17">
        <v>44485</v>
      </c>
      <c r="I142" s="22" t="s">
        <v>4587</v>
      </c>
      <c r="L142" s="8" t="str">
        <f>VLOOKUP(E142,'CONTROL MP HR'!$E$5:$M$1813,9,0)</f>
        <v>00111104</v>
      </c>
    </row>
    <row r="143" spans="1:12">
      <c r="A143" s="22">
        <f t="shared" si="5"/>
        <v>139</v>
      </c>
      <c r="B143" s="21" t="str">
        <f t="shared" si="4"/>
        <v>80002252</v>
      </c>
      <c r="C143" s="21">
        <v>80002252</v>
      </c>
      <c r="D143" s="22" t="s">
        <v>2928</v>
      </c>
      <c r="E143" s="22" t="s">
        <v>2929</v>
      </c>
      <c r="F143" s="22" t="s">
        <v>1255</v>
      </c>
      <c r="G143" s="22" t="s">
        <v>405</v>
      </c>
      <c r="H143" s="17">
        <v>44485</v>
      </c>
      <c r="I143" s="22" t="s">
        <v>4587</v>
      </c>
      <c r="L143" s="8" t="str">
        <f>VLOOKUP(E143,'CONTROL MP HR'!$E$5:$M$1813,9,0)</f>
        <v>80002252</v>
      </c>
    </row>
    <row r="144" spans="1:12">
      <c r="A144" s="22">
        <f t="shared" si="5"/>
        <v>140</v>
      </c>
      <c r="B144" s="21" t="str">
        <f t="shared" si="4"/>
        <v>BMP1110211</v>
      </c>
      <c r="C144" s="21" t="s">
        <v>638</v>
      </c>
      <c r="D144" s="22" t="e">
        <v>#N/A</v>
      </c>
      <c r="E144" s="22" t="s">
        <v>4617</v>
      </c>
      <c r="F144" s="22" t="s">
        <v>4609</v>
      </c>
      <c r="G144" s="22" t="s">
        <v>386</v>
      </c>
      <c r="H144" s="17">
        <v>44485</v>
      </c>
      <c r="I144" s="22" t="s">
        <v>4587</v>
      </c>
      <c r="L144" s="8" t="e">
        <f>VLOOKUP(E144,'CONTROL MP HR'!$E$5:$M$1813,9,0)</f>
        <v>#N/A</v>
      </c>
    </row>
    <row r="145" spans="1:12">
      <c r="A145" s="22">
        <f t="shared" si="5"/>
        <v>141</v>
      </c>
      <c r="B145" s="21" t="str">
        <f t="shared" si="4"/>
        <v>80000886</v>
      </c>
      <c r="C145" s="21" t="s">
        <v>2266</v>
      </c>
      <c r="D145" s="22" t="s">
        <v>2266</v>
      </c>
      <c r="E145" s="22" t="s">
        <v>2267</v>
      </c>
      <c r="F145" s="22" t="s">
        <v>1255</v>
      </c>
      <c r="G145" s="22" t="s">
        <v>405</v>
      </c>
      <c r="H145" s="17">
        <v>44485</v>
      </c>
      <c r="I145" s="22" t="s">
        <v>4587</v>
      </c>
      <c r="L145" s="8" t="str">
        <f>VLOOKUP(E145,'CONTROL MP HR'!$E$5:$M$1813,9,0)</f>
        <v>80000886</v>
      </c>
    </row>
    <row r="146" spans="1:12">
      <c r="A146" s="22">
        <f t="shared" si="5"/>
        <v>142</v>
      </c>
      <c r="B146" s="21" t="str">
        <f t="shared" si="4"/>
        <v>BINA RAHMADI</v>
      </c>
      <c r="C146" s="21" t="s">
        <v>1726</v>
      </c>
      <c r="D146" s="22" t="s">
        <v>1725</v>
      </c>
      <c r="E146" s="22" t="s">
        <v>1726</v>
      </c>
      <c r="F146" s="22" t="s">
        <v>1255</v>
      </c>
      <c r="G146" s="22" t="e">
        <v>#N/A</v>
      </c>
      <c r="H146" s="17">
        <v>44488</v>
      </c>
      <c r="I146" s="22" t="s">
        <v>4587</v>
      </c>
      <c r="L146" s="8" t="str">
        <f>VLOOKUP(E146,'CONTROL MP HR'!$E$5:$M$1813,9,0)</f>
        <v>80002194</v>
      </c>
    </row>
    <row r="147" spans="1:12">
      <c r="A147" s="22">
        <f t="shared" si="5"/>
        <v>143</v>
      </c>
      <c r="B147" s="21" t="str">
        <f t="shared" si="4"/>
        <v>80002510</v>
      </c>
      <c r="C147" s="21">
        <v>80002510</v>
      </c>
      <c r="D147" s="22" t="s">
        <v>1556</v>
      </c>
      <c r="E147" s="22" t="s">
        <v>1557</v>
      </c>
      <c r="F147" s="22" t="s">
        <v>1255</v>
      </c>
      <c r="G147" s="22" t="s">
        <v>405</v>
      </c>
      <c r="H147" s="17">
        <v>44488</v>
      </c>
      <c r="I147" s="22" t="s">
        <v>4587</v>
      </c>
      <c r="L147" s="8" t="str">
        <f>VLOOKUP(E147,'CONTROL MP HR'!$E$5:$M$1813,9,0)</f>
        <v>80002510</v>
      </c>
    </row>
    <row r="148" spans="1:12">
      <c r="A148" s="22">
        <f t="shared" si="5"/>
        <v>144</v>
      </c>
      <c r="B148" s="21" t="str">
        <f t="shared" si="4"/>
        <v>80002024</v>
      </c>
      <c r="C148" s="21" t="s">
        <v>1570</v>
      </c>
      <c r="D148" s="22" t="s">
        <v>1570</v>
      </c>
      <c r="E148" s="22" t="s">
        <v>1571</v>
      </c>
      <c r="F148" s="22" t="s">
        <v>1255</v>
      </c>
      <c r="G148" s="22" t="s">
        <v>405</v>
      </c>
      <c r="H148" s="17">
        <v>44488</v>
      </c>
      <c r="I148" s="22" t="s">
        <v>4587</v>
      </c>
      <c r="L148" s="8" t="str">
        <f>VLOOKUP(E148,'CONTROL MP HR'!$E$5:$M$1813,9,0)</f>
        <v>80002024</v>
      </c>
    </row>
    <row r="149" spans="1:12">
      <c r="A149" s="22">
        <f t="shared" si="5"/>
        <v>145</v>
      </c>
      <c r="B149" s="21" t="str">
        <f t="shared" si="4"/>
        <v>BMP1410212</v>
      </c>
      <c r="C149" s="21" t="s">
        <v>465</v>
      </c>
      <c r="D149" s="22" t="s">
        <v>465</v>
      </c>
      <c r="E149" s="22" t="s">
        <v>466</v>
      </c>
      <c r="F149" s="22" t="s">
        <v>4609</v>
      </c>
      <c r="G149" s="22" t="s">
        <v>386</v>
      </c>
      <c r="H149" s="17">
        <v>44488</v>
      </c>
      <c r="I149" s="22" t="s">
        <v>4587</v>
      </c>
      <c r="L149" s="8" t="str">
        <f>VLOOKUP(E149,'CONTROL MP HR'!$E$5:$M$1813,9,0)</f>
        <v>BMP1410212</v>
      </c>
    </row>
    <row r="150" spans="1:12">
      <c r="A150" s="22">
        <f t="shared" si="5"/>
        <v>146</v>
      </c>
      <c r="B150" s="21" t="str">
        <f t="shared" si="4"/>
        <v>80002073</v>
      </c>
      <c r="C150" s="21" t="s">
        <v>1474</v>
      </c>
      <c r="D150" s="22" t="s">
        <v>1474</v>
      </c>
      <c r="E150" s="22" t="s">
        <v>1475</v>
      </c>
      <c r="F150" s="22" t="s">
        <v>1255</v>
      </c>
      <c r="G150" s="22" t="s">
        <v>405</v>
      </c>
      <c r="H150" s="17">
        <v>44488</v>
      </c>
      <c r="I150" s="22" t="s">
        <v>4587</v>
      </c>
      <c r="L150" s="8" t="str">
        <f>VLOOKUP(E150,'CONTROL MP HR'!$E$5:$M$1813,9,0)</f>
        <v>80002073</v>
      </c>
    </row>
    <row r="151" spans="1:12">
      <c r="A151" s="22">
        <f t="shared" si="5"/>
        <v>147</v>
      </c>
      <c r="B151" s="21" t="str">
        <f t="shared" si="4"/>
        <v>80000026</v>
      </c>
      <c r="C151" s="21">
        <v>80000026</v>
      </c>
      <c r="D151" s="22" t="s">
        <v>2993</v>
      </c>
      <c r="E151" s="22" t="s">
        <v>2992</v>
      </c>
      <c r="F151" s="22" t="s">
        <v>1255</v>
      </c>
      <c r="G151" s="22" t="s">
        <v>405</v>
      </c>
      <c r="H151" s="17">
        <v>44488</v>
      </c>
      <c r="I151" s="22" t="s">
        <v>4587</v>
      </c>
      <c r="L151" s="8" t="str">
        <f>VLOOKUP(E151,'CONTROL MP HR'!$E$5:$M$1813,9,0)</f>
        <v>80003012</v>
      </c>
    </row>
    <row r="152" spans="1:12">
      <c r="A152" s="22">
        <f t="shared" si="5"/>
        <v>148</v>
      </c>
      <c r="B152" s="21" t="str">
        <f t="shared" si="4"/>
        <v>00116074</v>
      </c>
      <c r="C152" s="21" t="s">
        <v>3676</v>
      </c>
      <c r="D152" s="22" t="s">
        <v>3676</v>
      </c>
      <c r="E152" s="22" t="s">
        <v>3677</v>
      </c>
      <c r="F152" s="22" t="s">
        <v>1255</v>
      </c>
      <c r="G152" s="22" t="s">
        <v>3973</v>
      </c>
      <c r="H152" s="17">
        <v>44488</v>
      </c>
      <c r="I152" s="22" t="s">
        <v>4587</v>
      </c>
      <c r="L152" s="8" t="str">
        <f>VLOOKUP(E152,'CONTROL MP HR'!$E$5:$M$1813,9,0)</f>
        <v>00116074</v>
      </c>
    </row>
    <row r="153" spans="1:12">
      <c r="A153" s="22">
        <f t="shared" si="5"/>
        <v>149</v>
      </c>
      <c r="B153" s="21" t="str">
        <f t="shared" si="4"/>
        <v>80002337</v>
      </c>
      <c r="C153" s="21">
        <v>80002337</v>
      </c>
      <c r="D153" s="22" t="s">
        <v>2737</v>
      </c>
      <c r="E153" s="22" t="s">
        <v>2738</v>
      </c>
      <c r="F153" s="22" t="s">
        <v>1255</v>
      </c>
      <c r="G153" s="22" t="s">
        <v>405</v>
      </c>
      <c r="H153" s="17">
        <v>44488</v>
      </c>
      <c r="I153" s="22" t="s">
        <v>4587</v>
      </c>
      <c r="L153" s="8" t="str">
        <f>VLOOKUP(E153,'CONTROL MP HR'!$E$5:$M$1813,9,0)</f>
        <v>80002337</v>
      </c>
    </row>
    <row r="154" spans="1:12">
      <c r="A154" s="22">
        <f t="shared" si="5"/>
        <v>150</v>
      </c>
      <c r="B154" s="21" t="str">
        <f t="shared" si="4"/>
        <v>80001846</v>
      </c>
      <c r="C154" s="21" t="s">
        <v>2811</v>
      </c>
      <c r="D154" s="22" t="s">
        <v>2811</v>
      </c>
      <c r="E154" s="22" t="s">
        <v>2812</v>
      </c>
      <c r="F154" s="22" t="s">
        <v>1255</v>
      </c>
      <c r="G154" s="22" t="s">
        <v>405</v>
      </c>
      <c r="H154" s="17">
        <v>44488</v>
      </c>
      <c r="I154" s="22" t="s">
        <v>4587</v>
      </c>
      <c r="L154" s="8" t="str">
        <f>VLOOKUP(E154,'CONTROL MP HR'!$E$5:$M$1813,9,0)</f>
        <v>80001846</v>
      </c>
    </row>
    <row r="155" spans="1:12">
      <c r="A155" s="22">
        <f t="shared" si="5"/>
        <v>151</v>
      </c>
      <c r="B155" s="21" t="str">
        <f t="shared" si="4"/>
        <v>80002520</v>
      </c>
      <c r="C155" s="21">
        <v>80002520</v>
      </c>
      <c r="D155" s="22" t="s">
        <v>911</v>
      </c>
      <c r="E155" s="22" t="s">
        <v>910</v>
      </c>
      <c r="F155" s="22" t="s">
        <v>1255</v>
      </c>
      <c r="G155" s="22" t="s">
        <v>405</v>
      </c>
      <c r="H155" s="17">
        <v>44488</v>
      </c>
      <c r="I155" s="22" t="s">
        <v>4587</v>
      </c>
      <c r="L155" s="8" t="str">
        <f>VLOOKUP(E155,'CONTROL MP HR'!$E$5:$M$1813,9,0)</f>
        <v>00000282</v>
      </c>
    </row>
    <row r="156" spans="1:12">
      <c r="A156" s="22">
        <f t="shared" si="5"/>
        <v>152</v>
      </c>
      <c r="B156" s="21" t="str">
        <f t="shared" si="4"/>
        <v>80002540</v>
      </c>
      <c r="C156" s="21">
        <v>80002540</v>
      </c>
      <c r="D156" s="22" t="s">
        <v>1799</v>
      </c>
      <c r="E156" s="22" t="s">
        <v>1800</v>
      </c>
      <c r="F156" s="22" t="s">
        <v>1255</v>
      </c>
      <c r="G156" s="22" t="s">
        <v>405</v>
      </c>
      <c r="H156" s="17">
        <v>44488</v>
      </c>
      <c r="I156" s="22" t="s">
        <v>4587</v>
      </c>
      <c r="L156" s="8" t="str">
        <f>VLOOKUP(E156,'CONTROL MP HR'!$E$5:$M$1813,9,0)</f>
        <v>80002540</v>
      </c>
    </row>
    <row r="157" spans="1:12">
      <c r="A157" s="22">
        <f t="shared" si="5"/>
        <v>153</v>
      </c>
      <c r="B157" s="21" t="str">
        <f t="shared" si="4"/>
        <v>80000014</v>
      </c>
      <c r="C157" s="21">
        <v>80000014</v>
      </c>
      <c r="D157" s="22" t="s">
        <v>2857</v>
      </c>
      <c r="E157" s="22" t="s">
        <v>2856</v>
      </c>
      <c r="F157" s="22" t="s">
        <v>1255</v>
      </c>
      <c r="G157" s="22" t="s">
        <v>405</v>
      </c>
      <c r="H157" s="17">
        <v>44488</v>
      </c>
      <c r="I157" s="22" t="s">
        <v>4587</v>
      </c>
      <c r="L157" s="8" t="str">
        <f>VLOOKUP(E157,'CONTROL MP HR'!$E$5:$M$1813,9,0)</f>
        <v>80003007</v>
      </c>
    </row>
    <row r="158" spans="1:12">
      <c r="A158" s="22">
        <f t="shared" si="5"/>
        <v>154</v>
      </c>
      <c r="B158" s="21" t="str">
        <f t="shared" si="4"/>
        <v>RANDA ARIES PERMADI</v>
      </c>
      <c r="C158" s="21" t="s">
        <v>4618</v>
      </c>
      <c r="D158" s="22" t="e">
        <v>#N/A</v>
      </c>
      <c r="E158" s="22" t="s">
        <v>4618</v>
      </c>
      <c r="F158" s="22" t="s">
        <v>666</v>
      </c>
      <c r="G158" s="22" t="e">
        <v>#N/A</v>
      </c>
      <c r="H158" s="17">
        <v>44488</v>
      </c>
      <c r="I158" s="22" t="s">
        <v>4587</v>
      </c>
      <c r="L158" s="8" t="e">
        <f>VLOOKUP(E158,'CONTROL MP HR'!$E$5:$M$1813,9,0)</f>
        <v>#N/A</v>
      </c>
    </row>
    <row r="159" spans="1:12">
      <c r="A159" s="22">
        <f t="shared" si="5"/>
        <v>155</v>
      </c>
      <c r="B159" s="21" t="str">
        <f t="shared" si="4"/>
        <v>80002222</v>
      </c>
      <c r="C159" s="21" t="s">
        <v>1823</v>
      </c>
      <c r="D159" s="22" t="s">
        <v>1823</v>
      </c>
      <c r="E159" s="22" t="s">
        <v>1824</v>
      </c>
      <c r="F159" s="22" t="s">
        <v>1255</v>
      </c>
      <c r="G159" s="22" t="s">
        <v>405</v>
      </c>
      <c r="H159" s="17">
        <v>44488</v>
      </c>
      <c r="I159" s="22" t="s">
        <v>4587</v>
      </c>
      <c r="L159" s="8" t="str">
        <f>VLOOKUP(E159,'CONTROL MP HR'!$E$5:$M$1813,9,0)</f>
        <v>80002222</v>
      </c>
    </row>
    <row r="160" spans="1:12">
      <c r="A160" s="22">
        <f t="shared" si="5"/>
        <v>156</v>
      </c>
      <c r="B160" s="21" t="str">
        <f t="shared" si="4"/>
        <v>00116163</v>
      </c>
      <c r="C160" s="21" t="s">
        <v>3009</v>
      </c>
      <c r="D160" s="22" t="s">
        <v>3009</v>
      </c>
      <c r="E160" s="22" t="s">
        <v>3010</v>
      </c>
      <c r="F160" s="22" t="s">
        <v>1255</v>
      </c>
      <c r="G160" s="22" t="s">
        <v>386</v>
      </c>
      <c r="H160" s="17">
        <v>44488</v>
      </c>
      <c r="I160" s="22" t="s">
        <v>4587</v>
      </c>
      <c r="L160" s="8" t="str">
        <f>VLOOKUP(E160,'CONTROL MP HR'!$E$5:$M$1813,9,0)</f>
        <v>00116163</v>
      </c>
    </row>
    <row r="161" spans="1:12">
      <c r="A161" s="22">
        <f t="shared" si="5"/>
        <v>157</v>
      </c>
      <c r="B161" s="21" t="str">
        <f t="shared" si="4"/>
        <v>80002741</v>
      </c>
      <c r="C161" s="21">
        <v>80002741</v>
      </c>
      <c r="D161" s="22" t="s">
        <v>2910</v>
      </c>
      <c r="E161" s="22" t="s">
        <v>2909</v>
      </c>
      <c r="F161" s="22" t="s">
        <v>1255</v>
      </c>
      <c r="G161" s="22" t="s">
        <v>405</v>
      </c>
      <c r="H161" s="17">
        <v>44488</v>
      </c>
      <c r="I161" s="22" t="s">
        <v>4587</v>
      </c>
      <c r="L161" s="8" t="str">
        <f>VLOOKUP(E161,'CONTROL MP HR'!$E$5:$M$1813,9,0)</f>
        <v>80002741</v>
      </c>
    </row>
    <row r="162" spans="1:12">
      <c r="A162" s="22">
        <f t="shared" si="5"/>
        <v>158</v>
      </c>
      <c r="B162" s="21" t="str">
        <f t="shared" si="4"/>
        <v>80002215</v>
      </c>
      <c r="C162" s="21" t="s">
        <v>1860</v>
      </c>
      <c r="D162" s="22" t="s">
        <v>1860</v>
      </c>
      <c r="E162" s="22" t="s">
        <v>1861</v>
      </c>
      <c r="F162" s="22" t="s">
        <v>1255</v>
      </c>
      <c r="G162" s="22" t="s">
        <v>405</v>
      </c>
      <c r="H162" s="17">
        <v>44488</v>
      </c>
      <c r="I162" s="22" t="s">
        <v>4587</v>
      </c>
      <c r="L162" s="8" t="str">
        <f>VLOOKUP(E162,'CONTROL MP HR'!$E$5:$M$1813,9,0)</f>
        <v>80002215</v>
      </c>
    </row>
    <row r="163" spans="1:12">
      <c r="A163" s="22">
        <f t="shared" si="5"/>
        <v>159</v>
      </c>
      <c r="B163" s="21" t="str">
        <f t="shared" si="4"/>
        <v>80002501</v>
      </c>
      <c r="C163" s="21" t="s">
        <v>2057</v>
      </c>
      <c r="D163" s="22" t="s">
        <v>2057</v>
      </c>
      <c r="E163" s="22" t="s">
        <v>2058</v>
      </c>
      <c r="F163" s="22" t="s">
        <v>1255</v>
      </c>
      <c r="G163" s="22" t="s">
        <v>328</v>
      </c>
      <c r="H163" s="17">
        <v>44488</v>
      </c>
      <c r="I163" s="22" t="s">
        <v>4587</v>
      </c>
      <c r="L163" s="8" t="str">
        <f>VLOOKUP(E163,'CONTROL MP HR'!$E$5:$M$1813,9,0)</f>
        <v>80002501</v>
      </c>
    </row>
    <row r="164" spans="1:12">
      <c r="A164" s="22">
        <f t="shared" si="5"/>
        <v>160</v>
      </c>
      <c r="B164" s="21" t="str">
        <f t="shared" si="4"/>
        <v>MP/SIS-20110579</v>
      </c>
      <c r="C164" s="21" t="s">
        <v>4425</v>
      </c>
      <c r="D164" s="22" t="s">
        <v>763</v>
      </c>
      <c r="E164" s="22" t="s">
        <v>764</v>
      </c>
      <c r="F164" s="22" t="s">
        <v>744</v>
      </c>
      <c r="G164" s="22" t="s">
        <v>328</v>
      </c>
      <c r="H164" s="17">
        <v>44492</v>
      </c>
      <c r="I164" s="22" t="s">
        <v>4587</v>
      </c>
      <c r="L164" s="8" t="str">
        <f>VLOOKUP(E164,'CONTROL MP HR'!$E$5:$M$1813,9,0)</f>
        <v>EDJS - 010</v>
      </c>
    </row>
    <row r="165" spans="1:12">
      <c r="A165" s="22">
        <f t="shared" si="5"/>
        <v>161</v>
      </c>
      <c r="B165" s="21" t="str">
        <f t="shared" si="4"/>
        <v>80002130</v>
      </c>
      <c r="C165" s="21" t="s">
        <v>2595</v>
      </c>
      <c r="D165" s="22" t="s">
        <v>2595</v>
      </c>
      <c r="E165" s="22" t="s">
        <v>2596</v>
      </c>
      <c r="F165" s="22" t="s">
        <v>1255</v>
      </c>
      <c r="G165" s="22" t="s">
        <v>405</v>
      </c>
      <c r="H165" s="17">
        <v>44492</v>
      </c>
      <c r="I165" s="22" t="s">
        <v>4587</v>
      </c>
      <c r="L165" s="8" t="str">
        <f>VLOOKUP(E165,'CONTROL MP HR'!$E$5:$M$1813,9,0)</f>
        <v>80002130</v>
      </c>
    </row>
    <row r="166" spans="1:12">
      <c r="A166" s="22">
        <f t="shared" si="5"/>
        <v>162</v>
      </c>
      <c r="B166" s="21" t="str">
        <f t="shared" si="4"/>
        <v>80004606</v>
      </c>
      <c r="C166" s="21">
        <v>80004606</v>
      </c>
      <c r="D166" s="22" t="s">
        <v>2608</v>
      </c>
      <c r="E166" s="22" t="s">
        <v>2607</v>
      </c>
      <c r="F166" s="22" t="s">
        <v>666</v>
      </c>
      <c r="G166" s="22" t="s">
        <v>405</v>
      </c>
      <c r="H166" s="17">
        <v>44492</v>
      </c>
      <c r="I166" s="22" t="s">
        <v>4587</v>
      </c>
      <c r="L166" s="8" t="str">
        <f>VLOOKUP(E166,'CONTROL MP HR'!$E$5:$M$1813,9,0)</f>
        <v>80004606</v>
      </c>
    </row>
    <row r="167" spans="1:12">
      <c r="A167" s="22">
        <f t="shared" si="5"/>
        <v>163</v>
      </c>
      <c r="B167" s="21" t="str">
        <f t="shared" si="4"/>
        <v>80002342</v>
      </c>
      <c r="C167" s="21" t="s">
        <v>2360</v>
      </c>
      <c r="D167" s="22" t="s">
        <v>2360</v>
      </c>
      <c r="E167" s="22" t="s">
        <v>2361</v>
      </c>
      <c r="F167" s="22" t="s">
        <v>1255</v>
      </c>
      <c r="G167" s="22" t="s">
        <v>393</v>
      </c>
      <c r="H167" s="17">
        <v>44492</v>
      </c>
      <c r="I167" s="22" t="s">
        <v>4587</v>
      </c>
      <c r="L167" s="8" t="str">
        <f>VLOOKUP(E167,'CONTROL MP HR'!$E$5:$M$1813,9,0)</f>
        <v>80002342</v>
      </c>
    </row>
    <row r="168" spans="1:12">
      <c r="A168" s="22">
        <f t="shared" si="5"/>
        <v>164</v>
      </c>
      <c r="B168" s="21" t="str">
        <f t="shared" si="4"/>
        <v>BMP1810211</v>
      </c>
      <c r="C168" s="21" t="s">
        <v>416</v>
      </c>
      <c r="D168" s="22" t="s">
        <v>416</v>
      </c>
      <c r="E168" s="22" t="s">
        <v>417</v>
      </c>
      <c r="F168" s="22" t="s">
        <v>4609</v>
      </c>
      <c r="G168" s="22" t="s">
        <v>386</v>
      </c>
      <c r="H168" s="17">
        <v>44492</v>
      </c>
      <c r="I168" s="22" t="s">
        <v>4587</v>
      </c>
      <c r="L168" s="8" t="str">
        <f>VLOOKUP(E168,'CONTROL MP HR'!$E$5:$M$1813,9,0)</f>
        <v>BMP1810211</v>
      </c>
    </row>
    <row r="169" spans="1:12">
      <c r="A169" s="22">
        <f t="shared" si="5"/>
        <v>165</v>
      </c>
      <c r="B169" s="21" t="str">
        <f t="shared" si="4"/>
        <v>BMP181021</v>
      </c>
      <c r="C169" s="21" t="s">
        <v>423</v>
      </c>
      <c r="D169" s="22" t="e">
        <v>#N/A</v>
      </c>
      <c r="E169" s="22" t="s">
        <v>4619</v>
      </c>
      <c r="F169" s="22" t="s">
        <v>4609</v>
      </c>
      <c r="G169" s="22" t="s">
        <v>355</v>
      </c>
      <c r="H169" s="17">
        <v>44492</v>
      </c>
      <c r="I169" s="22" t="s">
        <v>4587</v>
      </c>
      <c r="L169" s="8" t="e">
        <f>VLOOKUP(E169,'CONTROL MP HR'!$E$5:$M$1813,9,0)</f>
        <v>#N/A</v>
      </c>
    </row>
    <row r="170" spans="1:12">
      <c r="A170" s="22">
        <f t="shared" si="5"/>
        <v>166</v>
      </c>
      <c r="B170" s="21" t="str">
        <f t="shared" si="4"/>
        <v>BMP1810212</v>
      </c>
      <c r="C170" s="21" t="s">
        <v>430</v>
      </c>
      <c r="D170" s="22" t="s">
        <v>430</v>
      </c>
      <c r="E170" s="22" t="s">
        <v>431</v>
      </c>
      <c r="F170" s="22" t="s">
        <v>4609</v>
      </c>
      <c r="G170" s="22" t="s">
        <v>328</v>
      </c>
      <c r="H170" s="17">
        <v>44492</v>
      </c>
      <c r="I170" s="22" t="s">
        <v>4587</v>
      </c>
      <c r="L170" s="8" t="str">
        <f>VLOOKUP(E170,'CONTROL MP HR'!$E$5:$M$1813,9,0)</f>
        <v>BMP1810212</v>
      </c>
    </row>
    <row r="171" spans="1:12">
      <c r="A171" s="22">
        <f t="shared" si="5"/>
        <v>167</v>
      </c>
      <c r="B171" s="21" t="str">
        <f t="shared" si="4"/>
        <v>80002506</v>
      </c>
      <c r="C171" s="21">
        <v>80002506</v>
      </c>
      <c r="D171" s="22" t="s">
        <v>3404</v>
      </c>
      <c r="E171" s="22" t="s">
        <v>3405</v>
      </c>
      <c r="F171" s="22" t="s">
        <v>1255</v>
      </c>
      <c r="G171" s="22" t="s">
        <v>405</v>
      </c>
      <c r="H171" s="17">
        <v>44492</v>
      </c>
      <c r="I171" s="22" t="s">
        <v>4587</v>
      </c>
      <c r="L171" s="8" t="str">
        <f>VLOOKUP(E171,'CONTROL MP HR'!$E$5:$M$1813,9,0)</f>
        <v>80002506</v>
      </c>
    </row>
    <row r="172" spans="1:12">
      <c r="A172" s="22">
        <f t="shared" si="5"/>
        <v>168</v>
      </c>
      <c r="B172" s="21" t="str">
        <f t="shared" si="4"/>
        <v>80002509</v>
      </c>
      <c r="C172" s="21">
        <v>80002509</v>
      </c>
      <c r="D172" s="22" t="s">
        <v>1558</v>
      </c>
      <c r="E172" s="22" t="s">
        <v>1559</v>
      </c>
      <c r="F172" s="22" t="s">
        <v>1255</v>
      </c>
      <c r="G172" s="22" t="s">
        <v>405</v>
      </c>
      <c r="H172" s="17">
        <v>44492</v>
      </c>
      <c r="I172" s="22" t="s">
        <v>4587</v>
      </c>
      <c r="L172" s="8" t="str">
        <f>VLOOKUP(E172,'CONTROL MP HR'!$E$5:$M$1813,9,0)</f>
        <v>80002509</v>
      </c>
    </row>
    <row r="173" spans="1:12">
      <c r="A173" s="22">
        <f t="shared" si="5"/>
        <v>169</v>
      </c>
      <c r="B173" s="21" t="str">
        <f t="shared" si="4"/>
        <v>00117500</v>
      </c>
      <c r="C173" s="21" t="s">
        <v>4037</v>
      </c>
      <c r="D173" s="22" t="s">
        <v>2278</v>
      </c>
      <c r="E173" s="22" t="s">
        <v>2279</v>
      </c>
      <c r="F173" s="22" t="s">
        <v>1255</v>
      </c>
      <c r="G173" s="22" t="s">
        <v>328</v>
      </c>
      <c r="H173" s="17">
        <v>44492</v>
      </c>
      <c r="I173" s="22" t="s">
        <v>4587</v>
      </c>
      <c r="L173" s="8" t="str">
        <f>VLOOKUP(E173,'CONTROL MP HR'!$E$5:$M$1813,9,0)</f>
        <v>00117500</v>
      </c>
    </row>
    <row r="174" spans="1:12">
      <c r="A174" s="22">
        <f t="shared" si="5"/>
        <v>170</v>
      </c>
      <c r="B174" s="21" t="str">
        <f t="shared" si="4"/>
        <v>80002206</v>
      </c>
      <c r="C174" s="21">
        <v>80002206</v>
      </c>
      <c r="D174" s="22" t="s">
        <v>3696</v>
      </c>
      <c r="E174" s="22" t="s">
        <v>3697</v>
      </c>
      <c r="F174" s="22" t="s">
        <v>1255</v>
      </c>
      <c r="G174" s="22" t="s">
        <v>405</v>
      </c>
      <c r="H174" s="17">
        <v>44492</v>
      </c>
      <c r="I174" s="22" t="s">
        <v>4587</v>
      </c>
      <c r="L174" s="8" t="str">
        <f>VLOOKUP(E174,'CONTROL MP HR'!$E$5:$M$1813,9,0)</f>
        <v>80002206</v>
      </c>
    </row>
    <row r="175" spans="1:12">
      <c r="A175" s="22">
        <f t="shared" si="5"/>
        <v>171</v>
      </c>
      <c r="B175" s="21" t="str">
        <f t="shared" si="4"/>
        <v>HERLANDI</v>
      </c>
      <c r="C175" s="21" t="s">
        <v>3379</v>
      </c>
      <c r="D175" s="22" t="s">
        <v>3378</v>
      </c>
      <c r="E175" s="22" t="s">
        <v>3379</v>
      </c>
      <c r="F175" s="22" t="s">
        <v>1255</v>
      </c>
      <c r="G175" s="22" t="e">
        <v>#N/A</v>
      </c>
      <c r="H175" s="17">
        <v>44492</v>
      </c>
      <c r="I175" s="22" t="s">
        <v>4587</v>
      </c>
      <c r="L175" s="8" t="str">
        <f>VLOOKUP(E175,'CONTROL MP HR'!$E$5:$M$1813,9,0)</f>
        <v>80002121</v>
      </c>
    </row>
    <row r="176" spans="1:12">
      <c r="A176" s="22">
        <f t="shared" si="5"/>
        <v>172</v>
      </c>
      <c r="B176" s="21" t="str">
        <f t="shared" si="4"/>
        <v>C_2</v>
      </c>
      <c r="C176" s="21" t="s">
        <v>4402</v>
      </c>
      <c r="D176" s="22" t="s">
        <v>685</v>
      </c>
      <c r="E176" s="22" t="s">
        <v>4403</v>
      </c>
      <c r="F176" s="22" t="s">
        <v>666</v>
      </c>
      <c r="G176" s="22" t="s">
        <v>3973</v>
      </c>
      <c r="H176" s="17">
        <v>44492</v>
      </c>
      <c r="I176" s="22" t="s">
        <v>4587</v>
      </c>
      <c r="L176" s="8" t="str">
        <f>VLOOKUP(E176,'CONTROL MP HR'!$E$5:$M$1813,9,0)</f>
        <v>C2109001</v>
      </c>
    </row>
    <row r="177" spans="1:12">
      <c r="A177" s="22">
        <f t="shared" si="5"/>
        <v>173</v>
      </c>
      <c r="B177" s="21" t="str">
        <f t="shared" si="4"/>
        <v>BMP1410213</v>
      </c>
      <c r="C177" s="21" t="s">
        <v>483</v>
      </c>
      <c r="D177" s="22" t="s">
        <v>483</v>
      </c>
      <c r="E177" s="22" t="s">
        <v>484</v>
      </c>
      <c r="F177" s="22" t="s">
        <v>4609</v>
      </c>
      <c r="G177" s="22" t="s">
        <v>386</v>
      </c>
      <c r="H177" s="17">
        <v>44492</v>
      </c>
      <c r="I177" s="22" t="s">
        <v>4587</v>
      </c>
      <c r="L177" s="8" t="str">
        <f>VLOOKUP(E177,'CONTROL MP HR'!$E$5:$M$1813,9,0)</f>
        <v>BMP1410213</v>
      </c>
    </row>
    <row r="178" spans="1:12">
      <c r="A178" s="22">
        <f t="shared" si="5"/>
        <v>174</v>
      </c>
      <c r="B178" s="21" t="str">
        <f t="shared" si="4"/>
        <v>80002338</v>
      </c>
      <c r="C178" s="21">
        <v>80002338</v>
      </c>
      <c r="D178" s="22" t="s">
        <v>2757</v>
      </c>
      <c r="E178" s="22" t="s">
        <v>2758</v>
      </c>
      <c r="F178" s="22" t="s">
        <v>1255</v>
      </c>
      <c r="G178" s="22" t="s">
        <v>405</v>
      </c>
      <c r="H178" s="17">
        <v>44492</v>
      </c>
      <c r="I178" s="22" t="s">
        <v>4587</v>
      </c>
      <c r="L178" s="8" t="str">
        <f>VLOOKUP(E178,'CONTROL MP HR'!$E$5:$M$1813,9,0)</f>
        <v>80002338</v>
      </c>
    </row>
    <row r="179" spans="1:12">
      <c r="A179" s="22">
        <f t="shared" si="5"/>
        <v>175</v>
      </c>
      <c r="B179" s="21" t="str">
        <f t="shared" si="4"/>
        <v>BMP-191021</v>
      </c>
      <c r="C179" s="21" t="s">
        <v>491</v>
      </c>
      <c r="D179" s="22" t="e">
        <v>#N/A</v>
      </c>
      <c r="E179" s="22" t="s">
        <v>4620</v>
      </c>
      <c r="F179" s="22" t="s">
        <v>4609</v>
      </c>
      <c r="G179" s="22" t="s">
        <v>328</v>
      </c>
      <c r="H179" s="17">
        <v>44492</v>
      </c>
      <c r="I179" s="22" t="s">
        <v>4587</v>
      </c>
      <c r="L179" s="8" t="e">
        <f>VLOOKUP(E179,'CONTROL MP HR'!$E$5:$M$1813,9,0)</f>
        <v>#N/A</v>
      </c>
    </row>
    <row r="180" spans="1:12">
      <c r="A180" s="22">
        <f t="shared" si="5"/>
        <v>176</v>
      </c>
      <c r="B180" s="21" t="str">
        <f t="shared" si="4"/>
        <v>80002102</v>
      </c>
      <c r="C180" s="21" t="s">
        <v>3679</v>
      </c>
      <c r="D180" s="22" t="s">
        <v>3679</v>
      </c>
      <c r="E180" s="22" t="s">
        <v>3680</v>
      </c>
      <c r="F180" s="22" t="s">
        <v>1255</v>
      </c>
      <c r="G180" s="22" t="s">
        <v>328</v>
      </c>
      <c r="H180" s="17">
        <v>44492</v>
      </c>
      <c r="I180" s="22" t="s">
        <v>4587</v>
      </c>
      <c r="L180" s="8" t="str">
        <f>VLOOKUP(E180,'CONTROL MP HR'!$E$5:$M$1813,9,0)</f>
        <v>80002102</v>
      </c>
    </row>
    <row r="181" spans="1:12">
      <c r="A181" s="22">
        <f t="shared" si="5"/>
        <v>177</v>
      </c>
      <c r="B181" s="21" t="str">
        <f t="shared" si="4"/>
        <v>SKB - 00044</v>
      </c>
      <c r="C181" s="21" t="s">
        <v>1249</v>
      </c>
      <c r="D181" s="22" t="s">
        <v>1249</v>
      </c>
      <c r="E181" s="22" t="s">
        <v>4551</v>
      </c>
      <c r="F181" s="22" t="s">
        <v>1228</v>
      </c>
      <c r="G181" s="22" t="s">
        <v>386</v>
      </c>
      <c r="H181" s="17">
        <v>44492</v>
      </c>
      <c r="I181" s="22" t="s">
        <v>4587</v>
      </c>
      <c r="L181" s="8" t="str">
        <f>VLOOKUP(E181,'CONTROL MP HR'!$E$5:$M$1813,9,0)</f>
        <v>SKB - 00044</v>
      </c>
    </row>
    <row r="182" spans="1:12">
      <c r="A182" s="22">
        <f t="shared" si="5"/>
        <v>178</v>
      </c>
      <c r="B182" s="21" t="str">
        <f t="shared" si="4"/>
        <v>80002050</v>
      </c>
      <c r="C182" s="21">
        <v>80002050</v>
      </c>
      <c r="D182" s="22" t="s">
        <v>1625</v>
      </c>
      <c r="E182" s="22" t="s">
        <v>1626</v>
      </c>
      <c r="F182" s="22" t="s">
        <v>1255</v>
      </c>
      <c r="G182" s="22" t="s">
        <v>405</v>
      </c>
      <c r="H182" s="17">
        <v>44492</v>
      </c>
      <c r="I182" s="22" t="s">
        <v>4587</v>
      </c>
      <c r="L182" s="8" t="str">
        <f>VLOOKUP(E182,'CONTROL MP HR'!$E$5:$M$1813,9,0)</f>
        <v>80002050</v>
      </c>
    </row>
    <row r="183" spans="1:12">
      <c r="A183" s="22">
        <f t="shared" si="5"/>
        <v>179</v>
      </c>
      <c r="B183" s="21" t="str">
        <f t="shared" si="4"/>
        <v>80002198</v>
      </c>
      <c r="C183" s="21" t="s">
        <v>1805</v>
      </c>
      <c r="D183" s="22" t="s">
        <v>1805</v>
      </c>
      <c r="E183" s="22" t="s">
        <v>1806</v>
      </c>
      <c r="F183" s="22" t="s">
        <v>1255</v>
      </c>
      <c r="G183" s="22" t="s">
        <v>405</v>
      </c>
      <c r="H183" s="17">
        <v>44492</v>
      </c>
      <c r="I183" s="22" t="s">
        <v>4587</v>
      </c>
      <c r="L183" s="8" t="str">
        <f>VLOOKUP(E183,'CONTROL MP HR'!$E$5:$M$1813,9,0)</f>
        <v>80002198</v>
      </c>
    </row>
    <row r="184" spans="1:12">
      <c r="A184" s="22">
        <f t="shared" si="5"/>
        <v>180</v>
      </c>
      <c r="B184" s="21" t="str">
        <f t="shared" si="4"/>
        <v>BMP1410214</v>
      </c>
      <c r="C184" s="21" t="s">
        <v>562</v>
      </c>
      <c r="D184" s="22" t="e">
        <v>#N/A</v>
      </c>
      <c r="E184" s="22" t="s">
        <v>4621</v>
      </c>
      <c r="F184" s="22" t="s">
        <v>4609</v>
      </c>
      <c r="G184" s="22" t="s">
        <v>386</v>
      </c>
      <c r="H184" s="17">
        <v>44492</v>
      </c>
      <c r="I184" s="22" t="s">
        <v>4587</v>
      </c>
      <c r="L184" s="8" t="e">
        <f>VLOOKUP(E184,'CONTROL MP HR'!$E$5:$M$1813,9,0)</f>
        <v>#N/A</v>
      </c>
    </row>
    <row r="185" spans="1:12">
      <c r="A185" s="22">
        <f t="shared" si="5"/>
        <v>181</v>
      </c>
      <c r="B185" s="21" t="str">
        <f t="shared" si="4"/>
        <v>BMP1810215</v>
      </c>
      <c r="C185" s="21" t="s">
        <v>4382</v>
      </c>
      <c r="D185" s="22" t="e">
        <v>#N/A</v>
      </c>
      <c r="E185" s="22" t="s">
        <v>4383</v>
      </c>
      <c r="F185" s="22" t="s">
        <v>4609</v>
      </c>
      <c r="G185" s="22" t="s">
        <v>386</v>
      </c>
      <c r="H185" s="17">
        <v>44492</v>
      </c>
      <c r="I185" s="22" t="s">
        <v>4587</v>
      </c>
      <c r="L185" s="8" t="e">
        <f>VLOOKUP(E185,'CONTROL MP HR'!$E$5:$M$1813,9,0)</f>
        <v>#N/A</v>
      </c>
    </row>
    <row r="186" spans="1:12">
      <c r="A186" s="22">
        <f t="shared" si="5"/>
        <v>182</v>
      </c>
      <c r="B186" s="21" t="str">
        <f t="shared" si="4"/>
        <v>80002347</v>
      </c>
      <c r="C186" s="21" t="s">
        <v>3044</v>
      </c>
      <c r="D186" s="22" t="s">
        <v>3044</v>
      </c>
      <c r="E186" s="22" t="s">
        <v>3045</v>
      </c>
      <c r="F186" s="22" t="s">
        <v>1255</v>
      </c>
      <c r="G186" s="22" t="s">
        <v>393</v>
      </c>
      <c r="H186" s="17">
        <v>44492</v>
      </c>
      <c r="I186" s="22" t="s">
        <v>4587</v>
      </c>
      <c r="L186" s="8" t="str">
        <f>VLOOKUP(E186,'CONTROL MP HR'!$E$5:$M$1813,9,0)</f>
        <v>80002347</v>
      </c>
    </row>
    <row r="187" spans="1:12">
      <c r="A187" s="22">
        <f t="shared" si="5"/>
        <v>183</v>
      </c>
      <c r="B187" s="21" t="str">
        <f t="shared" si="4"/>
        <v>BMP_2</v>
      </c>
      <c r="C187" s="21" t="s">
        <v>4386</v>
      </c>
      <c r="D187" s="22" t="s">
        <v>416</v>
      </c>
      <c r="E187" s="22" t="s">
        <v>587</v>
      </c>
      <c r="F187" s="22" t="s">
        <v>4609</v>
      </c>
      <c r="G187" s="22" t="s">
        <v>386</v>
      </c>
      <c r="H187" s="17">
        <v>44492</v>
      </c>
      <c r="I187" s="22" t="s">
        <v>4587</v>
      </c>
      <c r="L187" s="8" t="str">
        <f>VLOOKUP(E187,'CONTROL MP HR'!$E$5:$M$1813,9,0)</f>
        <v>BMP1810211</v>
      </c>
    </row>
    <row r="188" spans="1:12">
      <c r="A188" s="22">
        <f t="shared" si="5"/>
        <v>184</v>
      </c>
      <c r="B188" s="21" t="str">
        <f t="shared" si="4"/>
        <v>80002204</v>
      </c>
      <c r="C188" s="21" t="s">
        <v>2896</v>
      </c>
      <c r="D188" s="22" t="s">
        <v>2896</v>
      </c>
      <c r="E188" s="22" t="s">
        <v>2897</v>
      </c>
      <c r="F188" s="22" t="s">
        <v>1255</v>
      </c>
      <c r="G188" s="22" t="s">
        <v>405</v>
      </c>
      <c r="H188" s="17">
        <v>44492</v>
      </c>
      <c r="I188" s="22" t="s">
        <v>4587</v>
      </c>
      <c r="L188" s="8" t="str">
        <f>VLOOKUP(E188,'CONTROL MP HR'!$E$5:$M$1813,9,0)</f>
        <v>80002204</v>
      </c>
    </row>
    <row r="189" spans="1:12">
      <c r="A189" s="22">
        <f t="shared" si="5"/>
        <v>185</v>
      </c>
      <c r="B189" s="21" t="str">
        <f t="shared" si="4"/>
        <v>80002361</v>
      </c>
      <c r="C189" s="21">
        <v>80002361</v>
      </c>
      <c r="D189" s="22" t="s">
        <v>2300</v>
      </c>
      <c r="E189" s="22" t="s">
        <v>2301</v>
      </c>
      <c r="F189" s="22" t="s">
        <v>1255</v>
      </c>
      <c r="G189" s="22" t="s">
        <v>405</v>
      </c>
      <c r="H189" s="17">
        <v>44495</v>
      </c>
      <c r="I189" s="22" t="s">
        <v>4587</v>
      </c>
      <c r="L189" s="8" t="str">
        <f>VLOOKUP(E189,'CONTROL MP HR'!$E$5:$M$1813,9,0)</f>
        <v>80002361</v>
      </c>
    </row>
    <row r="190" spans="1:12">
      <c r="A190" s="22">
        <f t="shared" si="5"/>
        <v>186</v>
      </c>
      <c r="B190" s="21" t="str">
        <f t="shared" si="4"/>
        <v>80002124</v>
      </c>
      <c r="C190" s="21" t="s">
        <v>3334</v>
      </c>
      <c r="D190" s="22" t="s">
        <v>3334</v>
      </c>
      <c r="E190" s="22" t="s">
        <v>3335</v>
      </c>
      <c r="F190" s="22" t="s">
        <v>1255</v>
      </c>
      <c r="G190" s="22" t="s">
        <v>405</v>
      </c>
      <c r="H190" s="17">
        <v>44495</v>
      </c>
      <c r="I190" s="22" t="s">
        <v>4587</v>
      </c>
      <c r="L190" s="8" t="str">
        <f>VLOOKUP(E190,'CONTROL MP HR'!$E$5:$M$1813,9,0)</f>
        <v>80002124</v>
      </c>
    </row>
    <row r="191" spans="1:12">
      <c r="A191" s="22">
        <f t="shared" si="5"/>
        <v>187</v>
      </c>
      <c r="B191" s="21" t="str">
        <f t="shared" si="4"/>
        <v>BMP-2509211</v>
      </c>
      <c r="C191" s="21" t="s">
        <v>437</v>
      </c>
      <c r="D191" s="22" t="s">
        <v>437</v>
      </c>
      <c r="E191" s="22" t="s">
        <v>438</v>
      </c>
      <c r="F191" s="22" t="s">
        <v>4609</v>
      </c>
      <c r="G191" s="22" t="s">
        <v>386</v>
      </c>
      <c r="H191" s="17">
        <v>44495</v>
      </c>
      <c r="I191" s="22" t="s">
        <v>4587</v>
      </c>
      <c r="L191" s="8" t="str">
        <f>VLOOKUP(E191,'CONTROL MP HR'!$E$5:$M$1813,9,0)</f>
        <v>BMP-2509211</v>
      </c>
    </row>
    <row r="192" spans="1:12">
      <c r="A192" s="22">
        <f t="shared" si="5"/>
        <v>188</v>
      </c>
      <c r="B192" s="21" t="str">
        <f t="shared" si="4"/>
        <v>80001356</v>
      </c>
      <c r="C192" s="21" t="s">
        <v>2803</v>
      </c>
      <c r="D192" s="22" t="s">
        <v>2803</v>
      </c>
      <c r="E192" s="22" t="s">
        <v>2804</v>
      </c>
      <c r="F192" s="22" t="s">
        <v>1255</v>
      </c>
      <c r="G192" s="22" t="s">
        <v>328</v>
      </c>
      <c r="H192" s="17">
        <v>44495</v>
      </c>
      <c r="I192" s="22" t="s">
        <v>4587</v>
      </c>
      <c r="L192" s="8" t="str">
        <f>VLOOKUP(E192,'CONTROL MP HR'!$E$5:$M$1813,9,0)</f>
        <v>80001356</v>
      </c>
    </row>
    <row r="193" spans="1:12">
      <c r="A193" s="22">
        <f t="shared" si="5"/>
        <v>189</v>
      </c>
      <c r="B193" s="21" t="str">
        <f t="shared" si="4"/>
        <v>80002539</v>
      </c>
      <c r="C193" s="21">
        <v>80002539</v>
      </c>
      <c r="D193" s="22" t="s">
        <v>1623</v>
      </c>
      <c r="E193" s="22" t="s">
        <v>1624</v>
      </c>
      <c r="F193" s="22" t="s">
        <v>1255</v>
      </c>
      <c r="G193" s="22" t="s">
        <v>405</v>
      </c>
      <c r="H193" s="17">
        <v>44495</v>
      </c>
      <c r="I193" s="22" t="s">
        <v>4587</v>
      </c>
      <c r="L193" s="8" t="str">
        <f>VLOOKUP(E193,'CONTROL MP HR'!$E$5:$M$1813,9,0)</f>
        <v>80002539</v>
      </c>
    </row>
    <row r="194" spans="1:12">
      <c r="A194" s="22">
        <f t="shared" si="5"/>
        <v>190</v>
      </c>
      <c r="B194" s="21" t="str">
        <f t="shared" si="4"/>
        <v>80004899</v>
      </c>
      <c r="C194" s="21">
        <v>80004899</v>
      </c>
      <c r="D194" s="22" t="s">
        <v>3273</v>
      </c>
      <c r="E194" s="22" t="s">
        <v>3274</v>
      </c>
      <c r="F194" s="22" t="s">
        <v>1255</v>
      </c>
      <c r="G194" s="22" t="s">
        <v>3973</v>
      </c>
      <c r="H194" s="17">
        <v>44495</v>
      </c>
      <c r="I194" s="22" t="s">
        <v>4587</v>
      </c>
      <c r="L194" s="8" t="str">
        <f>VLOOKUP(E194,'CONTROL MP HR'!$E$5:$M$1813,9,0)</f>
        <v>80004899</v>
      </c>
    </row>
    <row r="195" spans="1:12">
      <c r="A195" s="22">
        <f t="shared" si="5"/>
        <v>191</v>
      </c>
      <c r="B195" s="21" t="str">
        <f t="shared" si="4"/>
        <v>80002207</v>
      </c>
      <c r="C195" s="21">
        <v>80002207</v>
      </c>
      <c r="D195" s="22" t="s">
        <v>1793</v>
      </c>
      <c r="E195" s="22" t="s">
        <v>1794</v>
      </c>
      <c r="F195" s="22" t="s">
        <v>1255</v>
      </c>
      <c r="G195" s="22" t="s">
        <v>405</v>
      </c>
      <c r="H195" s="17">
        <v>44495</v>
      </c>
      <c r="I195" s="22" t="s">
        <v>4587</v>
      </c>
      <c r="L195" s="8" t="str">
        <f>VLOOKUP(E195,'CONTROL MP HR'!$E$5:$M$1813,9,0)</f>
        <v>80002207</v>
      </c>
    </row>
    <row r="196" spans="1:12">
      <c r="A196" s="22">
        <f t="shared" si="5"/>
        <v>192</v>
      </c>
      <c r="B196" s="21" t="str">
        <f t="shared" si="4"/>
        <v>00112663</v>
      </c>
      <c r="C196" s="21" t="s">
        <v>4035</v>
      </c>
      <c r="D196" s="22" t="s">
        <v>3708</v>
      </c>
      <c r="E196" s="22" t="s">
        <v>3709</v>
      </c>
      <c r="F196" s="22" t="s">
        <v>1255</v>
      </c>
      <c r="G196" s="22" t="s">
        <v>328</v>
      </c>
      <c r="H196" s="17">
        <v>44495</v>
      </c>
      <c r="I196" s="22" t="s">
        <v>4587</v>
      </c>
      <c r="L196" s="8" t="str">
        <f>VLOOKUP(E196,'CONTROL MP HR'!$E$5:$M$1813,9,0)</f>
        <v>00112663</v>
      </c>
    </row>
    <row r="197" spans="1:12">
      <c r="A197" s="22">
        <f t="shared" si="5"/>
        <v>193</v>
      </c>
      <c r="B197" s="21" t="str">
        <f t="shared" ref="B197:B260" si="6">TEXT(C197,"00000000")</f>
        <v>80000039</v>
      </c>
      <c r="C197" s="21" t="s">
        <v>4268</v>
      </c>
      <c r="D197" s="22" t="s">
        <v>1853</v>
      </c>
      <c r="E197" s="22" t="s">
        <v>1852</v>
      </c>
      <c r="F197" s="22" t="s">
        <v>1255</v>
      </c>
      <c r="G197" s="22" t="s">
        <v>405</v>
      </c>
      <c r="H197" s="17">
        <v>44495</v>
      </c>
      <c r="I197" s="22" t="s">
        <v>4587</v>
      </c>
      <c r="L197" s="8" t="str">
        <f>VLOOKUP(E197,'CONTROL MP HR'!$E$5:$M$1813,9,0)</f>
        <v>80003016</v>
      </c>
    </row>
    <row r="198" spans="1:12">
      <c r="A198" s="22">
        <f t="shared" ref="A198:A261" si="7">A197+1</f>
        <v>194</v>
      </c>
      <c r="B198" s="21" t="str">
        <f t="shared" si="6"/>
        <v>80002117</v>
      </c>
      <c r="C198" s="21">
        <v>80002117</v>
      </c>
      <c r="D198" s="22" t="s">
        <v>1682</v>
      </c>
      <c r="E198" s="22" t="s">
        <v>1683</v>
      </c>
      <c r="F198" s="22" t="s">
        <v>1255</v>
      </c>
      <c r="G198" s="22" t="s">
        <v>405</v>
      </c>
      <c r="H198" s="17">
        <v>44495</v>
      </c>
      <c r="I198" s="22" t="s">
        <v>4587</v>
      </c>
      <c r="L198" s="8" t="str">
        <f>VLOOKUP(E198,'CONTROL MP HR'!$E$5:$M$1813,9,0)</f>
        <v>80002117</v>
      </c>
    </row>
    <row r="199" spans="1:12">
      <c r="A199" s="22">
        <f t="shared" si="7"/>
        <v>195</v>
      </c>
      <c r="B199" s="21" t="str">
        <f t="shared" si="6"/>
        <v>80002119</v>
      </c>
      <c r="C199" s="21">
        <v>80002119</v>
      </c>
      <c r="D199" s="22" t="s">
        <v>1429</v>
      </c>
      <c r="E199" s="22" t="s">
        <v>1430</v>
      </c>
      <c r="F199" s="22" t="s">
        <v>1255</v>
      </c>
      <c r="G199" s="22" t="s">
        <v>405</v>
      </c>
      <c r="H199" s="17">
        <v>44499</v>
      </c>
      <c r="I199" s="22" t="s">
        <v>4587</v>
      </c>
      <c r="L199" s="8" t="str">
        <f>VLOOKUP(E199,'CONTROL MP HR'!$E$5:$M$1813,9,0)</f>
        <v>80002119</v>
      </c>
    </row>
    <row r="200" spans="1:12">
      <c r="A200" s="22">
        <f t="shared" si="7"/>
        <v>196</v>
      </c>
      <c r="B200" s="21" t="str">
        <f t="shared" si="6"/>
        <v>00115069</v>
      </c>
      <c r="C200" s="21" t="s">
        <v>2554</v>
      </c>
      <c r="D200" s="22" t="s">
        <v>2554</v>
      </c>
      <c r="E200" s="22" t="s">
        <v>2555</v>
      </c>
      <c r="F200" s="22" t="s">
        <v>1255</v>
      </c>
      <c r="G200" s="22" t="s">
        <v>386</v>
      </c>
      <c r="H200" s="17">
        <v>44499</v>
      </c>
      <c r="I200" s="22" t="s">
        <v>4587</v>
      </c>
      <c r="L200" s="8" t="str">
        <f>VLOOKUP(E200,'CONTROL MP HR'!$E$5:$M$1813,9,0)</f>
        <v>00115069</v>
      </c>
    </row>
    <row r="201" spans="1:12">
      <c r="A201" s="22">
        <f t="shared" si="7"/>
        <v>197</v>
      </c>
      <c r="B201" s="21" t="str">
        <f t="shared" si="6"/>
        <v>80002534</v>
      </c>
      <c r="C201" s="21">
        <v>80002534</v>
      </c>
      <c r="D201" s="22" t="s">
        <v>2570</v>
      </c>
      <c r="E201" s="22" t="s">
        <v>2571</v>
      </c>
      <c r="F201" s="22" t="s">
        <v>1255</v>
      </c>
      <c r="G201" s="22" t="s">
        <v>405</v>
      </c>
      <c r="H201" s="17">
        <v>44499</v>
      </c>
      <c r="I201" s="22" t="s">
        <v>4587</v>
      </c>
      <c r="L201" s="8" t="str">
        <f>VLOOKUP(E201,'CONTROL MP HR'!$E$5:$M$1813,9,0)</f>
        <v>80002534</v>
      </c>
    </row>
    <row r="202" spans="1:12">
      <c r="A202" s="22">
        <f t="shared" si="7"/>
        <v>198</v>
      </c>
      <c r="B202" s="21" t="str">
        <f t="shared" si="6"/>
        <v>MUK3-005</v>
      </c>
      <c r="C202" s="21" t="s">
        <v>1199</v>
      </c>
      <c r="D202" s="22" t="s">
        <v>1199</v>
      </c>
      <c r="E202" s="22" t="s">
        <v>1200</v>
      </c>
      <c r="F202" s="22" t="s">
        <v>1196</v>
      </c>
      <c r="G202" s="22" t="s">
        <v>393</v>
      </c>
      <c r="H202" s="17">
        <v>44499</v>
      </c>
      <c r="I202" s="22" t="s">
        <v>4587</v>
      </c>
      <c r="L202" s="8" t="str">
        <f>VLOOKUP(E202,'CONTROL MP HR'!$E$5:$M$1813,9,0)</f>
        <v>MUK3-005</v>
      </c>
    </row>
    <row r="203" spans="1:12">
      <c r="A203" s="22">
        <f t="shared" si="7"/>
        <v>199</v>
      </c>
      <c r="B203" s="21" t="str">
        <f t="shared" si="6"/>
        <v>80001862</v>
      </c>
      <c r="C203" s="21" t="s">
        <v>2429</v>
      </c>
      <c r="D203" s="22" t="s">
        <v>2429</v>
      </c>
      <c r="E203" s="22" t="s">
        <v>2430</v>
      </c>
      <c r="F203" s="22" t="s">
        <v>1255</v>
      </c>
      <c r="G203" s="22" t="s">
        <v>405</v>
      </c>
      <c r="H203" s="17">
        <v>44499</v>
      </c>
      <c r="I203" s="22" t="s">
        <v>4587</v>
      </c>
      <c r="L203" s="8" t="str">
        <f>VLOOKUP(E203,'CONTROL MP HR'!$E$5:$M$1813,9,0)</f>
        <v>80001862</v>
      </c>
    </row>
    <row r="204" spans="1:12">
      <c r="A204" s="22">
        <f t="shared" si="7"/>
        <v>200</v>
      </c>
      <c r="B204" s="21" t="str">
        <f t="shared" si="6"/>
        <v>80002348</v>
      </c>
      <c r="C204" s="21">
        <v>80002348</v>
      </c>
      <c r="D204" s="22" t="s">
        <v>2627</v>
      </c>
      <c r="E204" s="22" t="s">
        <v>2628</v>
      </c>
      <c r="F204" s="22" t="s">
        <v>1255</v>
      </c>
      <c r="G204" s="22" t="s">
        <v>405</v>
      </c>
      <c r="H204" s="17">
        <v>44499</v>
      </c>
      <c r="I204" s="22" t="s">
        <v>4587</v>
      </c>
      <c r="L204" s="8" t="str">
        <f>VLOOKUP(E204,'CONTROL MP HR'!$E$5:$M$1813,9,0)</f>
        <v>80002348</v>
      </c>
    </row>
    <row r="205" spans="1:12">
      <c r="A205" s="22">
        <f t="shared" si="7"/>
        <v>201</v>
      </c>
      <c r="B205" s="21" t="str">
        <f t="shared" si="6"/>
        <v>80001288</v>
      </c>
      <c r="C205" s="21" t="s">
        <v>4196</v>
      </c>
      <c r="D205" s="22" t="e">
        <v>#N/A</v>
      </c>
      <c r="E205" s="22" t="s">
        <v>4197</v>
      </c>
      <c r="F205" s="22" t="s">
        <v>1255</v>
      </c>
      <c r="G205" s="22" t="s">
        <v>405</v>
      </c>
      <c r="H205" s="17">
        <v>44499</v>
      </c>
      <c r="I205" s="22" t="s">
        <v>4587</v>
      </c>
      <c r="L205" s="8" t="e">
        <f>VLOOKUP(E205,'CONTROL MP HR'!$E$5:$M$1813,9,0)</f>
        <v>#N/A</v>
      </c>
    </row>
    <row r="206" spans="1:12">
      <c r="A206" s="22">
        <f t="shared" si="7"/>
        <v>202</v>
      </c>
      <c r="B206" s="21" t="str">
        <f t="shared" si="6"/>
        <v>80002186</v>
      </c>
      <c r="C206" s="21" t="s">
        <v>2976</v>
      </c>
      <c r="D206" s="22" t="s">
        <v>2976</v>
      </c>
      <c r="E206" s="22" t="s">
        <v>2977</v>
      </c>
      <c r="F206" s="22" t="s">
        <v>1255</v>
      </c>
      <c r="G206" s="22" t="s">
        <v>405</v>
      </c>
      <c r="H206" s="17">
        <v>44499</v>
      </c>
      <c r="I206" s="22" t="s">
        <v>4587</v>
      </c>
      <c r="L206" s="8" t="str">
        <f>VLOOKUP(E206,'CONTROL MP HR'!$E$5:$M$1813,9,0)</f>
        <v>80002186</v>
      </c>
    </row>
    <row r="207" spans="1:12">
      <c r="A207" s="22">
        <f t="shared" si="7"/>
        <v>203</v>
      </c>
      <c r="B207" s="21" t="str">
        <f t="shared" si="6"/>
        <v>80002360</v>
      </c>
      <c r="C207" s="21">
        <v>80002360</v>
      </c>
      <c r="D207" s="22" t="s">
        <v>2027</v>
      </c>
      <c r="E207" s="22" t="s">
        <v>2028</v>
      </c>
      <c r="F207" s="22" t="s">
        <v>1255</v>
      </c>
      <c r="G207" s="22" t="s">
        <v>405</v>
      </c>
      <c r="H207" s="17">
        <v>44499</v>
      </c>
      <c r="I207" s="22" t="s">
        <v>4587</v>
      </c>
      <c r="L207" s="8" t="str">
        <f>VLOOKUP(E207,'CONTROL MP HR'!$E$5:$M$1813,9,0)</f>
        <v>80002360</v>
      </c>
    </row>
    <row r="208" spans="1:12">
      <c r="A208" s="22">
        <f t="shared" si="7"/>
        <v>204</v>
      </c>
      <c r="B208" s="21" t="str">
        <f t="shared" si="6"/>
        <v>80002362</v>
      </c>
      <c r="C208" s="21" t="s">
        <v>2425</v>
      </c>
      <c r="D208" s="22" t="s">
        <v>2425</v>
      </c>
      <c r="E208" s="22" t="s">
        <v>2426</v>
      </c>
      <c r="F208" s="22" t="s">
        <v>1255</v>
      </c>
      <c r="G208" s="22" t="s">
        <v>405</v>
      </c>
      <c r="H208" s="17">
        <v>44499</v>
      </c>
      <c r="I208" s="22" t="s">
        <v>4587</v>
      </c>
      <c r="L208" s="8" t="str">
        <f>VLOOKUP(E208,'CONTROL MP HR'!$E$5:$M$1813,9,0)</f>
        <v>80002362</v>
      </c>
    </row>
    <row r="209" spans="1:12">
      <c r="A209" s="22">
        <f t="shared" si="7"/>
        <v>205</v>
      </c>
      <c r="B209" s="21" t="str">
        <f t="shared" si="6"/>
        <v>80002364</v>
      </c>
      <c r="C209" s="21" t="s">
        <v>3722</v>
      </c>
      <c r="D209" s="22" t="s">
        <v>3722</v>
      </c>
      <c r="E209" s="22" t="s">
        <v>3723</v>
      </c>
      <c r="F209" s="22" t="s">
        <v>1255</v>
      </c>
      <c r="G209" s="22" t="s">
        <v>405</v>
      </c>
      <c r="H209" s="17">
        <v>44499</v>
      </c>
      <c r="I209" s="22" t="s">
        <v>4587</v>
      </c>
      <c r="L209" s="8" t="str">
        <f>VLOOKUP(E209,'CONTROL MP HR'!$E$5:$M$1813,9,0)</f>
        <v>80002364</v>
      </c>
    </row>
    <row r="210" spans="1:12">
      <c r="A210" s="22">
        <f t="shared" si="7"/>
        <v>206</v>
      </c>
      <c r="B210" s="21" t="str">
        <f t="shared" si="6"/>
        <v>80002349</v>
      </c>
      <c r="C210" s="21" t="s">
        <v>1464</v>
      </c>
      <c r="D210" s="22" t="s">
        <v>1464</v>
      </c>
      <c r="E210" s="22" t="s">
        <v>1465</v>
      </c>
      <c r="F210" s="22" t="s">
        <v>1255</v>
      </c>
      <c r="G210" s="22" t="s">
        <v>405</v>
      </c>
      <c r="H210" s="17">
        <v>44499</v>
      </c>
      <c r="I210" s="22" t="s">
        <v>4587</v>
      </c>
      <c r="L210" s="8" t="str">
        <f>VLOOKUP(E210,'CONTROL MP HR'!$E$5:$M$1813,9,0)</f>
        <v>80002349</v>
      </c>
    </row>
    <row r="211" spans="1:12">
      <c r="A211" s="22">
        <f t="shared" si="7"/>
        <v>207</v>
      </c>
      <c r="B211" s="21" t="str">
        <f t="shared" si="6"/>
        <v>00415016</v>
      </c>
      <c r="C211" s="21" t="s">
        <v>3066</v>
      </c>
      <c r="D211" s="22" t="s">
        <v>3066</v>
      </c>
      <c r="E211" s="22" t="s">
        <v>3067</v>
      </c>
      <c r="F211" s="22" t="s">
        <v>1255</v>
      </c>
      <c r="G211" s="22" t="s">
        <v>328</v>
      </c>
      <c r="H211" s="17">
        <v>44499</v>
      </c>
      <c r="I211" s="22" t="s">
        <v>4587</v>
      </c>
      <c r="L211" s="8" t="str">
        <f>VLOOKUP(E211,'CONTROL MP HR'!$E$5:$M$1813,9,0)</f>
        <v>00415016</v>
      </c>
    </row>
    <row r="212" spans="1:12">
      <c r="A212" s="22">
        <f t="shared" si="7"/>
        <v>208</v>
      </c>
      <c r="B212" s="21" t="str">
        <f t="shared" si="6"/>
        <v>80001854</v>
      </c>
      <c r="C212" s="21" t="s">
        <v>2708</v>
      </c>
      <c r="D212" s="22" t="s">
        <v>2708</v>
      </c>
      <c r="E212" s="22" t="s">
        <v>2709</v>
      </c>
      <c r="F212" s="22" t="s">
        <v>1255</v>
      </c>
      <c r="G212" s="22" t="s">
        <v>405</v>
      </c>
      <c r="H212" s="17">
        <v>44499</v>
      </c>
      <c r="I212" s="22" t="s">
        <v>4587</v>
      </c>
      <c r="L212" s="8" t="str">
        <f>VLOOKUP(E212,'CONTROL MP HR'!$E$5:$M$1813,9,0)</f>
        <v>80001854</v>
      </c>
    </row>
    <row r="213" spans="1:12">
      <c r="A213" s="22">
        <f t="shared" si="7"/>
        <v>209</v>
      </c>
      <c r="B213" s="21" t="str">
        <f t="shared" si="6"/>
        <v>00109511</v>
      </c>
      <c r="C213" s="21" t="s">
        <v>3244</v>
      </c>
      <c r="D213" s="22" t="s">
        <v>3244</v>
      </c>
      <c r="E213" s="22" t="s">
        <v>3245</v>
      </c>
      <c r="F213" s="22" t="s">
        <v>1255</v>
      </c>
      <c r="G213" s="22" t="s">
        <v>3973</v>
      </c>
      <c r="H213" s="17">
        <v>44499</v>
      </c>
      <c r="I213" s="22" t="s">
        <v>4587</v>
      </c>
      <c r="L213" s="8" t="str">
        <f>VLOOKUP(E213,'CONTROL MP HR'!$E$5:$M$1813,9,0)</f>
        <v>00109511</v>
      </c>
    </row>
    <row r="214" spans="1:12">
      <c r="A214" s="22">
        <f t="shared" si="7"/>
        <v>210</v>
      </c>
      <c r="B214" s="21" t="str">
        <f t="shared" si="6"/>
        <v>80002350</v>
      </c>
      <c r="C214" s="21" t="s">
        <v>2733</v>
      </c>
      <c r="D214" s="22" t="s">
        <v>2733</v>
      </c>
      <c r="E214" s="22" t="s">
        <v>2734</v>
      </c>
      <c r="F214" s="22" t="s">
        <v>1255</v>
      </c>
      <c r="G214" s="22" t="s">
        <v>405</v>
      </c>
      <c r="H214" s="17">
        <v>44499</v>
      </c>
      <c r="I214" s="22" t="s">
        <v>4587</v>
      </c>
      <c r="L214" s="8" t="str">
        <f>VLOOKUP(E214,'CONTROL MP HR'!$E$5:$M$1813,9,0)</f>
        <v>80002350</v>
      </c>
    </row>
    <row r="215" spans="1:12">
      <c r="A215" s="22">
        <f t="shared" si="7"/>
        <v>211</v>
      </c>
      <c r="B215" s="21" t="str">
        <f t="shared" si="6"/>
        <v>99017100</v>
      </c>
      <c r="C215" s="21">
        <v>99017100</v>
      </c>
      <c r="D215" s="22" t="s">
        <v>365</v>
      </c>
      <c r="E215" s="22" t="s">
        <v>366</v>
      </c>
      <c r="F215" s="22" t="s">
        <v>3947</v>
      </c>
      <c r="G215" s="22" t="s">
        <v>386</v>
      </c>
      <c r="H215" s="17">
        <v>44499</v>
      </c>
      <c r="I215" s="22" t="s">
        <v>4587</v>
      </c>
      <c r="L215" s="8" t="str">
        <f>VLOOKUP(E215,'CONTROL MP HR'!$E$5:$M$1813,9,0)</f>
        <v>BMP140822</v>
      </c>
    </row>
    <row r="216" spans="1:12">
      <c r="A216" s="22">
        <f t="shared" si="7"/>
        <v>212</v>
      </c>
      <c r="B216" s="21" t="str">
        <f t="shared" si="6"/>
        <v>80002356</v>
      </c>
      <c r="C216" s="21" t="s">
        <v>2369</v>
      </c>
      <c r="D216" s="22" t="s">
        <v>2369</v>
      </c>
      <c r="E216" s="22" t="s">
        <v>2370</v>
      </c>
      <c r="F216" s="22" t="s">
        <v>1255</v>
      </c>
      <c r="G216" s="22" t="s">
        <v>405</v>
      </c>
      <c r="H216" s="17">
        <v>44499</v>
      </c>
      <c r="I216" s="22" t="s">
        <v>4587</v>
      </c>
      <c r="L216" s="8" t="str">
        <f>VLOOKUP(E216,'CONTROL MP HR'!$E$5:$M$1813,9,0)</f>
        <v>80002356</v>
      </c>
    </row>
    <row r="217" spans="1:12">
      <c r="A217" s="22">
        <f t="shared" si="7"/>
        <v>213</v>
      </c>
      <c r="B217" s="21" t="str">
        <f t="shared" si="6"/>
        <v>00000197</v>
      </c>
      <c r="C217" s="21" t="s">
        <v>790</v>
      </c>
      <c r="D217" s="22" t="s">
        <v>792</v>
      </c>
      <c r="E217" s="22" t="s">
        <v>791</v>
      </c>
      <c r="F217" s="22" t="s">
        <v>783</v>
      </c>
      <c r="G217" s="22" t="s">
        <v>328</v>
      </c>
      <c r="H217" s="17">
        <v>44499</v>
      </c>
      <c r="I217" s="22" t="s">
        <v>4587</v>
      </c>
      <c r="L217" s="8" t="str">
        <f>VLOOKUP(E217,'CONTROL MP HR'!$E$5:$M$1813,9,0)</f>
        <v>00000197</v>
      </c>
    </row>
    <row r="218" spans="1:12">
      <c r="A218" s="22">
        <f t="shared" si="7"/>
        <v>214</v>
      </c>
      <c r="B218" s="21" t="str">
        <f t="shared" si="6"/>
        <v>80002512</v>
      </c>
      <c r="C218" s="21">
        <v>80002512</v>
      </c>
      <c r="D218" s="22" t="s">
        <v>1785</v>
      </c>
      <c r="E218" s="22" t="s">
        <v>1786</v>
      </c>
      <c r="F218" s="22" t="s">
        <v>1255</v>
      </c>
      <c r="G218" s="22" t="s">
        <v>405</v>
      </c>
      <c r="H218" s="17">
        <v>44499</v>
      </c>
      <c r="I218" s="22" t="s">
        <v>4587</v>
      </c>
      <c r="L218" s="8" t="str">
        <f>VLOOKUP(E218,'CONTROL MP HR'!$E$5:$M$1813,9,0)</f>
        <v>80002512</v>
      </c>
    </row>
    <row r="219" spans="1:12">
      <c r="A219" s="22">
        <f t="shared" si="7"/>
        <v>215</v>
      </c>
      <c r="B219" s="21" t="str">
        <f t="shared" si="6"/>
        <v>MAHENDRA TIO FARIAL</v>
      </c>
      <c r="C219" s="21" t="s">
        <v>4622</v>
      </c>
      <c r="D219" s="22" t="e">
        <v>#N/A</v>
      </c>
      <c r="E219" s="22" t="s">
        <v>4622</v>
      </c>
      <c r="F219" s="22" t="s">
        <v>4615</v>
      </c>
      <c r="G219" s="22" t="e">
        <v>#N/A</v>
      </c>
      <c r="H219" s="17">
        <v>44499</v>
      </c>
      <c r="I219" s="22" t="s">
        <v>4587</v>
      </c>
      <c r="L219" s="8" t="e">
        <f>VLOOKUP(E219,'CONTROL MP HR'!$E$5:$M$1813,9,0)</f>
        <v>#N/A</v>
      </c>
    </row>
    <row r="220" spans="1:12">
      <c r="A220" s="22">
        <f t="shared" si="7"/>
        <v>216</v>
      </c>
      <c r="B220" s="21" t="str">
        <f t="shared" si="6"/>
        <v>80002171</v>
      </c>
      <c r="C220" s="21" t="s">
        <v>1344</v>
      </c>
      <c r="D220" s="22" t="s">
        <v>1344</v>
      </c>
      <c r="E220" s="22" t="s">
        <v>1345</v>
      </c>
      <c r="F220" s="22" t="s">
        <v>1255</v>
      </c>
      <c r="G220" s="22" t="s">
        <v>405</v>
      </c>
      <c r="H220" s="17">
        <v>44499</v>
      </c>
      <c r="I220" s="22" t="s">
        <v>4587</v>
      </c>
      <c r="L220" s="8" t="str">
        <f>VLOOKUP(E220,'CONTROL MP HR'!$E$5:$M$1813,9,0)</f>
        <v>80002171</v>
      </c>
    </row>
    <row r="221" spans="1:12">
      <c r="A221" s="22">
        <f t="shared" si="7"/>
        <v>217</v>
      </c>
      <c r="B221" s="21" t="str">
        <f t="shared" si="6"/>
        <v>00119215</v>
      </c>
      <c r="C221" s="21" t="s">
        <v>2184</v>
      </c>
      <c r="D221" s="22" t="s">
        <v>2184</v>
      </c>
      <c r="E221" s="22" t="s">
        <v>2185</v>
      </c>
      <c r="F221" s="22" t="s">
        <v>1255</v>
      </c>
      <c r="G221" s="22" t="s">
        <v>393</v>
      </c>
      <c r="H221" s="17">
        <v>44499</v>
      </c>
      <c r="I221" s="22" t="s">
        <v>4587</v>
      </c>
      <c r="L221" s="8" t="str">
        <f>VLOOKUP(E221,'CONTROL MP HR'!$E$5:$M$1813,9,0)</f>
        <v>00119215</v>
      </c>
    </row>
    <row r="222" spans="1:12">
      <c r="A222" s="22">
        <f t="shared" si="7"/>
        <v>218</v>
      </c>
      <c r="B222" s="21" t="str">
        <f t="shared" si="6"/>
        <v>RAHMAT HIDAYAT TUWO</v>
      </c>
      <c r="C222" s="21" t="s">
        <v>2337</v>
      </c>
      <c r="D222" s="22" t="s">
        <v>2336</v>
      </c>
      <c r="E222" s="22" t="s">
        <v>2337</v>
      </c>
      <c r="F222" s="22" t="s">
        <v>1255</v>
      </c>
      <c r="G222" s="22" t="e">
        <v>#N/A</v>
      </c>
      <c r="H222" s="17">
        <v>44499</v>
      </c>
      <c r="I222" s="22" t="s">
        <v>4587</v>
      </c>
      <c r="L222" s="8" t="str">
        <f>VLOOKUP(E222,'CONTROL MP HR'!$E$5:$M$1813,9,0)</f>
        <v>80002363</v>
      </c>
    </row>
    <row r="223" spans="1:12">
      <c r="A223" s="22">
        <f t="shared" si="7"/>
        <v>219</v>
      </c>
      <c r="B223" s="21" t="str">
        <f t="shared" si="6"/>
        <v>80002522</v>
      </c>
      <c r="C223" s="21">
        <v>80002522</v>
      </c>
      <c r="D223" s="22" t="s">
        <v>3290</v>
      </c>
      <c r="E223" s="22" t="s">
        <v>3291</v>
      </c>
      <c r="F223" s="22" t="s">
        <v>1255</v>
      </c>
      <c r="G223" s="22" t="s">
        <v>405</v>
      </c>
      <c r="H223" s="17">
        <v>44499</v>
      </c>
      <c r="I223" s="22" t="s">
        <v>4587</v>
      </c>
      <c r="L223" s="8" t="str">
        <f>VLOOKUP(E223,'CONTROL MP HR'!$E$5:$M$1813,9,0)</f>
        <v>80002522</v>
      </c>
    </row>
    <row r="224" spans="1:12">
      <c r="A224" s="22">
        <f t="shared" si="7"/>
        <v>220</v>
      </c>
      <c r="B224" s="21" t="str">
        <f t="shared" si="6"/>
        <v>80001093</v>
      </c>
      <c r="C224" s="21">
        <v>80001093</v>
      </c>
      <c r="D224" s="22" t="s">
        <v>2865</v>
      </c>
      <c r="E224" s="22" t="s">
        <v>2866</v>
      </c>
      <c r="F224" s="22" t="s">
        <v>1255</v>
      </c>
      <c r="G224" s="22" t="s">
        <v>405</v>
      </c>
      <c r="H224" s="17">
        <v>44499</v>
      </c>
      <c r="I224" s="22" t="s">
        <v>4587</v>
      </c>
      <c r="L224" s="8" t="str">
        <f>VLOOKUP(E224,'CONTROL MP HR'!$E$5:$M$1813,9,0)</f>
        <v>80001093</v>
      </c>
    </row>
    <row r="225" spans="1:12">
      <c r="A225" s="22">
        <f t="shared" si="7"/>
        <v>221</v>
      </c>
      <c r="B225" s="21" t="str">
        <f t="shared" si="6"/>
        <v>80002351</v>
      </c>
      <c r="C225" s="21">
        <v>80002351</v>
      </c>
      <c r="D225" s="22" t="s">
        <v>1821</v>
      </c>
      <c r="E225" s="22" t="s">
        <v>1822</v>
      </c>
      <c r="F225" s="22" t="s">
        <v>1255</v>
      </c>
      <c r="G225" s="22" t="s">
        <v>405</v>
      </c>
      <c r="H225" s="17">
        <v>44499</v>
      </c>
      <c r="I225" s="22" t="s">
        <v>4587</v>
      </c>
      <c r="L225" s="8" t="str">
        <f>VLOOKUP(E225,'CONTROL MP HR'!$E$5:$M$1813,9,0)</f>
        <v>80002351</v>
      </c>
    </row>
    <row r="226" spans="1:12">
      <c r="A226" s="22">
        <f t="shared" si="7"/>
        <v>222</v>
      </c>
      <c r="B226" s="21" t="str">
        <f t="shared" si="6"/>
        <v>80002352</v>
      </c>
      <c r="C226" s="21">
        <v>80002352</v>
      </c>
      <c r="D226" s="22" t="s">
        <v>2869</v>
      </c>
      <c r="E226" s="22" t="s">
        <v>2870</v>
      </c>
      <c r="F226" s="22" t="s">
        <v>1255</v>
      </c>
      <c r="G226" s="22" t="s">
        <v>405</v>
      </c>
      <c r="H226" s="17">
        <v>44499</v>
      </c>
      <c r="I226" s="22" t="s">
        <v>4587</v>
      </c>
      <c r="L226" s="8" t="str">
        <f>VLOOKUP(E226,'CONTROL MP HR'!$E$5:$M$1813,9,0)</f>
        <v>80002352</v>
      </c>
    </row>
    <row r="227" spans="1:12">
      <c r="A227" s="22">
        <f t="shared" si="7"/>
        <v>223</v>
      </c>
      <c r="B227" s="21" t="str">
        <f t="shared" si="6"/>
        <v>SAFRIANSYAH</v>
      </c>
      <c r="C227" s="21" t="s">
        <v>4623</v>
      </c>
      <c r="D227" s="22" t="e">
        <v>#N/A</v>
      </c>
      <c r="E227" s="22" t="s">
        <v>4623</v>
      </c>
      <c r="F227" s="22" t="s">
        <v>1255</v>
      </c>
      <c r="G227" s="22" t="e">
        <v>#N/A</v>
      </c>
      <c r="H227" s="17">
        <v>44499</v>
      </c>
      <c r="I227" s="22" t="s">
        <v>4587</v>
      </c>
      <c r="L227" s="8" t="e">
        <f>VLOOKUP(E227,'CONTROL MP HR'!$E$5:$M$1813,9,0)</f>
        <v>#N/A</v>
      </c>
    </row>
    <row r="228" spans="1:12">
      <c r="A228" s="22">
        <f t="shared" si="7"/>
        <v>224</v>
      </c>
      <c r="B228" s="21" t="str">
        <f t="shared" si="6"/>
        <v>80002524</v>
      </c>
      <c r="C228" s="21">
        <v>80002524</v>
      </c>
      <c r="D228" s="22" t="s">
        <v>3702</v>
      </c>
      <c r="E228" s="22" t="s">
        <v>3703</v>
      </c>
      <c r="F228" s="22" t="s">
        <v>1255</v>
      </c>
      <c r="G228" s="22" t="s">
        <v>405</v>
      </c>
      <c r="H228" s="17">
        <v>44499</v>
      </c>
      <c r="I228" s="22" t="s">
        <v>4587</v>
      </c>
      <c r="L228" s="8" t="str">
        <f>VLOOKUP(E228,'CONTROL MP HR'!$E$5:$M$1813,9,0)</f>
        <v>80002524</v>
      </c>
    </row>
    <row r="229" spans="1:12">
      <c r="A229" s="22">
        <f t="shared" si="7"/>
        <v>225</v>
      </c>
      <c r="B229" s="21" t="str">
        <f t="shared" si="6"/>
        <v>00118157</v>
      </c>
      <c r="C229" s="21" t="s">
        <v>3777</v>
      </c>
      <c r="D229" s="22" t="s">
        <v>3777</v>
      </c>
      <c r="E229" s="22" t="s">
        <v>3778</v>
      </c>
      <c r="F229" s="22" t="s">
        <v>1255</v>
      </c>
      <c r="G229" s="22" t="s">
        <v>393</v>
      </c>
      <c r="H229" s="17">
        <v>44499</v>
      </c>
      <c r="I229" s="22" t="s">
        <v>4587</v>
      </c>
      <c r="L229" s="8" t="str">
        <f>VLOOKUP(E229,'CONTROL MP HR'!$E$5:$M$1813,9,0)</f>
        <v>00118157</v>
      </c>
    </row>
    <row r="230" spans="1:12">
      <c r="A230" s="22">
        <f t="shared" si="7"/>
        <v>226</v>
      </c>
      <c r="B230" s="21" t="str">
        <f t="shared" si="6"/>
        <v>SYAHRIAN HIDAYAT</v>
      </c>
      <c r="C230" s="21" t="s">
        <v>4624</v>
      </c>
      <c r="D230" s="22" t="e">
        <v>#N/A</v>
      </c>
      <c r="E230" s="22" t="s">
        <v>4624</v>
      </c>
      <c r="F230" s="22" t="s">
        <v>4615</v>
      </c>
      <c r="G230" s="22" t="e">
        <v>#N/A</v>
      </c>
      <c r="H230" s="17">
        <v>44499</v>
      </c>
      <c r="I230" s="22" t="s">
        <v>4587</v>
      </c>
      <c r="L230" s="8" t="e">
        <f>VLOOKUP(E230,'CONTROL MP HR'!$E$5:$M$1813,9,0)</f>
        <v>#N/A</v>
      </c>
    </row>
    <row r="231" spans="1:12">
      <c r="A231" s="22">
        <f t="shared" si="7"/>
        <v>227</v>
      </c>
      <c r="B231" s="21" t="str">
        <f t="shared" si="6"/>
        <v>990817236</v>
      </c>
      <c r="C231" s="21">
        <v>990817236</v>
      </c>
      <c r="D231" s="22" t="s">
        <v>3844</v>
      </c>
      <c r="E231" s="22" t="s">
        <v>3842</v>
      </c>
      <c r="F231" s="22" t="s">
        <v>3947</v>
      </c>
      <c r="G231" s="22" t="s">
        <v>328</v>
      </c>
      <c r="H231" s="17">
        <v>44499</v>
      </c>
      <c r="I231" s="22" t="s">
        <v>4587</v>
      </c>
      <c r="L231" s="8" t="str">
        <f>VLOOKUP(E231,'CONTROL MP HR'!$E$5:$M$1813,9,0)</f>
        <v>990817236</v>
      </c>
    </row>
    <row r="232" spans="1:12">
      <c r="A232" s="22">
        <f t="shared" si="7"/>
        <v>228</v>
      </c>
      <c r="B232" s="21" t="str">
        <f t="shared" si="6"/>
        <v>00116136</v>
      </c>
      <c r="C232" s="21" t="s">
        <v>2536</v>
      </c>
      <c r="D232" s="22" t="s">
        <v>2536</v>
      </c>
      <c r="E232" s="22" t="s">
        <v>2537</v>
      </c>
      <c r="F232" s="22" t="s">
        <v>1255</v>
      </c>
      <c r="G232" s="22" t="s">
        <v>328</v>
      </c>
      <c r="H232" s="17">
        <v>44499</v>
      </c>
      <c r="I232" s="22" t="s">
        <v>4587</v>
      </c>
      <c r="L232" s="8" t="str">
        <f>VLOOKUP(E232,'CONTROL MP HR'!$E$5:$M$1813,9,0)</f>
        <v>00116136</v>
      </c>
    </row>
    <row r="233" spans="1:12">
      <c r="A233" s="22">
        <f t="shared" si="7"/>
        <v>229</v>
      </c>
      <c r="B233" s="21" t="str">
        <f t="shared" si="6"/>
        <v>80002964</v>
      </c>
      <c r="C233" s="21" t="s">
        <v>1686</v>
      </c>
      <c r="D233" s="22" t="s">
        <v>1686</v>
      </c>
      <c r="E233" s="22" t="s">
        <v>1687</v>
      </c>
      <c r="F233" s="22" t="s">
        <v>666</v>
      </c>
      <c r="G233" s="22" t="s">
        <v>355</v>
      </c>
      <c r="H233" s="17">
        <v>44499</v>
      </c>
      <c r="I233" s="22" t="s">
        <v>4587</v>
      </c>
      <c r="L233" s="8" t="str">
        <f>VLOOKUP(E233,'CONTROL MP HR'!$E$5:$M$1813,9,0)</f>
        <v>80002964</v>
      </c>
    </row>
    <row r="234" spans="1:12">
      <c r="A234" s="22">
        <f t="shared" si="7"/>
        <v>230</v>
      </c>
      <c r="B234" s="21" t="str">
        <f t="shared" si="6"/>
        <v>80002353</v>
      </c>
      <c r="C234" s="21">
        <v>80002353</v>
      </c>
      <c r="D234" s="22" t="s">
        <v>2937</v>
      </c>
      <c r="E234" s="22" t="s">
        <v>2938</v>
      </c>
      <c r="F234" s="22" t="s">
        <v>1255</v>
      </c>
      <c r="G234" s="22" t="s">
        <v>405</v>
      </c>
      <c r="H234" s="17">
        <v>44499</v>
      </c>
      <c r="I234" s="22" t="s">
        <v>4587</v>
      </c>
      <c r="L234" s="8" t="str">
        <f>VLOOKUP(E234,'CONTROL MP HR'!$E$5:$M$1813,9,0)</f>
        <v>80002353</v>
      </c>
    </row>
    <row r="235" spans="1:12">
      <c r="A235" s="22">
        <f t="shared" si="7"/>
        <v>231</v>
      </c>
      <c r="B235" s="21" t="str">
        <f t="shared" si="6"/>
        <v>80002502</v>
      </c>
      <c r="C235" s="21" t="s">
        <v>2212</v>
      </c>
      <c r="D235" s="22" t="s">
        <v>2212</v>
      </c>
      <c r="E235" s="22" t="s">
        <v>2213</v>
      </c>
      <c r="F235" s="22" t="s">
        <v>1255</v>
      </c>
      <c r="G235" s="22" t="s">
        <v>328</v>
      </c>
      <c r="H235" s="17">
        <v>44499</v>
      </c>
      <c r="I235" s="22" t="s">
        <v>4587</v>
      </c>
      <c r="L235" s="8" t="str">
        <f>VLOOKUP(E235,'CONTROL MP HR'!$E$5:$M$1813,9,0)</f>
        <v>80002502</v>
      </c>
    </row>
    <row r="236" spans="1:12">
      <c r="A236" s="22">
        <f t="shared" si="7"/>
        <v>232</v>
      </c>
      <c r="B236" s="21" t="str">
        <f t="shared" si="6"/>
        <v>80001845</v>
      </c>
      <c r="C236" s="21" t="s">
        <v>2601</v>
      </c>
      <c r="D236" s="22" t="s">
        <v>2601</v>
      </c>
      <c r="E236" s="22" t="s">
        <v>2602</v>
      </c>
      <c r="F236" s="22" t="s">
        <v>1255</v>
      </c>
      <c r="G236" s="22" t="s">
        <v>405</v>
      </c>
      <c r="H236" s="17">
        <v>44502</v>
      </c>
      <c r="I236" s="22" t="s">
        <v>4587</v>
      </c>
      <c r="L236" s="8" t="str">
        <f>VLOOKUP(E236,'CONTROL MP HR'!$E$5:$M$1813,9,0)</f>
        <v>80001845</v>
      </c>
    </row>
    <row r="237" spans="1:12">
      <c r="A237" s="22">
        <f t="shared" si="7"/>
        <v>233</v>
      </c>
      <c r="B237" s="21" t="str">
        <f t="shared" si="6"/>
        <v>80002172</v>
      </c>
      <c r="C237" s="21" t="s">
        <v>1959</v>
      </c>
      <c r="D237" s="22" t="s">
        <v>1959</v>
      </c>
      <c r="E237" s="22" t="s">
        <v>1960</v>
      </c>
      <c r="F237" s="22" t="s">
        <v>1255</v>
      </c>
      <c r="G237" s="22" t="s">
        <v>328</v>
      </c>
      <c r="H237" s="17">
        <v>44502</v>
      </c>
      <c r="I237" s="22" t="s">
        <v>4587</v>
      </c>
      <c r="L237" s="8" t="str">
        <f>VLOOKUP(E237,'CONTROL MP HR'!$E$5:$M$1813,9,0)</f>
        <v>80002172</v>
      </c>
    </row>
    <row r="238" spans="1:12">
      <c r="A238" s="22">
        <f t="shared" si="7"/>
        <v>234</v>
      </c>
      <c r="B238" s="21" t="str">
        <f t="shared" si="6"/>
        <v>80002292</v>
      </c>
      <c r="C238" s="21" t="s">
        <v>1326</v>
      </c>
      <c r="D238" s="22" t="s">
        <v>1326</v>
      </c>
      <c r="E238" s="22" t="s">
        <v>1327</v>
      </c>
      <c r="F238" s="22" t="s">
        <v>1255</v>
      </c>
      <c r="G238" s="22" t="s">
        <v>328</v>
      </c>
      <c r="H238" s="17">
        <v>44502</v>
      </c>
      <c r="I238" s="22" t="s">
        <v>4587</v>
      </c>
      <c r="L238" s="8" t="str">
        <f>VLOOKUP(E238,'CONTROL MP HR'!$E$5:$M$1813,9,0)</f>
        <v>80002292</v>
      </c>
    </row>
    <row r="239" spans="1:12">
      <c r="A239" s="22">
        <f t="shared" si="7"/>
        <v>235</v>
      </c>
      <c r="B239" s="21" t="str">
        <f t="shared" si="6"/>
        <v>80002317</v>
      </c>
      <c r="C239" s="21" t="s">
        <v>3452</v>
      </c>
      <c r="D239" s="22" t="s">
        <v>3452</v>
      </c>
      <c r="E239" s="22" t="s">
        <v>3453</v>
      </c>
      <c r="F239" s="22" t="s">
        <v>1255</v>
      </c>
      <c r="G239" s="22" t="s">
        <v>328</v>
      </c>
      <c r="H239" s="17">
        <v>44502</v>
      </c>
      <c r="I239" s="22" t="s">
        <v>4587</v>
      </c>
      <c r="L239" s="8" t="str">
        <f>VLOOKUP(E239,'CONTROL MP HR'!$E$5:$M$1813,9,0)</f>
        <v>80002317</v>
      </c>
    </row>
    <row r="240" spans="1:12">
      <c r="A240" s="22">
        <f t="shared" si="7"/>
        <v>236</v>
      </c>
      <c r="B240" s="21" t="str">
        <f t="shared" si="6"/>
        <v>80002511</v>
      </c>
      <c r="C240" s="21">
        <v>80002511</v>
      </c>
      <c r="D240" s="22" t="s">
        <v>201</v>
      </c>
      <c r="E240" s="22" t="s">
        <v>202</v>
      </c>
      <c r="F240" s="22" t="s">
        <v>1255</v>
      </c>
      <c r="G240" s="22" t="s">
        <v>405</v>
      </c>
      <c r="H240" s="17">
        <v>44502</v>
      </c>
      <c r="I240" s="22" t="s">
        <v>4587</v>
      </c>
      <c r="L240" s="8" t="str">
        <f>VLOOKUP(E240,'CONTROL MP HR'!$E$5:$M$1813,9,0)</f>
        <v>MP/ARCO-0348</v>
      </c>
    </row>
    <row r="241" spans="1:12">
      <c r="A241" s="22">
        <f t="shared" si="7"/>
        <v>237</v>
      </c>
      <c r="B241" s="21" t="str">
        <f t="shared" si="6"/>
        <v>80002219</v>
      </c>
      <c r="C241" s="21">
        <v>80002219</v>
      </c>
      <c r="D241" s="22" t="s">
        <v>2729</v>
      </c>
      <c r="E241" s="22" t="s">
        <v>2730</v>
      </c>
      <c r="F241" s="22" t="s">
        <v>1255</v>
      </c>
      <c r="G241" s="22" t="s">
        <v>405</v>
      </c>
      <c r="H241" s="17">
        <v>44502</v>
      </c>
      <c r="I241" s="22" t="s">
        <v>4587</v>
      </c>
      <c r="L241" s="8" t="str">
        <f>VLOOKUP(E241,'CONTROL MP HR'!$E$5:$M$1813,9,0)</f>
        <v>80002219</v>
      </c>
    </row>
    <row r="242" spans="1:12">
      <c r="A242" s="22">
        <f t="shared" si="7"/>
        <v>238</v>
      </c>
      <c r="B242" s="21" t="str">
        <f t="shared" si="6"/>
        <v>80002517</v>
      </c>
      <c r="C242" s="21">
        <v>80002517</v>
      </c>
      <c r="D242" s="22" t="s">
        <v>3408</v>
      </c>
      <c r="E242" s="22" t="s">
        <v>3409</v>
      </c>
      <c r="F242" s="22" t="s">
        <v>1255</v>
      </c>
      <c r="G242" s="22" t="s">
        <v>405</v>
      </c>
      <c r="H242" s="17">
        <v>44502</v>
      </c>
      <c r="I242" s="22" t="s">
        <v>4587</v>
      </c>
      <c r="L242" s="8" t="str">
        <f>VLOOKUP(E242,'CONTROL MP HR'!$E$5:$M$1813,9,0)</f>
        <v>80002517</v>
      </c>
    </row>
    <row r="243" spans="1:12">
      <c r="A243" s="22">
        <f t="shared" si="7"/>
        <v>239</v>
      </c>
      <c r="B243" s="21" t="str">
        <f t="shared" si="6"/>
        <v>80002346</v>
      </c>
      <c r="C243" s="21" t="s">
        <v>3054</v>
      </c>
      <c r="D243" s="22" t="s">
        <v>3054</v>
      </c>
      <c r="E243" s="22" t="s">
        <v>3055</v>
      </c>
      <c r="F243" s="22" t="s">
        <v>1255</v>
      </c>
      <c r="G243" s="22" t="s">
        <v>393</v>
      </c>
      <c r="H243" s="17">
        <v>44502</v>
      </c>
      <c r="I243" s="22" t="s">
        <v>4587</v>
      </c>
      <c r="L243" s="8" t="str">
        <f>VLOOKUP(E243,'CONTROL MP HR'!$E$5:$M$1813,9,0)</f>
        <v>80002346</v>
      </c>
    </row>
    <row r="244" spans="1:12">
      <c r="A244" s="22">
        <f t="shared" si="7"/>
        <v>240</v>
      </c>
      <c r="B244" s="21" t="str">
        <f t="shared" si="6"/>
        <v>80002554</v>
      </c>
      <c r="C244" s="21" t="s">
        <v>1825</v>
      </c>
      <c r="D244" s="22" t="s">
        <v>1825</v>
      </c>
      <c r="E244" s="22" t="s">
        <v>1826</v>
      </c>
      <c r="F244" s="22" t="s">
        <v>1255</v>
      </c>
      <c r="G244" s="22" t="s">
        <v>405</v>
      </c>
      <c r="H244" s="17">
        <v>44502</v>
      </c>
      <c r="I244" s="22" t="s">
        <v>4587</v>
      </c>
      <c r="L244" s="8" t="str">
        <f>VLOOKUP(E244,'CONTROL MP HR'!$E$5:$M$1813,9,0)</f>
        <v>80002554</v>
      </c>
    </row>
    <row r="245" spans="1:12">
      <c r="A245" s="22">
        <f t="shared" si="7"/>
        <v>241</v>
      </c>
      <c r="B245" s="21" t="str">
        <f t="shared" si="6"/>
        <v>80002533</v>
      </c>
      <c r="C245" s="21" t="s">
        <v>2911</v>
      </c>
      <c r="D245" s="22" t="s">
        <v>2911</v>
      </c>
      <c r="E245" s="22" t="s">
        <v>2912</v>
      </c>
      <c r="F245" s="22" t="s">
        <v>1255</v>
      </c>
      <c r="G245" s="22" t="s">
        <v>405</v>
      </c>
      <c r="H245" s="17">
        <v>44502</v>
      </c>
      <c r="I245" s="22" t="s">
        <v>4587</v>
      </c>
      <c r="L245" s="8" t="str">
        <f>VLOOKUP(E245,'CONTROL MP HR'!$E$5:$M$1813,9,0)</f>
        <v>80002533</v>
      </c>
    </row>
    <row r="246" spans="1:12">
      <c r="A246" s="22">
        <f t="shared" si="7"/>
        <v>242</v>
      </c>
      <c r="B246" s="21" t="str">
        <f t="shared" si="6"/>
        <v>80002127</v>
      </c>
      <c r="C246" s="21">
        <v>80002127</v>
      </c>
      <c r="D246" s="22" t="s">
        <v>2921</v>
      </c>
      <c r="E246" s="22" t="s">
        <v>2922</v>
      </c>
      <c r="F246" s="22" t="s">
        <v>1255</v>
      </c>
      <c r="G246" s="22" t="s">
        <v>405</v>
      </c>
      <c r="H246" s="17">
        <v>44502</v>
      </c>
      <c r="I246" s="22" t="s">
        <v>4587</v>
      </c>
      <c r="L246" s="8" t="str">
        <f>VLOOKUP(E246,'CONTROL MP HR'!$E$5:$M$1813,9,0)</f>
        <v>80002127</v>
      </c>
    </row>
    <row r="247" spans="1:12">
      <c r="A247" s="22">
        <f t="shared" si="7"/>
        <v>243</v>
      </c>
      <c r="B247" s="21" t="str">
        <f t="shared" si="6"/>
        <v>80002174</v>
      </c>
      <c r="C247" s="21" t="s">
        <v>2019</v>
      </c>
      <c r="D247" s="22" t="s">
        <v>2019</v>
      </c>
      <c r="E247" s="22" t="s">
        <v>2020</v>
      </c>
      <c r="F247" s="22" t="s">
        <v>1255</v>
      </c>
      <c r="G247" s="22" t="s">
        <v>328</v>
      </c>
      <c r="H247" s="17">
        <v>44502</v>
      </c>
      <c r="I247" s="22" t="s">
        <v>4587</v>
      </c>
      <c r="L247" s="8" t="str">
        <f>VLOOKUP(E247,'CONTROL MP HR'!$E$5:$M$1813,9,0)</f>
        <v>80002174</v>
      </c>
    </row>
    <row r="248" spans="1:12">
      <c r="A248" s="22">
        <f t="shared" si="7"/>
        <v>244</v>
      </c>
      <c r="B248" s="21" t="str">
        <f t="shared" si="6"/>
        <v>SKB - 00045</v>
      </c>
      <c r="C248" s="21" t="s">
        <v>1247</v>
      </c>
      <c r="D248" s="22" t="s">
        <v>1247</v>
      </c>
      <c r="E248" s="22" t="s">
        <v>4552</v>
      </c>
      <c r="F248" s="22" t="s">
        <v>1228</v>
      </c>
      <c r="G248" s="22" t="s">
        <v>386</v>
      </c>
      <c r="H248" s="17">
        <v>44502</v>
      </c>
      <c r="I248" s="22" t="s">
        <v>4587</v>
      </c>
      <c r="L248" s="8" t="str">
        <f>VLOOKUP(E248,'CONTROL MP HR'!$E$5:$M$1813,9,0)</f>
        <v>SKB - 00045</v>
      </c>
    </row>
    <row r="249" spans="1:12">
      <c r="A249" s="22">
        <f t="shared" si="7"/>
        <v>245</v>
      </c>
      <c r="B249" s="21" t="str">
        <f t="shared" si="6"/>
        <v>80002329</v>
      </c>
      <c r="C249" s="21" t="s">
        <v>2097</v>
      </c>
      <c r="D249" s="22" t="s">
        <v>2097</v>
      </c>
      <c r="E249" s="22" t="s">
        <v>2098</v>
      </c>
      <c r="F249" s="22" t="s">
        <v>1255</v>
      </c>
      <c r="G249" s="22" t="s">
        <v>328</v>
      </c>
      <c r="H249" s="17">
        <v>44506</v>
      </c>
      <c r="I249" s="22" t="s">
        <v>4587</v>
      </c>
      <c r="L249" s="8" t="str">
        <f>VLOOKUP(E249,'CONTROL MP HR'!$E$5:$M$1813,9,0)</f>
        <v>80002329</v>
      </c>
    </row>
    <row r="250" spans="1:12">
      <c r="A250" s="22">
        <f t="shared" si="7"/>
        <v>246</v>
      </c>
      <c r="B250" s="21" t="str">
        <f t="shared" si="6"/>
        <v>00212630</v>
      </c>
      <c r="C250" s="21">
        <v>212630</v>
      </c>
      <c r="D250" s="22" t="s">
        <v>241</v>
      </c>
      <c r="E250" s="22" t="s">
        <v>4345</v>
      </c>
      <c r="F250" s="22" t="s">
        <v>3946</v>
      </c>
      <c r="G250" s="22" t="s">
        <v>405</v>
      </c>
      <c r="H250" s="17">
        <v>44506</v>
      </c>
      <c r="I250" s="22" t="s">
        <v>4587</v>
      </c>
      <c r="L250" s="8" t="str">
        <f>VLOOKUP(E250,'CONTROL MP HR'!$E$5:$M$1813,9,0)</f>
        <v>00212630</v>
      </c>
    </row>
    <row r="251" spans="1:12">
      <c r="A251" s="22">
        <f t="shared" si="7"/>
        <v>247</v>
      </c>
      <c r="B251" s="21" t="str">
        <f t="shared" si="6"/>
        <v>00118286</v>
      </c>
      <c r="C251" s="21" t="s">
        <v>4010</v>
      </c>
      <c r="D251" s="22" t="s">
        <v>3501</v>
      </c>
      <c r="E251" s="22" t="s">
        <v>3500</v>
      </c>
      <c r="F251" s="22" t="s">
        <v>1255</v>
      </c>
      <c r="G251" s="22" t="s">
        <v>3973</v>
      </c>
      <c r="H251" s="17">
        <v>44506</v>
      </c>
      <c r="I251" s="22" t="s">
        <v>4587</v>
      </c>
      <c r="L251" s="8" t="str">
        <f>VLOOKUP(E251,'CONTROL MP HR'!$E$5:$M$1813,9,0)</f>
        <v>00118286</v>
      </c>
    </row>
    <row r="252" spans="1:12">
      <c r="A252" s="22">
        <f t="shared" si="7"/>
        <v>248</v>
      </c>
      <c r="B252" s="21" t="str">
        <f t="shared" si="6"/>
        <v>80001110</v>
      </c>
      <c r="C252" s="21" t="s">
        <v>1268</v>
      </c>
      <c r="D252" s="22" t="s">
        <v>1268</v>
      </c>
      <c r="E252" s="22" t="s">
        <v>1269</v>
      </c>
      <c r="F252" s="22" t="s">
        <v>1255</v>
      </c>
      <c r="G252" s="22" t="s">
        <v>405</v>
      </c>
      <c r="H252" s="17">
        <v>44506</v>
      </c>
      <c r="I252" s="22" t="s">
        <v>4587</v>
      </c>
      <c r="L252" s="8" t="str">
        <f>VLOOKUP(E252,'CONTROL MP HR'!$E$5:$M$1813,9,0)</f>
        <v>80001110</v>
      </c>
    </row>
    <row r="253" spans="1:12">
      <c r="A253" s="22">
        <f t="shared" si="7"/>
        <v>249</v>
      </c>
      <c r="B253" s="21" t="str">
        <f t="shared" si="6"/>
        <v>80002553</v>
      </c>
      <c r="C253" s="21" t="s">
        <v>3217</v>
      </c>
      <c r="D253" s="22" t="s">
        <v>3217</v>
      </c>
      <c r="E253" s="22" t="s">
        <v>3218</v>
      </c>
      <c r="F253" s="22" t="s">
        <v>1255</v>
      </c>
      <c r="G253" s="22" t="s">
        <v>405</v>
      </c>
      <c r="H253" s="17">
        <v>44506</v>
      </c>
      <c r="I253" s="22" t="s">
        <v>4587</v>
      </c>
      <c r="L253" s="8" t="str">
        <f>VLOOKUP(E253,'CONTROL MP HR'!$E$5:$M$1813,9,0)</f>
        <v>80002553</v>
      </c>
    </row>
    <row r="254" spans="1:12">
      <c r="A254" s="22">
        <f t="shared" si="7"/>
        <v>250</v>
      </c>
      <c r="B254" s="21" t="str">
        <f t="shared" si="6"/>
        <v>LSS-002</v>
      </c>
      <c r="C254" s="21" t="s">
        <v>1192</v>
      </c>
      <c r="D254" s="22" t="e">
        <v>#N/A</v>
      </c>
      <c r="E254" s="22" t="s">
        <v>4625</v>
      </c>
      <c r="F254" s="22" t="s">
        <v>4615</v>
      </c>
      <c r="G254" s="22" t="s">
        <v>3973</v>
      </c>
      <c r="H254" s="17">
        <v>44506</v>
      </c>
      <c r="I254" s="22" t="s">
        <v>4587</v>
      </c>
      <c r="L254" s="8" t="e">
        <f>VLOOKUP(E254,'CONTROL MP HR'!$E$5:$M$1813,9,0)</f>
        <v>#N/A</v>
      </c>
    </row>
    <row r="255" spans="1:12">
      <c r="A255" s="22">
        <f t="shared" si="7"/>
        <v>251</v>
      </c>
      <c r="B255" s="21" t="str">
        <f t="shared" si="6"/>
        <v>MP/SIS-20120484</v>
      </c>
      <c r="C255" s="21" t="s">
        <v>4421</v>
      </c>
      <c r="D255" s="22" t="s">
        <v>772</v>
      </c>
      <c r="E255" s="22" t="s">
        <v>773</v>
      </c>
      <c r="F255" s="22" t="s">
        <v>744</v>
      </c>
      <c r="G255" s="22" t="s">
        <v>386</v>
      </c>
      <c r="H255" s="17">
        <v>44506</v>
      </c>
      <c r="I255" s="22" t="s">
        <v>4587</v>
      </c>
      <c r="L255" s="8" t="str">
        <f>VLOOKUP(E255,'CONTROL MP HR'!$E$5:$M$1813,9,0)</f>
        <v>EDJS-0922</v>
      </c>
    </row>
    <row r="256" spans="1:12">
      <c r="A256" s="22">
        <f t="shared" si="7"/>
        <v>252</v>
      </c>
      <c r="B256" s="21" t="str">
        <f t="shared" si="6"/>
        <v>BMP0311217</v>
      </c>
      <c r="C256" s="21" t="s">
        <v>477</v>
      </c>
      <c r="D256" s="22" t="s">
        <v>477</v>
      </c>
      <c r="E256" s="22" t="s">
        <v>478</v>
      </c>
      <c r="F256" s="22" t="s">
        <v>4609</v>
      </c>
      <c r="G256" s="22" t="s">
        <v>328</v>
      </c>
      <c r="H256" s="17">
        <v>44506</v>
      </c>
      <c r="I256" s="22" t="s">
        <v>4587</v>
      </c>
      <c r="L256" s="8" t="str">
        <f>VLOOKUP(E256,'CONTROL MP HR'!$E$5:$M$1813,9,0)</f>
        <v>BMP0311217</v>
      </c>
    </row>
    <row r="257" spans="1:12">
      <c r="A257" s="22">
        <f t="shared" si="7"/>
        <v>253</v>
      </c>
      <c r="B257" s="21" t="str">
        <f t="shared" si="6"/>
        <v>KASPUL</v>
      </c>
      <c r="C257" s="21" t="s">
        <v>4626</v>
      </c>
      <c r="D257" s="22" t="e">
        <v>#N/A</v>
      </c>
      <c r="E257" s="22" t="s">
        <v>4626</v>
      </c>
      <c r="F257" s="22" t="s">
        <v>4615</v>
      </c>
      <c r="G257" s="22" t="e">
        <v>#N/A</v>
      </c>
      <c r="H257" s="17">
        <v>44506</v>
      </c>
      <c r="I257" s="22" t="s">
        <v>4587</v>
      </c>
      <c r="L257" s="8" t="e">
        <f>VLOOKUP(E257,'CONTROL MP HR'!$E$5:$M$1813,9,0)</f>
        <v>#N/A</v>
      </c>
    </row>
    <row r="258" spans="1:12">
      <c r="A258" s="22">
        <f t="shared" si="7"/>
        <v>254</v>
      </c>
      <c r="B258" s="21" t="str">
        <f t="shared" si="6"/>
        <v>80002259</v>
      </c>
      <c r="C258" s="21" t="s">
        <v>2546</v>
      </c>
      <c r="D258" s="22" t="s">
        <v>2546</v>
      </c>
      <c r="E258" s="22" t="s">
        <v>2547</v>
      </c>
      <c r="F258" s="22" t="s">
        <v>1255</v>
      </c>
      <c r="G258" s="22" t="s">
        <v>328</v>
      </c>
      <c r="H258" s="17">
        <v>44506</v>
      </c>
      <c r="I258" s="22" t="s">
        <v>4587</v>
      </c>
      <c r="L258" s="8" t="str">
        <f>VLOOKUP(E258,'CONTROL MP HR'!$E$5:$M$1813,9,0)</f>
        <v>80002259</v>
      </c>
    </row>
    <row r="259" spans="1:12">
      <c r="A259" s="22">
        <f t="shared" si="7"/>
        <v>255</v>
      </c>
      <c r="B259" s="21" t="str">
        <f t="shared" si="6"/>
        <v>MANSYAUL FAIZ</v>
      </c>
      <c r="C259" s="21" t="s">
        <v>4627</v>
      </c>
      <c r="D259" s="22" t="e">
        <v>#N/A</v>
      </c>
      <c r="E259" s="22" t="s">
        <v>4627</v>
      </c>
      <c r="F259" s="22" t="s">
        <v>1255</v>
      </c>
      <c r="G259" s="22" t="e">
        <v>#N/A</v>
      </c>
      <c r="H259" s="17">
        <v>44506</v>
      </c>
      <c r="I259" s="22" t="s">
        <v>4587</v>
      </c>
      <c r="L259" s="8" t="e">
        <f>VLOOKUP(E259,'CONTROL MP HR'!$E$5:$M$1813,9,0)</f>
        <v>#N/A</v>
      </c>
    </row>
    <row r="260" spans="1:12">
      <c r="A260" s="22">
        <f t="shared" si="7"/>
        <v>256</v>
      </c>
      <c r="B260" s="21" t="str">
        <f t="shared" si="6"/>
        <v>80002374</v>
      </c>
      <c r="C260" s="21" t="s">
        <v>2332</v>
      </c>
      <c r="D260" s="22" t="s">
        <v>2332</v>
      </c>
      <c r="E260" s="22" t="s">
        <v>2333</v>
      </c>
      <c r="F260" s="22" t="s">
        <v>1255</v>
      </c>
      <c r="G260" s="22" t="s">
        <v>405</v>
      </c>
      <c r="H260" s="17">
        <v>44506</v>
      </c>
      <c r="I260" s="22" t="s">
        <v>4587</v>
      </c>
      <c r="L260" s="8" t="str">
        <f>VLOOKUP(E260,'CONTROL MP HR'!$E$5:$M$1813,9,0)</f>
        <v>80002374</v>
      </c>
    </row>
    <row r="261" spans="1:12">
      <c r="A261" s="22">
        <f t="shared" si="7"/>
        <v>257</v>
      </c>
      <c r="B261" s="21" t="str">
        <f t="shared" ref="B261:B324" si="8">TEXT(C261,"00000000")</f>
        <v>SKB - 00018</v>
      </c>
      <c r="C261" s="21" t="s">
        <v>1244</v>
      </c>
      <c r="D261" s="22" t="s">
        <v>1244</v>
      </c>
      <c r="E261" s="22" t="s">
        <v>1245</v>
      </c>
      <c r="F261" s="22" t="s">
        <v>1228</v>
      </c>
      <c r="G261" s="22" t="s">
        <v>386</v>
      </c>
      <c r="H261" s="17">
        <v>44506</v>
      </c>
      <c r="I261" s="22" t="s">
        <v>4587</v>
      </c>
      <c r="L261" s="8" t="str">
        <f>VLOOKUP(E261,'CONTROL MP HR'!$E$5:$M$1813,9,0)</f>
        <v>SKB - 00018</v>
      </c>
    </row>
    <row r="262" spans="1:12">
      <c r="A262" s="22">
        <f t="shared" ref="A262:A325" si="9">A261+1</f>
        <v>258</v>
      </c>
      <c r="B262" s="21" t="str">
        <f t="shared" si="8"/>
        <v>80000013</v>
      </c>
      <c r="C262" s="21">
        <v>80000013</v>
      </c>
      <c r="D262" s="22" t="s">
        <v>2824</v>
      </c>
      <c r="E262" s="22" t="s">
        <v>2823</v>
      </c>
      <c r="F262" s="22" t="s">
        <v>1255</v>
      </c>
      <c r="G262" s="22" t="s">
        <v>405</v>
      </c>
      <c r="H262" s="17">
        <v>44506</v>
      </c>
      <c r="I262" s="22" t="s">
        <v>4587</v>
      </c>
      <c r="L262" s="8" t="str">
        <f>VLOOKUP(E262,'CONTROL MP HR'!$E$5:$M$1813,9,0)</f>
        <v>80003006</v>
      </c>
    </row>
    <row r="263" spans="1:12">
      <c r="A263" s="22">
        <f t="shared" si="9"/>
        <v>259</v>
      </c>
      <c r="B263" s="21" t="str">
        <f t="shared" si="8"/>
        <v>BMP0311212</v>
      </c>
      <c r="C263" s="21" t="s">
        <v>555</v>
      </c>
      <c r="D263" s="22" t="e">
        <v>#N/A</v>
      </c>
      <c r="E263" s="22" t="s">
        <v>4628</v>
      </c>
      <c r="F263" s="22" t="s">
        <v>4609</v>
      </c>
      <c r="G263" s="22" t="s">
        <v>3973</v>
      </c>
      <c r="H263" s="17">
        <v>44506</v>
      </c>
      <c r="I263" s="22" t="s">
        <v>4587</v>
      </c>
      <c r="L263" s="8" t="e">
        <f>VLOOKUP(E263,'CONTROL MP HR'!$E$5:$M$1813,9,0)</f>
        <v>#N/A</v>
      </c>
    </row>
    <row r="264" spans="1:12">
      <c r="A264" s="22">
        <f t="shared" si="9"/>
        <v>260</v>
      </c>
      <c r="B264" s="21" t="str">
        <f t="shared" si="8"/>
        <v>80002542</v>
      </c>
      <c r="C264" s="21" t="s">
        <v>1837</v>
      </c>
      <c r="D264" s="22" t="s">
        <v>1837</v>
      </c>
      <c r="E264" s="22" t="s">
        <v>1838</v>
      </c>
      <c r="F264" s="22" t="s">
        <v>1255</v>
      </c>
      <c r="G264" s="22" t="s">
        <v>405</v>
      </c>
      <c r="H264" s="17">
        <v>44506</v>
      </c>
      <c r="I264" s="22" t="s">
        <v>4587</v>
      </c>
      <c r="L264" s="8" t="str">
        <f>VLOOKUP(E264,'CONTROL MP HR'!$E$5:$M$1813,9,0)</f>
        <v>80002542</v>
      </c>
    </row>
    <row r="265" spans="1:12">
      <c r="A265" s="22">
        <f t="shared" si="9"/>
        <v>261</v>
      </c>
      <c r="B265" s="21" t="str">
        <f t="shared" si="8"/>
        <v>80002261</v>
      </c>
      <c r="C265" s="21" t="s">
        <v>2523</v>
      </c>
      <c r="D265" s="22" t="s">
        <v>2523</v>
      </c>
      <c r="E265" s="22" t="s">
        <v>2524</v>
      </c>
      <c r="F265" s="22" t="s">
        <v>1255</v>
      </c>
      <c r="G265" s="22" t="s">
        <v>328</v>
      </c>
      <c r="H265" s="17">
        <v>44506</v>
      </c>
      <c r="I265" s="22" t="s">
        <v>4587</v>
      </c>
      <c r="L265" s="8" t="str">
        <f>VLOOKUP(E265,'CONTROL MP HR'!$E$5:$M$1813,9,0)</f>
        <v>80002261</v>
      </c>
    </row>
    <row r="266" spans="1:12">
      <c r="A266" s="22">
        <f t="shared" si="9"/>
        <v>262</v>
      </c>
      <c r="B266" s="21" t="str">
        <f t="shared" si="8"/>
        <v>BMP0311215</v>
      </c>
      <c r="C266" s="21" t="s">
        <v>608</v>
      </c>
      <c r="D266" s="22" t="s">
        <v>608</v>
      </c>
      <c r="E266" s="22" t="s">
        <v>609</v>
      </c>
      <c r="F266" s="22" t="s">
        <v>4609</v>
      </c>
      <c r="G266" s="22" t="s">
        <v>328</v>
      </c>
      <c r="H266" s="17">
        <v>44506</v>
      </c>
      <c r="I266" s="22" t="s">
        <v>4587</v>
      </c>
      <c r="L266" s="8" t="str">
        <f>VLOOKUP(E266,'CONTROL MP HR'!$E$5:$M$1813,9,0)</f>
        <v>BMP0311215</v>
      </c>
    </row>
    <row r="267" spans="1:12">
      <c r="A267" s="22">
        <f t="shared" si="9"/>
        <v>263</v>
      </c>
      <c r="B267" s="21" t="str">
        <f t="shared" si="8"/>
        <v>80002041</v>
      </c>
      <c r="C267" s="21" t="s">
        <v>3704</v>
      </c>
      <c r="D267" s="22" t="s">
        <v>3704</v>
      </c>
      <c r="E267" s="22" t="s">
        <v>3705</v>
      </c>
      <c r="F267" s="22" t="s">
        <v>1255</v>
      </c>
      <c r="G267" s="22" t="s">
        <v>405</v>
      </c>
      <c r="H267" s="17">
        <v>44506</v>
      </c>
      <c r="I267" s="22" t="s">
        <v>4587</v>
      </c>
      <c r="L267" s="8" t="str">
        <f>VLOOKUP(E267,'CONTROL MP HR'!$E$5:$M$1813,9,0)</f>
        <v>80002041</v>
      </c>
    </row>
    <row r="268" spans="1:12">
      <c r="A268" s="22">
        <f t="shared" si="9"/>
        <v>264</v>
      </c>
      <c r="B268" s="21" t="str">
        <f t="shared" si="8"/>
        <v>80002260</v>
      </c>
      <c r="C268" s="21" t="s">
        <v>3007</v>
      </c>
      <c r="D268" s="22" t="s">
        <v>3007</v>
      </c>
      <c r="E268" s="22" t="s">
        <v>3008</v>
      </c>
      <c r="F268" s="22" t="s">
        <v>1255</v>
      </c>
      <c r="G268" s="22" t="s">
        <v>328</v>
      </c>
      <c r="H268" s="17">
        <v>44506</v>
      </c>
      <c r="I268" s="22" t="s">
        <v>4587</v>
      </c>
      <c r="L268" s="8" t="str">
        <f>VLOOKUP(E268,'CONTROL MP HR'!$E$5:$M$1813,9,0)</f>
        <v>80002260</v>
      </c>
    </row>
    <row r="269" spans="1:12">
      <c r="A269" s="22">
        <f t="shared" si="9"/>
        <v>265</v>
      </c>
      <c r="B269" s="21" t="str">
        <f t="shared" si="8"/>
        <v>BMP0311216</v>
      </c>
      <c r="C269" s="21" t="s">
        <v>632</v>
      </c>
      <c r="D269" s="22" t="e">
        <v>#N/A</v>
      </c>
      <c r="E269" s="22" t="s">
        <v>4629</v>
      </c>
      <c r="F269" s="22" t="s">
        <v>4609</v>
      </c>
      <c r="G269" s="22" t="s">
        <v>405</v>
      </c>
      <c r="H269" s="17">
        <v>44506</v>
      </c>
      <c r="I269" s="22" t="s">
        <v>4587</v>
      </c>
      <c r="L269" s="8" t="e">
        <f>VLOOKUP(E269,'CONTROL MP HR'!$E$5:$M$1813,9,0)</f>
        <v>#N/A</v>
      </c>
    </row>
    <row r="270" spans="1:12">
      <c r="A270" s="22">
        <f t="shared" si="9"/>
        <v>266</v>
      </c>
      <c r="B270" s="21" t="str">
        <f t="shared" si="8"/>
        <v>80002740</v>
      </c>
      <c r="C270" s="21">
        <v>80002740</v>
      </c>
      <c r="D270" s="22" t="s">
        <v>2567</v>
      </c>
      <c r="E270" s="22" t="s">
        <v>2566</v>
      </c>
      <c r="F270" s="22" t="s">
        <v>1255</v>
      </c>
      <c r="G270" s="22" t="s">
        <v>405</v>
      </c>
      <c r="H270" s="17">
        <v>44509</v>
      </c>
      <c r="I270" s="22" t="s">
        <v>4587</v>
      </c>
      <c r="L270" s="8" t="str">
        <f>VLOOKUP(E270,'CONTROL MP HR'!$E$5:$M$1813,9,0)</f>
        <v>80002740</v>
      </c>
    </row>
    <row r="271" spans="1:12">
      <c r="A271" s="22">
        <f t="shared" si="9"/>
        <v>267</v>
      </c>
      <c r="B271" s="21" t="str">
        <f t="shared" si="8"/>
        <v>80002237</v>
      </c>
      <c r="C271" s="21">
        <v>80002237</v>
      </c>
      <c r="D271" s="22" t="s">
        <v>3694</v>
      </c>
      <c r="E271" s="22" t="s">
        <v>3695</v>
      </c>
      <c r="F271" s="22" t="s">
        <v>1255</v>
      </c>
      <c r="G271" s="22" t="s">
        <v>405</v>
      </c>
      <c r="H271" s="17">
        <v>44509</v>
      </c>
      <c r="I271" s="22" t="s">
        <v>4587</v>
      </c>
      <c r="L271" s="8" t="str">
        <f>VLOOKUP(E271,'CONTROL MP HR'!$E$5:$M$1813,9,0)</f>
        <v>80002237</v>
      </c>
    </row>
    <row r="272" spans="1:12">
      <c r="A272" s="22">
        <f t="shared" si="9"/>
        <v>268</v>
      </c>
      <c r="B272" s="21" t="str">
        <f t="shared" si="8"/>
        <v>00212635</v>
      </c>
      <c r="C272" s="21">
        <v>212635</v>
      </c>
      <c r="D272" s="22" t="s">
        <v>255</v>
      </c>
      <c r="E272" s="22" t="s">
        <v>4344</v>
      </c>
      <c r="F272" s="22" t="s">
        <v>3946</v>
      </c>
      <c r="G272" s="22" t="s">
        <v>405</v>
      </c>
      <c r="H272" s="17">
        <v>44509</v>
      </c>
      <c r="I272" s="22" t="s">
        <v>4587</v>
      </c>
      <c r="L272" s="8" t="str">
        <f>VLOOKUP(E272,'CONTROL MP HR'!$E$5:$M$1813,9,0)</f>
        <v>00212635</v>
      </c>
    </row>
    <row r="273" spans="1:12">
      <c r="A273" s="22">
        <f t="shared" si="9"/>
        <v>269</v>
      </c>
      <c r="B273" s="21" t="str">
        <f t="shared" si="8"/>
        <v>80002055</v>
      </c>
      <c r="C273" s="21" t="s">
        <v>4165</v>
      </c>
      <c r="D273" s="22" t="s">
        <v>1368</v>
      </c>
      <c r="E273" s="22" t="s">
        <v>1369</v>
      </c>
      <c r="F273" s="22" t="s">
        <v>1255</v>
      </c>
      <c r="G273" s="22" t="s">
        <v>405</v>
      </c>
      <c r="H273" s="17">
        <v>44509</v>
      </c>
      <c r="I273" s="22" t="s">
        <v>4587</v>
      </c>
      <c r="L273" s="8" t="str">
        <f>VLOOKUP(E273,'CONTROL MP HR'!$E$5:$M$1813,9,0)</f>
        <v>80002256</v>
      </c>
    </row>
    <row r="274" spans="1:12">
      <c r="A274" s="22">
        <f t="shared" si="9"/>
        <v>270</v>
      </c>
      <c r="B274" s="21" t="str">
        <f t="shared" si="8"/>
        <v>80002375</v>
      </c>
      <c r="C274" s="21" t="s">
        <v>1370</v>
      </c>
      <c r="D274" s="22" t="e">
        <v>#N/A</v>
      </c>
      <c r="E274" s="22" t="s">
        <v>4630</v>
      </c>
      <c r="F274" s="22" t="s">
        <v>1255</v>
      </c>
      <c r="G274" s="22" t="s">
        <v>405</v>
      </c>
      <c r="H274" s="17">
        <v>44509</v>
      </c>
      <c r="I274" s="22" t="s">
        <v>4587</v>
      </c>
      <c r="L274" s="8" t="e">
        <f>VLOOKUP(E274,'CONTROL MP HR'!$E$5:$M$1813,9,0)</f>
        <v>#N/A</v>
      </c>
    </row>
    <row r="275" spans="1:12">
      <c r="A275" s="22">
        <f t="shared" si="9"/>
        <v>271</v>
      </c>
      <c r="B275" s="21" t="str">
        <f t="shared" si="8"/>
        <v>80002376</v>
      </c>
      <c r="C275" s="21" t="s">
        <v>1896</v>
      </c>
      <c r="D275" s="22" t="s">
        <v>1896</v>
      </c>
      <c r="E275" s="22" t="s">
        <v>1897</v>
      </c>
      <c r="F275" s="22" t="s">
        <v>1255</v>
      </c>
      <c r="G275" s="22" t="s">
        <v>405</v>
      </c>
      <c r="H275" s="17">
        <v>44509</v>
      </c>
      <c r="I275" s="22" t="s">
        <v>4587</v>
      </c>
      <c r="L275" s="8" t="str">
        <f>VLOOKUP(E275,'CONTROL MP HR'!$E$5:$M$1813,9,0)</f>
        <v>80002376</v>
      </c>
    </row>
    <row r="276" spans="1:12">
      <c r="A276" s="22">
        <f t="shared" si="9"/>
        <v>272</v>
      </c>
      <c r="B276" s="21" t="str">
        <f t="shared" si="8"/>
        <v>KMK-21020241</v>
      </c>
      <c r="C276" s="21" t="s">
        <v>4510</v>
      </c>
      <c r="D276" s="22" t="s">
        <v>1048</v>
      </c>
      <c r="E276" s="22" t="s">
        <v>1049</v>
      </c>
      <c r="F276" s="22" t="s">
        <v>808</v>
      </c>
      <c r="G276" s="22" t="s">
        <v>3973</v>
      </c>
      <c r="H276" s="17">
        <v>44509</v>
      </c>
      <c r="I276" s="22" t="s">
        <v>4587</v>
      </c>
      <c r="L276" s="8" t="str">
        <f>VLOOKUP(E276,'CONTROL MP HR'!$E$5:$M$1813,9,0)</f>
        <v>ISAC-21100409</v>
      </c>
    </row>
    <row r="277" spans="1:12">
      <c r="A277" s="22">
        <f t="shared" si="9"/>
        <v>273</v>
      </c>
      <c r="B277" s="21" t="str">
        <f t="shared" si="8"/>
        <v>80001841</v>
      </c>
      <c r="C277" s="21" t="s">
        <v>2745</v>
      </c>
      <c r="D277" s="22" t="s">
        <v>2745</v>
      </c>
      <c r="E277" s="22" t="s">
        <v>2746</v>
      </c>
      <c r="F277" s="22" t="s">
        <v>1255</v>
      </c>
      <c r="G277" s="22" t="s">
        <v>405</v>
      </c>
      <c r="H277" s="17">
        <v>44509</v>
      </c>
      <c r="I277" s="22" t="s">
        <v>4587</v>
      </c>
      <c r="L277" s="8" t="str">
        <f>VLOOKUP(E277,'CONTROL MP HR'!$E$5:$M$1813,9,0)</f>
        <v>80001841</v>
      </c>
    </row>
    <row r="278" spans="1:12">
      <c r="A278" s="22">
        <f t="shared" si="9"/>
        <v>274</v>
      </c>
      <c r="B278" s="21" t="str">
        <f t="shared" si="8"/>
        <v>KMK-21050240</v>
      </c>
      <c r="C278" s="21" t="s">
        <v>4509</v>
      </c>
      <c r="D278" s="22" t="s">
        <v>1053</v>
      </c>
      <c r="E278" s="22" t="s">
        <v>1054</v>
      </c>
      <c r="F278" s="22" t="s">
        <v>808</v>
      </c>
      <c r="G278" s="22" t="s">
        <v>3973</v>
      </c>
      <c r="H278" s="17">
        <v>44509</v>
      </c>
      <c r="I278" s="22" t="s">
        <v>4587</v>
      </c>
      <c r="L278" s="8" t="str">
        <f>VLOOKUP(E278,'CONTROL MP HR'!$E$5:$M$1813,9,0)</f>
        <v>ISAC-21100389</v>
      </c>
    </row>
    <row r="279" spans="1:12">
      <c r="A279" s="22">
        <f t="shared" si="9"/>
        <v>275</v>
      </c>
      <c r="B279" s="21" t="str">
        <f t="shared" si="8"/>
        <v>M. AKBAR N</v>
      </c>
      <c r="C279" s="21" t="s">
        <v>1906</v>
      </c>
      <c r="D279" s="22" t="s">
        <v>1905</v>
      </c>
      <c r="E279" s="22" t="s">
        <v>1906</v>
      </c>
      <c r="F279" s="22" t="s">
        <v>1255</v>
      </c>
      <c r="G279" s="22" t="e">
        <v>#N/A</v>
      </c>
      <c r="H279" s="17">
        <v>44509</v>
      </c>
      <c r="I279" s="22" t="s">
        <v>4587</v>
      </c>
      <c r="L279" s="8" t="str">
        <f>VLOOKUP(E279,'CONTROL MP HR'!$E$5:$M$1813,9,0)</f>
        <v>00317065</v>
      </c>
    </row>
    <row r="280" spans="1:12">
      <c r="A280" s="22">
        <f t="shared" si="9"/>
        <v>276</v>
      </c>
      <c r="B280" s="21" t="str">
        <f t="shared" si="8"/>
        <v>MELKY MARSEL SOLAR</v>
      </c>
      <c r="C280" s="21" t="s">
        <v>4631</v>
      </c>
      <c r="D280" s="22" t="e">
        <v>#N/A</v>
      </c>
      <c r="E280" s="22" t="s">
        <v>4631</v>
      </c>
      <c r="F280" s="22" t="s">
        <v>4609</v>
      </c>
      <c r="G280" s="22" t="e">
        <v>#N/A</v>
      </c>
      <c r="H280" s="17">
        <v>44509</v>
      </c>
      <c r="I280" s="22" t="s">
        <v>4587</v>
      </c>
      <c r="L280" s="8" t="e">
        <f>VLOOKUP(E280,'CONTROL MP HR'!$E$5:$M$1813,9,0)</f>
        <v>#N/A</v>
      </c>
    </row>
    <row r="281" spans="1:12">
      <c r="A281" s="22">
        <f t="shared" si="9"/>
        <v>277</v>
      </c>
      <c r="B281" s="21" t="str">
        <f t="shared" si="8"/>
        <v>80002521</v>
      </c>
      <c r="C281" s="21">
        <v>80002521</v>
      </c>
      <c r="D281" s="22" t="s">
        <v>1481</v>
      </c>
      <c r="E281" s="22" t="s">
        <v>1482</v>
      </c>
      <c r="F281" s="22" t="s">
        <v>1255</v>
      </c>
      <c r="G281" s="22" t="s">
        <v>405</v>
      </c>
      <c r="H281" s="17">
        <v>44509</v>
      </c>
      <c r="I281" s="22" t="s">
        <v>4587</v>
      </c>
      <c r="L281" s="8" t="str">
        <f>VLOOKUP(E281,'CONTROL MP HR'!$E$5:$M$1813,9,0)</f>
        <v>80002521</v>
      </c>
    </row>
    <row r="282" spans="1:12">
      <c r="A282" s="22">
        <f t="shared" si="9"/>
        <v>278</v>
      </c>
      <c r="B282" s="21" t="str">
        <f t="shared" si="8"/>
        <v>BMP1810214</v>
      </c>
      <c r="C282" s="21" t="s">
        <v>515</v>
      </c>
      <c r="D282" s="22" t="e">
        <v>#N/A</v>
      </c>
      <c r="E282" s="22" t="s">
        <v>4632</v>
      </c>
      <c r="F282" s="22" t="s">
        <v>4609</v>
      </c>
      <c r="G282" s="22" t="s">
        <v>386</v>
      </c>
      <c r="H282" s="17">
        <v>44509</v>
      </c>
      <c r="I282" s="22" t="s">
        <v>4587</v>
      </c>
      <c r="L282" s="8" t="e">
        <f>VLOOKUP(E282,'CONTROL MP HR'!$E$5:$M$1813,9,0)</f>
        <v>#N/A</v>
      </c>
    </row>
    <row r="283" spans="1:12">
      <c r="A283" s="22">
        <f t="shared" si="9"/>
        <v>279</v>
      </c>
      <c r="B283" s="21" t="str">
        <f t="shared" si="8"/>
        <v>MUHAMMAD RAMADHANI AKBAR</v>
      </c>
      <c r="C283" s="21" t="s">
        <v>4633</v>
      </c>
      <c r="D283" s="22" t="e">
        <v>#N/A</v>
      </c>
      <c r="E283" s="22" t="s">
        <v>4633</v>
      </c>
      <c r="F283" s="22" t="s">
        <v>1255</v>
      </c>
      <c r="G283" s="22" t="e">
        <v>#N/A</v>
      </c>
      <c r="H283" s="17">
        <v>44509</v>
      </c>
      <c r="I283" s="22" t="s">
        <v>4587</v>
      </c>
      <c r="L283" s="8" t="e">
        <f>VLOOKUP(E283,'CONTROL MP HR'!$E$5:$M$1813,9,0)</f>
        <v>#N/A</v>
      </c>
    </row>
    <row r="284" spans="1:12">
      <c r="A284" s="22">
        <f t="shared" si="9"/>
        <v>280</v>
      </c>
      <c r="B284" s="21" t="str">
        <f t="shared" si="8"/>
        <v>BMP0311214</v>
      </c>
      <c r="C284" s="21" t="s">
        <v>517</v>
      </c>
      <c r="D284" s="22" t="e">
        <v>#N/A</v>
      </c>
      <c r="E284" s="22" t="s">
        <v>4634</v>
      </c>
      <c r="F284" s="22" t="s">
        <v>4609</v>
      </c>
      <c r="G284" s="22" t="s">
        <v>328</v>
      </c>
      <c r="H284" s="17">
        <v>44509</v>
      </c>
      <c r="I284" s="22" t="s">
        <v>4587</v>
      </c>
      <c r="L284" s="8" t="e">
        <f>VLOOKUP(E284,'CONTROL MP HR'!$E$5:$M$1813,9,0)</f>
        <v>#N/A</v>
      </c>
    </row>
    <row r="285" spans="1:12">
      <c r="A285" s="22">
        <f t="shared" si="9"/>
        <v>281</v>
      </c>
      <c r="B285" s="21" t="str">
        <f t="shared" si="8"/>
        <v>80002188</v>
      </c>
      <c r="C285" s="21" t="s">
        <v>2246</v>
      </c>
      <c r="D285" s="22" t="s">
        <v>2246</v>
      </c>
      <c r="E285" s="22" t="s">
        <v>2247</v>
      </c>
      <c r="F285" s="22" t="s">
        <v>1255</v>
      </c>
      <c r="G285" s="22" t="s">
        <v>328</v>
      </c>
      <c r="H285" s="17">
        <v>44509</v>
      </c>
      <c r="I285" s="22" t="s">
        <v>4587</v>
      </c>
      <c r="L285" s="8" t="str">
        <f>VLOOKUP(E285,'CONTROL MP HR'!$E$5:$M$1813,9,0)</f>
        <v>80002188</v>
      </c>
    </row>
    <row r="286" spans="1:12">
      <c r="A286" s="22">
        <f t="shared" si="9"/>
        <v>282</v>
      </c>
      <c r="B286" s="21" t="str">
        <f t="shared" si="8"/>
        <v>01200255</v>
      </c>
      <c r="C286" s="21">
        <v>1200255</v>
      </c>
      <c r="D286" s="22" t="s">
        <v>1151</v>
      </c>
      <c r="E286" s="22" t="s">
        <v>1152</v>
      </c>
      <c r="F286" s="22" t="s">
        <v>1141</v>
      </c>
      <c r="G286" s="22" t="s">
        <v>328</v>
      </c>
      <c r="H286" s="17">
        <v>44509</v>
      </c>
      <c r="I286" s="22" t="s">
        <v>4587</v>
      </c>
      <c r="L286" s="8" t="str">
        <f>VLOOKUP(E286,'CONTROL MP HR'!$E$5:$M$1813,9,0)</f>
        <v>LBR - 005</v>
      </c>
    </row>
    <row r="287" spans="1:12">
      <c r="A287" s="22">
        <f t="shared" si="9"/>
        <v>283</v>
      </c>
      <c r="B287" s="21" t="str">
        <f t="shared" si="8"/>
        <v>80002394</v>
      </c>
      <c r="C287" s="21">
        <v>80002394</v>
      </c>
      <c r="D287" s="22" t="s">
        <v>2419</v>
      </c>
      <c r="E287" s="22" t="s">
        <v>2420</v>
      </c>
      <c r="F287" s="22" t="s">
        <v>1255</v>
      </c>
      <c r="G287" s="22" t="s">
        <v>405</v>
      </c>
      <c r="H287" s="17">
        <v>44509</v>
      </c>
      <c r="I287" s="22" t="s">
        <v>4587</v>
      </c>
      <c r="L287" s="8" t="str">
        <f>VLOOKUP(E287,'CONTROL MP HR'!$E$5:$M$1813,9,0)</f>
        <v>80002394</v>
      </c>
    </row>
    <row r="288" spans="1:12">
      <c r="A288" s="22">
        <f t="shared" si="9"/>
        <v>284</v>
      </c>
      <c r="B288" s="21" t="str">
        <f t="shared" si="8"/>
        <v>BMP151021</v>
      </c>
      <c r="C288" s="21" t="s">
        <v>619</v>
      </c>
      <c r="D288" s="22" t="s">
        <v>619</v>
      </c>
      <c r="E288" s="22" t="s">
        <v>620</v>
      </c>
      <c r="F288" s="22" t="s">
        <v>4609</v>
      </c>
      <c r="G288" s="22" t="s">
        <v>386</v>
      </c>
      <c r="H288" s="17">
        <v>44509</v>
      </c>
      <c r="I288" s="22" t="s">
        <v>4587</v>
      </c>
      <c r="L288" s="8" t="str">
        <f>VLOOKUP(E288,'CONTROL MP HR'!$E$5:$M$1813,9,0)</f>
        <v>BMP151021</v>
      </c>
    </row>
    <row r="289" spans="1:12">
      <c r="A289" s="22">
        <f t="shared" si="9"/>
        <v>285</v>
      </c>
      <c r="B289" s="21" t="str">
        <f t="shared" si="8"/>
        <v>00116187</v>
      </c>
      <c r="C289" s="21" t="s">
        <v>4040</v>
      </c>
      <c r="D289" s="22" t="s">
        <v>2480</v>
      </c>
      <c r="E289" s="22" t="s">
        <v>2481</v>
      </c>
      <c r="F289" s="22" t="s">
        <v>1255</v>
      </c>
      <c r="G289" s="22" t="s">
        <v>328</v>
      </c>
      <c r="H289" s="17">
        <v>44509</v>
      </c>
      <c r="I289" s="22" t="s">
        <v>4587</v>
      </c>
      <c r="L289" s="8" t="str">
        <f>VLOOKUP(E289,'CONTROL MP HR'!$E$5:$M$1813,9,0)</f>
        <v>00116187</v>
      </c>
    </row>
    <row r="290" spans="1:12">
      <c r="A290" s="22">
        <f t="shared" si="9"/>
        <v>286</v>
      </c>
      <c r="B290" s="21" t="str">
        <f t="shared" si="8"/>
        <v>80002546</v>
      </c>
      <c r="C290" s="21">
        <v>80002546</v>
      </c>
      <c r="D290" s="22" t="s">
        <v>1862</v>
      </c>
      <c r="E290" s="22" t="s">
        <v>1863</v>
      </c>
      <c r="F290" s="22" t="s">
        <v>1255</v>
      </c>
      <c r="G290" s="22" t="s">
        <v>405</v>
      </c>
      <c r="H290" s="17">
        <v>44509</v>
      </c>
      <c r="I290" s="22" t="s">
        <v>4587</v>
      </c>
      <c r="L290" s="8" t="str">
        <f>VLOOKUP(E290,'CONTROL MP HR'!$E$5:$M$1813,9,0)</f>
        <v>80002546</v>
      </c>
    </row>
    <row r="291" spans="1:12">
      <c r="A291" s="22">
        <f t="shared" si="9"/>
        <v>287</v>
      </c>
      <c r="B291" s="21" t="str">
        <f t="shared" si="8"/>
        <v>80002319</v>
      </c>
      <c r="C291" s="21" t="s">
        <v>3654</v>
      </c>
      <c r="D291" s="22" t="s">
        <v>3654</v>
      </c>
      <c r="E291" s="22" t="s">
        <v>3655</v>
      </c>
      <c r="F291" s="22" t="s">
        <v>1255</v>
      </c>
      <c r="G291" s="22" t="s">
        <v>355</v>
      </c>
      <c r="H291" s="17">
        <v>44513</v>
      </c>
      <c r="I291" s="22" t="s">
        <v>4587</v>
      </c>
      <c r="L291" s="8" t="str">
        <f>VLOOKUP(E291,'CONTROL MP HR'!$E$5:$M$1813,9,0)</f>
        <v>80002319</v>
      </c>
    </row>
    <row r="292" spans="1:12">
      <c r="A292" s="22">
        <f t="shared" si="9"/>
        <v>288</v>
      </c>
      <c r="B292" s="21" t="str">
        <f t="shared" si="8"/>
        <v>MP/SIS-20110578</v>
      </c>
      <c r="C292" s="21" t="s">
        <v>4435</v>
      </c>
      <c r="D292" s="22" t="s">
        <v>753</v>
      </c>
      <c r="E292" s="22" t="s">
        <v>754</v>
      </c>
      <c r="F292" s="22" t="s">
        <v>744</v>
      </c>
      <c r="G292" s="22" t="s">
        <v>328</v>
      </c>
      <c r="H292" s="17">
        <v>44513</v>
      </c>
      <c r="I292" s="22" t="s">
        <v>4587</v>
      </c>
      <c r="L292" s="8" t="str">
        <f>VLOOKUP(E292,'CONTROL MP HR'!$E$5:$M$1813,9,0)</f>
        <v>EDJS-1757</v>
      </c>
    </row>
    <row r="293" spans="1:12">
      <c r="A293" s="22">
        <f t="shared" si="9"/>
        <v>289</v>
      </c>
      <c r="B293" s="21" t="str">
        <f t="shared" si="8"/>
        <v>80002776</v>
      </c>
      <c r="C293" s="21" t="s">
        <v>2165</v>
      </c>
      <c r="D293" s="22" t="s">
        <v>2165</v>
      </c>
      <c r="E293" s="22" t="s">
        <v>2166</v>
      </c>
      <c r="F293" s="22" t="s">
        <v>1255</v>
      </c>
      <c r="G293" s="22" t="s">
        <v>328</v>
      </c>
      <c r="H293" s="17">
        <v>44513</v>
      </c>
      <c r="I293" s="22" t="s">
        <v>4587</v>
      </c>
      <c r="L293" s="8" t="str">
        <f>VLOOKUP(E293,'CONTROL MP HR'!$E$5:$M$1813,9,0)</f>
        <v>80002776</v>
      </c>
    </row>
    <row r="294" spans="1:12">
      <c r="A294" s="22">
        <f t="shared" si="9"/>
        <v>290</v>
      </c>
      <c r="B294" s="21" t="str">
        <f t="shared" si="8"/>
        <v>80002785</v>
      </c>
      <c r="C294" s="21" t="s">
        <v>2456</v>
      </c>
      <c r="D294" s="22" t="s">
        <v>2456</v>
      </c>
      <c r="E294" s="22" t="s">
        <v>2457</v>
      </c>
      <c r="F294" s="22" t="s">
        <v>1255</v>
      </c>
      <c r="G294" s="22" t="s">
        <v>328</v>
      </c>
      <c r="H294" s="17">
        <v>44513</v>
      </c>
      <c r="I294" s="22" t="s">
        <v>4587</v>
      </c>
      <c r="L294" s="8" t="str">
        <f>VLOOKUP(E294,'CONTROL MP HR'!$E$5:$M$1813,9,0)</f>
        <v>80002785</v>
      </c>
    </row>
    <row r="295" spans="1:12">
      <c r="A295" s="22">
        <f t="shared" si="9"/>
        <v>291</v>
      </c>
      <c r="B295" s="21" t="str">
        <f t="shared" si="8"/>
        <v>01121142</v>
      </c>
      <c r="C295" s="21" t="s">
        <v>1384</v>
      </c>
      <c r="D295" s="22" t="s">
        <v>1384</v>
      </c>
      <c r="E295" s="22" t="s">
        <v>1385</v>
      </c>
      <c r="F295" s="22" t="s">
        <v>1255</v>
      </c>
      <c r="G295" s="22" t="s">
        <v>328</v>
      </c>
      <c r="H295" s="17">
        <v>44513</v>
      </c>
      <c r="I295" s="22" t="s">
        <v>4587</v>
      </c>
      <c r="L295" s="8" t="str">
        <f>VLOOKUP(E295,'CONTROL MP HR'!$E$5:$M$1813,9,0)</f>
        <v>01121142</v>
      </c>
    </row>
    <row r="296" spans="1:12">
      <c r="A296" s="22">
        <f t="shared" si="9"/>
        <v>292</v>
      </c>
      <c r="B296" s="21" t="str">
        <f t="shared" si="8"/>
        <v>00112221</v>
      </c>
      <c r="C296" s="21" t="s">
        <v>1365</v>
      </c>
      <c r="D296" s="22" t="s">
        <v>1365</v>
      </c>
      <c r="E296" s="22" t="s">
        <v>1366</v>
      </c>
      <c r="F296" s="22" t="s">
        <v>1255</v>
      </c>
      <c r="G296" s="22" t="s">
        <v>328</v>
      </c>
      <c r="H296" s="17">
        <v>44513</v>
      </c>
      <c r="I296" s="22" t="s">
        <v>4587</v>
      </c>
      <c r="L296" s="8" t="str">
        <f>VLOOKUP(E296,'CONTROL MP HR'!$E$5:$M$1813,9,0)</f>
        <v>00112221</v>
      </c>
    </row>
    <row r="297" spans="1:12">
      <c r="A297" s="22">
        <f t="shared" si="9"/>
        <v>293</v>
      </c>
      <c r="B297" s="21" t="str">
        <f t="shared" si="8"/>
        <v>C1906006</v>
      </c>
      <c r="C297" s="21" t="s">
        <v>673</v>
      </c>
      <c r="D297" s="22" t="s">
        <v>673</v>
      </c>
      <c r="E297" s="22" t="s">
        <v>674</v>
      </c>
      <c r="F297" s="22" t="s">
        <v>666</v>
      </c>
      <c r="G297" s="22" t="s">
        <v>355</v>
      </c>
      <c r="H297" s="17">
        <v>44513</v>
      </c>
      <c r="I297" s="22" t="s">
        <v>4587</v>
      </c>
      <c r="L297" s="8" t="str">
        <f>VLOOKUP(E297,'CONTROL MP HR'!$E$5:$M$1813,9,0)</f>
        <v>C1906006</v>
      </c>
    </row>
    <row r="298" spans="1:12">
      <c r="A298" s="22">
        <f t="shared" si="9"/>
        <v>294</v>
      </c>
      <c r="B298" s="21" t="str">
        <f t="shared" si="8"/>
        <v>80000038</v>
      </c>
      <c r="C298" s="21">
        <v>80000038</v>
      </c>
      <c r="D298" s="22" t="s">
        <v>1451</v>
      </c>
      <c r="E298" s="22" t="s">
        <v>1450</v>
      </c>
      <c r="F298" s="22" t="s">
        <v>1255</v>
      </c>
      <c r="G298" s="22" t="s">
        <v>405</v>
      </c>
      <c r="H298" s="17">
        <v>44513</v>
      </c>
      <c r="I298" s="22" t="s">
        <v>4587</v>
      </c>
      <c r="L298" s="8" t="str">
        <f>VLOOKUP(E298,'CONTROL MP HR'!$E$5:$M$1813,9,0)</f>
        <v>80003015</v>
      </c>
    </row>
    <row r="299" spans="1:12">
      <c r="A299" s="22">
        <f t="shared" si="9"/>
        <v>295</v>
      </c>
      <c r="B299" s="21" t="str">
        <f t="shared" si="8"/>
        <v>BMP0811213</v>
      </c>
      <c r="C299" s="21" t="s">
        <v>447</v>
      </c>
      <c r="D299" s="22" t="e">
        <v>#N/A</v>
      </c>
      <c r="E299" s="22" t="s">
        <v>4635</v>
      </c>
      <c r="F299" s="22" t="s">
        <v>4609</v>
      </c>
      <c r="G299" s="22" t="s">
        <v>328</v>
      </c>
      <c r="H299" s="17">
        <v>44513</v>
      </c>
      <c r="I299" s="22" t="s">
        <v>4587</v>
      </c>
      <c r="L299" s="8" t="e">
        <f>VLOOKUP(E299,'CONTROL MP HR'!$E$5:$M$1813,9,0)</f>
        <v>#N/A</v>
      </c>
    </row>
    <row r="300" spans="1:12">
      <c r="A300" s="22">
        <f t="shared" si="9"/>
        <v>296</v>
      </c>
      <c r="B300" s="21" t="str">
        <f t="shared" si="8"/>
        <v>80002544</v>
      </c>
      <c r="C300" s="21">
        <v>80002544</v>
      </c>
      <c r="D300" s="22" t="s">
        <v>2706</v>
      </c>
      <c r="E300" s="22" t="s">
        <v>2707</v>
      </c>
      <c r="F300" s="22" t="s">
        <v>1255</v>
      </c>
      <c r="G300" s="22" t="s">
        <v>405</v>
      </c>
      <c r="H300" s="17">
        <v>44513</v>
      </c>
      <c r="I300" s="22" t="s">
        <v>4587</v>
      </c>
      <c r="L300" s="8" t="str">
        <f>VLOOKUP(E300,'CONTROL MP HR'!$E$5:$M$1813,9,0)</f>
        <v>80002544</v>
      </c>
    </row>
    <row r="301" spans="1:12">
      <c r="A301" s="22">
        <f t="shared" si="9"/>
        <v>297</v>
      </c>
      <c r="B301" s="21" t="str">
        <f t="shared" si="8"/>
        <v>00114204</v>
      </c>
      <c r="C301" s="21" t="s">
        <v>4058</v>
      </c>
      <c r="D301" s="22" t="s">
        <v>2023</v>
      </c>
      <c r="E301" s="22" t="s">
        <v>2024</v>
      </c>
      <c r="F301" s="22" t="s">
        <v>1255</v>
      </c>
      <c r="G301" s="22" t="s">
        <v>328</v>
      </c>
      <c r="H301" s="17">
        <v>44513</v>
      </c>
      <c r="I301" s="22" t="s">
        <v>4587</v>
      </c>
      <c r="L301" s="8" t="str">
        <f>VLOOKUP(E301,'CONTROL MP HR'!$E$5:$M$1813,9,0)</f>
        <v>00114204</v>
      </c>
    </row>
    <row r="302" spans="1:12">
      <c r="A302" s="22">
        <f t="shared" si="9"/>
        <v>298</v>
      </c>
      <c r="B302" s="21" t="str">
        <f t="shared" si="8"/>
        <v>00110271</v>
      </c>
      <c r="C302" s="21" t="s">
        <v>3016</v>
      </c>
      <c r="D302" s="22" t="s">
        <v>3016</v>
      </c>
      <c r="E302" s="22" t="s">
        <v>3017</v>
      </c>
      <c r="F302" s="22" t="s">
        <v>1255</v>
      </c>
      <c r="G302" s="22" t="s">
        <v>386</v>
      </c>
      <c r="H302" s="17">
        <v>44513</v>
      </c>
      <c r="I302" s="22" t="s">
        <v>4587</v>
      </c>
      <c r="L302" s="8" t="str">
        <f>VLOOKUP(E302,'CONTROL MP HR'!$E$5:$M$1813,9,0)</f>
        <v>00110271</v>
      </c>
    </row>
    <row r="303" spans="1:12">
      <c r="A303" s="22">
        <f t="shared" si="9"/>
        <v>299</v>
      </c>
      <c r="B303" s="21" t="str">
        <f t="shared" si="8"/>
        <v>80002018</v>
      </c>
      <c r="C303" s="21" t="s">
        <v>1591</v>
      </c>
      <c r="D303" s="22" t="s">
        <v>1591</v>
      </c>
      <c r="E303" s="22" t="s">
        <v>1592</v>
      </c>
      <c r="F303" s="22" t="s">
        <v>1255</v>
      </c>
      <c r="G303" s="22" t="s">
        <v>405</v>
      </c>
      <c r="H303" s="17">
        <v>44513</v>
      </c>
      <c r="I303" s="22" t="s">
        <v>4587</v>
      </c>
      <c r="L303" s="8" t="str">
        <f>VLOOKUP(E303,'CONTROL MP HR'!$E$5:$M$1813,9,0)</f>
        <v>80002018</v>
      </c>
    </row>
    <row r="304" spans="1:12">
      <c r="A304" s="22">
        <f t="shared" si="9"/>
        <v>300</v>
      </c>
      <c r="B304" s="21" t="str">
        <f t="shared" si="8"/>
        <v>00212631</v>
      </c>
      <c r="C304" s="21">
        <v>212631</v>
      </c>
      <c r="D304" s="22" t="s">
        <v>263</v>
      </c>
      <c r="E304" s="22" t="s">
        <v>4346</v>
      </c>
      <c r="F304" s="22" t="s">
        <v>3946</v>
      </c>
      <c r="G304" s="22" t="s">
        <v>405</v>
      </c>
      <c r="H304" s="17">
        <v>44513</v>
      </c>
      <c r="I304" s="22" t="s">
        <v>4587</v>
      </c>
      <c r="L304" s="8" t="str">
        <f>VLOOKUP(E304,'CONTROL MP HR'!$E$5:$M$1813,9,0)</f>
        <v>00212631</v>
      </c>
    </row>
    <row r="305" spans="1:12">
      <c r="A305" s="22">
        <f t="shared" si="9"/>
        <v>301</v>
      </c>
      <c r="B305" s="21" t="str">
        <f t="shared" si="8"/>
        <v>80000639</v>
      </c>
      <c r="C305" s="21" t="s">
        <v>1991</v>
      </c>
      <c r="D305" s="22" t="s">
        <v>1991</v>
      </c>
      <c r="E305" s="22" t="s">
        <v>1992</v>
      </c>
      <c r="F305" s="22" t="s">
        <v>1255</v>
      </c>
      <c r="G305" s="22" t="s">
        <v>405</v>
      </c>
      <c r="H305" s="17">
        <v>44513</v>
      </c>
      <c r="I305" s="22" t="s">
        <v>4587</v>
      </c>
      <c r="L305" s="8" t="str">
        <f>VLOOKUP(E305,'CONTROL MP HR'!$E$5:$M$1813,9,0)</f>
        <v>80000639</v>
      </c>
    </row>
    <row r="306" spans="1:12">
      <c r="A306" s="22">
        <f t="shared" si="9"/>
        <v>302</v>
      </c>
      <c r="B306" s="21" t="str">
        <f t="shared" si="8"/>
        <v>SKB - 00039</v>
      </c>
      <c r="C306" s="21" t="s">
        <v>1251</v>
      </c>
      <c r="D306" s="22" t="s">
        <v>1251</v>
      </c>
      <c r="E306" s="22" t="s">
        <v>1252</v>
      </c>
      <c r="F306" s="22" t="s">
        <v>1228</v>
      </c>
      <c r="G306" s="22" t="s">
        <v>386</v>
      </c>
      <c r="H306" s="17">
        <v>44513</v>
      </c>
      <c r="I306" s="22" t="s">
        <v>4587</v>
      </c>
      <c r="L306" s="8" t="str">
        <f>VLOOKUP(E306,'CONTROL MP HR'!$E$5:$M$1813,9,0)</f>
        <v>SKB - 00039</v>
      </c>
    </row>
    <row r="307" spans="1:12">
      <c r="A307" s="22">
        <f t="shared" si="9"/>
        <v>303</v>
      </c>
      <c r="B307" s="21" t="str">
        <f t="shared" si="8"/>
        <v>MP/EDJ-21030002</v>
      </c>
      <c r="C307" s="21" t="s">
        <v>4422</v>
      </c>
      <c r="D307" s="22" t="s">
        <v>779</v>
      </c>
      <c r="E307" s="22" t="s">
        <v>778</v>
      </c>
      <c r="F307" s="22" t="s">
        <v>744</v>
      </c>
      <c r="G307" s="22" t="s">
        <v>386</v>
      </c>
      <c r="H307" s="17">
        <v>44513</v>
      </c>
      <c r="I307" s="22" t="s">
        <v>4587</v>
      </c>
      <c r="L307" s="8" t="str">
        <f>VLOOKUP(E307,'CONTROL MP HR'!$E$5:$M$1813,9,0)</f>
        <v>00001234</v>
      </c>
    </row>
    <row r="308" spans="1:12">
      <c r="A308" s="22">
        <f t="shared" si="9"/>
        <v>304</v>
      </c>
      <c r="B308" s="21" t="str">
        <f t="shared" si="8"/>
        <v>80002503</v>
      </c>
      <c r="C308" s="21" t="s">
        <v>2045</v>
      </c>
      <c r="D308" s="22" t="s">
        <v>2045</v>
      </c>
      <c r="E308" s="22" t="s">
        <v>2046</v>
      </c>
      <c r="F308" s="22" t="s">
        <v>1255</v>
      </c>
      <c r="G308" s="22" t="s">
        <v>328</v>
      </c>
      <c r="H308" s="17">
        <v>44513</v>
      </c>
      <c r="I308" s="22" t="s">
        <v>4587</v>
      </c>
      <c r="L308" s="8" t="str">
        <f>VLOOKUP(E308,'CONTROL MP HR'!$E$5:$M$1813,9,0)</f>
        <v>80002503</v>
      </c>
    </row>
    <row r="309" spans="1:12">
      <c r="A309" s="22">
        <f t="shared" si="9"/>
        <v>305</v>
      </c>
      <c r="B309" s="21" t="str">
        <f t="shared" si="8"/>
        <v>80002324</v>
      </c>
      <c r="C309" s="21" t="s">
        <v>2466</v>
      </c>
      <c r="D309" s="22" t="s">
        <v>2466</v>
      </c>
      <c r="E309" s="22" t="s">
        <v>2467</v>
      </c>
      <c r="F309" s="22" t="s">
        <v>1255</v>
      </c>
      <c r="G309" s="22" t="s">
        <v>328</v>
      </c>
      <c r="H309" s="17">
        <v>44513</v>
      </c>
      <c r="I309" s="22" t="s">
        <v>4587</v>
      </c>
      <c r="L309" s="8" t="str">
        <f>VLOOKUP(E309,'CONTROL MP HR'!$E$5:$M$1813,9,0)</f>
        <v>80002324</v>
      </c>
    </row>
    <row r="310" spans="1:12">
      <c r="A310" s="22">
        <f t="shared" si="9"/>
        <v>306</v>
      </c>
      <c r="B310" s="21" t="str">
        <f t="shared" si="8"/>
        <v>00120001</v>
      </c>
      <c r="C310" s="21" t="s">
        <v>4159</v>
      </c>
      <c r="D310" s="22" t="s">
        <v>3418</v>
      </c>
      <c r="E310" s="22" t="s">
        <v>3419</v>
      </c>
      <c r="F310" s="22" t="s">
        <v>1255</v>
      </c>
      <c r="G310" s="22" t="s">
        <v>405</v>
      </c>
      <c r="H310" s="17">
        <v>44513</v>
      </c>
      <c r="I310" s="22" t="s">
        <v>4587</v>
      </c>
      <c r="L310" s="8" t="str">
        <f>VLOOKUP(E310,'CONTROL MP HR'!$E$5:$M$1813,9,0)</f>
        <v>80002320</v>
      </c>
    </row>
    <row r="311" spans="1:12">
      <c r="A311" s="22">
        <f t="shared" si="9"/>
        <v>307</v>
      </c>
      <c r="B311" s="21" t="str">
        <f t="shared" si="8"/>
        <v>80002210</v>
      </c>
      <c r="C311" s="21" t="s">
        <v>1641</v>
      </c>
      <c r="D311" s="22" t="s">
        <v>1641</v>
      </c>
      <c r="E311" s="22" t="s">
        <v>1642</v>
      </c>
      <c r="F311" s="22" t="s">
        <v>1255</v>
      </c>
      <c r="G311" s="22" t="s">
        <v>405</v>
      </c>
      <c r="H311" s="17">
        <v>44513</v>
      </c>
      <c r="I311" s="22" t="s">
        <v>4587</v>
      </c>
      <c r="L311" s="8" t="str">
        <f>VLOOKUP(E311,'CONTROL MP HR'!$E$5:$M$1813,9,0)</f>
        <v>80002210</v>
      </c>
    </row>
    <row r="312" spans="1:12">
      <c r="A312" s="22">
        <f t="shared" si="9"/>
        <v>308</v>
      </c>
      <c r="B312" s="21" t="str">
        <f t="shared" si="8"/>
        <v>80001359</v>
      </c>
      <c r="C312" s="21" t="s">
        <v>2841</v>
      </c>
      <c r="D312" s="22" t="s">
        <v>2841</v>
      </c>
      <c r="E312" s="22" t="s">
        <v>2842</v>
      </c>
      <c r="F312" s="22" t="s">
        <v>1255</v>
      </c>
      <c r="G312" s="22" t="s">
        <v>328</v>
      </c>
      <c r="H312" s="17">
        <v>44513</v>
      </c>
      <c r="I312" s="22" t="s">
        <v>4587</v>
      </c>
      <c r="L312" s="8" t="str">
        <f>VLOOKUP(E312,'CONTROL MP HR'!$E$5:$M$1813,9,0)</f>
        <v>80001359</v>
      </c>
    </row>
    <row r="313" spans="1:12">
      <c r="A313" s="22">
        <f t="shared" si="9"/>
        <v>309</v>
      </c>
      <c r="B313" s="21" t="str">
        <f t="shared" si="8"/>
        <v>80001357</v>
      </c>
      <c r="C313" s="21" t="s">
        <v>2871</v>
      </c>
      <c r="D313" s="22" t="s">
        <v>2871</v>
      </c>
      <c r="E313" s="22" t="s">
        <v>2872</v>
      </c>
      <c r="F313" s="22" t="s">
        <v>1255</v>
      </c>
      <c r="G313" s="22" t="s">
        <v>328</v>
      </c>
      <c r="H313" s="17">
        <v>44513</v>
      </c>
      <c r="I313" s="22" t="s">
        <v>4587</v>
      </c>
      <c r="L313" s="8" t="str">
        <f>VLOOKUP(E313,'CONTROL MP HR'!$E$5:$M$1813,9,0)</f>
        <v>80001357</v>
      </c>
    </row>
    <row r="314" spans="1:12">
      <c r="A314" s="22">
        <f t="shared" si="9"/>
        <v>310</v>
      </c>
      <c r="B314" s="21" t="str">
        <f t="shared" si="8"/>
        <v>BMP0311213</v>
      </c>
      <c r="C314" s="21" t="s">
        <v>590</v>
      </c>
      <c r="D314" s="22" t="s">
        <v>590</v>
      </c>
      <c r="E314" s="22" t="s">
        <v>591</v>
      </c>
      <c r="F314" s="22" t="s">
        <v>4609</v>
      </c>
      <c r="G314" s="22" t="s">
        <v>386</v>
      </c>
      <c r="H314" s="17">
        <v>44513</v>
      </c>
      <c r="I314" s="22" t="s">
        <v>4587</v>
      </c>
      <c r="L314" s="8" t="str">
        <f>VLOOKUP(E314,'CONTROL MP HR'!$E$5:$M$1813,9,0)</f>
        <v>BMP0311213</v>
      </c>
    </row>
    <row r="315" spans="1:12">
      <c r="A315" s="22">
        <f t="shared" si="9"/>
        <v>311</v>
      </c>
      <c r="B315" s="21" t="str">
        <f t="shared" si="8"/>
        <v>00212632</v>
      </c>
      <c r="C315" s="21">
        <v>212632</v>
      </c>
      <c r="D315" s="22" t="s">
        <v>251</v>
      </c>
      <c r="E315" s="22" t="s">
        <v>4347</v>
      </c>
      <c r="F315" s="22" t="s">
        <v>3946</v>
      </c>
      <c r="G315" s="22" t="s">
        <v>405</v>
      </c>
      <c r="H315" s="17">
        <v>44513</v>
      </c>
      <c r="I315" s="22" t="s">
        <v>4587</v>
      </c>
      <c r="L315" s="8" t="str">
        <f>VLOOKUP(E315,'CONTROL MP HR'!$E$5:$M$1813,9,0)</f>
        <v>00212632</v>
      </c>
    </row>
    <row r="316" spans="1:12">
      <c r="A316" s="22">
        <f t="shared" si="9"/>
        <v>312</v>
      </c>
      <c r="B316" s="21" t="str">
        <f t="shared" si="8"/>
        <v>80002377</v>
      </c>
      <c r="C316" s="21">
        <v>80002377</v>
      </c>
      <c r="D316" s="22" t="s">
        <v>1493</v>
      </c>
      <c r="E316" s="22" t="s">
        <v>1494</v>
      </c>
      <c r="F316" s="22" t="s">
        <v>1255</v>
      </c>
      <c r="G316" s="22" t="s">
        <v>405</v>
      </c>
      <c r="H316" s="17">
        <v>44513</v>
      </c>
      <c r="I316" s="22" t="s">
        <v>4587</v>
      </c>
      <c r="L316" s="8" t="str">
        <f>VLOOKUP(E316,'CONTROL MP HR'!$E$5:$M$1813,9,0)</f>
        <v>80002377</v>
      </c>
    </row>
    <row r="317" spans="1:12">
      <c r="A317" s="22">
        <f t="shared" si="9"/>
        <v>313</v>
      </c>
      <c r="B317" s="21" t="str">
        <f t="shared" si="8"/>
        <v>00113187</v>
      </c>
      <c r="C317" s="21" t="s">
        <v>2525</v>
      </c>
      <c r="D317" s="22" t="s">
        <v>2525</v>
      </c>
      <c r="E317" s="22" t="s">
        <v>2526</v>
      </c>
      <c r="F317" s="22" t="s">
        <v>1255</v>
      </c>
      <c r="G317" s="22" t="s">
        <v>3973</v>
      </c>
      <c r="H317" s="17">
        <v>44513</v>
      </c>
      <c r="I317" s="22" t="s">
        <v>4587</v>
      </c>
      <c r="L317" s="8" t="str">
        <f>VLOOKUP(E317,'CONTROL MP HR'!$E$5:$M$1813,9,0)</f>
        <v>00113187</v>
      </c>
    </row>
    <row r="318" spans="1:12">
      <c r="A318" s="22">
        <f t="shared" si="9"/>
        <v>314</v>
      </c>
      <c r="B318" s="21" t="str">
        <f t="shared" si="8"/>
        <v>80001280</v>
      </c>
      <c r="C318" s="21" t="s">
        <v>4280</v>
      </c>
      <c r="D318" s="22" t="s">
        <v>1392</v>
      </c>
      <c r="E318" s="22" t="s">
        <v>1393</v>
      </c>
      <c r="F318" s="22" t="s">
        <v>1255</v>
      </c>
      <c r="G318" s="22" t="s">
        <v>405</v>
      </c>
      <c r="H318" s="17">
        <v>44513</v>
      </c>
      <c r="I318" s="22" t="s">
        <v>4587</v>
      </c>
      <c r="L318" s="8" t="str">
        <f>VLOOKUP(E318,'CONTROL MP HR'!$E$5:$M$1813,9,0)</f>
        <v>80004490</v>
      </c>
    </row>
    <row r="319" spans="1:12">
      <c r="A319" s="22">
        <f t="shared" si="9"/>
        <v>315</v>
      </c>
      <c r="B319" s="21" t="str">
        <f t="shared" si="8"/>
        <v>80002528</v>
      </c>
      <c r="C319" s="21">
        <v>80002528</v>
      </c>
      <c r="D319" s="22" t="s">
        <v>3312</v>
      </c>
      <c r="E319" s="22" t="s">
        <v>3313</v>
      </c>
      <c r="F319" s="22" t="s">
        <v>1255</v>
      </c>
      <c r="G319" s="22" t="s">
        <v>405</v>
      </c>
      <c r="H319" s="17">
        <v>44513</v>
      </c>
      <c r="I319" s="22" t="s">
        <v>4587</v>
      </c>
      <c r="L319" s="8" t="str">
        <f>VLOOKUP(E319,'CONTROL MP HR'!$E$5:$M$1813,9,0)</f>
        <v>80002528</v>
      </c>
    </row>
    <row r="320" spans="1:12">
      <c r="A320" s="22">
        <f t="shared" si="9"/>
        <v>316</v>
      </c>
      <c r="B320" s="21" t="str">
        <f t="shared" si="8"/>
        <v>80000641</v>
      </c>
      <c r="C320" s="21" t="s">
        <v>1676</v>
      </c>
      <c r="D320" s="22" t="s">
        <v>1676</v>
      </c>
      <c r="E320" s="22" t="s">
        <v>1677</v>
      </c>
      <c r="F320" s="22" t="s">
        <v>1255</v>
      </c>
      <c r="G320" s="22" t="s">
        <v>405</v>
      </c>
      <c r="H320" s="17">
        <v>44513</v>
      </c>
      <c r="I320" s="22" t="s">
        <v>4587</v>
      </c>
      <c r="L320" s="8" t="str">
        <f>VLOOKUP(E320,'CONTROL MP HR'!$E$5:$M$1813,9,0)</f>
        <v>80000641</v>
      </c>
    </row>
    <row r="321" spans="1:12">
      <c r="A321" s="22">
        <f t="shared" si="9"/>
        <v>317</v>
      </c>
      <c r="B321" s="21" t="str">
        <f t="shared" si="8"/>
        <v>80001857</v>
      </c>
      <c r="C321" s="21" t="s">
        <v>3480</v>
      </c>
      <c r="D321" s="22" t="s">
        <v>3480</v>
      </c>
      <c r="E321" s="22" t="s">
        <v>3481</v>
      </c>
      <c r="F321" s="22" t="s">
        <v>1255</v>
      </c>
      <c r="G321" s="22" t="s">
        <v>328</v>
      </c>
      <c r="H321" s="17">
        <v>44513</v>
      </c>
      <c r="I321" s="22" t="s">
        <v>4587</v>
      </c>
      <c r="L321" s="8" t="str">
        <f>VLOOKUP(E321,'CONTROL MP HR'!$E$5:$M$1813,9,0)</f>
        <v>80001857</v>
      </c>
    </row>
    <row r="322" spans="1:12">
      <c r="A322" s="22">
        <f t="shared" si="9"/>
        <v>318</v>
      </c>
      <c r="B322" s="21" t="str">
        <f t="shared" si="8"/>
        <v>00118383</v>
      </c>
      <c r="C322" s="21" t="s">
        <v>3158</v>
      </c>
      <c r="D322" s="22" t="s">
        <v>3158</v>
      </c>
      <c r="E322" s="22" t="s">
        <v>3159</v>
      </c>
      <c r="F322" s="22" t="s">
        <v>1255</v>
      </c>
      <c r="G322" s="22" t="s">
        <v>355</v>
      </c>
      <c r="H322" s="17">
        <v>44513</v>
      </c>
      <c r="I322" s="22" t="s">
        <v>4587</v>
      </c>
      <c r="L322" s="8" t="str">
        <f>VLOOKUP(E322,'CONTROL MP HR'!$E$5:$M$1813,9,0)</f>
        <v>00118383</v>
      </c>
    </row>
    <row r="323" spans="1:12">
      <c r="A323" s="22">
        <f t="shared" si="9"/>
        <v>319</v>
      </c>
      <c r="B323" s="21" t="str">
        <f t="shared" si="8"/>
        <v>00212634</v>
      </c>
      <c r="C323" s="21">
        <v>212634</v>
      </c>
      <c r="D323" s="22" t="s">
        <v>207</v>
      </c>
      <c r="E323" s="22" t="s">
        <v>4349</v>
      </c>
      <c r="F323" s="22" t="s">
        <v>3946</v>
      </c>
      <c r="G323" s="22" t="s">
        <v>405</v>
      </c>
      <c r="H323" s="17">
        <v>44513</v>
      </c>
      <c r="I323" s="22" t="s">
        <v>4587</v>
      </c>
      <c r="L323" s="8" t="str">
        <f>VLOOKUP(E323,'CONTROL MP HR'!$E$5:$M$1813,9,0)</f>
        <v>00212634</v>
      </c>
    </row>
    <row r="324" spans="1:12">
      <c r="A324" s="22">
        <f t="shared" si="9"/>
        <v>320</v>
      </c>
      <c r="B324" s="21" t="str">
        <f t="shared" si="8"/>
        <v>00119060</v>
      </c>
      <c r="C324" s="21" t="s">
        <v>1980</v>
      </c>
      <c r="D324" s="22" t="s">
        <v>1980</v>
      </c>
      <c r="E324" s="22" t="s">
        <v>1981</v>
      </c>
      <c r="F324" s="22" t="s">
        <v>1255</v>
      </c>
      <c r="G324" s="22" t="s">
        <v>3973</v>
      </c>
      <c r="H324" s="17">
        <v>44513</v>
      </c>
      <c r="I324" s="22" t="s">
        <v>4587</v>
      </c>
      <c r="L324" s="8" t="str">
        <f>VLOOKUP(E324,'CONTROL MP HR'!$E$5:$M$1813,9,0)</f>
        <v>00119060</v>
      </c>
    </row>
    <row r="325" spans="1:12">
      <c r="A325" s="22">
        <f t="shared" si="9"/>
        <v>321</v>
      </c>
      <c r="B325" s="21" t="str">
        <f t="shared" ref="B325:B388" si="10">TEXT(C325,"00000000")</f>
        <v>80000648</v>
      </c>
      <c r="C325" s="21" t="s">
        <v>2943</v>
      </c>
      <c r="D325" s="22" t="s">
        <v>2943</v>
      </c>
      <c r="E325" s="22" t="s">
        <v>2944</v>
      </c>
      <c r="F325" s="22" t="s">
        <v>1255</v>
      </c>
      <c r="G325" s="22" t="s">
        <v>3973</v>
      </c>
      <c r="H325" s="17">
        <v>44513</v>
      </c>
      <c r="I325" s="22" t="s">
        <v>4587</v>
      </c>
      <c r="L325" s="8" t="str">
        <f>VLOOKUP(E325,'CONTROL MP HR'!$E$5:$M$1813,9,0)</f>
        <v>80000648</v>
      </c>
    </row>
    <row r="326" spans="1:12">
      <c r="A326" s="22">
        <f t="shared" ref="A326:A389" si="11">A325+1</f>
        <v>322</v>
      </c>
      <c r="B326" s="21" t="str">
        <f t="shared" si="10"/>
        <v>80002398</v>
      </c>
      <c r="C326" s="21" t="s">
        <v>2486</v>
      </c>
      <c r="D326" s="22" t="s">
        <v>2486</v>
      </c>
      <c r="E326" s="22" t="s">
        <v>2487</v>
      </c>
      <c r="F326" s="22" t="s">
        <v>1255</v>
      </c>
      <c r="G326" s="22" t="s">
        <v>328</v>
      </c>
      <c r="H326" s="17">
        <v>44516</v>
      </c>
      <c r="I326" s="22" t="s">
        <v>4587</v>
      </c>
      <c r="L326" s="8" t="str">
        <f>VLOOKUP(E326,'CONTROL MP HR'!$E$5:$M$1813,9,0)</f>
        <v>80002398</v>
      </c>
    </row>
    <row r="327" spans="1:12">
      <c r="A327" s="22">
        <f t="shared" si="11"/>
        <v>323</v>
      </c>
      <c r="B327" s="21" t="str">
        <f t="shared" si="10"/>
        <v>80002396</v>
      </c>
      <c r="C327" s="21" t="s">
        <v>2214</v>
      </c>
      <c r="D327" s="22" t="s">
        <v>2214</v>
      </c>
      <c r="E327" s="22" t="s">
        <v>2215</v>
      </c>
      <c r="F327" s="22" t="s">
        <v>1255</v>
      </c>
      <c r="G327" s="22" t="s">
        <v>328</v>
      </c>
      <c r="H327" s="17">
        <v>44516</v>
      </c>
      <c r="I327" s="22" t="s">
        <v>4587</v>
      </c>
      <c r="L327" s="8" t="str">
        <f>VLOOKUP(E327,'CONTROL MP HR'!$E$5:$M$1813,9,0)</f>
        <v>80002396</v>
      </c>
    </row>
    <row r="328" spans="1:12">
      <c r="A328" s="22">
        <f t="shared" si="11"/>
        <v>324</v>
      </c>
      <c r="B328" s="21" t="str">
        <f t="shared" si="10"/>
        <v>C2111002</v>
      </c>
      <c r="C328" s="21" t="s">
        <v>687</v>
      </c>
      <c r="D328" s="22" t="s">
        <v>687</v>
      </c>
      <c r="E328" s="22" t="s">
        <v>4405</v>
      </c>
      <c r="F328" s="22" t="s">
        <v>666</v>
      </c>
      <c r="G328" s="22" t="s">
        <v>386</v>
      </c>
      <c r="H328" s="17">
        <v>44516</v>
      </c>
      <c r="I328" s="22" t="s">
        <v>4587</v>
      </c>
      <c r="L328" s="8" t="str">
        <f>VLOOKUP(E328,'CONTROL MP HR'!$E$5:$M$1813,9,0)</f>
        <v>C2111002</v>
      </c>
    </row>
    <row r="329" spans="1:12">
      <c r="A329" s="22">
        <f t="shared" si="11"/>
        <v>325</v>
      </c>
      <c r="B329" s="21" t="str">
        <f t="shared" si="10"/>
        <v>80002320</v>
      </c>
      <c r="C329" s="21" t="s">
        <v>3418</v>
      </c>
      <c r="D329" s="22" t="s">
        <v>3663</v>
      </c>
      <c r="E329" s="22" t="s">
        <v>3664</v>
      </c>
      <c r="F329" s="22" t="s">
        <v>1255</v>
      </c>
      <c r="G329" s="22" t="s">
        <v>405</v>
      </c>
      <c r="H329" s="17">
        <v>44516</v>
      </c>
      <c r="I329" s="22" t="s">
        <v>4587</v>
      </c>
      <c r="L329" s="8" t="str">
        <f>VLOOKUP(E329,'CONTROL MP HR'!$E$5:$M$1813,9,0)</f>
        <v>80002160</v>
      </c>
    </row>
    <row r="330" spans="1:12">
      <c r="A330" s="22">
        <f t="shared" si="11"/>
        <v>326</v>
      </c>
      <c r="B330" s="21" t="str">
        <f t="shared" si="10"/>
        <v>80002538</v>
      </c>
      <c r="C330" s="21">
        <v>80002538</v>
      </c>
      <c r="D330" s="22" t="s">
        <v>1605</v>
      </c>
      <c r="E330" s="22" t="s">
        <v>1606</v>
      </c>
      <c r="F330" s="22" t="s">
        <v>1255</v>
      </c>
      <c r="G330" s="22" t="s">
        <v>405</v>
      </c>
      <c r="H330" s="17">
        <v>44516</v>
      </c>
      <c r="I330" s="22" t="s">
        <v>4587</v>
      </c>
      <c r="L330" s="8" t="str">
        <f>VLOOKUP(E330,'CONTROL MP HR'!$E$5:$M$1813,9,0)</f>
        <v>80002538</v>
      </c>
    </row>
    <row r="331" spans="1:12">
      <c r="A331" s="22">
        <f t="shared" si="11"/>
        <v>327</v>
      </c>
      <c r="B331" s="21" t="str">
        <f t="shared" si="10"/>
        <v>990317035</v>
      </c>
      <c r="C331" s="21">
        <v>990317035</v>
      </c>
      <c r="D331" s="22" t="s">
        <v>3860</v>
      </c>
      <c r="E331" s="22" t="s">
        <v>4563</v>
      </c>
      <c r="F331" s="22" t="s">
        <v>3947</v>
      </c>
      <c r="G331" s="22" t="s">
        <v>386</v>
      </c>
      <c r="H331" s="17">
        <v>44516</v>
      </c>
      <c r="I331" s="22" t="s">
        <v>4587</v>
      </c>
      <c r="L331" s="8" t="str">
        <f>VLOOKUP(E331,'CONTROL MP HR'!$E$5:$M$1813,9,0)</f>
        <v>990317035</v>
      </c>
    </row>
    <row r="332" spans="1:12">
      <c r="A332" s="22">
        <f t="shared" si="11"/>
        <v>328</v>
      </c>
      <c r="B332" s="21" t="str">
        <f t="shared" si="10"/>
        <v>BMP0811211</v>
      </c>
      <c r="C332" s="21" t="s">
        <v>588</v>
      </c>
      <c r="D332" s="22" t="s">
        <v>588</v>
      </c>
      <c r="E332" s="22" t="s">
        <v>589</v>
      </c>
      <c r="F332" s="22" t="s">
        <v>4609</v>
      </c>
      <c r="G332" s="22" t="s">
        <v>328</v>
      </c>
      <c r="H332" s="17">
        <v>44516</v>
      </c>
      <c r="I332" s="22" t="s">
        <v>4587</v>
      </c>
      <c r="L332" s="8" t="str">
        <f>VLOOKUP(E332,'CONTROL MP HR'!$E$5:$M$1813,9,0)</f>
        <v>BMP0811211</v>
      </c>
    </row>
    <row r="333" spans="1:12">
      <c r="A333" s="22">
        <f t="shared" si="11"/>
        <v>329</v>
      </c>
      <c r="B333" s="21" t="str">
        <f t="shared" si="10"/>
        <v>80002526</v>
      </c>
      <c r="C333" s="21" t="s">
        <v>1850</v>
      </c>
      <c r="D333" s="22" t="s">
        <v>1850</v>
      </c>
      <c r="E333" s="22" t="s">
        <v>1851</v>
      </c>
      <c r="F333" s="22" t="s">
        <v>1255</v>
      </c>
      <c r="G333" s="22" t="s">
        <v>405</v>
      </c>
      <c r="H333" s="17">
        <v>44516</v>
      </c>
      <c r="I333" s="22" t="s">
        <v>4587</v>
      </c>
      <c r="L333" s="8" t="str">
        <f>VLOOKUP(E333,'CONTROL MP HR'!$E$5:$M$1813,9,0)</f>
        <v>80002526</v>
      </c>
    </row>
    <row r="334" spans="1:12">
      <c r="A334" s="22">
        <f t="shared" si="11"/>
        <v>330</v>
      </c>
      <c r="B334" s="21" t="str">
        <f t="shared" si="10"/>
        <v>00192274</v>
      </c>
      <c r="C334" s="21">
        <v>192274</v>
      </c>
      <c r="D334" s="22" t="s">
        <v>244</v>
      </c>
      <c r="E334" s="22" t="s">
        <v>4321</v>
      </c>
      <c r="F334" s="22" t="s">
        <v>3946</v>
      </c>
      <c r="G334" s="22" t="s">
        <v>405</v>
      </c>
      <c r="H334" s="17">
        <v>44520</v>
      </c>
      <c r="I334" s="22" t="s">
        <v>4587</v>
      </c>
      <c r="L334" s="8" t="str">
        <f>VLOOKUP(E334,'CONTROL MP HR'!$E$5:$M$1813,9,0)</f>
        <v>00192274</v>
      </c>
    </row>
    <row r="335" spans="1:12">
      <c r="A335" s="22">
        <f t="shared" si="11"/>
        <v>331</v>
      </c>
      <c r="B335" s="21" t="str">
        <f t="shared" si="10"/>
        <v>80002779</v>
      </c>
      <c r="C335" s="21" t="s">
        <v>2160</v>
      </c>
      <c r="D335" s="22" t="s">
        <v>2160</v>
      </c>
      <c r="E335" s="22" t="s">
        <v>2161</v>
      </c>
      <c r="F335" s="22" t="s">
        <v>1255</v>
      </c>
      <c r="G335" s="22" t="s">
        <v>328</v>
      </c>
      <c r="H335" s="17">
        <v>44520</v>
      </c>
      <c r="I335" s="22" t="s">
        <v>4587</v>
      </c>
      <c r="L335" s="8" t="str">
        <f>VLOOKUP(E335,'CONTROL MP HR'!$E$5:$M$1813,9,0)</f>
        <v>80002779</v>
      </c>
    </row>
    <row r="336" spans="1:12">
      <c r="A336" s="22">
        <f t="shared" si="11"/>
        <v>332</v>
      </c>
      <c r="B336" s="21" t="str">
        <f t="shared" si="10"/>
        <v>80002784</v>
      </c>
      <c r="C336" s="21" t="s">
        <v>1936</v>
      </c>
      <c r="D336" s="22" t="s">
        <v>1936</v>
      </c>
      <c r="E336" s="22" t="s">
        <v>1937</v>
      </c>
      <c r="F336" s="22" t="s">
        <v>1255</v>
      </c>
      <c r="G336" s="22" t="s">
        <v>328</v>
      </c>
      <c r="H336" s="17">
        <v>44520</v>
      </c>
      <c r="I336" s="22" t="s">
        <v>4587</v>
      </c>
      <c r="L336" s="8" t="str">
        <f>VLOOKUP(E336,'CONTROL MP HR'!$E$5:$M$1813,9,0)</f>
        <v>80002784</v>
      </c>
    </row>
    <row r="337" spans="1:12">
      <c r="A337" s="22">
        <f t="shared" si="11"/>
        <v>333</v>
      </c>
      <c r="B337" s="21" t="str">
        <f t="shared" si="10"/>
        <v>C2111001</v>
      </c>
      <c r="C337" s="21" t="s">
        <v>694</v>
      </c>
      <c r="D337" s="22" t="s">
        <v>694</v>
      </c>
      <c r="E337" s="22" t="s">
        <v>4404</v>
      </c>
      <c r="F337" s="22" t="s">
        <v>666</v>
      </c>
      <c r="G337" s="22" t="s">
        <v>386</v>
      </c>
      <c r="H337" s="17">
        <v>44520</v>
      </c>
      <c r="I337" s="22" t="s">
        <v>4587</v>
      </c>
      <c r="L337" s="8" t="str">
        <f>VLOOKUP(E337,'CONTROL MP HR'!$E$5:$M$1813,9,0)</f>
        <v>C2111001</v>
      </c>
    </row>
    <row r="338" spans="1:12">
      <c r="A338" s="22">
        <f t="shared" si="11"/>
        <v>334</v>
      </c>
      <c r="B338" s="21" t="str">
        <f t="shared" si="10"/>
        <v>00192276</v>
      </c>
      <c r="C338" s="21">
        <v>192276</v>
      </c>
      <c r="D338" s="22" t="s">
        <v>223</v>
      </c>
      <c r="E338" s="22" t="s">
        <v>4324</v>
      </c>
      <c r="F338" s="22" t="s">
        <v>3946</v>
      </c>
      <c r="G338" s="22" t="s">
        <v>405</v>
      </c>
      <c r="H338" s="17">
        <v>44520</v>
      </c>
      <c r="I338" s="22" t="s">
        <v>4587</v>
      </c>
      <c r="L338" s="8" t="str">
        <f>VLOOKUP(E338,'CONTROL MP HR'!$E$5:$M$1813,9,0)</f>
        <v>00192276</v>
      </c>
    </row>
    <row r="339" spans="1:12">
      <c r="A339" s="22">
        <f t="shared" si="11"/>
        <v>335</v>
      </c>
      <c r="B339" s="21" t="str">
        <f t="shared" si="10"/>
        <v>80002783</v>
      </c>
      <c r="C339" s="21" t="s">
        <v>2462</v>
      </c>
      <c r="D339" s="22" t="s">
        <v>2462</v>
      </c>
      <c r="E339" s="22" t="s">
        <v>2463</v>
      </c>
      <c r="F339" s="22" t="s">
        <v>1255</v>
      </c>
      <c r="G339" s="22" t="s">
        <v>328</v>
      </c>
      <c r="H339" s="17">
        <v>44520</v>
      </c>
      <c r="I339" s="22" t="s">
        <v>4587</v>
      </c>
      <c r="L339" s="8" t="str">
        <f>VLOOKUP(E339,'CONTROL MP HR'!$E$5:$M$1813,9,0)</f>
        <v>80002783</v>
      </c>
    </row>
    <row r="340" spans="1:12">
      <c r="A340" s="22">
        <f t="shared" si="11"/>
        <v>336</v>
      </c>
      <c r="B340" s="21" t="str">
        <f t="shared" si="10"/>
        <v>80002262</v>
      </c>
      <c r="C340" s="21" t="s">
        <v>3683</v>
      </c>
      <c r="D340" s="22" t="s">
        <v>3683</v>
      </c>
      <c r="E340" s="22" t="s">
        <v>3684</v>
      </c>
      <c r="F340" s="22" t="s">
        <v>1255</v>
      </c>
      <c r="G340" s="22" t="s">
        <v>386</v>
      </c>
      <c r="H340" s="17">
        <v>44520</v>
      </c>
      <c r="I340" s="22" t="s">
        <v>4587</v>
      </c>
      <c r="L340" s="8" t="str">
        <f>VLOOKUP(E340,'CONTROL MP HR'!$E$5:$M$1813,9,0)</f>
        <v>80002262</v>
      </c>
    </row>
    <row r="341" spans="1:12">
      <c r="A341" s="22">
        <f t="shared" si="11"/>
        <v>337</v>
      </c>
      <c r="B341" s="21" t="str">
        <f t="shared" si="10"/>
        <v>80000729</v>
      </c>
      <c r="C341" s="21" t="s">
        <v>4140</v>
      </c>
      <c r="D341" s="22" t="s">
        <v>2564</v>
      </c>
      <c r="E341" s="22" t="s">
        <v>2565</v>
      </c>
      <c r="F341" s="22" t="s">
        <v>1255</v>
      </c>
      <c r="G341" s="22" t="s">
        <v>328</v>
      </c>
      <c r="H341" s="17">
        <v>44523</v>
      </c>
      <c r="I341" s="22" t="s">
        <v>4587</v>
      </c>
      <c r="L341" s="8" t="str">
        <f>VLOOKUP(E341,'CONTROL MP HR'!$E$5:$M$1813,9,0)</f>
        <v>80003302</v>
      </c>
    </row>
    <row r="342" spans="1:12">
      <c r="A342" s="22">
        <f t="shared" si="11"/>
        <v>338</v>
      </c>
      <c r="B342" s="21" t="str">
        <f t="shared" si="10"/>
        <v>80002777</v>
      </c>
      <c r="C342" s="21" t="s">
        <v>2162</v>
      </c>
      <c r="D342" s="22" t="s">
        <v>2162</v>
      </c>
      <c r="E342" s="22" t="s">
        <v>2163</v>
      </c>
      <c r="F342" s="22" t="s">
        <v>1255</v>
      </c>
      <c r="G342" s="22" t="s">
        <v>328</v>
      </c>
      <c r="H342" s="17">
        <v>44523</v>
      </c>
      <c r="I342" s="22" t="s">
        <v>4587</v>
      </c>
      <c r="L342" s="8" t="str">
        <f>VLOOKUP(E342,'CONTROL MP HR'!$E$5:$M$1813,9,0)</f>
        <v>80002777</v>
      </c>
    </row>
    <row r="343" spans="1:12">
      <c r="A343" s="22">
        <f t="shared" si="11"/>
        <v>339</v>
      </c>
      <c r="B343" s="21" t="str">
        <f t="shared" si="10"/>
        <v>KMK-21070250</v>
      </c>
      <c r="C343" s="21" t="s">
        <v>4520</v>
      </c>
      <c r="D343" s="22" t="s">
        <v>1059</v>
      </c>
      <c r="E343" s="22" t="s">
        <v>1060</v>
      </c>
      <c r="F343" s="22" t="s">
        <v>808</v>
      </c>
      <c r="G343" s="22" t="s">
        <v>3973</v>
      </c>
      <c r="H343" s="17">
        <v>44523</v>
      </c>
      <c r="I343" s="22" t="s">
        <v>4587</v>
      </c>
      <c r="L343" s="8" t="str">
        <f>VLOOKUP(E343,'CONTROL MP HR'!$E$5:$M$1813,9,0)</f>
        <v>ISAC-21110463</v>
      </c>
    </row>
    <row r="344" spans="1:12">
      <c r="A344" s="22">
        <f t="shared" si="11"/>
        <v>340</v>
      </c>
      <c r="B344" s="21" t="str">
        <f t="shared" si="10"/>
        <v>KMK-20060167</v>
      </c>
      <c r="C344" s="21" t="s">
        <v>4456</v>
      </c>
      <c r="D344" s="22" t="s">
        <v>1068</v>
      </c>
      <c r="E344" s="22" t="s">
        <v>1066</v>
      </c>
      <c r="F344" s="22" t="s">
        <v>808</v>
      </c>
      <c r="G344" s="22" t="s">
        <v>3973</v>
      </c>
      <c r="H344" s="17">
        <v>44523</v>
      </c>
      <c r="I344" s="22" t="s">
        <v>4587</v>
      </c>
      <c r="L344" s="8" t="str">
        <f>VLOOKUP(E344,'CONTROL MP HR'!$E$5:$M$1813,9,0)</f>
        <v>00000277</v>
      </c>
    </row>
    <row r="345" spans="1:12">
      <c r="A345" s="22">
        <f t="shared" si="11"/>
        <v>341</v>
      </c>
      <c r="B345" s="21" t="str">
        <f t="shared" si="10"/>
        <v>KMK-20020049</v>
      </c>
      <c r="C345" s="21" t="s">
        <v>4493</v>
      </c>
      <c r="D345" s="22" t="s">
        <v>948</v>
      </c>
      <c r="E345" s="22" t="s">
        <v>946</v>
      </c>
      <c r="F345" s="22" t="s">
        <v>808</v>
      </c>
      <c r="G345" s="22" t="s">
        <v>3973</v>
      </c>
      <c r="H345" s="17">
        <v>44523</v>
      </c>
      <c r="I345" s="22" t="s">
        <v>4587</v>
      </c>
      <c r="L345" s="8" t="str">
        <f>VLOOKUP(E345,'CONTROL MP HR'!$E$5:$M$1813,9,0)</f>
        <v>00000009</v>
      </c>
    </row>
    <row r="346" spans="1:12">
      <c r="A346" s="22">
        <f t="shared" si="11"/>
        <v>342</v>
      </c>
      <c r="B346" s="21" t="str">
        <f t="shared" si="10"/>
        <v>KMK-21010243</v>
      </c>
      <c r="C346" s="21" t="s">
        <v>4512</v>
      </c>
      <c r="D346" s="22" t="s">
        <v>983</v>
      </c>
      <c r="E346" s="22" t="s">
        <v>984</v>
      </c>
      <c r="F346" s="22" t="s">
        <v>808</v>
      </c>
      <c r="G346" s="22" t="s">
        <v>3973</v>
      </c>
      <c r="H346" s="17">
        <v>44523</v>
      </c>
      <c r="I346" s="22" t="s">
        <v>4587</v>
      </c>
      <c r="L346" s="8" t="str">
        <f>VLOOKUP(E346,'CONTROL MP HR'!$E$5:$M$1813,9,0)</f>
        <v>ISAC-21110469</v>
      </c>
    </row>
    <row r="347" spans="1:12">
      <c r="A347" s="22">
        <f t="shared" si="11"/>
        <v>343</v>
      </c>
      <c r="B347" s="21" t="str">
        <f t="shared" si="10"/>
        <v>80002772</v>
      </c>
      <c r="C347" s="21">
        <v>80002772</v>
      </c>
      <c r="D347" s="22" t="s">
        <v>985</v>
      </c>
      <c r="E347" s="22" t="s">
        <v>986</v>
      </c>
      <c r="F347" s="22" t="s">
        <v>808</v>
      </c>
      <c r="G347" s="22" t="s">
        <v>405</v>
      </c>
      <c r="H347" s="17">
        <v>44523</v>
      </c>
      <c r="I347" s="22" t="s">
        <v>4587</v>
      </c>
      <c r="L347" s="8" t="str">
        <f>VLOOKUP(E347,'CONTROL MP HR'!$E$5:$M$1813,9,0)</f>
        <v>ISAC-21110470</v>
      </c>
    </row>
    <row r="348" spans="1:12">
      <c r="A348" s="22">
        <f t="shared" si="11"/>
        <v>344</v>
      </c>
      <c r="B348" s="21" t="str">
        <f t="shared" si="10"/>
        <v>00109298</v>
      </c>
      <c r="C348" s="21" t="s">
        <v>4030</v>
      </c>
      <c r="D348" s="22" t="s">
        <v>3166</v>
      </c>
      <c r="E348" s="22" t="s">
        <v>3167</v>
      </c>
      <c r="F348" s="22" t="s">
        <v>1255</v>
      </c>
      <c r="G348" s="22" t="s">
        <v>328</v>
      </c>
      <c r="H348" s="17">
        <v>44523</v>
      </c>
      <c r="I348" s="22" t="s">
        <v>4587</v>
      </c>
      <c r="L348" s="8" t="str">
        <f>VLOOKUP(E348,'CONTROL MP HR'!$E$5:$M$1813,9,0)</f>
        <v>00109298</v>
      </c>
    </row>
    <row r="349" spans="1:12">
      <c r="A349" s="22">
        <f t="shared" si="11"/>
        <v>345</v>
      </c>
      <c r="B349" s="21" t="str">
        <f t="shared" si="10"/>
        <v>KMK-21030245</v>
      </c>
      <c r="C349" s="21" t="s">
        <v>4517</v>
      </c>
      <c r="D349" s="22" t="s">
        <v>949</v>
      </c>
      <c r="E349" s="22" t="s">
        <v>950</v>
      </c>
      <c r="F349" s="22" t="s">
        <v>808</v>
      </c>
      <c r="G349" s="22" t="s">
        <v>3973</v>
      </c>
      <c r="H349" s="17">
        <v>44523</v>
      </c>
      <c r="I349" s="22" t="s">
        <v>4587</v>
      </c>
      <c r="L349" s="8" t="str">
        <f>VLOOKUP(E349,'CONTROL MP HR'!$E$5:$M$1813,9,0)</f>
        <v>ISAC-21110473</v>
      </c>
    </row>
    <row r="350" spans="1:12">
      <c r="A350" s="22">
        <f t="shared" si="11"/>
        <v>346</v>
      </c>
      <c r="B350" s="21" t="str">
        <f t="shared" si="10"/>
        <v>00112396</v>
      </c>
      <c r="C350" s="21" t="s">
        <v>3140</v>
      </c>
      <c r="D350" s="22" t="s">
        <v>3140</v>
      </c>
      <c r="E350" s="22" t="s">
        <v>3141</v>
      </c>
      <c r="F350" s="22" t="s">
        <v>1255</v>
      </c>
      <c r="G350" s="22" t="s">
        <v>3973</v>
      </c>
      <c r="H350" s="17">
        <v>44523</v>
      </c>
      <c r="I350" s="22" t="s">
        <v>4587</v>
      </c>
      <c r="L350" s="8" t="str">
        <f>VLOOKUP(E350,'CONTROL MP HR'!$E$5:$M$1813,9,0)</f>
        <v>00112396</v>
      </c>
    </row>
    <row r="351" spans="1:12">
      <c r="A351" s="22">
        <f t="shared" si="11"/>
        <v>347</v>
      </c>
      <c r="B351" s="21" t="str">
        <f t="shared" si="10"/>
        <v>KMK-21010246</v>
      </c>
      <c r="C351" s="21" t="s">
        <v>4518</v>
      </c>
      <c r="D351" s="22" t="s">
        <v>1088</v>
      </c>
      <c r="E351" s="22" t="s">
        <v>1089</v>
      </c>
      <c r="F351" s="22" t="s">
        <v>808</v>
      </c>
      <c r="G351" s="22" t="s">
        <v>3973</v>
      </c>
      <c r="H351" s="17">
        <v>44523</v>
      </c>
      <c r="I351" s="22" t="s">
        <v>4587</v>
      </c>
      <c r="L351" s="8" t="str">
        <f>VLOOKUP(E351,'CONTROL MP HR'!$E$5:$M$1813,9,0)</f>
        <v>ISAC-21110465</v>
      </c>
    </row>
    <row r="352" spans="1:12">
      <c r="A352" s="22">
        <f t="shared" si="11"/>
        <v>348</v>
      </c>
      <c r="B352" s="21" t="str">
        <f t="shared" si="10"/>
        <v>KMK-21020247</v>
      </c>
      <c r="C352" s="21" t="s">
        <v>4515</v>
      </c>
      <c r="D352" s="22" t="s">
        <v>951</v>
      </c>
      <c r="E352" s="22" t="s">
        <v>952</v>
      </c>
      <c r="F352" s="22" t="s">
        <v>808</v>
      </c>
      <c r="G352" s="22" t="s">
        <v>3973</v>
      </c>
      <c r="H352" s="17">
        <v>44523</v>
      </c>
      <c r="I352" s="22" t="s">
        <v>4587</v>
      </c>
      <c r="L352" s="8" t="str">
        <f>VLOOKUP(E352,'CONTROL MP HR'!$E$5:$M$1813,9,0)</f>
        <v>ISAC-21110471</v>
      </c>
    </row>
    <row r="353" spans="1:12">
      <c r="A353" s="22">
        <f t="shared" si="11"/>
        <v>349</v>
      </c>
      <c r="B353" s="21" t="str">
        <f t="shared" si="10"/>
        <v>00113044</v>
      </c>
      <c r="C353" s="21" t="s">
        <v>2013</v>
      </c>
      <c r="D353" s="22" t="s">
        <v>954</v>
      </c>
      <c r="E353" s="22" t="s">
        <v>955</v>
      </c>
      <c r="F353" s="22" t="s">
        <v>808</v>
      </c>
      <c r="G353" s="22" t="s">
        <v>328</v>
      </c>
      <c r="H353" s="17">
        <v>44523</v>
      </c>
      <c r="I353" s="22" t="s">
        <v>4587</v>
      </c>
      <c r="L353" s="8" t="str">
        <f>VLOOKUP(E353,'CONTROL MP HR'!$E$5:$M$1813,9,0)</f>
        <v>ISAC-21110472</v>
      </c>
    </row>
    <row r="354" spans="1:12">
      <c r="A354" s="22">
        <f t="shared" si="11"/>
        <v>350</v>
      </c>
      <c r="B354" s="21" t="str">
        <f t="shared" si="10"/>
        <v>KMK-21030249</v>
      </c>
      <c r="C354" s="21" t="s">
        <v>4511</v>
      </c>
      <c r="D354" s="22" t="s">
        <v>964</v>
      </c>
      <c r="E354" s="22" t="s">
        <v>965</v>
      </c>
      <c r="F354" s="22" t="s">
        <v>808</v>
      </c>
      <c r="G354" s="22" t="s">
        <v>3973</v>
      </c>
      <c r="H354" s="17">
        <v>44523</v>
      </c>
      <c r="I354" s="22" t="s">
        <v>4587</v>
      </c>
      <c r="L354" s="8" t="str">
        <f>VLOOKUP(E354,'CONTROL MP HR'!$E$5:$M$1813,9,0)</f>
        <v>ISAC-21110443</v>
      </c>
    </row>
    <row r="355" spans="1:12">
      <c r="A355" s="22">
        <f t="shared" si="11"/>
        <v>351</v>
      </c>
      <c r="B355" s="21" t="str">
        <f t="shared" si="10"/>
        <v>80001258</v>
      </c>
      <c r="C355" s="21">
        <v>80001258</v>
      </c>
      <c r="D355" s="22" t="s">
        <v>3595</v>
      </c>
      <c r="E355" s="22" t="s">
        <v>3596</v>
      </c>
      <c r="F355" s="22" t="s">
        <v>1255</v>
      </c>
      <c r="G355" s="22" t="s">
        <v>405</v>
      </c>
      <c r="H355" s="17">
        <v>44527</v>
      </c>
      <c r="I355" s="22" t="s">
        <v>4587</v>
      </c>
      <c r="L355" s="8" t="str">
        <f>VLOOKUP(E355,'CONTROL MP HR'!$E$5:$M$1813,9,0)</f>
        <v>80004521</v>
      </c>
    </row>
    <row r="356" spans="1:12">
      <c r="A356" s="22">
        <f t="shared" si="11"/>
        <v>352</v>
      </c>
      <c r="B356" s="21" t="str">
        <f t="shared" si="10"/>
        <v>80002498</v>
      </c>
      <c r="C356" s="21" t="s">
        <v>2204</v>
      </c>
      <c r="D356" s="22" t="s">
        <v>2204</v>
      </c>
      <c r="E356" s="22" t="s">
        <v>2205</v>
      </c>
      <c r="F356" s="22" t="s">
        <v>1255</v>
      </c>
      <c r="G356" s="22" t="s">
        <v>328</v>
      </c>
      <c r="H356" s="17">
        <v>44527</v>
      </c>
      <c r="I356" s="22" t="s">
        <v>4587</v>
      </c>
      <c r="L356" s="8" t="str">
        <f>VLOOKUP(E356,'CONTROL MP HR'!$E$5:$M$1813,9,0)</f>
        <v>80002498</v>
      </c>
    </row>
    <row r="357" spans="1:12">
      <c r="A357" s="22">
        <f t="shared" si="11"/>
        <v>353</v>
      </c>
      <c r="B357" s="21" t="str">
        <f t="shared" si="10"/>
        <v>00001101</v>
      </c>
      <c r="C357" s="21">
        <v>1101</v>
      </c>
      <c r="D357" s="22" t="s">
        <v>785</v>
      </c>
      <c r="E357" s="22" t="s">
        <v>782</v>
      </c>
      <c r="F357" s="22" t="s">
        <v>783</v>
      </c>
      <c r="G357" s="22" t="s">
        <v>328</v>
      </c>
      <c r="H357" s="17">
        <v>44527</v>
      </c>
      <c r="I357" s="22" t="s">
        <v>4587</v>
      </c>
      <c r="L357" s="8" t="str">
        <f>VLOOKUP(E357,'CONTROL MP HR'!$E$5:$M$1813,9,0)</f>
        <v>00001101</v>
      </c>
    </row>
    <row r="358" spans="1:12">
      <c r="A358" s="22">
        <f t="shared" si="11"/>
        <v>354</v>
      </c>
      <c r="B358" s="21" t="str">
        <f t="shared" si="10"/>
        <v>00114151</v>
      </c>
      <c r="C358" s="21" t="s">
        <v>4057</v>
      </c>
      <c r="D358" s="22" t="s">
        <v>3124</v>
      </c>
      <c r="E358" s="22" t="s">
        <v>3125</v>
      </c>
      <c r="F358" s="22" t="s">
        <v>1255</v>
      </c>
      <c r="G358" s="22" t="s">
        <v>328</v>
      </c>
      <c r="H358" s="17">
        <v>44527</v>
      </c>
      <c r="I358" s="22" t="s">
        <v>4587</v>
      </c>
      <c r="L358" s="8" t="str">
        <f>VLOOKUP(E358,'CONTROL MP HR'!$E$5:$M$1813,9,0)</f>
        <v>00114151</v>
      </c>
    </row>
    <row r="359" spans="1:12">
      <c r="A359" s="22">
        <f t="shared" si="11"/>
        <v>355</v>
      </c>
      <c r="B359" s="21" t="str">
        <f t="shared" si="10"/>
        <v>00415047</v>
      </c>
      <c r="C359" s="21" t="s">
        <v>3064</v>
      </c>
      <c r="D359" s="22" t="s">
        <v>3064</v>
      </c>
      <c r="E359" s="22" t="s">
        <v>3065</v>
      </c>
      <c r="F359" s="22" t="s">
        <v>1255</v>
      </c>
      <c r="G359" s="22" t="s">
        <v>328</v>
      </c>
      <c r="H359" s="17">
        <v>44527</v>
      </c>
      <c r="I359" s="22" t="s">
        <v>4587</v>
      </c>
      <c r="L359" s="8" t="str">
        <f>VLOOKUP(E359,'CONTROL MP HR'!$E$5:$M$1813,9,0)</f>
        <v>00415047</v>
      </c>
    </row>
    <row r="360" spans="1:12">
      <c r="A360" s="22">
        <f t="shared" si="11"/>
        <v>356</v>
      </c>
      <c r="B360" s="21" t="str">
        <f t="shared" si="10"/>
        <v>80002930</v>
      </c>
      <c r="C360" s="21" t="s">
        <v>2035</v>
      </c>
      <c r="D360" s="22" t="s">
        <v>2035</v>
      </c>
      <c r="E360" s="22" t="s">
        <v>2036</v>
      </c>
      <c r="F360" s="22" t="s">
        <v>1255</v>
      </c>
      <c r="G360" s="22" t="s">
        <v>328</v>
      </c>
      <c r="H360" s="17">
        <v>44527</v>
      </c>
      <c r="I360" s="22" t="s">
        <v>4587</v>
      </c>
      <c r="L360" s="8" t="str">
        <f>VLOOKUP(E360,'CONTROL MP HR'!$E$5:$M$1813,9,0)</f>
        <v>80002930</v>
      </c>
    </row>
    <row r="361" spans="1:12">
      <c r="A361" s="22">
        <f t="shared" si="11"/>
        <v>357</v>
      </c>
      <c r="B361" s="21" t="str">
        <f t="shared" si="10"/>
        <v>00112832</v>
      </c>
      <c r="C361" s="21" t="s">
        <v>3068</v>
      </c>
      <c r="D361" s="22" t="s">
        <v>3068</v>
      </c>
      <c r="E361" s="22" t="s">
        <v>3069</v>
      </c>
      <c r="F361" s="22" t="s">
        <v>1255</v>
      </c>
      <c r="G361" s="22" t="s">
        <v>328</v>
      </c>
      <c r="H361" s="17">
        <v>44527</v>
      </c>
      <c r="I361" s="22" t="s">
        <v>4587</v>
      </c>
      <c r="L361" s="8" t="str">
        <f>VLOOKUP(E361,'CONTROL MP HR'!$E$5:$M$1813,9,0)</f>
        <v>00112832</v>
      </c>
    </row>
    <row r="362" spans="1:12">
      <c r="A362" s="22">
        <f t="shared" si="11"/>
        <v>358</v>
      </c>
      <c r="B362" s="21" t="str">
        <f t="shared" si="10"/>
        <v>80002240</v>
      </c>
      <c r="C362" s="21" t="s">
        <v>2740</v>
      </c>
      <c r="D362" s="22" t="e">
        <v>#N/A</v>
      </c>
      <c r="E362" s="22" t="s">
        <v>4636</v>
      </c>
      <c r="F362" s="22" t="s">
        <v>1255</v>
      </c>
      <c r="G362" s="22" t="s">
        <v>328</v>
      </c>
      <c r="H362" s="17">
        <v>44527</v>
      </c>
      <c r="I362" s="22" t="s">
        <v>4587</v>
      </c>
      <c r="L362" s="8" t="e">
        <f>VLOOKUP(E362,'CONTROL MP HR'!$E$5:$M$1813,9,0)</f>
        <v>#N/A</v>
      </c>
    </row>
    <row r="363" spans="1:12">
      <c r="A363" s="22">
        <f t="shared" si="11"/>
        <v>359</v>
      </c>
      <c r="B363" s="21" t="str">
        <f t="shared" si="10"/>
        <v>80002518</v>
      </c>
      <c r="C363" s="21" t="s">
        <v>3458</v>
      </c>
      <c r="D363" s="22" t="s">
        <v>3458</v>
      </c>
      <c r="E363" s="22" t="s">
        <v>3459</v>
      </c>
      <c r="F363" s="22" t="s">
        <v>1255</v>
      </c>
      <c r="G363" s="22" t="s">
        <v>405</v>
      </c>
      <c r="H363" s="17">
        <v>44527</v>
      </c>
      <c r="I363" s="22" t="s">
        <v>4587</v>
      </c>
      <c r="L363" s="8" t="str">
        <f>VLOOKUP(E363,'CONTROL MP HR'!$E$5:$M$1813,9,0)</f>
        <v>80002518</v>
      </c>
    </row>
    <row r="364" spans="1:12">
      <c r="A364" s="22">
        <f t="shared" si="11"/>
        <v>360</v>
      </c>
      <c r="B364" s="21" t="str">
        <f t="shared" si="10"/>
        <v>BMP0811212</v>
      </c>
      <c r="C364" s="21" t="s">
        <v>537</v>
      </c>
      <c r="D364" s="22" t="e">
        <v>#N/A</v>
      </c>
      <c r="E364" s="22" t="s">
        <v>4637</v>
      </c>
      <c r="F364" s="22" t="s">
        <v>4609</v>
      </c>
      <c r="G364" s="22" t="s">
        <v>386</v>
      </c>
      <c r="H364" s="17">
        <v>44527</v>
      </c>
      <c r="I364" s="22" t="s">
        <v>4587</v>
      </c>
      <c r="L364" s="8" t="e">
        <f>VLOOKUP(E364,'CONTROL MP HR'!$E$5:$M$1813,9,0)</f>
        <v>#N/A</v>
      </c>
    </row>
    <row r="365" spans="1:12">
      <c r="A365" s="22">
        <f t="shared" si="11"/>
        <v>361</v>
      </c>
      <c r="B365" s="21" t="str">
        <f t="shared" si="10"/>
        <v>80002541</v>
      </c>
      <c r="C365" s="21">
        <v>80002541</v>
      </c>
      <c r="D365" s="22" t="s">
        <v>1811</v>
      </c>
      <c r="E365" s="22" t="s">
        <v>1812</v>
      </c>
      <c r="F365" s="22" t="s">
        <v>1255</v>
      </c>
      <c r="G365" s="22" t="s">
        <v>405</v>
      </c>
      <c r="H365" s="17">
        <v>44527</v>
      </c>
      <c r="I365" s="22" t="s">
        <v>4587</v>
      </c>
      <c r="L365" s="8" t="str">
        <f>VLOOKUP(E365,'CONTROL MP HR'!$E$5:$M$1813,9,0)</f>
        <v>80002541</v>
      </c>
    </row>
    <row r="366" spans="1:12">
      <c r="A366" s="22">
        <f t="shared" si="11"/>
        <v>362</v>
      </c>
      <c r="B366" s="21" t="str">
        <f t="shared" si="10"/>
        <v>00001035</v>
      </c>
      <c r="C366" s="21">
        <v>1035</v>
      </c>
      <c r="D366" s="22" t="s">
        <v>803</v>
      </c>
      <c r="E366" s="22" t="s">
        <v>802</v>
      </c>
      <c r="F366" s="22" t="s">
        <v>783</v>
      </c>
      <c r="G366" s="22" t="s">
        <v>328</v>
      </c>
      <c r="H366" s="17">
        <v>44527</v>
      </c>
      <c r="I366" s="22" t="s">
        <v>4587</v>
      </c>
      <c r="L366" s="8" t="str">
        <f>VLOOKUP(E366,'CONTROL MP HR'!$E$5:$M$1813,9,0)</f>
        <v>00001035</v>
      </c>
    </row>
    <row r="367" spans="1:12">
      <c r="A367" s="22">
        <f t="shared" si="11"/>
        <v>363</v>
      </c>
      <c r="B367" s="21" t="str">
        <f t="shared" si="10"/>
        <v>00706955</v>
      </c>
      <c r="C367" s="21" t="s">
        <v>1421</v>
      </c>
      <c r="D367" s="22" t="s">
        <v>1421</v>
      </c>
      <c r="E367" s="22" t="s">
        <v>1422</v>
      </c>
      <c r="F367" s="22" t="s">
        <v>1255</v>
      </c>
      <c r="G367" s="22" t="s">
        <v>3973</v>
      </c>
      <c r="H367" s="17">
        <v>44527</v>
      </c>
      <c r="I367" s="22" t="s">
        <v>4587</v>
      </c>
      <c r="L367" s="8" t="str">
        <f>VLOOKUP(E367,'CONTROL MP HR'!$E$5:$M$1813,9,0)</f>
        <v>00706955</v>
      </c>
    </row>
    <row r="368" spans="1:12">
      <c r="A368" s="22">
        <f t="shared" si="11"/>
        <v>364</v>
      </c>
      <c r="B368" s="21" t="str">
        <f t="shared" si="10"/>
        <v>00109299</v>
      </c>
      <c r="C368" s="21" t="s">
        <v>4046</v>
      </c>
      <c r="D368" s="22" t="s">
        <v>2187</v>
      </c>
      <c r="E368" s="22" t="s">
        <v>2188</v>
      </c>
      <c r="F368" s="22" t="s">
        <v>1255</v>
      </c>
      <c r="G368" s="22" t="s">
        <v>328</v>
      </c>
      <c r="H368" s="17">
        <v>44527</v>
      </c>
      <c r="I368" s="22" t="s">
        <v>4587</v>
      </c>
      <c r="L368" s="8" t="str">
        <f>VLOOKUP(E368,'CONTROL MP HR'!$E$5:$M$1813,9,0)</f>
        <v>00109299</v>
      </c>
    </row>
    <row r="369" spans="1:12">
      <c r="A369" s="22">
        <f t="shared" si="11"/>
        <v>365</v>
      </c>
      <c r="B369" s="21" t="str">
        <f t="shared" si="10"/>
        <v>01111845</v>
      </c>
      <c r="C369" s="21" t="s">
        <v>1376</v>
      </c>
      <c r="D369" s="22" t="s">
        <v>1376</v>
      </c>
      <c r="E369" s="22" t="s">
        <v>1377</v>
      </c>
      <c r="F369" s="22" t="s">
        <v>1255</v>
      </c>
      <c r="G369" s="22" t="s">
        <v>355</v>
      </c>
      <c r="H369" s="17">
        <v>44527</v>
      </c>
      <c r="I369" s="22" t="s">
        <v>4587</v>
      </c>
      <c r="L369" s="8" t="str">
        <f>VLOOKUP(E369,'CONTROL MP HR'!$E$5:$M$1813,9,0)</f>
        <v>01111845</v>
      </c>
    </row>
    <row r="370" spans="1:12">
      <c r="A370" s="22">
        <f t="shared" si="11"/>
        <v>366</v>
      </c>
      <c r="B370" s="21" t="str">
        <f t="shared" si="10"/>
        <v>04121374</v>
      </c>
      <c r="C370" s="21" t="s">
        <v>2540</v>
      </c>
      <c r="D370" s="22" t="s">
        <v>2540</v>
      </c>
      <c r="E370" s="22" t="s">
        <v>2541</v>
      </c>
      <c r="F370" s="22" t="s">
        <v>1255</v>
      </c>
      <c r="G370" s="22" t="s">
        <v>328</v>
      </c>
      <c r="H370" s="17">
        <v>44527</v>
      </c>
      <c r="I370" s="22" t="s">
        <v>4587</v>
      </c>
      <c r="L370" s="8" t="str">
        <f>VLOOKUP(E370,'CONTROL MP HR'!$E$5:$M$1813,9,0)</f>
        <v>04121374</v>
      </c>
    </row>
    <row r="371" spans="1:12">
      <c r="A371" s="22">
        <f t="shared" si="11"/>
        <v>367</v>
      </c>
      <c r="B371" s="21" t="str">
        <f t="shared" si="10"/>
        <v>80002778</v>
      </c>
      <c r="C371" s="21" t="s">
        <v>2156</v>
      </c>
      <c r="D371" s="22" t="s">
        <v>2156</v>
      </c>
      <c r="E371" s="22" t="s">
        <v>2157</v>
      </c>
      <c r="F371" s="22" t="s">
        <v>1255</v>
      </c>
      <c r="G371" s="22" t="s">
        <v>328</v>
      </c>
      <c r="H371" s="17">
        <v>44530</v>
      </c>
      <c r="I371" s="22" t="s">
        <v>4587</v>
      </c>
      <c r="L371" s="8" t="str">
        <f>VLOOKUP(E371,'CONTROL MP HR'!$E$5:$M$1813,9,0)</f>
        <v>80002778</v>
      </c>
    </row>
    <row r="372" spans="1:12">
      <c r="A372" s="22">
        <f t="shared" si="11"/>
        <v>368</v>
      </c>
      <c r="B372" s="21" t="str">
        <f t="shared" si="10"/>
        <v>80002775</v>
      </c>
      <c r="C372" s="21" t="s">
        <v>2167</v>
      </c>
      <c r="D372" s="22" t="s">
        <v>2167</v>
      </c>
      <c r="E372" s="22" t="s">
        <v>2168</v>
      </c>
      <c r="F372" s="22" t="s">
        <v>1255</v>
      </c>
      <c r="G372" s="22" t="s">
        <v>328</v>
      </c>
      <c r="H372" s="17">
        <v>44530</v>
      </c>
      <c r="I372" s="22" t="s">
        <v>4587</v>
      </c>
      <c r="L372" s="8" t="str">
        <f>VLOOKUP(E372,'CONTROL MP HR'!$E$5:$M$1813,9,0)</f>
        <v>80002775</v>
      </c>
    </row>
    <row r="373" spans="1:12">
      <c r="A373" s="22">
        <f t="shared" si="11"/>
        <v>369</v>
      </c>
      <c r="B373" s="21" t="str">
        <f t="shared" si="10"/>
        <v>00115145</v>
      </c>
      <c r="C373" s="21" t="s">
        <v>1397</v>
      </c>
      <c r="D373" s="22" t="s">
        <v>1397</v>
      </c>
      <c r="E373" s="22" t="s">
        <v>1398</v>
      </c>
      <c r="F373" s="22" t="s">
        <v>1255</v>
      </c>
      <c r="G373" s="22" t="s">
        <v>328</v>
      </c>
      <c r="H373" s="17">
        <v>44530</v>
      </c>
      <c r="I373" s="22" t="s">
        <v>4587</v>
      </c>
      <c r="L373" s="8" t="str">
        <f>VLOOKUP(E373,'CONTROL MP HR'!$E$5:$M$1813,9,0)</f>
        <v>00115145</v>
      </c>
    </row>
    <row r="374" spans="1:12">
      <c r="A374" s="22">
        <f t="shared" si="11"/>
        <v>370</v>
      </c>
      <c r="B374" s="21" t="str">
        <f t="shared" si="10"/>
        <v>80002507</v>
      </c>
      <c r="C374" s="21">
        <v>80002507</v>
      </c>
      <c r="D374" s="22" t="s">
        <v>3606</v>
      </c>
      <c r="E374" s="22" t="s">
        <v>3605</v>
      </c>
      <c r="F374" s="22" t="s">
        <v>1255</v>
      </c>
      <c r="G374" s="22" t="s">
        <v>405</v>
      </c>
      <c r="H374" s="17">
        <v>44530</v>
      </c>
      <c r="I374" s="22" t="s">
        <v>4587</v>
      </c>
      <c r="L374" s="8" t="str">
        <f>VLOOKUP(E374,'CONTROL MP HR'!$E$5:$M$1813,9,0)</f>
        <v>80002507</v>
      </c>
    </row>
    <row r="375" spans="1:12">
      <c r="A375" s="22">
        <f t="shared" si="11"/>
        <v>371</v>
      </c>
      <c r="B375" s="21" t="str">
        <f t="shared" si="10"/>
        <v>80000234</v>
      </c>
      <c r="C375" s="21" t="s">
        <v>4076</v>
      </c>
      <c r="D375" s="22" t="e">
        <v>#N/A</v>
      </c>
      <c r="E375" s="22" t="s">
        <v>4638</v>
      </c>
      <c r="F375" s="22" t="s">
        <v>1255</v>
      </c>
      <c r="G375" s="22" t="s">
        <v>328</v>
      </c>
      <c r="H375" s="17">
        <v>44530</v>
      </c>
      <c r="I375" s="22" t="s">
        <v>4587</v>
      </c>
      <c r="L375" s="8" t="e">
        <f>VLOOKUP(E375,'CONTROL MP HR'!$E$5:$M$1813,9,0)</f>
        <v>#N/A</v>
      </c>
    </row>
    <row r="376" spans="1:12">
      <c r="A376" s="22">
        <f t="shared" si="11"/>
        <v>372</v>
      </c>
      <c r="B376" s="21" t="str">
        <f t="shared" si="10"/>
        <v>HERMAN</v>
      </c>
      <c r="C376" s="21" t="s">
        <v>2367</v>
      </c>
      <c r="D376" s="22" t="s">
        <v>2366</v>
      </c>
      <c r="E376" s="22" t="s">
        <v>2367</v>
      </c>
      <c r="F376" s="22" t="s">
        <v>4615</v>
      </c>
      <c r="G376" s="22" t="e">
        <v>#N/A</v>
      </c>
      <c r="H376" s="17">
        <v>44530</v>
      </c>
      <c r="I376" s="22" t="s">
        <v>4587</v>
      </c>
      <c r="L376" s="8" t="str">
        <f>VLOOKUP(E376,'CONTROL MP HR'!$E$5:$M$1813,9,0)</f>
        <v>80002703</v>
      </c>
    </row>
    <row r="377" spans="1:12">
      <c r="A377" s="22">
        <f t="shared" si="11"/>
        <v>373</v>
      </c>
      <c r="B377" s="21" t="str">
        <f t="shared" si="10"/>
        <v>00118634</v>
      </c>
      <c r="C377" s="21" t="s">
        <v>3072</v>
      </c>
      <c r="D377" s="22" t="s">
        <v>3072</v>
      </c>
      <c r="E377" s="22" t="s">
        <v>3073</v>
      </c>
      <c r="F377" s="22" t="s">
        <v>1255</v>
      </c>
      <c r="G377" s="22" t="s">
        <v>328</v>
      </c>
      <c r="H377" s="17">
        <v>44530</v>
      </c>
      <c r="I377" s="22" t="s">
        <v>4587</v>
      </c>
      <c r="L377" s="8" t="str">
        <f>VLOOKUP(E377,'CONTROL MP HR'!$E$5:$M$1813,9,0)</f>
        <v>00118634</v>
      </c>
    </row>
    <row r="378" spans="1:12">
      <c r="A378" s="22">
        <f t="shared" si="11"/>
        <v>374</v>
      </c>
      <c r="B378" s="21" t="str">
        <f t="shared" si="10"/>
        <v>00114064</v>
      </c>
      <c r="C378" s="21" t="s">
        <v>3012</v>
      </c>
      <c r="D378" s="22" t="s">
        <v>3012</v>
      </c>
      <c r="E378" s="22" t="s">
        <v>3013</v>
      </c>
      <c r="F378" s="22" t="s">
        <v>1255</v>
      </c>
      <c r="G378" s="22" t="s">
        <v>328</v>
      </c>
      <c r="H378" s="17">
        <v>44530</v>
      </c>
      <c r="I378" s="22" t="s">
        <v>4587</v>
      </c>
      <c r="L378" s="8" t="str">
        <f>VLOOKUP(E378,'CONTROL MP HR'!$E$5:$M$1813,9,0)</f>
        <v>00114064</v>
      </c>
    </row>
    <row r="379" spans="1:12">
      <c r="A379" s="22">
        <f t="shared" si="11"/>
        <v>375</v>
      </c>
      <c r="B379" s="21" t="str">
        <f t="shared" si="10"/>
        <v>SUI - 1809002</v>
      </c>
      <c r="C379" s="21" t="s">
        <v>3835</v>
      </c>
      <c r="D379" s="22" t="s">
        <v>3835</v>
      </c>
      <c r="E379" s="22" t="s">
        <v>3836</v>
      </c>
      <c r="F379" s="22" t="s">
        <v>4611</v>
      </c>
      <c r="G379" s="22" t="s">
        <v>328</v>
      </c>
      <c r="H379" s="17">
        <v>44530</v>
      </c>
      <c r="I379" s="22" t="s">
        <v>4587</v>
      </c>
      <c r="L379" s="8" t="str">
        <f>VLOOKUP(E379,'CONTROL MP HR'!$E$5:$M$1813,9,0)</f>
        <v>SUI - 1809002</v>
      </c>
    </row>
    <row r="380" spans="1:12">
      <c r="A380" s="22">
        <f t="shared" si="11"/>
        <v>376</v>
      </c>
      <c r="B380" s="21" t="str">
        <f t="shared" si="10"/>
        <v>80002019</v>
      </c>
      <c r="C380" s="21" t="s">
        <v>3698</v>
      </c>
      <c r="D380" s="22" t="s">
        <v>3698</v>
      </c>
      <c r="E380" s="22" t="s">
        <v>3699</v>
      </c>
      <c r="F380" s="22" t="s">
        <v>1255</v>
      </c>
      <c r="G380" s="22" t="s">
        <v>405</v>
      </c>
      <c r="H380" s="17">
        <v>44530</v>
      </c>
      <c r="I380" s="22" t="s">
        <v>4587</v>
      </c>
      <c r="L380" s="8" t="str">
        <f>VLOOKUP(E380,'CONTROL MP HR'!$E$5:$M$1813,9,0)</f>
        <v>80002019</v>
      </c>
    </row>
    <row r="381" spans="1:12">
      <c r="A381" s="22">
        <f t="shared" si="11"/>
        <v>377</v>
      </c>
      <c r="B381" s="21" t="str">
        <f t="shared" si="10"/>
        <v>BMP2112212</v>
      </c>
      <c r="C381" s="21" t="s">
        <v>496</v>
      </c>
      <c r="D381" s="22" t="s">
        <v>496</v>
      </c>
      <c r="E381" s="22" t="s">
        <v>497</v>
      </c>
      <c r="F381" s="22" t="s">
        <v>4609</v>
      </c>
      <c r="G381" s="22" t="s">
        <v>328</v>
      </c>
      <c r="H381" s="17">
        <v>44530</v>
      </c>
      <c r="I381" s="22" t="s">
        <v>4587</v>
      </c>
      <c r="L381" s="8" t="str">
        <f>VLOOKUP(E381,'CONTROL MP HR'!$E$5:$M$1813,9,0)</f>
        <v>BMP2112212</v>
      </c>
    </row>
    <row r="382" spans="1:12">
      <c r="A382" s="22">
        <f t="shared" si="11"/>
        <v>378</v>
      </c>
      <c r="B382" s="21" t="str">
        <f t="shared" si="10"/>
        <v>MUHAMMAD RYAN</v>
      </c>
      <c r="C382" s="21" t="s">
        <v>4639</v>
      </c>
      <c r="D382" s="22" t="e">
        <v>#N/A</v>
      </c>
      <c r="E382" s="22" t="s">
        <v>4639</v>
      </c>
      <c r="F382" s="22" t="s">
        <v>4611</v>
      </c>
      <c r="G382" s="22" t="e">
        <v>#N/A</v>
      </c>
      <c r="H382" s="17">
        <v>44530</v>
      </c>
      <c r="I382" s="22" t="s">
        <v>4587</v>
      </c>
      <c r="L382" s="8" t="e">
        <f>VLOOKUP(E382,'CONTROL MP HR'!$E$5:$M$1813,9,0)</f>
        <v>#N/A</v>
      </c>
    </row>
    <row r="383" spans="1:12">
      <c r="A383" s="22">
        <f t="shared" si="11"/>
        <v>379</v>
      </c>
      <c r="B383" s="21" t="str">
        <f t="shared" si="10"/>
        <v>80002499</v>
      </c>
      <c r="C383" s="21" t="s">
        <v>2043</v>
      </c>
      <c r="D383" s="22" t="s">
        <v>2043</v>
      </c>
      <c r="E383" s="22" t="s">
        <v>2044</v>
      </c>
      <c r="F383" s="22" t="s">
        <v>1255</v>
      </c>
      <c r="G383" s="22" t="s">
        <v>328</v>
      </c>
      <c r="H383" s="17">
        <v>44530</v>
      </c>
      <c r="I383" s="22" t="s">
        <v>4587</v>
      </c>
      <c r="L383" s="8" t="str">
        <f>VLOOKUP(E383,'CONTROL MP HR'!$E$5:$M$1813,9,0)</f>
        <v>80002499</v>
      </c>
    </row>
    <row r="384" spans="1:12">
      <c r="A384" s="22">
        <f t="shared" si="11"/>
        <v>380</v>
      </c>
      <c r="B384" s="21" t="str">
        <f t="shared" si="10"/>
        <v>TK - 1</v>
      </c>
      <c r="C384" s="21" t="s">
        <v>4554</v>
      </c>
      <c r="D384" s="22" t="s">
        <v>3837</v>
      </c>
      <c r="E384" s="22" t="s">
        <v>3840</v>
      </c>
      <c r="F384" s="22" t="s">
        <v>4640</v>
      </c>
      <c r="G384" s="22" t="s">
        <v>328</v>
      </c>
      <c r="H384" s="17">
        <v>44530</v>
      </c>
      <c r="I384" s="22" t="s">
        <v>4587</v>
      </c>
      <c r="L384" s="8" t="str">
        <f>VLOOKUP(E384,'CONTROL MP HR'!$E$5:$M$1813,9,0)</f>
        <v>TK - 123</v>
      </c>
    </row>
    <row r="385" spans="1:12">
      <c r="A385" s="22">
        <f t="shared" si="11"/>
        <v>381</v>
      </c>
      <c r="B385" s="21" t="str">
        <f t="shared" si="10"/>
        <v>SUI - 2111001</v>
      </c>
      <c r="C385" s="21" t="s">
        <v>3829</v>
      </c>
      <c r="D385" s="22" t="e">
        <v>#N/A</v>
      </c>
      <c r="E385" s="22" t="s">
        <v>4553</v>
      </c>
      <c r="F385" s="22" t="s">
        <v>4611</v>
      </c>
      <c r="G385" s="22" t="s">
        <v>328</v>
      </c>
      <c r="H385" s="17">
        <v>44530</v>
      </c>
      <c r="I385" s="22" t="s">
        <v>4587</v>
      </c>
      <c r="L385" s="8" t="e">
        <f>VLOOKUP(E385,'CONTROL MP HR'!$E$5:$M$1813,9,0)</f>
        <v>#N/A</v>
      </c>
    </row>
    <row r="386" spans="1:12">
      <c r="A386" s="22">
        <f t="shared" si="11"/>
        <v>382</v>
      </c>
      <c r="B386" s="21" t="str">
        <f t="shared" si="10"/>
        <v>RONALD SANJAYA</v>
      </c>
      <c r="C386" s="21" t="s">
        <v>1875</v>
      </c>
      <c r="D386" s="22" t="s">
        <v>1874</v>
      </c>
      <c r="E386" s="22" t="s">
        <v>1875</v>
      </c>
      <c r="F386" s="22" t="s">
        <v>1255</v>
      </c>
      <c r="G386" s="22" t="e">
        <v>#N/A</v>
      </c>
      <c r="H386" s="17">
        <v>44530</v>
      </c>
      <c r="I386" s="22" t="s">
        <v>4587</v>
      </c>
      <c r="L386" s="8" t="str">
        <f>VLOOKUP(E386,'CONTROL MP HR'!$E$5:$M$1813,9,0)</f>
        <v>80002021</v>
      </c>
    </row>
    <row r="387" spans="1:12">
      <c r="A387" s="22">
        <f t="shared" si="11"/>
        <v>383</v>
      </c>
      <c r="B387" s="21" t="str">
        <f t="shared" si="10"/>
        <v>C2111004</v>
      </c>
      <c r="C387" s="21" t="s">
        <v>669</v>
      </c>
      <c r="D387" s="22" t="s">
        <v>669</v>
      </c>
      <c r="E387" s="22" t="s">
        <v>4406</v>
      </c>
      <c r="F387" s="22" t="s">
        <v>666</v>
      </c>
      <c r="G387" s="22" t="s">
        <v>355</v>
      </c>
      <c r="H387" s="17">
        <v>44530</v>
      </c>
      <c r="I387" s="22" t="s">
        <v>4587</v>
      </c>
      <c r="L387" s="8" t="str">
        <f>VLOOKUP(E387,'CONTROL MP HR'!$E$5:$M$1813,9,0)</f>
        <v>C2111004</v>
      </c>
    </row>
    <row r="388" spans="1:12">
      <c r="A388" s="22">
        <f t="shared" si="11"/>
        <v>384</v>
      </c>
      <c r="B388" s="21" t="str">
        <f t="shared" si="10"/>
        <v>80002315</v>
      </c>
      <c r="C388" s="21" t="s">
        <v>3314</v>
      </c>
      <c r="D388" s="22" t="s">
        <v>3314</v>
      </c>
      <c r="E388" s="22" t="s">
        <v>3315</v>
      </c>
      <c r="F388" s="22" t="s">
        <v>1255</v>
      </c>
      <c r="G388" s="22" t="s">
        <v>3973</v>
      </c>
      <c r="H388" s="17">
        <v>44530</v>
      </c>
      <c r="I388" s="22" t="s">
        <v>4587</v>
      </c>
      <c r="L388" s="8" t="str">
        <f>VLOOKUP(E388,'CONTROL MP HR'!$E$5:$M$1813,9,0)</f>
        <v>80002315</v>
      </c>
    </row>
    <row r="389" spans="1:12">
      <c r="A389" s="22">
        <f t="shared" si="11"/>
        <v>385</v>
      </c>
      <c r="B389" s="21" t="str">
        <f t="shared" ref="B389:B452" si="12">TEXT(C389,"00000000")</f>
        <v>702180527</v>
      </c>
      <c r="C389" s="21">
        <v>702180527</v>
      </c>
      <c r="D389" s="22" t="s">
        <v>3846</v>
      </c>
      <c r="E389" s="22" t="s">
        <v>3845</v>
      </c>
      <c r="F389" s="22" t="s">
        <v>3947</v>
      </c>
      <c r="G389" s="22" t="s">
        <v>328</v>
      </c>
      <c r="H389" s="17">
        <v>44530</v>
      </c>
      <c r="I389" s="22" t="s">
        <v>4587</v>
      </c>
      <c r="L389" s="8" t="str">
        <f>VLOOKUP(E389,'CONTROL MP HR'!$E$5:$M$1813,9,0)</f>
        <v>702180526</v>
      </c>
    </row>
    <row r="390" spans="1:12">
      <c r="A390" s="22">
        <f t="shared" ref="A390:A453" si="13">A389+1</f>
        <v>386</v>
      </c>
      <c r="B390" s="21" t="str">
        <f t="shared" si="12"/>
        <v>YONI IRAWAN</v>
      </c>
      <c r="C390" s="21" t="s">
        <v>4641</v>
      </c>
      <c r="D390" s="22" t="e">
        <v>#N/A</v>
      </c>
      <c r="E390" s="22" t="s">
        <v>4641</v>
      </c>
      <c r="F390" s="22" t="s">
        <v>4615</v>
      </c>
      <c r="G390" s="22" t="e">
        <v>#N/A</v>
      </c>
      <c r="H390" s="17">
        <v>44530</v>
      </c>
      <c r="I390" s="22" t="s">
        <v>4587</v>
      </c>
      <c r="L390" s="8" t="e">
        <f>VLOOKUP(E390,'CONTROL MP HR'!$E$5:$M$1813,9,0)</f>
        <v>#N/A</v>
      </c>
    </row>
    <row r="391" spans="1:12">
      <c r="A391" s="22">
        <f t="shared" si="13"/>
        <v>387</v>
      </c>
      <c r="B391" s="21" t="str">
        <f t="shared" si="12"/>
        <v>SUI - 2111005</v>
      </c>
      <c r="C391" s="21" t="s">
        <v>3802</v>
      </c>
      <c r="D391" s="22" t="s">
        <v>3802</v>
      </c>
      <c r="E391" s="22" t="s">
        <v>3803</v>
      </c>
      <c r="F391" s="22" t="s">
        <v>4611</v>
      </c>
      <c r="G391" s="22" t="s">
        <v>328</v>
      </c>
      <c r="H391" s="17">
        <v>44530</v>
      </c>
      <c r="I391" s="22" t="s">
        <v>4587</v>
      </c>
      <c r="L391" s="8" t="str">
        <f>VLOOKUP(E391,'CONTROL MP HR'!$E$5:$M$1813,9,0)</f>
        <v>SUI - 2111005</v>
      </c>
    </row>
    <row r="392" spans="1:12">
      <c r="A392" s="22">
        <f t="shared" si="13"/>
        <v>388</v>
      </c>
      <c r="B392" s="21" t="str">
        <f t="shared" si="12"/>
        <v>80001839</v>
      </c>
      <c r="C392" s="21">
        <v>80001839</v>
      </c>
      <c r="D392" s="22" t="s">
        <v>2568</v>
      </c>
      <c r="E392" s="22" t="s">
        <v>2569</v>
      </c>
      <c r="F392" s="22" t="s">
        <v>1255</v>
      </c>
      <c r="G392" s="22" t="s">
        <v>405</v>
      </c>
      <c r="H392" s="17">
        <v>44534</v>
      </c>
      <c r="I392" s="22" t="s">
        <v>4587</v>
      </c>
      <c r="L392" s="8" t="str">
        <f>VLOOKUP(E392,'CONTROL MP HR'!$E$5:$M$1813,9,0)</f>
        <v>80001839</v>
      </c>
    </row>
    <row r="393" spans="1:12">
      <c r="A393" s="22">
        <f t="shared" si="13"/>
        <v>389</v>
      </c>
      <c r="B393" s="21" t="str">
        <f t="shared" si="12"/>
        <v>01121337</v>
      </c>
      <c r="C393" s="21" t="s">
        <v>2957</v>
      </c>
      <c r="D393" s="22" t="s">
        <v>2957</v>
      </c>
      <c r="E393" s="22" t="s">
        <v>2958</v>
      </c>
      <c r="F393" s="22" t="s">
        <v>1255</v>
      </c>
      <c r="G393" s="22" t="s">
        <v>328</v>
      </c>
      <c r="H393" s="17">
        <v>44534</v>
      </c>
      <c r="I393" s="22" t="s">
        <v>4587</v>
      </c>
      <c r="L393" s="8" t="str">
        <f>VLOOKUP(E393,'CONTROL MP HR'!$E$5:$M$1813,9,0)</f>
        <v>01121337</v>
      </c>
    </row>
    <row r="394" spans="1:12">
      <c r="A394" s="22">
        <f t="shared" si="13"/>
        <v>390</v>
      </c>
      <c r="B394" s="21" t="str">
        <f t="shared" si="12"/>
        <v>80002461</v>
      </c>
      <c r="C394" s="21" t="s">
        <v>1517</v>
      </c>
      <c r="D394" s="22" t="s">
        <v>1517</v>
      </c>
      <c r="E394" s="22" t="s">
        <v>1518</v>
      </c>
      <c r="F394" s="22" t="s">
        <v>1255</v>
      </c>
      <c r="G394" s="22" t="s">
        <v>405</v>
      </c>
      <c r="H394" s="17">
        <v>44534</v>
      </c>
      <c r="I394" s="22" t="s">
        <v>4587</v>
      </c>
      <c r="L394" s="8" t="str">
        <f>VLOOKUP(E394,'CONTROL MP HR'!$E$5:$M$1813,9,0)</f>
        <v>80002461</v>
      </c>
    </row>
    <row r="395" spans="1:12">
      <c r="A395" s="22">
        <f t="shared" si="13"/>
        <v>391</v>
      </c>
      <c r="B395" s="21" t="str">
        <f t="shared" si="12"/>
        <v>80002462</v>
      </c>
      <c r="C395" s="21" t="s">
        <v>2110</v>
      </c>
      <c r="D395" s="22" t="s">
        <v>2110</v>
      </c>
      <c r="E395" s="22" t="s">
        <v>2111</v>
      </c>
      <c r="F395" s="22" t="s">
        <v>1255</v>
      </c>
      <c r="G395" s="22" t="s">
        <v>405</v>
      </c>
      <c r="H395" s="17">
        <v>44534</v>
      </c>
      <c r="I395" s="22" t="s">
        <v>4587</v>
      </c>
      <c r="L395" s="8" t="str">
        <f>VLOOKUP(E395,'CONTROL MP HR'!$E$5:$M$1813,9,0)</f>
        <v>80002462</v>
      </c>
    </row>
    <row r="396" spans="1:12">
      <c r="A396" s="22">
        <f t="shared" si="13"/>
        <v>392</v>
      </c>
      <c r="B396" s="21" t="str">
        <f t="shared" si="12"/>
        <v>80000008</v>
      </c>
      <c r="C396" s="21">
        <v>80000008</v>
      </c>
      <c r="D396" s="22" t="s">
        <v>2614</v>
      </c>
      <c r="E396" s="22" t="s">
        <v>2613</v>
      </c>
      <c r="F396" s="22" t="s">
        <v>1255</v>
      </c>
      <c r="G396" s="22" t="s">
        <v>405</v>
      </c>
      <c r="H396" s="17">
        <v>44534</v>
      </c>
      <c r="I396" s="22" t="s">
        <v>4587</v>
      </c>
      <c r="L396" s="8" t="str">
        <f>VLOOKUP(E396,'CONTROL MP HR'!$E$5:$M$1813,9,0)</f>
        <v>80003004</v>
      </c>
    </row>
    <row r="397" spans="1:12">
      <c r="A397" s="22">
        <f t="shared" si="13"/>
        <v>393</v>
      </c>
      <c r="B397" s="21" t="str">
        <f t="shared" si="12"/>
        <v>80002464</v>
      </c>
      <c r="C397" s="21" t="s">
        <v>3207</v>
      </c>
      <c r="D397" s="22" t="s">
        <v>3207</v>
      </c>
      <c r="E397" s="22" t="s">
        <v>3208</v>
      </c>
      <c r="F397" s="22" t="s">
        <v>1255</v>
      </c>
      <c r="G397" s="22" t="s">
        <v>405</v>
      </c>
      <c r="H397" s="17">
        <v>44534</v>
      </c>
      <c r="I397" s="22" t="s">
        <v>4587</v>
      </c>
      <c r="L397" s="8" t="str">
        <f>VLOOKUP(E397,'CONTROL MP HR'!$E$5:$M$1813,9,0)</f>
        <v>80002464</v>
      </c>
    </row>
    <row r="398" spans="1:12">
      <c r="A398" s="22">
        <f t="shared" si="13"/>
        <v>394</v>
      </c>
      <c r="B398" s="21" t="str">
        <f t="shared" si="12"/>
        <v>80002465</v>
      </c>
      <c r="C398" s="21" t="s">
        <v>1266</v>
      </c>
      <c r="D398" s="22" t="s">
        <v>1266</v>
      </c>
      <c r="E398" s="22" t="s">
        <v>1267</v>
      </c>
      <c r="F398" s="22" t="s">
        <v>1255</v>
      </c>
      <c r="G398" s="22" t="s">
        <v>405</v>
      </c>
      <c r="H398" s="17">
        <v>44534</v>
      </c>
      <c r="I398" s="22" t="s">
        <v>4587</v>
      </c>
      <c r="L398" s="8" t="str">
        <f>VLOOKUP(E398,'CONTROL MP HR'!$E$5:$M$1813,9,0)</f>
        <v>80002465</v>
      </c>
    </row>
    <row r="399" spans="1:12">
      <c r="A399" s="22">
        <f t="shared" si="13"/>
        <v>395</v>
      </c>
      <c r="B399" s="21" t="str">
        <f t="shared" si="12"/>
        <v>00119142</v>
      </c>
      <c r="C399" s="21" t="s">
        <v>4157</v>
      </c>
      <c r="D399" s="22" t="s">
        <v>3225</v>
      </c>
      <c r="E399" s="22" t="s">
        <v>3226</v>
      </c>
      <c r="F399" s="22" t="s">
        <v>1255</v>
      </c>
      <c r="G399" s="22" t="s">
        <v>405</v>
      </c>
      <c r="H399" s="17">
        <v>44534</v>
      </c>
      <c r="I399" s="22" t="s">
        <v>4587</v>
      </c>
      <c r="L399" s="8" t="str">
        <f>VLOOKUP(E399,'CONTROL MP HR'!$E$5:$M$1813,9,0)</f>
        <v>00119142</v>
      </c>
    </row>
    <row r="400" spans="1:12">
      <c r="A400" s="22">
        <f t="shared" si="13"/>
        <v>396</v>
      </c>
      <c r="B400" s="21" t="str">
        <f t="shared" si="12"/>
        <v>80002470</v>
      </c>
      <c r="C400" s="21" t="s">
        <v>3240</v>
      </c>
      <c r="D400" s="22" t="s">
        <v>3240</v>
      </c>
      <c r="E400" s="22" t="s">
        <v>3241</v>
      </c>
      <c r="F400" s="22" t="s">
        <v>1255</v>
      </c>
      <c r="G400" s="22" t="s">
        <v>405</v>
      </c>
      <c r="H400" s="17">
        <v>44534</v>
      </c>
      <c r="I400" s="22" t="s">
        <v>4587</v>
      </c>
      <c r="L400" s="8" t="str">
        <f>VLOOKUP(E400,'CONTROL MP HR'!$E$5:$M$1813,9,0)</f>
        <v>80002470</v>
      </c>
    </row>
    <row r="401" spans="1:12">
      <c r="A401" s="22">
        <f t="shared" si="13"/>
        <v>397</v>
      </c>
      <c r="B401" s="21" t="str">
        <f t="shared" si="12"/>
        <v>80001091</v>
      </c>
      <c r="C401" s="21" t="s">
        <v>2179</v>
      </c>
      <c r="D401" s="22" t="s">
        <v>2179</v>
      </c>
      <c r="E401" s="22" t="s">
        <v>2180</v>
      </c>
      <c r="F401" s="22" t="s">
        <v>1255</v>
      </c>
      <c r="G401" s="22" t="s">
        <v>393</v>
      </c>
      <c r="H401" s="17">
        <v>44534</v>
      </c>
      <c r="I401" s="22" t="s">
        <v>4587</v>
      </c>
      <c r="L401" s="8" t="str">
        <f>VLOOKUP(E401,'CONTROL MP HR'!$E$5:$M$1813,9,0)</f>
        <v>80001091</v>
      </c>
    </row>
    <row r="402" spans="1:12">
      <c r="A402" s="22">
        <f t="shared" si="13"/>
        <v>398</v>
      </c>
      <c r="B402" s="21" t="str">
        <f t="shared" si="12"/>
        <v>80002471</v>
      </c>
      <c r="C402" s="21" t="s">
        <v>3380</v>
      </c>
      <c r="D402" s="22" t="s">
        <v>3380</v>
      </c>
      <c r="E402" s="22" t="s">
        <v>3381</v>
      </c>
      <c r="F402" s="22" t="s">
        <v>1255</v>
      </c>
      <c r="G402" s="22" t="s">
        <v>405</v>
      </c>
      <c r="H402" s="17">
        <v>44534</v>
      </c>
      <c r="I402" s="22" t="s">
        <v>4587</v>
      </c>
      <c r="L402" s="8" t="str">
        <f>VLOOKUP(E402,'CONTROL MP HR'!$E$5:$M$1813,9,0)</f>
        <v>80002471</v>
      </c>
    </row>
    <row r="403" spans="1:12">
      <c r="A403" s="22">
        <f t="shared" si="13"/>
        <v>399</v>
      </c>
      <c r="B403" s="21" t="str">
        <f t="shared" si="12"/>
        <v>80002472</v>
      </c>
      <c r="C403" s="21" t="s">
        <v>3249</v>
      </c>
      <c r="D403" s="22" t="e">
        <v>#N/A</v>
      </c>
      <c r="E403" s="22" t="s">
        <v>4293</v>
      </c>
      <c r="F403" s="22" t="s">
        <v>1255</v>
      </c>
      <c r="G403" s="22" t="s">
        <v>405</v>
      </c>
      <c r="H403" s="17">
        <v>44534</v>
      </c>
      <c r="I403" s="22" t="s">
        <v>4587</v>
      </c>
      <c r="L403" s="8" t="e">
        <f>VLOOKUP(E403,'CONTROL MP HR'!$E$5:$M$1813,9,0)</f>
        <v>#N/A</v>
      </c>
    </row>
    <row r="404" spans="1:12">
      <c r="A404" s="22">
        <f t="shared" si="13"/>
        <v>400</v>
      </c>
      <c r="B404" s="21" t="str">
        <f t="shared" si="12"/>
        <v>80002473</v>
      </c>
      <c r="C404" s="21">
        <v>80002473</v>
      </c>
      <c r="D404" s="22" t="s">
        <v>3251</v>
      </c>
      <c r="E404" s="22" t="s">
        <v>3252</v>
      </c>
      <c r="F404" s="22" t="s">
        <v>1255</v>
      </c>
      <c r="G404" s="22" t="s">
        <v>405</v>
      </c>
      <c r="H404" s="17">
        <v>44534</v>
      </c>
      <c r="I404" s="22" t="s">
        <v>4587</v>
      </c>
      <c r="L404" s="8" t="str">
        <f>VLOOKUP(E404,'CONTROL MP HR'!$E$5:$M$1813,9,0)</f>
        <v>80002473</v>
      </c>
    </row>
    <row r="405" spans="1:12">
      <c r="A405" s="22">
        <f t="shared" si="13"/>
        <v>401</v>
      </c>
      <c r="B405" s="21" t="str">
        <f t="shared" si="12"/>
        <v>80002478</v>
      </c>
      <c r="C405" s="21" t="s">
        <v>3436</v>
      </c>
      <c r="D405" s="22" t="s">
        <v>3436</v>
      </c>
      <c r="E405" s="22" t="s">
        <v>3437</v>
      </c>
      <c r="F405" s="22" t="s">
        <v>1255</v>
      </c>
      <c r="G405" s="22" t="s">
        <v>405</v>
      </c>
      <c r="H405" s="17">
        <v>44534</v>
      </c>
      <c r="I405" s="22" t="s">
        <v>4587</v>
      </c>
      <c r="L405" s="8" t="str">
        <f>VLOOKUP(E405,'CONTROL MP HR'!$E$5:$M$1813,9,0)</f>
        <v>80002478</v>
      </c>
    </row>
    <row r="406" spans="1:12">
      <c r="A406" s="22">
        <f t="shared" si="13"/>
        <v>402</v>
      </c>
      <c r="B406" s="21" t="str">
        <f t="shared" si="12"/>
        <v>80002316</v>
      </c>
      <c r="C406" s="21" t="s">
        <v>3734</v>
      </c>
      <c r="D406" s="22" t="s">
        <v>3734</v>
      </c>
      <c r="E406" s="22" t="s">
        <v>3735</v>
      </c>
      <c r="F406" s="22" t="s">
        <v>1255</v>
      </c>
      <c r="G406" s="22" t="s">
        <v>3973</v>
      </c>
      <c r="H406" s="17">
        <v>44534</v>
      </c>
      <c r="I406" s="22" t="s">
        <v>4587</v>
      </c>
      <c r="L406" s="8" t="str">
        <f>VLOOKUP(E406,'CONTROL MP HR'!$E$5:$M$1813,9,0)</f>
        <v>80002316</v>
      </c>
    </row>
    <row r="407" spans="1:12">
      <c r="A407" s="22">
        <f t="shared" si="13"/>
        <v>403</v>
      </c>
      <c r="B407" s="21" t="str">
        <f t="shared" si="12"/>
        <v>80004188</v>
      </c>
      <c r="C407" s="21">
        <v>80004188</v>
      </c>
      <c r="D407" s="22" t="s">
        <v>2835</v>
      </c>
      <c r="E407" s="22" t="s">
        <v>2834</v>
      </c>
      <c r="F407" s="22" t="s">
        <v>1255</v>
      </c>
      <c r="G407" s="22" t="s">
        <v>405</v>
      </c>
      <c r="H407" s="17">
        <v>44534</v>
      </c>
      <c r="I407" s="22" t="s">
        <v>4587</v>
      </c>
      <c r="L407" s="8" t="str">
        <f>VLOOKUP(E407,'CONTROL MP HR'!$E$5:$M$1813,9,0)</f>
        <v>80004188</v>
      </c>
    </row>
    <row r="408" spans="1:12">
      <c r="A408" s="22">
        <f t="shared" si="13"/>
        <v>404</v>
      </c>
      <c r="B408" s="21" t="str">
        <f t="shared" si="12"/>
        <v>80002486</v>
      </c>
      <c r="C408" s="21" t="s">
        <v>4190</v>
      </c>
      <c r="D408" s="22" t="e">
        <v>#N/A</v>
      </c>
      <c r="E408" s="22" t="s">
        <v>4191</v>
      </c>
      <c r="F408" s="22" t="s">
        <v>1255</v>
      </c>
      <c r="G408" s="22" t="s">
        <v>405</v>
      </c>
      <c r="H408" s="17">
        <v>44534</v>
      </c>
      <c r="I408" s="22" t="s">
        <v>4587</v>
      </c>
      <c r="L408" s="8" t="e">
        <f>VLOOKUP(E408,'CONTROL MP HR'!$E$5:$M$1813,9,0)</f>
        <v>#N/A</v>
      </c>
    </row>
    <row r="409" spans="1:12">
      <c r="A409" s="22">
        <f t="shared" si="13"/>
        <v>405</v>
      </c>
      <c r="B409" s="21" t="str">
        <f t="shared" si="12"/>
        <v>80002482</v>
      </c>
      <c r="C409" s="21">
        <v>80002482</v>
      </c>
      <c r="D409" s="22" t="s">
        <v>3622</v>
      </c>
      <c r="E409" s="22" t="s">
        <v>3623</v>
      </c>
      <c r="F409" s="22" t="s">
        <v>1255</v>
      </c>
      <c r="G409" s="22" t="s">
        <v>405</v>
      </c>
      <c r="H409" s="17">
        <v>44534</v>
      </c>
      <c r="I409" s="22" t="s">
        <v>4587</v>
      </c>
      <c r="L409" s="8" t="str">
        <f>VLOOKUP(E409,'CONTROL MP HR'!$E$5:$M$1813,9,0)</f>
        <v>80002482</v>
      </c>
    </row>
    <row r="410" spans="1:12">
      <c r="A410" s="22">
        <f t="shared" si="13"/>
        <v>406</v>
      </c>
      <c r="B410" s="21" t="str">
        <f t="shared" si="12"/>
        <v>00108425</v>
      </c>
      <c r="C410" s="21" t="s">
        <v>1976</v>
      </c>
      <c r="D410" s="22" t="s">
        <v>1976</v>
      </c>
      <c r="E410" s="22" t="s">
        <v>1977</v>
      </c>
      <c r="F410" s="22" t="s">
        <v>1255</v>
      </c>
      <c r="G410" s="22" t="s">
        <v>393</v>
      </c>
      <c r="H410" s="17">
        <v>44534</v>
      </c>
      <c r="I410" s="22" t="s">
        <v>4587</v>
      </c>
      <c r="L410" s="8" t="str">
        <f>VLOOKUP(E410,'CONTROL MP HR'!$E$5:$M$1813,9,0)</f>
        <v>00108425</v>
      </c>
    </row>
    <row r="411" spans="1:12">
      <c r="A411" s="22">
        <f t="shared" si="13"/>
        <v>407</v>
      </c>
      <c r="B411" s="21" t="str">
        <f t="shared" si="12"/>
        <v>00118361</v>
      </c>
      <c r="C411" s="21" t="s">
        <v>2450</v>
      </c>
      <c r="D411" s="22" t="s">
        <v>2450</v>
      </c>
      <c r="E411" s="22" t="s">
        <v>2451</v>
      </c>
      <c r="F411" s="22" t="s">
        <v>1255</v>
      </c>
      <c r="G411" s="22" t="s">
        <v>328</v>
      </c>
      <c r="H411" s="17">
        <v>44537</v>
      </c>
      <c r="I411" s="22" t="s">
        <v>4587</v>
      </c>
      <c r="L411" s="8" t="str">
        <f>VLOOKUP(E411,'CONTROL MP HR'!$E$5:$M$1813,9,0)</f>
        <v>00118361</v>
      </c>
    </row>
    <row r="412" spans="1:12">
      <c r="A412" s="22">
        <f t="shared" si="13"/>
        <v>408</v>
      </c>
      <c r="B412" s="21" t="str">
        <f t="shared" si="12"/>
        <v>80002331</v>
      </c>
      <c r="C412" s="21" t="s">
        <v>2306</v>
      </c>
      <c r="D412" s="22" t="s">
        <v>2306</v>
      </c>
      <c r="E412" s="22" t="s">
        <v>2307</v>
      </c>
      <c r="F412" s="22" t="s">
        <v>1255</v>
      </c>
      <c r="G412" s="22" t="s">
        <v>328</v>
      </c>
      <c r="H412" s="17">
        <v>44537</v>
      </c>
      <c r="I412" s="22" t="s">
        <v>4587</v>
      </c>
      <c r="L412" s="8" t="str">
        <f>VLOOKUP(E412,'CONTROL MP HR'!$E$5:$M$1813,9,0)</f>
        <v>80002331</v>
      </c>
    </row>
    <row r="413" spans="1:12">
      <c r="A413" s="22">
        <f t="shared" si="13"/>
        <v>409</v>
      </c>
      <c r="B413" s="21" t="str">
        <f t="shared" si="12"/>
        <v>80002786</v>
      </c>
      <c r="C413" s="21" t="s">
        <v>2452</v>
      </c>
      <c r="D413" s="22" t="s">
        <v>2452</v>
      </c>
      <c r="E413" s="22" t="s">
        <v>2453</v>
      </c>
      <c r="F413" s="22" t="s">
        <v>1255</v>
      </c>
      <c r="G413" s="22" t="s">
        <v>328</v>
      </c>
      <c r="H413" s="17">
        <v>44537</v>
      </c>
      <c r="I413" s="22" t="s">
        <v>4587</v>
      </c>
      <c r="L413" s="8" t="str">
        <f>VLOOKUP(E413,'CONTROL MP HR'!$E$5:$M$1813,9,0)</f>
        <v>80002786</v>
      </c>
    </row>
    <row r="414" spans="1:12">
      <c r="A414" s="22">
        <f t="shared" si="13"/>
        <v>410</v>
      </c>
      <c r="B414" s="21" t="str">
        <f t="shared" si="12"/>
        <v>KMK-21070253</v>
      </c>
      <c r="C414" s="21" t="s">
        <v>4521</v>
      </c>
      <c r="D414" s="22" t="s">
        <v>1038</v>
      </c>
      <c r="E414" s="22" t="s">
        <v>1039</v>
      </c>
      <c r="F414" s="22" t="s">
        <v>4612</v>
      </c>
      <c r="G414" s="22" t="s">
        <v>3973</v>
      </c>
      <c r="H414" s="17">
        <v>44537</v>
      </c>
      <c r="I414" s="22" t="s">
        <v>4587</v>
      </c>
      <c r="L414" s="8" t="str">
        <f>VLOOKUP(E414,'CONTROL MP HR'!$E$5:$M$1813,9,0)</f>
        <v>ISAC-21110506</v>
      </c>
    </row>
    <row r="415" spans="1:12">
      <c r="A415" s="22">
        <f t="shared" si="13"/>
        <v>411</v>
      </c>
      <c r="B415" s="21" t="str">
        <f t="shared" si="12"/>
        <v>KMK-21090251</v>
      </c>
      <c r="C415" s="21" t="s">
        <v>4522</v>
      </c>
      <c r="D415" s="22" t="s">
        <v>1040</v>
      </c>
      <c r="E415" s="22" t="s">
        <v>1041</v>
      </c>
      <c r="F415" s="22" t="s">
        <v>4612</v>
      </c>
      <c r="G415" s="22" t="s">
        <v>3973</v>
      </c>
      <c r="H415" s="17">
        <v>44537</v>
      </c>
      <c r="I415" s="22" t="s">
        <v>4587</v>
      </c>
      <c r="L415" s="8" t="str">
        <f>VLOOKUP(E415,'CONTROL MP HR'!$E$5:$M$1813,9,0)</f>
        <v>ISAC-21120512</v>
      </c>
    </row>
    <row r="416" spans="1:12">
      <c r="A416" s="22">
        <f t="shared" si="13"/>
        <v>412</v>
      </c>
      <c r="B416" s="21" t="str">
        <f t="shared" si="12"/>
        <v>00105291</v>
      </c>
      <c r="C416" s="21" t="s">
        <v>1304</v>
      </c>
      <c r="D416" s="22" t="s">
        <v>1304</v>
      </c>
      <c r="E416" s="22" t="s">
        <v>1305</v>
      </c>
      <c r="F416" s="22" t="s">
        <v>1255</v>
      </c>
      <c r="G416" s="22" t="s">
        <v>355</v>
      </c>
      <c r="H416" s="17">
        <v>44537</v>
      </c>
      <c r="I416" s="22" t="s">
        <v>4587</v>
      </c>
      <c r="L416" s="8" t="str">
        <f>VLOOKUP(E416,'CONTROL MP HR'!$E$5:$M$1813,9,0)</f>
        <v>00105291</v>
      </c>
    </row>
    <row r="417" spans="1:12">
      <c r="A417" s="22">
        <f t="shared" si="13"/>
        <v>413</v>
      </c>
      <c r="B417" s="21" t="str">
        <f t="shared" si="12"/>
        <v>BMP-191040002</v>
      </c>
      <c r="C417" s="21" t="s">
        <v>439</v>
      </c>
      <c r="D417" s="22" t="s">
        <v>439</v>
      </c>
      <c r="E417" s="22" t="s">
        <v>440</v>
      </c>
      <c r="F417" s="22" t="s">
        <v>4609</v>
      </c>
      <c r="G417" s="22" t="s">
        <v>355</v>
      </c>
      <c r="H417" s="17">
        <v>44537</v>
      </c>
      <c r="I417" s="22" t="s">
        <v>4587</v>
      </c>
      <c r="L417" s="8" t="str">
        <f>VLOOKUP(E417,'CONTROL MP HR'!$E$5:$M$1813,9,0)</f>
        <v>BMP-191040002</v>
      </c>
    </row>
    <row r="418" spans="1:12">
      <c r="A418" s="22">
        <f t="shared" si="13"/>
        <v>414</v>
      </c>
      <c r="B418" s="21" t="str">
        <f t="shared" si="12"/>
        <v>KMK-21090252</v>
      </c>
      <c r="C418" s="21" t="s">
        <v>4523</v>
      </c>
      <c r="D418" s="22" t="s">
        <v>981</v>
      </c>
      <c r="E418" s="22" t="s">
        <v>982</v>
      </c>
      <c r="F418" s="22" t="s">
        <v>4612</v>
      </c>
      <c r="G418" s="22" t="s">
        <v>3973</v>
      </c>
      <c r="H418" s="17">
        <v>44537</v>
      </c>
      <c r="I418" s="22" t="s">
        <v>4587</v>
      </c>
      <c r="L418" s="8" t="str">
        <f>VLOOKUP(E418,'CONTROL MP HR'!$E$5:$M$1813,9,0)</f>
        <v>ISAC-21110464</v>
      </c>
    </row>
    <row r="419" spans="1:12">
      <c r="A419" s="22">
        <f t="shared" si="13"/>
        <v>415</v>
      </c>
      <c r="B419" s="21" t="str">
        <f t="shared" si="12"/>
        <v>80002435</v>
      </c>
      <c r="C419" s="21" t="s">
        <v>3786</v>
      </c>
      <c r="D419" s="22" t="s">
        <v>3786</v>
      </c>
      <c r="E419" s="22" t="s">
        <v>3787</v>
      </c>
      <c r="F419" s="22" t="s">
        <v>1255</v>
      </c>
      <c r="G419" s="22" t="s">
        <v>386</v>
      </c>
      <c r="H419" s="17">
        <v>44537</v>
      </c>
      <c r="I419" s="22" t="s">
        <v>4587</v>
      </c>
      <c r="L419" s="8" t="str">
        <f>VLOOKUP(E419,'CONTROL MP HR'!$E$5:$M$1813,9,0)</f>
        <v>80002435</v>
      </c>
    </row>
    <row r="420" spans="1:12">
      <c r="A420" s="22">
        <f t="shared" si="13"/>
        <v>416</v>
      </c>
      <c r="B420" s="21" t="str">
        <f t="shared" si="12"/>
        <v>80001847</v>
      </c>
      <c r="C420" s="21">
        <v>80001847</v>
      </c>
      <c r="D420" s="22" t="s">
        <v>2807</v>
      </c>
      <c r="E420" s="22" t="s">
        <v>2808</v>
      </c>
      <c r="F420" s="22" t="s">
        <v>1255</v>
      </c>
      <c r="G420" s="22" t="s">
        <v>405</v>
      </c>
      <c r="H420" s="17">
        <v>44537</v>
      </c>
      <c r="I420" s="22" t="s">
        <v>4587</v>
      </c>
      <c r="L420" s="8" t="str">
        <f>VLOOKUP(E420,'CONTROL MP HR'!$E$5:$M$1813,9,0)</f>
        <v>80001847</v>
      </c>
    </row>
    <row r="421" spans="1:12">
      <c r="A421" s="22">
        <f t="shared" si="13"/>
        <v>417</v>
      </c>
      <c r="B421" s="21" t="str">
        <f t="shared" si="12"/>
        <v>80002479</v>
      </c>
      <c r="C421" s="21" t="s">
        <v>3152</v>
      </c>
      <c r="D421" s="22" t="s">
        <v>521</v>
      </c>
      <c r="E421" s="22" t="s">
        <v>522</v>
      </c>
      <c r="F421" s="22" t="s">
        <v>1255</v>
      </c>
      <c r="G421" s="22" t="s">
        <v>405</v>
      </c>
      <c r="H421" s="17">
        <v>44537</v>
      </c>
      <c r="I421" s="22" t="s">
        <v>4587</v>
      </c>
      <c r="L421" s="8" t="str">
        <f>VLOOKUP(E421,'CONTROL MP HR'!$E$5:$M$1813,9,0)</f>
        <v>BMP-0405212</v>
      </c>
    </row>
    <row r="422" spans="1:12">
      <c r="A422" s="22">
        <f t="shared" si="13"/>
        <v>418</v>
      </c>
      <c r="B422" s="21" t="str">
        <f t="shared" si="12"/>
        <v>80002480</v>
      </c>
      <c r="C422" s="21" t="s">
        <v>3267</v>
      </c>
      <c r="D422" s="22" t="s">
        <v>3267</v>
      </c>
      <c r="E422" s="22" t="s">
        <v>3268</v>
      </c>
      <c r="F422" s="22" t="s">
        <v>1255</v>
      </c>
      <c r="G422" s="22" t="s">
        <v>405</v>
      </c>
      <c r="H422" s="17">
        <v>44537</v>
      </c>
      <c r="I422" s="22" t="s">
        <v>4587</v>
      </c>
      <c r="L422" s="8" t="str">
        <f>VLOOKUP(E422,'CONTROL MP HR'!$E$5:$M$1813,9,0)</f>
        <v>80002480</v>
      </c>
    </row>
    <row r="423" spans="1:12">
      <c r="A423" s="22">
        <f t="shared" si="13"/>
        <v>419</v>
      </c>
      <c r="B423" s="21" t="str">
        <f t="shared" si="12"/>
        <v>80002390</v>
      </c>
      <c r="C423" s="21" t="s">
        <v>1940</v>
      </c>
      <c r="D423" s="22" t="s">
        <v>1940</v>
      </c>
      <c r="E423" s="22" t="s">
        <v>1941</v>
      </c>
      <c r="F423" s="22" t="s">
        <v>1255</v>
      </c>
      <c r="G423" s="22" t="s">
        <v>328</v>
      </c>
      <c r="H423" s="17">
        <v>44537</v>
      </c>
      <c r="I423" s="22" t="s">
        <v>4587</v>
      </c>
      <c r="L423" s="8" t="str">
        <f>VLOOKUP(E423,'CONTROL MP HR'!$E$5:$M$1813,9,0)</f>
        <v>80002390</v>
      </c>
    </row>
    <row r="424" spans="1:12">
      <c r="A424" s="22">
        <f t="shared" si="13"/>
        <v>420</v>
      </c>
      <c r="B424" s="21" t="str">
        <f t="shared" si="12"/>
        <v>00112329</v>
      </c>
      <c r="C424" s="21" t="s">
        <v>3765</v>
      </c>
      <c r="D424" s="22" t="s">
        <v>3765</v>
      </c>
      <c r="E424" s="22" t="s">
        <v>3766</v>
      </c>
      <c r="F424" s="22" t="s">
        <v>1255</v>
      </c>
      <c r="G424" s="22" t="s">
        <v>328</v>
      </c>
      <c r="H424" s="17">
        <v>44537</v>
      </c>
      <c r="I424" s="22" t="s">
        <v>4587</v>
      </c>
      <c r="L424" s="8" t="str">
        <f>VLOOKUP(E424,'CONTROL MP HR'!$E$5:$M$1813,9,0)</f>
        <v>00112329</v>
      </c>
    </row>
    <row r="425" spans="1:12">
      <c r="A425" s="22">
        <f t="shared" si="13"/>
        <v>421</v>
      </c>
      <c r="B425" s="21" t="str">
        <f t="shared" si="12"/>
        <v>80002483</v>
      </c>
      <c r="C425" s="21">
        <v>80002483</v>
      </c>
      <c r="D425" s="22" t="s">
        <v>3306</v>
      </c>
      <c r="E425" s="22" t="s">
        <v>3307</v>
      </c>
      <c r="F425" s="22" t="s">
        <v>1255</v>
      </c>
      <c r="G425" s="22" t="s">
        <v>405</v>
      </c>
      <c r="H425" s="17">
        <v>44537</v>
      </c>
      <c r="I425" s="22" t="s">
        <v>4587</v>
      </c>
      <c r="L425" s="8" t="str">
        <f>VLOOKUP(E425,'CONTROL MP HR'!$E$5:$M$1813,9,0)</f>
        <v>80002483</v>
      </c>
    </row>
    <row r="426" spans="1:12">
      <c r="A426" s="22">
        <f t="shared" si="13"/>
        <v>422</v>
      </c>
      <c r="B426" s="21" t="str">
        <f t="shared" si="12"/>
        <v>00305040</v>
      </c>
      <c r="C426" s="21" t="s">
        <v>4152</v>
      </c>
      <c r="D426" s="22" t="s">
        <v>1079</v>
      </c>
      <c r="E426" s="22" t="s">
        <v>1080</v>
      </c>
      <c r="F426" s="22" t="s">
        <v>1255</v>
      </c>
      <c r="G426" s="22" t="s">
        <v>405</v>
      </c>
      <c r="H426" s="17">
        <v>44537</v>
      </c>
      <c r="I426" s="22" t="s">
        <v>4587</v>
      </c>
      <c r="L426" s="8" t="str">
        <f>VLOOKUP(E426,'CONTROL MP HR'!$E$5:$M$1813,9,0)</f>
        <v>ISAC-22061765</v>
      </c>
    </row>
    <row r="427" spans="1:12">
      <c r="A427" s="22">
        <f t="shared" si="13"/>
        <v>423</v>
      </c>
      <c r="B427" s="21" t="str">
        <f t="shared" si="12"/>
        <v>80002484</v>
      </c>
      <c r="C427" s="21" t="s">
        <v>3316</v>
      </c>
      <c r="D427" s="22" t="s">
        <v>3316</v>
      </c>
      <c r="E427" s="22" t="s">
        <v>3317</v>
      </c>
      <c r="F427" s="22" t="s">
        <v>1255</v>
      </c>
      <c r="G427" s="22" t="s">
        <v>405</v>
      </c>
      <c r="H427" s="17">
        <v>44537</v>
      </c>
      <c r="I427" s="22" t="s">
        <v>4587</v>
      </c>
      <c r="L427" s="8" t="str">
        <f>VLOOKUP(E427,'CONTROL MP HR'!$E$5:$M$1813,9,0)</f>
        <v>80002484</v>
      </c>
    </row>
    <row r="428" spans="1:12">
      <c r="A428" s="22">
        <f t="shared" si="13"/>
        <v>424</v>
      </c>
      <c r="B428" s="21" t="str">
        <f t="shared" si="12"/>
        <v>80002562</v>
      </c>
      <c r="C428" s="21" t="s">
        <v>3464</v>
      </c>
      <c r="D428" s="22" t="s">
        <v>3464</v>
      </c>
      <c r="E428" s="22" t="s">
        <v>3465</v>
      </c>
      <c r="F428" s="22" t="s">
        <v>1255</v>
      </c>
      <c r="G428" s="22" t="s">
        <v>405</v>
      </c>
      <c r="H428" s="17">
        <v>44538</v>
      </c>
      <c r="I428" s="22" t="s">
        <v>4587</v>
      </c>
      <c r="L428" s="8" t="str">
        <f>VLOOKUP(E428,'CONTROL MP HR'!$E$5:$M$1813,9,0)</f>
        <v>80002562</v>
      </c>
    </row>
    <row r="429" spans="1:12">
      <c r="A429" s="22">
        <f t="shared" si="13"/>
        <v>425</v>
      </c>
      <c r="B429" s="21" t="str">
        <f t="shared" si="12"/>
        <v>80002563</v>
      </c>
      <c r="C429" s="21" t="s">
        <v>3370</v>
      </c>
      <c r="D429" s="22" t="s">
        <v>3370</v>
      </c>
      <c r="E429" s="22" t="s">
        <v>3371</v>
      </c>
      <c r="F429" s="22" t="s">
        <v>1255</v>
      </c>
      <c r="G429" s="22" t="s">
        <v>405</v>
      </c>
      <c r="H429" s="17">
        <v>44538</v>
      </c>
      <c r="I429" s="22" t="s">
        <v>4587</v>
      </c>
      <c r="L429" s="8" t="str">
        <f>VLOOKUP(E429,'CONTROL MP HR'!$E$5:$M$1813,9,0)</f>
        <v>80002563</v>
      </c>
    </row>
    <row r="430" spans="1:12">
      <c r="A430" s="22">
        <f t="shared" si="13"/>
        <v>426</v>
      </c>
      <c r="B430" s="21" t="str">
        <f t="shared" si="12"/>
        <v>80002566</v>
      </c>
      <c r="C430" s="21" t="s">
        <v>3376</v>
      </c>
      <c r="D430" s="22" t="s">
        <v>3376</v>
      </c>
      <c r="E430" s="22" t="s">
        <v>3377</v>
      </c>
      <c r="F430" s="22" t="s">
        <v>1255</v>
      </c>
      <c r="G430" s="22" t="s">
        <v>405</v>
      </c>
      <c r="H430" s="17">
        <v>44538</v>
      </c>
      <c r="I430" s="22" t="s">
        <v>4587</v>
      </c>
      <c r="L430" s="8" t="str">
        <f>VLOOKUP(E430,'CONTROL MP HR'!$E$5:$M$1813,9,0)</f>
        <v>80002566</v>
      </c>
    </row>
    <row r="431" spans="1:12">
      <c r="A431" s="22">
        <f t="shared" si="13"/>
        <v>427</v>
      </c>
      <c r="B431" s="21" t="str">
        <f t="shared" si="12"/>
        <v>80002568</v>
      </c>
      <c r="C431" s="21">
        <v>80002568</v>
      </c>
      <c r="D431" s="22" t="s">
        <v>3336</v>
      </c>
      <c r="E431" s="22" t="s">
        <v>3337</v>
      </c>
      <c r="F431" s="22" t="s">
        <v>1255</v>
      </c>
      <c r="G431" s="22" t="s">
        <v>405</v>
      </c>
      <c r="H431" s="17">
        <v>44538</v>
      </c>
      <c r="I431" s="22" t="s">
        <v>4587</v>
      </c>
      <c r="L431" s="8" t="str">
        <f>VLOOKUP(E431,'CONTROL MP HR'!$E$5:$M$1813,9,0)</f>
        <v>80002568</v>
      </c>
    </row>
    <row r="432" spans="1:12">
      <c r="A432" s="22">
        <f t="shared" si="13"/>
        <v>428</v>
      </c>
      <c r="B432" s="21" t="str">
        <f t="shared" si="12"/>
        <v>80002574</v>
      </c>
      <c r="C432" s="21">
        <v>80002574</v>
      </c>
      <c r="D432" s="22" t="s">
        <v>3354</v>
      </c>
      <c r="E432" s="22" t="s">
        <v>3355</v>
      </c>
      <c r="F432" s="22" t="s">
        <v>1255</v>
      </c>
      <c r="G432" s="22" t="s">
        <v>3973</v>
      </c>
      <c r="H432" s="17">
        <v>44538</v>
      </c>
      <c r="I432" s="22" t="s">
        <v>4587</v>
      </c>
      <c r="L432" s="8" t="str">
        <f>VLOOKUP(E432,'CONTROL MP HR'!$E$5:$M$1813,9,0)</f>
        <v>80002574</v>
      </c>
    </row>
    <row r="433" spans="1:12">
      <c r="A433" s="22">
        <f t="shared" si="13"/>
        <v>429</v>
      </c>
      <c r="B433" s="21" t="str">
        <f t="shared" si="12"/>
        <v>80002576</v>
      </c>
      <c r="C433" s="21" t="s">
        <v>3356</v>
      </c>
      <c r="D433" s="22" t="s">
        <v>3356</v>
      </c>
      <c r="E433" s="22" t="s">
        <v>3357</v>
      </c>
      <c r="F433" s="22" t="s">
        <v>1255</v>
      </c>
      <c r="G433" s="22" t="s">
        <v>405</v>
      </c>
      <c r="H433" s="17">
        <v>44538</v>
      </c>
      <c r="I433" s="22" t="s">
        <v>4587</v>
      </c>
      <c r="L433" s="8" t="str">
        <f>VLOOKUP(E433,'CONTROL MP HR'!$E$5:$M$1813,9,0)</f>
        <v>80002576</v>
      </c>
    </row>
    <row r="434" spans="1:12">
      <c r="A434" s="22">
        <f t="shared" si="13"/>
        <v>430</v>
      </c>
      <c r="B434" s="21" t="str">
        <f t="shared" si="12"/>
        <v>80002335</v>
      </c>
      <c r="C434" s="21">
        <v>80002335</v>
      </c>
      <c r="D434" s="22" t="s">
        <v>2482</v>
      </c>
      <c r="E434" s="22" t="s">
        <v>2483</v>
      </c>
      <c r="F434" s="22" t="s">
        <v>1255</v>
      </c>
      <c r="G434" s="22" t="s">
        <v>405</v>
      </c>
      <c r="H434" s="17">
        <v>44541</v>
      </c>
      <c r="I434" s="22" t="s">
        <v>4587</v>
      </c>
      <c r="L434" s="8" t="str">
        <f>VLOOKUP(E434,'CONTROL MP HR'!$E$5:$M$1813,9,0)</f>
        <v>80002335</v>
      </c>
    </row>
    <row r="435" spans="1:12">
      <c r="A435" s="22">
        <f t="shared" si="13"/>
        <v>431</v>
      </c>
      <c r="B435" s="21" t="str">
        <f t="shared" si="12"/>
        <v>80002550</v>
      </c>
      <c r="C435" s="21" t="s">
        <v>3364</v>
      </c>
      <c r="D435" s="22" t="s">
        <v>3364</v>
      </c>
      <c r="E435" s="22" t="s">
        <v>3365</v>
      </c>
      <c r="F435" s="22" t="s">
        <v>1255</v>
      </c>
      <c r="G435" s="22" t="s">
        <v>405</v>
      </c>
      <c r="H435" s="17">
        <v>44541</v>
      </c>
      <c r="I435" s="22" t="s">
        <v>4587</v>
      </c>
      <c r="L435" s="8" t="str">
        <f>VLOOKUP(E435,'CONTROL MP HR'!$E$5:$M$1813,9,0)</f>
        <v>80002550</v>
      </c>
    </row>
    <row r="436" spans="1:12">
      <c r="A436" s="22">
        <f t="shared" si="13"/>
        <v>432</v>
      </c>
      <c r="B436" s="21" t="str">
        <f t="shared" si="12"/>
        <v>AGOS SETIYAWAN</v>
      </c>
      <c r="C436" s="21" t="s">
        <v>4642</v>
      </c>
      <c r="D436" s="22" t="e">
        <v>#N/A</v>
      </c>
      <c r="E436" s="22" t="s">
        <v>4642</v>
      </c>
      <c r="F436" s="22" t="s">
        <v>1255</v>
      </c>
      <c r="G436" s="22" t="e">
        <v>#N/A</v>
      </c>
      <c r="H436" s="17">
        <v>44541</v>
      </c>
      <c r="I436" s="22" t="s">
        <v>4587</v>
      </c>
      <c r="L436" s="8" t="e">
        <f>VLOOKUP(E436,'CONTROL MP HR'!$E$5:$M$1813,9,0)</f>
        <v>#N/A</v>
      </c>
    </row>
    <row r="437" spans="1:12">
      <c r="A437" s="22">
        <f t="shared" si="13"/>
        <v>433</v>
      </c>
      <c r="B437" s="21" t="str">
        <f t="shared" si="12"/>
        <v>C_3</v>
      </c>
      <c r="C437" s="21" t="s">
        <v>4407</v>
      </c>
      <c r="D437" s="22" t="e">
        <v>#N/A</v>
      </c>
      <c r="E437" s="22" t="s">
        <v>4643</v>
      </c>
      <c r="F437" s="22" t="s">
        <v>666</v>
      </c>
      <c r="G437" s="22" t="s">
        <v>386</v>
      </c>
      <c r="H437" s="17">
        <v>44541</v>
      </c>
      <c r="I437" s="22" t="s">
        <v>4587</v>
      </c>
      <c r="L437" s="8" t="e">
        <f>VLOOKUP(E437,'CONTROL MP HR'!$E$5:$M$1813,9,0)</f>
        <v>#N/A</v>
      </c>
    </row>
    <row r="438" spans="1:12">
      <c r="A438" s="22">
        <f t="shared" si="13"/>
        <v>434</v>
      </c>
      <c r="B438" s="21" t="str">
        <f t="shared" si="12"/>
        <v>80001860</v>
      </c>
      <c r="C438" s="21" t="s">
        <v>2599</v>
      </c>
      <c r="D438" s="22" t="s">
        <v>2599</v>
      </c>
      <c r="E438" s="22" t="s">
        <v>2600</v>
      </c>
      <c r="F438" s="22" t="s">
        <v>1255</v>
      </c>
      <c r="G438" s="22" t="s">
        <v>405</v>
      </c>
      <c r="H438" s="17">
        <v>44541</v>
      </c>
      <c r="I438" s="22" t="s">
        <v>4587</v>
      </c>
      <c r="L438" s="8" t="str">
        <f>VLOOKUP(E438,'CONTROL MP HR'!$E$5:$M$1813,9,0)</f>
        <v>80001860</v>
      </c>
    </row>
    <row r="439" spans="1:12">
      <c r="A439" s="22">
        <f t="shared" si="13"/>
        <v>435</v>
      </c>
      <c r="B439" s="21" t="str">
        <f t="shared" si="12"/>
        <v>00192256</v>
      </c>
      <c r="C439" s="21">
        <v>192256</v>
      </c>
      <c r="D439" s="22" t="s">
        <v>213</v>
      </c>
      <c r="E439" s="22" t="s">
        <v>4326</v>
      </c>
      <c r="F439" s="22" t="s">
        <v>3946</v>
      </c>
      <c r="G439" s="22" t="s">
        <v>405</v>
      </c>
      <c r="H439" s="17">
        <v>44541</v>
      </c>
      <c r="I439" s="22" t="s">
        <v>4587</v>
      </c>
      <c r="L439" s="8" t="str">
        <f>VLOOKUP(E439,'CONTROL MP HR'!$E$5:$M$1813,9,0)</f>
        <v>00192256</v>
      </c>
    </row>
    <row r="440" spans="1:12">
      <c r="A440" s="22">
        <f t="shared" si="13"/>
        <v>436</v>
      </c>
      <c r="B440" s="21" t="str">
        <f t="shared" si="12"/>
        <v>80002552</v>
      </c>
      <c r="C440" s="21" t="s">
        <v>3368</v>
      </c>
      <c r="D440" s="22" t="s">
        <v>3368</v>
      </c>
      <c r="E440" s="22" t="s">
        <v>3369</v>
      </c>
      <c r="F440" s="22" t="s">
        <v>1255</v>
      </c>
      <c r="G440" s="22" t="s">
        <v>405</v>
      </c>
      <c r="H440" s="17">
        <v>44541</v>
      </c>
      <c r="I440" s="22" t="s">
        <v>4587</v>
      </c>
      <c r="L440" s="8" t="str">
        <f>VLOOKUP(E440,'CONTROL MP HR'!$E$5:$M$1813,9,0)</f>
        <v>80002552</v>
      </c>
    </row>
    <row r="441" spans="1:12">
      <c r="A441" s="22">
        <f t="shared" si="13"/>
        <v>437</v>
      </c>
      <c r="B441" s="21" t="str">
        <f t="shared" si="12"/>
        <v>C1908025</v>
      </c>
      <c r="C441" s="21" t="s">
        <v>676</v>
      </c>
      <c r="D441" s="22" t="s">
        <v>676</v>
      </c>
      <c r="E441" s="22" t="s">
        <v>677</v>
      </c>
      <c r="F441" s="22" t="s">
        <v>666</v>
      </c>
      <c r="G441" s="22" t="s">
        <v>386</v>
      </c>
      <c r="H441" s="17">
        <v>44541</v>
      </c>
      <c r="I441" s="22" t="s">
        <v>4587</v>
      </c>
      <c r="L441" s="8" t="str">
        <f>VLOOKUP(E441,'CONTROL MP HR'!$E$5:$M$1813,9,0)</f>
        <v>C1908025</v>
      </c>
    </row>
    <row r="442" spans="1:12">
      <c r="A442" s="22">
        <f t="shared" si="13"/>
        <v>438</v>
      </c>
      <c r="B442" s="21" t="str">
        <f t="shared" si="12"/>
        <v>00210059</v>
      </c>
      <c r="C442" s="21" t="s">
        <v>4039</v>
      </c>
      <c r="D442" s="22" t="s">
        <v>2490</v>
      </c>
      <c r="E442" s="22" t="s">
        <v>2491</v>
      </c>
      <c r="F442" s="22" t="s">
        <v>1255</v>
      </c>
      <c r="G442" s="22" t="s">
        <v>328</v>
      </c>
      <c r="H442" s="17">
        <v>44541</v>
      </c>
      <c r="I442" s="22" t="s">
        <v>4587</v>
      </c>
      <c r="L442" s="8" t="str">
        <f>VLOOKUP(E442,'CONTROL MP HR'!$E$5:$M$1813,9,0)</f>
        <v>00210059</v>
      </c>
    </row>
    <row r="443" spans="1:12">
      <c r="A443" s="22">
        <f t="shared" si="13"/>
        <v>439</v>
      </c>
      <c r="B443" s="21" t="str">
        <f t="shared" si="12"/>
        <v>80000009</v>
      </c>
      <c r="C443" s="21" t="s">
        <v>4254</v>
      </c>
      <c r="D443" s="22" t="s">
        <v>2661</v>
      </c>
      <c r="E443" s="22" t="s">
        <v>2662</v>
      </c>
      <c r="F443" s="22" t="s">
        <v>1255</v>
      </c>
      <c r="G443" s="22" t="s">
        <v>405</v>
      </c>
      <c r="H443" s="17">
        <v>44541</v>
      </c>
      <c r="I443" s="22" t="s">
        <v>4587</v>
      </c>
      <c r="L443" s="8" t="str">
        <f>VLOOKUP(E443,'CONTROL MP HR'!$E$5:$M$1813,9,0)</f>
        <v>80003005</v>
      </c>
    </row>
    <row r="444" spans="1:12">
      <c r="A444" s="22">
        <f t="shared" si="13"/>
        <v>440</v>
      </c>
      <c r="B444" s="21" t="str">
        <f t="shared" si="12"/>
        <v>C2111006</v>
      </c>
      <c r="C444" s="21" t="s">
        <v>689</v>
      </c>
      <c r="D444" s="22" t="s">
        <v>689</v>
      </c>
      <c r="E444" s="22" t="s">
        <v>4411</v>
      </c>
      <c r="F444" s="22" t="s">
        <v>666</v>
      </c>
      <c r="G444" s="22" t="s">
        <v>386</v>
      </c>
      <c r="H444" s="17">
        <v>44541</v>
      </c>
      <c r="I444" s="22" t="s">
        <v>4587</v>
      </c>
      <c r="L444" s="8" t="str">
        <f>VLOOKUP(E444,'CONTROL MP HR'!$E$5:$M$1813,9,0)</f>
        <v>C2111006</v>
      </c>
    </row>
    <row r="445" spans="1:12">
      <c r="A445" s="22">
        <f t="shared" si="13"/>
        <v>441</v>
      </c>
      <c r="B445" s="21" t="str">
        <f t="shared" si="12"/>
        <v>80002569</v>
      </c>
      <c r="C445" s="21" t="s">
        <v>1574</v>
      </c>
      <c r="D445" s="22" t="s">
        <v>1574</v>
      </c>
      <c r="E445" s="22" t="s">
        <v>1575</v>
      </c>
      <c r="F445" s="22" t="s">
        <v>1255</v>
      </c>
      <c r="G445" s="22" t="s">
        <v>405</v>
      </c>
      <c r="H445" s="17">
        <v>44541</v>
      </c>
      <c r="I445" s="22" t="s">
        <v>4587</v>
      </c>
      <c r="L445" s="8" t="str">
        <f>VLOOKUP(E445,'CONTROL MP HR'!$E$5:$M$1813,9,0)</f>
        <v>80002569</v>
      </c>
    </row>
    <row r="446" spans="1:12">
      <c r="A446" s="22">
        <f t="shared" si="13"/>
        <v>442</v>
      </c>
      <c r="B446" s="21" t="str">
        <f t="shared" si="12"/>
        <v>80002570</v>
      </c>
      <c r="C446" s="21" t="s">
        <v>1278</v>
      </c>
      <c r="D446" s="22" t="s">
        <v>1278</v>
      </c>
      <c r="E446" s="22" t="s">
        <v>1279</v>
      </c>
      <c r="F446" s="22" t="s">
        <v>1255</v>
      </c>
      <c r="G446" s="22" t="s">
        <v>3973</v>
      </c>
      <c r="H446" s="17">
        <v>44541</v>
      </c>
      <c r="I446" s="22" t="s">
        <v>4587</v>
      </c>
      <c r="L446" s="8" t="str">
        <f>VLOOKUP(E446,'CONTROL MP HR'!$E$5:$M$1813,9,0)</f>
        <v>80002570</v>
      </c>
    </row>
    <row r="447" spans="1:12">
      <c r="A447" s="22">
        <f t="shared" si="13"/>
        <v>443</v>
      </c>
      <c r="B447" s="21" t="str">
        <f t="shared" si="12"/>
        <v>80000881</v>
      </c>
      <c r="C447" s="21" t="s">
        <v>2996</v>
      </c>
      <c r="D447" s="22" t="s">
        <v>2996</v>
      </c>
      <c r="E447" s="22" t="s">
        <v>2997</v>
      </c>
      <c r="F447" s="22" t="s">
        <v>1255</v>
      </c>
      <c r="G447" s="22" t="s">
        <v>405</v>
      </c>
      <c r="H447" s="17">
        <v>44541</v>
      </c>
      <c r="I447" s="22" t="s">
        <v>4587</v>
      </c>
      <c r="L447" s="8" t="str">
        <f>VLOOKUP(E447,'CONTROL MP HR'!$E$5:$M$1813,9,0)</f>
        <v>80000881</v>
      </c>
    </row>
    <row r="448" spans="1:12">
      <c r="A448" s="22">
        <f t="shared" si="13"/>
        <v>444</v>
      </c>
      <c r="B448" s="21" t="str">
        <f t="shared" si="12"/>
        <v>80002571</v>
      </c>
      <c r="C448" s="21" t="s">
        <v>3080</v>
      </c>
      <c r="D448" s="22" t="s">
        <v>3080</v>
      </c>
      <c r="E448" s="22" t="s">
        <v>3081</v>
      </c>
      <c r="F448" s="22" t="s">
        <v>1255</v>
      </c>
      <c r="G448" s="22" t="s">
        <v>405</v>
      </c>
      <c r="H448" s="17">
        <v>44541</v>
      </c>
      <c r="I448" s="22" t="s">
        <v>4587</v>
      </c>
      <c r="L448" s="8" t="str">
        <f>VLOOKUP(E448,'CONTROL MP HR'!$E$5:$M$1813,9,0)</f>
        <v>80002571</v>
      </c>
    </row>
    <row r="449" spans="1:12">
      <c r="A449" s="22">
        <f t="shared" si="13"/>
        <v>445</v>
      </c>
      <c r="B449" s="21" t="str">
        <f t="shared" si="12"/>
        <v>80001837</v>
      </c>
      <c r="C449" s="21" t="s">
        <v>1621</v>
      </c>
      <c r="D449" s="22" t="e">
        <v>#N/A</v>
      </c>
      <c r="E449" s="22" t="s">
        <v>4644</v>
      </c>
      <c r="F449" s="22" t="s">
        <v>1255</v>
      </c>
      <c r="G449" s="22" t="s">
        <v>405</v>
      </c>
      <c r="H449" s="17">
        <v>44541</v>
      </c>
      <c r="I449" s="22" t="s">
        <v>4587</v>
      </c>
      <c r="L449" s="8" t="e">
        <f>VLOOKUP(E449,'CONTROL MP HR'!$E$5:$M$1813,9,0)</f>
        <v>#N/A</v>
      </c>
    </row>
    <row r="450" spans="1:12">
      <c r="A450" s="22">
        <f t="shared" si="13"/>
        <v>446</v>
      </c>
      <c r="B450" s="21" t="str">
        <f t="shared" si="12"/>
        <v>80002572</v>
      </c>
      <c r="C450" s="21">
        <v>80002572</v>
      </c>
      <c r="D450" s="22" t="s">
        <v>2130</v>
      </c>
      <c r="E450" s="22" t="s">
        <v>2131</v>
      </c>
      <c r="F450" s="22" t="s">
        <v>1255</v>
      </c>
      <c r="G450" s="22" t="s">
        <v>405</v>
      </c>
      <c r="H450" s="17">
        <v>44541</v>
      </c>
      <c r="I450" s="22" t="s">
        <v>4587</v>
      </c>
      <c r="L450" s="8" t="str">
        <f>VLOOKUP(E450,'CONTROL MP HR'!$E$5:$M$1813,9,0)</f>
        <v>80002572</v>
      </c>
    </row>
    <row r="451" spans="1:12">
      <c r="A451" s="22">
        <f t="shared" si="13"/>
        <v>447</v>
      </c>
      <c r="B451" s="21" t="str">
        <f t="shared" si="12"/>
        <v>00001052</v>
      </c>
      <c r="C451" s="21">
        <v>1052</v>
      </c>
      <c r="D451" s="22" t="s">
        <v>793</v>
      </c>
      <c r="E451" s="22" t="s">
        <v>794</v>
      </c>
      <c r="F451" s="22" t="s">
        <v>783</v>
      </c>
      <c r="G451" s="22" t="s">
        <v>328</v>
      </c>
      <c r="H451" s="17">
        <v>44541</v>
      </c>
      <c r="I451" s="22" t="s">
        <v>4587</v>
      </c>
      <c r="L451" s="8" t="str">
        <f>VLOOKUP(E451,'CONTROL MP HR'!$E$5:$M$1813,9,0)</f>
        <v>EPC-02</v>
      </c>
    </row>
    <row r="452" spans="1:12">
      <c r="A452" s="22">
        <f t="shared" si="13"/>
        <v>448</v>
      </c>
      <c r="B452" s="21" t="str">
        <f t="shared" si="12"/>
        <v>C2111003</v>
      </c>
      <c r="C452" s="21" t="s">
        <v>664</v>
      </c>
      <c r="D452" s="22" t="s">
        <v>664</v>
      </c>
      <c r="E452" s="22" t="s">
        <v>4409</v>
      </c>
      <c r="F452" s="22" t="s">
        <v>666</v>
      </c>
      <c r="G452" s="22" t="s">
        <v>386</v>
      </c>
      <c r="H452" s="17">
        <v>44541</v>
      </c>
      <c r="I452" s="22" t="s">
        <v>4587</v>
      </c>
      <c r="L452" s="8" t="str">
        <f>VLOOKUP(E452,'CONTROL MP HR'!$E$5:$M$1813,9,0)</f>
        <v>C2111003</v>
      </c>
    </row>
    <row r="453" spans="1:12">
      <c r="A453" s="22">
        <f t="shared" si="13"/>
        <v>449</v>
      </c>
      <c r="B453" s="21" t="str">
        <f t="shared" ref="B453:B516" si="14">TEXT(C453,"00000000")</f>
        <v>80002022</v>
      </c>
      <c r="C453" s="21" t="s">
        <v>1672</v>
      </c>
      <c r="D453" s="22" t="s">
        <v>1672</v>
      </c>
      <c r="E453" s="22" t="s">
        <v>1673</v>
      </c>
      <c r="F453" s="22" t="s">
        <v>1255</v>
      </c>
      <c r="G453" s="22" t="s">
        <v>405</v>
      </c>
      <c r="H453" s="17">
        <v>44541</v>
      </c>
      <c r="I453" s="22" t="s">
        <v>4587</v>
      </c>
      <c r="L453" s="8" t="str">
        <f>VLOOKUP(E453,'CONTROL MP HR'!$E$5:$M$1813,9,0)</f>
        <v>80002022</v>
      </c>
    </row>
    <row r="454" spans="1:12">
      <c r="A454" s="22">
        <f t="shared" ref="A454:A517" si="15">A453+1</f>
        <v>450</v>
      </c>
      <c r="B454" s="21" t="str">
        <f t="shared" si="14"/>
        <v>80002485</v>
      </c>
      <c r="C454" s="21" t="s">
        <v>2065</v>
      </c>
      <c r="D454" s="22" t="s">
        <v>2065</v>
      </c>
      <c r="E454" s="22" t="s">
        <v>2066</v>
      </c>
      <c r="F454" s="22" t="s">
        <v>1255</v>
      </c>
      <c r="G454" s="22" t="s">
        <v>405</v>
      </c>
      <c r="H454" s="17">
        <v>44541</v>
      </c>
      <c r="I454" s="22" t="s">
        <v>4587</v>
      </c>
      <c r="L454" s="8" t="str">
        <f>VLOOKUP(E454,'CONTROL MP HR'!$E$5:$M$1813,9,0)</f>
        <v>80002485</v>
      </c>
    </row>
    <row r="455" spans="1:12">
      <c r="A455" s="22">
        <f t="shared" si="15"/>
        <v>451</v>
      </c>
      <c r="B455" s="21" t="str">
        <f t="shared" si="14"/>
        <v>C2111005</v>
      </c>
      <c r="C455" s="21" t="s">
        <v>700</v>
      </c>
      <c r="D455" s="22" t="s">
        <v>700</v>
      </c>
      <c r="E455" s="22" t="s">
        <v>4410</v>
      </c>
      <c r="F455" s="22" t="s">
        <v>666</v>
      </c>
      <c r="G455" s="22" t="s">
        <v>386</v>
      </c>
      <c r="H455" s="17">
        <v>44541</v>
      </c>
      <c r="I455" s="22" t="s">
        <v>4587</v>
      </c>
      <c r="L455" s="8" t="str">
        <f>VLOOKUP(E455,'CONTROL MP HR'!$E$5:$M$1813,9,0)</f>
        <v>C2111005</v>
      </c>
    </row>
    <row r="456" spans="1:12">
      <c r="A456" s="22">
        <f t="shared" si="15"/>
        <v>452</v>
      </c>
      <c r="B456" s="21" t="str">
        <f t="shared" si="14"/>
        <v>00212788</v>
      </c>
      <c r="C456" s="21" t="s">
        <v>3213</v>
      </c>
      <c r="D456" s="22" t="s">
        <v>3213</v>
      </c>
      <c r="E456" s="22" t="s">
        <v>3214</v>
      </c>
      <c r="F456" s="22" t="s">
        <v>1255</v>
      </c>
      <c r="G456" s="22" t="s">
        <v>355</v>
      </c>
      <c r="H456" s="17">
        <v>44544</v>
      </c>
      <c r="I456" s="22" t="s">
        <v>4587</v>
      </c>
      <c r="L456" s="8" t="str">
        <f>VLOOKUP(E456,'CONTROL MP HR'!$E$5:$M$1813,9,0)</f>
        <v>00212788</v>
      </c>
    </row>
    <row r="457" spans="1:12">
      <c r="A457" s="22">
        <f t="shared" si="15"/>
        <v>453</v>
      </c>
      <c r="B457" s="21" t="str">
        <f t="shared" si="14"/>
        <v>80002596</v>
      </c>
      <c r="C457" s="21" t="s">
        <v>2322</v>
      </c>
      <c r="D457" s="22" t="s">
        <v>2322</v>
      </c>
      <c r="E457" s="22" t="s">
        <v>2323</v>
      </c>
      <c r="F457" s="22" t="s">
        <v>1255</v>
      </c>
      <c r="G457" s="22" t="s">
        <v>405</v>
      </c>
      <c r="H457" s="17">
        <v>44544</v>
      </c>
      <c r="I457" s="22" t="s">
        <v>4587</v>
      </c>
      <c r="L457" s="8" t="str">
        <f>VLOOKUP(E457,'CONTROL MP HR'!$E$5:$M$1813,9,0)</f>
        <v>80002596</v>
      </c>
    </row>
    <row r="458" spans="1:12">
      <c r="A458" s="22">
        <f t="shared" si="15"/>
        <v>454</v>
      </c>
      <c r="B458" s="21" t="str">
        <f t="shared" si="14"/>
        <v>80002610</v>
      </c>
      <c r="C458" s="21" t="s">
        <v>3726</v>
      </c>
      <c r="D458" s="22" t="s">
        <v>3726</v>
      </c>
      <c r="E458" s="22" t="s">
        <v>3727</v>
      </c>
      <c r="F458" s="22" t="s">
        <v>1255</v>
      </c>
      <c r="G458" s="22" t="s">
        <v>405</v>
      </c>
      <c r="H458" s="17">
        <v>44544</v>
      </c>
      <c r="I458" s="22" t="s">
        <v>4587</v>
      </c>
      <c r="L458" s="8" t="str">
        <f>VLOOKUP(E458,'CONTROL MP HR'!$E$5:$M$1813,9,0)</f>
        <v>80002610</v>
      </c>
    </row>
    <row r="459" spans="1:12">
      <c r="A459" s="22">
        <f t="shared" si="15"/>
        <v>455</v>
      </c>
      <c r="B459" s="21" t="str">
        <f t="shared" si="14"/>
        <v>KMK-21110254</v>
      </c>
      <c r="C459" s="21" t="s">
        <v>4524</v>
      </c>
      <c r="D459" s="22" t="s">
        <v>1057</v>
      </c>
      <c r="E459" s="22" t="s">
        <v>1058</v>
      </c>
      <c r="F459" s="22" t="s">
        <v>666</v>
      </c>
      <c r="G459" s="22" t="s">
        <v>3973</v>
      </c>
      <c r="H459" s="17">
        <v>44544</v>
      </c>
      <c r="I459" s="22" t="s">
        <v>4587</v>
      </c>
      <c r="L459" s="8" t="str">
        <f>VLOOKUP(E459,'CONTROL MP HR'!$E$5:$M$1813,9,0)</f>
        <v>ISAC-21120513</v>
      </c>
    </row>
    <row r="460" spans="1:12">
      <c r="A460" s="22">
        <f t="shared" si="15"/>
        <v>456</v>
      </c>
      <c r="B460" s="21" t="str">
        <f t="shared" si="14"/>
        <v>80002611</v>
      </c>
      <c r="C460" s="21" t="s">
        <v>2382</v>
      </c>
      <c r="D460" s="22" t="s">
        <v>2382</v>
      </c>
      <c r="E460" s="22" t="s">
        <v>2383</v>
      </c>
      <c r="F460" s="22" t="s">
        <v>1255</v>
      </c>
      <c r="G460" s="22" t="s">
        <v>328</v>
      </c>
      <c r="H460" s="17">
        <v>44544</v>
      </c>
      <c r="I460" s="22" t="s">
        <v>4587</v>
      </c>
      <c r="L460" s="8" t="str">
        <f>VLOOKUP(E460,'CONTROL MP HR'!$E$5:$M$1813,9,0)</f>
        <v>80002611</v>
      </c>
    </row>
    <row r="461" spans="1:12">
      <c r="A461" s="22">
        <f t="shared" si="15"/>
        <v>457</v>
      </c>
      <c r="B461" s="21" t="str">
        <f t="shared" si="14"/>
        <v>80002613</v>
      </c>
      <c r="C461" s="21" t="s">
        <v>2390</v>
      </c>
      <c r="D461" s="22" t="s">
        <v>2388</v>
      </c>
      <c r="E461" s="22" t="s">
        <v>2389</v>
      </c>
      <c r="F461" s="22" t="s">
        <v>1255</v>
      </c>
      <c r="G461" s="22" t="s">
        <v>405</v>
      </c>
      <c r="H461" s="17">
        <v>44544</v>
      </c>
      <c r="I461" s="22" t="s">
        <v>4587</v>
      </c>
      <c r="L461" s="8" t="str">
        <f>VLOOKUP(E461,'CONTROL MP HR'!$E$5:$M$1813,9,0)</f>
        <v>00112219</v>
      </c>
    </row>
    <row r="462" spans="1:12">
      <c r="A462" s="22">
        <f t="shared" si="15"/>
        <v>458</v>
      </c>
      <c r="B462" s="21" t="str">
        <f t="shared" si="14"/>
        <v>00001047</v>
      </c>
      <c r="C462" s="21">
        <v>1047</v>
      </c>
      <c r="D462" s="22" t="s">
        <v>801</v>
      </c>
      <c r="E462" s="22" t="s">
        <v>800</v>
      </c>
      <c r="F462" s="22" t="s">
        <v>783</v>
      </c>
      <c r="G462" s="22" t="s">
        <v>328</v>
      </c>
      <c r="H462" s="17">
        <v>44544</v>
      </c>
      <c r="I462" s="22" t="s">
        <v>4587</v>
      </c>
      <c r="L462" s="8" t="str">
        <f>VLOOKUP(E462,'CONTROL MP HR'!$E$5:$M$1813,9,0)</f>
        <v>00001047</v>
      </c>
    </row>
    <row r="463" spans="1:12">
      <c r="A463" s="22">
        <f t="shared" si="15"/>
        <v>459</v>
      </c>
      <c r="B463" s="21" t="str">
        <f t="shared" si="14"/>
        <v>80001852</v>
      </c>
      <c r="C463" s="21">
        <v>80001852</v>
      </c>
      <c r="D463" s="22" t="s">
        <v>2890</v>
      </c>
      <c r="E463" s="22" t="s">
        <v>2891</v>
      </c>
      <c r="F463" s="22" t="s">
        <v>1255</v>
      </c>
      <c r="G463" s="22" t="s">
        <v>405</v>
      </c>
      <c r="H463" s="17">
        <v>44544</v>
      </c>
      <c r="I463" s="22" t="s">
        <v>4587</v>
      </c>
      <c r="L463" s="8" t="str">
        <f>VLOOKUP(E463,'CONTROL MP HR'!$E$5:$M$1813,9,0)</f>
        <v>80001852</v>
      </c>
    </row>
    <row r="464" spans="1:12">
      <c r="A464" s="22">
        <f t="shared" si="15"/>
        <v>460</v>
      </c>
      <c r="B464" s="21" t="str">
        <f t="shared" si="14"/>
        <v>80002618</v>
      </c>
      <c r="C464" s="21" t="s">
        <v>2064</v>
      </c>
      <c r="D464" s="22" t="s">
        <v>926</v>
      </c>
      <c r="E464" s="22" t="s">
        <v>925</v>
      </c>
      <c r="F464" s="22" t="s">
        <v>1255</v>
      </c>
      <c r="G464" s="22" t="s">
        <v>405</v>
      </c>
      <c r="H464" s="17">
        <v>44544</v>
      </c>
      <c r="I464" s="22" t="s">
        <v>4587</v>
      </c>
      <c r="L464" s="8" t="str">
        <f>VLOOKUP(E464,'CONTROL MP HR'!$E$5:$M$1813,9,0)</f>
        <v>00000281</v>
      </c>
    </row>
    <row r="465" spans="1:12">
      <c r="A465" s="22">
        <f t="shared" si="15"/>
        <v>461</v>
      </c>
      <c r="B465" s="21" t="str">
        <f t="shared" si="14"/>
        <v>80002620</v>
      </c>
      <c r="C465" s="21">
        <v>80002620</v>
      </c>
      <c r="D465" s="22" t="s">
        <v>2446</v>
      </c>
      <c r="E465" s="22" t="s">
        <v>2447</v>
      </c>
      <c r="F465" s="22" t="s">
        <v>1255</v>
      </c>
      <c r="G465" s="22" t="s">
        <v>405</v>
      </c>
      <c r="H465" s="17">
        <v>44544</v>
      </c>
      <c r="I465" s="22" t="s">
        <v>4587</v>
      </c>
      <c r="L465" s="8" t="str">
        <f>VLOOKUP(E465,'CONTROL MP HR'!$E$5:$M$1813,9,0)</f>
        <v>80002620</v>
      </c>
    </row>
    <row r="466" spans="1:12">
      <c r="A466" s="22">
        <f t="shared" si="15"/>
        <v>462</v>
      </c>
      <c r="B466" s="21" t="str">
        <f t="shared" si="14"/>
        <v>80002592</v>
      </c>
      <c r="C466" s="21">
        <v>80002592</v>
      </c>
      <c r="D466" s="22" t="s">
        <v>3332</v>
      </c>
      <c r="E466" s="22" t="s">
        <v>3333</v>
      </c>
      <c r="F466" s="22" t="s">
        <v>1255</v>
      </c>
      <c r="G466" s="22" t="s">
        <v>405</v>
      </c>
      <c r="H466" s="17">
        <v>44547</v>
      </c>
      <c r="I466" s="22" t="s">
        <v>4587</v>
      </c>
      <c r="L466" s="8" t="str">
        <f>VLOOKUP(E466,'CONTROL MP HR'!$E$5:$M$1813,9,0)</f>
        <v>80002592</v>
      </c>
    </row>
    <row r="467" spans="1:12">
      <c r="A467" s="22">
        <f t="shared" si="15"/>
        <v>463</v>
      </c>
      <c r="B467" s="21" t="str">
        <f t="shared" si="14"/>
        <v>80000330</v>
      </c>
      <c r="C467" s="21" t="s">
        <v>4167</v>
      </c>
      <c r="D467" s="22" t="s">
        <v>3672</v>
      </c>
      <c r="E467" s="22" t="s">
        <v>3673</v>
      </c>
      <c r="F467" s="22" t="s">
        <v>1255</v>
      </c>
      <c r="G467" s="22" t="s">
        <v>405</v>
      </c>
      <c r="H467" s="17">
        <v>44547</v>
      </c>
      <c r="I467" s="22" t="s">
        <v>4587</v>
      </c>
      <c r="L467" s="8" t="str">
        <f>VLOOKUP(E467,'CONTROL MP HR'!$E$5:$M$1813,9,0)</f>
        <v>80002438</v>
      </c>
    </row>
    <row r="468" spans="1:12">
      <c r="A468" s="22">
        <f t="shared" si="15"/>
        <v>464</v>
      </c>
      <c r="B468" s="21" t="str">
        <f t="shared" si="14"/>
        <v>80002397</v>
      </c>
      <c r="C468" s="21" t="s">
        <v>3513</v>
      </c>
      <c r="D468" s="22" t="s">
        <v>3513</v>
      </c>
      <c r="E468" s="22" t="s">
        <v>3514</v>
      </c>
      <c r="F468" s="22" t="s">
        <v>1255</v>
      </c>
      <c r="G468" s="22" t="s">
        <v>328</v>
      </c>
      <c r="H468" s="17">
        <v>44547</v>
      </c>
      <c r="I468" s="22" t="s">
        <v>4587</v>
      </c>
      <c r="L468" s="8" t="str">
        <f>VLOOKUP(E468,'CONTROL MP HR'!$E$5:$M$1813,9,0)</f>
        <v>80002397</v>
      </c>
    </row>
    <row r="469" spans="1:12">
      <c r="A469" s="22">
        <f t="shared" si="15"/>
        <v>465</v>
      </c>
      <c r="B469" s="21" t="str">
        <f t="shared" si="14"/>
        <v>80002688</v>
      </c>
      <c r="C469" s="21">
        <v>80002688</v>
      </c>
      <c r="D469" s="22" t="s">
        <v>2513</v>
      </c>
      <c r="E469" s="22" t="s">
        <v>2514</v>
      </c>
      <c r="F469" s="22" t="s">
        <v>1255</v>
      </c>
      <c r="G469" s="22" t="s">
        <v>328</v>
      </c>
      <c r="H469" s="17">
        <v>44547</v>
      </c>
      <c r="I469" s="22" t="s">
        <v>4587</v>
      </c>
      <c r="L469" s="8" t="str">
        <f>VLOOKUP(E469,'CONTROL MP HR'!$E$5:$M$1813,9,0)</f>
        <v>80002688</v>
      </c>
    </row>
    <row r="470" spans="1:12">
      <c r="A470" s="22">
        <f t="shared" si="15"/>
        <v>466</v>
      </c>
      <c r="B470" s="21" t="str">
        <f t="shared" si="14"/>
        <v>80002686</v>
      </c>
      <c r="C470" s="21">
        <v>80002686</v>
      </c>
      <c r="D470" s="22" t="s">
        <v>2122</v>
      </c>
      <c r="E470" s="22" t="s">
        <v>2123</v>
      </c>
      <c r="F470" s="22" t="s">
        <v>1255</v>
      </c>
      <c r="G470" s="22" t="s">
        <v>405</v>
      </c>
      <c r="H470" s="17">
        <v>44547</v>
      </c>
      <c r="I470" s="22" t="s">
        <v>4587</v>
      </c>
      <c r="L470" s="8" t="str">
        <f>VLOOKUP(E470,'CONTROL MP HR'!$E$5:$M$1813,9,0)</f>
        <v>80002686</v>
      </c>
    </row>
    <row r="471" spans="1:12">
      <c r="A471" s="22">
        <f t="shared" si="15"/>
        <v>467</v>
      </c>
      <c r="B471" s="21" t="str">
        <f t="shared" si="14"/>
        <v>80002684</v>
      </c>
      <c r="C471" s="21">
        <v>80002684</v>
      </c>
      <c r="D471" s="22" t="s">
        <v>3286</v>
      </c>
      <c r="E471" s="22" t="s">
        <v>3287</v>
      </c>
      <c r="F471" s="22" t="s">
        <v>1255</v>
      </c>
      <c r="G471" s="22" t="s">
        <v>405</v>
      </c>
      <c r="H471" s="17">
        <v>44547</v>
      </c>
      <c r="I471" s="22" t="s">
        <v>4587</v>
      </c>
      <c r="L471" s="8" t="str">
        <f>VLOOKUP(E471,'CONTROL MP HR'!$E$5:$M$1813,9,0)</f>
        <v>80002684</v>
      </c>
    </row>
    <row r="472" spans="1:12">
      <c r="A472" s="22">
        <f t="shared" si="15"/>
        <v>468</v>
      </c>
      <c r="B472" s="21" t="str">
        <f t="shared" si="14"/>
        <v>80002687</v>
      </c>
      <c r="C472" s="21">
        <v>80002687</v>
      </c>
      <c r="D472" s="22" t="s">
        <v>3350</v>
      </c>
      <c r="E472" s="22" t="s">
        <v>3351</v>
      </c>
      <c r="F472" s="22" t="s">
        <v>1255</v>
      </c>
      <c r="G472" s="22" t="s">
        <v>405</v>
      </c>
      <c r="H472" s="17">
        <v>44547</v>
      </c>
      <c r="I472" s="22" t="s">
        <v>4587</v>
      </c>
      <c r="L472" s="8" t="str">
        <f>VLOOKUP(E472,'CONTROL MP HR'!$E$5:$M$1813,9,0)</f>
        <v>80002687</v>
      </c>
    </row>
    <row r="473" spans="1:12">
      <c r="A473" s="22">
        <f t="shared" si="15"/>
        <v>469</v>
      </c>
      <c r="B473" s="21" t="str">
        <f t="shared" si="14"/>
        <v>80002682</v>
      </c>
      <c r="C473" s="21">
        <v>80002682</v>
      </c>
      <c r="D473" s="22" t="s">
        <v>3460</v>
      </c>
      <c r="E473" s="22" t="s">
        <v>3461</v>
      </c>
      <c r="F473" s="22" t="s">
        <v>1255</v>
      </c>
      <c r="G473" s="22" t="s">
        <v>405</v>
      </c>
      <c r="H473" s="17">
        <v>44547</v>
      </c>
      <c r="I473" s="22" t="s">
        <v>4587</v>
      </c>
      <c r="L473" s="8" t="str">
        <f>VLOOKUP(E473,'CONTROL MP HR'!$E$5:$M$1813,9,0)</f>
        <v>80002682</v>
      </c>
    </row>
    <row r="474" spans="1:12">
      <c r="A474" s="22">
        <f t="shared" si="15"/>
        <v>470</v>
      </c>
      <c r="B474" s="21" t="str">
        <f t="shared" si="14"/>
        <v>80002583</v>
      </c>
      <c r="C474" s="21" t="s">
        <v>3146</v>
      </c>
      <c r="D474" s="22" t="s">
        <v>3146</v>
      </c>
      <c r="E474" s="22" t="s">
        <v>3147</v>
      </c>
      <c r="F474" s="22" t="s">
        <v>1255</v>
      </c>
      <c r="G474" s="22" t="s">
        <v>405</v>
      </c>
      <c r="H474" s="17">
        <v>44547</v>
      </c>
      <c r="I474" s="22" t="s">
        <v>4587</v>
      </c>
      <c r="L474" s="8" t="str">
        <f>VLOOKUP(E474,'CONTROL MP HR'!$E$5:$M$1813,9,0)</f>
        <v>80002583</v>
      </c>
    </row>
    <row r="475" spans="1:12">
      <c r="A475" s="22">
        <f t="shared" si="15"/>
        <v>471</v>
      </c>
      <c r="B475" s="21" t="str">
        <f t="shared" si="14"/>
        <v>00119200</v>
      </c>
      <c r="C475" s="21" t="s">
        <v>4160</v>
      </c>
      <c r="D475" s="22" t="s">
        <v>2348</v>
      </c>
      <c r="E475" s="22" t="s">
        <v>2349</v>
      </c>
      <c r="F475" s="22" t="s">
        <v>1255</v>
      </c>
      <c r="G475" s="22" t="s">
        <v>405</v>
      </c>
      <c r="H475" s="17">
        <v>44548</v>
      </c>
      <c r="I475" s="22" t="s">
        <v>4587</v>
      </c>
      <c r="L475" s="8" t="str">
        <f>VLOOKUP(E475,'CONTROL MP HR'!$E$5:$M$1813,9,0)</f>
        <v>80002437</v>
      </c>
    </row>
    <row r="476" spans="1:12">
      <c r="A476" s="22">
        <f t="shared" si="15"/>
        <v>472</v>
      </c>
      <c r="B476" s="21" t="str">
        <f t="shared" si="14"/>
        <v>80002816</v>
      </c>
      <c r="C476" s="21" t="s">
        <v>1972</v>
      </c>
      <c r="D476" s="22" t="s">
        <v>3753</v>
      </c>
      <c r="E476" s="22" t="s">
        <v>3754</v>
      </c>
      <c r="F476" s="22" t="s">
        <v>1255</v>
      </c>
      <c r="G476" s="22" t="s">
        <v>405</v>
      </c>
      <c r="H476" s="17">
        <v>44548</v>
      </c>
      <c r="I476" s="22" t="s">
        <v>4587</v>
      </c>
      <c r="L476" s="8" t="str">
        <f>VLOOKUP(E476,'CONTROL MP HR'!$E$5:$M$1813,9,0)</f>
        <v>00119200</v>
      </c>
    </row>
    <row r="477" spans="1:12">
      <c r="A477" s="22">
        <f t="shared" si="15"/>
        <v>473</v>
      </c>
      <c r="B477" s="21" t="str">
        <f t="shared" si="14"/>
        <v>80001843</v>
      </c>
      <c r="C477" s="21" t="s">
        <v>2589</v>
      </c>
      <c r="D477" s="22" t="s">
        <v>2589</v>
      </c>
      <c r="E477" s="22" t="s">
        <v>2590</v>
      </c>
      <c r="F477" s="22" t="s">
        <v>1255</v>
      </c>
      <c r="G477" s="22" t="s">
        <v>405</v>
      </c>
      <c r="H477" s="17">
        <v>44548</v>
      </c>
      <c r="I477" s="22" t="s">
        <v>4587</v>
      </c>
      <c r="L477" s="8" t="str">
        <f>VLOOKUP(E477,'CONTROL MP HR'!$E$5:$M$1813,9,0)</f>
        <v>80001843</v>
      </c>
    </row>
    <row r="478" spans="1:12">
      <c r="A478" s="22">
        <f t="shared" si="15"/>
        <v>474</v>
      </c>
      <c r="B478" s="21" t="str">
        <f t="shared" si="14"/>
        <v>80002006</v>
      </c>
      <c r="C478" s="21" t="s">
        <v>3360</v>
      </c>
      <c r="D478" s="22" t="s">
        <v>3360</v>
      </c>
      <c r="E478" s="22" t="s">
        <v>3361</v>
      </c>
      <c r="F478" s="22" t="s">
        <v>1255</v>
      </c>
      <c r="G478" s="22" t="s">
        <v>405</v>
      </c>
      <c r="H478" s="17">
        <v>44548</v>
      </c>
      <c r="I478" s="22" t="s">
        <v>4587</v>
      </c>
      <c r="L478" s="8" t="str">
        <f>VLOOKUP(E478,'CONTROL MP HR'!$E$5:$M$1813,9,0)</f>
        <v>80002006</v>
      </c>
    </row>
    <row r="479" spans="1:12">
      <c r="A479" s="22">
        <f t="shared" si="15"/>
        <v>475</v>
      </c>
      <c r="B479" s="21" t="str">
        <f t="shared" si="14"/>
        <v>80000001</v>
      </c>
      <c r="C479" s="21" t="s">
        <v>2358</v>
      </c>
      <c r="D479" s="22" t="s">
        <v>2358</v>
      </c>
      <c r="E479" s="22" t="s">
        <v>2359</v>
      </c>
      <c r="F479" s="22" t="s">
        <v>1255</v>
      </c>
      <c r="G479" s="22" t="s">
        <v>405</v>
      </c>
      <c r="H479" s="17">
        <v>44548</v>
      </c>
      <c r="I479" s="22" t="s">
        <v>4587</v>
      </c>
      <c r="L479" s="8" t="str">
        <f>VLOOKUP(E479,'CONTROL MP HR'!$E$5:$M$1813,9,0)</f>
        <v>80000001</v>
      </c>
    </row>
    <row r="480" spans="1:12">
      <c r="A480" s="22">
        <f t="shared" si="15"/>
        <v>476</v>
      </c>
      <c r="B480" s="21" t="str">
        <f t="shared" si="14"/>
        <v>80002973</v>
      </c>
      <c r="C480" s="21" t="s">
        <v>3716</v>
      </c>
      <c r="D480" s="22" t="s">
        <v>3716</v>
      </c>
      <c r="E480" s="22" t="s">
        <v>3717</v>
      </c>
      <c r="F480" s="22" t="s">
        <v>1255</v>
      </c>
      <c r="G480" s="22" t="s">
        <v>328</v>
      </c>
      <c r="H480" s="17">
        <v>44548</v>
      </c>
      <c r="I480" s="22" t="s">
        <v>4587</v>
      </c>
      <c r="L480" s="8" t="str">
        <f>VLOOKUP(E480,'CONTROL MP HR'!$E$5:$M$1813,9,0)</f>
        <v>80002973</v>
      </c>
    </row>
    <row r="481" spans="1:12">
      <c r="A481" s="22">
        <f t="shared" si="15"/>
        <v>477</v>
      </c>
      <c r="B481" s="21" t="str">
        <f t="shared" si="14"/>
        <v>80000665</v>
      </c>
      <c r="C481" s="21" t="s">
        <v>3219</v>
      </c>
      <c r="D481" s="22" t="s">
        <v>3219</v>
      </c>
      <c r="E481" s="22" t="s">
        <v>3220</v>
      </c>
      <c r="F481" s="22" t="s">
        <v>1255</v>
      </c>
      <c r="G481" s="22" t="s">
        <v>405</v>
      </c>
      <c r="H481" s="17">
        <v>44548</v>
      </c>
      <c r="I481" s="22" t="s">
        <v>4587</v>
      </c>
      <c r="L481" s="8" t="str">
        <f>VLOOKUP(E481,'CONTROL MP HR'!$E$5:$M$1813,9,0)</f>
        <v>80000665</v>
      </c>
    </row>
    <row r="482" spans="1:12">
      <c r="A482" s="22">
        <f t="shared" si="15"/>
        <v>478</v>
      </c>
      <c r="B482" s="21" t="str">
        <f t="shared" si="14"/>
        <v>80002467</v>
      </c>
      <c r="C482" s="21" t="s">
        <v>3402</v>
      </c>
      <c r="D482" s="22" t="s">
        <v>3402</v>
      </c>
      <c r="E482" s="22" t="s">
        <v>3403</v>
      </c>
      <c r="F482" s="22" t="s">
        <v>1255</v>
      </c>
      <c r="G482" s="22" t="s">
        <v>405</v>
      </c>
      <c r="H482" s="17">
        <v>44548</v>
      </c>
      <c r="I482" s="22" t="s">
        <v>4587</v>
      </c>
      <c r="L482" s="8" t="str">
        <f>VLOOKUP(E482,'CONTROL MP HR'!$E$5:$M$1813,9,0)</f>
        <v>80002467</v>
      </c>
    </row>
    <row r="483" spans="1:12">
      <c r="A483" s="22">
        <f t="shared" si="15"/>
        <v>479</v>
      </c>
      <c r="B483" s="21" t="str">
        <f t="shared" si="14"/>
        <v>80001117</v>
      </c>
      <c r="C483" s="21" t="s">
        <v>3231</v>
      </c>
      <c r="D483" s="22" t="s">
        <v>3231</v>
      </c>
      <c r="E483" s="22" t="s">
        <v>3232</v>
      </c>
      <c r="F483" s="22" t="s">
        <v>1255</v>
      </c>
      <c r="G483" s="22" t="s">
        <v>405</v>
      </c>
      <c r="H483" s="17">
        <v>44548</v>
      </c>
      <c r="I483" s="22" t="s">
        <v>4587</v>
      </c>
      <c r="L483" s="8" t="str">
        <f>VLOOKUP(E483,'CONTROL MP HR'!$E$5:$M$1813,9,0)</f>
        <v>80001117</v>
      </c>
    </row>
    <row r="484" spans="1:12">
      <c r="A484" s="22">
        <f t="shared" si="15"/>
        <v>480</v>
      </c>
      <c r="B484" s="21" t="str">
        <f t="shared" si="14"/>
        <v>80000164</v>
      </c>
      <c r="C484" s="21" t="s">
        <v>4169</v>
      </c>
      <c r="D484" s="22" t="s">
        <v>3532</v>
      </c>
      <c r="E484" s="22" t="s">
        <v>3533</v>
      </c>
      <c r="F484" s="22" t="s">
        <v>1255</v>
      </c>
      <c r="G484" s="22" t="s">
        <v>405</v>
      </c>
      <c r="H484" s="17">
        <v>44548</v>
      </c>
      <c r="I484" s="22" t="s">
        <v>4587</v>
      </c>
      <c r="L484" s="8" t="str">
        <f>VLOOKUP(E484,'CONTROL MP HR'!$E$5:$M$1813,9,0)</f>
        <v>80000642</v>
      </c>
    </row>
    <row r="485" spans="1:12">
      <c r="A485" s="22">
        <f t="shared" si="15"/>
        <v>481</v>
      </c>
      <c r="B485" s="21" t="str">
        <f t="shared" si="14"/>
        <v>01121150</v>
      </c>
      <c r="C485" s="21" t="s">
        <v>3136</v>
      </c>
      <c r="D485" s="22" t="s">
        <v>3136</v>
      </c>
      <c r="E485" s="22" t="s">
        <v>3137</v>
      </c>
      <c r="F485" s="22" t="s">
        <v>1255</v>
      </c>
      <c r="G485" s="22" t="s">
        <v>328</v>
      </c>
      <c r="H485" s="17">
        <v>44548</v>
      </c>
      <c r="I485" s="22" t="s">
        <v>4587</v>
      </c>
      <c r="L485" s="8" t="str">
        <f>VLOOKUP(E485,'CONTROL MP HR'!$E$5:$M$1813,9,0)</f>
        <v>01121150</v>
      </c>
    </row>
    <row r="486" spans="1:12">
      <c r="A486" s="22">
        <f t="shared" si="15"/>
        <v>482</v>
      </c>
      <c r="B486" s="21" t="str">
        <f t="shared" si="14"/>
        <v>00206408</v>
      </c>
      <c r="C486" s="21" t="s">
        <v>3233</v>
      </c>
      <c r="D486" s="22" t="s">
        <v>3090</v>
      </c>
      <c r="E486" s="22" t="s">
        <v>3091</v>
      </c>
      <c r="F486" s="22" t="s">
        <v>1255</v>
      </c>
      <c r="G486" s="22" t="s">
        <v>405</v>
      </c>
      <c r="H486" s="17">
        <v>44548</v>
      </c>
      <c r="I486" s="22" t="s">
        <v>4587</v>
      </c>
      <c r="L486" s="8" t="str">
        <f>VLOOKUP(E486,'CONTROL MP HR'!$E$5:$M$1813,9,0)</f>
        <v>00119227</v>
      </c>
    </row>
    <row r="487" spans="1:12">
      <c r="A487" s="22">
        <f t="shared" si="15"/>
        <v>483</v>
      </c>
      <c r="B487" s="21" t="str">
        <f t="shared" si="14"/>
        <v>00112219</v>
      </c>
      <c r="C487" s="21" t="s">
        <v>2388</v>
      </c>
      <c r="D487" s="22" t="e">
        <v>#N/A</v>
      </c>
      <c r="E487" s="22" t="s">
        <v>4136</v>
      </c>
      <c r="F487" s="22" t="s">
        <v>1255</v>
      </c>
      <c r="G487" s="22" t="s">
        <v>328</v>
      </c>
      <c r="H487" s="17">
        <v>44548</v>
      </c>
      <c r="I487" s="22" t="s">
        <v>4587</v>
      </c>
      <c r="L487" s="8" t="e">
        <f>VLOOKUP(E487,'CONTROL MP HR'!$E$5:$M$1813,9,0)</f>
        <v>#N/A</v>
      </c>
    </row>
    <row r="488" spans="1:12">
      <c r="A488" s="22">
        <f t="shared" si="15"/>
        <v>484</v>
      </c>
      <c r="B488" s="21" t="str">
        <f t="shared" si="14"/>
        <v>80002455</v>
      </c>
      <c r="C488" s="21" t="s">
        <v>3116</v>
      </c>
      <c r="D488" s="22" t="s">
        <v>3116</v>
      </c>
      <c r="E488" s="22" t="s">
        <v>3117</v>
      </c>
      <c r="F488" s="22" t="s">
        <v>1255</v>
      </c>
      <c r="G488" s="22" t="s">
        <v>328</v>
      </c>
      <c r="H488" s="17">
        <v>44548</v>
      </c>
      <c r="I488" s="22" t="s">
        <v>4587</v>
      </c>
      <c r="L488" s="8" t="str">
        <f>VLOOKUP(E488,'CONTROL MP HR'!$E$5:$M$1813,9,0)</f>
        <v>80002455</v>
      </c>
    </row>
    <row r="489" spans="1:12">
      <c r="A489" s="22">
        <f t="shared" si="15"/>
        <v>485</v>
      </c>
      <c r="B489" s="21" t="str">
        <f t="shared" si="14"/>
        <v>80002458</v>
      </c>
      <c r="C489" s="21" t="s">
        <v>3040</v>
      </c>
      <c r="D489" s="22" t="s">
        <v>3040</v>
      </c>
      <c r="E489" s="22" t="s">
        <v>3041</v>
      </c>
      <c r="F489" s="22" t="s">
        <v>1255</v>
      </c>
      <c r="G489" s="22" t="s">
        <v>328</v>
      </c>
      <c r="H489" s="17">
        <v>44548</v>
      </c>
      <c r="I489" s="22" t="s">
        <v>4587</v>
      </c>
      <c r="L489" s="8" t="str">
        <f>VLOOKUP(E489,'CONTROL MP HR'!$E$5:$M$1813,9,0)</f>
        <v>80002458</v>
      </c>
    </row>
    <row r="490" spans="1:12">
      <c r="A490" s="22">
        <f t="shared" si="15"/>
        <v>486</v>
      </c>
      <c r="B490" s="21" t="str">
        <f t="shared" si="14"/>
        <v>80002932</v>
      </c>
      <c r="C490" s="21" t="s">
        <v>2230</v>
      </c>
      <c r="D490" s="22" t="s">
        <v>2230</v>
      </c>
      <c r="E490" s="22" t="s">
        <v>2231</v>
      </c>
      <c r="F490" s="22" t="s">
        <v>1255</v>
      </c>
      <c r="G490" s="22" t="s">
        <v>328</v>
      </c>
      <c r="H490" s="17">
        <v>44548</v>
      </c>
      <c r="I490" s="22" t="s">
        <v>4587</v>
      </c>
      <c r="L490" s="8" t="str">
        <f>VLOOKUP(E490,'CONTROL MP HR'!$E$5:$M$1813,9,0)</f>
        <v>80002932</v>
      </c>
    </row>
    <row r="491" spans="1:12">
      <c r="A491" s="22">
        <f t="shared" si="15"/>
        <v>487</v>
      </c>
      <c r="B491" s="21" t="str">
        <f t="shared" si="14"/>
        <v>80001850</v>
      </c>
      <c r="C491" s="21" t="s">
        <v>2837</v>
      </c>
      <c r="D491" s="22" t="s">
        <v>2837</v>
      </c>
      <c r="E491" s="22" t="s">
        <v>2838</v>
      </c>
      <c r="F491" s="22" t="s">
        <v>1255</v>
      </c>
      <c r="G491" s="22" t="s">
        <v>405</v>
      </c>
      <c r="H491" s="17">
        <v>44548</v>
      </c>
      <c r="I491" s="22" t="s">
        <v>4587</v>
      </c>
      <c r="L491" s="8" t="str">
        <f>VLOOKUP(E491,'CONTROL MP HR'!$E$5:$M$1813,9,0)</f>
        <v>80001850</v>
      </c>
    </row>
    <row r="492" spans="1:12">
      <c r="A492" s="22">
        <f t="shared" si="15"/>
        <v>488</v>
      </c>
      <c r="B492" s="21" t="str">
        <f t="shared" si="14"/>
        <v>80002567</v>
      </c>
      <c r="C492" s="21" t="s">
        <v>1848</v>
      </c>
      <c r="D492" s="22" t="s">
        <v>1848</v>
      </c>
      <c r="E492" s="22" t="s">
        <v>1849</v>
      </c>
      <c r="F492" s="22" t="s">
        <v>1255</v>
      </c>
      <c r="G492" s="22" t="s">
        <v>328</v>
      </c>
      <c r="H492" s="17">
        <v>44548</v>
      </c>
      <c r="I492" s="22" t="s">
        <v>4587</v>
      </c>
      <c r="L492" s="8" t="str">
        <f>VLOOKUP(E492,'CONTROL MP HR'!$E$5:$M$1813,9,0)</f>
        <v>80002567</v>
      </c>
    </row>
    <row r="493" spans="1:12">
      <c r="A493" s="22">
        <f t="shared" si="15"/>
        <v>489</v>
      </c>
      <c r="B493" s="21" t="str">
        <f t="shared" si="14"/>
        <v>80002581</v>
      </c>
      <c r="C493" s="21" t="s">
        <v>2126</v>
      </c>
      <c r="D493" s="22" t="s">
        <v>2126</v>
      </c>
      <c r="E493" s="22" t="s">
        <v>2127</v>
      </c>
      <c r="F493" s="22" t="s">
        <v>1255</v>
      </c>
      <c r="G493" s="22" t="s">
        <v>328</v>
      </c>
      <c r="H493" s="17">
        <v>44548</v>
      </c>
      <c r="I493" s="22" t="s">
        <v>4587</v>
      </c>
      <c r="L493" s="8" t="str">
        <f>VLOOKUP(E493,'CONTROL MP HR'!$E$5:$M$1813,9,0)</f>
        <v>80002581</v>
      </c>
    </row>
    <row r="494" spans="1:12">
      <c r="A494" s="22">
        <f t="shared" si="15"/>
        <v>490</v>
      </c>
      <c r="B494" s="21" t="str">
        <f t="shared" si="14"/>
        <v>80000638</v>
      </c>
      <c r="C494" s="21" t="s">
        <v>2915</v>
      </c>
      <c r="D494" s="22" t="s">
        <v>2915</v>
      </c>
      <c r="E494" s="22" t="s">
        <v>2916</v>
      </c>
      <c r="F494" s="22" t="s">
        <v>1255</v>
      </c>
      <c r="G494" s="22" t="s">
        <v>405</v>
      </c>
      <c r="H494" s="17">
        <v>44548</v>
      </c>
      <c r="I494" s="22" t="s">
        <v>4587</v>
      </c>
      <c r="L494" s="8" t="str">
        <f>VLOOKUP(E494,'CONTROL MP HR'!$E$5:$M$1813,9,0)</f>
        <v>80000638</v>
      </c>
    </row>
    <row r="495" spans="1:12">
      <c r="A495" s="22">
        <f t="shared" si="15"/>
        <v>491</v>
      </c>
      <c r="B495" s="21" t="str">
        <f t="shared" si="14"/>
        <v>80003010</v>
      </c>
      <c r="C495" s="21" t="s">
        <v>1297</v>
      </c>
      <c r="D495" s="22" t="s">
        <v>1297</v>
      </c>
      <c r="E495" s="22" t="s">
        <v>1298</v>
      </c>
      <c r="F495" s="22" t="s">
        <v>1255</v>
      </c>
      <c r="G495" s="22" t="s">
        <v>386</v>
      </c>
      <c r="H495" s="17">
        <v>44548</v>
      </c>
      <c r="I495" s="22" t="s">
        <v>4587</v>
      </c>
      <c r="L495" s="8" t="str">
        <f>VLOOKUP(E495,'CONTROL MP HR'!$E$5:$M$1813,9,0)</f>
        <v>80003010</v>
      </c>
    </row>
    <row r="496" spans="1:12">
      <c r="A496" s="22">
        <f t="shared" si="15"/>
        <v>492</v>
      </c>
      <c r="B496" s="21" t="str">
        <f t="shared" si="14"/>
        <v>80002531</v>
      </c>
      <c r="C496" s="21">
        <v>80002531</v>
      </c>
      <c r="D496" s="22" t="s">
        <v>1856</v>
      </c>
      <c r="E496" s="22" t="s">
        <v>1857</v>
      </c>
      <c r="F496" s="22" t="s">
        <v>1255</v>
      </c>
      <c r="G496" s="22" t="s">
        <v>405</v>
      </c>
      <c r="H496" s="17">
        <v>44548</v>
      </c>
      <c r="I496" s="22" t="s">
        <v>4587</v>
      </c>
      <c r="L496" s="8" t="str">
        <f>VLOOKUP(E496,'CONTROL MP HR'!$E$5:$M$1813,9,0)</f>
        <v>80002531</v>
      </c>
    </row>
    <row r="497" spans="1:12">
      <c r="A497" s="22">
        <f t="shared" si="15"/>
        <v>493</v>
      </c>
      <c r="B497" s="21" t="str">
        <f t="shared" si="14"/>
        <v>80002584</v>
      </c>
      <c r="C497" s="21" t="s">
        <v>2444</v>
      </c>
      <c r="D497" s="22" t="s">
        <v>2444</v>
      </c>
      <c r="E497" s="22" t="s">
        <v>2445</v>
      </c>
      <c r="F497" s="22" t="s">
        <v>1255</v>
      </c>
      <c r="G497" s="22" t="s">
        <v>328</v>
      </c>
      <c r="H497" s="17">
        <v>44548</v>
      </c>
      <c r="I497" s="22" t="s">
        <v>4587</v>
      </c>
      <c r="L497" s="8" t="str">
        <f>VLOOKUP(E497,'CONTROL MP HR'!$E$5:$M$1813,9,0)</f>
        <v>80002584</v>
      </c>
    </row>
    <row r="498" spans="1:12">
      <c r="A498" s="22">
        <f t="shared" si="15"/>
        <v>494</v>
      </c>
      <c r="B498" s="21" t="str">
        <f t="shared" si="14"/>
        <v>80001861</v>
      </c>
      <c r="C498" s="21" t="s">
        <v>2591</v>
      </c>
      <c r="D498" s="22" t="s">
        <v>2591</v>
      </c>
      <c r="E498" s="22" t="s">
        <v>2592</v>
      </c>
      <c r="F498" s="22" t="s">
        <v>1255</v>
      </c>
      <c r="G498" s="22" t="s">
        <v>386</v>
      </c>
      <c r="H498" s="17">
        <v>44551</v>
      </c>
      <c r="I498" s="22" t="s">
        <v>4587</v>
      </c>
      <c r="L498" s="8" t="str">
        <f>VLOOKUP(E498,'CONTROL MP HR'!$E$5:$M$1813,9,0)</f>
        <v>80001861</v>
      </c>
    </row>
    <row r="499" spans="1:12">
      <c r="A499" s="22">
        <f t="shared" si="15"/>
        <v>495</v>
      </c>
      <c r="B499" s="21" t="str">
        <f t="shared" si="14"/>
        <v>80000877</v>
      </c>
      <c r="C499" s="21">
        <v>80000877</v>
      </c>
      <c r="D499" s="22" t="s">
        <v>3211</v>
      </c>
      <c r="E499" s="22" t="s">
        <v>3212</v>
      </c>
      <c r="F499" s="22" t="s">
        <v>1255</v>
      </c>
      <c r="G499" s="22" t="s">
        <v>405</v>
      </c>
      <c r="H499" s="17">
        <v>44551</v>
      </c>
      <c r="I499" s="22" t="s">
        <v>4587</v>
      </c>
      <c r="L499" s="8" t="str">
        <f>VLOOKUP(E499,'CONTROL MP HR'!$E$5:$M$1813,9,0)</f>
        <v>80003631</v>
      </c>
    </row>
    <row r="500" spans="1:12">
      <c r="A500" s="22">
        <f t="shared" si="15"/>
        <v>496</v>
      </c>
      <c r="B500" s="21" t="str">
        <f t="shared" si="14"/>
        <v>201810671</v>
      </c>
      <c r="C500" s="21">
        <v>201810671</v>
      </c>
      <c r="D500" s="22" t="s">
        <v>3923</v>
      </c>
      <c r="E500" s="22" t="s">
        <v>3922</v>
      </c>
      <c r="F500" s="22" t="s">
        <v>4613</v>
      </c>
      <c r="G500" s="22" t="s">
        <v>328</v>
      </c>
      <c r="H500" s="17">
        <v>44551</v>
      </c>
      <c r="I500" s="22" t="s">
        <v>4587</v>
      </c>
      <c r="L500" s="8" t="str">
        <f>VLOOKUP(E500,'CONTROL MP HR'!$E$5:$M$1813,9,0)</f>
        <v>201810671</v>
      </c>
    </row>
    <row r="501" spans="1:12">
      <c r="A501" s="22">
        <f t="shared" si="15"/>
        <v>497</v>
      </c>
      <c r="B501" s="21" t="str">
        <f t="shared" si="14"/>
        <v>DENI HERMAWAN</v>
      </c>
      <c r="C501" s="21" t="s">
        <v>4645</v>
      </c>
      <c r="D501" s="22" t="e">
        <v>#N/A</v>
      </c>
      <c r="E501" s="22" t="s">
        <v>4645</v>
      </c>
      <c r="F501" s="22" t="s">
        <v>3947</v>
      </c>
      <c r="G501" s="22" t="e">
        <v>#N/A</v>
      </c>
      <c r="H501" s="17">
        <v>44551</v>
      </c>
      <c r="I501" s="22" t="s">
        <v>4587</v>
      </c>
      <c r="L501" s="8" t="e">
        <f>VLOOKUP(E501,'CONTROL MP HR'!$E$5:$M$1813,9,0)</f>
        <v>#N/A</v>
      </c>
    </row>
    <row r="502" spans="1:12">
      <c r="A502" s="22">
        <f t="shared" si="15"/>
        <v>498</v>
      </c>
      <c r="B502" s="21" t="str">
        <f t="shared" si="14"/>
        <v>DONI DWI PUTRA KUSUMA</v>
      </c>
      <c r="C502" s="21" t="s">
        <v>4646</v>
      </c>
      <c r="D502" s="22" t="e">
        <v>#N/A</v>
      </c>
      <c r="E502" s="22" t="s">
        <v>4646</v>
      </c>
      <c r="F502" s="22" t="s">
        <v>1255</v>
      </c>
      <c r="G502" s="22" t="e">
        <v>#N/A</v>
      </c>
      <c r="H502" s="17">
        <v>44551</v>
      </c>
      <c r="I502" s="22" t="s">
        <v>4587</v>
      </c>
      <c r="L502" s="8" t="e">
        <f>VLOOKUP(E502,'CONTROL MP HR'!$E$5:$M$1813,9,0)</f>
        <v>#N/A</v>
      </c>
    </row>
    <row r="503" spans="1:12">
      <c r="A503" s="22">
        <f t="shared" si="15"/>
        <v>499</v>
      </c>
      <c r="B503" s="21" t="str">
        <f t="shared" si="14"/>
        <v>80002597</v>
      </c>
      <c r="C503" s="21" t="s">
        <v>2364</v>
      </c>
      <c r="D503" s="22" t="s">
        <v>2364</v>
      </c>
      <c r="E503" s="22" t="s">
        <v>2365</v>
      </c>
      <c r="F503" s="22" t="s">
        <v>1255</v>
      </c>
      <c r="G503" s="22" t="s">
        <v>405</v>
      </c>
      <c r="H503" s="17">
        <v>44551</v>
      </c>
      <c r="I503" s="22" t="s">
        <v>4587</v>
      </c>
      <c r="L503" s="8" t="str">
        <f>VLOOKUP(E503,'CONTROL MP HR'!$E$5:$M$1813,9,0)</f>
        <v>80002597</v>
      </c>
    </row>
    <row r="504" spans="1:12">
      <c r="A504" s="22">
        <f t="shared" si="15"/>
        <v>500</v>
      </c>
      <c r="B504" s="21" t="str">
        <f t="shared" si="14"/>
        <v>80002017</v>
      </c>
      <c r="C504" s="21">
        <v>80002017</v>
      </c>
      <c r="D504" s="22" t="s">
        <v>2717</v>
      </c>
      <c r="E504" s="22" t="s">
        <v>2718</v>
      </c>
      <c r="F504" s="22" t="s">
        <v>1255</v>
      </c>
      <c r="G504" s="22" t="s">
        <v>405</v>
      </c>
      <c r="H504" s="17">
        <v>44551</v>
      </c>
      <c r="I504" s="22" t="s">
        <v>4587</v>
      </c>
      <c r="L504" s="8" t="str">
        <f>VLOOKUP(E504,'CONTROL MP HR'!$E$5:$M$1813,9,0)</f>
        <v>80002017</v>
      </c>
    </row>
    <row r="505" spans="1:12">
      <c r="A505" s="22">
        <f t="shared" si="15"/>
        <v>501</v>
      </c>
      <c r="B505" s="21" t="str">
        <f t="shared" si="14"/>
        <v>80000876</v>
      </c>
      <c r="C505" s="21">
        <v>80000876</v>
      </c>
      <c r="D505" s="22" t="s">
        <v>1276</v>
      </c>
      <c r="E505" s="22" t="s">
        <v>1277</v>
      </c>
      <c r="F505" s="22" t="s">
        <v>1255</v>
      </c>
      <c r="G505" s="22" t="s">
        <v>405</v>
      </c>
      <c r="H505" s="17">
        <v>44551</v>
      </c>
      <c r="I505" s="22" t="s">
        <v>4587</v>
      </c>
      <c r="L505" s="8" t="str">
        <f>VLOOKUP(E505,'CONTROL MP HR'!$E$5:$M$1813,9,0)</f>
        <v>80003629</v>
      </c>
    </row>
    <row r="506" spans="1:12">
      <c r="A506" s="22">
        <f t="shared" si="15"/>
        <v>502</v>
      </c>
      <c r="B506" s="21" t="str">
        <f t="shared" si="14"/>
        <v>80002600</v>
      </c>
      <c r="C506" s="21" t="s">
        <v>3648</v>
      </c>
      <c r="D506" s="22" t="s">
        <v>3648</v>
      </c>
      <c r="E506" s="22" t="s">
        <v>3649</v>
      </c>
      <c r="F506" s="22" t="s">
        <v>1255</v>
      </c>
      <c r="G506" s="22" t="s">
        <v>405</v>
      </c>
      <c r="H506" s="17">
        <v>44551</v>
      </c>
      <c r="I506" s="22" t="s">
        <v>4587</v>
      </c>
      <c r="L506" s="8" t="str">
        <f>VLOOKUP(E506,'CONTROL MP HR'!$E$5:$M$1813,9,0)</f>
        <v>80002600</v>
      </c>
    </row>
    <row r="507" spans="1:12">
      <c r="A507" s="22">
        <f t="shared" si="15"/>
        <v>503</v>
      </c>
      <c r="B507" s="21" t="str">
        <f t="shared" si="14"/>
        <v>202101081</v>
      </c>
      <c r="C507" s="21">
        <v>202101081</v>
      </c>
      <c r="D507" s="22" t="s">
        <v>3921</v>
      </c>
      <c r="E507" s="22" t="s">
        <v>3920</v>
      </c>
      <c r="F507" s="22" t="s">
        <v>4613</v>
      </c>
      <c r="G507" s="22" t="s">
        <v>328</v>
      </c>
      <c r="H507" s="17">
        <v>44551</v>
      </c>
      <c r="I507" s="22" t="s">
        <v>4587</v>
      </c>
      <c r="L507" s="8" t="str">
        <f>VLOOKUP(E507,'CONTROL MP HR'!$E$5:$M$1813,9,0)</f>
        <v>202101081</v>
      </c>
    </row>
    <row r="508" spans="1:12">
      <c r="A508" s="22">
        <f t="shared" si="15"/>
        <v>504</v>
      </c>
      <c r="B508" s="21" t="str">
        <f t="shared" si="14"/>
        <v>80000983</v>
      </c>
      <c r="C508" s="21">
        <v>80000983</v>
      </c>
      <c r="D508" s="22" t="s">
        <v>1775</v>
      </c>
      <c r="E508" s="22" t="s">
        <v>1776</v>
      </c>
      <c r="F508" s="22" t="s">
        <v>1255</v>
      </c>
      <c r="G508" s="22" t="s">
        <v>405</v>
      </c>
      <c r="H508" s="17">
        <v>44551</v>
      </c>
      <c r="I508" s="22" t="s">
        <v>4587</v>
      </c>
      <c r="L508" s="8" t="str">
        <f>VLOOKUP(E508,'CONTROL MP HR'!$E$5:$M$1813,9,0)</f>
        <v>80003998</v>
      </c>
    </row>
    <row r="509" spans="1:12">
      <c r="A509" s="22">
        <f t="shared" si="15"/>
        <v>505</v>
      </c>
      <c r="B509" s="21" t="str">
        <f t="shared" si="14"/>
        <v>MUHAMMAD RIZQI MUBARAK</v>
      </c>
      <c r="C509" s="21" t="s">
        <v>4647</v>
      </c>
      <c r="D509" s="22" t="e">
        <v>#N/A</v>
      </c>
      <c r="E509" s="22" t="s">
        <v>4647</v>
      </c>
      <c r="F509" s="22" t="s">
        <v>1255</v>
      </c>
      <c r="G509" s="22" t="e">
        <v>#N/A</v>
      </c>
      <c r="H509" s="17">
        <v>44551</v>
      </c>
      <c r="I509" s="22" t="s">
        <v>4587</v>
      </c>
      <c r="L509" s="8" t="e">
        <f>VLOOKUP(E509,'CONTROL MP HR'!$E$5:$M$1813,9,0)</f>
        <v>#N/A</v>
      </c>
    </row>
    <row r="510" spans="1:12">
      <c r="A510" s="22">
        <f t="shared" si="15"/>
        <v>506</v>
      </c>
      <c r="B510" s="21" t="str">
        <f t="shared" si="14"/>
        <v>80002968</v>
      </c>
      <c r="C510" s="21" t="s">
        <v>3551</v>
      </c>
      <c r="D510" s="22" t="s">
        <v>3551</v>
      </c>
      <c r="E510" s="22" t="s">
        <v>3552</v>
      </c>
      <c r="F510" s="22" t="s">
        <v>1255</v>
      </c>
      <c r="G510" s="22" t="s">
        <v>328</v>
      </c>
      <c r="H510" s="17">
        <v>44551</v>
      </c>
      <c r="I510" s="22" t="s">
        <v>4587</v>
      </c>
      <c r="L510" s="8" t="str">
        <f>VLOOKUP(E510,'CONTROL MP HR'!$E$5:$M$1813,9,0)</f>
        <v>80002968</v>
      </c>
    </row>
    <row r="511" spans="1:12">
      <c r="A511" s="22">
        <f t="shared" si="15"/>
        <v>507</v>
      </c>
      <c r="B511" s="21" t="str">
        <f t="shared" si="14"/>
        <v>00119217</v>
      </c>
      <c r="C511" s="21" t="s">
        <v>4164</v>
      </c>
      <c r="D511" s="22" t="s">
        <v>3086</v>
      </c>
      <c r="E511" s="22" t="s">
        <v>3087</v>
      </c>
      <c r="F511" s="22" t="s">
        <v>1255</v>
      </c>
      <c r="G511" s="22" t="s">
        <v>405</v>
      </c>
      <c r="H511" s="17">
        <v>44551</v>
      </c>
      <c r="I511" s="22" t="s">
        <v>4587</v>
      </c>
      <c r="L511" s="8" t="str">
        <f>VLOOKUP(E511,'CONTROL MP HR'!$E$5:$M$1813,9,0)</f>
        <v>00119217</v>
      </c>
    </row>
    <row r="512" spans="1:12">
      <c r="A512" s="22">
        <f t="shared" si="15"/>
        <v>508</v>
      </c>
      <c r="B512" s="21" t="str">
        <f t="shared" si="14"/>
        <v>80001343</v>
      </c>
      <c r="C512" s="21">
        <v>80001343</v>
      </c>
      <c r="D512" s="22" t="s">
        <v>1813</v>
      </c>
      <c r="E512" s="22" t="s">
        <v>1814</v>
      </c>
      <c r="F512" s="22" t="s">
        <v>1255</v>
      </c>
      <c r="G512" s="22" t="s">
        <v>405</v>
      </c>
      <c r="H512" s="17">
        <v>44551</v>
      </c>
      <c r="I512" s="22" t="s">
        <v>4587</v>
      </c>
      <c r="L512" s="8" t="str">
        <f>VLOOKUP(E512,'CONTROL MP HR'!$E$5:$M$1813,9,0)</f>
        <v>80001343</v>
      </c>
    </row>
    <row r="513" spans="1:12">
      <c r="A513" s="22">
        <f t="shared" si="15"/>
        <v>509</v>
      </c>
      <c r="B513" s="21" t="str">
        <f t="shared" si="14"/>
        <v>80002615</v>
      </c>
      <c r="C513" s="21" t="s">
        <v>3589</v>
      </c>
      <c r="D513" s="22" t="s">
        <v>3589</v>
      </c>
      <c r="E513" s="22" t="s">
        <v>3590</v>
      </c>
      <c r="F513" s="22" t="s">
        <v>1255</v>
      </c>
      <c r="G513" s="22" t="s">
        <v>405</v>
      </c>
      <c r="H513" s="17">
        <v>44551</v>
      </c>
      <c r="I513" s="22" t="s">
        <v>4587</v>
      </c>
      <c r="L513" s="8" t="str">
        <f>VLOOKUP(E513,'CONTROL MP HR'!$E$5:$M$1813,9,0)</f>
        <v>80002615</v>
      </c>
    </row>
    <row r="514" spans="1:12">
      <c r="A514" s="22">
        <f t="shared" si="15"/>
        <v>510</v>
      </c>
      <c r="B514" s="21" t="str">
        <f t="shared" si="14"/>
        <v>RIZAL SAEPUL</v>
      </c>
      <c r="C514" s="21" t="s">
        <v>4648</v>
      </c>
      <c r="D514" s="22" t="e">
        <v>#N/A</v>
      </c>
      <c r="E514" s="22" t="s">
        <v>4648</v>
      </c>
      <c r="F514" s="22" t="s">
        <v>1255</v>
      </c>
      <c r="G514" s="22" t="e">
        <v>#N/A</v>
      </c>
      <c r="H514" s="17">
        <v>44551</v>
      </c>
      <c r="I514" s="22" t="s">
        <v>4587</v>
      </c>
      <c r="L514" s="8" t="e">
        <f>VLOOKUP(E514,'CONTROL MP HR'!$E$5:$M$1813,9,0)</f>
        <v>#N/A</v>
      </c>
    </row>
    <row r="515" spans="1:12">
      <c r="A515" s="22">
        <f t="shared" si="15"/>
        <v>511</v>
      </c>
      <c r="B515" s="21" t="str">
        <f t="shared" si="14"/>
        <v>80000502</v>
      </c>
      <c r="C515" s="21">
        <v>80000502</v>
      </c>
      <c r="D515" s="22" t="s">
        <v>3193</v>
      </c>
      <c r="E515" s="22" t="s">
        <v>3194</v>
      </c>
      <c r="F515" s="22" t="s">
        <v>1255</v>
      </c>
      <c r="G515" s="22" t="s">
        <v>405</v>
      </c>
      <c r="H515" s="17">
        <v>44555</v>
      </c>
      <c r="I515" s="22" t="s">
        <v>4587</v>
      </c>
      <c r="L515" s="8" t="str">
        <f>VLOOKUP(E515,'CONTROL MP HR'!$E$5:$M$1813,9,0)</f>
        <v>80003031</v>
      </c>
    </row>
    <row r="516" spans="1:12">
      <c r="A516" s="22">
        <f t="shared" si="15"/>
        <v>512</v>
      </c>
      <c r="B516" s="21" t="str">
        <f t="shared" si="14"/>
        <v>BMP-061219</v>
      </c>
      <c r="C516" s="21" t="s">
        <v>370</v>
      </c>
      <c r="D516" s="22" t="s">
        <v>370</v>
      </c>
      <c r="E516" s="22" t="s">
        <v>371</v>
      </c>
      <c r="F516" s="22" t="s">
        <v>4609</v>
      </c>
      <c r="G516" s="22" t="s">
        <v>355</v>
      </c>
      <c r="H516" s="17">
        <v>44555</v>
      </c>
      <c r="I516" s="22" t="s">
        <v>4587</v>
      </c>
      <c r="L516" s="8" t="str">
        <f>VLOOKUP(E516,'CONTROL MP HR'!$E$5:$M$1813,9,0)</f>
        <v>BMP-061219</v>
      </c>
    </row>
    <row r="517" spans="1:12">
      <c r="A517" s="22">
        <f t="shared" si="15"/>
        <v>513</v>
      </c>
      <c r="B517" s="21" t="str">
        <f t="shared" ref="B517:B580" si="16">TEXT(C517,"00000000")</f>
        <v>80002638</v>
      </c>
      <c r="C517" s="21">
        <v>80002638</v>
      </c>
      <c r="D517" s="22" t="s">
        <v>1361</v>
      </c>
      <c r="E517" s="22" t="s">
        <v>1362</v>
      </c>
      <c r="F517" s="22" t="s">
        <v>1255</v>
      </c>
      <c r="G517" s="22" t="s">
        <v>405</v>
      </c>
      <c r="H517" s="17">
        <v>44555</v>
      </c>
      <c r="I517" s="22" t="s">
        <v>4587</v>
      </c>
      <c r="L517" s="8" t="str">
        <f>VLOOKUP(E517,'CONTROL MP HR'!$E$5:$M$1813,9,0)</f>
        <v>80002638</v>
      </c>
    </row>
    <row r="518" spans="1:12">
      <c r="A518" s="22">
        <f t="shared" ref="A518:A581" si="17">A517+1</f>
        <v>514</v>
      </c>
      <c r="B518" s="21" t="str">
        <f t="shared" si="16"/>
        <v>80002593</v>
      </c>
      <c r="C518" s="21" t="s">
        <v>2403</v>
      </c>
      <c r="D518" s="22" t="s">
        <v>2403</v>
      </c>
      <c r="E518" s="22" t="s">
        <v>2404</v>
      </c>
      <c r="F518" s="22" t="s">
        <v>1255</v>
      </c>
      <c r="G518" s="22" t="s">
        <v>405</v>
      </c>
      <c r="H518" s="17">
        <v>44555</v>
      </c>
      <c r="I518" s="22" t="s">
        <v>4587</v>
      </c>
      <c r="L518" s="8" t="str">
        <f>VLOOKUP(E518,'CONTROL MP HR'!$E$5:$M$1813,9,0)</f>
        <v>80002593</v>
      </c>
    </row>
    <row r="519" spans="1:12">
      <c r="A519" s="22">
        <f t="shared" si="17"/>
        <v>515</v>
      </c>
      <c r="B519" s="21" t="str">
        <f t="shared" si="16"/>
        <v>80002639</v>
      </c>
      <c r="C519" s="21" t="s">
        <v>2352</v>
      </c>
      <c r="D519" s="22" t="s">
        <v>2352</v>
      </c>
      <c r="E519" s="22" t="s">
        <v>2353</v>
      </c>
      <c r="F519" s="22" t="s">
        <v>1255</v>
      </c>
      <c r="G519" s="22" t="s">
        <v>405</v>
      </c>
      <c r="H519" s="17">
        <v>44555</v>
      </c>
      <c r="I519" s="22" t="s">
        <v>4587</v>
      </c>
      <c r="L519" s="8" t="str">
        <f>VLOOKUP(E519,'CONTROL MP HR'!$E$5:$M$1813,9,0)</f>
        <v>80002639</v>
      </c>
    </row>
    <row r="520" spans="1:12">
      <c r="A520" s="22">
        <f t="shared" si="17"/>
        <v>516</v>
      </c>
      <c r="B520" s="21" t="str">
        <f t="shared" si="16"/>
        <v>80001094</v>
      </c>
      <c r="C520" s="21">
        <v>80001094</v>
      </c>
      <c r="D520" s="22" t="s">
        <v>2609</v>
      </c>
      <c r="E520" s="22" t="s">
        <v>2610</v>
      </c>
      <c r="F520" s="22" t="s">
        <v>1255</v>
      </c>
      <c r="G520" s="22" t="s">
        <v>405</v>
      </c>
      <c r="H520" s="17">
        <v>44555</v>
      </c>
      <c r="I520" s="22" t="s">
        <v>4587</v>
      </c>
      <c r="L520" s="8" t="str">
        <f>VLOOKUP(E520,'CONTROL MP HR'!$E$5:$M$1813,9,0)</f>
        <v>80001094</v>
      </c>
    </row>
    <row r="521" spans="1:12">
      <c r="A521" s="22">
        <f t="shared" si="17"/>
        <v>517</v>
      </c>
      <c r="B521" s="21" t="str">
        <f t="shared" si="16"/>
        <v>80002642</v>
      </c>
      <c r="C521" s="21" t="s">
        <v>2091</v>
      </c>
      <c r="D521" s="22" t="s">
        <v>2091</v>
      </c>
      <c r="E521" s="22" t="s">
        <v>2092</v>
      </c>
      <c r="F521" s="22" t="s">
        <v>1255</v>
      </c>
      <c r="G521" s="22" t="s">
        <v>405</v>
      </c>
      <c r="H521" s="17">
        <v>44555</v>
      </c>
      <c r="I521" s="22" t="s">
        <v>4587</v>
      </c>
      <c r="L521" s="8" t="str">
        <f>VLOOKUP(E521,'CONTROL MP HR'!$E$5:$M$1813,9,0)</f>
        <v>80002642</v>
      </c>
    </row>
    <row r="522" spans="1:12">
      <c r="A522" s="22">
        <f t="shared" si="17"/>
        <v>518</v>
      </c>
      <c r="B522" s="21" t="str">
        <f t="shared" si="16"/>
        <v>80002653</v>
      </c>
      <c r="C522" s="21" t="s">
        <v>2488</v>
      </c>
      <c r="D522" s="22" t="s">
        <v>2488</v>
      </c>
      <c r="E522" s="22" t="s">
        <v>2489</v>
      </c>
      <c r="F522" s="22" t="s">
        <v>1255</v>
      </c>
      <c r="G522" s="22" t="s">
        <v>405</v>
      </c>
      <c r="H522" s="17">
        <v>44555</v>
      </c>
      <c r="I522" s="22" t="s">
        <v>4587</v>
      </c>
      <c r="L522" s="8" t="str">
        <f>VLOOKUP(E522,'CONTROL MP HR'!$E$5:$M$1813,9,0)</f>
        <v>80002653</v>
      </c>
    </row>
    <row r="523" spans="1:12">
      <c r="A523" s="22">
        <f t="shared" si="17"/>
        <v>519</v>
      </c>
      <c r="B523" s="21" t="str">
        <f t="shared" si="16"/>
        <v>80002456</v>
      </c>
      <c r="C523" s="21" t="s">
        <v>1312</v>
      </c>
      <c r="D523" s="22" t="s">
        <v>1312</v>
      </c>
      <c r="E523" s="22" t="s">
        <v>1313</v>
      </c>
      <c r="F523" s="22" t="s">
        <v>1255</v>
      </c>
      <c r="G523" s="22" t="s">
        <v>328</v>
      </c>
      <c r="H523" s="17">
        <v>44555</v>
      </c>
      <c r="I523" s="22" t="s">
        <v>4587</v>
      </c>
      <c r="L523" s="8" t="str">
        <f>VLOOKUP(E523,'CONTROL MP HR'!$E$5:$M$1813,9,0)</f>
        <v>80002456</v>
      </c>
    </row>
    <row r="524" spans="1:12">
      <c r="A524" s="22">
        <f t="shared" si="17"/>
        <v>520</v>
      </c>
      <c r="B524" s="21" t="str">
        <f t="shared" si="16"/>
        <v>80002594</v>
      </c>
      <c r="C524" s="21" t="s">
        <v>2136</v>
      </c>
      <c r="D524" s="22" t="s">
        <v>2136</v>
      </c>
      <c r="E524" s="22" t="s">
        <v>2137</v>
      </c>
      <c r="F524" s="22" t="s">
        <v>1255</v>
      </c>
      <c r="G524" s="22" t="s">
        <v>405</v>
      </c>
      <c r="H524" s="17">
        <v>44555</v>
      </c>
      <c r="I524" s="22" t="s">
        <v>4587</v>
      </c>
      <c r="L524" s="8" t="str">
        <f>VLOOKUP(E524,'CONTROL MP HR'!$E$5:$M$1813,9,0)</f>
        <v>80002594</v>
      </c>
    </row>
    <row r="525" spans="1:12">
      <c r="A525" s="22">
        <f t="shared" si="17"/>
        <v>521</v>
      </c>
      <c r="B525" s="21" t="str">
        <f t="shared" si="16"/>
        <v>80002781</v>
      </c>
      <c r="C525" s="21" t="s">
        <v>2031</v>
      </c>
      <c r="D525" s="22" t="s">
        <v>2031</v>
      </c>
      <c r="E525" s="22" t="s">
        <v>2032</v>
      </c>
      <c r="F525" s="22" t="s">
        <v>1255</v>
      </c>
      <c r="G525" s="22" t="s">
        <v>328</v>
      </c>
      <c r="H525" s="17">
        <v>44555</v>
      </c>
      <c r="I525" s="22" t="s">
        <v>4587</v>
      </c>
      <c r="L525" s="8" t="str">
        <f>VLOOKUP(E525,'CONTROL MP HR'!$E$5:$M$1813,9,0)</f>
        <v>80002781</v>
      </c>
    </row>
    <row r="526" spans="1:12">
      <c r="A526" s="22">
        <f t="shared" si="17"/>
        <v>522</v>
      </c>
      <c r="B526" s="21" t="str">
        <f t="shared" si="16"/>
        <v>80002644</v>
      </c>
      <c r="C526" s="21" t="s">
        <v>2216</v>
      </c>
      <c r="D526" s="22" t="s">
        <v>2216</v>
      </c>
      <c r="E526" s="22" t="s">
        <v>2217</v>
      </c>
      <c r="F526" s="22" t="s">
        <v>1255</v>
      </c>
      <c r="G526" s="22" t="s">
        <v>405</v>
      </c>
      <c r="H526" s="17">
        <v>44555</v>
      </c>
      <c r="I526" s="22" t="s">
        <v>4587</v>
      </c>
      <c r="L526" s="8" t="str">
        <f>VLOOKUP(E526,'CONTROL MP HR'!$E$5:$M$1813,9,0)</f>
        <v>80002644</v>
      </c>
    </row>
    <row r="527" spans="1:12">
      <c r="A527" s="22">
        <f t="shared" si="17"/>
        <v>523</v>
      </c>
      <c r="B527" s="21" t="str">
        <f t="shared" si="16"/>
        <v>80000034</v>
      </c>
      <c r="C527" s="21">
        <v>80000034</v>
      </c>
      <c r="D527" s="22" t="s">
        <v>1750</v>
      </c>
      <c r="E527" s="22" t="s">
        <v>1749</v>
      </c>
      <c r="F527" s="22" t="s">
        <v>1255</v>
      </c>
      <c r="G527" s="22" t="s">
        <v>405</v>
      </c>
      <c r="H527" s="17">
        <v>44555</v>
      </c>
      <c r="I527" s="22" t="s">
        <v>4587</v>
      </c>
      <c r="L527" s="8" t="str">
        <f>VLOOKUP(E527,'CONTROL MP HR'!$E$5:$M$1813,9,0)</f>
        <v>80003013</v>
      </c>
    </row>
    <row r="528" spans="1:12">
      <c r="A528" s="22">
        <f t="shared" si="17"/>
        <v>524</v>
      </c>
      <c r="B528" s="21" t="str">
        <f t="shared" si="16"/>
        <v>80002645</v>
      </c>
      <c r="C528" s="21" t="s">
        <v>2988</v>
      </c>
      <c r="D528" s="22" t="s">
        <v>2988</v>
      </c>
      <c r="E528" s="22" t="s">
        <v>2989</v>
      </c>
      <c r="F528" s="22" t="s">
        <v>1255</v>
      </c>
      <c r="G528" s="22" t="s">
        <v>405</v>
      </c>
      <c r="H528" s="17">
        <v>44555</v>
      </c>
      <c r="I528" s="22" t="s">
        <v>4587</v>
      </c>
      <c r="L528" s="8" t="str">
        <f>VLOOKUP(E528,'CONTROL MP HR'!$E$5:$M$1813,9,0)</f>
        <v>80002645</v>
      </c>
    </row>
    <row r="529" spans="1:12">
      <c r="A529" s="22">
        <f t="shared" si="17"/>
        <v>525</v>
      </c>
      <c r="B529" s="21" t="str">
        <f t="shared" si="16"/>
        <v>80000041</v>
      </c>
      <c r="C529" s="21" t="s">
        <v>4211</v>
      </c>
      <c r="D529" s="22" t="s">
        <v>1780</v>
      </c>
      <c r="E529" s="22" t="s">
        <v>1779</v>
      </c>
      <c r="F529" s="22" t="s">
        <v>1255</v>
      </c>
      <c r="G529" s="22" t="s">
        <v>405</v>
      </c>
      <c r="H529" s="17">
        <v>44555</v>
      </c>
      <c r="I529" s="22" t="s">
        <v>4587</v>
      </c>
      <c r="L529" s="8" t="str">
        <f>VLOOKUP(E529,'CONTROL MP HR'!$E$5:$M$1813,9,0)</f>
        <v>80003017</v>
      </c>
    </row>
    <row r="530" spans="1:12">
      <c r="A530" s="22">
        <f t="shared" si="17"/>
        <v>526</v>
      </c>
      <c r="B530" s="21" t="str">
        <f t="shared" si="16"/>
        <v>MANSUR</v>
      </c>
      <c r="C530" s="21" t="s">
        <v>4649</v>
      </c>
      <c r="D530" s="22" t="e">
        <v>#N/A</v>
      </c>
      <c r="E530" s="22" t="s">
        <v>4649</v>
      </c>
      <c r="F530" s="22" t="s">
        <v>4611</v>
      </c>
      <c r="G530" s="22" t="e">
        <v>#N/A</v>
      </c>
      <c r="H530" s="17">
        <v>44555</v>
      </c>
      <c r="I530" s="22" t="s">
        <v>4587</v>
      </c>
      <c r="L530" s="8" t="e">
        <f>VLOOKUP(E530,'CONTROL MP HR'!$E$5:$M$1813,9,0)</f>
        <v>#N/A</v>
      </c>
    </row>
    <row r="531" spans="1:12">
      <c r="A531" s="22">
        <f t="shared" si="17"/>
        <v>527</v>
      </c>
      <c r="B531" s="21" t="str">
        <f t="shared" si="16"/>
        <v>01205945</v>
      </c>
      <c r="C531" s="21">
        <v>1205945</v>
      </c>
      <c r="D531" s="22" t="e">
        <v>#N/A</v>
      </c>
      <c r="E531" s="22" t="s">
        <v>4650</v>
      </c>
      <c r="F531" s="22" t="s">
        <v>1141</v>
      </c>
      <c r="G531" s="22" t="s">
        <v>328</v>
      </c>
      <c r="H531" s="17">
        <v>44555</v>
      </c>
      <c r="I531" s="22" t="s">
        <v>4587</v>
      </c>
      <c r="L531" s="8" t="e">
        <f>VLOOKUP(E531,'CONTROL MP HR'!$E$5:$M$1813,9,0)</f>
        <v>#N/A</v>
      </c>
    </row>
    <row r="532" spans="1:12">
      <c r="A532" s="22">
        <f t="shared" si="17"/>
        <v>528</v>
      </c>
      <c r="B532" s="21" t="str">
        <f t="shared" si="16"/>
        <v>80000844</v>
      </c>
      <c r="C532" s="21" t="s">
        <v>2208</v>
      </c>
      <c r="D532" s="22" t="s">
        <v>2208</v>
      </c>
      <c r="E532" s="22" t="s">
        <v>2209</v>
      </c>
      <c r="F532" s="22" t="s">
        <v>1255</v>
      </c>
      <c r="G532" s="22" t="s">
        <v>328</v>
      </c>
      <c r="H532" s="17">
        <v>44555</v>
      </c>
      <c r="I532" s="22" t="s">
        <v>4587</v>
      </c>
      <c r="L532" s="8" t="str">
        <f>VLOOKUP(E532,'CONTROL MP HR'!$E$5:$M$1813,9,0)</f>
        <v>80000844</v>
      </c>
    </row>
    <row r="533" spans="1:12">
      <c r="A533" s="22">
        <f t="shared" si="17"/>
        <v>529</v>
      </c>
      <c r="B533" s="21" t="str">
        <f t="shared" si="16"/>
        <v>80000847</v>
      </c>
      <c r="C533" s="21" t="s">
        <v>3144</v>
      </c>
      <c r="D533" s="22" t="s">
        <v>3144</v>
      </c>
      <c r="E533" s="22" t="s">
        <v>3145</v>
      </c>
      <c r="F533" s="22" t="s">
        <v>1255</v>
      </c>
      <c r="G533" s="22" t="s">
        <v>328</v>
      </c>
      <c r="H533" s="17">
        <v>44555</v>
      </c>
      <c r="I533" s="22" t="s">
        <v>4587</v>
      </c>
      <c r="L533" s="8" t="str">
        <f>VLOOKUP(E533,'CONTROL MP HR'!$E$5:$M$1813,9,0)</f>
        <v>80000847</v>
      </c>
    </row>
    <row r="534" spans="1:12">
      <c r="A534" s="22">
        <f t="shared" si="17"/>
        <v>530</v>
      </c>
      <c r="B534" s="21" t="str">
        <f t="shared" si="16"/>
        <v>80002651</v>
      </c>
      <c r="C534" s="21" t="s">
        <v>2234</v>
      </c>
      <c r="D534" s="22" t="s">
        <v>2234</v>
      </c>
      <c r="E534" s="22" t="s">
        <v>2235</v>
      </c>
      <c r="F534" s="22" t="s">
        <v>1255</v>
      </c>
      <c r="G534" s="22" t="s">
        <v>405</v>
      </c>
      <c r="H534" s="17">
        <v>44555</v>
      </c>
      <c r="I534" s="22" t="s">
        <v>4587</v>
      </c>
      <c r="L534" s="8" t="str">
        <f>VLOOKUP(E534,'CONTROL MP HR'!$E$5:$M$1813,9,0)</f>
        <v>80002651</v>
      </c>
    </row>
    <row r="535" spans="1:12">
      <c r="A535" s="22">
        <f t="shared" si="17"/>
        <v>531</v>
      </c>
      <c r="B535" s="21" t="str">
        <f t="shared" si="16"/>
        <v>80002655</v>
      </c>
      <c r="C535" s="21" t="s">
        <v>2399</v>
      </c>
      <c r="D535" s="22" t="e">
        <v>#N/A</v>
      </c>
      <c r="E535" s="22" t="s">
        <v>4651</v>
      </c>
      <c r="F535" s="22" t="s">
        <v>1255</v>
      </c>
      <c r="G535" s="22" t="s">
        <v>386</v>
      </c>
      <c r="H535" s="17">
        <v>44555</v>
      </c>
      <c r="I535" s="22" t="s">
        <v>4587</v>
      </c>
      <c r="L535" s="8" t="e">
        <f>VLOOKUP(E535,'CONTROL MP HR'!$E$5:$M$1813,9,0)</f>
        <v>#N/A</v>
      </c>
    </row>
    <row r="536" spans="1:12">
      <c r="A536" s="22">
        <f t="shared" si="17"/>
        <v>532</v>
      </c>
      <c r="B536" s="21" t="str">
        <f t="shared" si="16"/>
        <v>80002617</v>
      </c>
      <c r="C536" s="21">
        <v>80002617</v>
      </c>
      <c r="D536" s="22" t="s">
        <v>1953</v>
      </c>
      <c r="E536" s="22" t="s">
        <v>1954</v>
      </c>
      <c r="F536" s="22" t="s">
        <v>1255</v>
      </c>
      <c r="G536" s="22" t="s">
        <v>405</v>
      </c>
      <c r="H536" s="17">
        <v>44555</v>
      </c>
      <c r="I536" s="22" t="s">
        <v>4587</v>
      </c>
      <c r="L536" s="8" t="str">
        <f>VLOOKUP(E536,'CONTROL MP HR'!$E$5:$M$1813,9,0)</f>
        <v>80002617</v>
      </c>
    </row>
    <row r="537" spans="1:12">
      <c r="A537" s="22">
        <f t="shared" si="17"/>
        <v>533</v>
      </c>
      <c r="B537" s="21" t="str">
        <f t="shared" si="16"/>
        <v>80002652</v>
      </c>
      <c r="C537" s="21">
        <v>80002652</v>
      </c>
      <c r="D537" s="22" t="s">
        <v>3478</v>
      </c>
      <c r="E537" s="22" t="s">
        <v>3479</v>
      </c>
      <c r="F537" s="22" t="s">
        <v>1255</v>
      </c>
      <c r="G537" s="22" t="s">
        <v>405</v>
      </c>
      <c r="H537" s="17">
        <v>44555</v>
      </c>
      <c r="I537" s="22" t="s">
        <v>4587</v>
      </c>
      <c r="L537" s="8" t="str">
        <f>VLOOKUP(E537,'CONTROL MP HR'!$E$5:$M$1813,9,0)</f>
        <v>80002652</v>
      </c>
    </row>
    <row r="538" spans="1:12">
      <c r="A538" s="22">
        <f t="shared" si="17"/>
        <v>534</v>
      </c>
      <c r="B538" s="21" t="str">
        <f t="shared" si="16"/>
        <v>80002619</v>
      </c>
      <c r="C538" s="21" t="s">
        <v>2150</v>
      </c>
      <c r="D538" s="22" t="s">
        <v>2150</v>
      </c>
      <c r="E538" s="22" t="s">
        <v>2151</v>
      </c>
      <c r="F538" s="22" t="s">
        <v>1255</v>
      </c>
      <c r="G538" s="22" t="s">
        <v>405</v>
      </c>
      <c r="H538" s="17">
        <v>44555</v>
      </c>
      <c r="I538" s="22" t="s">
        <v>4587</v>
      </c>
      <c r="L538" s="8" t="str">
        <f>VLOOKUP(E538,'CONTROL MP HR'!$E$5:$M$1813,9,0)</f>
        <v>80002619</v>
      </c>
    </row>
    <row r="539" spans="1:12">
      <c r="A539" s="22">
        <f t="shared" si="17"/>
        <v>535</v>
      </c>
      <c r="B539" s="21" t="str">
        <f t="shared" si="16"/>
        <v>80002654</v>
      </c>
      <c r="C539" s="21" t="s">
        <v>3652</v>
      </c>
      <c r="D539" s="22" t="s">
        <v>3652</v>
      </c>
      <c r="E539" s="22" t="s">
        <v>3653</v>
      </c>
      <c r="F539" s="22" t="s">
        <v>1255</v>
      </c>
      <c r="G539" s="22" t="s">
        <v>405</v>
      </c>
      <c r="H539" s="17">
        <v>44555</v>
      </c>
      <c r="I539" s="22" t="s">
        <v>4587</v>
      </c>
      <c r="L539" s="8" t="str">
        <f>VLOOKUP(E539,'CONTROL MP HR'!$E$5:$M$1813,9,0)</f>
        <v>80002654</v>
      </c>
    </row>
    <row r="540" spans="1:12">
      <c r="A540" s="22">
        <f t="shared" si="17"/>
        <v>536</v>
      </c>
      <c r="B540" s="21" t="str">
        <f t="shared" si="16"/>
        <v>80002933</v>
      </c>
      <c r="C540" s="21" t="s">
        <v>2542</v>
      </c>
      <c r="D540" s="22" t="s">
        <v>2542</v>
      </c>
      <c r="E540" s="22" t="s">
        <v>2543</v>
      </c>
      <c r="F540" s="22" t="s">
        <v>1255</v>
      </c>
      <c r="G540" s="22" t="s">
        <v>328</v>
      </c>
      <c r="H540" s="17">
        <v>44555</v>
      </c>
      <c r="I540" s="22" t="s">
        <v>4587</v>
      </c>
      <c r="L540" s="8" t="str">
        <f>VLOOKUP(E540,'CONTROL MP HR'!$E$5:$M$1813,9,0)</f>
        <v>80002933</v>
      </c>
    </row>
    <row r="541" spans="1:12">
      <c r="A541" s="22">
        <f t="shared" si="17"/>
        <v>537</v>
      </c>
      <c r="B541" s="21" t="str">
        <f t="shared" si="16"/>
        <v>80002621</v>
      </c>
      <c r="C541" s="21">
        <v>80002621</v>
      </c>
      <c r="D541" s="22" t="s">
        <v>1380</v>
      </c>
      <c r="E541" s="22" t="s">
        <v>1381</v>
      </c>
      <c r="F541" s="22" t="s">
        <v>1255</v>
      </c>
      <c r="G541" s="22" t="s">
        <v>405</v>
      </c>
      <c r="H541" s="17">
        <v>44555</v>
      </c>
      <c r="I541" s="22" t="s">
        <v>4587</v>
      </c>
      <c r="L541" s="8" t="str">
        <f>VLOOKUP(E541,'CONTROL MP HR'!$E$5:$M$1813,9,0)</f>
        <v>80002621</v>
      </c>
    </row>
    <row r="542" spans="1:12">
      <c r="A542" s="22">
        <f t="shared" si="17"/>
        <v>538</v>
      </c>
      <c r="B542" s="21" t="str">
        <f t="shared" si="16"/>
        <v>80002641</v>
      </c>
      <c r="C542" s="21" t="s">
        <v>3784</v>
      </c>
      <c r="D542" s="22" t="s">
        <v>3784</v>
      </c>
      <c r="E542" s="22" t="s">
        <v>3785</v>
      </c>
      <c r="F542" s="22" t="s">
        <v>1255</v>
      </c>
      <c r="G542" s="22" t="s">
        <v>405</v>
      </c>
      <c r="H542" s="17">
        <v>44558</v>
      </c>
      <c r="I542" s="22" t="s">
        <v>4587</v>
      </c>
      <c r="L542" s="8" t="str">
        <f>VLOOKUP(E542,'CONTROL MP HR'!$E$5:$M$1813,9,0)</f>
        <v>80002641</v>
      </c>
    </row>
    <row r="543" spans="1:12">
      <c r="A543" s="22">
        <f t="shared" si="17"/>
        <v>539</v>
      </c>
      <c r="B543" s="21" t="str">
        <f t="shared" si="16"/>
        <v>80002972</v>
      </c>
      <c r="C543" s="21" t="s">
        <v>2236</v>
      </c>
      <c r="D543" s="22" t="s">
        <v>2236</v>
      </c>
      <c r="E543" s="22" t="s">
        <v>2237</v>
      </c>
      <c r="F543" s="22" t="s">
        <v>1255</v>
      </c>
      <c r="G543" s="22" t="s">
        <v>328</v>
      </c>
      <c r="H543" s="17">
        <v>44558</v>
      </c>
      <c r="I543" s="22" t="s">
        <v>4587</v>
      </c>
      <c r="L543" s="8" t="str">
        <f>VLOOKUP(E543,'CONTROL MP HR'!$E$5:$M$1813,9,0)</f>
        <v>80002972</v>
      </c>
    </row>
    <row r="544" spans="1:12">
      <c r="A544" s="22">
        <f t="shared" si="17"/>
        <v>540</v>
      </c>
      <c r="B544" s="21" t="str">
        <f t="shared" si="16"/>
        <v>80002344</v>
      </c>
      <c r="C544" s="21" t="s">
        <v>2665</v>
      </c>
      <c r="D544" s="22" t="s">
        <v>2665</v>
      </c>
      <c r="E544" s="22" t="s">
        <v>2666</v>
      </c>
      <c r="F544" s="22" t="s">
        <v>1255</v>
      </c>
      <c r="G544" s="22" t="s">
        <v>393</v>
      </c>
      <c r="H544" s="17">
        <v>44558</v>
      </c>
      <c r="I544" s="22" t="s">
        <v>4587</v>
      </c>
      <c r="L544" s="8" t="str">
        <f>VLOOKUP(E544,'CONTROL MP HR'!$E$5:$M$1813,9,0)</f>
        <v>80002344</v>
      </c>
    </row>
    <row r="545" spans="1:12">
      <c r="A545" s="22">
        <f t="shared" si="17"/>
        <v>541</v>
      </c>
      <c r="B545" s="21" t="str">
        <f t="shared" si="16"/>
        <v>80002646</v>
      </c>
      <c r="C545" s="21">
        <v>80002646</v>
      </c>
      <c r="D545" s="22" t="e">
        <v>#N/A</v>
      </c>
      <c r="E545" s="22" t="s">
        <v>4214</v>
      </c>
      <c r="F545" s="22" t="s">
        <v>1255</v>
      </c>
      <c r="G545" s="22" t="s">
        <v>405</v>
      </c>
      <c r="H545" s="17">
        <v>44558</v>
      </c>
      <c r="I545" s="22" t="s">
        <v>4587</v>
      </c>
      <c r="L545" s="8" t="e">
        <f>VLOOKUP(E545,'CONTROL MP HR'!$E$5:$M$1813,9,0)</f>
        <v>#N/A</v>
      </c>
    </row>
    <row r="546" spans="1:12">
      <c r="A546" s="22">
        <f t="shared" si="17"/>
        <v>542</v>
      </c>
      <c r="B546" s="21" t="str">
        <f t="shared" si="16"/>
        <v>80002647</v>
      </c>
      <c r="C546" s="21" t="s">
        <v>2437</v>
      </c>
      <c r="D546" s="22" t="s">
        <v>2437</v>
      </c>
      <c r="E546" s="22" t="s">
        <v>2438</v>
      </c>
      <c r="F546" s="22" t="s">
        <v>1255</v>
      </c>
      <c r="G546" s="22" t="s">
        <v>405</v>
      </c>
      <c r="H546" s="17">
        <v>44558</v>
      </c>
      <c r="I546" s="22" t="s">
        <v>4587</v>
      </c>
      <c r="L546" s="8" t="str">
        <f>VLOOKUP(E546,'CONTROL MP HR'!$E$5:$M$1813,9,0)</f>
        <v>80002647</v>
      </c>
    </row>
    <row r="547" spans="1:12">
      <c r="A547" s="22">
        <f t="shared" si="17"/>
        <v>543</v>
      </c>
      <c r="B547" s="21" t="str">
        <f t="shared" si="16"/>
        <v>00118601</v>
      </c>
      <c r="C547" s="21" t="s">
        <v>2242</v>
      </c>
      <c r="D547" s="22" t="s">
        <v>2242</v>
      </c>
      <c r="E547" s="22" t="s">
        <v>2243</v>
      </c>
      <c r="F547" s="22" t="s">
        <v>1255</v>
      </c>
      <c r="G547" s="22" t="s">
        <v>328</v>
      </c>
      <c r="H547" s="17">
        <v>44558</v>
      </c>
      <c r="I547" s="22" t="s">
        <v>4587</v>
      </c>
      <c r="L547" s="8" t="str">
        <f>VLOOKUP(E547,'CONTROL MP HR'!$E$5:$M$1813,9,0)</f>
        <v>00118601</v>
      </c>
    </row>
    <row r="548" spans="1:12">
      <c r="A548" s="22">
        <f t="shared" si="17"/>
        <v>544</v>
      </c>
      <c r="B548" s="21" t="str">
        <f t="shared" si="16"/>
        <v>MP/EDJ-21090005</v>
      </c>
      <c r="C548" s="21" t="s">
        <v>4432</v>
      </c>
      <c r="D548" s="22" t="s">
        <v>760</v>
      </c>
      <c r="E548" s="22" t="s">
        <v>759</v>
      </c>
      <c r="F548" s="22" t="s">
        <v>744</v>
      </c>
      <c r="G548" s="22" t="s">
        <v>328</v>
      </c>
      <c r="H548" s="17">
        <v>44558</v>
      </c>
      <c r="I548" s="22" t="s">
        <v>4587</v>
      </c>
      <c r="L548" s="8" t="str">
        <f>VLOOKUP(E548,'CONTROL MP HR'!$E$5:$M$1813,9,0)</f>
        <v>00474744</v>
      </c>
    </row>
    <row r="549" spans="1:12">
      <c r="A549" s="22">
        <f t="shared" si="17"/>
        <v>545</v>
      </c>
      <c r="B549" s="21" t="str">
        <f t="shared" si="16"/>
        <v>80002380</v>
      </c>
      <c r="C549" s="21" t="s">
        <v>4104</v>
      </c>
      <c r="D549" s="22" t="e">
        <v>#N/A</v>
      </c>
      <c r="E549" s="22" t="s">
        <v>4105</v>
      </c>
      <c r="F549" s="22" t="s">
        <v>1255</v>
      </c>
      <c r="G549" s="22" t="s">
        <v>328</v>
      </c>
      <c r="H549" s="17">
        <v>44558</v>
      </c>
      <c r="I549" s="22" t="s">
        <v>4587</v>
      </c>
      <c r="L549" s="8" t="e">
        <f>VLOOKUP(E549,'CONTROL MP HR'!$E$5:$M$1813,9,0)</f>
        <v>#N/A</v>
      </c>
    </row>
    <row r="550" spans="1:12">
      <c r="A550" s="22">
        <f t="shared" si="17"/>
        <v>546</v>
      </c>
      <c r="B550" s="21" t="str">
        <f t="shared" si="16"/>
        <v>80002648</v>
      </c>
      <c r="C550" s="21" t="s">
        <v>3612</v>
      </c>
      <c r="D550" s="22" t="e">
        <v>#N/A</v>
      </c>
      <c r="E550" s="22" t="s">
        <v>4652</v>
      </c>
      <c r="F550" s="22" t="s">
        <v>1255</v>
      </c>
      <c r="G550" s="22" t="s">
        <v>405</v>
      </c>
      <c r="H550" s="17">
        <v>44558</v>
      </c>
      <c r="I550" s="22" t="s">
        <v>4587</v>
      </c>
      <c r="L550" s="8" t="e">
        <f>VLOOKUP(E550,'CONTROL MP HR'!$E$5:$M$1813,9,0)</f>
        <v>#N/A</v>
      </c>
    </row>
    <row r="551" spans="1:12">
      <c r="A551" s="22">
        <f t="shared" si="17"/>
        <v>547</v>
      </c>
      <c r="B551" s="21" t="str">
        <f t="shared" si="16"/>
        <v>80002983</v>
      </c>
      <c r="C551" s="21" t="s">
        <v>2075</v>
      </c>
      <c r="D551" s="22" t="s">
        <v>2075</v>
      </c>
      <c r="E551" s="22" t="s">
        <v>2076</v>
      </c>
      <c r="F551" s="22" t="s">
        <v>1255</v>
      </c>
      <c r="G551" s="22" t="s">
        <v>328</v>
      </c>
      <c r="H551" s="17">
        <v>44558</v>
      </c>
      <c r="I551" s="22" t="s">
        <v>4587</v>
      </c>
      <c r="L551" s="8" t="str">
        <f>VLOOKUP(E551,'CONTROL MP HR'!$E$5:$M$1813,9,0)</f>
        <v>80002983</v>
      </c>
    </row>
    <row r="552" spans="1:12">
      <c r="A552" s="22">
        <f t="shared" si="17"/>
        <v>548</v>
      </c>
      <c r="B552" s="21" t="str">
        <f t="shared" si="16"/>
        <v>80002980</v>
      </c>
      <c r="C552" s="21" t="s">
        <v>2464</v>
      </c>
      <c r="D552" s="22" t="s">
        <v>2464</v>
      </c>
      <c r="E552" s="22" t="s">
        <v>2465</v>
      </c>
      <c r="F552" s="22" t="s">
        <v>1255</v>
      </c>
      <c r="G552" s="22" t="s">
        <v>328</v>
      </c>
      <c r="H552" s="17">
        <v>44558</v>
      </c>
      <c r="I552" s="22" t="s">
        <v>4587</v>
      </c>
      <c r="L552" s="8" t="str">
        <f>VLOOKUP(E552,'CONTROL MP HR'!$E$5:$M$1813,9,0)</f>
        <v>80002980</v>
      </c>
    </row>
    <row r="553" spans="1:12">
      <c r="A553" s="22">
        <f t="shared" si="17"/>
        <v>549</v>
      </c>
      <c r="B553" s="21" t="str">
        <f t="shared" si="16"/>
        <v>80002969</v>
      </c>
      <c r="C553" s="21" t="s">
        <v>3076</v>
      </c>
      <c r="D553" s="22" t="s">
        <v>3076</v>
      </c>
      <c r="E553" s="22" t="s">
        <v>3077</v>
      </c>
      <c r="F553" s="22" t="s">
        <v>1255</v>
      </c>
      <c r="G553" s="22" t="s">
        <v>328</v>
      </c>
      <c r="H553" s="17">
        <v>44558</v>
      </c>
      <c r="I553" s="22" t="s">
        <v>4587</v>
      </c>
      <c r="L553" s="8" t="str">
        <f>VLOOKUP(E553,'CONTROL MP HR'!$E$5:$M$1813,9,0)</f>
        <v>80002969</v>
      </c>
    </row>
    <row r="554" spans="1:12">
      <c r="A554" s="22">
        <f t="shared" si="17"/>
        <v>550</v>
      </c>
      <c r="B554" s="21" t="str">
        <f t="shared" si="16"/>
        <v>80002667</v>
      </c>
      <c r="C554" s="21" t="s">
        <v>1399</v>
      </c>
      <c r="D554" s="22" t="s">
        <v>1399</v>
      </c>
      <c r="E554" s="22" t="s">
        <v>1400</v>
      </c>
      <c r="F554" s="22" t="s">
        <v>1255</v>
      </c>
      <c r="G554" s="22" t="s">
        <v>405</v>
      </c>
      <c r="H554" s="17">
        <v>44558</v>
      </c>
      <c r="I554" s="22" t="s">
        <v>4587</v>
      </c>
      <c r="L554" s="8" t="str">
        <f>VLOOKUP(E554,'CONTROL MP HR'!$E$5:$M$1813,9,0)</f>
        <v>80002667</v>
      </c>
    </row>
    <row r="555" spans="1:12">
      <c r="A555" s="22">
        <f t="shared" si="17"/>
        <v>551</v>
      </c>
      <c r="B555" s="21" t="str">
        <f t="shared" si="16"/>
        <v>80002649</v>
      </c>
      <c r="C555" s="21" t="s">
        <v>3386</v>
      </c>
      <c r="D555" s="22" t="s">
        <v>3386</v>
      </c>
      <c r="E555" s="22" t="s">
        <v>3387</v>
      </c>
      <c r="F555" s="22" t="s">
        <v>1255</v>
      </c>
      <c r="G555" s="22" t="s">
        <v>405</v>
      </c>
      <c r="H555" s="17">
        <v>44558</v>
      </c>
      <c r="I555" s="22" t="s">
        <v>4587</v>
      </c>
      <c r="L555" s="8" t="str">
        <f>VLOOKUP(E555,'CONTROL MP HR'!$E$5:$M$1813,9,0)</f>
        <v>80002649</v>
      </c>
    </row>
    <row r="556" spans="1:12">
      <c r="A556" s="22">
        <f t="shared" si="17"/>
        <v>552</v>
      </c>
      <c r="B556" s="21" t="str">
        <f t="shared" si="16"/>
        <v>80002669</v>
      </c>
      <c r="C556" s="21">
        <v>80002669</v>
      </c>
      <c r="D556" s="22" t="s">
        <v>1652</v>
      </c>
      <c r="E556" s="22" t="s">
        <v>1653</v>
      </c>
      <c r="F556" s="22" t="s">
        <v>1255</v>
      </c>
      <c r="G556" s="22" t="s">
        <v>405</v>
      </c>
      <c r="H556" s="17">
        <v>44558</v>
      </c>
      <c r="I556" s="22" t="s">
        <v>4587</v>
      </c>
      <c r="L556" s="8" t="str">
        <f>VLOOKUP(E556,'CONTROL MP HR'!$E$5:$M$1813,9,0)</f>
        <v>80002669</v>
      </c>
    </row>
    <row r="557" spans="1:12">
      <c r="A557" s="22">
        <f t="shared" si="17"/>
        <v>553</v>
      </c>
      <c r="B557" s="21" t="str">
        <f t="shared" si="16"/>
        <v>80002650</v>
      </c>
      <c r="C557" s="21" t="s">
        <v>3420</v>
      </c>
      <c r="D557" s="22" t="s">
        <v>3420</v>
      </c>
      <c r="E557" s="22" t="s">
        <v>3421</v>
      </c>
      <c r="F557" s="22" t="s">
        <v>1255</v>
      </c>
      <c r="G557" s="22" t="s">
        <v>405</v>
      </c>
      <c r="H557" s="17">
        <v>44558</v>
      </c>
      <c r="I557" s="22" t="s">
        <v>4587</v>
      </c>
      <c r="L557" s="8" t="str">
        <f>VLOOKUP(E557,'CONTROL MP HR'!$E$5:$M$1813,9,0)</f>
        <v>80002650</v>
      </c>
    </row>
    <row r="558" spans="1:12">
      <c r="A558" s="22">
        <f t="shared" si="17"/>
        <v>554</v>
      </c>
      <c r="B558" s="21" t="str">
        <f t="shared" si="16"/>
        <v>SIGIT PRASETYO NOVIANTO</v>
      </c>
      <c r="C558" s="21" t="s">
        <v>4653</v>
      </c>
      <c r="D558" s="22" t="e">
        <v>#N/A</v>
      </c>
      <c r="E558" s="22" t="s">
        <v>4653</v>
      </c>
      <c r="F558" s="22" t="s">
        <v>1255</v>
      </c>
      <c r="G558" s="22" t="e">
        <v>#N/A</v>
      </c>
      <c r="H558" s="17">
        <v>44558</v>
      </c>
      <c r="I558" s="22" t="s">
        <v>4587</v>
      </c>
      <c r="L558" s="8" t="e">
        <f>VLOOKUP(E558,'CONTROL MP HR'!$E$5:$M$1813,9,0)</f>
        <v>#N/A</v>
      </c>
    </row>
    <row r="559" spans="1:12">
      <c r="A559" s="22">
        <f t="shared" si="17"/>
        <v>555</v>
      </c>
      <c r="B559" s="21" t="str">
        <f t="shared" si="16"/>
        <v>201808456</v>
      </c>
      <c r="C559" s="21">
        <v>201808456</v>
      </c>
      <c r="D559" s="22" t="s">
        <v>3914</v>
      </c>
      <c r="E559" s="22" t="s">
        <v>3915</v>
      </c>
      <c r="F559" s="22" t="s">
        <v>4613</v>
      </c>
      <c r="G559" s="22" t="s">
        <v>328</v>
      </c>
      <c r="H559" s="17">
        <v>44558</v>
      </c>
      <c r="I559" s="22" t="s">
        <v>4587</v>
      </c>
      <c r="L559" s="8" t="str">
        <f>VLOOKUP(E559,'CONTROL MP HR'!$E$5:$M$1813,9,0)</f>
        <v>PAT 0003</v>
      </c>
    </row>
    <row r="560" spans="1:12">
      <c r="A560" s="22">
        <f t="shared" si="17"/>
        <v>556</v>
      </c>
      <c r="B560" s="21" t="str">
        <f t="shared" si="16"/>
        <v>80002671</v>
      </c>
      <c r="C560" s="21">
        <v>80002671</v>
      </c>
      <c r="D560" s="22" t="s">
        <v>3318</v>
      </c>
      <c r="E560" s="22" t="s">
        <v>3319</v>
      </c>
      <c r="F560" s="22" t="s">
        <v>1255</v>
      </c>
      <c r="G560" s="22" t="s">
        <v>405</v>
      </c>
      <c r="H560" s="17">
        <v>44558</v>
      </c>
      <c r="I560" s="22" t="s">
        <v>4587</v>
      </c>
      <c r="L560" s="8" t="str">
        <f>VLOOKUP(E560,'CONTROL MP HR'!$E$5:$M$1813,9,0)</f>
        <v>80002671</v>
      </c>
    </row>
    <row r="561" spans="1:12">
      <c r="A561" s="22">
        <f t="shared" si="17"/>
        <v>557</v>
      </c>
      <c r="B561" s="21" t="str">
        <f t="shared" si="16"/>
        <v>01231100</v>
      </c>
      <c r="C561" s="21">
        <v>1231100</v>
      </c>
      <c r="D561" s="22" t="e">
        <v>#N/A</v>
      </c>
      <c r="E561" s="22" t="s">
        <v>4654</v>
      </c>
      <c r="F561" s="22" t="s">
        <v>1141</v>
      </c>
      <c r="G561" s="22" t="s">
        <v>328</v>
      </c>
      <c r="H561" s="17">
        <v>44558</v>
      </c>
      <c r="I561" s="22" t="s">
        <v>4587</v>
      </c>
      <c r="L561" s="8" t="e">
        <f>VLOOKUP(E561,'CONTROL MP HR'!$E$5:$M$1813,9,0)</f>
        <v>#N/A</v>
      </c>
    </row>
    <row r="562" spans="1:12">
      <c r="A562" s="22">
        <f t="shared" si="17"/>
        <v>558</v>
      </c>
      <c r="B562" s="21" t="str">
        <f t="shared" si="16"/>
        <v>80000859</v>
      </c>
      <c r="C562" s="21">
        <v>80000859</v>
      </c>
      <c r="D562" s="22" t="s">
        <v>1721</v>
      </c>
      <c r="E562" s="22" t="s">
        <v>1722</v>
      </c>
      <c r="F562" s="22" t="s">
        <v>1255</v>
      </c>
      <c r="G562" s="22" t="s">
        <v>405</v>
      </c>
      <c r="H562" s="17">
        <v>44562</v>
      </c>
      <c r="I562" s="22" t="s">
        <v>4587</v>
      </c>
      <c r="L562" s="8" t="str">
        <f>VLOOKUP(E562,'CONTROL MP HR'!$E$5:$M$1813,9,0)</f>
        <v>80003623</v>
      </c>
    </row>
    <row r="563" spans="1:12">
      <c r="A563" s="22">
        <f t="shared" si="17"/>
        <v>559</v>
      </c>
      <c r="B563" s="21" t="str">
        <f t="shared" si="16"/>
        <v>80002661</v>
      </c>
      <c r="C563" s="21" t="s">
        <v>1547</v>
      </c>
      <c r="D563" s="22" t="s">
        <v>1547</v>
      </c>
      <c r="E563" s="22" t="s">
        <v>1548</v>
      </c>
      <c r="F563" s="22" t="s">
        <v>1255</v>
      </c>
      <c r="G563" s="22" t="s">
        <v>405</v>
      </c>
      <c r="H563" s="17">
        <v>44562</v>
      </c>
      <c r="I563" s="22" t="s">
        <v>4587</v>
      </c>
      <c r="L563" s="8" t="str">
        <f>VLOOKUP(E563,'CONTROL MP HR'!$E$5:$M$1813,9,0)</f>
        <v>80002661</v>
      </c>
    </row>
    <row r="564" spans="1:12">
      <c r="A564" s="22">
        <f t="shared" si="17"/>
        <v>560</v>
      </c>
      <c r="B564" s="21" t="str">
        <f t="shared" si="16"/>
        <v>80000863</v>
      </c>
      <c r="C564" s="21">
        <v>80000863</v>
      </c>
      <c r="D564" s="22" t="e">
        <v>#N/A</v>
      </c>
      <c r="E564" s="22" t="s">
        <v>4655</v>
      </c>
      <c r="F564" s="22" t="s">
        <v>1255</v>
      </c>
      <c r="G564" s="22" t="s">
        <v>405</v>
      </c>
      <c r="H564" s="17">
        <v>44562</v>
      </c>
      <c r="I564" s="22" t="s">
        <v>4587</v>
      </c>
      <c r="L564" s="8" t="e">
        <f>VLOOKUP(E564,'CONTROL MP HR'!$E$5:$M$1813,9,0)</f>
        <v>#N/A</v>
      </c>
    </row>
    <row r="565" spans="1:12">
      <c r="A565" s="22">
        <f t="shared" si="17"/>
        <v>561</v>
      </c>
      <c r="B565" s="21" t="str">
        <f t="shared" si="16"/>
        <v>80000567</v>
      </c>
      <c r="C565" s="21">
        <v>80000567</v>
      </c>
      <c r="D565" s="22" t="s">
        <v>1572</v>
      </c>
      <c r="E565" s="22" t="s">
        <v>1573</v>
      </c>
      <c r="F565" s="22" t="s">
        <v>1255</v>
      </c>
      <c r="G565" s="22" t="s">
        <v>405</v>
      </c>
      <c r="H565" s="17">
        <v>44562</v>
      </c>
      <c r="I565" s="22" t="s">
        <v>4587</v>
      </c>
      <c r="L565" s="8" t="str">
        <f>VLOOKUP(E565,'CONTROL MP HR'!$E$5:$M$1813,9,0)</f>
        <v>80003219</v>
      </c>
    </row>
    <row r="566" spans="1:12">
      <c r="A566" s="22">
        <f t="shared" si="17"/>
        <v>562</v>
      </c>
      <c r="B566" s="21" t="str">
        <f t="shared" si="16"/>
        <v>80000952</v>
      </c>
      <c r="C566" s="21">
        <v>80000952</v>
      </c>
      <c r="D566" s="22" t="s">
        <v>3446</v>
      </c>
      <c r="E566" s="22" t="s">
        <v>3447</v>
      </c>
      <c r="F566" s="22" t="s">
        <v>1255</v>
      </c>
      <c r="G566" s="22" t="s">
        <v>405</v>
      </c>
      <c r="H566" s="17">
        <v>44562</v>
      </c>
      <c r="I566" s="22" t="s">
        <v>4587</v>
      </c>
      <c r="L566" s="8" t="str">
        <f>VLOOKUP(E566,'CONTROL MP HR'!$E$5:$M$1813,9,0)</f>
        <v>80003989</v>
      </c>
    </row>
    <row r="567" spans="1:12">
      <c r="A567" s="22">
        <f t="shared" si="17"/>
        <v>563</v>
      </c>
      <c r="B567" s="21" t="str">
        <f t="shared" si="16"/>
        <v>80000953</v>
      </c>
      <c r="C567" s="21">
        <v>80000953</v>
      </c>
      <c r="D567" s="22" t="s">
        <v>2049</v>
      </c>
      <c r="E567" s="22" t="s">
        <v>2050</v>
      </c>
      <c r="F567" s="22" t="s">
        <v>1255</v>
      </c>
      <c r="G567" s="22" t="s">
        <v>405</v>
      </c>
      <c r="H567" s="17">
        <v>44562</v>
      </c>
      <c r="I567" s="22" t="s">
        <v>4587</v>
      </c>
      <c r="L567" s="8" t="str">
        <f>VLOOKUP(E567,'CONTROL MP HR'!$E$5:$M$1813,9,0)</f>
        <v>80003990</v>
      </c>
    </row>
    <row r="568" spans="1:12">
      <c r="A568" s="22">
        <f t="shared" si="17"/>
        <v>564</v>
      </c>
      <c r="B568" s="21" t="str">
        <f t="shared" si="16"/>
        <v>80000673</v>
      </c>
      <c r="C568" s="21" t="s">
        <v>4209</v>
      </c>
      <c r="D568" s="22" t="s">
        <v>3325</v>
      </c>
      <c r="E568" s="22" t="s">
        <v>3324</v>
      </c>
      <c r="F568" s="22" t="s">
        <v>1255</v>
      </c>
      <c r="G568" s="22" t="s">
        <v>405</v>
      </c>
      <c r="H568" s="17">
        <v>44562</v>
      </c>
      <c r="I568" s="22" t="s">
        <v>4587</v>
      </c>
      <c r="L568" s="8" t="str">
        <f>VLOOKUP(E568,'CONTROL MP HR'!$E$5:$M$1813,9,0)</f>
        <v>80003291</v>
      </c>
    </row>
    <row r="569" spans="1:12">
      <c r="A569" s="22">
        <f t="shared" si="17"/>
        <v>565</v>
      </c>
      <c r="B569" s="21" t="str">
        <f t="shared" si="16"/>
        <v>80002987</v>
      </c>
      <c r="C569" s="21" t="s">
        <v>3482</v>
      </c>
      <c r="D569" s="22" t="s">
        <v>3482</v>
      </c>
      <c r="E569" s="22" t="s">
        <v>3483</v>
      </c>
      <c r="F569" s="22" t="s">
        <v>1255</v>
      </c>
      <c r="G569" s="22" t="s">
        <v>328</v>
      </c>
      <c r="H569" s="17">
        <v>44562</v>
      </c>
      <c r="I569" s="22" t="s">
        <v>4587</v>
      </c>
      <c r="L569" s="8" t="str">
        <f>VLOOKUP(E569,'CONTROL MP HR'!$E$5:$M$1813,9,0)</f>
        <v>80002987</v>
      </c>
    </row>
    <row r="570" spans="1:12">
      <c r="A570" s="22">
        <f t="shared" si="17"/>
        <v>566</v>
      </c>
      <c r="B570" s="21" t="str">
        <f t="shared" si="16"/>
        <v>80002658</v>
      </c>
      <c r="C570" s="21">
        <v>80002658</v>
      </c>
      <c r="D570" s="22" t="s">
        <v>1519</v>
      </c>
      <c r="E570" s="22" t="s">
        <v>1520</v>
      </c>
      <c r="F570" s="22" t="s">
        <v>1255</v>
      </c>
      <c r="G570" s="22" t="s">
        <v>405</v>
      </c>
      <c r="H570" s="17">
        <v>44562</v>
      </c>
      <c r="I570" s="22" t="s">
        <v>4587</v>
      </c>
      <c r="L570" s="8" t="str">
        <f>VLOOKUP(E570,'CONTROL MP HR'!$E$5:$M$1813,9,0)</f>
        <v>80002658</v>
      </c>
    </row>
    <row r="571" spans="1:12">
      <c r="A571" s="22">
        <f t="shared" si="17"/>
        <v>567</v>
      </c>
      <c r="B571" s="21" t="str">
        <f t="shared" si="16"/>
        <v>80001319</v>
      </c>
      <c r="C571" s="21" t="s">
        <v>2202</v>
      </c>
      <c r="D571" s="22" t="s">
        <v>2202</v>
      </c>
      <c r="E571" s="22" t="s">
        <v>2203</v>
      </c>
      <c r="F571" s="22" t="s">
        <v>1255</v>
      </c>
      <c r="G571" s="22" t="s">
        <v>328</v>
      </c>
      <c r="H571" s="17">
        <v>44562</v>
      </c>
      <c r="I571" s="22" t="s">
        <v>4587</v>
      </c>
      <c r="L571" s="8" t="str">
        <f>VLOOKUP(E571,'CONTROL MP HR'!$E$5:$M$1813,9,0)</f>
        <v>80001319</v>
      </c>
    </row>
    <row r="572" spans="1:12">
      <c r="A572" s="22">
        <f t="shared" si="17"/>
        <v>568</v>
      </c>
      <c r="B572" s="21" t="str">
        <f t="shared" si="16"/>
        <v>80002674</v>
      </c>
      <c r="C572" s="21" t="s">
        <v>4219</v>
      </c>
      <c r="D572" s="22" t="e">
        <v>#N/A</v>
      </c>
      <c r="E572" s="22" t="s">
        <v>4220</v>
      </c>
      <c r="F572" s="22" t="s">
        <v>1255</v>
      </c>
      <c r="G572" s="22" t="s">
        <v>405</v>
      </c>
      <c r="H572" s="17">
        <v>44562</v>
      </c>
      <c r="I572" s="22" t="s">
        <v>4587</v>
      </c>
      <c r="L572" s="8" t="e">
        <f>VLOOKUP(E572,'CONTROL MP HR'!$E$5:$M$1813,9,0)</f>
        <v>#N/A</v>
      </c>
    </row>
    <row r="573" spans="1:12">
      <c r="A573" s="22">
        <f t="shared" si="17"/>
        <v>569</v>
      </c>
      <c r="B573" s="21" t="str">
        <f t="shared" si="16"/>
        <v>80002701</v>
      </c>
      <c r="C573" s="21">
        <v>80002701</v>
      </c>
      <c r="D573" s="22" t="s">
        <v>3712</v>
      </c>
      <c r="E573" s="22" t="s">
        <v>3713</v>
      </c>
      <c r="F573" s="22" t="s">
        <v>1255</v>
      </c>
      <c r="G573" s="22" t="s">
        <v>405</v>
      </c>
      <c r="H573" s="17">
        <v>44562</v>
      </c>
      <c r="I573" s="22" t="s">
        <v>4587</v>
      </c>
      <c r="L573" s="8" t="str">
        <f>VLOOKUP(E573,'CONTROL MP HR'!$E$5:$M$1813,9,0)</f>
        <v>80002701</v>
      </c>
    </row>
    <row r="574" spans="1:12">
      <c r="A574" s="22">
        <f t="shared" si="17"/>
        <v>570</v>
      </c>
      <c r="B574" s="21" t="str">
        <f t="shared" si="16"/>
        <v>80002660</v>
      </c>
      <c r="C574" s="21" t="s">
        <v>1545</v>
      </c>
      <c r="D574" s="22" t="s">
        <v>1545</v>
      </c>
      <c r="E574" s="22" t="s">
        <v>1546</v>
      </c>
      <c r="F574" s="22" t="s">
        <v>1255</v>
      </c>
      <c r="G574" s="22" t="s">
        <v>405</v>
      </c>
      <c r="H574" s="17">
        <v>44562</v>
      </c>
      <c r="I574" s="22" t="s">
        <v>4587</v>
      </c>
      <c r="L574" s="8" t="str">
        <f>VLOOKUP(E574,'CONTROL MP HR'!$E$5:$M$1813,9,0)</f>
        <v>80002660</v>
      </c>
    </row>
    <row r="575" spans="1:12">
      <c r="A575" s="22">
        <f t="shared" si="17"/>
        <v>571</v>
      </c>
      <c r="B575" s="21" t="str">
        <f t="shared" si="16"/>
        <v>80002675</v>
      </c>
      <c r="C575" s="21" t="s">
        <v>4198</v>
      </c>
      <c r="D575" s="22" t="e">
        <v>#N/A</v>
      </c>
      <c r="E575" s="22" t="s">
        <v>4199</v>
      </c>
      <c r="F575" s="22" t="s">
        <v>1255</v>
      </c>
      <c r="G575" s="22" t="s">
        <v>405</v>
      </c>
      <c r="H575" s="17">
        <v>44562</v>
      </c>
      <c r="I575" s="22" t="s">
        <v>4587</v>
      </c>
      <c r="L575" s="8" t="e">
        <f>VLOOKUP(E575,'CONTROL MP HR'!$E$5:$M$1813,9,0)</f>
        <v>#N/A</v>
      </c>
    </row>
    <row r="576" spans="1:12">
      <c r="A576" s="22">
        <f t="shared" si="17"/>
        <v>572</v>
      </c>
      <c r="B576" s="21" t="str">
        <f t="shared" si="16"/>
        <v>80002558</v>
      </c>
      <c r="C576" s="21" t="s">
        <v>2286</v>
      </c>
      <c r="D576" s="22" t="s">
        <v>2286</v>
      </c>
      <c r="E576" s="22" t="s">
        <v>2287</v>
      </c>
      <c r="F576" s="22" t="s">
        <v>1255</v>
      </c>
      <c r="G576" s="22" t="s">
        <v>405</v>
      </c>
      <c r="H576" s="17">
        <v>44562</v>
      </c>
      <c r="I576" s="22" t="s">
        <v>4587</v>
      </c>
      <c r="L576" s="8" t="str">
        <f>VLOOKUP(E576,'CONTROL MP HR'!$E$5:$M$1813,9,0)</f>
        <v>80002558</v>
      </c>
    </row>
    <row r="577" spans="1:12">
      <c r="A577" s="22">
        <f t="shared" si="17"/>
        <v>573</v>
      </c>
      <c r="B577" s="21" t="str">
        <f t="shared" si="16"/>
        <v>80002676</v>
      </c>
      <c r="C577" s="21" t="s">
        <v>3646</v>
      </c>
      <c r="D577" s="22" t="s">
        <v>3646</v>
      </c>
      <c r="E577" s="22" t="s">
        <v>3647</v>
      </c>
      <c r="F577" s="22" t="s">
        <v>1255</v>
      </c>
      <c r="G577" s="22" t="s">
        <v>405</v>
      </c>
      <c r="H577" s="17">
        <v>44562</v>
      </c>
      <c r="I577" s="22" t="s">
        <v>4587</v>
      </c>
      <c r="L577" s="8" t="str">
        <f>VLOOKUP(E577,'CONTROL MP HR'!$E$5:$M$1813,9,0)</f>
        <v>80002676</v>
      </c>
    </row>
    <row r="578" spans="1:12">
      <c r="A578" s="22">
        <f t="shared" si="17"/>
        <v>574</v>
      </c>
      <c r="B578" s="21" t="str">
        <f t="shared" si="16"/>
        <v>80002664</v>
      </c>
      <c r="C578" s="21" t="s">
        <v>1615</v>
      </c>
      <c r="D578" s="22" t="s">
        <v>1615</v>
      </c>
      <c r="E578" s="22" t="s">
        <v>1616</v>
      </c>
      <c r="F578" s="22" t="s">
        <v>1255</v>
      </c>
      <c r="G578" s="22" t="s">
        <v>328</v>
      </c>
      <c r="H578" s="17">
        <v>44562</v>
      </c>
      <c r="I578" s="22" t="s">
        <v>4587</v>
      </c>
      <c r="L578" s="8" t="str">
        <f>VLOOKUP(E578,'CONTROL MP HR'!$E$5:$M$1813,9,0)</f>
        <v>80002664</v>
      </c>
    </row>
    <row r="579" spans="1:12">
      <c r="A579" s="22">
        <f t="shared" si="17"/>
        <v>575</v>
      </c>
      <c r="B579" s="21" t="str">
        <f t="shared" si="16"/>
        <v>80002977</v>
      </c>
      <c r="C579" s="21" t="s">
        <v>3111</v>
      </c>
      <c r="D579" s="22" t="s">
        <v>3111</v>
      </c>
      <c r="E579" s="22" t="s">
        <v>3112</v>
      </c>
      <c r="F579" s="22" t="s">
        <v>1255</v>
      </c>
      <c r="G579" s="22" t="s">
        <v>328</v>
      </c>
      <c r="H579" s="17">
        <v>44562</v>
      </c>
      <c r="I579" s="22" t="s">
        <v>4587</v>
      </c>
      <c r="L579" s="8" t="str">
        <f>VLOOKUP(E579,'CONTROL MP HR'!$E$5:$M$1813,9,0)</f>
        <v>80002977</v>
      </c>
    </row>
    <row r="580" spans="1:12">
      <c r="A580" s="22">
        <f t="shared" si="17"/>
        <v>576</v>
      </c>
      <c r="B580" s="21" t="str">
        <f t="shared" si="16"/>
        <v>80002677</v>
      </c>
      <c r="C580" s="21" t="s">
        <v>3444</v>
      </c>
      <c r="D580" s="22" t="s">
        <v>3444</v>
      </c>
      <c r="E580" s="22" t="s">
        <v>3445</v>
      </c>
      <c r="F580" s="22" t="s">
        <v>1255</v>
      </c>
      <c r="G580" s="22" t="s">
        <v>405</v>
      </c>
      <c r="H580" s="17">
        <v>44562</v>
      </c>
      <c r="I580" s="22" t="s">
        <v>4587</v>
      </c>
      <c r="L580" s="8" t="str">
        <f>VLOOKUP(E580,'CONTROL MP HR'!$E$5:$M$1813,9,0)</f>
        <v>80002677</v>
      </c>
    </row>
    <row r="581" spans="1:12">
      <c r="A581" s="22">
        <f t="shared" si="17"/>
        <v>577</v>
      </c>
      <c r="B581" s="21" t="str">
        <f t="shared" ref="B581:B644" si="18">TEXT(C581,"00000000")</f>
        <v>00115073</v>
      </c>
      <c r="C581" s="21" t="s">
        <v>4036</v>
      </c>
      <c r="D581" s="22" t="s">
        <v>2220</v>
      </c>
      <c r="E581" s="22" t="s">
        <v>2221</v>
      </c>
      <c r="F581" s="22" t="s">
        <v>1255</v>
      </c>
      <c r="G581" s="22" t="s">
        <v>328</v>
      </c>
      <c r="H581" s="17">
        <v>44562</v>
      </c>
      <c r="I581" s="22" t="s">
        <v>4587</v>
      </c>
      <c r="L581" s="8" t="str">
        <f>VLOOKUP(E581,'CONTROL MP HR'!$E$5:$M$1813,9,0)</f>
        <v>00115073</v>
      </c>
    </row>
    <row r="582" spans="1:12">
      <c r="A582" s="22">
        <f t="shared" ref="A582:A645" si="19">A581+1</f>
        <v>578</v>
      </c>
      <c r="B582" s="21" t="str">
        <f t="shared" si="18"/>
        <v>80000476</v>
      </c>
      <c r="C582" s="21">
        <v>80000476</v>
      </c>
      <c r="D582" s="22" t="s">
        <v>2818</v>
      </c>
      <c r="E582" s="22" t="s">
        <v>2817</v>
      </c>
      <c r="F582" s="22" t="s">
        <v>1255</v>
      </c>
      <c r="G582" s="22" t="s">
        <v>405</v>
      </c>
      <c r="H582" s="17">
        <v>44562</v>
      </c>
      <c r="I582" s="22" t="s">
        <v>4587</v>
      </c>
      <c r="L582" s="8" t="str">
        <f>VLOOKUP(E582,'CONTROL MP HR'!$E$5:$M$1813,9,0)</f>
        <v>80003020</v>
      </c>
    </row>
    <row r="583" spans="1:12">
      <c r="A583" s="22">
        <f t="shared" si="19"/>
        <v>579</v>
      </c>
      <c r="B583" s="21" t="str">
        <f t="shared" si="18"/>
        <v>80002979</v>
      </c>
      <c r="C583" s="21" t="s">
        <v>3739</v>
      </c>
      <c r="D583" s="22" t="s">
        <v>3739</v>
      </c>
      <c r="E583" s="22" t="s">
        <v>3740</v>
      </c>
      <c r="F583" s="22" t="s">
        <v>1255</v>
      </c>
      <c r="G583" s="22" t="s">
        <v>328</v>
      </c>
      <c r="H583" s="17">
        <v>44562</v>
      </c>
      <c r="I583" s="22" t="s">
        <v>4587</v>
      </c>
      <c r="L583" s="8" t="str">
        <f>VLOOKUP(E583,'CONTROL MP HR'!$E$5:$M$1813,9,0)</f>
        <v>80002979</v>
      </c>
    </row>
    <row r="584" spans="1:12">
      <c r="A584" s="22">
        <f t="shared" si="19"/>
        <v>580</v>
      </c>
      <c r="B584" s="21" t="str">
        <f t="shared" si="18"/>
        <v>80002668</v>
      </c>
      <c r="C584" s="21" t="s">
        <v>1647</v>
      </c>
      <c r="D584" s="22" t="s">
        <v>1647</v>
      </c>
      <c r="E584" s="22" t="s">
        <v>1648</v>
      </c>
      <c r="F584" s="22" t="s">
        <v>1255</v>
      </c>
      <c r="G584" s="22" t="s">
        <v>405</v>
      </c>
      <c r="H584" s="17">
        <v>44562</v>
      </c>
      <c r="I584" s="22" t="s">
        <v>4587</v>
      </c>
      <c r="L584" s="8" t="str">
        <f>VLOOKUP(E584,'CONTROL MP HR'!$E$5:$M$1813,9,0)</f>
        <v>80002668</v>
      </c>
    </row>
    <row r="585" spans="1:12">
      <c r="A585" s="22">
        <f t="shared" si="19"/>
        <v>581</v>
      </c>
      <c r="B585" s="21" t="str">
        <f t="shared" si="18"/>
        <v>80002559</v>
      </c>
      <c r="C585" s="21" t="s">
        <v>3185</v>
      </c>
      <c r="D585" s="22" t="s">
        <v>3185</v>
      </c>
      <c r="E585" s="22" t="s">
        <v>3186</v>
      </c>
      <c r="F585" s="22" t="s">
        <v>1255</v>
      </c>
      <c r="G585" s="22" t="s">
        <v>405</v>
      </c>
      <c r="H585" s="17">
        <v>44562</v>
      </c>
      <c r="I585" s="22" t="s">
        <v>4587</v>
      </c>
      <c r="L585" s="8" t="str">
        <f>VLOOKUP(E585,'CONTROL MP HR'!$E$5:$M$1813,9,0)</f>
        <v>80002559</v>
      </c>
    </row>
    <row r="586" spans="1:12">
      <c r="A586" s="22">
        <f t="shared" si="19"/>
        <v>582</v>
      </c>
      <c r="B586" s="21" t="str">
        <f t="shared" si="18"/>
        <v>80002670</v>
      </c>
      <c r="C586" s="21">
        <v>80002670</v>
      </c>
      <c r="D586" s="22" t="s">
        <v>1664</v>
      </c>
      <c r="E586" s="22" t="s">
        <v>1665</v>
      </c>
      <c r="F586" s="22" t="s">
        <v>1255</v>
      </c>
      <c r="G586" s="22" t="s">
        <v>405</v>
      </c>
      <c r="H586" s="17">
        <v>44562</v>
      </c>
      <c r="I586" s="22" t="s">
        <v>4587</v>
      </c>
      <c r="L586" s="8" t="str">
        <f>VLOOKUP(E586,'CONTROL MP HR'!$E$5:$M$1813,9,0)</f>
        <v>80002670</v>
      </c>
    </row>
    <row r="587" spans="1:12">
      <c r="A587" s="22">
        <f t="shared" si="19"/>
        <v>583</v>
      </c>
      <c r="B587" s="21" t="str">
        <f t="shared" si="18"/>
        <v>80002702</v>
      </c>
      <c r="C587" s="21" t="s">
        <v>2340</v>
      </c>
      <c r="D587" s="22" t="e">
        <v>#N/A</v>
      </c>
      <c r="E587" s="22" t="s">
        <v>4656</v>
      </c>
      <c r="F587" s="22" t="s">
        <v>1255</v>
      </c>
      <c r="G587" s="22" t="s">
        <v>405</v>
      </c>
      <c r="H587" s="17">
        <v>44562</v>
      </c>
      <c r="I587" s="22" t="s">
        <v>4587</v>
      </c>
      <c r="L587" s="8" t="e">
        <f>VLOOKUP(E587,'CONTROL MP HR'!$E$5:$M$1813,9,0)</f>
        <v>#N/A</v>
      </c>
    </row>
    <row r="588" spans="1:12">
      <c r="A588" s="22">
        <f t="shared" si="19"/>
        <v>584</v>
      </c>
      <c r="B588" s="21" t="str">
        <f t="shared" si="18"/>
        <v>80002560</v>
      </c>
      <c r="C588" s="21">
        <v>80002560</v>
      </c>
      <c r="D588" s="22" t="s">
        <v>2017</v>
      </c>
      <c r="E588" s="22" t="s">
        <v>2018</v>
      </c>
      <c r="F588" s="22" t="s">
        <v>1255</v>
      </c>
      <c r="G588" s="22" t="s">
        <v>405</v>
      </c>
      <c r="H588" s="17">
        <v>44562</v>
      </c>
      <c r="I588" s="22" t="s">
        <v>4587</v>
      </c>
      <c r="L588" s="8" t="str">
        <f>VLOOKUP(E588,'CONTROL MP HR'!$E$5:$M$1813,9,0)</f>
        <v>80002560</v>
      </c>
    </row>
    <row r="589" spans="1:12">
      <c r="A589" s="22">
        <f t="shared" si="19"/>
        <v>585</v>
      </c>
      <c r="B589" s="21" t="str">
        <f t="shared" si="18"/>
        <v>80001283</v>
      </c>
      <c r="C589" s="21" t="s">
        <v>4212</v>
      </c>
      <c r="D589" s="22" t="s">
        <v>2941</v>
      </c>
      <c r="E589" s="22" t="s">
        <v>2942</v>
      </c>
      <c r="F589" s="22" t="s">
        <v>1255</v>
      </c>
      <c r="G589" s="22" t="s">
        <v>405</v>
      </c>
      <c r="H589" s="17">
        <v>44562</v>
      </c>
      <c r="I589" s="22" t="s">
        <v>4587</v>
      </c>
      <c r="L589" s="8" t="str">
        <f>VLOOKUP(E589,'CONTROL MP HR'!$E$5:$M$1813,9,0)</f>
        <v>80004493</v>
      </c>
    </row>
    <row r="590" spans="1:12">
      <c r="A590" s="22">
        <f t="shared" si="19"/>
        <v>586</v>
      </c>
      <c r="B590" s="21" t="str">
        <f t="shared" si="18"/>
        <v>80002990</v>
      </c>
      <c r="C590" s="21" t="s">
        <v>4124</v>
      </c>
      <c r="D590" s="22" t="s">
        <v>2474</v>
      </c>
      <c r="E590" s="22" t="s">
        <v>2475</v>
      </c>
      <c r="F590" s="22" t="s">
        <v>1255</v>
      </c>
      <c r="G590" s="22" t="s">
        <v>328</v>
      </c>
      <c r="H590" s="17">
        <v>44562</v>
      </c>
      <c r="I590" s="22" t="s">
        <v>4587</v>
      </c>
      <c r="L590" s="8" t="str">
        <f>VLOOKUP(E590,'CONTROL MP HR'!$E$5:$M$1813,9,0)</f>
        <v>80003298</v>
      </c>
    </row>
    <row r="591" spans="1:12">
      <c r="A591" s="22">
        <f t="shared" si="19"/>
        <v>587</v>
      </c>
      <c r="B591" s="21" t="str">
        <f t="shared" si="18"/>
        <v>BMP101225</v>
      </c>
      <c r="C591" s="21" t="s">
        <v>408</v>
      </c>
      <c r="D591" s="22" t="s">
        <v>408</v>
      </c>
      <c r="E591" s="22" t="s">
        <v>409</v>
      </c>
      <c r="F591" s="22" t="s">
        <v>4609</v>
      </c>
      <c r="G591" s="22" t="s">
        <v>328</v>
      </c>
      <c r="H591" s="17">
        <v>44565</v>
      </c>
      <c r="I591" s="22" t="s">
        <v>4587</v>
      </c>
      <c r="L591" s="8" t="str">
        <f>VLOOKUP(E591,'CONTROL MP HR'!$E$5:$M$1813,9,0)</f>
        <v>BMP101225</v>
      </c>
    </row>
    <row r="592" spans="1:12">
      <c r="A592" s="22">
        <f t="shared" si="19"/>
        <v>588</v>
      </c>
      <c r="B592" s="21" t="str">
        <f t="shared" si="18"/>
        <v>DENY ERFIYANTO</v>
      </c>
      <c r="C592" s="21" t="s">
        <v>3758</v>
      </c>
      <c r="D592" s="22" t="s">
        <v>3757</v>
      </c>
      <c r="E592" s="22" t="s">
        <v>3758</v>
      </c>
      <c r="F592" s="22" t="s">
        <v>1255</v>
      </c>
      <c r="G592" s="22" t="e">
        <v>#N/A</v>
      </c>
      <c r="H592" s="17">
        <v>44565</v>
      </c>
      <c r="I592" s="22" t="s">
        <v>4587</v>
      </c>
      <c r="L592" s="8" t="str">
        <f>VLOOKUP(E592,'CONTROL MP HR'!$E$5:$M$1813,9,0)</f>
        <v>80002718</v>
      </c>
    </row>
    <row r="593" spans="1:12">
      <c r="A593" s="22">
        <f t="shared" si="19"/>
        <v>589</v>
      </c>
      <c r="B593" s="21" t="str">
        <f t="shared" si="18"/>
        <v>80002717</v>
      </c>
      <c r="C593" s="21" t="s">
        <v>2494</v>
      </c>
      <c r="D593" s="22" t="s">
        <v>2494</v>
      </c>
      <c r="E593" s="22" t="s">
        <v>2495</v>
      </c>
      <c r="F593" s="22" t="s">
        <v>1255</v>
      </c>
      <c r="G593" s="22" t="s">
        <v>405</v>
      </c>
      <c r="H593" s="17">
        <v>44565</v>
      </c>
      <c r="I593" s="22" t="s">
        <v>4587</v>
      </c>
      <c r="L593" s="8" t="str">
        <f>VLOOKUP(E593,'CONTROL MP HR'!$E$5:$M$1813,9,0)</f>
        <v>80002717</v>
      </c>
    </row>
    <row r="594" spans="1:12">
      <c r="A594" s="22">
        <f t="shared" si="19"/>
        <v>590</v>
      </c>
      <c r="B594" s="21" t="str">
        <f t="shared" si="18"/>
        <v>80002697</v>
      </c>
      <c r="C594" s="21" t="s">
        <v>1460</v>
      </c>
      <c r="D594" s="22" t="s">
        <v>1460</v>
      </c>
      <c r="E594" s="22" t="s">
        <v>1461</v>
      </c>
      <c r="F594" s="22" t="s">
        <v>1255</v>
      </c>
      <c r="G594" s="22" t="s">
        <v>405</v>
      </c>
      <c r="H594" s="17">
        <v>44565</v>
      </c>
      <c r="I594" s="22" t="s">
        <v>4587</v>
      </c>
      <c r="L594" s="8" t="str">
        <f>VLOOKUP(E594,'CONTROL MP HR'!$E$5:$M$1813,9,0)</f>
        <v>80002697</v>
      </c>
    </row>
    <row r="595" spans="1:12">
      <c r="A595" s="22">
        <f t="shared" si="19"/>
        <v>591</v>
      </c>
      <c r="B595" s="21" t="str">
        <f t="shared" si="18"/>
        <v>BMP20122</v>
      </c>
      <c r="C595" s="21" t="s">
        <v>467</v>
      </c>
      <c r="D595" s="22" t="s">
        <v>467</v>
      </c>
      <c r="E595" s="22" t="s">
        <v>468</v>
      </c>
      <c r="F595" s="22" t="s">
        <v>4609</v>
      </c>
      <c r="G595" s="22" t="s">
        <v>3973</v>
      </c>
      <c r="H595" s="17">
        <v>44565</v>
      </c>
      <c r="I595" s="22" t="s">
        <v>4587</v>
      </c>
      <c r="L595" s="8" t="str">
        <f>VLOOKUP(E595,'CONTROL MP HR'!$E$5:$M$1813,9,0)</f>
        <v>BMP20122</v>
      </c>
    </row>
    <row r="596" spans="1:12">
      <c r="A596" s="22">
        <f t="shared" si="19"/>
        <v>592</v>
      </c>
      <c r="B596" s="21" t="str">
        <f t="shared" si="18"/>
        <v>80000851</v>
      </c>
      <c r="C596" s="21" t="s">
        <v>3545</v>
      </c>
      <c r="D596" s="22" t="s">
        <v>3545</v>
      </c>
      <c r="E596" s="22" t="s">
        <v>3546</v>
      </c>
      <c r="F596" s="22" t="s">
        <v>1255</v>
      </c>
      <c r="G596" s="22" t="s">
        <v>328</v>
      </c>
      <c r="H596" s="17">
        <v>44565</v>
      </c>
      <c r="I596" s="22" t="s">
        <v>4587</v>
      </c>
      <c r="L596" s="8" t="str">
        <f>VLOOKUP(E596,'CONTROL MP HR'!$E$5:$M$1813,9,0)</f>
        <v>80000851</v>
      </c>
    </row>
    <row r="597" spans="1:12">
      <c r="A597" s="22">
        <f t="shared" si="19"/>
        <v>593</v>
      </c>
      <c r="B597" s="21" t="str">
        <f t="shared" si="18"/>
        <v>LEO WARDI</v>
      </c>
      <c r="C597" s="21" t="s">
        <v>4657</v>
      </c>
      <c r="D597" s="22" t="e">
        <v>#N/A</v>
      </c>
      <c r="E597" s="22" t="s">
        <v>4657</v>
      </c>
      <c r="F597" s="22" t="s">
        <v>1255</v>
      </c>
      <c r="G597" s="22" t="e">
        <v>#N/A</v>
      </c>
      <c r="H597" s="17">
        <v>44565</v>
      </c>
      <c r="I597" s="22" t="s">
        <v>4587</v>
      </c>
      <c r="L597" s="8" t="e">
        <f>VLOOKUP(E597,'CONTROL MP HR'!$E$5:$M$1813,9,0)</f>
        <v>#N/A</v>
      </c>
    </row>
    <row r="598" spans="1:12">
      <c r="A598" s="22">
        <f t="shared" si="19"/>
        <v>594</v>
      </c>
      <c r="B598" s="21" t="str">
        <f t="shared" si="18"/>
        <v>80002694</v>
      </c>
      <c r="C598" s="21" t="s">
        <v>3344</v>
      </c>
      <c r="D598" s="22" t="s">
        <v>3344</v>
      </c>
      <c r="E598" s="22" t="s">
        <v>3345</v>
      </c>
      <c r="F598" s="22" t="s">
        <v>1255</v>
      </c>
      <c r="G598" s="22" t="s">
        <v>405</v>
      </c>
      <c r="H598" s="17">
        <v>44565</v>
      </c>
      <c r="I598" s="22" t="s">
        <v>4587</v>
      </c>
      <c r="L598" s="8" t="str">
        <f>VLOOKUP(E598,'CONTROL MP HR'!$E$5:$M$1813,9,0)</f>
        <v>80002694</v>
      </c>
    </row>
    <row r="599" spans="1:12">
      <c r="A599" s="22">
        <f t="shared" si="19"/>
        <v>595</v>
      </c>
      <c r="B599" s="21" t="str">
        <f t="shared" si="18"/>
        <v>BMP101223</v>
      </c>
      <c r="C599" s="21" t="s">
        <v>574</v>
      </c>
      <c r="D599" s="22" t="s">
        <v>574</v>
      </c>
      <c r="E599" s="22" t="s">
        <v>575</v>
      </c>
      <c r="F599" s="22" t="s">
        <v>4609</v>
      </c>
      <c r="G599" s="22" t="s">
        <v>328</v>
      </c>
      <c r="H599" s="17">
        <v>44565</v>
      </c>
      <c r="I599" s="22" t="s">
        <v>4587</v>
      </c>
      <c r="L599" s="8" t="str">
        <f>VLOOKUP(E599,'CONTROL MP HR'!$E$5:$M$1813,9,0)</f>
        <v>BMP101223</v>
      </c>
    </row>
    <row r="600" spans="1:12">
      <c r="A600" s="22">
        <f t="shared" si="19"/>
        <v>596</v>
      </c>
      <c r="B600" s="21" t="str">
        <f t="shared" si="18"/>
        <v>80002715</v>
      </c>
      <c r="C600" s="21" t="s">
        <v>3434</v>
      </c>
      <c r="D600" s="22" t="s">
        <v>3434</v>
      </c>
      <c r="E600" s="22" t="s">
        <v>3435</v>
      </c>
      <c r="F600" s="22" t="s">
        <v>1255</v>
      </c>
      <c r="G600" s="22" t="s">
        <v>405</v>
      </c>
      <c r="H600" s="17">
        <v>44565</v>
      </c>
      <c r="I600" s="22" t="s">
        <v>4587</v>
      </c>
      <c r="L600" s="8" t="str">
        <f>VLOOKUP(E600,'CONTROL MP HR'!$E$5:$M$1813,9,0)</f>
        <v>80002715</v>
      </c>
    </row>
    <row r="601" spans="1:12">
      <c r="A601" s="22">
        <f t="shared" si="19"/>
        <v>597</v>
      </c>
      <c r="B601" s="21" t="str">
        <f t="shared" si="18"/>
        <v>C2109002</v>
      </c>
      <c r="C601" s="21" t="s">
        <v>713</v>
      </c>
      <c r="D601" s="22" t="s">
        <v>713</v>
      </c>
      <c r="E601" s="22" t="s">
        <v>4412</v>
      </c>
      <c r="F601" s="22" t="s">
        <v>4658</v>
      </c>
      <c r="G601" s="22" t="s">
        <v>393</v>
      </c>
      <c r="H601" s="17">
        <v>44565</v>
      </c>
      <c r="I601" s="22" t="s">
        <v>4587</v>
      </c>
      <c r="L601" s="8" t="str">
        <f>VLOOKUP(E601,'CONTROL MP HR'!$E$5:$M$1813,9,0)</f>
        <v>C2109002</v>
      </c>
    </row>
    <row r="602" spans="1:12">
      <c r="A602" s="22">
        <f t="shared" si="19"/>
        <v>598</v>
      </c>
      <c r="B602" s="21" t="str">
        <f t="shared" si="18"/>
        <v>80000873</v>
      </c>
      <c r="C602" s="21">
        <v>80000873</v>
      </c>
      <c r="D602" s="22" t="s">
        <v>1501</v>
      </c>
      <c r="E602" s="22" t="s">
        <v>1502</v>
      </c>
      <c r="F602" s="22" t="s">
        <v>1255</v>
      </c>
      <c r="G602" s="22" t="s">
        <v>405</v>
      </c>
      <c r="H602" s="17">
        <v>44565</v>
      </c>
      <c r="I602" s="22" t="s">
        <v>4587</v>
      </c>
      <c r="L602" s="8" t="str">
        <f>VLOOKUP(E602,'CONTROL MP HR'!$E$5:$M$1813,9,0)</f>
        <v>80003628</v>
      </c>
    </row>
    <row r="603" spans="1:12">
      <c r="A603" s="22">
        <f t="shared" si="19"/>
        <v>599</v>
      </c>
      <c r="B603" s="21" t="str">
        <f t="shared" si="18"/>
        <v>80000880</v>
      </c>
      <c r="C603" s="21">
        <v>80000880</v>
      </c>
      <c r="D603" s="22" t="s">
        <v>2913</v>
      </c>
      <c r="E603" s="22" t="s">
        <v>2914</v>
      </c>
      <c r="F603" s="22" t="s">
        <v>1255</v>
      </c>
      <c r="G603" s="22" t="s">
        <v>405</v>
      </c>
      <c r="H603" s="17">
        <v>44565</v>
      </c>
      <c r="I603" s="22" t="s">
        <v>4587</v>
      </c>
      <c r="L603" s="8" t="str">
        <f>VLOOKUP(E603,'CONTROL MP HR'!$E$5:$M$1813,9,0)</f>
        <v>80003633</v>
      </c>
    </row>
    <row r="604" spans="1:12">
      <c r="A604" s="22">
        <f t="shared" si="19"/>
        <v>600</v>
      </c>
      <c r="B604" s="21" t="str">
        <f t="shared" si="18"/>
        <v>80000548</v>
      </c>
      <c r="C604" s="21" t="s">
        <v>4227</v>
      </c>
      <c r="D604" s="22" t="s">
        <v>2476</v>
      </c>
      <c r="E604" s="22" t="s">
        <v>2477</v>
      </c>
      <c r="F604" s="22" t="s">
        <v>1255</v>
      </c>
      <c r="G604" s="22" t="s">
        <v>405</v>
      </c>
      <c r="H604" s="17">
        <v>44569</v>
      </c>
      <c r="I604" s="22" t="s">
        <v>4587</v>
      </c>
      <c r="L604" s="8" t="str">
        <f>VLOOKUP(E604,'CONTROL MP HR'!$E$5:$M$1813,9,0)</f>
        <v>80003184</v>
      </c>
    </row>
    <row r="605" spans="1:12">
      <c r="A605" s="22">
        <f t="shared" si="19"/>
        <v>601</v>
      </c>
      <c r="B605" s="21" t="str">
        <f t="shared" si="18"/>
        <v>80002696</v>
      </c>
      <c r="C605" s="21" t="s">
        <v>1525</v>
      </c>
      <c r="D605" s="22" t="s">
        <v>1525</v>
      </c>
      <c r="E605" s="22" t="s">
        <v>1526</v>
      </c>
      <c r="F605" s="22" t="s">
        <v>1255</v>
      </c>
      <c r="G605" s="22" t="s">
        <v>405</v>
      </c>
      <c r="H605" s="17">
        <v>44569</v>
      </c>
      <c r="I605" s="22" t="s">
        <v>4587</v>
      </c>
      <c r="L605" s="8" t="str">
        <f>VLOOKUP(E605,'CONTROL MP HR'!$E$5:$M$1813,9,0)</f>
        <v>80002696</v>
      </c>
    </row>
    <row r="606" spans="1:12">
      <c r="A606" s="22">
        <f t="shared" si="19"/>
        <v>602</v>
      </c>
      <c r="B606" s="21" t="str">
        <f t="shared" si="18"/>
        <v>80000437</v>
      </c>
      <c r="C606" s="21" t="s">
        <v>4086</v>
      </c>
      <c r="D606" s="22" t="s">
        <v>2605</v>
      </c>
      <c r="E606" s="22" t="s">
        <v>2606</v>
      </c>
      <c r="F606" s="22" t="s">
        <v>1255</v>
      </c>
      <c r="G606" s="22" t="s">
        <v>328</v>
      </c>
      <c r="H606" s="17">
        <v>44569</v>
      </c>
      <c r="I606" s="22" t="s">
        <v>4587</v>
      </c>
      <c r="L606" s="8" t="str">
        <f>VLOOKUP(E606,'CONTROL MP HR'!$E$5:$M$1813,9,0)</f>
        <v>80003018</v>
      </c>
    </row>
    <row r="607" spans="1:12">
      <c r="A607" s="22">
        <f t="shared" si="19"/>
        <v>603</v>
      </c>
      <c r="B607" s="21" t="str">
        <f t="shared" si="18"/>
        <v>C_4</v>
      </c>
      <c r="C607" s="21" t="s">
        <v>4414</v>
      </c>
      <c r="D607" s="22" t="s">
        <v>703</v>
      </c>
      <c r="E607" s="22" t="s">
        <v>4415</v>
      </c>
      <c r="F607" s="22" t="s">
        <v>666</v>
      </c>
      <c r="G607" s="22" t="s">
        <v>328</v>
      </c>
      <c r="H607" s="17">
        <v>44569</v>
      </c>
      <c r="I607" s="22" t="s">
        <v>4587</v>
      </c>
      <c r="L607" s="8" t="str">
        <f>VLOOKUP(E607,'CONTROL MP HR'!$E$5:$M$1813,9,0)</f>
        <v>C2104004</v>
      </c>
    </row>
    <row r="608" spans="1:12">
      <c r="A608" s="22">
        <f t="shared" si="19"/>
        <v>604</v>
      </c>
      <c r="B608" s="21" t="str">
        <f t="shared" si="18"/>
        <v>80002535</v>
      </c>
      <c r="C608" s="21" t="s">
        <v>1363</v>
      </c>
      <c r="D608" s="22" t="s">
        <v>1363</v>
      </c>
      <c r="E608" s="22" t="s">
        <v>1364</v>
      </c>
      <c r="F608" s="22" t="s">
        <v>1255</v>
      </c>
      <c r="G608" s="22" t="s">
        <v>405</v>
      </c>
      <c r="H608" s="17">
        <v>44569</v>
      </c>
      <c r="I608" s="22" t="s">
        <v>4587</v>
      </c>
      <c r="L608" s="8" t="str">
        <f>VLOOKUP(E608,'CONTROL MP HR'!$E$5:$M$1813,9,0)</f>
        <v>80002535</v>
      </c>
    </row>
    <row r="609" spans="1:12">
      <c r="A609" s="22">
        <f t="shared" si="19"/>
        <v>605</v>
      </c>
      <c r="B609" s="21" t="str">
        <f t="shared" si="18"/>
        <v>80000549</v>
      </c>
      <c r="C609" s="21" t="s">
        <v>4247</v>
      </c>
      <c r="D609" s="22" t="s">
        <v>2431</v>
      </c>
      <c r="E609" s="22" t="s">
        <v>2432</v>
      </c>
      <c r="F609" s="22" t="s">
        <v>1255</v>
      </c>
      <c r="G609" s="22" t="s">
        <v>405</v>
      </c>
      <c r="H609" s="17">
        <v>44569</v>
      </c>
      <c r="I609" s="22" t="s">
        <v>4587</v>
      </c>
      <c r="L609" s="8" t="str">
        <f>VLOOKUP(E609,'CONTROL MP HR'!$E$5:$M$1813,9,0)</f>
        <v>80003186</v>
      </c>
    </row>
    <row r="610" spans="1:12">
      <c r="A610" s="22">
        <f t="shared" si="19"/>
        <v>606</v>
      </c>
      <c r="B610" s="21" t="str">
        <f t="shared" si="18"/>
        <v>BMP501222</v>
      </c>
      <c r="C610" s="21" t="s">
        <v>420</v>
      </c>
      <c r="D610" s="22" t="e">
        <v>#N/A</v>
      </c>
      <c r="E610" s="22" t="s">
        <v>4659</v>
      </c>
      <c r="F610" s="22" t="s">
        <v>4609</v>
      </c>
      <c r="G610" s="22" t="s">
        <v>328</v>
      </c>
      <c r="H610" s="17">
        <v>44569</v>
      </c>
      <c r="I610" s="22" t="s">
        <v>4587</v>
      </c>
      <c r="L610" s="8" t="e">
        <f>VLOOKUP(E610,'CONTROL MP HR'!$E$5:$M$1813,9,0)</f>
        <v>#N/A</v>
      </c>
    </row>
    <row r="611" spans="1:12">
      <c r="A611" s="22">
        <f t="shared" si="19"/>
        <v>607</v>
      </c>
      <c r="B611" s="21" t="str">
        <f t="shared" si="18"/>
        <v>80000486</v>
      </c>
      <c r="C611" s="21">
        <v>80000486</v>
      </c>
      <c r="D611" s="22" t="s">
        <v>1732</v>
      </c>
      <c r="E611" s="22" t="s">
        <v>1731</v>
      </c>
      <c r="F611" s="22" t="s">
        <v>1255</v>
      </c>
      <c r="G611" s="22" t="s">
        <v>405</v>
      </c>
      <c r="H611" s="17">
        <v>44569</v>
      </c>
      <c r="I611" s="22" t="s">
        <v>4587</v>
      </c>
      <c r="L611" s="8" t="str">
        <f>VLOOKUP(E611,'CONTROL MP HR'!$E$5:$M$1813,9,0)</f>
        <v>80003023</v>
      </c>
    </row>
    <row r="612" spans="1:12">
      <c r="A612" s="22">
        <f t="shared" si="19"/>
        <v>608</v>
      </c>
      <c r="B612" s="21" t="str">
        <f t="shared" si="18"/>
        <v>80002714</v>
      </c>
      <c r="C612" s="21" t="s">
        <v>1564</v>
      </c>
      <c r="D612" s="22" t="s">
        <v>1564</v>
      </c>
      <c r="E612" s="22" t="s">
        <v>1565</v>
      </c>
      <c r="F612" s="22" t="s">
        <v>1255</v>
      </c>
      <c r="G612" s="22" t="s">
        <v>405</v>
      </c>
      <c r="H612" s="17">
        <v>44569</v>
      </c>
      <c r="I612" s="22" t="s">
        <v>4587</v>
      </c>
      <c r="L612" s="8" t="str">
        <f>VLOOKUP(E612,'CONTROL MP HR'!$E$5:$M$1813,9,0)</f>
        <v>80002714</v>
      </c>
    </row>
    <row r="613" spans="1:12">
      <c r="A613" s="22">
        <f t="shared" si="19"/>
        <v>609</v>
      </c>
      <c r="B613" s="21" t="str">
        <f t="shared" si="18"/>
        <v>80000591</v>
      </c>
      <c r="C613" s="21" t="s">
        <v>4128</v>
      </c>
      <c r="D613" s="22" t="s">
        <v>1970</v>
      </c>
      <c r="E613" s="22" t="s">
        <v>1971</v>
      </c>
      <c r="F613" s="22" t="s">
        <v>1255</v>
      </c>
      <c r="G613" s="22" t="s">
        <v>328</v>
      </c>
      <c r="H613" s="17">
        <v>44569</v>
      </c>
      <c r="I613" s="22" t="s">
        <v>4587</v>
      </c>
      <c r="L613" s="8" t="str">
        <f>VLOOKUP(E613,'CONTROL MP HR'!$E$5:$M$1813,9,0)</f>
        <v>80003223</v>
      </c>
    </row>
    <row r="614" spans="1:12">
      <c r="A614" s="22">
        <f t="shared" si="19"/>
        <v>610</v>
      </c>
      <c r="B614" s="21" t="str">
        <f t="shared" si="18"/>
        <v>80000546</v>
      </c>
      <c r="C614" s="21" t="s">
        <v>4256</v>
      </c>
      <c r="D614" s="22" t="s">
        <v>2990</v>
      </c>
      <c r="E614" s="22" t="s">
        <v>2991</v>
      </c>
      <c r="F614" s="22" t="s">
        <v>1255</v>
      </c>
      <c r="G614" s="22" t="s">
        <v>405</v>
      </c>
      <c r="H614" s="17">
        <v>44569</v>
      </c>
      <c r="I614" s="22" t="s">
        <v>4587</v>
      </c>
      <c r="L614" s="8" t="str">
        <f>VLOOKUP(E614,'CONTROL MP HR'!$E$5:$M$1813,9,0)</f>
        <v>80003053</v>
      </c>
    </row>
    <row r="615" spans="1:12">
      <c r="A615" s="22">
        <f t="shared" si="19"/>
        <v>611</v>
      </c>
      <c r="B615" s="21" t="str">
        <f t="shared" si="18"/>
        <v>80002469</v>
      </c>
      <c r="C615" s="21" t="s">
        <v>1470</v>
      </c>
      <c r="D615" s="22" t="s">
        <v>1470</v>
      </c>
      <c r="E615" s="22" t="s">
        <v>1471</v>
      </c>
      <c r="F615" s="22" t="s">
        <v>1255</v>
      </c>
      <c r="G615" s="22" t="s">
        <v>405</v>
      </c>
      <c r="H615" s="17">
        <v>44569</v>
      </c>
      <c r="I615" s="22" t="s">
        <v>4587</v>
      </c>
      <c r="L615" s="8" t="str">
        <f>VLOOKUP(E615,'CONTROL MP HR'!$E$5:$M$1813,9,0)</f>
        <v>80002469</v>
      </c>
    </row>
    <row r="616" spans="1:12">
      <c r="A616" s="22">
        <f t="shared" si="19"/>
        <v>612</v>
      </c>
      <c r="B616" s="21" t="str">
        <f t="shared" si="18"/>
        <v>80001128</v>
      </c>
      <c r="C616" s="21" t="s">
        <v>4266</v>
      </c>
      <c r="D616" s="22" t="s">
        <v>1472</v>
      </c>
      <c r="E616" s="22" t="s">
        <v>1473</v>
      </c>
      <c r="F616" s="22" t="s">
        <v>1255</v>
      </c>
      <c r="G616" s="22" t="s">
        <v>405</v>
      </c>
      <c r="H616" s="17">
        <v>44569</v>
      </c>
      <c r="I616" s="22" t="s">
        <v>4587</v>
      </c>
      <c r="L616" s="8" t="str">
        <f>VLOOKUP(E616,'CONTROL MP HR'!$E$5:$M$1813,9,0)</f>
        <v>80004472</v>
      </c>
    </row>
    <row r="617" spans="1:12">
      <c r="A617" s="22">
        <f t="shared" si="19"/>
        <v>613</v>
      </c>
      <c r="B617" s="21" t="str">
        <f t="shared" si="18"/>
        <v>80002693</v>
      </c>
      <c r="C617" s="21" t="s">
        <v>1581</v>
      </c>
      <c r="D617" s="22" t="s">
        <v>1581</v>
      </c>
      <c r="E617" s="22" t="s">
        <v>1582</v>
      </c>
      <c r="F617" s="22" t="s">
        <v>1255</v>
      </c>
      <c r="G617" s="22" t="s">
        <v>405</v>
      </c>
      <c r="H617" s="17">
        <v>44569</v>
      </c>
      <c r="I617" s="22" t="s">
        <v>4587</v>
      </c>
      <c r="L617" s="8" t="str">
        <f>VLOOKUP(E617,'CONTROL MP HR'!$E$5:$M$1813,9,0)</f>
        <v>80002693</v>
      </c>
    </row>
    <row r="618" spans="1:12">
      <c r="A618" s="22">
        <f t="shared" si="19"/>
        <v>614</v>
      </c>
      <c r="B618" s="21" t="str">
        <f t="shared" si="18"/>
        <v>80000553</v>
      </c>
      <c r="C618" s="21">
        <v>80000553</v>
      </c>
      <c r="D618" s="22" t="s">
        <v>1283</v>
      </c>
      <c r="E618" s="22" t="s">
        <v>1284</v>
      </c>
      <c r="F618" s="22" t="s">
        <v>1255</v>
      </c>
      <c r="G618" s="22" t="s">
        <v>405</v>
      </c>
      <c r="H618" s="17">
        <v>44569</v>
      </c>
      <c r="I618" s="22" t="s">
        <v>4587</v>
      </c>
      <c r="L618" s="8" t="str">
        <f>VLOOKUP(E618,'CONTROL MP HR'!$E$5:$M$1813,9,0)</f>
        <v>80003187</v>
      </c>
    </row>
    <row r="619" spans="1:12">
      <c r="A619" s="22">
        <f t="shared" si="19"/>
        <v>615</v>
      </c>
      <c r="B619" s="21" t="str">
        <f t="shared" si="18"/>
        <v>80000493</v>
      </c>
      <c r="C619" s="21">
        <v>80000493</v>
      </c>
      <c r="D619" s="22" t="s">
        <v>2772</v>
      </c>
      <c r="E619" s="22" t="s">
        <v>2771</v>
      </c>
      <c r="F619" s="22" t="s">
        <v>1255</v>
      </c>
      <c r="G619" s="22" t="s">
        <v>405</v>
      </c>
      <c r="H619" s="17">
        <v>44569</v>
      </c>
      <c r="I619" s="22" t="s">
        <v>4587</v>
      </c>
      <c r="L619" s="8" t="str">
        <f>VLOOKUP(E619,'CONTROL MP HR'!$E$5:$M$1813,9,0)</f>
        <v>80003026</v>
      </c>
    </row>
    <row r="620" spans="1:12">
      <c r="A620" s="22">
        <f t="shared" si="19"/>
        <v>616</v>
      </c>
      <c r="B620" s="21" t="str">
        <f t="shared" si="18"/>
        <v>80002700</v>
      </c>
      <c r="C620" s="21" t="s">
        <v>1372</v>
      </c>
      <c r="D620" s="22" t="s">
        <v>1372</v>
      </c>
      <c r="E620" s="22" t="s">
        <v>1373</v>
      </c>
      <c r="F620" s="22" t="s">
        <v>1255</v>
      </c>
      <c r="G620" s="22" t="s">
        <v>405</v>
      </c>
      <c r="H620" s="17">
        <v>44569</v>
      </c>
      <c r="I620" s="22" t="s">
        <v>4587</v>
      </c>
      <c r="L620" s="8" t="str">
        <f>VLOOKUP(E620,'CONTROL MP HR'!$E$5:$M$1813,9,0)</f>
        <v>80002700</v>
      </c>
    </row>
    <row r="621" spans="1:12">
      <c r="A621" s="22">
        <f t="shared" si="19"/>
        <v>617</v>
      </c>
      <c r="B621" s="21" t="str">
        <f t="shared" si="18"/>
        <v>80002698</v>
      </c>
      <c r="C621" s="21" t="s">
        <v>1613</v>
      </c>
      <c r="D621" s="22" t="s">
        <v>1613</v>
      </c>
      <c r="E621" s="22" t="s">
        <v>1614</v>
      </c>
      <c r="F621" s="22" t="s">
        <v>1255</v>
      </c>
      <c r="G621" s="22" t="s">
        <v>405</v>
      </c>
      <c r="H621" s="17">
        <v>44569</v>
      </c>
      <c r="I621" s="22" t="s">
        <v>4587</v>
      </c>
      <c r="L621" s="8" t="str">
        <f>VLOOKUP(E621,'CONTROL MP HR'!$E$5:$M$1813,9,0)</f>
        <v>80002698</v>
      </c>
    </row>
    <row r="622" spans="1:12">
      <c r="A622" s="22">
        <f t="shared" si="19"/>
        <v>618</v>
      </c>
      <c r="B622" s="21" t="str">
        <f t="shared" si="18"/>
        <v>80002705</v>
      </c>
      <c r="C622" s="21" t="s">
        <v>3732</v>
      </c>
      <c r="D622" s="22" t="s">
        <v>3732</v>
      </c>
      <c r="E622" s="22" t="s">
        <v>3733</v>
      </c>
      <c r="F622" s="22" t="s">
        <v>1255</v>
      </c>
      <c r="G622" s="22" t="s">
        <v>405</v>
      </c>
      <c r="H622" s="17">
        <v>44569</v>
      </c>
      <c r="I622" s="22" t="s">
        <v>4587</v>
      </c>
      <c r="L622" s="8" t="str">
        <f>VLOOKUP(E622,'CONTROL MP HR'!$E$5:$M$1813,9,0)</f>
        <v>80002705</v>
      </c>
    </row>
    <row r="623" spans="1:12">
      <c r="A623" s="22">
        <f t="shared" si="19"/>
        <v>619</v>
      </c>
      <c r="B623" s="21" t="str">
        <f t="shared" si="18"/>
        <v>80000511</v>
      </c>
      <c r="C623" s="21">
        <v>80000511</v>
      </c>
      <c r="D623" s="22" t="e">
        <v>#N/A</v>
      </c>
      <c r="E623" s="22" t="s">
        <v>4660</v>
      </c>
      <c r="F623" s="22" t="s">
        <v>1255</v>
      </c>
      <c r="G623" s="22" t="s">
        <v>405</v>
      </c>
      <c r="H623" s="17">
        <v>44569</v>
      </c>
      <c r="I623" s="22" t="s">
        <v>4587</v>
      </c>
      <c r="L623" s="8" t="e">
        <f>VLOOKUP(E623,'CONTROL MP HR'!$E$5:$M$1813,9,0)</f>
        <v>#N/A</v>
      </c>
    </row>
    <row r="624" spans="1:12">
      <c r="A624" s="22">
        <f t="shared" si="19"/>
        <v>620</v>
      </c>
      <c r="B624" s="21" t="str">
        <f t="shared" si="18"/>
        <v>80002978</v>
      </c>
      <c r="C624" s="21" t="s">
        <v>1287</v>
      </c>
      <c r="D624" s="22" t="s">
        <v>1287</v>
      </c>
      <c r="E624" s="22" t="s">
        <v>1288</v>
      </c>
      <c r="F624" s="22" t="s">
        <v>1255</v>
      </c>
      <c r="G624" s="22" t="s">
        <v>328</v>
      </c>
      <c r="H624" s="17">
        <v>44569</v>
      </c>
      <c r="I624" s="22" t="s">
        <v>4587</v>
      </c>
      <c r="L624" s="8" t="str">
        <f>VLOOKUP(E624,'CONTROL MP HR'!$E$5:$M$1813,9,0)</f>
        <v>80002978</v>
      </c>
    </row>
    <row r="625" spans="1:12">
      <c r="A625" s="22">
        <f t="shared" si="19"/>
        <v>621</v>
      </c>
      <c r="B625" s="21" t="str">
        <f t="shared" si="18"/>
        <v>80002054</v>
      </c>
      <c r="C625" s="21" t="s">
        <v>3084</v>
      </c>
      <c r="D625" s="22" t="s">
        <v>3084</v>
      </c>
      <c r="E625" s="22" t="s">
        <v>3085</v>
      </c>
      <c r="F625" s="22" t="s">
        <v>1255</v>
      </c>
      <c r="G625" s="22" t="s">
        <v>328</v>
      </c>
      <c r="H625" s="17">
        <v>44569</v>
      </c>
      <c r="I625" s="22" t="s">
        <v>4587</v>
      </c>
      <c r="L625" s="8" t="str">
        <f>VLOOKUP(E625,'CONTROL MP HR'!$E$5:$M$1813,9,0)</f>
        <v>80002054</v>
      </c>
    </row>
    <row r="626" spans="1:12">
      <c r="A626" s="22">
        <f t="shared" si="19"/>
        <v>622</v>
      </c>
      <c r="B626" s="21" t="str">
        <f t="shared" si="18"/>
        <v>80002699</v>
      </c>
      <c r="C626" s="21" t="s">
        <v>2974</v>
      </c>
      <c r="D626" s="22" t="s">
        <v>2974</v>
      </c>
      <c r="E626" s="22" t="s">
        <v>2975</v>
      </c>
      <c r="F626" s="22" t="s">
        <v>1255</v>
      </c>
      <c r="G626" s="22" t="s">
        <v>405</v>
      </c>
      <c r="H626" s="17">
        <v>44569</v>
      </c>
      <c r="I626" s="22" t="s">
        <v>4587</v>
      </c>
      <c r="L626" s="8" t="str">
        <f>VLOOKUP(E626,'CONTROL MP HR'!$E$5:$M$1813,9,0)</f>
        <v>80002699</v>
      </c>
    </row>
    <row r="627" spans="1:12">
      <c r="A627" s="22">
        <f t="shared" si="19"/>
        <v>623</v>
      </c>
      <c r="B627" s="21" t="str">
        <f t="shared" si="18"/>
        <v>01220019</v>
      </c>
      <c r="C627" s="21" t="s">
        <v>4008</v>
      </c>
      <c r="D627" s="22" t="s">
        <v>1807</v>
      </c>
      <c r="E627" s="22" t="s">
        <v>1808</v>
      </c>
      <c r="F627" s="22" t="s">
        <v>1255</v>
      </c>
      <c r="G627" s="22" t="s">
        <v>3973</v>
      </c>
      <c r="H627" s="17">
        <v>44569</v>
      </c>
      <c r="I627" s="22" t="s">
        <v>4587</v>
      </c>
      <c r="L627" s="8" t="str">
        <f>VLOOKUP(E627,'CONTROL MP HR'!$E$5:$M$1813,9,0)</f>
        <v>80002708</v>
      </c>
    </row>
    <row r="628" spans="1:12">
      <c r="A628" s="22">
        <f t="shared" si="19"/>
        <v>624</v>
      </c>
      <c r="B628" s="21" t="str">
        <f t="shared" si="18"/>
        <v>01111018</v>
      </c>
      <c r="C628" s="21" t="s">
        <v>2249</v>
      </c>
      <c r="D628" s="22" t="s">
        <v>2249</v>
      </c>
      <c r="E628" s="22" t="s">
        <v>2250</v>
      </c>
      <c r="F628" s="22" t="s">
        <v>1255</v>
      </c>
      <c r="G628" s="22" t="s">
        <v>393</v>
      </c>
      <c r="H628" s="17">
        <v>44569</v>
      </c>
      <c r="I628" s="22" t="s">
        <v>4587</v>
      </c>
      <c r="L628" s="8" t="str">
        <f>VLOOKUP(E628,'CONTROL MP HR'!$E$5:$M$1813,9,0)</f>
        <v>01111018</v>
      </c>
    </row>
    <row r="629" spans="1:12">
      <c r="A629" s="22">
        <f t="shared" si="19"/>
        <v>625</v>
      </c>
      <c r="B629" s="21" t="str">
        <f t="shared" si="18"/>
        <v>80000870</v>
      </c>
      <c r="C629" s="21" t="s">
        <v>4281</v>
      </c>
      <c r="D629" s="22" t="s">
        <v>2963</v>
      </c>
      <c r="E629" s="22" t="s">
        <v>2964</v>
      </c>
      <c r="F629" s="22" t="s">
        <v>1255</v>
      </c>
      <c r="G629" s="22" t="s">
        <v>405</v>
      </c>
      <c r="H629" s="17">
        <v>44569</v>
      </c>
      <c r="I629" s="22" t="s">
        <v>4587</v>
      </c>
      <c r="L629" s="8" t="str">
        <f>VLOOKUP(E629,'CONTROL MP HR'!$E$5:$M$1813,9,0)</f>
        <v>80003615</v>
      </c>
    </row>
    <row r="630" spans="1:12">
      <c r="A630" s="22">
        <f t="shared" si="19"/>
        <v>626</v>
      </c>
      <c r="B630" s="21" t="str">
        <f t="shared" si="18"/>
        <v>80001863</v>
      </c>
      <c r="C630" s="21" t="s">
        <v>2051</v>
      </c>
      <c r="D630" s="22" t="s">
        <v>2051</v>
      </c>
      <c r="E630" s="22" t="s">
        <v>2052</v>
      </c>
      <c r="F630" s="22" t="s">
        <v>1255</v>
      </c>
      <c r="G630" s="22" t="s">
        <v>405</v>
      </c>
      <c r="H630" s="17">
        <v>44569</v>
      </c>
      <c r="I630" s="22" t="s">
        <v>4587</v>
      </c>
      <c r="L630" s="8" t="str">
        <f>VLOOKUP(E630,'CONTROL MP HR'!$E$5:$M$1813,9,0)</f>
        <v>80001863</v>
      </c>
    </row>
    <row r="631" spans="1:12">
      <c r="A631" s="22">
        <f t="shared" si="19"/>
        <v>627</v>
      </c>
      <c r="B631" s="21" t="str">
        <f t="shared" si="18"/>
        <v>80000569</v>
      </c>
      <c r="C631" s="21">
        <v>80000569</v>
      </c>
      <c r="D631" s="22" t="s">
        <v>1649</v>
      </c>
      <c r="E631" s="22" t="s">
        <v>1650</v>
      </c>
      <c r="F631" s="22" t="s">
        <v>1255</v>
      </c>
      <c r="G631" s="22" t="s">
        <v>405</v>
      </c>
      <c r="H631" s="17">
        <v>44569</v>
      </c>
      <c r="I631" s="22" t="s">
        <v>4587</v>
      </c>
      <c r="L631" s="8" t="str">
        <f>VLOOKUP(E631,'CONTROL MP HR'!$E$5:$M$1813,9,0)</f>
        <v>80003220</v>
      </c>
    </row>
    <row r="632" spans="1:12">
      <c r="A632" s="22">
        <f t="shared" si="19"/>
        <v>628</v>
      </c>
      <c r="B632" s="21" t="str">
        <f t="shared" si="18"/>
        <v>80000951</v>
      </c>
      <c r="C632" s="21">
        <v>80000951</v>
      </c>
      <c r="D632" s="22" t="s">
        <v>2858</v>
      </c>
      <c r="E632" s="22" t="s">
        <v>2859</v>
      </c>
      <c r="F632" s="22" t="s">
        <v>1255</v>
      </c>
      <c r="G632" s="22" t="s">
        <v>405</v>
      </c>
      <c r="H632" s="17">
        <v>44569</v>
      </c>
      <c r="I632" s="22" t="s">
        <v>4587</v>
      </c>
      <c r="L632" s="8" t="str">
        <f>VLOOKUP(E632,'CONTROL MP HR'!$E$5:$M$1813,9,0)</f>
        <v>80003988</v>
      </c>
    </row>
    <row r="633" spans="1:12">
      <c r="A633" s="22">
        <f t="shared" si="19"/>
        <v>629</v>
      </c>
      <c r="B633" s="21" t="str">
        <f t="shared" si="18"/>
        <v>C2104003</v>
      </c>
      <c r="C633" s="21" t="s">
        <v>711</v>
      </c>
      <c r="D633" s="22" t="s">
        <v>711</v>
      </c>
      <c r="E633" s="22" t="s">
        <v>4413</v>
      </c>
      <c r="F633" s="22" t="s">
        <v>666</v>
      </c>
      <c r="G633" s="22" t="s">
        <v>386</v>
      </c>
      <c r="H633" s="17">
        <v>44569</v>
      </c>
      <c r="I633" s="22" t="s">
        <v>4587</v>
      </c>
      <c r="L633" s="8" t="str">
        <f>VLOOKUP(E633,'CONTROL MP HR'!$E$5:$M$1813,9,0)</f>
        <v>C2104003</v>
      </c>
    </row>
    <row r="634" spans="1:12">
      <c r="A634" s="22">
        <f t="shared" si="19"/>
        <v>630</v>
      </c>
      <c r="B634" s="21" t="str">
        <f t="shared" si="18"/>
        <v>80002695</v>
      </c>
      <c r="C634" s="21" t="s">
        <v>3506</v>
      </c>
      <c r="D634" s="22" t="s">
        <v>3506</v>
      </c>
      <c r="E634" s="22" t="s">
        <v>3507</v>
      </c>
      <c r="F634" s="22" t="s">
        <v>1255</v>
      </c>
      <c r="G634" s="22" t="s">
        <v>405</v>
      </c>
      <c r="H634" s="17">
        <v>44569</v>
      </c>
      <c r="I634" s="22" t="s">
        <v>4587</v>
      </c>
      <c r="L634" s="8" t="str">
        <f>VLOOKUP(E634,'CONTROL MP HR'!$E$5:$M$1813,9,0)</f>
        <v>80002695</v>
      </c>
    </row>
    <row r="635" spans="1:12">
      <c r="A635" s="22">
        <f t="shared" si="19"/>
        <v>631</v>
      </c>
      <c r="B635" s="21" t="str">
        <f t="shared" si="18"/>
        <v>11600117</v>
      </c>
      <c r="C635" s="21" t="s">
        <v>722</v>
      </c>
      <c r="D635" s="22" t="s">
        <v>722</v>
      </c>
      <c r="E635" s="22" t="s">
        <v>723</v>
      </c>
      <c r="F635" s="22" t="s">
        <v>4661</v>
      </c>
      <c r="G635" s="22" t="s">
        <v>386</v>
      </c>
      <c r="H635" s="17">
        <v>44569</v>
      </c>
      <c r="I635" s="22" t="s">
        <v>4587</v>
      </c>
      <c r="L635" s="8" t="str">
        <f>VLOOKUP(E635,'CONTROL MP HR'!$E$5:$M$1813,9,0)</f>
        <v>11600117</v>
      </c>
    </row>
    <row r="636" spans="1:12">
      <c r="A636" s="22">
        <f t="shared" si="19"/>
        <v>632</v>
      </c>
      <c r="B636" s="21" t="str">
        <f t="shared" si="18"/>
        <v>80001106</v>
      </c>
      <c r="C636" s="21">
        <v>80001106</v>
      </c>
      <c r="D636" s="22" t="s">
        <v>1858</v>
      </c>
      <c r="E636" s="22" t="s">
        <v>1859</v>
      </c>
      <c r="F636" s="22" t="s">
        <v>1255</v>
      </c>
      <c r="G636" s="22" t="s">
        <v>405</v>
      </c>
      <c r="H636" s="17">
        <v>44569</v>
      </c>
      <c r="I636" s="22" t="s">
        <v>4587</v>
      </c>
      <c r="L636" s="8" t="str">
        <f>VLOOKUP(E636,'CONTROL MP HR'!$E$5:$M$1813,9,0)</f>
        <v>80001106</v>
      </c>
    </row>
    <row r="637" spans="1:12">
      <c r="A637" s="22">
        <f t="shared" si="19"/>
        <v>633</v>
      </c>
      <c r="B637" s="21" t="str">
        <f t="shared" si="18"/>
        <v>80000732</v>
      </c>
      <c r="C637" s="21" t="s">
        <v>4145</v>
      </c>
      <c r="D637" s="22" t="s">
        <v>2949</v>
      </c>
      <c r="E637" s="22" t="s">
        <v>2950</v>
      </c>
      <c r="F637" s="22" t="s">
        <v>1255</v>
      </c>
      <c r="G637" s="22" t="s">
        <v>328</v>
      </c>
      <c r="H637" s="17">
        <v>44569</v>
      </c>
      <c r="I637" s="22" t="s">
        <v>4587</v>
      </c>
      <c r="L637" s="8" t="str">
        <f>VLOOKUP(E637,'CONTROL MP HR'!$E$5:$M$1813,9,0)</f>
        <v>80003313</v>
      </c>
    </row>
    <row r="638" spans="1:12">
      <c r="A638" s="22">
        <f t="shared" si="19"/>
        <v>634</v>
      </c>
      <c r="B638" s="21" t="str">
        <f t="shared" si="18"/>
        <v>80001842</v>
      </c>
      <c r="C638" s="21">
        <v>80001842</v>
      </c>
      <c r="D638" s="22" t="s">
        <v>2951</v>
      </c>
      <c r="E638" s="22" t="s">
        <v>2952</v>
      </c>
      <c r="F638" s="22" t="s">
        <v>1255</v>
      </c>
      <c r="G638" s="22" t="s">
        <v>405</v>
      </c>
      <c r="H638" s="17">
        <v>44569</v>
      </c>
      <c r="I638" s="22" t="s">
        <v>4587</v>
      </c>
      <c r="L638" s="8" t="str">
        <f>VLOOKUP(E638,'CONTROL MP HR'!$E$5:$M$1813,9,0)</f>
        <v>80001842</v>
      </c>
    </row>
    <row r="639" spans="1:12">
      <c r="A639" s="22">
        <f t="shared" si="19"/>
        <v>635</v>
      </c>
      <c r="B639" s="21" t="str">
        <f t="shared" si="18"/>
        <v>80000632</v>
      </c>
      <c r="C639" s="21" t="s">
        <v>4295</v>
      </c>
      <c r="D639" s="22" t="s">
        <v>1511</v>
      </c>
      <c r="E639" s="22" t="s">
        <v>1512</v>
      </c>
      <c r="F639" s="22" t="s">
        <v>1255</v>
      </c>
      <c r="G639" s="22" t="s">
        <v>405</v>
      </c>
      <c r="H639" s="17">
        <v>44572</v>
      </c>
      <c r="I639" s="22" t="s">
        <v>4587</v>
      </c>
      <c r="L639" s="8" t="str">
        <f>VLOOKUP(E639,'CONTROL MP HR'!$E$5:$M$1813,9,0)</f>
        <v>80003046</v>
      </c>
    </row>
    <row r="640" spans="1:12">
      <c r="A640" s="22">
        <f t="shared" si="19"/>
        <v>636</v>
      </c>
      <c r="B640" s="21" t="str">
        <f t="shared" si="18"/>
        <v>00212826</v>
      </c>
      <c r="C640" s="21">
        <v>212826</v>
      </c>
      <c r="D640" s="22" t="s">
        <v>276</v>
      </c>
      <c r="E640" s="22" t="s">
        <v>4359</v>
      </c>
      <c r="F640" s="22" t="s">
        <v>3946</v>
      </c>
      <c r="G640" s="22" t="s">
        <v>405</v>
      </c>
      <c r="H640" s="17">
        <v>44572</v>
      </c>
      <c r="I640" s="22" t="s">
        <v>4587</v>
      </c>
      <c r="L640" s="8" t="str">
        <f>VLOOKUP(E640,'CONTROL MP HR'!$E$5:$M$1813,9,0)</f>
        <v>00212826</v>
      </c>
    </row>
    <row r="641" spans="1:12">
      <c r="A641" s="22">
        <f t="shared" si="19"/>
        <v>637</v>
      </c>
      <c r="B641" s="21" t="str">
        <f t="shared" si="18"/>
        <v>80000504</v>
      </c>
      <c r="C641" s="21">
        <v>80000504</v>
      </c>
      <c r="D641" s="22" t="s">
        <v>3720</v>
      </c>
      <c r="E641" s="22" t="s">
        <v>3721</v>
      </c>
      <c r="F641" s="22" t="s">
        <v>1255</v>
      </c>
      <c r="G641" s="22" t="s">
        <v>405</v>
      </c>
      <c r="H641" s="17">
        <v>44572</v>
      </c>
      <c r="I641" s="22" t="s">
        <v>4587</v>
      </c>
      <c r="L641" s="8" t="str">
        <f>VLOOKUP(E641,'CONTROL MP HR'!$E$5:$M$1813,9,0)</f>
        <v>80003032</v>
      </c>
    </row>
    <row r="642" spans="1:12">
      <c r="A642" s="22">
        <f t="shared" si="19"/>
        <v>638</v>
      </c>
      <c r="B642" s="21" t="str">
        <f t="shared" si="18"/>
        <v>80000565</v>
      </c>
      <c r="C642" s="21">
        <v>80000565</v>
      </c>
      <c r="D642" s="22" t="s">
        <v>2980</v>
      </c>
      <c r="E642" s="22" t="s">
        <v>2981</v>
      </c>
      <c r="F642" s="22" t="s">
        <v>1255</v>
      </c>
      <c r="G642" s="22" t="s">
        <v>405</v>
      </c>
      <c r="H642" s="17">
        <v>44572</v>
      </c>
      <c r="I642" s="22" t="s">
        <v>4587</v>
      </c>
      <c r="L642" s="8" t="str">
        <f>VLOOKUP(E642,'CONTROL MP HR'!$E$5:$M$1813,9,0)</f>
        <v>80003192</v>
      </c>
    </row>
    <row r="643" spans="1:12">
      <c r="A643" s="22">
        <f t="shared" si="19"/>
        <v>639</v>
      </c>
      <c r="B643" s="21" t="str">
        <f t="shared" si="18"/>
        <v>80004196</v>
      </c>
      <c r="C643" s="21">
        <v>80004196</v>
      </c>
      <c r="D643" s="22" t="s">
        <v>2622</v>
      </c>
      <c r="E643" s="22" t="s">
        <v>2621</v>
      </c>
      <c r="F643" s="22" t="s">
        <v>1255</v>
      </c>
      <c r="G643" s="22" t="s">
        <v>405</v>
      </c>
      <c r="H643" s="17">
        <v>44572</v>
      </c>
      <c r="I643" s="22" t="s">
        <v>4587</v>
      </c>
      <c r="L643" s="8" t="str">
        <f>VLOOKUP(E643,'CONTROL MP HR'!$E$5:$M$1813,9,0)</f>
        <v>80004196</v>
      </c>
    </row>
    <row r="644" spans="1:12">
      <c r="A644" s="22">
        <f t="shared" si="19"/>
        <v>640</v>
      </c>
      <c r="B644" s="21" t="str">
        <f t="shared" si="18"/>
        <v>80001844</v>
      </c>
      <c r="C644" s="21" t="s">
        <v>2625</v>
      </c>
      <c r="D644" s="22" t="s">
        <v>2625</v>
      </c>
      <c r="E644" s="22" t="s">
        <v>2626</v>
      </c>
      <c r="F644" s="22" t="s">
        <v>1255</v>
      </c>
      <c r="G644" s="22" t="s">
        <v>405</v>
      </c>
      <c r="H644" s="17">
        <v>44572</v>
      </c>
      <c r="I644" s="22" t="s">
        <v>4587</v>
      </c>
      <c r="L644" s="8" t="str">
        <f>VLOOKUP(E644,'CONTROL MP HR'!$E$5:$M$1813,9,0)</f>
        <v>80001844</v>
      </c>
    </row>
    <row r="645" spans="1:12">
      <c r="A645" s="22">
        <f t="shared" si="19"/>
        <v>641</v>
      </c>
      <c r="B645" s="21" t="str">
        <f t="shared" ref="B645:B708" si="20">TEXT(C645,"00000000")</f>
        <v>80000686</v>
      </c>
      <c r="C645" s="21">
        <v>80000686</v>
      </c>
      <c r="D645" s="22" t="s">
        <v>1539</v>
      </c>
      <c r="E645" s="22" t="s">
        <v>1540</v>
      </c>
      <c r="F645" s="22" t="s">
        <v>1255</v>
      </c>
      <c r="G645" s="22" t="s">
        <v>405</v>
      </c>
      <c r="H645" s="17">
        <v>44572</v>
      </c>
      <c r="I645" s="22" t="s">
        <v>4587</v>
      </c>
      <c r="L645" s="8" t="str">
        <f>VLOOKUP(E645,'CONTROL MP HR'!$E$5:$M$1813,9,0)</f>
        <v>80000686</v>
      </c>
    </row>
    <row r="646" spans="1:12">
      <c r="A646" s="22">
        <f t="shared" ref="A646:A709" si="21">A645+1</f>
        <v>642</v>
      </c>
      <c r="B646" s="21" t="str">
        <f t="shared" si="20"/>
        <v>80000688</v>
      </c>
      <c r="C646" s="21" t="s">
        <v>3014</v>
      </c>
      <c r="D646" s="22" t="s">
        <v>3014</v>
      </c>
      <c r="E646" s="22" t="s">
        <v>3015</v>
      </c>
      <c r="F646" s="22" t="s">
        <v>1255</v>
      </c>
      <c r="G646" s="22" t="s">
        <v>405</v>
      </c>
      <c r="H646" s="17">
        <v>44572</v>
      </c>
      <c r="I646" s="22" t="s">
        <v>4587</v>
      </c>
      <c r="L646" s="8" t="str">
        <f>VLOOKUP(E646,'CONTROL MP HR'!$E$5:$M$1813,9,0)</f>
        <v>80000688</v>
      </c>
    </row>
    <row r="647" spans="1:12">
      <c r="A647" s="22">
        <f t="shared" si="21"/>
        <v>643</v>
      </c>
      <c r="B647" s="21" t="str">
        <f t="shared" si="20"/>
        <v>80004197</v>
      </c>
      <c r="C647" s="21">
        <v>80004197</v>
      </c>
      <c r="D647" s="22" t="s">
        <v>2650</v>
      </c>
      <c r="E647" s="22" t="s">
        <v>2649</v>
      </c>
      <c r="F647" s="22" t="s">
        <v>1255</v>
      </c>
      <c r="G647" s="22" t="s">
        <v>405</v>
      </c>
      <c r="H647" s="17">
        <v>44572</v>
      </c>
      <c r="I647" s="22" t="s">
        <v>4587</v>
      </c>
      <c r="L647" s="8" t="str">
        <f>VLOOKUP(E647,'CONTROL MP HR'!$E$5:$M$1813,9,0)</f>
        <v>80004197</v>
      </c>
    </row>
    <row r="648" spans="1:12">
      <c r="A648" s="22">
        <f t="shared" si="21"/>
        <v>644</v>
      </c>
      <c r="B648" s="21" t="str">
        <f t="shared" si="20"/>
        <v>80000864</v>
      </c>
      <c r="C648" s="21" t="s">
        <v>4213</v>
      </c>
      <c r="D648" s="22" t="s">
        <v>1562</v>
      </c>
      <c r="E648" s="22" t="s">
        <v>1563</v>
      </c>
      <c r="F648" s="22" t="s">
        <v>1255</v>
      </c>
      <c r="G648" s="22" t="s">
        <v>405</v>
      </c>
      <c r="H648" s="17">
        <v>44572</v>
      </c>
      <c r="I648" s="22" t="s">
        <v>4587</v>
      </c>
      <c r="L648" s="8" t="str">
        <f>VLOOKUP(E648,'CONTROL MP HR'!$E$5:$M$1813,9,0)</f>
        <v>80003625</v>
      </c>
    </row>
    <row r="649" spans="1:12">
      <c r="A649" s="22">
        <f t="shared" si="21"/>
        <v>645</v>
      </c>
      <c r="B649" s="21" t="str">
        <f t="shared" si="20"/>
        <v>80004202</v>
      </c>
      <c r="C649" s="21">
        <v>80004202</v>
      </c>
      <c r="D649" s="22" t="s">
        <v>2679</v>
      </c>
      <c r="E649" s="22" t="s">
        <v>2678</v>
      </c>
      <c r="F649" s="22" t="s">
        <v>1255</v>
      </c>
      <c r="G649" s="22" t="s">
        <v>405</v>
      </c>
      <c r="H649" s="17">
        <v>44572</v>
      </c>
      <c r="I649" s="22" t="s">
        <v>4587</v>
      </c>
      <c r="L649" s="8" t="str">
        <f>VLOOKUP(E649,'CONTROL MP HR'!$E$5:$M$1813,9,0)</f>
        <v>80004202</v>
      </c>
    </row>
    <row r="650" spans="1:12">
      <c r="A650" s="22">
        <f t="shared" si="21"/>
        <v>646</v>
      </c>
      <c r="B650" s="21" t="str">
        <f t="shared" si="20"/>
        <v>80000837</v>
      </c>
      <c r="C650" s="21" t="s">
        <v>4100</v>
      </c>
      <c r="D650" s="22" t="s">
        <v>3528</v>
      </c>
      <c r="E650" s="22" t="s">
        <v>3529</v>
      </c>
      <c r="F650" s="22" t="s">
        <v>1255</v>
      </c>
      <c r="G650" s="22" t="s">
        <v>328</v>
      </c>
      <c r="H650" s="17">
        <v>44572</v>
      </c>
      <c r="I650" s="22" t="s">
        <v>4587</v>
      </c>
      <c r="L650" s="8" t="str">
        <f>VLOOKUP(E650,'CONTROL MP HR'!$E$5:$M$1813,9,0)</f>
        <v>80003604</v>
      </c>
    </row>
    <row r="651" spans="1:12">
      <c r="A651" s="22">
        <f t="shared" si="21"/>
        <v>647</v>
      </c>
      <c r="B651" s="21" t="str">
        <f t="shared" si="20"/>
        <v>80000557</v>
      </c>
      <c r="C651" s="21">
        <v>80000557</v>
      </c>
      <c r="D651" s="22" t="s">
        <v>2366</v>
      </c>
      <c r="E651" s="22" t="s">
        <v>2367</v>
      </c>
      <c r="F651" s="22" t="s">
        <v>1255</v>
      </c>
      <c r="G651" s="22" t="s">
        <v>405</v>
      </c>
      <c r="H651" s="17">
        <v>44572</v>
      </c>
      <c r="I651" s="22" t="s">
        <v>4587</v>
      </c>
      <c r="L651" s="8" t="str">
        <f>VLOOKUP(E651,'CONTROL MP HR'!$E$5:$M$1813,9,0)</f>
        <v>80002703</v>
      </c>
    </row>
    <row r="652" spans="1:12">
      <c r="A652" s="22">
        <f t="shared" si="21"/>
        <v>648</v>
      </c>
      <c r="B652" s="21" t="str">
        <f t="shared" si="20"/>
        <v>80000850</v>
      </c>
      <c r="C652" s="21" t="s">
        <v>2503</v>
      </c>
      <c r="D652" s="22" t="e">
        <v>#N/A</v>
      </c>
      <c r="E652" s="22" t="s">
        <v>4101</v>
      </c>
      <c r="F652" s="22" t="s">
        <v>1255</v>
      </c>
      <c r="G652" s="22" t="s">
        <v>328</v>
      </c>
      <c r="H652" s="17">
        <v>44572</v>
      </c>
      <c r="I652" s="22" t="s">
        <v>4587</v>
      </c>
      <c r="L652" s="8" t="e">
        <f>VLOOKUP(E652,'CONTROL MP HR'!$E$5:$M$1813,9,0)</f>
        <v>#N/A</v>
      </c>
    </row>
    <row r="653" spans="1:12">
      <c r="A653" s="22">
        <f t="shared" si="21"/>
        <v>649</v>
      </c>
      <c r="B653" s="21" t="str">
        <f t="shared" si="20"/>
        <v>80002736</v>
      </c>
      <c r="C653" s="21" t="s">
        <v>3442</v>
      </c>
      <c r="D653" s="22" t="s">
        <v>3442</v>
      </c>
      <c r="E653" s="22" t="s">
        <v>3443</v>
      </c>
      <c r="F653" s="22" t="s">
        <v>1255</v>
      </c>
      <c r="G653" s="22" t="s">
        <v>405</v>
      </c>
      <c r="H653" s="17">
        <v>44572</v>
      </c>
      <c r="I653" s="22" t="s">
        <v>4587</v>
      </c>
      <c r="L653" s="8" t="str">
        <f>VLOOKUP(E653,'CONTROL MP HR'!$E$5:$M$1813,9,0)</f>
        <v>80002736</v>
      </c>
    </row>
    <row r="654" spans="1:12">
      <c r="A654" s="22">
        <f t="shared" si="21"/>
        <v>650</v>
      </c>
      <c r="B654" s="21" t="str">
        <f t="shared" si="20"/>
        <v>80004207</v>
      </c>
      <c r="C654" s="21">
        <v>80004207</v>
      </c>
      <c r="D654" s="22" t="s">
        <v>2754</v>
      </c>
      <c r="E654" s="22" t="s">
        <v>2753</v>
      </c>
      <c r="F654" s="22" t="s">
        <v>1255</v>
      </c>
      <c r="G654" s="22" t="s">
        <v>405</v>
      </c>
      <c r="H654" s="17">
        <v>44572</v>
      </c>
      <c r="I654" s="22" t="s">
        <v>4587</v>
      </c>
      <c r="L654" s="8" t="str">
        <f>VLOOKUP(E654,'CONTROL MP HR'!$E$5:$M$1813,9,0)</f>
        <v>80004207</v>
      </c>
    </row>
    <row r="655" spans="1:12">
      <c r="A655" s="22">
        <f t="shared" si="21"/>
        <v>651</v>
      </c>
      <c r="B655" s="21" t="str">
        <f t="shared" si="20"/>
        <v>80000478</v>
      </c>
      <c r="C655" s="21">
        <v>80000478</v>
      </c>
      <c r="D655" s="22" t="s">
        <v>2782</v>
      </c>
      <c r="E655" s="22" t="s">
        <v>2781</v>
      </c>
      <c r="F655" s="22" t="s">
        <v>1255</v>
      </c>
      <c r="G655" s="22" t="s">
        <v>405</v>
      </c>
      <c r="H655" s="17">
        <v>44572</v>
      </c>
      <c r="I655" s="22" t="s">
        <v>4587</v>
      </c>
      <c r="L655" s="8" t="str">
        <f>VLOOKUP(E655,'CONTROL MP HR'!$E$5:$M$1813,9,0)</f>
        <v>80003021</v>
      </c>
    </row>
    <row r="656" spans="1:12">
      <c r="A656" s="22">
        <f t="shared" si="21"/>
        <v>652</v>
      </c>
      <c r="B656" s="21" t="str">
        <f t="shared" si="20"/>
        <v>BMP-140421</v>
      </c>
      <c r="C656" s="21" t="s">
        <v>502</v>
      </c>
      <c r="D656" s="22" t="e">
        <v>#N/A</v>
      </c>
      <c r="E656" s="22" t="s">
        <v>4662</v>
      </c>
      <c r="F656" s="22" t="s">
        <v>4609</v>
      </c>
      <c r="G656" s="22" t="s">
        <v>328</v>
      </c>
      <c r="H656" s="17">
        <v>44572</v>
      </c>
      <c r="I656" s="22" t="s">
        <v>4587</v>
      </c>
      <c r="L656" s="8" t="e">
        <f>VLOOKUP(E656,'CONTROL MP HR'!$E$5:$M$1813,9,0)</f>
        <v>#N/A</v>
      </c>
    </row>
    <row r="657" spans="1:12">
      <c r="A657" s="22">
        <f t="shared" si="21"/>
        <v>653</v>
      </c>
      <c r="B657" s="21" t="str">
        <f t="shared" si="20"/>
        <v>80002579</v>
      </c>
      <c r="C657" s="21" t="s">
        <v>3472</v>
      </c>
      <c r="D657" s="22" t="e">
        <v>#N/A</v>
      </c>
      <c r="E657" s="22" t="s">
        <v>4663</v>
      </c>
      <c r="F657" s="22" t="s">
        <v>1255</v>
      </c>
      <c r="G657" s="22" t="s">
        <v>328</v>
      </c>
      <c r="H657" s="17">
        <v>44572</v>
      </c>
      <c r="I657" s="22" t="s">
        <v>4587</v>
      </c>
      <c r="L657" s="8" t="e">
        <f>VLOOKUP(E657,'CONTROL MP HR'!$E$5:$M$1813,9,0)</f>
        <v>#N/A</v>
      </c>
    </row>
    <row r="658" spans="1:12">
      <c r="A658" s="22">
        <f t="shared" si="21"/>
        <v>654</v>
      </c>
      <c r="B658" s="21" t="str">
        <f t="shared" si="20"/>
        <v>SUI - 2008002</v>
      </c>
      <c r="C658" s="21" t="s">
        <v>3804</v>
      </c>
      <c r="D658" s="22" t="s">
        <v>3804</v>
      </c>
      <c r="E658" s="22" t="s">
        <v>3805</v>
      </c>
      <c r="F658" s="22" t="s">
        <v>4611</v>
      </c>
      <c r="G658" s="22" t="s">
        <v>328</v>
      </c>
      <c r="H658" s="17">
        <v>44572</v>
      </c>
      <c r="I658" s="22" t="s">
        <v>4587</v>
      </c>
      <c r="L658" s="8" t="str">
        <f>VLOOKUP(E658,'CONTROL MP HR'!$E$5:$M$1813,9,0)</f>
        <v>SUI - 2008002</v>
      </c>
    </row>
    <row r="659" spans="1:12">
      <c r="A659" s="22">
        <f t="shared" si="21"/>
        <v>655</v>
      </c>
      <c r="B659" s="21" t="str">
        <f t="shared" si="20"/>
        <v>80002735</v>
      </c>
      <c r="C659" s="21">
        <v>80002735</v>
      </c>
      <c r="D659" s="22" t="s">
        <v>3000</v>
      </c>
      <c r="E659" s="22" t="s">
        <v>3001</v>
      </c>
      <c r="F659" s="22" t="s">
        <v>1255</v>
      </c>
      <c r="G659" s="22" t="s">
        <v>405</v>
      </c>
      <c r="H659" s="17">
        <v>44572</v>
      </c>
      <c r="I659" s="22" t="s">
        <v>4587</v>
      </c>
      <c r="L659" s="8" t="str">
        <f>VLOOKUP(E659,'CONTROL MP HR'!$E$5:$M$1813,9,0)</f>
        <v>80002735</v>
      </c>
    </row>
    <row r="660" spans="1:12">
      <c r="A660" s="22">
        <f t="shared" si="21"/>
        <v>656</v>
      </c>
      <c r="B660" s="21" t="str">
        <f t="shared" si="20"/>
        <v>80000500</v>
      </c>
      <c r="C660" s="21">
        <v>80000500</v>
      </c>
      <c r="D660" s="22" t="s">
        <v>1670</v>
      </c>
      <c r="E660" s="22" t="s">
        <v>1671</v>
      </c>
      <c r="F660" s="22" t="s">
        <v>1255</v>
      </c>
      <c r="G660" s="22" t="s">
        <v>405</v>
      </c>
      <c r="H660" s="17">
        <v>44572</v>
      </c>
      <c r="I660" s="22" t="s">
        <v>4587</v>
      </c>
      <c r="L660" s="8" t="str">
        <f>VLOOKUP(E660,'CONTROL MP HR'!$E$5:$M$1813,9,0)</f>
        <v>80003030</v>
      </c>
    </row>
    <row r="661" spans="1:12">
      <c r="A661" s="22">
        <f t="shared" si="21"/>
        <v>657</v>
      </c>
      <c r="B661" s="21" t="str">
        <f t="shared" si="20"/>
        <v>80000527</v>
      </c>
      <c r="C661" s="21" t="s">
        <v>4223</v>
      </c>
      <c r="D661" s="22" t="s">
        <v>1503</v>
      </c>
      <c r="E661" s="22" t="s">
        <v>1504</v>
      </c>
      <c r="F661" s="22" t="s">
        <v>1255</v>
      </c>
      <c r="G661" s="22" t="s">
        <v>405</v>
      </c>
      <c r="H661" s="17">
        <v>44572</v>
      </c>
      <c r="I661" s="22" t="s">
        <v>4587</v>
      </c>
      <c r="L661" s="8" t="str">
        <f>VLOOKUP(E661,'CONTROL MP HR'!$E$5:$M$1813,9,0)</f>
        <v>80003043</v>
      </c>
    </row>
    <row r="662" spans="1:12">
      <c r="A662" s="22">
        <f t="shared" si="21"/>
        <v>658</v>
      </c>
      <c r="B662" s="21" t="str">
        <f t="shared" si="20"/>
        <v>a5. 05991220030047</v>
      </c>
      <c r="C662" s="21" t="s">
        <v>728</v>
      </c>
      <c r="D662" s="22" t="s">
        <v>728</v>
      </c>
      <c r="E662" s="22" t="s">
        <v>729</v>
      </c>
      <c r="F662" s="22" t="s">
        <v>726</v>
      </c>
      <c r="G662" s="22" t="s">
        <v>386</v>
      </c>
      <c r="H662" s="17">
        <v>44576</v>
      </c>
      <c r="I662" s="22" t="s">
        <v>4587</v>
      </c>
      <c r="L662" s="8" t="str">
        <f>VLOOKUP(E662,'CONTROL MP HR'!$E$5:$M$1813,9,0)</f>
        <v>a5. 05991220030047</v>
      </c>
    </row>
    <row r="663" spans="1:12">
      <c r="A663" s="22">
        <f t="shared" si="21"/>
        <v>659</v>
      </c>
      <c r="B663" s="21" t="str">
        <f t="shared" si="20"/>
        <v>80000498</v>
      </c>
      <c r="C663" s="21">
        <v>80000498</v>
      </c>
      <c r="D663" s="22" t="s">
        <v>1439</v>
      </c>
      <c r="E663" s="22" t="s">
        <v>1438</v>
      </c>
      <c r="F663" s="22" t="s">
        <v>1255</v>
      </c>
      <c r="G663" s="22" t="s">
        <v>405</v>
      </c>
      <c r="H663" s="17">
        <v>44576</v>
      </c>
      <c r="I663" s="22" t="s">
        <v>4587</v>
      </c>
      <c r="L663" s="8" t="str">
        <f>VLOOKUP(E663,'CONTROL MP HR'!$E$5:$M$1813,9,0)</f>
        <v>80003029</v>
      </c>
    </row>
    <row r="664" spans="1:12">
      <c r="A664" s="22">
        <f t="shared" si="21"/>
        <v>660</v>
      </c>
      <c r="B664" s="21" t="str">
        <f t="shared" si="20"/>
        <v>80000843</v>
      </c>
      <c r="C664" s="21" t="s">
        <v>3714</v>
      </c>
      <c r="D664" s="22" t="s">
        <v>3714</v>
      </c>
      <c r="E664" s="22" t="s">
        <v>3715</v>
      </c>
      <c r="F664" s="22" t="s">
        <v>1255</v>
      </c>
      <c r="G664" s="22" t="s">
        <v>328</v>
      </c>
      <c r="H664" s="17">
        <v>44576</v>
      </c>
      <c r="I664" s="22" t="s">
        <v>4587</v>
      </c>
      <c r="L664" s="8" t="str">
        <f>VLOOKUP(E664,'CONTROL MP HR'!$E$5:$M$1813,9,0)</f>
        <v>80000843</v>
      </c>
    </row>
    <row r="665" spans="1:12">
      <c r="A665" s="22">
        <f t="shared" si="21"/>
        <v>661</v>
      </c>
      <c r="B665" s="21" t="str">
        <f t="shared" si="20"/>
        <v>a5. 05970420030043</v>
      </c>
      <c r="C665" s="21" t="s">
        <v>730</v>
      </c>
      <c r="D665" s="22" t="s">
        <v>730</v>
      </c>
      <c r="E665" s="22" t="s">
        <v>731</v>
      </c>
      <c r="F665" s="22" t="s">
        <v>726</v>
      </c>
      <c r="G665" s="22" t="s">
        <v>386</v>
      </c>
      <c r="H665" s="17">
        <v>44576</v>
      </c>
      <c r="I665" s="22" t="s">
        <v>4587</v>
      </c>
      <c r="L665" s="8" t="str">
        <f>VLOOKUP(E665,'CONTROL MP HR'!$E$5:$M$1813,9,0)</f>
        <v>a5. 05970420030043</v>
      </c>
    </row>
    <row r="666" spans="1:12">
      <c r="A666" s="22">
        <f t="shared" si="21"/>
        <v>662</v>
      </c>
      <c r="B666" s="21" t="str">
        <f t="shared" si="20"/>
        <v>80004194</v>
      </c>
      <c r="C666" s="21">
        <v>80004194</v>
      </c>
      <c r="D666" s="22" t="s">
        <v>2575</v>
      </c>
      <c r="E666" s="22" t="s">
        <v>2574</v>
      </c>
      <c r="F666" s="22" t="s">
        <v>1255</v>
      </c>
      <c r="G666" s="22" t="s">
        <v>405</v>
      </c>
      <c r="H666" s="17">
        <v>44576</v>
      </c>
      <c r="I666" s="22" t="s">
        <v>4587</v>
      </c>
      <c r="L666" s="8" t="str">
        <f>VLOOKUP(E666,'CONTROL MP HR'!$E$5:$M$1813,9,0)</f>
        <v>80004194</v>
      </c>
    </row>
    <row r="667" spans="1:12">
      <c r="A667" s="22">
        <f t="shared" si="21"/>
        <v>663</v>
      </c>
      <c r="B667" s="21" t="str">
        <f t="shared" si="20"/>
        <v>80002577</v>
      </c>
      <c r="C667" s="21" t="s">
        <v>3026</v>
      </c>
      <c r="D667" s="22" t="s">
        <v>3026</v>
      </c>
      <c r="E667" s="22" t="s">
        <v>3027</v>
      </c>
      <c r="F667" s="22" t="s">
        <v>1255</v>
      </c>
      <c r="G667" s="22" t="s">
        <v>328</v>
      </c>
      <c r="H667" s="17">
        <v>44576</v>
      </c>
      <c r="I667" s="22" t="s">
        <v>4587</v>
      </c>
      <c r="L667" s="8" t="str">
        <f>VLOOKUP(E667,'CONTROL MP HR'!$E$5:$M$1813,9,0)</f>
        <v>80002577</v>
      </c>
    </row>
    <row r="668" spans="1:12">
      <c r="A668" s="22">
        <f t="shared" si="21"/>
        <v>664</v>
      </c>
      <c r="B668" s="21" t="str">
        <f t="shared" si="20"/>
        <v>80004195</v>
      </c>
      <c r="C668" s="21">
        <v>80004195</v>
      </c>
      <c r="D668" s="22" t="s">
        <v>2585</v>
      </c>
      <c r="E668" s="22" t="s">
        <v>2584</v>
      </c>
      <c r="F668" s="22" t="s">
        <v>1255</v>
      </c>
      <c r="G668" s="22" t="s">
        <v>405</v>
      </c>
      <c r="H668" s="17">
        <v>44576</v>
      </c>
      <c r="I668" s="22" t="s">
        <v>4587</v>
      </c>
      <c r="L668" s="8" t="str">
        <f>VLOOKUP(E668,'CONTROL MP HR'!$E$5:$M$1813,9,0)</f>
        <v>80004195</v>
      </c>
    </row>
    <row r="669" spans="1:12">
      <c r="A669" s="22">
        <f t="shared" si="21"/>
        <v>665</v>
      </c>
      <c r="B669" s="21" t="str">
        <f t="shared" si="20"/>
        <v>80002971</v>
      </c>
      <c r="C669" s="21" t="s">
        <v>3426</v>
      </c>
      <c r="D669" s="22" t="s">
        <v>3426</v>
      </c>
      <c r="E669" s="22" t="s">
        <v>3427</v>
      </c>
      <c r="F669" s="22" t="s">
        <v>1255</v>
      </c>
      <c r="G669" s="22" t="s">
        <v>328</v>
      </c>
      <c r="H669" s="17">
        <v>44576</v>
      </c>
      <c r="I669" s="22" t="s">
        <v>4587</v>
      </c>
      <c r="L669" s="8" t="str">
        <f>VLOOKUP(E669,'CONTROL MP HR'!$E$5:$M$1813,9,0)</f>
        <v>80002971</v>
      </c>
    </row>
    <row r="670" spans="1:12">
      <c r="A670" s="22">
        <f t="shared" si="21"/>
        <v>666</v>
      </c>
      <c r="B670" s="21" t="str">
        <f t="shared" si="20"/>
        <v>a5.05000520030056</v>
      </c>
      <c r="C670" s="21" t="s">
        <v>732</v>
      </c>
      <c r="D670" s="22" t="s">
        <v>732</v>
      </c>
      <c r="E670" s="22" t="s">
        <v>733</v>
      </c>
      <c r="F670" s="22" t="s">
        <v>726</v>
      </c>
      <c r="G670" s="22" t="s">
        <v>386</v>
      </c>
      <c r="H670" s="17">
        <v>44576</v>
      </c>
      <c r="I670" s="22" t="s">
        <v>4587</v>
      </c>
      <c r="L670" s="8" t="str">
        <f>VLOOKUP(E670,'CONTROL MP HR'!$E$5:$M$1813,9,0)</f>
        <v>a5.05000520030056</v>
      </c>
    </row>
    <row r="671" spans="1:12">
      <c r="A671" s="22">
        <f t="shared" si="21"/>
        <v>667</v>
      </c>
      <c r="B671" s="21" t="str">
        <f t="shared" si="20"/>
        <v>80004200</v>
      </c>
      <c r="C671" s="21">
        <v>80004200</v>
      </c>
      <c r="D671" s="22" t="s">
        <v>2656</v>
      </c>
      <c r="E671" s="22" t="s">
        <v>2655</v>
      </c>
      <c r="F671" s="22" t="s">
        <v>1255</v>
      </c>
      <c r="G671" s="22" t="s">
        <v>405</v>
      </c>
      <c r="H671" s="17">
        <v>44576</v>
      </c>
      <c r="I671" s="22" t="s">
        <v>4587</v>
      </c>
      <c r="L671" s="8" t="str">
        <f>VLOOKUP(E671,'CONTROL MP HR'!$E$5:$M$1813,9,0)</f>
        <v>80004200</v>
      </c>
    </row>
    <row r="672" spans="1:12">
      <c r="A672" s="22">
        <f t="shared" si="21"/>
        <v>668</v>
      </c>
      <c r="B672" s="21" t="str">
        <f t="shared" si="20"/>
        <v>80002591</v>
      </c>
      <c r="C672" s="21" t="s">
        <v>1968</v>
      </c>
      <c r="D672" s="22" t="s">
        <v>1968</v>
      </c>
      <c r="E672" s="22" t="s">
        <v>1969</v>
      </c>
      <c r="F672" s="22" t="s">
        <v>1255</v>
      </c>
      <c r="G672" s="22" t="s">
        <v>328</v>
      </c>
      <c r="H672" s="17">
        <v>44576</v>
      </c>
      <c r="I672" s="22" t="s">
        <v>4587</v>
      </c>
      <c r="L672" s="8" t="str">
        <f>VLOOKUP(E672,'CONTROL MP HR'!$E$5:$M$1813,9,0)</f>
        <v>80002591</v>
      </c>
    </row>
    <row r="673" spans="1:12">
      <c r="A673" s="22">
        <f t="shared" si="21"/>
        <v>669</v>
      </c>
      <c r="B673" s="21" t="str">
        <f t="shared" si="20"/>
        <v>FANDI CAHYONO</v>
      </c>
      <c r="C673" s="21" t="s">
        <v>1752</v>
      </c>
      <c r="D673" s="22" t="s">
        <v>1751</v>
      </c>
      <c r="E673" s="22" t="s">
        <v>1752</v>
      </c>
      <c r="F673" s="22" t="s">
        <v>1255</v>
      </c>
      <c r="G673" s="22" t="e">
        <v>#N/A</v>
      </c>
      <c r="H673" s="17">
        <v>44576</v>
      </c>
      <c r="I673" s="22" t="s">
        <v>4587</v>
      </c>
      <c r="L673" s="8" t="str">
        <f>VLOOKUP(E673,'CONTROL MP HR'!$E$5:$M$1813,9,0)</f>
        <v>80003033</v>
      </c>
    </row>
    <row r="674" spans="1:12">
      <c r="A674" s="22">
        <f t="shared" si="21"/>
        <v>670</v>
      </c>
      <c r="B674" s="21" t="str">
        <f t="shared" si="20"/>
        <v>BMP101222</v>
      </c>
      <c r="C674" s="21" t="s">
        <v>463</v>
      </c>
      <c r="D674" s="22" t="s">
        <v>463</v>
      </c>
      <c r="E674" s="22" t="s">
        <v>464</v>
      </c>
      <c r="F674" s="22" t="s">
        <v>4609</v>
      </c>
      <c r="G674" s="22" t="s">
        <v>328</v>
      </c>
      <c r="H674" s="17">
        <v>44576</v>
      </c>
      <c r="I674" s="22" t="s">
        <v>4587</v>
      </c>
      <c r="L674" s="8" t="str">
        <f>VLOOKUP(E674,'CONTROL MP HR'!$E$5:$M$1813,9,0)</f>
        <v>BMP101222</v>
      </c>
    </row>
    <row r="675" spans="1:12">
      <c r="A675" s="22">
        <f t="shared" si="21"/>
        <v>671</v>
      </c>
      <c r="B675" s="21" t="str">
        <f t="shared" si="20"/>
        <v>80004203</v>
      </c>
      <c r="C675" s="21">
        <v>80004203</v>
      </c>
      <c r="D675" s="22" t="s">
        <v>2728</v>
      </c>
      <c r="E675" s="22" t="s">
        <v>2727</v>
      </c>
      <c r="F675" s="22" t="s">
        <v>1255</v>
      </c>
      <c r="G675" s="22" t="s">
        <v>405</v>
      </c>
      <c r="H675" s="17">
        <v>44576</v>
      </c>
      <c r="I675" s="22" t="s">
        <v>4587</v>
      </c>
      <c r="L675" s="8" t="str">
        <f>VLOOKUP(E675,'CONTROL MP HR'!$E$5:$M$1813,9,0)</f>
        <v>80004203</v>
      </c>
    </row>
    <row r="676" spans="1:12">
      <c r="A676" s="22">
        <f t="shared" si="21"/>
        <v>672</v>
      </c>
      <c r="B676" s="21" t="str">
        <f t="shared" si="20"/>
        <v>BMP-1804215</v>
      </c>
      <c r="C676" s="21" t="s">
        <v>485</v>
      </c>
      <c r="D676" s="22" t="s">
        <v>485</v>
      </c>
      <c r="E676" s="22" t="s">
        <v>486</v>
      </c>
      <c r="F676" s="22" t="s">
        <v>4609</v>
      </c>
      <c r="G676" s="22" t="s">
        <v>328</v>
      </c>
      <c r="H676" s="17">
        <v>44576</v>
      </c>
      <c r="I676" s="22" t="s">
        <v>4587</v>
      </c>
      <c r="L676" s="8" t="str">
        <f>VLOOKUP(E676,'CONTROL MP HR'!$E$5:$M$1813,9,0)</f>
        <v>BMP-1804215</v>
      </c>
    </row>
    <row r="677" spans="1:12">
      <c r="A677" s="22">
        <f t="shared" si="21"/>
        <v>673</v>
      </c>
      <c r="B677" s="21" t="str">
        <f t="shared" si="20"/>
        <v>80000492</v>
      </c>
      <c r="C677" s="21">
        <v>80000492</v>
      </c>
      <c r="D677" s="22" t="s">
        <v>2784</v>
      </c>
      <c r="E677" s="22" t="s">
        <v>2783</v>
      </c>
      <c r="F677" s="22" t="s">
        <v>1255</v>
      </c>
      <c r="G677" s="22" t="s">
        <v>405</v>
      </c>
      <c r="H677" s="17">
        <v>44576</v>
      </c>
      <c r="I677" s="22" t="s">
        <v>4587</v>
      </c>
      <c r="L677" s="8" t="str">
        <f>VLOOKUP(E677,'CONTROL MP HR'!$E$5:$M$1813,9,0)</f>
        <v>80003025</v>
      </c>
    </row>
    <row r="678" spans="1:12">
      <c r="A678" s="22">
        <f t="shared" si="21"/>
        <v>674</v>
      </c>
      <c r="B678" s="21" t="str">
        <f t="shared" si="20"/>
        <v>80004208</v>
      </c>
      <c r="C678" s="21">
        <v>80004208</v>
      </c>
      <c r="D678" s="22" t="s">
        <v>2806</v>
      </c>
      <c r="E678" s="22" t="s">
        <v>2805</v>
      </c>
      <c r="F678" s="22" t="s">
        <v>1255</v>
      </c>
      <c r="G678" s="22" t="s">
        <v>405</v>
      </c>
      <c r="H678" s="17">
        <v>44576</v>
      </c>
      <c r="I678" s="22" t="s">
        <v>4587</v>
      </c>
      <c r="L678" s="8" t="str">
        <f>VLOOKUP(E678,'CONTROL MP HR'!$E$5:$M$1813,9,0)</f>
        <v>80004208</v>
      </c>
    </row>
    <row r="679" spans="1:12">
      <c r="A679" s="22">
        <f t="shared" si="21"/>
        <v>675</v>
      </c>
      <c r="B679" s="21" t="str">
        <f t="shared" si="20"/>
        <v>80001216</v>
      </c>
      <c r="C679" s="21" t="s">
        <v>2041</v>
      </c>
      <c r="D679" s="22" t="s">
        <v>2041</v>
      </c>
      <c r="E679" s="22" t="s">
        <v>2042</v>
      </c>
      <c r="F679" s="22" t="s">
        <v>1255</v>
      </c>
      <c r="G679" s="22" t="s">
        <v>328</v>
      </c>
      <c r="H679" s="17">
        <v>44576</v>
      </c>
      <c r="I679" s="22" t="s">
        <v>4587</v>
      </c>
      <c r="L679" s="8" t="str">
        <f>VLOOKUP(E679,'CONTROL MP HR'!$E$5:$M$1813,9,0)</f>
        <v>80001216</v>
      </c>
    </row>
    <row r="680" spans="1:12">
      <c r="A680" s="22">
        <f t="shared" si="21"/>
        <v>676</v>
      </c>
      <c r="B680" s="21" t="str">
        <f t="shared" si="20"/>
        <v>80001217</v>
      </c>
      <c r="C680" s="21" t="s">
        <v>2515</v>
      </c>
      <c r="D680" s="22" t="s">
        <v>2515</v>
      </c>
      <c r="E680" s="22" t="s">
        <v>2516</v>
      </c>
      <c r="F680" s="22" t="s">
        <v>1255</v>
      </c>
      <c r="G680" s="22" t="s">
        <v>328</v>
      </c>
      <c r="H680" s="17">
        <v>44576</v>
      </c>
      <c r="I680" s="22" t="s">
        <v>4587</v>
      </c>
      <c r="L680" s="8" t="str">
        <f>VLOOKUP(E680,'CONTROL MP HR'!$E$5:$M$1813,9,0)</f>
        <v>80001217</v>
      </c>
    </row>
    <row r="681" spans="1:12">
      <c r="A681" s="22">
        <f t="shared" si="21"/>
        <v>677</v>
      </c>
      <c r="B681" s="21" t="str">
        <f t="shared" si="20"/>
        <v>80002612</v>
      </c>
      <c r="C681" s="21">
        <v>80002612</v>
      </c>
      <c r="D681" s="22" t="e">
        <v>#N/A</v>
      </c>
      <c r="E681" s="22" t="s">
        <v>4178</v>
      </c>
      <c r="F681" s="22" t="s">
        <v>1255</v>
      </c>
      <c r="G681" s="22" t="s">
        <v>405</v>
      </c>
      <c r="H681" s="17">
        <v>44576</v>
      </c>
      <c r="I681" s="22" t="s">
        <v>4587</v>
      </c>
      <c r="L681" s="8" t="e">
        <f>VLOOKUP(E681,'CONTROL MP HR'!$E$5:$M$1813,9,0)</f>
        <v>#N/A</v>
      </c>
    </row>
    <row r="682" spans="1:12">
      <c r="A682" s="22">
        <f t="shared" si="21"/>
        <v>678</v>
      </c>
      <c r="B682" s="21" t="str">
        <f t="shared" si="20"/>
        <v>80004193</v>
      </c>
      <c r="C682" s="21">
        <v>80004193</v>
      </c>
      <c r="D682" s="22" t="s">
        <v>2814</v>
      </c>
      <c r="E682" s="22" t="s">
        <v>2813</v>
      </c>
      <c r="F682" s="22" t="s">
        <v>1255</v>
      </c>
      <c r="G682" s="22" t="s">
        <v>405</v>
      </c>
      <c r="H682" s="17">
        <v>44576</v>
      </c>
      <c r="I682" s="22" t="s">
        <v>4587</v>
      </c>
      <c r="L682" s="8" t="str">
        <f>VLOOKUP(E682,'CONTROL MP HR'!$E$5:$M$1813,9,0)</f>
        <v>80004193</v>
      </c>
    </row>
    <row r="683" spans="1:12">
      <c r="A683" s="22">
        <f t="shared" si="21"/>
        <v>679</v>
      </c>
      <c r="B683" s="21" t="str">
        <f t="shared" si="20"/>
        <v>80002580</v>
      </c>
      <c r="C683" s="21" t="s">
        <v>3474</v>
      </c>
      <c r="D683" s="22" t="s">
        <v>3474</v>
      </c>
      <c r="E683" s="22" t="s">
        <v>3475</v>
      </c>
      <c r="F683" s="22" t="s">
        <v>1255</v>
      </c>
      <c r="G683" s="22" t="s">
        <v>328</v>
      </c>
      <c r="H683" s="17">
        <v>44576</v>
      </c>
      <c r="I683" s="22" t="s">
        <v>4587</v>
      </c>
      <c r="L683" s="8" t="str">
        <f>VLOOKUP(E683,'CONTROL MP HR'!$E$5:$M$1813,9,0)</f>
        <v>80002580</v>
      </c>
    </row>
    <row r="684" spans="1:12">
      <c r="A684" s="22">
        <f t="shared" si="21"/>
        <v>680</v>
      </c>
      <c r="B684" s="21" t="str">
        <f t="shared" si="20"/>
        <v>00001036</v>
      </c>
      <c r="C684" s="21">
        <v>1036</v>
      </c>
      <c r="D684" s="22" t="e">
        <v>#N/A</v>
      </c>
      <c r="E684" s="22" t="s">
        <v>4664</v>
      </c>
      <c r="F684" s="22" t="s">
        <v>783</v>
      </c>
      <c r="G684" s="22" t="s">
        <v>328</v>
      </c>
      <c r="H684" s="17">
        <v>44576</v>
      </c>
      <c r="I684" s="22" t="s">
        <v>4587</v>
      </c>
      <c r="L684" s="8" t="e">
        <f>VLOOKUP(E684,'CONTROL MP HR'!$E$5:$M$1813,9,0)</f>
        <v>#N/A</v>
      </c>
    </row>
    <row r="685" spans="1:12">
      <c r="A685" s="22">
        <f t="shared" si="21"/>
        <v>681</v>
      </c>
      <c r="B685" s="21" t="str">
        <f t="shared" si="20"/>
        <v>80000533</v>
      </c>
      <c r="C685" s="21" t="s">
        <v>4188</v>
      </c>
      <c r="D685" s="22" t="s">
        <v>3741</v>
      </c>
      <c r="E685" s="22" t="s">
        <v>3742</v>
      </c>
      <c r="F685" s="22" t="s">
        <v>1255</v>
      </c>
      <c r="G685" s="22" t="s">
        <v>405</v>
      </c>
      <c r="H685" s="17">
        <v>44576</v>
      </c>
      <c r="I685" s="22" t="s">
        <v>4587</v>
      </c>
      <c r="L685" s="8" t="str">
        <f>VLOOKUP(E685,'CONTROL MP HR'!$E$5:$M$1813,9,0)</f>
        <v>80003049</v>
      </c>
    </row>
    <row r="686" spans="1:12">
      <c r="A686" s="22">
        <f t="shared" si="21"/>
        <v>682</v>
      </c>
      <c r="B686" s="21" t="str">
        <f t="shared" si="20"/>
        <v>a5.05981020030100</v>
      </c>
      <c r="C686" s="21" t="s">
        <v>734</v>
      </c>
      <c r="D686" s="22" t="s">
        <v>734</v>
      </c>
      <c r="E686" s="22" t="s">
        <v>735</v>
      </c>
      <c r="F686" s="22" t="s">
        <v>726</v>
      </c>
      <c r="G686" s="22" t="s">
        <v>386</v>
      </c>
      <c r="H686" s="17">
        <v>44576</v>
      </c>
      <c r="I686" s="22" t="s">
        <v>4587</v>
      </c>
      <c r="L686" s="8" t="str">
        <f>VLOOKUP(E686,'CONTROL MP HR'!$E$5:$M$1813,9,0)</f>
        <v>a5.05981020030100</v>
      </c>
    </row>
    <row r="687" spans="1:12">
      <c r="A687" s="22">
        <f t="shared" si="21"/>
        <v>683</v>
      </c>
      <c r="B687" s="21" t="str">
        <f t="shared" si="20"/>
        <v>80002614</v>
      </c>
      <c r="C687" s="21" t="s">
        <v>2254</v>
      </c>
      <c r="D687" s="22" t="s">
        <v>2254</v>
      </c>
      <c r="E687" s="22" t="s">
        <v>2255</v>
      </c>
      <c r="F687" s="22" t="s">
        <v>1255</v>
      </c>
      <c r="G687" s="22" t="s">
        <v>405</v>
      </c>
      <c r="H687" s="17">
        <v>44576</v>
      </c>
      <c r="I687" s="22" t="s">
        <v>4587</v>
      </c>
      <c r="L687" s="8" t="str">
        <f>VLOOKUP(E687,'CONTROL MP HR'!$E$5:$M$1813,9,0)</f>
        <v>80002614</v>
      </c>
    </row>
    <row r="688" spans="1:12">
      <c r="A688" s="22">
        <f t="shared" si="21"/>
        <v>684</v>
      </c>
      <c r="B688" s="21" t="str">
        <f t="shared" si="20"/>
        <v>a5.05970220030103</v>
      </c>
      <c r="C688" s="21" t="s">
        <v>736</v>
      </c>
      <c r="D688" s="22" t="s">
        <v>736</v>
      </c>
      <c r="E688" s="22" t="s">
        <v>737</v>
      </c>
      <c r="F688" s="22" t="s">
        <v>726</v>
      </c>
      <c r="G688" s="22" t="s">
        <v>386</v>
      </c>
      <c r="H688" s="17">
        <v>44576</v>
      </c>
      <c r="I688" s="22" t="s">
        <v>4587</v>
      </c>
      <c r="L688" s="8" t="str">
        <f>VLOOKUP(E688,'CONTROL MP HR'!$E$5:$M$1813,9,0)</f>
        <v>a5.05970220030103</v>
      </c>
    </row>
    <row r="689" spans="1:12">
      <c r="A689" s="22">
        <f t="shared" si="21"/>
        <v>685</v>
      </c>
      <c r="B689" s="21" t="str">
        <f t="shared" si="20"/>
        <v>80002986</v>
      </c>
      <c r="C689" s="21" t="s">
        <v>2148</v>
      </c>
      <c r="D689" s="22" t="s">
        <v>2148</v>
      </c>
      <c r="E689" s="22" t="s">
        <v>2149</v>
      </c>
      <c r="F689" s="22" t="s">
        <v>1255</v>
      </c>
      <c r="G689" s="22" t="s">
        <v>328</v>
      </c>
      <c r="H689" s="17">
        <v>44576</v>
      </c>
      <c r="I689" s="22" t="s">
        <v>4587</v>
      </c>
      <c r="L689" s="8" t="str">
        <f>VLOOKUP(E689,'CONTROL MP HR'!$E$5:$M$1813,9,0)</f>
        <v>80002986</v>
      </c>
    </row>
    <row r="690" spans="1:12">
      <c r="A690" s="22">
        <f t="shared" si="21"/>
        <v>686</v>
      </c>
      <c r="B690" s="21" t="str">
        <f t="shared" si="20"/>
        <v>a5.05980920030105</v>
      </c>
      <c r="C690" s="21" t="s">
        <v>724</v>
      </c>
      <c r="D690" s="22" t="s">
        <v>724</v>
      </c>
      <c r="E690" s="22" t="s">
        <v>725</v>
      </c>
      <c r="F690" s="22" t="s">
        <v>726</v>
      </c>
      <c r="G690" s="22" t="s">
        <v>386</v>
      </c>
      <c r="H690" s="17">
        <v>44576</v>
      </c>
      <c r="I690" s="22" t="s">
        <v>4587</v>
      </c>
      <c r="L690" s="8" t="str">
        <f>VLOOKUP(E690,'CONTROL MP HR'!$E$5:$M$1813,9,0)</f>
        <v>a5.05980920030105</v>
      </c>
    </row>
    <row r="691" spans="1:12">
      <c r="A691" s="22">
        <f t="shared" si="21"/>
        <v>687</v>
      </c>
      <c r="B691" s="21" t="str">
        <f t="shared" si="20"/>
        <v>a5.05991120030114</v>
      </c>
      <c r="C691" s="21" t="s">
        <v>738</v>
      </c>
      <c r="D691" s="22" t="s">
        <v>738</v>
      </c>
      <c r="E691" s="22" t="s">
        <v>739</v>
      </c>
      <c r="F691" s="22" t="s">
        <v>726</v>
      </c>
      <c r="G691" s="22" t="s">
        <v>386</v>
      </c>
      <c r="H691" s="17">
        <v>44576</v>
      </c>
      <c r="I691" s="22" t="s">
        <v>4587</v>
      </c>
      <c r="L691" s="8" t="str">
        <f>VLOOKUP(E691,'CONTROL MP HR'!$E$5:$M$1813,9,0)</f>
        <v>a5.05991120030114</v>
      </c>
    </row>
    <row r="692" spans="1:12">
      <c r="A692" s="22">
        <f t="shared" si="21"/>
        <v>688</v>
      </c>
      <c r="B692" s="21" t="str">
        <f t="shared" si="20"/>
        <v>WANDI</v>
      </c>
      <c r="C692" s="21" t="s">
        <v>3321</v>
      </c>
      <c r="D692" s="22" t="s">
        <v>3320</v>
      </c>
      <c r="E692" s="22" t="s">
        <v>3321</v>
      </c>
      <c r="F692" s="22" t="s">
        <v>1255</v>
      </c>
      <c r="G692" s="22" t="e">
        <v>#N/A</v>
      </c>
      <c r="H692" s="17">
        <v>44576</v>
      </c>
      <c r="I692" s="22" t="s">
        <v>4587</v>
      </c>
      <c r="L692" s="8" t="str">
        <f>VLOOKUP(E692,'CONTROL MP HR'!$E$5:$M$1813,9,0)</f>
        <v>80003199</v>
      </c>
    </row>
    <row r="693" spans="1:12">
      <c r="A693" s="22">
        <f t="shared" si="21"/>
        <v>689</v>
      </c>
      <c r="B693" s="21" t="str">
        <f t="shared" si="20"/>
        <v>YUDHA ASMORO BANGUN</v>
      </c>
      <c r="C693" s="21" t="s">
        <v>4665</v>
      </c>
      <c r="D693" s="22" t="e">
        <v>#N/A</v>
      </c>
      <c r="E693" s="22" t="s">
        <v>4665</v>
      </c>
      <c r="F693" s="22" t="s">
        <v>1255</v>
      </c>
      <c r="G693" s="22" t="e">
        <v>#N/A</v>
      </c>
      <c r="H693" s="17">
        <v>44576</v>
      </c>
      <c r="I693" s="22" t="s">
        <v>4587</v>
      </c>
      <c r="L693" s="8" t="e">
        <f>VLOOKUP(E693,'CONTROL MP HR'!$E$5:$M$1813,9,0)</f>
        <v>#N/A</v>
      </c>
    </row>
    <row r="694" spans="1:12">
      <c r="A694" s="22">
        <f t="shared" si="21"/>
        <v>690</v>
      </c>
      <c r="B694" s="21" t="str">
        <f t="shared" si="20"/>
        <v>AKHMAD FIRDAUS</v>
      </c>
      <c r="C694" s="21" t="s">
        <v>1442</v>
      </c>
      <c r="D694" s="22" t="s">
        <v>1443</v>
      </c>
      <c r="E694" s="22" t="s">
        <v>1442</v>
      </c>
      <c r="F694" s="22" t="s">
        <v>1255</v>
      </c>
      <c r="G694" s="22" t="e">
        <v>#N/A</v>
      </c>
      <c r="H694" s="17">
        <v>44579</v>
      </c>
      <c r="I694" s="22" t="s">
        <v>4587</v>
      </c>
      <c r="L694" s="8" t="str">
        <f>VLOOKUP(E694,'CONTROL MP HR'!$E$5:$M$1813,9,0)</f>
        <v>80003024</v>
      </c>
    </row>
    <row r="695" spans="1:12">
      <c r="A695" s="22">
        <f t="shared" si="21"/>
        <v>691</v>
      </c>
      <c r="B695" s="21" t="str">
        <f t="shared" si="20"/>
        <v>80000957</v>
      </c>
      <c r="C695" s="21" t="s">
        <v>2029</v>
      </c>
      <c r="D695" s="22" t="s">
        <v>2029</v>
      </c>
      <c r="E695" s="22" t="s">
        <v>2030</v>
      </c>
      <c r="F695" s="22" t="s">
        <v>1255</v>
      </c>
      <c r="G695" s="22" t="s">
        <v>328</v>
      </c>
      <c r="H695" s="17">
        <v>44579</v>
      </c>
      <c r="I695" s="22" t="s">
        <v>4587</v>
      </c>
      <c r="L695" s="8" t="str">
        <f>VLOOKUP(E695,'CONTROL MP HR'!$E$5:$M$1813,9,0)</f>
        <v>80000957</v>
      </c>
    </row>
    <row r="696" spans="1:12">
      <c r="A696" s="22">
        <f t="shared" si="21"/>
        <v>692</v>
      </c>
      <c r="B696" s="21" t="str">
        <f t="shared" si="20"/>
        <v>80001855</v>
      </c>
      <c r="C696" s="21">
        <v>80001855</v>
      </c>
      <c r="D696" s="22" t="s">
        <v>2611</v>
      </c>
      <c r="E696" s="22" t="s">
        <v>2612</v>
      </c>
      <c r="F696" s="22" t="s">
        <v>1255</v>
      </c>
      <c r="G696" s="22" t="s">
        <v>405</v>
      </c>
      <c r="H696" s="17">
        <v>44579</v>
      </c>
      <c r="I696" s="22" t="s">
        <v>4587</v>
      </c>
      <c r="L696" s="8" t="str">
        <f>VLOOKUP(E696,'CONTROL MP HR'!$E$5:$M$1813,9,0)</f>
        <v>80001855</v>
      </c>
    </row>
    <row r="697" spans="1:12">
      <c r="A697" s="22">
        <f t="shared" si="21"/>
        <v>693</v>
      </c>
      <c r="B697" s="21" t="str">
        <f t="shared" si="20"/>
        <v>80000512</v>
      </c>
      <c r="C697" s="21">
        <v>80000512</v>
      </c>
      <c r="D697" s="22" t="s">
        <v>3518</v>
      </c>
      <c r="E697" s="22" t="s">
        <v>3519</v>
      </c>
      <c r="F697" s="22" t="s">
        <v>1255</v>
      </c>
      <c r="G697" s="22" t="s">
        <v>405</v>
      </c>
      <c r="H697" s="17">
        <v>44579</v>
      </c>
      <c r="I697" s="22" t="s">
        <v>4587</v>
      </c>
      <c r="L697" s="8" t="str">
        <f>VLOOKUP(E697,'CONTROL MP HR'!$E$5:$M$1813,9,0)</f>
        <v>80003038</v>
      </c>
    </row>
    <row r="698" spans="1:12">
      <c r="A698" s="22">
        <f t="shared" si="21"/>
        <v>694</v>
      </c>
      <c r="B698" s="21" t="str">
        <f t="shared" si="20"/>
        <v>80002734</v>
      </c>
      <c r="C698" s="21">
        <v>80002734</v>
      </c>
      <c r="D698" s="22" t="s">
        <v>3062</v>
      </c>
      <c r="E698" s="22" t="s">
        <v>3063</v>
      </c>
      <c r="F698" s="22" t="s">
        <v>1255</v>
      </c>
      <c r="G698" s="22" t="s">
        <v>405</v>
      </c>
      <c r="H698" s="17">
        <v>44579</v>
      </c>
      <c r="I698" s="22" t="s">
        <v>4587</v>
      </c>
      <c r="L698" s="8" t="str">
        <f>VLOOKUP(E698,'CONTROL MP HR'!$E$5:$M$1813,9,0)</f>
        <v>80002734</v>
      </c>
    </row>
    <row r="699" spans="1:12">
      <c r="A699" s="22">
        <f t="shared" si="21"/>
        <v>695</v>
      </c>
      <c r="B699" s="21" t="str">
        <f t="shared" si="20"/>
        <v>80002466</v>
      </c>
      <c r="C699" s="21" t="s">
        <v>2138</v>
      </c>
      <c r="D699" s="22" t="s">
        <v>2138</v>
      </c>
      <c r="E699" s="22" t="s">
        <v>2139</v>
      </c>
      <c r="F699" s="22" t="s">
        <v>1255</v>
      </c>
      <c r="G699" s="22" t="s">
        <v>328</v>
      </c>
      <c r="H699" s="17">
        <v>44579</v>
      </c>
      <c r="I699" s="22" t="s">
        <v>4587</v>
      </c>
      <c r="L699" s="8" t="str">
        <f>VLOOKUP(E699,'CONTROL MP HR'!$E$5:$M$1813,9,0)</f>
        <v>80002466</v>
      </c>
    </row>
    <row r="700" spans="1:12">
      <c r="A700" s="22">
        <f t="shared" si="21"/>
        <v>696</v>
      </c>
      <c r="B700" s="21" t="str">
        <f t="shared" si="20"/>
        <v>BMP170122</v>
      </c>
      <c r="C700" s="21" t="s">
        <v>471</v>
      </c>
      <c r="D700" s="22" t="e">
        <v>#N/A</v>
      </c>
      <c r="E700" s="22" t="s">
        <v>4666</v>
      </c>
      <c r="F700" s="22" t="s">
        <v>4609</v>
      </c>
      <c r="G700" s="22" t="s">
        <v>405</v>
      </c>
      <c r="H700" s="17">
        <v>44579</v>
      </c>
      <c r="I700" s="22" t="s">
        <v>4587</v>
      </c>
      <c r="L700" s="8" t="e">
        <f>VLOOKUP(E700,'CONTROL MP HR'!$E$5:$M$1813,9,0)</f>
        <v>#N/A</v>
      </c>
    </row>
    <row r="701" spans="1:12">
      <c r="A701" s="22">
        <f t="shared" si="21"/>
        <v>697</v>
      </c>
      <c r="B701" s="21" t="str">
        <f t="shared" si="20"/>
        <v>80000658</v>
      </c>
      <c r="C701" s="21" t="s">
        <v>2116</v>
      </c>
      <c r="D701" s="22" t="s">
        <v>2116</v>
      </c>
      <c r="E701" s="22" t="s">
        <v>2117</v>
      </c>
      <c r="F701" s="22" t="s">
        <v>1255</v>
      </c>
      <c r="G701" s="22" t="s">
        <v>405</v>
      </c>
      <c r="H701" s="17">
        <v>44579</v>
      </c>
      <c r="I701" s="22" t="s">
        <v>4587</v>
      </c>
      <c r="L701" s="8" t="str">
        <f>VLOOKUP(E701,'CONTROL MP HR'!$E$5:$M$1813,9,0)</f>
        <v>80000658</v>
      </c>
    </row>
    <row r="702" spans="1:12">
      <c r="A702" s="22">
        <f t="shared" si="21"/>
        <v>698</v>
      </c>
      <c r="B702" s="21" t="str">
        <f t="shared" si="20"/>
        <v>80000865</v>
      </c>
      <c r="C702" s="21">
        <v>80000865</v>
      </c>
      <c r="D702" s="22" t="s">
        <v>1765</v>
      </c>
      <c r="E702" s="22" t="s">
        <v>1766</v>
      </c>
      <c r="F702" s="22" t="s">
        <v>1255</v>
      </c>
      <c r="G702" s="22" t="s">
        <v>405</v>
      </c>
      <c r="H702" s="17">
        <v>44579</v>
      </c>
      <c r="I702" s="22" t="s">
        <v>4587</v>
      </c>
      <c r="L702" s="8" t="str">
        <f>VLOOKUP(E702,'CONTROL MP HR'!$E$5:$M$1813,9,0)</f>
        <v>80003613</v>
      </c>
    </row>
    <row r="703" spans="1:12">
      <c r="A703" s="22">
        <f t="shared" si="21"/>
        <v>699</v>
      </c>
      <c r="B703" s="21" t="str">
        <f t="shared" si="20"/>
        <v>MP/EDJ-21030007</v>
      </c>
      <c r="C703" s="21" t="s">
        <v>4427</v>
      </c>
      <c r="D703" s="22" t="s">
        <v>777</v>
      </c>
      <c r="E703" s="22" t="s">
        <v>775</v>
      </c>
      <c r="F703" s="22" t="s">
        <v>744</v>
      </c>
      <c r="G703" s="22" t="s">
        <v>328</v>
      </c>
      <c r="H703" s="17">
        <v>44579</v>
      </c>
      <c r="I703" s="22" t="s">
        <v>4587</v>
      </c>
      <c r="L703" s="8" t="str">
        <f>VLOOKUP(E703,'CONTROL MP HR'!$E$5:$M$1813,9,0)</f>
        <v>00012345</v>
      </c>
    </row>
    <row r="704" spans="1:12">
      <c r="A704" s="22">
        <f t="shared" si="21"/>
        <v>700</v>
      </c>
      <c r="B704" s="21" t="str">
        <f t="shared" si="20"/>
        <v>80002731</v>
      </c>
      <c r="C704" s="21">
        <v>80002731</v>
      </c>
      <c r="D704" s="22" t="s">
        <v>3685</v>
      </c>
      <c r="E704" s="22" t="s">
        <v>3686</v>
      </c>
      <c r="F704" s="22" t="s">
        <v>1255</v>
      </c>
      <c r="G704" s="22" t="s">
        <v>405</v>
      </c>
      <c r="H704" s="17">
        <v>44579</v>
      </c>
      <c r="I704" s="22" t="s">
        <v>4587</v>
      </c>
      <c r="L704" s="8" t="str">
        <f>VLOOKUP(E704,'CONTROL MP HR'!$E$5:$M$1813,9,0)</f>
        <v>80002731</v>
      </c>
    </row>
    <row r="705" spans="1:12">
      <c r="A705" s="22">
        <f t="shared" si="21"/>
        <v>701</v>
      </c>
      <c r="B705" s="21" t="str">
        <f t="shared" si="20"/>
        <v>80000562</v>
      </c>
      <c r="C705" s="21">
        <v>80000562</v>
      </c>
      <c r="D705" s="22" t="s">
        <v>2747</v>
      </c>
      <c r="E705" s="22" t="s">
        <v>2748</v>
      </c>
      <c r="F705" s="22" t="s">
        <v>1255</v>
      </c>
      <c r="G705" s="22" t="s">
        <v>405</v>
      </c>
      <c r="H705" s="17">
        <v>44579</v>
      </c>
      <c r="I705" s="22" t="s">
        <v>4587</v>
      </c>
      <c r="L705" s="8" t="str">
        <f>VLOOKUP(E705,'CONTROL MP HR'!$E$5:$M$1813,9,0)</f>
        <v>80003195</v>
      </c>
    </row>
    <row r="706" spans="1:12">
      <c r="A706" s="22">
        <f t="shared" si="21"/>
        <v>702</v>
      </c>
      <c r="B706" s="21" t="str">
        <f t="shared" si="20"/>
        <v>001-RP</v>
      </c>
      <c r="C706" s="21" t="s">
        <v>1223</v>
      </c>
      <c r="D706" s="22" t="e">
        <v>#N/A</v>
      </c>
      <c r="E706" s="22" t="s">
        <v>4667</v>
      </c>
      <c r="F706" s="22" t="s">
        <v>1210</v>
      </c>
      <c r="G706" s="22" t="s">
        <v>355</v>
      </c>
      <c r="H706" s="17">
        <v>44579</v>
      </c>
      <c r="I706" s="22" t="s">
        <v>4587</v>
      </c>
      <c r="L706" s="8" t="e">
        <f>VLOOKUP(E706,'CONTROL MP HR'!$E$5:$M$1813,9,0)</f>
        <v>#N/A</v>
      </c>
    </row>
    <row r="707" spans="1:12">
      <c r="A707" s="22">
        <f t="shared" si="21"/>
        <v>703</v>
      </c>
      <c r="B707" s="21" t="str">
        <f t="shared" si="20"/>
        <v>BMP160122</v>
      </c>
      <c r="C707" s="21" t="s">
        <v>578</v>
      </c>
      <c r="D707" s="22" t="s">
        <v>578</v>
      </c>
      <c r="E707" s="22" t="s">
        <v>579</v>
      </c>
      <c r="F707" s="22" t="s">
        <v>4609</v>
      </c>
      <c r="G707" s="22" t="s">
        <v>386</v>
      </c>
      <c r="H707" s="17">
        <v>44579</v>
      </c>
      <c r="I707" s="22" t="s">
        <v>4587</v>
      </c>
      <c r="L707" s="8" t="str">
        <f>VLOOKUP(E707,'CONTROL MP HR'!$E$5:$M$1813,9,0)</f>
        <v>BMP160122</v>
      </c>
    </row>
    <row r="708" spans="1:12">
      <c r="A708" s="22">
        <f t="shared" si="21"/>
        <v>704</v>
      </c>
      <c r="B708" s="21" t="str">
        <f t="shared" si="20"/>
        <v>00206201</v>
      </c>
      <c r="C708" s="21" t="s">
        <v>3303</v>
      </c>
      <c r="D708" s="22" t="s">
        <v>3303</v>
      </c>
      <c r="E708" s="22" t="s">
        <v>3304</v>
      </c>
      <c r="F708" s="22" t="s">
        <v>1255</v>
      </c>
      <c r="G708" s="22" t="s">
        <v>328</v>
      </c>
      <c r="H708" s="17">
        <v>44579</v>
      </c>
      <c r="I708" s="22" t="s">
        <v>4587</v>
      </c>
      <c r="L708" s="8" t="str">
        <f>VLOOKUP(E708,'CONTROL MP HR'!$E$5:$M$1813,9,0)</f>
        <v>00206201</v>
      </c>
    </row>
    <row r="709" spans="1:12">
      <c r="A709" s="22">
        <f t="shared" si="21"/>
        <v>705</v>
      </c>
      <c r="B709" s="21" t="str">
        <f t="shared" ref="B709:B772" si="22">TEXT(C709,"00000000")</f>
        <v>BMP101221</v>
      </c>
      <c r="C709" s="21" t="s">
        <v>598</v>
      </c>
      <c r="D709" s="22" t="s">
        <v>598</v>
      </c>
      <c r="E709" s="22" t="s">
        <v>599</v>
      </c>
      <c r="F709" s="22" t="s">
        <v>4609</v>
      </c>
      <c r="G709" s="22" t="s">
        <v>328</v>
      </c>
      <c r="H709" s="17">
        <v>44579</v>
      </c>
      <c r="I709" s="22" t="s">
        <v>4587</v>
      </c>
      <c r="L709" s="8" t="str">
        <f>VLOOKUP(E709,'CONTROL MP HR'!$E$5:$M$1813,9,0)</f>
        <v>BMP101221</v>
      </c>
    </row>
    <row r="710" spans="1:12">
      <c r="A710" s="22">
        <f t="shared" ref="A710:A773" si="23">A709+1</f>
        <v>706</v>
      </c>
      <c r="B710" s="21" t="str">
        <f t="shared" si="22"/>
        <v>80000540</v>
      </c>
      <c r="C710" s="21" t="s">
        <v>4225</v>
      </c>
      <c r="D710" s="22" t="s">
        <v>3406</v>
      </c>
      <c r="E710" s="22" t="s">
        <v>3407</v>
      </c>
      <c r="F710" s="22" t="s">
        <v>1255</v>
      </c>
      <c r="G710" s="22" t="s">
        <v>405</v>
      </c>
      <c r="H710" s="17">
        <v>44583</v>
      </c>
      <c r="I710" s="22" t="s">
        <v>4587</v>
      </c>
      <c r="L710" s="8" t="str">
        <f>VLOOKUP(E710,'CONTROL MP HR'!$E$5:$M$1813,9,0)</f>
        <v>80003050</v>
      </c>
    </row>
    <row r="711" spans="1:12">
      <c r="A711" s="22">
        <f t="shared" si="23"/>
        <v>707</v>
      </c>
      <c r="B711" s="21" t="str">
        <f t="shared" si="22"/>
        <v>80000949</v>
      </c>
      <c r="C711" s="21" t="s">
        <v>4210</v>
      </c>
      <c r="D711" s="22" t="s">
        <v>1678</v>
      </c>
      <c r="E711" s="22" t="s">
        <v>1679</v>
      </c>
      <c r="F711" s="22" t="s">
        <v>1255</v>
      </c>
      <c r="G711" s="22" t="s">
        <v>405</v>
      </c>
      <c r="H711" s="17">
        <v>44583</v>
      </c>
      <c r="I711" s="22" t="s">
        <v>4587</v>
      </c>
      <c r="L711" s="8" t="str">
        <f>VLOOKUP(E711,'CONTROL MP HR'!$E$5:$M$1813,9,0)</f>
        <v>80003986</v>
      </c>
    </row>
    <row r="712" spans="1:12">
      <c r="A712" s="22">
        <f t="shared" si="23"/>
        <v>708</v>
      </c>
      <c r="B712" s="21" t="str">
        <f t="shared" si="22"/>
        <v>80002672</v>
      </c>
      <c r="C712" s="21" t="s">
        <v>3573</v>
      </c>
      <c r="D712" s="22" t="s">
        <v>3573</v>
      </c>
      <c r="E712" s="22" t="s">
        <v>3574</v>
      </c>
      <c r="F712" s="22" t="s">
        <v>1255</v>
      </c>
      <c r="G712" s="22" t="s">
        <v>405</v>
      </c>
      <c r="H712" s="17">
        <v>44583</v>
      </c>
      <c r="I712" s="22" t="s">
        <v>4587</v>
      </c>
      <c r="L712" s="8" t="str">
        <f>VLOOKUP(E712,'CONTROL MP HR'!$E$5:$M$1813,9,0)</f>
        <v>80002672</v>
      </c>
    </row>
    <row r="713" spans="1:12">
      <c r="A713" s="22">
        <f t="shared" si="23"/>
        <v>709</v>
      </c>
      <c r="B713" s="21" t="str">
        <f t="shared" si="22"/>
        <v>KMK-22020257</v>
      </c>
      <c r="C713" s="21" t="s">
        <v>4526</v>
      </c>
      <c r="D713" s="22" t="s">
        <v>832</v>
      </c>
      <c r="E713" s="22" t="s">
        <v>833</v>
      </c>
      <c r="F713" s="22" t="s">
        <v>808</v>
      </c>
      <c r="G713" s="22" t="s">
        <v>3973</v>
      </c>
      <c r="H713" s="17">
        <v>44586</v>
      </c>
      <c r="I713" s="22" t="s">
        <v>4587</v>
      </c>
      <c r="L713" s="8" t="str">
        <f>VLOOKUP(E713,'CONTROL MP HR'!$E$5:$M$1813,9,0)</f>
        <v>ISAC-22011036</v>
      </c>
    </row>
    <row r="714" spans="1:12">
      <c r="A714" s="22">
        <f t="shared" si="23"/>
        <v>710</v>
      </c>
      <c r="B714" s="21" t="str">
        <f t="shared" si="22"/>
        <v>00192091</v>
      </c>
      <c r="C714" s="21">
        <v>192091</v>
      </c>
      <c r="D714" s="22" t="e">
        <v>#N/A</v>
      </c>
      <c r="E714" s="22" t="s">
        <v>4668</v>
      </c>
      <c r="F714" s="22" t="s">
        <v>3946</v>
      </c>
      <c r="G714" s="22" t="s">
        <v>405</v>
      </c>
      <c r="H714" s="17">
        <v>44586</v>
      </c>
      <c r="I714" s="22" t="s">
        <v>4587</v>
      </c>
      <c r="L714" s="8" t="e">
        <f>VLOOKUP(E714,'CONTROL MP HR'!$E$5:$M$1813,9,0)</f>
        <v>#N/A</v>
      </c>
    </row>
    <row r="715" spans="1:12">
      <c r="A715" s="22">
        <f t="shared" si="23"/>
        <v>711</v>
      </c>
      <c r="B715" s="21" t="str">
        <f t="shared" si="22"/>
        <v>KMK-20110179</v>
      </c>
      <c r="C715" s="21" t="s">
        <v>4478</v>
      </c>
      <c r="D715" s="22" t="s">
        <v>108</v>
      </c>
      <c r="E715" s="22" t="s">
        <v>1108</v>
      </c>
      <c r="F715" s="22" t="s">
        <v>808</v>
      </c>
      <c r="G715" s="22" t="s">
        <v>3973</v>
      </c>
      <c r="H715" s="17">
        <v>44586</v>
      </c>
      <c r="I715" s="22" t="s">
        <v>4587</v>
      </c>
      <c r="L715" s="8" t="str">
        <f>VLOOKUP(E715,'CONTROL MP HR'!$E$5:$M$1813,9,0)</f>
        <v>00000312</v>
      </c>
    </row>
    <row r="716" spans="1:12">
      <c r="A716" s="22">
        <f t="shared" si="23"/>
        <v>712</v>
      </c>
      <c r="B716" s="21" t="str">
        <f t="shared" si="22"/>
        <v>KMK-20090002</v>
      </c>
      <c r="C716" s="21" t="s">
        <v>4476</v>
      </c>
      <c r="D716" s="22" t="s">
        <v>1112</v>
      </c>
      <c r="E716" s="22" t="s">
        <v>1110</v>
      </c>
      <c r="F716" s="22" t="s">
        <v>808</v>
      </c>
      <c r="G716" s="22" t="s">
        <v>3973</v>
      </c>
      <c r="H716" s="17">
        <v>44586</v>
      </c>
      <c r="I716" s="22" t="s">
        <v>4587</v>
      </c>
      <c r="L716" s="8" t="str">
        <f>VLOOKUP(E716,'CONTROL MP HR'!$E$5:$M$1813,9,0)</f>
        <v>00000003</v>
      </c>
    </row>
    <row r="717" spans="1:12">
      <c r="A717" s="22">
        <f t="shared" si="23"/>
        <v>713</v>
      </c>
      <c r="B717" s="21" t="str">
        <f t="shared" si="22"/>
        <v>80001763</v>
      </c>
      <c r="C717" s="21" t="s">
        <v>3094</v>
      </c>
      <c r="D717" s="22" t="s">
        <v>3094</v>
      </c>
      <c r="E717" s="22" t="s">
        <v>3095</v>
      </c>
      <c r="F717" s="22" t="s">
        <v>1255</v>
      </c>
      <c r="G717" s="22" t="s">
        <v>328</v>
      </c>
      <c r="H717" s="17">
        <v>44586</v>
      </c>
      <c r="I717" s="22" t="s">
        <v>4587</v>
      </c>
      <c r="L717" s="8" t="str">
        <f>VLOOKUP(E717,'CONTROL MP HR'!$E$5:$M$1813,9,0)</f>
        <v>80001763</v>
      </c>
    </row>
    <row r="718" spans="1:12">
      <c r="A718" s="22">
        <f t="shared" si="23"/>
        <v>714</v>
      </c>
      <c r="B718" s="21" t="str">
        <f t="shared" si="22"/>
        <v>80001318</v>
      </c>
      <c r="C718" s="21" t="s">
        <v>2200</v>
      </c>
      <c r="D718" s="22" t="s">
        <v>2200</v>
      </c>
      <c r="E718" s="22" t="s">
        <v>2201</v>
      </c>
      <c r="F718" s="22" t="s">
        <v>1255</v>
      </c>
      <c r="G718" s="22" t="s">
        <v>328</v>
      </c>
      <c r="H718" s="17">
        <v>44586</v>
      </c>
      <c r="I718" s="22" t="s">
        <v>4587</v>
      </c>
      <c r="L718" s="8" t="str">
        <f>VLOOKUP(E718,'CONTROL MP HR'!$E$5:$M$1813,9,0)</f>
        <v>80001318</v>
      </c>
    </row>
    <row r="719" spans="1:12">
      <c r="A719" s="22">
        <f t="shared" si="23"/>
        <v>715</v>
      </c>
      <c r="B719" s="21" t="str">
        <f t="shared" si="22"/>
        <v>KMK-22020256</v>
      </c>
      <c r="C719" s="21" t="s">
        <v>4525</v>
      </c>
      <c r="D719" s="22" t="s">
        <v>1069</v>
      </c>
      <c r="E719" s="22" t="s">
        <v>1070</v>
      </c>
      <c r="F719" s="22" t="s">
        <v>808</v>
      </c>
      <c r="G719" s="22" t="s">
        <v>3973</v>
      </c>
      <c r="H719" s="17">
        <v>44586</v>
      </c>
      <c r="I719" s="22" t="s">
        <v>4587</v>
      </c>
      <c r="L719" s="8" t="str">
        <f>VLOOKUP(E719,'CONTROL MP HR'!$E$5:$M$1813,9,0)</f>
        <v>ISAC-22011038</v>
      </c>
    </row>
    <row r="720" spans="1:12">
      <c r="A720" s="22">
        <f t="shared" si="23"/>
        <v>716</v>
      </c>
      <c r="B720" s="21" t="str">
        <f t="shared" si="22"/>
        <v>80002291</v>
      </c>
      <c r="C720" s="21" t="s">
        <v>2191</v>
      </c>
      <c r="D720" s="22" t="s">
        <v>2191</v>
      </c>
      <c r="E720" s="22" t="s">
        <v>2192</v>
      </c>
      <c r="F720" s="22" t="s">
        <v>1255</v>
      </c>
      <c r="G720" s="22" t="s">
        <v>386</v>
      </c>
      <c r="H720" s="17">
        <v>44586</v>
      </c>
      <c r="I720" s="22" t="s">
        <v>4587</v>
      </c>
      <c r="L720" s="8" t="str">
        <f>VLOOKUP(E720,'CONTROL MP HR'!$E$5:$M$1813,9,0)</f>
        <v>80002291</v>
      </c>
    </row>
    <row r="721" spans="1:12">
      <c r="A721" s="22">
        <f t="shared" si="23"/>
        <v>717</v>
      </c>
      <c r="B721" s="21" t="str">
        <f t="shared" si="22"/>
        <v>80002929</v>
      </c>
      <c r="C721" s="21" t="s">
        <v>3028</v>
      </c>
      <c r="D721" s="22" t="s">
        <v>3028</v>
      </c>
      <c r="E721" s="22" t="s">
        <v>3029</v>
      </c>
      <c r="F721" s="22" t="s">
        <v>1255</v>
      </c>
      <c r="G721" s="22" t="s">
        <v>328</v>
      </c>
      <c r="H721" s="17">
        <v>44586</v>
      </c>
      <c r="I721" s="22" t="s">
        <v>4587</v>
      </c>
      <c r="L721" s="8" t="str">
        <f>VLOOKUP(E721,'CONTROL MP HR'!$E$5:$M$1813,9,0)</f>
        <v>80002929</v>
      </c>
    </row>
    <row r="722" spans="1:12">
      <c r="A722" s="22">
        <f t="shared" si="23"/>
        <v>718</v>
      </c>
      <c r="B722" s="21" t="str">
        <f t="shared" si="22"/>
        <v>80002989</v>
      </c>
      <c r="C722" s="21" t="s">
        <v>4123</v>
      </c>
      <c r="D722" s="22" t="s">
        <v>2308</v>
      </c>
      <c r="E722" s="22" t="s">
        <v>2309</v>
      </c>
      <c r="F722" s="22" t="s">
        <v>1255</v>
      </c>
      <c r="G722" s="22" t="s">
        <v>328</v>
      </c>
      <c r="H722" s="17">
        <v>44586</v>
      </c>
      <c r="I722" s="22" t="s">
        <v>4587</v>
      </c>
      <c r="L722" s="8" t="str">
        <f>VLOOKUP(E722,'CONTROL MP HR'!$E$5:$M$1813,9,0)</f>
        <v>80003292</v>
      </c>
    </row>
    <row r="723" spans="1:12">
      <c r="A723" s="22">
        <f t="shared" si="23"/>
        <v>719</v>
      </c>
      <c r="B723" s="21" t="str">
        <f t="shared" si="22"/>
        <v>80002745</v>
      </c>
      <c r="C723" s="21">
        <v>80002745</v>
      </c>
      <c r="D723" s="22" t="s">
        <v>2089</v>
      </c>
      <c r="E723" s="22" t="s">
        <v>2090</v>
      </c>
      <c r="F723" s="22" t="s">
        <v>1255</v>
      </c>
      <c r="G723" s="22" t="s">
        <v>405</v>
      </c>
      <c r="H723" s="17">
        <v>44586</v>
      </c>
      <c r="I723" s="22" t="s">
        <v>4587</v>
      </c>
      <c r="L723" s="8" t="str">
        <f>VLOOKUP(E723,'CONTROL MP HR'!$E$5:$M$1813,9,0)</f>
        <v>80002745</v>
      </c>
    </row>
    <row r="724" spans="1:12">
      <c r="A724" s="22">
        <f t="shared" si="23"/>
        <v>720</v>
      </c>
      <c r="B724" s="21" t="str">
        <f t="shared" si="22"/>
        <v>BMP2001222</v>
      </c>
      <c r="C724" s="21" t="s">
        <v>399</v>
      </c>
      <c r="D724" s="22" t="e">
        <v>#N/A</v>
      </c>
      <c r="E724" s="22" t="s">
        <v>4669</v>
      </c>
      <c r="F724" s="22" t="s">
        <v>4609</v>
      </c>
      <c r="G724" s="22" t="s">
        <v>328</v>
      </c>
      <c r="H724" s="17">
        <v>44586</v>
      </c>
      <c r="I724" s="22" t="s">
        <v>4587</v>
      </c>
      <c r="L724" s="8" t="e">
        <f>VLOOKUP(E724,'CONTROL MP HR'!$E$5:$M$1813,9,0)</f>
        <v>#N/A</v>
      </c>
    </row>
    <row r="725" spans="1:12">
      <c r="A725" s="22">
        <f t="shared" si="23"/>
        <v>721</v>
      </c>
      <c r="B725" s="21" t="str">
        <f t="shared" si="22"/>
        <v>80002871</v>
      </c>
      <c r="C725" s="21">
        <v>80002871</v>
      </c>
      <c r="D725" s="22" t="s">
        <v>2356</v>
      </c>
      <c r="E725" s="22" t="s">
        <v>2357</v>
      </c>
      <c r="F725" s="22" t="s">
        <v>1255</v>
      </c>
      <c r="G725" s="22" t="s">
        <v>405</v>
      </c>
      <c r="H725" s="17">
        <v>44586</v>
      </c>
      <c r="I725" s="22" t="s">
        <v>4587</v>
      </c>
      <c r="L725" s="8" t="str">
        <f>VLOOKUP(E725,'CONTROL MP HR'!$E$5:$M$1813,9,0)</f>
        <v>80002871</v>
      </c>
    </row>
    <row r="726" spans="1:12">
      <c r="A726" s="22">
        <f t="shared" si="23"/>
        <v>722</v>
      </c>
      <c r="B726" s="21" t="str">
        <f t="shared" si="22"/>
        <v>80002873</v>
      </c>
      <c r="C726" s="21">
        <v>80002873</v>
      </c>
      <c r="D726" s="22" t="s">
        <v>2982</v>
      </c>
      <c r="E726" s="22" t="s">
        <v>2983</v>
      </c>
      <c r="F726" s="22" t="s">
        <v>1255</v>
      </c>
      <c r="G726" s="22" t="s">
        <v>405</v>
      </c>
      <c r="H726" s="17">
        <v>44586</v>
      </c>
      <c r="I726" s="22" t="s">
        <v>4587</v>
      </c>
      <c r="L726" s="8" t="str">
        <f>VLOOKUP(E726,'CONTROL MP HR'!$E$5:$M$1813,9,0)</f>
        <v>80002873</v>
      </c>
    </row>
    <row r="727" spans="1:12">
      <c r="A727" s="22">
        <f t="shared" si="23"/>
        <v>723</v>
      </c>
      <c r="B727" s="21" t="str">
        <f t="shared" si="22"/>
        <v>KMK-20120184</v>
      </c>
      <c r="C727" s="21" t="s">
        <v>4475</v>
      </c>
      <c r="D727" s="22" t="s">
        <v>842</v>
      </c>
      <c r="E727" s="22" t="s">
        <v>840</v>
      </c>
      <c r="F727" s="22" t="s">
        <v>808</v>
      </c>
      <c r="G727" s="22" t="s">
        <v>3973</v>
      </c>
      <c r="H727" s="17">
        <v>44586</v>
      </c>
      <c r="I727" s="22" t="s">
        <v>4587</v>
      </c>
      <c r="L727" s="8" t="str">
        <f>VLOOKUP(E727,'CONTROL MP HR'!$E$5:$M$1813,9,0)</f>
        <v>00000301</v>
      </c>
    </row>
    <row r="728" spans="1:12">
      <c r="A728" s="22">
        <f t="shared" si="23"/>
        <v>724</v>
      </c>
      <c r="B728" s="21" t="str">
        <f t="shared" si="22"/>
        <v>80001320</v>
      </c>
      <c r="C728" s="21" t="s">
        <v>1925</v>
      </c>
      <c r="D728" s="22" t="s">
        <v>1925</v>
      </c>
      <c r="E728" s="22" t="s">
        <v>1926</v>
      </c>
      <c r="F728" s="22" t="s">
        <v>1255</v>
      </c>
      <c r="G728" s="22" t="s">
        <v>328</v>
      </c>
      <c r="H728" s="17">
        <v>44586</v>
      </c>
      <c r="I728" s="22" t="s">
        <v>4587</v>
      </c>
      <c r="L728" s="8" t="str">
        <f>VLOOKUP(E728,'CONTROL MP HR'!$E$5:$M$1813,9,0)</f>
        <v>80001320</v>
      </c>
    </row>
    <row r="729" spans="1:12">
      <c r="A729" s="22">
        <f t="shared" si="23"/>
        <v>725</v>
      </c>
      <c r="B729" s="21" t="str">
        <f t="shared" si="22"/>
        <v>00107809</v>
      </c>
      <c r="C729" s="21" t="s">
        <v>1928</v>
      </c>
      <c r="D729" s="22" t="s">
        <v>1928</v>
      </c>
      <c r="E729" s="22" t="s">
        <v>1929</v>
      </c>
      <c r="F729" s="22" t="s">
        <v>1255</v>
      </c>
      <c r="G729" s="22" t="s">
        <v>3973</v>
      </c>
      <c r="H729" s="17">
        <v>44586</v>
      </c>
      <c r="I729" s="22" t="s">
        <v>4587</v>
      </c>
      <c r="L729" s="8" t="str">
        <f>VLOOKUP(E729,'CONTROL MP HR'!$E$5:$M$1813,9,0)</f>
        <v>00107809</v>
      </c>
    </row>
    <row r="730" spans="1:12">
      <c r="A730" s="22">
        <f t="shared" si="23"/>
        <v>726</v>
      </c>
      <c r="B730" s="21" t="str">
        <f t="shared" si="22"/>
        <v>80000495</v>
      </c>
      <c r="C730" s="21" t="s">
        <v>4234</v>
      </c>
      <c r="D730" s="22" t="e">
        <v>#N/A</v>
      </c>
      <c r="E730" s="22" t="s">
        <v>4235</v>
      </c>
      <c r="F730" s="22" t="s">
        <v>1255</v>
      </c>
      <c r="G730" s="22" t="s">
        <v>405</v>
      </c>
      <c r="H730" s="17">
        <v>44586</v>
      </c>
      <c r="I730" s="22" t="s">
        <v>4587</v>
      </c>
      <c r="L730" s="8" t="e">
        <f>VLOOKUP(E730,'CONTROL MP HR'!$E$5:$M$1813,9,0)</f>
        <v>#N/A</v>
      </c>
    </row>
    <row r="731" spans="1:12">
      <c r="A731" s="22">
        <f t="shared" si="23"/>
        <v>727</v>
      </c>
      <c r="B731" s="21" t="str">
        <f t="shared" si="22"/>
        <v>80002643</v>
      </c>
      <c r="C731" s="21">
        <v>80002643</v>
      </c>
      <c r="D731" s="22" t="e">
        <v>#N/A</v>
      </c>
      <c r="E731" s="22" t="s">
        <v>4192</v>
      </c>
      <c r="F731" s="22" t="s">
        <v>1255</v>
      </c>
      <c r="G731" s="22" t="s">
        <v>405</v>
      </c>
      <c r="H731" s="17">
        <v>44586</v>
      </c>
      <c r="I731" s="22" t="s">
        <v>4587</v>
      </c>
      <c r="L731" s="8" t="e">
        <f>VLOOKUP(E731,'CONTROL MP HR'!$E$5:$M$1813,9,0)</f>
        <v>#N/A</v>
      </c>
    </row>
    <row r="732" spans="1:12">
      <c r="A732" s="22">
        <f t="shared" si="23"/>
        <v>728</v>
      </c>
      <c r="B732" s="21" t="str">
        <f t="shared" si="22"/>
        <v>80002988</v>
      </c>
      <c r="C732" s="21" t="s">
        <v>2173</v>
      </c>
      <c r="D732" s="22" t="s">
        <v>2173</v>
      </c>
      <c r="E732" s="22" t="s">
        <v>2174</v>
      </c>
      <c r="F732" s="22" t="s">
        <v>1255</v>
      </c>
      <c r="G732" s="22" t="s">
        <v>328</v>
      </c>
      <c r="H732" s="17">
        <v>44586</v>
      </c>
      <c r="I732" s="22" t="s">
        <v>4587</v>
      </c>
      <c r="L732" s="8" t="str">
        <f>VLOOKUP(E732,'CONTROL MP HR'!$E$5:$M$1813,9,0)</f>
        <v>80002988</v>
      </c>
    </row>
    <row r="733" spans="1:12">
      <c r="A733" s="22">
        <f t="shared" si="23"/>
        <v>729</v>
      </c>
      <c r="B733" s="21" t="str">
        <f t="shared" si="22"/>
        <v>80000514</v>
      </c>
      <c r="C733" s="21">
        <v>80000514</v>
      </c>
      <c r="D733" s="22" t="s">
        <v>2314</v>
      </c>
      <c r="E733" s="22" t="s">
        <v>2315</v>
      </c>
      <c r="F733" s="22" t="s">
        <v>1255</v>
      </c>
      <c r="G733" s="22" t="s">
        <v>405</v>
      </c>
      <c r="H733" s="17">
        <v>44586</v>
      </c>
      <c r="I733" s="22" t="s">
        <v>4587</v>
      </c>
      <c r="L733" s="8" t="str">
        <f>VLOOKUP(E733,'CONTROL MP HR'!$E$5:$M$1813,9,0)</f>
        <v>80003040</v>
      </c>
    </row>
    <row r="734" spans="1:12">
      <c r="A734" s="22">
        <f t="shared" si="23"/>
        <v>730</v>
      </c>
      <c r="B734" s="21" t="str">
        <f t="shared" si="22"/>
        <v>80000508</v>
      </c>
      <c r="C734" s="21">
        <v>80000508</v>
      </c>
      <c r="D734" s="22" t="s">
        <v>1560</v>
      </c>
      <c r="E734" s="22" t="s">
        <v>1561</v>
      </c>
      <c r="F734" s="22" t="s">
        <v>1255</v>
      </c>
      <c r="G734" s="22" t="s">
        <v>405</v>
      </c>
      <c r="H734" s="17">
        <v>44586</v>
      </c>
      <c r="I734" s="22" t="s">
        <v>4587</v>
      </c>
      <c r="L734" s="8" t="str">
        <f>VLOOKUP(E734,'CONTROL MP HR'!$E$5:$M$1813,9,0)</f>
        <v>80003035</v>
      </c>
    </row>
    <row r="735" spans="1:12">
      <c r="A735" s="22">
        <f t="shared" si="23"/>
        <v>731</v>
      </c>
      <c r="B735" s="21" t="str">
        <f t="shared" si="22"/>
        <v>ESA ANGGER WINASIS</v>
      </c>
      <c r="C735" s="21" t="s">
        <v>4670</v>
      </c>
      <c r="D735" s="22" t="e">
        <v>#N/A</v>
      </c>
      <c r="E735" s="22" t="s">
        <v>4670</v>
      </c>
      <c r="F735" s="22" t="s">
        <v>1255</v>
      </c>
      <c r="G735" s="22" t="e">
        <v>#N/A</v>
      </c>
      <c r="H735" s="17">
        <v>44586</v>
      </c>
      <c r="I735" s="22" t="s">
        <v>4587</v>
      </c>
      <c r="L735" s="8" t="e">
        <f>VLOOKUP(E735,'CONTROL MP HR'!$E$5:$M$1813,9,0)</f>
        <v>#N/A</v>
      </c>
    </row>
    <row r="736" spans="1:12">
      <c r="A736" s="22">
        <f t="shared" si="23"/>
        <v>732</v>
      </c>
      <c r="B736" s="21" t="str">
        <f t="shared" si="22"/>
        <v>80002468</v>
      </c>
      <c r="C736" s="21" t="s">
        <v>1934</v>
      </c>
      <c r="D736" s="22" t="s">
        <v>1934</v>
      </c>
      <c r="E736" s="22" t="s">
        <v>1935</v>
      </c>
      <c r="F736" s="22" t="s">
        <v>1255</v>
      </c>
      <c r="G736" s="22" t="s">
        <v>405</v>
      </c>
      <c r="H736" s="17">
        <v>44586</v>
      </c>
      <c r="I736" s="22" t="s">
        <v>4587</v>
      </c>
      <c r="L736" s="8" t="str">
        <f>VLOOKUP(E736,'CONTROL MP HR'!$E$5:$M$1813,9,0)</f>
        <v>80002468</v>
      </c>
    </row>
    <row r="737" spans="1:12">
      <c r="A737" s="22">
        <f t="shared" si="23"/>
        <v>733</v>
      </c>
      <c r="B737" s="21" t="str">
        <f t="shared" si="22"/>
        <v>80002749</v>
      </c>
      <c r="C737" s="21" t="s">
        <v>2684</v>
      </c>
      <c r="D737" s="22" t="s">
        <v>2684</v>
      </c>
      <c r="E737" s="22" t="s">
        <v>2685</v>
      </c>
      <c r="F737" s="22" t="s">
        <v>4609</v>
      </c>
      <c r="G737" s="22" t="s">
        <v>328</v>
      </c>
      <c r="H737" s="17">
        <v>44586</v>
      </c>
      <c r="I737" s="22" t="s">
        <v>4587</v>
      </c>
      <c r="L737" s="8" t="str">
        <f>VLOOKUP(E737,'CONTROL MP HR'!$E$5:$M$1813,9,0)</f>
        <v>80002749</v>
      </c>
    </row>
    <row r="738" spans="1:12">
      <c r="A738" s="22">
        <f t="shared" si="23"/>
        <v>734</v>
      </c>
      <c r="B738" s="21" t="str">
        <f t="shared" si="22"/>
        <v>80000520</v>
      </c>
      <c r="C738" s="21">
        <v>80000520</v>
      </c>
      <c r="D738" s="22" t="s">
        <v>2961</v>
      </c>
      <c r="E738" s="22" t="s">
        <v>2962</v>
      </c>
      <c r="F738" s="22" t="s">
        <v>1255</v>
      </c>
      <c r="G738" s="22" t="s">
        <v>405</v>
      </c>
      <c r="H738" s="17">
        <v>44586</v>
      </c>
      <c r="I738" s="22" t="s">
        <v>4587</v>
      </c>
      <c r="L738" s="8" t="str">
        <f>VLOOKUP(E738,'CONTROL MP HR'!$E$5:$M$1813,9,0)</f>
        <v>80003042</v>
      </c>
    </row>
    <row r="739" spans="1:12">
      <c r="A739" s="22">
        <f t="shared" si="23"/>
        <v>735</v>
      </c>
      <c r="B739" s="21" t="str">
        <f t="shared" si="22"/>
        <v>MP/SIS-20070581</v>
      </c>
      <c r="C739" s="21" t="s">
        <v>4429</v>
      </c>
      <c r="D739" s="22" t="s">
        <v>751</v>
      </c>
      <c r="E739" s="22" t="s">
        <v>752</v>
      </c>
      <c r="F739" s="22" t="s">
        <v>744</v>
      </c>
      <c r="G739" s="22" t="s">
        <v>328</v>
      </c>
      <c r="H739" s="17">
        <v>44586</v>
      </c>
      <c r="I739" s="22" t="s">
        <v>4587</v>
      </c>
      <c r="L739" s="8" t="str">
        <f>VLOOKUP(E739,'CONTROL MP HR'!$E$5:$M$1813,9,0)</f>
        <v>EDJS-1759</v>
      </c>
    </row>
    <row r="740" spans="1:12">
      <c r="A740" s="22">
        <f t="shared" si="23"/>
        <v>736</v>
      </c>
      <c r="B740" s="21" t="str">
        <f t="shared" si="22"/>
        <v>80002746</v>
      </c>
      <c r="C740" s="21">
        <v>80002746</v>
      </c>
      <c r="D740" s="22" t="s">
        <v>2001</v>
      </c>
      <c r="E740" s="22" t="s">
        <v>2002</v>
      </c>
      <c r="F740" s="22" t="s">
        <v>1255</v>
      </c>
      <c r="G740" s="22" t="s">
        <v>405</v>
      </c>
      <c r="H740" s="17">
        <v>44586</v>
      </c>
      <c r="I740" s="22" t="s">
        <v>4587</v>
      </c>
      <c r="L740" s="8" t="str">
        <f>VLOOKUP(E740,'CONTROL MP HR'!$E$5:$M$1813,9,0)</f>
        <v>80002746</v>
      </c>
    </row>
    <row r="741" spans="1:12">
      <c r="A741" s="22">
        <f t="shared" si="23"/>
        <v>737</v>
      </c>
      <c r="B741" s="21" t="str">
        <f t="shared" si="22"/>
        <v>80002878</v>
      </c>
      <c r="C741" s="21">
        <v>80002878</v>
      </c>
      <c r="D741" s="22" t="s">
        <v>2003</v>
      </c>
      <c r="E741" s="22" t="s">
        <v>2004</v>
      </c>
      <c r="F741" s="22" t="s">
        <v>1255</v>
      </c>
      <c r="G741" s="22" t="s">
        <v>405</v>
      </c>
      <c r="H741" s="17">
        <v>44586</v>
      </c>
      <c r="I741" s="22" t="s">
        <v>4587</v>
      </c>
      <c r="L741" s="8" t="str">
        <f>VLOOKUP(E741,'CONTROL MP HR'!$E$5:$M$1813,9,0)</f>
        <v>80002878</v>
      </c>
    </row>
    <row r="742" spans="1:12">
      <c r="A742" s="22">
        <f t="shared" si="23"/>
        <v>738</v>
      </c>
      <c r="B742" s="21" t="str">
        <f t="shared" si="22"/>
        <v>80002931</v>
      </c>
      <c r="C742" s="21" t="s">
        <v>3456</v>
      </c>
      <c r="D742" s="22" t="s">
        <v>3456</v>
      </c>
      <c r="E742" s="22" t="s">
        <v>3457</v>
      </c>
      <c r="F742" s="22" t="s">
        <v>1255</v>
      </c>
      <c r="G742" s="22" t="s">
        <v>328</v>
      </c>
      <c r="H742" s="17">
        <v>44586</v>
      </c>
      <c r="I742" s="22" t="s">
        <v>4587</v>
      </c>
      <c r="L742" s="8" t="str">
        <f>VLOOKUP(E742,'CONTROL MP HR'!$E$5:$M$1813,9,0)</f>
        <v>80002931</v>
      </c>
    </row>
    <row r="743" spans="1:12">
      <c r="A743" s="22">
        <f t="shared" si="23"/>
        <v>739</v>
      </c>
      <c r="B743" s="21" t="str">
        <f t="shared" si="22"/>
        <v>80002884</v>
      </c>
      <c r="C743" s="21">
        <v>80002884</v>
      </c>
      <c r="D743" s="22" t="s">
        <v>3394</v>
      </c>
      <c r="E743" s="22" t="s">
        <v>3395</v>
      </c>
      <c r="F743" s="22" t="s">
        <v>1255</v>
      </c>
      <c r="G743" s="22" t="s">
        <v>3973</v>
      </c>
      <c r="H743" s="17">
        <v>44586</v>
      </c>
      <c r="I743" s="22" t="s">
        <v>4587</v>
      </c>
      <c r="L743" s="8" t="str">
        <f>VLOOKUP(E743,'CONTROL MP HR'!$E$5:$M$1813,9,0)</f>
        <v>80002884</v>
      </c>
    </row>
    <row r="744" spans="1:12">
      <c r="A744" s="22">
        <f t="shared" si="23"/>
        <v>740</v>
      </c>
      <c r="B744" s="21" t="str">
        <f t="shared" si="22"/>
        <v>80002897</v>
      </c>
      <c r="C744" s="21">
        <v>80002897</v>
      </c>
      <c r="D744" s="22" t="s">
        <v>1781</v>
      </c>
      <c r="E744" s="22" t="s">
        <v>1782</v>
      </c>
      <c r="F744" s="22" t="s">
        <v>1255</v>
      </c>
      <c r="G744" s="22" t="s">
        <v>405</v>
      </c>
      <c r="H744" s="17">
        <v>44586</v>
      </c>
      <c r="I744" s="22" t="s">
        <v>4587</v>
      </c>
      <c r="L744" s="8" t="str">
        <f>VLOOKUP(E744,'CONTROL MP HR'!$E$5:$M$1813,9,0)</f>
        <v>80002897</v>
      </c>
    </row>
    <row r="745" spans="1:12">
      <c r="A745" s="22">
        <f t="shared" si="23"/>
        <v>741</v>
      </c>
      <c r="B745" s="21" t="str">
        <f t="shared" si="22"/>
        <v>80002747</v>
      </c>
      <c r="C745" s="21">
        <v>80002747</v>
      </c>
      <c r="D745" s="22" t="s">
        <v>2507</v>
      </c>
      <c r="E745" s="22" t="s">
        <v>2508</v>
      </c>
      <c r="F745" s="22" t="s">
        <v>1255</v>
      </c>
      <c r="G745" s="22" t="s">
        <v>405</v>
      </c>
      <c r="H745" s="17">
        <v>44586</v>
      </c>
      <c r="I745" s="22" t="s">
        <v>4587</v>
      </c>
      <c r="L745" s="8" t="str">
        <f>VLOOKUP(E745,'CONTROL MP HR'!$E$5:$M$1813,9,0)</f>
        <v>80002747</v>
      </c>
    </row>
    <row r="746" spans="1:12">
      <c r="A746" s="22">
        <f t="shared" si="23"/>
        <v>742</v>
      </c>
      <c r="B746" s="21" t="str">
        <f t="shared" si="22"/>
        <v>80002733</v>
      </c>
      <c r="C746" s="21" t="s">
        <v>3728</v>
      </c>
      <c r="D746" s="22" t="s">
        <v>3728</v>
      </c>
      <c r="E746" s="22" t="s">
        <v>3729</v>
      </c>
      <c r="F746" s="22" t="s">
        <v>1255</v>
      </c>
      <c r="G746" s="22" t="s">
        <v>405</v>
      </c>
      <c r="H746" s="17">
        <v>44586</v>
      </c>
      <c r="I746" s="22" t="s">
        <v>4587</v>
      </c>
      <c r="L746" s="8" t="str">
        <f>VLOOKUP(E746,'CONTROL MP HR'!$E$5:$M$1813,9,0)</f>
        <v>80002733</v>
      </c>
    </row>
    <row r="747" spans="1:12">
      <c r="A747" s="22">
        <f t="shared" si="23"/>
        <v>743</v>
      </c>
      <c r="B747" s="21" t="str">
        <f t="shared" si="22"/>
        <v>80001321</v>
      </c>
      <c r="C747" s="21" t="s">
        <v>2039</v>
      </c>
      <c r="D747" s="22" t="s">
        <v>2039</v>
      </c>
      <c r="E747" s="22" t="s">
        <v>2040</v>
      </c>
      <c r="F747" s="22" t="s">
        <v>1255</v>
      </c>
      <c r="G747" s="22" t="s">
        <v>328</v>
      </c>
      <c r="H747" s="17">
        <v>44586</v>
      </c>
      <c r="I747" s="22" t="s">
        <v>4587</v>
      </c>
      <c r="L747" s="8" t="str">
        <f>VLOOKUP(E747,'CONTROL MP HR'!$E$5:$M$1813,9,0)</f>
        <v>80001321</v>
      </c>
    </row>
    <row r="748" spans="1:12">
      <c r="A748" s="22">
        <f t="shared" si="23"/>
        <v>744</v>
      </c>
      <c r="B748" s="21" t="str">
        <f t="shared" si="22"/>
        <v>80002888</v>
      </c>
      <c r="C748" s="21">
        <v>80002888</v>
      </c>
      <c r="D748" s="22" t="s">
        <v>1374</v>
      </c>
      <c r="E748" s="22" t="s">
        <v>1375</v>
      </c>
      <c r="F748" s="22" t="s">
        <v>1255</v>
      </c>
      <c r="G748" s="22" t="s">
        <v>405</v>
      </c>
      <c r="H748" s="17">
        <v>44586</v>
      </c>
      <c r="I748" s="22" t="s">
        <v>4587</v>
      </c>
      <c r="L748" s="8" t="str">
        <f>VLOOKUP(E748,'CONTROL MP HR'!$E$5:$M$1813,9,0)</f>
        <v>80002888</v>
      </c>
    </row>
    <row r="749" spans="1:12">
      <c r="A749" s="22">
        <f t="shared" si="23"/>
        <v>745</v>
      </c>
      <c r="B749" s="21" t="str">
        <f t="shared" si="22"/>
        <v>80002437</v>
      </c>
      <c r="C749" s="21" t="s">
        <v>2348</v>
      </c>
      <c r="D749" s="22" t="s">
        <v>3628</v>
      </c>
      <c r="E749" s="22" t="s">
        <v>3629</v>
      </c>
      <c r="F749" s="22" t="s">
        <v>1255</v>
      </c>
      <c r="G749" s="22" t="s">
        <v>405</v>
      </c>
      <c r="H749" s="17">
        <v>44586</v>
      </c>
      <c r="I749" s="22" t="s">
        <v>4587</v>
      </c>
      <c r="L749" s="8" t="str">
        <f>VLOOKUP(E749,'CONTROL MP HR'!$E$5:$M$1813,9,0)</f>
        <v>80002582</v>
      </c>
    </row>
    <row r="750" spans="1:12">
      <c r="A750" s="22">
        <f t="shared" si="23"/>
        <v>746</v>
      </c>
      <c r="B750" s="21" t="str">
        <f t="shared" si="22"/>
        <v>80002743</v>
      </c>
      <c r="C750" s="21">
        <v>80002743</v>
      </c>
      <c r="D750" s="22" t="s">
        <v>2292</v>
      </c>
      <c r="E750" s="22" t="s">
        <v>2293</v>
      </c>
      <c r="F750" s="22" t="s">
        <v>1255</v>
      </c>
      <c r="G750" s="22" t="s">
        <v>405</v>
      </c>
      <c r="H750" s="17">
        <v>44586</v>
      </c>
      <c r="I750" s="22" t="s">
        <v>4587</v>
      </c>
      <c r="L750" s="8" t="str">
        <f>VLOOKUP(E750,'CONTROL MP HR'!$E$5:$M$1813,9,0)</f>
        <v>80002743</v>
      </c>
    </row>
    <row r="751" spans="1:12">
      <c r="A751" s="22">
        <f t="shared" si="23"/>
        <v>747</v>
      </c>
      <c r="B751" s="21" t="str">
        <f t="shared" si="22"/>
        <v>80002732</v>
      </c>
      <c r="C751" s="21" t="s">
        <v>4217</v>
      </c>
      <c r="D751" s="22" t="e">
        <v>#N/A</v>
      </c>
      <c r="E751" s="22" t="s">
        <v>4218</v>
      </c>
      <c r="F751" s="22" t="s">
        <v>1255</v>
      </c>
      <c r="G751" s="22" t="s">
        <v>405</v>
      </c>
      <c r="H751" s="17">
        <v>44586</v>
      </c>
      <c r="I751" s="22" t="s">
        <v>4587</v>
      </c>
      <c r="L751" s="8" t="e">
        <f>VLOOKUP(E751,'CONTROL MP HR'!$E$5:$M$1813,9,0)</f>
        <v>#N/A</v>
      </c>
    </row>
    <row r="752" spans="1:12">
      <c r="A752" s="22">
        <f t="shared" si="23"/>
        <v>748</v>
      </c>
      <c r="B752" s="21" t="str">
        <f t="shared" si="22"/>
        <v>BMP1901222</v>
      </c>
      <c r="C752" s="21" t="s">
        <v>543</v>
      </c>
      <c r="D752" s="22" t="s">
        <v>543</v>
      </c>
      <c r="E752" s="22" t="s">
        <v>544</v>
      </c>
      <c r="F752" s="22" t="s">
        <v>4609</v>
      </c>
      <c r="G752" s="22" t="s">
        <v>405</v>
      </c>
      <c r="H752" s="17">
        <v>44586</v>
      </c>
      <c r="I752" s="22" t="s">
        <v>4587</v>
      </c>
      <c r="L752" s="8" t="str">
        <f>VLOOKUP(E752,'CONTROL MP HR'!$E$5:$M$1813,9,0)</f>
        <v>BMP1901222</v>
      </c>
    </row>
    <row r="753" spans="1:12">
      <c r="A753" s="22">
        <f t="shared" si="23"/>
        <v>749</v>
      </c>
      <c r="B753" s="21" t="str">
        <f t="shared" si="22"/>
        <v>80001446</v>
      </c>
      <c r="C753" s="21" t="s">
        <v>2182</v>
      </c>
      <c r="D753" s="22" t="s">
        <v>2182</v>
      </c>
      <c r="E753" s="22" t="s">
        <v>2183</v>
      </c>
      <c r="F753" s="22" t="s">
        <v>1255</v>
      </c>
      <c r="G753" s="22" t="s">
        <v>328</v>
      </c>
      <c r="H753" s="17">
        <v>44586</v>
      </c>
      <c r="I753" s="22" t="s">
        <v>4587</v>
      </c>
      <c r="L753" s="8" t="str">
        <f>VLOOKUP(E753,'CONTROL MP HR'!$E$5:$M$1813,9,0)</f>
        <v>80001446</v>
      </c>
    </row>
    <row r="754" spans="1:12">
      <c r="A754" s="22">
        <f t="shared" si="23"/>
        <v>750</v>
      </c>
      <c r="B754" s="21" t="str">
        <f t="shared" si="22"/>
        <v>80002742</v>
      </c>
      <c r="C754" s="21">
        <v>80002742</v>
      </c>
      <c r="D754" s="22" t="s">
        <v>2062</v>
      </c>
      <c r="E754" s="22" t="s">
        <v>2063</v>
      </c>
      <c r="F754" s="22" t="s">
        <v>1255</v>
      </c>
      <c r="G754" s="22" t="s">
        <v>405</v>
      </c>
      <c r="H754" s="17">
        <v>44586</v>
      </c>
      <c r="I754" s="22" t="s">
        <v>4587</v>
      </c>
      <c r="L754" s="8" t="str">
        <f>VLOOKUP(E754,'CONTROL MP HR'!$E$5:$M$1813,9,0)</f>
        <v>80002742</v>
      </c>
    </row>
    <row r="755" spans="1:12">
      <c r="A755" s="22">
        <f t="shared" si="23"/>
        <v>751</v>
      </c>
      <c r="B755" s="21" t="str">
        <f t="shared" si="22"/>
        <v>MP/EDJ-21060001</v>
      </c>
      <c r="C755" s="21" t="s">
        <v>4431</v>
      </c>
      <c r="D755" s="22" t="s">
        <v>770</v>
      </c>
      <c r="E755" s="22" t="s">
        <v>771</v>
      </c>
      <c r="F755" s="22" t="s">
        <v>744</v>
      </c>
      <c r="G755" s="22" t="s">
        <v>328</v>
      </c>
      <c r="H755" s="17">
        <v>44586</v>
      </c>
      <c r="I755" s="22" t="s">
        <v>4587</v>
      </c>
      <c r="L755" s="8" t="str">
        <f>VLOOKUP(E755,'CONTROL MP HR'!$E$5:$M$1813,9,0)</f>
        <v>EDJS-0925</v>
      </c>
    </row>
    <row r="756" spans="1:12">
      <c r="A756" s="22">
        <f t="shared" si="23"/>
        <v>752</v>
      </c>
      <c r="B756" s="21" t="str">
        <f t="shared" si="22"/>
        <v>80002893</v>
      </c>
      <c r="C756" s="21">
        <v>80002893</v>
      </c>
      <c r="D756" s="22" t="s">
        <v>2095</v>
      </c>
      <c r="E756" s="22" t="s">
        <v>2096</v>
      </c>
      <c r="F756" s="22" t="s">
        <v>1255</v>
      </c>
      <c r="G756" s="22" t="s">
        <v>405</v>
      </c>
      <c r="H756" s="17">
        <v>44586</v>
      </c>
      <c r="I756" s="22" t="s">
        <v>4587</v>
      </c>
      <c r="L756" s="8" t="str">
        <f>VLOOKUP(E756,'CONTROL MP HR'!$E$5:$M$1813,9,0)</f>
        <v>80002893</v>
      </c>
    </row>
    <row r="757" spans="1:12">
      <c r="A757" s="22">
        <f t="shared" si="23"/>
        <v>753</v>
      </c>
      <c r="B757" s="21" t="str">
        <f t="shared" si="22"/>
        <v>KMK-21110213</v>
      </c>
      <c r="C757" s="21" t="s">
        <v>4492</v>
      </c>
      <c r="D757" s="22" t="s">
        <v>923</v>
      </c>
      <c r="E757" s="22" t="s">
        <v>921</v>
      </c>
      <c r="F757" s="22" t="s">
        <v>808</v>
      </c>
      <c r="G757" s="22" t="s">
        <v>3973</v>
      </c>
      <c r="H757" s="17">
        <v>44586</v>
      </c>
      <c r="I757" s="22" t="s">
        <v>4587</v>
      </c>
      <c r="L757" s="8" t="str">
        <f>VLOOKUP(E757,'CONTROL MP HR'!$E$5:$M$1813,9,0)</f>
        <v>00000333</v>
      </c>
    </row>
    <row r="758" spans="1:12">
      <c r="A758" s="22">
        <f t="shared" si="23"/>
        <v>754</v>
      </c>
      <c r="B758" s="21" t="str">
        <f t="shared" si="22"/>
        <v>80000879</v>
      </c>
      <c r="C758" s="21" t="s">
        <v>4248</v>
      </c>
      <c r="D758" s="22" t="s">
        <v>2342</v>
      </c>
      <c r="E758" s="22" t="s">
        <v>2343</v>
      </c>
      <c r="F758" s="22" t="s">
        <v>1255</v>
      </c>
      <c r="G758" s="22" t="s">
        <v>405</v>
      </c>
      <c r="H758" s="17">
        <v>44586</v>
      </c>
      <c r="I758" s="22" t="s">
        <v>4587</v>
      </c>
      <c r="L758" s="8" t="str">
        <f>VLOOKUP(E758,'CONTROL MP HR'!$E$5:$M$1813,9,0)</f>
        <v>80003630</v>
      </c>
    </row>
    <row r="759" spans="1:12">
      <c r="A759" s="22">
        <f t="shared" si="23"/>
        <v>755</v>
      </c>
      <c r="B759" s="21" t="str">
        <f t="shared" si="22"/>
        <v>00707198</v>
      </c>
      <c r="C759" s="21" t="s">
        <v>3795</v>
      </c>
      <c r="D759" s="22" t="s">
        <v>3795</v>
      </c>
      <c r="E759" s="22" t="s">
        <v>3796</v>
      </c>
      <c r="F759" s="22" t="s">
        <v>1255</v>
      </c>
      <c r="G759" s="22" t="s">
        <v>355</v>
      </c>
      <c r="H759" s="17">
        <v>44586</v>
      </c>
      <c r="I759" s="22" t="s">
        <v>4587</v>
      </c>
      <c r="L759" s="8" t="str">
        <f>VLOOKUP(E759,'CONTROL MP HR'!$E$5:$M$1813,9,0)</f>
        <v>00707198</v>
      </c>
    </row>
    <row r="760" spans="1:12">
      <c r="A760" s="22">
        <f t="shared" si="23"/>
        <v>756</v>
      </c>
      <c r="B760" s="21" t="str">
        <f t="shared" si="22"/>
        <v>80003221</v>
      </c>
      <c r="C760" s="21">
        <v>80003221</v>
      </c>
      <c r="D760" s="22" t="s">
        <v>2899</v>
      </c>
      <c r="E760" s="22" t="s">
        <v>2898</v>
      </c>
      <c r="F760" s="22" t="s">
        <v>1255</v>
      </c>
      <c r="G760" s="22" t="s">
        <v>3973</v>
      </c>
      <c r="H760" s="17">
        <v>44586</v>
      </c>
      <c r="I760" s="22" t="s">
        <v>4587</v>
      </c>
      <c r="L760" s="8" t="str">
        <f>VLOOKUP(E760,'CONTROL MP HR'!$E$5:$M$1813,9,0)</f>
        <v>80003221</v>
      </c>
    </row>
    <row r="761" spans="1:12">
      <c r="A761" s="22">
        <f t="shared" si="23"/>
        <v>757</v>
      </c>
      <c r="B761" s="21" t="str">
        <f t="shared" si="22"/>
        <v>80002895</v>
      </c>
      <c r="C761" s="21">
        <v>80002895</v>
      </c>
      <c r="D761" s="22" t="s">
        <v>3092</v>
      </c>
      <c r="E761" s="22" t="s">
        <v>3093</v>
      </c>
      <c r="F761" s="22" t="s">
        <v>1255</v>
      </c>
      <c r="G761" s="22" t="s">
        <v>405</v>
      </c>
      <c r="H761" s="17">
        <v>44586</v>
      </c>
      <c r="I761" s="22" t="s">
        <v>4587</v>
      </c>
      <c r="L761" s="8" t="str">
        <f>VLOOKUP(E761,'CONTROL MP HR'!$E$5:$M$1813,9,0)</f>
        <v>80002895</v>
      </c>
    </row>
    <row r="762" spans="1:12">
      <c r="A762" s="22">
        <f t="shared" si="23"/>
        <v>758</v>
      </c>
      <c r="B762" s="21" t="str">
        <f t="shared" si="22"/>
        <v>80002896</v>
      </c>
      <c r="C762" s="21">
        <v>80002896</v>
      </c>
      <c r="D762" s="22" t="s">
        <v>2344</v>
      </c>
      <c r="E762" s="22" t="s">
        <v>2345</v>
      </c>
      <c r="F762" s="22" t="s">
        <v>1255</v>
      </c>
      <c r="G762" s="22" t="s">
        <v>405</v>
      </c>
      <c r="H762" s="17">
        <v>44586</v>
      </c>
      <c r="I762" s="22" t="s">
        <v>4587</v>
      </c>
      <c r="L762" s="8" t="str">
        <f>VLOOKUP(E762,'CONTROL MP HR'!$E$5:$M$1813,9,0)</f>
        <v>80002896</v>
      </c>
    </row>
    <row r="763" spans="1:12">
      <c r="A763" s="22">
        <f t="shared" si="23"/>
        <v>759</v>
      </c>
      <c r="B763" s="21" t="str">
        <f t="shared" si="22"/>
        <v>KMK-20090176</v>
      </c>
      <c r="C763" s="21" t="s">
        <v>4477</v>
      </c>
      <c r="D763" s="22" t="s">
        <v>1029</v>
      </c>
      <c r="E763" s="22" t="s">
        <v>1028</v>
      </c>
      <c r="F763" s="22" t="s">
        <v>808</v>
      </c>
      <c r="G763" s="22" t="s">
        <v>3973</v>
      </c>
      <c r="H763" s="17">
        <v>44586</v>
      </c>
      <c r="I763" s="22" t="s">
        <v>4587</v>
      </c>
      <c r="L763" s="8" t="str">
        <f>VLOOKUP(E763,'CONTROL MP HR'!$E$5:$M$1813,9,0)</f>
        <v>00000307</v>
      </c>
    </row>
    <row r="764" spans="1:12">
      <c r="A764" s="22">
        <f t="shared" si="23"/>
        <v>760</v>
      </c>
      <c r="B764" s="21" t="str">
        <f t="shared" si="22"/>
        <v>80000525</v>
      </c>
      <c r="C764" s="21" t="s">
        <v>1427</v>
      </c>
      <c r="D764" s="22" t="s">
        <v>1427</v>
      </c>
      <c r="E764" s="22" t="s">
        <v>1428</v>
      </c>
      <c r="F764" s="22" t="s">
        <v>1255</v>
      </c>
      <c r="G764" s="22" t="s">
        <v>328</v>
      </c>
      <c r="H764" s="17">
        <v>44586</v>
      </c>
      <c r="I764" s="22" t="s">
        <v>4587</v>
      </c>
      <c r="L764" s="8" t="str">
        <f>VLOOKUP(E764,'CONTROL MP HR'!$E$5:$M$1813,9,0)</f>
        <v>80000525</v>
      </c>
    </row>
    <row r="765" spans="1:12">
      <c r="A765" s="22">
        <f t="shared" si="23"/>
        <v>761</v>
      </c>
      <c r="B765" s="21" t="str">
        <f t="shared" si="22"/>
        <v>80002892</v>
      </c>
      <c r="C765" s="21">
        <v>80002892</v>
      </c>
      <c r="D765" s="22" t="e">
        <v>#N/A</v>
      </c>
      <c r="E765" s="22" t="s">
        <v>4238</v>
      </c>
      <c r="F765" s="22" t="s">
        <v>1255</v>
      </c>
      <c r="G765" s="22" t="s">
        <v>405</v>
      </c>
      <c r="H765" s="17">
        <v>44586</v>
      </c>
      <c r="I765" s="22" t="s">
        <v>4587</v>
      </c>
      <c r="L765" s="8" t="e">
        <f>VLOOKUP(E765,'CONTROL MP HR'!$E$5:$M$1813,9,0)</f>
        <v>#N/A</v>
      </c>
    </row>
    <row r="766" spans="1:12">
      <c r="A766" s="22">
        <f t="shared" si="23"/>
        <v>762</v>
      </c>
      <c r="B766" s="21" t="str">
        <f t="shared" si="22"/>
        <v>80001275</v>
      </c>
      <c r="C766" s="21" t="s">
        <v>4208</v>
      </c>
      <c r="D766" s="22" t="s">
        <v>1930</v>
      </c>
      <c r="E766" s="22" t="s">
        <v>1931</v>
      </c>
      <c r="F766" s="22" t="s">
        <v>1255</v>
      </c>
      <c r="G766" s="22" t="s">
        <v>3973</v>
      </c>
      <c r="H766" s="17">
        <v>44586</v>
      </c>
      <c r="I766" s="22" t="s">
        <v>4587</v>
      </c>
      <c r="L766" s="8" t="str">
        <f>VLOOKUP(E766,'CONTROL MP HR'!$E$5:$M$1813,9,0)</f>
        <v>80004532</v>
      </c>
    </row>
    <row r="767" spans="1:12">
      <c r="A767" s="22">
        <f t="shared" si="23"/>
        <v>763</v>
      </c>
      <c r="B767" s="21" t="str">
        <f t="shared" si="22"/>
        <v>80002751</v>
      </c>
      <c r="C767" s="21" t="s">
        <v>1553</v>
      </c>
      <c r="D767" s="22" t="s">
        <v>1553</v>
      </c>
      <c r="E767" s="22" t="s">
        <v>1554</v>
      </c>
      <c r="F767" s="22" t="s">
        <v>666</v>
      </c>
      <c r="G767" s="22" t="s">
        <v>328</v>
      </c>
      <c r="H767" s="17">
        <v>44590</v>
      </c>
      <c r="I767" s="22" t="s">
        <v>4587</v>
      </c>
      <c r="L767" s="8" t="str">
        <f>VLOOKUP(E767,'CONTROL MP HR'!$E$5:$M$1813,9,0)</f>
        <v>80002751</v>
      </c>
    </row>
    <row r="768" spans="1:12">
      <c r="A768" s="22">
        <f t="shared" si="23"/>
        <v>764</v>
      </c>
      <c r="B768" s="21" t="str">
        <f t="shared" si="22"/>
        <v>80002438</v>
      </c>
      <c r="C768" s="21" t="s">
        <v>3672</v>
      </c>
      <c r="D768" s="22" t="s">
        <v>1972</v>
      </c>
      <c r="E768" s="22" t="s">
        <v>1973</v>
      </c>
      <c r="F768" s="22" t="s">
        <v>1255</v>
      </c>
      <c r="G768" s="22" t="s">
        <v>405</v>
      </c>
      <c r="H768" s="17">
        <v>44590</v>
      </c>
      <c r="I768" s="22" t="s">
        <v>4587</v>
      </c>
      <c r="L768" s="8" t="str">
        <f>VLOOKUP(E768,'CONTROL MP HR'!$E$5:$M$1813,9,0)</f>
        <v>80002816</v>
      </c>
    </row>
    <row r="769" spans="1:12">
      <c r="A769" s="22">
        <f t="shared" si="23"/>
        <v>765</v>
      </c>
      <c r="B769" s="21" t="str">
        <f t="shared" si="22"/>
        <v>01121174</v>
      </c>
      <c r="C769" s="21" t="s">
        <v>4041</v>
      </c>
      <c r="D769" s="22" t="s">
        <v>1948</v>
      </c>
      <c r="E769" s="22" t="s">
        <v>1949</v>
      </c>
      <c r="F769" s="22" t="s">
        <v>1255</v>
      </c>
      <c r="G769" s="22" t="s">
        <v>328</v>
      </c>
      <c r="H769" s="17">
        <v>44590</v>
      </c>
      <c r="I769" s="22" t="s">
        <v>4587</v>
      </c>
      <c r="L769" s="8" t="str">
        <f>VLOOKUP(E769,'CONTROL MP HR'!$E$5:$M$1813,9,0)</f>
        <v>01121174</v>
      </c>
    </row>
    <row r="770" spans="1:12">
      <c r="A770" s="22">
        <f t="shared" si="23"/>
        <v>766</v>
      </c>
      <c r="B770" s="21" t="str">
        <f t="shared" si="22"/>
        <v>80000840</v>
      </c>
      <c r="C770" s="21" t="s">
        <v>3534</v>
      </c>
      <c r="D770" s="22" t="s">
        <v>3534</v>
      </c>
      <c r="E770" s="22" t="s">
        <v>3535</v>
      </c>
      <c r="F770" s="22" t="s">
        <v>1255</v>
      </c>
      <c r="G770" s="22" t="s">
        <v>328</v>
      </c>
      <c r="H770" s="17">
        <v>44590</v>
      </c>
      <c r="I770" s="22" t="s">
        <v>4587</v>
      </c>
      <c r="L770" s="8" t="str">
        <f>VLOOKUP(E770,'CONTROL MP HR'!$E$5:$M$1813,9,0)</f>
        <v>80000840</v>
      </c>
    </row>
    <row r="771" spans="1:12">
      <c r="A771" s="22">
        <f t="shared" si="23"/>
        <v>767</v>
      </c>
      <c r="B771" s="21" t="str">
        <f t="shared" si="22"/>
        <v>80000496</v>
      </c>
      <c r="C771" s="21" t="s">
        <v>4286</v>
      </c>
      <c r="D771" s="22" t="s">
        <v>2668</v>
      </c>
      <c r="E771" s="22" t="s">
        <v>2667</v>
      </c>
      <c r="F771" s="22" t="s">
        <v>1255</v>
      </c>
      <c r="G771" s="22" t="s">
        <v>405</v>
      </c>
      <c r="H771" s="17">
        <v>44590</v>
      </c>
      <c r="I771" s="22" t="s">
        <v>4587</v>
      </c>
      <c r="L771" s="8" t="str">
        <f>VLOOKUP(E771,'CONTROL MP HR'!$E$5:$M$1813,9,0)</f>
        <v>80003028</v>
      </c>
    </row>
    <row r="772" spans="1:12">
      <c r="A772" s="22">
        <f t="shared" si="23"/>
        <v>768</v>
      </c>
      <c r="B772" s="21" t="str">
        <f t="shared" si="22"/>
        <v>BMP1901221</v>
      </c>
      <c r="C772" s="21" t="s">
        <v>506</v>
      </c>
      <c r="D772" s="22" t="s">
        <v>506</v>
      </c>
      <c r="E772" s="22" t="s">
        <v>507</v>
      </c>
      <c r="F772" s="22" t="s">
        <v>4609</v>
      </c>
      <c r="G772" s="22" t="s">
        <v>3973</v>
      </c>
      <c r="H772" s="17">
        <v>44590</v>
      </c>
      <c r="I772" s="22" t="s">
        <v>4587</v>
      </c>
      <c r="L772" s="8" t="str">
        <f>VLOOKUP(E772,'CONTROL MP HR'!$E$5:$M$1813,9,0)</f>
        <v>BMP1901221</v>
      </c>
    </row>
    <row r="773" spans="1:12">
      <c r="A773" s="22">
        <f t="shared" si="23"/>
        <v>769</v>
      </c>
      <c r="B773" s="21" t="str">
        <f t="shared" ref="B773:B836" si="24">TEXT(C773,"00000000")</f>
        <v>80000635</v>
      </c>
      <c r="C773" s="21" t="s">
        <v>4229</v>
      </c>
      <c r="D773" s="22" t="s">
        <v>3642</v>
      </c>
      <c r="E773" s="22" t="s">
        <v>3643</v>
      </c>
      <c r="F773" s="22" t="s">
        <v>1255</v>
      </c>
      <c r="G773" s="22" t="s">
        <v>405</v>
      </c>
      <c r="H773" s="17">
        <v>44590</v>
      </c>
      <c r="I773" s="22" t="s">
        <v>4587</v>
      </c>
      <c r="L773" s="8" t="str">
        <f>VLOOKUP(E773,'CONTROL MP HR'!$E$5:$M$1813,9,0)</f>
        <v>80003047</v>
      </c>
    </row>
    <row r="774" spans="1:12">
      <c r="A774" s="22">
        <f t="shared" ref="A774:A837" si="25">A773+1</f>
        <v>770</v>
      </c>
      <c r="B774" s="21" t="str">
        <f t="shared" si="24"/>
        <v>00118089</v>
      </c>
      <c r="C774" s="21" t="s">
        <v>4045</v>
      </c>
      <c r="D774" s="22" t="s">
        <v>3767</v>
      </c>
      <c r="E774" s="22" t="s">
        <v>3768</v>
      </c>
      <c r="F774" s="22" t="s">
        <v>1255</v>
      </c>
      <c r="G774" s="22" t="s">
        <v>328</v>
      </c>
      <c r="H774" s="17">
        <v>44593</v>
      </c>
      <c r="I774" s="22" t="s">
        <v>4587</v>
      </c>
      <c r="L774" s="8" t="str">
        <f>VLOOKUP(E774,'CONTROL MP HR'!$E$5:$M$1813,9,0)</f>
        <v>00118089</v>
      </c>
    </row>
    <row r="775" spans="1:12">
      <c r="A775" s="22">
        <f t="shared" si="25"/>
        <v>771</v>
      </c>
      <c r="B775" s="21" t="str">
        <f t="shared" si="24"/>
        <v>80002982</v>
      </c>
      <c r="C775" s="21" t="s">
        <v>2519</v>
      </c>
      <c r="D775" s="22" t="s">
        <v>2519</v>
      </c>
      <c r="E775" s="22" t="s">
        <v>2520</v>
      </c>
      <c r="F775" s="22" t="s">
        <v>1255</v>
      </c>
      <c r="G775" s="22" t="s">
        <v>328</v>
      </c>
      <c r="H775" s="17">
        <v>44593</v>
      </c>
      <c r="I775" s="22" t="s">
        <v>4587</v>
      </c>
      <c r="L775" s="8" t="str">
        <f>VLOOKUP(E775,'CONTROL MP HR'!$E$5:$M$1813,9,0)</f>
        <v>80002982</v>
      </c>
    </row>
    <row r="776" spans="1:12">
      <c r="A776" s="22">
        <f t="shared" si="25"/>
        <v>772</v>
      </c>
      <c r="B776" s="21" t="str">
        <f t="shared" si="24"/>
        <v>80002891</v>
      </c>
      <c r="C776" s="21">
        <v>80002891</v>
      </c>
      <c r="D776" s="22" t="s">
        <v>942</v>
      </c>
      <c r="E776" s="22" t="s">
        <v>943</v>
      </c>
      <c r="F776" s="22" t="s">
        <v>1255</v>
      </c>
      <c r="G776" s="22" t="s">
        <v>405</v>
      </c>
      <c r="H776" s="17">
        <v>44593</v>
      </c>
      <c r="I776" s="22" t="s">
        <v>4587</v>
      </c>
      <c r="L776" s="8" t="str">
        <f>VLOOKUP(E776,'CONTROL MP HR'!$E$5:$M$1813,9,0)</f>
        <v>ISAC-22061769</v>
      </c>
    </row>
    <row r="777" spans="1:12">
      <c r="A777" s="22">
        <f t="shared" si="25"/>
        <v>773</v>
      </c>
      <c r="B777" s="21" t="str">
        <f t="shared" si="24"/>
        <v>80002868</v>
      </c>
      <c r="C777" s="21">
        <v>80002868</v>
      </c>
      <c r="D777" s="22" t="s">
        <v>1316</v>
      </c>
      <c r="E777" s="22" t="s">
        <v>1317</v>
      </c>
      <c r="F777" s="22" t="s">
        <v>1255</v>
      </c>
      <c r="G777" s="22" t="s">
        <v>405</v>
      </c>
      <c r="H777" s="17">
        <v>44593</v>
      </c>
      <c r="I777" s="22" t="s">
        <v>4587</v>
      </c>
      <c r="L777" s="8" t="str">
        <f>VLOOKUP(E777,'CONTROL MP HR'!$E$5:$M$1813,9,0)</f>
        <v>80002868</v>
      </c>
    </row>
    <row r="778" spans="1:12">
      <c r="A778" s="22">
        <f t="shared" si="25"/>
        <v>774</v>
      </c>
      <c r="B778" s="21" t="str">
        <f t="shared" si="24"/>
        <v>80002890</v>
      </c>
      <c r="C778" s="21">
        <v>80002890</v>
      </c>
      <c r="D778" s="22" t="s">
        <v>3549</v>
      </c>
      <c r="E778" s="22" t="s">
        <v>3550</v>
      </c>
      <c r="F778" s="22" t="s">
        <v>1255</v>
      </c>
      <c r="G778" s="22" t="s">
        <v>405</v>
      </c>
      <c r="H778" s="17">
        <v>44593</v>
      </c>
      <c r="I778" s="22" t="s">
        <v>4587</v>
      </c>
      <c r="L778" s="8" t="str">
        <f>VLOOKUP(E778,'CONTROL MP HR'!$E$5:$M$1813,9,0)</f>
        <v>80002890</v>
      </c>
    </row>
    <row r="779" spans="1:12">
      <c r="A779" s="22">
        <f t="shared" si="25"/>
        <v>775</v>
      </c>
      <c r="B779" s="21" t="str">
        <f t="shared" si="24"/>
        <v>80002879</v>
      </c>
      <c r="C779" s="21">
        <v>80002879</v>
      </c>
      <c r="D779" s="22" t="s">
        <v>3495</v>
      </c>
      <c r="E779" s="22" t="s">
        <v>3496</v>
      </c>
      <c r="F779" s="22" t="s">
        <v>1255</v>
      </c>
      <c r="G779" s="22" t="s">
        <v>405</v>
      </c>
      <c r="H779" s="17">
        <v>44593</v>
      </c>
      <c r="I779" s="22" t="s">
        <v>4587</v>
      </c>
      <c r="L779" s="8" t="str">
        <f>VLOOKUP(E779,'CONTROL MP HR'!$E$5:$M$1813,9,0)</f>
        <v>80002879</v>
      </c>
    </row>
    <row r="780" spans="1:12">
      <c r="A780" s="22">
        <f t="shared" si="25"/>
        <v>776</v>
      </c>
      <c r="B780" s="21" t="str">
        <f t="shared" si="24"/>
        <v>80002889</v>
      </c>
      <c r="C780" s="21">
        <v>80002889</v>
      </c>
      <c r="D780" s="22" t="s">
        <v>2015</v>
      </c>
      <c r="E780" s="22" t="s">
        <v>2016</v>
      </c>
      <c r="F780" s="22" t="s">
        <v>1255</v>
      </c>
      <c r="G780" s="22" t="s">
        <v>405</v>
      </c>
      <c r="H780" s="17">
        <v>44593</v>
      </c>
      <c r="I780" s="22" t="s">
        <v>4587</v>
      </c>
      <c r="L780" s="8" t="str">
        <f>VLOOKUP(E780,'CONTROL MP HR'!$E$5:$M$1813,9,0)</f>
        <v>80002889</v>
      </c>
    </row>
    <row r="781" spans="1:12">
      <c r="A781" s="22">
        <f t="shared" si="25"/>
        <v>777</v>
      </c>
      <c r="B781" s="21" t="str">
        <f t="shared" si="24"/>
        <v>KMK-22070264</v>
      </c>
      <c r="C781" s="21" t="s">
        <v>4534</v>
      </c>
      <c r="D781" s="22" t="s">
        <v>1081</v>
      </c>
      <c r="E781" s="22" t="s">
        <v>1082</v>
      </c>
      <c r="F781" s="22" t="s">
        <v>808</v>
      </c>
      <c r="G781" s="22" t="s">
        <v>3973</v>
      </c>
      <c r="H781" s="17">
        <v>44593</v>
      </c>
      <c r="I781" s="22" t="s">
        <v>4587</v>
      </c>
      <c r="L781" s="8" t="str">
        <f>VLOOKUP(E781,'CONTROL MP HR'!$E$5:$M$1813,9,0)</f>
        <v>ISAC-22011055</v>
      </c>
    </row>
    <row r="782" spans="1:12">
      <c r="A782" s="22">
        <f t="shared" si="25"/>
        <v>778</v>
      </c>
      <c r="B782" s="21" t="str">
        <f t="shared" si="24"/>
        <v>KMK-22050261</v>
      </c>
      <c r="C782" s="21" t="s">
        <v>4532</v>
      </c>
      <c r="D782" s="22" t="s">
        <v>874</v>
      </c>
      <c r="E782" s="22" t="s">
        <v>875</v>
      </c>
      <c r="F782" s="22" t="s">
        <v>808</v>
      </c>
      <c r="G782" s="22" t="s">
        <v>3973</v>
      </c>
      <c r="H782" s="17">
        <v>44593</v>
      </c>
      <c r="I782" s="22" t="s">
        <v>4587</v>
      </c>
      <c r="L782" s="8" t="str">
        <f>VLOOKUP(E782,'CONTROL MP HR'!$E$5:$M$1813,9,0)</f>
        <v>ISAC-22011052</v>
      </c>
    </row>
    <row r="783" spans="1:12">
      <c r="A783" s="22">
        <f t="shared" si="25"/>
        <v>779</v>
      </c>
      <c r="B783" s="21" t="str">
        <f t="shared" si="24"/>
        <v>LUGITO</v>
      </c>
      <c r="C783" s="21" t="s">
        <v>1011</v>
      </c>
      <c r="D783" s="22" t="s">
        <v>1010</v>
      </c>
      <c r="E783" s="22" t="s">
        <v>1011</v>
      </c>
      <c r="F783" s="22" t="s">
        <v>808</v>
      </c>
      <c r="G783" s="22" t="e">
        <v>#N/A</v>
      </c>
      <c r="H783" s="17">
        <v>44593</v>
      </c>
      <c r="I783" s="22" t="s">
        <v>4587</v>
      </c>
      <c r="L783" s="8" t="str">
        <f>VLOOKUP(E783,'CONTROL MP HR'!$E$5:$M$1813,9,0)</f>
        <v>ISAC-22011050</v>
      </c>
    </row>
    <row r="784" spans="1:12">
      <c r="A784" s="22">
        <f t="shared" si="25"/>
        <v>780</v>
      </c>
      <c r="B784" s="21" t="str">
        <f t="shared" si="24"/>
        <v>KMK-22100260</v>
      </c>
      <c r="C784" s="21" t="s">
        <v>4529</v>
      </c>
      <c r="D784" s="22" t="s">
        <v>1015</v>
      </c>
      <c r="E784" s="22" t="s">
        <v>1016</v>
      </c>
      <c r="F784" s="22" t="s">
        <v>808</v>
      </c>
      <c r="G784" s="22" t="s">
        <v>3973</v>
      </c>
      <c r="H784" s="17">
        <v>44593</v>
      </c>
      <c r="I784" s="22" t="s">
        <v>4587</v>
      </c>
      <c r="L784" s="8" t="str">
        <f>VLOOKUP(E784,'CONTROL MP HR'!$E$5:$M$1813,9,0)</f>
        <v>ISAC-22011051</v>
      </c>
    </row>
    <row r="785" spans="1:12">
      <c r="A785" s="22">
        <f t="shared" si="25"/>
        <v>781</v>
      </c>
      <c r="B785" s="21" t="str">
        <f t="shared" si="24"/>
        <v>KMK-22040262</v>
      </c>
      <c r="C785" s="21" t="s">
        <v>4528</v>
      </c>
      <c r="D785" s="22" t="s">
        <v>1019</v>
      </c>
      <c r="E785" s="22" t="s">
        <v>1020</v>
      </c>
      <c r="F785" s="22" t="s">
        <v>808</v>
      </c>
      <c r="G785" s="22" t="s">
        <v>3973</v>
      </c>
      <c r="H785" s="17">
        <v>44593</v>
      </c>
      <c r="I785" s="22" t="s">
        <v>4587</v>
      </c>
      <c r="L785" s="8" t="str">
        <f>VLOOKUP(E785,'CONTROL MP HR'!$E$5:$M$1813,9,0)</f>
        <v>ISAC-22011054</v>
      </c>
    </row>
    <row r="786" spans="1:12">
      <c r="A786" s="22">
        <f t="shared" si="25"/>
        <v>782</v>
      </c>
      <c r="B786" s="21" t="str">
        <f t="shared" si="24"/>
        <v>KMK-22080265</v>
      </c>
      <c r="C786" s="21" t="s">
        <v>4527</v>
      </c>
      <c r="D786" s="22" t="s">
        <v>1008</v>
      </c>
      <c r="E786" s="22" t="s">
        <v>1009</v>
      </c>
      <c r="F786" s="22" t="s">
        <v>808</v>
      </c>
      <c r="G786" s="22" t="s">
        <v>3973</v>
      </c>
      <c r="H786" s="17">
        <v>44593</v>
      </c>
      <c r="I786" s="22" t="s">
        <v>4587</v>
      </c>
      <c r="L786" s="8" t="str">
        <f>VLOOKUP(E786,'CONTROL MP HR'!$E$5:$M$1813,9,0)</f>
        <v>ISAC-22011049</v>
      </c>
    </row>
    <row r="787" spans="1:12">
      <c r="A787" s="22">
        <f t="shared" si="25"/>
        <v>783</v>
      </c>
      <c r="B787" s="21" t="str">
        <f t="shared" si="24"/>
        <v>KMK-20030159</v>
      </c>
      <c r="C787" s="21" t="s">
        <v>4472</v>
      </c>
      <c r="D787" s="22" t="s">
        <v>865</v>
      </c>
      <c r="E787" s="22" t="s">
        <v>864</v>
      </c>
      <c r="F787" s="22" t="s">
        <v>808</v>
      </c>
      <c r="G787" s="22" t="s">
        <v>3973</v>
      </c>
      <c r="H787" s="17">
        <v>44593</v>
      </c>
      <c r="I787" s="22" t="s">
        <v>4587</v>
      </c>
      <c r="L787" s="8" t="str">
        <f>VLOOKUP(E787,'CONTROL MP HR'!$E$5:$M$1813,9,0)</f>
        <v>00000294</v>
      </c>
    </row>
    <row r="788" spans="1:12">
      <c r="A788" s="22">
        <f t="shared" si="25"/>
        <v>784</v>
      </c>
      <c r="B788" s="21" t="str">
        <f t="shared" si="24"/>
        <v>KMK-20100116</v>
      </c>
      <c r="C788" s="21" t="s">
        <v>4485</v>
      </c>
      <c r="D788" s="22" t="s">
        <v>838</v>
      </c>
      <c r="E788" s="22" t="s">
        <v>836</v>
      </c>
      <c r="F788" s="22" t="s">
        <v>808</v>
      </c>
      <c r="G788" s="22" t="s">
        <v>3973</v>
      </c>
      <c r="H788" s="17">
        <v>44593</v>
      </c>
      <c r="I788" s="22" t="s">
        <v>4587</v>
      </c>
      <c r="L788" s="8" t="str">
        <f>VLOOKUP(E788,'CONTROL MP HR'!$E$5:$M$1813,9,0)</f>
        <v>00000136</v>
      </c>
    </row>
    <row r="789" spans="1:12">
      <c r="A789" s="22">
        <f t="shared" si="25"/>
        <v>785</v>
      </c>
      <c r="B789" s="21" t="str">
        <f t="shared" si="24"/>
        <v>80002666</v>
      </c>
      <c r="C789" s="21" t="s">
        <v>1639</v>
      </c>
      <c r="D789" s="22" t="s">
        <v>1639</v>
      </c>
      <c r="E789" s="22" t="s">
        <v>1640</v>
      </c>
      <c r="F789" s="22" t="s">
        <v>1255</v>
      </c>
      <c r="G789" s="22" t="s">
        <v>405</v>
      </c>
      <c r="H789" s="17">
        <v>44593</v>
      </c>
      <c r="I789" s="22" t="s">
        <v>4587</v>
      </c>
      <c r="L789" s="8" t="str">
        <f>VLOOKUP(E789,'CONTROL MP HR'!$E$5:$M$1813,9,0)</f>
        <v>80002666</v>
      </c>
    </row>
    <row r="790" spans="1:12">
      <c r="A790" s="22">
        <f t="shared" si="25"/>
        <v>786</v>
      </c>
      <c r="B790" s="21" t="str">
        <f t="shared" si="24"/>
        <v>KMK-22120266</v>
      </c>
      <c r="C790" s="21" t="s">
        <v>4531</v>
      </c>
      <c r="D790" s="22" t="s">
        <v>1017</v>
      </c>
      <c r="E790" s="22" t="s">
        <v>1018</v>
      </c>
      <c r="F790" s="22" t="s">
        <v>808</v>
      </c>
      <c r="G790" s="22" t="s">
        <v>3973</v>
      </c>
      <c r="H790" s="17">
        <v>44593</v>
      </c>
      <c r="I790" s="22" t="s">
        <v>4587</v>
      </c>
      <c r="L790" s="8" t="str">
        <f>VLOOKUP(E790,'CONTROL MP HR'!$E$5:$M$1813,9,0)</f>
        <v>ISAC-22011067</v>
      </c>
    </row>
    <row r="791" spans="1:12">
      <c r="A791" s="22">
        <f t="shared" si="25"/>
        <v>787</v>
      </c>
      <c r="B791" s="21" t="str">
        <f t="shared" si="24"/>
        <v>80002826</v>
      </c>
      <c r="C791" s="21" t="s">
        <v>3070</v>
      </c>
      <c r="D791" s="22" t="e">
        <v>#N/A</v>
      </c>
      <c r="E791" s="22" t="s">
        <v>4112</v>
      </c>
      <c r="F791" s="22" t="s">
        <v>1255</v>
      </c>
      <c r="G791" s="22" t="s">
        <v>328</v>
      </c>
      <c r="H791" s="17">
        <v>44597</v>
      </c>
      <c r="I791" s="22" t="s">
        <v>4587</v>
      </c>
      <c r="L791" s="8" t="e">
        <f>VLOOKUP(E791,'CONTROL MP HR'!$E$5:$M$1813,9,0)</f>
        <v>#N/A</v>
      </c>
    </row>
    <row r="792" spans="1:12">
      <c r="A792" s="22">
        <f t="shared" si="25"/>
        <v>788</v>
      </c>
      <c r="B792" s="21" t="str">
        <f t="shared" si="24"/>
        <v>80002765</v>
      </c>
      <c r="C792" s="21" t="s">
        <v>3542</v>
      </c>
      <c r="D792" s="22" t="s">
        <v>3542</v>
      </c>
      <c r="E792" s="22" t="s">
        <v>3543</v>
      </c>
      <c r="F792" s="22" t="s">
        <v>1255</v>
      </c>
      <c r="G792" s="22" t="s">
        <v>328</v>
      </c>
      <c r="H792" s="17">
        <v>44597</v>
      </c>
      <c r="I792" s="22" t="s">
        <v>4587</v>
      </c>
      <c r="L792" s="8" t="str">
        <f>VLOOKUP(E792,'CONTROL MP HR'!$E$5:$M$1813,9,0)</f>
        <v>80002765</v>
      </c>
    </row>
    <row r="793" spans="1:12">
      <c r="A793" s="22">
        <f t="shared" si="25"/>
        <v>789</v>
      </c>
      <c r="B793" s="21" t="str">
        <f t="shared" si="24"/>
        <v>80002599</v>
      </c>
      <c r="C793" s="21" t="s">
        <v>3042</v>
      </c>
      <c r="D793" s="22" t="s">
        <v>3042</v>
      </c>
      <c r="E793" s="22" t="s">
        <v>3043</v>
      </c>
      <c r="F793" s="22" t="s">
        <v>1255</v>
      </c>
      <c r="G793" s="22" t="s">
        <v>328</v>
      </c>
      <c r="H793" s="17">
        <v>44597</v>
      </c>
      <c r="I793" s="22" t="s">
        <v>4587</v>
      </c>
      <c r="L793" s="8" t="str">
        <f>VLOOKUP(E793,'CONTROL MP HR'!$E$5:$M$1813,9,0)</f>
        <v>80002599</v>
      </c>
    </row>
    <row r="794" spans="1:12">
      <c r="A794" s="22">
        <f t="shared" si="25"/>
        <v>790</v>
      </c>
      <c r="B794" s="21" t="str">
        <f t="shared" si="24"/>
        <v>80001013</v>
      </c>
      <c r="C794" s="21" t="s">
        <v>4017</v>
      </c>
      <c r="D794" s="22" t="s">
        <v>2688</v>
      </c>
      <c r="E794" s="22" t="s">
        <v>2689</v>
      </c>
      <c r="F794" s="22" t="s">
        <v>1255</v>
      </c>
      <c r="G794" s="22" t="s">
        <v>386</v>
      </c>
      <c r="H794" s="17">
        <v>44597</v>
      </c>
      <c r="I794" s="22" t="s">
        <v>4587</v>
      </c>
      <c r="L794" s="8" t="str">
        <f>VLOOKUP(E794,'CONTROL MP HR'!$E$5:$M$1813,9,0)</f>
        <v>80004479</v>
      </c>
    </row>
    <row r="795" spans="1:12">
      <c r="A795" s="22">
        <f t="shared" si="25"/>
        <v>791</v>
      </c>
      <c r="B795" s="21" t="str">
        <f t="shared" si="24"/>
        <v>BMP-1804214</v>
      </c>
      <c r="C795" s="21" t="s">
        <v>455</v>
      </c>
      <c r="D795" s="22" t="s">
        <v>455</v>
      </c>
      <c r="E795" s="22" t="s">
        <v>456</v>
      </c>
      <c r="F795" s="22" t="s">
        <v>4609</v>
      </c>
      <c r="G795" s="22" t="s">
        <v>386</v>
      </c>
      <c r="H795" s="17">
        <v>44597</v>
      </c>
      <c r="I795" s="22" t="s">
        <v>4587</v>
      </c>
      <c r="L795" s="8" t="str">
        <f>VLOOKUP(E795,'CONTROL MP HR'!$E$5:$M$1813,9,0)</f>
        <v>BMP-1804214</v>
      </c>
    </row>
    <row r="796" spans="1:12">
      <c r="A796" s="22">
        <f t="shared" si="25"/>
        <v>792</v>
      </c>
      <c r="B796" s="21" t="str">
        <f t="shared" si="24"/>
        <v>00222049</v>
      </c>
      <c r="C796" s="21">
        <v>222049</v>
      </c>
      <c r="D796" s="22" t="s">
        <v>297</v>
      </c>
      <c r="E796" s="22" t="s">
        <v>4350</v>
      </c>
      <c r="F796" s="22" t="s">
        <v>3946</v>
      </c>
      <c r="G796" s="22" t="s">
        <v>405</v>
      </c>
      <c r="H796" s="17">
        <v>44597</v>
      </c>
      <c r="I796" s="22" t="s">
        <v>4587</v>
      </c>
      <c r="L796" s="8" t="str">
        <f>VLOOKUP(E796,'CONTROL MP HR'!$E$5:$M$1813,9,0)</f>
        <v>00222049</v>
      </c>
    </row>
    <row r="797" spans="1:12">
      <c r="A797" s="22">
        <f t="shared" si="25"/>
        <v>793</v>
      </c>
      <c r="B797" s="21" t="str">
        <f t="shared" si="24"/>
        <v>202101047</v>
      </c>
      <c r="C797" s="21">
        <v>202101047</v>
      </c>
      <c r="D797" s="22" t="e">
        <v>#N/A</v>
      </c>
      <c r="E797" s="22" t="s">
        <v>4306</v>
      </c>
      <c r="F797" s="22" t="s">
        <v>4613</v>
      </c>
      <c r="G797" s="22" t="s">
        <v>328</v>
      </c>
      <c r="H797" s="17">
        <v>44597</v>
      </c>
      <c r="I797" s="22" t="s">
        <v>4587</v>
      </c>
      <c r="L797" s="8" t="e">
        <f>VLOOKUP(E797,'CONTROL MP HR'!$E$5:$M$1813,9,0)</f>
        <v>#N/A</v>
      </c>
    </row>
    <row r="798" spans="1:12">
      <c r="A798" s="22">
        <f t="shared" si="25"/>
        <v>794</v>
      </c>
      <c r="B798" s="21" t="str">
        <f t="shared" si="24"/>
        <v>80000956</v>
      </c>
      <c r="C798" s="21" t="s">
        <v>2470</v>
      </c>
      <c r="D798" s="22" t="s">
        <v>2470</v>
      </c>
      <c r="E798" s="22" t="s">
        <v>2471</v>
      </c>
      <c r="F798" s="22" t="s">
        <v>1255</v>
      </c>
      <c r="G798" s="22" t="s">
        <v>328</v>
      </c>
      <c r="H798" s="17">
        <v>44597</v>
      </c>
      <c r="I798" s="22" t="s">
        <v>4587</v>
      </c>
      <c r="L798" s="8" t="str">
        <f>VLOOKUP(E798,'CONTROL MP HR'!$E$5:$M$1813,9,0)</f>
        <v>80000956</v>
      </c>
    </row>
    <row r="799" spans="1:12">
      <c r="A799" s="22">
        <f t="shared" si="25"/>
        <v>795</v>
      </c>
      <c r="B799" s="21" t="str">
        <f t="shared" si="24"/>
        <v>80000481</v>
      </c>
      <c r="C799" s="21">
        <v>80000481</v>
      </c>
      <c r="D799" s="22" t="s">
        <v>2675</v>
      </c>
      <c r="E799" s="22" t="s">
        <v>2674</v>
      </c>
      <c r="F799" s="22" t="s">
        <v>1255</v>
      </c>
      <c r="G799" s="22" t="s">
        <v>405</v>
      </c>
      <c r="H799" s="17">
        <v>44597</v>
      </c>
      <c r="I799" s="22" t="s">
        <v>4587</v>
      </c>
      <c r="L799" s="8" t="str">
        <f>VLOOKUP(E799,'CONTROL MP HR'!$E$5:$M$1813,9,0)</f>
        <v>80003022</v>
      </c>
    </row>
    <row r="800" spans="1:12">
      <c r="A800" s="22">
        <f t="shared" si="25"/>
        <v>796</v>
      </c>
      <c r="B800" s="21" t="str">
        <f t="shared" si="24"/>
        <v>80000563</v>
      </c>
      <c r="C800" s="21">
        <v>80000563</v>
      </c>
      <c r="D800" s="22" t="s">
        <v>2827</v>
      </c>
      <c r="E800" s="22" t="s">
        <v>2828</v>
      </c>
      <c r="F800" s="22" t="s">
        <v>1255</v>
      </c>
      <c r="G800" s="22" t="s">
        <v>405</v>
      </c>
      <c r="H800" s="17">
        <v>44597</v>
      </c>
      <c r="I800" s="22" t="s">
        <v>4587</v>
      </c>
      <c r="L800" s="8" t="str">
        <f>VLOOKUP(E800,'CONTROL MP HR'!$E$5:$M$1813,9,0)</f>
        <v>80003197</v>
      </c>
    </row>
    <row r="801" spans="1:12">
      <c r="A801" s="22">
        <f t="shared" si="25"/>
        <v>797</v>
      </c>
      <c r="B801" s="21" t="str">
        <f t="shared" si="24"/>
        <v>80000531</v>
      </c>
      <c r="C801" s="21" t="s">
        <v>4228</v>
      </c>
      <c r="D801" s="22" t="s">
        <v>2326</v>
      </c>
      <c r="E801" s="22" t="s">
        <v>2327</v>
      </c>
      <c r="F801" s="22" t="s">
        <v>1255</v>
      </c>
      <c r="G801" s="22" t="s">
        <v>405</v>
      </c>
      <c r="H801" s="17">
        <v>44597</v>
      </c>
      <c r="I801" s="22" t="s">
        <v>4587</v>
      </c>
      <c r="L801" s="8" t="str">
        <f>VLOOKUP(E801,'CONTROL MP HR'!$E$5:$M$1813,9,0)</f>
        <v>80003044</v>
      </c>
    </row>
    <row r="802" spans="1:12">
      <c r="A802" s="22">
        <f t="shared" si="25"/>
        <v>798</v>
      </c>
      <c r="B802" s="21" t="str">
        <f t="shared" si="24"/>
        <v>00125489</v>
      </c>
      <c r="C802" s="21" t="s">
        <v>1253</v>
      </c>
      <c r="D802" s="22" t="s">
        <v>1253</v>
      </c>
      <c r="E802" s="22" t="s">
        <v>1254</v>
      </c>
      <c r="F802" s="22" t="s">
        <v>1255</v>
      </c>
      <c r="G802" s="22" t="s">
        <v>3972</v>
      </c>
      <c r="H802" s="17">
        <v>44597</v>
      </c>
      <c r="I802" s="22" t="s">
        <v>4587</v>
      </c>
      <c r="L802" s="8" t="str">
        <f>VLOOKUP(E802,'CONTROL MP HR'!$E$5:$M$1813,9,0)</f>
        <v>00125489</v>
      </c>
    </row>
    <row r="803" spans="1:12">
      <c r="A803" s="22">
        <f t="shared" si="25"/>
        <v>799</v>
      </c>
      <c r="B803" s="21" t="str">
        <f t="shared" si="24"/>
        <v>00212597</v>
      </c>
      <c r="C803" s="21">
        <v>212597</v>
      </c>
      <c r="D803" s="22" t="s">
        <v>290</v>
      </c>
      <c r="E803" s="22" t="s">
        <v>4360</v>
      </c>
      <c r="F803" s="22" t="s">
        <v>3946</v>
      </c>
      <c r="G803" s="22" t="s">
        <v>405</v>
      </c>
      <c r="H803" s="17">
        <v>44597</v>
      </c>
      <c r="I803" s="22" t="s">
        <v>4587</v>
      </c>
      <c r="L803" s="8" t="str">
        <f>VLOOKUP(E803,'CONTROL MP HR'!$E$5:$M$1813,9,0)</f>
        <v>00212597</v>
      </c>
    </row>
    <row r="804" spans="1:12">
      <c r="A804" s="22">
        <f t="shared" si="25"/>
        <v>800</v>
      </c>
      <c r="B804" s="21" t="str">
        <f t="shared" si="24"/>
        <v>80002029</v>
      </c>
      <c r="C804" s="21">
        <v>80002029</v>
      </c>
      <c r="D804" s="22" t="s">
        <v>1739</v>
      </c>
      <c r="E804" s="22" t="s">
        <v>1740</v>
      </c>
      <c r="F804" s="22" t="s">
        <v>1255</v>
      </c>
      <c r="G804" s="22" t="s">
        <v>405</v>
      </c>
      <c r="H804" s="17">
        <v>44597</v>
      </c>
      <c r="I804" s="22" t="s">
        <v>4587</v>
      </c>
      <c r="L804" s="8" t="str">
        <f>VLOOKUP(E804,'CONTROL MP HR'!$E$5:$M$1813,9,0)</f>
        <v>80002029</v>
      </c>
    </row>
    <row r="805" spans="1:12">
      <c r="A805" s="22">
        <f t="shared" si="25"/>
        <v>801</v>
      </c>
      <c r="B805" s="21" t="str">
        <f t="shared" si="24"/>
        <v>BMP0802224</v>
      </c>
      <c r="C805" s="21" t="s">
        <v>384</v>
      </c>
      <c r="D805" s="22" t="s">
        <v>384</v>
      </c>
      <c r="E805" s="22" t="s">
        <v>385</v>
      </c>
      <c r="F805" s="22" t="s">
        <v>4609</v>
      </c>
      <c r="G805" s="22" t="s">
        <v>386</v>
      </c>
      <c r="H805" s="17">
        <v>44600</v>
      </c>
      <c r="I805" s="22" t="s">
        <v>4587</v>
      </c>
      <c r="L805" s="8" t="str">
        <f>VLOOKUP(E805,'CONTROL MP HR'!$E$5:$M$1813,9,0)</f>
        <v>BMP0802224</v>
      </c>
    </row>
    <row r="806" spans="1:12">
      <c r="A806" s="22">
        <f t="shared" si="25"/>
        <v>802</v>
      </c>
      <c r="B806" s="21" t="str">
        <f t="shared" si="24"/>
        <v>MUHAMMAD IQBAL</v>
      </c>
      <c r="C806" s="21" t="s">
        <v>4671</v>
      </c>
      <c r="D806" s="22" t="e">
        <v>#N/A</v>
      </c>
      <c r="E806" s="22" t="s">
        <v>4671</v>
      </c>
      <c r="F806" s="22" t="s">
        <v>1141</v>
      </c>
      <c r="G806" s="22" t="e">
        <v>#N/A</v>
      </c>
      <c r="H806" s="17">
        <v>44600</v>
      </c>
      <c r="I806" s="22" t="s">
        <v>4587</v>
      </c>
      <c r="L806" s="8" t="e">
        <f>VLOOKUP(E806,'CONTROL MP HR'!$E$5:$M$1813,9,0)</f>
        <v>#N/A</v>
      </c>
    </row>
    <row r="807" spans="1:12">
      <c r="A807" s="22">
        <f t="shared" si="25"/>
        <v>803</v>
      </c>
      <c r="B807" s="21" t="str">
        <f t="shared" si="24"/>
        <v>01209392</v>
      </c>
      <c r="C807" s="21" t="s">
        <v>1139</v>
      </c>
      <c r="D807" s="22" t="e">
        <v>#N/A</v>
      </c>
      <c r="E807" s="22" t="s">
        <v>4672</v>
      </c>
      <c r="F807" s="22" t="s">
        <v>1141</v>
      </c>
      <c r="G807" s="22" t="s">
        <v>328</v>
      </c>
      <c r="H807" s="17">
        <v>44600</v>
      </c>
      <c r="I807" s="22" t="s">
        <v>4587</v>
      </c>
      <c r="L807" s="8" t="e">
        <f>VLOOKUP(E807,'CONTROL MP HR'!$E$5:$M$1813,9,0)</f>
        <v>#N/A</v>
      </c>
    </row>
    <row r="808" spans="1:12">
      <c r="A808" s="22">
        <f t="shared" si="25"/>
        <v>804</v>
      </c>
      <c r="B808" s="21" t="str">
        <f t="shared" si="24"/>
        <v>80000842</v>
      </c>
      <c r="C808" s="21" t="s">
        <v>3191</v>
      </c>
      <c r="D808" s="22" t="s">
        <v>3191</v>
      </c>
      <c r="E808" s="22" t="s">
        <v>3192</v>
      </c>
      <c r="F808" s="22" t="s">
        <v>1255</v>
      </c>
      <c r="G808" s="22" t="s">
        <v>328</v>
      </c>
      <c r="H808" s="17">
        <v>44600</v>
      </c>
      <c r="I808" s="22" t="s">
        <v>4587</v>
      </c>
      <c r="L808" s="8" t="str">
        <f>VLOOKUP(E808,'CONTROL MP HR'!$E$5:$M$1813,9,0)</f>
        <v>80000842</v>
      </c>
    </row>
    <row r="809" spans="1:12">
      <c r="A809" s="22">
        <f t="shared" si="25"/>
        <v>805</v>
      </c>
      <c r="B809" s="21" t="str">
        <f t="shared" si="24"/>
        <v>80001376</v>
      </c>
      <c r="C809" s="21" t="s">
        <v>1938</v>
      </c>
      <c r="D809" s="22" t="s">
        <v>1938</v>
      </c>
      <c r="E809" s="22" t="s">
        <v>1939</v>
      </c>
      <c r="F809" s="22" t="s">
        <v>1255</v>
      </c>
      <c r="G809" s="22" t="s">
        <v>328</v>
      </c>
      <c r="H809" s="17">
        <v>44600</v>
      </c>
      <c r="I809" s="22" t="s">
        <v>4587</v>
      </c>
      <c r="L809" s="8" t="str">
        <f>VLOOKUP(E809,'CONTROL MP HR'!$E$5:$M$1813,9,0)</f>
        <v>80001376</v>
      </c>
    </row>
    <row r="810" spans="1:12">
      <c r="A810" s="22">
        <f t="shared" si="25"/>
        <v>806</v>
      </c>
      <c r="B810" s="21" t="str">
        <f t="shared" si="24"/>
        <v>BMP040222</v>
      </c>
      <c r="C810" s="21" t="s">
        <v>580</v>
      </c>
      <c r="D810" s="22" t="s">
        <v>580</v>
      </c>
      <c r="E810" s="22" t="s">
        <v>581</v>
      </c>
      <c r="F810" s="22" t="s">
        <v>4609</v>
      </c>
      <c r="G810" s="22" t="s">
        <v>328</v>
      </c>
      <c r="H810" s="17">
        <v>44600</v>
      </c>
      <c r="I810" s="22" t="s">
        <v>4587</v>
      </c>
      <c r="L810" s="8" t="str">
        <f>VLOOKUP(E810,'CONTROL MP HR'!$E$5:$M$1813,9,0)</f>
        <v>BMP040222</v>
      </c>
    </row>
    <row r="811" spans="1:12">
      <c r="A811" s="22">
        <f t="shared" si="25"/>
        <v>807</v>
      </c>
      <c r="B811" s="21" t="str">
        <f t="shared" si="24"/>
        <v>FECKY RONALD UMBOH</v>
      </c>
      <c r="C811" s="21" t="s">
        <v>4673</v>
      </c>
      <c r="D811" s="22" t="e">
        <v>#N/A</v>
      </c>
      <c r="E811" s="22" t="s">
        <v>4673</v>
      </c>
      <c r="F811" s="22" t="s">
        <v>1255</v>
      </c>
      <c r="G811" s="22" t="e">
        <v>#N/A</v>
      </c>
      <c r="H811" s="17">
        <v>44600</v>
      </c>
      <c r="I811" s="22" t="s">
        <v>4587</v>
      </c>
      <c r="L811" s="8" t="e">
        <f>VLOOKUP(E811,'CONTROL MP HR'!$E$5:$M$1813,9,0)</f>
        <v>#N/A</v>
      </c>
    </row>
    <row r="812" spans="1:12">
      <c r="A812" s="22">
        <f t="shared" si="25"/>
        <v>808</v>
      </c>
      <c r="B812" s="21" t="str">
        <f t="shared" si="24"/>
        <v>80002852</v>
      </c>
      <c r="C812" s="21">
        <v>80002852</v>
      </c>
      <c r="D812" s="22" t="s">
        <v>1691</v>
      </c>
      <c r="E812" s="22" t="s">
        <v>1692</v>
      </c>
      <c r="F812" s="22" t="s">
        <v>1255</v>
      </c>
      <c r="G812" s="22" t="s">
        <v>405</v>
      </c>
      <c r="H812" s="17">
        <v>44600</v>
      </c>
      <c r="I812" s="22" t="s">
        <v>4587</v>
      </c>
      <c r="L812" s="8" t="str">
        <f>VLOOKUP(E812,'CONTROL MP HR'!$E$5:$M$1813,9,0)</f>
        <v>80002852</v>
      </c>
    </row>
    <row r="813" spans="1:12">
      <c r="A813" s="22">
        <f t="shared" si="25"/>
        <v>809</v>
      </c>
      <c r="B813" s="21" t="str">
        <f t="shared" si="24"/>
        <v>80002842</v>
      </c>
      <c r="C813" s="21" t="s">
        <v>2371</v>
      </c>
      <c r="D813" s="22" t="s">
        <v>2371</v>
      </c>
      <c r="E813" s="22" t="s">
        <v>2372</v>
      </c>
      <c r="F813" s="22" t="s">
        <v>1255</v>
      </c>
      <c r="G813" s="22" t="s">
        <v>328</v>
      </c>
      <c r="H813" s="17">
        <v>44600</v>
      </c>
      <c r="I813" s="22" t="s">
        <v>4587</v>
      </c>
      <c r="L813" s="8" t="str">
        <f>VLOOKUP(E813,'CONTROL MP HR'!$E$5:$M$1813,9,0)</f>
        <v>80002842</v>
      </c>
    </row>
    <row r="814" spans="1:12">
      <c r="A814" s="22">
        <f t="shared" si="25"/>
        <v>810</v>
      </c>
      <c r="B814" s="21" t="str">
        <f t="shared" si="24"/>
        <v>80002847</v>
      </c>
      <c r="C814" s="21">
        <v>80002847</v>
      </c>
      <c r="D814" s="22" t="s">
        <v>3048</v>
      </c>
      <c r="E814" s="22" t="s">
        <v>3049</v>
      </c>
      <c r="F814" s="22" t="s">
        <v>1255</v>
      </c>
      <c r="G814" s="22" t="s">
        <v>405</v>
      </c>
      <c r="H814" s="17">
        <v>44600</v>
      </c>
      <c r="I814" s="22" t="s">
        <v>4587</v>
      </c>
      <c r="L814" s="8" t="str">
        <f>VLOOKUP(E814,'CONTROL MP HR'!$E$5:$M$1813,9,0)</f>
        <v>80002847</v>
      </c>
    </row>
    <row r="815" spans="1:12">
      <c r="A815" s="22">
        <f t="shared" si="25"/>
        <v>811</v>
      </c>
      <c r="B815" s="21" t="str">
        <f t="shared" si="24"/>
        <v>00113044</v>
      </c>
      <c r="C815" s="21" t="s">
        <v>2013</v>
      </c>
      <c r="D815" s="22" t="s">
        <v>954</v>
      </c>
      <c r="E815" s="22" t="s">
        <v>955</v>
      </c>
      <c r="F815" s="22" t="s">
        <v>1255</v>
      </c>
      <c r="G815" s="22" t="s">
        <v>328</v>
      </c>
      <c r="H815" s="17">
        <v>44600</v>
      </c>
      <c r="I815" s="22" t="s">
        <v>4587</v>
      </c>
      <c r="L815" s="8" t="str">
        <f>VLOOKUP(E815,'CONTROL MP HR'!$E$5:$M$1813,9,0)</f>
        <v>ISAC-21110472</v>
      </c>
    </row>
    <row r="816" spans="1:12">
      <c r="A816" s="22">
        <f t="shared" si="25"/>
        <v>812</v>
      </c>
      <c r="B816" s="21" t="str">
        <f t="shared" si="24"/>
        <v>80002850</v>
      </c>
      <c r="C816" s="21">
        <v>80002850</v>
      </c>
      <c r="D816" s="22" t="s">
        <v>3052</v>
      </c>
      <c r="E816" s="22" t="s">
        <v>3053</v>
      </c>
      <c r="F816" s="22" t="s">
        <v>1255</v>
      </c>
      <c r="G816" s="22" t="s">
        <v>405</v>
      </c>
      <c r="H816" s="17">
        <v>44600</v>
      </c>
      <c r="I816" s="22" t="s">
        <v>4587</v>
      </c>
      <c r="L816" s="8" t="str">
        <f>VLOOKUP(E816,'CONTROL MP HR'!$E$5:$M$1813,9,0)</f>
        <v>80002850</v>
      </c>
    </row>
    <row r="817" spans="1:12">
      <c r="A817" s="22">
        <f t="shared" si="25"/>
        <v>813</v>
      </c>
      <c r="B817" s="21" t="str">
        <f t="shared" si="24"/>
        <v>80002843</v>
      </c>
      <c r="C817" s="21">
        <v>80002843</v>
      </c>
      <c r="D817" s="22" t="s">
        <v>3261</v>
      </c>
      <c r="E817" s="22" t="s">
        <v>3262</v>
      </c>
      <c r="F817" s="22" t="s">
        <v>1255</v>
      </c>
      <c r="G817" s="22" t="s">
        <v>405</v>
      </c>
      <c r="H817" s="17">
        <v>44600</v>
      </c>
      <c r="I817" s="22" t="s">
        <v>4587</v>
      </c>
      <c r="L817" s="8" t="str">
        <f>VLOOKUP(E817,'CONTROL MP HR'!$E$5:$M$1813,9,0)</f>
        <v>80002843</v>
      </c>
    </row>
    <row r="818" spans="1:12">
      <c r="A818" s="22">
        <f t="shared" si="25"/>
        <v>814</v>
      </c>
      <c r="B818" s="21" t="str">
        <f t="shared" si="24"/>
        <v>80002837</v>
      </c>
      <c r="C818" s="21" t="s">
        <v>2460</v>
      </c>
      <c r="D818" s="22" t="e">
        <v>#N/A</v>
      </c>
      <c r="E818" s="22" t="s">
        <v>4079</v>
      </c>
      <c r="F818" s="22" t="s">
        <v>1255</v>
      </c>
      <c r="G818" s="22" t="s">
        <v>328</v>
      </c>
      <c r="H818" s="17">
        <v>44600</v>
      </c>
      <c r="I818" s="22" t="s">
        <v>4587</v>
      </c>
      <c r="L818" s="8" t="e">
        <f>VLOOKUP(E818,'CONTROL MP HR'!$E$5:$M$1813,9,0)</f>
        <v>#N/A</v>
      </c>
    </row>
    <row r="819" spans="1:12">
      <c r="A819" s="22">
        <f t="shared" si="25"/>
        <v>815</v>
      </c>
      <c r="B819" s="21" t="str">
        <f t="shared" si="24"/>
        <v>80002849</v>
      </c>
      <c r="C819" s="21" t="s">
        <v>2008</v>
      </c>
      <c r="D819" s="22" t="e">
        <v>#N/A</v>
      </c>
      <c r="E819" s="22" t="s">
        <v>4081</v>
      </c>
      <c r="F819" s="22" t="s">
        <v>1255</v>
      </c>
      <c r="G819" s="22" t="s">
        <v>328</v>
      </c>
      <c r="H819" s="17">
        <v>44600</v>
      </c>
      <c r="I819" s="22" t="s">
        <v>4587</v>
      </c>
      <c r="L819" s="8" t="e">
        <f>VLOOKUP(E819,'CONTROL MP HR'!$E$5:$M$1813,9,0)</f>
        <v>#N/A</v>
      </c>
    </row>
    <row r="820" spans="1:12">
      <c r="A820" s="22">
        <f t="shared" si="25"/>
        <v>816</v>
      </c>
      <c r="B820" s="21" t="str">
        <f t="shared" si="24"/>
        <v>80002836</v>
      </c>
      <c r="C820" s="21" t="s">
        <v>1993</v>
      </c>
      <c r="D820" s="22" t="s">
        <v>1993</v>
      </c>
      <c r="E820" s="22" t="s">
        <v>1994</v>
      </c>
      <c r="F820" s="22" t="s">
        <v>1255</v>
      </c>
      <c r="G820" s="22" t="s">
        <v>328</v>
      </c>
      <c r="H820" s="17">
        <v>44600</v>
      </c>
      <c r="I820" s="22" t="s">
        <v>4587</v>
      </c>
      <c r="L820" s="8" t="str">
        <f>VLOOKUP(E820,'CONTROL MP HR'!$E$5:$M$1813,9,0)</f>
        <v>80002836</v>
      </c>
    </row>
    <row r="821" spans="1:12">
      <c r="A821" s="22">
        <f t="shared" si="25"/>
        <v>817</v>
      </c>
      <c r="B821" s="21" t="str">
        <f t="shared" si="24"/>
        <v>80002838</v>
      </c>
      <c r="C821" s="21" t="s">
        <v>2142</v>
      </c>
      <c r="D821" s="22" t="s">
        <v>2142</v>
      </c>
      <c r="E821" s="22" t="s">
        <v>2143</v>
      </c>
      <c r="F821" s="22" t="s">
        <v>1255</v>
      </c>
      <c r="G821" s="22" t="s">
        <v>328</v>
      </c>
      <c r="H821" s="17">
        <v>44600</v>
      </c>
      <c r="I821" s="22" t="s">
        <v>4587</v>
      </c>
      <c r="L821" s="8" t="str">
        <f>VLOOKUP(E821,'CONTROL MP HR'!$E$5:$M$1813,9,0)</f>
        <v>80002838</v>
      </c>
    </row>
    <row r="822" spans="1:12">
      <c r="A822" s="22">
        <f t="shared" si="25"/>
        <v>818</v>
      </c>
      <c r="B822" s="21" t="str">
        <f t="shared" si="24"/>
        <v>80002839</v>
      </c>
      <c r="C822" s="21">
        <v>80002839</v>
      </c>
      <c r="D822" s="22" t="s">
        <v>1340</v>
      </c>
      <c r="E822" s="22" t="s">
        <v>1341</v>
      </c>
      <c r="F822" s="22" t="s">
        <v>1255</v>
      </c>
      <c r="G822" s="22" t="s">
        <v>405</v>
      </c>
      <c r="H822" s="17">
        <v>44600</v>
      </c>
      <c r="I822" s="22" t="s">
        <v>4587</v>
      </c>
      <c r="L822" s="8" t="str">
        <f>VLOOKUP(E822,'CONTROL MP HR'!$E$5:$M$1813,9,0)</f>
        <v>80002839</v>
      </c>
    </row>
    <row r="823" spans="1:12">
      <c r="A823" s="22">
        <f t="shared" si="25"/>
        <v>819</v>
      </c>
      <c r="B823" s="21" t="str">
        <f t="shared" si="24"/>
        <v>80002848</v>
      </c>
      <c r="C823" s="21">
        <v>80002848</v>
      </c>
      <c r="D823" s="22" t="s">
        <v>2521</v>
      </c>
      <c r="E823" s="22" t="s">
        <v>2522</v>
      </c>
      <c r="F823" s="22" t="s">
        <v>1255</v>
      </c>
      <c r="G823" s="22" t="s">
        <v>405</v>
      </c>
      <c r="H823" s="17">
        <v>44600</v>
      </c>
      <c r="I823" s="22" t="s">
        <v>4587</v>
      </c>
      <c r="L823" s="8" t="str">
        <f>VLOOKUP(E823,'CONTROL MP HR'!$E$5:$M$1813,9,0)</f>
        <v>80002848</v>
      </c>
    </row>
    <row r="824" spans="1:12">
      <c r="A824" s="22">
        <f t="shared" si="25"/>
        <v>820</v>
      </c>
      <c r="B824" s="21" t="str">
        <f t="shared" si="24"/>
        <v>80002844</v>
      </c>
      <c r="C824" s="21" t="s">
        <v>3288</v>
      </c>
      <c r="D824" s="22" t="s">
        <v>3288</v>
      </c>
      <c r="E824" s="22" t="s">
        <v>3289</v>
      </c>
      <c r="F824" s="22" t="s">
        <v>1255</v>
      </c>
      <c r="G824" s="22" t="s">
        <v>328</v>
      </c>
      <c r="H824" s="17">
        <v>44600</v>
      </c>
      <c r="I824" s="22" t="s">
        <v>4587</v>
      </c>
      <c r="L824" s="8" t="str">
        <f>VLOOKUP(E824,'CONTROL MP HR'!$E$5:$M$1813,9,0)</f>
        <v>80002844</v>
      </c>
    </row>
    <row r="825" spans="1:12">
      <c r="A825" s="22">
        <f t="shared" si="25"/>
        <v>821</v>
      </c>
      <c r="B825" s="21" t="str">
        <f t="shared" si="24"/>
        <v>BMP0802221</v>
      </c>
      <c r="C825" s="21" t="s">
        <v>640</v>
      </c>
      <c r="D825" s="22" t="s">
        <v>640</v>
      </c>
      <c r="E825" s="22" t="s">
        <v>641</v>
      </c>
      <c r="F825" s="22" t="s">
        <v>4609</v>
      </c>
      <c r="G825" s="22" t="s">
        <v>328</v>
      </c>
      <c r="H825" s="17">
        <v>44600</v>
      </c>
      <c r="I825" s="22" t="s">
        <v>4587</v>
      </c>
      <c r="L825" s="8" t="str">
        <f>VLOOKUP(E825,'CONTROL MP HR'!$E$5:$M$1813,9,0)</f>
        <v>BMP0802221</v>
      </c>
    </row>
    <row r="826" spans="1:12">
      <c r="A826" s="22">
        <f t="shared" si="25"/>
        <v>822</v>
      </c>
      <c r="B826" s="21" t="str">
        <f t="shared" si="24"/>
        <v>BMP0802223</v>
      </c>
      <c r="C826" s="21" t="s">
        <v>539</v>
      </c>
      <c r="D826" s="22" t="s">
        <v>539</v>
      </c>
      <c r="E826" s="22" t="s">
        <v>540</v>
      </c>
      <c r="F826" s="22" t="s">
        <v>4609</v>
      </c>
      <c r="G826" s="22" t="s">
        <v>328</v>
      </c>
      <c r="H826" s="17">
        <v>44600</v>
      </c>
      <c r="I826" s="22" t="s">
        <v>4587</v>
      </c>
      <c r="L826" s="8" t="str">
        <f>VLOOKUP(E826,'CONTROL MP HR'!$E$5:$M$1813,9,0)</f>
        <v>BMP0802223</v>
      </c>
    </row>
    <row r="827" spans="1:12">
      <c r="A827" s="22">
        <f t="shared" si="25"/>
        <v>823</v>
      </c>
      <c r="B827" s="21" t="str">
        <f t="shared" si="24"/>
        <v>80000518</v>
      </c>
      <c r="C827" s="21">
        <v>80000518</v>
      </c>
      <c r="D827" s="22" t="s">
        <v>1507</v>
      </c>
      <c r="E827" s="22" t="s">
        <v>1508</v>
      </c>
      <c r="F827" s="22" t="s">
        <v>1255</v>
      </c>
      <c r="G827" s="22" t="s">
        <v>405</v>
      </c>
      <c r="H827" s="17">
        <v>44600</v>
      </c>
      <c r="I827" s="22" t="s">
        <v>4587</v>
      </c>
      <c r="L827" s="8" t="str">
        <f>VLOOKUP(E827,'CONTROL MP HR'!$E$5:$M$1813,9,0)</f>
        <v>80003041</v>
      </c>
    </row>
    <row r="828" spans="1:12">
      <c r="A828" s="22">
        <f t="shared" si="25"/>
        <v>824</v>
      </c>
      <c r="B828" s="21" t="str">
        <f t="shared" si="24"/>
        <v>KMK-20090182</v>
      </c>
      <c r="C828" s="21" t="s">
        <v>4536</v>
      </c>
      <c r="D828" s="22" t="s">
        <v>1135</v>
      </c>
      <c r="E828" s="22" t="s">
        <v>1134</v>
      </c>
      <c r="F828" s="22" t="s">
        <v>808</v>
      </c>
      <c r="G828" s="22" t="s">
        <v>3973</v>
      </c>
      <c r="H828" s="17">
        <v>44600</v>
      </c>
      <c r="I828" s="22" t="s">
        <v>4587</v>
      </c>
      <c r="L828" s="8" t="str">
        <f>VLOOKUP(E828,'CONTROL MP HR'!$E$5:$M$1813,9,0)</f>
        <v>00000299</v>
      </c>
    </row>
    <row r="829" spans="1:12">
      <c r="A829" s="22">
        <f t="shared" si="25"/>
        <v>825</v>
      </c>
      <c r="B829" s="21" t="str">
        <f t="shared" si="24"/>
        <v>KMK-22120267</v>
      </c>
      <c r="C829" s="21" t="s">
        <v>4535</v>
      </c>
      <c r="D829" s="22" t="s">
        <v>966</v>
      </c>
      <c r="E829" s="22" t="s">
        <v>967</v>
      </c>
      <c r="F829" s="22" t="s">
        <v>808</v>
      </c>
      <c r="G829" s="22" t="s">
        <v>3973</v>
      </c>
      <c r="H829" s="17">
        <v>44600</v>
      </c>
      <c r="I829" s="22" t="s">
        <v>4587</v>
      </c>
      <c r="L829" s="8" t="str">
        <f>VLOOKUP(E829,'CONTROL MP HR'!$E$5:$M$1813,9,0)</f>
        <v>ISAC-22021073</v>
      </c>
    </row>
    <row r="830" spans="1:12">
      <c r="A830" s="22">
        <f t="shared" si="25"/>
        <v>826</v>
      </c>
      <c r="B830" s="21" t="str">
        <f t="shared" si="24"/>
        <v>KMK-20100015</v>
      </c>
      <c r="C830" s="21" t="s">
        <v>4480</v>
      </c>
      <c r="D830" s="22" t="s">
        <v>999</v>
      </c>
      <c r="E830" s="22" t="s">
        <v>997</v>
      </c>
      <c r="F830" s="22" t="s">
        <v>808</v>
      </c>
      <c r="G830" s="22" t="s">
        <v>3973</v>
      </c>
      <c r="H830" s="17">
        <v>44600</v>
      </c>
      <c r="I830" s="22" t="s">
        <v>4587</v>
      </c>
      <c r="L830" s="8" t="str">
        <f>VLOOKUP(E830,'CONTROL MP HR'!$E$5:$M$1813,9,0)</f>
        <v>00000075</v>
      </c>
    </row>
    <row r="831" spans="1:12">
      <c r="A831" s="22">
        <f t="shared" si="25"/>
        <v>827</v>
      </c>
      <c r="B831" s="21" t="str">
        <f t="shared" si="24"/>
        <v>KMK-20090091</v>
      </c>
      <c r="C831" s="21" t="s">
        <v>4446</v>
      </c>
      <c r="D831" s="22" t="s">
        <v>1104</v>
      </c>
      <c r="E831" s="22" t="s">
        <v>1102</v>
      </c>
      <c r="F831" s="22" t="s">
        <v>808</v>
      </c>
      <c r="G831" s="22" t="s">
        <v>3973</v>
      </c>
      <c r="H831" s="17">
        <v>44600</v>
      </c>
      <c r="I831" s="22" t="s">
        <v>4587</v>
      </c>
      <c r="L831" s="8" t="str">
        <f>VLOOKUP(E831,'CONTROL MP HR'!$E$5:$M$1813,9,0)</f>
        <v>00000002</v>
      </c>
    </row>
    <row r="832" spans="1:12">
      <c r="A832" s="22">
        <f t="shared" si="25"/>
        <v>828</v>
      </c>
      <c r="B832" s="21" t="str">
        <f t="shared" si="24"/>
        <v>M. KHOIRUR ROJI A.M</v>
      </c>
      <c r="C832" s="21" t="s">
        <v>4674</v>
      </c>
      <c r="D832" s="22" t="e">
        <v>#N/A</v>
      </c>
      <c r="E832" s="22" t="s">
        <v>4674</v>
      </c>
      <c r="F832" s="22" t="s">
        <v>783</v>
      </c>
      <c r="G832" s="22" t="e">
        <v>#N/A</v>
      </c>
      <c r="H832" s="17">
        <v>44604</v>
      </c>
      <c r="I832" s="22" t="s">
        <v>4587</v>
      </c>
      <c r="L832" s="8" t="e">
        <f>VLOOKUP(E832,'CONTROL MP HR'!$E$5:$M$1813,9,0)</f>
        <v>#N/A</v>
      </c>
    </row>
    <row r="833" spans="1:12">
      <c r="A833" s="22">
        <f t="shared" si="25"/>
        <v>829</v>
      </c>
      <c r="B833" s="21" t="str">
        <f t="shared" si="24"/>
        <v>80000856</v>
      </c>
      <c r="C833" s="21" t="s">
        <v>4263</v>
      </c>
      <c r="D833" s="22" t="s">
        <v>2578</v>
      </c>
      <c r="E833" s="22" t="s">
        <v>2579</v>
      </c>
      <c r="F833" s="22" t="s">
        <v>1255</v>
      </c>
      <c r="G833" s="22" t="s">
        <v>405</v>
      </c>
      <c r="H833" s="17">
        <v>44604</v>
      </c>
      <c r="I833" s="22" t="s">
        <v>4587</v>
      </c>
      <c r="L833" s="8" t="str">
        <f>VLOOKUP(E833,'CONTROL MP HR'!$E$5:$M$1813,9,0)</f>
        <v>80003622</v>
      </c>
    </row>
    <row r="834" spans="1:12">
      <c r="A834" s="22">
        <f t="shared" si="25"/>
        <v>830</v>
      </c>
      <c r="B834" s="21" t="str">
        <f t="shared" si="24"/>
        <v>MUK3-02</v>
      </c>
      <c r="C834" s="21" t="s">
        <v>1202</v>
      </c>
      <c r="D834" s="22" t="s">
        <v>1202</v>
      </c>
      <c r="E834" s="22" t="s">
        <v>1203</v>
      </c>
      <c r="F834" s="22" t="s">
        <v>1196</v>
      </c>
      <c r="G834" s="22" t="s">
        <v>393</v>
      </c>
      <c r="H834" s="17">
        <v>44604</v>
      </c>
      <c r="I834" s="22" t="s">
        <v>4587</v>
      </c>
      <c r="L834" s="8" t="str">
        <f>VLOOKUP(E834,'CONTROL MP HR'!$E$5:$M$1813,9,0)</f>
        <v>MUK3-02</v>
      </c>
    </row>
    <row r="835" spans="1:12">
      <c r="A835" s="22">
        <f t="shared" si="25"/>
        <v>831</v>
      </c>
      <c r="B835" s="21" t="str">
        <f t="shared" si="24"/>
        <v>00119143</v>
      </c>
      <c r="C835" s="21" t="s">
        <v>4155</v>
      </c>
      <c r="D835" s="22" t="s">
        <v>3233</v>
      </c>
      <c r="E835" s="22" t="s">
        <v>3234</v>
      </c>
      <c r="F835" s="22" t="s">
        <v>1255</v>
      </c>
      <c r="G835" s="22" t="s">
        <v>405</v>
      </c>
      <c r="H835" s="17">
        <v>44604</v>
      </c>
      <c r="I835" s="22" t="s">
        <v>4587</v>
      </c>
      <c r="L835" s="8" t="str">
        <f>VLOOKUP(E835,'CONTROL MP HR'!$E$5:$M$1813,9,0)</f>
        <v>00206408</v>
      </c>
    </row>
    <row r="836" spans="1:12">
      <c r="A836" s="22">
        <f t="shared" si="25"/>
        <v>832</v>
      </c>
      <c r="B836" s="21" t="str">
        <f t="shared" si="24"/>
        <v>00208151</v>
      </c>
      <c r="C836" s="21" t="s">
        <v>3209</v>
      </c>
      <c r="D836" s="22" t="s">
        <v>3209</v>
      </c>
      <c r="E836" s="22" t="s">
        <v>3210</v>
      </c>
      <c r="F836" s="22" t="s">
        <v>1255</v>
      </c>
      <c r="G836" s="22" t="s">
        <v>405</v>
      </c>
      <c r="H836" s="17">
        <v>44604</v>
      </c>
      <c r="I836" s="22" t="s">
        <v>4587</v>
      </c>
      <c r="L836" s="8" t="str">
        <f>VLOOKUP(E836,'CONTROL MP HR'!$E$5:$M$1813,9,0)</f>
        <v>00208151</v>
      </c>
    </row>
    <row r="837" spans="1:12">
      <c r="A837" s="22">
        <f t="shared" si="25"/>
        <v>833</v>
      </c>
      <c r="B837" s="21" t="str">
        <f t="shared" ref="B837:B900" si="26">TEXT(C837,"00000000")</f>
        <v>80002516</v>
      </c>
      <c r="C837" s="21" t="s">
        <v>2765</v>
      </c>
      <c r="D837" s="22" t="s">
        <v>2765</v>
      </c>
      <c r="E837" s="22" t="s">
        <v>2766</v>
      </c>
      <c r="F837" s="22" t="s">
        <v>1255</v>
      </c>
      <c r="G837" s="22" t="s">
        <v>405</v>
      </c>
      <c r="H837" s="17">
        <v>44604</v>
      </c>
      <c r="I837" s="22" t="s">
        <v>4587</v>
      </c>
      <c r="L837" s="8" t="str">
        <f>VLOOKUP(E837,'CONTROL MP HR'!$E$5:$M$1813,9,0)</f>
        <v>80002516</v>
      </c>
    </row>
    <row r="838" spans="1:12">
      <c r="A838" s="22">
        <f t="shared" ref="A838:A901" si="27">A837+1</f>
        <v>834</v>
      </c>
      <c r="B838" s="21" t="str">
        <f t="shared" si="26"/>
        <v>80002754</v>
      </c>
      <c r="C838" s="21" t="s">
        <v>2696</v>
      </c>
      <c r="D838" s="22" t="s">
        <v>2696</v>
      </c>
      <c r="E838" s="22" t="s">
        <v>2697</v>
      </c>
      <c r="F838" s="22" t="s">
        <v>4609</v>
      </c>
      <c r="G838" s="22" t="s">
        <v>328</v>
      </c>
      <c r="H838" s="17">
        <v>44604</v>
      </c>
      <c r="I838" s="22" t="s">
        <v>4587</v>
      </c>
      <c r="L838" s="8" t="str">
        <f>VLOOKUP(E838,'CONTROL MP HR'!$E$5:$M$1813,9,0)</f>
        <v>80002754</v>
      </c>
    </row>
    <row r="839" spans="1:12">
      <c r="A839" s="22">
        <f t="shared" si="27"/>
        <v>835</v>
      </c>
      <c r="B839" s="21" t="str">
        <f t="shared" si="26"/>
        <v>BMP-1604211</v>
      </c>
      <c r="C839" s="21" t="s">
        <v>596</v>
      </c>
      <c r="D839" s="22" t="s">
        <v>596</v>
      </c>
      <c r="E839" s="22" t="s">
        <v>597</v>
      </c>
      <c r="F839" s="22" t="s">
        <v>4609</v>
      </c>
      <c r="G839" s="22" t="s">
        <v>328</v>
      </c>
      <c r="H839" s="17">
        <v>44604</v>
      </c>
      <c r="I839" s="22" t="s">
        <v>4587</v>
      </c>
      <c r="L839" s="8" t="str">
        <f>VLOOKUP(E839,'CONTROL MP HR'!$E$5:$M$1813,9,0)</f>
        <v>BMP-1604211</v>
      </c>
    </row>
    <row r="840" spans="1:12">
      <c r="A840" s="22">
        <f t="shared" si="27"/>
        <v>836</v>
      </c>
      <c r="B840" s="21" t="str">
        <f t="shared" si="26"/>
        <v>00001037</v>
      </c>
      <c r="C840" s="21">
        <v>1037</v>
      </c>
      <c r="D840" s="22" t="s">
        <v>799</v>
      </c>
      <c r="E840" s="22" t="s">
        <v>798</v>
      </c>
      <c r="F840" s="22" t="s">
        <v>783</v>
      </c>
      <c r="G840" s="22" t="s">
        <v>328</v>
      </c>
      <c r="H840" s="17">
        <v>44604</v>
      </c>
      <c r="I840" s="22" t="s">
        <v>4587</v>
      </c>
      <c r="L840" s="8" t="str">
        <f>VLOOKUP(E840,'CONTROL MP HR'!$E$5:$M$1813,9,0)</f>
        <v>00001037</v>
      </c>
    </row>
    <row r="841" spans="1:12">
      <c r="A841" s="22">
        <f t="shared" si="27"/>
        <v>837</v>
      </c>
      <c r="B841" s="21" t="str">
        <f t="shared" si="26"/>
        <v>80002981</v>
      </c>
      <c r="C841" s="21" t="s">
        <v>3122</v>
      </c>
      <c r="D841" s="22" t="s">
        <v>3122</v>
      </c>
      <c r="E841" s="22" t="s">
        <v>3123</v>
      </c>
      <c r="F841" s="22" t="s">
        <v>1255</v>
      </c>
      <c r="G841" s="22" t="s">
        <v>328</v>
      </c>
      <c r="H841" s="17">
        <v>44604</v>
      </c>
      <c r="I841" s="22" t="s">
        <v>4587</v>
      </c>
      <c r="L841" s="8" t="str">
        <f>VLOOKUP(E841,'CONTROL MP HR'!$E$5:$M$1813,9,0)</f>
        <v>80002981</v>
      </c>
    </row>
    <row r="842" spans="1:12">
      <c r="A842" s="22">
        <f t="shared" si="27"/>
        <v>838</v>
      </c>
      <c r="B842" s="21" t="str">
        <f t="shared" si="26"/>
        <v>80002616</v>
      </c>
      <c r="C842" s="21" t="s">
        <v>2140</v>
      </c>
      <c r="D842" s="22" t="s">
        <v>2140</v>
      </c>
      <c r="E842" s="22" t="s">
        <v>2141</v>
      </c>
      <c r="F842" s="22" t="s">
        <v>1255</v>
      </c>
      <c r="G842" s="22" t="s">
        <v>405</v>
      </c>
      <c r="H842" s="17">
        <v>44604</v>
      </c>
      <c r="I842" s="22" t="s">
        <v>4587</v>
      </c>
      <c r="L842" s="8" t="str">
        <f>VLOOKUP(E842,'CONTROL MP HR'!$E$5:$M$1813,9,0)</f>
        <v>80002616</v>
      </c>
    </row>
    <row r="843" spans="1:12">
      <c r="A843" s="22">
        <f t="shared" si="27"/>
        <v>839</v>
      </c>
      <c r="B843" s="21" t="str">
        <f t="shared" si="26"/>
        <v>80002947</v>
      </c>
      <c r="C843" s="21">
        <v>80002947</v>
      </c>
      <c r="D843" s="22" t="s">
        <v>2576</v>
      </c>
      <c r="E843" s="22" t="s">
        <v>2577</v>
      </c>
      <c r="F843" s="22" t="s">
        <v>1255</v>
      </c>
      <c r="G843" s="22" t="s">
        <v>405</v>
      </c>
      <c r="H843" s="17">
        <v>44604</v>
      </c>
      <c r="I843" s="22" t="s">
        <v>4587</v>
      </c>
      <c r="L843" s="8" t="str">
        <f>VLOOKUP(E843,'CONTROL MP HR'!$E$5:$M$1813,9,0)</f>
        <v>80002947</v>
      </c>
    </row>
    <row r="844" spans="1:12">
      <c r="A844" s="22">
        <f t="shared" si="27"/>
        <v>840</v>
      </c>
      <c r="B844" s="21" t="str">
        <f t="shared" si="26"/>
        <v>80000475</v>
      </c>
      <c r="C844" s="21">
        <v>80000475</v>
      </c>
      <c r="D844" s="22" t="s">
        <v>2716</v>
      </c>
      <c r="E844" s="22" t="s">
        <v>2715</v>
      </c>
      <c r="F844" s="22" t="s">
        <v>1255</v>
      </c>
      <c r="G844" s="22" t="s">
        <v>405</v>
      </c>
      <c r="H844" s="17">
        <v>44604</v>
      </c>
      <c r="I844" s="22" t="s">
        <v>4587</v>
      </c>
      <c r="L844" s="8" t="str">
        <f>VLOOKUP(E844,'CONTROL MP HR'!$E$5:$M$1813,9,0)</f>
        <v>80003019</v>
      </c>
    </row>
    <row r="845" spans="1:12">
      <c r="A845" s="22">
        <f t="shared" si="27"/>
        <v>841</v>
      </c>
      <c r="B845" s="21" t="str">
        <f t="shared" si="26"/>
        <v>80000560</v>
      </c>
      <c r="C845" s="21">
        <v>80000560</v>
      </c>
      <c r="D845" s="22" t="s">
        <v>2635</v>
      </c>
      <c r="E845" s="22" t="s">
        <v>2636</v>
      </c>
      <c r="F845" s="22" t="s">
        <v>1255</v>
      </c>
      <c r="G845" s="22" t="s">
        <v>405</v>
      </c>
      <c r="H845" s="17">
        <v>44604</v>
      </c>
      <c r="I845" s="22" t="s">
        <v>4587</v>
      </c>
      <c r="L845" s="8" t="str">
        <f>VLOOKUP(E845,'CONTROL MP HR'!$E$5:$M$1813,9,0)</f>
        <v>80003193</v>
      </c>
    </row>
    <row r="846" spans="1:12">
      <c r="A846" s="22">
        <f t="shared" si="27"/>
        <v>842</v>
      </c>
      <c r="B846" s="21" t="str">
        <f t="shared" si="26"/>
        <v>80000674</v>
      </c>
      <c r="C846" s="21" t="s">
        <v>3223</v>
      </c>
      <c r="D846" s="22" t="s">
        <v>3223</v>
      </c>
      <c r="E846" s="22" t="s">
        <v>3224</v>
      </c>
      <c r="F846" s="22" t="s">
        <v>1255</v>
      </c>
      <c r="G846" s="22" t="s">
        <v>405</v>
      </c>
      <c r="H846" s="17">
        <v>44604</v>
      </c>
      <c r="I846" s="22" t="s">
        <v>4587</v>
      </c>
      <c r="L846" s="8" t="str">
        <f>VLOOKUP(E846,'CONTROL MP HR'!$E$5:$M$1813,9,0)</f>
        <v>80000674</v>
      </c>
    </row>
    <row r="847" spans="1:12">
      <c r="A847" s="22">
        <f t="shared" si="27"/>
        <v>843</v>
      </c>
      <c r="B847" s="21" t="str">
        <f t="shared" si="26"/>
        <v>80000852</v>
      </c>
      <c r="C847" s="21" t="s">
        <v>4269</v>
      </c>
      <c r="D847" s="22" t="s">
        <v>2158</v>
      </c>
      <c r="E847" s="22" t="s">
        <v>2159</v>
      </c>
      <c r="F847" s="22" t="s">
        <v>1255</v>
      </c>
      <c r="G847" s="22" t="s">
        <v>405</v>
      </c>
      <c r="H847" s="17">
        <v>44604</v>
      </c>
      <c r="I847" s="22" t="s">
        <v>4587</v>
      </c>
      <c r="L847" s="8" t="str">
        <f>VLOOKUP(E847,'CONTROL MP HR'!$E$5:$M$1813,9,0)</f>
        <v>80003618</v>
      </c>
    </row>
    <row r="848" spans="1:12">
      <c r="A848" s="22">
        <f t="shared" si="27"/>
        <v>844</v>
      </c>
      <c r="B848" s="21" t="str">
        <f t="shared" si="26"/>
        <v>80000532</v>
      </c>
      <c r="C848" s="21" t="s">
        <v>4278</v>
      </c>
      <c r="D848" s="22" t="s">
        <v>1487</v>
      </c>
      <c r="E848" s="22" t="s">
        <v>1488</v>
      </c>
      <c r="F848" s="22" t="s">
        <v>1255</v>
      </c>
      <c r="G848" s="22" t="s">
        <v>405</v>
      </c>
      <c r="H848" s="17">
        <v>44604</v>
      </c>
      <c r="I848" s="22" t="s">
        <v>4587</v>
      </c>
      <c r="L848" s="8" t="str">
        <f>VLOOKUP(E848,'CONTROL MP HR'!$E$5:$M$1813,9,0)</f>
        <v>80003045</v>
      </c>
    </row>
    <row r="849" spans="1:12">
      <c r="A849" s="22">
        <f t="shared" si="27"/>
        <v>845</v>
      </c>
      <c r="B849" s="21" t="str">
        <f t="shared" si="26"/>
        <v>BMP0802222</v>
      </c>
      <c r="C849" s="21" t="s">
        <v>390</v>
      </c>
      <c r="D849" s="22" t="e">
        <v>#N/A</v>
      </c>
      <c r="E849" s="22" t="s">
        <v>4675</v>
      </c>
      <c r="F849" s="22" t="s">
        <v>4609</v>
      </c>
      <c r="G849" s="22" t="s">
        <v>393</v>
      </c>
      <c r="H849" s="17">
        <v>44604</v>
      </c>
      <c r="I849" s="22" t="s">
        <v>4587</v>
      </c>
      <c r="L849" s="8" t="e">
        <f>VLOOKUP(E849,'CONTROL MP HR'!$E$5:$M$1813,9,0)</f>
        <v>#N/A</v>
      </c>
    </row>
    <row r="850" spans="1:12">
      <c r="A850" s="22">
        <f t="shared" si="27"/>
        <v>846</v>
      </c>
      <c r="B850" s="21" t="str">
        <f t="shared" si="26"/>
        <v>BMP-130421</v>
      </c>
      <c r="C850" s="21" t="s">
        <v>481</v>
      </c>
      <c r="D850" s="22" t="s">
        <v>481</v>
      </c>
      <c r="E850" s="22" t="s">
        <v>482</v>
      </c>
      <c r="F850" s="22" t="s">
        <v>4609</v>
      </c>
      <c r="G850" s="22" t="s">
        <v>405</v>
      </c>
      <c r="H850" s="17">
        <v>44604</v>
      </c>
      <c r="I850" s="22" t="s">
        <v>4587</v>
      </c>
      <c r="L850" s="8" t="str">
        <f>VLOOKUP(E850,'CONTROL MP HR'!$E$5:$M$1813,9,0)</f>
        <v>BMP-130421</v>
      </c>
    </row>
    <row r="851" spans="1:12">
      <c r="A851" s="22">
        <f t="shared" si="27"/>
        <v>847</v>
      </c>
      <c r="B851" s="21" t="str">
        <f t="shared" si="26"/>
        <v>80000561</v>
      </c>
      <c r="C851" s="21">
        <v>80000561</v>
      </c>
      <c r="D851" s="22" t="s">
        <v>2761</v>
      </c>
      <c r="E851" s="22" t="s">
        <v>2762</v>
      </c>
      <c r="F851" s="22" t="s">
        <v>1255</v>
      </c>
      <c r="G851" s="22" t="s">
        <v>405</v>
      </c>
      <c r="H851" s="17">
        <v>44604</v>
      </c>
      <c r="I851" s="22" t="s">
        <v>4587</v>
      </c>
      <c r="L851" s="8" t="str">
        <f>VLOOKUP(E851,'CONTROL MP HR'!$E$5:$M$1813,9,0)</f>
        <v>80003196</v>
      </c>
    </row>
    <row r="852" spans="1:12">
      <c r="A852" s="22">
        <f t="shared" si="27"/>
        <v>848</v>
      </c>
      <c r="B852" s="21" t="str">
        <f t="shared" si="26"/>
        <v>80000867</v>
      </c>
      <c r="C852" s="21">
        <v>80000867</v>
      </c>
      <c r="D852" s="22" t="s">
        <v>1611</v>
      </c>
      <c r="E852" s="22" t="s">
        <v>1612</v>
      </c>
      <c r="F852" s="22" t="s">
        <v>1255</v>
      </c>
      <c r="G852" s="22" t="s">
        <v>405</v>
      </c>
      <c r="H852" s="17">
        <v>44604</v>
      </c>
      <c r="I852" s="22" t="s">
        <v>4587</v>
      </c>
      <c r="L852" s="8" t="str">
        <f>VLOOKUP(E852,'CONTROL MP HR'!$E$5:$M$1813,9,0)</f>
        <v>80003614</v>
      </c>
    </row>
    <row r="853" spans="1:12">
      <c r="A853" s="22">
        <f t="shared" si="27"/>
        <v>849</v>
      </c>
      <c r="B853" s="21" t="str">
        <f t="shared" si="26"/>
        <v>80001790</v>
      </c>
      <c r="C853" s="21" t="s">
        <v>3046</v>
      </c>
      <c r="D853" s="22" t="s">
        <v>3046</v>
      </c>
      <c r="E853" s="22" t="s">
        <v>3047</v>
      </c>
      <c r="F853" s="22" t="s">
        <v>1255</v>
      </c>
      <c r="G853" s="22" t="s">
        <v>328</v>
      </c>
      <c r="H853" s="17">
        <v>44607</v>
      </c>
      <c r="I853" s="22" t="s">
        <v>4587</v>
      </c>
      <c r="L853" s="8" t="str">
        <f>VLOOKUP(E853,'CONTROL MP HR'!$E$5:$M$1813,9,0)</f>
        <v>80001790</v>
      </c>
    </row>
    <row r="854" spans="1:12">
      <c r="A854" s="22">
        <f t="shared" si="27"/>
        <v>850</v>
      </c>
      <c r="B854" s="21" t="str">
        <f t="shared" si="26"/>
        <v>990821372</v>
      </c>
      <c r="C854" s="21">
        <v>990821372</v>
      </c>
      <c r="D854" s="22" t="s">
        <v>3857</v>
      </c>
      <c r="E854" s="22" t="s">
        <v>4562</v>
      </c>
      <c r="F854" s="22" t="s">
        <v>3947</v>
      </c>
      <c r="G854" s="22" t="s">
        <v>386</v>
      </c>
      <c r="H854" s="17">
        <v>44607</v>
      </c>
      <c r="I854" s="22" t="s">
        <v>4587</v>
      </c>
      <c r="L854" s="8" t="str">
        <f>VLOOKUP(E854,'CONTROL MP HR'!$E$5:$M$1813,9,0)</f>
        <v>990821372</v>
      </c>
    </row>
    <row r="855" spans="1:12">
      <c r="A855" s="22">
        <f t="shared" si="27"/>
        <v>851</v>
      </c>
      <c r="B855" s="21" t="str">
        <f t="shared" si="26"/>
        <v>BMP120223</v>
      </c>
      <c r="C855" s="21" t="s">
        <v>604</v>
      </c>
      <c r="D855" s="22" t="s">
        <v>604</v>
      </c>
      <c r="E855" s="22" t="s">
        <v>605</v>
      </c>
      <c r="F855" s="22" t="s">
        <v>4609</v>
      </c>
      <c r="G855" s="22" t="s">
        <v>328</v>
      </c>
      <c r="H855" s="17">
        <v>44607</v>
      </c>
      <c r="I855" s="22" t="s">
        <v>4587</v>
      </c>
      <c r="L855" s="8" t="str">
        <f>VLOOKUP(E855,'CONTROL MP HR'!$E$5:$M$1813,9,0)</f>
        <v>BMP120223</v>
      </c>
    </row>
    <row r="856" spans="1:12">
      <c r="A856" s="22">
        <f t="shared" si="27"/>
        <v>852</v>
      </c>
      <c r="B856" s="21" t="str">
        <f t="shared" si="26"/>
        <v>BMP120224</v>
      </c>
      <c r="C856" s="21" t="s">
        <v>551</v>
      </c>
      <c r="D856" s="22" t="s">
        <v>551</v>
      </c>
      <c r="E856" s="22" t="s">
        <v>552</v>
      </c>
      <c r="F856" s="22" t="s">
        <v>4609</v>
      </c>
      <c r="G856" s="22" t="s">
        <v>328</v>
      </c>
      <c r="H856" s="17">
        <v>44607</v>
      </c>
      <c r="I856" s="22" t="s">
        <v>4587</v>
      </c>
      <c r="L856" s="8" t="str">
        <f>VLOOKUP(E856,'CONTROL MP HR'!$E$5:$M$1813,9,0)</f>
        <v>BMP120224</v>
      </c>
    </row>
    <row r="857" spans="1:12">
      <c r="A857" s="22">
        <f t="shared" si="27"/>
        <v>853</v>
      </c>
      <c r="B857" s="21" t="str">
        <f t="shared" si="26"/>
        <v>BMP120222</v>
      </c>
      <c r="C857" s="21" t="s">
        <v>519</v>
      </c>
      <c r="D857" s="22" t="s">
        <v>519</v>
      </c>
      <c r="E857" s="22" t="s">
        <v>520</v>
      </c>
      <c r="F857" s="22" t="s">
        <v>4609</v>
      </c>
      <c r="G857" s="22" t="s">
        <v>386</v>
      </c>
      <c r="H857" s="17">
        <v>44607</v>
      </c>
      <c r="I857" s="22" t="s">
        <v>4587</v>
      </c>
      <c r="L857" s="8" t="str">
        <f>VLOOKUP(E857,'CONTROL MP HR'!$E$5:$M$1813,9,0)</f>
        <v>BMP120222</v>
      </c>
    </row>
    <row r="858" spans="1:12">
      <c r="A858" s="22">
        <f t="shared" si="27"/>
        <v>854</v>
      </c>
      <c r="B858" s="21" t="str">
        <f t="shared" si="26"/>
        <v>80002027</v>
      </c>
      <c r="C858" s="21" t="s">
        <v>1695</v>
      </c>
      <c r="D858" s="22" t="s">
        <v>1695</v>
      </c>
      <c r="E858" s="22" t="s">
        <v>1696</v>
      </c>
      <c r="F858" s="22" t="s">
        <v>1255</v>
      </c>
      <c r="G858" s="22" t="s">
        <v>405</v>
      </c>
      <c r="H858" s="17">
        <v>44607</v>
      </c>
      <c r="I858" s="22" t="s">
        <v>4587</v>
      </c>
      <c r="L858" s="8" t="str">
        <f>VLOOKUP(E858,'CONTROL MP HR'!$E$5:$M$1813,9,0)</f>
        <v>80002027</v>
      </c>
    </row>
    <row r="859" spans="1:12">
      <c r="A859" s="22">
        <f t="shared" si="27"/>
        <v>855</v>
      </c>
      <c r="B859" s="21" t="str">
        <f t="shared" si="26"/>
        <v>80000848</v>
      </c>
      <c r="C859" s="21" t="s">
        <v>1382</v>
      </c>
      <c r="D859" s="22" t="s">
        <v>1382</v>
      </c>
      <c r="E859" s="22" t="s">
        <v>1383</v>
      </c>
      <c r="F859" s="22" t="s">
        <v>1255</v>
      </c>
      <c r="G859" s="22" t="s">
        <v>328</v>
      </c>
      <c r="H859" s="17">
        <v>44607</v>
      </c>
      <c r="I859" s="22" t="s">
        <v>4587</v>
      </c>
      <c r="L859" s="8" t="str">
        <f>VLOOKUP(E859,'CONTROL MP HR'!$E$5:$M$1813,9,0)</f>
        <v>80000848</v>
      </c>
    </row>
    <row r="860" spans="1:12">
      <c r="A860" s="22">
        <f t="shared" si="27"/>
        <v>856</v>
      </c>
      <c r="B860" s="21" t="str">
        <f t="shared" si="26"/>
        <v>80002959</v>
      </c>
      <c r="C860" s="21">
        <v>80002959</v>
      </c>
      <c r="D860" s="22" t="s">
        <v>1654</v>
      </c>
      <c r="E860" s="22" t="s">
        <v>1655</v>
      </c>
      <c r="F860" s="22" t="s">
        <v>1255</v>
      </c>
      <c r="G860" s="22" t="s">
        <v>405</v>
      </c>
      <c r="H860" s="17">
        <v>44607</v>
      </c>
      <c r="I860" s="22" t="s">
        <v>4587</v>
      </c>
      <c r="L860" s="8" t="str">
        <f>VLOOKUP(E860,'CONTROL MP HR'!$E$5:$M$1813,9,0)</f>
        <v>80002959</v>
      </c>
    </row>
    <row r="861" spans="1:12">
      <c r="A861" s="22">
        <f t="shared" si="27"/>
        <v>857</v>
      </c>
      <c r="B861" s="21" t="str">
        <f t="shared" si="26"/>
        <v>80002961</v>
      </c>
      <c r="C861" s="21">
        <v>80002961</v>
      </c>
      <c r="D861" s="22" t="s">
        <v>1709</v>
      </c>
      <c r="E861" s="22" t="s">
        <v>1710</v>
      </c>
      <c r="F861" s="22" t="s">
        <v>1255</v>
      </c>
      <c r="G861" s="22" t="s">
        <v>405</v>
      </c>
      <c r="H861" s="17">
        <v>44607</v>
      </c>
      <c r="I861" s="22" t="s">
        <v>4587</v>
      </c>
      <c r="L861" s="8" t="str">
        <f>VLOOKUP(E861,'CONTROL MP HR'!$E$5:$M$1813,9,0)</f>
        <v>80002961</v>
      </c>
    </row>
    <row r="862" spans="1:12">
      <c r="A862" s="22">
        <f t="shared" si="27"/>
        <v>858</v>
      </c>
      <c r="B862" s="21" t="str">
        <f t="shared" si="26"/>
        <v>80002950</v>
      </c>
      <c r="C862" s="21">
        <v>80002950</v>
      </c>
      <c r="D862" s="22" t="s">
        <v>1270</v>
      </c>
      <c r="E862" s="22" t="s">
        <v>1271</v>
      </c>
      <c r="F862" s="22" t="s">
        <v>1255</v>
      </c>
      <c r="G862" s="22" t="s">
        <v>405</v>
      </c>
      <c r="H862" s="17">
        <v>44607</v>
      </c>
      <c r="I862" s="22" t="s">
        <v>4587</v>
      </c>
      <c r="L862" s="8" t="str">
        <f>VLOOKUP(E862,'CONTROL MP HR'!$E$5:$M$1813,9,0)</f>
        <v>80002950</v>
      </c>
    </row>
    <row r="863" spans="1:12">
      <c r="A863" s="22">
        <f t="shared" si="27"/>
        <v>859</v>
      </c>
      <c r="B863" s="21" t="str">
        <f t="shared" si="26"/>
        <v>80002958</v>
      </c>
      <c r="C863" s="21">
        <v>80002958</v>
      </c>
      <c r="D863" s="22" t="s">
        <v>1293</v>
      </c>
      <c r="E863" s="22" t="s">
        <v>1294</v>
      </c>
      <c r="F863" s="22" t="s">
        <v>1255</v>
      </c>
      <c r="G863" s="22" t="s">
        <v>405</v>
      </c>
      <c r="H863" s="17">
        <v>44607</v>
      </c>
      <c r="I863" s="22" t="s">
        <v>4587</v>
      </c>
      <c r="L863" s="8" t="str">
        <f>VLOOKUP(E863,'CONTROL MP HR'!$E$5:$M$1813,9,0)</f>
        <v>80002958</v>
      </c>
    </row>
    <row r="864" spans="1:12">
      <c r="A864" s="22">
        <f t="shared" si="27"/>
        <v>860</v>
      </c>
      <c r="B864" s="21" t="str">
        <f t="shared" si="26"/>
        <v>BMP120225</v>
      </c>
      <c r="C864" s="21" t="s">
        <v>610</v>
      </c>
      <c r="D864" s="22" t="s">
        <v>610</v>
      </c>
      <c r="E864" s="22" t="s">
        <v>611</v>
      </c>
      <c r="F864" s="22" t="s">
        <v>4609</v>
      </c>
      <c r="G864" s="22" t="s">
        <v>355</v>
      </c>
      <c r="H864" s="17">
        <v>44607</v>
      </c>
      <c r="I864" s="22" t="s">
        <v>4587</v>
      </c>
      <c r="L864" s="8" t="str">
        <f>VLOOKUP(E864,'CONTROL MP HR'!$E$5:$M$1813,9,0)</f>
        <v>BMP120225</v>
      </c>
    </row>
    <row r="865" spans="1:12">
      <c r="A865" s="22">
        <f t="shared" si="27"/>
        <v>861</v>
      </c>
      <c r="B865" s="21" t="str">
        <f t="shared" si="26"/>
        <v>80000558</v>
      </c>
      <c r="C865" s="21" t="s">
        <v>4257</v>
      </c>
      <c r="D865" s="22" t="s">
        <v>3559</v>
      </c>
      <c r="E865" s="22" t="s">
        <v>3560</v>
      </c>
      <c r="F865" s="22" t="s">
        <v>1255</v>
      </c>
      <c r="G865" s="22" t="s">
        <v>405</v>
      </c>
      <c r="H865" s="17">
        <v>44607</v>
      </c>
      <c r="I865" s="22" t="s">
        <v>4587</v>
      </c>
      <c r="L865" s="8" t="str">
        <f>VLOOKUP(E865,'CONTROL MP HR'!$E$5:$M$1813,9,0)</f>
        <v>80003198</v>
      </c>
    </row>
    <row r="866" spans="1:12">
      <c r="A866" s="22">
        <f t="shared" si="27"/>
        <v>862</v>
      </c>
      <c r="B866" s="21" t="str">
        <f t="shared" si="26"/>
        <v>BMP120221</v>
      </c>
      <c r="C866" s="21" t="s">
        <v>435</v>
      </c>
      <c r="D866" s="22" t="s">
        <v>435</v>
      </c>
      <c r="E866" s="22" t="s">
        <v>436</v>
      </c>
      <c r="F866" s="22" t="s">
        <v>4609</v>
      </c>
      <c r="G866" s="22" t="s">
        <v>393</v>
      </c>
      <c r="H866" s="17">
        <v>44607</v>
      </c>
      <c r="I866" s="22" t="s">
        <v>4587</v>
      </c>
      <c r="L866" s="8" t="str">
        <f>VLOOKUP(E866,'CONTROL MP HR'!$E$5:$M$1813,9,0)</f>
        <v>BMP120221</v>
      </c>
    </row>
    <row r="867" spans="1:12">
      <c r="A867" s="22">
        <f t="shared" si="27"/>
        <v>863</v>
      </c>
      <c r="B867" s="21" t="str">
        <f t="shared" si="26"/>
        <v>80001785</v>
      </c>
      <c r="C867" s="21" t="s">
        <v>3138</v>
      </c>
      <c r="D867" s="22" t="s">
        <v>3138</v>
      </c>
      <c r="E867" s="22" t="s">
        <v>3139</v>
      </c>
      <c r="F867" s="22" t="s">
        <v>1255</v>
      </c>
      <c r="G867" s="22" t="s">
        <v>328</v>
      </c>
      <c r="H867" s="17">
        <v>44607</v>
      </c>
      <c r="I867" s="22" t="s">
        <v>4587</v>
      </c>
      <c r="L867" s="8" t="str">
        <f>VLOOKUP(E867,'CONTROL MP HR'!$E$5:$M$1813,9,0)</f>
        <v>80001785</v>
      </c>
    </row>
    <row r="868" spans="1:12">
      <c r="A868" s="22">
        <f t="shared" si="27"/>
        <v>864</v>
      </c>
      <c r="B868" s="21" t="str">
        <f t="shared" si="26"/>
        <v>80000550</v>
      </c>
      <c r="C868" s="21" t="s">
        <v>4236</v>
      </c>
      <c r="D868" s="22" t="s">
        <v>3692</v>
      </c>
      <c r="E868" s="22" t="s">
        <v>3693</v>
      </c>
      <c r="F868" s="22" t="s">
        <v>1255</v>
      </c>
      <c r="G868" s="22" t="s">
        <v>405</v>
      </c>
      <c r="H868" s="17">
        <v>44607</v>
      </c>
      <c r="I868" s="22" t="s">
        <v>4587</v>
      </c>
      <c r="L868" s="8" t="str">
        <f>VLOOKUP(E868,'CONTROL MP HR'!$E$5:$M$1813,9,0)</f>
        <v>80003185</v>
      </c>
    </row>
    <row r="869" spans="1:12">
      <c r="A869" s="22">
        <f t="shared" si="27"/>
        <v>865</v>
      </c>
      <c r="B869" s="21" t="str">
        <f t="shared" si="26"/>
        <v>80002963</v>
      </c>
      <c r="C869" s="21" t="s">
        <v>3276</v>
      </c>
      <c r="D869" s="22" t="s">
        <v>3276</v>
      </c>
      <c r="E869" s="22" t="s">
        <v>3277</v>
      </c>
      <c r="F869" s="22" t="s">
        <v>1255</v>
      </c>
      <c r="G869" s="22" t="s">
        <v>328</v>
      </c>
      <c r="H869" s="17">
        <v>44611</v>
      </c>
      <c r="I869" s="22" t="s">
        <v>4587</v>
      </c>
      <c r="L869" s="8" t="str">
        <f>VLOOKUP(E869,'CONTROL MP HR'!$E$5:$M$1813,9,0)</f>
        <v>80002963</v>
      </c>
    </row>
    <row r="870" spans="1:12">
      <c r="A870" s="22">
        <f t="shared" si="27"/>
        <v>866</v>
      </c>
      <c r="B870" s="21" t="str">
        <f t="shared" si="26"/>
        <v>80002954</v>
      </c>
      <c r="C870" s="21">
        <v>80002954</v>
      </c>
      <c r="D870" s="22" t="s">
        <v>2244</v>
      </c>
      <c r="E870" s="22" t="s">
        <v>2245</v>
      </c>
      <c r="F870" s="22" t="s">
        <v>1255</v>
      </c>
      <c r="G870" s="22" t="s">
        <v>405</v>
      </c>
      <c r="H870" s="17">
        <v>44611</v>
      </c>
      <c r="I870" s="22" t="s">
        <v>4587</v>
      </c>
      <c r="L870" s="8" t="str">
        <f>VLOOKUP(E870,'CONTROL MP HR'!$E$5:$M$1813,9,0)</f>
        <v>80002954</v>
      </c>
    </row>
    <row r="871" spans="1:12">
      <c r="A871" s="22">
        <f t="shared" si="27"/>
        <v>867</v>
      </c>
      <c r="B871" s="21" t="str">
        <f t="shared" si="26"/>
        <v>80002953</v>
      </c>
      <c r="C871" s="21">
        <v>80002953</v>
      </c>
      <c r="D871" s="22" t="e">
        <v>#N/A</v>
      </c>
      <c r="E871" s="22" t="s">
        <v>4252</v>
      </c>
      <c r="F871" s="22" t="s">
        <v>1255</v>
      </c>
      <c r="G871" s="22" t="s">
        <v>405</v>
      </c>
      <c r="H871" s="17">
        <v>44611</v>
      </c>
      <c r="I871" s="22" t="s">
        <v>4587</v>
      </c>
      <c r="L871" s="8" t="e">
        <f>VLOOKUP(E871,'CONTROL MP HR'!$E$5:$M$1813,9,0)</f>
        <v>#N/A</v>
      </c>
    </row>
    <row r="872" spans="1:12">
      <c r="A872" s="22">
        <f t="shared" si="27"/>
        <v>868</v>
      </c>
      <c r="B872" s="21" t="str">
        <f t="shared" si="26"/>
        <v>80002949</v>
      </c>
      <c r="C872" s="21">
        <v>80002949</v>
      </c>
      <c r="D872" s="22" t="s">
        <v>2093</v>
      </c>
      <c r="E872" s="22" t="s">
        <v>2094</v>
      </c>
      <c r="F872" s="22" t="s">
        <v>1255</v>
      </c>
      <c r="G872" s="22" t="s">
        <v>405</v>
      </c>
      <c r="H872" s="17">
        <v>44611</v>
      </c>
      <c r="I872" s="22" t="s">
        <v>4587</v>
      </c>
      <c r="L872" s="8" t="str">
        <f>VLOOKUP(E872,'CONTROL MP HR'!$E$5:$M$1813,9,0)</f>
        <v>80002949</v>
      </c>
    </row>
    <row r="873" spans="1:12">
      <c r="A873" s="22">
        <f t="shared" si="27"/>
        <v>869</v>
      </c>
      <c r="B873" s="21" t="str">
        <f t="shared" si="26"/>
        <v>80002948</v>
      </c>
      <c r="C873" s="21">
        <v>80002948</v>
      </c>
      <c r="D873" s="22" t="s">
        <v>3428</v>
      </c>
      <c r="E873" s="22" t="s">
        <v>3429</v>
      </c>
      <c r="F873" s="22" t="s">
        <v>1255</v>
      </c>
      <c r="G873" s="22" t="s">
        <v>405</v>
      </c>
      <c r="H873" s="17">
        <v>44611</v>
      </c>
      <c r="I873" s="22" t="s">
        <v>4587</v>
      </c>
      <c r="L873" s="8" t="str">
        <f>VLOOKUP(E873,'CONTROL MP HR'!$E$5:$M$1813,9,0)</f>
        <v>80002948</v>
      </c>
    </row>
    <row r="874" spans="1:12">
      <c r="A874" s="22">
        <f t="shared" si="27"/>
        <v>870</v>
      </c>
      <c r="B874" s="21" t="str">
        <f t="shared" si="26"/>
        <v>C2104001</v>
      </c>
      <c r="C874" s="21" t="s">
        <v>679</v>
      </c>
      <c r="D874" s="22" t="s">
        <v>679</v>
      </c>
      <c r="E874" s="22" t="s">
        <v>680</v>
      </c>
      <c r="F874" s="22" t="s">
        <v>666</v>
      </c>
      <c r="G874" s="22" t="s">
        <v>355</v>
      </c>
      <c r="H874" s="17">
        <v>44611</v>
      </c>
      <c r="I874" s="22" t="s">
        <v>4587</v>
      </c>
      <c r="L874" s="8" t="str">
        <f>VLOOKUP(E874,'CONTROL MP HR'!$E$5:$M$1813,9,0)</f>
        <v>C2104001</v>
      </c>
    </row>
    <row r="875" spans="1:12">
      <c r="A875" s="22">
        <f t="shared" si="27"/>
        <v>871</v>
      </c>
      <c r="B875" s="21" t="str">
        <f t="shared" si="26"/>
        <v>00222050</v>
      </c>
      <c r="C875" s="21">
        <v>222050</v>
      </c>
      <c r="D875" s="22" t="s">
        <v>299</v>
      </c>
      <c r="E875" s="22" t="s">
        <v>4351</v>
      </c>
      <c r="F875" s="22" t="s">
        <v>3946</v>
      </c>
      <c r="G875" s="22" t="s">
        <v>405</v>
      </c>
      <c r="H875" s="17">
        <v>44611</v>
      </c>
      <c r="I875" s="22" t="s">
        <v>4587</v>
      </c>
      <c r="L875" s="8" t="str">
        <f>VLOOKUP(E875,'CONTROL MP HR'!$E$5:$M$1813,9,0)</f>
        <v>00222050</v>
      </c>
    </row>
    <row r="876" spans="1:12">
      <c r="A876" s="22">
        <f t="shared" si="27"/>
        <v>872</v>
      </c>
      <c r="B876" s="21" t="str">
        <f t="shared" si="26"/>
        <v>80002962</v>
      </c>
      <c r="C876" s="21">
        <v>80002962</v>
      </c>
      <c r="D876" s="22" t="s">
        <v>3603</v>
      </c>
      <c r="E876" s="22" t="s">
        <v>3604</v>
      </c>
      <c r="F876" s="22" t="s">
        <v>1255</v>
      </c>
      <c r="G876" s="22" t="s">
        <v>405</v>
      </c>
      <c r="H876" s="17">
        <v>44614</v>
      </c>
      <c r="I876" s="22" t="s">
        <v>4587</v>
      </c>
      <c r="L876" s="8" t="str">
        <f>VLOOKUP(E876,'CONTROL MP HR'!$E$5:$M$1813,9,0)</f>
        <v>80002962</v>
      </c>
    </row>
    <row r="877" spans="1:12">
      <c r="A877" s="22">
        <f t="shared" si="27"/>
        <v>873</v>
      </c>
      <c r="B877" s="21" t="str">
        <f t="shared" si="26"/>
        <v>BALINTON SITEPU</v>
      </c>
      <c r="C877" s="21" t="s">
        <v>3789</v>
      </c>
      <c r="D877" s="22" t="s">
        <v>3788</v>
      </c>
      <c r="E877" s="22" t="s">
        <v>3789</v>
      </c>
      <c r="F877" s="22" t="s">
        <v>1255</v>
      </c>
      <c r="G877" s="22" t="e">
        <v>#N/A</v>
      </c>
      <c r="H877" s="17">
        <v>44614</v>
      </c>
      <c r="I877" s="22" t="s">
        <v>4587</v>
      </c>
      <c r="L877" s="8" t="str">
        <f>VLOOKUP(E877,'CONTROL MP HR'!$E$5:$M$1813,9,0)</f>
        <v>80003132</v>
      </c>
    </row>
    <row r="878" spans="1:12">
      <c r="A878" s="22">
        <f t="shared" si="27"/>
        <v>874</v>
      </c>
      <c r="B878" s="21" t="str">
        <f t="shared" si="26"/>
        <v>80002381</v>
      </c>
      <c r="C878" s="21" t="s">
        <v>3056</v>
      </c>
      <c r="D878" s="22" t="s">
        <v>3056</v>
      </c>
      <c r="E878" s="22" t="s">
        <v>3057</v>
      </c>
      <c r="F878" s="22" t="s">
        <v>1255</v>
      </c>
      <c r="G878" s="22" t="s">
        <v>328</v>
      </c>
      <c r="H878" s="17">
        <v>44614</v>
      </c>
      <c r="I878" s="22" t="s">
        <v>4587</v>
      </c>
      <c r="L878" s="8" t="str">
        <f>VLOOKUP(E878,'CONTROL MP HR'!$E$5:$M$1813,9,0)</f>
        <v>80002381</v>
      </c>
    </row>
    <row r="879" spans="1:12">
      <c r="A879" s="22">
        <f t="shared" si="27"/>
        <v>875</v>
      </c>
      <c r="B879" s="21" t="str">
        <f t="shared" si="26"/>
        <v>BMP120226</v>
      </c>
      <c r="C879" s="21" t="s">
        <v>630</v>
      </c>
      <c r="D879" s="22" t="s">
        <v>630</v>
      </c>
      <c r="E879" s="22" t="s">
        <v>631</v>
      </c>
      <c r="F879" s="22" t="s">
        <v>4609</v>
      </c>
      <c r="G879" s="22" t="s">
        <v>355</v>
      </c>
      <c r="H879" s="17">
        <v>44614</v>
      </c>
      <c r="I879" s="22" t="s">
        <v>4587</v>
      </c>
      <c r="L879" s="8" t="str">
        <f>VLOOKUP(E879,'CONTROL MP HR'!$E$5:$M$1813,9,0)</f>
        <v>BMP120226</v>
      </c>
    </row>
    <row r="880" spans="1:12">
      <c r="A880" s="22">
        <f t="shared" si="27"/>
        <v>876</v>
      </c>
      <c r="B880" s="21" t="str">
        <f t="shared" si="26"/>
        <v>KMK-20060205</v>
      </c>
      <c r="C880" s="21" t="s">
        <v>4483</v>
      </c>
      <c r="D880" s="22" t="s">
        <v>858</v>
      </c>
      <c r="E880" s="22" t="s">
        <v>857</v>
      </c>
      <c r="F880" s="22" t="s">
        <v>808</v>
      </c>
      <c r="G880" s="22" t="s">
        <v>3973</v>
      </c>
      <c r="H880" s="17">
        <v>44614</v>
      </c>
      <c r="I880" s="22" t="s">
        <v>4587</v>
      </c>
      <c r="L880" s="8" t="str">
        <f>VLOOKUP(E880,'CONTROL MP HR'!$E$5:$M$1813,9,0)</f>
        <v>00000328</v>
      </c>
    </row>
    <row r="881" spans="1:12">
      <c r="A881" s="22">
        <f t="shared" si="27"/>
        <v>877</v>
      </c>
      <c r="B881" s="21" t="str">
        <f t="shared" si="26"/>
        <v>80001111</v>
      </c>
      <c r="C881" s="21" t="s">
        <v>2104</v>
      </c>
      <c r="D881" s="22" t="s">
        <v>2104</v>
      </c>
      <c r="E881" s="22" t="s">
        <v>2105</v>
      </c>
      <c r="F881" s="22" t="s">
        <v>1255</v>
      </c>
      <c r="G881" s="22" t="s">
        <v>405</v>
      </c>
      <c r="H881" s="17">
        <v>44614</v>
      </c>
      <c r="I881" s="22" t="s">
        <v>4587</v>
      </c>
      <c r="L881" s="8" t="str">
        <f>VLOOKUP(E881,'CONTROL MP HR'!$E$5:$M$1813,9,0)</f>
        <v>80001111</v>
      </c>
    </row>
    <row r="882" spans="1:12">
      <c r="A882" s="22">
        <f t="shared" si="27"/>
        <v>878</v>
      </c>
      <c r="B882" s="21" t="str">
        <f t="shared" si="26"/>
        <v>80000654</v>
      </c>
      <c r="C882" s="21" t="s">
        <v>3793</v>
      </c>
      <c r="D882" s="22" t="s">
        <v>3793</v>
      </c>
      <c r="E882" s="22" t="s">
        <v>3794</v>
      </c>
      <c r="F882" s="22" t="s">
        <v>1255</v>
      </c>
      <c r="G882" s="22" t="s">
        <v>405</v>
      </c>
      <c r="H882" s="17">
        <v>44614</v>
      </c>
      <c r="I882" s="22" t="s">
        <v>4587</v>
      </c>
      <c r="L882" s="8" t="str">
        <f>VLOOKUP(E882,'CONTROL MP HR'!$E$5:$M$1813,9,0)</f>
        <v>80000654</v>
      </c>
    </row>
    <row r="883" spans="1:12">
      <c r="A883" s="22">
        <f t="shared" si="27"/>
        <v>879</v>
      </c>
      <c r="B883" s="21" t="str">
        <f t="shared" si="26"/>
        <v>80001267</v>
      </c>
      <c r="C883" s="21" t="s">
        <v>4255</v>
      </c>
      <c r="D883" s="22" t="s">
        <v>1619</v>
      </c>
      <c r="E883" s="22" t="s">
        <v>1620</v>
      </c>
      <c r="F883" s="22" t="s">
        <v>1255</v>
      </c>
      <c r="G883" s="22" t="s">
        <v>405</v>
      </c>
      <c r="H883" s="17">
        <v>44614</v>
      </c>
      <c r="I883" s="22" t="s">
        <v>4587</v>
      </c>
      <c r="L883" s="8" t="str">
        <f>VLOOKUP(E883,'CONTROL MP HR'!$E$5:$M$1813,9,0)</f>
        <v>80004529</v>
      </c>
    </row>
    <row r="884" spans="1:12">
      <c r="A884" s="22">
        <f t="shared" si="27"/>
        <v>880</v>
      </c>
      <c r="B884" s="21" t="str">
        <f t="shared" si="26"/>
        <v>KMK-22040269</v>
      </c>
      <c r="C884" s="21" t="s">
        <v>4538</v>
      </c>
      <c r="D884" s="22" t="s">
        <v>900</v>
      </c>
      <c r="E884" s="22" t="s">
        <v>901</v>
      </c>
      <c r="F884" s="22" t="s">
        <v>808</v>
      </c>
      <c r="G884" s="22" t="s">
        <v>3973</v>
      </c>
      <c r="H884" s="17">
        <v>44614</v>
      </c>
      <c r="I884" s="22" t="s">
        <v>4587</v>
      </c>
      <c r="L884" s="8" t="str">
        <f>VLOOKUP(E884,'CONTROL MP HR'!$E$5:$M$1813,9,0)</f>
        <v>ISAC-22021173</v>
      </c>
    </row>
    <row r="885" spans="1:12">
      <c r="A885" s="22">
        <f t="shared" si="27"/>
        <v>881</v>
      </c>
      <c r="B885" s="21" t="str">
        <f t="shared" si="26"/>
        <v>80002777</v>
      </c>
      <c r="C885" s="21" t="s">
        <v>2162</v>
      </c>
      <c r="D885" s="22" t="s">
        <v>2162</v>
      </c>
      <c r="E885" s="22" t="s">
        <v>2163</v>
      </c>
      <c r="F885" s="22" t="s">
        <v>4615</v>
      </c>
      <c r="G885" s="22" t="s">
        <v>328</v>
      </c>
      <c r="H885" s="17">
        <v>44618</v>
      </c>
      <c r="I885" s="22" t="s">
        <v>4587</v>
      </c>
      <c r="L885" s="8" t="str">
        <f>VLOOKUP(E885,'CONTROL MP HR'!$E$5:$M$1813,9,0)</f>
        <v>80002777</v>
      </c>
    </row>
    <row r="886" spans="1:12">
      <c r="A886" s="22">
        <f t="shared" si="27"/>
        <v>882</v>
      </c>
      <c r="B886" s="21" t="str">
        <f t="shared" si="26"/>
        <v>FERY RAHARJO</v>
      </c>
      <c r="C886" s="21" t="s">
        <v>4676</v>
      </c>
      <c r="D886" s="22" t="e">
        <v>#N/A</v>
      </c>
      <c r="E886" s="22" t="s">
        <v>4676</v>
      </c>
      <c r="F886" s="22" t="s">
        <v>4615</v>
      </c>
      <c r="G886" s="22" t="e">
        <v>#N/A</v>
      </c>
      <c r="H886" s="17">
        <v>44618</v>
      </c>
      <c r="I886" s="22" t="s">
        <v>4587</v>
      </c>
      <c r="L886" s="8" t="e">
        <f>VLOOKUP(E886,'CONTROL MP HR'!$E$5:$M$1813,9,0)</f>
        <v>#N/A</v>
      </c>
    </row>
    <row r="887" spans="1:12">
      <c r="A887" s="22">
        <f t="shared" si="27"/>
        <v>883</v>
      </c>
      <c r="B887" s="21" t="str">
        <f t="shared" si="26"/>
        <v>MUHAMMAD EDI SUCIPTO</v>
      </c>
      <c r="C887" s="21" t="s">
        <v>4677</v>
      </c>
      <c r="D887" s="22" t="e">
        <v>#N/A</v>
      </c>
      <c r="E887" s="22" t="s">
        <v>4677</v>
      </c>
      <c r="F887" s="22" t="s">
        <v>4615</v>
      </c>
      <c r="G887" s="22" t="e">
        <v>#N/A</v>
      </c>
      <c r="H887" s="17">
        <v>44618</v>
      </c>
      <c r="I887" s="22" t="s">
        <v>4587</v>
      </c>
      <c r="L887" s="8" t="e">
        <f>VLOOKUP(E887,'CONTROL MP HR'!$E$5:$M$1813,9,0)</f>
        <v>#N/A</v>
      </c>
    </row>
    <row r="888" spans="1:12">
      <c r="A888" s="22">
        <f t="shared" si="27"/>
        <v>884</v>
      </c>
      <c r="B888" s="21" t="str">
        <f t="shared" si="26"/>
        <v>80001793</v>
      </c>
      <c r="C888" s="21" t="s">
        <v>2210</v>
      </c>
      <c r="D888" s="22" t="s">
        <v>2210</v>
      </c>
      <c r="E888" s="22" t="s">
        <v>2211</v>
      </c>
      <c r="F888" s="22" t="s">
        <v>1255</v>
      </c>
      <c r="G888" s="22" t="s">
        <v>328</v>
      </c>
      <c r="H888" s="17">
        <v>44618</v>
      </c>
      <c r="I888" s="22" t="s">
        <v>4587</v>
      </c>
      <c r="L888" s="8" t="str">
        <f>VLOOKUP(E888,'CONTROL MP HR'!$E$5:$M$1813,9,0)</f>
        <v>80001793</v>
      </c>
    </row>
    <row r="889" spans="1:12">
      <c r="A889" s="22">
        <f t="shared" si="27"/>
        <v>885</v>
      </c>
      <c r="B889" s="21" t="str">
        <f t="shared" si="26"/>
        <v>RAYFAL ARIA ILHAM</v>
      </c>
      <c r="C889" s="21" t="s">
        <v>4678</v>
      </c>
      <c r="D889" s="22" t="e">
        <v>#N/A</v>
      </c>
      <c r="E889" s="22" t="s">
        <v>4678</v>
      </c>
      <c r="F889" s="22" t="s">
        <v>1255</v>
      </c>
      <c r="G889" s="22" t="e">
        <v>#N/A</v>
      </c>
      <c r="H889" s="17">
        <v>44618</v>
      </c>
      <c r="I889" s="22" t="s">
        <v>4587</v>
      </c>
      <c r="L889" s="8" t="e">
        <f>VLOOKUP(E889,'CONTROL MP HR'!$E$5:$M$1813,9,0)</f>
        <v>#N/A</v>
      </c>
    </row>
    <row r="890" spans="1:12">
      <c r="A890" s="22">
        <f t="shared" si="27"/>
        <v>886</v>
      </c>
      <c r="B890" s="21" t="str">
        <f t="shared" si="26"/>
        <v>00107614</v>
      </c>
      <c r="C890" s="21" t="s">
        <v>4151</v>
      </c>
      <c r="D890" s="22" t="e">
        <v>#N/A</v>
      </c>
      <c r="E890" s="22" t="s">
        <v>4679</v>
      </c>
      <c r="F890" s="22" t="s">
        <v>1255</v>
      </c>
      <c r="G890" s="22" t="s">
        <v>405</v>
      </c>
      <c r="H890" s="17">
        <v>44618</v>
      </c>
      <c r="I890" s="22" t="s">
        <v>4587</v>
      </c>
      <c r="L890" s="8" t="e">
        <f>VLOOKUP(E890,'CONTROL MP HR'!$E$5:$M$1813,9,0)</f>
        <v>#N/A</v>
      </c>
    </row>
    <row r="891" spans="1:12">
      <c r="A891" s="22">
        <f t="shared" si="27"/>
        <v>887</v>
      </c>
      <c r="B891" s="21" t="str">
        <f t="shared" si="26"/>
        <v>80000542</v>
      </c>
      <c r="C891" s="21">
        <v>80000542</v>
      </c>
      <c r="D891" s="22" t="s">
        <v>3342</v>
      </c>
      <c r="E891" s="22" t="s">
        <v>3343</v>
      </c>
      <c r="F891" s="22" t="s">
        <v>1255</v>
      </c>
      <c r="G891" s="22" t="s">
        <v>405</v>
      </c>
      <c r="H891" s="17">
        <v>44618</v>
      </c>
      <c r="I891" s="22" t="s">
        <v>4587</v>
      </c>
      <c r="L891" s="8" t="str">
        <f>VLOOKUP(E891,'CONTROL MP HR'!$E$5:$M$1813,9,0)</f>
        <v>80003051</v>
      </c>
    </row>
    <row r="892" spans="1:12">
      <c r="A892" s="22">
        <f t="shared" si="27"/>
        <v>888</v>
      </c>
      <c r="B892" s="21" t="str">
        <f t="shared" si="26"/>
        <v>80000872</v>
      </c>
      <c r="C892" s="21" t="s">
        <v>4259</v>
      </c>
      <c r="D892" s="22" t="s">
        <v>2885</v>
      </c>
      <c r="E892" s="22" t="s">
        <v>2886</v>
      </c>
      <c r="F892" s="22" t="s">
        <v>1255</v>
      </c>
      <c r="G892" s="22" t="s">
        <v>405</v>
      </c>
      <c r="H892" s="17">
        <v>44618</v>
      </c>
      <c r="I892" s="22" t="s">
        <v>4587</v>
      </c>
      <c r="L892" s="8" t="str">
        <f>VLOOKUP(E892,'CONTROL MP HR'!$E$5:$M$1813,9,0)</f>
        <v>80003626</v>
      </c>
    </row>
    <row r="893" spans="1:12">
      <c r="A893" s="22">
        <f t="shared" si="27"/>
        <v>889</v>
      </c>
      <c r="B893" s="21" t="str">
        <f t="shared" si="26"/>
        <v>BMP-0305211</v>
      </c>
      <c r="C893" s="21" t="s">
        <v>523</v>
      </c>
      <c r="D893" s="22" t="e">
        <v>#N/A</v>
      </c>
      <c r="E893" s="22" t="s">
        <v>4680</v>
      </c>
      <c r="F893" s="22" t="s">
        <v>4609</v>
      </c>
      <c r="G893" s="22" t="s">
        <v>328</v>
      </c>
      <c r="H893" s="17">
        <v>44621</v>
      </c>
      <c r="I893" s="22" t="s">
        <v>4587</v>
      </c>
      <c r="L893" s="8" t="e">
        <f>VLOOKUP(E893,'CONTROL MP HR'!$E$5:$M$1813,9,0)</f>
        <v>#N/A</v>
      </c>
    </row>
    <row r="894" spans="1:12">
      <c r="A894" s="22">
        <f t="shared" si="27"/>
        <v>890</v>
      </c>
      <c r="B894" s="21" t="str">
        <f t="shared" si="26"/>
        <v>SUHENDRO</v>
      </c>
      <c r="C894" s="21" t="s">
        <v>4681</v>
      </c>
      <c r="D894" s="22" t="e">
        <v>#N/A</v>
      </c>
      <c r="E894" s="22" t="s">
        <v>4681</v>
      </c>
      <c r="F894" s="22" t="s">
        <v>1255</v>
      </c>
      <c r="G894" s="22" t="e">
        <v>#N/A</v>
      </c>
      <c r="H894" s="17">
        <v>44621</v>
      </c>
      <c r="I894" s="22" t="s">
        <v>4587</v>
      </c>
      <c r="L894" s="8" t="e">
        <f>VLOOKUP(E894,'CONTROL MP HR'!$E$5:$M$1813,9,0)</f>
        <v>#N/A</v>
      </c>
    </row>
    <row r="895" spans="1:12">
      <c r="A895" s="22">
        <f t="shared" si="27"/>
        <v>891</v>
      </c>
      <c r="B895" s="21" t="str">
        <f t="shared" si="26"/>
        <v>UPIK</v>
      </c>
      <c r="C895" s="21" t="s">
        <v>4682</v>
      </c>
      <c r="D895" s="22" t="e">
        <v>#N/A</v>
      </c>
      <c r="E895" s="22" t="s">
        <v>4682</v>
      </c>
      <c r="F895" s="22" t="s">
        <v>1255</v>
      </c>
      <c r="G895" s="22" t="e">
        <v>#N/A</v>
      </c>
      <c r="H895" s="17">
        <v>44621</v>
      </c>
      <c r="I895" s="22" t="s">
        <v>4587</v>
      </c>
      <c r="L895" s="8" t="e">
        <f>VLOOKUP(E895,'CONTROL MP HR'!$E$5:$M$1813,9,0)</f>
        <v>#N/A</v>
      </c>
    </row>
    <row r="896" spans="1:12">
      <c r="A896" s="22">
        <f t="shared" si="27"/>
        <v>892</v>
      </c>
      <c r="B896" s="21" t="str">
        <f t="shared" si="26"/>
        <v>80000510</v>
      </c>
      <c r="C896" s="21" t="s">
        <v>4179</v>
      </c>
      <c r="D896" s="22" t="s">
        <v>2923</v>
      </c>
      <c r="E896" s="22" t="s">
        <v>2924</v>
      </c>
      <c r="F896" s="22" t="s">
        <v>1255</v>
      </c>
      <c r="G896" s="22" t="s">
        <v>405</v>
      </c>
      <c r="H896" s="17">
        <v>44621</v>
      </c>
      <c r="I896" s="22" t="s">
        <v>4587</v>
      </c>
      <c r="L896" s="8" t="str">
        <f>VLOOKUP(E896,'CONTROL MP HR'!$E$5:$M$1813,9,0)</f>
        <v>80003036</v>
      </c>
    </row>
    <row r="897" spans="1:12">
      <c r="A897" s="22">
        <f t="shared" si="27"/>
        <v>893</v>
      </c>
      <c r="B897" s="21" t="str">
        <f t="shared" si="26"/>
        <v>IHWAN ALI MASYAHID</v>
      </c>
      <c r="C897" s="21" t="s">
        <v>4683</v>
      </c>
      <c r="D897" s="22" t="e">
        <v>#N/A</v>
      </c>
      <c r="E897" s="22" t="s">
        <v>4683</v>
      </c>
      <c r="F897" s="22" t="s">
        <v>1255</v>
      </c>
      <c r="G897" s="22" t="e">
        <v>#N/A</v>
      </c>
      <c r="H897" s="17">
        <v>44621</v>
      </c>
      <c r="I897" s="22" t="s">
        <v>4587</v>
      </c>
      <c r="L897" s="8" t="e">
        <f>VLOOKUP(E897,'CONTROL MP HR'!$E$5:$M$1813,9,0)</f>
        <v>#N/A</v>
      </c>
    </row>
    <row r="898" spans="1:12">
      <c r="A898" s="22">
        <f t="shared" si="27"/>
        <v>894</v>
      </c>
      <c r="B898" s="21" t="str">
        <f t="shared" si="26"/>
        <v>IRAWAN SONARIA</v>
      </c>
      <c r="C898" s="21" t="s">
        <v>4684</v>
      </c>
      <c r="D898" s="22" t="e">
        <v>#N/A</v>
      </c>
      <c r="E898" s="22" t="s">
        <v>4684</v>
      </c>
      <c r="F898" s="22" t="s">
        <v>1255</v>
      </c>
      <c r="G898" s="22" t="e">
        <v>#N/A</v>
      </c>
      <c r="H898" s="17">
        <v>44621</v>
      </c>
      <c r="I898" s="22" t="s">
        <v>4587</v>
      </c>
      <c r="L898" s="8" t="e">
        <f>VLOOKUP(E898,'CONTROL MP HR'!$E$5:$M$1813,9,0)</f>
        <v>#N/A</v>
      </c>
    </row>
    <row r="899" spans="1:12">
      <c r="A899" s="22">
        <f t="shared" si="27"/>
        <v>895</v>
      </c>
      <c r="B899" s="21" t="str">
        <f t="shared" si="26"/>
        <v>AVILA ADNA FAVIAN</v>
      </c>
      <c r="C899" s="21" t="s">
        <v>4685</v>
      </c>
      <c r="D899" s="22" t="e">
        <v>#N/A</v>
      </c>
      <c r="E899" s="22" t="s">
        <v>4685</v>
      </c>
      <c r="F899" s="22" t="s">
        <v>1255</v>
      </c>
      <c r="G899" s="22" t="e">
        <v>#N/A</v>
      </c>
      <c r="H899" s="17">
        <v>44621</v>
      </c>
      <c r="I899" s="22" t="s">
        <v>4587</v>
      </c>
      <c r="L899" s="8" t="e">
        <f>VLOOKUP(E899,'CONTROL MP HR'!$E$5:$M$1813,9,0)</f>
        <v>#N/A</v>
      </c>
    </row>
    <row r="900" spans="1:12">
      <c r="A900" s="22">
        <f t="shared" si="27"/>
        <v>896</v>
      </c>
      <c r="B900" s="21" t="str">
        <f t="shared" si="26"/>
        <v>AJRIATUL RAHMAT</v>
      </c>
      <c r="C900" s="21" t="s">
        <v>4686</v>
      </c>
      <c r="D900" s="22" t="e">
        <v>#N/A</v>
      </c>
      <c r="E900" s="22" t="s">
        <v>4686</v>
      </c>
      <c r="F900" s="22" t="s">
        <v>1255</v>
      </c>
      <c r="G900" s="22" t="e">
        <v>#N/A</v>
      </c>
      <c r="H900" s="17">
        <v>44621</v>
      </c>
      <c r="I900" s="22" t="s">
        <v>4587</v>
      </c>
      <c r="L900" s="8" t="e">
        <f>VLOOKUP(E900,'CONTROL MP HR'!$E$5:$M$1813,9,0)</f>
        <v>#N/A</v>
      </c>
    </row>
    <row r="901" spans="1:12">
      <c r="A901" s="22">
        <f t="shared" si="27"/>
        <v>897</v>
      </c>
      <c r="B901" s="21" t="str">
        <f t="shared" ref="B901:B964" si="28">TEXT(C901,"00000000")</f>
        <v>HENGKI DWI PRASETIYO</v>
      </c>
      <c r="C901" s="21" t="s">
        <v>4687</v>
      </c>
      <c r="D901" s="22" t="e">
        <v>#N/A</v>
      </c>
      <c r="E901" s="22" t="s">
        <v>4687</v>
      </c>
      <c r="F901" s="22" t="s">
        <v>1255</v>
      </c>
      <c r="G901" s="22" t="e">
        <v>#N/A</v>
      </c>
      <c r="H901" s="17">
        <v>44621</v>
      </c>
      <c r="I901" s="22" t="s">
        <v>4587</v>
      </c>
      <c r="L901" s="8" t="e">
        <f>VLOOKUP(E901,'CONTROL MP HR'!$E$5:$M$1813,9,0)</f>
        <v>#N/A</v>
      </c>
    </row>
    <row r="902" spans="1:12">
      <c r="A902" s="22">
        <f t="shared" ref="A902:A965" si="29">A901+1</f>
        <v>898</v>
      </c>
      <c r="B902" s="21" t="str">
        <f t="shared" si="28"/>
        <v>FERDI RIPANSYAH</v>
      </c>
      <c r="C902" s="21" t="s">
        <v>4688</v>
      </c>
      <c r="D902" s="22" t="e">
        <v>#N/A</v>
      </c>
      <c r="E902" s="22" t="s">
        <v>4688</v>
      </c>
      <c r="F902" s="22" t="s">
        <v>1255</v>
      </c>
      <c r="G902" s="22" t="e">
        <v>#N/A</v>
      </c>
      <c r="H902" s="17">
        <v>44621</v>
      </c>
      <c r="I902" s="22" t="s">
        <v>4587</v>
      </c>
      <c r="L902" s="8" t="e">
        <f>VLOOKUP(E902,'CONTROL MP HR'!$E$5:$M$1813,9,0)</f>
        <v>#N/A</v>
      </c>
    </row>
    <row r="903" spans="1:12">
      <c r="A903" s="22">
        <f t="shared" si="29"/>
        <v>899</v>
      </c>
      <c r="B903" s="21" t="str">
        <f t="shared" si="28"/>
        <v>ZAIN REVALDI</v>
      </c>
      <c r="C903" s="21" t="s">
        <v>4689</v>
      </c>
      <c r="D903" s="22" t="e">
        <v>#N/A</v>
      </c>
      <c r="E903" s="22" t="s">
        <v>4689</v>
      </c>
      <c r="F903" s="22" t="s">
        <v>1255</v>
      </c>
      <c r="G903" s="22" t="e">
        <v>#N/A</v>
      </c>
      <c r="H903" s="17">
        <v>44621</v>
      </c>
      <c r="I903" s="22" t="s">
        <v>4587</v>
      </c>
      <c r="L903" s="8" t="e">
        <f>VLOOKUP(E903,'CONTROL MP HR'!$E$5:$M$1813,9,0)</f>
        <v>#N/A</v>
      </c>
    </row>
    <row r="904" spans="1:12">
      <c r="A904" s="22">
        <f t="shared" si="29"/>
        <v>900</v>
      </c>
      <c r="B904" s="21" t="str">
        <f t="shared" si="28"/>
        <v>SYARIFUL ANWAR</v>
      </c>
      <c r="C904" s="21" t="s">
        <v>4690</v>
      </c>
      <c r="D904" s="22" t="e">
        <v>#N/A</v>
      </c>
      <c r="E904" s="22" t="s">
        <v>4690</v>
      </c>
      <c r="F904" s="22" t="s">
        <v>1255</v>
      </c>
      <c r="G904" s="22" t="e">
        <v>#N/A</v>
      </c>
      <c r="H904" s="17">
        <v>44621</v>
      </c>
      <c r="I904" s="22" t="s">
        <v>4587</v>
      </c>
      <c r="L904" s="8" t="e">
        <f>VLOOKUP(E904,'CONTROL MP HR'!$E$5:$M$1813,9,0)</f>
        <v>#N/A</v>
      </c>
    </row>
    <row r="905" spans="1:12">
      <c r="A905" s="22">
        <f t="shared" si="29"/>
        <v>901</v>
      </c>
      <c r="B905" s="21" t="str">
        <f t="shared" si="28"/>
        <v>80000927</v>
      </c>
      <c r="C905" s="21" t="s">
        <v>4222</v>
      </c>
      <c r="D905" s="22" t="s">
        <v>3162</v>
      </c>
      <c r="E905" s="22" t="s">
        <v>3163</v>
      </c>
      <c r="F905" s="22" t="s">
        <v>1255</v>
      </c>
      <c r="G905" s="22" t="s">
        <v>405</v>
      </c>
      <c r="H905" s="17">
        <v>44621</v>
      </c>
      <c r="I905" s="22" t="s">
        <v>4587</v>
      </c>
      <c r="L905" s="8" t="str">
        <f>VLOOKUP(E905,'CONTROL MP HR'!$E$5:$M$1813,9,0)</f>
        <v>80003971</v>
      </c>
    </row>
    <row r="906" spans="1:12">
      <c r="A906" s="22">
        <f t="shared" si="29"/>
        <v>902</v>
      </c>
      <c r="B906" s="21" t="str">
        <f t="shared" si="28"/>
        <v>ALBERTUS SEPTA HARIANTO</v>
      </c>
      <c r="C906" s="21" t="s">
        <v>4691</v>
      </c>
      <c r="D906" s="22" t="e">
        <v>#N/A</v>
      </c>
      <c r="E906" s="22" t="s">
        <v>4691</v>
      </c>
      <c r="F906" s="22" t="s">
        <v>1255</v>
      </c>
      <c r="G906" s="22" t="e">
        <v>#N/A</v>
      </c>
      <c r="H906" s="17">
        <v>44621</v>
      </c>
      <c r="I906" s="22" t="s">
        <v>4587</v>
      </c>
      <c r="L906" s="8" t="e">
        <f>VLOOKUP(E906,'CONTROL MP HR'!$E$5:$M$1813,9,0)</f>
        <v>#N/A</v>
      </c>
    </row>
    <row r="907" spans="1:12">
      <c r="A907" s="22">
        <f t="shared" si="29"/>
        <v>903</v>
      </c>
      <c r="B907" s="21" t="str">
        <f t="shared" si="28"/>
        <v>MUHAMAD KHAIRUDIN ANWAR</v>
      </c>
      <c r="C907" s="21" t="s">
        <v>4692</v>
      </c>
      <c r="D907" s="22" t="e">
        <v>#N/A</v>
      </c>
      <c r="E907" s="22" t="s">
        <v>4692</v>
      </c>
      <c r="F907" s="22" t="s">
        <v>1255</v>
      </c>
      <c r="G907" s="22" t="e">
        <v>#N/A</v>
      </c>
      <c r="H907" s="17">
        <v>44621</v>
      </c>
      <c r="I907" s="22" t="s">
        <v>4587</v>
      </c>
      <c r="L907" s="8" t="e">
        <f>VLOOKUP(E907,'CONTROL MP HR'!$E$5:$M$1813,9,0)</f>
        <v>#N/A</v>
      </c>
    </row>
    <row r="908" spans="1:12">
      <c r="A908" s="22">
        <f t="shared" si="29"/>
        <v>904</v>
      </c>
      <c r="B908" s="21" t="str">
        <f t="shared" si="28"/>
        <v>SUPIANOR</v>
      </c>
      <c r="C908" s="21" t="s">
        <v>4693</v>
      </c>
      <c r="D908" s="22" t="e">
        <v>#N/A</v>
      </c>
      <c r="E908" s="22" t="s">
        <v>4693</v>
      </c>
      <c r="F908" s="22" t="s">
        <v>1255</v>
      </c>
      <c r="G908" s="22" t="e">
        <v>#N/A</v>
      </c>
      <c r="H908" s="17">
        <v>44621</v>
      </c>
      <c r="I908" s="22" t="s">
        <v>4587</v>
      </c>
      <c r="L908" s="8" t="e">
        <f>VLOOKUP(E908,'CONTROL MP HR'!$E$5:$M$1813,9,0)</f>
        <v>#N/A</v>
      </c>
    </row>
    <row r="909" spans="1:12">
      <c r="A909" s="22">
        <f t="shared" si="29"/>
        <v>905</v>
      </c>
      <c r="B909" s="21" t="str">
        <f t="shared" si="28"/>
        <v>RAHMAN</v>
      </c>
      <c r="C909" s="21" t="s">
        <v>4694</v>
      </c>
      <c r="D909" s="22" t="e">
        <v>#N/A</v>
      </c>
      <c r="E909" s="22" t="s">
        <v>4694</v>
      </c>
      <c r="F909" s="22" t="s">
        <v>1255</v>
      </c>
      <c r="G909" s="22" t="e">
        <v>#N/A</v>
      </c>
      <c r="H909" s="17">
        <v>44621</v>
      </c>
      <c r="I909" s="22" t="s">
        <v>4587</v>
      </c>
      <c r="L909" s="8" t="e">
        <f>VLOOKUP(E909,'CONTROL MP HR'!$E$5:$M$1813,9,0)</f>
        <v>#N/A</v>
      </c>
    </row>
    <row r="910" spans="1:12">
      <c r="A910" s="22">
        <f t="shared" si="29"/>
        <v>906</v>
      </c>
      <c r="B910" s="21" t="str">
        <f t="shared" si="28"/>
        <v>80002761</v>
      </c>
      <c r="C910" s="21" t="s">
        <v>1884</v>
      </c>
      <c r="D910" s="22" t="s">
        <v>1884</v>
      </c>
      <c r="E910" s="22" t="s">
        <v>1885</v>
      </c>
      <c r="F910" s="22" t="s">
        <v>1255</v>
      </c>
      <c r="G910" s="22" t="s">
        <v>328</v>
      </c>
      <c r="H910" s="17">
        <v>44621</v>
      </c>
      <c r="I910" s="22" t="s">
        <v>4587</v>
      </c>
      <c r="L910" s="8" t="str">
        <f>VLOOKUP(E910,'CONTROL MP HR'!$E$5:$M$1813,9,0)</f>
        <v>80002761</v>
      </c>
    </row>
    <row r="911" spans="1:12">
      <c r="A911" s="22">
        <f t="shared" si="29"/>
        <v>907</v>
      </c>
      <c r="B911" s="21" t="str">
        <f t="shared" si="28"/>
        <v>RUDI VIGIANTO</v>
      </c>
      <c r="C911" s="21" t="s">
        <v>4695</v>
      </c>
      <c r="D911" s="22" t="e">
        <v>#N/A</v>
      </c>
      <c r="E911" s="22" t="s">
        <v>4695</v>
      </c>
      <c r="F911" s="22" t="s">
        <v>4615</v>
      </c>
      <c r="G911" s="22" t="e">
        <v>#N/A</v>
      </c>
      <c r="H911" s="17">
        <v>44621</v>
      </c>
      <c r="I911" s="22" t="s">
        <v>4587</v>
      </c>
      <c r="L911" s="8" t="e">
        <f>VLOOKUP(E911,'CONTROL MP HR'!$E$5:$M$1813,9,0)</f>
        <v>#N/A</v>
      </c>
    </row>
    <row r="912" spans="1:12">
      <c r="A912" s="22">
        <f t="shared" si="29"/>
        <v>908</v>
      </c>
      <c r="B912" s="21" t="str">
        <f t="shared" si="28"/>
        <v>AHMAD SOKHIB</v>
      </c>
      <c r="C912" s="21" t="s">
        <v>4696</v>
      </c>
      <c r="D912" s="22" t="e">
        <v>#N/A</v>
      </c>
      <c r="E912" s="22" t="s">
        <v>4696</v>
      </c>
      <c r="F912" s="22" t="s">
        <v>4615</v>
      </c>
      <c r="G912" s="22" t="e">
        <v>#N/A</v>
      </c>
      <c r="H912" s="17">
        <v>44621</v>
      </c>
      <c r="I912" s="22" t="s">
        <v>4587</v>
      </c>
      <c r="L912" s="8" t="e">
        <f>VLOOKUP(E912,'CONTROL MP HR'!$E$5:$M$1813,9,0)</f>
        <v>#N/A</v>
      </c>
    </row>
    <row r="913" spans="1:12">
      <c r="A913" s="22">
        <f t="shared" si="29"/>
        <v>909</v>
      </c>
      <c r="B913" s="21" t="str">
        <f t="shared" si="28"/>
        <v>80001348</v>
      </c>
      <c r="C913" s="21" t="s">
        <v>2704</v>
      </c>
      <c r="D913" s="22" t="s">
        <v>2704</v>
      </c>
      <c r="E913" s="22" t="s">
        <v>2705</v>
      </c>
      <c r="F913" s="22" t="s">
        <v>1255</v>
      </c>
      <c r="G913" s="22" t="s">
        <v>405</v>
      </c>
      <c r="H913" s="17">
        <v>44621</v>
      </c>
      <c r="I913" s="22" t="s">
        <v>4587</v>
      </c>
      <c r="L913" s="8" t="str">
        <f>VLOOKUP(E913,'CONTROL MP HR'!$E$5:$M$1813,9,0)</f>
        <v>80001348</v>
      </c>
    </row>
    <row r="914" spans="1:12">
      <c r="A914" s="22">
        <f t="shared" si="29"/>
        <v>910</v>
      </c>
      <c r="B914" s="21" t="str">
        <f t="shared" si="28"/>
        <v>C2104006</v>
      </c>
      <c r="C914" s="21" t="s">
        <v>4397</v>
      </c>
      <c r="D914" s="22" t="s">
        <v>2586</v>
      </c>
      <c r="E914" s="22" t="s">
        <v>2587</v>
      </c>
      <c r="F914" s="22" t="s">
        <v>666</v>
      </c>
      <c r="G914" s="22" t="s">
        <v>3973</v>
      </c>
      <c r="H914" s="17">
        <v>44621</v>
      </c>
      <c r="I914" s="22" t="s">
        <v>4587</v>
      </c>
      <c r="L914" s="8" t="str">
        <f>VLOOKUP(E914,'CONTROL MP HR'!$E$5:$M$1813,9,0)</f>
        <v>80004817</v>
      </c>
    </row>
    <row r="915" spans="1:12">
      <c r="A915" s="22">
        <f t="shared" si="29"/>
        <v>911</v>
      </c>
      <c r="B915" s="21" t="str">
        <f t="shared" si="28"/>
        <v>80002825</v>
      </c>
      <c r="C915" s="21" t="s">
        <v>2078</v>
      </c>
      <c r="D915" s="22" t="s">
        <v>2078</v>
      </c>
      <c r="E915" s="22" t="s">
        <v>2077</v>
      </c>
      <c r="F915" s="22" t="s">
        <v>1255</v>
      </c>
      <c r="G915" s="22" t="s">
        <v>405</v>
      </c>
      <c r="H915" s="17">
        <v>44621</v>
      </c>
      <c r="I915" s="22" t="s">
        <v>4587</v>
      </c>
      <c r="L915" s="8" t="str">
        <f>VLOOKUP(E915,'CONTROL MP HR'!$E$5:$M$1813,9,0)</f>
        <v>80002825</v>
      </c>
    </row>
    <row r="916" spans="1:12">
      <c r="A916" s="22">
        <f t="shared" si="29"/>
        <v>912</v>
      </c>
      <c r="B916" s="21" t="str">
        <f t="shared" si="28"/>
        <v>80002160</v>
      </c>
      <c r="C916" s="21" t="s">
        <v>3663</v>
      </c>
      <c r="D916" s="22" t="s">
        <v>1921</v>
      </c>
      <c r="E916" s="22" t="s">
        <v>1922</v>
      </c>
      <c r="F916" s="22" t="s">
        <v>1255</v>
      </c>
      <c r="G916" s="22" t="s">
        <v>405</v>
      </c>
      <c r="H916" s="17">
        <v>44621</v>
      </c>
      <c r="I916" s="22" t="s">
        <v>4587</v>
      </c>
      <c r="L916" s="8" t="str">
        <f>VLOOKUP(E916,'CONTROL MP HR'!$E$5:$M$1813,9,0)</f>
        <v>80002824</v>
      </c>
    </row>
    <row r="917" spans="1:12">
      <c r="A917" s="22">
        <f t="shared" si="29"/>
        <v>913</v>
      </c>
      <c r="B917" s="21" t="str">
        <f t="shared" si="28"/>
        <v>JOKO WALUYO</v>
      </c>
      <c r="C917" s="21" t="s">
        <v>4697</v>
      </c>
      <c r="D917" s="22" t="e">
        <v>#N/A</v>
      </c>
      <c r="E917" s="22" t="s">
        <v>4697</v>
      </c>
      <c r="F917" s="22" t="s">
        <v>3947</v>
      </c>
      <c r="G917" s="22" t="e">
        <v>#N/A</v>
      </c>
      <c r="H917" s="17">
        <v>44625</v>
      </c>
      <c r="I917" s="22" t="s">
        <v>4587</v>
      </c>
      <c r="L917" s="8" t="e">
        <f>VLOOKUP(E917,'CONTROL MP HR'!$E$5:$M$1813,9,0)</f>
        <v>#N/A</v>
      </c>
    </row>
    <row r="918" spans="1:12">
      <c r="A918" s="22">
        <f t="shared" si="29"/>
        <v>914</v>
      </c>
      <c r="B918" s="21" t="str">
        <f t="shared" si="28"/>
        <v>TOHO MARIMPUN TAMPUBOLON</v>
      </c>
      <c r="C918" s="21" t="s">
        <v>4698</v>
      </c>
      <c r="D918" s="22" t="e">
        <v>#N/A</v>
      </c>
      <c r="E918" s="22" t="s">
        <v>4698</v>
      </c>
      <c r="F918" s="22" t="s">
        <v>1255</v>
      </c>
      <c r="G918" s="22" t="e">
        <v>#N/A</v>
      </c>
      <c r="H918" s="17">
        <v>44625</v>
      </c>
      <c r="I918" s="22" t="s">
        <v>4587</v>
      </c>
      <c r="L918" s="8" t="e">
        <f>VLOOKUP(E918,'CONTROL MP HR'!$E$5:$M$1813,9,0)</f>
        <v>#N/A</v>
      </c>
    </row>
    <row r="919" spans="1:12">
      <c r="A919" s="22">
        <f t="shared" si="29"/>
        <v>915</v>
      </c>
      <c r="B919" s="21" t="str">
        <f t="shared" si="28"/>
        <v>80002957</v>
      </c>
      <c r="C919" s="21">
        <v>80002957</v>
      </c>
      <c r="D919" s="22" t="s">
        <v>1483</v>
      </c>
      <c r="E919" s="22" t="s">
        <v>1484</v>
      </c>
      <c r="F919" s="22" t="s">
        <v>1255</v>
      </c>
      <c r="G919" s="22" t="s">
        <v>3973</v>
      </c>
      <c r="H919" s="17">
        <v>44625</v>
      </c>
      <c r="I919" s="22" t="s">
        <v>4587</v>
      </c>
      <c r="L919" s="8" t="str">
        <f>VLOOKUP(E919,'CONTROL MP HR'!$E$5:$M$1813,9,0)</f>
        <v>80002957</v>
      </c>
    </row>
    <row r="920" spans="1:12">
      <c r="A920" s="22">
        <f t="shared" si="29"/>
        <v>916</v>
      </c>
      <c r="B920" s="21" t="str">
        <f t="shared" si="28"/>
        <v>MASRULLAH MASSA</v>
      </c>
      <c r="C920" s="21" t="s">
        <v>1909</v>
      </c>
      <c r="D920" s="22" t="s">
        <v>1908</v>
      </c>
      <c r="E920" s="22" t="s">
        <v>1909</v>
      </c>
      <c r="F920" s="22" t="s">
        <v>1255</v>
      </c>
      <c r="G920" s="22" t="e">
        <v>#N/A</v>
      </c>
      <c r="H920" s="17">
        <v>44625</v>
      </c>
      <c r="I920" s="22" t="s">
        <v>4587</v>
      </c>
      <c r="L920" s="8" t="str">
        <f>VLOOKUP(E920,'CONTROL MP HR'!$E$5:$M$1813,9,0)</f>
        <v>80002951</v>
      </c>
    </row>
    <row r="921" spans="1:12">
      <c r="A921" s="22">
        <f t="shared" si="29"/>
        <v>917</v>
      </c>
      <c r="B921" s="21" t="str">
        <f t="shared" si="28"/>
        <v>00000026</v>
      </c>
      <c r="C921" s="21">
        <v>26</v>
      </c>
      <c r="D921" s="22" t="s">
        <v>1222</v>
      </c>
      <c r="E921" s="22" t="s">
        <v>1221</v>
      </c>
      <c r="F921" s="22" t="s">
        <v>1210</v>
      </c>
      <c r="G921" s="22" t="s">
        <v>405</v>
      </c>
      <c r="H921" s="17">
        <v>44625</v>
      </c>
      <c r="I921" s="22" t="s">
        <v>4587</v>
      </c>
      <c r="L921" s="8" t="str">
        <f>VLOOKUP(E921,'CONTROL MP HR'!$E$5:$M$1813,9,0)</f>
        <v>00000026</v>
      </c>
    </row>
    <row r="922" spans="1:12">
      <c r="A922" s="22">
        <f t="shared" si="29"/>
        <v>918</v>
      </c>
      <c r="B922" s="21" t="str">
        <f t="shared" si="28"/>
        <v>ALFIAN HANANTO</v>
      </c>
      <c r="C922" s="21" t="s">
        <v>4699</v>
      </c>
      <c r="D922" s="22" t="e">
        <v>#N/A</v>
      </c>
      <c r="E922" s="22" t="s">
        <v>4699</v>
      </c>
      <c r="F922" s="22" t="s">
        <v>1255</v>
      </c>
      <c r="G922" s="22" t="e">
        <v>#N/A</v>
      </c>
      <c r="H922" s="17">
        <v>44628</v>
      </c>
      <c r="I922" s="22" t="s">
        <v>4587</v>
      </c>
      <c r="L922" s="8" t="e">
        <f>VLOOKUP(E922,'CONTROL MP HR'!$E$5:$M$1813,9,0)</f>
        <v>#N/A</v>
      </c>
    </row>
    <row r="923" spans="1:12">
      <c r="A923" s="22">
        <f t="shared" si="29"/>
        <v>919</v>
      </c>
      <c r="B923" s="21" t="str">
        <f t="shared" si="28"/>
        <v>00810434</v>
      </c>
      <c r="C923" s="21" t="s">
        <v>3099</v>
      </c>
      <c r="D923" s="22" t="s">
        <v>3099</v>
      </c>
      <c r="E923" s="22" t="s">
        <v>3100</v>
      </c>
      <c r="F923" s="22" t="s">
        <v>1255</v>
      </c>
      <c r="G923" s="22" t="s">
        <v>328</v>
      </c>
      <c r="H923" s="17">
        <v>44628</v>
      </c>
      <c r="I923" s="22" t="s">
        <v>4587</v>
      </c>
      <c r="L923" s="8" t="str">
        <f>VLOOKUP(E923,'CONTROL MP HR'!$E$5:$M$1813,9,0)</f>
        <v>00810434</v>
      </c>
    </row>
    <row r="924" spans="1:12">
      <c r="A924" s="22">
        <f t="shared" si="29"/>
        <v>920</v>
      </c>
      <c r="B924" s="21" t="str">
        <f t="shared" si="28"/>
        <v>00113044</v>
      </c>
      <c r="C924" s="21" t="s">
        <v>2013</v>
      </c>
      <c r="D924" s="22" t="s">
        <v>954</v>
      </c>
      <c r="E924" s="22" t="s">
        <v>955</v>
      </c>
      <c r="F924" s="22" t="s">
        <v>1255</v>
      </c>
      <c r="G924" s="22" t="s">
        <v>328</v>
      </c>
      <c r="H924" s="17">
        <v>44628</v>
      </c>
      <c r="I924" s="22" t="s">
        <v>4587</v>
      </c>
      <c r="L924" s="8" t="str">
        <f>VLOOKUP(E924,'CONTROL MP HR'!$E$5:$M$1813,9,0)</f>
        <v>ISAC-21110472</v>
      </c>
    </row>
    <row r="925" spans="1:12">
      <c r="A925" s="22">
        <f t="shared" si="29"/>
        <v>921</v>
      </c>
      <c r="B925" s="21" t="str">
        <f t="shared" si="28"/>
        <v>YOPRIANUS ATUN</v>
      </c>
      <c r="C925" s="21" t="s">
        <v>4700</v>
      </c>
      <c r="D925" s="22" t="e">
        <v>#N/A</v>
      </c>
      <c r="E925" s="22" t="s">
        <v>4700</v>
      </c>
      <c r="F925" s="22" t="s">
        <v>3946</v>
      </c>
      <c r="G925" s="22" t="e">
        <v>#N/A</v>
      </c>
      <c r="H925" s="17">
        <v>44628</v>
      </c>
      <c r="I925" s="22" t="s">
        <v>4587</v>
      </c>
      <c r="L925" s="8" t="e">
        <f>VLOOKUP(E925,'CONTROL MP HR'!$E$5:$M$1813,9,0)</f>
        <v>#N/A</v>
      </c>
    </row>
    <row r="926" spans="1:12">
      <c r="A926" s="22">
        <f t="shared" si="29"/>
        <v>922</v>
      </c>
      <c r="B926" s="21" t="str">
        <f t="shared" si="28"/>
        <v>KMK-20060046</v>
      </c>
      <c r="C926" s="21" t="s">
        <v>4444</v>
      </c>
      <c r="D926" s="22" t="s">
        <v>1014</v>
      </c>
      <c r="E926" s="22" t="s">
        <v>1013</v>
      </c>
      <c r="F926" s="22" t="s">
        <v>808</v>
      </c>
      <c r="G926" s="22" t="s">
        <v>3973</v>
      </c>
      <c r="H926" s="17">
        <v>44628</v>
      </c>
      <c r="I926" s="22" t="s">
        <v>4587</v>
      </c>
      <c r="L926" s="8" t="str">
        <f>VLOOKUP(E926,'CONTROL MP HR'!$E$5:$M$1813,9,0)</f>
        <v>00000116</v>
      </c>
    </row>
    <row r="927" spans="1:12">
      <c r="A927" s="22">
        <f t="shared" si="29"/>
        <v>923</v>
      </c>
      <c r="B927" s="21" t="str">
        <f t="shared" si="28"/>
        <v>KMK-20070145</v>
      </c>
      <c r="C927" s="21" t="s">
        <v>4442</v>
      </c>
      <c r="D927" s="22" t="s">
        <v>959</v>
      </c>
      <c r="E927" s="22" t="s">
        <v>957</v>
      </c>
      <c r="F927" s="22" t="s">
        <v>808</v>
      </c>
      <c r="G927" s="22" t="s">
        <v>3973</v>
      </c>
      <c r="H927" s="17">
        <v>44628</v>
      </c>
      <c r="I927" s="22" t="s">
        <v>4587</v>
      </c>
      <c r="L927" s="8" t="str">
        <f>VLOOKUP(E927,'CONTROL MP HR'!$E$5:$M$1813,9,0)</f>
        <v>00000270</v>
      </c>
    </row>
    <row r="928" spans="1:12">
      <c r="A928" s="22">
        <f t="shared" si="29"/>
        <v>924</v>
      </c>
      <c r="B928" s="21" t="str">
        <f t="shared" si="28"/>
        <v>80001218</v>
      </c>
      <c r="C928" s="21" t="s">
        <v>2517</v>
      </c>
      <c r="D928" s="22" t="s">
        <v>2517</v>
      </c>
      <c r="E928" s="22" t="s">
        <v>2518</v>
      </c>
      <c r="F928" s="22" t="s">
        <v>1255</v>
      </c>
      <c r="G928" s="22" t="s">
        <v>328</v>
      </c>
      <c r="H928" s="17">
        <v>44628</v>
      </c>
      <c r="I928" s="22" t="s">
        <v>4587</v>
      </c>
      <c r="L928" s="8" t="str">
        <f>VLOOKUP(E928,'CONTROL MP HR'!$E$5:$M$1813,9,0)</f>
        <v>80001218</v>
      </c>
    </row>
    <row r="929" spans="1:12">
      <c r="A929" s="22">
        <f t="shared" si="29"/>
        <v>925</v>
      </c>
      <c r="B929" s="21" t="str">
        <f t="shared" si="28"/>
        <v>00112224</v>
      </c>
      <c r="C929" s="21" t="s">
        <v>4137</v>
      </c>
      <c r="D929" s="22" t="e">
        <v>#N/A</v>
      </c>
      <c r="E929" s="22" t="s">
        <v>4138</v>
      </c>
      <c r="F929" s="22" t="s">
        <v>1255</v>
      </c>
      <c r="G929" s="22" t="s">
        <v>328</v>
      </c>
      <c r="H929" s="17">
        <v>44628</v>
      </c>
      <c r="I929" s="22" t="s">
        <v>4587</v>
      </c>
      <c r="L929" s="8" t="e">
        <f>VLOOKUP(E929,'CONTROL MP HR'!$E$5:$M$1813,9,0)</f>
        <v>#N/A</v>
      </c>
    </row>
    <row r="930" spans="1:12">
      <c r="A930" s="22">
        <f t="shared" si="29"/>
        <v>926</v>
      </c>
      <c r="B930" s="21" t="str">
        <f t="shared" si="28"/>
        <v>KMK-20010170</v>
      </c>
      <c r="C930" s="21" t="s">
        <v>4459</v>
      </c>
      <c r="D930" s="22" t="s">
        <v>1044</v>
      </c>
      <c r="E930" s="22" t="s">
        <v>1043</v>
      </c>
      <c r="F930" s="22" t="s">
        <v>808</v>
      </c>
      <c r="G930" s="22" t="s">
        <v>3973</v>
      </c>
      <c r="H930" s="17">
        <v>44628</v>
      </c>
      <c r="I930" s="22" t="s">
        <v>4587</v>
      </c>
      <c r="L930" s="8" t="str">
        <f>VLOOKUP(E930,'CONTROL MP HR'!$E$5:$M$1813,9,0)</f>
        <v>00000287</v>
      </c>
    </row>
    <row r="931" spans="1:12">
      <c r="A931" s="22">
        <f t="shared" si="29"/>
        <v>927</v>
      </c>
      <c r="B931" s="21" t="str">
        <f t="shared" si="28"/>
        <v>JAYA MARBUN</v>
      </c>
      <c r="C931" s="21" t="s">
        <v>4701</v>
      </c>
      <c r="D931" s="22" t="e">
        <v>#N/A</v>
      </c>
      <c r="E931" s="22" t="s">
        <v>4701</v>
      </c>
      <c r="F931" s="22" t="s">
        <v>1255</v>
      </c>
      <c r="G931" s="22" t="e">
        <v>#N/A</v>
      </c>
      <c r="H931" s="17">
        <v>44628</v>
      </c>
      <c r="I931" s="22" t="s">
        <v>4587</v>
      </c>
      <c r="L931" s="8" t="e">
        <f>VLOOKUP(E931,'CONTROL MP HR'!$E$5:$M$1813,9,0)</f>
        <v>#N/A</v>
      </c>
    </row>
    <row r="932" spans="1:12">
      <c r="A932" s="22">
        <f t="shared" si="29"/>
        <v>928</v>
      </c>
      <c r="B932" s="21" t="str">
        <f t="shared" si="28"/>
        <v>AGUS MANTO</v>
      </c>
      <c r="C932" s="21" t="s">
        <v>4702</v>
      </c>
      <c r="D932" s="22" t="e">
        <v>#N/A</v>
      </c>
      <c r="E932" s="22" t="s">
        <v>4702</v>
      </c>
      <c r="F932" s="22" t="s">
        <v>1255</v>
      </c>
      <c r="G932" s="22" t="e">
        <v>#N/A</v>
      </c>
      <c r="H932" s="17">
        <v>44628</v>
      </c>
      <c r="I932" s="22" t="s">
        <v>4587</v>
      </c>
      <c r="L932" s="8" t="e">
        <f>VLOOKUP(E932,'CONTROL MP HR'!$E$5:$M$1813,9,0)</f>
        <v>#N/A</v>
      </c>
    </row>
    <row r="933" spans="1:12">
      <c r="A933" s="22">
        <f t="shared" si="29"/>
        <v>929</v>
      </c>
      <c r="B933" s="21" t="str">
        <f t="shared" si="28"/>
        <v>AGUS SURAHMAN</v>
      </c>
      <c r="C933" s="21" t="s">
        <v>4703</v>
      </c>
      <c r="D933" s="22" t="e">
        <v>#N/A</v>
      </c>
      <c r="E933" s="22" t="s">
        <v>4703</v>
      </c>
      <c r="F933" s="22" t="s">
        <v>1255</v>
      </c>
      <c r="G933" s="22" t="e">
        <v>#N/A</v>
      </c>
      <c r="H933" s="17">
        <v>44628</v>
      </c>
      <c r="I933" s="22" t="s">
        <v>4587</v>
      </c>
      <c r="L933" s="8" t="e">
        <f>VLOOKUP(E933,'CONTROL MP HR'!$E$5:$M$1813,9,0)</f>
        <v>#N/A</v>
      </c>
    </row>
    <row r="934" spans="1:12">
      <c r="A934" s="22">
        <f t="shared" si="29"/>
        <v>930</v>
      </c>
      <c r="B934" s="21" t="str">
        <f t="shared" si="28"/>
        <v>80003066</v>
      </c>
      <c r="C934" s="21" t="s">
        <v>1898</v>
      </c>
      <c r="D934" s="22" t="s">
        <v>1898</v>
      </c>
      <c r="E934" s="22" t="s">
        <v>1899</v>
      </c>
      <c r="F934" s="22" t="s">
        <v>1255</v>
      </c>
      <c r="G934" s="22" t="s">
        <v>405</v>
      </c>
      <c r="H934" s="17">
        <v>44632</v>
      </c>
      <c r="I934" s="22" t="s">
        <v>4587</v>
      </c>
      <c r="L934" s="8" t="str">
        <f>VLOOKUP(E934,'CONTROL MP HR'!$E$5:$M$1813,9,0)</f>
        <v>80003066</v>
      </c>
    </row>
    <row r="935" spans="1:12">
      <c r="A935" s="22">
        <f t="shared" si="29"/>
        <v>931</v>
      </c>
      <c r="B935" s="21" t="str">
        <f t="shared" si="28"/>
        <v>80002960</v>
      </c>
      <c r="C935" s="21">
        <v>80002960</v>
      </c>
      <c r="D935" s="22" t="s">
        <v>2421</v>
      </c>
      <c r="E935" s="22" t="s">
        <v>2422</v>
      </c>
      <c r="F935" s="22" t="s">
        <v>1255</v>
      </c>
      <c r="G935" s="22" t="s">
        <v>3973</v>
      </c>
      <c r="H935" s="17">
        <v>44632</v>
      </c>
      <c r="I935" s="22" t="s">
        <v>4587</v>
      </c>
      <c r="L935" s="8" t="str">
        <f>VLOOKUP(E935,'CONTROL MP HR'!$E$5:$M$1813,9,0)</f>
        <v>80002960</v>
      </c>
    </row>
    <row r="936" spans="1:12">
      <c r="A936" s="22">
        <f t="shared" si="29"/>
        <v>932</v>
      </c>
      <c r="B936" s="21" t="str">
        <f t="shared" si="28"/>
        <v>80000770</v>
      </c>
      <c r="C936" s="21" t="s">
        <v>2862</v>
      </c>
      <c r="D936" s="22" t="s">
        <v>2862</v>
      </c>
      <c r="E936" s="22" t="s">
        <v>2863</v>
      </c>
      <c r="F936" s="22" t="s">
        <v>1255</v>
      </c>
      <c r="G936" s="22" t="s">
        <v>3973</v>
      </c>
      <c r="H936" s="17">
        <v>44632</v>
      </c>
      <c r="I936" s="22" t="s">
        <v>4587</v>
      </c>
      <c r="L936" s="8" t="str">
        <f>VLOOKUP(E936,'CONTROL MP HR'!$E$5:$M$1813,9,0)</f>
        <v>80000770</v>
      </c>
    </row>
    <row r="937" spans="1:12">
      <c r="A937" s="22">
        <f t="shared" si="29"/>
        <v>933</v>
      </c>
      <c r="B937" s="21" t="str">
        <f t="shared" si="28"/>
        <v>80199027</v>
      </c>
      <c r="C937" s="21">
        <v>80199027</v>
      </c>
      <c r="D937" s="22" t="s">
        <v>3893</v>
      </c>
      <c r="E937" s="22" t="s">
        <v>4559</v>
      </c>
      <c r="F937" s="22" t="s">
        <v>3947</v>
      </c>
      <c r="G937" s="22" t="s">
        <v>328</v>
      </c>
      <c r="H937" s="17">
        <v>44632</v>
      </c>
      <c r="I937" s="22" t="s">
        <v>4587</v>
      </c>
      <c r="L937" s="8" t="str">
        <f>VLOOKUP(E937,'CONTROL MP HR'!$E$5:$M$1813,9,0)</f>
        <v>80199027</v>
      </c>
    </row>
    <row r="938" spans="1:12">
      <c r="A938" s="22">
        <f t="shared" si="29"/>
        <v>934</v>
      </c>
      <c r="B938" s="21" t="str">
        <f t="shared" si="28"/>
        <v>82107087</v>
      </c>
      <c r="C938" s="21">
        <v>82107087</v>
      </c>
      <c r="D938" s="22" t="s">
        <v>3900</v>
      </c>
      <c r="E938" s="22" t="s">
        <v>4557</v>
      </c>
      <c r="F938" s="22" t="s">
        <v>3947</v>
      </c>
      <c r="G938" s="22" t="s">
        <v>328</v>
      </c>
      <c r="H938" s="17">
        <v>44632</v>
      </c>
      <c r="I938" s="22" t="s">
        <v>4587</v>
      </c>
      <c r="L938" s="8" t="str">
        <f>VLOOKUP(E938,'CONTROL MP HR'!$E$5:$M$1813,9,0)</f>
        <v>82107087</v>
      </c>
    </row>
    <row r="939" spans="1:12">
      <c r="A939" s="22">
        <f t="shared" si="29"/>
        <v>935</v>
      </c>
      <c r="B939" s="21" t="str">
        <f t="shared" si="28"/>
        <v>01111232</v>
      </c>
      <c r="C939" s="21">
        <v>1111232</v>
      </c>
      <c r="D939" s="22" t="s">
        <v>1144</v>
      </c>
      <c r="E939" s="22" t="s">
        <v>1145</v>
      </c>
      <c r="F939" s="22" t="s">
        <v>1141</v>
      </c>
      <c r="G939" s="22" t="s">
        <v>328</v>
      </c>
      <c r="H939" s="17">
        <v>44632</v>
      </c>
      <c r="I939" s="22" t="s">
        <v>4587</v>
      </c>
      <c r="L939" s="8" t="str">
        <f>VLOOKUP(E939,'CONTROL MP HR'!$E$5:$M$1813,9,0)</f>
        <v>H10225</v>
      </c>
    </row>
    <row r="940" spans="1:12">
      <c r="A940" s="22">
        <f t="shared" si="29"/>
        <v>936</v>
      </c>
      <c r="B940" s="21" t="str">
        <f t="shared" si="28"/>
        <v>BMP0603221</v>
      </c>
      <c r="C940" s="21" t="s">
        <v>397</v>
      </c>
      <c r="D940" s="22" t="s">
        <v>397</v>
      </c>
      <c r="E940" s="22" t="s">
        <v>398</v>
      </c>
      <c r="F940" s="22" t="s">
        <v>4609</v>
      </c>
      <c r="G940" s="22" t="s">
        <v>328</v>
      </c>
      <c r="H940" s="17">
        <v>44632</v>
      </c>
      <c r="I940" s="22" t="s">
        <v>4587</v>
      </c>
      <c r="L940" s="8" t="str">
        <f>VLOOKUP(E940,'CONTROL MP HR'!$E$5:$M$1813,9,0)</f>
        <v>BMP0603221</v>
      </c>
    </row>
    <row r="941" spans="1:12">
      <c r="A941" s="22">
        <f t="shared" si="29"/>
        <v>937</v>
      </c>
      <c r="B941" s="21" t="str">
        <f t="shared" si="28"/>
        <v>00118256</v>
      </c>
      <c r="C941" s="21" t="s">
        <v>3020</v>
      </c>
      <c r="D941" s="22" t="s">
        <v>3020</v>
      </c>
      <c r="E941" s="22" t="s">
        <v>3021</v>
      </c>
      <c r="F941" s="22" t="s">
        <v>1255</v>
      </c>
      <c r="G941" s="22" t="s">
        <v>386</v>
      </c>
      <c r="H941" s="17">
        <v>44632</v>
      </c>
      <c r="I941" s="22" t="s">
        <v>4587</v>
      </c>
      <c r="L941" s="8" t="str">
        <f>VLOOKUP(E941,'CONTROL MP HR'!$E$5:$M$1813,9,0)</f>
        <v>00118256</v>
      </c>
    </row>
    <row r="942" spans="1:12">
      <c r="A942" s="22">
        <f t="shared" si="29"/>
        <v>938</v>
      </c>
      <c r="B942" s="21" t="str">
        <f t="shared" si="28"/>
        <v>BMP0603222</v>
      </c>
      <c r="C942" s="21" t="s">
        <v>479</v>
      </c>
      <c r="D942" s="22" t="s">
        <v>479</v>
      </c>
      <c r="E942" s="22" t="s">
        <v>480</v>
      </c>
      <c r="F942" s="22" t="s">
        <v>4609</v>
      </c>
      <c r="G942" s="22" t="s">
        <v>386</v>
      </c>
      <c r="H942" s="17">
        <v>44632</v>
      </c>
      <c r="I942" s="22" t="s">
        <v>4587</v>
      </c>
      <c r="L942" s="8" t="str">
        <f>VLOOKUP(E942,'CONTROL MP HR'!$E$5:$M$1813,9,0)</f>
        <v>BMP0603222</v>
      </c>
    </row>
    <row r="943" spans="1:12">
      <c r="A943" s="22">
        <f t="shared" si="29"/>
        <v>939</v>
      </c>
      <c r="B943" s="21" t="str">
        <f t="shared" si="28"/>
        <v>BMP0303222</v>
      </c>
      <c r="C943" s="21" t="s">
        <v>508</v>
      </c>
      <c r="D943" s="22" t="s">
        <v>508</v>
      </c>
      <c r="E943" s="22" t="s">
        <v>509</v>
      </c>
      <c r="F943" s="22" t="s">
        <v>4609</v>
      </c>
      <c r="G943" s="22" t="s">
        <v>386</v>
      </c>
      <c r="H943" s="17">
        <v>44632</v>
      </c>
      <c r="I943" s="22" t="s">
        <v>4587</v>
      </c>
      <c r="L943" s="8" t="str">
        <f>VLOOKUP(E943,'CONTROL MP HR'!$E$5:$M$1813,9,0)</f>
        <v>BMP0303222</v>
      </c>
    </row>
    <row r="944" spans="1:12">
      <c r="A944" s="22">
        <f t="shared" si="29"/>
        <v>940</v>
      </c>
      <c r="B944" s="21" t="str">
        <f t="shared" si="28"/>
        <v>DRAJAT AGUNG PERMANA</v>
      </c>
      <c r="C944" s="21" t="s">
        <v>4704</v>
      </c>
      <c r="D944" s="22" t="e">
        <v>#N/A</v>
      </c>
      <c r="E944" s="22" t="s">
        <v>4704</v>
      </c>
      <c r="F944" s="22" t="s">
        <v>1255</v>
      </c>
      <c r="G944" s="22" t="e">
        <v>#N/A</v>
      </c>
      <c r="H944" s="17">
        <v>44632</v>
      </c>
      <c r="I944" s="22" t="s">
        <v>4587</v>
      </c>
      <c r="L944" s="8" t="e">
        <f>VLOOKUP(E944,'CONTROL MP HR'!$E$5:$M$1813,9,0)</f>
        <v>#N/A</v>
      </c>
    </row>
    <row r="945" spans="1:12">
      <c r="A945" s="22">
        <f t="shared" si="29"/>
        <v>941</v>
      </c>
      <c r="B945" s="21" t="str">
        <f t="shared" si="28"/>
        <v>SAYU WAHYUDI</v>
      </c>
      <c r="C945" s="21" t="s">
        <v>4705</v>
      </c>
      <c r="D945" s="22" t="e">
        <v>#N/A</v>
      </c>
      <c r="E945" s="22" t="s">
        <v>4705</v>
      </c>
      <c r="F945" s="22" t="s">
        <v>1255</v>
      </c>
      <c r="G945" s="22" t="e">
        <v>#N/A</v>
      </c>
      <c r="H945" s="17">
        <v>44632</v>
      </c>
      <c r="I945" s="22" t="s">
        <v>4587</v>
      </c>
      <c r="L945" s="8" t="e">
        <f>VLOOKUP(E945,'CONTROL MP HR'!$E$5:$M$1813,9,0)</f>
        <v>#N/A</v>
      </c>
    </row>
    <row r="946" spans="1:12">
      <c r="A946" s="22">
        <f t="shared" si="29"/>
        <v>942</v>
      </c>
      <c r="B946" s="21" t="str">
        <f t="shared" si="28"/>
        <v>JEPRIANTO</v>
      </c>
      <c r="C946" s="21" t="s">
        <v>4706</v>
      </c>
      <c r="D946" s="22" t="e">
        <v>#N/A</v>
      </c>
      <c r="E946" s="22" t="s">
        <v>4706</v>
      </c>
      <c r="F946" s="22" t="s">
        <v>1255</v>
      </c>
      <c r="G946" s="22" t="e">
        <v>#N/A</v>
      </c>
      <c r="H946" s="17">
        <v>44632</v>
      </c>
      <c r="I946" s="22" t="s">
        <v>4587</v>
      </c>
      <c r="L946" s="8" t="e">
        <f>VLOOKUP(E946,'CONTROL MP HR'!$E$5:$M$1813,9,0)</f>
        <v>#N/A</v>
      </c>
    </row>
    <row r="947" spans="1:12">
      <c r="A947" s="22">
        <f t="shared" si="29"/>
        <v>943</v>
      </c>
      <c r="B947" s="21" t="str">
        <f t="shared" si="28"/>
        <v>RIJAL</v>
      </c>
      <c r="C947" s="21" t="s">
        <v>4707</v>
      </c>
      <c r="D947" s="22" t="e">
        <v>#N/A</v>
      </c>
      <c r="E947" s="22" t="s">
        <v>4707</v>
      </c>
      <c r="F947" s="22" t="s">
        <v>1255</v>
      </c>
      <c r="G947" s="22" t="e">
        <v>#N/A</v>
      </c>
      <c r="H947" s="17">
        <v>44632</v>
      </c>
      <c r="I947" s="22" t="s">
        <v>4587</v>
      </c>
      <c r="L947" s="8" t="e">
        <f>VLOOKUP(E947,'CONTROL MP HR'!$E$5:$M$1813,9,0)</f>
        <v>#N/A</v>
      </c>
    </row>
    <row r="948" spans="1:12">
      <c r="A948" s="22">
        <f t="shared" si="29"/>
        <v>944</v>
      </c>
      <c r="B948" s="21" t="str">
        <f t="shared" si="28"/>
        <v>JAMRAN</v>
      </c>
      <c r="C948" s="21" t="s">
        <v>4708</v>
      </c>
      <c r="D948" s="22" t="e">
        <v>#N/A</v>
      </c>
      <c r="E948" s="22" t="s">
        <v>4708</v>
      </c>
      <c r="F948" s="22" t="s">
        <v>1255</v>
      </c>
      <c r="G948" s="22" t="e">
        <v>#N/A</v>
      </c>
      <c r="H948" s="17">
        <v>44632</v>
      </c>
      <c r="I948" s="22" t="s">
        <v>4587</v>
      </c>
      <c r="L948" s="8" t="e">
        <f>VLOOKUP(E948,'CONTROL MP HR'!$E$5:$M$1813,9,0)</f>
        <v>#N/A</v>
      </c>
    </row>
    <row r="949" spans="1:12">
      <c r="A949" s="22">
        <f t="shared" si="29"/>
        <v>945</v>
      </c>
      <c r="B949" s="21" t="str">
        <f t="shared" si="28"/>
        <v>ARDIAN ABIDIN</v>
      </c>
      <c r="C949" s="21" t="s">
        <v>4709</v>
      </c>
      <c r="D949" s="22" t="e">
        <v>#N/A</v>
      </c>
      <c r="E949" s="22" t="s">
        <v>4709</v>
      </c>
      <c r="F949" s="22" t="s">
        <v>1255</v>
      </c>
      <c r="G949" s="22" t="e">
        <v>#N/A</v>
      </c>
      <c r="H949" s="17">
        <v>44632</v>
      </c>
      <c r="I949" s="22" t="s">
        <v>4587</v>
      </c>
      <c r="L949" s="8" t="e">
        <f>VLOOKUP(E949,'CONTROL MP HR'!$E$5:$M$1813,9,0)</f>
        <v>#N/A</v>
      </c>
    </row>
    <row r="950" spans="1:12">
      <c r="A950" s="22">
        <f t="shared" si="29"/>
        <v>946</v>
      </c>
      <c r="B950" s="21" t="str">
        <f t="shared" si="28"/>
        <v>WINDY PRAYUGA</v>
      </c>
      <c r="C950" s="21" t="s">
        <v>4710</v>
      </c>
      <c r="D950" s="22" t="e">
        <v>#N/A</v>
      </c>
      <c r="E950" s="22" t="s">
        <v>4710</v>
      </c>
      <c r="F950" s="22" t="s">
        <v>1255</v>
      </c>
      <c r="G950" s="22" t="e">
        <v>#N/A</v>
      </c>
      <c r="H950" s="17">
        <v>44632</v>
      </c>
      <c r="I950" s="22" t="s">
        <v>4587</v>
      </c>
      <c r="L950" s="8" t="e">
        <f>VLOOKUP(E950,'CONTROL MP HR'!$E$5:$M$1813,9,0)</f>
        <v>#N/A</v>
      </c>
    </row>
    <row r="951" spans="1:12">
      <c r="A951" s="22">
        <f t="shared" si="29"/>
        <v>947</v>
      </c>
      <c r="B951" s="21" t="str">
        <f t="shared" si="28"/>
        <v>80000878</v>
      </c>
      <c r="C951" s="21" t="s">
        <v>4270</v>
      </c>
      <c r="D951" s="22" t="s">
        <v>1827</v>
      </c>
      <c r="E951" s="22" t="s">
        <v>1828</v>
      </c>
      <c r="F951" s="22" t="s">
        <v>1255</v>
      </c>
      <c r="G951" s="22" t="s">
        <v>405</v>
      </c>
      <c r="H951" s="17">
        <v>44632</v>
      </c>
      <c r="I951" s="22" t="s">
        <v>4587</v>
      </c>
      <c r="L951" s="8" t="str">
        <f>VLOOKUP(E951,'CONTROL MP HR'!$E$5:$M$1813,9,0)</f>
        <v>80003632</v>
      </c>
    </row>
    <row r="952" spans="1:12">
      <c r="A952" s="22">
        <f t="shared" si="29"/>
        <v>948</v>
      </c>
      <c r="B952" s="21" t="str">
        <f t="shared" si="28"/>
        <v>80003067</v>
      </c>
      <c r="C952" s="21" t="s">
        <v>3113</v>
      </c>
      <c r="D952" s="22" t="s">
        <v>3113</v>
      </c>
      <c r="E952" s="22" t="s">
        <v>3114</v>
      </c>
      <c r="F952" s="22" t="s">
        <v>1255</v>
      </c>
      <c r="G952" s="22" t="s">
        <v>405</v>
      </c>
      <c r="H952" s="17">
        <v>44632</v>
      </c>
      <c r="I952" s="22" t="s">
        <v>4587</v>
      </c>
      <c r="L952" s="8" t="str">
        <f>VLOOKUP(E952,'CONTROL MP HR'!$E$5:$M$1813,9,0)</f>
        <v>80003067</v>
      </c>
    </row>
    <row r="953" spans="1:12">
      <c r="A953" s="22">
        <f t="shared" si="29"/>
        <v>949</v>
      </c>
      <c r="B953" s="21" t="str">
        <f t="shared" si="28"/>
        <v>BMP1103221</v>
      </c>
      <c r="C953" s="21" t="s">
        <v>461</v>
      </c>
      <c r="D953" s="22" t="e">
        <v>#N/A</v>
      </c>
      <c r="E953" s="22" t="s">
        <v>4711</v>
      </c>
      <c r="F953" s="22" t="s">
        <v>4609</v>
      </c>
      <c r="G953" s="22" t="s">
        <v>405</v>
      </c>
      <c r="H953" s="17">
        <v>44635</v>
      </c>
      <c r="I953" s="22" t="s">
        <v>4587</v>
      </c>
      <c r="L953" s="8" t="e">
        <f>VLOOKUP(E953,'CONTROL MP HR'!$E$5:$M$1813,9,0)</f>
        <v>#N/A</v>
      </c>
    </row>
    <row r="954" spans="1:12">
      <c r="A954" s="22">
        <f t="shared" si="29"/>
        <v>950</v>
      </c>
      <c r="B954" s="21" t="str">
        <f t="shared" si="28"/>
        <v>80003139</v>
      </c>
      <c r="C954" s="21">
        <v>80003139</v>
      </c>
      <c r="D954" s="22" t="s">
        <v>2395</v>
      </c>
      <c r="E954" s="22" t="s">
        <v>2396</v>
      </c>
      <c r="F954" s="22" t="s">
        <v>1255</v>
      </c>
      <c r="G954" s="22" t="s">
        <v>405</v>
      </c>
      <c r="H954" s="17">
        <v>44635</v>
      </c>
      <c r="I954" s="22" t="s">
        <v>4587</v>
      </c>
      <c r="L954" s="8" t="str">
        <f>VLOOKUP(E954,'CONTROL MP HR'!$E$5:$M$1813,9,0)</f>
        <v>80003139</v>
      </c>
    </row>
    <row r="955" spans="1:12">
      <c r="A955" s="22">
        <f t="shared" si="29"/>
        <v>951</v>
      </c>
      <c r="B955" s="21" t="str">
        <f t="shared" si="28"/>
        <v>80003136</v>
      </c>
      <c r="C955" s="21">
        <v>80003136</v>
      </c>
      <c r="D955" s="22" t="s">
        <v>2375</v>
      </c>
      <c r="E955" s="22" t="s">
        <v>2373</v>
      </c>
      <c r="F955" s="22" t="s">
        <v>1255</v>
      </c>
      <c r="G955" s="22" t="s">
        <v>405</v>
      </c>
      <c r="H955" s="17">
        <v>44635</v>
      </c>
      <c r="I955" s="22" t="s">
        <v>4587</v>
      </c>
      <c r="L955" s="8" t="str">
        <f>VLOOKUP(E955,'CONTROL MP HR'!$E$5:$M$1813,9,0)</f>
        <v>80003136</v>
      </c>
    </row>
    <row r="956" spans="1:12">
      <c r="A956" s="22">
        <f t="shared" si="29"/>
        <v>952</v>
      </c>
      <c r="B956" s="21" t="str">
        <f t="shared" si="28"/>
        <v>SUYOGA PUTRA HARTATO</v>
      </c>
      <c r="C956" s="21" t="s">
        <v>4712</v>
      </c>
      <c r="D956" s="22" t="e">
        <v>#N/A</v>
      </c>
      <c r="E956" s="22" t="s">
        <v>4712</v>
      </c>
      <c r="F956" s="22" t="s">
        <v>1255</v>
      </c>
      <c r="G956" s="22" t="e">
        <v>#N/A</v>
      </c>
      <c r="H956" s="17">
        <v>44639</v>
      </c>
      <c r="I956" s="22" t="s">
        <v>4587</v>
      </c>
      <c r="L956" s="8" t="e">
        <f>VLOOKUP(E956,'CONTROL MP HR'!$E$5:$M$1813,9,0)</f>
        <v>#N/A</v>
      </c>
    </row>
    <row r="957" spans="1:12">
      <c r="A957" s="22">
        <f t="shared" si="29"/>
        <v>953</v>
      </c>
      <c r="B957" s="21" t="str">
        <f t="shared" si="28"/>
        <v>80002943</v>
      </c>
      <c r="C957" s="21" t="s">
        <v>3036</v>
      </c>
      <c r="D957" s="22" t="s">
        <v>3036</v>
      </c>
      <c r="E957" s="22" t="s">
        <v>3037</v>
      </c>
      <c r="F957" s="22" t="s">
        <v>1255</v>
      </c>
      <c r="G957" s="22" t="s">
        <v>328</v>
      </c>
      <c r="H957" s="17">
        <v>44639</v>
      </c>
      <c r="I957" s="22" t="s">
        <v>4587</v>
      </c>
      <c r="L957" s="8" t="str">
        <f>VLOOKUP(E957,'CONTROL MP HR'!$E$5:$M$1813,9,0)</f>
        <v>80002943</v>
      </c>
    </row>
    <row r="958" spans="1:12">
      <c r="A958" s="22">
        <f t="shared" si="29"/>
        <v>954</v>
      </c>
      <c r="B958" s="21" t="str">
        <f t="shared" si="28"/>
        <v>80002941</v>
      </c>
      <c r="C958" s="21" t="s">
        <v>1962</v>
      </c>
      <c r="D958" s="22" t="s">
        <v>1962</v>
      </c>
      <c r="E958" s="22" t="s">
        <v>1963</v>
      </c>
      <c r="F958" s="22" t="s">
        <v>1255</v>
      </c>
      <c r="G958" s="22" t="s">
        <v>328</v>
      </c>
      <c r="H958" s="17">
        <v>44639</v>
      </c>
      <c r="I958" s="22" t="s">
        <v>4587</v>
      </c>
      <c r="L958" s="8" t="str">
        <f>VLOOKUP(E958,'CONTROL MP HR'!$E$5:$M$1813,9,0)</f>
        <v>80002941</v>
      </c>
    </row>
    <row r="959" spans="1:12">
      <c r="A959" s="22">
        <f t="shared" si="29"/>
        <v>955</v>
      </c>
      <c r="B959" s="21" t="str">
        <f t="shared" si="28"/>
        <v>80002578</v>
      </c>
      <c r="C959" s="21" t="s">
        <v>3775</v>
      </c>
      <c r="D959" s="22" t="s">
        <v>3775</v>
      </c>
      <c r="E959" s="22" t="s">
        <v>3776</v>
      </c>
      <c r="F959" s="22" t="s">
        <v>1255</v>
      </c>
      <c r="G959" s="22" t="s">
        <v>328</v>
      </c>
      <c r="H959" s="17">
        <v>44639</v>
      </c>
      <c r="I959" s="22" t="s">
        <v>4587</v>
      </c>
      <c r="L959" s="8" t="str">
        <f>VLOOKUP(E959,'CONTROL MP HR'!$E$5:$M$1813,9,0)</f>
        <v>80002578</v>
      </c>
    </row>
    <row r="960" spans="1:12">
      <c r="A960" s="22">
        <f t="shared" si="29"/>
        <v>956</v>
      </c>
      <c r="B960" s="21" t="str">
        <f t="shared" si="28"/>
        <v>80002822</v>
      </c>
      <c r="C960" s="21" t="s">
        <v>2454</v>
      </c>
      <c r="D960" s="22" t="s">
        <v>2454</v>
      </c>
      <c r="E960" s="22" t="s">
        <v>2455</v>
      </c>
      <c r="F960" s="22" t="s">
        <v>1255</v>
      </c>
      <c r="G960" s="22" t="s">
        <v>328</v>
      </c>
      <c r="H960" s="17">
        <v>44639</v>
      </c>
      <c r="I960" s="22" t="s">
        <v>4587</v>
      </c>
      <c r="L960" s="8" t="str">
        <f>VLOOKUP(E960,'CONTROL MP HR'!$E$5:$M$1813,9,0)</f>
        <v>80002822</v>
      </c>
    </row>
    <row r="961" spans="1:12">
      <c r="A961" s="22">
        <f t="shared" si="29"/>
        <v>957</v>
      </c>
      <c r="B961" s="21" t="str">
        <f t="shared" si="28"/>
        <v>80000985</v>
      </c>
      <c r="C961" s="21" t="s">
        <v>4282</v>
      </c>
      <c r="D961" s="22" t="s">
        <v>2316</v>
      </c>
      <c r="E961" s="22" t="s">
        <v>4283</v>
      </c>
      <c r="F961" s="22" t="s">
        <v>1255</v>
      </c>
      <c r="G961" s="22" t="s">
        <v>405</v>
      </c>
      <c r="H961" s="17">
        <v>44639</v>
      </c>
      <c r="I961" s="22" t="s">
        <v>4587</v>
      </c>
      <c r="L961" s="8" t="str">
        <f>VLOOKUP(E961,'CONTROL MP HR'!$E$5:$M$1813,9,0)</f>
        <v>80004000</v>
      </c>
    </row>
    <row r="962" spans="1:12">
      <c r="A962" s="22">
        <f t="shared" si="29"/>
        <v>958</v>
      </c>
      <c r="B962" s="21" t="str">
        <f t="shared" si="28"/>
        <v>80002126</v>
      </c>
      <c r="C962" s="21" t="s">
        <v>2955</v>
      </c>
      <c r="D962" s="22" t="s">
        <v>2955</v>
      </c>
      <c r="E962" s="22" t="s">
        <v>2956</v>
      </c>
      <c r="F962" s="22" t="s">
        <v>1255</v>
      </c>
      <c r="G962" s="22" t="s">
        <v>405</v>
      </c>
      <c r="H962" s="17">
        <v>44639</v>
      </c>
      <c r="I962" s="22" t="s">
        <v>4587</v>
      </c>
      <c r="L962" s="8" t="str">
        <f>VLOOKUP(E962,'CONTROL MP HR'!$E$5:$M$1813,9,0)</f>
        <v>80002126</v>
      </c>
    </row>
    <row r="963" spans="1:12">
      <c r="A963" s="22">
        <f t="shared" si="29"/>
        <v>959</v>
      </c>
      <c r="B963" s="21" t="str">
        <f t="shared" si="28"/>
        <v>BMP1304221</v>
      </c>
      <c r="C963" s="21" t="s">
        <v>4390</v>
      </c>
      <c r="D963" s="22" t="s">
        <v>602</v>
      </c>
      <c r="E963" s="22" t="s">
        <v>603</v>
      </c>
      <c r="F963" s="22" t="s">
        <v>4609</v>
      </c>
      <c r="G963" s="22" t="s">
        <v>386</v>
      </c>
      <c r="H963" s="17">
        <v>44639</v>
      </c>
      <c r="I963" s="22" t="s">
        <v>4587</v>
      </c>
      <c r="L963" s="8" t="str">
        <f>VLOOKUP(E963,'CONTROL MP HR'!$E$5:$M$1813,9,0)</f>
        <v>BMP1303221</v>
      </c>
    </row>
    <row r="964" spans="1:12">
      <c r="A964" s="22">
        <f t="shared" si="29"/>
        <v>960</v>
      </c>
      <c r="B964" s="21" t="str">
        <f t="shared" si="28"/>
        <v>80003140</v>
      </c>
      <c r="C964" s="21" t="s">
        <v>2925</v>
      </c>
      <c r="D964" s="22" t="s">
        <v>2925</v>
      </c>
      <c r="E964" s="22" t="s">
        <v>2926</v>
      </c>
      <c r="F964" s="22" t="s">
        <v>1255</v>
      </c>
      <c r="G964" s="22" t="s">
        <v>386</v>
      </c>
      <c r="H964" s="17">
        <v>44639</v>
      </c>
      <c r="I964" s="22" t="s">
        <v>4587</v>
      </c>
      <c r="L964" s="8" t="str">
        <f>VLOOKUP(E964,'CONTROL MP HR'!$E$5:$M$1813,9,0)</f>
        <v>80003140</v>
      </c>
    </row>
    <row r="965" spans="1:12">
      <c r="A965" s="22">
        <f t="shared" si="29"/>
        <v>961</v>
      </c>
      <c r="B965" s="21" t="str">
        <f t="shared" ref="B965:B1028" si="30">TEXT(C965,"00000000")</f>
        <v>MP/PTEPIROC-011</v>
      </c>
      <c r="C965" s="21" t="s">
        <v>796</v>
      </c>
      <c r="D965" s="22" t="s">
        <v>796</v>
      </c>
      <c r="E965" s="22" t="s">
        <v>797</v>
      </c>
      <c r="F965" s="22" t="s">
        <v>783</v>
      </c>
      <c r="G965" s="22" t="s">
        <v>328</v>
      </c>
      <c r="H965" s="17">
        <v>44639</v>
      </c>
      <c r="I965" s="22" t="s">
        <v>4587</v>
      </c>
      <c r="L965" s="8" t="str">
        <f>VLOOKUP(E965,'CONTROL MP HR'!$E$5:$M$1813,9,0)</f>
        <v>MP/PTEPIROC-011</v>
      </c>
    </row>
    <row r="966" spans="1:12">
      <c r="A966" s="22">
        <f t="shared" ref="A966:A1029" si="31">A965+1</f>
        <v>962</v>
      </c>
      <c r="B966" s="21" t="str">
        <f t="shared" si="30"/>
        <v>BMP-191220</v>
      </c>
      <c r="C966" s="21" t="s">
        <v>377</v>
      </c>
      <c r="D966" s="22" t="s">
        <v>377</v>
      </c>
      <c r="E966" s="22" t="s">
        <v>378</v>
      </c>
      <c r="F966" s="22" t="s">
        <v>4609</v>
      </c>
      <c r="G966" s="22" t="s">
        <v>355</v>
      </c>
      <c r="H966" s="17">
        <v>44639</v>
      </c>
      <c r="I966" s="22" t="s">
        <v>4587</v>
      </c>
      <c r="L966" s="8" t="str">
        <f>VLOOKUP(E966,'CONTROL MP HR'!$E$5:$M$1813,9,0)</f>
        <v>BMP-191220</v>
      </c>
    </row>
    <row r="967" spans="1:12">
      <c r="A967" s="22">
        <f t="shared" si="31"/>
        <v>963</v>
      </c>
      <c r="B967" s="21" t="str">
        <f t="shared" si="30"/>
        <v>ISAC-21050080</v>
      </c>
      <c r="C967" s="21" t="s">
        <v>1194</v>
      </c>
      <c r="D967" s="22" t="s">
        <v>1194</v>
      </c>
      <c r="E967" s="22" t="s">
        <v>1195</v>
      </c>
      <c r="F967" s="22" t="s">
        <v>1196</v>
      </c>
      <c r="G967" s="22" t="s">
        <v>393</v>
      </c>
      <c r="H967" s="17">
        <v>44639</v>
      </c>
      <c r="I967" s="22" t="s">
        <v>4587</v>
      </c>
      <c r="L967" s="8" t="str">
        <f>VLOOKUP(E967,'CONTROL MP HR'!$E$5:$M$1813,9,0)</f>
        <v>ISAC-21050080</v>
      </c>
    </row>
    <row r="968" spans="1:12">
      <c r="A968" s="22">
        <f t="shared" si="31"/>
        <v>964</v>
      </c>
      <c r="B968" s="21" t="str">
        <f t="shared" si="30"/>
        <v>PARYONO</v>
      </c>
      <c r="C968" s="21" t="s">
        <v>4713</v>
      </c>
      <c r="D968" s="22" t="e">
        <v>#N/A</v>
      </c>
      <c r="E968" s="22" t="s">
        <v>4713</v>
      </c>
      <c r="F968" s="22" t="s">
        <v>1255</v>
      </c>
      <c r="G968" s="22" t="e">
        <v>#N/A</v>
      </c>
      <c r="H968" s="17">
        <v>44639</v>
      </c>
      <c r="I968" s="22" t="s">
        <v>4587</v>
      </c>
      <c r="L968" s="8" t="e">
        <f>VLOOKUP(E968,'CONTROL MP HR'!$E$5:$M$1813,9,0)</f>
        <v>#N/A</v>
      </c>
    </row>
    <row r="969" spans="1:12">
      <c r="A969" s="22">
        <f t="shared" si="31"/>
        <v>965</v>
      </c>
      <c r="B969" s="21" t="str">
        <f t="shared" si="30"/>
        <v>80001254</v>
      </c>
      <c r="C969" s="21" t="s">
        <v>4296</v>
      </c>
      <c r="D969" s="22" t="s">
        <v>2959</v>
      </c>
      <c r="E969" s="22" t="s">
        <v>2960</v>
      </c>
      <c r="F969" s="22" t="s">
        <v>1255</v>
      </c>
      <c r="G969" s="22" t="s">
        <v>405</v>
      </c>
      <c r="H969" s="17">
        <v>44639</v>
      </c>
      <c r="I969" s="22" t="s">
        <v>4587</v>
      </c>
      <c r="L969" s="8" t="str">
        <f>VLOOKUP(E969,'CONTROL MP HR'!$E$5:$M$1813,9,0)</f>
        <v>80004518</v>
      </c>
    </row>
    <row r="970" spans="1:12">
      <c r="A970" s="22">
        <f t="shared" si="31"/>
        <v>966</v>
      </c>
      <c r="B970" s="21" t="str">
        <f t="shared" si="30"/>
        <v>RP - 201001</v>
      </c>
      <c r="C970" s="21" t="s">
        <v>1208</v>
      </c>
      <c r="D970" s="22" t="s">
        <v>1208</v>
      </c>
      <c r="E970" s="22" t="s">
        <v>1209</v>
      </c>
      <c r="F970" s="22" t="s">
        <v>1210</v>
      </c>
      <c r="G970" s="22" t="s">
        <v>405</v>
      </c>
      <c r="H970" s="17">
        <v>44639</v>
      </c>
      <c r="I970" s="22" t="s">
        <v>4587</v>
      </c>
      <c r="L970" s="8" t="str">
        <f>VLOOKUP(E970,'CONTROL MP HR'!$E$5:$M$1813,9,0)</f>
        <v>RP - 201001</v>
      </c>
    </row>
    <row r="971" spans="1:12">
      <c r="A971" s="22">
        <f t="shared" si="31"/>
        <v>967</v>
      </c>
      <c r="B971" s="21" t="str">
        <f t="shared" si="30"/>
        <v>80002756</v>
      </c>
      <c r="C971" s="21" t="s">
        <v>3584</v>
      </c>
      <c r="D971" s="22" t="s">
        <v>3584</v>
      </c>
      <c r="E971" s="22" t="s">
        <v>3585</v>
      </c>
      <c r="F971" s="22" t="s">
        <v>1255</v>
      </c>
      <c r="G971" s="22" t="s">
        <v>3973</v>
      </c>
      <c r="H971" s="17">
        <v>44639</v>
      </c>
      <c r="I971" s="22" t="s">
        <v>4587</v>
      </c>
      <c r="L971" s="8" t="str">
        <f>VLOOKUP(E971,'CONTROL MP HR'!$E$5:$M$1813,9,0)</f>
        <v>80002756</v>
      </c>
    </row>
    <row r="972" spans="1:12">
      <c r="A972" s="22">
        <f t="shared" si="31"/>
        <v>968</v>
      </c>
      <c r="B972" s="21" t="str">
        <f t="shared" si="30"/>
        <v>RP-003-2020</v>
      </c>
      <c r="C972" s="21" t="s">
        <v>1219</v>
      </c>
      <c r="D972" s="22" t="s">
        <v>1219</v>
      </c>
      <c r="E972" s="22" t="s">
        <v>1220</v>
      </c>
      <c r="F972" s="22" t="s">
        <v>1210</v>
      </c>
      <c r="G972" s="22" t="s">
        <v>405</v>
      </c>
      <c r="H972" s="17">
        <v>44639</v>
      </c>
      <c r="I972" s="22" t="s">
        <v>4587</v>
      </c>
      <c r="L972" s="8" t="str">
        <f>VLOOKUP(E972,'CONTROL MP HR'!$E$5:$M$1813,9,0)</f>
        <v>RP-003-2020</v>
      </c>
    </row>
    <row r="973" spans="1:12">
      <c r="A973" s="22">
        <f t="shared" si="31"/>
        <v>969</v>
      </c>
      <c r="B973" s="21" t="str">
        <f t="shared" si="30"/>
        <v>00172047</v>
      </c>
      <c r="C973" s="21">
        <v>172047</v>
      </c>
      <c r="D973" s="22" t="s">
        <v>235</v>
      </c>
      <c r="E973" s="22" t="s">
        <v>4327</v>
      </c>
      <c r="F973" s="22" t="s">
        <v>3946</v>
      </c>
      <c r="G973" s="22" t="s">
        <v>405</v>
      </c>
      <c r="H973" s="17">
        <v>44639</v>
      </c>
      <c r="I973" s="22" t="s">
        <v>4587</v>
      </c>
      <c r="L973" s="8" t="str">
        <f>VLOOKUP(E973,'CONTROL MP HR'!$E$5:$M$1813,9,0)</f>
        <v>00172047</v>
      </c>
    </row>
    <row r="974" spans="1:12">
      <c r="A974" s="22">
        <f t="shared" si="31"/>
        <v>970</v>
      </c>
      <c r="B974" s="21" t="str">
        <f t="shared" si="30"/>
        <v>NIKO SAPUTRA</v>
      </c>
      <c r="C974" s="21" t="s">
        <v>4714</v>
      </c>
      <c r="D974" s="22" t="e">
        <v>#N/A</v>
      </c>
      <c r="E974" s="22" t="s">
        <v>4714</v>
      </c>
      <c r="F974" s="22" t="s">
        <v>1255</v>
      </c>
      <c r="G974" s="22" t="e">
        <v>#N/A</v>
      </c>
      <c r="H974" s="17">
        <v>44639</v>
      </c>
      <c r="I974" s="22" t="s">
        <v>4587</v>
      </c>
      <c r="L974" s="8" t="e">
        <f>VLOOKUP(E974,'CONTROL MP HR'!$E$5:$M$1813,9,0)</f>
        <v>#N/A</v>
      </c>
    </row>
    <row r="975" spans="1:12">
      <c r="A975" s="22">
        <f t="shared" si="31"/>
        <v>971</v>
      </c>
      <c r="B975" s="21" t="str">
        <f t="shared" si="30"/>
        <v>BMP1103222</v>
      </c>
      <c r="C975" s="21" t="s">
        <v>402</v>
      </c>
      <c r="D975" s="22" t="s">
        <v>402</v>
      </c>
      <c r="E975" s="22" t="s">
        <v>403</v>
      </c>
      <c r="F975" s="22" t="s">
        <v>4609</v>
      </c>
      <c r="G975" s="22" t="s">
        <v>405</v>
      </c>
      <c r="H975" s="17">
        <v>44639</v>
      </c>
      <c r="I975" s="22" t="s">
        <v>4587</v>
      </c>
      <c r="L975" s="8" t="str">
        <f>VLOOKUP(E975,'CONTROL MP HR'!$E$5:$M$1813,9,0)</f>
        <v>BMP1103222</v>
      </c>
    </row>
    <row r="976" spans="1:12">
      <c r="A976" s="22">
        <f t="shared" si="31"/>
        <v>972</v>
      </c>
      <c r="B976" s="21" t="str">
        <f t="shared" si="30"/>
        <v>BMP-0305213</v>
      </c>
      <c r="C976" s="21" t="s">
        <v>545</v>
      </c>
      <c r="D976" s="22" t="s">
        <v>545</v>
      </c>
      <c r="E976" s="22" t="s">
        <v>546</v>
      </c>
      <c r="F976" s="22" t="s">
        <v>4609</v>
      </c>
      <c r="G976" s="22" t="s">
        <v>328</v>
      </c>
      <c r="H976" s="17">
        <v>44642</v>
      </c>
      <c r="I976" s="22" t="s">
        <v>4587</v>
      </c>
      <c r="L976" s="8" t="str">
        <f>VLOOKUP(E976,'CONTROL MP HR'!$E$5:$M$1813,9,0)</f>
        <v>BMP-0305213</v>
      </c>
    </row>
    <row r="977" spans="1:12">
      <c r="A977" s="22">
        <f t="shared" si="31"/>
        <v>973</v>
      </c>
      <c r="B977" s="21" t="str">
        <f t="shared" si="30"/>
        <v>80002942</v>
      </c>
      <c r="C977" s="21" t="s">
        <v>1350</v>
      </c>
      <c r="D977" s="22" t="e">
        <v>#N/A</v>
      </c>
      <c r="E977" s="22" t="s">
        <v>4715</v>
      </c>
      <c r="F977" s="22" t="s">
        <v>1255</v>
      </c>
      <c r="G977" s="22" t="s">
        <v>328</v>
      </c>
      <c r="H977" s="17">
        <v>44642</v>
      </c>
      <c r="I977" s="22" t="s">
        <v>4587</v>
      </c>
      <c r="L977" s="8" t="e">
        <f>VLOOKUP(E977,'CONTROL MP HR'!$E$5:$M$1813,9,0)</f>
        <v>#N/A</v>
      </c>
    </row>
    <row r="978" spans="1:12">
      <c r="A978" s="22">
        <f t="shared" si="31"/>
        <v>974</v>
      </c>
      <c r="B978" s="21" t="str">
        <f t="shared" si="30"/>
        <v>80002955</v>
      </c>
      <c r="C978" s="21" t="s">
        <v>3524</v>
      </c>
      <c r="D978" s="22" t="s">
        <v>3524</v>
      </c>
      <c r="E978" s="22" t="s">
        <v>3525</v>
      </c>
      <c r="F978" s="22" t="s">
        <v>1255</v>
      </c>
      <c r="G978" s="22" t="s">
        <v>328</v>
      </c>
      <c r="H978" s="17">
        <v>44642</v>
      </c>
      <c r="I978" s="22" t="s">
        <v>4587</v>
      </c>
      <c r="L978" s="8" t="str">
        <f>VLOOKUP(E978,'CONTROL MP HR'!$E$5:$M$1813,9,0)</f>
        <v>80002955</v>
      </c>
    </row>
    <row r="979" spans="1:12">
      <c r="A979" s="22">
        <f t="shared" si="31"/>
        <v>975</v>
      </c>
      <c r="B979" s="21" t="str">
        <f t="shared" si="30"/>
        <v>80002956</v>
      </c>
      <c r="C979" s="21" t="s">
        <v>2225</v>
      </c>
      <c r="D979" s="22" t="e">
        <v>#N/A</v>
      </c>
      <c r="E979" s="22" t="s">
        <v>4716</v>
      </c>
      <c r="F979" s="22" t="s">
        <v>1255</v>
      </c>
      <c r="G979" s="22" t="s">
        <v>328</v>
      </c>
      <c r="H979" s="17">
        <v>44642</v>
      </c>
      <c r="I979" s="22" t="s">
        <v>4587</v>
      </c>
      <c r="L979" s="8" t="e">
        <f>VLOOKUP(E979,'CONTROL MP HR'!$E$5:$M$1813,9,0)</f>
        <v>#N/A</v>
      </c>
    </row>
    <row r="980" spans="1:12">
      <c r="A980" s="22">
        <f t="shared" si="31"/>
        <v>976</v>
      </c>
      <c r="B980" s="21" t="str">
        <f t="shared" si="30"/>
        <v>80003151</v>
      </c>
      <c r="C980" s="21" t="s">
        <v>2253</v>
      </c>
      <c r="D980" s="22" t="s">
        <v>2253</v>
      </c>
      <c r="E980" s="22" t="s">
        <v>2252</v>
      </c>
      <c r="F980" s="22" t="s">
        <v>1255</v>
      </c>
      <c r="G980" s="22" t="s">
        <v>328</v>
      </c>
      <c r="H980" s="17">
        <v>44642</v>
      </c>
      <c r="I980" s="22" t="s">
        <v>4587</v>
      </c>
      <c r="L980" s="8" t="str">
        <f>VLOOKUP(E980,'CONTROL MP HR'!$E$5:$M$1813,9,0)</f>
        <v>80003151</v>
      </c>
    </row>
    <row r="981" spans="1:12">
      <c r="A981" s="22">
        <f t="shared" si="31"/>
        <v>977</v>
      </c>
      <c r="B981" s="21" t="str">
        <f t="shared" si="30"/>
        <v>80002944</v>
      </c>
      <c r="C981" s="21" t="s">
        <v>2218</v>
      </c>
      <c r="D981" s="22" t="e">
        <v>#N/A</v>
      </c>
      <c r="E981" s="22" t="s">
        <v>4717</v>
      </c>
      <c r="F981" s="22" t="s">
        <v>1255</v>
      </c>
      <c r="G981" s="22" t="s">
        <v>328</v>
      </c>
      <c r="H981" s="17">
        <v>44642</v>
      </c>
      <c r="I981" s="22" t="s">
        <v>4587</v>
      </c>
      <c r="L981" s="8" t="e">
        <f>VLOOKUP(E981,'CONTROL MP HR'!$E$5:$M$1813,9,0)</f>
        <v>#N/A</v>
      </c>
    </row>
    <row r="982" spans="1:12">
      <c r="A982" s="22">
        <f t="shared" si="31"/>
        <v>978</v>
      </c>
      <c r="B982" s="21" t="str">
        <f t="shared" si="30"/>
        <v>80003150</v>
      </c>
      <c r="C982" s="21" t="s">
        <v>1984</v>
      </c>
      <c r="D982" s="22" t="s">
        <v>1984</v>
      </c>
      <c r="E982" s="22" t="s">
        <v>1983</v>
      </c>
      <c r="F982" s="22" t="s">
        <v>1255</v>
      </c>
      <c r="G982" s="22" t="s">
        <v>328</v>
      </c>
      <c r="H982" s="17">
        <v>44642</v>
      </c>
      <c r="I982" s="22" t="s">
        <v>4587</v>
      </c>
      <c r="L982" s="8" t="str">
        <f>VLOOKUP(E982,'CONTROL MP HR'!$E$5:$M$1813,9,0)</f>
        <v>80003150</v>
      </c>
    </row>
    <row r="983" spans="1:12">
      <c r="A983" s="22">
        <f t="shared" si="31"/>
        <v>979</v>
      </c>
      <c r="B983" s="21" t="str">
        <f t="shared" si="30"/>
        <v>80003079</v>
      </c>
      <c r="C983" s="21" t="s">
        <v>1499</v>
      </c>
      <c r="D983" s="22" t="s">
        <v>1497</v>
      </c>
      <c r="E983" s="22" t="s">
        <v>1498</v>
      </c>
      <c r="F983" s="22" t="s">
        <v>1255</v>
      </c>
      <c r="G983" s="22" t="s">
        <v>405</v>
      </c>
      <c r="H983" s="17">
        <v>44642</v>
      </c>
      <c r="I983" s="22" t="s">
        <v>4587</v>
      </c>
      <c r="L983" s="8" t="str">
        <f>VLOOKUP(E983,'CONTROL MP HR'!$E$5:$M$1813,9,0)</f>
        <v>80002530</v>
      </c>
    </row>
    <row r="984" spans="1:12">
      <c r="A984" s="22">
        <f t="shared" si="31"/>
        <v>980</v>
      </c>
      <c r="B984" s="21" t="str">
        <f t="shared" si="30"/>
        <v>80001285</v>
      </c>
      <c r="C984" s="21" t="s">
        <v>4294</v>
      </c>
      <c r="D984" s="22" t="s">
        <v>1942</v>
      </c>
      <c r="E984" s="22" t="s">
        <v>1943</v>
      </c>
      <c r="F984" s="22" t="s">
        <v>1255</v>
      </c>
      <c r="G984" s="22" t="s">
        <v>405</v>
      </c>
      <c r="H984" s="17">
        <v>44642</v>
      </c>
      <c r="I984" s="22" t="s">
        <v>4587</v>
      </c>
      <c r="L984" s="8" t="str">
        <f>VLOOKUP(E984,'CONTROL MP HR'!$E$5:$M$1813,9,0)</f>
        <v>80004535</v>
      </c>
    </row>
    <row r="985" spans="1:12">
      <c r="A985" s="22">
        <f t="shared" si="31"/>
        <v>981</v>
      </c>
      <c r="B985" s="21" t="str">
        <f t="shared" si="30"/>
        <v>702171067</v>
      </c>
      <c r="C985" s="21">
        <v>702171067</v>
      </c>
      <c r="D985" s="22" t="s">
        <v>3890</v>
      </c>
      <c r="E985" s="22" t="s">
        <v>4571</v>
      </c>
      <c r="F985" s="22" t="s">
        <v>3947</v>
      </c>
      <c r="G985" s="22" t="s">
        <v>328</v>
      </c>
      <c r="H985" s="17">
        <v>44646</v>
      </c>
      <c r="I985" s="22" t="s">
        <v>4587</v>
      </c>
      <c r="L985" s="8" t="str">
        <f>VLOOKUP(E985,'CONTROL MP HR'!$E$5:$M$1813,9,0)</f>
        <v>702171067</v>
      </c>
    </row>
    <row r="986" spans="1:12">
      <c r="A986" s="22">
        <f t="shared" si="31"/>
        <v>982</v>
      </c>
      <c r="B986" s="21" t="str">
        <f t="shared" si="30"/>
        <v>SUI - 1901006</v>
      </c>
      <c r="C986" s="21" t="s">
        <v>3831</v>
      </c>
      <c r="D986" s="22" t="s">
        <v>3827</v>
      </c>
      <c r="E986" s="22" t="s">
        <v>3828</v>
      </c>
      <c r="F986" s="22" t="s">
        <v>4611</v>
      </c>
      <c r="G986" s="22" t="s">
        <v>328</v>
      </c>
      <c r="H986" s="17">
        <v>44646</v>
      </c>
      <c r="I986" s="22" t="s">
        <v>4587</v>
      </c>
      <c r="L986" s="8" t="str">
        <f>VLOOKUP(E986,'CONTROL MP HR'!$E$5:$M$1813,9,0)</f>
        <v>SUI - 1412002</v>
      </c>
    </row>
    <row r="987" spans="1:12">
      <c r="A987" s="22">
        <f t="shared" si="31"/>
        <v>983</v>
      </c>
      <c r="B987" s="21" t="str">
        <f t="shared" si="30"/>
        <v>MUJI PRIYONO</v>
      </c>
      <c r="C987" s="21" t="s">
        <v>4718</v>
      </c>
      <c r="D987" s="22" t="e">
        <v>#N/A</v>
      </c>
      <c r="E987" s="22" t="s">
        <v>4718</v>
      </c>
      <c r="F987" s="22" t="s">
        <v>4611</v>
      </c>
      <c r="G987" s="22" t="e">
        <v>#N/A</v>
      </c>
      <c r="H987" s="17">
        <v>44646</v>
      </c>
      <c r="I987" s="22" t="s">
        <v>4587</v>
      </c>
      <c r="L987" s="8" t="e">
        <f>VLOOKUP(E987,'CONTROL MP HR'!$E$5:$M$1813,9,0)</f>
        <v>#N/A</v>
      </c>
    </row>
    <row r="988" spans="1:12">
      <c r="A988" s="22">
        <f t="shared" si="31"/>
        <v>984</v>
      </c>
      <c r="B988" s="21" t="str">
        <f t="shared" si="30"/>
        <v>BMP-0405211</v>
      </c>
      <c r="C988" s="21" t="s">
        <v>564</v>
      </c>
      <c r="D988" s="22" t="s">
        <v>564</v>
      </c>
      <c r="E988" s="22" t="s">
        <v>565</v>
      </c>
      <c r="F988" s="22" t="s">
        <v>4609</v>
      </c>
      <c r="G988" s="22" t="s">
        <v>328</v>
      </c>
      <c r="H988" s="17">
        <v>44646</v>
      </c>
      <c r="I988" s="22" t="s">
        <v>4587</v>
      </c>
      <c r="L988" s="8" t="str">
        <f>VLOOKUP(E988,'CONTROL MP HR'!$E$5:$M$1813,9,0)</f>
        <v>BMP-0405211</v>
      </c>
    </row>
    <row r="989" spans="1:12">
      <c r="A989" s="22">
        <f t="shared" si="31"/>
        <v>985</v>
      </c>
      <c r="B989" s="21" t="str">
        <f t="shared" si="30"/>
        <v>00108333</v>
      </c>
      <c r="C989" s="21" t="s">
        <v>4042</v>
      </c>
      <c r="D989" s="22" t="s">
        <v>3018</v>
      </c>
      <c r="E989" s="22" t="s">
        <v>3019</v>
      </c>
      <c r="F989" s="22" t="s">
        <v>1255</v>
      </c>
      <c r="G989" s="22" t="s">
        <v>328</v>
      </c>
      <c r="H989" s="17">
        <v>44646</v>
      </c>
      <c r="I989" s="22" t="s">
        <v>4587</v>
      </c>
      <c r="L989" s="8" t="str">
        <f>VLOOKUP(E989,'CONTROL MP HR'!$E$5:$M$1813,9,0)</f>
        <v>00108333</v>
      </c>
    </row>
    <row r="990" spans="1:12">
      <c r="A990" s="22">
        <f t="shared" si="31"/>
        <v>986</v>
      </c>
      <c r="B990" s="21" t="str">
        <f t="shared" si="30"/>
        <v>ZUST ONE CAHYO SAPUTRO</v>
      </c>
      <c r="C990" s="21" t="s">
        <v>4719</v>
      </c>
      <c r="D990" s="22" t="e">
        <v>#N/A</v>
      </c>
      <c r="E990" s="22" t="s">
        <v>4719</v>
      </c>
      <c r="F990" s="22" t="s">
        <v>1255</v>
      </c>
      <c r="G990" s="22" t="e">
        <v>#N/A</v>
      </c>
      <c r="H990" s="17">
        <v>44646</v>
      </c>
      <c r="I990" s="22" t="s">
        <v>4587</v>
      </c>
      <c r="L990" s="8" t="e">
        <f>VLOOKUP(E990,'CONTROL MP HR'!$E$5:$M$1813,9,0)</f>
        <v>#N/A</v>
      </c>
    </row>
    <row r="991" spans="1:12">
      <c r="A991" s="22">
        <f t="shared" si="31"/>
        <v>987</v>
      </c>
      <c r="B991" s="21" t="str">
        <f t="shared" si="30"/>
        <v>MARADONA KURNIAWAN</v>
      </c>
      <c r="C991" s="21" t="s">
        <v>4720</v>
      </c>
      <c r="D991" s="22" t="e">
        <v>#N/A</v>
      </c>
      <c r="E991" s="22" t="s">
        <v>4720</v>
      </c>
      <c r="F991" s="22" t="s">
        <v>1255</v>
      </c>
      <c r="G991" s="22" t="e">
        <v>#N/A</v>
      </c>
      <c r="H991" s="17">
        <v>44646</v>
      </c>
      <c r="I991" s="22" t="s">
        <v>4587</v>
      </c>
      <c r="L991" s="8" t="e">
        <f>VLOOKUP(E991,'CONTROL MP HR'!$E$5:$M$1813,9,0)</f>
        <v>#N/A</v>
      </c>
    </row>
    <row r="992" spans="1:12">
      <c r="A992" s="22">
        <f t="shared" si="31"/>
        <v>988</v>
      </c>
      <c r="B992" s="21" t="str">
        <f t="shared" si="30"/>
        <v>INDRAWAN MAULANA</v>
      </c>
      <c r="C992" s="21" t="s">
        <v>4721</v>
      </c>
      <c r="D992" s="22" t="e">
        <v>#N/A</v>
      </c>
      <c r="E992" s="22" t="s">
        <v>4721</v>
      </c>
      <c r="F992" s="22" t="s">
        <v>1255</v>
      </c>
      <c r="G992" s="22" t="e">
        <v>#N/A</v>
      </c>
      <c r="H992" s="17">
        <v>44646</v>
      </c>
      <c r="I992" s="22" t="s">
        <v>4587</v>
      </c>
      <c r="L992" s="8" t="e">
        <f>VLOOKUP(E992,'CONTROL MP HR'!$E$5:$M$1813,9,0)</f>
        <v>#N/A</v>
      </c>
    </row>
    <row r="993" spans="1:12">
      <c r="A993" s="22">
        <f t="shared" si="31"/>
        <v>989</v>
      </c>
      <c r="B993" s="21" t="str">
        <f t="shared" si="30"/>
        <v>KMK-21040236</v>
      </c>
      <c r="C993" s="21" t="s">
        <v>4503</v>
      </c>
      <c r="D993" s="22" t="s">
        <v>1055</v>
      </c>
      <c r="E993" s="22" t="s">
        <v>1056</v>
      </c>
      <c r="F993" s="22" t="s">
        <v>808</v>
      </c>
      <c r="G993" s="22" t="s">
        <v>3973</v>
      </c>
      <c r="H993" s="17">
        <v>44646</v>
      </c>
      <c r="I993" s="22" t="s">
        <v>4587</v>
      </c>
      <c r="L993" s="8" t="str">
        <f>VLOOKUP(E993,'CONTROL MP HR'!$E$5:$M$1813,9,0)</f>
        <v>ISAC-21100327</v>
      </c>
    </row>
    <row r="994" spans="1:12">
      <c r="A994" s="22">
        <f t="shared" si="31"/>
        <v>990</v>
      </c>
      <c r="B994" s="21" t="str">
        <f t="shared" si="30"/>
        <v>RIJAL MUTAQIN</v>
      </c>
      <c r="C994" s="21" t="s">
        <v>4722</v>
      </c>
      <c r="D994" s="22" t="e">
        <v>#N/A</v>
      </c>
      <c r="E994" s="22" t="s">
        <v>4722</v>
      </c>
      <c r="F994" s="22" t="s">
        <v>1255</v>
      </c>
      <c r="G994" s="22" t="e">
        <v>#N/A</v>
      </c>
      <c r="H994" s="17">
        <v>44646</v>
      </c>
      <c r="I994" s="22" t="s">
        <v>4587</v>
      </c>
      <c r="L994" s="8" t="e">
        <f>VLOOKUP(E994,'CONTROL MP HR'!$E$5:$M$1813,9,0)</f>
        <v>#N/A</v>
      </c>
    </row>
    <row r="995" spans="1:12">
      <c r="A995" s="22">
        <f t="shared" si="31"/>
        <v>991</v>
      </c>
      <c r="B995" s="21" t="str">
        <f t="shared" si="30"/>
        <v>80000950</v>
      </c>
      <c r="C995" s="21" t="s">
        <v>4087</v>
      </c>
      <c r="D995" s="22" t="s">
        <v>1987</v>
      </c>
      <c r="E995" s="22" t="s">
        <v>1988</v>
      </c>
      <c r="F995" s="22" t="s">
        <v>1255</v>
      </c>
      <c r="G995" s="22" t="s">
        <v>328</v>
      </c>
      <c r="H995" s="17">
        <v>44646</v>
      </c>
      <c r="I995" s="22" t="s">
        <v>4587</v>
      </c>
      <c r="L995" s="8" t="str">
        <f>VLOOKUP(E995,'CONTROL MP HR'!$E$5:$M$1813,9,0)</f>
        <v>80003987</v>
      </c>
    </row>
    <row r="996" spans="1:12">
      <c r="A996" s="22">
        <f t="shared" si="31"/>
        <v>992</v>
      </c>
      <c r="B996" s="21" t="str">
        <f t="shared" si="30"/>
        <v>80003076</v>
      </c>
      <c r="C996" s="21" t="s">
        <v>2539</v>
      </c>
      <c r="D996" s="22" t="s">
        <v>2539</v>
      </c>
      <c r="E996" s="22" t="s">
        <v>2538</v>
      </c>
      <c r="F996" s="22" t="s">
        <v>1255</v>
      </c>
      <c r="G996" s="22" t="s">
        <v>328</v>
      </c>
      <c r="H996" s="17">
        <v>44646</v>
      </c>
      <c r="I996" s="22" t="s">
        <v>4587</v>
      </c>
      <c r="L996" s="8" t="str">
        <f>VLOOKUP(E996,'CONTROL MP HR'!$E$5:$M$1813,9,0)</f>
        <v>80003076</v>
      </c>
    </row>
    <row r="997" spans="1:12">
      <c r="A997" s="22">
        <f t="shared" si="31"/>
        <v>993</v>
      </c>
      <c r="B997" s="21" t="str">
        <f t="shared" si="30"/>
        <v>BMP_3</v>
      </c>
      <c r="C997" s="21" t="s">
        <v>4389</v>
      </c>
      <c r="D997" s="22" t="s">
        <v>602</v>
      </c>
      <c r="E997" s="22" t="s">
        <v>612</v>
      </c>
      <c r="F997" s="22" t="s">
        <v>4609</v>
      </c>
      <c r="G997" s="22" t="s">
        <v>386</v>
      </c>
      <c r="H997" s="17">
        <v>44646</v>
      </c>
      <c r="I997" s="22" t="s">
        <v>4587</v>
      </c>
      <c r="L997" s="8" t="str">
        <f>VLOOKUP(E997,'CONTROL MP HR'!$E$5:$M$1813,9,0)</f>
        <v>BMP1303221</v>
      </c>
    </row>
    <row r="998" spans="1:12">
      <c r="A998" s="22">
        <f t="shared" si="31"/>
        <v>994</v>
      </c>
      <c r="B998" s="21" t="str">
        <f t="shared" si="30"/>
        <v>BMP_5</v>
      </c>
      <c r="C998" s="21" t="s">
        <v>4391</v>
      </c>
      <c r="D998" s="22" t="s">
        <v>558</v>
      </c>
      <c r="E998" s="22" t="s">
        <v>559</v>
      </c>
      <c r="F998" s="22" t="s">
        <v>4609</v>
      </c>
      <c r="G998" s="22" t="s">
        <v>386</v>
      </c>
      <c r="H998" s="17">
        <v>44646</v>
      </c>
      <c r="I998" s="22" t="s">
        <v>4587</v>
      </c>
      <c r="L998" s="8" t="str">
        <f>VLOOKUP(E998,'CONTROL MP HR'!$E$5:$M$1813,9,0)</f>
        <v>BMP2103223</v>
      </c>
    </row>
    <row r="999" spans="1:12">
      <c r="A999" s="22">
        <f t="shared" si="31"/>
        <v>995</v>
      </c>
      <c r="B999" s="21" t="str">
        <f t="shared" si="30"/>
        <v>MUK3-006</v>
      </c>
      <c r="C999" s="21" t="s">
        <v>1204</v>
      </c>
      <c r="D999" s="22" t="s">
        <v>1204</v>
      </c>
      <c r="E999" s="22" t="s">
        <v>1205</v>
      </c>
      <c r="F999" s="22" t="s">
        <v>1196</v>
      </c>
      <c r="G999" s="22" t="s">
        <v>393</v>
      </c>
      <c r="H999" s="17">
        <v>44646</v>
      </c>
      <c r="I999" s="22" t="s">
        <v>4587</v>
      </c>
      <c r="L999" s="8" t="str">
        <f>VLOOKUP(E999,'CONTROL MP HR'!$E$5:$M$1813,9,0)</f>
        <v>MUK3-006</v>
      </c>
    </row>
    <row r="1000" spans="1:12">
      <c r="A1000" s="22">
        <f t="shared" si="31"/>
        <v>996</v>
      </c>
      <c r="B1000" s="21" t="str">
        <f t="shared" si="30"/>
        <v>MAAT</v>
      </c>
      <c r="C1000" s="21" t="s">
        <v>1618</v>
      </c>
      <c r="D1000" s="22" t="s">
        <v>1617</v>
      </c>
      <c r="E1000" s="22" t="s">
        <v>1618</v>
      </c>
      <c r="F1000" s="22" t="s">
        <v>1255</v>
      </c>
      <c r="G1000" s="22" t="e">
        <v>#N/A</v>
      </c>
      <c r="H1000" s="17">
        <v>44646</v>
      </c>
      <c r="I1000" s="22" t="s">
        <v>4587</v>
      </c>
      <c r="L1000" s="8" t="str">
        <f>VLOOKUP(E1000,'CONTROL MP HR'!$E$5:$M$1813,9,0)</f>
        <v>80003526</v>
      </c>
    </row>
    <row r="1001" spans="1:12">
      <c r="A1001" s="22">
        <f t="shared" si="31"/>
        <v>997</v>
      </c>
      <c r="B1001" s="21" t="str">
        <f t="shared" si="30"/>
        <v>80003534</v>
      </c>
      <c r="C1001" s="21" t="s">
        <v>1635</v>
      </c>
      <c r="D1001" s="22" t="s">
        <v>1635</v>
      </c>
      <c r="E1001" s="22" t="s">
        <v>1636</v>
      </c>
      <c r="F1001" s="22" t="s">
        <v>1255</v>
      </c>
      <c r="G1001" s="22" t="s">
        <v>386</v>
      </c>
      <c r="H1001" s="17">
        <v>44646</v>
      </c>
      <c r="I1001" s="22" t="s">
        <v>4587</v>
      </c>
      <c r="L1001" s="8" t="str">
        <f>VLOOKUP(E1001,'CONTROL MP HR'!$E$5:$M$1813,9,0)</f>
        <v>80003534</v>
      </c>
    </row>
    <row r="1002" spans="1:12">
      <c r="A1002" s="22">
        <f t="shared" si="31"/>
        <v>998</v>
      </c>
      <c r="B1002" s="21" t="str">
        <f t="shared" si="30"/>
        <v>01215174</v>
      </c>
      <c r="C1002" s="21" t="s">
        <v>719</v>
      </c>
      <c r="D1002" s="22" t="s">
        <v>721</v>
      </c>
      <c r="E1002" s="22" t="s">
        <v>4419</v>
      </c>
      <c r="F1002" s="22" t="s">
        <v>4661</v>
      </c>
      <c r="G1002" s="22" t="s">
        <v>386</v>
      </c>
      <c r="H1002" s="17">
        <v>44646</v>
      </c>
      <c r="I1002" s="22" t="s">
        <v>4587</v>
      </c>
      <c r="L1002" s="8" t="str">
        <f>VLOOKUP(E1002,'CONTROL MP HR'!$E$5:$M$1813,9,0)</f>
        <v>01215174</v>
      </c>
    </row>
    <row r="1003" spans="1:12">
      <c r="A1003" s="22">
        <f t="shared" si="31"/>
        <v>999</v>
      </c>
      <c r="B1003" s="21" t="str">
        <f t="shared" si="30"/>
        <v>80003533</v>
      </c>
      <c r="C1003" s="21">
        <v>80003533</v>
      </c>
      <c r="D1003" s="22" t="s">
        <v>1601</v>
      </c>
      <c r="E1003" s="22" t="s">
        <v>1602</v>
      </c>
      <c r="F1003" s="22" t="s">
        <v>1255</v>
      </c>
      <c r="G1003" s="22" t="s">
        <v>405</v>
      </c>
      <c r="H1003" s="17">
        <v>44646</v>
      </c>
      <c r="I1003" s="22" t="s">
        <v>4587</v>
      </c>
      <c r="L1003" s="8" t="str">
        <f>VLOOKUP(E1003,'CONTROL MP HR'!$E$5:$M$1813,9,0)</f>
        <v>80003533</v>
      </c>
    </row>
    <row r="1004" spans="1:12">
      <c r="A1004" s="22">
        <f t="shared" si="31"/>
        <v>1000</v>
      </c>
      <c r="B1004" s="21" t="str">
        <f t="shared" si="30"/>
        <v>80003532</v>
      </c>
      <c r="C1004" s="21">
        <v>80003532</v>
      </c>
      <c r="D1004" s="22" t="s">
        <v>1599</v>
      </c>
      <c r="E1004" s="22" t="s">
        <v>1600</v>
      </c>
      <c r="F1004" s="22" t="s">
        <v>1255</v>
      </c>
      <c r="G1004" s="22" t="s">
        <v>405</v>
      </c>
      <c r="H1004" s="17">
        <v>44646</v>
      </c>
      <c r="I1004" s="22" t="s">
        <v>4587</v>
      </c>
      <c r="L1004" s="8" t="str">
        <f>VLOOKUP(E1004,'CONTROL MP HR'!$E$5:$M$1813,9,0)</f>
        <v>80003532</v>
      </c>
    </row>
    <row r="1005" spans="1:12">
      <c r="A1005" s="22">
        <f t="shared" si="31"/>
        <v>1001</v>
      </c>
      <c r="B1005" s="21" t="str">
        <f t="shared" si="30"/>
        <v>80003523</v>
      </c>
      <c r="C1005" s="21">
        <v>80003523</v>
      </c>
      <c r="D1005" s="22" t="s">
        <v>1753</v>
      </c>
      <c r="E1005" s="22" t="s">
        <v>1754</v>
      </c>
      <c r="F1005" s="22" t="s">
        <v>1255</v>
      </c>
      <c r="G1005" s="22" t="s">
        <v>405</v>
      </c>
      <c r="H1005" s="17">
        <v>44646</v>
      </c>
      <c r="I1005" s="22" t="s">
        <v>4587</v>
      </c>
      <c r="L1005" s="8" t="str">
        <f>VLOOKUP(E1005,'CONTROL MP HR'!$E$5:$M$1813,9,0)</f>
        <v>80003523</v>
      </c>
    </row>
    <row r="1006" spans="1:12">
      <c r="A1006" s="22">
        <f t="shared" si="31"/>
        <v>1002</v>
      </c>
      <c r="B1006" s="21" t="str">
        <f t="shared" si="30"/>
        <v>80003524</v>
      </c>
      <c r="C1006" s="21">
        <v>80003524</v>
      </c>
      <c r="D1006" s="22" t="s">
        <v>1773</v>
      </c>
      <c r="E1006" s="22" t="s">
        <v>1774</v>
      </c>
      <c r="F1006" s="22" t="s">
        <v>1255</v>
      </c>
      <c r="G1006" s="22" t="s">
        <v>405</v>
      </c>
      <c r="H1006" s="17">
        <v>44646</v>
      </c>
      <c r="I1006" s="22" t="s">
        <v>4587</v>
      </c>
      <c r="L1006" s="8" t="str">
        <f>VLOOKUP(E1006,'CONTROL MP HR'!$E$5:$M$1813,9,0)</f>
        <v>80003524</v>
      </c>
    </row>
    <row r="1007" spans="1:12">
      <c r="A1007" s="22">
        <f t="shared" si="31"/>
        <v>1003</v>
      </c>
      <c r="B1007" s="21" t="str">
        <f t="shared" si="30"/>
        <v>ROKY SETIAWAN</v>
      </c>
      <c r="C1007" s="21" t="s">
        <v>1832</v>
      </c>
      <c r="D1007" s="22" t="s">
        <v>1831</v>
      </c>
      <c r="E1007" s="22" t="s">
        <v>1832</v>
      </c>
      <c r="F1007" s="22" t="s">
        <v>1255</v>
      </c>
      <c r="G1007" s="22" t="e">
        <v>#N/A</v>
      </c>
      <c r="H1007" s="17">
        <v>44646</v>
      </c>
      <c r="I1007" s="22" t="s">
        <v>4587</v>
      </c>
      <c r="L1007" s="8" t="str">
        <f>VLOOKUP(E1007,'CONTROL MP HR'!$E$5:$M$1813,9,0)</f>
        <v>80003531</v>
      </c>
    </row>
    <row r="1008" spans="1:12">
      <c r="A1008" s="22">
        <f t="shared" si="31"/>
        <v>1004</v>
      </c>
      <c r="B1008" s="21" t="str">
        <f t="shared" si="30"/>
        <v>80003521</v>
      </c>
      <c r="C1008" s="21">
        <v>80003521</v>
      </c>
      <c r="D1008" s="22" t="s">
        <v>1703</v>
      </c>
      <c r="E1008" s="22" t="s">
        <v>1704</v>
      </c>
      <c r="F1008" s="22" t="s">
        <v>1255</v>
      </c>
      <c r="G1008" s="22" t="s">
        <v>405</v>
      </c>
      <c r="H1008" s="17">
        <v>44646</v>
      </c>
      <c r="I1008" s="22" t="s">
        <v>4587</v>
      </c>
      <c r="L1008" s="8" t="str">
        <f>VLOOKUP(E1008,'CONTROL MP HR'!$E$5:$M$1813,9,0)</f>
        <v>80003521</v>
      </c>
    </row>
    <row r="1009" spans="1:12">
      <c r="A1009" s="22">
        <f t="shared" si="31"/>
        <v>1005</v>
      </c>
      <c r="B1009" s="21" t="str">
        <f t="shared" si="30"/>
        <v>80003522</v>
      </c>
      <c r="C1009" s="21">
        <v>80003522</v>
      </c>
      <c r="D1009" s="22" t="s">
        <v>2645</v>
      </c>
      <c r="E1009" s="22" t="s">
        <v>2646</v>
      </c>
      <c r="F1009" s="22" t="s">
        <v>1255</v>
      </c>
      <c r="G1009" s="22" t="s">
        <v>405</v>
      </c>
      <c r="H1009" s="17">
        <v>44646</v>
      </c>
      <c r="I1009" s="22" t="s">
        <v>4587</v>
      </c>
      <c r="L1009" s="8" t="str">
        <f>VLOOKUP(E1009,'CONTROL MP HR'!$E$5:$M$1813,9,0)</f>
        <v>80003522</v>
      </c>
    </row>
    <row r="1010" spans="1:12">
      <c r="A1010" s="22">
        <f t="shared" si="31"/>
        <v>1006</v>
      </c>
      <c r="B1010" s="21" t="str">
        <f t="shared" si="30"/>
        <v>BMP2103221</v>
      </c>
      <c r="C1010" s="21" t="s">
        <v>547</v>
      </c>
      <c r="D1010" s="22" t="s">
        <v>547</v>
      </c>
      <c r="E1010" s="22" t="s">
        <v>548</v>
      </c>
      <c r="F1010" s="22" t="s">
        <v>4609</v>
      </c>
      <c r="G1010" s="22" t="s">
        <v>355</v>
      </c>
      <c r="H1010" s="17">
        <v>44646</v>
      </c>
      <c r="I1010" s="22" t="s">
        <v>4587</v>
      </c>
      <c r="L1010" s="8" t="str">
        <f>VLOOKUP(E1010,'CONTROL MP HR'!$E$5:$M$1813,9,0)</f>
        <v>BMP2103221</v>
      </c>
    </row>
    <row r="1011" spans="1:12">
      <c r="A1011" s="22">
        <f t="shared" si="31"/>
        <v>1007</v>
      </c>
      <c r="B1011" s="21" t="str">
        <f t="shared" si="30"/>
        <v>BMP2103223</v>
      </c>
      <c r="C1011" s="21" t="s">
        <v>558</v>
      </c>
      <c r="D1011" s="22" t="s">
        <v>558</v>
      </c>
      <c r="E1011" s="22" t="s">
        <v>623</v>
      </c>
      <c r="F1011" s="22" t="s">
        <v>4609</v>
      </c>
      <c r="G1011" s="22" t="s">
        <v>355</v>
      </c>
      <c r="H1011" s="17">
        <v>44646</v>
      </c>
      <c r="I1011" s="22" t="s">
        <v>4587</v>
      </c>
      <c r="L1011" s="8" t="str">
        <f>VLOOKUP(E1011,'CONTROL MP HR'!$E$5:$M$1813,9,0)</f>
        <v>BMP2103223</v>
      </c>
    </row>
    <row r="1012" spans="1:12">
      <c r="A1012" s="22">
        <f t="shared" si="31"/>
        <v>1008</v>
      </c>
      <c r="B1012" s="21" t="str">
        <f t="shared" si="30"/>
        <v>BMP2103222</v>
      </c>
      <c r="C1012" s="21" t="s">
        <v>487</v>
      </c>
      <c r="D1012" s="22" t="s">
        <v>487</v>
      </c>
      <c r="E1012" s="22" t="s">
        <v>488</v>
      </c>
      <c r="F1012" s="22" t="s">
        <v>4609</v>
      </c>
      <c r="G1012" s="22" t="s">
        <v>355</v>
      </c>
      <c r="H1012" s="17">
        <v>44646</v>
      </c>
      <c r="I1012" s="22" t="s">
        <v>4587</v>
      </c>
      <c r="L1012" s="8" t="str">
        <f>VLOOKUP(E1012,'CONTROL MP HR'!$E$5:$M$1813,9,0)</f>
        <v>BMP2103222</v>
      </c>
    </row>
    <row r="1013" spans="1:12">
      <c r="A1013" s="22">
        <f t="shared" si="31"/>
        <v>1009</v>
      </c>
      <c r="B1013" s="21" t="str">
        <f t="shared" si="30"/>
        <v>BMP2103224</v>
      </c>
      <c r="C1013" s="21" t="s">
        <v>432</v>
      </c>
      <c r="D1013" s="22" t="s">
        <v>432</v>
      </c>
      <c r="E1013" s="22" t="s">
        <v>433</v>
      </c>
      <c r="F1013" s="22" t="s">
        <v>4609</v>
      </c>
      <c r="G1013" s="22" t="s">
        <v>3973</v>
      </c>
      <c r="H1013" s="17">
        <v>44646</v>
      </c>
      <c r="I1013" s="22" t="s">
        <v>4587</v>
      </c>
      <c r="L1013" s="8" t="str">
        <f>VLOOKUP(E1013,'CONTROL MP HR'!$E$5:$M$1813,9,0)</f>
        <v>BMP2103224</v>
      </c>
    </row>
    <row r="1014" spans="1:12">
      <c r="A1014" s="22">
        <f t="shared" si="31"/>
        <v>1010</v>
      </c>
      <c r="B1014" s="21" t="str">
        <f t="shared" si="30"/>
        <v>80001126</v>
      </c>
      <c r="C1014" s="21" t="s">
        <v>4284</v>
      </c>
      <c r="D1014" s="22" t="e">
        <v>#N/A</v>
      </c>
      <c r="E1014" s="22" t="s">
        <v>4285</v>
      </c>
      <c r="F1014" s="22" t="s">
        <v>1255</v>
      </c>
      <c r="G1014" s="22" t="s">
        <v>405</v>
      </c>
      <c r="H1014" s="17">
        <v>44646</v>
      </c>
      <c r="I1014" s="22" t="s">
        <v>4587</v>
      </c>
      <c r="L1014" s="8" t="e">
        <f>VLOOKUP(E1014,'CONTROL MP HR'!$E$5:$M$1813,9,0)</f>
        <v>#N/A</v>
      </c>
    </row>
    <row r="1015" spans="1:12">
      <c r="A1015" s="22">
        <f t="shared" si="31"/>
        <v>1011</v>
      </c>
      <c r="B1015" s="21" t="str">
        <f t="shared" si="30"/>
        <v>NUR WAHID</v>
      </c>
      <c r="C1015" s="21" t="s">
        <v>4723</v>
      </c>
      <c r="D1015" s="22" t="e">
        <v>#N/A</v>
      </c>
      <c r="E1015" s="22" t="s">
        <v>4723</v>
      </c>
      <c r="F1015" s="22" t="s">
        <v>1255</v>
      </c>
      <c r="G1015" s="22" t="e">
        <v>#N/A</v>
      </c>
      <c r="H1015" s="17">
        <v>44646</v>
      </c>
      <c r="I1015" s="22" t="s">
        <v>4587</v>
      </c>
      <c r="L1015" s="8" t="e">
        <f>VLOOKUP(E1015,'CONTROL MP HR'!$E$5:$M$1813,9,0)</f>
        <v>#N/A</v>
      </c>
    </row>
    <row r="1016" spans="1:12">
      <c r="A1016" s="22">
        <f t="shared" si="31"/>
        <v>1012</v>
      </c>
      <c r="B1016" s="21" t="str">
        <f t="shared" si="30"/>
        <v>80000021</v>
      </c>
      <c r="C1016" s="21" t="s">
        <v>4250</v>
      </c>
      <c r="D1016" s="22" t="s">
        <v>3242</v>
      </c>
      <c r="E1016" s="22" t="s">
        <v>3243</v>
      </c>
      <c r="F1016" s="22" t="s">
        <v>1255</v>
      </c>
      <c r="G1016" s="22" t="s">
        <v>3973</v>
      </c>
      <c r="H1016" s="17">
        <v>44646</v>
      </c>
      <c r="I1016" s="22" t="s">
        <v>4587</v>
      </c>
      <c r="L1016" s="8" t="str">
        <f>VLOOKUP(E1016,'CONTROL MP HR'!$E$5:$M$1813,9,0)</f>
        <v>80003011</v>
      </c>
    </row>
    <row r="1017" spans="1:12">
      <c r="A1017" s="22">
        <f t="shared" si="31"/>
        <v>1013</v>
      </c>
      <c r="B1017" s="21" t="str">
        <f t="shared" si="30"/>
        <v>KMK-20030206</v>
      </c>
      <c r="C1017" s="21" t="s">
        <v>4486</v>
      </c>
      <c r="D1017" s="22" t="s">
        <v>1035</v>
      </c>
      <c r="E1017" s="22" t="s">
        <v>1033</v>
      </c>
      <c r="F1017" s="22" t="s">
        <v>808</v>
      </c>
      <c r="G1017" s="22" t="s">
        <v>3973</v>
      </c>
      <c r="H1017" s="17">
        <v>44646</v>
      </c>
      <c r="I1017" s="22" t="s">
        <v>4587</v>
      </c>
      <c r="L1017" s="8" t="str">
        <f>VLOOKUP(E1017,'CONTROL MP HR'!$E$5:$M$1813,9,0)</f>
        <v>00000327</v>
      </c>
    </row>
    <row r="1018" spans="1:12">
      <c r="A1018" s="22">
        <f t="shared" si="31"/>
        <v>1014</v>
      </c>
      <c r="B1018" s="21" t="str">
        <f t="shared" si="30"/>
        <v>80002755</v>
      </c>
      <c r="C1018" s="21" t="s">
        <v>2719</v>
      </c>
      <c r="D1018" s="22" t="s">
        <v>2719</v>
      </c>
      <c r="E1018" s="22" t="s">
        <v>2720</v>
      </c>
      <c r="F1018" s="22" t="s">
        <v>4609</v>
      </c>
      <c r="G1018" s="22" t="s">
        <v>328</v>
      </c>
      <c r="H1018" s="17">
        <v>44653</v>
      </c>
      <c r="I1018" s="22" t="s">
        <v>4587</v>
      </c>
      <c r="L1018" s="8" t="str">
        <f>VLOOKUP(E1018,'CONTROL MP HR'!$E$5:$M$1813,9,0)</f>
        <v>80002755</v>
      </c>
    </row>
    <row r="1019" spans="1:12">
      <c r="A1019" s="22">
        <f t="shared" si="31"/>
        <v>1015</v>
      </c>
      <c r="B1019" s="21" t="str">
        <f t="shared" si="30"/>
        <v>80001770</v>
      </c>
      <c r="C1019" s="21" t="s">
        <v>1477</v>
      </c>
      <c r="D1019" s="22" t="s">
        <v>1477</v>
      </c>
      <c r="E1019" s="22" t="s">
        <v>1478</v>
      </c>
      <c r="F1019" s="22" t="s">
        <v>1255</v>
      </c>
      <c r="G1019" s="22" t="s">
        <v>328</v>
      </c>
      <c r="H1019" s="17">
        <v>44653</v>
      </c>
      <c r="I1019" s="22" t="s">
        <v>4587</v>
      </c>
      <c r="L1019" s="8" t="str">
        <f>VLOOKUP(E1019,'CONTROL MP HR'!$E$5:$M$1813,9,0)</f>
        <v>80001770</v>
      </c>
    </row>
    <row r="1020" spans="1:12">
      <c r="A1020" s="22">
        <f t="shared" si="31"/>
        <v>1016</v>
      </c>
      <c r="B1020" s="21" t="str">
        <f t="shared" si="30"/>
        <v>BMP0104225</v>
      </c>
      <c r="C1020" s="21" t="s">
        <v>374</v>
      </c>
      <c r="D1020" s="22" t="s">
        <v>374</v>
      </c>
      <c r="E1020" s="22" t="s">
        <v>375</v>
      </c>
      <c r="F1020" s="22" t="s">
        <v>4609</v>
      </c>
      <c r="G1020" s="22" t="s">
        <v>3973</v>
      </c>
      <c r="H1020" s="17">
        <v>44653</v>
      </c>
      <c r="I1020" s="22" t="s">
        <v>4587</v>
      </c>
      <c r="L1020" s="8" t="str">
        <f>VLOOKUP(E1020,'CONTROL MP HR'!$E$5:$M$1813,9,0)</f>
        <v>BMP0104225</v>
      </c>
    </row>
    <row r="1021" spans="1:12">
      <c r="A1021" s="22">
        <f t="shared" si="31"/>
        <v>1017</v>
      </c>
      <c r="B1021" s="21" t="str">
        <f t="shared" si="30"/>
        <v>BMP0104222</v>
      </c>
      <c r="C1021" s="21" t="s">
        <v>626</v>
      </c>
      <c r="D1021" s="22" t="s">
        <v>626</v>
      </c>
      <c r="E1021" s="22" t="s">
        <v>627</v>
      </c>
      <c r="F1021" s="22" t="s">
        <v>4609</v>
      </c>
      <c r="G1021" s="22" t="s">
        <v>3973</v>
      </c>
      <c r="H1021" s="17">
        <v>44653</v>
      </c>
      <c r="I1021" s="22" t="s">
        <v>4587</v>
      </c>
      <c r="L1021" s="8" t="str">
        <f>VLOOKUP(E1021,'CONTROL MP HR'!$E$5:$M$1813,9,0)</f>
        <v>BMP0104222</v>
      </c>
    </row>
    <row r="1022" spans="1:12">
      <c r="A1022" s="22">
        <f t="shared" si="31"/>
        <v>1018</v>
      </c>
      <c r="B1022" s="21" t="str">
        <f t="shared" si="30"/>
        <v>BMP0104224</v>
      </c>
      <c r="C1022" s="21" t="s">
        <v>525</v>
      </c>
      <c r="D1022" s="22" t="e">
        <v>#N/A</v>
      </c>
      <c r="E1022" s="22" t="s">
        <v>4724</v>
      </c>
      <c r="F1022" s="22" t="s">
        <v>4609</v>
      </c>
      <c r="G1022" s="22" t="s">
        <v>3973</v>
      </c>
      <c r="H1022" s="17">
        <v>44653</v>
      </c>
      <c r="I1022" s="22" t="s">
        <v>4587</v>
      </c>
      <c r="L1022" s="8" t="e">
        <f>VLOOKUP(E1022,'CONTROL MP HR'!$E$5:$M$1813,9,0)</f>
        <v>#N/A</v>
      </c>
    </row>
    <row r="1023" spans="1:12">
      <c r="A1023" s="22">
        <f t="shared" si="31"/>
        <v>1019</v>
      </c>
      <c r="B1023" s="21" t="str">
        <f t="shared" si="30"/>
        <v>BMP0104223</v>
      </c>
      <c r="C1023" s="21" t="s">
        <v>442</v>
      </c>
      <c r="D1023" s="22" t="s">
        <v>442</v>
      </c>
      <c r="E1023" s="22" t="s">
        <v>443</v>
      </c>
      <c r="F1023" s="22" t="s">
        <v>4609</v>
      </c>
      <c r="G1023" s="22" t="s">
        <v>3973</v>
      </c>
      <c r="H1023" s="17">
        <v>44653</v>
      </c>
      <c r="I1023" s="22" t="s">
        <v>4587</v>
      </c>
      <c r="L1023" s="8" t="str">
        <f>VLOOKUP(E1023,'CONTROL MP HR'!$E$5:$M$1813,9,0)</f>
        <v>BMP0104223</v>
      </c>
    </row>
    <row r="1024" spans="1:12">
      <c r="A1024" s="22">
        <f t="shared" si="31"/>
        <v>1020</v>
      </c>
      <c r="B1024" s="21" t="str">
        <f t="shared" si="30"/>
        <v>KASBARY REZKI</v>
      </c>
      <c r="C1024" s="21" t="s">
        <v>4725</v>
      </c>
      <c r="D1024" s="22" t="e">
        <v>#N/A</v>
      </c>
      <c r="E1024" s="22" t="s">
        <v>4725</v>
      </c>
      <c r="F1024" s="22" t="s">
        <v>4609</v>
      </c>
      <c r="G1024" s="22" t="e">
        <v>#N/A</v>
      </c>
      <c r="H1024" s="17">
        <v>44653</v>
      </c>
      <c r="I1024" s="22" t="s">
        <v>4587</v>
      </c>
      <c r="L1024" s="8" t="e">
        <f>VLOOKUP(E1024,'CONTROL MP HR'!$E$5:$M$1813,9,0)</f>
        <v>#N/A</v>
      </c>
    </row>
    <row r="1025" spans="1:12">
      <c r="A1025" s="22">
        <f t="shared" si="31"/>
        <v>1021</v>
      </c>
      <c r="B1025" s="21" t="str">
        <f t="shared" si="30"/>
        <v>BMP-0805213</v>
      </c>
      <c r="C1025" s="21" t="s">
        <v>412</v>
      </c>
      <c r="D1025" s="22" t="s">
        <v>412</v>
      </c>
      <c r="E1025" s="22" t="s">
        <v>413</v>
      </c>
      <c r="F1025" s="22" t="s">
        <v>4609</v>
      </c>
      <c r="G1025" s="22" t="s">
        <v>328</v>
      </c>
      <c r="H1025" s="17">
        <v>44653</v>
      </c>
      <c r="I1025" s="22" t="s">
        <v>4587</v>
      </c>
      <c r="L1025" s="8" t="str">
        <f>VLOOKUP(E1025,'CONTROL MP HR'!$E$5:$M$1813,9,0)</f>
        <v>BMP-0805213</v>
      </c>
    </row>
    <row r="1026" spans="1:12">
      <c r="A1026" s="22">
        <f t="shared" si="31"/>
        <v>1022</v>
      </c>
      <c r="B1026" s="21" t="str">
        <f t="shared" si="30"/>
        <v>80003520</v>
      </c>
      <c r="C1026" s="21">
        <v>80003520</v>
      </c>
      <c r="D1026" s="22" t="s">
        <v>3597</v>
      </c>
      <c r="E1026" s="22" t="s">
        <v>3598</v>
      </c>
      <c r="F1026" s="22" t="s">
        <v>1255</v>
      </c>
      <c r="G1026" s="22" t="s">
        <v>405</v>
      </c>
      <c r="H1026" s="17">
        <v>44653</v>
      </c>
      <c r="I1026" s="22" t="s">
        <v>4587</v>
      </c>
      <c r="L1026" s="8" t="str">
        <f>VLOOKUP(E1026,'CONTROL MP HR'!$E$5:$M$1813,9,0)</f>
        <v>80003520</v>
      </c>
    </row>
    <row r="1027" spans="1:12">
      <c r="A1027" s="22">
        <f t="shared" si="31"/>
        <v>1023</v>
      </c>
      <c r="B1027" s="21" t="str">
        <f t="shared" si="30"/>
        <v>80003518</v>
      </c>
      <c r="C1027" s="21">
        <v>80003518</v>
      </c>
      <c r="D1027" s="22" t="s">
        <v>3187</v>
      </c>
      <c r="E1027" s="22" t="s">
        <v>3188</v>
      </c>
      <c r="F1027" s="22" t="s">
        <v>1255</v>
      </c>
      <c r="G1027" s="22" t="s">
        <v>405</v>
      </c>
      <c r="H1027" s="17">
        <v>44653</v>
      </c>
      <c r="I1027" s="22" t="s">
        <v>4587</v>
      </c>
      <c r="L1027" s="8" t="str">
        <f>VLOOKUP(E1027,'CONTROL MP HR'!$E$5:$M$1813,9,0)</f>
        <v>80003518</v>
      </c>
    </row>
    <row r="1028" spans="1:12">
      <c r="A1028" s="22">
        <f t="shared" si="31"/>
        <v>1024</v>
      </c>
      <c r="B1028" s="21" t="str">
        <f t="shared" si="30"/>
        <v>80003519</v>
      </c>
      <c r="C1028" s="21">
        <v>80003519</v>
      </c>
      <c r="D1028" s="22" t="s">
        <v>1355</v>
      </c>
      <c r="E1028" s="22" t="s">
        <v>1356</v>
      </c>
      <c r="F1028" s="22" t="s">
        <v>1255</v>
      </c>
      <c r="G1028" s="22" t="s">
        <v>405</v>
      </c>
      <c r="H1028" s="17">
        <v>44653</v>
      </c>
      <c r="I1028" s="22" t="s">
        <v>4587</v>
      </c>
      <c r="L1028" s="8" t="str">
        <f>VLOOKUP(E1028,'CONTROL MP HR'!$E$5:$M$1813,9,0)</f>
        <v>80003519</v>
      </c>
    </row>
    <row r="1029" spans="1:12">
      <c r="A1029" s="22">
        <f t="shared" si="31"/>
        <v>1025</v>
      </c>
      <c r="B1029" s="21" t="str">
        <f t="shared" ref="B1029:B1092" si="32">TEXT(C1029,"00000000")</f>
        <v>BMP3103221</v>
      </c>
      <c r="C1029" s="21" t="s">
        <v>549</v>
      </c>
      <c r="D1029" s="22" t="s">
        <v>549</v>
      </c>
      <c r="E1029" s="22" t="s">
        <v>550</v>
      </c>
      <c r="F1029" s="22" t="s">
        <v>4609</v>
      </c>
      <c r="G1029" s="22" t="s">
        <v>3973</v>
      </c>
      <c r="H1029" s="17">
        <v>44653</v>
      </c>
      <c r="I1029" s="22" t="s">
        <v>4587</v>
      </c>
      <c r="L1029" s="8" t="str">
        <f>VLOOKUP(E1029,'CONTROL MP HR'!$E$5:$M$1813,9,0)</f>
        <v>BMP3103221</v>
      </c>
    </row>
    <row r="1030" spans="1:12">
      <c r="A1030" s="22">
        <f t="shared" ref="A1030:A1093" si="33">A1029+1</f>
        <v>1026</v>
      </c>
      <c r="B1030" s="21" t="str">
        <f t="shared" si="32"/>
        <v>80001287</v>
      </c>
      <c r="C1030" s="21" t="s">
        <v>4253</v>
      </c>
      <c r="D1030" s="22" t="s">
        <v>3197</v>
      </c>
      <c r="E1030" s="22" t="s">
        <v>3198</v>
      </c>
      <c r="F1030" s="22" t="s">
        <v>1255</v>
      </c>
      <c r="G1030" s="22" t="s">
        <v>3973</v>
      </c>
      <c r="H1030" s="17">
        <v>44653</v>
      </c>
      <c r="I1030" s="22" t="s">
        <v>4587</v>
      </c>
      <c r="L1030" s="8" t="str">
        <f>VLOOKUP(E1030,'CONTROL MP HR'!$E$5:$M$1813,9,0)</f>
        <v>80004537</v>
      </c>
    </row>
    <row r="1031" spans="1:12">
      <c r="A1031" s="22">
        <f t="shared" si="33"/>
        <v>1027</v>
      </c>
      <c r="B1031" s="21" t="str">
        <f t="shared" si="32"/>
        <v>SUI - 2203003</v>
      </c>
      <c r="C1031" s="21" t="s">
        <v>3825</v>
      </c>
      <c r="D1031" s="22" t="e">
        <v>#N/A</v>
      </c>
      <c r="E1031" s="22" t="s">
        <v>4726</v>
      </c>
      <c r="F1031" s="22" t="s">
        <v>4611</v>
      </c>
      <c r="G1031" s="22" t="s">
        <v>328</v>
      </c>
      <c r="H1031" s="17">
        <v>44653</v>
      </c>
      <c r="I1031" s="22" t="s">
        <v>4587</v>
      </c>
      <c r="L1031" s="8" t="e">
        <f>VLOOKUP(E1031,'CONTROL MP HR'!$E$5:$M$1813,9,0)</f>
        <v>#N/A</v>
      </c>
    </row>
    <row r="1032" spans="1:12">
      <c r="A1032" s="22">
        <f t="shared" si="33"/>
        <v>1028</v>
      </c>
      <c r="B1032" s="21" t="str">
        <f t="shared" si="32"/>
        <v>SUI - 2203004</v>
      </c>
      <c r="C1032" s="21" t="s">
        <v>3814</v>
      </c>
      <c r="D1032" s="22" t="e">
        <v>#N/A</v>
      </c>
      <c r="E1032" s="22" t="s">
        <v>4727</v>
      </c>
      <c r="F1032" s="22" t="s">
        <v>4611</v>
      </c>
      <c r="G1032" s="22" t="s">
        <v>328</v>
      </c>
      <c r="H1032" s="17">
        <v>44653</v>
      </c>
      <c r="I1032" s="22" t="s">
        <v>4587</v>
      </c>
      <c r="L1032" s="8" t="e">
        <f>VLOOKUP(E1032,'CONTROL MP HR'!$E$5:$M$1813,9,0)</f>
        <v>#N/A</v>
      </c>
    </row>
    <row r="1033" spans="1:12">
      <c r="A1033" s="22">
        <f t="shared" si="33"/>
        <v>1029</v>
      </c>
      <c r="B1033" s="21" t="str">
        <f t="shared" si="32"/>
        <v>SUI - 1412002</v>
      </c>
      <c r="C1033" s="21" t="s">
        <v>3827</v>
      </c>
      <c r="D1033" s="22" t="s">
        <v>3825</v>
      </c>
      <c r="E1033" s="22" t="s">
        <v>3826</v>
      </c>
      <c r="F1033" s="22" t="s">
        <v>4611</v>
      </c>
      <c r="G1033" s="22" t="s">
        <v>328</v>
      </c>
      <c r="H1033" s="17">
        <v>44653</v>
      </c>
      <c r="I1033" s="22" t="s">
        <v>4587</v>
      </c>
      <c r="L1033" s="8" t="str">
        <f>VLOOKUP(E1033,'CONTROL MP HR'!$E$5:$M$1813,9,0)</f>
        <v>SUI - 2203003</v>
      </c>
    </row>
    <row r="1034" spans="1:12">
      <c r="A1034" s="22">
        <f t="shared" si="33"/>
        <v>1030</v>
      </c>
      <c r="B1034" s="21" t="str">
        <f t="shared" si="32"/>
        <v>SUI - 2203007</v>
      </c>
      <c r="C1034" s="21" t="s">
        <v>3823</v>
      </c>
      <c r="D1034" s="22" t="s">
        <v>3810</v>
      </c>
      <c r="E1034" s="22" t="s">
        <v>3811</v>
      </c>
      <c r="F1034" s="22" t="s">
        <v>4611</v>
      </c>
      <c r="G1034" s="22" t="s">
        <v>328</v>
      </c>
      <c r="H1034" s="17">
        <v>44653</v>
      </c>
      <c r="I1034" s="22" t="s">
        <v>4587</v>
      </c>
      <c r="L1034" s="8" t="str">
        <f>VLOOKUP(E1034,'CONTROL MP HR'!$E$5:$M$1813,9,0)</f>
        <v>SUI - 2203005</v>
      </c>
    </row>
    <row r="1035" spans="1:12">
      <c r="A1035" s="22">
        <f t="shared" si="33"/>
        <v>1031</v>
      </c>
      <c r="B1035" s="21" t="str">
        <f t="shared" si="32"/>
        <v>PENDERI</v>
      </c>
      <c r="C1035" s="21" t="s">
        <v>4728</v>
      </c>
      <c r="D1035" s="22" t="e">
        <v>#N/A</v>
      </c>
      <c r="E1035" s="22" t="s">
        <v>4728</v>
      </c>
      <c r="F1035" s="22" t="s">
        <v>4611</v>
      </c>
      <c r="G1035" s="22" t="e">
        <v>#N/A</v>
      </c>
      <c r="H1035" s="17">
        <v>44653</v>
      </c>
      <c r="I1035" s="22" t="s">
        <v>4587</v>
      </c>
      <c r="L1035" s="8" t="e">
        <f>VLOOKUP(E1035,'CONTROL MP HR'!$E$5:$M$1813,9,0)</f>
        <v>#N/A</v>
      </c>
    </row>
    <row r="1036" spans="1:12">
      <c r="A1036" s="22">
        <f t="shared" si="33"/>
        <v>1032</v>
      </c>
      <c r="B1036" s="21" t="str">
        <f t="shared" si="32"/>
        <v>80001277</v>
      </c>
      <c r="C1036" s="21">
        <v>80001277</v>
      </c>
      <c r="D1036" s="22" t="s">
        <v>3539</v>
      </c>
      <c r="E1036" s="22" t="s">
        <v>3538</v>
      </c>
      <c r="F1036" s="22" t="s">
        <v>1255</v>
      </c>
      <c r="G1036" s="22" t="s">
        <v>405</v>
      </c>
      <c r="H1036" s="17">
        <v>44653</v>
      </c>
      <c r="I1036" s="22" t="s">
        <v>4587</v>
      </c>
      <c r="L1036" s="8" t="str">
        <f>VLOOKUP(E1036,'CONTROL MP HR'!$E$5:$M$1813,9,0)</f>
        <v>80004533</v>
      </c>
    </row>
    <row r="1037" spans="1:12">
      <c r="A1037" s="22">
        <f t="shared" si="33"/>
        <v>1033</v>
      </c>
      <c r="B1037" s="21" t="str">
        <f t="shared" si="32"/>
        <v>80001259</v>
      </c>
      <c r="C1037" s="21" t="s">
        <v>4206</v>
      </c>
      <c r="D1037" s="22" t="e">
        <v>#N/A</v>
      </c>
      <c r="E1037" s="22" t="s">
        <v>4207</v>
      </c>
      <c r="F1037" s="22" t="s">
        <v>1255</v>
      </c>
      <c r="G1037" s="22" t="s">
        <v>3973</v>
      </c>
      <c r="H1037" s="17">
        <v>44653</v>
      </c>
      <c r="I1037" s="22" t="s">
        <v>4587</v>
      </c>
      <c r="L1037" s="8" t="e">
        <f>VLOOKUP(E1037,'CONTROL MP HR'!$E$5:$M$1813,9,0)</f>
        <v>#N/A</v>
      </c>
    </row>
    <row r="1038" spans="1:12">
      <c r="A1038" s="22">
        <f t="shared" si="33"/>
        <v>1034</v>
      </c>
      <c r="B1038" s="21" t="str">
        <f t="shared" si="32"/>
        <v>BMP280322</v>
      </c>
      <c r="C1038" s="21" t="s">
        <v>473</v>
      </c>
      <c r="D1038" s="22" t="s">
        <v>473</v>
      </c>
      <c r="E1038" s="22" t="s">
        <v>474</v>
      </c>
      <c r="F1038" s="22" t="s">
        <v>4609</v>
      </c>
      <c r="G1038" s="22" t="s">
        <v>3973</v>
      </c>
      <c r="H1038" s="17">
        <v>44653</v>
      </c>
      <c r="I1038" s="22" t="s">
        <v>4587</v>
      </c>
      <c r="L1038" s="8" t="str">
        <f>VLOOKUP(E1038,'CONTROL MP HR'!$E$5:$M$1813,9,0)</f>
        <v>BMP280322</v>
      </c>
    </row>
    <row r="1039" spans="1:12">
      <c r="A1039" s="22">
        <f t="shared" si="33"/>
        <v>1035</v>
      </c>
      <c r="B1039" s="21" t="str">
        <f t="shared" si="32"/>
        <v>80001265</v>
      </c>
      <c r="C1039" s="21" t="s">
        <v>4184</v>
      </c>
      <c r="D1039" s="22" t="s">
        <v>3412</v>
      </c>
      <c r="E1039" s="22" t="s">
        <v>3413</v>
      </c>
      <c r="F1039" s="22" t="s">
        <v>1255</v>
      </c>
      <c r="G1039" s="22" t="s">
        <v>405</v>
      </c>
      <c r="H1039" s="17">
        <v>44653</v>
      </c>
      <c r="I1039" s="22" t="s">
        <v>4587</v>
      </c>
      <c r="L1039" s="8" t="str">
        <f>VLOOKUP(E1039,'CONTROL MP HR'!$E$5:$M$1813,9,0)</f>
        <v>80004525</v>
      </c>
    </row>
    <row r="1040" spans="1:12">
      <c r="A1040" s="22">
        <f t="shared" si="33"/>
        <v>1036</v>
      </c>
      <c r="B1040" s="21" t="str">
        <f t="shared" si="32"/>
        <v>00117326</v>
      </c>
      <c r="C1040" s="21">
        <v>117326</v>
      </c>
      <c r="D1040" s="22" t="s">
        <v>3587</v>
      </c>
      <c r="E1040" s="22" t="s">
        <v>3588</v>
      </c>
      <c r="F1040" s="22" t="s">
        <v>1255</v>
      </c>
      <c r="G1040" s="22" t="s">
        <v>405</v>
      </c>
      <c r="H1040" s="17">
        <v>44653</v>
      </c>
      <c r="I1040" s="22" t="s">
        <v>4587</v>
      </c>
      <c r="L1040" s="8" t="str">
        <f>VLOOKUP(E1040,'CONTROL MP HR'!$E$5:$M$1813,9,0)</f>
        <v>00117326</v>
      </c>
    </row>
    <row r="1041" spans="1:12">
      <c r="A1041" s="22">
        <f t="shared" si="33"/>
        <v>1037</v>
      </c>
      <c r="B1041" s="21" t="str">
        <f t="shared" si="32"/>
        <v>702220281</v>
      </c>
      <c r="C1041" s="21">
        <v>702220281</v>
      </c>
      <c r="D1041" s="22" t="s">
        <v>3872</v>
      </c>
      <c r="E1041" s="22" t="s">
        <v>4575</v>
      </c>
      <c r="F1041" s="22" t="s">
        <v>3947</v>
      </c>
      <c r="G1041" s="22" t="s">
        <v>328</v>
      </c>
      <c r="H1041" s="17">
        <v>44656</v>
      </c>
      <c r="I1041" s="22" t="s">
        <v>4587</v>
      </c>
      <c r="L1041" s="8" t="str">
        <f>VLOOKUP(E1041,'CONTROL MP HR'!$E$5:$M$1813,9,0)</f>
        <v>702220279</v>
      </c>
    </row>
    <row r="1042" spans="1:12">
      <c r="A1042" s="22">
        <f t="shared" si="33"/>
        <v>1038</v>
      </c>
      <c r="B1042" s="21" t="str">
        <f t="shared" si="32"/>
        <v>702220270</v>
      </c>
      <c r="C1042" s="21">
        <v>702220270</v>
      </c>
      <c r="D1042" s="22" t="s">
        <v>3878</v>
      </c>
      <c r="E1042" s="22" t="s">
        <v>4577</v>
      </c>
      <c r="F1042" s="22" t="s">
        <v>3947</v>
      </c>
      <c r="G1042" s="22" t="s">
        <v>328</v>
      </c>
      <c r="H1042" s="17">
        <v>44656</v>
      </c>
      <c r="I1042" s="22" t="s">
        <v>4587</v>
      </c>
      <c r="L1042" s="8" t="str">
        <f>VLOOKUP(E1042,'CONTROL MP HR'!$E$5:$M$1813,9,0)</f>
        <v>702220270</v>
      </c>
    </row>
    <row r="1043" spans="1:12">
      <c r="A1043" s="22">
        <f t="shared" si="33"/>
        <v>1039</v>
      </c>
      <c r="B1043" s="21" t="str">
        <f t="shared" si="32"/>
        <v>702220268</v>
      </c>
      <c r="C1043" s="21">
        <v>702220268</v>
      </c>
      <c r="D1043" s="22" t="s">
        <v>3886</v>
      </c>
      <c r="E1043" s="22" t="s">
        <v>4578</v>
      </c>
      <c r="F1043" s="22" t="s">
        <v>3947</v>
      </c>
      <c r="G1043" s="22" t="s">
        <v>328</v>
      </c>
      <c r="H1043" s="17">
        <v>44656</v>
      </c>
      <c r="I1043" s="22" t="s">
        <v>4587</v>
      </c>
      <c r="L1043" s="8" t="str">
        <f>VLOOKUP(E1043,'CONTROL MP HR'!$E$5:$M$1813,9,0)</f>
        <v>702220268</v>
      </c>
    </row>
    <row r="1044" spans="1:12">
      <c r="A1044" s="22">
        <f t="shared" si="33"/>
        <v>1040</v>
      </c>
      <c r="B1044" s="21" t="str">
        <f t="shared" si="32"/>
        <v>80000981</v>
      </c>
      <c r="C1044" s="21" t="s">
        <v>2232</v>
      </c>
      <c r="D1044" s="22" t="s">
        <v>2232</v>
      </c>
      <c r="E1044" s="22" t="s">
        <v>2233</v>
      </c>
      <c r="F1044" s="22" t="s">
        <v>1255</v>
      </c>
      <c r="G1044" s="22" t="s">
        <v>405</v>
      </c>
      <c r="H1044" s="17">
        <v>44656</v>
      </c>
      <c r="I1044" s="22" t="s">
        <v>4587</v>
      </c>
      <c r="L1044" s="8" t="str">
        <f>VLOOKUP(E1044,'CONTROL MP HR'!$E$5:$M$1813,9,0)</f>
        <v>80000981</v>
      </c>
    </row>
    <row r="1045" spans="1:12">
      <c r="A1045" s="22">
        <f t="shared" si="33"/>
        <v>1041</v>
      </c>
      <c r="B1045" s="21" t="str">
        <f t="shared" si="32"/>
        <v>BMP0104226</v>
      </c>
      <c r="C1045" s="21" t="s">
        <v>628</v>
      </c>
      <c r="D1045" s="22" t="s">
        <v>628</v>
      </c>
      <c r="E1045" s="22" t="s">
        <v>629</v>
      </c>
      <c r="F1045" s="22" t="s">
        <v>4609</v>
      </c>
      <c r="G1045" s="22" t="s">
        <v>405</v>
      </c>
      <c r="H1045" s="17">
        <v>44656</v>
      </c>
      <c r="I1045" s="22" t="s">
        <v>4587</v>
      </c>
      <c r="L1045" s="8" t="str">
        <f>VLOOKUP(E1045,'CONTROL MP HR'!$E$5:$M$1813,9,0)</f>
        <v>BMP0104226</v>
      </c>
    </row>
    <row r="1046" spans="1:12">
      <c r="A1046" s="22">
        <f t="shared" si="33"/>
        <v>1042</v>
      </c>
      <c r="B1046" s="21" t="str">
        <f t="shared" si="32"/>
        <v>DEBBY NOOR GILANG RAMADHAN</v>
      </c>
      <c r="C1046" s="21" t="s">
        <v>4011</v>
      </c>
      <c r="D1046" s="22" t="e">
        <v>#N/A</v>
      </c>
      <c r="E1046" s="22" t="s">
        <v>4011</v>
      </c>
      <c r="F1046" s="22" t="s">
        <v>666</v>
      </c>
      <c r="G1046" s="22" t="e">
        <v>#N/A</v>
      </c>
      <c r="H1046" s="17">
        <v>44656</v>
      </c>
      <c r="I1046" s="22" t="s">
        <v>4587</v>
      </c>
      <c r="L1046" s="8" t="e">
        <f>VLOOKUP(E1046,'CONTROL MP HR'!$E$5:$M$1813,9,0)</f>
        <v>#N/A</v>
      </c>
    </row>
    <row r="1047" spans="1:12">
      <c r="A1047" s="22">
        <f t="shared" si="33"/>
        <v>1043</v>
      </c>
      <c r="B1047" s="21" t="str">
        <f t="shared" si="32"/>
        <v>MULYADI</v>
      </c>
      <c r="C1047" s="21" t="s">
        <v>4729</v>
      </c>
      <c r="D1047" s="22" t="e">
        <v>#N/A</v>
      </c>
      <c r="E1047" s="22" t="s">
        <v>4729</v>
      </c>
      <c r="F1047" s="22" t="s">
        <v>1255</v>
      </c>
      <c r="G1047" s="22" t="e">
        <v>#N/A</v>
      </c>
      <c r="H1047" s="17">
        <v>44656</v>
      </c>
      <c r="I1047" s="22" t="s">
        <v>4587</v>
      </c>
      <c r="L1047" s="8" t="e">
        <f>VLOOKUP(E1047,'CONTROL MP HR'!$E$5:$M$1813,9,0)</f>
        <v>#N/A</v>
      </c>
    </row>
    <row r="1048" spans="1:12">
      <c r="A1048" s="22">
        <f t="shared" si="33"/>
        <v>1044</v>
      </c>
      <c r="B1048" s="21" t="str">
        <f t="shared" si="32"/>
        <v>ALDI</v>
      </c>
      <c r="C1048" s="21" t="s">
        <v>4730</v>
      </c>
      <c r="D1048" s="22" t="e">
        <v>#N/A</v>
      </c>
      <c r="E1048" s="22" t="s">
        <v>4730</v>
      </c>
      <c r="F1048" s="22" t="s">
        <v>1255</v>
      </c>
      <c r="G1048" s="22" t="e">
        <v>#N/A</v>
      </c>
      <c r="H1048" s="17">
        <v>44656</v>
      </c>
      <c r="I1048" s="22" t="s">
        <v>4587</v>
      </c>
      <c r="L1048" s="8" t="e">
        <f>VLOOKUP(E1048,'CONTROL MP HR'!$E$5:$M$1813,9,0)</f>
        <v>#N/A</v>
      </c>
    </row>
    <row r="1049" spans="1:12">
      <c r="A1049" s="22">
        <f t="shared" si="33"/>
        <v>1045</v>
      </c>
      <c r="B1049" s="21" t="str">
        <f t="shared" si="32"/>
        <v>80003352</v>
      </c>
      <c r="C1049" s="21" t="s">
        <v>3492</v>
      </c>
      <c r="D1049" s="22" t="s">
        <v>3492</v>
      </c>
      <c r="E1049" s="22" t="s">
        <v>3493</v>
      </c>
      <c r="F1049" s="22" t="s">
        <v>1255</v>
      </c>
      <c r="G1049" s="22" t="s">
        <v>355</v>
      </c>
      <c r="H1049" s="17">
        <v>44656</v>
      </c>
      <c r="I1049" s="22" t="s">
        <v>4587</v>
      </c>
      <c r="L1049" s="8" t="str">
        <f>VLOOKUP(E1049,'CONTROL MP HR'!$E$5:$M$1813,9,0)</f>
        <v>80003352</v>
      </c>
    </row>
    <row r="1050" spans="1:12">
      <c r="A1050" s="22">
        <f t="shared" si="33"/>
        <v>1046</v>
      </c>
      <c r="B1050" s="21" t="str">
        <f t="shared" si="32"/>
        <v>80003338</v>
      </c>
      <c r="C1050" s="21" t="s">
        <v>2458</v>
      </c>
      <c r="D1050" s="22" t="s">
        <v>2458</v>
      </c>
      <c r="E1050" s="22" t="s">
        <v>2459</v>
      </c>
      <c r="F1050" s="22" t="s">
        <v>1255</v>
      </c>
      <c r="G1050" s="22" t="s">
        <v>328</v>
      </c>
      <c r="H1050" s="17">
        <v>44660</v>
      </c>
      <c r="I1050" s="22" t="s">
        <v>4587</v>
      </c>
      <c r="L1050" s="8" t="str">
        <f>VLOOKUP(E1050,'CONTROL MP HR'!$E$5:$M$1813,9,0)</f>
        <v>80003338</v>
      </c>
    </row>
    <row r="1051" spans="1:12">
      <c r="A1051" s="22">
        <f t="shared" si="33"/>
        <v>1047</v>
      </c>
      <c r="B1051" s="21" t="str">
        <f t="shared" si="32"/>
        <v>80003341</v>
      </c>
      <c r="C1051" s="21" t="s">
        <v>3118</v>
      </c>
      <c r="D1051" s="22" t="e">
        <v>#N/A</v>
      </c>
      <c r="E1051" s="22" t="s">
        <v>4731</v>
      </c>
      <c r="F1051" s="22" t="s">
        <v>1255</v>
      </c>
      <c r="G1051" s="22" t="s">
        <v>328</v>
      </c>
      <c r="H1051" s="17">
        <v>44660</v>
      </c>
      <c r="I1051" s="22" t="s">
        <v>4587</v>
      </c>
      <c r="L1051" s="8" t="e">
        <f>VLOOKUP(E1051,'CONTROL MP HR'!$E$5:$M$1813,9,0)</f>
        <v>#N/A</v>
      </c>
    </row>
    <row r="1052" spans="1:12">
      <c r="A1052" s="22">
        <f t="shared" si="33"/>
        <v>1048</v>
      </c>
      <c r="B1052" s="21" t="str">
        <f t="shared" si="32"/>
        <v>80001830</v>
      </c>
      <c r="C1052" s="21" t="s">
        <v>3569</v>
      </c>
      <c r="D1052" s="22" t="s">
        <v>3569</v>
      </c>
      <c r="E1052" s="22" t="s">
        <v>3570</v>
      </c>
      <c r="F1052" s="22" t="s">
        <v>1255</v>
      </c>
      <c r="G1052" s="22" t="s">
        <v>405</v>
      </c>
      <c r="H1052" s="17">
        <v>44660</v>
      </c>
      <c r="I1052" s="22" t="s">
        <v>4587</v>
      </c>
      <c r="L1052" s="8" t="str">
        <f>VLOOKUP(E1052,'CONTROL MP HR'!$E$5:$M$1813,9,0)</f>
        <v>80001830</v>
      </c>
    </row>
    <row r="1053" spans="1:12">
      <c r="A1053" s="22">
        <f t="shared" si="33"/>
        <v>1049</v>
      </c>
      <c r="B1053" s="21" t="str">
        <f t="shared" si="32"/>
        <v>80000059</v>
      </c>
      <c r="C1053" s="21" t="s">
        <v>4085</v>
      </c>
      <c r="D1053" s="22" t="s">
        <v>2947</v>
      </c>
      <c r="E1053" s="22" t="s">
        <v>2948</v>
      </c>
      <c r="F1053" s="22" t="s">
        <v>1255</v>
      </c>
      <c r="G1053" s="22" t="s">
        <v>328</v>
      </c>
      <c r="H1053" s="17">
        <v>44660</v>
      </c>
      <c r="I1053" s="22" t="s">
        <v>4587</v>
      </c>
      <c r="L1053" s="8" t="str">
        <f>VLOOKUP(E1053,'CONTROL MP HR'!$E$5:$M$1813,9,0)</f>
        <v>80000644</v>
      </c>
    </row>
    <row r="1054" spans="1:12">
      <c r="A1054" s="22">
        <f t="shared" si="33"/>
        <v>1050</v>
      </c>
      <c r="B1054" s="21" t="str">
        <f t="shared" si="32"/>
        <v>80003353</v>
      </c>
      <c r="C1054" s="21" t="s">
        <v>3624</v>
      </c>
      <c r="D1054" s="22" t="s">
        <v>3624</v>
      </c>
      <c r="E1054" s="22" t="s">
        <v>3625</v>
      </c>
      <c r="F1054" s="22" t="s">
        <v>1255</v>
      </c>
      <c r="G1054" s="22" t="s">
        <v>405</v>
      </c>
      <c r="H1054" s="17">
        <v>44660</v>
      </c>
      <c r="I1054" s="22" t="s">
        <v>4587</v>
      </c>
      <c r="L1054" s="8" t="str">
        <f>VLOOKUP(E1054,'CONTROL MP HR'!$E$5:$M$1813,9,0)</f>
        <v>80003353</v>
      </c>
    </row>
    <row r="1055" spans="1:12">
      <c r="A1055" s="22">
        <f t="shared" si="33"/>
        <v>1051</v>
      </c>
      <c r="B1055" s="21" t="str">
        <f t="shared" si="32"/>
        <v>702220190</v>
      </c>
      <c r="C1055" s="21">
        <v>702220190</v>
      </c>
      <c r="D1055" s="22" t="s">
        <v>3897</v>
      </c>
      <c r="E1055" s="22" t="s">
        <v>4573</v>
      </c>
      <c r="F1055" s="22" t="s">
        <v>3947</v>
      </c>
      <c r="G1055" s="22" t="s">
        <v>328</v>
      </c>
      <c r="H1055" s="17">
        <v>44660</v>
      </c>
      <c r="I1055" s="22" t="s">
        <v>4587</v>
      </c>
      <c r="L1055" s="8" t="str">
        <f>VLOOKUP(E1055,'CONTROL MP HR'!$E$5:$M$1813,9,0)</f>
        <v>702220190</v>
      </c>
    </row>
    <row r="1056" spans="1:12">
      <c r="A1056" s="22">
        <f t="shared" si="33"/>
        <v>1052</v>
      </c>
      <c r="B1056" s="21" t="str">
        <f t="shared" si="32"/>
        <v>702220271</v>
      </c>
      <c r="C1056" s="21">
        <v>702220271</v>
      </c>
      <c r="D1056" s="22" t="s">
        <v>3874</v>
      </c>
      <c r="E1056" s="22" t="s">
        <v>4576</v>
      </c>
      <c r="F1056" s="22" t="s">
        <v>3947</v>
      </c>
      <c r="G1056" s="22" t="s">
        <v>328</v>
      </c>
      <c r="H1056" s="17">
        <v>44660</v>
      </c>
      <c r="I1056" s="22" t="s">
        <v>4587</v>
      </c>
      <c r="L1056" s="8" t="str">
        <f>VLOOKUP(E1056,'CONTROL MP HR'!$E$5:$M$1813,9,0)</f>
        <v>702220271</v>
      </c>
    </row>
    <row r="1057" spans="1:12">
      <c r="A1057" s="22">
        <f t="shared" si="33"/>
        <v>1053</v>
      </c>
      <c r="B1057" s="21" t="str">
        <f t="shared" si="32"/>
        <v>702220269</v>
      </c>
      <c r="C1057" s="21">
        <v>702220269</v>
      </c>
      <c r="D1057" s="22" t="s">
        <v>3884</v>
      </c>
      <c r="E1057" s="22" t="s">
        <v>4582</v>
      </c>
      <c r="F1057" s="22" t="s">
        <v>3947</v>
      </c>
      <c r="G1057" s="22" t="s">
        <v>328</v>
      </c>
      <c r="H1057" s="17">
        <v>44660</v>
      </c>
      <c r="I1057" s="22" t="s">
        <v>4587</v>
      </c>
      <c r="L1057" s="8" t="str">
        <f>VLOOKUP(E1057,'CONTROL MP HR'!$E$5:$M$1813,9,0)</f>
        <v>702220269</v>
      </c>
    </row>
    <row r="1058" spans="1:12">
      <c r="A1058" s="22">
        <f t="shared" si="33"/>
        <v>1054</v>
      </c>
      <c r="B1058" s="21" t="str">
        <f t="shared" si="32"/>
        <v>990221034</v>
      </c>
      <c r="C1058" s="21">
        <v>990221034</v>
      </c>
      <c r="D1058" s="22" t="s">
        <v>3870</v>
      </c>
      <c r="E1058" s="22" t="s">
        <v>3869</v>
      </c>
      <c r="F1058" s="22" t="s">
        <v>3947</v>
      </c>
      <c r="G1058" s="22" t="s">
        <v>386</v>
      </c>
      <c r="H1058" s="17">
        <v>44660</v>
      </c>
      <c r="I1058" s="22" t="s">
        <v>4587</v>
      </c>
      <c r="L1058" s="8" t="str">
        <f>VLOOKUP(E1058,'CONTROL MP HR'!$E$5:$M$1813,9,0)</f>
        <v>990221034</v>
      </c>
    </row>
    <row r="1059" spans="1:12">
      <c r="A1059" s="22">
        <f t="shared" si="33"/>
        <v>1055</v>
      </c>
      <c r="B1059" s="21" t="str">
        <f t="shared" si="32"/>
        <v>990822399</v>
      </c>
      <c r="C1059" s="21">
        <v>990822399</v>
      </c>
      <c r="D1059" s="22" t="s">
        <v>3850</v>
      </c>
      <c r="E1059" s="22" t="s">
        <v>4580</v>
      </c>
      <c r="F1059" s="22" t="s">
        <v>3947</v>
      </c>
      <c r="G1059" s="22" t="s">
        <v>386</v>
      </c>
      <c r="H1059" s="17">
        <v>44660</v>
      </c>
      <c r="I1059" s="22" t="s">
        <v>4587</v>
      </c>
      <c r="L1059" s="8" t="str">
        <f>VLOOKUP(E1059,'CONTROL MP HR'!$E$5:$M$1813,9,0)</f>
        <v>990822399</v>
      </c>
    </row>
    <row r="1060" spans="1:12">
      <c r="A1060" s="22">
        <f t="shared" si="33"/>
        <v>1056</v>
      </c>
      <c r="B1060" s="21" t="str">
        <f t="shared" si="32"/>
        <v>80003333</v>
      </c>
      <c r="C1060" s="21" t="s">
        <v>2067</v>
      </c>
      <c r="D1060" s="22" t="s">
        <v>2067</v>
      </c>
      <c r="E1060" s="22" t="s">
        <v>2068</v>
      </c>
      <c r="F1060" s="22" t="s">
        <v>1255</v>
      </c>
      <c r="G1060" s="22" t="s">
        <v>386</v>
      </c>
      <c r="H1060" s="17">
        <v>44660</v>
      </c>
      <c r="I1060" s="22" t="s">
        <v>4587</v>
      </c>
      <c r="L1060" s="8" t="str">
        <f>VLOOKUP(E1060,'CONTROL MP HR'!$E$5:$M$1813,9,0)</f>
        <v>80003333</v>
      </c>
    </row>
    <row r="1061" spans="1:12">
      <c r="A1061" s="22">
        <f t="shared" si="33"/>
        <v>1057</v>
      </c>
      <c r="B1061" s="21" t="str">
        <f t="shared" si="32"/>
        <v>80001215</v>
      </c>
      <c r="C1061" s="21" t="s">
        <v>3466</v>
      </c>
      <c r="D1061" s="22" t="s">
        <v>3466</v>
      </c>
      <c r="E1061" s="22" t="s">
        <v>3467</v>
      </c>
      <c r="F1061" s="22" t="s">
        <v>1255</v>
      </c>
      <c r="G1061" s="22" t="s">
        <v>328</v>
      </c>
      <c r="H1061" s="17">
        <v>44660</v>
      </c>
      <c r="I1061" s="22" t="s">
        <v>4587</v>
      </c>
      <c r="L1061" s="8" t="str">
        <f>VLOOKUP(E1061,'CONTROL MP HR'!$E$5:$M$1813,9,0)</f>
        <v>80001215</v>
      </c>
    </row>
    <row r="1062" spans="1:12">
      <c r="A1062" s="22">
        <f t="shared" si="33"/>
        <v>1058</v>
      </c>
      <c r="B1062" s="21" t="str">
        <f t="shared" si="32"/>
        <v>80001767</v>
      </c>
      <c r="C1062" s="21" t="s">
        <v>2435</v>
      </c>
      <c r="D1062" s="22" t="s">
        <v>2435</v>
      </c>
      <c r="E1062" s="22" t="s">
        <v>2436</v>
      </c>
      <c r="F1062" s="22" t="s">
        <v>1255</v>
      </c>
      <c r="G1062" s="22" t="s">
        <v>328</v>
      </c>
      <c r="H1062" s="17">
        <v>44660</v>
      </c>
      <c r="I1062" s="22" t="s">
        <v>4587</v>
      </c>
      <c r="L1062" s="8" t="str">
        <f>VLOOKUP(E1062,'CONTROL MP HR'!$E$5:$M$1813,9,0)</f>
        <v>80001767</v>
      </c>
    </row>
    <row r="1063" spans="1:12">
      <c r="A1063" s="22">
        <f t="shared" si="33"/>
        <v>1059</v>
      </c>
      <c r="B1063" s="21" t="str">
        <f t="shared" si="32"/>
        <v>80003880</v>
      </c>
      <c r="C1063" s="21" t="s">
        <v>3700</v>
      </c>
      <c r="D1063" s="22" t="s">
        <v>3700</v>
      </c>
      <c r="E1063" s="22" t="s">
        <v>3701</v>
      </c>
      <c r="F1063" s="22" t="s">
        <v>4732</v>
      </c>
      <c r="G1063" s="22" t="s">
        <v>3973</v>
      </c>
      <c r="H1063" s="17">
        <v>44660</v>
      </c>
      <c r="I1063" s="22" t="s">
        <v>4587</v>
      </c>
      <c r="L1063" s="8" t="str">
        <f>VLOOKUP(E1063,'CONTROL MP HR'!$E$5:$M$1813,9,0)</f>
        <v>80003880</v>
      </c>
    </row>
    <row r="1064" spans="1:12">
      <c r="A1064" s="22">
        <f t="shared" si="33"/>
        <v>1060</v>
      </c>
      <c r="B1064" s="21" t="str">
        <f t="shared" si="32"/>
        <v>80001282</v>
      </c>
      <c r="C1064" s="21" t="s">
        <v>4264</v>
      </c>
      <c r="D1064" s="22" t="s">
        <v>2759</v>
      </c>
      <c r="E1064" s="22" t="s">
        <v>2760</v>
      </c>
      <c r="F1064" s="22" t="s">
        <v>1255</v>
      </c>
      <c r="G1064" s="22" t="s">
        <v>405</v>
      </c>
      <c r="H1064" s="17">
        <v>44660</v>
      </c>
      <c r="I1064" s="22" t="s">
        <v>4587</v>
      </c>
      <c r="L1064" s="8" t="str">
        <f>VLOOKUP(E1064,'CONTROL MP HR'!$E$5:$M$1813,9,0)</f>
        <v>80004492</v>
      </c>
    </row>
    <row r="1065" spans="1:12">
      <c r="A1065" s="22">
        <f t="shared" si="33"/>
        <v>1061</v>
      </c>
      <c r="B1065" s="21" t="str">
        <f t="shared" si="32"/>
        <v>00980000</v>
      </c>
      <c r="C1065" s="21">
        <v>980000</v>
      </c>
      <c r="D1065" s="22" t="s">
        <v>3904</v>
      </c>
      <c r="E1065" s="22" t="s">
        <v>4581</v>
      </c>
      <c r="F1065" s="22" t="s">
        <v>3947</v>
      </c>
      <c r="G1065" s="22" t="s">
        <v>386</v>
      </c>
      <c r="H1065" s="17">
        <v>44663</v>
      </c>
      <c r="I1065" s="22" t="s">
        <v>4587</v>
      </c>
      <c r="L1065" s="8" t="str">
        <f>VLOOKUP(E1065,'CONTROL MP HR'!$E$5:$M$1813,9,0)</f>
        <v>00980000</v>
      </c>
    </row>
    <row r="1066" spans="1:12">
      <c r="A1066" s="22">
        <f t="shared" si="33"/>
        <v>1062</v>
      </c>
      <c r="B1066" s="21" t="str">
        <f t="shared" si="32"/>
        <v>80003343</v>
      </c>
      <c r="C1066" s="21" t="s">
        <v>1425</v>
      </c>
      <c r="D1066" s="22" t="s">
        <v>1425</v>
      </c>
      <c r="E1066" s="22" t="s">
        <v>1426</v>
      </c>
      <c r="F1066" s="22" t="s">
        <v>1255</v>
      </c>
      <c r="G1066" s="22" t="s">
        <v>328</v>
      </c>
      <c r="H1066" s="17">
        <v>44663</v>
      </c>
      <c r="I1066" s="22" t="s">
        <v>4587</v>
      </c>
      <c r="L1066" s="8" t="str">
        <f>VLOOKUP(E1066,'CONTROL MP HR'!$E$5:$M$1813,9,0)</f>
        <v>80003343</v>
      </c>
    </row>
    <row r="1067" spans="1:12">
      <c r="A1067" s="22">
        <f t="shared" si="33"/>
        <v>1063</v>
      </c>
      <c r="B1067" s="21" t="str">
        <f t="shared" si="32"/>
        <v>SKB - 00041</v>
      </c>
      <c r="C1067" s="21" t="s">
        <v>1237</v>
      </c>
      <c r="D1067" s="22" t="s">
        <v>1237</v>
      </c>
      <c r="E1067" s="22" t="s">
        <v>1238</v>
      </c>
      <c r="F1067" s="22" t="s">
        <v>1228</v>
      </c>
      <c r="G1067" s="22" t="s">
        <v>386</v>
      </c>
      <c r="H1067" s="17">
        <v>44663</v>
      </c>
      <c r="I1067" s="22" t="s">
        <v>4587</v>
      </c>
      <c r="L1067" s="8" t="str">
        <f>VLOOKUP(E1067,'CONTROL MP HR'!$E$5:$M$1813,9,0)</f>
        <v>SKB - 00041</v>
      </c>
    </row>
    <row r="1068" spans="1:12">
      <c r="A1068" s="22">
        <f t="shared" si="33"/>
        <v>1064</v>
      </c>
      <c r="B1068" s="21" t="str">
        <f t="shared" si="32"/>
        <v>C2106008</v>
      </c>
      <c r="C1068" s="21" t="s">
        <v>706</v>
      </c>
      <c r="D1068" s="22" t="s">
        <v>706</v>
      </c>
      <c r="E1068" s="22" t="s">
        <v>4396</v>
      </c>
      <c r="F1068" s="22" t="s">
        <v>666</v>
      </c>
      <c r="G1068" s="22" t="s">
        <v>386</v>
      </c>
      <c r="H1068" s="17">
        <v>44663</v>
      </c>
      <c r="I1068" s="22" t="s">
        <v>4587</v>
      </c>
      <c r="L1068" s="8" t="str">
        <f>VLOOKUP(E1068,'CONTROL MP HR'!$E$5:$M$1813,9,0)</f>
        <v>C2106008</v>
      </c>
    </row>
    <row r="1069" spans="1:12">
      <c r="A1069" s="22">
        <f t="shared" si="33"/>
        <v>1065</v>
      </c>
      <c r="B1069" s="21" t="str">
        <f t="shared" si="32"/>
        <v>BMP100422</v>
      </c>
      <c r="C1069" s="21" t="s">
        <v>449</v>
      </c>
      <c r="D1069" s="22" t="s">
        <v>449</v>
      </c>
      <c r="E1069" s="22" t="s">
        <v>450</v>
      </c>
      <c r="F1069" s="22" t="s">
        <v>4609</v>
      </c>
      <c r="G1069" s="22" t="s">
        <v>405</v>
      </c>
      <c r="H1069" s="17">
        <v>44663</v>
      </c>
      <c r="I1069" s="22" t="s">
        <v>4587</v>
      </c>
      <c r="L1069" s="8" t="str">
        <f>VLOOKUP(E1069,'CONTROL MP HR'!$E$5:$M$1813,9,0)</f>
        <v>BMP100422</v>
      </c>
    </row>
    <row r="1070" spans="1:12">
      <c r="A1070" s="22">
        <f t="shared" si="33"/>
        <v>1066</v>
      </c>
      <c r="B1070" s="21" t="str">
        <f t="shared" si="32"/>
        <v>00222228</v>
      </c>
      <c r="C1070" s="21" t="s">
        <v>4354</v>
      </c>
      <c r="D1070" s="22" t="e">
        <v>#N/A</v>
      </c>
      <c r="E1070" s="22" t="s">
        <v>4355</v>
      </c>
      <c r="F1070" s="22" t="s">
        <v>3946</v>
      </c>
      <c r="G1070" s="22" t="s">
        <v>405</v>
      </c>
      <c r="H1070" s="17">
        <v>44663</v>
      </c>
      <c r="I1070" s="22" t="s">
        <v>4587</v>
      </c>
      <c r="L1070" s="8" t="e">
        <f>VLOOKUP(E1070,'CONTROL MP HR'!$E$5:$M$1813,9,0)</f>
        <v>#N/A</v>
      </c>
    </row>
    <row r="1071" spans="1:12">
      <c r="A1071" s="22">
        <f t="shared" si="33"/>
        <v>1067</v>
      </c>
      <c r="B1071" s="21" t="str">
        <f t="shared" si="32"/>
        <v>00222203</v>
      </c>
      <c r="C1071" s="21" t="s">
        <v>320</v>
      </c>
      <c r="D1071" s="22" t="s">
        <v>322</v>
      </c>
      <c r="E1071" s="22" t="s">
        <v>4356</v>
      </c>
      <c r="F1071" s="22" t="s">
        <v>3946</v>
      </c>
      <c r="G1071" s="22" t="s">
        <v>405</v>
      </c>
      <c r="H1071" s="17">
        <v>44663</v>
      </c>
      <c r="I1071" s="22" t="s">
        <v>4587</v>
      </c>
      <c r="L1071" s="8" t="str">
        <f>VLOOKUP(E1071,'CONTROL MP HR'!$E$5:$M$1813,9,0)</f>
        <v>00222203</v>
      </c>
    </row>
    <row r="1072" spans="1:12">
      <c r="A1072" s="22">
        <f t="shared" si="33"/>
        <v>1068</v>
      </c>
      <c r="B1072" s="21" t="str">
        <f t="shared" si="32"/>
        <v>00107510</v>
      </c>
      <c r="C1072" s="21" t="s">
        <v>1895</v>
      </c>
      <c r="D1072" s="22" t="s">
        <v>1895</v>
      </c>
      <c r="E1072" s="22" t="s">
        <v>1892</v>
      </c>
      <c r="F1072" s="22" t="s">
        <v>1255</v>
      </c>
      <c r="G1072" s="22" t="s">
        <v>3973</v>
      </c>
      <c r="H1072" s="17">
        <v>44667</v>
      </c>
      <c r="I1072" s="22" t="s">
        <v>4587</v>
      </c>
      <c r="L1072" s="8" t="str">
        <f>VLOOKUP(E1072,'CONTROL MP HR'!$E$5:$M$1813,9,0)</f>
        <v>00107510</v>
      </c>
    </row>
    <row r="1073" spans="1:12">
      <c r="A1073" s="22">
        <f t="shared" si="33"/>
        <v>1069</v>
      </c>
      <c r="B1073" s="21" t="str">
        <f t="shared" si="32"/>
        <v>ROMY MAULANA</v>
      </c>
      <c r="C1073" s="21" t="s">
        <v>4733</v>
      </c>
      <c r="D1073" s="22" t="e">
        <v>#N/A</v>
      </c>
      <c r="E1073" s="22" t="s">
        <v>4733</v>
      </c>
      <c r="F1073" s="22" t="s">
        <v>1255</v>
      </c>
      <c r="G1073" s="22" t="e">
        <v>#N/A</v>
      </c>
      <c r="H1073" s="17">
        <v>44667</v>
      </c>
      <c r="I1073" s="22" t="s">
        <v>4587</v>
      </c>
      <c r="L1073" s="8" t="e">
        <f>VLOOKUP(E1073,'CONTROL MP HR'!$E$5:$M$1813,9,0)</f>
        <v>#N/A</v>
      </c>
    </row>
    <row r="1074" spans="1:12">
      <c r="A1074" s="22">
        <f t="shared" si="33"/>
        <v>1070</v>
      </c>
      <c r="B1074" s="21" t="str">
        <f t="shared" si="32"/>
        <v>80001795</v>
      </c>
      <c r="C1074" s="21" t="s">
        <v>3718</v>
      </c>
      <c r="D1074" s="22" t="s">
        <v>3718</v>
      </c>
      <c r="E1074" s="22" t="s">
        <v>3719</v>
      </c>
      <c r="F1074" s="22" t="s">
        <v>1255</v>
      </c>
      <c r="G1074" s="22" t="s">
        <v>328</v>
      </c>
      <c r="H1074" s="17">
        <v>44667</v>
      </c>
      <c r="I1074" s="22" t="s">
        <v>4587</v>
      </c>
      <c r="L1074" s="8" t="str">
        <f>VLOOKUP(E1074,'CONTROL MP HR'!$E$5:$M$1813,9,0)</f>
        <v>80001795</v>
      </c>
    </row>
    <row r="1075" spans="1:12">
      <c r="A1075" s="22">
        <f t="shared" si="33"/>
        <v>1071</v>
      </c>
      <c r="B1075" s="21" t="str">
        <f t="shared" si="32"/>
        <v>80002255</v>
      </c>
      <c r="C1075" s="21" t="s">
        <v>2492</v>
      </c>
      <c r="D1075" s="22" t="s">
        <v>2492</v>
      </c>
      <c r="E1075" s="22" t="s">
        <v>2493</v>
      </c>
      <c r="F1075" s="22" t="s">
        <v>1255</v>
      </c>
      <c r="G1075" s="22" t="s">
        <v>328</v>
      </c>
      <c r="H1075" s="17">
        <v>44667</v>
      </c>
      <c r="I1075" s="22" t="s">
        <v>4587</v>
      </c>
      <c r="L1075" s="8" t="str">
        <f>VLOOKUP(E1075,'CONTROL MP HR'!$E$5:$M$1813,9,0)</f>
        <v>80002255</v>
      </c>
    </row>
    <row r="1076" spans="1:12">
      <c r="A1076" s="22">
        <f t="shared" si="33"/>
        <v>1072</v>
      </c>
      <c r="B1076" s="21" t="str">
        <f t="shared" si="32"/>
        <v>82106015</v>
      </c>
      <c r="C1076" s="21">
        <v>82106015</v>
      </c>
      <c r="D1076" s="22" t="e">
        <v>#N/A</v>
      </c>
      <c r="E1076" s="22" t="s">
        <v>4584</v>
      </c>
      <c r="F1076" s="22" t="s">
        <v>3947</v>
      </c>
      <c r="G1076" s="22" t="s">
        <v>328</v>
      </c>
      <c r="H1076" s="17">
        <v>44667</v>
      </c>
      <c r="I1076" s="22" t="s">
        <v>4587</v>
      </c>
      <c r="L1076" s="8" t="e">
        <f>VLOOKUP(E1076,'CONTROL MP HR'!$E$5:$M$1813,9,0)</f>
        <v>#N/A</v>
      </c>
    </row>
    <row r="1077" spans="1:12">
      <c r="A1077" s="22">
        <f t="shared" si="33"/>
        <v>1073</v>
      </c>
      <c r="B1077" s="21" t="str">
        <f t="shared" si="32"/>
        <v>83105021</v>
      </c>
      <c r="C1077" s="21">
        <v>83105021</v>
      </c>
      <c r="D1077" s="22" t="s">
        <v>3906</v>
      </c>
      <c r="E1077" s="22" t="s">
        <v>4572</v>
      </c>
      <c r="F1077" s="22" t="s">
        <v>3947</v>
      </c>
      <c r="G1077" s="22" t="s">
        <v>328</v>
      </c>
      <c r="H1077" s="17">
        <v>44667</v>
      </c>
      <c r="I1077" s="22" t="s">
        <v>4587</v>
      </c>
      <c r="L1077" s="8" t="str">
        <f>VLOOKUP(E1077,'CONTROL MP HR'!$E$5:$M$1813,9,0)</f>
        <v>83105021</v>
      </c>
    </row>
    <row r="1078" spans="1:12">
      <c r="A1078" s="22">
        <f t="shared" si="33"/>
        <v>1074</v>
      </c>
      <c r="B1078" s="21" t="str">
        <f t="shared" si="32"/>
        <v>702220280</v>
      </c>
      <c r="C1078" s="21">
        <v>702220280</v>
      </c>
      <c r="D1078" s="22" t="s">
        <v>3862</v>
      </c>
      <c r="E1078" s="22" t="s">
        <v>3861</v>
      </c>
      <c r="F1078" s="22" t="s">
        <v>3947</v>
      </c>
      <c r="G1078" s="22" t="s">
        <v>328</v>
      </c>
      <c r="H1078" s="17">
        <v>44667</v>
      </c>
      <c r="I1078" s="22" t="s">
        <v>4587</v>
      </c>
      <c r="L1078" s="8" t="str">
        <f>VLOOKUP(E1078,'CONTROL MP HR'!$E$5:$M$1813,9,0)</f>
        <v>990821374</v>
      </c>
    </row>
    <row r="1079" spans="1:12">
      <c r="A1079" s="22">
        <f t="shared" si="33"/>
        <v>1075</v>
      </c>
      <c r="B1079" s="21" t="str">
        <f t="shared" si="32"/>
        <v>82107107</v>
      </c>
      <c r="C1079" s="21">
        <v>82107107</v>
      </c>
      <c r="D1079" s="22" t="e">
        <v>#N/A</v>
      </c>
      <c r="E1079" s="22" t="s">
        <v>4583</v>
      </c>
      <c r="F1079" s="22" t="s">
        <v>3947</v>
      </c>
      <c r="G1079" s="22" t="s">
        <v>328</v>
      </c>
      <c r="H1079" s="17">
        <v>44667</v>
      </c>
      <c r="I1079" s="22" t="s">
        <v>4587</v>
      </c>
      <c r="L1079" s="8" t="e">
        <f>VLOOKUP(E1079,'CONTROL MP HR'!$E$5:$M$1813,9,0)</f>
        <v>#N/A</v>
      </c>
    </row>
    <row r="1080" spans="1:12">
      <c r="A1080" s="22">
        <f t="shared" si="33"/>
        <v>1076</v>
      </c>
      <c r="B1080" s="21" t="str">
        <f t="shared" si="32"/>
        <v>SAKRIADI</v>
      </c>
      <c r="C1080" s="21" t="s">
        <v>4734</v>
      </c>
      <c r="D1080" s="22" t="e">
        <v>#N/A</v>
      </c>
      <c r="E1080" s="22" t="s">
        <v>4734</v>
      </c>
      <c r="F1080" s="22" t="s">
        <v>1255</v>
      </c>
      <c r="G1080" s="22" t="e">
        <v>#N/A</v>
      </c>
      <c r="H1080" s="17">
        <v>44667</v>
      </c>
      <c r="I1080" s="22" t="s">
        <v>4587</v>
      </c>
      <c r="L1080" s="8" t="e">
        <f>VLOOKUP(E1080,'CONTROL MP HR'!$E$5:$M$1813,9,0)</f>
        <v>#N/A</v>
      </c>
    </row>
    <row r="1081" spans="1:12">
      <c r="A1081" s="22">
        <f t="shared" si="33"/>
        <v>1077</v>
      </c>
      <c r="B1081" s="21" t="str">
        <f t="shared" si="32"/>
        <v>202101003</v>
      </c>
      <c r="C1081" s="21">
        <v>202101003</v>
      </c>
      <c r="D1081" s="22" t="e">
        <v>#N/A</v>
      </c>
      <c r="E1081" s="22" t="s">
        <v>4305</v>
      </c>
      <c r="F1081" s="22" t="s">
        <v>4613</v>
      </c>
      <c r="G1081" s="22" t="s">
        <v>328</v>
      </c>
      <c r="H1081" s="17">
        <v>44667</v>
      </c>
      <c r="I1081" s="22" t="s">
        <v>4587</v>
      </c>
      <c r="L1081" s="8" t="e">
        <f>VLOOKUP(E1081,'CONTROL MP HR'!$E$5:$M$1813,9,0)</f>
        <v>#N/A</v>
      </c>
    </row>
    <row r="1082" spans="1:12">
      <c r="A1082" s="22">
        <f t="shared" si="33"/>
        <v>1078</v>
      </c>
      <c r="B1082" s="21" t="str">
        <f t="shared" si="32"/>
        <v>BMP1104222</v>
      </c>
      <c r="C1082" s="21" t="s">
        <v>624</v>
      </c>
      <c r="D1082" s="22" t="s">
        <v>624</v>
      </c>
      <c r="E1082" s="22" t="s">
        <v>625</v>
      </c>
      <c r="F1082" s="22" t="s">
        <v>4609</v>
      </c>
      <c r="G1082" s="22" t="s">
        <v>386</v>
      </c>
      <c r="H1082" s="17">
        <v>44667</v>
      </c>
      <c r="I1082" s="22" t="s">
        <v>4587</v>
      </c>
      <c r="L1082" s="8" t="str">
        <f>VLOOKUP(E1082,'CONTROL MP HR'!$E$5:$M$1813,9,0)</f>
        <v>BMP1104222</v>
      </c>
    </row>
    <row r="1083" spans="1:12">
      <c r="A1083" s="22">
        <f t="shared" si="33"/>
        <v>1079</v>
      </c>
      <c r="B1083" s="21" t="str">
        <f t="shared" si="32"/>
        <v>09980001</v>
      </c>
      <c r="C1083" s="21">
        <v>9980001</v>
      </c>
      <c r="D1083" s="22" t="s">
        <v>3864</v>
      </c>
      <c r="E1083" s="22" t="s">
        <v>4579</v>
      </c>
      <c r="F1083" s="22" t="s">
        <v>3947</v>
      </c>
      <c r="G1083" s="22" t="s">
        <v>386</v>
      </c>
      <c r="H1083" s="17">
        <v>44667</v>
      </c>
      <c r="I1083" s="22" t="s">
        <v>4587</v>
      </c>
      <c r="L1083" s="8" t="str">
        <f>VLOOKUP(E1083,'CONTROL MP HR'!$E$5:$M$1813,9,0)</f>
        <v>09980001</v>
      </c>
    </row>
    <row r="1084" spans="1:12">
      <c r="A1084" s="22">
        <f t="shared" si="33"/>
        <v>1080</v>
      </c>
      <c r="B1084" s="21" t="str">
        <f t="shared" si="32"/>
        <v>80000678</v>
      </c>
      <c r="C1084" s="21">
        <v>80000678</v>
      </c>
      <c r="D1084" s="22" t="s">
        <v>1260</v>
      </c>
      <c r="E1084" s="22" t="s">
        <v>1261</v>
      </c>
      <c r="F1084" s="22" t="s">
        <v>1255</v>
      </c>
      <c r="G1084" s="22" t="s">
        <v>405</v>
      </c>
      <c r="H1084" s="17">
        <v>44667</v>
      </c>
      <c r="I1084" s="22" t="s">
        <v>4587</v>
      </c>
      <c r="L1084" s="8" t="str">
        <f>VLOOKUP(E1084,'CONTROL MP HR'!$E$5:$M$1813,9,0)</f>
        <v>80000678</v>
      </c>
    </row>
    <row r="1085" spans="1:12">
      <c r="A1085" s="22">
        <f t="shared" si="33"/>
        <v>1081</v>
      </c>
      <c r="B1085" s="21" t="str">
        <f t="shared" si="32"/>
        <v>80002011</v>
      </c>
      <c r="C1085" s="21">
        <v>80002011</v>
      </c>
      <c r="D1085" s="22" t="s">
        <v>1693</v>
      </c>
      <c r="E1085" s="22" t="s">
        <v>1694</v>
      </c>
      <c r="F1085" s="22" t="s">
        <v>1255</v>
      </c>
      <c r="G1085" s="22" t="s">
        <v>405</v>
      </c>
      <c r="H1085" s="17">
        <v>44667</v>
      </c>
      <c r="I1085" s="22" t="s">
        <v>4587</v>
      </c>
      <c r="L1085" s="8" t="str">
        <f>VLOOKUP(E1085,'CONTROL MP HR'!$E$5:$M$1813,9,0)</f>
        <v>80002011</v>
      </c>
    </row>
    <row r="1086" spans="1:12">
      <c r="A1086" s="22">
        <f t="shared" si="33"/>
        <v>1082</v>
      </c>
      <c r="B1086" s="21" t="str">
        <f t="shared" si="32"/>
        <v>80001361</v>
      </c>
      <c r="C1086" s="21" t="s">
        <v>1513</v>
      </c>
      <c r="D1086" s="22" t="s">
        <v>1513</v>
      </c>
      <c r="E1086" s="22" t="s">
        <v>1514</v>
      </c>
      <c r="F1086" s="22" t="s">
        <v>1255</v>
      </c>
      <c r="G1086" s="22" t="s">
        <v>405</v>
      </c>
      <c r="H1086" s="17">
        <v>44670</v>
      </c>
      <c r="I1086" s="22" t="s">
        <v>4587</v>
      </c>
      <c r="L1086" s="8" t="str">
        <f>VLOOKUP(E1086,'CONTROL MP HR'!$E$5:$M$1813,9,0)</f>
        <v>80001361</v>
      </c>
    </row>
    <row r="1087" spans="1:12">
      <c r="A1087" s="22">
        <f t="shared" si="33"/>
        <v>1083</v>
      </c>
      <c r="B1087" s="21" t="str">
        <f t="shared" si="32"/>
        <v>00000004</v>
      </c>
      <c r="C1087" s="21">
        <v>4</v>
      </c>
      <c r="D1087" s="22" t="e">
        <v>#N/A</v>
      </c>
      <c r="E1087" s="22" t="s">
        <v>4735</v>
      </c>
      <c r="F1087" s="22" t="s">
        <v>1210</v>
      </c>
      <c r="G1087" s="22" t="s">
        <v>405</v>
      </c>
      <c r="H1087" s="17">
        <v>44670</v>
      </c>
      <c r="I1087" s="22" t="s">
        <v>4587</v>
      </c>
      <c r="L1087" s="8" t="e">
        <f>VLOOKUP(E1087,'CONTROL MP HR'!$E$5:$M$1813,9,0)</f>
        <v>#N/A</v>
      </c>
    </row>
    <row r="1088" spans="1:12">
      <c r="A1088" s="22">
        <f t="shared" si="33"/>
        <v>1084</v>
      </c>
      <c r="B1088" s="21" t="str">
        <f t="shared" si="32"/>
        <v>KMK-20110148</v>
      </c>
      <c r="C1088" s="21" t="s">
        <v>4465</v>
      </c>
      <c r="D1088" s="22" t="s">
        <v>890</v>
      </c>
      <c r="E1088" s="22" t="s">
        <v>888</v>
      </c>
      <c r="F1088" s="22" t="s">
        <v>808</v>
      </c>
      <c r="G1088" s="22" t="s">
        <v>3973</v>
      </c>
      <c r="H1088" s="17">
        <v>44670</v>
      </c>
      <c r="I1088" s="22" t="s">
        <v>4587</v>
      </c>
      <c r="L1088" s="8" t="str">
        <f>VLOOKUP(E1088,'CONTROL MP HR'!$E$5:$M$1813,9,0)</f>
        <v>00000286</v>
      </c>
    </row>
    <row r="1089" spans="1:12">
      <c r="A1089" s="22">
        <f t="shared" si="33"/>
        <v>1085</v>
      </c>
      <c r="B1089" s="21" t="str">
        <f t="shared" si="32"/>
        <v>80003563</v>
      </c>
      <c r="C1089" s="21">
        <v>80003563</v>
      </c>
      <c r="D1089" s="22" t="s">
        <v>2767</v>
      </c>
      <c r="E1089" s="22" t="s">
        <v>2768</v>
      </c>
      <c r="F1089" s="22" t="s">
        <v>1255</v>
      </c>
      <c r="G1089" s="22" t="s">
        <v>405</v>
      </c>
      <c r="H1089" s="17">
        <v>44670</v>
      </c>
      <c r="I1089" s="22" t="s">
        <v>4587</v>
      </c>
      <c r="L1089" s="8" t="str">
        <f>VLOOKUP(E1089,'CONTROL MP HR'!$E$5:$M$1813,9,0)</f>
        <v>80003563</v>
      </c>
    </row>
    <row r="1090" spans="1:12">
      <c r="A1090" s="22">
        <f t="shared" si="33"/>
        <v>1086</v>
      </c>
      <c r="B1090" s="21" t="str">
        <f t="shared" si="32"/>
        <v>80002520</v>
      </c>
      <c r="C1090" s="21">
        <v>80002520</v>
      </c>
      <c r="D1090" s="22" t="s">
        <v>911</v>
      </c>
      <c r="E1090" s="22" t="s">
        <v>910</v>
      </c>
      <c r="F1090" s="22" t="s">
        <v>808</v>
      </c>
      <c r="G1090" s="22" t="s">
        <v>405</v>
      </c>
      <c r="H1090" s="17">
        <v>44670</v>
      </c>
      <c r="I1090" s="22" t="s">
        <v>4587</v>
      </c>
      <c r="L1090" s="8" t="str">
        <f>VLOOKUP(E1090,'CONTROL MP HR'!$E$5:$M$1813,9,0)</f>
        <v>00000282</v>
      </c>
    </row>
    <row r="1091" spans="1:12">
      <c r="A1091" s="22">
        <f t="shared" si="33"/>
        <v>1087</v>
      </c>
      <c r="B1091" s="21" t="str">
        <f t="shared" si="32"/>
        <v>00118054</v>
      </c>
      <c r="C1091" s="21" t="s">
        <v>4059</v>
      </c>
      <c r="D1091" s="22" t="s">
        <v>3173</v>
      </c>
      <c r="E1091" s="22" t="s">
        <v>3174</v>
      </c>
      <c r="F1091" s="22" t="s">
        <v>1255</v>
      </c>
      <c r="G1091" s="22" t="s">
        <v>328</v>
      </c>
      <c r="H1091" s="17">
        <v>44674</v>
      </c>
      <c r="I1091" s="22" t="s">
        <v>4587</v>
      </c>
      <c r="L1091" s="8" t="str">
        <f>VLOOKUP(E1091,'CONTROL MP HR'!$E$5:$M$1813,9,0)</f>
        <v>00118054</v>
      </c>
    </row>
    <row r="1092" spans="1:12">
      <c r="A1092" s="22">
        <f t="shared" si="33"/>
        <v>1088</v>
      </c>
      <c r="B1092" s="21" t="str">
        <f t="shared" si="32"/>
        <v>BMP210422</v>
      </c>
      <c r="C1092" s="21" t="s">
        <v>621</v>
      </c>
      <c r="D1092" s="22" t="s">
        <v>621</v>
      </c>
      <c r="E1092" s="22" t="s">
        <v>622</v>
      </c>
      <c r="F1092" s="22" t="s">
        <v>4609</v>
      </c>
      <c r="G1092" s="22" t="s">
        <v>355</v>
      </c>
      <c r="H1092" s="17">
        <v>44677</v>
      </c>
      <c r="I1092" s="22" t="s">
        <v>4587</v>
      </c>
      <c r="L1092" s="8" t="str">
        <f>VLOOKUP(E1092,'CONTROL MP HR'!$E$5:$M$1813,9,0)</f>
        <v>BMP210422</v>
      </c>
    </row>
    <row r="1093" spans="1:12">
      <c r="A1093" s="22">
        <f t="shared" si="33"/>
        <v>1089</v>
      </c>
      <c r="B1093" s="21" t="str">
        <f t="shared" ref="B1093:B1156" si="34">TEXT(C1093,"00000000")</f>
        <v>80001799</v>
      </c>
      <c r="C1093" s="21" t="s">
        <v>2441</v>
      </c>
      <c r="D1093" s="22" t="s">
        <v>2441</v>
      </c>
      <c r="E1093" s="22" t="s">
        <v>2442</v>
      </c>
      <c r="F1093" s="22" t="s">
        <v>1255</v>
      </c>
      <c r="G1093" s="22" t="s">
        <v>3973</v>
      </c>
      <c r="H1093" s="17">
        <v>44677</v>
      </c>
      <c r="I1093" s="22" t="s">
        <v>4587</v>
      </c>
      <c r="L1093" s="8" t="str">
        <f>VLOOKUP(E1093,'CONTROL MP HR'!$E$5:$M$1813,9,0)</f>
        <v>80001799</v>
      </c>
    </row>
    <row r="1094" spans="1:12">
      <c r="A1094" s="22">
        <f t="shared" ref="A1094:A1157" si="35">A1093+1</f>
        <v>1090</v>
      </c>
      <c r="B1094" s="21" t="str">
        <f t="shared" si="34"/>
        <v>80001278</v>
      </c>
      <c r="C1094" s="21">
        <v>80001278</v>
      </c>
      <c r="D1094" s="22" t="e">
        <v>#N/A</v>
      </c>
      <c r="E1094" s="22" t="s">
        <v>4736</v>
      </c>
      <c r="F1094" s="22" t="s">
        <v>1255</v>
      </c>
      <c r="G1094" s="22" t="s">
        <v>405</v>
      </c>
      <c r="H1094" s="17">
        <v>44677</v>
      </c>
      <c r="I1094" s="22" t="s">
        <v>4587</v>
      </c>
      <c r="L1094" s="8" t="e">
        <f>VLOOKUP(E1094,'CONTROL MP HR'!$E$5:$M$1813,9,0)</f>
        <v>#N/A</v>
      </c>
    </row>
    <row r="1095" spans="1:12">
      <c r="A1095" s="22">
        <f t="shared" si="35"/>
        <v>1091</v>
      </c>
      <c r="B1095" s="21" t="str">
        <f t="shared" si="34"/>
        <v>80001367</v>
      </c>
      <c r="C1095" s="21">
        <v>80001367</v>
      </c>
      <c r="D1095" s="22" t="s">
        <v>3619</v>
      </c>
      <c r="E1095" s="22" t="s">
        <v>3620</v>
      </c>
      <c r="F1095" s="22" t="s">
        <v>1255</v>
      </c>
      <c r="G1095" s="22" t="s">
        <v>405</v>
      </c>
      <c r="H1095" s="17">
        <v>44677</v>
      </c>
      <c r="I1095" s="22" t="s">
        <v>4587</v>
      </c>
      <c r="L1095" s="8" t="str">
        <f>VLOOKUP(E1095,'CONTROL MP HR'!$E$5:$M$1813,9,0)</f>
        <v>80004549</v>
      </c>
    </row>
    <row r="1096" spans="1:12">
      <c r="A1096" s="22">
        <f t="shared" si="35"/>
        <v>1092</v>
      </c>
      <c r="B1096" s="21" t="str">
        <f t="shared" si="34"/>
        <v>80001256</v>
      </c>
      <c r="C1096" s="21">
        <v>80001256</v>
      </c>
      <c r="D1096" s="22" t="s">
        <v>1322</v>
      </c>
      <c r="E1096" s="22" t="s">
        <v>1323</v>
      </c>
      <c r="F1096" s="22" t="s">
        <v>1255</v>
      </c>
      <c r="G1096" s="22" t="s">
        <v>405</v>
      </c>
      <c r="H1096" s="17">
        <v>44677</v>
      </c>
      <c r="I1096" s="22" t="s">
        <v>4587</v>
      </c>
      <c r="L1096" s="8" t="str">
        <f>VLOOKUP(E1096,'CONTROL MP HR'!$E$5:$M$1813,9,0)</f>
        <v>80004520</v>
      </c>
    </row>
    <row r="1097" spans="1:12">
      <c r="A1097" s="22">
        <f t="shared" si="35"/>
        <v>1093</v>
      </c>
      <c r="B1097" s="21" t="str">
        <f t="shared" si="34"/>
        <v>KMK-20030149</v>
      </c>
      <c r="C1097" s="21" t="s">
        <v>4471</v>
      </c>
      <c r="D1097" s="22" t="s">
        <v>849</v>
      </c>
      <c r="E1097" s="22" t="s">
        <v>847</v>
      </c>
      <c r="F1097" s="22" t="s">
        <v>808</v>
      </c>
      <c r="G1097" s="22" t="s">
        <v>3973</v>
      </c>
      <c r="H1097" s="17">
        <v>44677</v>
      </c>
      <c r="I1097" s="22" t="s">
        <v>4587</v>
      </c>
      <c r="L1097" s="8" t="str">
        <f>VLOOKUP(E1097,'CONTROL MP HR'!$E$5:$M$1813,9,0)</f>
        <v>00000117</v>
      </c>
    </row>
    <row r="1098" spans="1:12">
      <c r="A1098" s="22">
        <f t="shared" si="35"/>
        <v>1094</v>
      </c>
      <c r="B1098" s="21" t="str">
        <f t="shared" si="34"/>
        <v>KMK-21060233</v>
      </c>
      <c r="C1098" s="21" t="s">
        <v>4500</v>
      </c>
      <c r="D1098" s="22" t="s">
        <v>1091</v>
      </c>
      <c r="E1098" s="22" t="s">
        <v>1092</v>
      </c>
      <c r="F1098" s="22" t="s">
        <v>808</v>
      </c>
      <c r="G1098" s="22" t="s">
        <v>3973</v>
      </c>
      <c r="H1098" s="17">
        <v>44677</v>
      </c>
      <c r="I1098" s="22" t="s">
        <v>4587</v>
      </c>
      <c r="L1098" s="8" t="str">
        <f>VLOOKUP(E1098,'CONTROL MP HR'!$E$5:$M$1813,9,0)</f>
        <v>ISAC-21050097</v>
      </c>
    </row>
    <row r="1099" spans="1:12">
      <c r="A1099" s="22">
        <f t="shared" si="35"/>
        <v>1095</v>
      </c>
      <c r="B1099" s="21" t="str">
        <f t="shared" si="34"/>
        <v>80001823</v>
      </c>
      <c r="C1099" s="21">
        <v>80001823</v>
      </c>
      <c r="D1099" s="22" t="s">
        <v>3745</v>
      </c>
      <c r="E1099" s="22" t="s">
        <v>3746</v>
      </c>
      <c r="F1099" s="22" t="s">
        <v>1255</v>
      </c>
      <c r="G1099" s="22" t="s">
        <v>405</v>
      </c>
      <c r="H1099" s="17">
        <v>44677</v>
      </c>
      <c r="I1099" s="22" t="s">
        <v>4587</v>
      </c>
      <c r="L1099" s="8" t="str">
        <f>VLOOKUP(E1099,'CONTROL MP HR'!$E$5:$M$1813,9,0)</f>
        <v>80001823</v>
      </c>
    </row>
    <row r="1100" spans="1:12">
      <c r="A1100" s="22">
        <f t="shared" si="35"/>
        <v>1096</v>
      </c>
      <c r="B1100" s="21" t="str">
        <f t="shared" si="34"/>
        <v>80001137</v>
      </c>
      <c r="C1100" s="21" t="s">
        <v>4224</v>
      </c>
      <c r="D1100" s="22" t="s">
        <v>2324</v>
      </c>
      <c r="E1100" s="22" t="s">
        <v>2325</v>
      </c>
      <c r="F1100" s="22" t="s">
        <v>1255</v>
      </c>
      <c r="G1100" s="22" t="s">
        <v>405</v>
      </c>
      <c r="H1100" s="17">
        <v>44677</v>
      </c>
      <c r="I1100" s="22" t="s">
        <v>4587</v>
      </c>
      <c r="L1100" s="8" t="str">
        <f>VLOOKUP(E1100,'CONTROL MP HR'!$E$5:$M$1813,9,0)</f>
        <v>80004487</v>
      </c>
    </row>
    <row r="1101" spans="1:12">
      <c r="A1101" s="22">
        <f t="shared" si="35"/>
        <v>1097</v>
      </c>
      <c r="B1101" s="21" t="str">
        <f t="shared" si="34"/>
        <v>LSS-007</v>
      </c>
      <c r="C1101" s="21" t="s">
        <v>4544</v>
      </c>
      <c r="D1101" s="22" t="e">
        <v>#N/A</v>
      </c>
      <c r="E1101" s="22" t="s">
        <v>4545</v>
      </c>
      <c r="F1101" s="22" t="s">
        <v>4615</v>
      </c>
      <c r="G1101" s="22" t="s">
        <v>3973</v>
      </c>
      <c r="H1101" s="17">
        <v>44677</v>
      </c>
      <c r="I1101" s="22" t="s">
        <v>4587</v>
      </c>
      <c r="L1101" s="8" t="e">
        <f>VLOOKUP(E1101,'CONTROL MP HR'!$E$5:$M$1813,9,0)</f>
        <v>#N/A</v>
      </c>
    </row>
    <row r="1102" spans="1:12">
      <c r="A1102" s="22">
        <f t="shared" si="35"/>
        <v>1098</v>
      </c>
      <c r="B1102" s="21" t="str">
        <f t="shared" si="34"/>
        <v>MUK3-007</v>
      </c>
      <c r="C1102" s="21" t="s">
        <v>1206</v>
      </c>
      <c r="D1102" s="22" t="s">
        <v>1206</v>
      </c>
      <c r="E1102" s="22" t="s">
        <v>1207</v>
      </c>
      <c r="F1102" s="22" t="s">
        <v>1196</v>
      </c>
      <c r="G1102" s="22" t="s">
        <v>393</v>
      </c>
      <c r="H1102" s="17">
        <v>44681</v>
      </c>
      <c r="I1102" s="22" t="s">
        <v>4587</v>
      </c>
      <c r="L1102" s="8" t="str">
        <f>VLOOKUP(E1102,'CONTROL MP HR'!$E$5:$M$1813,9,0)</f>
        <v>MUK3-007</v>
      </c>
    </row>
    <row r="1103" spans="1:12">
      <c r="A1103" s="22">
        <f t="shared" si="35"/>
        <v>1099</v>
      </c>
      <c r="B1103" s="21" t="str">
        <f t="shared" si="34"/>
        <v>BMP2804221</v>
      </c>
      <c r="C1103" s="21" t="s">
        <v>489</v>
      </c>
      <c r="D1103" s="22" t="s">
        <v>489</v>
      </c>
      <c r="E1103" s="22" t="s">
        <v>490</v>
      </c>
      <c r="F1103" s="22" t="s">
        <v>4609</v>
      </c>
      <c r="G1103" s="22" t="s">
        <v>355</v>
      </c>
      <c r="H1103" s="17">
        <v>44681</v>
      </c>
      <c r="I1103" s="22" t="s">
        <v>4587</v>
      </c>
      <c r="L1103" s="8" t="str">
        <f>VLOOKUP(E1103,'CONTROL MP HR'!$E$5:$M$1813,9,0)</f>
        <v>BMP2804221</v>
      </c>
    </row>
    <row r="1104" spans="1:12">
      <c r="A1104" s="22">
        <f t="shared" si="35"/>
        <v>1100</v>
      </c>
      <c r="B1104" s="21" t="str">
        <f t="shared" si="34"/>
        <v>80002187</v>
      </c>
      <c r="C1104" s="21" t="s">
        <v>2534</v>
      </c>
      <c r="D1104" s="22" t="s">
        <v>2534</v>
      </c>
      <c r="E1104" s="22" t="s">
        <v>2535</v>
      </c>
      <c r="F1104" s="22" t="s">
        <v>1255</v>
      </c>
      <c r="G1104" s="22" t="s">
        <v>328</v>
      </c>
      <c r="H1104" s="17">
        <v>44681</v>
      </c>
      <c r="I1104" s="22" t="s">
        <v>4587</v>
      </c>
      <c r="L1104" s="8" t="str">
        <f>VLOOKUP(E1104,'CONTROL MP HR'!$E$5:$M$1813,9,0)</f>
        <v>80002187</v>
      </c>
    </row>
    <row r="1105" spans="1:12">
      <c r="A1105" s="22">
        <f t="shared" si="35"/>
        <v>1101</v>
      </c>
      <c r="B1105" s="21" t="str">
        <f t="shared" si="34"/>
        <v>80000671</v>
      </c>
      <c r="C1105" s="21" t="s">
        <v>3263</v>
      </c>
      <c r="D1105" s="22" t="e">
        <v>#N/A</v>
      </c>
      <c r="E1105" s="22" t="s">
        <v>4737</v>
      </c>
      <c r="F1105" s="22" t="s">
        <v>1255</v>
      </c>
      <c r="G1105" s="22" t="s">
        <v>405</v>
      </c>
      <c r="H1105" s="17">
        <v>44681</v>
      </c>
      <c r="I1105" s="22" t="s">
        <v>4587</v>
      </c>
      <c r="L1105" s="8" t="e">
        <f>VLOOKUP(E1105,'CONTROL MP HR'!$E$5:$M$1813,9,0)</f>
        <v>#N/A</v>
      </c>
    </row>
    <row r="1106" spans="1:12">
      <c r="A1106" s="22">
        <f t="shared" si="35"/>
        <v>1102</v>
      </c>
      <c r="B1106" s="21" t="str">
        <f t="shared" si="34"/>
        <v>80000669</v>
      </c>
      <c r="C1106" s="21" t="s">
        <v>4273</v>
      </c>
      <c r="D1106" s="22" t="s">
        <v>1675</v>
      </c>
      <c r="E1106" s="22" t="s">
        <v>1674</v>
      </c>
      <c r="F1106" s="22" t="s">
        <v>1255</v>
      </c>
      <c r="G1106" s="22" t="s">
        <v>405</v>
      </c>
      <c r="H1106" s="17">
        <v>44681</v>
      </c>
      <c r="I1106" s="22" t="s">
        <v>4587</v>
      </c>
      <c r="L1106" s="8" t="str">
        <f>VLOOKUP(E1106,'CONTROL MP HR'!$E$5:$M$1813,9,0)</f>
        <v>80003290</v>
      </c>
    </row>
    <row r="1107" spans="1:12">
      <c r="A1107" s="22">
        <f t="shared" si="35"/>
        <v>1103</v>
      </c>
      <c r="B1107" s="21" t="str">
        <f t="shared" si="34"/>
        <v>80002007</v>
      </c>
      <c r="C1107" s="21" t="s">
        <v>3601</v>
      </c>
      <c r="D1107" s="22" t="s">
        <v>3601</v>
      </c>
      <c r="E1107" s="22" t="s">
        <v>3602</v>
      </c>
      <c r="F1107" s="22" t="s">
        <v>1255</v>
      </c>
      <c r="G1107" s="22" t="s">
        <v>405</v>
      </c>
      <c r="H1107" s="17">
        <v>44681</v>
      </c>
      <c r="I1107" s="22" t="s">
        <v>4587</v>
      </c>
      <c r="L1107" s="8" t="str">
        <f>VLOOKUP(E1107,'CONTROL MP HR'!$E$5:$M$1813,9,0)</f>
        <v>80002007</v>
      </c>
    </row>
    <row r="1108" spans="1:12">
      <c r="A1108" s="22">
        <f t="shared" si="35"/>
        <v>1104</v>
      </c>
      <c r="B1108" s="21" t="str">
        <f t="shared" si="34"/>
        <v>80003780</v>
      </c>
      <c r="C1108" s="21">
        <v>80003780</v>
      </c>
      <c r="D1108" s="22" t="s">
        <v>1637</v>
      </c>
      <c r="E1108" s="22" t="s">
        <v>1638</v>
      </c>
      <c r="F1108" s="22" t="s">
        <v>1255</v>
      </c>
      <c r="G1108" s="22" t="s">
        <v>405</v>
      </c>
      <c r="H1108" s="17">
        <v>44681</v>
      </c>
      <c r="I1108" s="22" t="s">
        <v>4587</v>
      </c>
      <c r="L1108" s="8" t="str">
        <f>VLOOKUP(E1108,'CONTROL MP HR'!$E$5:$M$1813,9,0)</f>
        <v>80003780</v>
      </c>
    </row>
    <row r="1109" spans="1:12">
      <c r="A1109" s="22">
        <f t="shared" si="35"/>
        <v>1105</v>
      </c>
      <c r="B1109" s="21" t="str">
        <f t="shared" si="34"/>
        <v>80003779</v>
      </c>
      <c r="C1109" s="21">
        <v>80003779</v>
      </c>
      <c r="D1109" s="22" t="s">
        <v>2198</v>
      </c>
      <c r="E1109" s="22" t="s">
        <v>2199</v>
      </c>
      <c r="F1109" s="22" t="s">
        <v>1255</v>
      </c>
      <c r="G1109" s="22" t="s">
        <v>405</v>
      </c>
      <c r="H1109" s="17">
        <v>44681</v>
      </c>
      <c r="I1109" s="22" t="s">
        <v>4587</v>
      </c>
      <c r="L1109" s="8" t="str">
        <f>VLOOKUP(E1109,'CONTROL MP HR'!$E$5:$M$1813,9,0)</f>
        <v>80003779</v>
      </c>
    </row>
    <row r="1110" spans="1:12">
      <c r="A1110" s="22">
        <f t="shared" si="35"/>
        <v>1106</v>
      </c>
      <c r="B1110" s="21" t="str">
        <f t="shared" si="34"/>
        <v>80003778</v>
      </c>
      <c r="C1110" s="21">
        <v>80003778</v>
      </c>
      <c r="D1110" s="22" t="e">
        <v>#N/A</v>
      </c>
      <c r="E1110" s="22" t="s">
        <v>4232</v>
      </c>
      <c r="F1110" s="22" t="s">
        <v>1255</v>
      </c>
      <c r="G1110" s="22" t="s">
        <v>405</v>
      </c>
      <c r="H1110" s="17">
        <v>44681</v>
      </c>
      <c r="I1110" s="22" t="s">
        <v>4587</v>
      </c>
      <c r="L1110" s="8" t="e">
        <f>VLOOKUP(E1110,'CONTROL MP HR'!$E$5:$M$1813,9,0)</f>
        <v>#N/A</v>
      </c>
    </row>
    <row r="1111" spans="1:12">
      <c r="A1111" s="22">
        <f t="shared" si="35"/>
        <v>1107</v>
      </c>
      <c r="B1111" s="21" t="str">
        <f t="shared" si="34"/>
        <v>80003777</v>
      </c>
      <c r="C1111" s="21">
        <v>80003777</v>
      </c>
      <c r="D1111" s="22" t="s">
        <v>1594</v>
      </c>
      <c r="E1111" s="22" t="s">
        <v>1593</v>
      </c>
      <c r="F1111" s="22" t="s">
        <v>1255</v>
      </c>
      <c r="G1111" s="22" t="s">
        <v>405</v>
      </c>
      <c r="H1111" s="17">
        <v>44681</v>
      </c>
      <c r="I1111" s="22" t="s">
        <v>4587</v>
      </c>
      <c r="L1111" s="8" t="str">
        <f>VLOOKUP(E1111,'CONTROL MP HR'!$E$5:$M$1813,9,0)</f>
        <v>80003777</v>
      </c>
    </row>
    <row r="1112" spans="1:12">
      <c r="A1112" s="22">
        <f t="shared" si="35"/>
        <v>1108</v>
      </c>
      <c r="B1112" s="21" t="str">
        <f t="shared" si="34"/>
        <v>80003776</v>
      </c>
      <c r="C1112" s="21">
        <v>80003776</v>
      </c>
      <c r="D1112" s="22" t="s">
        <v>1767</v>
      </c>
      <c r="E1112" s="22" t="s">
        <v>1768</v>
      </c>
      <c r="F1112" s="22" t="s">
        <v>1255</v>
      </c>
      <c r="G1112" s="22" t="s">
        <v>405</v>
      </c>
      <c r="H1112" s="17">
        <v>44681</v>
      </c>
      <c r="I1112" s="22" t="s">
        <v>4587</v>
      </c>
      <c r="L1112" s="8" t="str">
        <f>VLOOKUP(E1112,'CONTROL MP HR'!$E$5:$M$1813,9,0)</f>
        <v>80003776</v>
      </c>
    </row>
    <row r="1113" spans="1:12">
      <c r="A1113" s="22">
        <f t="shared" si="35"/>
        <v>1109</v>
      </c>
      <c r="B1113" s="21" t="str">
        <f t="shared" si="34"/>
        <v>80003775</v>
      </c>
      <c r="C1113" s="21">
        <v>80003775</v>
      </c>
      <c r="D1113" s="22" t="s">
        <v>1566</v>
      </c>
      <c r="E1113" s="22" t="s">
        <v>1567</v>
      </c>
      <c r="F1113" s="22" t="s">
        <v>1255</v>
      </c>
      <c r="G1113" s="22" t="s">
        <v>405</v>
      </c>
      <c r="H1113" s="17">
        <v>44681</v>
      </c>
      <c r="I1113" s="22" t="s">
        <v>4587</v>
      </c>
      <c r="L1113" s="8" t="str">
        <f>VLOOKUP(E1113,'CONTROL MP HR'!$E$5:$M$1813,9,0)</f>
        <v>80003775</v>
      </c>
    </row>
    <row r="1114" spans="1:12">
      <c r="A1114" s="22">
        <f t="shared" si="35"/>
        <v>1110</v>
      </c>
      <c r="B1114" s="21" t="str">
        <f t="shared" si="34"/>
        <v>80003773</v>
      </c>
      <c r="C1114" s="21">
        <v>80003773</v>
      </c>
      <c r="D1114" s="22" t="e">
        <v>#N/A</v>
      </c>
      <c r="E1114" s="22" t="s">
        <v>4230</v>
      </c>
      <c r="F1114" s="22" t="s">
        <v>1255</v>
      </c>
      <c r="G1114" s="22" t="s">
        <v>405</v>
      </c>
      <c r="H1114" s="17">
        <v>44681</v>
      </c>
      <c r="I1114" s="22" t="s">
        <v>4587</v>
      </c>
      <c r="L1114" s="8" t="e">
        <f>VLOOKUP(E1114,'CONTROL MP HR'!$E$5:$M$1813,9,0)</f>
        <v>#N/A</v>
      </c>
    </row>
    <row r="1115" spans="1:12">
      <c r="A1115" s="22">
        <f t="shared" si="35"/>
        <v>1111</v>
      </c>
      <c r="B1115" s="21" t="str">
        <f t="shared" si="34"/>
        <v>80003772</v>
      </c>
      <c r="C1115" s="21">
        <v>80003772</v>
      </c>
      <c r="D1115" s="22" t="s">
        <v>1530</v>
      </c>
      <c r="E1115" s="22" t="s">
        <v>1531</v>
      </c>
      <c r="F1115" s="22" t="s">
        <v>1255</v>
      </c>
      <c r="G1115" s="22" t="s">
        <v>405</v>
      </c>
      <c r="H1115" s="17">
        <v>44681</v>
      </c>
      <c r="I1115" s="22" t="s">
        <v>4587</v>
      </c>
      <c r="L1115" s="8" t="str">
        <f>VLOOKUP(E1115,'CONTROL MP HR'!$E$5:$M$1813,9,0)</f>
        <v>80003772</v>
      </c>
    </row>
    <row r="1116" spans="1:12">
      <c r="A1116" s="22">
        <f t="shared" si="35"/>
        <v>1112</v>
      </c>
      <c r="B1116" s="21" t="str">
        <f t="shared" si="34"/>
        <v>80002334</v>
      </c>
      <c r="C1116" s="21" t="s">
        <v>1537</v>
      </c>
      <c r="D1116" s="22" t="s">
        <v>1537</v>
      </c>
      <c r="E1116" s="22" t="s">
        <v>1538</v>
      </c>
      <c r="F1116" s="22" t="s">
        <v>1255</v>
      </c>
      <c r="G1116" s="22" t="s">
        <v>405</v>
      </c>
      <c r="H1116" s="17">
        <v>44684</v>
      </c>
      <c r="I1116" s="22" t="s">
        <v>4587</v>
      </c>
      <c r="L1116" s="8" t="str">
        <f>VLOOKUP(E1116,'CONTROL MP HR'!$E$5:$M$1813,9,0)</f>
        <v>80002334</v>
      </c>
    </row>
    <row r="1117" spans="1:12">
      <c r="A1117" s="22">
        <f t="shared" si="35"/>
        <v>1113</v>
      </c>
      <c r="B1117" s="21" t="str">
        <f t="shared" si="34"/>
        <v>702190092</v>
      </c>
      <c r="C1117" s="21">
        <v>702190092</v>
      </c>
      <c r="D1117" s="22" t="s">
        <v>3888</v>
      </c>
      <c r="E1117" s="22" t="s">
        <v>4561</v>
      </c>
      <c r="F1117" s="22" t="s">
        <v>3947</v>
      </c>
      <c r="G1117" s="22" t="s">
        <v>328</v>
      </c>
      <c r="H1117" s="17">
        <v>44684</v>
      </c>
      <c r="I1117" s="22" t="s">
        <v>4587</v>
      </c>
      <c r="L1117" s="8" t="str">
        <f>VLOOKUP(E1117,'CONTROL MP HR'!$E$5:$M$1813,9,0)</f>
        <v>702190092</v>
      </c>
    </row>
    <row r="1118" spans="1:12">
      <c r="A1118" s="22">
        <f t="shared" si="35"/>
        <v>1114</v>
      </c>
      <c r="B1118" s="21" t="str">
        <f t="shared" si="34"/>
        <v>00111730</v>
      </c>
      <c r="C1118" s="21" t="s">
        <v>4051</v>
      </c>
      <c r="D1118" s="22" t="s">
        <v>1918</v>
      </c>
      <c r="E1118" s="22" t="s">
        <v>1919</v>
      </c>
      <c r="F1118" s="22" t="s">
        <v>1255</v>
      </c>
      <c r="G1118" s="22" t="s">
        <v>328</v>
      </c>
      <c r="H1118" s="17">
        <v>44684</v>
      </c>
      <c r="I1118" s="22" t="s">
        <v>4587</v>
      </c>
      <c r="L1118" s="8" t="str">
        <f>VLOOKUP(E1118,'CONTROL MP HR'!$E$5:$M$1813,9,0)</f>
        <v>00111730</v>
      </c>
    </row>
    <row r="1119" spans="1:12">
      <c r="A1119" s="22">
        <f t="shared" si="35"/>
        <v>1115</v>
      </c>
      <c r="B1119" s="21" t="str">
        <f t="shared" si="34"/>
        <v>80003792</v>
      </c>
      <c r="C1119" s="21">
        <v>80003792</v>
      </c>
      <c r="D1119" s="22" t="s">
        <v>2651</v>
      </c>
      <c r="E1119" s="22" t="s">
        <v>2652</v>
      </c>
      <c r="F1119" s="22" t="s">
        <v>1255</v>
      </c>
      <c r="G1119" s="22" t="s">
        <v>405</v>
      </c>
      <c r="H1119" s="17">
        <v>44684</v>
      </c>
      <c r="I1119" s="22" t="s">
        <v>4587</v>
      </c>
      <c r="L1119" s="8" t="str">
        <f>VLOOKUP(E1119,'CONTROL MP HR'!$E$5:$M$1813,9,0)</f>
        <v>80003792</v>
      </c>
    </row>
    <row r="1120" spans="1:12">
      <c r="A1120" s="22">
        <f t="shared" si="35"/>
        <v>1116</v>
      </c>
      <c r="B1120" s="21" t="str">
        <f t="shared" si="34"/>
        <v>80003788</v>
      </c>
      <c r="C1120" s="21">
        <v>80003788</v>
      </c>
      <c r="D1120" s="22" t="s">
        <v>2843</v>
      </c>
      <c r="E1120" s="22" t="s">
        <v>2844</v>
      </c>
      <c r="F1120" s="22" t="s">
        <v>1255</v>
      </c>
      <c r="G1120" s="22" t="s">
        <v>405</v>
      </c>
      <c r="H1120" s="17">
        <v>44684</v>
      </c>
      <c r="I1120" s="22" t="s">
        <v>4587</v>
      </c>
      <c r="L1120" s="8" t="str">
        <f>VLOOKUP(E1120,'CONTROL MP HR'!$E$5:$M$1813,9,0)</f>
        <v>80003788</v>
      </c>
    </row>
    <row r="1121" spans="1:12">
      <c r="A1121" s="22">
        <f t="shared" si="35"/>
        <v>1117</v>
      </c>
      <c r="B1121" s="21" t="str">
        <f t="shared" si="34"/>
        <v>80003789</v>
      </c>
      <c r="C1121" s="21">
        <v>80003789</v>
      </c>
      <c r="D1121" s="22" t="s">
        <v>2825</v>
      </c>
      <c r="E1121" s="22" t="s">
        <v>2826</v>
      </c>
      <c r="F1121" s="22" t="s">
        <v>1255</v>
      </c>
      <c r="G1121" s="22" t="s">
        <v>405</v>
      </c>
      <c r="H1121" s="17">
        <v>44684</v>
      </c>
      <c r="I1121" s="22" t="s">
        <v>4587</v>
      </c>
      <c r="L1121" s="8" t="str">
        <f>VLOOKUP(E1121,'CONTROL MP HR'!$E$5:$M$1813,9,0)</f>
        <v>80003789</v>
      </c>
    </row>
    <row r="1122" spans="1:12">
      <c r="A1122" s="22">
        <f t="shared" si="35"/>
        <v>1118</v>
      </c>
      <c r="B1122" s="21" t="str">
        <f t="shared" si="34"/>
        <v>80003791</v>
      </c>
      <c r="C1122" s="21">
        <v>80003791</v>
      </c>
      <c r="D1122" s="22" t="s">
        <v>2795</v>
      </c>
      <c r="E1122" s="22" t="s">
        <v>2796</v>
      </c>
      <c r="F1122" s="22" t="s">
        <v>1255</v>
      </c>
      <c r="G1122" s="22" t="s">
        <v>405</v>
      </c>
      <c r="H1122" s="17">
        <v>44684</v>
      </c>
      <c r="I1122" s="22" t="s">
        <v>4587</v>
      </c>
      <c r="L1122" s="8" t="str">
        <f>VLOOKUP(E1122,'CONTROL MP HR'!$E$5:$M$1813,9,0)</f>
        <v>80003791</v>
      </c>
    </row>
    <row r="1123" spans="1:12">
      <c r="A1123" s="22">
        <f t="shared" si="35"/>
        <v>1119</v>
      </c>
      <c r="B1123" s="21" t="str">
        <f t="shared" si="34"/>
        <v>80003790</v>
      </c>
      <c r="C1123" s="21">
        <v>80003790</v>
      </c>
      <c r="D1123" s="22" t="s">
        <v>2433</v>
      </c>
      <c r="E1123" s="22" t="s">
        <v>2434</v>
      </c>
      <c r="F1123" s="22" t="s">
        <v>1255</v>
      </c>
      <c r="G1123" s="22" t="s">
        <v>405</v>
      </c>
      <c r="H1123" s="17">
        <v>44684</v>
      </c>
      <c r="I1123" s="22" t="s">
        <v>4587</v>
      </c>
      <c r="L1123" s="8" t="str">
        <f>VLOOKUP(E1123,'CONTROL MP HR'!$E$5:$M$1813,9,0)</f>
        <v>80003790</v>
      </c>
    </row>
    <row r="1124" spans="1:12">
      <c r="A1124" s="22">
        <f t="shared" si="35"/>
        <v>1120</v>
      </c>
      <c r="B1124" s="21" t="str">
        <f t="shared" si="34"/>
        <v>80003785</v>
      </c>
      <c r="C1124" s="21">
        <v>80003785</v>
      </c>
      <c r="D1124" s="22" t="s">
        <v>1668</v>
      </c>
      <c r="E1124" s="22" t="s">
        <v>1669</v>
      </c>
      <c r="F1124" s="22" t="s">
        <v>1255</v>
      </c>
      <c r="G1124" s="22" t="s">
        <v>405</v>
      </c>
      <c r="H1124" s="17">
        <v>44684</v>
      </c>
      <c r="I1124" s="22" t="s">
        <v>4587</v>
      </c>
      <c r="L1124" s="8" t="str">
        <f>VLOOKUP(E1124,'CONTROL MP HR'!$E$5:$M$1813,9,0)</f>
        <v>80003785</v>
      </c>
    </row>
    <row r="1125" spans="1:12">
      <c r="A1125" s="22">
        <f t="shared" si="35"/>
        <v>1121</v>
      </c>
      <c r="B1125" s="21" t="str">
        <f t="shared" si="34"/>
        <v>80000664</v>
      </c>
      <c r="C1125" s="21" t="s">
        <v>2939</v>
      </c>
      <c r="D1125" s="22" t="s">
        <v>2939</v>
      </c>
      <c r="E1125" s="22" t="s">
        <v>2940</v>
      </c>
      <c r="F1125" s="22" t="s">
        <v>1255</v>
      </c>
      <c r="G1125" s="22" t="s">
        <v>405</v>
      </c>
      <c r="H1125" s="17">
        <v>44684</v>
      </c>
      <c r="I1125" s="22" t="s">
        <v>4587</v>
      </c>
      <c r="L1125" s="8" t="str">
        <f>VLOOKUP(E1125,'CONTROL MP HR'!$E$5:$M$1813,9,0)</f>
        <v>80000664</v>
      </c>
    </row>
    <row r="1126" spans="1:12">
      <c r="A1126" s="22">
        <f t="shared" si="35"/>
        <v>1122</v>
      </c>
      <c r="B1126" s="21" t="str">
        <f t="shared" si="34"/>
        <v>80001360</v>
      </c>
      <c r="C1126" s="21" t="s">
        <v>3396</v>
      </c>
      <c r="D1126" s="22" t="s">
        <v>3396</v>
      </c>
      <c r="E1126" s="22" t="s">
        <v>3397</v>
      </c>
      <c r="F1126" s="22" t="s">
        <v>1255</v>
      </c>
      <c r="G1126" s="22" t="s">
        <v>405</v>
      </c>
      <c r="H1126" s="17">
        <v>44684</v>
      </c>
      <c r="I1126" s="22" t="s">
        <v>4587</v>
      </c>
      <c r="L1126" s="8" t="str">
        <f>VLOOKUP(E1126,'CONTROL MP HR'!$E$5:$M$1813,9,0)</f>
        <v>80001360</v>
      </c>
    </row>
    <row r="1127" spans="1:12">
      <c r="A1127" s="22">
        <f t="shared" si="35"/>
        <v>1123</v>
      </c>
      <c r="B1127" s="21" t="str">
        <f t="shared" si="34"/>
        <v>80002771</v>
      </c>
      <c r="C1127" s="21">
        <v>80002771</v>
      </c>
      <c r="D1127" s="22" t="s">
        <v>2763</v>
      </c>
      <c r="E1127" s="22" t="s">
        <v>2764</v>
      </c>
      <c r="F1127" s="22" t="s">
        <v>1255</v>
      </c>
      <c r="G1127" s="22" t="s">
        <v>405</v>
      </c>
      <c r="H1127" s="17">
        <v>44684</v>
      </c>
      <c r="I1127" s="22" t="s">
        <v>4587</v>
      </c>
      <c r="L1127" s="8" t="str">
        <f>VLOOKUP(E1127,'CONTROL MP HR'!$E$5:$M$1813,9,0)</f>
        <v>80002771</v>
      </c>
    </row>
    <row r="1128" spans="1:12">
      <c r="A1128" s="22">
        <f t="shared" si="35"/>
        <v>1124</v>
      </c>
      <c r="B1128" s="21" t="str">
        <f t="shared" si="34"/>
        <v>80001345</v>
      </c>
      <c r="C1128" s="21">
        <v>80001345</v>
      </c>
      <c r="D1128" s="22" t="s">
        <v>2839</v>
      </c>
      <c r="E1128" s="22" t="s">
        <v>2840</v>
      </c>
      <c r="F1128" s="22" t="s">
        <v>1255</v>
      </c>
      <c r="G1128" s="22" t="s">
        <v>405</v>
      </c>
      <c r="H1128" s="17">
        <v>44684</v>
      </c>
      <c r="I1128" s="22" t="s">
        <v>4587</v>
      </c>
      <c r="L1128" s="8" t="str">
        <f>VLOOKUP(E1128,'CONTROL MP HR'!$E$5:$M$1813,9,0)</f>
        <v>80001345</v>
      </c>
    </row>
    <row r="1129" spans="1:12">
      <c r="A1129" s="22">
        <f t="shared" si="35"/>
        <v>1125</v>
      </c>
      <c r="B1129" s="21" t="str">
        <f t="shared" si="34"/>
        <v>80003774</v>
      </c>
      <c r="C1129" s="21">
        <v>80003774</v>
      </c>
      <c r="D1129" s="22" t="s">
        <v>1729</v>
      </c>
      <c r="E1129" s="22" t="s">
        <v>1730</v>
      </c>
      <c r="F1129" s="22" t="s">
        <v>1255</v>
      </c>
      <c r="G1129" s="22" t="s">
        <v>405</v>
      </c>
      <c r="H1129" s="17">
        <v>44684</v>
      </c>
      <c r="I1129" s="22" t="s">
        <v>4587</v>
      </c>
      <c r="L1129" s="8" t="str">
        <f>VLOOKUP(E1129,'CONTROL MP HR'!$E$5:$M$1813,9,0)</f>
        <v>80003774</v>
      </c>
    </row>
    <row r="1130" spans="1:12">
      <c r="A1130" s="22">
        <f t="shared" si="35"/>
        <v>1126</v>
      </c>
      <c r="B1130" s="21" t="str">
        <f t="shared" si="34"/>
        <v>BMP300422</v>
      </c>
      <c r="C1130" s="21" t="s">
        <v>566</v>
      </c>
      <c r="D1130" s="22" t="s">
        <v>566</v>
      </c>
      <c r="E1130" s="22" t="s">
        <v>567</v>
      </c>
      <c r="F1130" s="22" t="s">
        <v>4609</v>
      </c>
      <c r="G1130" s="22" t="s">
        <v>386</v>
      </c>
      <c r="H1130" s="17">
        <v>44684</v>
      </c>
      <c r="I1130" s="22" t="s">
        <v>4587</v>
      </c>
      <c r="L1130" s="8" t="str">
        <f>VLOOKUP(E1130,'CONTROL MP HR'!$E$5:$M$1813,9,0)</f>
        <v>BMP300422</v>
      </c>
    </row>
    <row r="1131" spans="1:12">
      <c r="A1131" s="22">
        <f t="shared" si="35"/>
        <v>1127</v>
      </c>
      <c r="B1131" s="21" t="str">
        <f t="shared" si="34"/>
        <v>80001799</v>
      </c>
      <c r="C1131" s="21" t="s">
        <v>2441</v>
      </c>
      <c r="D1131" s="22" t="s">
        <v>2441</v>
      </c>
      <c r="E1131" s="22" t="s">
        <v>2442</v>
      </c>
      <c r="F1131" s="22" t="s">
        <v>1255</v>
      </c>
      <c r="G1131" s="22" t="s">
        <v>3973</v>
      </c>
      <c r="H1131" s="17">
        <v>44684</v>
      </c>
      <c r="I1131" s="22" t="s">
        <v>4587</v>
      </c>
      <c r="L1131" s="8" t="str">
        <f>VLOOKUP(E1131,'CONTROL MP HR'!$E$5:$M$1813,9,0)</f>
        <v>80001799</v>
      </c>
    </row>
    <row r="1132" spans="1:12">
      <c r="A1132" s="22">
        <f t="shared" si="35"/>
        <v>1128</v>
      </c>
      <c r="B1132" s="21" t="str">
        <f t="shared" si="34"/>
        <v>BMP-0405213</v>
      </c>
      <c r="C1132" s="21" t="s">
        <v>560</v>
      </c>
      <c r="D1132" s="22" t="s">
        <v>560</v>
      </c>
      <c r="E1132" s="22" t="s">
        <v>561</v>
      </c>
      <c r="F1132" s="22" t="s">
        <v>4609</v>
      </c>
      <c r="G1132" s="22" t="s">
        <v>355</v>
      </c>
      <c r="H1132" s="17">
        <v>44688</v>
      </c>
      <c r="I1132" s="22" t="s">
        <v>4587</v>
      </c>
      <c r="L1132" s="8" t="str">
        <f>VLOOKUP(E1132,'CONTROL MP HR'!$E$5:$M$1813,9,0)</f>
        <v>BMP-0405213</v>
      </c>
    </row>
    <row r="1133" spans="1:12">
      <c r="A1133" s="22">
        <f t="shared" si="35"/>
        <v>1129</v>
      </c>
      <c r="B1133" s="21" t="str">
        <f t="shared" si="34"/>
        <v>BMP2804222</v>
      </c>
      <c r="C1133" s="21" t="s">
        <v>613</v>
      </c>
      <c r="D1133" s="22" t="s">
        <v>613</v>
      </c>
      <c r="E1133" s="22" t="s">
        <v>614</v>
      </c>
      <c r="F1133" s="22" t="s">
        <v>4609</v>
      </c>
      <c r="G1133" s="22" t="s">
        <v>405</v>
      </c>
      <c r="H1133" s="17">
        <v>44688</v>
      </c>
      <c r="I1133" s="22" t="s">
        <v>4587</v>
      </c>
      <c r="L1133" s="8" t="str">
        <f>VLOOKUP(E1133,'CONTROL MP HR'!$E$5:$M$1813,9,0)</f>
        <v>BMP2804222</v>
      </c>
    </row>
    <row r="1134" spans="1:12">
      <c r="A1134" s="22">
        <f t="shared" si="35"/>
        <v>1130</v>
      </c>
      <c r="B1134" s="21" t="str">
        <f t="shared" si="34"/>
        <v>80000666</v>
      </c>
      <c r="C1134" s="21">
        <v>80000666</v>
      </c>
      <c r="D1134" s="22" t="s">
        <v>2919</v>
      </c>
      <c r="E1134" s="22" t="s">
        <v>2920</v>
      </c>
      <c r="F1134" s="22" t="s">
        <v>1255</v>
      </c>
      <c r="G1134" s="22" t="s">
        <v>405</v>
      </c>
      <c r="H1134" s="17">
        <v>44688</v>
      </c>
      <c r="I1134" s="22" t="s">
        <v>4587</v>
      </c>
      <c r="L1134" s="8" t="str">
        <f>VLOOKUP(E1134,'CONTROL MP HR'!$E$5:$M$1813,9,0)</f>
        <v>80000666</v>
      </c>
    </row>
    <row r="1135" spans="1:12">
      <c r="A1135" s="22">
        <f t="shared" si="35"/>
        <v>1131</v>
      </c>
      <c r="B1135" s="21" t="str">
        <f t="shared" si="34"/>
        <v>00119133</v>
      </c>
      <c r="C1135" s="21" t="s">
        <v>1258</v>
      </c>
      <c r="D1135" s="22" t="s">
        <v>1258</v>
      </c>
      <c r="E1135" s="22" t="s">
        <v>1259</v>
      </c>
      <c r="F1135" s="22" t="s">
        <v>1255</v>
      </c>
      <c r="G1135" s="22" t="s">
        <v>355</v>
      </c>
      <c r="H1135" s="17">
        <v>44688</v>
      </c>
      <c r="I1135" s="22" t="s">
        <v>4587</v>
      </c>
      <c r="L1135" s="8" t="str">
        <f>VLOOKUP(E1135,'CONTROL MP HR'!$E$5:$M$1813,9,0)</f>
        <v>00119133</v>
      </c>
    </row>
    <row r="1136" spans="1:12">
      <c r="A1136" s="22">
        <f t="shared" si="35"/>
        <v>1132</v>
      </c>
      <c r="B1136" s="21" t="str">
        <f t="shared" si="34"/>
        <v>80003818</v>
      </c>
      <c r="C1136" s="21">
        <v>80003818</v>
      </c>
      <c r="D1136" s="22" t="s">
        <v>2598</v>
      </c>
      <c r="E1136" s="22" t="s">
        <v>2597</v>
      </c>
      <c r="F1136" s="22" t="s">
        <v>1255</v>
      </c>
      <c r="G1136" s="22" t="s">
        <v>405</v>
      </c>
      <c r="H1136" s="17">
        <v>44688</v>
      </c>
      <c r="I1136" s="22" t="s">
        <v>4587</v>
      </c>
      <c r="L1136" s="8" t="str">
        <f>VLOOKUP(E1136,'CONTROL MP HR'!$E$5:$M$1813,9,0)</f>
        <v>80003818</v>
      </c>
    </row>
    <row r="1137" spans="1:12">
      <c r="A1137" s="22">
        <f t="shared" si="35"/>
        <v>1133</v>
      </c>
      <c r="B1137" s="21" t="str">
        <f t="shared" si="34"/>
        <v>80002047</v>
      </c>
      <c r="C1137" s="21">
        <v>80002047</v>
      </c>
      <c r="D1137" s="22" t="s">
        <v>2851</v>
      </c>
      <c r="E1137" s="22" t="s">
        <v>2852</v>
      </c>
      <c r="F1137" s="22" t="s">
        <v>1255</v>
      </c>
      <c r="G1137" s="22" t="s">
        <v>405</v>
      </c>
      <c r="H1137" s="17">
        <v>44688</v>
      </c>
      <c r="I1137" s="22" t="s">
        <v>4587</v>
      </c>
      <c r="L1137" s="8" t="str">
        <f>VLOOKUP(E1137,'CONTROL MP HR'!$E$5:$M$1813,9,0)</f>
        <v>80002047</v>
      </c>
    </row>
    <row r="1138" spans="1:12">
      <c r="A1138" s="22">
        <f t="shared" si="35"/>
        <v>1134</v>
      </c>
      <c r="B1138" s="21" t="str">
        <f t="shared" si="34"/>
        <v>80003803</v>
      </c>
      <c r="C1138" s="21">
        <v>80003803</v>
      </c>
      <c r="D1138" s="22" t="s">
        <v>2810</v>
      </c>
      <c r="E1138" s="22" t="s">
        <v>2809</v>
      </c>
      <c r="F1138" s="22" t="s">
        <v>1255</v>
      </c>
      <c r="G1138" s="22" t="s">
        <v>405</v>
      </c>
      <c r="H1138" s="17">
        <v>44688</v>
      </c>
      <c r="I1138" s="22" t="s">
        <v>4587</v>
      </c>
      <c r="L1138" s="8" t="str">
        <f>VLOOKUP(E1138,'CONTROL MP HR'!$E$5:$M$1813,9,0)</f>
        <v>80003803</v>
      </c>
    </row>
    <row r="1139" spans="1:12">
      <c r="A1139" s="22">
        <f t="shared" si="35"/>
        <v>1135</v>
      </c>
      <c r="B1139" s="21" t="str">
        <f t="shared" si="34"/>
        <v>80003802</v>
      </c>
      <c r="C1139" s="21">
        <v>80003802</v>
      </c>
      <c r="D1139" s="22" t="s">
        <v>1742</v>
      </c>
      <c r="E1139" s="22" t="s">
        <v>1741</v>
      </c>
      <c r="F1139" s="22" t="s">
        <v>1255</v>
      </c>
      <c r="G1139" s="22" t="s">
        <v>405</v>
      </c>
      <c r="H1139" s="17">
        <v>44688</v>
      </c>
      <c r="I1139" s="22" t="s">
        <v>4587</v>
      </c>
      <c r="L1139" s="8" t="str">
        <f>VLOOKUP(E1139,'CONTROL MP HR'!$E$5:$M$1813,9,0)</f>
        <v>80003802</v>
      </c>
    </row>
    <row r="1140" spans="1:12">
      <c r="A1140" s="22">
        <f t="shared" si="35"/>
        <v>1136</v>
      </c>
      <c r="B1140" s="21" t="str">
        <f t="shared" si="34"/>
        <v>80003801</v>
      </c>
      <c r="C1140" s="21">
        <v>80003801</v>
      </c>
      <c r="D1140" s="22" t="s">
        <v>2786</v>
      </c>
      <c r="E1140" s="22" t="s">
        <v>2785</v>
      </c>
      <c r="F1140" s="22" t="s">
        <v>1255</v>
      </c>
      <c r="G1140" s="22" t="s">
        <v>405</v>
      </c>
      <c r="H1140" s="17">
        <v>44688</v>
      </c>
      <c r="I1140" s="22" t="s">
        <v>4587</v>
      </c>
      <c r="L1140" s="8" t="str">
        <f>VLOOKUP(E1140,'CONTROL MP HR'!$E$5:$M$1813,9,0)</f>
        <v>80003801</v>
      </c>
    </row>
    <row r="1141" spans="1:12">
      <c r="A1141" s="22">
        <f t="shared" si="35"/>
        <v>1137</v>
      </c>
      <c r="B1141" s="21" t="str">
        <f t="shared" si="34"/>
        <v>80001975</v>
      </c>
      <c r="C1141" s="21" t="s">
        <v>1336</v>
      </c>
      <c r="D1141" s="22" t="s">
        <v>1336</v>
      </c>
      <c r="E1141" s="22" t="s">
        <v>1337</v>
      </c>
      <c r="F1141" s="22" t="s">
        <v>1255</v>
      </c>
      <c r="G1141" s="22" t="s">
        <v>393</v>
      </c>
      <c r="H1141" s="17">
        <v>44688</v>
      </c>
      <c r="I1141" s="22" t="s">
        <v>4587</v>
      </c>
      <c r="L1141" s="8" t="str">
        <f>VLOOKUP(E1141,'CONTROL MP HR'!$E$5:$M$1813,9,0)</f>
        <v>80001975</v>
      </c>
    </row>
    <row r="1142" spans="1:12">
      <c r="A1142" s="22">
        <f t="shared" si="35"/>
        <v>1138</v>
      </c>
      <c r="B1142" s="21" t="str">
        <f t="shared" si="34"/>
        <v>80001135</v>
      </c>
      <c r="C1142" s="21" t="s">
        <v>4239</v>
      </c>
      <c r="D1142" s="22" t="s">
        <v>2320</v>
      </c>
      <c r="E1142" s="22" t="s">
        <v>2321</v>
      </c>
      <c r="F1142" s="22" t="s">
        <v>1255</v>
      </c>
      <c r="G1142" s="22" t="s">
        <v>405</v>
      </c>
      <c r="H1142" s="17">
        <v>44691</v>
      </c>
      <c r="I1142" s="22" t="s">
        <v>4587</v>
      </c>
      <c r="L1142" s="8" t="str">
        <f>VLOOKUP(E1142,'CONTROL MP HR'!$E$5:$M$1813,9,0)</f>
        <v>80004476</v>
      </c>
    </row>
    <row r="1143" spans="1:12">
      <c r="A1143" s="22">
        <f t="shared" si="35"/>
        <v>1139</v>
      </c>
      <c r="B1143" s="21" t="str">
        <f t="shared" si="34"/>
        <v>80002479</v>
      </c>
      <c r="C1143" s="21" t="s">
        <v>3152</v>
      </c>
      <c r="D1143" s="22" t="s">
        <v>521</v>
      </c>
      <c r="E1143" s="22" t="s">
        <v>522</v>
      </c>
      <c r="F1143" s="22" t="s">
        <v>4609</v>
      </c>
      <c r="G1143" s="22" t="s">
        <v>405</v>
      </c>
      <c r="H1143" s="17">
        <v>44691</v>
      </c>
      <c r="I1143" s="22" t="s">
        <v>4587</v>
      </c>
      <c r="L1143" s="8" t="str">
        <f>VLOOKUP(E1143,'CONTROL MP HR'!$E$5:$M$1813,9,0)</f>
        <v>BMP-0405212</v>
      </c>
    </row>
    <row r="1144" spans="1:12">
      <c r="A1144" s="22">
        <f t="shared" si="35"/>
        <v>1140</v>
      </c>
      <c r="B1144" s="21" t="str">
        <f t="shared" si="34"/>
        <v>80003274</v>
      </c>
      <c r="C1144" s="21" t="s">
        <v>2099</v>
      </c>
      <c r="D1144" s="22" t="s">
        <v>2099</v>
      </c>
      <c r="E1144" s="22" t="s">
        <v>2100</v>
      </c>
      <c r="F1144" s="22" t="s">
        <v>1255</v>
      </c>
      <c r="G1144" s="22" t="s">
        <v>3973</v>
      </c>
      <c r="H1144" s="17">
        <v>44691</v>
      </c>
      <c r="I1144" s="22" t="s">
        <v>4587</v>
      </c>
      <c r="L1144" s="8" t="str">
        <f>VLOOKUP(E1144,'CONTROL MP HR'!$E$5:$M$1813,9,0)</f>
        <v>80003274</v>
      </c>
    </row>
    <row r="1145" spans="1:12">
      <c r="A1145" s="22">
        <f t="shared" si="35"/>
        <v>1141</v>
      </c>
      <c r="B1145" s="21" t="str">
        <f t="shared" si="34"/>
        <v>80003250</v>
      </c>
      <c r="C1145" s="21" t="s">
        <v>3024</v>
      </c>
      <c r="D1145" s="22" t="s">
        <v>3024</v>
      </c>
      <c r="E1145" s="22" t="s">
        <v>3025</v>
      </c>
      <c r="F1145" s="22" t="s">
        <v>1255</v>
      </c>
      <c r="G1145" s="22" t="s">
        <v>328</v>
      </c>
      <c r="H1145" s="17">
        <v>44691</v>
      </c>
      <c r="I1145" s="22" t="s">
        <v>4587</v>
      </c>
      <c r="L1145" s="8" t="str">
        <f>VLOOKUP(E1145,'CONTROL MP HR'!$E$5:$M$1813,9,0)</f>
        <v>80003250</v>
      </c>
    </row>
    <row r="1146" spans="1:12">
      <c r="A1146" s="22">
        <f t="shared" si="35"/>
        <v>1142</v>
      </c>
      <c r="B1146" s="21" t="str">
        <f t="shared" si="34"/>
        <v>80001815</v>
      </c>
      <c r="C1146" s="21">
        <v>80001815</v>
      </c>
      <c r="D1146" s="22" t="s">
        <v>1452</v>
      </c>
      <c r="E1146" s="22" t="s">
        <v>1453</v>
      </c>
      <c r="F1146" s="22" t="s">
        <v>1255</v>
      </c>
      <c r="G1146" s="22" t="s">
        <v>405</v>
      </c>
      <c r="H1146" s="17">
        <v>44691</v>
      </c>
      <c r="I1146" s="22" t="s">
        <v>4587</v>
      </c>
      <c r="L1146" s="8" t="str">
        <f>VLOOKUP(E1146,'CONTROL MP HR'!$E$5:$M$1813,9,0)</f>
        <v>80001815</v>
      </c>
    </row>
    <row r="1147" spans="1:12">
      <c r="A1147" s="22">
        <f t="shared" si="35"/>
        <v>1143</v>
      </c>
      <c r="B1147" s="21" t="str">
        <f t="shared" si="34"/>
        <v>80002035</v>
      </c>
      <c r="C1147" s="21" t="s">
        <v>1444</v>
      </c>
      <c r="D1147" s="22" t="s">
        <v>1444</v>
      </c>
      <c r="E1147" s="22" t="s">
        <v>1445</v>
      </c>
      <c r="F1147" s="22" t="s">
        <v>1255</v>
      </c>
      <c r="G1147" s="22" t="s">
        <v>405</v>
      </c>
      <c r="H1147" s="17">
        <v>44691</v>
      </c>
      <c r="I1147" s="22" t="s">
        <v>4587</v>
      </c>
      <c r="L1147" s="8" t="str">
        <f>VLOOKUP(E1147,'CONTROL MP HR'!$E$5:$M$1813,9,0)</f>
        <v>80002035</v>
      </c>
    </row>
    <row r="1148" spans="1:12">
      <c r="A1148" s="22">
        <f t="shared" si="35"/>
        <v>1144</v>
      </c>
      <c r="B1148" s="21" t="str">
        <f t="shared" si="34"/>
        <v>80003821</v>
      </c>
      <c r="C1148" s="21">
        <v>80003821</v>
      </c>
      <c r="D1148" s="22" t="s">
        <v>1756</v>
      </c>
      <c r="E1148" s="22" t="s">
        <v>1755</v>
      </c>
      <c r="F1148" s="22" t="s">
        <v>1255</v>
      </c>
      <c r="G1148" s="22" t="s">
        <v>405</v>
      </c>
      <c r="H1148" s="17">
        <v>44691</v>
      </c>
      <c r="I1148" s="22" t="s">
        <v>4587</v>
      </c>
      <c r="L1148" s="8" t="str">
        <f>VLOOKUP(E1148,'CONTROL MP HR'!$E$5:$M$1813,9,0)</f>
        <v>80003821</v>
      </c>
    </row>
    <row r="1149" spans="1:12">
      <c r="A1149" s="22">
        <f t="shared" si="35"/>
        <v>1145</v>
      </c>
      <c r="B1149" s="21" t="str">
        <f t="shared" si="34"/>
        <v>80003824</v>
      </c>
      <c r="C1149" s="21">
        <v>80003824</v>
      </c>
      <c r="D1149" s="22" t="s">
        <v>3750</v>
      </c>
      <c r="E1149" s="22" t="s">
        <v>3749</v>
      </c>
      <c r="F1149" s="22" t="s">
        <v>1255</v>
      </c>
      <c r="G1149" s="22" t="s">
        <v>405</v>
      </c>
      <c r="H1149" s="17">
        <v>44691</v>
      </c>
      <c r="I1149" s="22" t="s">
        <v>4587</v>
      </c>
      <c r="L1149" s="8" t="str">
        <f>VLOOKUP(E1149,'CONTROL MP HR'!$E$5:$M$1813,9,0)</f>
        <v>80003824</v>
      </c>
    </row>
    <row r="1150" spans="1:12">
      <c r="A1150" s="22">
        <f t="shared" si="35"/>
        <v>1146</v>
      </c>
      <c r="B1150" s="21" t="str">
        <f t="shared" si="34"/>
        <v>80003823</v>
      </c>
      <c r="C1150" s="21">
        <v>80003823</v>
      </c>
      <c r="D1150" s="22" t="s">
        <v>3477</v>
      </c>
      <c r="E1150" s="22" t="s">
        <v>3476</v>
      </c>
      <c r="F1150" s="22" t="s">
        <v>1255</v>
      </c>
      <c r="G1150" s="22" t="s">
        <v>405</v>
      </c>
      <c r="H1150" s="17">
        <v>44691</v>
      </c>
      <c r="I1150" s="22" t="s">
        <v>4587</v>
      </c>
      <c r="L1150" s="8" t="str">
        <f>VLOOKUP(E1150,'CONTROL MP HR'!$E$5:$M$1813,9,0)</f>
        <v>80003823</v>
      </c>
    </row>
    <row r="1151" spans="1:12">
      <c r="A1151" s="22">
        <f t="shared" si="35"/>
        <v>1147</v>
      </c>
      <c r="B1151" s="21" t="str">
        <f t="shared" si="34"/>
        <v>80003819</v>
      </c>
      <c r="C1151" s="21">
        <v>80003819</v>
      </c>
      <c r="D1151" s="22" t="s">
        <v>2261</v>
      </c>
      <c r="E1151" s="22" t="s">
        <v>2260</v>
      </c>
      <c r="F1151" s="22" t="s">
        <v>1255</v>
      </c>
      <c r="G1151" s="22" t="s">
        <v>405</v>
      </c>
      <c r="H1151" s="17">
        <v>44691</v>
      </c>
      <c r="I1151" s="22" t="s">
        <v>4587</v>
      </c>
      <c r="L1151" s="8" t="str">
        <f>VLOOKUP(E1151,'CONTROL MP HR'!$E$5:$M$1813,9,0)</f>
        <v>80003819</v>
      </c>
    </row>
    <row r="1152" spans="1:12">
      <c r="A1152" s="22">
        <f t="shared" si="35"/>
        <v>1148</v>
      </c>
      <c r="B1152" s="21" t="str">
        <f t="shared" si="34"/>
        <v>80003822</v>
      </c>
      <c r="C1152" s="21">
        <v>80003822</v>
      </c>
      <c r="D1152" s="22" t="s">
        <v>3089</v>
      </c>
      <c r="E1152" s="22" t="s">
        <v>3088</v>
      </c>
      <c r="F1152" s="22" t="s">
        <v>1255</v>
      </c>
      <c r="G1152" s="22" t="s">
        <v>405</v>
      </c>
      <c r="H1152" s="17">
        <v>44691</v>
      </c>
      <c r="I1152" s="22" t="s">
        <v>4587</v>
      </c>
      <c r="L1152" s="8" t="str">
        <f>VLOOKUP(E1152,'CONTROL MP HR'!$E$5:$M$1813,9,0)</f>
        <v>80003822</v>
      </c>
    </row>
    <row r="1153" spans="1:12">
      <c r="A1153" s="22">
        <f t="shared" si="35"/>
        <v>1149</v>
      </c>
      <c r="B1153" s="21" t="str">
        <f t="shared" si="34"/>
        <v>80003825</v>
      </c>
      <c r="C1153" s="21">
        <v>80003825</v>
      </c>
      <c r="D1153" s="22" t="s">
        <v>3359</v>
      </c>
      <c r="E1153" s="22" t="s">
        <v>3358</v>
      </c>
      <c r="F1153" s="22" t="s">
        <v>1255</v>
      </c>
      <c r="G1153" s="22" t="s">
        <v>405</v>
      </c>
      <c r="H1153" s="17">
        <v>44691</v>
      </c>
      <c r="I1153" s="22" t="s">
        <v>4587</v>
      </c>
      <c r="L1153" s="8" t="str">
        <f>VLOOKUP(E1153,'CONTROL MP HR'!$E$5:$M$1813,9,0)</f>
        <v>80003825</v>
      </c>
    </row>
    <row r="1154" spans="1:12">
      <c r="A1154" s="22">
        <f t="shared" si="35"/>
        <v>1150</v>
      </c>
      <c r="B1154" s="21" t="str">
        <f t="shared" si="34"/>
        <v>80002128</v>
      </c>
      <c r="C1154" s="21">
        <v>80002128</v>
      </c>
      <c r="D1154" s="22" t="s">
        <v>2702</v>
      </c>
      <c r="E1154" s="22" t="s">
        <v>2703</v>
      </c>
      <c r="F1154" s="22" t="s">
        <v>1255</v>
      </c>
      <c r="G1154" s="22" t="s">
        <v>405</v>
      </c>
      <c r="H1154" s="17">
        <v>44691</v>
      </c>
      <c r="I1154" s="22" t="s">
        <v>4587</v>
      </c>
      <c r="L1154" s="8" t="str">
        <f>VLOOKUP(E1154,'CONTROL MP HR'!$E$5:$M$1813,9,0)</f>
        <v>80002128</v>
      </c>
    </row>
    <row r="1155" spans="1:12">
      <c r="A1155" s="22">
        <f t="shared" si="35"/>
        <v>1151</v>
      </c>
      <c r="B1155" s="21" t="str">
        <f t="shared" si="34"/>
        <v>80003808</v>
      </c>
      <c r="C1155" s="21">
        <v>80003808</v>
      </c>
      <c r="D1155" s="22" t="s">
        <v>1685</v>
      </c>
      <c r="E1155" s="22" t="s">
        <v>1684</v>
      </c>
      <c r="F1155" s="22" t="s">
        <v>1255</v>
      </c>
      <c r="G1155" s="22" t="s">
        <v>405</v>
      </c>
      <c r="H1155" s="17">
        <v>44691</v>
      </c>
      <c r="I1155" s="22" t="s">
        <v>4587</v>
      </c>
      <c r="L1155" s="8" t="str">
        <f>VLOOKUP(E1155,'CONTROL MP HR'!$E$5:$M$1813,9,0)</f>
        <v>80003808</v>
      </c>
    </row>
    <row r="1156" spans="1:12">
      <c r="A1156" s="22">
        <f t="shared" si="35"/>
        <v>1152</v>
      </c>
      <c r="B1156" s="21" t="str">
        <f t="shared" si="34"/>
        <v>80003817</v>
      </c>
      <c r="C1156" s="21">
        <v>80003817</v>
      </c>
      <c r="D1156" s="22" t="s">
        <v>1869</v>
      </c>
      <c r="E1156" s="22" t="s">
        <v>1868</v>
      </c>
      <c r="F1156" s="22" t="s">
        <v>1255</v>
      </c>
      <c r="G1156" s="22" t="s">
        <v>405</v>
      </c>
      <c r="H1156" s="17">
        <v>44691</v>
      </c>
      <c r="I1156" s="22" t="s">
        <v>4587</v>
      </c>
      <c r="L1156" s="8" t="str">
        <f>VLOOKUP(E1156,'CONTROL MP HR'!$E$5:$M$1813,9,0)</f>
        <v>80003817</v>
      </c>
    </row>
    <row r="1157" spans="1:12">
      <c r="A1157" s="22">
        <f t="shared" si="35"/>
        <v>1153</v>
      </c>
      <c r="B1157" s="21" t="str">
        <f t="shared" ref="B1157:B1220" si="36">TEXT(C1157,"00000000")</f>
        <v>80003820</v>
      </c>
      <c r="C1157" s="21">
        <v>80003820</v>
      </c>
      <c r="D1157" s="22" t="s">
        <v>1738</v>
      </c>
      <c r="E1157" s="22" t="s">
        <v>1737</v>
      </c>
      <c r="F1157" s="22" t="s">
        <v>1255</v>
      </c>
      <c r="G1157" s="22" t="s">
        <v>405</v>
      </c>
      <c r="H1157" s="17">
        <v>44691</v>
      </c>
      <c r="I1157" s="22" t="s">
        <v>4587</v>
      </c>
      <c r="L1157" s="8" t="str">
        <f>VLOOKUP(E1157,'CONTROL MP HR'!$E$5:$M$1813,9,0)</f>
        <v>80003820</v>
      </c>
    </row>
    <row r="1158" spans="1:12">
      <c r="A1158" s="22">
        <f t="shared" ref="A1158:A1221" si="37">A1157+1</f>
        <v>1154</v>
      </c>
      <c r="B1158" s="21" t="str">
        <f t="shared" si="36"/>
        <v>80003816</v>
      </c>
      <c r="C1158" s="21">
        <v>80003816</v>
      </c>
      <c r="D1158" s="22" t="s">
        <v>1867</v>
      </c>
      <c r="E1158" s="22" t="s">
        <v>1866</v>
      </c>
      <c r="F1158" s="22" t="s">
        <v>1255</v>
      </c>
      <c r="G1158" s="22" t="s">
        <v>405</v>
      </c>
      <c r="H1158" s="17">
        <v>44691</v>
      </c>
      <c r="I1158" s="22" t="s">
        <v>4587</v>
      </c>
      <c r="L1158" s="8" t="str">
        <f>VLOOKUP(E1158,'CONTROL MP HR'!$E$5:$M$1813,9,0)</f>
        <v>80003816</v>
      </c>
    </row>
    <row r="1159" spans="1:12">
      <c r="A1159" s="22">
        <f t="shared" si="37"/>
        <v>1155</v>
      </c>
      <c r="B1159" s="21" t="str">
        <f t="shared" si="36"/>
        <v>80003815</v>
      </c>
      <c r="C1159" s="21">
        <v>80003815</v>
      </c>
      <c r="D1159" s="22" t="s">
        <v>1865</v>
      </c>
      <c r="E1159" s="22" t="s">
        <v>1864</v>
      </c>
      <c r="F1159" s="22" t="s">
        <v>1255</v>
      </c>
      <c r="G1159" s="22" t="s">
        <v>405</v>
      </c>
      <c r="H1159" s="17">
        <v>44691</v>
      </c>
      <c r="I1159" s="22" t="s">
        <v>4587</v>
      </c>
      <c r="L1159" s="8" t="str">
        <f>VLOOKUP(E1159,'CONTROL MP HR'!$E$5:$M$1813,9,0)</f>
        <v>80003815</v>
      </c>
    </row>
    <row r="1160" spans="1:12">
      <c r="A1160" s="22">
        <f t="shared" si="37"/>
        <v>1156</v>
      </c>
      <c r="B1160" s="21" t="str">
        <f t="shared" si="36"/>
        <v>80003814</v>
      </c>
      <c r="C1160" s="21">
        <v>80003814</v>
      </c>
      <c r="D1160" s="22" t="s">
        <v>1855</v>
      </c>
      <c r="E1160" s="22" t="s">
        <v>1854</v>
      </c>
      <c r="F1160" s="22" t="s">
        <v>1255</v>
      </c>
      <c r="G1160" s="22" t="s">
        <v>405</v>
      </c>
      <c r="H1160" s="17">
        <v>44691</v>
      </c>
      <c r="I1160" s="22" t="s">
        <v>4587</v>
      </c>
      <c r="L1160" s="8" t="str">
        <f>VLOOKUP(E1160,'CONTROL MP HR'!$E$5:$M$1813,9,0)</f>
        <v>80003814</v>
      </c>
    </row>
    <row r="1161" spans="1:12">
      <c r="A1161" s="22">
        <f t="shared" si="37"/>
        <v>1157</v>
      </c>
      <c r="B1161" s="21" t="str">
        <f t="shared" si="36"/>
        <v>80003813</v>
      </c>
      <c r="C1161" s="21">
        <v>80003813</v>
      </c>
      <c r="D1161" s="22" t="s">
        <v>1844</v>
      </c>
      <c r="E1161" s="22" t="s">
        <v>1843</v>
      </c>
      <c r="F1161" s="22" t="s">
        <v>1255</v>
      </c>
      <c r="G1161" s="22" t="s">
        <v>405</v>
      </c>
      <c r="H1161" s="17">
        <v>44691</v>
      </c>
      <c r="I1161" s="22" t="s">
        <v>4587</v>
      </c>
      <c r="L1161" s="8" t="str">
        <f>VLOOKUP(E1161,'CONTROL MP HR'!$E$5:$M$1813,9,0)</f>
        <v>80003813</v>
      </c>
    </row>
    <row r="1162" spans="1:12">
      <c r="A1162" s="22">
        <f t="shared" si="37"/>
        <v>1158</v>
      </c>
      <c r="B1162" s="21" t="str">
        <f t="shared" si="36"/>
        <v>80003812</v>
      </c>
      <c r="C1162" s="21">
        <v>80003812</v>
      </c>
      <c r="D1162" s="22" t="s">
        <v>1836</v>
      </c>
      <c r="E1162" s="22" t="s">
        <v>1835</v>
      </c>
      <c r="F1162" s="22" t="s">
        <v>1255</v>
      </c>
      <c r="G1162" s="22" t="s">
        <v>405</v>
      </c>
      <c r="H1162" s="17">
        <v>44691</v>
      </c>
      <c r="I1162" s="22" t="s">
        <v>4587</v>
      </c>
      <c r="L1162" s="8" t="str">
        <f>VLOOKUP(E1162,'CONTROL MP HR'!$E$5:$M$1813,9,0)</f>
        <v>80003812</v>
      </c>
    </row>
    <row r="1163" spans="1:12">
      <c r="A1163" s="22">
        <f t="shared" si="37"/>
        <v>1159</v>
      </c>
      <c r="B1163" s="21" t="str">
        <f t="shared" si="36"/>
        <v>80003811</v>
      </c>
      <c r="C1163" s="21">
        <v>80003811</v>
      </c>
      <c r="D1163" s="22" t="s">
        <v>1818</v>
      </c>
      <c r="E1163" s="22" t="s">
        <v>1817</v>
      </c>
      <c r="F1163" s="22" t="s">
        <v>1255</v>
      </c>
      <c r="G1163" s="22" t="s">
        <v>405</v>
      </c>
      <c r="H1163" s="17">
        <v>44691</v>
      </c>
      <c r="I1163" s="22" t="s">
        <v>4587</v>
      </c>
      <c r="L1163" s="8" t="str">
        <f>VLOOKUP(E1163,'CONTROL MP HR'!$E$5:$M$1813,9,0)</f>
        <v>80003811</v>
      </c>
    </row>
    <row r="1164" spans="1:12">
      <c r="A1164" s="22">
        <f t="shared" si="37"/>
        <v>1160</v>
      </c>
      <c r="B1164" s="21" t="str">
        <f t="shared" si="36"/>
        <v>80003810</v>
      </c>
      <c r="C1164" s="21">
        <v>80003810</v>
      </c>
      <c r="D1164" s="22" t="s">
        <v>1790</v>
      </c>
      <c r="E1164" s="22" t="s">
        <v>1789</v>
      </c>
      <c r="F1164" s="22" t="s">
        <v>1255</v>
      </c>
      <c r="G1164" s="22" t="s">
        <v>405</v>
      </c>
      <c r="H1164" s="17">
        <v>44691</v>
      </c>
      <c r="I1164" s="22" t="s">
        <v>4587</v>
      </c>
      <c r="L1164" s="8" t="str">
        <f>VLOOKUP(E1164,'CONTROL MP HR'!$E$5:$M$1813,9,0)</f>
        <v>80003810</v>
      </c>
    </row>
    <row r="1165" spans="1:12">
      <c r="A1165" s="22">
        <f t="shared" si="37"/>
        <v>1161</v>
      </c>
      <c r="B1165" s="21" t="str">
        <f t="shared" si="36"/>
        <v>80002765</v>
      </c>
      <c r="C1165" s="21" t="s">
        <v>3542</v>
      </c>
      <c r="D1165" s="22" t="s">
        <v>3542</v>
      </c>
      <c r="E1165" s="22" t="s">
        <v>3543</v>
      </c>
      <c r="F1165" s="22" t="s">
        <v>1255</v>
      </c>
      <c r="G1165" s="22" t="s">
        <v>328</v>
      </c>
      <c r="H1165" s="17">
        <v>44691</v>
      </c>
      <c r="I1165" s="22" t="s">
        <v>4587</v>
      </c>
      <c r="L1165" s="8" t="str">
        <f>VLOOKUP(E1165,'CONTROL MP HR'!$E$5:$M$1813,9,0)</f>
        <v>80002765</v>
      </c>
    </row>
    <row r="1166" spans="1:12">
      <c r="A1166" s="22">
        <f t="shared" si="37"/>
        <v>1162</v>
      </c>
      <c r="B1166" s="21" t="str">
        <f t="shared" si="36"/>
        <v>80003807</v>
      </c>
      <c r="C1166" s="21">
        <v>80003807</v>
      </c>
      <c r="D1166" s="22" t="s">
        <v>1646</v>
      </c>
      <c r="E1166" s="22" t="s">
        <v>1645</v>
      </c>
      <c r="F1166" s="22" t="s">
        <v>1255</v>
      </c>
      <c r="G1166" s="22" t="s">
        <v>405</v>
      </c>
      <c r="H1166" s="17">
        <v>44691</v>
      </c>
      <c r="I1166" s="22" t="s">
        <v>4587</v>
      </c>
      <c r="L1166" s="8" t="str">
        <f>VLOOKUP(E1166,'CONTROL MP HR'!$E$5:$M$1813,9,0)</f>
        <v>80003807</v>
      </c>
    </row>
    <row r="1167" spans="1:12">
      <c r="A1167" s="22">
        <f t="shared" si="37"/>
        <v>1163</v>
      </c>
      <c r="B1167" s="21" t="str">
        <f t="shared" si="36"/>
        <v>80003806</v>
      </c>
      <c r="C1167" s="21">
        <v>80003806</v>
      </c>
      <c r="D1167" s="22" t="s">
        <v>1580</v>
      </c>
      <c r="E1167" s="22" t="s">
        <v>1579</v>
      </c>
      <c r="F1167" s="22" t="s">
        <v>1255</v>
      </c>
      <c r="G1167" s="22" t="s">
        <v>405</v>
      </c>
      <c r="H1167" s="17">
        <v>44691</v>
      </c>
      <c r="I1167" s="22" t="s">
        <v>4587</v>
      </c>
      <c r="L1167" s="8" t="str">
        <f>VLOOKUP(E1167,'CONTROL MP HR'!$E$5:$M$1813,9,0)</f>
        <v>80003806</v>
      </c>
    </row>
    <row r="1168" spans="1:12">
      <c r="A1168" s="22">
        <f t="shared" si="37"/>
        <v>1164</v>
      </c>
      <c r="B1168" s="21" t="str">
        <f t="shared" si="36"/>
        <v>80003805</v>
      </c>
      <c r="C1168" s="21">
        <v>80003805</v>
      </c>
      <c r="D1168" s="22" t="s">
        <v>1469</v>
      </c>
      <c r="E1168" s="22" t="s">
        <v>1468</v>
      </c>
      <c r="F1168" s="22" t="s">
        <v>1255</v>
      </c>
      <c r="G1168" s="22" t="s">
        <v>405</v>
      </c>
      <c r="H1168" s="17">
        <v>44691</v>
      </c>
      <c r="I1168" s="22" t="s">
        <v>4587</v>
      </c>
      <c r="L1168" s="8" t="str">
        <f>VLOOKUP(E1168,'CONTROL MP HR'!$E$5:$M$1813,9,0)</f>
        <v>80003805</v>
      </c>
    </row>
    <row r="1169" spans="1:12">
      <c r="A1169" s="22">
        <f t="shared" si="37"/>
        <v>1165</v>
      </c>
      <c r="B1169" s="21" t="str">
        <f t="shared" si="36"/>
        <v>80003866</v>
      </c>
      <c r="C1169" s="21" t="s">
        <v>4156</v>
      </c>
      <c r="D1169" s="22" t="s">
        <v>1719</v>
      </c>
      <c r="E1169" s="22" t="s">
        <v>1720</v>
      </c>
      <c r="F1169" s="22" t="s">
        <v>1255</v>
      </c>
      <c r="G1169" s="22" t="s">
        <v>405</v>
      </c>
      <c r="H1169" s="17">
        <v>44695</v>
      </c>
      <c r="I1169" s="22" t="s">
        <v>4587</v>
      </c>
      <c r="L1169" s="8" t="str">
        <f>VLOOKUP(E1169,'CONTROL MP HR'!$E$5:$M$1813,9,0)</f>
        <v>80002132</v>
      </c>
    </row>
    <row r="1170" spans="1:12">
      <c r="A1170" s="22">
        <f t="shared" si="37"/>
        <v>1166</v>
      </c>
      <c r="B1170" s="21" t="str">
        <f t="shared" si="36"/>
        <v>80002750</v>
      </c>
      <c r="C1170" s="21" t="s">
        <v>2603</v>
      </c>
      <c r="D1170" s="22" t="e">
        <v>#N/A</v>
      </c>
      <c r="E1170" s="22" t="s">
        <v>4147</v>
      </c>
      <c r="F1170" s="22" t="s">
        <v>1255</v>
      </c>
      <c r="G1170" s="22" t="s">
        <v>328</v>
      </c>
      <c r="H1170" s="17">
        <v>44695</v>
      </c>
      <c r="I1170" s="22" t="s">
        <v>4587</v>
      </c>
      <c r="L1170" s="8" t="e">
        <f>VLOOKUP(E1170,'CONTROL MP HR'!$E$5:$M$1813,9,0)</f>
        <v>#N/A</v>
      </c>
    </row>
    <row r="1171" spans="1:12">
      <c r="A1171" s="22">
        <f t="shared" si="37"/>
        <v>1167</v>
      </c>
      <c r="B1171" s="21" t="str">
        <f t="shared" si="36"/>
        <v>80003256</v>
      </c>
      <c r="C1171" s="21" t="s">
        <v>1965</v>
      </c>
      <c r="D1171" s="22" t="s">
        <v>1965</v>
      </c>
      <c r="E1171" s="22" t="s">
        <v>1966</v>
      </c>
      <c r="F1171" s="22" t="s">
        <v>1255</v>
      </c>
      <c r="G1171" s="22" t="s">
        <v>386</v>
      </c>
      <c r="H1171" s="17">
        <v>44695</v>
      </c>
      <c r="I1171" s="22" t="s">
        <v>4587</v>
      </c>
      <c r="L1171" s="8" t="str">
        <f>VLOOKUP(E1171,'CONTROL MP HR'!$E$5:$M$1813,9,0)</f>
        <v>80003256</v>
      </c>
    </row>
    <row r="1172" spans="1:12">
      <c r="A1172" s="22">
        <f t="shared" si="37"/>
        <v>1168</v>
      </c>
      <c r="B1172" s="21" t="str">
        <f t="shared" si="36"/>
        <v>BMP110522</v>
      </c>
      <c r="C1172" s="21" t="s">
        <v>531</v>
      </c>
      <c r="D1172" s="22" t="s">
        <v>531</v>
      </c>
      <c r="E1172" s="22" t="s">
        <v>532</v>
      </c>
      <c r="F1172" s="22" t="s">
        <v>4609</v>
      </c>
      <c r="G1172" s="22" t="s">
        <v>386</v>
      </c>
      <c r="H1172" s="17">
        <v>44695</v>
      </c>
      <c r="I1172" s="22" t="s">
        <v>4587</v>
      </c>
      <c r="L1172" s="8" t="str">
        <f>VLOOKUP(E1172,'CONTROL MP HR'!$E$5:$M$1813,9,0)</f>
        <v>BMP110522</v>
      </c>
    </row>
    <row r="1173" spans="1:12">
      <c r="A1173" s="22">
        <f t="shared" si="37"/>
        <v>1169</v>
      </c>
      <c r="B1173" s="21" t="str">
        <f t="shared" si="36"/>
        <v>80003865</v>
      </c>
      <c r="C1173" s="21">
        <v>80003865</v>
      </c>
      <c r="D1173" s="22" t="s">
        <v>3206</v>
      </c>
      <c r="E1173" s="22" t="s">
        <v>3205</v>
      </c>
      <c r="F1173" s="22" t="s">
        <v>1255</v>
      </c>
      <c r="G1173" s="22" t="s">
        <v>405</v>
      </c>
      <c r="H1173" s="17">
        <v>44695</v>
      </c>
      <c r="I1173" s="22" t="s">
        <v>4587</v>
      </c>
      <c r="L1173" s="8" t="str">
        <f>VLOOKUP(E1173,'CONTROL MP HR'!$E$5:$M$1813,9,0)</f>
        <v>80003865</v>
      </c>
    </row>
    <row r="1174" spans="1:12">
      <c r="A1174" s="22">
        <f t="shared" si="37"/>
        <v>1170</v>
      </c>
      <c r="B1174" s="21" t="str">
        <f t="shared" si="36"/>
        <v>80003866</v>
      </c>
      <c r="C1174" s="21" t="s">
        <v>4156</v>
      </c>
      <c r="D1174" s="22" t="s">
        <v>1719</v>
      </c>
      <c r="E1174" s="22" t="s">
        <v>1720</v>
      </c>
      <c r="F1174" s="22" t="s">
        <v>1255</v>
      </c>
      <c r="G1174" s="22" t="s">
        <v>405</v>
      </c>
      <c r="H1174" s="17">
        <v>44695</v>
      </c>
      <c r="I1174" s="22" t="s">
        <v>4587</v>
      </c>
      <c r="L1174" s="8" t="str">
        <f>VLOOKUP(E1174,'CONTROL MP HR'!$E$5:$M$1813,9,0)</f>
        <v>80002132</v>
      </c>
    </row>
    <row r="1175" spans="1:12">
      <c r="A1175" s="22">
        <f t="shared" si="37"/>
        <v>1171</v>
      </c>
      <c r="B1175" s="21" t="str">
        <f t="shared" si="36"/>
        <v>80003914</v>
      </c>
      <c r="C1175" s="21" t="s">
        <v>4061</v>
      </c>
      <c r="D1175" s="22" t="e">
        <v>#N/A</v>
      </c>
      <c r="E1175" s="22" t="s">
        <v>4062</v>
      </c>
      <c r="F1175" s="22" t="s">
        <v>1255</v>
      </c>
      <c r="G1175" s="22" t="s">
        <v>328</v>
      </c>
      <c r="H1175" s="17">
        <v>44695</v>
      </c>
      <c r="I1175" s="22" t="s">
        <v>4587</v>
      </c>
      <c r="L1175" s="8" t="e">
        <f>VLOOKUP(E1175,'CONTROL MP HR'!$E$5:$M$1813,9,0)</f>
        <v>#N/A</v>
      </c>
    </row>
    <row r="1176" spans="1:12">
      <c r="A1176" s="22">
        <f t="shared" si="37"/>
        <v>1172</v>
      </c>
      <c r="B1176" s="21" t="str">
        <f t="shared" si="36"/>
        <v>80003288</v>
      </c>
      <c r="C1176" s="21" t="s">
        <v>2413</v>
      </c>
      <c r="D1176" s="22" t="s">
        <v>2413</v>
      </c>
      <c r="E1176" s="22" t="s">
        <v>4000</v>
      </c>
      <c r="F1176" s="22" t="s">
        <v>1255</v>
      </c>
      <c r="G1176" s="22" t="s">
        <v>393</v>
      </c>
      <c r="H1176" s="17">
        <v>44695</v>
      </c>
      <c r="I1176" s="22" t="s">
        <v>4587</v>
      </c>
      <c r="L1176" s="8" t="str">
        <f>VLOOKUP(E1176,'CONTROL MP HR'!$E$5:$M$1813,9,0)</f>
        <v>80003288</v>
      </c>
    </row>
    <row r="1177" spans="1:12">
      <c r="A1177" s="22">
        <f t="shared" si="37"/>
        <v>1173</v>
      </c>
      <c r="B1177" s="21" t="str">
        <f t="shared" si="36"/>
        <v>80003874</v>
      </c>
      <c r="C1177" s="21" t="s">
        <v>3689</v>
      </c>
      <c r="D1177" s="22" t="s">
        <v>3689</v>
      </c>
      <c r="E1177" s="22" t="s">
        <v>3690</v>
      </c>
      <c r="F1177" s="22" t="s">
        <v>1255</v>
      </c>
      <c r="G1177" s="22" t="s">
        <v>3973</v>
      </c>
      <c r="H1177" s="17">
        <v>44695</v>
      </c>
      <c r="I1177" s="22" t="s">
        <v>4587</v>
      </c>
      <c r="L1177" s="8" t="str">
        <f>VLOOKUP(E1177,'CONTROL MP HR'!$E$5:$M$1813,9,0)</f>
        <v>80003874</v>
      </c>
    </row>
    <row r="1178" spans="1:12">
      <c r="A1178" s="22">
        <f t="shared" si="37"/>
        <v>1174</v>
      </c>
      <c r="B1178" s="21" t="str">
        <f t="shared" si="36"/>
        <v>LSS-003</v>
      </c>
      <c r="C1178" s="21" t="s">
        <v>1184</v>
      </c>
      <c r="D1178" s="22" t="e">
        <v>#N/A</v>
      </c>
      <c r="E1178" s="22" t="s">
        <v>4738</v>
      </c>
      <c r="F1178" s="22" t="s">
        <v>4615</v>
      </c>
      <c r="G1178" s="22" t="s">
        <v>3973</v>
      </c>
      <c r="H1178" s="17">
        <v>44695</v>
      </c>
      <c r="I1178" s="22" t="s">
        <v>4587</v>
      </c>
      <c r="L1178" s="8" t="e">
        <f>VLOOKUP(E1178,'CONTROL MP HR'!$E$5:$M$1813,9,0)</f>
        <v>#N/A</v>
      </c>
    </row>
    <row r="1179" spans="1:12">
      <c r="A1179" s="22">
        <f t="shared" si="37"/>
        <v>1175</v>
      </c>
      <c r="B1179" s="21" t="str">
        <f t="shared" si="36"/>
        <v>KMK-21090242</v>
      </c>
      <c r="C1179" s="21" t="s">
        <v>4507</v>
      </c>
      <c r="D1179" s="22" t="s">
        <v>809</v>
      </c>
      <c r="E1179" s="22" t="s">
        <v>810</v>
      </c>
      <c r="F1179" s="22" t="s">
        <v>808</v>
      </c>
      <c r="G1179" s="22" t="s">
        <v>3973</v>
      </c>
      <c r="H1179" s="17">
        <v>44695</v>
      </c>
      <c r="I1179" s="22" t="s">
        <v>4587</v>
      </c>
      <c r="L1179" s="8" t="str">
        <f>VLOOKUP(E1179,'CONTROL MP HR'!$E$5:$M$1813,9,0)</f>
        <v>ISAC-21100408</v>
      </c>
    </row>
    <row r="1180" spans="1:12">
      <c r="A1180" s="22">
        <f t="shared" si="37"/>
        <v>1176</v>
      </c>
      <c r="B1180" s="21" t="str">
        <f t="shared" si="36"/>
        <v>KMK-21040236</v>
      </c>
      <c r="C1180" s="21" t="s">
        <v>4503</v>
      </c>
      <c r="D1180" s="22" t="s">
        <v>1055</v>
      </c>
      <c r="E1180" s="22" t="s">
        <v>1056</v>
      </c>
      <c r="F1180" s="22" t="s">
        <v>808</v>
      </c>
      <c r="G1180" s="22" t="s">
        <v>3973</v>
      </c>
      <c r="H1180" s="17">
        <v>44695</v>
      </c>
      <c r="I1180" s="22" t="s">
        <v>4587</v>
      </c>
      <c r="L1180" s="8" t="str">
        <f>VLOOKUP(E1180,'CONTROL MP HR'!$E$5:$M$1813,9,0)</f>
        <v>ISAC-21100327</v>
      </c>
    </row>
    <row r="1181" spans="1:12">
      <c r="A1181" s="22">
        <f t="shared" si="37"/>
        <v>1177</v>
      </c>
      <c r="B1181" s="21" t="str">
        <f t="shared" si="36"/>
        <v>KMK-21120238</v>
      </c>
      <c r="C1181" s="21" t="s">
        <v>4505</v>
      </c>
      <c r="D1181" s="22" t="s">
        <v>869</v>
      </c>
      <c r="E1181" s="22" t="s">
        <v>870</v>
      </c>
      <c r="F1181" s="22" t="s">
        <v>808</v>
      </c>
      <c r="G1181" s="22" t="s">
        <v>3973</v>
      </c>
      <c r="H1181" s="17">
        <v>44695</v>
      </c>
      <c r="I1181" s="22" t="s">
        <v>4587</v>
      </c>
      <c r="L1181" s="8" t="str">
        <f>VLOOKUP(E1181,'CONTROL MP HR'!$E$5:$M$1813,9,0)</f>
        <v>ISAC-21100329</v>
      </c>
    </row>
    <row r="1182" spans="1:12">
      <c r="A1182" s="22">
        <f t="shared" si="37"/>
        <v>1178</v>
      </c>
      <c r="B1182" s="21" t="str">
        <f t="shared" si="36"/>
        <v>KMK-21090239</v>
      </c>
      <c r="C1182" s="21" t="s">
        <v>4504</v>
      </c>
      <c r="D1182" s="22" t="s">
        <v>866</v>
      </c>
      <c r="E1182" s="22" t="s">
        <v>867</v>
      </c>
      <c r="F1182" s="22" t="s">
        <v>808</v>
      </c>
      <c r="G1182" s="22" t="s">
        <v>3973</v>
      </c>
      <c r="H1182" s="17">
        <v>44695</v>
      </c>
      <c r="I1182" s="22" t="s">
        <v>4587</v>
      </c>
      <c r="L1182" s="8" t="str">
        <f>VLOOKUP(E1182,'CONTROL MP HR'!$E$5:$M$1813,9,0)</f>
        <v>ISAC-21100328</v>
      </c>
    </row>
    <row r="1183" spans="1:12">
      <c r="A1183" s="22">
        <f t="shared" si="37"/>
        <v>1179</v>
      </c>
      <c r="B1183" s="21" t="str">
        <f t="shared" si="36"/>
        <v>80000649</v>
      </c>
      <c r="C1183" s="21">
        <v>80000649</v>
      </c>
      <c r="D1183" s="22" t="s">
        <v>2917</v>
      </c>
      <c r="E1183" s="22" t="s">
        <v>2918</v>
      </c>
      <c r="F1183" s="22" t="s">
        <v>1255</v>
      </c>
      <c r="G1183" s="22" t="s">
        <v>405</v>
      </c>
      <c r="H1183" s="17">
        <v>44695</v>
      </c>
      <c r="I1183" s="22" t="s">
        <v>4587</v>
      </c>
      <c r="L1183" s="8" t="str">
        <f>VLOOKUP(E1183,'CONTROL MP HR'!$E$5:$M$1813,9,0)</f>
        <v>80000649</v>
      </c>
    </row>
    <row r="1184" spans="1:12">
      <c r="A1184" s="22">
        <f t="shared" si="37"/>
        <v>1180</v>
      </c>
      <c r="B1184" s="21" t="str">
        <f t="shared" si="36"/>
        <v>80002034</v>
      </c>
      <c r="C1184" s="21">
        <v>80002034</v>
      </c>
      <c r="D1184" s="22" t="s">
        <v>1324</v>
      </c>
      <c r="E1184" s="22" t="s">
        <v>1325</v>
      </c>
      <c r="F1184" s="22" t="s">
        <v>1255</v>
      </c>
      <c r="G1184" s="22" t="s">
        <v>405</v>
      </c>
      <c r="H1184" s="17">
        <v>44695</v>
      </c>
      <c r="I1184" s="22" t="s">
        <v>4587</v>
      </c>
      <c r="L1184" s="8" t="str">
        <f>VLOOKUP(E1184,'CONTROL MP HR'!$E$5:$M$1813,9,0)</f>
        <v>80002034</v>
      </c>
    </row>
    <row r="1185" spans="1:12">
      <c r="A1185" s="22">
        <f t="shared" si="37"/>
        <v>1181</v>
      </c>
      <c r="B1185" s="21" t="str">
        <f t="shared" si="36"/>
        <v>80003894</v>
      </c>
      <c r="C1185" s="21">
        <v>80003894</v>
      </c>
      <c r="D1185" s="22" t="s">
        <v>1634</v>
      </c>
      <c r="E1185" s="22" t="s">
        <v>1633</v>
      </c>
      <c r="F1185" s="22" t="s">
        <v>1255</v>
      </c>
      <c r="G1185" s="22" t="s">
        <v>405</v>
      </c>
      <c r="H1185" s="17">
        <v>44695</v>
      </c>
      <c r="I1185" s="22" t="s">
        <v>4587</v>
      </c>
      <c r="L1185" s="8" t="str">
        <f>VLOOKUP(E1185,'CONTROL MP HR'!$E$5:$M$1813,9,0)</f>
        <v>80003894</v>
      </c>
    </row>
    <row r="1186" spans="1:12">
      <c r="A1186" s="22">
        <f t="shared" si="37"/>
        <v>1182</v>
      </c>
      <c r="B1186" s="21" t="str">
        <f t="shared" si="36"/>
        <v>80003893</v>
      </c>
      <c r="C1186" s="21">
        <v>80003893</v>
      </c>
      <c r="D1186" s="22" t="s">
        <v>2710</v>
      </c>
      <c r="E1186" s="22" t="s">
        <v>2711</v>
      </c>
      <c r="F1186" s="22" t="s">
        <v>1255</v>
      </c>
      <c r="G1186" s="22" t="s">
        <v>405</v>
      </c>
      <c r="H1186" s="17">
        <v>44695</v>
      </c>
      <c r="I1186" s="22" t="s">
        <v>4587</v>
      </c>
      <c r="L1186" s="8" t="str">
        <f>VLOOKUP(E1186,'CONTROL MP HR'!$E$5:$M$1813,9,0)</f>
        <v>80002646</v>
      </c>
    </row>
    <row r="1187" spans="1:12">
      <c r="A1187" s="22">
        <f t="shared" si="37"/>
        <v>1183</v>
      </c>
      <c r="B1187" s="21" t="str">
        <f t="shared" si="36"/>
        <v>80003892</v>
      </c>
      <c r="C1187" s="21">
        <v>80003892</v>
      </c>
      <c r="D1187" s="22" t="e">
        <v>#N/A</v>
      </c>
      <c r="E1187" s="22" t="s">
        <v>4251</v>
      </c>
      <c r="F1187" s="22" t="s">
        <v>1255</v>
      </c>
      <c r="G1187" s="22" t="s">
        <v>405</v>
      </c>
      <c r="H1187" s="17">
        <v>44695</v>
      </c>
      <c r="I1187" s="22" t="s">
        <v>4587</v>
      </c>
      <c r="L1187" s="8" t="e">
        <f>VLOOKUP(E1187,'CONTROL MP HR'!$E$5:$M$1813,9,0)</f>
        <v>#N/A</v>
      </c>
    </row>
    <row r="1188" spans="1:12">
      <c r="A1188" s="22">
        <f t="shared" si="37"/>
        <v>1184</v>
      </c>
      <c r="B1188" s="21" t="str">
        <f t="shared" si="36"/>
        <v>80002772</v>
      </c>
      <c r="C1188" s="21">
        <v>80002772</v>
      </c>
      <c r="D1188" s="22" t="s">
        <v>985</v>
      </c>
      <c r="E1188" s="22" t="s">
        <v>986</v>
      </c>
      <c r="F1188" s="22" t="s">
        <v>1255</v>
      </c>
      <c r="G1188" s="22" t="s">
        <v>405</v>
      </c>
      <c r="H1188" s="17">
        <v>44695</v>
      </c>
      <c r="I1188" s="22" t="s">
        <v>4587</v>
      </c>
      <c r="L1188" s="8" t="str">
        <f>VLOOKUP(E1188,'CONTROL MP HR'!$E$5:$M$1813,9,0)</f>
        <v>ISAC-21110470</v>
      </c>
    </row>
    <row r="1189" spans="1:12">
      <c r="A1189" s="22">
        <f t="shared" si="37"/>
        <v>1185</v>
      </c>
      <c r="B1189" s="21" t="str">
        <f t="shared" si="36"/>
        <v>80001095</v>
      </c>
      <c r="C1189" s="21">
        <v>80001095</v>
      </c>
      <c r="D1189" s="22" t="e">
        <v>#N/A</v>
      </c>
      <c r="E1189" s="22" t="s">
        <v>4739</v>
      </c>
      <c r="F1189" s="22" t="s">
        <v>1255</v>
      </c>
      <c r="G1189" s="22" t="s">
        <v>405</v>
      </c>
      <c r="H1189" s="17">
        <v>44695</v>
      </c>
      <c r="I1189" s="22" t="s">
        <v>4587</v>
      </c>
      <c r="L1189" s="8" t="e">
        <f>VLOOKUP(E1189,'CONTROL MP HR'!$E$5:$M$1813,9,0)</f>
        <v>#N/A</v>
      </c>
    </row>
    <row r="1190" spans="1:12">
      <c r="A1190" s="22">
        <f t="shared" si="37"/>
        <v>1186</v>
      </c>
      <c r="B1190" s="21" t="str">
        <f t="shared" si="36"/>
        <v>80000929</v>
      </c>
      <c r="C1190" s="21">
        <v>80000929</v>
      </c>
      <c r="D1190" s="22" t="s">
        <v>2328</v>
      </c>
      <c r="E1190" s="22" t="s">
        <v>2329</v>
      </c>
      <c r="F1190" s="22" t="s">
        <v>1255</v>
      </c>
      <c r="G1190" s="22" t="s">
        <v>405</v>
      </c>
      <c r="H1190" s="17">
        <v>44695</v>
      </c>
      <c r="I1190" s="22" t="s">
        <v>4587</v>
      </c>
      <c r="L1190" s="8" t="str">
        <f>VLOOKUP(E1190,'CONTROL MP HR'!$E$5:$M$1813,9,0)</f>
        <v>80003981</v>
      </c>
    </row>
    <row r="1191" spans="1:12">
      <c r="A1191" s="22">
        <f t="shared" si="37"/>
        <v>1187</v>
      </c>
      <c r="B1191" s="21" t="str">
        <f t="shared" si="36"/>
        <v>80000691</v>
      </c>
      <c r="C1191" s="21">
        <v>80000691</v>
      </c>
      <c r="D1191" s="22" t="s">
        <v>1699</v>
      </c>
      <c r="E1191" s="22" t="s">
        <v>1700</v>
      </c>
      <c r="F1191" s="22" t="s">
        <v>1255</v>
      </c>
      <c r="G1191" s="22" t="s">
        <v>405</v>
      </c>
      <c r="H1191" s="17">
        <v>44695</v>
      </c>
      <c r="I1191" s="22" t="s">
        <v>4587</v>
      </c>
      <c r="L1191" s="8" t="str">
        <f>VLOOKUP(E1191,'CONTROL MP HR'!$E$5:$M$1813,9,0)</f>
        <v>80000691</v>
      </c>
    </row>
    <row r="1192" spans="1:12">
      <c r="A1192" s="22">
        <f t="shared" si="37"/>
        <v>1188</v>
      </c>
      <c r="B1192" s="21" t="str">
        <f t="shared" si="36"/>
        <v>80000693</v>
      </c>
      <c r="C1192" s="21">
        <v>80000693</v>
      </c>
      <c r="D1192" s="22" t="s">
        <v>1656</v>
      </c>
      <c r="E1192" s="22" t="s">
        <v>1657</v>
      </c>
      <c r="F1192" s="22" t="s">
        <v>1255</v>
      </c>
      <c r="G1192" s="22" t="s">
        <v>405</v>
      </c>
      <c r="H1192" s="17">
        <v>44695</v>
      </c>
      <c r="I1192" s="22" t="s">
        <v>4587</v>
      </c>
      <c r="L1192" s="8" t="str">
        <f>VLOOKUP(E1192,'CONTROL MP HR'!$E$5:$M$1813,9,0)</f>
        <v>80000693</v>
      </c>
    </row>
    <row r="1193" spans="1:12">
      <c r="A1193" s="22">
        <f t="shared" si="37"/>
        <v>1189</v>
      </c>
      <c r="B1193" s="21" t="str">
        <f t="shared" si="36"/>
        <v>80000663</v>
      </c>
      <c r="C1193" s="21">
        <v>80000663</v>
      </c>
      <c r="D1193" s="22" t="s">
        <v>2847</v>
      </c>
      <c r="E1193" s="22" t="s">
        <v>2848</v>
      </c>
      <c r="F1193" s="22" t="s">
        <v>1255</v>
      </c>
      <c r="G1193" s="22" t="s">
        <v>405</v>
      </c>
      <c r="H1193" s="17">
        <v>44695</v>
      </c>
      <c r="I1193" s="22" t="s">
        <v>4587</v>
      </c>
      <c r="L1193" s="8" t="str">
        <f>VLOOKUP(E1193,'CONTROL MP HR'!$E$5:$M$1813,9,0)</f>
        <v>80000663</v>
      </c>
    </row>
    <row r="1194" spans="1:12">
      <c r="A1194" s="22">
        <f t="shared" si="37"/>
        <v>1190</v>
      </c>
      <c r="B1194" s="21" t="str">
        <f t="shared" si="36"/>
        <v>ARI SUPRIYANTO</v>
      </c>
      <c r="C1194" s="21" t="s">
        <v>4740</v>
      </c>
      <c r="D1194" s="22" t="e">
        <v>#N/A</v>
      </c>
      <c r="E1194" s="22" t="s">
        <v>4740</v>
      </c>
      <c r="F1194" s="22" t="s">
        <v>3947</v>
      </c>
      <c r="G1194" s="22" t="e">
        <v>#N/A</v>
      </c>
      <c r="H1194" s="17">
        <v>44698</v>
      </c>
      <c r="I1194" s="22" t="s">
        <v>4587</v>
      </c>
      <c r="L1194" s="8" t="e">
        <f>VLOOKUP(E1194,'CONTROL MP HR'!$E$5:$M$1813,9,0)</f>
        <v>#N/A</v>
      </c>
    </row>
    <row r="1195" spans="1:12">
      <c r="A1195" s="22">
        <f t="shared" si="37"/>
        <v>1191</v>
      </c>
      <c r="B1195" s="21" t="str">
        <f t="shared" si="36"/>
        <v>80003950</v>
      </c>
      <c r="C1195" s="21" t="s">
        <v>1589</v>
      </c>
      <c r="D1195" s="22" t="s">
        <v>1589</v>
      </c>
      <c r="E1195" s="22" t="s">
        <v>1590</v>
      </c>
      <c r="F1195" s="22" t="s">
        <v>1255</v>
      </c>
      <c r="G1195" s="22" t="s">
        <v>328</v>
      </c>
      <c r="H1195" s="17">
        <v>44698</v>
      </c>
      <c r="I1195" s="22" t="s">
        <v>4587</v>
      </c>
      <c r="L1195" s="8" t="str">
        <f>VLOOKUP(E1195,'CONTROL MP HR'!$E$5:$M$1813,9,0)</f>
        <v>80003950</v>
      </c>
    </row>
    <row r="1196" spans="1:12">
      <c r="A1196" s="22">
        <f t="shared" si="37"/>
        <v>1192</v>
      </c>
      <c r="B1196" s="21" t="str">
        <f t="shared" si="36"/>
        <v>BMP160522</v>
      </c>
      <c r="C1196" s="21" t="s">
        <v>513</v>
      </c>
      <c r="D1196" s="22" t="s">
        <v>513</v>
      </c>
      <c r="E1196" s="22" t="s">
        <v>514</v>
      </c>
      <c r="F1196" s="22" t="s">
        <v>4609</v>
      </c>
      <c r="G1196" s="22" t="s">
        <v>328</v>
      </c>
      <c r="H1196" s="17">
        <v>44698</v>
      </c>
      <c r="I1196" s="22" t="s">
        <v>4587</v>
      </c>
      <c r="L1196" s="8" t="str">
        <f>VLOOKUP(E1196,'CONTROL MP HR'!$E$5:$M$1813,9,0)</f>
        <v>BMP160522</v>
      </c>
    </row>
    <row r="1197" spans="1:12">
      <c r="A1197" s="22">
        <f t="shared" si="37"/>
        <v>1193</v>
      </c>
      <c r="B1197" s="21" t="str">
        <f t="shared" si="36"/>
        <v>80000646</v>
      </c>
      <c r="C1197" s="21">
        <v>80000646</v>
      </c>
      <c r="D1197" s="22" t="s">
        <v>2793</v>
      </c>
      <c r="E1197" s="22" t="s">
        <v>2794</v>
      </c>
      <c r="F1197" s="22" t="s">
        <v>1255</v>
      </c>
      <c r="G1197" s="22" t="s">
        <v>405</v>
      </c>
      <c r="H1197" s="17">
        <v>44698</v>
      </c>
      <c r="I1197" s="22" t="s">
        <v>4587</v>
      </c>
      <c r="L1197" s="8" t="str">
        <f>VLOOKUP(E1197,'CONTROL MP HR'!$E$5:$M$1813,9,0)</f>
        <v>80000646</v>
      </c>
    </row>
    <row r="1198" spans="1:12">
      <c r="A1198" s="22">
        <f t="shared" si="37"/>
        <v>1194</v>
      </c>
      <c r="B1198" s="21" t="str">
        <f t="shared" si="36"/>
        <v>80000692</v>
      </c>
      <c r="C1198" s="21" t="s">
        <v>1829</v>
      </c>
      <c r="D1198" s="22" t="e">
        <v>#N/A</v>
      </c>
      <c r="E1198" s="22" t="s">
        <v>4741</v>
      </c>
      <c r="F1198" s="22" t="s">
        <v>1255</v>
      </c>
      <c r="G1198" s="22" t="s">
        <v>405</v>
      </c>
      <c r="H1198" s="17">
        <v>44698</v>
      </c>
      <c r="I1198" s="22" t="s">
        <v>4587</v>
      </c>
      <c r="L1198" s="8" t="e">
        <f>VLOOKUP(E1198,'CONTROL MP HR'!$E$5:$M$1813,9,0)</f>
        <v>#N/A</v>
      </c>
    </row>
    <row r="1199" spans="1:12">
      <c r="A1199" s="22">
        <f t="shared" si="37"/>
        <v>1195</v>
      </c>
      <c r="B1199" s="21" t="str">
        <f t="shared" si="36"/>
        <v>00192096</v>
      </c>
      <c r="C1199" s="21">
        <v>192096</v>
      </c>
      <c r="D1199" s="22" t="e">
        <v>#N/A</v>
      </c>
      <c r="E1199" s="22" t="s">
        <v>4325</v>
      </c>
      <c r="F1199" s="22" t="s">
        <v>3946</v>
      </c>
      <c r="G1199" s="22" t="s">
        <v>405</v>
      </c>
      <c r="H1199" s="17">
        <v>44698</v>
      </c>
      <c r="I1199" s="22" t="s">
        <v>4587</v>
      </c>
      <c r="L1199" s="8" t="e">
        <f>VLOOKUP(E1199,'CONTROL MP HR'!$E$5:$M$1813,9,0)</f>
        <v>#N/A</v>
      </c>
    </row>
    <row r="1200" spans="1:12">
      <c r="A1200" s="22">
        <f t="shared" si="37"/>
        <v>1196</v>
      </c>
      <c r="B1200" s="21" t="str">
        <f t="shared" si="36"/>
        <v>80000955</v>
      </c>
      <c r="C1200" s="21">
        <v>80000955</v>
      </c>
      <c r="D1200" s="22" t="s">
        <v>2849</v>
      </c>
      <c r="E1200" s="22" t="s">
        <v>2850</v>
      </c>
      <c r="F1200" s="22" t="s">
        <v>1255</v>
      </c>
      <c r="G1200" s="22" t="s">
        <v>405</v>
      </c>
      <c r="H1200" s="17">
        <v>44698</v>
      </c>
      <c r="I1200" s="22" t="s">
        <v>4587</v>
      </c>
      <c r="L1200" s="8" t="str">
        <f>VLOOKUP(E1200,'CONTROL MP HR'!$E$5:$M$1813,9,0)</f>
        <v>80003992</v>
      </c>
    </row>
    <row r="1201" spans="1:12">
      <c r="A1201" s="22">
        <f t="shared" si="37"/>
        <v>1197</v>
      </c>
      <c r="B1201" s="21" t="str">
        <f t="shared" si="36"/>
        <v>80002326</v>
      </c>
      <c r="C1201" s="21" t="s">
        <v>2560</v>
      </c>
      <c r="D1201" s="22" t="s">
        <v>2560</v>
      </c>
      <c r="E1201" s="22" t="s">
        <v>2561</v>
      </c>
      <c r="F1201" s="22" t="s">
        <v>1255</v>
      </c>
      <c r="G1201" s="22" t="s">
        <v>405</v>
      </c>
      <c r="H1201" s="17">
        <v>44698</v>
      </c>
      <c r="I1201" s="22" t="s">
        <v>4587</v>
      </c>
      <c r="L1201" s="8" t="str">
        <f>VLOOKUP(E1201,'CONTROL MP HR'!$E$5:$M$1813,9,0)</f>
        <v>80002326</v>
      </c>
    </row>
    <row r="1202" spans="1:12">
      <c r="A1202" s="22">
        <f t="shared" si="37"/>
        <v>1198</v>
      </c>
      <c r="B1202" s="21" t="str">
        <f t="shared" si="36"/>
        <v>80001365</v>
      </c>
      <c r="C1202" s="21" t="s">
        <v>4243</v>
      </c>
      <c r="D1202" s="22" t="e">
        <v>#N/A</v>
      </c>
      <c r="E1202" s="22" t="s">
        <v>4244</v>
      </c>
      <c r="F1202" s="22" t="s">
        <v>1255</v>
      </c>
      <c r="G1202" s="22" t="s">
        <v>405</v>
      </c>
      <c r="H1202" s="17">
        <v>44698</v>
      </c>
      <c r="I1202" s="22" t="s">
        <v>4587</v>
      </c>
      <c r="L1202" s="8" t="e">
        <f>VLOOKUP(E1202,'CONTROL MP HR'!$E$5:$M$1813,9,0)</f>
        <v>#N/A</v>
      </c>
    </row>
    <row r="1203" spans="1:12">
      <c r="A1203" s="22">
        <f t="shared" si="37"/>
        <v>1199</v>
      </c>
      <c r="B1203" s="21" t="str">
        <f t="shared" si="36"/>
        <v>80001364</v>
      </c>
      <c r="C1203" s="21" t="s">
        <v>1901</v>
      </c>
      <c r="D1203" s="22" t="s">
        <v>1901</v>
      </c>
      <c r="E1203" s="22" t="s">
        <v>1902</v>
      </c>
      <c r="F1203" s="22" t="s">
        <v>1255</v>
      </c>
      <c r="G1203" s="22" t="s">
        <v>405</v>
      </c>
      <c r="H1203" s="17">
        <v>44698</v>
      </c>
      <c r="I1203" s="22" t="s">
        <v>4587</v>
      </c>
      <c r="L1203" s="8" t="str">
        <f>VLOOKUP(E1203,'CONTROL MP HR'!$E$5:$M$1813,9,0)</f>
        <v>80001364</v>
      </c>
    </row>
    <row r="1204" spans="1:12">
      <c r="A1204" s="22">
        <f t="shared" si="37"/>
        <v>1200</v>
      </c>
      <c r="B1204" s="21" t="str">
        <f t="shared" si="36"/>
        <v>80001363</v>
      </c>
      <c r="C1204" s="21" t="s">
        <v>4241</v>
      </c>
      <c r="D1204" s="22" t="e">
        <v>#N/A</v>
      </c>
      <c r="E1204" s="22" t="s">
        <v>4242</v>
      </c>
      <c r="F1204" s="22" t="s">
        <v>1255</v>
      </c>
      <c r="G1204" s="22" t="s">
        <v>405</v>
      </c>
      <c r="H1204" s="17">
        <v>44698</v>
      </c>
      <c r="I1204" s="22" t="s">
        <v>4587</v>
      </c>
      <c r="L1204" s="8" t="e">
        <f>VLOOKUP(E1204,'CONTROL MP HR'!$E$5:$M$1813,9,0)</f>
        <v>#N/A</v>
      </c>
    </row>
    <row r="1205" spans="1:12">
      <c r="A1205" s="22">
        <f t="shared" si="37"/>
        <v>1201</v>
      </c>
      <c r="B1205" s="21" t="str">
        <f t="shared" si="36"/>
        <v>KMK-21110234</v>
      </c>
      <c r="C1205" s="21" t="s">
        <v>4501</v>
      </c>
      <c r="D1205" s="22" t="s">
        <v>1036</v>
      </c>
      <c r="E1205" s="22" t="s">
        <v>1037</v>
      </c>
      <c r="F1205" s="22" t="s">
        <v>808</v>
      </c>
      <c r="G1205" s="22" t="s">
        <v>3973</v>
      </c>
      <c r="H1205" s="17">
        <v>44700</v>
      </c>
      <c r="I1205" s="22" t="s">
        <v>4587</v>
      </c>
      <c r="L1205" s="8" t="str">
        <f>VLOOKUP(E1205,'CONTROL MP HR'!$E$5:$M$1813,9,0)</f>
        <v>ISAC-21070174</v>
      </c>
    </row>
    <row r="1206" spans="1:12">
      <c r="A1206" s="22">
        <f t="shared" si="37"/>
        <v>1202</v>
      </c>
      <c r="B1206" s="21" t="str">
        <f t="shared" si="36"/>
        <v>80002004</v>
      </c>
      <c r="C1206" s="21">
        <v>80002004</v>
      </c>
      <c r="D1206" s="22" t="s">
        <v>1689</v>
      </c>
      <c r="E1206" s="22" t="s">
        <v>1690</v>
      </c>
      <c r="F1206" s="22" t="s">
        <v>1255</v>
      </c>
      <c r="G1206" s="22" t="s">
        <v>405</v>
      </c>
      <c r="H1206" s="17">
        <v>44702</v>
      </c>
      <c r="I1206" s="22" t="s">
        <v>4587</v>
      </c>
      <c r="L1206" s="8" t="str">
        <f>VLOOKUP(E1206,'CONTROL MP HR'!$E$5:$M$1813,9,0)</f>
        <v>80002004</v>
      </c>
    </row>
    <row r="1207" spans="1:12">
      <c r="A1207" s="22">
        <f t="shared" si="37"/>
        <v>1203</v>
      </c>
      <c r="B1207" s="21" t="str">
        <f t="shared" si="36"/>
        <v>LUTHFI MAHENDRA</v>
      </c>
      <c r="C1207" s="21" t="s">
        <v>4742</v>
      </c>
      <c r="D1207" s="22" t="e">
        <v>#N/A</v>
      </c>
      <c r="E1207" s="22" t="s">
        <v>4742</v>
      </c>
      <c r="F1207" s="22" t="s">
        <v>1255</v>
      </c>
      <c r="G1207" s="22" t="e">
        <v>#N/A</v>
      </c>
      <c r="H1207" s="17">
        <v>44702</v>
      </c>
      <c r="I1207" s="22" t="s">
        <v>4587</v>
      </c>
      <c r="L1207" s="8" t="e">
        <f>VLOOKUP(E1207,'CONTROL MP HR'!$E$5:$M$1813,9,0)</f>
        <v>#N/A</v>
      </c>
    </row>
    <row r="1208" spans="1:12">
      <c r="A1208" s="22">
        <f t="shared" si="37"/>
        <v>1204</v>
      </c>
      <c r="B1208" s="21" t="str">
        <f t="shared" si="36"/>
        <v>80002057</v>
      </c>
      <c r="C1208" s="21" t="s">
        <v>2284</v>
      </c>
      <c r="D1208" s="22" t="s">
        <v>2284</v>
      </c>
      <c r="E1208" s="22" t="s">
        <v>2285</v>
      </c>
      <c r="F1208" s="22" t="s">
        <v>1255</v>
      </c>
      <c r="G1208" s="22" t="s">
        <v>328</v>
      </c>
      <c r="H1208" s="17">
        <v>44702</v>
      </c>
      <c r="I1208" s="22" t="s">
        <v>4587</v>
      </c>
      <c r="L1208" s="8" t="str">
        <f>VLOOKUP(E1208,'CONTROL MP HR'!$E$5:$M$1813,9,0)</f>
        <v>80002057</v>
      </c>
    </row>
    <row r="1209" spans="1:12">
      <c r="A1209" s="22">
        <f t="shared" si="37"/>
        <v>1205</v>
      </c>
      <c r="B1209" s="21" t="str">
        <f t="shared" si="36"/>
        <v>80001825</v>
      </c>
      <c r="C1209" s="21">
        <v>80001825</v>
      </c>
      <c r="D1209" s="22" t="s">
        <v>1491</v>
      </c>
      <c r="E1209" s="22" t="s">
        <v>1492</v>
      </c>
      <c r="F1209" s="22" t="s">
        <v>1255</v>
      </c>
      <c r="G1209" s="22" t="s">
        <v>405</v>
      </c>
      <c r="H1209" s="17">
        <v>44702</v>
      </c>
      <c r="I1209" s="22" t="s">
        <v>4587</v>
      </c>
      <c r="L1209" s="8" t="str">
        <f>VLOOKUP(E1209,'CONTROL MP HR'!$E$5:$M$1813,9,0)</f>
        <v>80001825</v>
      </c>
    </row>
    <row r="1210" spans="1:12">
      <c r="A1210" s="22">
        <f t="shared" si="37"/>
        <v>1206</v>
      </c>
      <c r="B1210" s="21" t="str">
        <f t="shared" si="36"/>
        <v>80001312</v>
      </c>
      <c r="C1210" s="21" t="s">
        <v>1308</v>
      </c>
      <c r="D1210" s="22" t="s">
        <v>1308</v>
      </c>
      <c r="E1210" s="22" t="s">
        <v>1309</v>
      </c>
      <c r="F1210" s="22" t="s">
        <v>1255</v>
      </c>
      <c r="G1210" s="22" t="s">
        <v>386</v>
      </c>
      <c r="H1210" s="17">
        <v>44702</v>
      </c>
      <c r="I1210" s="22" t="s">
        <v>4587</v>
      </c>
      <c r="L1210" s="8" t="str">
        <f>VLOOKUP(E1210,'CONTROL MP HR'!$E$5:$M$1813,9,0)</f>
        <v>80001312</v>
      </c>
    </row>
    <row r="1211" spans="1:12">
      <c r="A1211" s="22">
        <f t="shared" si="37"/>
        <v>1207</v>
      </c>
      <c r="B1211" s="21" t="str">
        <f t="shared" si="36"/>
        <v>80003286</v>
      </c>
      <c r="C1211" s="21" t="s">
        <v>2511</v>
      </c>
      <c r="D1211" s="22" t="s">
        <v>2511</v>
      </c>
      <c r="E1211" s="22" t="s">
        <v>2512</v>
      </c>
      <c r="F1211" s="22" t="s">
        <v>1255</v>
      </c>
      <c r="G1211" s="22" t="s">
        <v>328</v>
      </c>
      <c r="H1211" s="17">
        <v>44702</v>
      </c>
      <c r="I1211" s="22" t="s">
        <v>4587</v>
      </c>
      <c r="L1211" s="8" t="str">
        <f>VLOOKUP(E1211,'CONTROL MP HR'!$E$5:$M$1813,9,0)</f>
        <v>80003286</v>
      </c>
    </row>
    <row r="1212" spans="1:12">
      <c r="A1212" s="22">
        <f t="shared" si="37"/>
        <v>1208</v>
      </c>
      <c r="B1212" s="21" t="str">
        <f t="shared" si="36"/>
        <v>80003263</v>
      </c>
      <c r="C1212" s="21" t="s">
        <v>1403</v>
      </c>
      <c r="D1212" s="22" t="s">
        <v>1403</v>
      </c>
      <c r="E1212" s="22" t="s">
        <v>1404</v>
      </c>
      <c r="F1212" s="22" t="s">
        <v>1255</v>
      </c>
      <c r="G1212" s="22" t="s">
        <v>328</v>
      </c>
      <c r="H1212" s="17">
        <v>44702</v>
      </c>
      <c r="I1212" s="22" t="s">
        <v>4587</v>
      </c>
      <c r="L1212" s="8" t="str">
        <f>VLOOKUP(E1212,'CONTROL MP HR'!$E$5:$M$1813,9,0)</f>
        <v>80003263</v>
      </c>
    </row>
    <row r="1213" spans="1:12">
      <c r="A1213" s="22">
        <f t="shared" si="37"/>
        <v>1209</v>
      </c>
      <c r="B1213" s="21" t="str">
        <f t="shared" si="36"/>
        <v>80003875</v>
      </c>
      <c r="C1213" s="21" t="s">
        <v>1410</v>
      </c>
      <c r="D1213" s="22" t="s">
        <v>1410</v>
      </c>
      <c r="E1213" s="22" t="s">
        <v>1411</v>
      </c>
      <c r="F1213" s="22" t="s">
        <v>1255</v>
      </c>
      <c r="G1213" s="22" t="s">
        <v>328</v>
      </c>
      <c r="H1213" s="17">
        <v>44702</v>
      </c>
      <c r="I1213" s="22" t="s">
        <v>4587</v>
      </c>
      <c r="L1213" s="8" t="str">
        <f>VLOOKUP(E1213,'CONTROL MP HR'!$E$5:$M$1813,9,0)</f>
        <v>80003875</v>
      </c>
    </row>
    <row r="1214" spans="1:12">
      <c r="A1214" s="22">
        <f t="shared" si="37"/>
        <v>1210</v>
      </c>
      <c r="B1214" s="21" t="str">
        <f t="shared" si="36"/>
        <v>80000678</v>
      </c>
      <c r="C1214" s="21">
        <v>80000678</v>
      </c>
      <c r="D1214" s="22" t="s">
        <v>1260</v>
      </c>
      <c r="E1214" s="22" t="s">
        <v>1261</v>
      </c>
      <c r="F1214" s="22" t="s">
        <v>3946</v>
      </c>
      <c r="G1214" s="22" t="s">
        <v>405</v>
      </c>
      <c r="H1214" s="17">
        <v>44702</v>
      </c>
      <c r="I1214" s="22" t="s">
        <v>4587</v>
      </c>
      <c r="L1214" s="8" t="str">
        <f>VLOOKUP(E1214,'CONTROL MP HR'!$E$5:$M$1813,9,0)</f>
        <v>80000678</v>
      </c>
    </row>
    <row r="1215" spans="1:12">
      <c r="A1215" s="22">
        <f t="shared" si="37"/>
        <v>1211</v>
      </c>
      <c r="B1215" s="21" t="str">
        <f t="shared" si="36"/>
        <v>80003964</v>
      </c>
      <c r="C1215" s="21">
        <v>80003964</v>
      </c>
      <c r="D1215" s="22" t="e">
        <v>#N/A</v>
      </c>
      <c r="E1215" s="22" t="s">
        <v>4743</v>
      </c>
      <c r="F1215" s="22" t="s">
        <v>1255</v>
      </c>
      <c r="G1215" s="22" t="s">
        <v>405</v>
      </c>
      <c r="H1215" s="17">
        <v>44702</v>
      </c>
      <c r="I1215" s="22" t="s">
        <v>4587</v>
      </c>
      <c r="L1215" s="8" t="e">
        <f>VLOOKUP(E1215,'CONTROL MP HR'!$E$5:$M$1813,9,0)</f>
        <v>#N/A</v>
      </c>
    </row>
    <row r="1216" spans="1:12">
      <c r="A1216" s="22">
        <f t="shared" si="37"/>
        <v>1212</v>
      </c>
      <c r="B1216" s="21" t="str">
        <f t="shared" si="36"/>
        <v>MOHAMAD RAFII</v>
      </c>
      <c r="C1216" s="21" t="s">
        <v>4744</v>
      </c>
      <c r="D1216" s="22" t="e">
        <v>#N/A</v>
      </c>
      <c r="E1216" s="22" t="s">
        <v>4744</v>
      </c>
      <c r="F1216" s="22" t="s">
        <v>1255</v>
      </c>
      <c r="G1216" s="22" t="e">
        <v>#N/A</v>
      </c>
      <c r="H1216" s="17">
        <v>44702</v>
      </c>
      <c r="I1216" s="22" t="s">
        <v>4587</v>
      </c>
      <c r="L1216" s="8" t="e">
        <f>VLOOKUP(E1216,'CONTROL MP HR'!$E$5:$M$1813,9,0)</f>
        <v>#N/A</v>
      </c>
    </row>
    <row r="1217" spans="1:12">
      <c r="A1217" s="22">
        <f t="shared" si="37"/>
        <v>1213</v>
      </c>
      <c r="B1217" s="21" t="str">
        <f t="shared" si="36"/>
        <v>80003963</v>
      </c>
      <c r="C1217" s="21">
        <v>80003963</v>
      </c>
      <c r="D1217" s="22" t="s">
        <v>3341</v>
      </c>
      <c r="E1217" s="22" t="s">
        <v>3340</v>
      </c>
      <c r="F1217" s="22" t="s">
        <v>1255</v>
      </c>
      <c r="G1217" s="22" t="s">
        <v>405</v>
      </c>
      <c r="H1217" s="17">
        <v>44702</v>
      </c>
      <c r="I1217" s="22" t="s">
        <v>4587</v>
      </c>
      <c r="L1217" s="8" t="str">
        <f>VLOOKUP(E1217,'CONTROL MP HR'!$E$5:$M$1813,9,0)</f>
        <v>80003963</v>
      </c>
    </row>
    <row r="1218" spans="1:12">
      <c r="A1218" s="22">
        <f t="shared" si="37"/>
        <v>1214</v>
      </c>
      <c r="B1218" s="21" t="str">
        <f t="shared" si="36"/>
        <v>80003996</v>
      </c>
      <c r="C1218" s="21">
        <v>80003996</v>
      </c>
      <c r="D1218" s="22" t="s">
        <v>1286</v>
      </c>
      <c r="E1218" s="22" t="s">
        <v>1285</v>
      </c>
      <c r="F1218" s="22" t="s">
        <v>1255</v>
      </c>
      <c r="G1218" s="22" t="s">
        <v>405</v>
      </c>
      <c r="H1218" s="17">
        <v>44702</v>
      </c>
      <c r="I1218" s="22" t="s">
        <v>4587</v>
      </c>
      <c r="L1218" s="8" t="str">
        <f>VLOOKUP(E1218,'CONTROL MP HR'!$E$5:$M$1813,9,0)</f>
        <v>80003996</v>
      </c>
    </row>
    <row r="1219" spans="1:12">
      <c r="A1219" s="22">
        <f t="shared" si="37"/>
        <v>1215</v>
      </c>
      <c r="B1219" s="21" t="str">
        <f t="shared" si="36"/>
        <v>80003902</v>
      </c>
      <c r="C1219" s="21">
        <v>80003902</v>
      </c>
      <c r="D1219" s="22" t="s">
        <v>3339</v>
      </c>
      <c r="E1219" s="22" t="s">
        <v>3338</v>
      </c>
      <c r="F1219" s="22" t="s">
        <v>1255</v>
      </c>
      <c r="G1219" s="22" t="s">
        <v>405</v>
      </c>
      <c r="H1219" s="17">
        <v>44702</v>
      </c>
      <c r="I1219" s="22" t="s">
        <v>4587</v>
      </c>
      <c r="L1219" s="8" t="str">
        <f>VLOOKUP(E1219,'CONTROL MP HR'!$E$5:$M$1813,9,0)</f>
        <v>80003902</v>
      </c>
    </row>
    <row r="1220" spans="1:12">
      <c r="A1220" s="22">
        <f t="shared" si="37"/>
        <v>1216</v>
      </c>
      <c r="B1220" s="21" t="str">
        <f t="shared" si="36"/>
        <v>80004002</v>
      </c>
      <c r="C1220" s="21">
        <v>80004002</v>
      </c>
      <c r="D1220" s="22" t="e">
        <v>#N/A</v>
      </c>
      <c r="E1220" s="22" t="s">
        <v>4261</v>
      </c>
      <c r="F1220" s="22" t="s">
        <v>1255</v>
      </c>
      <c r="G1220" s="22" t="s">
        <v>405</v>
      </c>
      <c r="H1220" s="17">
        <v>44702</v>
      </c>
      <c r="I1220" s="22" t="s">
        <v>4587</v>
      </c>
      <c r="L1220" s="8" t="e">
        <f>VLOOKUP(E1220,'CONTROL MP HR'!$E$5:$M$1813,9,0)</f>
        <v>#N/A</v>
      </c>
    </row>
    <row r="1221" spans="1:12">
      <c r="A1221" s="22">
        <f t="shared" si="37"/>
        <v>1217</v>
      </c>
      <c r="B1221" s="21" t="str">
        <f t="shared" ref="B1221:B1284" si="38">TEXT(C1221,"00000000")</f>
        <v>80004009</v>
      </c>
      <c r="C1221" s="21">
        <v>80004009</v>
      </c>
      <c r="D1221" s="22" t="s">
        <v>3375</v>
      </c>
      <c r="E1221" s="22" t="s">
        <v>3374</v>
      </c>
      <c r="F1221" s="22" t="s">
        <v>1255</v>
      </c>
      <c r="G1221" s="22" t="s">
        <v>405</v>
      </c>
      <c r="H1221" s="17">
        <v>44702</v>
      </c>
      <c r="I1221" s="22" t="s">
        <v>4587</v>
      </c>
      <c r="L1221" s="8" t="str">
        <f>VLOOKUP(E1221,'CONTROL MP HR'!$E$5:$M$1813,9,0)</f>
        <v>80004009</v>
      </c>
    </row>
    <row r="1222" spans="1:12">
      <c r="A1222" s="22">
        <f t="shared" ref="A1222:A1285" si="39">A1221+1</f>
        <v>1218</v>
      </c>
      <c r="B1222" s="21" t="str">
        <f t="shared" si="38"/>
        <v>80003967</v>
      </c>
      <c r="C1222" s="21">
        <v>80003967</v>
      </c>
      <c r="D1222" s="22" t="s">
        <v>2259</v>
      </c>
      <c r="E1222" s="22" t="s">
        <v>2258</v>
      </c>
      <c r="F1222" s="22" t="s">
        <v>1255</v>
      </c>
      <c r="G1222" s="22" t="s">
        <v>405</v>
      </c>
      <c r="H1222" s="17">
        <v>44702</v>
      </c>
      <c r="I1222" s="22" t="s">
        <v>4587</v>
      </c>
      <c r="L1222" s="8" t="str">
        <f>VLOOKUP(E1222,'CONTROL MP HR'!$E$5:$M$1813,9,0)</f>
        <v>80003967</v>
      </c>
    </row>
    <row r="1223" spans="1:12">
      <c r="A1223" s="22">
        <f t="shared" si="39"/>
        <v>1219</v>
      </c>
      <c r="B1223" s="21" t="str">
        <f t="shared" si="38"/>
        <v>80003895</v>
      </c>
      <c r="C1223" s="21">
        <v>80003895</v>
      </c>
      <c r="D1223" s="22" t="s">
        <v>3399</v>
      </c>
      <c r="E1223" s="22" t="s">
        <v>3398</v>
      </c>
      <c r="F1223" s="22" t="s">
        <v>1255</v>
      </c>
      <c r="G1223" s="22" t="s">
        <v>405</v>
      </c>
      <c r="H1223" s="17">
        <v>44702</v>
      </c>
      <c r="I1223" s="22" t="s">
        <v>4587</v>
      </c>
      <c r="L1223" s="8" t="str">
        <f>VLOOKUP(E1223,'CONTROL MP HR'!$E$5:$M$1813,9,0)</f>
        <v>80003895</v>
      </c>
    </row>
    <row r="1224" spans="1:12">
      <c r="A1224" s="22">
        <f t="shared" si="39"/>
        <v>1220</v>
      </c>
      <c r="B1224" s="21" t="str">
        <f t="shared" si="38"/>
        <v>80003968</v>
      </c>
      <c r="C1224" s="21">
        <v>80003968</v>
      </c>
      <c r="D1224" s="22" t="s">
        <v>3367</v>
      </c>
      <c r="E1224" s="22" t="s">
        <v>3366</v>
      </c>
      <c r="F1224" s="22" t="s">
        <v>1255</v>
      </c>
      <c r="G1224" s="22" t="s">
        <v>405</v>
      </c>
      <c r="H1224" s="17">
        <v>44702</v>
      </c>
      <c r="I1224" s="22" t="s">
        <v>4587</v>
      </c>
      <c r="L1224" s="8" t="str">
        <f>VLOOKUP(E1224,'CONTROL MP HR'!$E$5:$M$1813,9,0)</f>
        <v>80003968</v>
      </c>
    </row>
    <row r="1225" spans="1:12">
      <c r="A1225" s="22">
        <f t="shared" si="39"/>
        <v>1221</v>
      </c>
      <c r="B1225" s="21" t="str">
        <f t="shared" si="38"/>
        <v>80004008</v>
      </c>
      <c r="C1225" s="21">
        <v>80004008</v>
      </c>
      <c r="D1225" s="22" t="s">
        <v>3389</v>
      </c>
      <c r="E1225" s="22" t="s">
        <v>3388</v>
      </c>
      <c r="F1225" s="22" t="s">
        <v>1255</v>
      </c>
      <c r="G1225" s="22" t="s">
        <v>405</v>
      </c>
      <c r="H1225" s="17">
        <v>44702</v>
      </c>
      <c r="I1225" s="22" t="s">
        <v>4587</v>
      </c>
      <c r="L1225" s="8" t="str">
        <f>VLOOKUP(E1225,'CONTROL MP HR'!$E$5:$M$1813,9,0)</f>
        <v>80004008</v>
      </c>
    </row>
    <row r="1226" spans="1:12">
      <c r="A1226" s="22">
        <f t="shared" si="39"/>
        <v>1222</v>
      </c>
      <c r="B1226" s="21" t="str">
        <f t="shared" si="38"/>
        <v>80004007</v>
      </c>
      <c r="C1226" s="21">
        <v>80004007</v>
      </c>
      <c r="D1226" s="22" t="s">
        <v>3423</v>
      </c>
      <c r="E1226" s="22" t="s">
        <v>3422</v>
      </c>
      <c r="F1226" s="22" t="s">
        <v>1255</v>
      </c>
      <c r="G1226" s="22" t="s">
        <v>405</v>
      </c>
      <c r="H1226" s="17">
        <v>44702</v>
      </c>
      <c r="I1226" s="22" t="s">
        <v>4587</v>
      </c>
      <c r="L1226" s="8" t="str">
        <f>VLOOKUP(E1226,'CONTROL MP HR'!$E$5:$M$1813,9,0)</f>
        <v>80004007</v>
      </c>
    </row>
    <row r="1227" spans="1:12">
      <c r="A1227" s="22">
        <f t="shared" si="39"/>
        <v>1223</v>
      </c>
      <c r="B1227" s="21" t="str">
        <f t="shared" si="38"/>
        <v>80004006</v>
      </c>
      <c r="C1227" s="21">
        <v>80004006</v>
      </c>
      <c r="D1227" s="22" t="s">
        <v>1296</v>
      </c>
      <c r="E1227" s="22" t="s">
        <v>1295</v>
      </c>
      <c r="F1227" s="22" t="s">
        <v>1255</v>
      </c>
      <c r="G1227" s="22" t="s">
        <v>405</v>
      </c>
      <c r="H1227" s="17">
        <v>44702</v>
      </c>
      <c r="I1227" s="22" t="s">
        <v>4587</v>
      </c>
      <c r="L1227" s="8" t="str">
        <f>VLOOKUP(E1227,'CONTROL MP HR'!$E$5:$M$1813,9,0)</f>
        <v>80004006</v>
      </c>
    </row>
    <row r="1228" spans="1:12">
      <c r="A1228" s="22">
        <f t="shared" si="39"/>
        <v>1224</v>
      </c>
      <c r="B1228" s="21" t="str">
        <f t="shared" si="38"/>
        <v>80004005</v>
      </c>
      <c r="C1228" s="21">
        <v>80004005</v>
      </c>
      <c r="D1228" s="22" t="s">
        <v>1354</v>
      </c>
      <c r="E1228" s="22" t="s">
        <v>1353</v>
      </c>
      <c r="F1228" s="22" t="s">
        <v>1255</v>
      </c>
      <c r="G1228" s="22" t="s">
        <v>405</v>
      </c>
      <c r="H1228" s="17">
        <v>44702</v>
      </c>
      <c r="I1228" s="22" t="s">
        <v>4587</v>
      </c>
      <c r="L1228" s="8" t="str">
        <f>VLOOKUP(E1228,'CONTROL MP HR'!$E$5:$M$1813,9,0)</f>
        <v>80004005</v>
      </c>
    </row>
    <row r="1229" spans="1:12">
      <c r="A1229" s="22">
        <f t="shared" si="39"/>
        <v>1225</v>
      </c>
      <c r="B1229" s="21" t="str">
        <f t="shared" si="38"/>
        <v>80003970</v>
      </c>
      <c r="C1229" s="21">
        <v>80003970</v>
      </c>
      <c r="D1229" s="22" t="s">
        <v>3393</v>
      </c>
      <c r="E1229" s="22" t="s">
        <v>3392</v>
      </c>
      <c r="F1229" s="22" t="s">
        <v>1255</v>
      </c>
      <c r="G1229" s="22" t="s">
        <v>405</v>
      </c>
      <c r="H1229" s="17">
        <v>44702</v>
      </c>
      <c r="I1229" s="22" t="s">
        <v>4587</v>
      </c>
      <c r="L1229" s="8" t="str">
        <f>VLOOKUP(E1229,'CONTROL MP HR'!$E$5:$M$1813,9,0)</f>
        <v>80003970</v>
      </c>
    </row>
    <row r="1230" spans="1:12">
      <c r="A1230" s="22">
        <f t="shared" si="39"/>
        <v>1226</v>
      </c>
      <c r="B1230" s="21" t="str">
        <f t="shared" si="38"/>
        <v>80003969</v>
      </c>
      <c r="C1230" s="21">
        <v>80003969</v>
      </c>
      <c r="D1230" s="22" t="s">
        <v>3425</v>
      </c>
      <c r="E1230" s="22" t="s">
        <v>3424</v>
      </c>
      <c r="F1230" s="22" t="s">
        <v>1255</v>
      </c>
      <c r="G1230" s="22" t="s">
        <v>405</v>
      </c>
      <c r="H1230" s="17">
        <v>44702</v>
      </c>
      <c r="I1230" s="22" t="s">
        <v>4587</v>
      </c>
      <c r="L1230" s="8" t="str">
        <f>VLOOKUP(E1230,'CONTROL MP HR'!$E$5:$M$1813,9,0)</f>
        <v>80003969</v>
      </c>
    </row>
    <row r="1231" spans="1:12">
      <c r="A1231" s="22">
        <f t="shared" si="39"/>
        <v>1227</v>
      </c>
      <c r="B1231" s="21" t="str">
        <f t="shared" si="38"/>
        <v>80003966</v>
      </c>
      <c r="C1231" s="21">
        <v>80003966</v>
      </c>
      <c r="D1231" s="22" t="s">
        <v>2408</v>
      </c>
      <c r="E1231" s="22" t="s">
        <v>2407</v>
      </c>
      <c r="F1231" s="22" t="s">
        <v>1255</v>
      </c>
      <c r="G1231" s="22" t="s">
        <v>405</v>
      </c>
      <c r="H1231" s="17">
        <v>44702</v>
      </c>
      <c r="I1231" s="22" t="s">
        <v>4587</v>
      </c>
      <c r="L1231" s="8" t="str">
        <f>VLOOKUP(E1231,'CONTROL MP HR'!$E$5:$M$1813,9,0)</f>
        <v>80003966</v>
      </c>
    </row>
    <row r="1232" spans="1:12">
      <c r="A1232" s="22">
        <f t="shared" si="39"/>
        <v>1228</v>
      </c>
      <c r="B1232" s="21" t="str">
        <f t="shared" si="38"/>
        <v>80003965</v>
      </c>
      <c r="C1232" s="21">
        <v>80003965</v>
      </c>
      <c r="D1232" s="22" t="s">
        <v>3385</v>
      </c>
      <c r="E1232" s="22" t="s">
        <v>3384</v>
      </c>
      <c r="F1232" s="22" t="s">
        <v>1255</v>
      </c>
      <c r="G1232" s="22" t="s">
        <v>405</v>
      </c>
      <c r="H1232" s="17">
        <v>44702</v>
      </c>
      <c r="I1232" s="22" t="s">
        <v>4587</v>
      </c>
      <c r="L1232" s="8" t="str">
        <f>VLOOKUP(E1232,'CONTROL MP HR'!$E$5:$M$1813,9,0)</f>
        <v>80003965</v>
      </c>
    </row>
    <row r="1233" spans="1:12">
      <c r="A1233" s="22">
        <f t="shared" si="39"/>
        <v>1229</v>
      </c>
      <c r="B1233" s="21" t="str">
        <f t="shared" si="38"/>
        <v>80003962</v>
      </c>
      <c r="C1233" s="21">
        <v>80003962</v>
      </c>
      <c r="D1233" s="22" t="s">
        <v>3353</v>
      </c>
      <c r="E1233" s="22" t="s">
        <v>3352</v>
      </c>
      <c r="F1233" s="22" t="s">
        <v>1255</v>
      </c>
      <c r="G1233" s="22" t="s">
        <v>405</v>
      </c>
      <c r="H1233" s="17">
        <v>44702</v>
      </c>
      <c r="I1233" s="22" t="s">
        <v>4587</v>
      </c>
      <c r="L1233" s="8" t="str">
        <f>VLOOKUP(E1233,'CONTROL MP HR'!$E$5:$M$1813,9,0)</f>
        <v>80003962</v>
      </c>
    </row>
    <row r="1234" spans="1:12">
      <c r="A1234" s="22">
        <f t="shared" si="39"/>
        <v>1230</v>
      </c>
      <c r="B1234" s="21" t="str">
        <f t="shared" si="38"/>
        <v>80003961</v>
      </c>
      <c r="C1234" s="21">
        <v>80003961</v>
      </c>
      <c r="D1234" s="22" t="s">
        <v>3363</v>
      </c>
      <c r="E1234" s="22" t="s">
        <v>3362</v>
      </c>
      <c r="F1234" s="22" t="s">
        <v>1255</v>
      </c>
      <c r="G1234" s="22" t="s">
        <v>405</v>
      </c>
      <c r="H1234" s="17">
        <v>44702</v>
      </c>
      <c r="I1234" s="22" t="s">
        <v>4587</v>
      </c>
      <c r="L1234" s="8" t="str">
        <f>VLOOKUP(E1234,'CONTROL MP HR'!$E$5:$M$1813,9,0)</f>
        <v>80003961</v>
      </c>
    </row>
    <row r="1235" spans="1:12">
      <c r="A1235" s="22">
        <f t="shared" si="39"/>
        <v>1231</v>
      </c>
      <c r="B1235" s="21" t="str">
        <f t="shared" si="38"/>
        <v>80003904</v>
      </c>
      <c r="C1235" s="21">
        <v>80003904</v>
      </c>
      <c r="D1235" s="22" t="s">
        <v>3383</v>
      </c>
      <c r="E1235" s="22" t="s">
        <v>3382</v>
      </c>
      <c r="F1235" s="22" t="s">
        <v>1255</v>
      </c>
      <c r="G1235" s="22" t="s">
        <v>405</v>
      </c>
      <c r="H1235" s="17">
        <v>44702</v>
      </c>
      <c r="I1235" s="22" t="s">
        <v>4587</v>
      </c>
      <c r="L1235" s="8" t="str">
        <f>VLOOKUP(E1235,'CONTROL MP HR'!$E$5:$M$1813,9,0)</f>
        <v>80003904</v>
      </c>
    </row>
    <row r="1236" spans="1:12">
      <c r="A1236" s="22">
        <f t="shared" si="39"/>
        <v>1232</v>
      </c>
      <c r="B1236" s="21" t="str">
        <f t="shared" si="38"/>
        <v>80003899</v>
      </c>
      <c r="C1236" s="21">
        <v>80003899</v>
      </c>
      <c r="D1236" s="22" t="s">
        <v>1358</v>
      </c>
      <c r="E1236" s="22" t="s">
        <v>1357</v>
      </c>
      <c r="F1236" s="22" t="s">
        <v>1255</v>
      </c>
      <c r="G1236" s="22" t="s">
        <v>405</v>
      </c>
      <c r="H1236" s="17">
        <v>44702</v>
      </c>
      <c r="I1236" s="22" t="s">
        <v>4587</v>
      </c>
      <c r="L1236" s="8" t="str">
        <f>VLOOKUP(E1236,'CONTROL MP HR'!$E$5:$M$1813,9,0)</f>
        <v>80003899</v>
      </c>
    </row>
    <row r="1237" spans="1:12">
      <c r="A1237" s="22">
        <f t="shared" si="39"/>
        <v>1233</v>
      </c>
      <c r="B1237" s="21" t="str">
        <f t="shared" si="38"/>
        <v>80003898</v>
      </c>
      <c r="C1237" s="21">
        <v>80003898</v>
      </c>
      <c r="D1237" s="22" t="s">
        <v>2125</v>
      </c>
      <c r="E1237" s="22" t="s">
        <v>2124</v>
      </c>
      <c r="F1237" s="22" t="s">
        <v>1255</v>
      </c>
      <c r="G1237" s="22" t="s">
        <v>405</v>
      </c>
      <c r="H1237" s="17">
        <v>44702</v>
      </c>
      <c r="I1237" s="22" t="s">
        <v>4587</v>
      </c>
      <c r="L1237" s="8" t="str">
        <f>VLOOKUP(E1237,'CONTROL MP HR'!$E$5:$M$1813,9,0)</f>
        <v>80003898</v>
      </c>
    </row>
    <row r="1238" spans="1:12">
      <c r="A1238" s="22">
        <f t="shared" si="39"/>
        <v>1234</v>
      </c>
      <c r="B1238" s="21" t="str">
        <f t="shared" si="38"/>
        <v>80003897</v>
      </c>
      <c r="C1238" s="21">
        <v>80003897</v>
      </c>
      <c r="D1238" s="22" t="s">
        <v>3417</v>
      </c>
      <c r="E1238" s="22" t="s">
        <v>3416</v>
      </c>
      <c r="F1238" s="22" t="s">
        <v>1255</v>
      </c>
      <c r="G1238" s="22" t="s">
        <v>405</v>
      </c>
      <c r="H1238" s="17">
        <v>44702</v>
      </c>
      <c r="I1238" s="22" t="s">
        <v>4587</v>
      </c>
      <c r="L1238" s="8" t="str">
        <f>VLOOKUP(E1238,'CONTROL MP HR'!$E$5:$M$1813,9,0)</f>
        <v>80003897</v>
      </c>
    </row>
    <row r="1239" spans="1:12">
      <c r="A1239" s="22">
        <f t="shared" si="39"/>
        <v>1235</v>
      </c>
      <c r="B1239" s="21" t="str">
        <f t="shared" si="38"/>
        <v>80003896</v>
      </c>
      <c r="C1239" s="21">
        <v>80003896</v>
      </c>
      <c r="D1239" s="22" t="s">
        <v>1352</v>
      </c>
      <c r="E1239" s="22" t="s">
        <v>1351</v>
      </c>
      <c r="F1239" s="22" t="s">
        <v>1255</v>
      </c>
      <c r="G1239" s="22" t="s">
        <v>405</v>
      </c>
      <c r="H1239" s="17">
        <v>44702</v>
      </c>
      <c r="I1239" s="22" t="s">
        <v>4587</v>
      </c>
      <c r="L1239" s="8" t="str">
        <f>VLOOKUP(E1239,'CONTROL MP HR'!$E$5:$M$1813,9,0)</f>
        <v>80003896</v>
      </c>
    </row>
    <row r="1240" spans="1:12">
      <c r="A1240" s="22">
        <f t="shared" si="39"/>
        <v>1236</v>
      </c>
      <c r="B1240" s="21" t="str">
        <f t="shared" si="38"/>
        <v>80002966</v>
      </c>
      <c r="C1240" s="21" t="s">
        <v>1527</v>
      </c>
      <c r="D1240" s="22" t="s">
        <v>1527</v>
      </c>
      <c r="E1240" s="22" t="s">
        <v>1528</v>
      </c>
      <c r="F1240" s="22" t="s">
        <v>1255</v>
      </c>
      <c r="G1240" s="22" t="s">
        <v>355</v>
      </c>
      <c r="H1240" s="17">
        <v>44702</v>
      </c>
      <c r="I1240" s="22" t="s">
        <v>4587</v>
      </c>
      <c r="L1240" s="8" t="str">
        <f>VLOOKUP(E1240,'CONTROL MP HR'!$E$5:$M$1813,9,0)</f>
        <v>80002966</v>
      </c>
    </row>
    <row r="1241" spans="1:12">
      <c r="A1241" s="22">
        <f t="shared" si="39"/>
        <v>1237</v>
      </c>
      <c r="B1241" s="21" t="str">
        <f t="shared" si="38"/>
        <v>80000694</v>
      </c>
      <c r="C1241" s="21">
        <v>80000694</v>
      </c>
      <c r="D1241" s="22" t="s">
        <v>3462</v>
      </c>
      <c r="E1241" s="22" t="s">
        <v>3463</v>
      </c>
      <c r="F1241" s="22" t="s">
        <v>1255</v>
      </c>
      <c r="G1241" s="22" t="s">
        <v>405</v>
      </c>
      <c r="H1241" s="17">
        <v>44702</v>
      </c>
      <c r="I1241" s="22" t="s">
        <v>4587</v>
      </c>
      <c r="L1241" s="8" t="str">
        <f>VLOOKUP(E1241,'CONTROL MP HR'!$E$5:$M$1813,9,0)</f>
        <v>80000694</v>
      </c>
    </row>
    <row r="1242" spans="1:12">
      <c r="A1242" s="22">
        <f t="shared" si="39"/>
        <v>1238</v>
      </c>
      <c r="B1242" s="21" t="str">
        <f t="shared" si="38"/>
        <v>80001269</v>
      </c>
      <c r="C1242" s="21">
        <v>80001269</v>
      </c>
      <c r="D1242" s="22" t="s">
        <v>3561</v>
      </c>
      <c r="E1242" s="22" t="s">
        <v>3562</v>
      </c>
      <c r="F1242" s="22" t="s">
        <v>1255</v>
      </c>
      <c r="G1242" s="22" t="s">
        <v>405</v>
      </c>
      <c r="H1242" s="17">
        <v>44702</v>
      </c>
      <c r="I1242" s="22" t="s">
        <v>4587</v>
      </c>
      <c r="L1242" s="8" t="str">
        <f>VLOOKUP(E1242,'CONTROL MP HR'!$E$5:$M$1813,9,0)</f>
        <v>80004530</v>
      </c>
    </row>
    <row r="1243" spans="1:12">
      <c r="A1243" s="22">
        <f t="shared" si="39"/>
        <v>1239</v>
      </c>
      <c r="B1243" s="21" t="str">
        <f t="shared" si="38"/>
        <v>80002770</v>
      </c>
      <c r="C1243" s="21">
        <v>80002770</v>
      </c>
      <c r="D1243" s="22" t="s">
        <v>2845</v>
      </c>
      <c r="E1243" s="22" t="s">
        <v>2846</v>
      </c>
      <c r="F1243" s="22" t="s">
        <v>1255</v>
      </c>
      <c r="G1243" s="22" t="s">
        <v>405</v>
      </c>
      <c r="H1243" s="17">
        <v>44702</v>
      </c>
      <c r="I1243" s="22" t="s">
        <v>4587</v>
      </c>
      <c r="L1243" s="8" t="str">
        <f>VLOOKUP(E1243,'CONTROL MP HR'!$E$5:$M$1813,9,0)</f>
        <v>80002770</v>
      </c>
    </row>
    <row r="1244" spans="1:12">
      <c r="A1244" s="22">
        <f t="shared" si="39"/>
        <v>1240</v>
      </c>
      <c r="B1244" s="21" t="str">
        <f t="shared" si="38"/>
        <v>80001818</v>
      </c>
      <c r="C1244" s="21">
        <v>80001818</v>
      </c>
      <c r="D1244" s="22" t="s">
        <v>1458</v>
      </c>
      <c r="E1244" s="22" t="s">
        <v>1459</v>
      </c>
      <c r="F1244" s="22" t="s">
        <v>1255</v>
      </c>
      <c r="G1244" s="22" t="s">
        <v>405</v>
      </c>
      <c r="H1244" s="17">
        <v>44702</v>
      </c>
      <c r="I1244" s="22" t="s">
        <v>4587</v>
      </c>
      <c r="L1244" s="8" t="str">
        <f>VLOOKUP(E1244,'CONTROL MP HR'!$E$5:$M$1813,9,0)</f>
        <v>80001818</v>
      </c>
    </row>
    <row r="1245" spans="1:12">
      <c r="A1245" s="22">
        <f t="shared" si="39"/>
        <v>1241</v>
      </c>
      <c r="B1245" s="21" t="str">
        <f t="shared" si="38"/>
        <v>80001786</v>
      </c>
      <c r="C1245" s="21" t="s">
        <v>2334</v>
      </c>
      <c r="D1245" s="22" t="s">
        <v>2334</v>
      </c>
      <c r="E1245" s="22" t="s">
        <v>2335</v>
      </c>
      <c r="F1245" s="22" t="s">
        <v>1255</v>
      </c>
      <c r="G1245" s="22" t="s">
        <v>328</v>
      </c>
      <c r="H1245" s="17">
        <v>44705</v>
      </c>
      <c r="I1245" s="22" t="s">
        <v>4587</v>
      </c>
      <c r="L1245" s="8" t="str">
        <f>VLOOKUP(E1245,'CONTROL MP HR'!$E$5:$M$1813,9,0)</f>
        <v>80001786</v>
      </c>
    </row>
    <row r="1246" spans="1:12">
      <c r="A1246" s="22">
        <f t="shared" si="39"/>
        <v>1242</v>
      </c>
      <c r="B1246" s="21" t="str">
        <f t="shared" si="38"/>
        <v>BMP230522</v>
      </c>
      <c r="C1246" s="21" t="s">
        <v>585</v>
      </c>
      <c r="D1246" s="22" t="s">
        <v>585</v>
      </c>
      <c r="E1246" s="22" t="s">
        <v>586</v>
      </c>
      <c r="F1246" s="22" t="s">
        <v>4609</v>
      </c>
      <c r="G1246" s="22" t="s">
        <v>328</v>
      </c>
      <c r="H1246" s="17">
        <v>44705</v>
      </c>
      <c r="I1246" s="22" t="s">
        <v>4587</v>
      </c>
      <c r="L1246" s="8" t="str">
        <f>VLOOKUP(E1246,'CONTROL MP HR'!$E$5:$M$1813,9,0)</f>
        <v>BMP230522</v>
      </c>
    </row>
    <row r="1247" spans="1:12">
      <c r="A1247" s="22">
        <f t="shared" si="39"/>
        <v>1243</v>
      </c>
      <c r="B1247" s="21" t="str">
        <f t="shared" si="38"/>
        <v>80002256</v>
      </c>
      <c r="C1247" s="21" t="s">
        <v>1368</v>
      </c>
      <c r="D1247" s="22" t="s">
        <v>2414</v>
      </c>
      <c r="E1247" s="22" t="s">
        <v>2415</v>
      </c>
      <c r="F1247" s="22" t="s">
        <v>1255</v>
      </c>
      <c r="G1247" s="22" t="s">
        <v>405</v>
      </c>
      <c r="H1247" s="17">
        <v>44705</v>
      </c>
      <c r="I1247" s="22" t="s">
        <v>4587</v>
      </c>
      <c r="L1247" s="8" t="str">
        <f>VLOOKUP(E1247,'CONTROL MP HR'!$E$5:$M$1813,9,0)</f>
        <v>00118101</v>
      </c>
    </row>
    <row r="1248" spans="1:12">
      <c r="A1248" s="22">
        <f t="shared" si="39"/>
        <v>1244</v>
      </c>
      <c r="B1248" s="21" t="str">
        <f t="shared" si="38"/>
        <v>80000682</v>
      </c>
      <c r="C1248" s="21">
        <v>80000682</v>
      </c>
      <c r="D1248" s="22" t="s">
        <v>2639</v>
      </c>
      <c r="E1248" s="22" t="s">
        <v>2640</v>
      </c>
      <c r="F1248" s="22" t="s">
        <v>1255</v>
      </c>
      <c r="G1248" s="22" t="s">
        <v>405</v>
      </c>
      <c r="H1248" s="17">
        <v>44705</v>
      </c>
      <c r="I1248" s="22" t="s">
        <v>4587</v>
      </c>
      <c r="L1248" s="8" t="str">
        <f>VLOOKUP(E1248,'CONTROL MP HR'!$E$5:$M$1813,9,0)</f>
        <v>80000682</v>
      </c>
    </row>
    <row r="1249" spans="1:12">
      <c r="A1249" s="22">
        <f t="shared" si="39"/>
        <v>1245</v>
      </c>
      <c r="B1249" s="21" t="str">
        <f t="shared" si="38"/>
        <v>MARVEL VERNANDO WEREH</v>
      </c>
      <c r="C1249" s="21" t="s">
        <v>4745</v>
      </c>
      <c r="D1249" s="22" t="e">
        <v>#N/A</v>
      </c>
      <c r="E1249" s="22" t="s">
        <v>4745</v>
      </c>
      <c r="F1249" s="22" t="s">
        <v>4640</v>
      </c>
      <c r="G1249" s="22" t="e">
        <v>#N/A</v>
      </c>
      <c r="H1249" s="17">
        <v>44705</v>
      </c>
      <c r="I1249" s="22" t="s">
        <v>4587</v>
      </c>
      <c r="L1249" s="8" t="e">
        <f>VLOOKUP(E1249,'CONTROL MP HR'!$E$5:$M$1813,9,0)</f>
        <v>#N/A</v>
      </c>
    </row>
    <row r="1250" spans="1:12">
      <c r="A1250" s="22">
        <f t="shared" si="39"/>
        <v>1246</v>
      </c>
      <c r="B1250" s="21" t="str">
        <f t="shared" si="38"/>
        <v>80003878</v>
      </c>
      <c r="C1250" s="21" t="s">
        <v>1416</v>
      </c>
      <c r="D1250" s="22" t="s">
        <v>1416</v>
      </c>
      <c r="E1250" s="22" t="s">
        <v>1417</v>
      </c>
      <c r="F1250" s="22" t="s">
        <v>1255</v>
      </c>
      <c r="G1250" s="22" t="s">
        <v>328</v>
      </c>
      <c r="H1250" s="17">
        <v>44705</v>
      </c>
      <c r="I1250" s="22" t="s">
        <v>4587</v>
      </c>
      <c r="L1250" s="8" t="str">
        <f>VLOOKUP(E1250,'CONTROL MP HR'!$E$5:$M$1813,9,0)</f>
        <v>80003878</v>
      </c>
    </row>
    <row r="1251" spans="1:12">
      <c r="A1251" s="22">
        <f t="shared" si="39"/>
        <v>1247</v>
      </c>
      <c r="B1251" s="21" t="str">
        <f t="shared" si="38"/>
        <v>HARIS FAHRUROZI</v>
      </c>
      <c r="C1251" s="21" t="s">
        <v>2135</v>
      </c>
      <c r="D1251" s="22" t="s">
        <v>2134</v>
      </c>
      <c r="E1251" s="22" t="s">
        <v>2135</v>
      </c>
      <c r="F1251" s="22" t="s">
        <v>1255</v>
      </c>
      <c r="G1251" s="22" t="e">
        <v>#N/A</v>
      </c>
      <c r="H1251" s="17">
        <v>44705</v>
      </c>
      <c r="I1251" s="22" t="s">
        <v>4587</v>
      </c>
      <c r="L1251" s="8" t="str">
        <f>VLOOKUP(E1251,'CONTROL MP HR'!$E$5:$M$1813,9,0)</f>
        <v>80003953</v>
      </c>
    </row>
    <row r="1252" spans="1:12">
      <c r="A1252" s="22">
        <f t="shared" si="39"/>
        <v>1248</v>
      </c>
      <c r="B1252" s="21" t="str">
        <f t="shared" si="38"/>
        <v>80004031</v>
      </c>
      <c r="C1252" s="21" t="s">
        <v>2423</v>
      </c>
      <c r="D1252" s="22" t="s">
        <v>2423</v>
      </c>
      <c r="E1252" s="22" t="s">
        <v>2424</v>
      </c>
      <c r="F1252" s="22" t="s">
        <v>1255</v>
      </c>
      <c r="G1252" s="22" t="s">
        <v>328</v>
      </c>
      <c r="H1252" s="17">
        <v>44705</v>
      </c>
      <c r="I1252" s="22" t="s">
        <v>4587</v>
      </c>
      <c r="L1252" s="8" t="str">
        <f>VLOOKUP(E1252,'CONTROL MP HR'!$E$5:$M$1813,9,0)</f>
        <v>80004031</v>
      </c>
    </row>
    <row r="1253" spans="1:12">
      <c r="A1253" s="22">
        <f t="shared" si="39"/>
        <v>1249</v>
      </c>
      <c r="B1253" s="21" t="str">
        <f t="shared" si="38"/>
        <v>80000667</v>
      </c>
      <c r="C1253" s="21">
        <v>80000667</v>
      </c>
      <c r="D1253" s="22" t="s">
        <v>2692</v>
      </c>
      <c r="E1253" s="22" t="s">
        <v>2693</v>
      </c>
      <c r="F1253" s="22" t="s">
        <v>1255</v>
      </c>
      <c r="G1253" s="22" t="s">
        <v>405</v>
      </c>
      <c r="H1253" s="17">
        <v>44705</v>
      </c>
      <c r="I1253" s="22" t="s">
        <v>4587</v>
      </c>
      <c r="L1253" s="8" t="str">
        <f>VLOOKUP(E1253,'CONTROL MP HR'!$E$5:$M$1813,9,0)</f>
        <v>80000667</v>
      </c>
    </row>
    <row r="1254" spans="1:12">
      <c r="A1254" s="22">
        <f t="shared" si="39"/>
        <v>1250</v>
      </c>
      <c r="B1254" s="21" t="str">
        <f t="shared" si="38"/>
        <v>80003269</v>
      </c>
      <c r="C1254" s="21" t="s">
        <v>2984</v>
      </c>
      <c r="D1254" s="22" t="s">
        <v>2984</v>
      </c>
      <c r="E1254" s="22" t="s">
        <v>4001</v>
      </c>
      <c r="F1254" s="22" t="s">
        <v>1255</v>
      </c>
      <c r="G1254" s="22" t="s">
        <v>393</v>
      </c>
      <c r="H1254" s="17">
        <v>44705</v>
      </c>
      <c r="I1254" s="22" t="s">
        <v>4587</v>
      </c>
      <c r="L1254" s="8" t="str">
        <f>VLOOKUP(E1254,'CONTROL MP HR'!$E$5:$M$1813,9,0)</f>
        <v>80003269</v>
      </c>
    </row>
    <row r="1255" spans="1:12">
      <c r="A1255" s="22">
        <f t="shared" si="39"/>
        <v>1251</v>
      </c>
      <c r="B1255" s="21" t="str">
        <f t="shared" si="38"/>
        <v>80002343</v>
      </c>
      <c r="C1255" s="21" t="s">
        <v>1705</v>
      </c>
      <c r="D1255" s="22" t="s">
        <v>1705</v>
      </c>
      <c r="E1255" s="22" t="s">
        <v>1706</v>
      </c>
      <c r="F1255" s="22" t="s">
        <v>1255</v>
      </c>
      <c r="G1255" s="22" t="s">
        <v>393</v>
      </c>
      <c r="H1255" s="17">
        <v>44705</v>
      </c>
      <c r="I1255" s="22" t="s">
        <v>4587</v>
      </c>
      <c r="L1255" s="8" t="str">
        <f>VLOOKUP(E1255,'CONTROL MP HR'!$E$5:$M$1813,9,0)</f>
        <v>80002343</v>
      </c>
    </row>
    <row r="1256" spans="1:12">
      <c r="A1256" s="22">
        <f t="shared" si="39"/>
        <v>1252</v>
      </c>
      <c r="B1256" s="21" t="str">
        <f t="shared" si="38"/>
        <v>80001350</v>
      </c>
      <c r="C1256" s="21">
        <v>80001350</v>
      </c>
      <c r="D1256" s="22" t="e">
        <v>#N/A</v>
      </c>
      <c r="E1256" s="22" t="s">
        <v>4231</v>
      </c>
      <c r="F1256" s="22" t="s">
        <v>1255</v>
      </c>
      <c r="G1256" s="22" t="s">
        <v>405</v>
      </c>
      <c r="H1256" s="17">
        <v>44705</v>
      </c>
      <c r="I1256" s="22" t="s">
        <v>4587</v>
      </c>
      <c r="L1256" s="8" t="e">
        <f>VLOOKUP(E1256,'CONTROL MP HR'!$E$5:$M$1813,9,0)</f>
        <v>#N/A</v>
      </c>
    </row>
    <row r="1257" spans="1:12">
      <c r="A1257" s="22">
        <f t="shared" si="39"/>
        <v>1253</v>
      </c>
      <c r="B1257" s="21" t="str">
        <f t="shared" si="38"/>
        <v>00117388</v>
      </c>
      <c r="C1257" s="21" t="s">
        <v>2280</v>
      </c>
      <c r="D1257" s="22" t="s">
        <v>2280</v>
      </c>
      <c r="E1257" s="22" t="s">
        <v>2281</v>
      </c>
      <c r="F1257" s="22" t="s">
        <v>1255</v>
      </c>
      <c r="G1257" s="22" t="s">
        <v>386</v>
      </c>
      <c r="H1257" s="17">
        <v>44705</v>
      </c>
      <c r="I1257" s="22" t="s">
        <v>4587</v>
      </c>
      <c r="L1257" s="8" t="str">
        <f>VLOOKUP(E1257,'CONTROL MP HR'!$E$5:$M$1813,9,0)</f>
        <v>00117388</v>
      </c>
    </row>
    <row r="1258" spans="1:12">
      <c r="A1258" s="22">
        <f t="shared" si="39"/>
        <v>1254</v>
      </c>
      <c r="B1258" s="21" t="str">
        <f t="shared" si="38"/>
        <v>00115005</v>
      </c>
      <c r="C1258" s="21" t="s">
        <v>3667</v>
      </c>
      <c r="D1258" s="22" t="s">
        <v>3667</v>
      </c>
      <c r="E1258" s="22" t="s">
        <v>3668</v>
      </c>
      <c r="F1258" s="22" t="s">
        <v>1255</v>
      </c>
      <c r="G1258" s="22" t="s">
        <v>386</v>
      </c>
      <c r="H1258" s="17">
        <v>44705</v>
      </c>
      <c r="I1258" s="22" t="s">
        <v>4587</v>
      </c>
      <c r="L1258" s="8" t="str">
        <f>VLOOKUP(E1258,'CONTROL MP HR'!$E$5:$M$1813,9,0)</f>
        <v>00115005</v>
      </c>
    </row>
    <row r="1259" spans="1:12">
      <c r="A1259" s="22">
        <f t="shared" si="39"/>
        <v>1255</v>
      </c>
      <c r="B1259" s="21" t="str">
        <f t="shared" si="38"/>
        <v>80001351</v>
      </c>
      <c r="C1259" s="21">
        <v>80001351</v>
      </c>
      <c r="D1259" s="22" t="s">
        <v>1819</v>
      </c>
      <c r="E1259" s="22" t="s">
        <v>1820</v>
      </c>
      <c r="F1259" s="22" t="s">
        <v>1255</v>
      </c>
      <c r="G1259" s="22" t="s">
        <v>405</v>
      </c>
      <c r="H1259" s="17">
        <v>44705</v>
      </c>
      <c r="I1259" s="22" t="s">
        <v>4587</v>
      </c>
      <c r="L1259" s="8" t="str">
        <f>VLOOKUP(E1259,'CONTROL MP HR'!$E$5:$M$1813,9,0)</f>
        <v>80001351</v>
      </c>
    </row>
    <row r="1260" spans="1:12">
      <c r="A1260" s="22">
        <f t="shared" si="39"/>
        <v>1256</v>
      </c>
      <c r="B1260" s="21" t="str">
        <f t="shared" si="38"/>
        <v>00111117</v>
      </c>
      <c r="C1260" s="21" t="s">
        <v>3736</v>
      </c>
      <c r="D1260" s="22" t="s">
        <v>3736</v>
      </c>
      <c r="E1260" s="22" t="s">
        <v>3737</v>
      </c>
      <c r="F1260" s="22" t="s">
        <v>1255</v>
      </c>
      <c r="G1260" s="22" t="s">
        <v>355</v>
      </c>
      <c r="H1260" s="17">
        <v>44705</v>
      </c>
      <c r="I1260" s="22" t="s">
        <v>4587</v>
      </c>
      <c r="L1260" s="8" t="str">
        <f>VLOOKUP(E1260,'CONTROL MP HR'!$E$5:$M$1813,9,0)</f>
        <v>00111117</v>
      </c>
    </row>
    <row r="1261" spans="1:12">
      <c r="A1261" s="22">
        <f t="shared" si="39"/>
        <v>1257</v>
      </c>
      <c r="B1261" s="21" t="str">
        <f t="shared" si="38"/>
        <v>80002039</v>
      </c>
      <c r="C1261" s="21" t="s">
        <v>1334</v>
      </c>
      <c r="D1261" s="22" t="s">
        <v>1334</v>
      </c>
      <c r="E1261" s="22" t="s">
        <v>1335</v>
      </c>
      <c r="F1261" s="22" t="s">
        <v>1255</v>
      </c>
      <c r="G1261" s="22" t="s">
        <v>405</v>
      </c>
      <c r="H1261" s="17">
        <v>44705</v>
      </c>
      <c r="I1261" s="22" t="s">
        <v>4587</v>
      </c>
      <c r="L1261" s="8" t="str">
        <f>VLOOKUP(E1261,'CONTROL MP HR'!$E$5:$M$1813,9,0)</f>
        <v>80002039</v>
      </c>
    </row>
    <row r="1262" spans="1:12">
      <c r="A1262" s="22">
        <f t="shared" si="39"/>
        <v>1258</v>
      </c>
      <c r="B1262" s="21" t="str">
        <f t="shared" si="38"/>
        <v>80002333</v>
      </c>
      <c r="C1262" s="21" t="s">
        <v>2270</v>
      </c>
      <c r="D1262" s="22" t="s">
        <v>2270</v>
      </c>
      <c r="E1262" s="22" t="s">
        <v>2271</v>
      </c>
      <c r="F1262" s="22" t="s">
        <v>1255</v>
      </c>
      <c r="G1262" s="22" t="s">
        <v>405</v>
      </c>
      <c r="H1262" s="17">
        <v>44705</v>
      </c>
      <c r="I1262" s="22" t="s">
        <v>4587</v>
      </c>
      <c r="L1262" s="8" t="str">
        <f>VLOOKUP(E1262,'CONTROL MP HR'!$E$5:$M$1813,9,0)</f>
        <v>80002333</v>
      </c>
    </row>
    <row r="1263" spans="1:12">
      <c r="A1263" s="22">
        <f t="shared" si="39"/>
        <v>1259</v>
      </c>
      <c r="B1263" s="21" t="str">
        <f t="shared" si="38"/>
        <v>80001362</v>
      </c>
      <c r="C1263" s="21" t="s">
        <v>1466</v>
      </c>
      <c r="D1263" s="22" t="s">
        <v>1466</v>
      </c>
      <c r="E1263" s="22" t="s">
        <v>1467</v>
      </c>
      <c r="F1263" s="22" t="s">
        <v>1255</v>
      </c>
      <c r="G1263" s="22" t="s">
        <v>405</v>
      </c>
      <c r="H1263" s="17">
        <v>44705</v>
      </c>
      <c r="I1263" s="22" t="s">
        <v>4587</v>
      </c>
      <c r="L1263" s="8" t="str">
        <f>VLOOKUP(E1263,'CONTROL MP HR'!$E$5:$M$1813,9,0)</f>
        <v>80001362</v>
      </c>
    </row>
    <row r="1264" spans="1:12">
      <c r="A1264" s="22">
        <f t="shared" si="39"/>
        <v>1260</v>
      </c>
      <c r="B1264" s="21" t="str">
        <f t="shared" si="38"/>
        <v>SUI - 2205001</v>
      </c>
      <c r="C1264" s="21" t="s">
        <v>3819</v>
      </c>
      <c r="D1264" s="22" t="s">
        <v>3819</v>
      </c>
      <c r="E1264" s="22" t="s">
        <v>3820</v>
      </c>
      <c r="F1264" s="22" t="s">
        <v>4611</v>
      </c>
      <c r="G1264" s="22" t="s">
        <v>328</v>
      </c>
      <c r="H1264" s="17">
        <v>44709</v>
      </c>
      <c r="I1264" s="22" t="s">
        <v>4587</v>
      </c>
      <c r="L1264" s="8" t="str">
        <f>VLOOKUP(E1264,'CONTROL MP HR'!$E$5:$M$1813,9,0)</f>
        <v>SUI - 2205001</v>
      </c>
    </row>
    <row r="1265" spans="1:12">
      <c r="A1265" s="22">
        <f t="shared" si="39"/>
        <v>1261</v>
      </c>
      <c r="B1265" s="21" t="str">
        <f t="shared" si="38"/>
        <v>80114039</v>
      </c>
      <c r="C1265" s="21">
        <v>80114039</v>
      </c>
      <c r="D1265" s="22" t="s">
        <v>3868</v>
      </c>
      <c r="E1265" s="22" t="s">
        <v>4560</v>
      </c>
      <c r="F1265" s="22" t="s">
        <v>3947</v>
      </c>
      <c r="G1265" s="22" t="s">
        <v>328</v>
      </c>
      <c r="H1265" s="17">
        <v>44709</v>
      </c>
      <c r="I1265" s="22" t="s">
        <v>4587</v>
      </c>
      <c r="L1265" s="8" t="str">
        <f>VLOOKUP(E1265,'CONTROL MP HR'!$E$5:$M$1813,9,0)</f>
        <v>80114039</v>
      </c>
    </row>
    <row r="1266" spans="1:12">
      <c r="A1266" s="22">
        <f t="shared" si="39"/>
        <v>1262</v>
      </c>
      <c r="B1266" s="21" t="str">
        <f t="shared" si="38"/>
        <v>00000477</v>
      </c>
      <c r="C1266" s="21">
        <v>477</v>
      </c>
      <c r="D1266" s="22" t="s">
        <v>805</v>
      </c>
      <c r="E1266" s="22" t="s">
        <v>804</v>
      </c>
      <c r="F1266" s="22" t="s">
        <v>783</v>
      </c>
      <c r="G1266" s="22" t="s">
        <v>328</v>
      </c>
      <c r="H1266" s="17">
        <v>44709</v>
      </c>
      <c r="I1266" s="22" t="s">
        <v>4587</v>
      </c>
      <c r="L1266" s="8" t="str">
        <f>VLOOKUP(E1266,'CONTROL MP HR'!$E$5:$M$1813,9,0)</f>
        <v>00000477</v>
      </c>
    </row>
    <row r="1267" spans="1:12">
      <c r="A1267" s="22">
        <f t="shared" si="39"/>
        <v>1263</v>
      </c>
      <c r="B1267" s="21" t="str">
        <f t="shared" si="38"/>
        <v>80002104</v>
      </c>
      <c r="C1267" s="21" t="s">
        <v>2037</v>
      </c>
      <c r="D1267" s="22" t="s">
        <v>2037</v>
      </c>
      <c r="E1267" s="22" t="s">
        <v>2038</v>
      </c>
      <c r="F1267" s="22" t="s">
        <v>1255</v>
      </c>
      <c r="G1267" s="22" t="s">
        <v>328</v>
      </c>
      <c r="H1267" s="17">
        <v>44709</v>
      </c>
      <c r="I1267" s="22" t="s">
        <v>4587</v>
      </c>
      <c r="L1267" s="8" t="str">
        <f>VLOOKUP(E1267,'CONTROL MP HR'!$E$5:$M$1813,9,0)</f>
        <v>80002104</v>
      </c>
    </row>
    <row r="1268" spans="1:12">
      <c r="A1268" s="22">
        <f t="shared" si="39"/>
        <v>1264</v>
      </c>
      <c r="B1268" s="21" t="str">
        <f t="shared" si="38"/>
        <v>80002161</v>
      </c>
      <c r="C1268" s="21" t="s">
        <v>3626</v>
      </c>
      <c r="D1268" s="22" t="s">
        <v>3626</v>
      </c>
      <c r="E1268" s="22" t="s">
        <v>3627</v>
      </c>
      <c r="F1268" s="22" t="s">
        <v>1255</v>
      </c>
      <c r="G1268" s="22" t="s">
        <v>328</v>
      </c>
      <c r="H1268" s="17">
        <v>44709</v>
      </c>
      <c r="I1268" s="22" t="s">
        <v>4587</v>
      </c>
      <c r="L1268" s="8" t="str">
        <f>VLOOKUP(E1268,'CONTROL MP HR'!$E$5:$M$1813,9,0)</f>
        <v>80002161</v>
      </c>
    </row>
    <row r="1269" spans="1:12">
      <c r="A1269" s="22">
        <f t="shared" si="39"/>
        <v>1265</v>
      </c>
      <c r="B1269" s="21" t="str">
        <f t="shared" si="38"/>
        <v>UTE-001</v>
      </c>
      <c r="C1269" s="21" t="s">
        <v>3918</v>
      </c>
      <c r="D1269" s="22" t="s">
        <v>3918</v>
      </c>
      <c r="E1269" s="22" t="s">
        <v>3919</v>
      </c>
      <c r="F1269" s="22" t="s">
        <v>4613</v>
      </c>
      <c r="G1269" s="22" t="s">
        <v>328</v>
      </c>
      <c r="H1269" s="17">
        <v>44709</v>
      </c>
      <c r="I1269" s="22" t="s">
        <v>4587</v>
      </c>
      <c r="L1269" s="8" t="str">
        <f>VLOOKUP(E1269,'CONTROL MP HR'!$E$5:$M$1813,9,0)</f>
        <v>UTE-001</v>
      </c>
    </row>
    <row r="1270" spans="1:12">
      <c r="A1270" s="22">
        <f t="shared" si="39"/>
        <v>1266</v>
      </c>
      <c r="B1270" s="21" t="str">
        <f t="shared" si="38"/>
        <v>70212008</v>
      </c>
      <c r="C1270" s="21">
        <v>70212008</v>
      </c>
      <c r="D1270" s="22" t="s">
        <v>3866</v>
      </c>
      <c r="E1270" s="22" t="s">
        <v>4565</v>
      </c>
      <c r="F1270" s="22" t="s">
        <v>3947</v>
      </c>
      <c r="G1270" s="22" t="s">
        <v>328</v>
      </c>
      <c r="H1270" s="17">
        <v>44709</v>
      </c>
      <c r="I1270" s="22" t="s">
        <v>4587</v>
      </c>
      <c r="L1270" s="8" t="str">
        <f>VLOOKUP(E1270,'CONTROL MP HR'!$E$5:$M$1813,9,0)</f>
        <v>70212008</v>
      </c>
    </row>
    <row r="1271" spans="1:12">
      <c r="A1271" s="22">
        <f t="shared" si="39"/>
        <v>1267</v>
      </c>
      <c r="B1271" s="21" t="str">
        <f t="shared" si="38"/>
        <v>00117344</v>
      </c>
      <c r="C1271" s="21" t="s">
        <v>4043</v>
      </c>
      <c r="D1271" s="22" t="s">
        <v>1944</v>
      </c>
      <c r="E1271" s="22" t="s">
        <v>1945</v>
      </c>
      <c r="F1271" s="22" t="s">
        <v>1255</v>
      </c>
      <c r="G1271" s="22" t="s">
        <v>328</v>
      </c>
      <c r="H1271" s="17">
        <v>44709</v>
      </c>
      <c r="I1271" s="22" t="s">
        <v>4587</v>
      </c>
      <c r="L1271" s="8" t="str">
        <f>VLOOKUP(E1271,'CONTROL MP HR'!$E$5:$M$1813,9,0)</f>
        <v>00117344</v>
      </c>
    </row>
    <row r="1272" spans="1:12">
      <c r="A1272" s="22">
        <f t="shared" si="39"/>
        <v>1268</v>
      </c>
      <c r="B1272" s="21" t="str">
        <f t="shared" si="38"/>
        <v>80001814</v>
      </c>
      <c r="C1272" s="21">
        <v>80001814</v>
      </c>
      <c r="D1272" s="22" t="s">
        <v>1707</v>
      </c>
      <c r="E1272" s="22" t="s">
        <v>1708</v>
      </c>
      <c r="F1272" s="22" t="s">
        <v>1255</v>
      </c>
      <c r="G1272" s="22" t="s">
        <v>405</v>
      </c>
      <c r="H1272" s="17">
        <v>44709</v>
      </c>
      <c r="I1272" s="22" t="s">
        <v>4587</v>
      </c>
      <c r="L1272" s="8" t="str">
        <f>VLOOKUP(E1272,'CONTROL MP HR'!$E$5:$M$1813,9,0)</f>
        <v>80001814</v>
      </c>
    </row>
    <row r="1273" spans="1:12">
      <c r="A1273" s="22">
        <f t="shared" si="39"/>
        <v>1269</v>
      </c>
      <c r="B1273" s="21" t="str">
        <f t="shared" si="38"/>
        <v>80001813</v>
      </c>
      <c r="C1273" s="21">
        <v>80001813</v>
      </c>
      <c r="D1273" s="22" t="s">
        <v>1697</v>
      </c>
      <c r="E1273" s="22" t="s">
        <v>1698</v>
      </c>
      <c r="F1273" s="22" t="s">
        <v>1255</v>
      </c>
      <c r="G1273" s="22" t="s">
        <v>405</v>
      </c>
      <c r="H1273" s="17">
        <v>44709</v>
      </c>
      <c r="I1273" s="22" t="s">
        <v>4587</v>
      </c>
      <c r="L1273" s="8" t="str">
        <f>VLOOKUP(E1273,'CONTROL MP HR'!$E$5:$M$1813,9,0)</f>
        <v>80001813</v>
      </c>
    </row>
    <row r="1274" spans="1:12">
      <c r="A1274" s="22">
        <f t="shared" si="39"/>
        <v>1270</v>
      </c>
      <c r="B1274" s="21" t="str">
        <f t="shared" si="38"/>
        <v>80001347</v>
      </c>
      <c r="C1274" s="21">
        <v>80001347</v>
      </c>
      <c r="D1274" s="22" t="s">
        <v>1609</v>
      </c>
      <c r="E1274" s="22" t="s">
        <v>1610</v>
      </c>
      <c r="F1274" s="22" t="s">
        <v>1255</v>
      </c>
      <c r="G1274" s="22" t="s">
        <v>405</v>
      </c>
      <c r="H1274" s="17">
        <v>44709</v>
      </c>
      <c r="I1274" s="22" t="s">
        <v>4587</v>
      </c>
      <c r="L1274" s="8" t="str">
        <f>VLOOKUP(E1274,'CONTROL MP HR'!$E$5:$M$1813,9,0)</f>
        <v>80001347</v>
      </c>
    </row>
    <row r="1275" spans="1:12">
      <c r="A1275" s="22">
        <f t="shared" si="39"/>
        <v>1271</v>
      </c>
      <c r="B1275" s="21" t="str">
        <f t="shared" si="38"/>
        <v>80000687</v>
      </c>
      <c r="C1275" s="21">
        <v>80000687</v>
      </c>
      <c r="D1275" s="22" t="s">
        <v>2264</v>
      </c>
      <c r="E1275" s="22" t="s">
        <v>2265</v>
      </c>
      <c r="F1275" s="22" t="s">
        <v>1255</v>
      </c>
      <c r="G1275" s="22" t="s">
        <v>405</v>
      </c>
      <c r="H1275" s="17">
        <v>44709</v>
      </c>
      <c r="I1275" s="22" t="s">
        <v>4587</v>
      </c>
      <c r="L1275" s="8" t="str">
        <f>VLOOKUP(E1275,'CONTROL MP HR'!$E$5:$M$1813,9,0)</f>
        <v>80000687</v>
      </c>
    </row>
    <row r="1276" spans="1:12">
      <c r="A1276" s="22">
        <f t="shared" si="39"/>
        <v>1272</v>
      </c>
      <c r="B1276" s="21" t="str">
        <f t="shared" si="38"/>
        <v>80004091</v>
      </c>
      <c r="C1276" s="21">
        <v>80004091</v>
      </c>
      <c r="D1276" s="22" t="s">
        <v>3311</v>
      </c>
      <c r="E1276" s="22" t="s">
        <v>3310</v>
      </c>
      <c r="F1276" s="22" t="s">
        <v>1255</v>
      </c>
      <c r="G1276" s="22" t="s">
        <v>405</v>
      </c>
      <c r="H1276" s="17">
        <v>44709</v>
      </c>
      <c r="I1276" s="22" t="s">
        <v>4587</v>
      </c>
      <c r="L1276" s="8" t="str">
        <f>VLOOKUP(E1276,'CONTROL MP HR'!$E$5:$M$1813,9,0)</f>
        <v>80004091</v>
      </c>
    </row>
    <row r="1277" spans="1:12">
      <c r="A1277" s="22">
        <f t="shared" si="39"/>
        <v>1273</v>
      </c>
      <c r="B1277" s="21" t="str">
        <f t="shared" si="38"/>
        <v>80004093</v>
      </c>
      <c r="C1277" s="21">
        <v>80004093</v>
      </c>
      <c r="D1277" s="22" t="s">
        <v>1604</v>
      </c>
      <c r="E1277" s="22" t="s">
        <v>1603</v>
      </c>
      <c r="F1277" s="22" t="s">
        <v>1255</v>
      </c>
      <c r="G1277" s="22" t="s">
        <v>405</v>
      </c>
      <c r="H1277" s="17">
        <v>44709</v>
      </c>
      <c r="I1277" s="22" t="s">
        <v>4587</v>
      </c>
      <c r="L1277" s="8" t="str">
        <f>VLOOKUP(E1277,'CONTROL MP HR'!$E$5:$M$1813,9,0)</f>
        <v>80004093</v>
      </c>
    </row>
    <row r="1278" spans="1:12">
      <c r="A1278" s="22">
        <f t="shared" si="39"/>
        <v>1274</v>
      </c>
      <c r="B1278" s="21" t="str">
        <f t="shared" si="38"/>
        <v>80004084</v>
      </c>
      <c r="C1278" s="21">
        <v>80004084</v>
      </c>
      <c r="D1278" s="22" t="s">
        <v>1744</v>
      </c>
      <c r="E1278" s="22" t="s">
        <v>1743</v>
      </c>
      <c r="F1278" s="22" t="s">
        <v>1255</v>
      </c>
      <c r="G1278" s="22" t="s">
        <v>405</v>
      </c>
      <c r="H1278" s="17">
        <v>44709</v>
      </c>
      <c r="I1278" s="22" t="s">
        <v>4587</v>
      </c>
      <c r="L1278" s="8" t="str">
        <f>VLOOKUP(E1278,'CONTROL MP HR'!$E$5:$M$1813,9,0)</f>
        <v>80004084</v>
      </c>
    </row>
    <row r="1279" spans="1:12">
      <c r="A1279" s="22">
        <f t="shared" si="39"/>
        <v>1275</v>
      </c>
      <c r="B1279" s="21" t="str">
        <f t="shared" si="38"/>
        <v>BMP2505221</v>
      </c>
      <c r="C1279" s="21" t="s">
        <v>615</v>
      </c>
      <c r="D1279" s="22" t="s">
        <v>615</v>
      </c>
      <c r="E1279" s="22" t="s">
        <v>616</v>
      </c>
      <c r="F1279" s="22" t="s">
        <v>4609</v>
      </c>
      <c r="G1279" s="22" t="s">
        <v>405</v>
      </c>
      <c r="H1279" s="17">
        <v>44709</v>
      </c>
      <c r="I1279" s="22" t="s">
        <v>4587</v>
      </c>
      <c r="L1279" s="8" t="str">
        <f>VLOOKUP(E1279,'CONTROL MP HR'!$E$5:$M$1813,9,0)</f>
        <v>BMP2505221</v>
      </c>
    </row>
    <row r="1280" spans="1:12">
      <c r="A1280" s="22">
        <f t="shared" si="39"/>
        <v>1276</v>
      </c>
      <c r="B1280" s="21" t="str">
        <f t="shared" si="38"/>
        <v>TOFA ARIAN DWI SAPUTRA</v>
      </c>
      <c r="C1280" s="21" t="s">
        <v>4746</v>
      </c>
      <c r="D1280" s="22" t="e">
        <v>#N/A</v>
      </c>
      <c r="E1280" s="22" t="s">
        <v>4746</v>
      </c>
      <c r="F1280" s="22" t="s">
        <v>3946</v>
      </c>
      <c r="G1280" s="22" t="e">
        <v>#N/A</v>
      </c>
      <c r="H1280" s="17">
        <v>44709</v>
      </c>
      <c r="I1280" s="22" t="s">
        <v>4587</v>
      </c>
      <c r="L1280" s="8" t="e">
        <f>VLOOKUP(E1280,'CONTROL MP HR'!$E$5:$M$1813,9,0)</f>
        <v>#N/A</v>
      </c>
    </row>
    <row r="1281" spans="1:12">
      <c r="A1281" s="22">
        <f t="shared" si="39"/>
        <v>1277</v>
      </c>
      <c r="B1281" s="21" t="str">
        <f t="shared" si="38"/>
        <v>KMK-3</v>
      </c>
      <c r="C1281" s="21" t="s">
        <v>4543</v>
      </c>
      <c r="D1281" s="22" t="s">
        <v>940</v>
      </c>
      <c r="E1281" s="22" t="s">
        <v>941</v>
      </c>
      <c r="F1281" s="22" t="s">
        <v>808</v>
      </c>
      <c r="G1281" s="22" t="s">
        <v>3973</v>
      </c>
      <c r="H1281" s="17">
        <v>44709</v>
      </c>
      <c r="I1281" s="22" t="s">
        <v>4587</v>
      </c>
      <c r="L1281" s="8" t="str">
        <f>VLOOKUP(E1281,'CONTROL MP HR'!$E$5:$M$1813,9,0)</f>
        <v>ISAC-22051595</v>
      </c>
    </row>
    <row r="1282" spans="1:12">
      <c r="A1282" s="22">
        <f t="shared" si="39"/>
        <v>1278</v>
      </c>
      <c r="B1282" s="21" t="str">
        <f t="shared" si="38"/>
        <v>KMK-2</v>
      </c>
      <c r="C1282" s="21" t="s">
        <v>4542</v>
      </c>
      <c r="D1282" s="22" t="s">
        <v>815</v>
      </c>
      <c r="E1282" s="22" t="s">
        <v>816</v>
      </c>
      <c r="F1282" s="22" t="s">
        <v>808</v>
      </c>
      <c r="G1282" s="22" t="s">
        <v>3973</v>
      </c>
      <c r="H1282" s="17">
        <v>44709</v>
      </c>
      <c r="I1282" s="22" t="s">
        <v>4587</v>
      </c>
      <c r="L1282" s="8" t="str">
        <f>VLOOKUP(E1282,'CONTROL MP HR'!$E$5:$M$1813,9,0)</f>
        <v>ISAC-22051586</v>
      </c>
    </row>
    <row r="1283" spans="1:12">
      <c r="A1283" s="22">
        <f t="shared" si="39"/>
        <v>1279</v>
      </c>
      <c r="B1283" s="21" t="str">
        <f t="shared" si="38"/>
        <v>KMK-1</v>
      </c>
      <c r="C1283" s="21" t="s">
        <v>4541</v>
      </c>
      <c r="D1283" s="22" t="s">
        <v>938</v>
      </c>
      <c r="E1283" s="22" t="s">
        <v>939</v>
      </c>
      <c r="F1283" s="22" t="s">
        <v>808</v>
      </c>
      <c r="G1283" s="22" t="s">
        <v>3973</v>
      </c>
      <c r="H1283" s="17">
        <v>44709</v>
      </c>
      <c r="I1283" s="22" t="s">
        <v>4587</v>
      </c>
      <c r="L1283" s="8" t="str">
        <f>VLOOKUP(E1283,'CONTROL MP HR'!$E$5:$M$1813,9,0)</f>
        <v>ISAC-22051585</v>
      </c>
    </row>
    <row r="1284" spans="1:12">
      <c r="A1284" s="22">
        <f t="shared" si="39"/>
        <v>1280</v>
      </c>
      <c r="B1284" s="21" t="str">
        <f t="shared" si="38"/>
        <v>80001834</v>
      </c>
      <c r="C1284" s="21" t="s">
        <v>3706</v>
      </c>
      <c r="D1284" s="22" t="s">
        <v>3706</v>
      </c>
      <c r="E1284" s="22" t="s">
        <v>3707</v>
      </c>
      <c r="F1284" s="22" t="s">
        <v>1255</v>
      </c>
      <c r="G1284" s="22" t="s">
        <v>405</v>
      </c>
      <c r="H1284" s="17">
        <v>44709</v>
      </c>
      <c r="I1284" s="22" t="s">
        <v>4587</v>
      </c>
      <c r="L1284" s="8" t="str">
        <f>VLOOKUP(E1284,'CONTROL MP HR'!$E$5:$M$1813,9,0)</f>
        <v>80001834</v>
      </c>
    </row>
    <row r="1285" spans="1:12">
      <c r="A1285" s="22">
        <f t="shared" si="39"/>
        <v>1281</v>
      </c>
      <c r="B1285" s="21" t="str">
        <f t="shared" ref="B1285:B1348" si="40">TEXT(C1285,"00000000")</f>
        <v>80004082</v>
      </c>
      <c r="C1285" s="21">
        <v>80004082</v>
      </c>
      <c r="D1285" s="22" t="s">
        <v>2714</v>
      </c>
      <c r="E1285" s="22" t="s">
        <v>2713</v>
      </c>
      <c r="F1285" s="22" t="s">
        <v>1255</v>
      </c>
      <c r="G1285" s="22" t="s">
        <v>405</v>
      </c>
      <c r="H1285" s="17">
        <v>44709</v>
      </c>
      <c r="I1285" s="22" t="s">
        <v>4587</v>
      </c>
      <c r="L1285" s="8" t="str">
        <f>VLOOKUP(E1285,'CONTROL MP HR'!$E$5:$M$1813,9,0)</f>
        <v>80004082</v>
      </c>
    </row>
    <row r="1286" spans="1:12">
      <c r="A1286" s="22">
        <f t="shared" ref="A1286:A1349" si="41">A1285+1</f>
        <v>1282</v>
      </c>
      <c r="B1286" s="21" t="str">
        <f t="shared" si="40"/>
        <v>80004087</v>
      </c>
      <c r="C1286" s="21">
        <v>80004087</v>
      </c>
      <c r="D1286" s="22" t="s">
        <v>2855</v>
      </c>
      <c r="E1286" s="22" t="s">
        <v>2854</v>
      </c>
      <c r="F1286" s="22" t="s">
        <v>1255</v>
      </c>
      <c r="G1286" s="22" t="s">
        <v>405</v>
      </c>
      <c r="H1286" s="17">
        <v>44709</v>
      </c>
      <c r="I1286" s="22" t="s">
        <v>4587</v>
      </c>
      <c r="L1286" s="8" t="str">
        <f>VLOOKUP(E1286,'CONTROL MP HR'!$E$5:$M$1813,9,0)</f>
        <v>80004087</v>
      </c>
    </row>
    <row r="1287" spans="1:12">
      <c r="A1287" s="22">
        <f t="shared" si="41"/>
        <v>1283</v>
      </c>
      <c r="B1287" s="21" t="str">
        <f t="shared" si="40"/>
        <v>80004090</v>
      </c>
      <c r="C1287" s="21">
        <v>80004090</v>
      </c>
      <c r="D1287" s="22" t="s">
        <v>2884</v>
      </c>
      <c r="E1287" s="22" t="s">
        <v>2883</v>
      </c>
      <c r="F1287" s="22" t="s">
        <v>1255</v>
      </c>
      <c r="G1287" s="22" t="s">
        <v>405</v>
      </c>
      <c r="H1287" s="17">
        <v>44709</v>
      </c>
      <c r="I1287" s="22" t="s">
        <v>4587</v>
      </c>
      <c r="L1287" s="8" t="str">
        <f>VLOOKUP(E1287,'CONTROL MP HR'!$E$5:$M$1813,9,0)</f>
        <v>80004090</v>
      </c>
    </row>
    <row r="1288" spans="1:12">
      <c r="A1288" s="22">
        <f t="shared" si="41"/>
        <v>1284</v>
      </c>
      <c r="B1288" s="21" t="str">
        <f t="shared" si="40"/>
        <v>80004099</v>
      </c>
      <c r="C1288" s="21">
        <v>80004099</v>
      </c>
      <c r="D1288" s="22" t="s">
        <v>3323</v>
      </c>
      <c r="E1288" s="22" t="s">
        <v>3322</v>
      </c>
      <c r="F1288" s="22" t="s">
        <v>1255</v>
      </c>
      <c r="G1288" s="22" t="s">
        <v>405</v>
      </c>
      <c r="H1288" s="17">
        <v>44709</v>
      </c>
      <c r="I1288" s="22" t="s">
        <v>4587</v>
      </c>
      <c r="L1288" s="8" t="str">
        <f>VLOOKUP(E1288,'CONTROL MP HR'!$E$5:$M$1813,9,0)</f>
        <v>80004099</v>
      </c>
    </row>
    <row r="1289" spans="1:12">
      <c r="A1289" s="22">
        <f t="shared" si="41"/>
        <v>1285</v>
      </c>
      <c r="B1289" s="21" t="str">
        <f t="shared" si="40"/>
        <v>80004088</v>
      </c>
      <c r="C1289" s="21">
        <v>80004088</v>
      </c>
      <c r="D1289" s="22" t="s">
        <v>1437</v>
      </c>
      <c r="E1289" s="22" t="s">
        <v>1435</v>
      </c>
      <c r="F1289" s="22" t="s">
        <v>1255</v>
      </c>
      <c r="G1289" s="22" t="e">
        <v>#N/A</v>
      </c>
      <c r="H1289" s="17">
        <v>44709</v>
      </c>
      <c r="I1289" s="22" t="s">
        <v>4587</v>
      </c>
      <c r="L1289" s="8" t="str">
        <f>VLOOKUP(E1289,'CONTROL MP HR'!$E$5:$M$1813,9,0)</f>
        <v>80004088</v>
      </c>
    </row>
    <row r="1290" spans="1:12">
      <c r="A1290" s="22">
        <f t="shared" si="41"/>
        <v>1286</v>
      </c>
      <c r="B1290" s="21" t="str">
        <f t="shared" si="40"/>
        <v>AKHMAD JUARDI</v>
      </c>
      <c r="C1290" s="21" t="s">
        <v>3200</v>
      </c>
      <c r="D1290" s="22" t="s">
        <v>3199</v>
      </c>
      <c r="E1290" s="22" t="s">
        <v>3200</v>
      </c>
      <c r="F1290" s="22" t="s">
        <v>1255</v>
      </c>
      <c r="G1290" s="22" t="e">
        <v>#N/A</v>
      </c>
      <c r="H1290" s="17">
        <v>44709</v>
      </c>
      <c r="I1290" s="22" t="s">
        <v>4587</v>
      </c>
      <c r="L1290" s="8" t="str">
        <f>VLOOKUP(E1290,'CONTROL MP HR'!$E$5:$M$1813,9,0)</f>
        <v>80004096</v>
      </c>
    </row>
    <row r="1291" spans="1:12">
      <c r="A1291" s="22">
        <f t="shared" si="41"/>
        <v>1287</v>
      </c>
      <c r="B1291" s="21" t="str">
        <f t="shared" si="40"/>
        <v>80004094</v>
      </c>
      <c r="C1291" s="21">
        <v>80004094</v>
      </c>
      <c r="D1291" s="22" t="s">
        <v>3297</v>
      </c>
      <c r="E1291" s="22" t="s">
        <v>3296</v>
      </c>
      <c r="F1291" s="22" t="s">
        <v>1255</v>
      </c>
      <c r="G1291" s="22" t="s">
        <v>405</v>
      </c>
      <c r="H1291" s="17">
        <v>44709</v>
      </c>
      <c r="I1291" s="22" t="s">
        <v>4587</v>
      </c>
      <c r="L1291" s="8" t="str">
        <f>VLOOKUP(E1291,'CONTROL MP HR'!$E$5:$M$1813,9,0)</f>
        <v>80004094</v>
      </c>
    </row>
    <row r="1292" spans="1:12">
      <c r="A1292" s="22">
        <f t="shared" si="41"/>
        <v>1288</v>
      </c>
      <c r="B1292" s="21" t="str">
        <f t="shared" si="40"/>
        <v>80004095</v>
      </c>
      <c r="C1292" s="21">
        <v>80004095</v>
      </c>
      <c r="D1292" s="22" t="s">
        <v>3266</v>
      </c>
      <c r="E1292" s="22" t="s">
        <v>3265</v>
      </c>
      <c r="F1292" s="22" t="s">
        <v>1255</v>
      </c>
      <c r="G1292" s="22" t="s">
        <v>405</v>
      </c>
      <c r="H1292" s="17">
        <v>44709</v>
      </c>
      <c r="I1292" s="22" t="s">
        <v>4587</v>
      </c>
      <c r="L1292" s="8" t="str">
        <f>VLOOKUP(E1292,'CONTROL MP HR'!$E$5:$M$1813,9,0)</f>
        <v>80004095</v>
      </c>
    </row>
    <row r="1293" spans="1:12">
      <c r="A1293" s="22">
        <f t="shared" si="41"/>
        <v>1289</v>
      </c>
      <c r="B1293" s="21" t="str">
        <f t="shared" si="40"/>
        <v>80004092</v>
      </c>
      <c r="C1293" s="21">
        <v>80004092</v>
      </c>
      <c r="D1293" s="22" t="s">
        <v>2241</v>
      </c>
      <c r="E1293" s="22" t="s">
        <v>2240</v>
      </c>
      <c r="F1293" s="22" t="s">
        <v>1255</v>
      </c>
      <c r="G1293" s="22" t="s">
        <v>405</v>
      </c>
      <c r="H1293" s="17">
        <v>44709</v>
      </c>
      <c r="I1293" s="22" t="s">
        <v>4587</v>
      </c>
      <c r="L1293" s="8" t="str">
        <f>VLOOKUP(E1293,'CONTROL MP HR'!$E$5:$M$1813,9,0)</f>
        <v>80004092</v>
      </c>
    </row>
    <row r="1294" spans="1:12">
      <c r="A1294" s="22">
        <f t="shared" si="41"/>
        <v>1290</v>
      </c>
      <c r="B1294" s="21" t="str">
        <f t="shared" si="40"/>
        <v>80004097</v>
      </c>
      <c r="C1294" s="21">
        <v>80004097</v>
      </c>
      <c r="D1294" s="22" t="s">
        <v>3509</v>
      </c>
      <c r="E1294" s="22" t="s">
        <v>3508</v>
      </c>
      <c r="F1294" s="22" t="s">
        <v>1255</v>
      </c>
      <c r="G1294" s="22" t="s">
        <v>405</v>
      </c>
      <c r="H1294" s="17">
        <v>44709</v>
      </c>
      <c r="I1294" s="22" t="s">
        <v>4587</v>
      </c>
      <c r="L1294" s="8" t="str">
        <f>VLOOKUP(E1294,'CONTROL MP HR'!$E$5:$M$1813,9,0)</f>
        <v>80004097</v>
      </c>
    </row>
    <row r="1295" spans="1:12">
      <c r="A1295" s="22">
        <f t="shared" si="41"/>
        <v>1291</v>
      </c>
      <c r="B1295" s="21" t="str">
        <f t="shared" si="40"/>
        <v>80004098</v>
      </c>
      <c r="C1295" s="21">
        <v>80004098</v>
      </c>
      <c r="D1295" s="22" t="s">
        <v>3129</v>
      </c>
      <c r="E1295" s="22" t="s">
        <v>3128</v>
      </c>
      <c r="F1295" s="22" t="s">
        <v>1255</v>
      </c>
      <c r="G1295" s="22" t="s">
        <v>405</v>
      </c>
      <c r="H1295" s="17">
        <v>44709</v>
      </c>
      <c r="I1295" s="22" t="s">
        <v>4587</v>
      </c>
      <c r="L1295" s="8" t="str">
        <f>VLOOKUP(E1295,'CONTROL MP HR'!$E$5:$M$1813,9,0)</f>
        <v>80004098</v>
      </c>
    </row>
    <row r="1296" spans="1:12">
      <c r="A1296" s="22">
        <f t="shared" si="41"/>
        <v>1292</v>
      </c>
      <c r="B1296" s="21" t="str">
        <f t="shared" si="40"/>
        <v>80004080</v>
      </c>
      <c r="C1296" s="21">
        <v>80004080</v>
      </c>
      <c r="D1296" s="22" t="s">
        <v>1596</v>
      </c>
      <c r="E1296" s="22" t="s">
        <v>1595</v>
      </c>
      <c r="F1296" s="22" t="s">
        <v>1255</v>
      </c>
      <c r="G1296" s="22" t="s">
        <v>405</v>
      </c>
      <c r="H1296" s="17">
        <v>44709</v>
      </c>
      <c r="I1296" s="22" t="s">
        <v>4587</v>
      </c>
      <c r="L1296" s="8" t="str">
        <f>VLOOKUP(E1296,'CONTROL MP HR'!$E$5:$M$1813,9,0)</f>
        <v>80004080</v>
      </c>
    </row>
    <row r="1297" spans="1:12">
      <c r="A1297" s="22">
        <f t="shared" si="41"/>
        <v>1293</v>
      </c>
      <c r="B1297" s="21" t="str">
        <f t="shared" si="40"/>
        <v>80004083</v>
      </c>
      <c r="C1297" s="21">
        <v>80004083</v>
      </c>
      <c r="D1297" s="22" t="s">
        <v>1516</v>
      </c>
      <c r="E1297" s="22" t="s">
        <v>1515</v>
      </c>
      <c r="F1297" s="22" t="s">
        <v>1255</v>
      </c>
      <c r="G1297" s="22" t="s">
        <v>405</v>
      </c>
      <c r="H1297" s="17">
        <v>44709</v>
      </c>
      <c r="I1297" s="22" t="s">
        <v>4587</v>
      </c>
      <c r="L1297" s="8" t="str">
        <f>VLOOKUP(E1297,'CONTROL MP HR'!$E$5:$M$1813,9,0)</f>
        <v>80004083</v>
      </c>
    </row>
    <row r="1298" spans="1:12">
      <c r="A1298" s="22">
        <f t="shared" si="41"/>
        <v>1294</v>
      </c>
      <c r="B1298" s="21" t="str">
        <f t="shared" si="40"/>
        <v>80004068</v>
      </c>
      <c r="C1298" s="21">
        <v>80004068</v>
      </c>
      <c r="D1298" s="22" t="s">
        <v>1510</v>
      </c>
      <c r="E1298" s="22" t="s">
        <v>1509</v>
      </c>
      <c r="F1298" s="22" t="s">
        <v>1255</v>
      </c>
      <c r="G1298" s="22" t="s">
        <v>405</v>
      </c>
      <c r="H1298" s="17">
        <v>44709</v>
      </c>
      <c r="I1298" s="22" t="s">
        <v>4587</v>
      </c>
      <c r="L1298" s="8" t="str">
        <f>VLOOKUP(E1298,'CONTROL MP HR'!$E$5:$M$1813,9,0)</f>
        <v>80004068</v>
      </c>
    </row>
    <row r="1299" spans="1:12">
      <c r="A1299" s="22">
        <f t="shared" si="41"/>
        <v>1295</v>
      </c>
      <c r="B1299" s="21" t="str">
        <f t="shared" si="40"/>
        <v>00111730</v>
      </c>
      <c r="C1299" s="21" t="s">
        <v>4051</v>
      </c>
      <c r="D1299" s="22" t="s">
        <v>1918</v>
      </c>
      <c r="E1299" s="22" t="s">
        <v>1919</v>
      </c>
      <c r="F1299" s="22" t="s">
        <v>1255</v>
      </c>
      <c r="G1299" s="22" t="s">
        <v>328</v>
      </c>
      <c r="H1299" s="17">
        <v>44709</v>
      </c>
      <c r="I1299" s="22" t="s">
        <v>4587</v>
      </c>
      <c r="L1299" s="8" t="str">
        <f>VLOOKUP(E1299,'CONTROL MP HR'!$E$5:$M$1813,9,0)</f>
        <v>00111730</v>
      </c>
    </row>
    <row r="1300" spans="1:12">
      <c r="A1300" s="22">
        <f t="shared" si="41"/>
        <v>1296</v>
      </c>
      <c r="B1300" s="21" t="str">
        <f t="shared" si="40"/>
        <v>80004066</v>
      </c>
      <c r="C1300" s="21">
        <v>80004066</v>
      </c>
      <c r="D1300" s="22" t="s">
        <v>1522</v>
      </c>
      <c r="E1300" s="22" t="s">
        <v>1521</v>
      </c>
      <c r="F1300" s="22" t="s">
        <v>1255</v>
      </c>
      <c r="G1300" s="22" t="s">
        <v>405</v>
      </c>
      <c r="H1300" s="17">
        <v>44709</v>
      </c>
      <c r="I1300" s="22" t="s">
        <v>4587</v>
      </c>
      <c r="L1300" s="8" t="str">
        <f>VLOOKUP(E1300,'CONTROL MP HR'!$E$5:$M$1813,9,0)</f>
        <v>80004066</v>
      </c>
    </row>
    <row r="1301" spans="1:12">
      <c r="A1301" s="22">
        <f t="shared" si="41"/>
        <v>1297</v>
      </c>
      <c r="B1301" s="21" t="str">
        <f t="shared" si="40"/>
        <v>80004089</v>
      </c>
      <c r="C1301" s="21">
        <v>80004089</v>
      </c>
      <c r="D1301" s="22" t="s">
        <v>1758</v>
      </c>
      <c r="E1301" s="22" t="s">
        <v>1757</v>
      </c>
      <c r="F1301" s="22" t="s">
        <v>1255</v>
      </c>
      <c r="G1301" s="22" t="s">
        <v>405</v>
      </c>
      <c r="H1301" s="17">
        <v>44709</v>
      </c>
      <c r="I1301" s="22" t="s">
        <v>4587</v>
      </c>
      <c r="L1301" s="8" t="str">
        <f>VLOOKUP(E1301,'CONTROL MP HR'!$E$5:$M$1813,9,0)</f>
        <v>80004089</v>
      </c>
    </row>
    <row r="1302" spans="1:12">
      <c r="A1302" s="22">
        <f t="shared" si="41"/>
        <v>1298</v>
      </c>
      <c r="B1302" s="21" t="str">
        <f t="shared" si="40"/>
        <v>80004081</v>
      </c>
      <c r="C1302" s="21">
        <v>80004081</v>
      </c>
      <c r="D1302" s="22" t="s">
        <v>1804</v>
      </c>
      <c r="E1302" s="22" t="s">
        <v>1803</v>
      </c>
      <c r="F1302" s="22" t="s">
        <v>1255</v>
      </c>
      <c r="G1302" s="22" t="s">
        <v>405</v>
      </c>
      <c r="H1302" s="17">
        <v>44709</v>
      </c>
      <c r="I1302" s="22" t="s">
        <v>4587</v>
      </c>
      <c r="L1302" s="8" t="str">
        <f>VLOOKUP(E1302,'CONTROL MP HR'!$E$5:$M$1813,9,0)</f>
        <v>80004081</v>
      </c>
    </row>
    <row r="1303" spans="1:12">
      <c r="A1303" s="22">
        <f t="shared" si="41"/>
        <v>1299</v>
      </c>
      <c r="B1303" s="21" t="str">
        <f t="shared" si="40"/>
        <v>80001819</v>
      </c>
      <c r="C1303" s="21" t="s">
        <v>2112</v>
      </c>
      <c r="D1303" s="22" t="s">
        <v>2112</v>
      </c>
      <c r="E1303" s="22" t="s">
        <v>2113</v>
      </c>
      <c r="F1303" s="22" t="s">
        <v>1255</v>
      </c>
      <c r="G1303" s="22" t="s">
        <v>405</v>
      </c>
      <c r="H1303" s="17">
        <v>44709</v>
      </c>
      <c r="I1303" s="22" t="s">
        <v>4587</v>
      </c>
      <c r="L1303" s="8" t="str">
        <f>VLOOKUP(E1303,'CONTROL MP HR'!$E$5:$M$1813,9,0)</f>
        <v>80001819</v>
      </c>
    </row>
    <row r="1304" spans="1:12">
      <c r="A1304" s="22">
        <f t="shared" si="41"/>
        <v>1300</v>
      </c>
      <c r="B1304" s="21" t="str">
        <f t="shared" si="40"/>
        <v>RUPRAT - 0013</v>
      </c>
      <c r="C1304" s="21" t="s">
        <v>1215</v>
      </c>
      <c r="D1304" s="22" t="s">
        <v>410</v>
      </c>
      <c r="E1304" s="22" t="s">
        <v>411</v>
      </c>
      <c r="F1304" s="22" t="s">
        <v>1210</v>
      </c>
      <c r="G1304" s="22" t="s">
        <v>355</v>
      </c>
      <c r="H1304" s="17">
        <v>44712</v>
      </c>
      <c r="I1304" s="22" t="s">
        <v>4587</v>
      </c>
      <c r="L1304" s="8" t="str">
        <f>VLOOKUP(E1304,'CONTROL MP HR'!$E$5:$M$1813,9,0)</f>
        <v>BMP2107221</v>
      </c>
    </row>
    <row r="1305" spans="1:12">
      <c r="A1305" s="22">
        <f t="shared" si="41"/>
        <v>1301</v>
      </c>
      <c r="B1305" s="21" t="str">
        <f t="shared" si="40"/>
        <v>BMP2505222</v>
      </c>
      <c r="C1305" s="21" t="s">
        <v>453</v>
      </c>
      <c r="D1305" s="22" t="s">
        <v>453</v>
      </c>
      <c r="E1305" s="22" t="s">
        <v>454</v>
      </c>
      <c r="F1305" s="22" t="s">
        <v>4609</v>
      </c>
      <c r="G1305" s="22" t="s">
        <v>355</v>
      </c>
      <c r="H1305" s="17">
        <v>44712</v>
      </c>
      <c r="I1305" s="22" t="s">
        <v>4587</v>
      </c>
      <c r="L1305" s="8" t="str">
        <f>VLOOKUP(E1305,'CONTROL MP HR'!$E$5:$M$1813,9,0)</f>
        <v>BMP2505222</v>
      </c>
    </row>
    <row r="1306" spans="1:12">
      <c r="A1306" s="22">
        <f t="shared" si="41"/>
        <v>1302</v>
      </c>
      <c r="B1306" s="21" t="str">
        <f t="shared" si="40"/>
        <v>00112830</v>
      </c>
      <c r="C1306" s="21" t="s">
        <v>2971</v>
      </c>
      <c r="D1306" s="22" t="s">
        <v>2971</v>
      </c>
      <c r="E1306" s="22" t="s">
        <v>2972</v>
      </c>
      <c r="F1306" s="22" t="s">
        <v>1255</v>
      </c>
      <c r="G1306" s="22" t="s">
        <v>328</v>
      </c>
      <c r="H1306" s="17">
        <v>44712</v>
      </c>
      <c r="I1306" s="22" t="s">
        <v>4587</v>
      </c>
      <c r="L1306" s="8" t="str">
        <f>VLOOKUP(E1306,'CONTROL MP HR'!$E$5:$M$1813,9,0)</f>
        <v>00112830</v>
      </c>
    </row>
    <row r="1307" spans="1:12">
      <c r="A1307" s="22">
        <f t="shared" si="41"/>
        <v>1303</v>
      </c>
      <c r="B1307" s="21" t="str">
        <f t="shared" si="40"/>
        <v>80004175</v>
      </c>
      <c r="C1307" s="21">
        <v>80004175</v>
      </c>
      <c r="D1307" s="22" t="s">
        <v>2392</v>
      </c>
      <c r="E1307" s="22" t="s">
        <v>2391</v>
      </c>
      <c r="F1307" s="22" t="s">
        <v>1255</v>
      </c>
      <c r="G1307" s="22" t="s">
        <v>405</v>
      </c>
      <c r="H1307" s="17">
        <v>44712</v>
      </c>
      <c r="I1307" s="22" t="s">
        <v>4587</v>
      </c>
      <c r="L1307" s="8" t="str">
        <f>VLOOKUP(E1307,'CONTROL MP HR'!$E$5:$M$1813,9,0)</f>
        <v>80004175</v>
      </c>
    </row>
    <row r="1308" spans="1:12">
      <c r="A1308" s="22">
        <f t="shared" si="41"/>
        <v>1304</v>
      </c>
      <c r="B1308" s="21" t="str">
        <f t="shared" si="40"/>
        <v>80004174</v>
      </c>
      <c r="C1308" s="21">
        <v>80004174</v>
      </c>
      <c r="D1308" s="22" t="s">
        <v>2968</v>
      </c>
      <c r="E1308" s="22" t="s">
        <v>2967</v>
      </c>
      <c r="F1308" s="22" t="s">
        <v>1255</v>
      </c>
      <c r="G1308" s="22" t="s">
        <v>405</v>
      </c>
      <c r="H1308" s="17">
        <v>44712</v>
      </c>
      <c r="I1308" s="22" t="s">
        <v>4587</v>
      </c>
      <c r="L1308" s="8" t="str">
        <f>VLOOKUP(E1308,'CONTROL MP HR'!$E$5:$M$1813,9,0)</f>
        <v>80004174</v>
      </c>
    </row>
    <row r="1309" spans="1:12">
      <c r="A1309" s="22">
        <f t="shared" si="41"/>
        <v>1305</v>
      </c>
      <c r="B1309" s="21" t="str">
        <f t="shared" si="40"/>
        <v>80004167</v>
      </c>
      <c r="C1309" s="21">
        <v>80004167</v>
      </c>
      <c r="D1309" s="22" t="s">
        <v>2034</v>
      </c>
      <c r="E1309" s="22" t="s">
        <v>2033</v>
      </c>
      <c r="F1309" s="22" t="s">
        <v>1255</v>
      </c>
      <c r="G1309" s="22" t="s">
        <v>405</v>
      </c>
      <c r="H1309" s="17">
        <v>44712</v>
      </c>
      <c r="I1309" s="22" t="s">
        <v>4587</v>
      </c>
      <c r="L1309" s="8" t="str">
        <f>VLOOKUP(E1309,'CONTROL MP HR'!$E$5:$M$1813,9,0)</f>
        <v>80004167</v>
      </c>
    </row>
    <row r="1310" spans="1:12">
      <c r="A1310" s="22">
        <f t="shared" si="41"/>
        <v>1306</v>
      </c>
      <c r="B1310" s="21" t="str">
        <f t="shared" si="40"/>
        <v>80004168</v>
      </c>
      <c r="C1310" s="21">
        <v>80004168</v>
      </c>
      <c r="D1310" s="22" t="s">
        <v>2379</v>
      </c>
      <c r="E1310" s="22" t="s">
        <v>2378</v>
      </c>
      <c r="F1310" s="22" t="s">
        <v>1255</v>
      </c>
      <c r="G1310" s="22" t="s">
        <v>405</v>
      </c>
      <c r="H1310" s="17">
        <v>44712</v>
      </c>
      <c r="I1310" s="22" t="s">
        <v>4587</v>
      </c>
      <c r="L1310" s="8" t="str">
        <f>VLOOKUP(E1310,'CONTROL MP HR'!$E$5:$M$1813,9,0)</f>
        <v>80004168</v>
      </c>
    </row>
    <row r="1311" spans="1:12">
      <c r="A1311" s="22">
        <f t="shared" si="41"/>
        <v>1307</v>
      </c>
      <c r="B1311" s="21" t="str">
        <f t="shared" si="40"/>
        <v>00116032</v>
      </c>
      <c r="C1311" s="21" t="s">
        <v>4022</v>
      </c>
      <c r="D1311" s="22" t="s">
        <v>3298</v>
      </c>
      <c r="E1311" s="22" t="s">
        <v>3299</v>
      </c>
      <c r="F1311" s="22" t="s">
        <v>1255</v>
      </c>
      <c r="G1311" s="22" t="s">
        <v>328</v>
      </c>
      <c r="H1311" s="17">
        <v>44712</v>
      </c>
      <c r="I1311" s="22" t="s">
        <v>4587</v>
      </c>
      <c r="L1311" s="8" t="str">
        <f>VLOOKUP(E1311,'CONTROL MP HR'!$E$5:$M$1813,9,0)</f>
        <v>00116032</v>
      </c>
    </row>
    <row r="1312" spans="1:12">
      <c r="A1312" s="22">
        <f t="shared" si="41"/>
        <v>1308</v>
      </c>
      <c r="B1312" s="21" t="str">
        <f t="shared" si="40"/>
        <v>SKB - 00046</v>
      </c>
      <c r="C1312" s="21" t="s">
        <v>1239</v>
      </c>
      <c r="D1312" s="22" t="e">
        <v>#N/A</v>
      </c>
      <c r="E1312" s="22" t="s">
        <v>4550</v>
      </c>
      <c r="F1312" s="22" t="s">
        <v>1228</v>
      </c>
      <c r="G1312" s="22" t="s">
        <v>386</v>
      </c>
      <c r="H1312" s="17">
        <v>44712</v>
      </c>
      <c r="I1312" s="22" t="s">
        <v>4587</v>
      </c>
      <c r="L1312" s="8" t="e">
        <f>VLOOKUP(E1312,'CONTROL MP HR'!$E$5:$M$1813,9,0)</f>
        <v>#N/A</v>
      </c>
    </row>
    <row r="1313" spans="1:12">
      <c r="A1313" s="22">
        <f t="shared" si="41"/>
        <v>1309</v>
      </c>
      <c r="B1313" s="21" t="str">
        <f t="shared" si="40"/>
        <v>80000690</v>
      </c>
      <c r="C1313" s="21">
        <v>80000690</v>
      </c>
      <c r="D1313" s="22" t="s">
        <v>1419</v>
      </c>
      <c r="E1313" s="22" t="s">
        <v>1420</v>
      </c>
      <c r="F1313" s="22" t="s">
        <v>1255</v>
      </c>
      <c r="G1313" s="22" t="s">
        <v>405</v>
      </c>
      <c r="H1313" s="17">
        <v>44712</v>
      </c>
      <c r="I1313" s="22" t="s">
        <v>4587</v>
      </c>
      <c r="L1313" s="8" t="str">
        <f>VLOOKUP(E1313,'CONTROL MP HR'!$E$5:$M$1813,9,0)</f>
        <v>80000690</v>
      </c>
    </row>
    <row r="1314" spans="1:12">
      <c r="A1314" s="22">
        <f t="shared" si="41"/>
        <v>1310</v>
      </c>
      <c r="B1314" s="21" t="str">
        <f t="shared" si="40"/>
        <v>80002249</v>
      </c>
      <c r="C1314" s="21" t="s">
        <v>2877</v>
      </c>
      <c r="D1314" s="22" t="s">
        <v>2877</v>
      </c>
      <c r="E1314" s="22" t="s">
        <v>2878</v>
      </c>
      <c r="F1314" s="22" t="s">
        <v>1255</v>
      </c>
      <c r="G1314" s="22" t="s">
        <v>405</v>
      </c>
      <c r="H1314" s="17">
        <v>44712</v>
      </c>
      <c r="I1314" s="22" t="s">
        <v>4587</v>
      </c>
      <c r="L1314" s="8" t="str">
        <f>VLOOKUP(E1314,'CONTROL MP HR'!$E$5:$M$1813,9,0)</f>
        <v>80002249</v>
      </c>
    </row>
    <row r="1315" spans="1:12">
      <c r="A1315" s="22">
        <f t="shared" si="41"/>
        <v>1311</v>
      </c>
      <c r="B1315" s="21" t="str">
        <f t="shared" si="40"/>
        <v>80002133</v>
      </c>
      <c r="C1315" s="21" t="s">
        <v>1543</v>
      </c>
      <c r="D1315" s="22" t="s">
        <v>1543</v>
      </c>
      <c r="E1315" s="22" t="s">
        <v>1544</v>
      </c>
      <c r="F1315" s="22" t="s">
        <v>1255</v>
      </c>
      <c r="G1315" s="22" t="s">
        <v>405</v>
      </c>
      <c r="H1315" s="17">
        <v>44712</v>
      </c>
      <c r="I1315" s="22" t="s">
        <v>4587</v>
      </c>
      <c r="L1315" s="8" t="str">
        <f>VLOOKUP(E1315,'CONTROL MP HR'!$E$5:$M$1813,9,0)</f>
        <v>80002133</v>
      </c>
    </row>
    <row r="1316" spans="1:12">
      <c r="A1316" s="22">
        <f t="shared" si="41"/>
        <v>1312</v>
      </c>
      <c r="B1316" s="21" t="str">
        <f t="shared" si="40"/>
        <v>80002159</v>
      </c>
      <c r="C1316" s="21" t="s">
        <v>1330</v>
      </c>
      <c r="D1316" s="22" t="e">
        <v>#N/A</v>
      </c>
      <c r="E1316" s="22" t="s">
        <v>4162</v>
      </c>
      <c r="F1316" s="22" t="s">
        <v>1255</v>
      </c>
      <c r="G1316" s="22" t="s">
        <v>405</v>
      </c>
      <c r="H1316" s="17">
        <v>44712</v>
      </c>
      <c r="I1316" s="22" t="s">
        <v>4587</v>
      </c>
      <c r="L1316" s="8" t="e">
        <f>VLOOKUP(E1316,'CONTROL MP HR'!$E$5:$M$1813,9,0)</f>
        <v>#N/A</v>
      </c>
    </row>
    <row r="1317" spans="1:12">
      <c r="A1317" s="22">
        <f t="shared" si="41"/>
        <v>1313</v>
      </c>
      <c r="B1317" s="21" t="str">
        <f t="shared" si="40"/>
        <v>80000684</v>
      </c>
      <c r="C1317" s="21">
        <v>80000684</v>
      </c>
      <c r="D1317" s="22" t="s">
        <v>1761</v>
      </c>
      <c r="E1317" s="22" t="s">
        <v>1762</v>
      </c>
      <c r="F1317" s="22" t="s">
        <v>1255</v>
      </c>
      <c r="G1317" s="22" t="s">
        <v>405</v>
      </c>
      <c r="H1317" s="17">
        <v>44712</v>
      </c>
      <c r="I1317" s="22" t="s">
        <v>4587</v>
      </c>
      <c r="L1317" s="8" t="str">
        <f>VLOOKUP(E1317,'CONTROL MP HR'!$E$5:$M$1813,9,0)</f>
        <v>80000684</v>
      </c>
    </row>
    <row r="1318" spans="1:12">
      <c r="A1318" s="22">
        <f t="shared" si="41"/>
        <v>1314</v>
      </c>
      <c r="B1318" s="21" t="str">
        <f t="shared" si="40"/>
        <v>80111141</v>
      </c>
      <c r="C1318" s="21">
        <v>80111141</v>
      </c>
      <c r="D1318" s="22" t="s">
        <v>3902</v>
      </c>
      <c r="E1318" s="22" t="s">
        <v>4556</v>
      </c>
      <c r="F1318" s="22" t="s">
        <v>3947</v>
      </c>
      <c r="G1318" s="22" t="s">
        <v>328</v>
      </c>
      <c r="H1318" s="17">
        <v>44716</v>
      </c>
      <c r="I1318" s="22" t="s">
        <v>4587</v>
      </c>
      <c r="L1318" s="8" t="str">
        <f>VLOOKUP(E1318,'CONTROL MP HR'!$E$5:$M$1813,9,0)</f>
        <v>80111141</v>
      </c>
    </row>
    <row r="1319" spans="1:12">
      <c r="A1319" s="22">
        <f t="shared" si="41"/>
        <v>1315</v>
      </c>
      <c r="B1319" s="21" t="str">
        <f t="shared" si="40"/>
        <v>00114175</v>
      </c>
      <c r="C1319" s="21" t="s">
        <v>3120</v>
      </c>
      <c r="D1319" s="22" t="s">
        <v>3120</v>
      </c>
      <c r="E1319" s="22" t="s">
        <v>3121</v>
      </c>
      <c r="F1319" s="22" t="s">
        <v>1255</v>
      </c>
      <c r="G1319" s="22" t="s">
        <v>328</v>
      </c>
      <c r="H1319" s="17">
        <v>44716</v>
      </c>
      <c r="I1319" s="22" t="s">
        <v>4587</v>
      </c>
      <c r="L1319" s="8" t="str">
        <f>VLOOKUP(E1319,'CONTROL MP HR'!$E$5:$M$1813,9,0)</f>
        <v>00114175</v>
      </c>
    </row>
    <row r="1320" spans="1:12">
      <c r="A1320" s="22">
        <f t="shared" si="41"/>
        <v>1316</v>
      </c>
      <c r="B1320" s="21" t="str">
        <f t="shared" si="40"/>
        <v>80002066</v>
      </c>
      <c r="C1320" s="21" t="s">
        <v>3730</v>
      </c>
      <c r="D1320" s="22" t="s">
        <v>3730</v>
      </c>
      <c r="E1320" s="22" t="s">
        <v>3731</v>
      </c>
      <c r="F1320" s="22" t="s">
        <v>1255</v>
      </c>
      <c r="G1320" s="22" t="s">
        <v>328</v>
      </c>
      <c r="H1320" s="17">
        <v>44716</v>
      </c>
      <c r="I1320" s="22" t="s">
        <v>4587</v>
      </c>
      <c r="L1320" s="8" t="str">
        <f>VLOOKUP(E1320,'CONTROL MP HR'!$E$5:$M$1813,9,0)</f>
        <v>80002066</v>
      </c>
    </row>
    <row r="1321" spans="1:12">
      <c r="A1321" s="22">
        <f t="shared" si="41"/>
        <v>1317</v>
      </c>
      <c r="B1321" s="21" t="str">
        <f t="shared" si="40"/>
        <v>80001794</v>
      </c>
      <c r="C1321" s="21" t="s">
        <v>3567</v>
      </c>
      <c r="D1321" s="22" t="s">
        <v>3567</v>
      </c>
      <c r="E1321" s="22" t="s">
        <v>3568</v>
      </c>
      <c r="F1321" s="22" t="s">
        <v>1255</v>
      </c>
      <c r="G1321" s="22" t="s">
        <v>328</v>
      </c>
      <c r="H1321" s="17">
        <v>44716</v>
      </c>
      <c r="I1321" s="22" t="s">
        <v>4587</v>
      </c>
      <c r="L1321" s="8" t="str">
        <f>VLOOKUP(E1321,'CONTROL MP HR'!$E$5:$M$1813,9,0)</f>
        <v>80001794</v>
      </c>
    </row>
    <row r="1322" spans="1:12">
      <c r="A1322" s="22">
        <f t="shared" si="41"/>
        <v>1318</v>
      </c>
      <c r="B1322" s="21" t="str">
        <f t="shared" si="40"/>
        <v>00117596</v>
      </c>
      <c r="C1322" s="21" t="s">
        <v>2550</v>
      </c>
      <c r="D1322" s="22" t="s">
        <v>2550</v>
      </c>
      <c r="E1322" s="22" t="s">
        <v>2551</v>
      </c>
      <c r="F1322" s="22" t="s">
        <v>1255</v>
      </c>
      <c r="G1322" s="22" t="s">
        <v>328</v>
      </c>
      <c r="H1322" s="17">
        <v>44716</v>
      </c>
      <c r="I1322" s="22" t="s">
        <v>4587</v>
      </c>
      <c r="L1322" s="8" t="str">
        <f>VLOOKUP(E1322,'CONTROL MP HR'!$E$5:$M$1813,9,0)</f>
        <v>00117596</v>
      </c>
    </row>
    <row r="1323" spans="1:12">
      <c r="A1323" s="22">
        <f t="shared" si="41"/>
        <v>1319</v>
      </c>
      <c r="B1323" s="21" t="str">
        <f t="shared" si="40"/>
        <v>80002965</v>
      </c>
      <c r="C1323" s="21" t="s">
        <v>3259</v>
      </c>
      <c r="D1323" s="22" t="s">
        <v>3259</v>
      </c>
      <c r="E1323" s="22" t="s">
        <v>3260</v>
      </c>
      <c r="F1323" s="22" t="s">
        <v>666</v>
      </c>
      <c r="G1323" s="22" t="s">
        <v>355</v>
      </c>
      <c r="H1323" s="17">
        <v>44716</v>
      </c>
      <c r="I1323" s="22" t="s">
        <v>4587</v>
      </c>
      <c r="L1323" s="8" t="str">
        <f>VLOOKUP(E1323,'CONTROL MP HR'!$E$5:$M$1813,9,0)</f>
        <v>80002965</v>
      </c>
    </row>
    <row r="1324" spans="1:12">
      <c r="A1324" s="22">
        <f t="shared" si="41"/>
        <v>1320</v>
      </c>
      <c r="B1324" s="21" t="str">
        <f t="shared" si="40"/>
        <v>80001349</v>
      </c>
      <c r="C1324" s="21">
        <v>80001349</v>
      </c>
      <c r="D1324" s="22" t="s">
        <v>1771</v>
      </c>
      <c r="E1324" s="22" t="s">
        <v>1772</v>
      </c>
      <c r="F1324" s="22" t="s">
        <v>1255</v>
      </c>
      <c r="G1324" s="22" t="s">
        <v>405</v>
      </c>
      <c r="H1324" s="17">
        <v>44716</v>
      </c>
      <c r="I1324" s="22" t="s">
        <v>4587</v>
      </c>
      <c r="L1324" s="8" t="str">
        <f>VLOOKUP(E1324,'CONTROL MP HR'!$E$5:$M$1813,9,0)</f>
        <v>80001349</v>
      </c>
    </row>
    <row r="1325" spans="1:12">
      <c r="A1325" s="22">
        <f t="shared" si="41"/>
        <v>1321</v>
      </c>
      <c r="B1325" s="21" t="str">
        <f t="shared" si="40"/>
        <v>00117261</v>
      </c>
      <c r="C1325" s="21" t="s">
        <v>3656</v>
      </c>
      <c r="D1325" s="22" t="s">
        <v>3656</v>
      </c>
      <c r="E1325" s="22" t="s">
        <v>3657</v>
      </c>
      <c r="F1325" s="22" t="s">
        <v>1255</v>
      </c>
      <c r="G1325" s="22" t="s">
        <v>393</v>
      </c>
      <c r="H1325" s="17">
        <v>44716</v>
      </c>
      <c r="I1325" s="22" t="s">
        <v>4587</v>
      </c>
      <c r="L1325" s="8" t="str">
        <f>VLOOKUP(E1325,'CONTROL MP HR'!$E$5:$M$1813,9,0)</f>
        <v>00117261</v>
      </c>
    </row>
    <row r="1326" spans="1:12">
      <c r="A1326" s="22">
        <f t="shared" si="41"/>
        <v>1322</v>
      </c>
      <c r="B1326" s="21" t="str">
        <f t="shared" si="40"/>
        <v>C2109001</v>
      </c>
      <c r="C1326" s="21" t="s">
        <v>685</v>
      </c>
      <c r="D1326" s="22" t="s">
        <v>685</v>
      </c>
      <c r="E1326" s="22" t="s">
        <v>4399</v>
      </c>
      <c r="F1326" s="22" t="s">
        <v>666</v>
      </c>
      <c r="G1326" s="22" t="s">
        <v>393</v>
      </c>
      <c r="H1326" s="17">
        <v>44716</v>
      </c>
      <c r="I1326" s="22" t="s">
        <v>4587</v>
      </c>
      <c r="L1326" s="8" t="str">
        <f>VLOOKUP(E1326,'CONTROL MP HR'!$E$5:$M$1813,9,0)</f>
        <v>C2109001</v>
      </c>
    </row>
    <row r="1327" spans="1:12">
      <c r="A1327" s="22">
        <f t="shared" si="41"/>
        <v>1323</v>
      </c>
      <c r="B1327" s="21" t="str">
        <f t="shared" si="40"/>
        <v>80001853</v>
      </c>
      <c r="C1327" s="21" t="s">
        <v>2801</v>
      </c>
      <c r="D1327" s="22" t="e">
        <v>#N/A</v>
      </c>
      <c r="E1327" s="22" t="s">
        <v>4747</v>
      </c>
      <c r="F1327" s="22" t="s">
        <v>1255</v>
      </c>
      <c r="G1327" s="22" t="s">
        <v>405</v>
      </c>
      <c r="H1327" s="17">
        <v>44716</v>
      </c>
      <c r="I1327" s="22" t="s">
        <v>4587</v>
      </c>
      <c r="L1327" s="8" t="e">
        <f>VLOOKUP(E1327,'CONTROL MP HR'!$E$5:$M$1813,9,0)</f>
        <v>#N/A</v>
      </c>
    </row>
    <row r="1328" spans="1:12">
      <c r="A1328" s="22">
        <f t="shared" si="41"/>
        <v>1324</v>
      </c>
      <c r="B1328" s="21" t="str">
        <f t="shared" si="40"/>
        <v>80002321</v>
      </c>
      <c r="C1328" s="21">
        <v>80002321</v>
      </c>
      <c r="D1328" s="22" t="s">
        <v>1281</v>
      </c>
      <c r="E1328" s="22" t="s">
        <v>1282</v>
      </c>
      <c r="F1328" s="22" t="s">
        <v>1255</v>
      </c>
      <c r="G1328" s="22" t="s">
        <v>405</v>
      </c>
      <c r="H1328" s="17">
        <v>44716</v>
      </c>
      <c r="I1328" s="22" t="s">
        <v>4587</v>
      </c>
      <c r="L1328" s="8" t="str">
        <f>VLOOKUP(E1328,'CONTROL MP HR'!$E$5:$M$1813,9,0)</f>
        <v>80002321</v>
      </c>
    </row>
    <row r="1329" spans="1:12">
      <c r="A1329" s="22">
        <f t="shared" si="41"/>
        <v>1325</v>
      </c>
      <c r="B1329" s="21" t="str">
        <f t="shared" si="40"/>
        <v>80002236</v>
      </c>
      <c r="C1329" s="21" t="s">
        <v>1839</v>
      </c>
      <c r="D1329" s="22" t="s">
        <v>1839</v>
      </c>
      <c r="E1329" s="22" t="s">
        <v>1840</v>
      </c>
      <c r="F1329" s="22" t="s">
        <v>1255</v>
      </c>
      <c r="G1329" s="22" t="s">
        <v>405</v>
      </c>
      <c r="H1329" s="17">
        <v>44716</v>
      </c>
      <c r="I1329" s="22" t="s">
        <v>4587</v>
      </c>
      <c r="L1329" s="8" t="str">
        <f>VLOOKUP(E1329,'CONTROL MP HR'!$E$5:$M$1813,9,0)</f>
        <v>80002236</v>
      </c>
    </row>
    <row r="1330" spans="1:12">
      <c r="A1330" s="22">
        <f t="shared" si="41"/>
        <v>1326</v>
      </c>
      <c r="B1330" s="21" t="str">
        <f t="shared" si="40"/>
        <v>80000681</v>
      </c>
      <c r="C1330" s="21">
        <v>80000681</v>
      </c>
      <c r="D1330" s="22" t="s">
        <v>1745</v>
      </c>
      <c r="E1330" s="22" t="s">
        <v>1746</v>
      </c>
      <c r="F1330" s="22" t="s">
        <v>1255</v>
      </c>
      <c r="G1330" s="22" t="s">
        <v>405</v>
      </c>
      <c r="H1330" s="17">
        <v>44716</v>
      </c>
      <c r="I1330" s="22" t="s">
        <v>4587</v>
      </c>
      <c r="L1330" s="8" t="str">
        <f>VLOOKUP(E1330,'CONTROL MP HR'!$E$5:$M$1813,9,0)</f>
        <v>80000681</v>
      </c>
    </row>
    <row r="1331" spans="1:12">
      <c r="A1331" s="22">
        <f t="shared" si="41"/>
        <v>1327</v>
      </c>
      <c r="B1331" s="21" t="str">
        <f t="shared" si="40"/>
        <v>80002008</v>
      </c>
      <c r="C1331" s="21">
        <v>80002008</v>
      </c>
      <c r="D1331" s="22" t="s">
        <v>1585</v>
      </c>
      <c r="E1331" s="22" t="s">
        <v>1586</v>
      </c>
      <c r="F1331" s="22" t="s">
        <v>1255</v>
      </c>
      <c r="G1331" s="22" t="s">
        <v>405</v>
      </c>
      <c r="H1331" s="17">
        <v>44716</v>
      </c>
      <c r="I1331" s="22" t="s">
        <v>4587</v>
      </c>
      <c r="L1331" s="8" t="str">
        <f>VLOOKUP(E1331,'CONTROL MP HR'!$E$5:$M$1813,9,0)</f>
        <v>80002008</v>
      </c>
    </row>
    <row r="1332" spans="1:12">
      <c r="A1332" s="22">
        <f t="shared" si="41"/>
        <v>1328</v>
      </c>
      <c r="B1332" s="21" t="str">
        <f t="shared" si="40"/>
        <v>80001829</v>
      </c>
      <c r="C1332" s="21">
        <v>80001829</v>
      </c>
      <c r="D1332" s="22" t="s">
        <v>1680</v>
      </c>
      <c r="E1332" s="22" t="s">
        <v>1681</v>
      </c>
      <c r="F1332" s="22" t="s">
        <v>1255</v>
      </c>
      <c r="G1332" s="22" t="s">
        <v>405</v>
      </c>
      <c r="H1332" s="17">
        <v>44716</v>
      </c>
      <c r="I1332" s="22" t="s">
        <v>4587</v>
      </c>
      <c r="L1332" s="8" t="str">
        <f>VLOOKUP(E1332,'CONTROL MP HR'!$E$5:$M$1813,9,0)</f>
        <v>80001829</v>
      </c>
    </row>
    <row r="1333" spans="1:12">
      <c r="A1333" s="22">
        <f t="shared" si="41"/>
        <v>1329</v>
      </c>
      <c r="B1333" s="21" t="str">
        <f t="shared" si="40"/>
        <v>80004139</v>
      </c>
      <c r="C1333" s="21">
        <v>80004139</v>
      </c>
      <c r="D1333" s="22" t="s">
        <v>2048</v>
      </c>
      <c r="E1333" s="22" t="s">
        <v>2047</v>
      </c>
      <c r="F1333" s="22" t="s">
        <v>1255</v>
      </c>
      <c r="G1333" s="22" t="s">
        <v>405</v>
      </c>
      <c r="H1333" s="17">
        <v>44716</v>
      </c>
      <c r="I1333" s="22" t="s">
        <v>4587</v>
      </c>
      <c r="L1333" s="8" t="str">
        <f>VLOOKUP(E1333,'CONTROL MP HR'!$E$5:$M$1813,9,0)</f>
        <v>80004139</v>
      </c>
    </row>
    <row r="1334" spans="1:12">
      <c r="A1334" s="22">
        <f t="shared" si="41"/>
        <v>1330</v>
      </c>
      <c r="B1334" s="21" t="str">
        <f t="shared" si="40"/>
        <v>80004166</v>
      </c>
      <c r="C1334" s="21">
        <v>80004166</v>
      </c>
      <c r="D1334" s="22" t="s">
        <v>1914</v>
      </c>
      <c r="E1334" s="22" t="s">
        <v>1913</v>
      </c>
      <c r="F1334" s="22" t="s">
        <v>1255</v>
      </c>
      <c r="G1334" s="22" t="s">
        <v>405</v>
      </c>
      <c r="H1334" s="17">
        <v>44716</v>
      </c>
      <c r="I1334" s="22" t="s">
        <v>4587</v>
      </c>
      <c r="L1334" s="8" t="str">
        <f>VLOOKUP(E1334,'CONTROL MP HR'!$E$5:$M$1813,9,0)</f>
        <v>80004166</v>
      </c>
    </row>
    <row r="1335" spans="1:12">
      <c r="A1335" s="22">
        <f t="shared" si="41"/>
        <v>1331</v>
      </c>
      <c r="B1335" s="21" t="str">
        <f t="shared" si="40"/>
        <v>80004165</v>
      </c>
      <c r="C1335" s="21">
        <v>80004165</v>
      </c>
      <c r="D1335" s="22" t="s">
        <v>2273</v>
      </c>
      <c r="E1335" s="22" t="s">
        <v>2272</v>
      </c>
      <c r="F1335" s="22" t="s">
        <v>1255</v>
      </c>
      <c r="G1335" s="22" t="s">
        <v>405</v>
      </c>
      <c r="H1335" s="17">
        <v>44716</v>
      </c>
      <c r="I1335" s="22" t="s">
        <v>4587</v>
      </c>
      <c r="L1335" s="8" t="str">
        <f>VLOOKUP(E1335,'CONTROL MP HR'!$E$5:$M$1813,9,0)</f>
        <v>80004165</v>
      </c>
    </row>
    <row r="1336" spans="1:12">
      <c r="A1336" s="22">
        <f t="shared" si="41"/>
        <v>1332</v>
      </c>
      <c r="B1336" s="21" t="str">
        <f t="shared" si="40"/>
        <v>80004164</v>
      </c>
      <c r="C1336" s="21">
        <v>80004164</v>
      </c>
      <c r="D1336" s="22" t="s">
        <v>3222</v>
      </c>
      <c r="E1336" s="22" t="s">
        <v>3221</v>
      </c>
      <c r="F1336" s="22" t="s">
        <v>1255</v>
      </c>
      <c r="G1336" s="22" t="s">
        <v>405</v>
      </c>
      <c r="H1336" s="17">
        <v>44716</v>
      </c>
      <c r="I1336" s="22" t="s">
        <v>4587</v>
      </c>
      <c r="L1336" s="8" t="str">
        <f>VLOOKUP(E1336,'CONTROL MP HR'!$E$5:$M$1813,9,0)</f>
        <v>80004164</v>
      </c>
    </row>
    <row r="1337" spans="1:12">
      <c r="A1337" s="22">
        <f t="shared" si="41"/>
        <v>1333</v>
      </c>
      <c r="B1337" s="21" t="str">
        <f t="shared" si="40"/>
        <v>00212262</v>
      </c>
      <c r="C1337" s="21">
        <v>212262</v>
      </c>
      <c r="D1337" s="22" t="s">
        <v>259</v>
      </c>
      <c r="E1337" s="22" t="s">
        <v>4330</v>
      </c>
      <c r="F1337" s="22" t="s">
        <v>3946</v>
      </c>
      <c r="G1337" s="22" t="s">
        <v>405</v>
      </c>
      <c r="H1337" s="17">
        <v>44716</v>
      </c>
      <c r="I1337" s="22" t="s">
        <v>4587</v>
      </c>
      <c r="L1337" s="8" t="str">
        <f>VLOOKUP(E1337,'CONTROL MP HR'!$E$5:$M$1813,9,0)</f>
        <v>00212262</v>
      </c>
    </row>
    <row r="1338" spans="1:12">
      <c r="A1338" s="22">
        <f t="shared" si="41"/>
        <v>1334</v>
      </c>
      <c r="B1338" s="21" t="str">
        <f t="shared" si="40"/>
        <v>00212261</v>
      </c>
      <c r="C1338" s="21">
        <v>212261</v>
      </c>
      <c r="D1338" s="22" t="s">
        <v>237</v>
      </c>
      <c r="E1338" s="22" t="s">
        <v>4329</v>
      </c>
      <c r="F1338" s="22" t="s">
        <v>3946</v>
      </c>
      <c r="G1338" s="22" t="s">
        <v>405</v>
      </c>
      <c r="H1338" s="17">
        <v>44716</v>
      </c>
      <c r="I1338" s="22" t="s">
        <v>4587</v>
      </c>
      <c r="L1338" s="8" t="str">
        <f>VLOOKUP(E1338,'CONTROL MP HR'!$E$5:$M$1813,9,0)</f>
        <v>00212261</v>
      </c>
    </row>
    <row r="1339" spans="1:12">
      <c r="A1339" s="22">
        <f t="shared" si="41"/>
        <v>1335</v>
      </c>
      <c r="B1339" s="21" t="str">
        <f t="shared" si="40"/>
        <v>80002330</v>
      </c>
      <c r="C1339" s="21" t="s">
        <v>3681</v>
      </c>
      <c r="D1339" s="22" t="s">
        <v>3681</v>
      </c>
      <c r="E1339" s="22" t="s">
        <v>3682</v>
      </c>
      <c r="F1339" s="22" t="s">
        <v>1255</v>
      </c>
      <c r="G1339" s="22" t="s">
        <v>328</v>
      </c>
      <c r="H1339" s="17">
        <v>44716</v>
      </c>
      <c r="I1339" s="22" t="s">
        <v>4587</v>
      </c>
      <c r="L1339" s="8" t="str">
        <f>VLOOKUP(E1339,'CONTROL MP HR'!$E$5:$M$1813,9,0)</f>
        <v>80002330</v>
      </c>
    </row>
    <row r="1340" spans="1:12">
      <c r="A1340" s="22">
        <f t="shared" si="41"/>
        <v>1336</v>
      </c>
      <c r="B1340" s="21" t="str">
        <f t="shared" si="40"/>
        <v>00110961</v>
      </c>
      <c r="C1340" s="21" t="s">
        <v>4034</v>
      </c>
      <c r="D1340" s="22" t="s">
        <v>2226</v>
      </c>
      <c r="E1340" s="22" t="s">
        <v>2227</v>
      </c>
      <c r="F1340" s="22" t="s">
        <v>1255</v>
      </c>
      <c r="G1340" s="22" t="s">
        <v>328</v>
      </c>
      <c r="H1340" s="17">
        <v>44716</v>
      </c>
      <c r="I1340" s="22" t="s">
        <v>4587</v>
      </c>
      <c r="L1340" s="8" t="str">
        <f>VLOOKUP(E1340,'CONTROL MP HR'!$E$5:$M$1813,9,0)</f>
        <v>00110961</v>
      </c>
    </row>
    <row r="1341" spans="1:12">
      <c r="A1341" s="22">
        <f t="shared" si="41"/>
        <v>1337</v>
      </c>
      <c r="B1341" s="21" t="str">
        <f t="shared" si="40"/>
        <v>00117511</v>
      </c>
      <c r="C1341" s="21" t="s">
        <v>4038</v>
      </c>
      <c r="D1341" s="22" t="s">
        <v>1996</v>
      </c>
      <c r="E1341" s="22" t="s">
        <v>1997</v>
      </c>
      <c r="F1341" s="22" t="s">
        <v>1255</v>
      </c>
      <c r="G1341" s="22" t="s">
        <v>328</v>
      </c>
      <c r="H1341" s="17">
        <v>44716</v>
      </c>
      <c r="I1341" s="22" t="s">
        <v>4587</v>
      </c>
      <c r="L1341" s="8" t="str">
        <f>VLOOKUP(E1341,'CONTROL MP HR'!$E$5:$M$1813,9,0)</f>
        <v>00117511</v>
      </c>
    </row>
    <row r="1342" spans="1:12">
      <c r="A1342" s="22">
        <f t="shared" si="41"/>
        <v>1338</v>
      </c>
      <c r="B1342" s="21" t="str">
        <f t="shared" si="40"/>
        <v>80003909</v>
      </c>
      <c r="C1342" s="21" t="s">
        <v>1923</v>
      </c>
      <c r="D1342" s="22" t="s">
        <v>1923</v>
      </c>
      <c r="E1342" s="22" t="s">
        <v>1924</v>
      </c>
      <c r="F1342" s="22" t="s">
        <v>1255</v>
      </c>
      <c r="G1342" s="22" t="s">
        <v>3973</v>
      </c>
      <c r="H1342" s="17">
        <v>44716</v>
      </c>
      <c r="I1342" s="22" t="s">
        <v>4587</v>
      </c>
      <c r="L1342" s="8" t="str">
        <f>VLOOKUP(E1342,'CONTROL MP HR'!$E$5:$M$1813,9,0)</f>
        <v>80003909</v>
      </c>
    </row>
    <row r="1343" spans="1:12">
      <c r="A1343" s="22">
        <f t="shared" si="41"/>
        <v>1339</v>
      </c>
      <c r="B1343" s="21" t="str">
        <f t="shared" si="40"/>
        <v>80001273</v>
      </c>
      <c r="C1343" s="21">
        <v>80001273</v>
      </c>
      <c r="D1343" s="22" t="s">
        <v>2262</v>
      </c>
      <c r="E1343" s="22" t="s">
        <v>2263</v>
      </c>
      <c r="F1343" s="22" t="s">
        <v>1255</v>
      </c>
      <c r="G1343" s="22" t="s">
        <v>405</v>
      </c>
      <c r="H1343" s="17">
        <v>44716</v>
      </c>
      <c r="I1343" s="22" t="s">
        <v>4587</v>
      </c>
      <c r="L1343" s="8" t="str">
        <f>VLOOKUP(E1343,'CONTROL MP HR'!$E$5:$M$1813,9,0)</f>
        <v>80004531</v>
      </c>
    </row>
    <row r="1344" spans="1:12">
      <c r="A1344" s="22">
        <f t="shared" si="41"/>
        <v>1340</v>
      </c>
      <c r="B1344" s="21" t="str">
        <f t="shared" si="40"/>
        <v>80003010</v>
      </c>
      <c r="C1344" s="21" t="s">
        <v>1297</v>
      </c>
      <c r="D1344" s="22" t="s">
        <v>1297</v>
      </c>
      <c r="E1344" s="22" t="s">
        <v>1298</v>
      </c>
      <c r="F1344" s="22" t="s">
        <v>1255</v>
      </c>
      <c r="G1344" s="22" t="s">
        <v>386</v>
      </c>
      <c r="H1344" s="17">
        <v>44719</v>
      </c>
      <c r="I1344" s="22" t="s">
        <v>4587</v>
      </c>
      <c r="L1344" s="8" t="str">
        <f>VLOOKUP(E1344,'CONTROL MP HR'!$E$5:$M$1813,9,0)</f>
        <v>80003010</v>
      </c>
    </row>
    <row r="1345" spans="1:12">
      <c r="A1345" s="22">
        <f t="shared" si="41"/>
        <v>1341</v>
      </c>
      <c r="B1345" s="21" t="str">
        <f t="shared" si="40"/>
        <v>ILHAM RAMADAN</v>
      </c>
      <c r="C1345" s="21" t="s">
        <v>4748</v>
      </c>
      <c r="D1345" s="22" t="e">
        <v>#N/A</v>
      </c>
      <c r="E1345" s="22" t="s">
        <v>4748</v>
      </c>
      <c r="F1345" s="22" t="s">
        <v>4609</v>
      </c>
      <c r="G1345" s="22" t="e">
        <v>#N/A</v>
      </c>
      <c r="H1345" s="17">
        <v>44719</v>
      </c>
      <c r="I1345" s="22" t="s">
        <v>4587</v>
      </c>
      <c r="L1345" s="8" t="e">
        <f>VLOOKUP(E1345,'CONTROL MP HR'!$E$5:$M$1813,9,0)</f>
        <v>#N/A</v>
      </c>
    </row>
    <row r="1346" spans="1:12">
      <c r="A1346" s="22">
        <f t="shared" si="41"/>
        <v>1342</v>
      </c>
      <c r="B1346" s="21" t="str">
        <f t="shared" si="40"/>
        <v>80004145</v>
      </c>
      <c r="C1346" s="21">
        <v>80004145</v>
      </c>
      <c r="D1346" s="22" t="s">
        <v>3498</v>
      </c>
      <c r="E1346" s="22" t="s">
        <v>3497</v>
      </c>
      <c r="F1346" s="22" t="s">
        <v>1255</v>
      </c>
      <c r="G1346" s="22" t="s">
        <v>405</v>
      </c>
      <c r="H1346" s="17">
        <v>44719</v>
      </c>
      <c r="I1346" s="22" t="s">
        <v>4587</v>
      </c>
      <c r="L1346" s="8" t="str">
        <f>VLOOKUP(E1346,'CONTROL MP HR'!$E$5:$M$1813,9,0)</f>
        <v>80004145</v>
      </c>
    </row>
    <row r="1347" spans="1:12">
      <c r="A1347" s="22">
        <f t="shared" si="41"/>
        <v>1343</v>
      </c>
      <c r="B1347" s="21" t="str">
        <f t="shared" si="40"/>
        <v>80004150</v>
      </c>
      <c r="C1347" s="21">
        <v>80004150</v>
      </c>
      <c r="D1347" s="22" t="s">
        <v>3633</v>
      </c>
      <c r="E1347" s="22" t="s">
        <v>3632</v>
      </c>
      <c r="F1347" s="22" t="s">
        <v>1255</v>
      </c>
      <c r="G1347" s="22" t="s">
        <v>405</v>
      </c>
      <c r="H1347" s="17">
        <v>44719</v>
      </c>
      <c r="I1347" s="22" t="s">
        <v>4587</v>
      </c>
      <c r="L1347" s="8" t="str">
        <f>VLOOKUP(E1347,'CONTROL MP HR'!$E$5:$M$1813,9,0)</f>
        <v>80004150</v>
      </c>
    </row>
    <row r="1348" spans="1:12">
      <c r="A1348" s="22">
        <f t="shared" si="41"/>
        <v>1344</v>
      </c>
      <c r="B1348" s="21" t="str">
        <f t="shared" si="40"/>
        <v>80004148</v>
      </c>
      <c r="C1348" s="21" t="s">
        <v>3004</v>
      </c>
      <c r="D1348" s="22" t="s">
        <v>3004</v>
      </c>
      <c r="E1348" s="22" t="s">
        <v>3005</v>
      </c>
      <c r="F1348" s="22" t="s">
        <v>1255</v>
      </c>
      <c r="G1348" s="22" t="s">
        <v>3973</v>
      </c>
      <c r="H1348" s="17">
        <v>44719</v>
      </c>
      <c r="I1348" s="22" t="s">
        <v>4587</v>
      </c>
      <c r="L1348" s="8" t="str">
        <f>VLOOKUP(E1348,'CONTROL MP HR'!$E$5:$M$1813,9,0)</f>
        <v>80004148</v>
      </c>
    </row>
    <row r="1349" spans="1:12">
      <c r="A1349" s="22">
        <f t="shared" si="41"/>
        <v>1345</v>
      </c>
      <c r="B1349" s="21" t="str">
        <f t="shared" ref="B1349:B1412" si="42">TEXT(C1349,"00000000")</f>
        <v>80001765</v>
      </c>
      <c r="C1349" s="21" t="s">
        <v>3030</v>
      </c>
      <c r="D1349" s="22" t="s">
        <v>3030</v>
      </c>
      <c r="E1349" s="22" t="s">
        <v>3031</v>
      </c>
      <c r="F1349" s="22" t="s">
        <v>1255</v>
      </c>
      <c r="G1349" s="22" t="s">
        <v>328</v>
      </c>
      <c r="H1349" s="17">
        <v>44719</v>
      </c>
      <c r="I1349" s="22" t="s">
        <v>4587</v>
      </c>
      <c r="L1349" s="8" t="str">
        <f>VLOOKUP(E1349,'CONTROL MP HR'!$E$5:$M$1813,9,0)</f>
        <v>80001765</v>
      </c>
    </row>
    <row r="1350" spans="1:12">
      <c r="A1350" s="22">
        <f t="shared" ref="A1350:A1413" si="43">A1349+1</f>
        <v>1346</v>
      </c>
      <c r="B1350" s="21" t="str">
        <f t="shared" si="42"/>
        <v>80002063</v>
      </c>
      <c r="C1350" s="21" t="s">
        <v>2509</v>
      </c>
      <c r="D1350" s="22" t="e">
        <v>#N/A</v>
      </c>
      <c r="E1350" s="22" t="s">
        <v>4749</v>
      </c>
      <c r="F1350" s="22" t="s">
        <v>1255</v>
      </c>
      <c r="G1350" s="22" t="s">
        <v>328</v>
      </c>
      <c r="H1350" s="17">
        <v>44719</v>
      </c>
      <c r="I1350" s="22" t="s">
        <v>4587</v>
      </c>
      <c r="L1350" s="8" t="e">
        <f>VLOOKUP(E1350,'CONTROL MP HR'!$E$5:$M$1813,9,0)</f>
        <v>#N/A</v>
      </c>
    </row>
    <row r="1351" spans="1:12">
      <c r="A1351" s="22">
        <f t="shared" si="43"/>
        <v>1347</v>
      </c>
      <c r="B1351" s="21" t="str">
        <f t="shared" si="42"/>
        <v>FERRY NUR YUSUF</v>
      </c>
      <c r="C1351" s="21" t="s">
        <v>4750</v>
      </c>
      <c r="D1351" s="22" t="s">
        <v>3895</v>
      </c>
      <c r="E1351" s="22" t="s">
        <v>4750</v>
      </c>
      <c r="F1351" s="22" t="s">
        <v>3947</v>
      </c>
      <c r="G1351" s="22" t="e">
        <v>#N/A</v>
      </c>
      <c r="H1351" s="17">
        <v>44719</v>
      </c>
      <c r="I1351" s="22" t="s">
        <v>4587</v>
      </c>
      <c r="L1351" s="8" t="str">
        <f>VLOOKUP(E1351,'CONTROL MP HR'!$E$5:$M$1813,9,0)</f>
        <v>702220353</v>
      </c>
    </row>
    <row r="1352" spans="1:12">
      <c r="A1352" s="22">
        <f t="shared" si="43"/>
        <v>1348</v>
      </c>
      <c r="B1352" s="21" t="str">
        <f t="shared" si="42"/>
        <v>80002014</v>
      </c>
      <c r="C1352" s="21">
        <v>80002014</v>
      </c>
      <c r="D1352" s="22" t="s">
        <v>34</v>
      </c>
      <c r="E1352" s="22" t="s">
        <v>35</v>
      </c>
      <c r="F1352" s="22" t="s">
        <v>1255</v>
      </c>
      <c r="G1352" s="22" t="s">
        <v>405</v>
      </c>
      <c r="H1352" s="17">
        <v>44719</v>
      </c>
      <c r="I1352" s="22" t="s">
        <v>4587</v>
      </c>
      <c r="L1352" s="8" t="str">
        <f>VLOOKUP(E1352,'CONTROL MP HR'!$E$5:$M$1813,9,0)</f>
        <v>MP/ARCO0189</v>
      </c>
    </row>
    <row r="1353" spans="1:12">
      <c r="A1353" s="22">
        <f t="shared" si="43"/>
        <v>1349</v>
      </c>
      <c r="B1353" s="21" t="str">
        <f t="shared" si="42"/>
        <v>00117333</v>
      </c>
      <c r="C1353" s="21" t="s">
        <v>4163</v>
      </c>
      <c r="D1353" s="22" t="s">
        <v>1878</v>
      </c>
      <c r="E1353" s="22" t="s">
        <v>1879</v>
      </c>
      <c r="F1353" s="22" t="s">
        <v>1255</v>
      </c>
      <c r="G1353" s="22" t="s">
        <v>405</v>
      </c>
      <c r="H1353" s="17">
        <v>44719</v>
      </c>
      <c r="I1353" s="22" t="s">
        <v>4587</v>
      </c>
      <c r="L1353" s="8" t="str">
        <f>VLOOKUP(E1353,'CONTROL MP HR'!$E$5:$M$1813,9,0)</f>
        <v>00117333</v>
      </c>
    </row>
    <row r="1354" spans="1:12">
      <c r="A1354" s="22">
        <f t="shared" si="43"/>
        <v>1350</v>
      </c>
      <c r="B1354" s="21" t="str">
        <f t="shared" si="42"/>
        <v>80002377</v>
      </c>
      <c r="C1354" s="21">
        <v>80002377</v>
      </c>
      <c r="D1354" s="22" t="s">
        <v>1493</v>
      </c>
      <c r="E1354" s="22" t="s">
        <v>1494</v>
      </c>
      <c r="F1354" s="22" t="s">
        <v>1255</v>
      </c>
      <c r="G1354" s="22" t="s">
        <v>405</v>
      </c>
      <c r="H1354" s="17">
        <v>44719</v>
      </c>
      <c r="I1354" s="22" t="s">
        <v>4587</v>
      </c>
      <c r="L1354" s="8" t="str">
        <f>VLOOKUP(E1354,'CONTROL MP HR'!$E$5:$M$1813,9,0)</f>
        <v>80002377</v>
      </c>
    </row>
    <row r="1355" spans="1:12">
      <c r="A1355" s="22">
        <f t="shared" si="43"/>
        <v>1351</v>
      </c>
      <c r="B1355" s="21" t="str">
        <f t="shared" si="42"/>
        <v>ARYA GESANG KALPATARU MULYA</v>
      </c>
      <c r="C1355" s="21" t="s">
        <v>1114</v>
      </c>
      <c r="D1355" s="22" t="s">
        <v>1113</v>
      </c>
      <c r="E1355" s="22" t="s">
        <v>1114</v>
      </c>
      <c r="F1355" s="22" t="s">
        <v>808</v>
      </c>
      <c r="G1355" s="22" t="e">
        <v>#N/A</v>
      </c>
      <c r="H1355" s="17">
        <v>44719</v>
      </c>
      <c r="I1355" s="22" t="s">
        <v>4587</v>
      </c>
      <c r="L1355" s="8" t="str">
        <f>VLOOKUP(E1355,'CONTROL MP HR'!$E$5:$M$1813,9,0)</f>
        <v>ISAC-22021174</v>
      </c>
    </row>
    <row r="1356" spans="1:12">
      <c r="A1356" s="22">
        <f t="shared" si="43"/>
        <v>1352</v>
      </c>
      <c r="B1356" s="21" t="str">
        <f t="shared" si="42"/>
        <v>ROMI MEI SANDI</v>
      </c>
      <c r="C1356" s="21" t="s">
        <v>4751</v>
      </c>
      <c r="D1356" s="22" t="s">
        <v>1175</v>
      </c>
      <c r="E1356" s="22" t="s">
        <v>4751</v>
      </c>
      <c r="F1356" s="22" t="s">
        <v>4615</v>
      </c>
      <c r="G1356" s="22" t="e">
        <v>#N/A</v>
      </c>
      <c r="H1356" s="17">
        <v>44719</v>
      </c>
      <c r="I1356" s="22" t="s">
        <v>4587</v>
      </c>
      <c r="L1356" s="8" t="str">
        <f>VLOOKUP(E1356,'CONTROL MP HR'!$E$5:$M$1813,9,0)</f>
        <v>LSS-018</v>
      </c>
    </row>
    <row r="1357" spans="1:12">
      <c r="A1357" s="22">
        <f t="shared" si="43"/>
        <v>1353</v>
      </c>
      <c r="B1357" s="21" t="str">
        <f t="shared" si="42"/>
        <v>BADRUL UMAM</v>
      </c>
      <c r="C1357" s="21" t="s">
        <v>4752</v>
      </c>
      <c r="D1357" s="22" t="s">
        <v>1159</v>
      </c>
      <c r="E1357" s="22" t="s">
        <v>4752</v>
      </c>
      <c r="F1357" s="22" t="s">
        <v>4615</v>
      </c>
      <c r="G1357" s="22" t="e">
        <v>#N/A</v>
      </c>
      <c r="H1357" s="17">
        <v>44719</v>
      </c>
      <c r="I1357" s="22" t="s">
        <v>4587</v>
      </c>
      <c r="L1357" s="8" t="str">
        <f>VLOOKUP(E1357,'CONTROL MP HR'!$E$5:$M$1813,9,0)</f>
        <v>LSS-017</v>
      </c>
    </row>
    <row r="1358" spans="1:12">
      <c r="A1358" s="22">
        <f t="shared" si="43"/>
        <v>1354</v>
      </c>
      <c r="B1358" s="21" t="str">
        <f t="shared" si="42"/>
        <v>80004152</v>
      </c>
      <c r="C1358" s="21" t="s">
        <v>2439</v>
      </c>
      <c r="D1358" s="22" t="s">
        <v>2439</v>
      </c>
      <c r="E1358" s="22" t="s">
        <v>2440</v>
      </c>
      <c r="F1358" s="22" t="s">
        <v>1255</v>
      </c>
      <c r="G1358" s="22" t="s">
        <v>328</v>
      </c>
      <c r="H1358" s="17">
        <v>44723</v>
      </c>
      <c r="I1358" s="22" t="s">
        <v>4587</v>
      </c>
      <c r="L1358" s="8" t="str">
        <f>VLOOKUP(E1358,'CONTROL MP HR'!$E$5:$M$1813,9,0)</f>
        <v>80004152</v>
      </c>
    </row>
    <row r="1359" spans="1:12">
      <c r="A1359" s="22">
        <f t="shared" si="43"/>
        <v>1355</v>
      </c>
      <c r="B1359" s="21" t="str">
        <f t="shared" si="42"/>
        <v>EDJS-2</v>
      </c>
      <c r="C1359" s="21" t="s">
        <v>4438</v>
      </c>
      <c r="D1359" s="22" t="s">
        <v>750</v>
      </c>
      <c r="E1359" s="22" t="s">
        <v>749</v>
      </c>
      <c r="F1359" s="22" t="s">
        <v>744</v>
      </c>
      <c r="G1359" s="22" t="s">
        <v>328</v>
      </c>
      <c r="H1359" s="17">
        <v>44723</v>
      </c>
      <c r="I1359" s="22" t="s">
        <v>4587</v>
      </c>
      <c r="L1359" s="8" t="str">
        <f>VLOOKUP(E1359,'CONTROL MP HR'!$E$5:$M$1813,9,0)</f>
        <v>00001886</v>
      </c>
    </row>
    <row r="1360" spans="1:12">
      <c r="A1360" s="22">
        <f t="shared" si="43"/>
        <v>1356</v>
      </c>
      <c r="B1360" s="21" t="str">
        <f t="shared" si="42"/>
        <v>80001764</v>
      </c>
      <c r="C1360" s="21" t="s">
        <v>3516</v>
      </c>
      <c r="D1360" s="22" t="s">
        <v>3516</v>
      </c>
      <c r="E1360" s="22" t="s">
        <v>3517</v>
      </c>
      <c r="F1360" s="22" t="s">
        <v>1255</v>
      </c>
      <c r="G1360" s="22" t="s">
        <v>328</v>
      </c>
      <c r="H1360" s="17">
        <v>44723</v>
      </c>
      <c r="I1360" s="22" t="s">
        <v>4587</v>
      </c>
      <c r="L1360" s="8" t="str">
        <f>VLOOKUP(E1360,'CONTROL MP HR'!$E$5:$M$1813,9,0)</f>
        <v>80001764</v>
      </c>
    </row>
    <row r="1361" spans="1:12">
      <c r="A1361" s="22">
        <f t="shared" si="43"/>
        <v>1357</v>
      </c>
      <c r="B1361" s="21" t="str">
        <f t="shared" si="42"/>
        <v>80002098</v>
      </c>
      <c r="C1361" s="21" t="s">
        <v>3530</v>
      </c>
      <c r="D1361" s="22" t="s">
        <v>3530</v>
      </c>
      <c r="E1361" s="22" t="s">
        <v>3531</v>
      </c>
      <c r="F1361" s="22" t="s">
        <v>1255</v>
      </c>
      <c r="G1361" s="22" t="s">
        <v>328</v>
      </c>
      <c r="H1361" s="17">
        <v>44723</v>
      </c>
      <c r="I1361" s="22" t="s">
        <v>4587</v>
      </c>
      <c r="L1361" s="8" t="str">
        <f>VLOOKUP(E1361,'CONTROL MP HR'!$E$5:$M$1813,9,0)</f>
        <v>80002098</v>
      </c>
    </row>
    <row r="1362" spans="1:12">
      <c r="A1362" s="22">
        <f t="shared" si="43"/>
        <v>1358</v>
      </c>
      <c r="B1362" s="21" t="str">
        <f t="shared" si="42"/>
        <v>BMP-2509214</v>
      </c>
      <c r="C1362" s="21" t="s">
        <v>541</v>
      </c>
      <c r="D1362" s="22" t="s">
        <v>541</v>
      </c>
      <c r="E1362" s="22" t="s">
        <v>542</v>
      </c>
      <c r="F1362" s="22" t="s">
        <v>4609</v>
      </c>
      <c r="G1362" s="22" t="s">
        <v>386</v>
      </c>
      <c r="H1362" s="17">
        <v>44723</v>
      </c>
      <c r="I1362" s="22" t="s">
        <v>4587</v>
      </c>
      <c r="L1362" s="8" t="str">
        <f>VLOOKUP(E1362,'CONTROL MP HR'!$E$5:$M$1813,9,0)</f>
        <v>BMP-2509214</v>
      </c>
    </row>
    <row r="1363" spans="1:12">
      <c r="A1363" s="22">
        <f t="shared" si="43"/>
        <v>1359</v>
      </c>
      <c r="B1363" s="21" t="str">
        <f t="shared" si="42"/>
        <v>80002140</v>
      </c>
      <c r="C1363" s="21" t="s">
        <v>2102</v>
      </c>
      <c r="D1363" s="22" t="s">
        <v>2102</v>
      </c>
      <c r="E1363" s="22" t="s">
        <v>2103</v>
      </c>
      <c r="F1363" s="22" t="s">
        <v>1255</v>
      </c>
      <c r="G1363" s="22" t="s">
        <v>405</v>
      </c>
      <c r="H1363" s="17">
        <v>44723</v>
      </c>
      <c r="I1363" s="22" t="s">
        <v>4587</v>
      </c>
      <c r="L1363" s="8" t="str">
        <f>VLOOKUP(E1363,'CONTROL MP HR'!$E$5:$M$1813,9,0)</f>
        <v>80002140</v>
      </c>
    </row>
    <row r="1364" spans="1:12">
      <c r="A1364" s="22">
        <f t="shared" si="43"/>
        <v>1360</v>
      </c>
      <c r="B1364" s="21" t="str">
        <f t="shared" si="42"/>
        <v>80000731</v>
      </c>
      <c r="C1364" s="21" t="s">
        <v>4144</v>
      </c>
      <c r="D1364" s="22" t="s">
        <v>2829</v>
      </c>
      <c r="E1364" s="22" t="s">
        <v>2830</v>
      </c>
      <c r="F1364" s="22" t="s">
        <v>1255</v>
      </c>
      <c r="G1364" s="22" t="s">
        <v>328</v>
      </c>
      <c r="H1364" s="17">
        <v>44723</v>
      </c>
      <c r="I1364" s="22" t="s">
        <v>4587</v>
      </c>
      <c r="L1364" s="8" t="str">
        <f>VLOOKUP(E1364,'CONTROL MP HR'!$E$5:$M$1813,9,0)</f>
        <v>80003312</v>
      </c>
    </row>
    <row r="1365" spans="1:12">
      <c r="A1365" s="22">
        <f t="shared" si="43"/>
        <v>1361</v>
      </c>
      <c r="B1365" s="21" t="str">
        <f t="shared" si="42"/>
        <v>80004330</v>
      </c>
      <c r="C1365" s="21">
        <v>80004330</v>
      </c>
      <c r="D1365" s="22" t="s">
        <v>2903</v>
      </c>
      <c r="E1365" s="22" t="s">
        <v>2902</v>
      </c>
      <c r="F1365" s="22" t="s">
        <v>1255</v>
      </c>
      <c r="G1365" s="22" t="s">
        <v>405</v>
      </c>
      <c r="H1365" s="17">
        <v>44723</v>
      </c>
      <c r="I1365" s="22" t="s">
        <v>4587</v>
      </c>
      <c r="L1365" s="8" t="str">
        <f>VLOOKUP(E1365,'CONTROL MP HR'!$E$5:$M$1813,9,0)</f>
        <v>80004330</v>
      </c>
    </row>
    <row r="1366" spans="1:12">
      <c r="A1366" s="22">
        <f t="shared" si="43"/>
        <v>1362</v>
      </c>
      <c r="B1366" s="21" t="str">
        <f t="shared" si="42"/>
        <v>80004316</v>
      </c>
      <c r="C1366" s="21">
        <v>80004316</v>
      </c>
      <c r="D1366" s="22" t="s">
        <v>2229</v>
      </c>
      <c r="E1366" s="22" t="s">
        <v>2228</v>
      </c>
      <c r="F1366" s="22" t="s">
        <v>1255</v>
      </c>
      <c r="G1366" s="22" t="s">
        <v>405</v>
      </c>
      <c r="H1366" s="17">
        <v>44723</v>
      </c>
      <c r="I1366" s="22" t="s">
        <v>4587</v>
      </c>
      <c r="L1366" s="8" t="str">
        <f>VLOOKUP(E1366,'CONTROL MP HR'!$E$5:$M$1813,9,0)</f>
        <v>80004316</v>
      </c>
    </row>
    <row r="1367" spans="1:12">
      <c r="A1367" s="22">
        <f t="shared" si="43"/>
        <v>1363</v>
      </c>
      <c r="B1367" s="21" t="str">
        <f t="shared" si="42"/>
        <v>80004322</v>
      </c>
      <c r="C1367" s="21">
        <v>80004322</v>
      </c>
      <c r="D1367" s="22" t="s">
        <v>2362</v>
      </c>
      <c r="E1367" s="22" t="s">
        <v>2363</v>
      </c>
      <c r="F1367" s="22" t="s">
        <v>1255</v>
      </c>
      <c r="G1367" s="22" t="s">
        <v>328</v>
      </c>
      <c r="H1367" s="17">
        <v>44723</v>
      </c>
      <c r="I1367" s="22" t="s">
        <v>4587</v>
      </c>
      <c r="L1367" s="8" t="str">
        <f>VLOOKUP(E1367,'CONTROL MP HR'!$E$5:$M$1813,9,0)</f>
        <v>80004322</v>
      </c>
    </row>
    <row r="1368" spans="1:12">
      <c r="A1368" s="22">
        <f t="shared" si="43"/>
        <v>1364</v>
      </c>
      <c r="B1368" s="21" t="str">
        <f t="shared" si="42"/>
        <v>80004325</v>
      </c>
      <c r="C1368" s="21">
        <v>80004325</v>
      </c>
      <c r="D1368" s="22" t="s">
        <v>2969</v>
      </c>
      <c r="E1368" s="22" t="s">
        <v>2970</v>
      </c>
      <c r="F1368" s="22" t="s">
        <v>1255</v>
      </c>
      <c r="G1368" s="22" t="s">
        <v>328</v>
      </c>
      <c r="H1368" s="17">
        <v>44723</v>
      </c>
      <c r="I1368" s="22" t="s">
        <v>4587</v>
      </c>
      <c r="L1368" s="8" t="str">
        <f>VLOOKUP(E1368,'CONTROL MP HR'!$E$5:$M$1813,9,0)</f>
        <v>80004325</v>
      </c>
    </row>
    <row r="1369" spans="1:12">
      <c r="A1369" s="22">
        <f t="shared" si="43"/>
        <v>1365</v>
      </c>
      <c r="B1369" s="21" t="str">
        <f t="shared" si="42"/>
        <v>80004324</v>
      </c>
      <c r="C1369" s="21">
        <v>80004324</v>
      </c>
      <c r="D1369" s="22" t="s">
        <v>2385</v>
      </c>
      <c r="E1369" s="22" t="s">
        <v>2384</v>
      </c>
      <c r="F1369" s="22" t="s">
        <v>1255</v>
      </c>
      <c r="G1369" s="22" t="s">
        <v>405</v>
      </c>
      <c r="H1369" s="17">
        <v>44723</v>
      </c>
      <c r="I1369" s="22" t="s">
        <v>4587</v>
      </c>
      <c r="L1369" s="8" t="str">
        <f>VLOOKUP(E1369,'CONTROL MP HR'!$E$5:$M$1813,9,0)</f>
        <v>80004324</v>
      </c>
    </row>
    <row r="1370" spans="1:12">
      <c r="A1370" s="22">
        <f t="shared" si="43"/>
        <v>1366</v>
      </c>
      <c r="B1370" s="21" t="str">
        <f t="shared" si="42"/>
        <v>EDJS-1</v>
      </c>
      <c r="C1370" s="21" t="s">
        <v>4437</v>
      </c>
      <c r="D1370" s="22" t="e">
        <v>#N/A</v>
      </c>
      <c r="E1370" s="22" t="s">
        <v>4753</v>
      </c>
      <c r="F1370" s="22" t="s">
        <v>744</v>
      </c>
      <c r="G1370" s="22" t="s">
        <v>328</v>
      </c>
      <c r="H1370" s="17">
        <v>44725</v>
      </c>
      <c r="I1370" s="22" t="s">
        <v>4587</v>
      </c>
      <c r="L1370" s="8" t="e">
        <f>VLOOKUP(E1370,'CONTROL MP HR'!$E$5:$M$1813,9,0)</f>
        <v>#N/A</v>
      </c>
    </row>
    <row r="1371" spans="1:12">
      <c r="A1371" s="22">
        <f t="shared" si="43"/>
        <v>1367</v>
      </c>
      <c r="B1371" s="21" t="str">
        <f t="shared" si="42"/>
        <v>ANUGRAHAM NAMPE</v>
      </c>
      <c r="C1371" s="21" t="s">
        <v>4754</v>
      </c>
      <c r="D1371" s="22" t="e">
        <v>#N/A</v>
      </c>
      <c r="E1371" s="22" t="s">
        <v>4754</v>
      </c>
      <c r="F1371" s="22" t="s">
        <v>4755</v>
      </c>
      <c r="G1371" s="22" t="e">
        <v>#N/A</v>
      </c>
      <c r="H1371" s="17">
        <v>44726</v>
      </c>
      <c r="I1371" s="22" t="s">
        <v>4587</v>
      </c>
      <c r="L1371" s="8" t="e">
        <f>VLOOKUP(E1371,'CONTROL MP HR'!$E$5:$M$1813,9,0)</f>
        <v>#N/A</v>
      </c>
    </row>
    <row r="1372" spans="1:12">
      <c r="A1372" s="22">
        <f t="shared" si="43"/>
        <v>1368</v>
      </c>
      <c r="B1372" s="21" t="str">
        <f t="shared" si="42"/>
        <v>80002312</v>
      </c>
      <c r="C1372" s="21" t="s">
        <v>2686</v>
      </c>
      <c r="D1372" s="22" t="s">
        <v>2686</v>
      </c>
      <c r="E1372" s="22" t="s">
        <v>2687</v>
      </c>
      <c r="F1372" s="22" t="s">
        <v>1255</v>
      </c>
      <c r="G1372" s="22" t="s">
        <v>405</v>
      </c>
      <c r="H1372" s="17">
        <v>44726</v>
      </c>
      <c r="I1372" s="22" t="s">
        <v>4587</v>
      </c>
      <c r="L1372" s="8" t="str">
        <f>VLOOKUP(E1372,'CONTROL MP HR'!$E$5:$M$1813,9,0)</f>
        <v>80002312</v>
      </c>
    </row>
    <row r="1373" spans="1:12">
      <c r="A1373" s="22">
        <f t="shared" si="43"/>
        <v>1369</v>
      </c>
      <c r="B1373" s="21" t="str">
        <f t="shared" si="42"/>
        <v>80002012</v>
      </c>
      <c r="C1373" s="21" t="s">
        <v>1763</v>
      </c>
      <c r="D1373" s="22" t="s">
        <v>1763</v>
      </c>
      <c r="E1373" s="22" t="s">
        <v>1764</v>
      </c>
      <c r="F1373" s="22" t="s">
        <v>1255</v>
      </c>
      <c r="G1373" s="22" t="s">
        <v>405</v>
      </c>
      <c r="H1373" s="17">
        <v>44726</v>
      </c>
      <c r="I1373" s="22" t="s">
        <v>4587</v>
      </c>
      <c r="L1373" s="8" t="str">
        <f>VLOOKUP(E1373,'CONTROL MP HR'!$E$5:$M$1813,9,0)</f>
        <v>80002012</v>
      </c>
    </row>
    <row r="1374" spans="1:12">
      <c r="A1374" s="22">
        <f t="shared" si="43"/>
        <v>1370</v>
      </c>
      <c r="B1374" s="21" t="str">
        <f t="shared" si="42"/>
        <v>YANSEN SAMBOW</v>
      </c>
      <c r="C1374" s="21" t="s">
        <v>200</v>
      </c>
      <c r="D1374" s="22" t="s">
        <v>199</v>
      </c>
      <c r="E1374" s="22" t="s">
        <v>200</v>
      </c>
      <c r="F1374" s="22" t="s">
        <v>19</v>
      </c>
      <c r="G1374" s="22" t="e">
        <v>#N/A</v>
      </c>
      <c r="H1374" s="17">
        <v>44726</v>
      </c>
      <c r="I1374" s="22" t="s">
        <v>4587</v>
      </c>
      <c r="L1374" s="8" t="str">
        <f>VLOOKUP(E1374,'CONTROL MP HR'!$E$5:$M$1813,9,0)</f>
        <v>ISAC-22061745</v>
      </c>
    </row>
    <row r="1375" spans="1:12">
      <c r="A1375" s="22">
        <f t="shared" si="43"/>
        <v>1371</v>
      </c>
      <c r="B1375" s="21" t="str">
        <f t="shared" si="42"/>
        <v>80002014</v>
      </c>
      <c r="C1375" s="21">
        <v>80002014</v>
      </c>
      <c r="D1375" s="22" t="s">
        <v>34</v>
      </c>
      <c r="E1375" s="22" t="s">
        <v>35</v>
      </c>
      <c r="F1375" s="22" t="s">
        <v>19</v>
      </c>
      <c r="G1375" s="22" t="s">
        <v>405</v>
      </c>
      <c r="H1375" s="17">
        <v>44726</v>
      </c>
      <c r="I1375" s="22" t="s">
        <v>4587</v>
      </c>
      <c r="L1375" s="8" t="str">
        <f>VLOOKUP(E1375,'CONTROL MP HR'!$E$5:$M$1813,9,0)</f>
        <v>MP/ARCO0189</v>
      </c>
    </row>
    <row r="1376" spans="1:12">
      <c r="A1376" s="22">
        <f t="shared" si="43"/>
        <v>1372</v>
      </c>
      <c r="B1376" s="21" t="str">
        <f t="shared" si="42"/>
        <v>01111953</v>
      </c>
      <c r="C1376" s="21" t="s">
        <v>3743</v>
      </c>
      <c r="D1376" s="22" t="s">
        <v>3743</v>
      </c>
      <c r="E1376" s="22" t="s">
        <v>3744</v>
      </c>
      <c r="F1376" s="22" t="s">
        <v>1255</v>
      </c>
      <c r="G1376" s="22" t="s">
        <v>386</v>
      </c>
      <c r="H1376" s="17">
        <v>44726</v>
      </c>
      <c r="I1376" s="22" t="s">
        <v>4587</v>
      </c>
      <c r="L1376" s="8" t="str">
        <f>VLOOKUP(E1376,'CONTROL MP HR'!$E$5:$M$1813,9,0)</f>
        <v>01111953</v>
      </c>
    </row>
    <row r="1377" spans="1:12">
      <c r="A1377" s="22">
        <f t="shared" si="43"/>
        <v>1373</v>
      </c>
      <c r="B1377" s="21" t="str">
        <f t="shared" si="42"/>
        <v>80000689</v>
      </c>
      <c r="C1377" s="21" t="s">
        <v>1401</v>
      </c>
      <c r="D1377" s="22" t="s">
        <v>1401</v>
      </c>
      <c r="E1377" s="22" t="s">
        <v>1402</v>
      </c>
      <c r="F1377" s="22" t="s">
        <v>1255</v>
      </c>
      <c r="G1377" s="22" t="s">
        <v>405</v>
      </c>
      <c r="H1377" s="17">
        <v>44728</v>
      </c>
      <c r="I1377" s="22" t="s">
        <v>4587</v>
      </c>
      <c r="L1377" s="8" t="str">
        <f>VLOOKUP(E1377,'CONTROL MP HR'!$E$5:$M$1813,9,0)</f>
        <v>80000689</v>
      </c>
    </row>
    <row r="1378" spans="1:12">
      <c r="A1378" s="22">
        <f t="shared" si="43"/>
        <v>1374</v>
      </c>
      <c r="B1378" s="21" t="str">
        <f t="shared" si="42"/>
        <v>SUI - 1112008</v>
      </c>
      <c r="C1378" s="21" t="s">
        <v>3800</v>
      </c>
      <c r="D1378" s="22" t="s">
        <v>3800</v>
      </c>
      <c r="E1378" s="22" t="s">
        <v>3801</v>
      </c>
      <c r="F1378" s="22" t="s">
        <v>4611</v>
      </c>
      <c r="G1378" s="22" t="s">
        <v>328</v>
      </c>
      <c r="H1378" s="17">
        <v>44728</v>
      </c>
      <c r="I1378" s="22" t="s">
        <v>4587</v>
      </c>
      <c r="L1378" s="8" t="str">
        <f>VLOOKUP(E1378,'CONTROL MP HR'!$E$5:$M$1813,9,0)</f>
        <v>SUI - 1112008</v>
      </c>
    </row>
    <row r="1379" spans="1:12">
      <c r="A1379" s="22">
        <f t="shared" si="43"/>
        <v>1375</v>
      </c>
      <c r="B1379" s="21" t="str">
        <f t="shared" si="42"/>
        <v>APRIZAL</v>
      </c>
      <c r="C1379" s="21" t="s">
        <v>4756</v>
      </c>
      <c r="D1379" s="22" t="e">
        <v>#N/A</v>
      </c>
      <c r="E1379" s="22" t="s">
        <v>4756</v>
      </c>
      <c r="F1379" s="22" t="s">
        <v>3947</v>
      </c>
      <c r="G1379" s="22" t="e">
        <v>#N/A</v>
      </c>
      <c r="H1379" s="17">
        <v>44728</v>
      </c>
      <c r="I1379" s="22" t="s">
        <v>4587</v>
      </c>
      <c r="L1379" s="8" t="e">
        <f>VLOOKUP(E1379,'CONTROL MP HR'!$E$5:$M$1813,9,0)</f>
        <v>#N/A</v>
      </c>
    </row>
    <row r="1380" spans="1:12">
      <c r="A1380" s="22">
        <f t="shared" si="43"/>
        <v>1376</v>
      </c>
      <c r="B1380" s="21" t="str">
        <f t="shared" si="42"/>
        <v>80002782</v>
      </c>
      <c r="C1380" s="21" t="s">
        <v>3148</v>
      </c>
      <c r="D1380" s="22" t="s">
        <v>3148</v>
      </c>
      <c r="E1380" s="22" t="s">
        <v>3149</v>
      </c>
      <c r="F1380" s="22" t="s">
        <v>1255</v>
      </c>
      <c r="G1380" s="22" t="s">
        <v>328</v>
      </c>
      <c r="H1380" s="17">
        <v>44728</v>
      </c>
      <c r="I1380" s="22" t="s">
        <v>4587</v>
      </c>
      <c r="L1380" s="8" t="str">
        <f>VLOOKUP(E1380,'CONTROL MP HR'!$E$5:$M$1813,9,0)</f>
        <v>80002782</v>
      </c>
    </row>
    <row r="1381" spans="1:12">
      <c r="A1381" s="22">
        <f t="shared" si="43"/>
        <v>1377</v>
      </c>
      <c r="B1381" s="21" t="str">
        <f t="shared" si="42"/>
        <v>80002500</v>
      </c>
      <c r="C1381" s="21" t="s">
        <v>2053</v>
      </c>
      <c r="D1381" s="22" t="s">
        <v>2053</v>
      </c>
      <c r="E1381" s="22" t="s">
        <v>2054</v>
      </c>
      <c r="F1381" s="22" t="s">
        <v>1255</v>
      </c>
      <c r="G1381" s="22" t="s">
        <v>328</v>
      </c>
      <c r="H1381" s="17">
        <v>44728</v>
      </c>
      <c r="I1381" s="22" t="s">
        <v>4587</v>
      </c>
      <c r="L1381" s="8" t="str">
        <f>VLOOKUP(E1381,'CONTROL MP HR'!$E$5:$M$1813,9,0)</f>
        <v>80002500</v>
      </c>
    </row>
    <row r="1382" spans="1:12">
      <c r="A1382" s="22">
        <f t="shared" si="43"/>
        <v>1378</v>
      </c>
      <c r="B1382" s="21" t="str">
        <f t="shared" si="42"/>
        <v>00115120</v>
      </c>
      <c r="C1382" s="21" t="s">
        <v>4047</v>
      </c>
      <c r="D1382" s="22" t="s">
        <v>1318</v>
      </c>
      <c r="E1382" s="22" t="s">
        <v>1319</v>
      </c>
      <c r="F1382" s="22" t="s">
        <v>1255</v>
      </c>
      <c r="G1382" s="22" t="s">
        <v>328</v>
      </c>
      <c r="H1382" s="17">
        <v>44728</v>
      </c>
      <c r="I1382" s="22" t="s">
        <v>4587</v>
      </c>
      <c r="L1382" s="8" t="str">
        <f>VLOOKUP(E1382,'CONTROL MP HR'!$E$5:$M$1813,9,0)</f>
        <v>00115120</v>
      </c>
    </row>
    <row r="1383" spans="1:12">
      <c r="A1383" s="22">
        <f t="shared" si="43"/>
        <v>1379</v>
      </c>
      <c r="B1383" s="21" t="str">
        <f t="shared" si="42"/>
        <v>80002221</v>
      </c>
      <c r="C1383" s="21" t="s">
        <v>2698</v>
      </c>
      <c r="D1383" s="22" t="s">
        <v>2698</v>
      </c>
      <c r="E1383" s="22" t="s">
        <v>2699</v>
      </c>
      <c r="F1383" s="22" t="s">
        <v>1255</v>
      </c>
      <c r="G1383" s="22" t="s">
        <v>328</v>
      </c>
      <c r="H1383" s="17">
        <v>44728</v>
      </c>
      <c r="I1383" s="22" t="s">
        <v>4587</v>
      </c>
      <c r="L1383" s="8" t="str">
        <f>VLOOKUP(E1383,'CONTROL MP HR'!$E$5:$M$1813,9,0)</f>
        <v>80002221</v>
      </c>
    </row>
    <row r="1384" spans="1:12">
      <c r="A1384" s="22">
        <f t="shared" si="43"/>
        <v>1380</v>
      </c>
      <c r="B1384" s="21" t="str">
        <f t="shared" si="42"/>
        <v>SUI - 2206003</v>
      </c>
      <c r="C1384" s="21" t="s">
        <v>3806</v>
      </c>
      <c r="D1384" s="22" t="e">
        <v>#N/A</v>
      </c>
      <c r="E1384" s="22" t="s">
        <v>4757</v>
      </c>
      <c r="F1384" s="22" t="s">
        <v>4611</v>
      </c>
      <c r="G1384" s="22" t="s">
        <v>328</v>
      </c>
      <c r="H1384" s="17">
        <v>44728</v>
      </c>
      <c r="I1384" s="22" t="s">
        <v>4587</v>
      </c>
      <c r="L1384" s="8" t="e">
        <f>VLOOKUP(E1384,'CONTROL MP HR'!$E$5:$M$1813,9,0)</f>
        <v>#N/A</v>
      </c>
    </row>
    <row r="1385" spans="1:12">
      <c r="A1385" s="22">
        <f t="shared" si="43"/>
        <v>1381</v>
      </c>
      <c r="B1385" s="21" t="str">
        <f t="shared" si="42"/>
        <v>BMP_4</v>
      </c>
      <c r="C1385" s="21" t="s">
        <v>4394</v>
      </c>
      <c r="D1385" s="22" t="s">
        <v>367</v>
      </c>
      <c r="E1385" s="22" t="s">
        <v>368</v>
      </c>
      <c r="F1385" s="22" t="s">
        <v>4609</v>
      </c>
      <c r="G1385" s="22" t="s">
        <v>3973</v>
      </c>
      <c r="H1385" s="17">
        <v>44728</v>
      </c>
      <c r="I1385" s="22" t="s">
        <v>4587</v>
      </c>
      <c r="L1385" s="8" t="str">
        <f>VLOOKUP(E1385,'CONTROL MP HR'!$E$5:$M$1813,9,0)</f>
        <v>BMP150622</v>
      </c>
    </row>
    <row r="1386" spans="1:12">
      <c r="A1386" s="22">
        <f t="shared" si="43"/>
        <v>1382</v>
      </c>
      <c r="B1386" s="21" t="str">
        <f t="shared" si="42"/>
        <v>80002033</v>
      </c>
      <c r="C1386" s="21">
        <v>80002033</v>
      </c>
      <c r="D1386" s="22" t="s">
        <v>1440</v>
      </c>
      <c r="E1386" s="22" t="s">
        <v>1441</v>
      </c>
      <c r="F1386" s="22" t="s">
        <v>1255</v>
      </c>
      <c r="G1386" s="22" t="s">
        <v>405</v>
      </c>
      <c r="H1386" s="17">
        <v>44728</v>
      </c>
      <c r="I1386" s="22" t="s">
        <v>4587</v>
      </c>
      <c r="L1386" s="8" t="str">
        <f>VLOOKUP(E1386,'CONTROL MP HR'!$E$5:$M$1813,9,0)</f>
        <v>80002033</v>
      </c>
    </row>
    <row r="1387" spans="1:12">
      <c r="A1387" s="22">
        <f t="shared" si="43"/>
        <v>1383</v>
      </c>
      <c r="B1387" s="21" t="str">
        <f t="shared" si="42"/>
        <v>80001816</v>
      </c>
      <c r="C1387" s="21" t="s">
        <v>1454</v>
      </c>
      <c r="D1387" s="22" t="s">
        <v>1454</v>
      </c>
      <c r="E1387" s="22" t="s">
        <v>1455</v>
      </c>
      <c r="F1387" s="22" t="s">
        <v>1255</v>
      </c>
      <c r="G1387" s="22" t="s">
        <v>405</v>
      </c>
      <c r="H1387" s="17">
        <v>44728</v>
      </c>
      <c r="I1387" s="22" t="s">
        <v>4587</v>
      </c>
      <c r="L1387" s="8" t="str">
        <f>VLOOKUP(E1387,'CONTROL MP HR'!$E$5:$M$1813,9,0)</f>
        <v>80001816</v>
      </c>
    </row>
    <row r="1388" spans="1:12">
      <c r="A1388" s="22">
        <f t="shared" si="43"/>
        <v>1384</v>
      </c>
      <c r="B1388" s="21" t="str">
        <f t="shared" si="42"/>
        <v>80000652</v>
      </c>
      <c r="C1388" s="21" t="s">
        <v>2694</v>
      </c>
      <c r="D1388" s="22" t="s">
        <v>2694</v>
      </c>
      <c r="E1388" s="22" t="s">
        <v>2695</v>
      </c>
      <c r="F1388" s="22" t="s">
        <v>1255</v>
      </c>
      <c r="G1388" s="22" t="s">
        <v>405</v>
      </c>
      <c r="H1388" s="17">
        <v>44728</v>
      </c>
      <c r="I1388" s="22" t="s">
        <v>4587</v>
      </c>
      <c r="L1388" s="8" t="str">
        <f>VLOOKUP(E1388,'CONTROL MP HR'!$E$5:$M$1813,9,0)</f>
        <v>80000652</v>
      </c>
    </row>
    <row r="1389" spans="1:12">
      <c r="A1389" s="22">
        <f t="shared" si="43"/>
        <v>1385</v>
      </c>
      <c r="B1389" s="21" t="str">
        <f t="shared" si="42"/>
        <v>80001263</v>
      </c>
      <c r="C1389" s="21" t="s">
        <v>4279</v>
      </c>
      <c r="D1389" s="22" t="s">
        <v>3400</v>
      </c>
      <c r="E1389" s="22" t="s">
        <v>3401</v>
      </c>
      <c r="F1389" s="22" t="s">
        <v>1255</v>
      </c>
      <c r="G1389" s="22" t="s">
        <v>3973</v>
      </c>
      <c r="H1389" s="17">
        <v>44728</v>
      </c>
      <c r="I1389" s="22" t="s">
        <v>4587</v>
      </c>
      <c r="L1389" s="8" t="str">
        <f>VLOOKUP(E1389,'CONTROL MP HR'!$E$5:$M$1813,9,0)</f>
        <v>80004523</v>
      </c>
    </row>
    <row r="1390" spans="1:12">
      <c r="A1390" s="22">
        <f t="shared" si="43"/>
        <v>1386</v>
      </c>
      <c r="B1390" s="21" t="str">
        <f t="shared" si="42"/>
        <v>80004321</v>
      </c>
      <c r="C1390" s="21">
        <v>80004321</v>
      </c>
      <c r="D1390" s="22" t="e">
        <v>#N/A</v>
      </c>
      <c r="E1390" s="22" t="s">
        <v>4292</v>
      </c>
      <c r="F1390" s="22" t="s">
        <v>1255</v>
      </c>
      <c r="G1390" s="22" t="s">
        <v>405</v>
      </c>
      <c r="H1390" s="17">
        <v>44728</v>
      </c>
      <c r="I1390" s="22" t="s">
        <v>4587</v>
      </c>
      <c r="L1390" s="8" t="e">
        <f>VLOOKUP(E1390,'CONTROL MP HR'!$E$5:$M$1813,9,0)</f>
        <v>#N/A</v>
      </c>
    </row>
    <row r="1391" spans="1:12">
      <c r="A1391" s="22">
        <f t="shared" si="43"/>
        <v>1387</v>
      </c>
      <c r="B1391" s="21" t="str">
        <f t="shared" si="42"/>
        <v>80004320</v>
      </c>
      <c r="C1391" s="21">
        <v>80004320</v>
      </c>
      <c r="D1391" s="22" t="s">
        <v>2979</v>
      </c>
      <c r="E1391" s="22" t="s">
        <v>2978</v>
      </c>
      <c r="F1391" s="22" t="s">
        <v>1255</v>
      </c>
      <c r="G1391" s="22" t="s">
        <v>405</v>
      </c>
      <c r="H1391" s="17">
        <v>44728</v>
      </c>
      <c r="I1391" s="22" t="s">
        <v>4587</v>
      </c>
      <c r="L1391" s="8" t="str">
        <f>VLOOKUP(E1391,'CONTROL MP HR'!$E$5:$M$1813,9,0)</f>
        <v>80004320</v>
      </c>
    </row>
    <row r="1392" spans="1:12">
      <c r="A1392" s="22">
        <f t="shared" si="43"/>
        <v>1388</v>
      </c>
      <c r="B1392" s="21" t="str">
        <f t="shared" si="42"/>
        <v>AGUS SETYAWAN</v>
      </c>
      <c r="C1392" s="21" t="s">
        <v>3329</v>
      </c>
      <c r="D1392" s="22" t="s">
        <v>3328</v>
      </c>
      <c r="E1392" s="22" t="s">
        <v>3329</v>
      </c>
      <c r="F1392" s="22" t="s">
        <v>1255</v>
      </c>
      <c r="G1392" s="22" t="e">
        <v>#N/A</v>
      </c>
      <c r="H1392" s="17">
        <v>44730</v>
      </c>
      <c r="I1392" s="22" t="s">
        <v>4587</v>
      </c>
      <c r="L1392" s="8" t="str">
        <f>VLOOKUP(E1392,'CONTROL MP HR'!$E$5:$M$1813,9,0)</f>
        <v>80002101</v>
      </c>
    </row>
    <row r="1393" spans="1:12">
      <c r="A1393" s="22">
        <f t="shared" si="43"/>
        <v>1389</v>
      </c>
      <c r="B1393" s="21" t="str">
        <f t="shared" si="42"/>
        <v>80001838</v>
      </c>
      <c r="C1393" s="21" t="s">
        <v>2932</v>
      </c>
      <c r="D1393" s="22" t="s">
        <v>2932</v>
      </c>
      <c r="E1393" s="22" t="s">
        <v>2933</v>
      </c>
      <c r="F1393" s="22" t="s">
        <v>1255</v>
      </c>
      <c r="G1393" s="22" t="s">
        <v>3973</v>
      </c>
      <c r="H1393" s="17">
        <v>44730</v>
      </c>
      <c r="I1393" s="22" t="s">
        <v>4587</v>
      </c>
      <c r="L1393" s="8" t="str">
        <f>VLOOKUP(E1393,'CONTROL MP HR'!$E$5:$M$1813,9,0)</f>
        <v>80001838</v>
      </c>
    </row>
    <row r="1394" spans="1:12">
      <c r="A1394" s="22">
        <f t="shared" si="43"/>
        <v>1390</v>
      </c>
      <c r="B1394" s="21" t="str">
        <f t="shared" si="42"/>
        <v>KMK-21070235</v>
      </c>
      <c r="C1394" s="21" t="s">
        <v>4502</v>
      </c>
      <c r="D1394" s="22" t="s">
        <v>1050</v>
      </c>
      <c r="E1394" s="22" t="s">
        <v>1051</v>
      </c>
      <c r="F1394" s="22" t="s">
        <v>808</v>
      </c>
      <c r="G1394" s="22" t="s">
        <v>3973</v>
      </c>
      <c r="H1394" s="17">
        <v>44730</v>
      </c>
      <c r="I1394" s="22" t="s">
        <v>4587</v>
      </c>
      <c r="L1394" s="8" t="str">
        <f>VLOOKUP(E1394,'CONTROL MP HR'!$E$5:$M$1813,9,0)</f>
        <v>ISAC-21090297</v>
      </c>
    </row>
    <row r="1395" spans="1:12">
      <c r="A1395" s="22">
        <f t="shared" si="43"/>
        <v>1391</v>
      </c>
      <c r="B1395" s="21" t="str">
        <f t="shared" si="42"/>
        <v>HERMANSYAH</v>
      </c>
      <c r="C1395" s="21" t="s">
        <v>4758</v>
      </c>
      <c r="D1395" s="22" t="e">
        <v>#N/A</v>
      </c>
      <c r="E1395" s="22" t="s">
        <v>4758</v>
      </c>
      <c r="F1395" s="22" t="s">
        <v>3946</v>
      </c>
      <c r="G1395" s="22" t="e">
        <v>#N/A</v>
      </c>
      <c r="H1395" s="17">
        <v>44730</v>
      </c>
      <c r="I1395" s="22" t="s">
        <v>4587</v>
      </c>
      <c r="L1395" s="8" t="e">
        <f>VLOOKUP(E1395,'CONTROL MP HR'!$E$5:$M$1813,9,0)</f>
        <v>#N/A</v>
      </c>
    </row>
    <row r="1396" spans="1:12">
      <c r="A1396" s="22">
        <f t="shared" si="43"/>
        <v>1392</v>
      </c>
      <c r="B1396" s="21" t="str">
        <f t="shared" si="42"/>
        <v>00212369</v>
      </c>
      <c r="C1396" s="21">
        <v>212369</v>
      </c>
      <c r="D1396" s="22" t="e">
        <v>#N/A</v>
      </c>
      <c r="E1396" s="22" t="s">
        <v>4759</v>
      </c>
      <c r="F1396" s="22" t="s">
        <v>3946</v>
      </c>
      <c r="G1396" s="22" t="s">
        <v>405</v>
      </c>
      <c r="H1396" s="17">
        <v>44730</v>
      </c>
      <c r="I1396" s="22" t="s">
        <v>4587</v>
      </c>
      <c r="L1396" s="8" t="e">
        <f>VLOOKUP(E1396,'CONTROL MP HR'!$E$5:$M$1813,9,0)</f>
        <v>#N/A</v>
      </c>
    </row>
    <row r="1397" spans="1:12">
      <c r="A1397" s="22">
        <f t="shared" si="43"/>
        <v>1393</v>
      </c>
      <c r="B1397" s="21" t="str">
        <f t="shared" si="42"/>
        <v>00212370</v>
      </c>
      <c r="C1397" s="21">
        <v>212370</v>
      </c>
      <c r="D1397" s="22" t="e">
        <v>#N/A</v>
      </c>
      <c r="E1397" s="22" t="s">
        <v>4760</v>
      </c>
      <c r="F1397" s="22" t="s">
        <v>3946</v>
      </c>
      <c r="G1397" s="22" t="s">
        <v>405</v>
      </c>
      <c r="H1397" s="17">
        <v>44730</v>
      </c>
      <c r="I1397" s="22" t="s">
        <v>4587</v>
      </c>
      <c r="L1397" s="8" t="e">
        <f>VLOOKUP(E1397,'CONTROL MP HR'!$E$5:$M$1813,9,0)</f>
        <v>#N/A</v>
      </c>
    </row>
    <row r="1398" spans="1:12">
      <c r="A1398" s="22">
        <f t="shared" si="43"/>
        <v>1394</v>
      </c>
      <c r="B1398" s="21" t="str">
        <f t="shared" si="42"/>
        <v>80000647</v>
      </c>
      <c r="C1398" s="21">
        <v>80000647</v>
      </c>
      <c r="D1398" s="22" t="s">
        <v>2831</v>
      </c>
      <c r="E1398" s="22" t="s">
        <v>2832</v>
      </c>
      <c r="F1398" s="22" t="s">
        <v>1255</v>
      </c>
      <c r="G1398" s="22" t="s">
        <v>3973</v>
      </c>
      <c r="H1398" s="17">
        <v>44732</v>
      </c>
      <c r="I1398" s="22" t="s">
        <v>4587</v>
      </c>
      <c r="L1398" s="8" t="str">
        <f>VLOOKUP(E1398,'CONTROL MP HR'!$E$5:$M$1813,9,0)</f>
        <v>80000647</v>
      </c>
    </row>
    <row r="1399" spans="1:12">
      <c r="A1399" s="22">
        <f t="shared" si="43"/>
        <v>1395</v>
      </c>
      <c r="B1399" s="21" t="str">
        <f t="shared" si="42"/>
        <v>ISAC-0000078</v>
      </c>
      <c r="C1399" s="21" t="s">
        <v>61</v>
      </c>
      <c r="D1399" s="22" t="s">
        <v>61</v>
      </c>
      <c r="E1399" s="22" t="s">
        <v>62</v>
      </c>
      <c r="F1399" s="22" t="s">
        <v>19</v>
      </c>
      <c r="G1399" s="22" t="s">
        <v>3973</v>
      </c>
      <c r="H1399" s="17">
        <v>44732</v>
      </c>
      <c r="I1399" s="22" t="s">
        <v>4587</v>
      </c>
      <c r="L1399" s="8" t="str">
        <f>VLOOKUP(E1399,'CONTROL MP HR'!$E$5:$M$1813,9,0)</f>
        <v>ISAC-0000078</v>
      </c>
    </row>
    <row r="1400" spans="1:12">
      <c r="A1400" s="22">
        <f t="shared" si="43"/>
        <v>1396</v>
      </c>
      <c r="B1400" s="21" t="str">
        <f t="shared" si="42"/>
        <v>EDJS-3</v>
      </c>
      <c r="C1400" s="21" t="s">
        <v>4439</v>
      </c>
      <c r="D1400" s="22" t="s">
        <v>268</v>
      </c>
      <c r="E1400" s="22" t="s">
        <v>645</v>
      </c>
      <c r="F1400" s="22" t="s">
        <v>744</v>
      </c>
      <c r="G1400" s="22" t="s">
        <v>328</v>
      </c>
      <c r="H1400" s="17">
        <v>44732</v>
      </c>
      <c r="I1400" s="22" t="s">
        <v>4587</v>
      </c>
      <c r="L1400" s="8" t="str">
        <f>VLOOKUP(E1400,'CONTROL MP HR'!$E$5:$M$1813,9,0)</f>
        <v>00000000</v>
      </c>
    </row>
    <row r="1401" spans="1:12">
      <c r="A1401" s="22">
        <f t="shared" si="43"/>
        <v>1397</v>
      </c>
      <c r="B1401" s="21" t="str">
        <f t="shared" si="42"/>
        <v>00111730</v>
      </c>
      <c r="C1401" s="21" t="s">
        <v>4051</v>
      </c>
      <c r="D1401" s="22" t="s">
        <v>1918</v>
      </c>
      <c r="E1401" s="22" t="s">
        <v>1919</v>
      </c>
      <c r="F1401" s="22" t="s">
        <v>1255</v>
      </c>
      <c r="G1401" s="22" t="s">
        <v>328</v>
      </c>
      <c r="H1401" s="17">
        <v>44732</v>
      </c>
      <c r="I1401" s="22" t="s">
        <v>4587</v>
      </c>
      <c r="L1401" s="8" t="str">
        <f>VLOOKUP(E1401,'CONTROL MP HR'!$E$5:$M$1813,9,0)</f>
        <v>00111730</v>
      </c>
    </row>
    <row r="1402" spans="1:12">
      <c r="A1402" s="22">
        <f t="shared" si="43"/>
        <v>1398</v>
      </c>
      <c r="B1402" s="21" t="str">
        <f t="shared" si="42"/>
        <v>NOOR HARIYADI</v>
      </c>
      <c r="C1402" s="21" t="s">
        <v>4761</v>
      </c>
      <c r="D1402" s="22" t="e">
        <v>#N/A</v>
      </c>
      <c r="E1402" s="22" t="s">
        <v>4761</v>
      </c>
      <c r="F1402" s="22" t="s">
        <v>3947</v>
      </c>
      <c r="G1402" s="22" t="e">
        <v>#N/A</v>
      </c>
      <c r="H1402" s="17">
        <v>44732</v>
      </c>
      <c r="I1402" s="22" t="s">
        <v>4587</v>
      </c>
      <c r="L1402" s="8" t="e">
        <f>VLOOKUP(E1402,'CONTROL MP HR'!$E$5:$M$1813,9,0)</f>
        <v>#N/A</v>
      </c>
    </row>
    <row r="1403" spans="1:12">
      <c r="A1403" s="22">
        <f t="shared" si="43"/>
        <v>1399</v>
      </c>
      <c r="B1403" s="21" t="str">
        <f t="shared" si="42"/>
        <v>80001820</v>
      </c>
      <c r="C1403" s="21">
        <v>80001820</v>
      </c>
      <c r="D1403" s="22" t="s">
        <v>1583</v>
      </c>
      <c r="E1403" s="22" t="s">
        <v>1584</v>
      </c>
      <c r="F1403" s="22" t="s">
        <v>1255</v>
      </c>
      <c r="G1403" s="22" t="s">
        <v>405</v>
      </c>
      <c r="H1403" s="17">
        <v>44732</v>
      </c>
      <c r="I1403" s="22" t="s">
        <v>4587</v>
      </c>
      <c r="L1403" s="8" t="str">
        <f>VLOOKUP(E1403,'CONTROL MP HR'!$E$5:$M$1813,9,0)</f>
        <v>80001820</v>
      </c>
    </row>
    <row r="1404" spans="1:12">
      <c r="A1404" s="22">
        <f t="shared" si="43"/>
        <v>1400</v>
      </c>
      <c r="B1404" s="21" t="str">
        <f t="shared" si="42"/>
        <v>80004269</v>
      </c>
      <c r="C1404" s="21" t="s">
        <v>3227</v>
      </c>
      <c r="D1404" s="22" t="s">
        <v>3227</v>
      </c>
      <c r="E1404" s="22" t="s">
        <v>3228</v>
      </c>
      <c r="F1404" s="22" t="s">
        <v>1255</v>
      </c>
      <c r="G1404" s="22" t="s">
        <v>328</v>
      </c>
      <c r="H1404" s="17">
        <v>44732</v>
      </c>
      <c r="I1404" s="22" t="s">
        <v>4587</v>
      </c>
      <c r="L1404" s="8" t="str">
        <f>VLOOKUP(E1404,'CONTROL MP HR'!$E$5:$M$1813,9,0)</f>
        <v>80004269</v>
      </c>
    </row>
    <row r="1405" spans="1:12">
      <c r="A1405" s="22">
        <f t="shared" si="43"/>
        <v>1401</v>
      </c>
      <c r="B1405" s="21" t="str">
        <f t="shared" si="42"/>
        <v>80004267</v>
      </c>
      <c r="C1405" s="21" t="s">
        <v>3450</v>
      </c>
      <c r="D1405" s="22" t="e">
        <v>#N/A</v>
      </c>
      <c r="E1405" s="22" t="s">
        <v>4762</v>
      </c>
      <c r="F1405" s="22" t="s">
        <v>1255</v>
      </c>
      <c r="G1405" s="22" t="s">
        <v>328</v>
      </c>
      <c r="H1405" s="17">
        <v>44732</v>
      </c>
      <c r="I1405" s="22" t="s">
        <v>4587</v>
      </c>
      <c r="L1405" s="8" t="e">
        <f>VLOOKUP(E1405,'CONTROL MP HR'!$E$5:$M$1813,9,0)</f>
        <v>#N/A</v>
      </c>
    </row>
    <row r="1406" spans="1:12">
      <c r="A1406" s="22">
        <f t="shared" si="43"/>
        <v>1402</v>
      </c>
      <c r="B1406" s="21" t="str">
        <f t="shared" si="42"/>
        <v>80004263</v>
      </c>
      <c r="C1406" s="21" t="s">
        <v>1985</v>
      </c>
      <c r="D1406" s="22" t="s">
        <v>1985</v>
      </c>
      <c r="E1406" s="22" t="s">
        <v>1986</v>
      </c>
      <c r="F1406" s="22" t="s">
        <v>1255</v>
      </c>
      <c r="G1406" s="22" t="s">
        <v>328</v>
      </c>
      <c r="H1406" s="17">
        <v>44732</v>
      </c>
      <c r="I1406" s="22" t="s">
        <v>4587</v>
      </c>
      <c r="L1406" s="8" t="str">
        <f>VLOOKUP(E1406,'CONTROL MP HR'!$E$5:$M$1813,9,0)</f>
        <v>80004263</v>
      </c>
    </row>
    <row r="1407" spans="1:12">
      <c r="A1407" s="22">
        <f t="shared" si="43"/>
        <v>1403</v>
      </c>
      <c r="B1407" s="21" t="str">
        <f t="shared" si="42"/>
        <v>80004260</v>
      </c>
      <c r="C1407" s="21" t="s">
        <v>3101</v>
      </c>
      <c r="D1407" s="22" t="s">
        <v>3101</v>
      </c>
      <c r="E1407" s="22" t="s">
        <v>3102</v>
      </c>
      <c r="F1407" s="22" t="s">
        <v>1255</v>
      </c>
      <c r="G1407" s="22" t="s">
        <v>328</v>
      </c>
      <c r="H1407" s="17">
        <v>44732</v>
      </c>
      <c r="I1407" s="22" t="s">
        <v>4587</v>
      </c>
      <c r="L1407" s="8" t="str">
        <f>VLOOKUP(E1407,'CONTROL MP HR'!$E$5:$M$1813,9,0)</f>
        <v>80004260</v>
      </c>
    </row>
    <row r="1408" spans="1:12">
      <c r="A1408" s="22">
        <f t="shared" si="43"/>
        <v>1404</v>
      </c>
      <c r="B1408" s="21" t="str">
        <f t="shared" si="42"/>
        <v>80004259</v>
      </c>
      <c r="C1408" s="21" t="s">
        <v>2478</v>
      </c>
      <c r="D1408" s="22" t="s">
        <v>2478</v>
      </c>
      <c r="E1408" s="22" t="s">
        <v>2479</v>
      </c>
      <c r="F1408" s="22" t="s">
        <v>1255</v>
      </c>
      <c r="G1408" s="22" t="s">
        <v>328</v>
      </c>
      <c r="H1408" s="17">
        <v>44732</v>
      </c>
      <c r="I1408" s="22" t="s">
        <v>4587</v>
      </c>
      <c r="L1408" s="8" t="str">
        <f>VLOOKUP(E1408,'CONTROL MP HR'!$E$5:$M$1813,9,0)</f>
        <v>80004259</v>
      </c>
    </row>
    <row r="1409" spans="1:12">
      <c r="A1409" s="22">
        <f t="shared" si="43"/>
        <v>1405</v>
      </c>
      <c r="B1409" s="21" t="str">
        <f t="shared" si="42"/>
        <v>80004258</v>
      </c>
      <c r="C1409" s="21" t="s">
        <v>2282</v>
      </c>
      <c r="D1409" s="22" t="s">
        <v>2282</v>
      </c>
      <c r="E1409" s="22" t="s">
        <v>2283</v>
      </c>
      <c r="F1409" s="22" t="s">
        <v>1255</v>
      </c>
      <c r="G1409" s="22" t="s">
        <v>328</v>
      </c>
      <c r="H1409" s="17">
        <v>44732</v>
      </c>
      <c r="I1409" s="22" t="s">
        <v>4587</v>
      </c>
      <c r="L1409" s="8" t="str">
        <f>VLOOKUP(E1409,'CONTROL MP HR'!$E$5:$M$1813,9,0)</f>
        <v>80004258</v>
      </c>
    </row>
    <row r="1410" spans="1:12">
      <c r="A1410" s="22">
        <f t="shared" si="43"/>
        <v>1406</v>
      </c>
      <c r="B1410" s="21" t="str">
        <f t="shared" si="42"/>
        <v>80004257</v>
      </c>
      <c r="C1410" s="21" t="s">
        <v>1394</v>
      </c>
      <c r="D1410" s="22" t="s">
        <v>1394</v>
      </c>
      <c r="E1410" s="22" t="s">
        <v>1395</v>
      </c>
      <c r="F1410" s="22" t="s">
        <v>1255</v>
      </c>
      <c r="G1410" s="22" t="s">
        <v>328</v>
      </c>
      <c r="H1410" s="17">
        <v>44732</v>
      </c>
      <c r="I1410" s="22" t="s">
        <v>4587</v>
      </c>
      <c r="L1410" s="8" t="str">
        <f>VLOOKUP(E1410,'CONTROL MP HR'!$E$5:$M$1813,9,0)</f>
        <v>80004257</v>
      </c>
    </row>
    <row r="1411" spans="1:12">
      <c r="A1411" s="22">
        <f t="shared" si="43"/>
        <v>1407</v>
      </c>
      <c r="B1411" s="21" t="str">
        <f t="shared" si="42"/>
        <v>80004256</v>
      </c>
      <c r="C1411" s="21" t="s">
        <v>2238</v>
      </c>
      <c r="D1411" s="22" t="s">
        <v>2238</v>
      </c>
      <c r="E1411" s="22" t="s">
        <v>2239</v>
      </c>
      <c r="F1411" s="22" t="s">
        <v>1255</v>
      </c>
      <c r="G1411" s="22" t="s">
        <v>328</v>
      </c>
      <c r="H1411" s="17">
        <v>44732</v>
      </c>
      <c r="I1411" s="22" t="s">
        <v>4587</v>
      </c>
      <c r="L1411" s="8" t="str">
        <f>VLOOKUP(E1411,'CONTROL MP HR'!$E$5:$M$1813,9,0)</f>
        <v>80004256</v>
      </c>
    </row>
    <row r="1412" spans="1:12">
      <c r="A1412" s="22">
        <f t="shared" si="43"/>
        <v>1408</v>
      </c>
      <c r="B1412" s="21" t="str">
        <f t="shared" si="42"/>
        <v>80004264</v>
      </c>
      <c r="C1412" s="21">
        <v>80004264</v>
      </c>
      <c r="D1412" s="22" t="s">
        <v>3061</v>
      </c>
      <c r="E1412" s="22" t="s">
        <v>3060</v>
      </c>
      <c r="F1412" s="22" t="s">
        <v>1255</v>
      </c>
      <c r="G1412" s="22" t="s">
        <v>405</v>
      </c>
      <c r="H1412" s="17">
        <v>44732</v>
      </c>
      <c r="I1412" s="22" t="s">
        <v>4587</v>
      </c>
      <c r="L1412" s="8" t="str">
        <f>VLOOKUP(E1412,'CONTROL MP HR'!$E$5:$M$1813,9,0)</f>
        <v>80004264</v>
      </c>
    </row>
    <row r="1413" spans="1:12">
      <c r="A1413" s="22">
        <f t="shared" si="43"/>
        <v>1409</v>
      </c>
      <c r="B1413" s="21" t="str">
        <f t="shared" ref="B1413:B1476" si="44">TEXT(C1413,"00000000")</f>
        <v>80004268</v>
      </c>
      <c r="C1413" s="21">
        <v>80004268</v>
      </c>
      <c r="D1413" s="22" t="s">
        <v>2986</v>
      </c>
      <c r="E1413" s="22" t="s">
        <v>2987</v>
      </c>
      <c r="F1413" s="22" t="s">
        <v>1255</v>
      </c>
      <c r="G1413" s="22" t="s">
        <v>3973</v>
      </c>
      <c r="H1413" s="17">
        <v>44732</v>
      </c>
      <c r="I1413" s="22" t="s">
        <v>4587</v>
      </c>
      <c r="L1413" s="8" t="str">
        <f>VLOOKUP(E1413,'CONTROL MP HR'!$E$5:$M$1813,9,0)</f>
        <v>80004268</v>
      </c>
    </row>
    <row r="1414" spans="1:12">
      <c r="A1414" s="22">
        <f t="shared" ref="A1414:A1477" si="45">A1413+1</f>
        <v>1410</v>
      </c>
      <c r="B1414" s="21" t="str">
        <f t="shared" si="44"/>
        <v>80004163</v>
      </c>
      <c r="C1414" s="21">
        <v>80004163</v>
      </c>
      <c r="D1414" s="22" t="s">
        <v>3659</v>
      </c>
      <c r="E1414" s="22" t="s">
        <v>3660</v>
      </c>
      <c r="F1414" s="22" t="s">
        <v>1255</v>
      </c>
      <c r="G1414" s="22" t="s">
        <v>3973</v>
      </c>
      <c r="H1414" s="17">
        <v>44732</v>
      </c>
      <c r="I1414" s="22" t="s">
        <v>4587</v>
      </c>
      <c r="L1414" s="8" t="str">
        <f>VLOOKUP(E1414,'CONTROL MP HR'!$E$5:$M$1813,9,0)</f>
        <v>80004163</v>
      </c>
    </row>
    <row r="1415" spans="1:12">
      <c r="A1415" s="22">
        <f t="shared" si="45"/>
        <v>1411</v>
      </c>
      <c r="B1415" s="21" t="str">
        <f t="shared" si="44"/>
        <v>80004161</v>
      </c>
      <c r="C1415" s="21">
        <v>80004161</v>
      </c>
      <c r="D1415" s="22" t="s">
        <v>2147</v>
      </c>
      <c r="E1415" s="22" t="s">
        <v>2145</v>
      </c>
      <c r="F1415" s="22" t="s">
        <v>1255</v>
      </c>
      <c r="G1415" s="22" t="s">
        <v>393</v>
      </c>
      <c r="H1415" s="17">
        <v>44732</v>
      </c>
      <c r="I1415" s="22" t="s">
        <v>4587</v>
      </c>
      <c r="L1415" s="8" t="str">
        <f>VLOOKUP(E1415,'CONTROL MP HR'!$E$5:$M$1813,9,0)</f>
        <v>80004161</v>
      </c>
    </row>
    <row r="1416" spans="1:12">
      <c r="A1416" s="22">
        <f t="shared" si="45"/>
        <v>1412</v>
      </c>
      <c r="B1416" s="21" t="str">
        <f t="shared" si="44"/>
        <v>KMK-20030207</v>
      </c>
      <c r="C1416" s="21" t="s">
        <v>4488</v>
      </c>
      <c r="D1416" s="22" t="s">
        <v>995</v>
      </c>
      <c r="E1416" s="22" t="s">
        <v>993</v>
      </c>
      <c r="F1416" s="22" t="s">
        <v>808</v>
      </c>
      <c r="G1416" s="22" t="s">
        <v>3973</v>
      </c>
      <c r="H1416" s="17">
        <v>44734</v>
      </c>
      <c r="I1416" s="22" t="s">
        <v>4587</v>
      </c>
      <c r="L1416" s="8" t="str">
        <f>VLOOKUP(E1416,'CONTROL MP HR'!$E$5:$M$1813,9,0)</f>
        <v>00000132</v>
      </c>
    </row>
    <row r="1417" spans="1:12">
      <c r="A1417" s="22">
        <f t="shared" si="45"/>
        <v>1413</v>
      </c>
      <c r="B1417" s="21" t="str">
        <f t="shared" si="44"/>
        <v>LILI HARIYANTO</v>
      </c>
      <c r="C1417" s="21" t="s">
        <v>4763</v>
      </c>
      <c r="D1417" s="22" t="e">
        <v>#N/A</v>
      </c>
      <c r="E1417" s="22" t="s">
        <v>4763</v>
      </c>
      <c r="F1417" s="22" t="s">
        <v>4609</v>
      </c>
      <c r="G1417" s="22" t="e">
        <v>#N/A</v>
      </c>
      <c r="H1417" s="17">
        <v>44735</v>
      </c>
      <c r="I1417" s="22" t="s">
        <v>4587</v>
      </c>
      <c r="L1417" s="8" t="e">
        <f>VLOOKUP(E1417,'CONTROL MP HR'!$E$5:$M$1813,9,0)</f>
        <v>#N/A</v>
      </c>
    </row>
    <row r="1418" spans="1:12">
      <c r="A1418" s="22">
        <f t="shared" si="45"/>
        <v>1414</v>
      </c>
      <c r="B1418" s="21" t="str">
        <f t="shared" si="44"/>
        <v>80004262</v>
      </c>
      <c r="C1418" s="21" t="s">
        <v>2081</v>
      </c>
      <c r="D1418" s="22" t="s">
        <v>2081</v>
      </c>
      <c r="E1418" s="22" t="s">
        <v>2082</v>
      </c>
      <c r="F1418" s="22" t="s">
        <v>1255</v>
      </c>
      <c r="G1418" s="22" t="s">
        <v>355</v>
      </c>
      <c r="H1418" s="17">
        <v>44735</v>
      </c>
      <c r="I1418" s="22" t="s">
        <v>4587</v>
      </c>
      <c r="L1418" s="8" t="str">
        <f>VLOOKUP(E1418,'CONTROL MP HR'!$E$5:$M$1813,9,0)</f>
        <v>80004262</v>
      </c>
    </row>
    <row r="1419" spans="1:12">
      <c r="A1419" s="22">
        <f t="shared" si="45"/>
        <v>1415</v>
      </c>
      <c r="B1419" s="21" t="str">
        <f t="shared" si="44"/>
        <v>80001769</v>
      </c>
      <c r="C1419" s="21" t="s">
        <v>1390</v>
      </c>
      <c r="D1419" s="22" t="s">
        <v>1390</v>
      </c>
      <c r="E1419" s="22" t="s">
        <v>1391</v>
      </c>
      <c r="F1419" s="22" t="s">
        <v>1255</v>
      </c>
      <c r="G1419" s="22" t="s">
        <v>328</v>
      </c>
      <c r="H1419" s="17">
        <v>44735</v>
      </c>
      <c r="I1419" s="22" t="s">
        <v>4587</v>
      </c>
      <c r="L1419" s="8" t="str">
        <f>VLOOKUP(E1419,'CONTROL MP HR'!$E$5:$M$1813,9,0)</f>
        <v>80001769</v>
      </c>
    </row>
    <row r="1420" spans="1:12">
      <c r="A1420" s="22">
        <f t="shared" si="45"/>
        <v>1416</v>
      </c>
      <c r="B1420" s="21" t="str">
        <f t="shared" si="44"/>
        <v>80002293</v>
      </c>
      <c r="C1420" s="21" t="s">
        <v>3454</v>
      </c>
      <c r="D1420" s="22" t="s">
        <v>3454</v>
      </c>
      <c r="E1420" s="22" t="s">
        <v>3455</v>
      </c>
      <c r="F1420" s="22" t="s">
        <v>1255</v>
      </c>
      <c r="G1420" s="22" t="s">
        <v>328</v>
      </c>
      <c r="H1420" s="17">
        <v>44735</v>
      </c>
      <c r="I1420" s="22" t="s">
        <v>4587</v>
      </c>
      <c r="L1420" s="8" t="str">
        <f>VLOOKUP(E1420,'CONTROL MP HR'!$E$5:$M$1813,9,0)</f>
        <v>80002293</v>
      </c>
    </row>
    <row r="1421" spans="1:12">
      <c r="A1421" s="22">
        <f t="shared" si="45"/>
        <v>1417</v>
      </c>
      <c r="B1421" s="21" t="str">
        <f t="shared" si="44"/>
        <v>80001768</v>
      </c>
      <c r="C1421" s="21" t="s">
        <v>2496</v>
      </c>
      <c r="D1421" s="22" t="s">
        <v>2496</v>
      </c>
      <c r="E1421" s="22" t="s">
        <v>2497</v>
      </c>
      <c r="F1421" s="22" t="s">
        <v>1255</v>
      </c>
      <c r="G1421" s="22" t="s">
        <v>328</v>
      </c>
      <c r="H1421" s="17">
        <v>44735</v>
      </c>
      <c r="I1421" s="22" t="s">
        <v>4587</v>
      </c>
      <c r="L1421" s="8" t="str">
        <f>VLOOKUP(E1421,'CONTROL MP HR'!$E$5:$M$1813,9,0)</f>
        <v>80001768</v>
      </c>
    </row>
    <row r="1422" spans="1:12">
      <c r="A1422" s="22">
        <f t="shared" si="45"/>
        <v>1418</v>
      </c>
      <c r="B1422" s="21" t="str">
        <f t="shared" si="44"/>
        <v>80004610</v>
      </c>
      <c r="C1422" s="21">
        <v>80004610</v>
      </c>
      <c r="D1422" s="22" t="s">
        <v>3237</v>
      </c>
      <c r="E1422" s="22" t="s">
        <v>3236</v>
      </c>
      <c r="F1422" s="22" t="s">
        <v>1255</v>
      </c>
      <c r="G1422" s="22" t="s">
        <v>405</v>
      </c>
      <c r="H1422" s="17">
        <v>44735</v>
      </c>
      <c r="I1422" s="22" t="s">
        <v>4587</v>
      </c>
      <c r="L1422" s="8" t="str">
        <f>VLOOKUP(E1422,'CONTROL MP HR'!$E$5:$M$1813,9,0)</f>
        <v>80004610</v>
      </c>
    </row>
    <row r="1423" spans="1:12">
      <c r="A1423" s="22">
        <f t="shared" si="45"/>
        <v>1419</v>
      </c>
      <c r="B1423" s="21" t="str">
        <f t="shared" si="44"/>
        <v>80004609</v>
      </c>
      <c r="C1423" s="21">
        <v>80004609</v>
      </c>
      <c r="D1423" s="22" t="s">
        <v>3230</v>
      </c>
      <c r="E1423" s="22" t="s">
        <v>3229</v>
      </c>
      <c r="F1423" s="22" t="s">
        <v>1255</v>
      </c>
      <c r="G1423" s="22" t="s">
        <v>405</v>
      </c>
      <c r="H1423" s="17">
        <v>44735</v>
      </c>
      <c r="I1423" s="22" t="s">
        <v>4587</v>
      </c>
      <c r="L1423" s="8" t="str">
        <f>VLOOKUP(E1423,'CONTROL MP HR'!$E$5:$M$1813,9,0)</f>
        <v>80004609</v>
      </c>
    </row>
    <row r="1424" spans="1:12">
      <c r="A1424" s="22">
        <f t="shared" si="45"/>
        <v>1420</v>
      </c>
      <c r="B1424" s="21" t="str">
        <f t="shared" si="44"/>
        <v>AJI PURNOMO</v>
      </c>
      <c r="C1424" s="21" t="s">
        <v>3196</v>
      </c>
      <c r="D1424" s="22" t="s">
        <v>3195</v>
      </c>
      <c r="E1424" s="22" t="s">
        <v>3196</v>
      </c>
      <c r="F1424" s="22" t="s">
        <v>1255</v>
      </c>
      <c r="G1424" s="22" t="e">
        <v>#N/A</v>
      </c>
      <c r="H1424" s="17">
        <v>44735</v>
      </c>
      <c r="I1424" s="22" t="s">
        <v>4587</v>
      </c>
      <c r="L1424" s="8" t="str">
        <f>VLOOKUP(E1424,'CONTROL MP HR'!$E$5:$M$1813,9,0)</f>
        <v>80004608</v>
      </c>
    </row>
    <row r="1425" spans="1:12">
      <c r="A1425" s="22">
        <f t="shared" si="45"/>
        <v>1421</v>
      </c>
      <c r="B1425" s="21" t="str">
        <f t="shared" si="44"/>
        <v>80004607</v>
      </c>
      <c r="C1425" s="21">
        <v>80004607</v>
      </c>
      <c r="D1425" s="22" t="s">
        <v>3254</v>
      </c>
      <c r="E1425" s="22" t="s">
        <v>3253</v>
      </c>
      <c r="F1425" s="22" t="s">
        <v>1255</v>
      </c>
      <c r="G1425" s="22" t="s">
        <v>405</v>
      </c>
      <c r="H1425" s="17">
        <v>44735</v>
      </c>
      <c r="I1425" s="22" t="s">
        <v>4587</v>
      </c>
      <c r="L1425" s="8" t="str">
        <f>VLOOKUP(E1425,'CONTROL MP HR'!$E$5:$M$1813,9,0)</f>
        <v>80004607</v>
      </c>
    </row>
    <row r="1426" spans="1:12">
      <c r="A1426" s="22">
        <f t="shared" si="45"/>
        <v>1422</v>
      </c>
      <c r="B1426" s="21" t="str">
        <f t="shared" si="44"/>
        <v>80004606</v>
      </c>
      <c r="C1426" s="21">
        <v>80004606</v>
      </c>
      <c r="D1426" s="22" t="s">
        <v>2608</v>
      </c>
      <c r="E1426" s="22" t="s">
        <v>2607</v>
      </c>
      <c r="F1426" s="22" t="s">
        <v>1255</v>
      </c>
      <c r="G1426" s="22" t="s">
        <v>405</v>
      </c>
      <c r="H1426" s="17">
        <v>44735</v>
      </c>
      <c r="I1426" s="22" t="s">
        <v>4587</v>
      </c>
      <c r="L1426" s="8" t="str">
        <f>VLOOKUP(E1426,'CONTROL MP HR'!$E$5:$M$1813,9,0)</f>
        <v>80004606</v>
      </c>
    </row>
    <row r="1427" spans="1:12">
      <c r="A1427" s="22">
        <f t="shared" si="45"/>
        <v>1423</v>
      </c>
      <c r="B1427" s="21" t="str">
        <f t="shared" si="44"/>
        <v>80004604</v>
      </c>
      <c r="C1427" s="21">
        <v>80004604</v>
      </c>
      <c r="D1427" s="22" t="s">
        <v>2553</v>
      </c>
      <c r="E1427" s="22" t="s">
        <v>2552</v>
      </c>
      <c r="F1427" s="22" t="s">
        <v>1255</v>
      </c>
      <c r="G1427" s="22" t="s">
        <v>405</v>
      </c>
      <c r="H1427" s="17">
        <v>44735</v>
      </c>
      <c r="I1427" s="22" t="s">
        <v>4587</v>
      </c>
      <c r="L1427" s="8" t="str">
        <f>VLOOKUP(E1427,'CONTROL MP HR'!$E$5:$M$1813,9,0)</f>
        <v>80004604</v>
      </c>
    </row>
    <row r="1428" spans="1:12">
      <c r="A1428" s="22">
        <f t="shared" si="45"/>
        <v>1424</v>
      </c>
      <c r="B1428" s="21" t="str">
        <f t="shared" si="44"/>
        <v>80004602</v>
      </c>
      <c r="C1428" s="21">
        <v>80004602</v>
      </c>
      <c r="D1428" s="22" t="s">
        <v>3521</v>
      </c>
      <c r="E1428" s="22" t="s">
        <v>3520</v>
      </c>
      <c r="F1428" s="22" t="s">
        <v>1255</v>
      </c>
      <c r="G1428" s="22" t="s">
        <v>405</v>
      </c>
      <c r="H1428" s="17">
        <v>44735</v>
      </c>
      <c r="I1428" s="22" t="s">
        <v>4587</v>
      </c>
      <c r="L1428" s="8" t="str">
        <f>VLOOKUP(E1428,'CONTROL MP HR'!$E$5:$M$1813,9,0)</f>
        <v>80004602</v>
      </c>
    </row>
    <row r="1429" spans="1:12">
      <c r="A1429" s="22">
        <f t="shared" si="45"/>
        <v>1425</v>
      </c>
      <c r="B1429" s="21" t="str">
        <f t="shared" si="44"/>
        <v>80004600</v>
      </c>
      <c r="C1429" s="21">
        <v>80004600</v>
      </c>
      <c r="D1429" s="22" t="s">
        <v>2121</v>
      </c>
      <c r="E1429" s="22" t="s">
        <v>2120</v>
      </c>
      <c r="F1429" s="22" t="s">
        <v>1255</v>
      </c>
      <c r="G1429" s="22" t="s">
        <v>405</v>
      </c>
      <c r="H1429" s="17">
        <v>44735</v>
      </c>
      <c r="I1429" s="22" t="s">
        <v>4587</v>
      </c>
      <c r="L1429" s="8" t="str">
        <f>VLOOKUP(E1429,'CONTROL MP HR'!$E$5:$M$1813,9,0)</f>
        <v>80004600</v>
      </c>
    </row>
    <row r="1430" spans="1:12">
      <c r="A1430" s="22">
        <f t="shared" si="45"/>
        <v>1426</v>
      </c>
      <c r="B1430" s="21" t="str">
        <f t="shared" si="44"/>
        <v>80004599</v>
      </c>
      <c r="C1430" s="21">
        <v>80004599</v>
      </c>
      <c r="D1430" s="22" t="s">
        <v>2109</v>
      </c>
      <c r="E1430" s="22" t="s">
        <v>2108</v>
      </c>
      <c r="F1430" s="22" t="s">
        <v>1255</v>
      </c>
      <c r="G1430" s="22" t="s">
        <v>405</v>
      </c>
      <c r="H1430" s="17">
        <v>44735</v>
      </c>
      <c r="I1430" s="22" t="s">
        <v>4587</v>
      </c>
      <c r="L1430" s="8" t="str">
        <f>VLOOKUP(E1430,'CONTROL MP HR'!$E$5:$M$1813,9,0)</f>
        <v>80004599</v>
      </c>
    </row>
    <row r="1431" spans="1:12">
      <c r="A1431" s="22">
        <f t="shared" si="45"/>
        <v>1427</v>
      </c>
      <c r="B1431" s="21" t="str">
        <f t="shared" si="44"/>
        <v>80004598</v>
      </c>
      <c r="C1431" s="21">
        <v>80004598</v>
      </c>
      <c r="D1431" s="22" t="s">
        <v>3373</v>
      </c>
      <c r="E1431" s="22" t="s">
        <v>3372</v>
      </c>
      <c r="F1431" s="22" t="s">
        <v>1255</v>
      </c>
      <c r="G1431" s="22" t="s">
        <v>405</v>
      </c>
      <c r="H1431" s="17">
        <v>44735</v>
      </c>
      <c r="I1431" s="22" t="s">
        <v>4587</v>
      </c>
      <c r="L1431" s="8" t="str">
        <f>VLOOKUP(E1431,'CONTROL MP HR'!$E$5:$M$1813,9,0)</f>
        <v>80004598</v>
      </c>
    </row>
    <row r="1432" spans="1:12">
      <c r="A1432" s="22">
        <f t="shared" si="45"/>
        <v>1428</v>
      </c>
      <c r="B1432" s="21" t="str">
        <f t="shared" si="44"/>
        <v>YUSNANDAR SYAHPUTRA AITONAM</v>
      </c>
      <c r="C1432" s="21" t="s">
        <v>2411</v>
      </c>
      <c r="D1432" s="22" t="s">
        <v>2410</v>
      </c>
      <c r="E1432" s="22" t="s">
        <v>2411</v>
      </c>
      <c r="F1432" s="22" t="s">
        <v>1255</v>
      </c>
      <c r="G1432" s="22" t="e">
        <v>#N/A</v>
      </c>
      <c r="H1432" s="17">
        <v>44735</v>
      </c>
      <c r="I1432" s="22" t="s">
        <v>4587</v>
      </c>
      <c r="L1432" s="8" t="str">
        <f>VLOOKUP(E1432,'CONTROL MP HR'!$E$5:$M$1813,9,0)</f>
        <v>80004597</v>
      </c>
    </row>
    <row r="1433" spans="1:12">
      <c r="A1433" s="22">
        <f t="shared" si="45"/>
        <v>1429</v>
      </c>
      <c r="B1433" s="21" t="str">
        <f t="shared" si="44"/>
        <v>80004594</v>
      </c>
      <c r="C1433" s="21">
        <v>80004594</v>
      </c>
      <c r="D1433" s="22" t="s">
        <v>1315</v>
      </c>
      <c r="E1433" s="22" t="s">
        <v>1314</v>
      </c>
      <c r="F1433" s="22" t="s">
        <v>1255</v>
      </c>
      <c r="G1433" s="22" t="s">
        <v>405</v>
      </c>
      <c r="H1433" s="17">
        <v>44735</v>
      </c>
      <c r="I1433" s="22" t="s">
        <v>4587</v>
      </c>
      <c r="L1433" s="8" t="str">
        <f>VLOOKUP(E1433,'CONTROL MP HR'!$E$5:$M$1813,9,0)</f>
        <v>80004594</v>
      </c>
    </row>
    <row r="1434" spans="1:12">
      <c r="A1434" s="22">
        <f t="shared" si="45"/>
        <v>1430</v>
      </c>
      <c r="B1434" s="21" t="str">
        <f t="shared" si="44"/>
        <v>M. ARJUNI</v>
      </c>
      <c r="C1434" s="21" t="s">
        <v>2129</v>
      </c>
      <c r="D1434" s="22" t="s">
        <v>2128</v>
      </c>
      <c r="E1434" s="22" t="s">
        <v>2129</v>
      </c>
      <c r="F1434" s="22" t="s">
        <v>1255</v>
      </c>
      <c r="G1434" s="22" t="e">
        <v>#N/A</v>
      </c>
      <c r="H1434" s="17">
        <v>44735</v>
      </c>
      <c r="I1434" s="22" t="s">
        <v>4587</v>
      </c>
      <c r="L1434" s="8" t="str">
        <f>VLOOKUP(E1434,'CONTROL MP HR'!$E$5:$M$1813,9,0)</f>
        <v>80004593</v>
      </c>
    </row>
    <row r="1435" spans="1:12">
      <c r="A1435" s="22">
        <f t="shared" si="45"/>
        <v>1431</v>
      </c>
      <c r="B1435" s="21" t="str">
        <f t="shared" si="44"/>
        <v>80004585</v>
      </c>
      <c r="C1435" s="21">
        <v>80004585</v>
      </c>
      <c r="D1435" s="22" t="s">
        <v>3415</v>
      </c>
      <c r="E1435" s="22" t="s">
        <v>3414</v>
      </c>
      <c r="F1435" s="22" t="s">
        <v>1255</v>
      </c>
      <c r="G1435" s="22" t="s">
        <v>3973</v>
      </c>
      <c r="H1435" s="17">
        <v>44735</v>
      </c>
      <c r="I1435" s="22" t="s">
        <v>4587</v>
      </c>
      <c r="L1435" s="8" t="str">
        <f>VLOOKUP(E1435,'CONTROL MP HR'!$E$5:$M$1813,9,0)</f>
        <v>80004585</v>
      </c>
    </row>
    <row r="1436" spans="1:12">
      <c r="A1436" s="22">
        <f t="shared" si="45"/>
        <v>1432</v>
      </c>
      <c r="B1436" s="21" t="str">
        <f t="shared" si="44"/>
        <v>00206201</v>
      </c>
      <c r="C1436" s="21" t="s">
        <v>3303</v>
      </c>
      <c r="D1436" s="22" t="s">
        <v>3303</v>
      </c>
      <c r="E1436" s="22" t="s">
        <v>3304</v>
      </c>
      <c r="F1436" s="22" t="s">
        <v>1255</v>
      </c>
      <c r="G1436" s="22" t="s">
        <v>328</v>
      </c>
      <c r="H1436" s="17">
        <v>44735</v>
      </c>
      <c r="I1436" s="22" t="s">
        <v>4587</v>
      </c>
      <c r="L1436" s="8" t="str">
        <f>VLOOKUP(E1436,'CONTROL MP HR'!$E$5:$M$1813,9,0)</f>
        <v>00206201</v>
      </c>
    </row>
    <row r="1437" spans="1:12">
      <c r="A1437" s="22">
        <f t="shared" si="45"/>
        <v>1433</v>
      </c>
      <c r="B1437" s="21" t="str">
        <f t="shared" si="44"/>
        <v>80004583</v>
      </c>
      <c r="C1437" s="21">
        <v>80004583</v>
      </c>
      <c r="D1437" s="22" t="s">
        <v>3609</v>
      </c>
      <c r="E1437" s="22" t="s">
        <v>3608</v>
      </c>
      <c r="F1437" s="22" t="s">
        <v>1255</v>
      </c>
      <c r="G1437" s="22" t="s">
        <v>405</v>
      </c>
      <c r="H1437" s="17">
        <v>44735</v>
      </c>
      <c r="I1437" s="22" t="s">
        <v>4587</v>
      </c>
      <c r="L1437" s="8" t="str">
        <f>VLOOKUP(E1437,'CONTROL MP HR'!$E$5:$M$1813,9,0)</f>
        <v>80004583</v>
      </c>
    </row>
    <row r="1438" spans="1:12">
      <c r="A1438" s="22">
        <f t="shared" si="45"/>
        <v>1434</v>
      </c>
      <c r="B1438" s="21" t="str">
        <f t="shared" si="44"/>
        <v>MUHAMMAD IKHSAN WAHYUDI</v>
      </c>
      <c r="C1438" s="21" t="s">
        <v>4764</v>
      </c>
      <c r="D1438" s="22" t="e">
        <v>#N/A</v>
      </c>
      <c r="E1438" s="22" t="s">
        <v>4764</v>
      </c>
      <c r="F1438" s="22" t="s">
        <v>1228</v>
      </c>
      <c r="G1438" s="22" t="e">
        <v>#N/A</v>
      </c>
      <c r="H1438" s="17">
        <v>44735</v>
      </c>
      <c r="I1438" s="22" t="s">
        <v>4587</v>
      </c>
      <c r="L1438" s="8" t="e">
        <f>VLOOKUP(E1438,'CONTROL MP HR'!$E$5:$M$1813,9,0)</f>
        <v>#N/A</v>
      </c>
    </row>
    <row r="1439" spans="1:12">
      <c r="A1439" s="22">
        <f t="shared" si="45"/>
        <v>1435</v>
      </c>
      <c r="B1439" s="21" t="str">
        <f t="shared" si="44"/>
        <v>SUI - 2206006</v>
      </c>
      <c r="C1439" s="21" t="s">
        <v>3808</v>
      </c>
      <c r="D1439" s="22" t="s">
        <v>3808</v>
      </c>
      <c r="E1439" s="22" t="s">
        <v>3809</v>
      </c>
      <c r="F1439" s="22" t="s">
        <v>4611</v>
      </c>
      <c r="G1439" s="22" t="s">
        <v>328</v>
      </c>
      <c r="H1439" s="17">
        <v>44735</v>
      </c>
      <c r="I1439" s="22" t="s">
        <v>4587</v>
      </c>
      <c r="L1439" s="8" t="str">
        <f>VLOOKUP(E1439,'CONTROL MP HR'!$E$5:$M$1813,9,0)</f>
        <v>SUI - 2206006</v>
      </c>
    </row>
    <row r="1440" spans="1:12">
      <c r="A1440" s="22">
        <f t="shared" si="45"/>
        <v>1436</v>
      </c>
      <c r="B1440" s="21" t="str">
        <f t="shared" si="44"/>
        <v>SUI - 1505002</v>
      </c>
      <c r="C1440" s="21" t="s">
        <v>3812</v>
      </c>
      <c r="D1440" s="22" t="s">
        <v>3831</v>
      </c>
      <c r="E1440" s="22" t="s">
        <v>3832</v>
      </c>
      <c r="F1440" s="22" t="s">
        <v>4611</v>
      </c>
      <c r="G1440" s="22" t="s">
        <v>328</v>
      </c>
      <c r="H1440" s="17">
        <v>44735</v>
      </c>
      <c r="I1440" s="22" t="s">
        <v>4587</v>
      </c>
      <c r="L1440" s="8" t="str">
        <f>VLOOKUP(E1440,'CONTROL MP HR'!$E$5:$M$1813,9,0)</f>
        <v>SUI - 1901006</v>
      </c>
    </row>
    <row r="1441" spans="1:12">
      <c r="A1441" s="22">
        <f t="shared" si="45"/>
        <v>1437</v>
      </c>
      <c r="B1441" s="21" t="str">
        <f t="shared" si="44"/>
        <v>80002323</v>
      </c>
      <c r="C1441" s="21" t="s">
        <v>2468</v>
      </c>
      <c r="D1441" s="22" t="s">
        <v>2468</v>
      </c>
      <c r="E1441" s="22" t="s">
        <v>2469</v>
      </c>
      <c r="F1441" s="22" t="s">
        <v>1255</v>
      </c>
      <c r="G1441" s="22" t="s">
        <v>328</v>
      </c>
      <c r="H1441" s="17">
        <v>44737</v>
      </c>
      <c r="I1441" s="22" t="s">
        <v>4587</v>
      </c>
      <c r="L1441" s="8" t="str">
        <f>VLOOKUP(E1441,'CONTROL MP HR'!$E$5:$M$1813,9,0)</f>
        <v>80002323</v>
      </c>
    </row>
    <row r="1442" spans="1:12">
      <c r="A1442" s="22">
        <f t="shared" si="45"/>
        <v>1438</v>
      </c>
      <c r="B1442" s="21" t="str">
        <f t="shared" si="44"/>
        <v>FRISKA ANDRE SEPTIANTO</v>
      </c>
      <c r="C1442" s="21" t="s">
        <v>1001</v>
      </c>
      <c r="D1442" s="22" t="s">
        <v>1000</v>
      </c>
      <c r="E1442" s="22" t="s">
        <v>1001</v>
      </c>
      <c r="F1442" s="22" t="s">
        <v>808</v>
      </c>
      <c r="G1442" s="22" t="e">
        <v>#N/A</v>
      </c>
      <c r="H1442" s="17">
        <v>44737</v>
      </c>
      <c r="I1442" s="22" t="s">
        <v>4587</v>
      </c>
      <c r="L1442" s="8" t="str">
        <f>VLOOKUP(E1442,'CONTROL MP HR'!$E$5:$M$1813,9,0)</f>
        <v>ISAC-22061779</v>
      </c>
    </row>
    <row r="1443" spans="1:12">
      <c r="A1443" s="22">
        <f t="shared" si="45"/>
        <v>1439</v>
      </c>
      <c r="B1443" s="21" t="str">
        <f t="shared" si="44"/>
        <v>AGUS SETIAWAN</v>
      </c>
      <c r="C1443" s="21" t="s">
        <v>979</v>
      </c>
      <c r="D1443" s="22" t="s">
        <v>978</v>
      </c>
      <c r="E1443" s="22" t="s">
        <v>979</v>
      </c>
      <c r="F1443" s="22" t="s">
        <v>808</v>
      </c>
      <c r="G1443" s="22" t="e">
        <v>#N/A</v>
      </c>
      <c r="H1443" s="17">
        <v>44737</v>
      </c>
      <c r="I1443" s="22" t="s">
        <v>4587</v>
      </c>
      <c r="L1443" s="8" t="str">
        <f>VLOOKUP(E1443,'CONTROL MP HR'!$E$5:$M$1813,9,0)</f>
        <v>ISAC-22061866</v>
      </c>
    </row>
    <row r="1444" spans="1:12">
      <c r="A1444" s="22">
        <f t="shared" si="45"/>
        <v>1440</v>
      </c>
      <c r="B1444" s="21" t="str">
        <f t="shared" si="44"/>
        <v>702180528</v>
      </c>
      <c r="C1444" s="21">
        <v>702180528</v>
      </c>
      <c r="D1444" s="22" t="s">
        <v>3846</v>
      </c>
      <c r="E1444" s="22" t="s">
        <v>4568</v>
      </c>
      <c r="F1444" s="22" t="s">
        <v>3947</v>
      </c>
      <c r="G1444" s="22" t="s">
        <v>328</v>
      </c>
      <c r="H1444" s="17">
        <v>44737</v>
      </c>
      <c r="I1444" s="22" t="s">
        <v>4587</v>
      </c>
      <c r="L1444" s="8" t="str">
        <f>VLOOKUP(E1444,'CONTROL MP HR'!$E$5:$M$1813,9,0)</f>
        <v>702180526</v>
      </c>
    </row>
    <row r="1445" spans="1:12">
      <c r="A1445" s="22">
        <f t="shared" si="45"/>
        <v>1441</v>
      </c>
      <c r="B1445" s="21" t="str">
        <f t="shared" si="44"/>
        <v>00222431</v>
      </c>
      <c r="C1445" s="21">
        <v>222431</v>
      </c>
      <c r="D1445" s="22" t="s">
        <v>278</v>
      </c>
      <c r="E1445" s="22" t="s">
        <v>4363</v>
      </c>
      <c r="F1445" s="22" t="s">
        <v>3946</v>
      </c>
      <c r="G1445" s="22" t="s">
        <v>405</v>
      </c>
      <c r="H1445" s="17">
        <v>44737</v>
      </c>
      <c r="I1445" s="22" t="s">
        <v>4587</v>
      </c>
      <c r="L1445" s="8" t="str">
        <f>VLOOKUP(E1445,'CONTROL MP HR'!$E$5:$M$1813,9,0)</f>
        <v>00222431</v>
      </c>
    </row>
    <row r="1446" spans="1:12">
      <c r="A1446" s="22">
        <f t="shared" si="45"/>
        <v>1442</v>
      </c>
      <c r="B1446" s="21" t="str">
        <f t="shared" si="44"/>
        <v>00222425</v>
      </c>
      <c r="C1446" s="21">
        <v>222425</v>
      </c>
      <c r="D1446" s="22" t="e">
        <v>#N/A</v>
      </c>
      <c r="E1446" s="22" t="s">
        <v>4361</v>
      </c>
      <c r="F1446" s="22" t="s">
        <v>3946</v>
      </c>
      <c r="G1446" s="22" t="s">
        <v>405</v>
      </c>
      <c r="H1446" s="17">
        <v>44737</v>
      </c>
      <c r="I1446" s="22" t="s">
        <v>4587</v>
      </c>
      <c r="L1446" s="8" t="e">
        <f>VLOOKUP(E1446,'CONTROL MP HR'!$E$5:$M$1813,9,0)</f>
        <v>#N/A</v>
      </c>
    </row>
    <row r="1447" spans="1:12">
      <c r="A1447" s="22">
        <f t="shared" si="45"/>
        <v>1443</v>
      </c>
      <c r="B1447" s="21" t="str">
        <f t="shared" si="44"/>
        <v>80116038</v>
      </c>
      <c r="C1447" s="21">
        <v>80116038</v>
      </c>
      <c r="D1447" s="22" t="s">
        <v>3882</v>
      </c>
      <c r="E1447" s="22" t="s">
        <v>4558</v>
      </c>
      <c r="F1447" s="22" t="s">
        <v>3947</v>
      </c>
      <c r="G1447" s="22" t="s">
        <v>328</v>
      </c>
      <c r="H1447" s="17">
        <v>44737</v>
      </c>
      <c r="I1447" s="22" t="s">
        <v>4587</v>
      </c>
      <c r="L1447" s="8" t="str">
        <f>VLOOKUP(E1447,'CONTROL MP HR'!$E$5:$M$1813,9,0)</f>
        <v>80116038</v>
      </c>
    </row>
    <row r="1448" spans="1:12">
      <c r="A1448" s="22">
        <f t="shared" si="45"/>
        <v>1444</v>
      </c>
      <c r="B1448" s="21" t="str">
        <f t="shared" si="44"/>
        <v>UTE-003</v>
      </c>
      <c r="C1448" s="21" t="s">
        <v>3912</v>
      </c>
      <c r="D1448" s="22" t="s">
        <v>3912</v>
      </c>
      <c r="E1448" s="22" t="s">
        <v>3913</v>
      </c>
      <c r="F1448" s="22" t="s">
        <v>4613</v>
      </c>
      <c r="G1448" s="22" t="s">
        <v>328</v>
      </c>
      <c r="H1448" s="17">
        <v>44739</v>
      </c>
      <c r="I1448" s="22" t="s">
        <v>4587</v>
      </c>
      <c r="L1448" s="8" t="str">
        <f>VLOOKUP(E1448,'CONTROL MP HR'!$E$5:$M$1813,9,0)</f>
        <v>UTE-003</v>
      </c>
    </row>
    <row r="1449" spans="1:12">
      <c r="A1449" s="22">
        <f t="shared" si="45"/>
        <v>1445</v>
      </c>
      <c r="B1449" s="21" t="str">
        <f t="shared" si="44"/>
        <v>GUNTUR PRASETYO</v>
      </c>
      <c r="C1449" s="21" t="s">
        <v>4765</v>
      </c>
      <c r="D1449" s="22" t="e">
        <v>#N/A</v>
      </c>
      <c r="E1449" s="22" t="s">
        <v>4765</v>
      </c>
      <c r="F1449" s="22" t="s">
        <v>4766</v>
      </c>
      <c r="G1449" s="22" t="e">
        <v>#N/A</v>
      </c>
      <c r="H1449" s="17">
        <v>44739</v>
      </c>
      <c r="I1449" s="22" t="s">
        <v>4587</v>
      </c>
      <c r="L1449" s="8" t="e">
        <f>VLOOKUP(E1449,'CONTROL MP HR'!$E$5:$M$1813,9,0)</f>
        <v>#N/A</v>
      </c>
    </row>
    <row r="1450" spans="1:12">
      <c r="A1450" s="22">
        <f t="shared" si="45"/>
        <v>1446</v>
      </c>
      <c r="B1450" s="21" t="str">
        <f t="shared" si="44"/>
        <v>RIKI GILANG PRATAMA</v>
      </c>
      <c r="C1450" s="21" t="s">
        <v>4767</v>
      </c>
      <c r="D1450" s="22" t="e">
        <v>#N/A</v>
      </c>
      <c r="E1450" s="22" t="s">
        <v>4767</v>
      </c>
      <c r="F1450" s="22" t="s">
        <v>4766</v>
      </c>
      <c r="G1450" s="22" t="e">
        <v>#N/A</v>
      </c>
      <c r="H1450" s="17">
        <v>44739</v>
      </c>
      <c r="I1450" s="22" t="s">
        <v>4587</v>
      </c>
      <c r="L1450" s="8" t="e">
        <f>VLOOKUP(E1450,'CONTROL MP HR'!$E$5:$M$1813,9,0)</f>
        <v>#N/A</v>
      </c>
    </row>
    <row r="1451" spans="1:12">
      <c r="A1451" s="22">
        <f t="shared" si="45"/>
        <v>1447</v>
      </c>
      <c r="B1451" s="21" t="str">
        <f t="shared" si="44"/>
        <v>ROY DWI DAMARA</v>
      </c>
      <c r="C1451" s="21" t="s">
        <v>4768</v>
      </c>
      <c r="D1451" s="22" t="s">
        <v>3910</v>
      </c>
      <c r="E1451" s="22" t="s">
        <v>4768</v>
      </c>
      <c r="F1451" s="22" t="s">
        <v>4613</v>
      </c>
      <c r="G1451" s="22" t="e">
        <v>#N/A</v>
      </c>
      <c r="H1451" s="17">
        <v>44739</v>
      </c>
      <c r="I1451" s="22" t="s">
        <v>4587</v>
      </c>
      <c r="L1451" s="8" t="str">
        <f>VLOOKUP(E1451,'CONTROL MP HR'!$E$5:$M$1813,9,0)</f>
        <v>201812762</v>
      </c>
    </row>
    <row r="1452" spans="1:12">
      <c r="A1452" s="22">
        <f t="shared" si="45"/>
        <v>1448</v>
      </c>
      <c r="B1452" s="21" t="str">
        <f t="shared" si="44"/>
        <v>SEFI NUR RACHMAT</v>
      </c>
      <c r="C1452" s="21" t="s">
        <v>4769</v>
      </c>
      <c r="D1452" s="22" t="e">
        <v>#N/A</v>
      </c>
      <c r="E1452" s="22" t="s">
        <v>4769</v>
      </c>
      <c r="F1452" s="22" t="s">
        <v>4613</v>
      </c>
      <c r="G1452" s="22" t="e">
        <v>#N/A</v>
      </c>
      <c r="H1452" s="17">
        <v>44739</v>
      </c>
      <c r="I1452" s="22" t="s">
        <v>4587</v>
      </c>
      <c r="L1452" s="8" t="e">
        <f>VLOOKUP(E1452,'CONTROL MP HR'!$E$5:$M$1813,9,0)</f>
        <v>#N/A</v>
      </c>
    </row>
    <row r="1453" spans="1:12">
      <c r="A1453" s="22">
        <f t="shared" si="45"/>
        <v>1449</v>
      </c>
      <c r="B1453" s="21" t="str">
        <f t="shared" si="44"/>
        <v>80004379</v>
      </c>
      <c r="C1453" s="21">
        <v>80004379</v>
      </c>
      <c r="D1453" s="22" t="s">
        <v>2405</v>
      </c>
      <c r="E1453" s="22" t="s">
        <v>2406</v>
      </c>
      <c r="F1453" s="22" t="s">
        <v>1255</v>
      </c>
      <c r="G1453" s="22" t="s">
        <v>328</v>
      </c>
      <c r="H1453" s="17">
        <v>44739</v>
      </c>
      <c r="I1453" s="22" t="s">
        <v>4587</v>
      </c>
      <c r="L1453" s="8" t="str">
        <f>VLOOKUP(E1453,'CONTROL MP HR'!$E$5:$M$1813,9,0)</f>
        <v>80004379</v>
      </c>
    </row>
    <row r="1454" spans="1:12">
      <c r="A1454" s="22">
        <f t="shared" si="45"/>
        <v>1450</v>
      </c>
      <c r="B1454" s="21" t="str">
        <f t="shared" si="44"/>
        <v>MEGI</v>
      </c>
      <c r="C1454" s="21" t="s">
        <v>505</v>
      </c>
      <c r="D1454" s="22" t="s">
        <v>504</v>
      </c>
      <c r="E1454" s="22" t="s">
        <v>505</v>
      </c>
      <c r="F1454" s="22" t="s">
        <v>4609</v>
      </c>
      <c r="G1454" s="22" t="e">
        <v>#N/A</v>
      </c>
      <c r="H1454" s="17">
        <v>44739</v>
      </c>
      <c r="I1454" s="22" t="s">
        <v>4587</v>
      </c>
      <c r="L1454" s="8" t="str">
        <f>VLOOKUP(E1454,'CONTROL MP HR'!$E$5:$M$1813,9,0)</f>
        <v>BMP170622</v>
      </c>
    </row>
    <row r="1455" spans="1:12">
      <c r="A1455" s="22">
        <f t="shared" si="45"/>
        <v>1451</v>
      </c>
      <c r="B1455" s="21" t="str">
        <f t="shared" si="44"/>
        <v>80001824</v>
      </c>
      <c r="C1455" s="21" t="s">
        <v>1662</v>
      </c>
      <c r="D1455" s="22" t="s">
        <v>1662</v>
      </c>
      <c r="E1455" s="22" t="s">
        <v>1663</v>
      </c>
      <c r="F1455" s="22" t="s">
        <v>1255</v>
      </c>
      <c r="G1455" s="22" t="s">
        <v>405</v>
      </c>
      <c r="H1455" s="17">
        <v>44739</v>
      </c>
      <c r="I1455" s="22" t="s">
        <v>4587</v>
      </c>
      <c r="L1455" s="8" t="str">
        <f>VLOOKUP(E1455,'CONTROL MP HR'!$E$5:$M$1813,9,0)</f>
        <v>80001824</v>
      </c>
    </row>
    <row r="1456" spans="1:12">
      <c r="A1456" s="22">
        <f t="shared" si="45"/>
        <v>1452</v>
      </c>
      <c r="B1456" s="21" t="str">
        <f t="shared" si="44"/>
        <v>80001817</v>
      </c>
      <c r="C1456" s="21">
        <v>80001817</v>
      </c>
      <c r="D1456" s="22" t="s">
        <v>1456</v>
      </c>
      <c r="E1456" s="22" t="s">
        <v>1457</v>
      </c>
      <c r="F1456" s="22" t="s">
        <v>1255</v>
      </c>
      <c r="G1456" s="22" t="s">
        <v>405</v>
      </c>
      <c r="H1456" s="17">
        <v>44739</v>
      </c>
      <c r="I1456" s="22" t="s">
        <v>4587</v>
      </c>
      <c r="L1456" s="8" t="str">
        <f>VLOOKUP(E1456,'CONTROL MP HR'!$E$5:$M$1813,9,0)</f>
        <v>80001817</v>
      </c>
    </row>
    <row r="1457" spans="1:12">
      <c r="A1457" s="22">
        <f t="shared" si="45"/>
        <v>1453</v>
      </c>
      <c r="B1457" s="21" t="str">
        <f t="shared" si="44"/>
        <v>EKO NURYONO</v>
      </c>
      <c r="C1457" s="21" t="s">
        <v>446</v>
      </c>
      <c r="D1457" s="22" t="s">
        <v>445</v>
      </c>
      <c r="E1457" s="22" t="s">
        <v>446</v>
      </c>
      <c r="F1457" s="22" t="s">
        <v>4609</v>
      </c>
      <c r="G1457" s="22" t="e">
        <v>#N/A</v>
      </c>
      <c r="H1457" s="17">
        <v>44739</v>
      </c>
      <c r="I1457" s="22" t="s">
        <v>4587</v>
      </c>
      <c r="L1457" s="8" t="str">
        <f>VLOOKUP(E1457,'CONTROL MP HR'!$E$5:$M$1813,9,0)</f>
        <v>BMP2306221</v>
      </c>
    </row>
    <row r="1458" spans="1:12">
      <c r="A1458" s="22">
        <f t="shared" si="45"/>
        <v>1454</v>
      </c>
      <c r="B1458" s="21" t="str">
        <f t="shared" si="44"/>
        <v>DEFRIT PRIADI</v>
      </c>
      <c r="C1458" s="21" t="s">
        <v>428</v>
      </c>
      <c r="D1458" s="22" t="s">
        <v>427</v>
      </c>
      <c r="E1458" s="22" t="s">
        <v>428</v>
      </c>
      <c r="F1458" s="22" t="s">
        <v>4609</v>
      </c>
      <c r="G1458" s="22" t="e">
        <v>#N/A</v>
      </c>
      <c r="H1458" s="17">
        <v>44739</v>
      </c>
      <c r="I1458" s="22" t="s">
        <v>4587</v>
      </c>
      <c r="L1458" s="8" t="str">
        <f>VLOOKUP(E1458,'CONTROL MP HR'!$E$5:$M$1813,9,0)</f>
        <v>BMP110622</v>
      </c>
    </row>
    <row r="1459" spans="1:12">
      <c r="A1459" s="22">
        <f t="shared" si="45"/>
        <v>1455</v>
      </c>
      <c r="B1459" s="21" t="str">
        <f t="shared" si="44"/>
        <v>80004605</v>
      </c>
      <c r="C1459" s="21">
        <v>80004605</v>
      </c>
      <c r="D1459" s="22" t="s">
        <v>3256</v>
      </c>
      <c r="E1459" s="22" t="s">
        <v>3255</v>
      </c>
      <c r="F1459" s="22" t="s">
        <v>1255</v>
      </c>
      <c r="G1459" s="22" t="s">
        <v>3973</v>
      </c>
      <c r="H1459" s="17">
        <v>44739</v>
      </c>
      <c r="I1459" s="22" t="s">
        <v>4587</v>
      </c>
      <c r="L1459" s="8" t="str">
        <f>VLOOKUP(E1459,'CONTROL MP HR'!$E$5:$M$1813,9,0)</f>
        <v>80004605</v>
      </c>
    </row>
    <row r="1460" spans="1:12">
      <c r="A1460" s="22">
        <f t="shared" si="45"/>
        <v>1456</v>
      </c>
      <c r="B1460" s="21" t="str">
        <f t="shared" si="44"/>
        <v>80004601</v>
      </c>
      <c r="C1460" s="21">
        <v>80004601</v>
      </c>
      <c r="D1460" s="22" t="s">
        <v>1275</v>
      </c>
      <c r="E1460" s="22" t="s">
        <v>1274</v>
      </c>
      <c r="F1460" s="22" t="s">
        <v>1255</v>
      </c>
      <c r="G1460" s="22" t="s">
        <v>405</v>
      </c>
      <c r="H1460" s="17">
        <v>44739</v>
      </c>
      <c r="I1460" s="22" t="s">
        <v>4587</v>
      </c>
      <c r="L1460" s="8" t="str">
        <f>VLOOKUP(E1460,'CONTROL MP HR'!$E$5:$M$1813,9,0)</f>
        <v>80004601</v>
      </c>
    </row>
    <row r="1461" spans="1:12">
      <c r="A1461" s="22">
        <f t="shared" si="45"/>
        <v>1457</v>
      </c>
      <c r="B1461" s="21" t="str">
        <f t="shared" si="44"/>
        <v>80004596</v>
      </c>
      <c r="C1461" s="21">
        <v>80004596</v>
      </c>
      <c r="D1461" s="22" t="s">
        <v>1273</v>
      </c>
      <c r="E1461" s="22" t="s">
        <v>1272</v>
      </c>
      <c r="F1461" s="22" t="s">
        <v>1255</v>
      </c>
      <c r="G1461" s="22" t="s">
        <v>405</v>
      </c>
      <c r="H1461" s="17">
        <v>44739</v>
      </c>
      <c r="I1461" s="22" t="s">
        <v>4587</v>
      </c>
      <c r="L1461" s="8" t="str">
        <f>VLOOKUP(E1461,'CONTROL MP HR'!$E$5:$M$1813,9,0)</f>
        <v>80004596</v>
      </c>
    </row>
    <row r="1462" spans="1:12">
      <c r="A1462" s="22">
        <f t="shared" si="45"/>
        <v>1458</v>
      </c>
      <c r="B1462" s="21" t="str">
        <f t="shared" si="44"/>
        <v>80004632</v>
      </c>
      <c r="C1462" s="21">
        <v>80004632</v>
      </c>
      <c r="D1462" s="22" t="s">
        <v>2736</v>
      </c>
      <c r="E1462" s="22" t="s">
        <v>2735</v>
      </c>
      <c r="F1462" s="22" t="s">
        <v>1255</v>
      </c>
      <c r="G1462" s="22" t="s">
        <v>405</v>
      </c>
      <c r="H1462" s="17">
        <v>44739</v>
      </c>
      <c r="I1462" s="22" t="s">
        <v>4587</v>
      </c>
      <c r="L1462" s="8" t="str">
        <f>VLOOKUP(E1462,'CONTROL MP HR'!$E$5:$M$1813,9,0)</f>
        <v>80004632</v>
      </c>
    </row>
    <row r="1463" spans="1:12">
      <c r="A1463" s="22">
        <f t="shared" si="45"/>
        <v>1459</v>
      </c>
      <c r="B1463" s="21" t="str">
        <f t="shared" si="44"/>
        <v>80004631</v>
      </c>
      <c r="C1463" s="21">
        <v>80004631</v>
      </c>
      <c r="D1463" s="22" t="e">
        <v>#N/A</v>
      </c>
      <c r="E1463" s="22" t="s">
        <v>4770</v>
      </c>
      <c r="F1463" s="22" t="s">
        <v>1255</v>
      </c>
      <c r="G1463" s="22" t="s">
        <v>405</v>
      </c>
      <c r="H1463" s="17">
        <v>44739</v>
      </c>
      <c r="I1463" s="22" t="s">
        <v>4587</v>
      </c>
      <c r="L1463" s="8" t="e">
        <f>VLOOKUP(E1463,'CONTROL MP HR'!$E$5:$M$1813,9,0)</f>
        <v>#N/A</v>
      </c>
    </row>
    <row r="1464" spans="1:12">
      <c r="A1464" s="22">
        <f t="shared" si="45"/>
        <v>1460</v>
      </c>
      <c r="B1464" s="21" t="str">
        <f t="shared" si="44"/>
        <v>80004630</v>
      </c>
      <c r="C1464" s="21">
        <v>80004630</v>
      </c>
      <c r="D1464" s="22" t="s">
        <v>2880</v>
      </c>
      <c r="E1464" s="22" t="s">
        <v>2879</v>
      </c>
      <c r="F1464" s="22" t="s">
        <v>1255</v>
      </c>
      <c r="G1464" s="22" t="s">
        <v>405</v>
      </c>
      <c r="H1464" s="17">
        <v>44739</v>
      </c>
      <c r="I1464" s="22" t="s">
        <v>4587</v>
      </c>
      <c r="L1464" s="8" t="str">
        <f>VLOOKUP(E1464,'CONTROL MP HR'!$E$5:$M$1813,9,0)</f>
        <v>80004630</v>
      </c>
    </row>
    <row r="1465" spans="1:12">
      <c r="A1465" s="22">
        <f t="shared" si="45"/>
        <v>1461</v>
      </c>
      <c r="B1465" s="21" t="str">
        <f t="shared" si="44"/>
        <v>80004629</v>
      </c>
      <c r="C1465" s="21">
        <v>80004629</v>
      </c>
      <c r="D1465" s="22" t="s">
        <v>2874</v>
      </c>
      <c r="E1465" s="22" t="s">
        <v>2873</v>
      </c>
      <c r="F1465" s="22" t="s">
        <v>1255</v>
      </c>
      <c r="G1465" s="22" t="s">
        <v>405</v>
      </c>
      <c r="H1465" s="17">
        <v>44739</v>
      </c>
      <c r="I1465" s="22" t="s">
        <v>4587</v>
      </c>
      <c r="L1465" s="8" t="str">
        <f>VLOOKUP(E1465,'CONTROL MP HR'!$E$5:$M$1813,9,0)</f>
        <v>80004629</v>
      </c>
    </row>
    <row r="1466" spans="1:12">
      <c r="A1466" s="22">
        <f t="shared" si="45"/>
        <v>1462</v>
      </c>
      <c r="B1466" s="21" t="str">
        <f t="shared" si="44"/>
        <v>80004628</v>
      </c>
      <c r="C1466" s="21">
        <v>80004628</v>
      </c>
      <c r="D1466" s="22" t="s">
        <v>2774</v>
      </c>
      <c r="E1466" s="22" t="s">
        <v>2773</v>
      </c>
      <c r="F1466" s="22" t="s">
        <v>1255</v>
      </c>
      <c r="G1466" s="22" t="s">
        <v>405</v>
      </c>
      <c r="H1466" s="17">
        <v>44739</v>
      </c>
      <c r="I1466" s="22" t="s">
        <v>4587</v>
      </c>
      <c r="L1466" s="8" t="str">
        <f>VLOOKUP(E1466,'CONTROL MP HR'!$E$5:$M$1813,9,0)</f>
        <v>80004628</v>
      </c>
    </row>
    <row r="1467" spans="1:12">
      <c r="A1467" s="22">
        <f t="shared" si="45"/>
        <v>1463</v>
      </c>
      <c r="B1467" s="21" t="str">
        <f t="shared" si="44"/>
        <v>80004627</v>
      </c>
      <c r="C1467" s="21">
        <v>80004627</v>
      </c>
      <c r="D1467" s="22" t="s">
        <v>2581</v>
      </c>
      <c r="E1467" s="22" t="s">
        <v>2580</v>
      </c>
      <c r="F1467" s="22" t="s">
        <v>1255</v>
      </c>
      <c r="G1467" s="22" t="s">
        <v>405</v>
      </c>
      <c r="H1467" s="17">
        <v>44739</v>
      </c>
      <c r="I1467" s="22" t="s">
        <v>4587</v>
      </c>
      <c r="L1467" s="8" t="str">
        <f>VLOOKUP(E1467,'CONTROL MP HR'!$E$5:$M$1813,9,0)</f>
        <v>80004627</v>
      </c>
    </row>
    <row r="1468" spans="1:12">
      <c r="A1468" s="22">
        <f t="shared" si="45"/>
        <v>1464</v>
      </c>
      <c r="B1468" s="21" t="str">
        <f t="shared" si="44"/>
        <v>80004626</v>
      </c>
      <c r="C1468" s="21">
        <v>80004626</v>
      </c>
      <c r="D1468" s="22" t="s">
        <v>2197</v>
      </c>
      <c r="E1468" s="22" t="s">
        <v>2196</v>
      </c>
      <c r="F1468" s="22" t="s">
        <v>1255</v>
      </c>
      <c r="G1468" s="22" t="s">
        <v>405</v>
      </c>
      <c r="H1468" s="17">
        <v>44739</v>
      </c>
      <c r="I1468" s="22" t="s">
        <v>4587</v>
      </c>
      <c r="L1468" s="8" t="str">
        <f>VLOOKUP(E1468,'CONTROL MP HR'!$E$5:$M$1813,9,0)</f>
        <v>80004626</v>
      </c>
    </row>
    <row r="1469" spans="1:12">
      <c r="A1469" s="22">
        <f t="shared" si="45"/>
        <v>1465</v>
      </c>
      <c r="B1469" s="21" t="str">
        <f t="shared" si="44"/>
        <v>80004625</v>
      </c>
      <c r="C1469" s="21">
        <v>80004625</v>
      </c>
      <c r="D1469" s="22" t="s">
        <v>1542</v>
      </c>
      <c r="E1469" s="22" t="s">
        <v>1541</v>
      </c>
      <c r="F1469" s="22" t="s">
        <v>1255</v>
      </c>
      <c r="G1469" s="22" t="s">
        <v>405</v>
      </c>
      <c r="H1469" s="17">
        <v>44739</v>
      </c>
      <c r="I1469" s="22" t="s">
        <v>4587</v>
      </c>
      <c r="L1469" s="8" t="str">
        <f>VLOOKUP(E1469,'CONTROL MP HR'!$E$5:$M$1813,9,0)</f>
        <v>80004625</v>
      </c>
    </row>
    <row r="1470" spans="1:12">
      <c r="A1470" s="22">
        <f t="shared" si="45"/>
        <v>1466</v>
      </c>
      <c r="B1470" s="21" t="str">
        <f t="shared" si="44"/>
        <v>80004624</v>
      </c>
      <c r="C1470" s="21">
        <v>80004624</v>
      </c>
      <c r="D1470" s="22" t="s">
        <v>1588</v>
      </c>
      <c r="E1470" s="22" t="s">
        <v>1587</v>
      </c>
      <c r="F1470" s="22" t="s">
        <v>1255</v>
      </c>
      <c r="G1470" s="22" t="s">
        <v>405</v>
      </c>
      <c r="H1470" s="17">
        <v>44739</v>
      </c>
      <c r="I1470" s="22" t="s">
        <v>4587</v>
      </c>
      <c r="L1470" s="8" t="str">
        <f>VLOOKUP(E1470,'CONTROL MP HR'!$E$5:$M$1813,9,0)</f>
        <v>80004624</v>
      </c>
    </row>
    <row r="1471" spans="1:12">
      <c r="A1471" s="22">
        <f t="shared" si="45"/>
        <v>1467</v>
      </c>
      <c r="B1471" s="21" t="str">
        <f t="shared" si="44"/>
        <v>80004623</v>
      </c>
      <c r="C1471" s="21">
        <v>80004623</v>
      </c>
      <c r="D1471" s="22" t="s">
        <v>1343</v>
      </c>
      <c r="E1471" s="22" t="s">
        <v>1342</v>
      </c>
      <c r="F1471" s="22" t="s">
        <v>1255</v>
      </c>
      <c r="G1471" s="22" t="s">
        <v>405</v>
      </c>
      <c r="H1471" s="17">
        <v>44739</v>
      </c>
      <c r="I1471" s="22" t="s">
        <v>4587</v>
      </c>
      <c r="L1471" s="8" t="str">
        <f>VLOOKUP(E1471,'CONTROL MP HR'!$E$5:$M$1813,9,0)</f>
        <v>80004623</v>
      </c>
    </row>
    <row r="1472" spans="1:12">
      <c r="A1472" s="22">
        <f t="shared" si="45"/>
        <v>1468</v>
      </c>
      <c r="B1472" s="21" t="str">
        <f t="shared" si="44"/>
        <v>80004622</v>
      </c>
      <c r="C1472" s="21">
        <v>80004622</v>
      </c>
      <c r="D1472" s="22" t="s">
        <v>1958</v>
      </c>
      <c r="E1472" s="22" t="s">
        <v>1957</v>
      </c>
      <c r="F1472" s="22" t="s">
        <v>1255</v>
      </c>
      <c r="G1472" s="22" t="s">
        <v>405</v>
      </c>
      <c r="H1472" s="17">
        <v>44739</v>
      </c>
      <c r="I1472" s="22" t="s">
        <v>4587</v>
      </c>
      <c r="L1472" s="8" t="str">
        <f>VLOOKUP(E1472,'CONTROL MP HR'!$E$5:$M$1813,9,0)</f>
        <v>80004622</v>
      </c>
    </row>
    <row r="1473" spans="1:12">
      <c r="A1473" s="22">
        <f t="shared" si="45"/>
        <v>1469</v>
      </c>
      <c r="B1473" s="21" t="str">
        <f t="shared" si="44"/>
        <v>80004621</v>
      </c>
      <c r="C1473" s="21">
        <v>80004621</v>
      </c>
      <c r="D1473" s="22" t="s">
        <v>2381</v>
      </c>
      <c r="E1473" s="22" t="s">
        <v>2380</v>
      </c>
      <c r="F1473" s="22" t="s">
        <v>1255</v>
      </c>
      <c r="G1473" s="22" t="s">
        <v>405</v>
      </c>
      <c r="H1473" s="17">
        <v>44739</v>
      </c>
      <c r="I1473" s="22" t="s">
        <v>4587</v>
      </c>
      <c r="L1473" s="8" t="str">
        <f>VLOOKUP(E1473,'CONTROL MP HR'!$E$5:$M$1813,9,0)</f>
        <v>80004621</v>
      </c>
    </row>
    <row r="1474" spans="1:12">
      <c r="A1474" s="22">
        <f t="shared" si="45"/>
        <v>1470</v>
      </c>
      <c r="B1474" s="21" t="str">
        <f t="shared" si="44"/>
        <v>ANDRI</v>
      </c>
      <c r="C1474" s="21" t="s">
        <v>4771</v>
      </c>
      <c r="D1474" s="22" t="e">
        <v>#N/A</v>
      </c>
      <c r="E1474" s="22" t="s">
        <v>4771</v>
      </c>
      <c r="F1474" s="22" t="s">
        <v>4772</v>
      </c>
      <c r="G1474" s="22" t="e">
        <v>#N/A</v>
      </c>
      <c r="H1474" s="17">
        <v>44739</v>
      </c>
      <c r="I1474" s="22" t="s">
        <v>4587</v>
      </c>
      <c r="L1474" s="8" t="e">
        <f>VLOOKUP(E1474,'CONTROL MP HR'!$E$5:$M$1813,9,0)</f>
        <v>#N/A</v>
      </c>
    </row>
    <row r="1475" spans="1:12">
      <c r="A1475" s="22">
        <f t="shared" si="45"/>
        <v>1471</v>
      </c>
      <c r="B1475" s="21" t="str">
        <f t="shared" si="44"/>
        <v>AYI RAHMAT</v>
      </c>
      <c r="C1475" s="21" t="s">
        <v>4773</v>
      </c>
      <c r="D1475" s="22" t="e">
        <v>#N/A</v>
      </c>
      <c r="E1475" s="22" t="s">
        <v>4773</v>
      </c>
      <c r="F1475" s="22" t="s">
        <v>4772</v>
      </c>
      <c r="G1475" s="22" t="e">
        <v>#N/A</v>
      </c>
      <c r="H1475" s="17">
        <v>44739</v>
      </c>
      <c r="I1475" s="22" t="s">
        <v>4587</v>
      </c>
      <c r="L1475" s="8" t="e">
        <f>VLOOKUP(E1475,'CONTROL MP HR'!$E$5:$M$1813,9,0)</f>
        <v>#N/A</v>
      </c>
    </row>
    <row r="1476" spans="1:12">
      <c r="A1476" s="22">
        <f t="shared" si="45"/>
        <v>1472</v>
      </c>
      <c r="B1476" s="21" t="str">
        <f t="shared" si="44"/>
        <v>EGI DARMAWAN</v>
      </c>
      <c r="C1476" s="21" t="s">
        <v>4774</v>
      </c>
      <c r="D1476" s="22" t="e">
        <v>#N/A</v>
      </c>
      <c r="E1476" s="22" t="s">
        <v>4774</v>
      </c>
      <c r="F1476" s="22" t="s">
        <v>4772</v>
      </c>
      <c r="G1476" s="22" t="e">
        <v>#N/A</v>
      </c>
      <c r="H1476" s="17">
        <v>44739</v>
      </c>
      <c r="I1476" s="22" t="s">
        <v>4587</v>
      </c>
      <c r="L1476" s="8" t="e">
        <f>VLOOKUP(E1476,'CONTROL MP HR'!$E$5:$M$1813,9,0)</f>
        <v>#N/A</v>
      </c>
    </row>
    <row r="1477" spans="1:12">
      <c r="A1477" s="22">
        <f t="shared" si="45"/>
        <v>1473</v>
      </c>
      <c r="B1477" s="21" t="str">
        <f t="shared" ref="B1477:B1540" si="46">TEXT(C1477,"00000000")</f>
        <v>OKI KISWANTO</v>
      </c>
      <c r="C1477" s="21" t="s">
        <v>4775</v>
      </c>
      <c r="D1477" s="22" t="e">
        <v>#N/A</v>
      </c>
      <c r="E1477" s="22" t="s">
        <v>4775</v>
      </c>
      <c r="F1477" s="22" t="s">
        <v>4772</v>
      </c>
      <c r="G1477" s="22" t="e">
        <v>#N/A</v>
      </c>
      <c r="H1477" s="17">
        <v>44739</v>
      </c>
      <c r="I1477" s="22" t="s">
        <v>4587</v>
      </c>
      <c r="L1477" s="8" t="e">
        <f>VLOOKUP(E1477,'CONTROL MP HR'!$E$5:$M$1813,9,0)</f>
        <v>#N/A</v>
      </c>
    </row>
    <row r="1478" spans="1:12">
      <c r="A1478" s="22">
        <f t="shared" ref="A1478:A1541" si="47">A1477+1</f>
        <v>1474</v>
      </c>
      <c r="B1478" s="21" t="str">
        <f t="shared" si="46"/>
        <v>EVY SULVIANTO</v>
      </c>
      <c r="C1478" s="21" t="s">
        <v>4776</v>
      </c>
      <c r="D1478" s="22" t="e">
        <v>#N/A</v>
      </c>
      <c r="E1478" s="22" t="s">
        <v>4776</v>
      </c>
      <c r="F1478" s="22" t="s">
        <v>4772</v>
      </c>
      <c r="G1478" s="22" t="e">
        <v>#N/A</v>
      </c>
      <c r="H1478" s="17">
        <v>44739</v>
      </c>
      <c r="I1478" s="22" t="s">
        <v>4587</v>
      </c>
      <c r="L1478" s="8" t="e">
        <f>VLOOKUP(E1478,'CONTROL MP HR'!$E$5:$M$1813,9,0)</f>
        <v>#N/A</v>
      </c>
    </row>
    <row r="1479" spans="1:12">
      <c r="A1479" s="22">
        <f t="shared" si="47"/>
        <v>1475</v>
      </c>
      <c r="B1479" s="21" t="str">
        <f t="shared" si="46"/>
        <v>80002220</v>
      </c>
      <c r="C1479" s="21">
        <v>80002220</v>
      </c>
      <c r="D1479" s="22" t="s">
        <v>2663</v>
      </c>
      <c r="E1479" s="22" t="s">
        <v>2664</v>
      </c>
      <c r="F1479" s="22" t="s">
        <v>1255</v>
      </c>
      <c r="G1479" s="22" t="s">
        <v>405</v>
      </c>
      <c r="H1479" s="17">
        <v>44742</v>
      </c>
      <c r="I1479" s="22" t="s">
        <v>4587</v>
      </c>
      <c r="L1479" s="8" t="str">
        <f>VLOOKUP(E1479,'CONTROL MP HR'!$E$5:$M$1813,9,0)</f>
        <v>80002220</v>
      </c>
    </row>
    <row r="1480" spans="1:12">
      <c r="A1480" s="22">
        <f t="shared" si="47"/>
        <v>1476</v>
      </c>
      <c r="B1480" s="21" t="str">
        <f t="shared" si="46"/>
        <v>80002058</v>
      </c>
      <c r="C1480" s="21" t="s">
        <v>2556</v>
      </c>
      <c r="D1480" s="22" t="s">
        <v>2556</v>
      </c>
      <c r="E1480" s="22" t="s">
        <v>2557</v>
      </c>
      <c r="F1480" s="22" t="s">
        <v>1255</v>
      </c>
      <c r="G1480" s="22" t="s">
        <v>328</v>
      </c>
      <c r="H1480" s="17">
        <v>44742</v>
      </c>
      <c r="I1480" s="22" t="s">
        <v>4587</v>
      </c>
      <c r="L1480" s="8" t="str">
        <f>VLOOKUP(E1480,'CONTROL MP HR'!$E$5:$M$1813,9,0)</f>
        <v>80002058</v>
      </c>
    </row>
    <row r="1481" spans="1:12">
      <c r="A1481" s="22">
        <f t="shared" si="47"/>
        <v>1477</v>
      </c>
      <c r="B1481" s="21" t="str">
        <f t="shared" si="46"/>
        <v>80002061</v>
      </c>
      <c r="C1481" s="21" t="s">
        <v>3755</v>
      </c>
      <c r="D1481" s="22" t="s">
        <v>3755</v>
      </c>
      <c r="E1481" s="22" t="s">
        <v>3756</v>
      </c>
      <c r="F1481" s="22" t="s">
        <v>1255</v>
      </c>
      <c r="G1481" s="22" t="s">
        <v>328</v>
      </c>
      <c r="H1481" s="17">
        <v>44742</v>
      </c>
      <c r="I1481" s="22" t="s">
        <v>4587</v>
      </c>
      <c r="L1481" s="8" t="str">
        <f>VLOOKUP(E1481,'CONTROL MP HR'!$E$5:$M$1813,9,0)</f>
        <v>80002061</v>
      </c>
    </row>
    <row r="1482" spans="1:12">
      <c r="A1482" s="22">
        <f t="shared" si="47"/>
        <v>1478</v>
      </c>
      <c r="B1482" s="21" t="str">
        <f t="shared" si="46"/>
        <v>80002984</v>
      </c>
      <c r="C1482" s="21" t="s">
        <v>3164</v>
      </c>
      <c r="D1482" s="22" t="s">
        <v>3164</v>
      </c>
      <c r="E1482" s="22" t="s">
        <v>3165</v>
      </c>
      <c r="F1482" s="22" t="s">
        <v>1255</v>
      </c>
      <c r="G1482" s="22" t="s">
        <v>328</v>
      </c>
      <c r="H1482" s="17">
        <v>44742</v>
      </c>
      <c r="I1482" s="22" t="s">
        <v>4587</v>
      </c>
      <c r="L1482" s="8" t="str">
        <f>VLOOKUP(E1482,'CONTROL MP HR'!$E$5:$M$1813,9,0)</f>
        <v>80002984</v>
      </c>
    </row>
    <row r="1483" spans="1:12">
      <c r="A1483" s="22">
        <f t="shared" si="47"/>
        <v>1479</v>
      </c>
      <c r="B1483" s="21" t="str">
        <f t="shared" si="46"/>
        <v>LIA RAHMAN</v>
      </c>
      <c r="C1483" s="21" t="s">
        <v>499</v>
      </c>
      <c r="D1483" s="22" t="s">
        <v>498</v>
      </c>
      <c r="E1483" s="22" t="s">
        <v>499</v>
      </c>
      <c r="F1483" s="22" t="s">
        <v>4609</v>
      </c>
      <c r="G1483" s="22" t="e">
        <v>#N/A</v>
      </c>
      <c r="H1483" s="17">
        <v>44742</v>
      </c>
      <c r="I1483" s="22" t="s">
        <v>4587</v>
      </c>
      <c r="L1483" s="8" t="str">
        <f>VLOOKUP(E1483,'CONTROL MP HR'!$E$5:$M$1813,9,0)</f>
        <v>BMP2306223</v>
      </c>
    </row>
    <row r="1484" spans="1:12">
      <c r="A1484" s="22">
        <f t="shared" si="47"/>
        <v>1480</v>
      </c>
      <c r="B1484" s="21" t="str">
        <f t="shared" si="46"/>
        <v>ISAC-000001</v>
      </c>
      <c r="C1484" s="21" t="s">
        <v>115</v>
      </c>
      <c r="D1484" s="22" t="s">
        <v>115</v>
      </c>
      <c r="E1484" s="22" t="s">
        <v>116</v>
      </c>
      <c r="F1484" s="22" t="s">
        <v>19</v>
      </c>
      <c r="G1484" s="22" t="s">
        <v>3973</v>
      </c>
      <c r="H1484" s="17">
        <v>44742</v>
      </c>
      <c r="I1484" s="22" t="s">
        <v>4587</v>
      </c>
      <c r="L1484" s="8" t="str">
        <f>VLOOKUP(E1484,'CONTROL MP HR'!$E$5:$M$1813,9,0)</f>
        <v>ISAC-000001</v>
      </c>
    </row>
    <row r="1485" spans="1:12">
      <c r="A1485" s="22">
        <f t="shared" si="47"/>
        <v>1481</v>
      </c>
      <c r="B1485" s="21" t="str">
        <f t="shared" si="46"/>
        <v>BMP-0805212</v>
      </c>
      <c r="C1485" s="21" t="s">
        <v>568</v>
      </c>
      <c r="D1485" s="22" t="s">
        <v>568</v>
      </c>
      <c r="E1485" s="22" t="s">
        <v>569</v>
      </c>
      <c r="F1485" s="22" t="s">
        <v>4609</v>
      </c>
      <c r="G1485" s="22" t="s">
        <v>386</v>
      </c>
      <c r="H1485" s="17">
        <v>44742</v>
      </c>
      <c r="I1485" s="22" t="s">
        <v>4587</v>
      </c>
      <c r="L1485" s="8" t="str">
        <f>VLOOKUP(E1485,'CONTROL MP HR'!$E$5:$M$1813,9,0)</f>
        <v>BMP-0805212</v>
      </c>
    </row>
    <row r="1486" spans="1:12">
      <c r="A1486" s="22">
        <f t="shared" si="47"/>
        <v>1482</v>
      </c>
      <c r="B1486" s="21" t="str">
        <f t="shared" si="46"/>
        <v>DIMAS ADI SAPUTRA</v>
      </c>
      <c r="C1486" s="21" t="s">
        <v>1164</v>
      </c>
      <c r="D1486" s="22" t="s">
        <v>1163</v>
      </c>
      <c r="E1486" s="22" t="s">
        <v>1164</v>
      </c>
      <c r="F1486" s="22" t="s">
        <v>4615</v>
      </c>
      <c r="G1486" s="22" t="e">
        <v>#N/A</v>
      </c>
      <c r="H1486" s="17">
        <v>44742</v>
      </c>
      <c r="I1486" s="22" t="s">
        <v>4587</v>
      </c>
      <c r="L1486" s="8" t="str">
        <f>VLOOKUP(E1486,'CONTROL MP HR'!$E$5:$M$1813,9,0)</f>
        <v>LSS-019</v>
      </c>
    </row>
    <row r="1487" spans="1:12">
      <c r="A1487" s="22">
        <f t="shared" si="47"/>
        <v>1483</v>
      </c>
      <c r="B1487" s="21" t="str">
        <f t="shared" si="46"/>
        <v>A BAGUS PERMADI</v>
      </c>
      <c r="C1487" s="21" t="s">
        <v>1157</v>
      </c>
      <c r="D1487" s="22" t="s">
        <v>1156</v>
      </c>
      <c r="E1487" s="22" t="s">
        <v>1157</v>
      </c>
      <c r="F1487" s="22" t="s">
        <v>4615</v>
      </c>
      <c r="G1487" s="22" t="e">
        <v>#N/A</v>
      </c>
      <c r="H1487" s="17">
        <v>44742</v>
      </c>
      <c r="I1487" s="22" t="s">
        <v>4587</v>
      </c>
      <c r="L1487" s="8" t="str">
        <f>VLOOKUP(E1487,'CONTROL MP HR'!$E$5:$M$1813,9,0)</f>
        <v>LSS-020</v>
      </c>
    </row>
    <row r="1488" spans="1:12">
      <c r="A1488" s="22">
        <f t="shared" si="47"/>
        <v>1484</v>
      </c>
      <c r="B1488" s="21" t="str">
        <f t="shared" si="46"/>
        <v>BAGUS ADI SAPUTRA</v>
      </c>
      <c r="C1488" s="21" t="s">
        <v>1162</v>
      </c>
      <c r="D1488" s="22" t="s">
        <v>1161</v>
      </c>
      <c r="E1488" s="22" t="s">
        <v>1162</v>
      </c>
      <c r="F1488" s="22" t="s">
        <v>4615</v>
      </c>
      <c r="G1488" s="22" t="e">
        <v>#N/A</v>
      </c>
      <c r="H1488" s="17">
        <v>44742</v>
      </c>
      <c r="I1488" s="22" t="s">
        <v>4587</v>
      </c>
      <c r="L1488" s="8" t="str">
        <f>VLOOKUP(E1488,'CONTROL MP HR'!$E$5:$M$1813,9,0)</f>
        <v>LSS-021</v>
      </c>
    </row>
    <row r="1489" spans="1:12">
      <c r="A1489" s="22">
        <f t="shared" si="47"/>
        <v>1485</v>
      </c>
      <c r="B1489" s="21" t="str">
        <f t="shared" si="46"/>
        <v>M ALI MUSYAFA ARROZIQ</v>
      </c>
      <c r="C1489" s="21" t="s">
        <v>1166</v>
      </c>
      <c r="D1489" s="22" t="s">
        <v>1165</v>
      </c>
      <c r="E1489" s="22" t="s">
        <v>1166</v>
      </c>
      <c r="F1489" s="22" t="s">
        <v>4615</v>
      </c>
      <c r="G1489" s="22" t="e">
        <v>#N/A</v>
      </c>
      <c r="H1489" s="17">
        <v>44742</v>
      </c>
      <c r="I1489" s="22" t="s">
        <v>4587</v>
      </c>
      <c r="L1489" s="8" t="str">
        <f>VLOOKUP(E1489,'CONTROL MP HR'!$E$5:$M$1813,9,0)</f>
        <v>LSS-022</v>
      </c>
    </row>
    <row r="1490" spans="1:12">
      <c r="A1490" s="22">
        <f t="shared" si="47"/>
        <v>1486</v>
      </c>
      <c r="B1490" s="21" t="str">
        <f t="shared" si="46"/>
        <v>M IRVAN FANANI</v>
      </c>
      <c r="C1490" s="21" t="s">
        <v>1168</v>
      </c>
      <c r="D1490" s="22" t="s">
        <v>1167</v>
      </c>
      <c r="E1490" s="22" t="s">
        <v>1168</v>
      </c>
      <c r="F1490" s="22" t="s">
        <v>4615</v>
      </c>
      <c r="G1490" s="22" t="e">
        <v>#N/A</v>
      </c>
      <c r="H1490" s="17">
        <v>44742</v>
      </c>
      <c r="I1490" s="22" t="s">
        <v>4587</v>
      </c>
      <c r="L1490" s="8" t="str">
        <f>VLOOKUP(E1490,'CONTROL MP HR'!$E$5:$M$1813,9,0)</f>
        <v>LSS-023</v>
      </c>
    </row>
    <row r="1491" spans="1:12">
      <c r="A1491" s="22">
        <f t="shared" si="47"/>
        <v>1487</v>
      </c>
      <c r="B1491" s="21" t="str">
        <f t="shared" si="46"/>
        <v>WASIS</v>
      </c>
      <c r="C1491" s="21" t="s">
        <v>1188</v>
      </c>
      <c r="D1491" s="22" t="s">
        <v>1187</v>
      </c>
      <c r="E1491" s="22" t="s">
        <v>1188</v>
      </c>
      <c r="F1491" s="22" t="s">
        <v>4615</v>
      </c>
      <c r="G1491" s="22" t="e">
        <v>#N/A</v>
      </c>
      <c r="H1491" s="17">
        <v>44742</v>
      </c>
      <c r="I1491" s="22" t="s">
        <v>4587</v>
      </c>
      <c r="L1491" s="8" t="str">
        <f>VLOOKUP(E1491,'CONTROL MP HR'!$E$5:$M$1813,9,0)</f>
        <v>LSS-024</v>
      </c>
    </row>
    <row r="1492" spans="1:12">
      <c r="A1492" s="22">
        <f t="shared" si="47"/>
        <v>1488</v>
      </c>
      <c r="B1492" s="21" t="str">
        <f t="shared" si="46"/>
        <v>80001289</v>
      </c>
      <c r="C1492" s="21">
        <v>80001289</v>
      </c>
      <c r="D1492" s="22" t="s">
        <v>2582</v>
      </c>
      <c r="E1492" s="22" t="s">
        <v>2583</v>
      </c>
      <c r="F1492" s="22" t="s">
        <v>1255</v>
      </c>
      <c r="G1492" s="22" t="s">
        <v>405</v>
      </c>
      <c r="H1492" s="17">
        <v>44742</v>
      </c>
      <c r="I1492" s="22" t="s">
        <v>4587</v>
      </c>
      <c r="L1492" s="8" t="str">
        <f>VLOOKUP(E1492,'CONTROL MP HR'!$E$5:$M$1813,9,0)</f>
        <v>80004539</v>
      </c>
    </row>
    <row r="1493" spans="1:12">
      <c r="A1493" s="22">
        <f t="shared" si="47"/>
        <v>1489</v>
      </c>
      <c r="B1493" s="21" t="str">
        <f t="shared" si="46"/>
        <v>MP/ARCO0307</v>
      </c>
      <c r="C1493" s="21" t="s">
        <v>182</v>
      </c>
      <c r="D1493" s="22" t="s">
        <v>182</v>
      </c>
      <c r="E1493" s="22" t="s">
        <v>183</v>
      </c>
      <c r="F1493" s="22" t="s">
        <v>19</v>
      </c>
      <c r="G1493" s="22" t="s">
        <v>3973</v>
      </c>
      <c r="H1493" s="17">
        <v>44742</v>
      </c>
      <c r="I1493" s="22" t="s">
        <v>4587</v>
      </c>
      <c r="L1493" s="8" t="str">
        <f>VLOOKUP(E1493,'CONTROL MP HR'!$E$5:$M$1813,9,0)</f>
        <v>MP/ARCO0307</v>
      </c>
    </row>
    <row r="1494" spans="1:12">
      <c r="A1494" s="22">
        <f t="shared" si="47"/>
        <v>1490</v>
      </c>
      <c r="B1494" s="21" t="str">
        <f t="shared" si="46"/>
        <v>MP/ARCO-0364</v>
      </c>
      <c r="C1494" s="21" t="s">
        <v>50</v>
      </c>
      <c r="D1494" s="22" t="s">
        <v>50</v>
      </c>
      <c r="E1494" s="22" t="s">
        <v>51</v>
      </c>
      <c r="F1494" s="22" t="s">
        <v>19</v>
      </c>
      <c r="G1494" s="22" t="s">
        <v>3973</v>
      </c>
      <c r="H1494" s="17">
        <v>44742</v>
      </c>
      <c r="I1494" s="22" t="s">
        <v>4587</v>
      </c>
      <c r="L1494" s="8" t="str">
        <f>VLOOKUP(E1494,'CONTROL MP HR'!$E$5:$M$1813,9,0)</f>
        <v>MP/ARCO-0364</v>
      </c>
    </row>
    <row r="1495" spans="1:12">
      <c r="A1495" s="22">
        <f t="shared" si="47"/>
        <v>1491</v>
      </c>
      <c r="B1495" s="21" t="str">
        <f t="shared" si="46"/>
        <v>ISAC-000000</v>
      </c>
      <c r="C1495" s="21" t="s">
        <v>77</v>
      </c>
      <c r="D1495" s="22" t="s">
        <v>77</v>
      </c>
      <c r="E1495" s="22" t="s">
        <v>78</v>
      </c>
      <c r="F1495" s="22" t="s">
        <v>19</v>
      </c>
      <c r="G1495" s="22" t="s">
        <v>3973</v>
      </c>
      <c r="H1495" s="17">
        <v>44742</v>
      </c>
      <c r="I1495" s="22" t="s">
        <v>4587</v>
      </c>
      <c r="L1495" s="8" t="str">
        <f>VLOOKUP(E1495,'CONTROL MP HR'!$E$5:$M$1813,9,0)</f>
        <v>ISAC-000000</v>
      </c>
    </row>
    <row r="1496" spans="1:12">
      <c r="A1496" s="22">
        <f t="shared" si="47"/>
        <v>1492</v>
      </c>
      <c r="B1496" s="21" t="str">
        <f t="shared" si="46"/>
        <v>ISAC-000003</v>
      </c>
      <c r="C1496" s="21" t="s">
        <v>105</v>
      </c>
      <c r="D1496" s="22" t="s">
        <v>105</v>
      </c>
      <c r="E1496" s="22" t="s">
        <v>106</v>
      </c>
      <c r="F1496" s="22" t="s">
        <v>19</v>
      </c>
      <c r="G1496" s="22" t="s">
        <v>3973</v>
      </c>
      <c r="H1496" s="17">
        <v>44742</v>
      </c>
      <c r="I1496" s="22" t="s">
        <v>4587</v>
      </c>
      <c r="L1496" s="8" t="str">
        <f>VLOOKUP(E1496,'CONTROL MP HR'!$E$5:$M$1813,9,0)</f>
        <v>ISAC-000003</v>
      </c>
    </row>
    <row r="1497" spans="1:12">
      <c r="A1497" s="22">
        <f t="shared" si="47"/>
        <v>1493</v>
      </c>
      <c r="B1497" s="21" t="str">
        <f t="shared" si="46"/>
        <v>MP/ARCO0176</v>
      </c>
      <c r="C1497" s="21" t="s">
        <v>193</v>
      </c>
      <c r="D1497" s="22" t="s">
        <v>193</v>
      </c>
      <c r="E1497" s="22" t="s">
        <v>194</v>
      </c>
      <c r="F1497" s="22" t="s">
        <v>19</v>
      </c>
      <c r="G1497" s="22" t="s">
        <v>3973</v>
      </c>
      <c r="H1497" s="17">
        <v>44742</v>
      </c>
      <c r="I1497" s="22" t="s">
        <v>4587</v>
      </c>
      <c r="L1497" s="8" t="str">
        <f>VLOOKUP(E1497,'CONTROL MP HR'!$E$5:$M$1813,9,0)</f>
        <v>MP/ARCO0176</v>
      </c>
    </row>
    <row r="1498" spans="1:12">
      <c r="A1498" s="22">
        <f t="shared" si="47"/>
        <v>1494</v>
      </c>
      <c r="B1498" s="21" t="str">
        <f t="shared" si="46"/>
        <v>AHMAD WIJAYA</v>
      </c>
      <c r="C1498" s="21" t="s">
        <v>4777</v>
      </c>
      <c r="D1498" s="22" t="s">
        <v>3855</v>
      </c>
      <c r="E1498" s="22" t="s">
        <v>4777</v>
      </c>
      <c r="F1498" s="22" t="s">
        <v>3947</v>
      </c>
      <c r="G1498" s="22" t="e">
        <v>#N/A</v>
      </c>
      <c r="H1498" s="17">
        <v>44742</v>
      </c>
      <c r="I1498" s="22" t="s">
        <v>4587</v>
      </c>
      <c r="L1498" s="8" t="str">
        <f>VLOOKUP(E1498,'CONTROL MP HR'!$E$5:$M$1813,9,0)</f>
        <v>702220506</v>
      </c>
    </row>
    <row r="1499" spans="1:12">
      <c r="A1499" s="22">
        <f t="shared" si="47"/>
        <v>1495</v>
      </c>
      <c r="B1499" s="21" t="str">
        <f t="shared" si="46"/>
        <v>00000317</v>
      </c>
      <c r="C1499" s="21">
        <v>317</v>
      </c>
      <c r="D1499" s="22" t="s">
        <v>198</v>
      </c>
      <c r="E1499" s="22" t="s">
        <v>197</v>
      </c>
      <c r="F1499" s="22" t="s">
        <v>19</v>
      </c>
      <c r="G1499" s="22" t="s">
        <v>3973</v>
      </c>
      <c r="H1499" s="17">
        <v>44742</v>
      </c>
      <c r="I1499" s="22" t="s">
        <v>4587</v>
      </c>
      <c r="L1499" s="8" t="str">
        <f>VLOOKUP(E1499,'CONTROL MP HR'!$E$5:$M$1813,9,0)</f>
        <v>00000317</v>
      </c>
    </row>
    <row r="1500" spans="1:12">
      <c r="A1500" s="22">
        <f t="shared" si="47"/>
        <v>1496</v>
      </c>
      <c r="B1500" s="21" t="str">
        <f t="shared" si="46"/>
        <v>MP/ARCO0174</v>
      </c>
      <c r="C1500" s="21" t="s">
        <v>149</v>
      </c>
      <c r="D1500" s="22" t="s">
        <v>149</v>
      </c>
      <c r="E1500" s="22" t="s">
        <v>150</v>
      </c>
      <c r="F1500" s="22" t="s">
        <v>19</v>
      </c>
      <c r="G1500" s="22" t="s">
        <v>3973</v>
      </c>
      <c r="H1500" s="17">
        <v>44742</v>
      </c>
      <c r="I1500" s="22" t="s">
        <v>4587</v>
      </c>
      <c r="L1500" s="8" t="str">
        <f>VLOOKUP(E1500,'CONTROL MP HR'!$E$5:$M$1813,9,0)</f>
        <v>MP/ARCO0174</v>
      </c>
    </row>
    <row r="1501" spans="1:12">
      <c r="A1501" s="22">
        <f t="shared" si="47"/>
        <v>1497</v>
      </c>
      <c r="B1501" s="21" t="str">
        <f t="shared" si="46"/>
        <v>BMC_9</v>
      </c>
      <c r="C1501" s="21" t="s">
        <v>4380</v>
      </c>
      <c r="D1501" s="22" t="s">
        <v>268</v>
      </c>
      <c r="E1501" s="22" t="s">
        <v>4381</v>
      </c>
      <c r="F1501" s="22" t="s">
        <v>3946</v>
      </c>
      <c r="G1501" s="22" t="s">
        <v>405</v>
      </c>
      <c r="H1501" s="17">
        <v>44744</v>
      </c>
      <c r="I1501" s="22" t="s">
        <v>4587</v>
      </c>
      <c r="L1501" s="8" t="str">
        <f>VLOOKUP(E1501,'CONTROL MP HR'!$E$5:$M$1813,9,0)</f>
        <v>00000000</v>
      </c>
    </row>
    <row r="1502" spans="1:12">
      <c r="A1502" s="22">
        <f t="shared" si="47"/>
        <v>1498</v>
      </c>
      <c r="B1502" s="21" t="str">
        <f t="shared" si="46"/>
        <v>SOLIKHUN</v>
      </c>
      <c r="C1502" s="21" t="s">
        <v>4778</v>
      </c>
      <c r="D1502" s="22" t="s">
        <v>268</v>
      </c>
      <c r="E1502" s="22" t="s">
        <v>4778</v>
      </c>
      <c r="F1502" s="22" t="s">
        <v>3946</v>
      </c>
      <c r="G1502" s="22" t="e">
        <v>#N/A</v>
      </c>
      <c r="H1502" s="17">
        <v>44744</v>
      </c>
      <c r="I1502" s="22" t="s">
        <v>4587</v>
      </c>
      <c r="L1502" s="8" t="str">
        <f>VLOOKUP(E1502,'CONTROL MP HR'!$E$5:$M$1813,9,0)</f>
        <v>00000000</v>
      </c>
    </row>
    <row r="1503" spans="1:12">
      <c r="A1503" s="22">
        <f t="shared" si="47"/>
        <v>1499</v>
      </c>
      <c r="B1503" s="21" t="str">
        <f t="shared" si="46"/>
        <v>BMC_7</v>
      </c>
      <c r="C1503" s="21" t="s">
        <v>4376</v>
      </c>
      <c r="D1503" s="22" t="s">
        <v>268</v>
      </c>
      <c r="E1503" s="22" t="s">
        <v>4377</v>
      </c>
      <c r="F1503" s="22" t="s">
        <v>3946</v>
      </c>
      <c r="G1503" s="22" t="s">
        <v>405</v>
      </c>
      <c r="H1503" s="17">
        <v>44744</v>
      </c>
      <c r="I1503" s="22" t="s">
        <v>4587</v>
      </c>
      <c r="L1503" s="8" t="str">
        <f>VLOOKUP(E1503,'CONTROL MP HR'!$E$5:$M$1813,9,0)</f>
        <v>00000000</v>
      </c>
    </row>
    <row r="1504" spans="1:12">
      <c r="A1504" s="22">
        <f t="shared" si="47"/>
        <v>1500</v>
      </c>
      <c r="B1504" s="21" t="str">
        <f t="shared" si="46"/>
        <v>BMC_4</v>
      </c>
      <c r="C1504" s="21" t="s">
        <v>4370</v>
      </c>
      <c r="D1504" s="22" t="s">
        <v>268</v>
      </c>
      <c r="E1504" s="22" t="s">
        <v>4371</v>
      </c>
      <c r="F1504" s="22" t="s">
        <v>3946</v>
      </c>
      <c r="G1504" s="22" t="s">
        <v>405</v>
      </c>
      <c r="H1504" s="17">
        <v>44744</v>
      </c>
      <c r="I1504" s="22" t="s">
        <v>4587</v>
      </c>
      <c r="L1504" s="8" t="str">
        <f>VLOOKUP(E1504,'CONTROL MP HR'!$E$5:$M$1813,9,0)</f>
        <v>00000000</v>
      </c>
    </row>
    <row r="1505" spans="1:12">
      <c r="A1505" s="22">
        <f t="shared" si="47"/>
        <v>1501</v>
      </c>
      <c r="B1505" s="21" t="str">
        <f t="shared" si="46"/>
        <v>DEDI ERWANDI</v>
      </c>
      <c r="C1505" s="21" t="s">
        <v>4779</v>
      </c>
      <c r="D1505" s="22" t="e">
        <v>#N/A</v>
      </c>
      <c r="E1505" s="22" t="s">
        <v>4779</v>
      </c>
      <c r="F1505" s="22" t="s">
        <v>3946</v>
      </c>
      <c r="G1505" s="22" t="e">
        <v>#N/A</v>
      </c>
      <c r="H1505" s="17">
        <v>44744</v>
      </c>
      <c r="I1505" s="22" t="s">
        <v>4587</v>
      </c>
      <c r="L1505" s="8" t="e">
        <f>VLOOKUP(E1505,'CONTROL MP HR'!$E$5:$M$1813,9,0)</f>
        <v>#N/A</v>
      </c>
    </row>
    <row r="1506" spans="1:12">
      <c r="A1506" s="22">
        <f t="shared" si="47"/>
        <v>1502</v>
      </c>
      <c r="B1506" s="21" t="str">
        <f t="shared" si="46"/>
        <v>BMC_8</v>
      </c>
      <c r="C1506" s="21" t="s">
        <v>4378</v>
      </c>
      <c r="D1506" s="22" t="e">
        <v>#N/A</v>
      </c>
      <c r="E1506" s="22" t="s">
        <v>4379</v>
      </c>
      <c r="F1506" s="22" t="s">
        <v>3946</v>
      </c>
      <c r="G1506" s="22" t="s">
        <v>405</v>
      </c>
      <c r="H1506" s="17">
        <v>44744</v>
      </c>
      <c r="I1506" s="22" t="s">
        <v>4587</v>
      </c>
      <c r="L1506" s="8" t="e">
        <f>VLOOKUP(E1506,'CONTROL MP HR'!$E$5:$M$1813,9,0)</f>
        <v>#N/A</v>
      </c>
    </row>
    <row r="1507" spans="1:12">
      <c r="A1507" s="22">
        <f t="shared" si="47"/>
        <v>1503</v>
      </c>
      <c r="B1507" s="21" t="str">
        <f t="shared" si="46"/>
        <v>00212372</v>
      </c>
      <c r="C1507" s="21">
        <v>212372</v>
      </c>
      <c r="D1507" s="22" t="e">
        <v>#N/A</v>
      </c>
      <c r="E1507" s="22" t="s">
        <v>4780</v>
      </c>
      <c r="F1507" s="22" t="s">
        <v>3946</v>
      </c>
      <c r="G1507" s="22" t="s">
        <v>405</v>
      </c>
      <c r="H1507" s="17">
        <v>44744</v>
      </c>
      <c r="I1507" s="22" t="s">
        <v>4587</v>
      </c>
      <c r="L1507" s="8" t="e">
        <f>VLOOKUP(E1507,'CONTROL MP HR'!$E$5:$M$1813,9,0)</f>
        <v>#N/A</v>
      </c>
    </row>
    <row r="1508" spans="1:12">
      <c r="A1508" s="22">
        <f t="shared" si="47"/>
        <v>1504</v>
      </c>
      <c r="B1508" s="21" t="str">
        <f t="shared" si="46"/>
        <v>00222427</v>
      </c>
      <c r="C1508" s="21">
        <v>222427</v>
      </c>
      <c r="D1508" s="22" t="s">
        <v>286</v>
      </c>
      <c r="E1508" s="22" t="s">
        <v>4362</v>
      </c>
      <c r="F1508" s="22" t="s">
        <v>3946</v>
      </c>
      <c r="G1508" s="22" t="s">
        <v>405</v>
      </c>
      <c r="H1508" s="17">
        <v>44744</v>
      </c>
      <c r="I1508" s="22" t="s">
        <v>4587</v>
      </c>
      <c r="L1508" s="8" t="str">
        <f>VLOOKUP(E1508,'CONTROL MP HR'!$E$5:$M$1813,9,0)</f>
        <v>00222427</v>
      </c>
    </row>
    <row r="1509" spans="1:12">
      <c r="A1509" s="22">
        <f t="shared" si="47"/>
        <v>1505</v>
      </c>
      <c r="B1509" s="21" t="str">
        <f t="shared" si="46"/>
        <v>80002254</v>
      </c>
      <c r="C1509" s="21" t="s">
        <v>2532</v>
      </c>
      <c r="D1509" s="22" t="s">
        <v>2532</v>
      </c>
      <c r="E1509" s="22" t="s">
        <v>2533</v>
      </c>
      <c r="F1509" s="22" t="s">
        <v>1255</v>
      </c>
      <c r="G1509" s="22" t="s">
        <v>328</v>
      </c>
      <c r="H1509" s="17">
        <v>44744</v>
      </c>
      <c r="I1509" s="22" t="s">
        <v>4587</v>
      </c>
      <c r="L1509" s="8" t="str">
        <f>VLOOKUP(E1509,'CONTROL MP HR'!$E$5:$M$1813,9,0)</f>
        <v>80002254</v>
      </c>
    </row>
    <row r="1510" spans="1:12">
      <c r="A1510" s="22">
        <f t="shared" si="47"/>
        <v>1506</v>
      </c>
      <c r="B1510" s="21" t="str">
        <f t="shared" si="46"/>
        <v>04111064</v>
      </c>
      <c r="C1510" s="21" t="s">
        <v>4031</v>
      </c>
      <c r="D1510" s="22" t="s">
        <v>3779</v>
      </c>
      <c r="E1510" s="22" t="s">
        <v>3780</v>
      </c>
      <c r="F1510" s="22" t="s">
        <v>1255</v>
      </c>
      <c r="G1510" s="22" t="s">
        <v>328</v>
      </c>
      <c r="H1510" s="17">
        <v>44744</v>
      </c>
      <c r="I1510" s="22" t="s">
        <v>4587</v>
      </c>
      <c r="L1510" s="8" t="str">
        <f>VLOOKUP(E1510,'CONTROL MP HR'!$E$5:$M$1813,9,0)</f>
        <v>04111064</v>
      </c>
    </row>
    <row r="1511" spans="1:12">
      <c r="A1511" s="22">
        <f t="shared" si="47"/>
        <v>1507</v>
      </c>
      <c r="B1511" s="21" t="str">
        <f t="shared" si="46"/>
        <v>80001448</v>
      </c>
      <c r="C1511" s="21" t="s">
        <v>3540</v>
      </c>
      <c r="D1511" s="22" t="s">
        <v>3540</v>
      </c>
      <c r="E1511" s="22" t="s">
        <v>3541</v>
      </c>
      <c r="F1511" s="22" t="s">
        <v>1255</v>
      </c>
      <c r="G1511" s="22" t="s">
        <v>405</v>
      </c>
      <c r="H1511" s="17">
        <v>44744</v>
      </c>
      <c r="I1511" s="22" t="s">
        <v>4587</v>
      </c>
      <c r="L1511" s="8" t="str">
        <f>VLOOKUP(E1511,'CONTROL MP HR'!$E$5:$M$1813,9,0)</f>
        <v>80001448</v>
      </c>
    </row>
    <row r="1512" spans="1:12">
      <c r="A1512" s="22">
        <f t="shared" si="47"/>
        <v>1508</v>
      </c>
      <c r="B1512" s="21" t="str">
        <f t="shared" si="46"/>
        <v>SARWANI</v>
      </c>
      <c r="C1512" s="21" t="s">
        <v>601</v>
      </c>
      <c r="D1512" s="22" t="s">
        <v>600</v>
      </c>
      <c r="E1512" s="22" t="s">
        <v>601</v>
      </c>
      <c r="F1512" s="22" t="s">
        <v>4609</v>
      </c>
      <c r="G1512" s="22" t="e">
        <v>#N/A</v>
      </c>
      <c r="H1512" s="17">
        <v>44744</v>
      </c>
      <c r="I1512" s="22" t="s">
        <v>4587</v>
      </c>
      <c r="L1512" s="8" t="str">
        <f>VLOOKUP(E1512,'CONTROL MP HR'!$E$5:$M$1813,9,0)</f>
        <v>BMP270622</v>
      </c>
    </row>
    <row r="1513" spans="1:12">
      <c r="A1513" s="22">
        <f t="shared" si="47"/>
        <v>1509</v>
      </c>
      <c r="B1513" s="21" t="str">
        <f t="shared" si="46"/>
        <v>IKHSANUDIN</v>
      </c>
      <c r="C1513" s="21" t="s">
        <v>1132</v>
      </c>
      <c r="D1513" s="22" t="s">
        <v>1131</v>
      </c>
      <c r="E1513" s="22" t="s">
        <v>1132</v>
      </c>
      <c r="F1513" s="22" t="s">
        <v>808</v>
      </c>
      <c r="G1513" s="22" t="e">
        <v>#N/A</v>
      </c>
      <c r="H1513" s="17">
        <v>44744</v>
      </c>
      <c r="I1513" s="22" t="s">
        <v>4587</v>
      </c>
      <c r="L1513" s="8" t="str">
        <f>VLOOKUP(E1513,'CONTROL MP HR'!$E$5:$M$1813,9,0)</f>
        <v>ISAC-22061987</v>
      </c>
    </row>
    <row r="1514" spans="1:12">
      <c r="A1514" s="22">
        <f t="shared" si="47"/>
        <v>1510</v>
      </c>
      <c r="B1514" s="21" t="str">
        <f t="shared" si="46"/>
        <v>JEKI MAULANA</v>
      </c>
      <c r="C1514" s="21" t="s">
        <v>827</v>
      </c>
      <c r="D1514" s="22" t="s">
        <v>826</v>
      </c>
      <c r="E1514" s="22" t="s">
        <v>827</v>
      </c>
      <c r="F1514" s="22" t="s">
        <v>808</v>
      </c>
      <c r="G1514" s="22" t="e">
        <v>#N/A</v>
      </c>
      <c r="H1514" s="17">
        <v>44744</v>
      </c>
      <c r="I1514" s="22" t="s">
        <v>4587</v>
      </c>
      <c r="L1514" s="8" t="str">
        <f>VLOOKUP(E1514,'CONTROL MP HR'!$E$5:$M$1813,9,0)</f>
        <v>ISAC-22061988</v>
      </c>
    </row>
    <row r="1515" spans="1:12">
      <c r="A1515" s="22">
        <f t="shared" si="47"/>
        <v>1511</v>
      </c>
      <c r="B1515" s="21" t="str">
        <f t="shared" si="46"/>
        <v>MARYADI</v>
      </c>
      <c r="C1515" s="21" t="s">
        <v>908</v>
      </c>
      <c r="D1515" s="22" t="s">
        <v>907</v>
      </c>
      <c r="E1515" s="22" t="s">
        <v>908</v>
      </c>
      <c r="F1515" s="22" t="s">
        <v>808</v>
      </c>
      <c r="G1515" s="22" t="e">
        <v>#N/A</v>
      </c>
      <c r="H1515" s="17">
        <v>44744</v>
      </c>
      <c r="I1515" s="22" t="s">
        <v>4587</v>
      </c>
      <c r="L1515" s="8" t="str">
        <f>VLOOKUP(E1515,'CONTROL MP HR'!$E$5:$M$1813,9,0)</f>
        <v>ISAC-22061989</v>
      </c>
    </row>
    <row r="1516" spans="1:12">
      <c r="A1516" s="22">
        <f t="shared" si="47"/>
        <v>1512</v>
      </c>
      <c r="B1516" s="21" t="str">
        <f t="shared" si="46"/>
        <v>80004270</v>
      </c>
      <c r="C1516" s="21">
        <v>80004270</v>
      </c>
      <c r="D1516" s="22" t="s">
        <v>3773</v>
      </c>
      <c r="E1516" s="22" t="s">
        <v>3774</v>
      </c>
      <c r="F1516" s="22" t="s">
        <v>1255</v>
      </c>
      <c r="G1516" s="22" t="s">
        <v>386</v>
      </c>
      <c r="H1516" s="17">
        <v>44744</v>
      </c>
      <c r="I1516" s="22" t="s">
        <v>4587</v>
      </c>
      <c r="L1516" s="8" t="str">
        <f>VLOOKUP(E1516,'CONTROL MP HR'!$E$5:$M$1813,9,0)</f>
        <v>80004270</v>
      </c>
    </row>
    <row r="1517" spans="1:12">
      <c r="A1517" s="22">
        <f t="shared" si="47"/>
        <v>1513</v>
      </c>
      <c r="B1517" s="21" t="str">
        <f t="shared" si="46"/>
        <v>80002238</v>
      </c>
      <c r="C1517" s="21" t="s">
        <v>3670</v>
      </c>
      <c r="D1517" s="22" t="s">
        <v>3670</v>
      </c>
      <c r="E1517" s="22" t="s">
        <v>3671</v>
      </c>
      <c r="F1517" s="22" t="s">
        <v>1255</v>
      </c>
      <c r="G1517" s="22" t="s">
        <v>386</v>
      </c>
      <c r="H1517" s="17">
        <v>44744</v>
      </c>
      <c r="I1517" s="22" t="s">
        <v>4587</v>
      </c>
      <c r="L1517" s="8" t="str">
        <f>VLOOKUP(E1517,'CONTROL MP HR'!$E$5:$M$1813,9,0)</f>
        <v>80002238</v>
      </c>
    </row>
    <row r="1518" spans="1:12">
      <c r="A1518" s="22">
        <f t="shared" si="47"/>
        <v>1514</v>
      </c>
      <c r="B1518" s="21" t="str">
        <f t="shared" si="46"/>
        <v>BMP-2509212</v>
      </c>
      <c r="C1518" s="21" t="s">
        <v>617</v>
      </c>
      <c r="D1518" s="22" t="s">
        <v>617</v>
      </c>
      <c r="E1518" s="22" t="s">
        <v>618</v>
      </c>
      <c r="F1518" s="22" t="s">
        <v>4609</v>
      </c>
      <c r="G1518" s="22" t="s">
        <v>386</v>
      </c>
      <c r="H1518" s="17">
        <v>44744</v>
      </c>
      <c r="I1518" s="22" t="s">
        <v>4587</v>
      </c>
      <c r="L1518" s="8" t="str">
        <f>VLOOKUP(E1518,'CONTROL MP HR'!$E$5:$M$1813,9,0)</f>
        <v>BMP-2509212</v>
      </c>
    </row>
    <row r="1519" spans="1:12">
      <c r="A1519" s="22">
        <f t="shared" si="47"/>
        <v>1515</v>
      </c>
      <c r="B1519" s="21" t="str">
        <f t="shared" si="46"/>
        <v>IHSAN JAMIL NURSIDIK</v>
      </c>
      <c r="C1519" s="21" t="s">
        <v>4781</v>
      </c>
      <c r="D1519" s="22" t="e">
        <v>#N/A</v>
      </c>
      <c r="E1519" s="22" t="s">
        <v>4781</v>
      </c>
      <c r="F1519" s="22" t="s">
        <v>1255</v>
      </c>
      <c r="G1519" s="22" t="e">
        <v>#N/A</v>
      </c>
      <c r="H1519" s="17">
        <v>44746</v>
      </c>
      <c r="I1519" s="22" t="s">
        <v>4587</v>
      </c>
      <c r="L1519" s="8" t="e">
        <f>VLOOKUP(E1519,'CONTROL MP HR'!$E$5:$M$1813,9,0)</f>
        <v>#N/A</v>
      </c>
    </row>
    <row r="1520" spans="1:12">
      <c r="A1520" s="22">
        <f t="shared" si="47"/>
        <v>1516</v>
      </c>
      <c r="B1520" s="21" t="str">
        <f t="shared" si="46"/>
        <v>FAJAR OMAR GANI</v>
      </c>
      <c r="C1520" s="21" t="s">
        <v>4782</v>
      </c>
      <c r="D1520" s="22" t="e">
        <v>#N/A</v>
      </c>
      <c r="E1520" s="22" t="s">
        <v>4782</v>
      </c>
      <c r="F1520" s="22" t="s">
        <v>1255</v>
      </c>
      <c r="G1520" s="22" t="e">
        <v>#N/A</v>
      </c>
      <c r="H1520" s="17">
        <v>44746</v>
      </c>
      <c r="I1520" s="22" t="s">
        <v>4587</v>
      </c>
      <c r="L1520" s="8" t="e">
        <f>VLOOKUP(E1520,'CONTROL MP HR'!$E$5:$M$1813,9,0)</f>
        <v>#N/A</v>
      </c>
    </row>
    <row r="1521" spans="1:12">
      <c r="A1521" s="22">
        <f t="shared" si="47"/>
        <v>1517</v>
      </c>
      <c r="B1521" s="21" t="str">
        <f t="shared" si="46"/>
        <v>80002062</v>
      </c>
      <c r="C1521" s="21" t="s">
        <v>2073</v>
      </c>
      <c r="D1521" s="22" t="s">
        <v>2073</v>
      </c>
      <c r="E1521" s="22" t="s">
        <v>2074</v>
      </c>
      <c r="F1521" s="22" t="s">
        <v>1255</v>
      </c>
      <c r="G1521" s="22" t="s">
        <v>328</v>
      </c>
      <c r="H1521" s="17">
        <v>44746</v>
      </c>
      <c r="I1521" s="22" t="s">
        <v>4587</v>
      </c>
      <c r="L1521" s="8" t="str">
        <f>VLOOKUP(E1521,'CONTROL MP HR'!$E$5:$M$1813,9,0)</f>
        <v>80002062</v>
      </c>
    </row>
    <row r="1522" spans="1:12">
      <c r="A1522" s="22">
        <f t="shared" si="47"/>
        <v>1518</v>
      </c>
      <c r="B1522" s="21" t="str">
        <f t="shared" si="46"/>
        <v>00117136</v>
      </c>
      <c r="C1522" s="21" t="s">
        <v>4053</v>
      </c>
      <c r="D1522" s="22" t="s">
        <v>3710</v>
      </c>
      <c r="E1522" s="22" t="s">
        <v>3711</v>
      </c>
      <c r="F1522" s="22" t="s">
        <v>1255</v>
      </c>
      <c r="G1522" s="22" t="s">
        <v>328</v>
      </c>
      <c r="H1522" s="17">
        <v>44746</v>
      </c>
      <c r="I1522" s="22" t="s">
        <v>4587</v>
      </c>
      <c r="L1522" s="8" t="str">
        <f>VLOOKUP(E1522,'CONTROL MP HR'!$E$5:$M$1813,9,0)</f>
        <v>00117136</v>
      </c>
    </row>
    <row r="1523" spans="1:12">
      <c r="A1523" s="22">
        <f t="shared" si="47"/>
        <v>1519</v>
      </c>
      <c r="B1523" s="21" t="str">
        <f t="shared" si="46"/>
        <v>PARLUHUTAN SAGALA</v>
      </c>
      <c r="C1523" s="21" t="s">
        <v>4783</v>
      </c>
      <c r="D1523" s="22" t="e">
        <v>#N/A</v>
      </c>
      <c r="E1523" s="22" t="s">
        <v>4783</v>
      </c>
      <c r="F1523" s="22" t="s">
        <v>643</v>
      </c>
      <c r="G1523" s="22" t="e">
        <v>#N/A</v>
      </c>
      <c r="H1523" s="17">
        <v>44747</v>
      </c>
      <c r="I1523" s="22" t="s">
        <v>4587</v>
      </c>
      <c r="L1523" s="8" t="e">
        <f>VLOOKUP(E1523,'CONTROL MP HR'!$E$5:$M$1813,9,0)</f>
        <v>#N/A</v>
      </c>
    </row>
    <row r="1524" spans="1:12">
      <c r="A1524" s="22">
        <f t="shared" si="47"/>
        <v>1520</v>
      </c>
      <c r="B1524" s="21" t="str">
        <f t="shared" si="46"/>
        <v>ERWIN FEBIANOOR</v>
      </c>
      <c r="C1524" s="21" t="s">
        <v>4784</v>
      </c>
      <c r="D1524" s="22" t="e">
        <v>#N/A</v>
      </c>
      <c r="E1524" s="22" t="s">
        <v>4784</v>
      </c>
      <c r="F1524" s="22" t="s">
        <v>1255</v>
      </c>
      <c r="G1524" s="22" t="e">
        <v>#N/A</v>
      </c>
      <c r="H1524" s="17">
        <v>44749</v>
      </c>
      <c r="I1524" s="22" t="s">
        <v>4587</v>
      </c>
      <c r="L1524" s="8" t="e">
        <f>VLOOKUP(E1524,'CONTROL MP HR'!$E$5:$M$1813,9,0)</f>
        <v>#N/A</v>
      </c>
    </row>
    <row r="1525" spans="1:12">
      <c r="A1525" s="22">
        <f t="shared" si="47"/>
        <v>1521</v>
      </c>
      <c r="B1525" s="21" t="str">
        <f t="shared" si="46"/>
        <v>ACHMAD DARIYANTO</v>
      </c>
      <c r="C1525" s="21" t="s">
        <v>4785</v>
      </c>
      <c r="D1525" s="22" t="e">
        <v>#N/A</v>
      </c>
      <c r="E1525" s="22" t="s">
        <v>4785</v>
      </c>
      <c r="F1525" s="22" t="s">
        <v>1255</v>
      </c>
      <c r="G1525" s="22" t="e">
        <v>#N/A</v>
      </c>
      <c r="H1525" s="17">
        <v>44749</v>
      </c>
      <c r="I1525" s="22" t="s">
        <v>4587</v>
      </c>
      <c r="L1525" s="8" t="e">
        <f>VLOOKUP(E1525,'CONTROL MP HR'!$E$5:$M$1813,9,0)</f>
        <v>#N/A</v>
      </c>
    </row>
    <row r="1526" spans="1:12">
      <c r="A1526" s="22">
        <f t="shared" si="47"/>
        <v>1522</v>
      </c>
      <c r="B1526" s="21" t="str">
        <f t="shared" si="46"/>
        <v>MP/ARCO-0041</v>
      </c>
      <c r="C1526" s="21" t="s">
        <v>58</v>
      </c>
      <c r="D1526" s="22" t="s">
        <v>58</v>
      </c>
      <c r="E1526" s="22" t="s">
        <v>59</v>
      </c>
      <c r="F1526" s="22" t="s">
        <v>19</v>
      </c>
      <c r="G1526" s="22" t="s">
        <v>3973</v>
      </c>
      <c r="H1526" s="17">
        <v>44749</v>
      </c>
      <c r="I1526" s="22" t="s">
        <v>4587</v>
      </c>
      <c r="L1526" s="8" t="str">
        <f>VLOOKUP(E1526,'CONTROL MP HR'!$E$5:$M$1813,9,0)</f>
        <v>MP/ARCO-0041</v>
      </c>
    </row>
    <row r="1527" spans="1:12">
      <c r="A1527" s="22">
        <f t="shared" si="47"/>
        <v>1523</v>
      </c>
      <c r="B1527" s="21" t="str">
        <f t="shared" si="46"/>
        <v>ISAC-21090294</v>
      </c>
      <c r="C1527" s="21" t="s">
        <v>54</v>
      </c>
      <c r="D1527" s="22" t="s">
        <v>54</v>
      </c>
      <c r="E1527" s="22" t="s">
        <v>55</v>
      </c>
      <c r="F1527" s="22" t="s">
        <v>19</v>
      </c>
      <c r="G1527" s="22" t="s">
        <v>3973</v>
      </c>
      <c r="H1527" s="17">
        <v>44749</v>
      </c>
      <c r="I1527" s="22" t="s">
        <v>4587</v>
      </c>
      <c r="L1527" s="8" t="str">
        <f>VLOOKUP(E1527,'CONTROL MP HR'!$E$5:$M$1813,9,0)</f>
        <v>ISAC-21090294</v>
      </c>
    </row>
    <row r="1528" spans="1:12">
      <c r="A1528" s="22">
        <f t="shared" si="47"/>
        <v>1524</v>
      </c>
      <c r="B1528" s="21" t="str">
        <f t="shared" si="46"/>
        <v>ISAC-21120545</v>
      </c>
      <c r="C1528" s="21" t="s">
        <v>37</v>
      </c>
      <c r="D1528" s="22" t="s">
        <v>37</v>
      </c>
      <c r="E1528" s="22" t="s">
        <v>38</v>
      </c>
      <c r="F1528" s="22" t="s">
        <v>19</v>
      </c>
      <c r="G1528" s="22" t="s">
        <v>3973</v>
      </c>
      <c r="H1528" s="17">
        <v>44749</v>
      </c>
      <c r="I1528" s="22" t="s">
        <v>4587</v>
      </c>
      <c r="L1528" s="8" t="str">
        <f>VLOOKUP(E1528,'CONTROL MP HR'!$E$5:$M$1813,9,0)</f>
        <v>ISAC-21120545</v>
      </c>
    </row>
    <row r="1529" spans="1:12">
      <c r="A1529" s="22">
        <f t="shared" si="47"/>
        <v>1525</v>
      </c>
      <c r="B1529" s="21" t="str">
        <f t="shared" si="46"/>
        <v>80002328</v>
      </c>
      <c r="C1529" s="21">
        <v>80002328</v>
      </c>
      <c r="D1529" s="22" t="s">
        <v>3126</v>
      </c>
      <c r="E1529" s="22" t="s">
        <v>3127</v>
      </c>
      <c r="F1529" s="22" t="s">
        <v>1255</v>
      </c>
      <c r="G1529" s="22" t="s">
        <v>405</v>
      </c>
      <c r="H1529" s="17">
        <v>44749</v>
      </c>
      <c r="I1529" s="22" t="s">
        <v>4587</v>
      </c>
      <c r="L1529" s="8" t="str">
        <f>VLOOKUP(E1529,'CONTROL MP HR'!$E$5:$M$1813,9,0)</f>
        <v>80002328</v>
      </c>
    </row>
    <row r="1530" spans="1:12">
      <c r="A1530" s="22">
        <f t="shared" si="47"/>
        <v>1526</v>
      </c>
      <c r="B1530" s="21" t="str">
        <f t="shared" si="46"/>
        <v>80002002</v>
      </c>
      <c r="C1530" s="21">
        <v>80002002</v>
      </c>
      <c r="D1530" s="22" t="s">
        <v>2079</v>
      </c>
      <c r="E1530" s="22" t="s">
        <v>2080</v>
      </c>
      <c r="F1530" s="22" t="s">
        <v>1255</v>
      </c>
      <c r="G1530" s="22" t="s">
        <v>405</v>
      </c>
      <c r="H1530" s="17">
        <v>44749</v>
      </c>
      <c r="I1530" s="22" t="s">
        <v>4587</v>
      </c>
      <c r="L1530" s="8" t="str">
        <f>VLOOKUP(E1530,'CONTROL MP HR'!$E$5:$M$1813,9,0)</f>
        <v>80002002</v>
      </c>
    </row>
    <row r="1531" spans="1:12">
      <c r="A1531" s="22">
        <f t="shared" si="47"/>
        <v>1527</v>
      </c>
      <c r="B1531" s="21" t="str">
        <f t="shared" si="46"/>
        <v>80004660</v>
      </c>
      <c r="C1531" s="21">
        <v>80004660</v>
      </c>
      <c r="D1531" s="22" t="s">
        <v>3059</v>
      </c>
      <c r="E1531" s="22" t="s">
        <v>3058</v>
      </c>
      <c r="F1531" s="22" t="s">
        <v>1255</v>
      </c>
      <c r="G1531" s="22" t="s">
        <v>328</v>
      </c>
      <c r="H1531" s="17">
        <v>44749</v>
      </c>
      <c r="I1531" s="22" t="s">
        <v>4587</v>
      </c>
      <c r="L1531" s="8" t="str">
        <f>VLOOKUP(E1531,'CONTROL MP HR'!$E$5:$M$1813,9,0)</f>
        <v>80004660</v>
      </c>
    </row>
    <row r="1532" spans="1:12">
      <c r="A1532" s="22">
        <f t="shared" si="47"/>
        <v>1528</v>
      </c>
      <c r="B1532" s="21" t="str">
        <f t="shared" si="46"/>
        <v>80004662</v>
      </c>
      <c r="C1532" s="21">
        <v>80004662</v>
      </c>
      <c r="D1532" s="22" t="s">
        <v>1910</v>
      </c>
      <c r="E1532" s="22" t="s">
        <v>1911</v>
      </c>
      <c r="F1532" s="22" t="s">
        <v>1255</v>
      </c>
      <c r="G1532" s="22" t="s">
        <v>3973</v>
      </c>
      <c r="H1532" s="17">
        <v>44749</v>
      </c>
      <c r="I1532" s="22" t="s">
        <v>4587</v>
      </c>
      <c r="L1532" s="8" t="str">
        <f>VLOOKUP(E1532,'CONTROL MP HR'!$E$5:$M$1813,9,0)</f>
        <v>80004662</v>
      </c>
    </row>
    <row r="1533" spans="1:12">
      <c r="A1533" s="22">
        <f t="shared" si="47"/>
        <v>1529</v>
      </c>
      <c r="B1533" s="21" t="str">
        <f t="shared" si="46"/>
        <v>CAHYO DWI PURWANTO</v>
      </c>
      <c r="C1533" s="21" t="s">
        <v>4786</v>
      </c>
      <c r="D1533" s="22" t="s">
        <v>1189</v>
      </c>
      <c r="E1533" s="22" t="s">
        <v>4786</v>
      </c>
      <c r="F1533" s="22" t="s">
        <v>4615</v>
      </c>
      <c r="G1533" s="22" t="e">
        <v>#N/A</v>
      </c>
      <c r="H1533" s="17">
        <v>44749</v>
      </c>
      <c r="I1533" s="22" t="s">
        <v>4587</v>
      </c>
      <c r="L1533" s="8" t="str">
        <f>VLOOKUP(E1533,'CONTROL MP HR'!$E$5:$M$1813,9,0)</f>
        <v>LSS-016</v>
      </c>
    </row>
    <row r="1534" spans="1:12">
      <c r="A1534" s="22">
        <f t="shared" si="47"/>
        <v>1530</v>
      </c>
      <c r="B1534" s="21" t="str">
        <f t="shared" si="46"/>
        <v>80002003</v>
      </c>
      <c r="C1534" s="21">
        <v>80002003</v>
      </c>
      <c r="D1534" s="22" t="s">
        <v>3178</v>
      </c>
      <c r="E1534" s="22" t="s">
        <v>3179</v>
      </c>
      <c r="F1534" s="22" t="s">
        <v>1255</v>
      </c>
      <c r="G1534" s="22" t="s">
        <v>405</v>
      </c>
      <c r="H1534" s="17">
        <v>44749</v>
      </c>
      <c r="I1534" s="22" t="s">
        <v>4587</v>
      </c>
      <c r="L1534" s="8" t="str">
        <f>VLOOKUP(E1534,'CONTROL MP HR'!$E$5:$M$1813,9,0)</f>
        <v>80002003</v>
      </c>
    </row>
    <row r="1535" spans="1:12">
      <c r="A1535" s="22">
        <f t="shared" si="47"/>
        <v>1531</v>
      </c>
      <c r="B1535" s="21" t="str">
        <f t="shared" si="46"/>
        <v>YUSUP MANGGAK BERANI</v>
      </c>
      <c r="C1535" s="21" t="s">
        <v>4787</v>
      </c>
      <c r="D1535" s="22" t="e">
        <v>#N/A</v>
      </c>
      <c r="E1535" s="22" t="s">
        <v>4787</v>
      </c>
      <c r="F1535" s="22" t="s">
        <v>1228</v>
      </c>
      <c r="G1535" s="22" t="e">
        <v>#N/A</v>
      </c>
      <c r="H1535" s="17">
        <v>44749</v>
      </c>
      <c r="I1535" s="22" t="s">
        <v>4587</v>
      </c>
      <c r="L1535" s="8" t="e">
        <f>VLOOKUP(E1535,'CONTROL MP HR'!$E$5:$M$1813,9,0)</f>
        <v>#N/A</v>
      </c>
    </row>
    <row r="1536" spans="1:12">
      <c r="A1536" s="22">
        <f t="shared" si="47"/>
        <v>1532</v>
      </c>
      <c r="B1536" s="21" t="str">
        <f t="shared" si="46"/>
        <v>JEFRIANTO RANGGA PADULANG</v>
      </c>
      <c r="C1536" s="21" t="s">
        <v>4788</v>
      </c>
      <c r="D1536" s="22" t="s">
        <v>268</v>
      </c>
      <c r="E1536" s="22" t="s">
        <v>4788</v>
      </c>
      <c r="F1536" s="22" t="s">
        <v>3946</v>
      </c>
      <c r="G1536" s="22" t="e">
        <v>#N/A</v>
      </c>
      <c r="H1536" s="17">
        <v>44751</v>
      </c>
      <c r="I1536" s="22" t="s">
        <v>4587</v>
      </c>
      <c r="L1536" s="8" t="str">
        <f>VLOOKUP(E1536,'CONTROL MP HR'!$E$5:$M$1813,9,0)</f>
        <v>00000000</v>
      </c>
    </row>
    <row r="1537" spans="1:12">
      <c r="A1537" s="22">
        <f t="shared" si="47"/>
        <v>1533</v>
      </c>
      <c r="B1537" s="21" t="str">
        <f t="shared" si="46"/>
        <v>M. NOVAL ANDIKA</v>
      </c>
      <c r="C1537" s="21" t="s">
        <v>4789</v>
      </c>
      <c r="D1537" s="22" t="e">
        <v>#N/A</v>
      </c>
      <c r="E1537" s="22" t="s">
        <v>4789</v>
      </c>
      <c r="F1537" s="22" t="s">
        <v>3946</v>
      </c>
      <c r="G1537" s="22" t="e">
        <v>#N/A</v>
      </c>
      <c r="H1537" s="17">
        <v>44751</v>
      </c>
      <c r="I1537" s="22" t="s">
        <v>4587</v>
      </c>
      <c r="L1537" s="8" t="e">
        <f>VLOOKUP(E1537,'CONTROL MP HR'!$E$5:$M$1813,9,0)</f>
        <v>#N/A</v>
      </c>
    </row>
    <row r="1538" spans="1:12">
      <c r="A1538" s="22">
        <f t="shared" si="47"/>
        <v>1534</v>
      </c>
      <c r="B1538" s="21" t="str">
        <f t="shared" si="46"/>
        <v>HENDI ANTO HUTAGALUNG</v>
      </c>
      <c r="C1538" s="21" t="s">
        <v>4790</v>
      </c>
      <c r="D1538" s="22" t="e">
        <v>#N/A</v>
      </c>
      <c r="E1538" s="22" t="s">
        <v>4790</v>
      </c>
      <c r="F1538" s="22" t="s">
        <v>3946</v>
      </c>
      <c r="G1538" s="22" t="e">
        <v>#N/A</v>
      </c>
      <c r="H1538" s="17">
        <v>44751</v>
      </c>
      <c r="I1538" s="22" t="s">
        <v>4587</v>
      </c>
      <c r="L1538" s="8" t="e">
        <f>VLOOKUP(E1538,'CONTROL MP HR'!$E$5:$M$1813,9,0)</f>
        <v>#N/A</v>
      </c>
    </row>
    <row r="1539" spans="1:12">
      <c r="A1539" s="22">
        <f t="shared" si="47"/>
        <v>1535</v>
      </c>
      <c r="B1539" s="21" t="str">
        <f t="shared" si="46"/>
        <v>TERSERA DWI IRIANTO</v>
      </c>
      <c r="C1539" s="21" t="s">
        <v>4791</v>
      </c>
      <c r="D1539" s="22" t="s">
        <v>268</v>
      </c>
      <c r="E1539" s="22" t="s">
        <v>4791</v>
      </c>
      <c r="F1539" s="22" t="s">
        <v>3946</v>
      </c>
      <c r="G1539" s="22" t="e">
        <v>#N/A</v>
      </c>
      <c r="H1539" s="17">
        <v>44751</v>
      </c>
      <c r="I1539" s="22" t="s">
        <v>4587</v>
      </c>
      <c r="L1539" s="8" t="str">
        <f>VLOOKUP(E1539,'CONTROL MP HR'!$E$5:$M$1813,9,0)</f>
        <v>00000000</v>
      </c>
    </row>
    <row r="1540" spans="1:12">
      <c r="A1540" s="22">
        <f t="shared" si="47"/>
        <v>1536</v>
      </c>
      <c r="B1540" s="21" t="str">
        <f t="shared" si="46"/>
        <v>MUHAMMAD HIDA NUR YAZID</v>
      </c>
      <c r="C1540" s="21" t="s">
        <v>4792</v>
      </c>
      <c r="D1540" s="22" t="e">
        <v>#N/A</v>
      </c>
      <c r="E1540" s="22" t="s">
        <v>4792</v>
      </c>
      <c r="F1540" s="22" t="s">
        <v>3946</v>
      </c>
      <c r="G1540" s="22" t="e">
        <v>#N/A</v>
      </c>
      <c r="H1540" s="17">
        <v>44751</v>
      </c>
      <c r="I1540" s="22" t="s">
        <v>4587</v>
      </c>
      <c r="L1540" s="8" t="e">
        <f>VLOOKUP(E1540,'CONTROL MP HR'!$E$5:$M$1813,9,0)</f>
        <v>#N/A</v>
      </c>
    </row>
    <row r="1541" spans="1:12">
      <c r="A1541" s="22">
        <f t="shared" si="47"/>
        <v>1537</v>
      </c>
      <c r="B1541" s="21" t="str">
        <f t="shared" ref="B1541:B1598" si="48">TEXT(C1541,"00000000")</f>
        <v>ARIF SEPTYAN HANDYANTO</v>
      </c>
      <c r="C1541" s="21" t="s">
        <v>4793</v>
      </c>
      <c r="D1541" s="22" t="s">
        <v>268</v>
      </c>
      <c r="E1541" s="22" t="s">
        <v>4793</v>
      </c>
      <c r="F1541" s="22" t="s">
        <v>3946</v>
      </c>
      <c r="G1541" s="22" t="e">
        <v>#N/A</v>
      </c>
      <c r="H1541" s="17">
        <v>44751</v>
      </c>
      <c r="I1541" s="22" t="s">
        <v>4587</v>
      </c>
      <c r="L1541" s="8" t="str">
        <f>VLOOKUP(E1541,'CONTROL MP HR'!$E$5:$M$1813,9,0)</f>
        <v>00000000</v>
      </c>
    </row>
    <row r="1542" spans="1:12">
      <c r="A1542" s="22">
        <f t="shared" ref="A1542:A1598" si="49">A1541+1</f>
        <v>1538</v>
      </c>
      <c r="B1542" s="21" t="str">
        <f t="shared" si="48"/>
        <v>IBRAHIM</v>
      </c>
      <c r="C1542" s="21" t="s">
        <v>4794</v>
      </c>
      <c r="D1542" s="22" t="s">
        <v>268</v>
      </c>
      <c r="E1542" s="22" t="s">
        <v>4794</v>
      </c>
      <c r="F1542" s="22" t="s">
        <v>3946</v>
      </c>
      <c r="G1542" s="22" t="e">
        <v>#N/A</v>
      </c>
      <c r="H1542" s="17">
        <v>44751</v>
      </c>
      <c r="I1542" s="22" t="s">
        <v>4587</v>
      </c>
      <c r="L1542" s="8" t="str">
        <f>VLOOKUP(E1542,'CONTROL MP HR'!$E$5:$M$1813,9,0)</f>
        <v>00000000</v>
      </c>
    </row>
    <row r="1543" spans="1:12">
      <c r="A1543" s="22">
        <f t="shared" si="49"/>
        <v>1539</v>
      </c>
      <c r="B1543" s="21" t="str">
        <f t="shared" si="48"/>
        <v>00291057</v>
      </c>
      <c r="C1543" s="21">
        <v>291057</v>
      </c>
      <c r="D1543" s="22" t="s">
        <v>216</v>
      </c>
      <c r="E1543" s="22" t="s">
        <v>4319</v>
      </c>
      <c r="F1543" s="22" t="s">
        <v>3946</v>
      </c>
      <c r="G1543" s="22" t="s">
        <v>405</v>
      </c>
      <c r="H1543" s="17">
        <v>44751</v>
      </c>
      <c r="I1543" s="22" t="s">
        <v>4587</v>
      </c>
      <c r="L1543" s="8" t="str">
        <f>VLOOKUP(E1543,'CONTROL MP HR'!$E$5:$M$1813,9,0)</f>
        <v>00291057</v>
      </c>
    </row>
    <row r="1544" spans="1:12">
      <c r="A1544" s="22">
        <f t="shared" si="49"/>
        <v>1540</v>
      </c>
      <c r="B1544" s="21" t="str">
        <f t="shared" si="48"/>
        <v>00418055</v>
      </c>
      <c r="C1544" s="21" t="s">
        <v>1889</v>
      </c>
      <c r="D1544" s="22" t="s">
        <v>1889</v>
      </c>
      <c r="E1544" s="22" t="s">
        <v>1890</v>
      </c>
      <c r="F1544" s="22" t="s">
        <v>1255</v>
      </c>
      <c r="G1544" s="22" t="s">
        <v>328</v>
      </c>
      <c r="H1544" s="17">
        <v>44751</v>
      </c>
      <c r="I1544" s="22" t="s">
        <v>4587</v>
      </c>
      <c r="L1544" s="8" t="str">
        <f>VLOOKUP(E1544,'CONTROL MP HR'!$E$5:$M$1813,9,0)</f>
        <v>00418055</v>
      </c>
    </row>
    <row r="1545" spans="1:12">
      <c r="A1545" s="22">
        <f t="shared" si="49"/>
        <v>1541</v>
      </c>
      <c r="B1545" s="21" t="str">
        <f t="shared" si="48"/>
        <v>80004659</v>
      </c>
      <c r="C1545" s="21">
        <v>80004659</v>
      </c>
      <c r="D1545" s="22" t="s">
        <v>2072</v>
      </c>
      <c r="E1545" s="22" t="s">
        <v>2070</v>
      </c>
      <c r="F1545" s="22" t="s">
        <v>1255</v>
      </c>
      <c r="G1545" s="22" t="s">
        <v>3973</v>
      </c>
      <c r="H1545" s="17">
        <v>44751</v>
      </c>
      <c r="I1545" s="22" t="s">
        <v>4587</v>
      </c>
      <c r="L1545" s="8" t="str">
        <f>VLOOKUP(E1545,'CONTROL MP HR'!$E$5:$M$1813,9,0)</f>
        <v>80004659</v>
      </c>
    </row>
    <row r="1546" spans="1:12">
      <c r="A1546" s="22">
        <f t="shared" si="49"/>
        <v>1542</v>
      </c>
      <c r="B1546" s="21" t="str">
        <f t="shared" si="48"/>
        <v>80001832</v>
      </c>
      <c r="C1546" s="21" t="s">
        <v>1787</v>
      </c>
      <c r="D1546" s="22" t="s">
        <v>1787</v>
      </c>
      <c r="E1546" s="22" t="s">
        <v>1788</v>
      </c>
      <c r="F1546" s="22" t="s">
        <v>1255</v>
      </c>
      <c r="G1546" s="22" t="s">
        <v>405</v>
      </c>
      <c r="H1546" s="17">
        <v>44751</v>
      </c>
      <c r="I1546" s="22" t="s">
        <v>4587</v>
      </c>
      <c r="L1546" s="8" t="str">
        <f>VLOOKUP(E1546,'CONTROL MP HR'!$E$5:$M$1813,9,0)</f>
        <v>80001832</v>
      </c>
    </row>
    <row r="1547" spans="1:12">
      <c r="A1547" s="22">
        <f t="shared" si="49"/>
        <v>1543</v>
      </c>
      <c r="B1547" s="21" t="str">
        <f t="shared" si="48"/>
        <v>80002136</v>
      </c>
      <c r="C1547" s="21" t="s">
        <v>1479</v>
      </c>
      <c r="D1547" s="22" t="s">
        <v>1479</v>
      </c>
      <c r="E1547" s="22" t="s">
        <v>1480</v>
      </c>
      <c r="F1547" s="22" t="s">
        <v>1255</v>
      </c>
      <c r="G1547" s="22" t="s">
        <v>405</v>
      </c>
      <c r="H1547" s="17">
        <v>44751</v>
      </c>
      <c r="I1547" s="22" t="s">
        <v>4587</v>
      </c>
      <c r="L1547" s="8" t="str">
        <f>VLOOKUP(E1547,'CONTROL MP HR'!$E$5:$M$1813,9,0)</f>
        <v>80002136</v>
      </c>
    </row>
    <row r="1548" spans="1:12">
      <c r="A1548" s="22">
        <f t="shared" si="49"/>
        <v>1544</v>
      </c>
      <c r="B1548" s="21" t="str">
        <f t="shared" si="48"/>
        <v>JOHANSYAH</v>
      </c>
      <c r="C1548" s="21" t="s">
        <v>2119</v>
      </c>
      <c r="D1548" s="22" t="s">
        <v>2118</v>
      </c>
      <c r="E1548" s="22" t="s">
        <v>2119</v>
      </c>
      <c r="F1548" s="22" t="s">
        <v>1255</v>
      </c>
      <c r="G1548" s="22" t="e">
        <v>#N/A</v>
      </c>
      <c r="H1548" s="17">
        <v>44751</v>
      </c>
      <c r="I1548" s="22" t="s">
        <v>4587</v>
      </c>
      <c r="L1548" s="8" t="str">
        <f>VLOOKUP(E1548,'CONTROL MP HR'!$E$5:$M$1813,9,0)</f>
        <v>80002118</v>
      </c>
    </row>
    <row r="1549" spans="1:12">
      <c r="A1549" s="22">
        <f t="shared" si="49"/>
        <v>1545</v>
      </c>
      <c r="B1549" s="21" t="str">
        <f t="shared" si="48"/>
        <v>MUHAMMAD SAID</v>
      </c>
      <c r="C1549" s="21" t="s">
        <v>3347</v>
      </c>
      <c r="D1549" s="22" t="s">
        <v>3346</v>
      </c>
      <c r="E1549" s="22" t="s">
        <v>3347</v>
      </c>
      <c r="F1549" s="22" t="s">
        <v>1255</v>
      </c>
      <c r="G1549" s="22" t="e">
        <v>#N/A</v>
      </c>
      <c r="H1549" s="17">
        <v>44751</v>
      </c>
      <c r="I1549" s="22" t="s">
        <v>4587</v>
      </c>
      <c r="L1549" s="8" t="str">
        <f>VLOOKUP(E1549,'CONTROL MP HR'!$E$5:$M$1813,9,0)</f>
        <v>80002120</v>
      </c>
    </row>
    <row r="1550" spans="1:12">
      <c r="A1550" s="22">
        <f t="shared" si="49"/>
        <v>1546</v>
      </c>
      <c r="B1550" s="21" t="str">
        <f t="shared" si="48"/>
        <v>01115165</v>
      </c>
      <c r="C1550" s="21" t="s">
        <v>715</v>
      </c>
      <c r="D1550" s="22" t="s">
        <v>718</v>
      </c>
      <c r="E1550" s="22" t="s">
        <v>716</v>
      </c>
      <c r="F1550" s="22" t="s">
        <v>4661</v>
      </c>
      <c r="G1550" s="22" t="s">
        <v>386</v>
      </c>
      <c r="H1550" s="17">
        <v>44751</v>
      </c>
      <c r="I1550" s="22" t="s">
        <v>4587</v>
      </c>
      <c r="L1550" s="8" t="str">
        <f>VLOOKUP(E1550,'CONTROL MP HR'!$E$5:$M$1813,9,0)</f>
        <v>01115165</v>
      </c>
    </row>
    <row r="1551" spans="1:12">
      <c r="A1551" s="22">
        <f t="shared" si="49"/>
        <v>1547</v>
      </c>
      <c r="B1551" s="21" t="str">
        <f t="shared" si="48"/>
        <v>80004661</v>
      </c>
      <c r="C1551" s="21">
        <v>80004661</v>
      </c>
      <c r="D1551" s="22" t="s">
        <v>3183</v>
      </c>
      <c r="E1551" s="22" t="s">
        <v>3184</v>
      </c>
      <c r="F1551" s="22" t="s">
        <v>1255</v>
      </c>
      <c r="G1551" s="22" t="s">
        <v>3973</v>
      </c>
      <c r="H1551" s="17">
        <v>44751</v>
      </c>
      <c r="I1551" s="22" t="s">
        <v>4587</v>
      </c>
      <c r="L1551" s="8" t="str">
        <f>VLOOKUP(E1551,'CONTROL MP HR'!$E$5:$M$1813,9,0)</f>
        <v>80004661</v>
      </c>
    </row>
    <row r="1552" spans="1:12">
      <c r="A1552" s="22">
        <f t="shared" si="49"/>
        <v>1548</v>
      </c>
      <c r="B1552" s="21" t="str">
        <f t="shared" si="48"/>
        <v>00118055</v>
      </c>
      <c r="C1552" s="21" t="s">
        <v>4064</v>
      </c>
      <c r="D1552" s="22" t="e">
        <v>#N/A</v>
      </c>
      <c r="E1552" s="22" t="s">
        <v>4065</v>
      </c>
      <c r="F1552" s="22" t="s">
        <v>1255</v>
      </c>
      <c r="G1552" s="22" t="s">
        <v>328</v>
      </c>
      <c r="H1552" s="17">
        <v>44751</v>
      </c>
      <c r="I1552" s="22" t="s">
        <v>4587</v>
      </c>
      <c r="L1552" s="8" t="e">
        <f>VLOOKUP(E1552,'CONTROL MP HR'!$E$5:$M$1813,9,0)</f>
        <v>#N/A</v>
      </c>
    </row>
    <row r="1553" spans="1:12">
      <c r="A1553" s="22">
        <f t="shared" si="49"/>
        <v>1549</v>
      </c>
      <c r="B1553" s="21" t="str">
        <f t="shared" si="48"/>
        <v>80002787</v>
      </c>
      <c r="C1553" s="21" t="s">
        <v>2472</v>
      </c>
      <c r="D1553" s="22" t="s">
        <v>2472</v>
      </c>
      <c r="E1553" s="22" t="s">
        <v>2473</v>
      </c>
      <c r="F1553" s="22" t="s">
        <v>1255</v>
      </c>
      <c r="G1553" s="22" t="s">
        <v>328</v>
      </c>
      <c r="H1553" s="17">
        <v>44751</v>
      </c>
      <c r="I1553" s="22" t="s">
        <v>4587</v>
      </c>
      <c r="L1553" s="8" t="str">
        <f>VLOOKUP(E1553,'CONTROL MP HR'!$E$5:$M$1813,9,0)</f>
        <v>80002787</v>
      </c>
    </row>
    <row r="1554" spans="1:12">
      <c r="A1554" s="22">
        <f t="shared" si="49"/>
        <v>1550</v>
      </c>
      <c r="B1554" s="21" t="str">
        <f t="shared" si="48"/>
        <v>80004658</v>
      </c>
      <c r="C1554" s="21">
        <v>80004658</v>
      </c>
      <c r="D1554" s="22" t="e">
        <v>#N/A</v>
      </c>
      <c r="E1554" s="22" t="s">
        <v>4063</v>
      </c>
      <c r="F1554" s="22" t="s">
        <v>1255</v>
      </c>
      <c r="G1554" s="22" t="s">
        <v>328</v>
      </c>
      <c r="H1554" s="17">
        <v>44751</v>
      </c>
      <c r="I1554" s="22" t="s">
        <v>4587</v>
      </c>
      <c r="L1554" s="8" t="e">
        <f>VLOOKUP(E1554,'CONTROL MP HR'!$E$5:$M$1813,9,0)</f>
        <v>#N/A</v>
      </c>
    </row>
    <row r="1555" spans="1:12">
      <c r="A1555" s="22">
        <f t="shared" si="49"/>
        <v>1551</v>
      </c>
      <c r="B1555" s="21" t="str">
        <f t="shared" si="48"/>
        <v>80000827</v>
      </c>
      <c r="C1555" s="21" t="s">
        <v>4146</v>
      </c>
      <c r="D1555" s="22" t="s">
        <v>2787</v>
      </c>
      <c r="E1555" s="22" t="s">
        <v>2788</v>
      </c>
      <c r="F1555" s="22" t="s">
        <v>1255</v>
      </c>
      <c r="G1555" s="22" t="s">
        <v>328</v>
      </c>
      <c r="H1555" s="17">
        <v>44751</v>
      </c>
      <c r="I1555" s="22" t="s">
        <v>4587</v>
      </c>
      <c r="L1555" s="8" t="str">
        <f>VLOOKUP(E1555,'CONTROL MP HR'!$E$5:$M$1813,9,0)</f>
        <v>80003311</v>
      </c>
    </row>
    <row r="1556" spans="1:12">
      <c r="A1556" s="22">
        <f t="shared" si="49"/>
        <v>1552</v>
      </c>
      <c r="B1556" s="21" t="str">
        <f t="shared" si="48"/>
        <v>00118101</v>
      </c>
      <c r="C1556" s="21" t="s">
        <v>4166</v>
      </c>
      <c r="D1556" s="22" t="s">
        <v>2904</v>
      </c>
      <c r="E1556" s="22" t="s">
        <v>2905</v>
      </c>
      <c r="F1556" s="22" t="s">
        <v>1255</v>
      </c>
      <c r="G1556" s="22" t="s">
        <v>405</v>
      </c>
      <c r="H1556" s="17">
        <v>44753</v>
      </c>
      <c r="I1556" s="22" t="s">
        <v>4587</v>
      </c>
      <c r="L1556" s="8" t="str">
        <f>VLOOKUP(E1556,'CONTROL MP HR'!$E$5:$M$1813,9,0)</f>
        <v>80001449</v>
      </c>
    </row>
    <row r="1557" spans="1:12">
      <c r="A1557" s="22">
        <f t="shared" si="49"/>
        <v>1553</v>
      </c>
      <c r="B1557" s="21" t="str">
        <f t="shared" si="48"/>
        <v>80004708</v>
      </c>
      <c r="C1557" s="21">
        <v>80004708</v>
      </c>
      <c r="D1557" s="22" t="s">
        <v>3637</v>
      </c>
      <c r="E1557" s="22" t="s">
        <v>3636</v>
      </c>
      <c r="F1557" s="22" t="s">
        <v>1255</v>
      </c>
      <c r="G1557" s="22" t="e">
        <v>#N/A</v>
      </c>
      <c r="H1557" s="17">
        <v>44753</v>
      </c>
      <c r="I1557" s="22" t="s">
        <v>4587</v>
      </c>
      <c r="L1557" s="8" t="str">
        <f>VLOOKUP(E1557,'CONTROL MP HR'!$E$5:$M$1813,9,0)</f>
        <v>80004708</v>
      </c>
    </row>
    <row r="1558" spans="1:12">
      <c r="A1558" s="22">
        <f t="shared" si="49"/>
        <v>1554</v>
      </c>
      <c r="B1558" s="21" t="str">
        <f t="shared" si="48"/>
        <v>80004707</v>
      </c>
      <c r="C1558" s="21">
        <v>80004707</v>
      </c>
      <c r="D1558" s="22" t="s">
        <v>2115</v>
      </c>
      <c r="E1558" s="22" t="s">
        <v>2114</v>
      </c>
      <c r="F1558" s="22" t="s">
        <v>1255</v>
      </c>
      <c r="G1558" s="22" t="e">
        <v>#N/A</v>
      </c>
      <c r="H1558" s="17">
        <v>44753</v>
      </c>
      <c r="I1558" s="22" t="s">
        <v>4587</v>
      </c>
      <c r="L1558" s="8" t="str">
        <f>VLOOKUP(E1558,'CONTROL MP HR'!$E$5:$M$1813,9,0)</f>
        <v>80004707</v>
      </c>
    </row>
    <row r="1559" spans="1:12">
      <c r="A1559" s="22">
        <f t="shared" si="49"/>
        <v>1555</v>
      </c>
      <c r="B1559" s="21" t="str">
        <f t="shared" si="48"/>
        <v>80004705</v>
      </c>
      <c r="C1559" s="21">
        <v>80004705</v>
      </c>
      <c r="D1559" s="22" t="s">
        <v>2778</v>
      </c>
      <c r="E1559" s="22" t="s">
        <v>2777</v>
      </c>
      <c r="F1559" s="22" t="s">
        <v>1255</v>
      </c>
      <c r="G1559" s="22" t="e">
        <v>#N/A</v>
      </c>
      <c r="H1559" s="17">
        <v>44753</v>
      </c>
      <c r="I1559" s="22" t="s">
        <v>4587</v>
      </c>
      <c r="L1559" s="8" t="str">
        <f>VLOOKUP(E1559,'CONTROL MP HR'!$E$5:$M$1813,9,0)</f>
        <v>80004705</v>
      </c>
    </row>
    <row r="1560" spans="1:12">
      <c r="A1560" s="22">
        <f t="shared" si="49"/>
        <v>1556</v>
      </c>
      <c r="B1560" s="21" t="str">
        <f t="shared" si="48"/>
        <v>80004703</v>
      </c>
      <c r="C1560" s="21">
        <v>80004703</v>
      </c>
      <c r="D1560" s="22" t="e">
        <v>#N/A</v>
      </c>
      <c r="E1560" s="22" t="s">
        <v>4795</v>
      </c>
      <c r="F1560" s="22" t="s">
        <v>1255</v>
      </c>
      <c r="G1560" s="22" t="e">
        <v>#N/A</v>
      </c>
      <c r="H1560" s="17">
        <v>44753</v>
      </c>
      <c r="I1560" s="22" t="s">
        <v>4587</v>
      </c>
      <c r="L1560" s="8" t="e">
        <f>VLOOKUP(E1560,'CONTROL MP HR'!$E$5:$M$1813,9,0)</f>
        <v>#N/A</v>
      </c>
    </row>
    <row r="1561" spans="1:12">
      <c r="A1561" s="22">
        <f t="shared" si="49"/>
        <v>1557</v>
      </c>
      <c r="B1561" s="21" t="str">
        <f t="shared" si="48"/>
        <v>BUDIANTORO</v>
      </c>
      <c r="C1561" s="21" t="s">
        <v>4796</v>
      </c>
      <c r="D1561" s="22" t="e">
        <v>#N/A</v>
      </c>
      <c r="E1561" s="22" t="s">
        <v>4796</v>
      </c>
      <c r="F1561" s="22" t="s">
        <v>643</v>
      </c>
      <c r="G1561" s="22" t="e">
        <v>#N/A</v>
      </c>
      <c r="H1561" s="17">
        <v>44755</v>
      </c>
      <c r="I1561" s="22" t="s">
        <v>4587</v>
      </c>
      <c r="L1561" s="8" t="e">
        <f>VLOOKUP(E1561,'CONTROL MP HR'!$E$5:$M$1813,9,0)</f>
        <v>#N/A</v>
      </c>
    </row>
    <row r="1562" spans="1:12">
      <c r="A1562" s="22">
        <f t="shared" si="49"/>
        <v>1558</v>
      </c>
      <c r="B1562" s="21" t="str">
        <f t="shared" si="48"/>
        <v>01081129</v>
      </c>
      <c r="C1562" s="21" t="s">
        <v>4050</v>
      </c>
      <c r="D1562" s="22" t="s">
        <v>3782</v>
      </c>
      <c r="E1562" s="22" t="s">
        <v>3783</v>
      </c>
      <c r="F1562" s="22" t="s">
        <v>1255</v>
      </c>
      <c r="G1562" s="22" t="s">
        <v>328</v>
      </c>
      <c r="H1562" s="17">
        <v>44756</v>
      </c>
      <c r="I1562" s="22" t="s">
        <v>4587</v>
      </c>
      <c r="L1562" s="8" t="str">
        <f>VLOOKUP(E1562,'CONTROL MP HR'!$E$5:$M$1813,9,0)</f>
        <v>01081129</v>
      </c>
    </row>
    <row r="1563" spans="1:12">
      <c r="A1563" s="22">
        <f t="shared" si="49"/>
        <v>1559</v>
      </c>
      <c r="B1563" s="21" t="str">
        <f t="shared" si="48"/>
        <v>RIKARDO SIMANULLANG</v>
      </c>
      <c r="C1563" s="21" t="s">
        <v>2133</v>
      </c>
      <c r="D1563" s="22" t="s">
        <v>2132</v>
      </c>
      <c r="E1563" s="22" t="s">
        <v>2133</v>
      </c>
      <c r="F1563" s="22" t="s">
        <v>1255</v>
      </c>
      <c r="G1563" s="22" t="e">
        <v>#N/A</v>
      </c>
      <c r="H1563" s="17">
        <v>44756</v>
      </c>
      <c r="I1563" s="22" t="s">
        <v>4587</v>
      </c>
      <c r="L1563" s="8" t="str">
        <f>VLOOKUP(E1563,'CONTROL MP HR'!$E$5:$M$1813,9,0)</f>
        <v>80002195</v>
      </c>
    </row>
    <row r="1564" spans="1:12">
      <c r="A1564" s="22">
        <f t="shared" si="49"/>
        <v>1560</v>
      </c>
      <c r="B1564" s="21" t="str">
        <f t="shared" si="48"/>
        <v>80002026</v>
      </c>
      <c r="C1564" s="21" t="s">
        <v>3591</v>
      </c>
      <c r="D1564" s="22" t="s">
        <v>3591</v>
      </c>
      <c r="E1564" s="22" t="s">
        <v>3592</v>
      </c>
      <c r="F1564" s="22" t="s">
        <v>783</v>
      </c>
      <c r="G1564" s="22" t="s">
        <v>405</v>
      </c>
      <c r="H1564" s="17">
        <v>44756</v>
      </c>
      <c r="I1564" s="22" t="s">
        <v>4587</v>
      </c>
      <c r="L1564" s="8" t="str">
        <f>VLOOKUP(E1564,'CONTROL MP HR'!$E$5:$M$1813,9,0)</f>
        <v>80002026</v>
      </c>
    </row>
    <row r="1565" spans="1:12">
      <c r="A1565" s="22">
        <f t="shared" si="49"/>
        <v>1561</v>
      </c>
      <c r="B1565" s="21" t="str">
        <f t="shared" si="48"/>
        <v>BMP2909213</v>
      </c>
      <c r="C1565" s="21" t="s">
        <v>592</v>
      </c>
      <c r="D1565" s="22" t="s">
        <v>592</v>
      </c>
      <c r="E1565" s="22" t="s">
        <v>593</v>
      </c>
      <c r="F1565" s="22" t="s">
        <v>4609</v>
      </c>
      <c r="G1565" s="22" t="s">
        <v>328</v>
      </c>
      <c r="H1565" s="17">
        <v>44756</v>
      </c>
      <c r="I1565" s="22" t="s">
        <v>4587</v>
      </c>
      <c r="L1565" s="8" t="str">
        <f>VLOOKUP(E1565,'CONTROL MP HR'!$E$5:$M$1813,9,0)</f>
        <v>BMP2909213</v>
      </c>
    </row>
    <row r="1566" spans="1:12">
      <c r="A1566" s="22">
        <f t="shared" si="49"/>
        <v>1562</v>
      </c>
      <c r="B1566" s="21" t="str">
        <f t="shared" si="48"/>
        <v>MP/ARCO125</v>
      </c>
      <c r="C1566" s="21" t="s">
        <v>93</v>
      </c>
      <c r="D1566" s="22" t="s">
        <v>93</v>
      </c>
      <c r="E1566" s="22" t="s">
        <v>94</v>
      </c>
      <c r="F1566" s="22" t="s">
        <v>19</v>
      </c>
      <c r="G1566" s="22" t="s">
        <v>3973</v>
      </c>
      <c r="H1566" s="17">
        <v>44756</v>
      </c>
      <c r="I1566" s="22" t="s">
        <v>4587</v>
      </c>
      <c r="L1566" s="8" t="str">
        <f>VLOOKUP(E1566,'CONTROL MP HR'!$E$5:$M$1813,9,0)</f>
        <v>MP/ARCO125</v>
      </c>
    </row>
    <row r="1567" spans="1:12">
      <c r="A1567" s="22">
        <f t="shared" si="49"/>
        <v>1563</v>
      </c>
      <c r="B1567" s="21" t="str">
        <f t="shared" si="48"/>
        <v>80002196</v>
      </c>
      <c r="C1567" s="21">
        <v>80002196</v>
      </c>
      <c r="D1567" s="22" t="s">
        <v>2623</v>
      </c>
      <c r="E1567" s="22" t="s">
        <v>2624</v>
      </c>
      <c r="F1567" s="22" t="s">
        <v>1255</v>
      </c>
      <c r="G1567" s="22" t="s">
        <v>405</v>
      </c>
      <c r="H1567" s="17">
        <v>44756</v>
      </c>
      <c r="I1567" s="22" t="s">
        <v>4587</v>
      </c>
      <c r="L1567" s="8" t="str">
        <f>VLOOKUP(E1567,'CONTROL MP HR'!$E$5:$M$1813,9,0)</f>
        <v>80002196</v>
      </c>
    </row>
    <row r="1568" spans="1:12">
      <c r="A1568" s="22">
        <f t="shared" si="49"/>
        <v>1564</v>
      </c>
      <c r="B1568" s="21" t="str">
        <f t="shared" si="48"/>
        <v>80002199</v>
      </c>
      <c r="C1568" s="21">
        <v>80002199</v>
      </c>
      <c r="D1568" s="22" t="s">
        <v>1629</v>
      </c>
      <c r="E1568" s="22" t="s">
        <v>1630</v>
      </c>
      <c r="F1568" s="22" t="s">
        <v>1255</v>
      </c>
      <c r="G1568" s="22" t="s">
        <v>405</v>
      </c>
      <c r="H1568" s="17">
        <v>44756</v>
      </c>
      <c r="I1568" s="22" t="s">
        <v>4587</v>
      </c>
      <c r="L1568" s="8" t="str">
        <f>VLOOKUP(E1568,'CONTROL MP HR'!$E$5:$M$1813,9,0)</f>
        <v>80002199</v>
      </c>
    </row>
    <row r="1569" spans="1:12">
      <c r="A1569" s="22">
        <f t="shared" si="49"/>
        <v>1565</v>
      </c>
      <c r="B1569" s="21" t="str">
        <f t="shared" si="48"/>
        <v>80002047</v>
      </c>
      <c r="C1569" s="21">
        <v>80002047</v>
      </c>
      <c r="D1569" s="22" t="s">
        <v>2851</v>
      </c>
      <c r="E1569" s="22" t="s">
        <v>2852</v>
      </c>
      <c r="F1569" s="22" t="s">
        <v>1255</v>
      </c>
      <c r="G1569" s="22" t="s">
        <v>405</v>
      </c>
      <c r="H1569" s="17">
        <v>44756</v>
      </c>
      <c r="I1569" s="22" t="s">
        <v>4587</v>
      </c>
      <c r="L1569" s="8" t="str">
        <f>VLOOKUP(E1569,'CONTROL MP HR'!$E$5:$M$1813,9,0)</f>
        <v>80002047</v>
      </c>
    </row>
    <row r="1570" spans="1:12">
      <c r="A1570" s="22">
        <f t="shared" si="49"/>
        <v>1566</v>
      </c>
      <c r="B1570" s="21" t="str">
        <f t="shared" si="48"/>
        <v>SKB - 00011</v>
      </c>
      <c r="C1570" s="21" t="s">
        <v>1226</v>
      </c>
      <c r="D1570" s="22" t="s">
        <v>1226</v>
      </c>
      <c r="E1570" s="22" t="s">
        <v>1227</v>
      </c>
      <c r="F1570" s="22" t="s">
        <v>1228</v>
      </c>
      <c r="G1570" s="22" t="s">
        <v>386</v>
      </c>
      <c r="H1570" s="17">
        <v>44756</v>
      </c>
      <c r="I1570" s="22" t="s">
        <v>4587</v>
      </c>
      <c r="L1570" s="8" t="str">
        <f>VLOOKUP(E1570,'CONTROL MP HR'!$E$5:$M$1813,9,0)</f>
        <v>SKB - 00011</v>
      </c>
    </row>
    <row r="1571" spans="1:12">
      <c r="A1571" s="22">
        <f t="shared" si="49"/>
        <v>1567</v>
      </c>
      <c r="B1571" s="21" t="str">
        <f t="shared" si="48"/>
        <v>MP/ARCO-0101</v>
      </c>
      <c r="C1571" s="21" t="s">
        <v>177</v>
      </c>
      <c r="D1571" s="22" t="s">
        <v>177</v>
      </c>
      <c r="E1571" s="22" t="s">
        <v>178</v>
      </c>
      <c r="F1571" s="22" t="s">
        <v>19</v>
      </c>
      <c r="G1571" s="22" t="s">
        <v>3973</v>
      </c>
      <c r="H1571" s="17">
        <v>44756</v>
      </c>
      <c r="I1571" s="22" t="s">
        <v>4587</v>
      </c>
      <c r="L1571" s="8" t="str">
        <f>VLOOKUP(E1571,'CONTROL MP HR'!$E$5:$M$1813,9,0)</f>
        <v>MP/ARCO-0101</v>
      </c>
    </row>
    <row r="1572" spans="1:12">
      <c r="A1572" s="22">
        <f t="shared" si="49"/>
        <v>1568</v>
      </c>
      <c r="B1572" s="21" t="str">
        <f t="shared" si="48"/>
        <v>80002239</v>
      </c>
      <c r="C1572" s="21" t="s">
        <v>2500</v>
      </c>
      <c r="D1572" s="22" t="s">
        <v>2500</v>
      </c>
      <c r="E1572" s="22" t="s">
        <v>2501</v>
      </c>
      <c r="F1572" s="22" t="s">
        <v>1255</v>
      </c>
      <c r="G1572" s="22" t="s">
        <v>386</v>
      </c>
      <c r="H1572" s="17">
        <v>44756</v>
      </c>
      <c r="I1572" s="22" t="s">
        <v>4587</v>
      </c>
      <c r="L1572" s="8" t="str">
        <f>VLOOKUP(E1572,'CONTROL MP HR'!$E$5:$M$1813,9,0)</f>
        <v>80002239</v>
      </c>
    </row>
    <row r="1573" spans="1:12">
      <c r="A1573" s="22">
        <f t="shared" si="49"/>
        <v>1569</v>
      </c>
      <c r="B1573" s="21" t="str">
        <f t="shared" si="48"/>
        <v>00117359</v>
      </c>
      <c r="C1573" s="21" t="s">
        <v>3486</v>
      </c>
      <c r="D1573" s="22" t="s">
        <v>3486</v>
      </c>
      <c r="E1573" s="22" t="s">
        <v>3487</v>
      </c>
      <c r="F1573" s="22" t="s">
        <v>1255</v>
      </c>
      <c r="G1573" s="22" t="s">
        <v>3973</v>
      </c>
      <c r="H1573" s="17">
        <v>44758</v>
      </c>
      <c r="I1573" s="22" t="s">
        <v>4587</v>
      </c>
      <c r="L1573" s="8" t="str">
        <f>VLOOKUP(E1573,'CONTROL MP HR'!$E$5:$M$1813,9,0)</f>
        <v>00117359</v>
      </c>
    </row>
    <row r="1574" spans="1:12">
      <c r="A1574" s="22">
        <f t="shared" si="49"/>
        <v>1570</v>
      </c>
      <c r="B1574" s="21" t="str">
        <f t="shared" si="48"/>
        <v>01121141</v>
      </c>
      <c r="C1574" s="21" t="s">
        <v>1388</v>
      </c>
      <c r="D1574" s="22" t="s">
        <v>1388</v>
      </c>
      <c r="E1574" s="22" t="s">
        <v>1389</v>
      </c>
      <c r="F1574" s="22" t="s">
        <v>1255</v>
      </c>
      <c r="G1574" s="22" t="s">
        <v>328</v>
      </c>
      <c r="H1574" s="17">
        <v>44758</v>
      </c>
      <c r="I1574" s="22" t="s">
        <v>4587</v>
      </c>
      <c r="L1574" s="8" t="str">
        <f>VLOOKUP(E1574,'CONTROL MP HR'!$E$5:$M$1813,9,0)</f>
        <v>01121141</v>
      </c>
    </row>
    <row r="1575" spans="1:12">
      <c r="A1575" s="22">
        <f t="shared" si="49"/>
        <v>1571</v>
      </c>
      <c r="B1575" s="21" t="str">
        <f t="shared" si="48"/>
        <v>ROBY TRIANANDA</v>
      </c>
      <c r="C1575" s="21" t="s">
        <v>4797</v>
      </c>
      <c r="D1575" s="22" t="e">
        <v>#N/A</v>
      </c>
      <c r="E1575" s="22" t="s">
        <v>4797</v>
      </c>
      <c r="F1575" s="22" t="s">
        <v>4611</v>
      </c>
      <c r="G1575" s="22" t="e">
        <v>#N/A</v>
      </c>
      <c r="H1575" s="17">
        <v>44758</v>
      </c>
      <c r="I1575" s="22" t="s">
        <v>4587</v>
      </c>
      <c r="L1575" s="8" t="e">
        <f>VLOOKUP(E1575,'CONTROL MP HR'!$E$5:$M$1813,9,0)</f>
        <v>#N/A</v>
      </c>
    </row>
    <row r="1576" spans="1:12">
      <c r="A1576" s="22">
        <f t="shared" si="49"/>
        <v>1572</v>
      </c>
      <c r="B1576" s="21" t="str">
        <f t="shared" si="48"/>
        <v>80002393</v>
      </c>
      <c r="C1576" s="21" t="s">
        <v>2448</v>
      </c>
      <c r="D1576" s="22" t="s">
        <v>2448</v>
      </c>
      <c r="E1576" s="22" t="s">
        <v>2449</v>
      </c>
      <c r="F1576" s="22" t="s">
        <v>1255</v>
      </c>
      <c r="G1576" s="22" t="s">
        <v>328</v>
      </c>
      <c r="H1576" s="17">
        <v>44758</v>
      </c>
      <c r="I1576" s="22" t="s">
        <v>4587</v>
      </c>
      <c r="L1576" s="8" t="str">
        <f>VLOOKUP(E1576,'CONTROL MP HR'!$E$5:$M$1813,9,0)</f>
        <v>80002393</v>
      </c>
    </row>
    <row r="1577" spans="1:12">
      <c r="A1577" s="22">
        <f t="shared" si="49"/>
        <v>1573</v>
      </c>
      <c r="B1577" s="21" t="str">
        <f t="shared" si="48"/>
        <v>01111568</v>
      </c>
      <c r="C1577" s="21" t="s">
        <v>4023</v>
      </c>
      <c r="D1577" s="22" t="s">
        <v>3761</v>
      </c>
      <c r="E1577" s="22" t="s">
        <v>3762</v>
      </c>
      <c r="F1577" s="22" t="s">
        <v>1255</v>
      </c>
      <c r="G1577" s="22" t="s">
        <v>328</v>
      </c>
      <c r="H1577" s="17">
        <v>44758</v>
      </c>
      <c r="I1577" s="22" t="s">
        <v>4587</v>
      </c>
      <c r="L1577" s="8" t="str">
        <f>VLOOKUP(E1577,'CONTROL MP HR'!$E$5:$M$1813,9,0)</f>
        <v>01111568</v>
      </c>
    </row>
    <row r="1578" spans="1:12">
      <c r="A1578" s="22">
        <f t="shared" si="49"/>
        <v>1574</v>
      </c>
      <c r="B1578" s="21" t="str">
        <f t="shared" si="48"/>
        <v>DIO SATRIO</v>
      </c>
      <c r="C1578" s="21" t="s">
        <v>4798</v>
      </c>
      <c r="D1578" s="22" t="s">
        <v>268</v>
      </c>
      <c r="E1578" s="22" t="s">
        <v>4798</v>
      </c>
      <c r="F1578" s="22" t="s">
        <v>3946</v>
      </c>
      <c r="G1578" s="22" t="e">
        <v>#N/A</v>
      </c>
      <c r="H1578" s="17">
        <v>44758</v>
      </c>
      <c r="I1578" s="22" t="s">
        <v>4587</v>
      </c>
      <c r="L1578" s="8" t="str">
        <f>VLOOKUP(E1578,'CONTROL MP HR'!$E$5:$M$1813,9,0)</f>
        <v>00000000</v>
      </c>
    </row>
    <row r="1579" spans="1:12">
      <c r="A1579" s="22">
        <f t="shared" si="49"/>
        <v>1575</v>
      </c>
      <c r="B1579" s="21" t="str">
        <f t="shared" si="48"/>
        <v>00212447</v>
      </c>
      <c r="C1579" s="21">
        <v>212447</v>
      </c>
      <c r="D1579" s="22" t="s">
        <v>220</v>
      </c>
      <c r="E1579" s="22" t="s">
        <v>4336</v>
      </c>
      <c r="F1579" s="22" t="s">
        <v>3946</v>
      </c>
      <c r="G1579" s="22" t="s">
        <v>405</v>
      </c>
      <c r="H1579" s="17">
        <v>44758</v>
      </c>
      <c r="I1579" s="22" t="s">
        <v>4587</v>
      </c>
      <c r="L1579" s="8" t="str">
        <f>VLOOKUP(E1579,'CONTROL MP HR'!$E$5:$M$1813,9,0)</f>
        <v>00212447</v>
      </c>
    </row>
    <row r="1580" spans="1:12">
      <c r="A1580" s="22">
        <f t="shared" si="49"/>
        <v>1576</v>
      </c>
      <c r="B1580" s="21" t="str">
        <f t="shared" si="48"/>
        <v>00212516</v>
      </c>
      <c r="C1580" s="21">
        <v>212516</v>
      </c>
      <c r="D1580" s="22" t="s">
        <v>229</v>
      </c>
      <c r="E1580" s="22" t="s">
        <v>4337</v>
      </c>
      <c r="F1580" s="22" t="s">
        <v>3946</v>
      </c>
      <c r="G1580" s="22" t="s">
        <v>405</v>
      </c>
      <c r="H1580" s="17">
        <v>44758</v>
      </c>
      <c r="I1580" s="22" t="s">
        <v>4587</v>
      </c>
      <c r="L1580" s="8" t="str">
        <f>VLOOKUP(E1580,'CONTROL MP HR'!$E$5:$M$1813,9,0)</f>
        <v>00212516</v>
      </c>
    </row>
    <row r="1581" spans="1:12">
      <c r="A1581" s="22">
        <f t="shared" si="49"/>
        <v>1577</v>
      </c>
      <c r="B1581" s="21" t="str">
        <f t="shared" si="48"/>
        <v>Akhmad Rijali</v>
      </c>
      <c r="C1581" s="21" t="s">
        <v>4799</v>
      </c>
      <c r="D1581" s="22" t="s">
        <v>2586</v>
      </c>
      <c r="E1581" s="22" t="s">
        <v>4799</v>
      </c>
      <c r="F1581" s="22" t="s">
        <v>1255</v>
      </c>
      <c r="G1581" s="22" t="e">
        <v>#N/A</v>
      </c>
      <c r="H1581" s="17">
        <v>44760</v>
      </c>
      <c r="I1581" s="22" t="s">
        <v>4587</v>
      </c>
      <c r="L1581" s="8" t="str">
        <f>VLOOKUP(E1581,'CONTROL MP HR'!$E$5:$M$1813,9,0)</f>
        <v>80004817</v>
      </c>
    </row>
    <row r="1582" spans="1:12">
      <c r="A1582" s="22">
        <f t="shared" si="49"/>
        <v>1578</v>
      </c>
      <c r="B1582" s="21" t="str">
        <f t="shared" si="48"/>
        <v>3102-1237</v>
      </c>
      <c r="C1582" s="21" t="s">
        <v>136</v>
      </c>
      <c r="D1582" s="22" t="s">
        <v>136</v>
      </c>
      <c r="E1582" s="22" t="s">
        <v>137</v>
      </c>
      <c r="F1582" s="22" t="s">
        <v>19</v>
      </c>
      <c r="G1582" s="22" t="s">
        <v>3973</v>
      </c>
      <c r="H1582" s="17">
        <v>44760</v>
      </c>
      <c r="I1582" s="22" t="s">
        <v>4587</v>
      </c>
      <c r="L1582" s="8" t="str">
        <f>VLOOKUP(E1582,'CONTROL MP HR'!$E$5:$M$1813,9,0)</f>
        <v>3102-1237</v>
      </c>
    </row>
    <row r="1583" spans="1:12">
      <c r="A1583" s="22">
        <f t="shared" si="49"/>
        <v>1579</v>
      </c>
      <c r="B1583" s="21" t="str">
        <f t="shared" si="48"/>
        <v>ARC-20040058</v>
      </c>
      <c r="C1583" s="21" t="s">
        <v>4314</v>
      </c>
      <c r="D1583" s="22" t="s">
        <v>34</v>
      </c>
      <c r="E1583" s="22" t="s">
        <v>145</v>
      </c>
      <c r="F1583" s="22" t="s">
        <v>19</v>
      </c>
      <c r="G1583" s="22" t="s">
        <v>3973</v>
      </c>
      <c r="H1583" s="17">
        <v>44760</v>
      </c>
      <c r="I1583" s="22" t="s">
        <v>4587</v>
      </c>
      <c r="L1583" s="8" t="str">
        <f>VLOOKUP(E1583,'CONTROL MP HR'!$E$5:$M$1813,9,0)</f>
        <v>MP/ARCO0189</v>
      </c>
    </row>
    <row r="1584" spans="1:12">
      <c r="A1584" s="22">
        <f t="shared" si="49"/>
        <v>1580</v>
      </c>
      <c r="B1584" s="21" t="str">
        <f t="shared" si="48"/>
        <v>80002048</v>
      </c>
      <c r="C1584" s="21">
        <v>80002048</v>
      </c>
      <c r="D1584" s="22" t="s">
        <v>1841</v>
      </c>
      <c r="E1584" s="22" t="s">
        <v>1842</v>
      </c>
      <c r="F1584" s="22" t="s">
        <v>1255</v>
      </c>
      <c r="G1584" s="22" t="s">
        <v>405</v>
      </c>
      <c r="H1584" s="17">
        <v>44760</v>
      </c>
      <c r="I1584" s="22" t="s">
        <v>4587</v>
      </c>
      <c r="L1584" s="8" t="str">
        <f>VLOOKUP(E1584,'CONTROL MP HR'!$E$5:$M$1813,9,0)</f>
        <v>80002048</v>
      </c>
    </row>
    <row r="1585" spans="1:12">
      <c r="A1585" s="22">
        <f t="shared" si="49"/>
        <v>1581</v>
      </c>
      <c r="B1585" s="21" t="str">
        <f t="shared" si="48"/>
        <v>80002045</v>
      </c>
      <c r="C1585" s="21">
        <v>80002045</v>
      </c>
      <c r="D1585" s="22" t="s">
        <v>2721</v>
      </c>
      <c r="E1585" s="22" t="s">
        <v>2722</v>
      </c>
      <c r="F1585" s="22" t="s">
        <v>1255</v>
      </c>
      <c r="G1585" s="22" t="s">
        <v>405</v>
      </c>
      <c r="H1585" s="17">
        <v>44760</v>
      </c>
      <c r="I1585" s="22" t="s">
        <v>4587</v>
      </c>
      <c r="L1585" s="8" t="str">
        <f>VLOOKUP(E1585,'CONTROL MP HR'!$E$5:$M$1813,9,0)</f>
        <v>80002045</v>
      </c>
    </row>
    <row r="1586" spans="1:12">
      <c r="A1586" s="22">
        <f t="shared" si="49"/>
        <v>1582</v>
      </c>
      <c r="B1586" s="21" t="str">
        <f t="shared" si="48"/>
        <v>80002212</v>
      </c>
      <c r="C1586" s="21">
        <v>80002212</v>
      </c>
      <c r="D1586" s="22" t="s">
        <v>1495</v>
      </c>
      <c r="E1586" s="22" t="s">
        <v>1496</v>
      </c>
      <c r="F1586" s="22" t="s">
        <v>1255</v>
      </c>
      <c r="G1586" s="22" t="s">
        <v>405</v>
      </c>
      <c r="H1586" s="17">
        <v>44760</v>
      </c>
      <c r="I1586" s="22" t="s">
        <v>4587</v>
      </c>
      <c r="L1586" s="8" t="str">
        <f>VLOOKUP(E1586,'CONTROL MP HR'!$E$5:$M$1813,9,0)</f>
        <v>80002212</v>
      </c>
    </row>
    <row r="1587" spans="1:12">
      <c r="A1587" s="22">
        <f t="shared" si="49"/>
        <v>1583</v>
      </c>
      <c r="B1587" s="21" t="str">
        <f t="shared" si="48"/>
        <v>80002105</v>
      </c>
      <c r="C1587" s="21" t="s">
        <v>3504</v>
      </c>
      <c r="D1587" s="22" t="s">
        <v>3504</v>
      </c>
      <c r="E1587" s="22" t="s">
        <v>3505</v>
      </c>
      <c r="F1587" s="22" t="s">
        <v>1255</v>
      </c>
      <c r="G1587" s="22" t="s">
        <v>3973</v>
      </c>
      <c r="H1587" s="17">
        <v>44760</v>
      </c>
      <c r="I1587" s="22" t="s">
        <v>4587</v>
      </c>
      <c r="L1587" s="8" t="str">
        <f>VLOOKUP(E1587,'CONTROL MP HR'!$E$5:$M$1813,9,0)</f>
        <v>80002105</v>
      </c>
    </row>
    <row r="1588" spans="1:12">
      <c r="A1588" s="22">
        <f t="shared" si="49"/>
        <v>1584</v>
      </c>
      <c r="B1588" s="21" t="str">
        <f t="shared" si="48"/>
        <v>DEDI SANJAYA</v>
      </c>
      <c r="C1588" s="21" t="s">
        <v>426</v>
      </c>
      <c r="D1588" s="22" t="s">
        <v>425</v>
      </c>
      <c r="E1588" s="22" t="s">
        <v>426</v>
      </c>
      <c r="F1588" s="22" t="s">
        <v>4609</v>
      </c>
      <c r="G1588" s="22" t="e">
        <v>#N/A</v>
      </c>
      <c r="H1588" s="17">
        <v>44763</v>
      </c>
      <c r="I1588" s="22" t="s">
        <v>4587</v>
      </c>
      <c r="L1588" s="8" t="str">
        <f>VLOOKUP(E1588,'CONTROL MP HR'!$E$5:$M$1813,9,0)</f>
        <v>BMP2107222</v>
      </c>
    </row>
    <row r="1589" spans="1:12">
      <c r="A1589" s="22">
        <f t="shared" si="49"/>
        <v>1585</v>
      </c>
      <c r="B1589" s="21" t="str">
        <f t="shared" si="48"/>
        <v>BMP-250920</v>
      </c>
      <c r="C1589" s="21" t="s">
        <v>457</v>
      </c>
      <c r="D1589" s="22" t="s">
        <v>457</v>
      </c>
      <c r="E1589" s="22" t="s">
        <v>458</v>
      </c>
      <c r="F1589" s="22" t="s">
        <v>4609</v>
      </c>
      <c r="G1589" s="22" t="s">
        <v>3973</v>
      </c>
      <c r="H1589" s="17">
        <v>44763</v>
      </c>
      <c r="I1589" s="22" t="s">
        <v>4587</v>
      </c>
      <c r="L1589" s="8" t="str">
        <f>VLOOKUP(E1589,'CONTROL MP HR'!$E$5:$M$1813,9,0)</f>
        <v>BMP-250920</v>
      </c>
    </row>
    <row r="1590" spans="1:12">
      <c r="A1590" s="22">
        <f t="shared" si="49"/>
        <v>1586</v>
      </c>
      <c r="B1590" s="21" t="str">
        <f t="shared" si="48"/>
        <v>SITI SALMUNAH</v>
      </c>
      <c r="C1590" s="21" t="s">
        <v>607</v>
      </c>
      <c r="D1590" s="22" t="s">
        <v>606</v>
      </c>
      <c r="E1590" s="22" t="s">
        <v>607</v>
      </c>
      <c r="F1590" s="22" t="s">
        <v>4609</v>
      </c>
      <c r="G1590" s="22" t="e">
        <v>#N/A</v>
      </c>
      <c r="H1590" s="17">
        <v>44763</v>
      </c>
      <c r="I1590" s="22" t="s">
        <v>4587</v>
      </c>
      <c r="L1590" s="8" t="str">
        <f>VLOOKUP(E1590,'CONTROL MP HR'!$E$5:$M$1813,9,0)</f>
        <v>BMP190722</v>
      </c>
    </row>
    <row r="1591" spans="1:12">
      <c r="A1591" s="22">
        <f t="shared" si="49"/>
        <v>1587</v>
      </c>
      <c r="B1591" s="21" t="str">
        <f t="shared" si="48"/>
        <v>80004726</v>
      </c>
      <c r="C1591" s="21">
        <v>80004726</v>
      </c>
      <c r="D1591" s="22" t="s">
        <v>3578</v>
      </c>
      <c r="E1591" s="22" t="s">
        <v>3579</v>
      </c>
      <c r="F1591" s="22" t="s">
        <v>1255</v>
      </c>
      <c r="G1591" s="22" t="s">
        <v>405</v>
      </c>
      <c r="H1591" s="17">
        <v>44763</v>
      </c>
      <c r="I1591" s="22" t="s">
        <v>4587</v>
      </c>
      <c r="L1591" s="8" t="str">
        <f>VLOOKUP(E1591,'CONTROL MP HR'!$E$5:$M$1813,9,0)</f>
        <v>80004726</v>
      </c>
    </row>
    <row r="1592" spans="1:12">
      <c r="A1592" s="22">
        <f t="shared" si="49"/>
        <v>1588</v>
      </c>
      <c r="B1592" s="21" t="str">
        <f t="shared" si="48"/>
        <v>80004763</v>
      </c>
      <c r="C1592" s="21">
        <v>80004763</v>
      </c>
      <c r="D1592" s="22" t="s">
        <v>2193</v>
      </c>
      <c r="E1592" s="22" t="s">
        <v>2194</v>
      </c>
      <c r="F1592" s="22" t="s">
        <v>1255</v>
      </c>
      <c r="G1592" s="22" t="s">
        <v>3973</v>
      </c>
      <c r="H1592" s="17">
        <v>44763</v>
      </c>
      <c r="I1592" s="22" t="s">
        <v>4587</v>
      </c>
      <c r="L1592" s="8" t="str">
        <f>VLOOKUP(E1592,'CONTROL MP HR'!$E$5:$M$1813,9,0)</f>
        <v>80004763</v>
      </c>
    </row>
    <row r="1593" spans="1:12">
      <c r="A1593" s="22">
        <f t="shared" si="49"/>
        <v>1589</v>
      </c>
      <c r="B1593" s="21" t="str">
        <f t="shared" si="48"/>
        <v>80002391</v>
      </c>
      <c r="C1593" s="21" t="s">
        <v>1414</v>
      </c>
      <c r="D1593" s="22" t="e">
        <v>#N/A</v>
      </c>
      <c r="E1593" s="22" t="s">
        <v>4800</v>
      </c>
      <c r="F1593" s="22" t="s">
        <v>1255</v>
      </c>
      <c r="G1593" s="22" t="s">
        <v>328</v>
      </c>
      <c r="H1593" s="17">
        <v>44763</v>
      </c>
      <c r="I1593" s="22" t="s">
        <v>4587</v>
      </c>
      <c r="L1593" s="8" t="e">
        <f>VLOOKUP(E1593,'CONTROL MP HR'!$E$5:$M$1813,9,0)</f>
        <v>#N/A</v>
      </c>
    </row>
    <row r="1594" spans="1:12">
      <c r="A1594" s="22">
        <f t="shared" si="49"/>
        <v>1590</v>
      </c>
      <c r="B1594" s="21" t="str">
        <f t="shared" si="48"/>
        <v>00112823</v>
      </c>
      <c r="C1594" s="21" t="s">
        <v>3430</v>
      </c>
      <c r="D1594" s="22" t="s">
        <v>3430</v>
      </c>
      <c r="E1594" s="22" t="s">
        <v>3431</v>
      </c>
      <c r="F1594" s="22" t="s">
        <v>1255</v>
      </c>
      <c r="G1594" s="22" t="s">
        <v>328</v>
      </c>
      <c r="H1594" s="17">
        <v>44763</v>
      </c>
      <c r="I1594" s="22" t="s">
        <v>4587</v>
      </c>
      <c r="L1594" s="8" t="str">
        <f>VLOOKUP(E1594,'CONTROL MP HR'!$E$5:$M$1813,9,0)</f>
        <v>00112823</v>
      </c>
    </row>
    <row r="1595" spans="1:12">
      <c r="A1595" s="22">
        <f t="shared" si="49"/>
        <v>1591</v>
      </c>
      <c r="B1595" s="21" t="str">
        <f t="shared" si="48"/>
        <v>80002976</v>
      </c>
      <c r="C1595" s="21" t="s">
        <v>3484</v>
      </c>
      <c r="D1595" s="22" t="e">
        <v>#N/A</v>
      </c>
      <c r="E1595" s="22" t="s">
        <v>4801</v>
      </c>
      <c r="F1595" s="22" t="s">
        <v>1255</v>
      </c>
      <c r="G1595" s="22" t="s">
        <v>328</v>
      </c>
      <c r="H1595" s="17">
        <v>44763</v>
      </c>
      <c r="I1595" s="22" t="s">
        <v>4587</v>
      </c>
      <c r="L1595" s="8" t="e">
        <f>VLOOKUP(E1595,'CONTROL MP HR'!$E$5:$M$1813,9,0)</f>
        <v>#N/A</v>
      </c>
    </row>
    <row r="1596" spans="1:12">
      <c r="A1596" s="22">
        <f t="shared" si="49"/>
        <v>1592</v>
      </c>
      <c r="B1596" s="21" t="str">
        <f t="shared" si="48"/>
        <v>00119091</v>
      </c>
      <c r="C1596" s="21" t="s">
        <v>2206</v>
      </c>
      <c r="D1596" s="22" t="s">
        <v>2206</v>
      </c>
      <c r="E1596" s="22" t="s">
        <v>2207</v>
      </c>
      <c r="F1596" s="22" t="s">
        <v>1255</v>
      </c>
      <c r="G1596" s="22" t="s">
        <v>328</v>
      </c>
      <c r="H1596" s="17">
        <v>44763</v>
      </c>
      <c r="I1596" s="22" t="s">
        <v>4587</v>
      </c>
      <c r="L1596" s="8" t="str">
        <f>VLOOKUP(E1596,'CONTROL MP HR'!$E$5:$M$1813,9,0)</f>
        <v>00119091</v>
      </c>
    </row>
    <row r="1597" spans="1:12">
      <c r="A1597" s="22">
        <f t="shared" si="49"/>
        <v>1593</v>
      </c>
      <c r="B1597" s="21" t="str">
        <f t="shared" si="48"/>
        <v>00118582</v>
      </c>
      <c r="C1597" s="21" t="s">
        <v>4060</v>
      </c>
      <c r="D1597" s="22" t="s">
        <v>2005</v>
      </c>
      <c r="E1597" s="22" t="s">
        <v>2006</v>
      </c>
      <c r="F1597" s="22" t="s">
        <v>1255</v>
      </c>
      <c r="G1597" s="22" t="s">
        <v>328</v>
      </c>
      <c r="H1597" s="17">
        <v>44763</v>
      </c>
      <c r="I1597" s="22" t="s">
        <v>4587</v>
      </c>
      <c r="L1597" s="8" t="str">
        <f>VLOOKUP(E1597,'CONTROL MP HR'!$E$5:$M$1813,9,0)</f>
        <v>00118582</v>
      </c>
    </row>
    <row r="1598" spans="1:12">
      <c r="A1598" s="22">
        <f t="shared" si="49"/>
        <v>1594</v>
      </c>
      <c r="B1598" s="21" t="str">
        <f t="shared" si="48"/>
        <v>80002774</v>
      </c>
      <c r="C1598" s="21">
        <v>80002774</v>
      </c>
      <c r="D1598" s="22" t="s">
        <v>2647</v>
      </c>
      <c r="E1598" s="22" t="s">
        <v>2648</v>
      </c>
      <c r="F1598" s="22" t="s">
        <v>1255</v>
      </c>
      <c r="G1598" s="22" t="s">
        <v>405</v>
      </c>
      <c r="H1598" s="17">
        <v>44763</v>
      </c>
      <c r="I1598" s="22" t="s">
        <v>4587</v>
      </c>
      <c r="L1598" s="8" t="str">
        <f>VLOOKUP(E1598,'CONTROL MP HR'!$E$5:$M$1813,9,0)</f>
        <v>80002774</v>
      </c>
    </row>
    <row r="1599" spans="1:12">
      <c r="A1599" s="22">
        <f t="shared" ref="A1599:A1662" si="50">A1598+1</f>
        <v>1595</v>
      </c>
      <c r="B1599" s="21" t="str">
        <f t="shared" ref="B1599:B1662" si="51">TEXT(C1599,"00000000")</f>
        <v>990821372</v>
      </c>
      <c r="C1599" s="21">
        <v>990821372</v>
      </c>
      <c r="D1599" s="22" t="s">
        <v>3857</v>
      </c>
      <c r="E1599" s="22" t="s">
        <v>4562</v>
      </c>
      <c r="F1599" s="22" t="s">
        <v>3947</v>
      </c>
      <c r="G1599" s="22" t="s">
        <v>386</v>
      </c>
      <c r="H1599" s="17">
        <v>44765</v>
      </c>
      <c r="I1599" s="22" t="s">
        <v>4587</v>
      </c>
      <c r="L1599" s="8" t="str">
        <f>VLOOKUP(E1599,'CONTROL MP HR'!$E$5:$M$1813,9,0)</f>
        <v>990821372</v>
      </c>
    </row>
    <row r="1600" spans="1:12">
      <c r="A1600" s="22">
        <f t="shared" si="50"/>
        <v>1596</v>
      </c>
      <c r="B1600" s="21" t="str">
        <f t="shared" si="51"/>
        <v>BMP2909212</v>
      </c>
      <c r="C1600" s="21" t="s">
        <v>570</v>
      </c>
      <c r="D1600" s="22" t="s">
        <v>570</v>
      </c>
      <c r="E1600" s="22" t="s">
        <v>571</v>
      </c>
      <c r="F1600" s="22" t="s">
        <v>4609</v>
      </c>
      <c r="G1600" s="22" t="s">
        <v>386</v>
      </c>
      <c r="H1600" s="17">
        <v>44765</v>
      </c>
      <c r="I1600" s="22" t="s">
        <v>4587</v>
      </c>
      <c r="L1600" s="8" t="str">
        <f>VLOOKUP(E1600,'CONTROL MP HR'!$E$5:$M$1813,9,0)</f>
        <v>BMP2909212</v>
      </c>
    </row>
    <row r="1601" spans="1:12">
      <c r="A1601" s="22">
        <f t="shared" si="50"/>
        <v>1597</v>
      </c>
      <c r="B1601" s="21" t="str">
        <f t="shared" si="51"/>
        <v>BMP-2509215</v>
      </c>
      <c r="C1601" s="21" t="s">
        <v>535</v>
      </c>
      <c r="D1601" s="22" t="s">
        <v>535</v>
      </c>
      <c r="E1601" s="22" t="s">
        <v>536</v>
      </c>
      <c r="F1601" s="22" t="s">
        <v>4609</v>
      </c>
      <c r="G1601" s="22" t="s">
        <v>386</v>
      </c>
      <c r="H1601" s="17">
        <v>44765</v>
      </c>
      <c r="I1601" s="22" t="s">
        <v>4587</v>
      </c>
      <c r="L1601" s="8" t="str">
        <f>VLOOKUP(E1601,'CONTROL MP HR'!$E$5:$M$1813,9,0)</f>
        <v>BMP-2509215</v>
      </c>
    </row>
    <row r="1602" spans="1:12">
      <c r="A1602" s="22">
        <f t="shared" si="50"/>
        <v>1598</v>
      </c>
      <c r="B1602" s="21" t="str">
        <f t="shared" si="51"/>
        <v>KENNYARGO</v>
      </c>
      <c r="C1602" s="21" t="s">
        <v>495</v>
      </c>
      <c r="D1602" s="22" t="s">
        <v>379</v>
      </c>
      <c r="E1602" s="22" t="s">
        <v>495</v>
      </c>
      <c r="F1602" s="22" t="s">
        <v>4609</v>
      </c>
      <c r="G1602" s="22" t="e">
        <v>#N/A</v>
      </c>
      <c r="H1602" s="17">
        <v>44765</v>
      </c>
      <c r="I1602" s="22" t="s">
        <v>4587</v>
      </c>
      <c r="L1602" s="8" t="str">
        <f>VLOOKUP(E1602,'CONTROL MP HR'!$E$5:$M$1813,9,0)</f>
        <v>BMP2107224</v>
      </c>
    </row>
    <row r="1603" spans="1:12">
      <c r="A1603" s="22">
        <f t="shared" si="50"/>
        <v>1599</v>
      </c>
      <c r="B1603" s="21" t="str">
        <f t="shared" si="51"/>
        <v>RUPRAT - 0013</v>
      </c>
      <c r="C1603" s="21" t="s">
        <v>1215</v>
      </c>
      <c r="D1603" s="22" t="s">
        <v>410</v>
      </c>
      <c r="E1603" s="22" t="s">
        <v>411</v>
      </c>
      <c r="F1603" s="22" t="s">
        <v>4609</v>
      </c>
      <c r="G1603" s="22" t="s">
        <v>355</v>
      </c>
      <c r="H1603" s="17">
        <v>44765</v>
      </c>
      <c r="I1603" s="22" t="s">
        <v>4587</v>
      </c>
      <c r="L1603" s="8" t="str">
        <f>VLOOKUP(E1603,'CONTROL MP HR'!$E$5:$M$1813,9,0)</f>
        <v>BMP2107221</v>
      </c>
    </row>
    <row r="1604" spans="1:12">
      <c r="A1604" s="22">
        <f t="shared" si="50"/>
        <v>1600</v>
      </c>
      <c r="B1604" s="21" t="str">
        <f t="shared" si="51"/>
        <v>80004759</v>
      </c>
      <c r="C1604" s="21">
        <v>80004759</v>
      </c>
      <c r="D1604" s="22" t="e">
        <v>#N/A</v>
      </c>
      <c r="E1604" s="22" t="s">
        <v>4072</v>
      </c>
      <c r="F1604" s="22" t="s">
        <v>1255</v>
      </c>
      <c r="G1604" s="22" t="s">
        <v>328</v>
      </c>
      <c r="H1604" s="17">
        <v>44765</v>
      </c>
      <c r="I1604" s="22" t="s">
        <v>4587</v>
      </c>
      <c r="L1604" s="8" t="e">
        <f>VLOOKUP(E1604,'CONTROL MP HR'!$E$5:$M$1813,9,0)</f>
        <v>#N/A</v>
      </c>
    </row>
    <row r="1605" spans="1:12">
      <c r="A1605" s="22">
        <f t="shared" si="50"/>
        <v>1601</v>
      </c>
      <c r="B1605" s="21" t="str">
        <f t="shared" si="51"/>
        <v>MUHAMMAD ALWI QADHAFI</v>
      </c>
      <c r="C1605" s="21" t="s">
        <v>4802</v>
      </c>
      <c r="D1605" s="22" t="e">
        <v>#N/A</v>
      </c>
      <c r="E1605" s="22" t="s">
        <v>4802</v>
      </c>
      <c r="F1605" s="22" t="s">
        <v>1255</v>
      </c>
      <c r="G1605" s="22" t="e">
        <v>#N/A</v>
      </c>
      <c r="H1605" s="17">
        <v>44765</v>
      </c>
      <c r="I1605" s="22" t="s">
        <v>4587</v>
      </c>
      <c r="L1605" s="8" t="e">
        <f>VLOOKUP(E1605,'CONTROL MP HR'!$E$5:$M$1813,9,0)</f>
        <v>#N/A</v>
      </c>
    </row>
    <row r="1606" spans="1:12">
      <c r="A1606" s="22">
        <f t="shared" si="50"/>
        <v>1602</v>
      </c>
      <c r="B1606" s="21" t="str">
        <f t="shared" si="51"/>
        <v>BMP-0405213</v>
      </c>
      <c r="C1606" s="21" t="s">
        <v>560</v>
      </c>
      <c r="D1606" s="22" t="s">
        <v>560</v>
      </c>
      <c r="E1606" s="22" t="s">
        <v>561</v>
      </c>
      <c r="F1606" s="22" t="s">
        <v>1255</v>
      </c>
      <c r="G1606" s="22" t="s">
        <v>355</v>
      </c>
      <c r="H1606" s="17">
        <v>44765</v>
      </c>
      <c r="I1606" s="22" t="s">
        <v>4587</v>
      </c>
      <c r="L1606" s="8" t="str">
        <f>VLOOKUP(E1606,'CONTROL MP HR'!$E$5:$M$1813,9,0)</f>
        <v>BMP-0405213</v>
      </c>
    </row>
    <row r="1607" spans="1:12">
      <c r="A1607" s="22">
        <f t="shared" si="50"/>
        <v>1603</v>
      </c>
      <c r="B1607" s="21" t="str">
        <f t="shared" si="51"/>
        <v>80004835</v>
      </c>
      <c r="C1607" s="21">
        <v>80004835</v>
      </c>
      <c r="D1607" s="22" t="s">
        <v>1659</v>
      </c>
      <c r="E1607" s="22" t="s">
        <v>1658</v>
      </c>
      <c r="F1607" s="22" t="s">
        <v>1255</v>
      </c>
      <c r="G1607" s="22" t="e">
        <v>#N/A</v>
      </c>
      <c r="H1607" s="17">
        <v>44765</v>
      </c>
      <c r="I1607" s="22" t="s">
        <v>4587</v>
      </c>
      <c r="L1607" s="8" t="str">
        <f>VLOOKUP(E1607,'CONTROL MP HR'!$E$5:$M$1813,9,0)</f>
        <v>80004835</v>
      </c>
    </row>
    <row r="1608" spans="1:12">
      <c r="A1608" s="22">
        <f t="shared" si="50"/>
        <v>1604</v>
      </c>
      <c r="B1608" s="21" t="str">
        <f t="shared" si="51"/>
        <v>GILANG EKO SAPUTRO</v>
      </c>
      <c r="C1608" s="21" t="s">
        <v>3641</v>
      </c>
      <c r="D1608" s="22" t="s">
        <v>3640</v>
      </c>
      <c r="E1608" s="22" t="s">
        <v>3641</v>
      </c>
      <c r="F1608" s="22" t="s">
        <v>1255</v>
      </c>
      <c r="G1608" s="22" t="e">
        <v>#N/A</v>
      </c>
      <c r="H1608" s="17">
        <v>44765</v>
      </c>
      <c r="I1608" s="22" t="s">
        <v>4587</v>
      </c>
      <c r="L1608" s="8" t="str">
        <f>VLOOKUP(E1608,'CONTROL MP HR'!$E$5:$M$1813,9,0)</f>
        <v>80004737</v>
      </c>
    </row>
    <row r="1609" spans="1:12">
      <c r="A1609" s="22">
        <f t="shared" si="50"/>
        <v>1605</v>
      </c>
      <c r="B1609" s="21" t="str">
        <f t="shared" si="51"/>
        <v>HERMAN S</v>
      </c>
      <c r="C1609" s="21" t="s">
        <v>2549</v>
      </c>
      <c r="D1609" s="22" t="s">
        <v>2548</v>
      </c>
      <c r="E1609" s="22" t="s">
        <v>2549</v>
      </c>
      <c r="F1609" s="22" t="s">
        <v>1255</v>
      </c>
      <c r="G1609" s="22" t="e">
        <v>#N/A</v>
      </c>
      <c r="H1609" s="17">
        <v>44765</v>
      </c>
      <c r="I1609" s="22" t="s">
        <v>4587</v>
      </c>
      <c r="L1609" s="8" t="str">
        <f>VLOOKUP(E1609,'CONTROL MP HR'!$E$5:$M$1813,9,0)</f>
        <v>80004742</v>
      </c>
    </row>
    <row r="1610" spans="1:12">
      <c r="A1610" s="22">
        <f t="shared" si="50"/>
        <v>1606</v>
      </c>
      <c r="B1610" s="21" t="str">
        <f t="shared" si="51"/>
        <v>SYAHRIL HIDAYAT</v>
      </c>
      <c r="C1610" s="21" t="s">
        <v>3566</v>
      </c>
      <c r="D1610" s="22" t="s">
        <v>3565</v>
      </c>
      <c r="E1610" s="22" t="s">
        <v>3566</v>
      </c>
      <c r="F1610" s="22" t="s">
        <v>1255</v>
      </c>
      <c r="G1610" s="22" t="e">
        <v>#N/A</v>
      </c>
      <c r="H1610" s="17">
        <v>44765</v>
      </c>
      <c r="I1610" s="22" t="s">
        <v>4587</v>
      </c>
      <c r="L1610" s="8" t="str">
        <f>VLOOKUP(E1610,'CONTROL MP HR'!$E$5:$M$1813,9,0)</f>
        <v>80004761</v>
      </c>
    </row>
    <row r="1611" spans="1:12">
      <c r="A1611" s="22">
        <f t="shared" si="50"/>
        <v>1607</v>
      </c>
      <c r="B1611" s="21" t="str">
        <f t="shared" si="51"/>
        <v>EDY MUHAMMAD NOR</v>
      </c>
      <c r="C1611" s="21" t="s">
        <v>3523</v>
      </c>
      <c r="D1611" s="22" t="s">
        <v>3522</v>
      </c>
      <c r="E1611" s="22" t="s">
        <v>3523</v>
      </c>
      <c r="F1611" s="22" t="s">
        <v>1255</v>
      </c>
      <c r="G1611" s="22" t="e">
        <v>#N/A</v>
      </c>
      <c r="H1611" s="17">
        <v>44765</v>
      </c>
      <c r="I1611" s="22" t="s">
        <v>4587</v>
      </c>
      <c r="L1611" s="8" t="str">
        <f>VLOOKUP(E1611,'CONTROL MP HR'!$E$5:$M$1813,9,0)</f>
        <v>80004732</v>
      </c>
    </row>
    <row r="1612" spans="1:12">
      <c r="A1612" s="22">
        <f t="shared" si="50"/>
        <v>1608</v>
      </c>
      <c r="B1612" s="21" t="str">
        <f t="shared" si="51"/>
        <v>HARIANSYAH SETIA PANCA</v>
      </c>
      <c r="C1612" s="21" t="s">
        <v>3537</v>
      </c>
      <c r="D1612" s="22" t="s">
        <v>3536</v>
      </c>
      <c r="E1612" s="22" t="s">
        <v>3537</v>
      </c>
      <c r="F1612" s="22" t="s">
        <v>1255</v>
      </c>
      <c r="G1612" s="22" t="e">
        <v>#N/A</v>
      </c>
      <c r="H1612" s="17">
        <v>44765</v>
      </c>
      <c r="I1612" s="22" t="s">
        <v>4587</v>
      </c>
      <c r="L1612" s="8" t="str">
        <f>VLOOKUP(E1612,'CONTROL MP HR'!$E$5:$M$1813,9,0)</f>
        <v>80004738</v>
      </c>
    </row>
    <row r="1613" spans="1:12">
      <c r="A1613" s="22">
        <f t="shared" si="50"/>
        <v>1609</v>
      </c>
      <c r="B1613" s="21" t="str">
        <f t="shared" si="51"/>
        <v>80002188</v>
      </c>
      <c r="C1613" s="21" t="s">
        <v>2246</v>
      </c>
      <c r="D1613" s="22" t="s">
        <v>2246</v>
      </c>
      <c r="E1613" s="22" t="s">
        <v>2247</v>
      </c>
      <c r="F1613" s="22" t="s">
        <v>1255</v>
      </c>
      <c r="G1613" s="22" t="s">
        <v>328</v>
      </c>
      <c r="H1613" s="17">
        <v>44765</v>
      </c>
      <c r="I1613" s="22" t="s">
        <v>4587</v>
      </c>
      <c r="L1613" s="8" t="str">
        <f>VLOOKUP(E1613,'CONTROL MP HR'!$E$5:$M$1813,9,0)</f>
        <v>80002188</v>
      </c>
    </row>
    <row r="1614" spans="1:12">
      <c r="A1614" s="22">
        <f t="shared" si="50"/>
        <v>1610</v>
      </c>
      <c r="B1614" s="21" t="str">
        <f t="shared" si="51"/>
        <v>M. SENA BRILYAN A</v>
      </c>
      <c r="C1614" s="21" t="s">
        <v>4803</v>
      </c>
      <c r="D1614" s="22" t="s">
        <v>268</v>
      </c>
      <c r="E1614" s="22" t="s">
        <v>4803</v>
      </c>
      <c r="F1614" s="22" t="s">
        <v>3946</v>
      </c>
      <c r="G1614" s="22" t="e">
        <v>#N/A</v>
      </c>
      <c r="H1614" s="17">
        <v>44765</v>
      </c>
      <c r="I1614" s="22" t="s">
        <v>4587</v>
      </c>
      <c r="L1614" s="8" t="str">
        <f>VLOOKUP(E1614,'CONTROL MP HR'!$E$5:$M$1813,9,0)</f>
        <v>00000000</v>
      </c>
    </row>
    <row r="1615" spans="1:12">
      <c r="A1615" s="22">
        <f t="shared" si="50"/>
        <v>1611</v>
      </c>
      <c r="B1615" s="21" t="str">
        <f t="shared" si="51"/>
        <v>SYAEFULLOH</v>
      </c>
      <c r="C1615" s="21" t="s">
        <v>4804</v>
      </c>
      <c r="D1615" s="22" t="s">
        <v>268</v>
      </c>
      <c r="E1615" s="22" t="s">
        <v>4804</v>
      </c>
      <c r="F1615" s="22" t="s">
        <v>3946</v>
      </c>
      <c r="G1615" s="22" t="e">
        <v>#N/A</v>
      </c>
      <c r="H1615" s="17">
        <v>44765</v>
      </c>
      <c r="I1615" s="22" t="s">
        <v>4587</v>
      </c>
      <c r="L1615" s="8" t="str">
        <f>VLOOKUP(E1615,'CONTROL MP HR'!$E$5:$M$1813,9,0)</f>
        <v>00000000</v>
      </c>
    </row>
    <row r="1616" spans="1:12">
      <c r="A1616" s="22">
        <f t="shared" si="50"/>
        <v>1612</v>
      </c>
      <c r="B1616" s="21" t="str">
        <f t="shared" si="51"/>
        <v>ALI ANSORI</v>
      </c>
      <c r="C1616" s="21" t="s">
        <v>4805</v>
      </c>
      <c r="D1616" s="22" t="s">
        <v>268</v>
      </c>
      <c r="E1616" s="22" t="s">
        <v>4805</v>
      </c>
      <c r="F1616" s="22" t="s">
        <v>3946</v>
      </c>
      <c r="G1616" s="22" t="e">
        <v>#N/A</v>
      </c>
      <c r="H1616" s="17">
        <v>44765</v>
      </c>
      <c r="I1616" s="22" t="s">
        <v>4587</v>
      </c>
      <c r="L1616" s="8" t="str">
        <f>VLOOKUP(E1616,'CONTROL MP HR'!$E$5:$M$1813,9,0)</f>
        <v>00000000</v>
      </c>
    </row>
    <row r="1617" spans="1:12">
      <c r="A1617" s="22">
        <f t="shared" si="50"/>
        <v>1613</v>
      </c>
      <c r="B1617" s="21" t="str">
        <f t="shared" si="51"/>
        <v>00212516</v>
      </c>
      <c r="C1617" s="21">
        <v>212516</v>
      </c>
      <c r="D1617" s="22" t="s">
        <v>229</v>
      </c>
      <c r="E1617" s="22" t="s">
        <v>4337</v>
      </c>
      <c r="F1617" s="22" t="s">
        <v>3946</v>
      </c>
      <c r="G1617" s="22" t="s">
        <v>405</v>
      </c>
      <c r="H1617" s="17">
        <v>44765</v>
      </c>
      <c r="I1617" s="22" t="s">
        <v>4587</v>
      </c>
      <c r="L1617" s="8" t="str">
        <f>VLOOKUP(E1617,'CONTROL MP HR'!$E$5:$M$1813,9,0)</f>
        <v>00212516</v>
      </c>
    </row>
    <row r="1618" spans="1:12">
      <c r="A1618" s="22">
        <f t="shared" si="50"/>
        <v>1614</v>
      </c>
      <c r="B1618" s="21" t="str">
        <f t="shared" si="51"/>
        <v>AULIA RAHMAN</v>
      </c>
      <c r="C1618" s="21" t="s">
        <v>415</v>
      </c>
      <c r="D1618" s="22" t="s">
        <v>414</v>
      </c>
      <c r="E1618" s="22" t="s">
        <v>415</v>
      </c>
      <c r="F1618" s="22" t="s">
        <v>4609</v>
      </c>
      <c r="G1618" s="22" t="e">
        <v>#N/A</v>
      </c>
      <c r="H1618" s="17">
        <v>44767</v>
      </c>
      <c r="I1618" s="22" t="s">
        <v>4587</v>
      </c>
      <c r="L1618" s="8" t="str">
        <f>VLOOKUP(E1618,'CONTROL MP HR'!$E$5:$M$1813,9,0)</f>
        <v>BMP2107223</v>
      </c>
    </row>
    <row r="1619" spans="1:12">
      <c r="A1619" s="22">
        <f t="shared" si="50"/>
        <v>1615</v>
      </c>
      <c r="B1619" s="21" t="str">
        <f t="shared" si="51"/>
        <v>AHMAD SETIAWAN</v>
      </c>
      <c r="C1619" s="21" t="s">
        <v>380</v>
      </c>
      <c r="D1619" s="22" t="s">
        <v>379</v>
      </c>
      <c r="E1619" s="22" t="s">
        <v>380</v>
      </c>
      <c r="F1619" s="22" t="s">
        <v>4609</v>
      </c>
      <c r="G1619" s="22" t="e">
        <v>#N/A</v>
      </c>
      <c r="H1619" s="17">
        <v>44767</v>
      </c>
      <c r="I1619" s="22" t="s">
        <v>4587</v>
      </c>
      <c r="L1619" s="8" t="str">
        <f>VLOOKUP(E1619,'CONTROL MP HR'!$E$5:$M$1813,9,0)</f>
        <v>BMP2107224</v>
      </c>
    </row>
    <row r="1620" spans="1:12">
      <c r="A1620" s="22">
        <f t="shared" si="50"/>
        <v>1616</v>
      </c>
      <c r="B1620" s="21" t="str">
        <f t="shared" si="51"/>
        <v>80002972</v>
      </c>
      <c r="C1620" s="21" t="s">
        <v>2236</v>
      </c>
      <c r="D1620" s="22" t="s">
        <v>2236</v>
      </c>
      <c r="E1620" s="22" t="s">
        <v>2237</v>
      </c>
      <c r="F1620" s="22" t="s">
        <v>1255</v>
      </c>
      <c r="G1620" s="22" t="s">
        <v>328</v>
      </c>
      <c r="H1620" s="17">
        <v>44767</v>
      </c>
      <c r="I1620" s="22" t="s">
        <v>4587</v>
      </c>
      <c r="L1620" s="8" t="str">
        <f>VLOOKUP(E1620,'CONTROL MP HR'!$E$5:$M$1813,9,0)</f>
        <v>80002972</v>
      </c>
    </row>
    <row r="1621" spans="1:12">
      <c r="A1621" s="22">
        <f t="shared" si="50"/>
        <v>1617</v>
      </c>
      <c r="B1621" s="21" t="str">
        <f t="shared" si="51"/>
        <v>LIPERSON</v>
      </c>
      <c r="C1621" s="21" t="s">
        <v>648</v>
      </c>
      <c r="D1621" s="22" t="s">
        <v>268</v>
      </c>
      <c r="E1621" s="22" t="s">
        <v>648</v>
      </c>
      <c r="F1621" s="22" t="s">
        <v>643</v>
      </c>
      <c r="G1621" s="22" t="e">
        <v>#N/A</v>
      </c>
      <c r="H1621" s="17">
        <v>44767</v>
      </c>
      <c r="I1621" s="22" t="s">
        <v>4587</v>
      </c>
      <c r="L1621" s="8" t="str">
        <f>VLOOKUP(E1621,'CONTROL MP HR'!$E$5:$M$1813,9,0)</f>
        <v>00000000</v>
      </c>
    </row>
    <row r="1622" spans="1:12">
      <c r="A1622" s="22">
        <f t="shared" si="50"/>
        <v>1618</v>
      </c>
      <c r="B1622" s="21" t="str">
        <f t="shared" si="51"/>
        <v>YAHMANSYAH</v>
      </c>
      <c r="C1622" s="21" t="s">
        <v>642</v>
      </c>
      <c r="D1622" s="22" t="s">
        <v>268</v>
      </c>
      <c r="E1622" s="22" t="s">
        <v>642</v>
      </c>
      <c r="F1622" s="22" t="s">
        <v>643</v>
      </c>
      <c r="G1622" s="22" t="e">
        <v>#N/A</v>
      </c>
      <c r="H1622" s="17">
        <v>44767</v>
      </c>
      <c r="I1622" s="22" t="s">
        <v>4587</v>
      </c>
      <c r="L1622" s="8" t="str">
        <f>VLOOKUP(E1622,'CONTROL MP HR'!$E$5:$M$1813,9,0)</f>
        <v>00000000</v>
      </c>
    </row>
    <row r="1623" spans="1:12">
      <c r="A1623" s="22">
        <f t="shared" si="50"/>
        <v>1619</v>
      </c>
      <c r="B1623" s="21" t="str">
        <f t="shared" si="51"/>
        <v>FRANSISCUS JAY RINALDO SINAGA</v>
      </c>
      <c r="C1623" s="21" t="s">
        <v>4806</v>
      </c>
      <c r="D1623" s="22" t="e">
        <v>#N/A</v>
      </c>
      <c r="E1623" s="22" t="s">
        <v>4806</v>
      </c>
      <c r="F1623" s="22" t="s">
        <v>643</v>
      </c>
      <c r="G1623" s="22" t="e">
        <v>#N/A</v>
      </c>
      <c r="H1623" s="17">
        <v>44767</v>
      </c>
      <c r="I1623" s="22" t="s">
        <v>4587</v>
      </c>
      <c r="L1623" s="8" t="e">
        <f>VLOOKUP(E1623,'CONTROL MP HR'!$E$5:$M$1813,9,0)</f>
        <v>#N/A</v>
      </c>
    </row>
    <row r="1624" spans="1:12">
      <c r="A1624" s="22">
        <f t="shared" si="50"/>
        <v>1620</v>
      </c>
      <c r="B1624" s="21" t="str">
        <f t="shared" si="51"/>
        <v>MP/ARCO0144</v>
      </c>
      <c r="C1624" s="21" t="s">
        <v>95</v>
      </c>
      <c r="D1624" s="22" t="s">
        <v>95</v>
      </c>
      <c r="E1624" s="22" t="s">
        <v>96</v>
      </c>
      <c r="F1624" s="22" t="s">
        <v>19</v>
      </c>
      <c r="G1624" s="22" t="s">
        <v>3973</v>
      </c>
      <c r="H1624" s="17">
        <v>44767</v>
      </c>
      <c r="I1624" s="22" t="s">
        <v>4587</v>
      </c>
      <c r="L1624" s="8" t="str">
        <f>VLOOKUP(E1624,'CONTROL MP HR'!$E$5:$M$1813,9,0)</f>
        <v>MP/ARCO0144</v>
      </c>
    </row>
    <row r="1625" spans="1:12">
      <c r="A1625" s="22">
        <f t="shared" si="50"/>
        <v>1621</v>
      </c>
      <c r="B1625" s="21" t="str">
        <f t="shared" si="51"/>
        <v>80004718</v>
      </c>
      <c r="C1625" s="21">
        <v>80004718</v>
      </c>
      <c r="D1625" s="22" t="e">
        <v>#N/A</v>
      </c>
      <c r="E1625" s="22" t="s">
        <v>4807</v>
      </c>
      <c r="F1625" s="22" t="s">
        <v>1255</v>
      </c>
      <c r="G1625" s="22" t="s">
        <v>328</v>
      </c>
      <c r="H1625" s="17">
        <v>44767</v>
      </c>
      <c r="I1625" s="22" t="s">
        <v>4587</v>
      </c>
      <c r="L1625" s="8" t="e">
        <f>VLOOKUP(E1625,'CONTROL MP HR'!$E$5:$M$1813,9,0)</f>
        <v>#N/A</v>
      </c>
    </row>
    <row r="1626" spans="1:12">
      <c r="A1626" s="22">
        <f t="shared" si="50"/>
        <v>1622</v>
      </c>
      <c r="B1626" s="21" t="str">
        <f t="shared" si="51"/>
        <v>80004760</v>
      </c>
      <c r="C1626" s="21">
        <v>80004760</v>
      </c>
      <c r="D1626" s="22" t="e">
        <v>#N/A</v>
      </c>
      <c r="E1626" s="22" t="s">
        <v>4070</v>
      </c>
      <c r="F1626" s="22" t="s">
        <v>1255</v>
      </c>
      <c r="G1626" s="22" t="s">
        <v>328</v>
      </c>
      <c r="H1626" s="17">
        <v>44767</v>
      </c>
      <c r="I1626" s="22" t="s">
        <v>4587</v>
      </c>
      <c r="L1626" s="8" t="e">
        <f>VLOOKUP(E1626,'CONTROL MP HR'!$E$5:$M$1813,9,0)</f>
        <v>#N/A</v>
      </c>
    </row>
    <row r="1627" spans="1:12">
      <c r="A1627" s="22">
        <f t="shared" si="50"/>
        <v>1623</v>
      </c>
      <c r="B1627" s="21" t="str">
        <f t="shared" si="51"/>
        <v>SKB - 00026</v>
      </c>
      <c r="C1627" s="21" t="s">
        <v>1241</v>
      </c>
      <c r="D1627" s="22" t="s">
        <v>1241</v>
      </c>
      <c r="E1627" s="22" t="s">
        <v>1242</v>
      </c>
      <c r="F1627" s="22" t="s">
        <v>1228</v>
      </c>
      <c r="G1627" s="22" t="s">
        <v>386</v>
      </c>
      <c r="H1627" s="17">
        <v>44767</v>
      </c>
      <c r="I1627" s="22" t="s">
        <v>4587</v>
      </c>
      <c r="L1627" s="8" t="str">
        <f>VLOOKUP(E1627,'CONTROL MP HR'!$E$5:$M$1813,9,0)</f>
        <v>SKB - 00026</v>
      </c>
    </row>
    <row r="1628" spans="1:12">
      <c r="A1628" s="22">
        <f t="shared" si="50"/>
        <v>1624</v>
      </c>
      <c r="B1628" s="21" t="str">
        <f t="shared" si="51"/>
        <v>80002117</v>
      </c>
      <c r="C1628" s="21">
        <v>80002117</v>
      </c>
      <c r="D1628" s="22" t="s">
        <v>1682</v>
      </c>
      <c r="E1628" s="22" t="s">
        <v>1683</v>
      </c>
      <c r="F1628" s="22" t="s">
        <v>1255</v>
      </c>
      <c r="G1628" s="22" t="s">
        <v>405</v>
      </c>
      <c r="H1628" s="17">
        <v>44767</v>
      </c>
      <c r="I1628" s="22" t="s">
        <v>4587</v>
      </c>
      <c r="L1628" s="8" t="str">
        <f>VLOOKUP(E1628,'CONTROL MP HR'!$E$5:$M$1813,9,0)</f>
        <v>80002117</v>
      </c>
    </row>
    <row r="1629" spans="1:12">
      <c r="A1629" s="22">
        <f t="shared" si="50"/>
        <v>1625</v>
      </c>
      <c r="B1629" s="21" t="str">
        <f t="shared" si="51"/>
        <v>80002243</v>
      </c>
      <c r="C1629" s="21" t="s">
        <v>1932</v>
      </c>
      <c r="D1629" s="22" t="s">
        <v>1932</v>
      </c>
      <c r="E1629" s="22" t="s">
        <v>1933</v>
      </c>
      <c r="F1629" s="22" t="s">
        <v>1255</v>
      </c>
      <c r="G1629" s="22" t="s">
        <v>405</v>
      </c>
      <c r="H1629" s="17">
        <v>44767</v>
      </c>
      <c r="I1629" s="22" t="s">
        <v>4587</v>
      </c>
      <c r="L1629" s="8" t="str">
        <f>VLOOKUP(E1629,'CONTROL MP HR'!$E$5:$M$1813,9,0)</f>
        <v>80002243</v>
      </c>
    </row>
    <row r="1630" spans="1:12">
      <c r="A1630" s="22">
        <f t="shared" si="50"/>
        <v>1626</v>
      </c>
      <c r="B1630" s="21" t="str">
        <f t="shared" si="51"/>
        <v>80002352</v>
      </c>
      <c r="C1630" s="21">
        <v>80002352</v>
      </c>
      <c r="D1630" s="22" t="s">
        <v>2869</v>
      </c>
      <c r="E1630" s="22" t="s">
        <v>2870</v>
      </c>
      <c r="F1630" s="22" t="s">
        <v>1255</v>
      </c>
      <c r="G1630" s="22" t="s">
        <v>405</v>
      </c>
      <c r="H1630" s="17">
        <v>44767</v>
      </c>
      <c r="I1630" s="22" t="s">
        <v>4587</v>
      </c>
      <c r="L1630" s="8" t="str">
        <f>VLOOKUP(E1630,'CONTROL MP HR'!$E$5:$M$1813,9,0)</f>
        <v>80002352</v>
      </c>
    </row>
    <row r="1631" spans="1:12">
      <c r="A1631" s="22">
        <f t="shared" si="50"/>
        <v>1627</v>
      </c>
      <c r="B1631" s="21" t="str">
        <f t="shared" si="51"/>
        <v>80002353</v>
      </c>
      <c r="C1631" s="21">
        <v>80002353</v>
      </c>
      <c r="D1631" s="22" t="s">
        <v>2937</v>
      </c>
      <c r="E1631" s="22" t="s">
        <v>2938</v>
      </c>
      <c r="F1631" s="22" t="s">
        <v>1255</v>
      </c>
      <c r="G1631" s="22" t="s">
        <v>405</v>
      </c>
      <c r="H1631" s="17">
        <v>44767</v>
      </c>
      <c r="I1631" s="22" t="s">
        <v>4587</v>
      </c>
      <c r="L1631" s="8" t="str">
        <f>VLOOKUP(E1631,'CONTROL MP HR'!$E$5:$M$1813,9,0)</f>
        <v>80002353</v>
      </c>
    </row>
    <row r="1632" spans="1:12">
      <c r="A1632" s="22">
        <f t="shared" si="50"/>
        <v>1628</v>
      </c>
      <c r="B1632" s="21" t="str">
        <f t="shared" si="51"/>
        <v>80002127</v>
      </c>
      <c r="C1632" s="21">
        <v>80002127</v>
      </c>
      <c r="D1632" s="22" t="s">
        <v>2921</v>
      </c>
      <c r="E1632" s="22" t="s">
        <v>2922</v>
      </c>
      <c r="F1632" s="22" t="s">
        <v>1255</v>
      </c>
      <c r="G1632" s="22" t="s">
        <v>405</v>
      </c>
      <c r="H1632" s="17">
        <v>44767</v>
      </c>
      <c r="I1632" s="22" t="s">
        <v>4587</v>
      </c>
      <c r="L1632" s="8" t="str">
        <f>VLOOKUP(E1632,'CONTROL MP HR'!$E$5:$M$1813,9,0)</f>
        <v>80002127</v>
      </c>
    </row>
    <row r="1633" spans="1:12">
      <c r="A1633" s="22">
        <f t="shared" si="50"/>
        <v>1629</v>
      </c>
      <c r="B1633" s="21" t="str">
        <f t="shared" si="51"/>
        <v>WALIJO</v>
      </c>
      <c r="C1633" s="21" t="s">
        <v>12</v>
      </c>
      <c r="D1633" s="22" t="s">
        <v>11</v>
      </c>
      <c r="E1633" s="22" t="s">
        <v>12</v>
      </c>
      <c r="F1633" s="22" t="s">
        <v>4808</v>
      </c>
      <c r="G1633" s="22" t="e">
        <v>#N/A</v>
      </c>
      <c r="H1633" s="17">
        <v>44767</v>
      </c>
      <c r="I1633" s="22" t="s">
        <v>4587</v>
      </c>
      <c r="L1633" s="8" t="str">
        <f>VLOOKUP(E1633,'CONTROL MP HR'!$E$5:$M$1813,9,0)</f>
        <v>BAGONG-005</v>
      </c>
    </row>
    <row r="1634" spans="1:12">
      <c r="A1634" s="22">
        <f t="shared" si="50"/>
        <v>1630</v>
      </c>
      <c r="B1634" s="21" t="str">
        <f t="shared" si="51"/>
        <v>80002037</v>
      </c>
      <c r="C1634" s="21" t="s">
        <v>1733</v>
      </c>
      <c r="D1634" s="22" t="s">
        <v>1733</v>
      </c>
      <c r="E1634" s="22" t="s">
        <v>1734</v>
      </c>
      <c r="F1634" s="22" t="s">
        <v>1255</v>
      </c>
      <c r="G1634" s="22" t="s">
        <v>405</v>
      </c>
      <c r="H1634" s="17">
        <v>44767</v>
      </c>
      <c r="I1634" s="22" t="s">
        <v>4587</v>
      </c>
      <c r="L1634" s="8" t="str">
        <f>VLOOKUP(E1634,'CONTROL MP HR'!$E$5:$M$1813,9,0)</f>
        <v>80002037</v>
      </c>
    </row>
    <row r="1635" spans="1:12">
      <c r="A1635" s="22">
        <f t="shared" si="50"/>
        <v>1631</v>
      </c>
      <c r="B1635" s="21" t="str">
        <f t="shared" si="51"/>
        <v>80002124</v>
      </c>
      <c r="C1635" s="21" t="s">
        <v>3334</v>
      </c>
      <c r="D1635" s="22" t="s">
        <v>3334</v>
      </c>
      <c r="E1635" s="22" t="s">
        <v>3335</v>
      </c>
      <c r="F1635" s="22" t="s">
        <v>1255</v>
      </c>
      <c r="G1635" s="22" t="s">
        <v>405</v>
      </c>
      <c r="H1635" s="17">
        <v>44767</v>
      </c>
      <c r="I1635" s="22" t="s">
        <v>4587</v>
      </c>
      <c r="L1635" s="8" t="str">
        <f>VLOOKUP(E1635,'CONTROL MP HR'!$E$5:$M$1813,9,0)</f>
        <v>80002124</v>
      </c>
    </row>
    <row r="1636" spans="1:12">
      <c r="A1636" s="22">
        <f t="shared" si="50"/>
        <v>1632</v>
      </c>
      <c r="B1636" s="21" t="str">
        <f t="shared" si="51"/>
        <v>80004840</v>
      </c>
      <c r="C1636" s="21">
        <v>80004840</v>
      </c>
      <c r="D1636" s="22" t="s">
        <v>3302</v>
      </c>
      <c r="E1636" s="22" t="s">
        <v>3301</v>
      </c>
      <c r="F1636" s="22" t="s">
        <v>1255</v>
      </c>
      <c r="G1636" s="22" t="e">
        <v>#N/A</v>
      </c>
      <c r="H1636" s="17">
        <v>44767</v>
      </c>
      <c r="I1636" s="22" t="s">
        <v>4587</v>
      </c>
      <c r="L1636" s="8" t="str">
        <f>VLOOKUP(E1636,'CONTROL MP HR'!$E$5:$M$1813,9,0)</f>
        <v>80004840</v>
      </c>
    </row>
    <row r="1637" spans="1:12">
      <c r="A1637" s="22">
        <f t="shared" si="50"/>
        <v>1633</v>
      </c>
      <c r="B1637" s="21" t="str">
        <f t="shared" si="51"/>
        <v>80004839</v>
      </c>
      <c r="C1637" s="21">
        <v>80004839</v>
      </c>
      <c r="D1637" s="22" t="s">
        <v>1303</v>
      </c>
      <c r="E1637" s="22" t="s">
        <v>1302</v>
      </c>
      <c r="F1637" s="22" t="s">
        <v>1255</v>
      </c>
      <c r="G1637" s="22" t="e">
        <v>#N/A</v>
      </c>
      <c r="H1637" s="17">
        <v>44767</v>
      </c>
      <c r="I1637" s="22" t="s">
        <v>4587</v>
      </c>
      <c r="L1637" s="8" t="str">
        <f>VLOOKUP(E1637,'CONTROL MP HR'!$E$5:$M$1813,9,0)</f>
        <v>80004839</v>
      </c>
    </row>
    <row r="1638" spans="1:12">
      <c r="A1638" s="22">
        <f t="shared" si="50"/>
        <v>1634</v>
      </c>
      <c r="B1638" s="21" t="str">
        <f t="shared" si="51"/>
        <v>80004834</v>
      </c>
      <c r="C1638" s="21">
        <v>80004834</v>
      </c>
      <c r="D1638" s="22" t="s">
        <v>1649</v>
      </c>
      <c r="E1638" s="22" t="s">
        <v>1650</v>
      </c>
      <c r="F1638" s="22" t="s">
        <v>1255</v>
      </c>
      <c r="G1638" s="22" t="s">
        <v>405</v>
      </c>
      <c r="H1638" s="17">
        <v>44767</v>
      </c>
      <c r="I1638" s="22" t="s">
        <v>4587</v>
      </c>
      <c r="L1638" s="8" t="str">
        <f>VLOOKUP(E1638,'CONTROL MP HR'!$E$5:$M$1813,9,0)</f>
        <v>80003220</v>
      </c>
    </row>
    <row r="1639" spans="1:12">
      <c r="A1639" s="22">
        <f t="shared" si="50"/>
        <v>1635</v>
      </c>
      <c r="B1639" s="21" t="str">
        <f t="shared" si="51"/>
        <v>80004833</v>
      </c>
      <c r="C1639" s="21">
        <v>80004833</v>
      </c>
      <c r="D1639" s="22" t="s">
        <v>2355</v>
      </c>
      <c r="E1639" s="22" t="s">
        <v>2354</v>
      </c>
      <c r="F1639" s="22" t="s">
        <v>1255</v>
      </c>
      <c r="G1639" s="22" t="e">
        <v>#N/A</v>
      </c>
      <c r="H1639" s="17">
        <v>44767</v>
      </c>
      <c r="I1639" s="22" t="s">
        <v>4587</v>
      </c>
      <c r="L1639" s="8" t="str">
        <f>VLOOKUP(E1639,'CONTROL MP HR'!$E$5:$M$1813,9,0)</f>
        <v>80004833</v>
      </c>
    </row>
    <row r="1640" spans="1:12">
      <c r="A1640" s="22">
        <f t="shared" si="50"/>
        <v>1636</v>
      </c>
      <c r="B1640" s="21" t="str">
        <f t="shared" si="51"/>
        <v>80002164</v>
      </c>
      <c r="C1640" s="21" t="s">
        <v>2021</v>
      </c>
      <c r="D1640" s="22" t="s">
        <v>2021</v>
      </c>
      <c r="E1640" s="22" t="s">
        <v>2022</v>
      </c>
      <c r="F1640" s="22" t="s">
        <v>1255</v>
      </c>
      <c r="G1640" s="22" t="s">
        <v>405</v>
      </c>
      <c r="H1640" s="17">
        <v>44767</v>
      </c>
      <c r="I1640" s="22" t="s">
        <v>4587</v>
      </c>
      <c r="L1640" s="8" t="str">
        <f>VLOOKUP(E1640,'CONTROL MP HR'!$E$5:$M$1813,9,0)</f>
        <v>80002164</v>
      </c>
    </row>
    <row r="1641" spans="1:12">
      <c r="A1641" s="22">
        <f t="shared" si="50"/>
        <v>1637</v>
      </c>
      <c r="B1641" s="21" t="str">
        <f t="shared" si="51"/>
        <v>80003866</v>
      </c>
      <c r="C1641" s="21" t="s">
        <v>4156</v>
      </c>
      <c r="D1641" s="22" t="s">
        <v>1719</v>
      </c>
      <c r="E1641" s="22" t="s">
        <v>1720</v>
      </c>
      <c r="F1641" s="22" t="s">
        <v>1255</v>
      </c>
      <c r="G1641" s="22" t="s">
        <v>405</v>
      </c>
      <c r="H1641" s="17">
        <v>44767</v>
      </c>
      <c r="I1641" s="22" t="s">
        <v>4587</v>
      </c>
      <c r="L1641" s="8" t="str">
        <f>VLOOKUP(E1641,'CONTROL MP HR'!$E$5:$M$1813,9,0)</f>
        <v>80002132</v>
      </c>
    </row>
    <row r="1642" spans="1:12">
      <c r="A1642" s="22">
        <f t="shared" si="50"/>
        <v>1638</v>
      </c>
      <c r="B1642" s="21" t="str">
        <f t="shared" si="51"/>
        <v>MUHAMMAD HABIBI</v>
      </c>
      <c r="C1642" s="21" t="s">
        <v>3858</v>
      </c>
      <c r="D1642" s="22" t="s">
        <v>3846</v>
      </c>
      <c r="E1642" s="22" t="s">
        <v>3858</v>
      </c>
      <c r="F1642" s="22" t="s">
        <v>3947</v>
      </c>
      <c r="G1642" s="22" t="e">
        <v>#N/A</v>
      </c>
      <c r="H1642" s="17">
        <v>44770</v>
      </c>
      <c r="I1642" s="22" t="s">
        <v>4587</v>
      </c>
      <c r="L1642" s="8" t="str">
        <f>VLOOKUP(E1642,'CONTROL MP HR'!$E$5:$M$1813,9,0)</f>
        <v>702180526</v>
      </c>
    </row>
    <row r="1643" spans="1:12">
      <c r="A1643" s="22">
        <f t="shared" si="50"/>
        <v>1639</v>
      </c>
      <c r="B1643" s="21" t="str">
        <f t="shared" si="51"/>
        <v>80002348</v>
      </c>
      <c r="C1643" s="21">
        <v>80002348</v>
      </c>
      <c r="D1643" s="22" t="s">
        <v>2627</v>
      </c>
      <c r="E1643" s="22" t="s">
        <v>2628</v>
      </c>
      <c r="F1643" s="22" t="s">
        <v>1255</v>
      </c>
      <c r="G1643" s="22" t="s">
        <v>405</v>
      </c>
      <c r="H1643" s="17">
        <v>44770</v>
      </c>
      <c r="I1643" s="22" t="s">
        <v>4587</v>
      </c>
      <c r="L1643" s="8" t="str">
        <f>VLOOKUP(E1643,'CONTROL MP HR'!$E$5:$M$1813,9,0)</f>
        <v>80002348</v>
      </c>
    </row>
    <row r="1644" spans="1:12">
      <c r="A1644" s="22">
        <f t="shared" si="50"/>
        <v>1640</v>
      </c>
      <c r="B1644" s="21" t="str">
        <f t="shared" si="51"/>
        <v>RANAJI IRVANDA</v>
      </c>
      <c r="C1644" s="21" t="s">
        <v>3023</v>
      </c>
      <c r="D1644" s="22" t="s">
        <v>3022</v>
      </c>
      <c r="E1644" s="22" t="s">
        <v>3023</v>
      </c>
      <c r="F1644" s="22" t="s">
        <v>1255</v>
      </c>
      <c r="G1644" s="22" t="e">
        <v>#N/A</v>
      </c>
      <c r="H1644" s="17">
        <v>44770</v>
      </c>
      <c r="I1644" s="22" t="s">
        <v>4587</v>
      </c>
      <c r="L1644" s="8" t="str">
        <f>VLOOKUP(E1644,'CONTROL MP HR'!$E$5:$M$1813,9,0)</f>
        <v>00118412</v>
      </c>
    </row>
    <row r="1645" spans="1:12">
      <c r="A1645" s="22">
        <f t="shared" si="50"/>
        <v>1641</v>
      </c>
      <c r="B1645" s="21" t="str">
        <f t="shared" si="51"/>
        <v>00118286</v>
      </c>
      <c r="C1645" s="21" t="s">
        <v>4010</v>
      </c>
      <c r="D1645" s="22" t="s">
        <v>3501</v>
      </c>
      <c r="E1645" s="22" t="s">
        <v>3500</v>
      </c>
      <c r="F1645" s="22" t="s">
        <v>1255</v>
      </c>
      <c r="G1645" s="22" t="s">
        <v>3973</v>
      </c>
      <c r="H1645" s="17">
        <v>44770</v>
      </c>
      <c r="I1645" s="22" t="s">
        <v>4587</v>
      </c>
      <c r="L1645" s="8" t="str">
        <f>VLOOKUP(E1645,'CONTROL MP HR'!$E$5:$M$1813,9,0)</f>
        <v>00118286</v>
      </c>
    </row>
    <row r="1646" spans="1:12">
      <c r="A1646" s="22">
        <f t="shared" si="50"/>
        <v>1642</v>
      </c>
      <c r="B1646" s="21" t="str">
        <f t="shared" si="51"/>
        <v>00117397</v>
      </c>
      <c r="C1646" s="21" t="s">
        <v>4055</v>
      </c>
      <c r="D1646" s="22" t="s">
        <v>1950</v>
      </c>
      <c r="E1646" s="22" t="s">
        <v>1951</v>
      </c>
      <c r="F1646" s="22" t="s">
        <v>1255</v>
      </c>
      <c r="G1646" s="22" t="s">
        <v>328</v>
      </c>
      <c r="H1646" s="17">
        <v>44770</v>
      </c>
      <c r="I1646" s="22" t="s">
        <v>4587</v>
      </c>
      <c r="L1646" s="8" t="str">
        <f>VLOOKUP(E1646,'CONTROL MP HR'!$E$5:$M$1813,9,0)</f>
        <v>00117397</v>
      </c>
    </row>
    <row r="1647" spans="1:12">
      <c r="A1647" s="22">
        <f t="shared" si="50"/>
        <v>1643</v>
      </c>
      <c r="B1647" s="21" t="str">
        <f t="shared" si="51"/>
        <v>80002753</v>
      </c>
      <c r="C1647" s="21" t="s">
        <v>2775</v>
      </c>
      <c r="D1647" s="22" t="s">
        <v>2775</v>
      </c>
      <c r="E1647" s="22" t="s">
        <v>2776</v>
      </c>
      <c r="F1647" s="22" t="s">
        <v>1255</v>
      </c>
      <c r="G1647" s="22" t="s">
        <v>328</v>
      </c>
      <c r="H1647" s="17">
        <v>44770</v>
      </c>
      <c r="I1647" s="22" t="s">
        <v>4587</v>
      </c>
      <c r="L1647" s="8" t="str">
        <f>VLOOKUP(E1647,'CONTROL MP HR'!$E$5:$M$1813,9,0)</f>
        <v>80002753</v>
      </c>
    </row>
    <row r="1648" spans="1:12">
      <c r="A1648" s="22">
        <f t="shared" si="50"/>
        <v>1644</v>
      </c>
      <c r="B1648" s="21" t="str">
        <f t="shared" si="51"/>
        <v>00000197</v>
      </c>
      <c r="C1648" s="21" t="s">
        <v>790</v>
      </c>
      <c r="D1648" s="22" t="s">
        <v>792</v>
      </c>
      <c r="E1648" s="22" t="s">
        <v>791</v>
      </c>
      <c r="F1648" s="22" t="s">
        <v>783</v>
      </c>
      <c r="G1648" s="22" t="s">
        <v>328</v>
      </c>
      <c r="H1648" s="17">
        <v>44770</v>
      </c>
      <c r="I1648" s="22" t="s">
        <v>4587</v>
      </c>
      <c r="L1648" s="8" t="str">
        <f>VLOOKUP(E1648,'CONTROL MP HR'!$E$5:$M$1813,9,0)</f>
        <v>00000197</v>
      </c>
    </row>
    <row r="1649" spans="1:12">
      <c r="A1649" s="22">
        <f t="shared" si="50"/>
        <v>1645</v>
      </c>
      <c r="B1649" s="21" t="str">
        <f t="shared" si="51"/>
        <v>80002059</v>
      </c>
      <c r="C1649" s="21" t="s">
        <v>3103</v>
      </c>
      <c r="D1649" s="22" t="s">
        <v>3103</v>
      </c>
      <c r="E1649" s="22" t="s">
        <v>3104</v>
      </c>
      <c r="F1649" s="22" t="s">
        <v>1255</v>
      </c>
      <c r="G1649" s="22" t="s">
        <v>328</v>
      </c>
      <c r="H1649" s="17">
        <v>44770</v>
      </c>
      <c r="I1649" s="22" t="s">
        <v>4587</v>
      </c>
      <c r="L1649" s="8" t="str">
        <f>VLOOKUP(E1649,'CONTROL MP HR'!$E$5:$M$1813,9,0)</f>
        <v>80002059</v>
      </c>
    </row>
    <row r="1650" spans="1:12">
      <c r="A1650" s="22">
        <f t="shared" si="50"/>
        <v>1646</v>
      </c>
      <c r="B1650" s="21" t="str">
        <f t="shared" si="51"/>
        <v>HAVIED BAIHAQI NUR</v>
      </c>
      <c r="C1650" s="21" t="s">
        <v>4809</v>
      </c>
      <c r="D1650" s="22" t="e">
        <v>#N/A</v>
      </c>
      <c r="E1650" s="22" t="s">
        <v>4809</v>
      </c>
      <c r="F1650" s="22" t="s">
        <v>3947</v>
      </c>
      <c r="G1650" s="22" t="e">
        <v>#N/A</v>
      </c>
      <c r="H1650" s="17">
        <v>44770</v>
      </c>
      <c r="I1650" s="22" t="s">
        <v>4587</v>
      </c>
      <c r="L1650" s="8" t="e">
        <f>VLOOKUP(E1650,'CONTROL MP HR'!$E$5:$M$1813,9,0)</f>
        <v>#N/A</v>
      </c>
    </row>
    <row r="1651" spans="1:12">
      <c r="A1651" s="22">
        <f t="shared" si="50"/>
        <v>1647</v>
      </c>
      <c r="B1651" s="21" t="str">
        <f t="shared" si="51"/>
        <v>GILANG CAHYO PURNOMO</v>
      </c>
      <c r="C1651" s="21" t="s">
        <v>4810</v>
      </c>
      <c r="D1651" s="22" t="e">
        <v>#N/A</v>
      </c>
      <c r="E1651" s="22" t="s">
        <v>4810</v>
      </c>
      <c r="F1651" s="22" t="s">
        <v>3947</v>
      </c>
      <c r="G1651" s="22" t="e">
        <v>#N/A</v>
      </c>
      <c r="H1651" s="17">
        <v>44770</v>
      </c>
      <c r="I1651" s="22" t="s">
        <v>4587</v>
      </c>
      <c r="L1651" s="8" t="e">
        <f>VLOOKUP(E1651,'CONTROL MP HR'!$E$5:$M$1813,9,0)</f>
        <v>#N/A</v>
      </c>
    </row>
    <row r="1652" spans="1:12">
      <c r="A1652" s="22">
        <f t="shared" si="50"/>
        <v>1648</v>
      </c>
      <c r="B1652" s="21" t="str">
        <f t="shared" si="51"/>
        <v>80002056</v>
      </c>
      <c r="C1652" s="21" t="s">
        <v>3150</v>
      </c>
      <c r="D1652" s="22" t="s">
        <v>3150</v>
      </c>
      <c r="E1652" s="22" t="s">
        <v>3151</v>
      </c>
      <c r="F1652" s="22" t="s">
        <v>1255</v>
      </c>
      <c r="G1652" s="22" t="s">
        <v>328</v>
      </c>
      <c r="H1652" s="17">
        <v>44770</v>
      </c>
      <c r="I1652" s="22" t="s">
        <v>4587</v>
      </c>
      <c r="L1652" s="8" t="str">
        <f>VLOOKUP(E1652,'CONTROL MP HR'!$E$5:$M$1813,9,0)</f>
        <v>80002056</v>
      </c>
    </row>
    <row r="1653" spans="1:12">
      <c r="A1653" s="22">
        <f t="shared" si="50"/>
        <v>1649</v>
      </c>
      <c r="B1653" s="21" t="str">
        <f t="shared" si="51"/>
        <v>80002131</v>
      </c>
      <c r="C1653" s="21">
        <v>80002131</v>
      </c>
      <c r="D1653" s="22" t="s">
        <v>2629</v>
      </c>
      <c r="E1653" s="22" t="s">
        <v>2630</v>
      </c>
      <c r="F1653" s="22" t="s">
        <v>1255</v>
      </c>
      <c r="G1653" s="22" t="s">
        <v>405</v>
      </c>
      <c r="H1653" s="17">
        <v>44770</v>
      </c>
      <c r="I1653" s="22" t="s">
        <v>4587</v>
      </c>
      <c r="L1653" s="8" t="str">
        <f>VLOOKUP(E1653,'CONTROL MP HR'!$E$5:$M$1813,9,0)</f>
        <v>80002131</v>
      </c>
    </row>
    <row r="1654" spans="1:12">
      <c r="A1654" s="22">
        <f t="shared" si="50"/>
        <v>1650</v>
      </c>
      <c r="B1654" s="21" t="str">
        <f t="shared" si="51"/>
        <v>80002073</v>
      </c>
      <c r="C1654" s="21" t="s">
        <v>1474</v>
      </c>
      <c r="D1654" s="22" t="s">
        <v>1474</v>
      </c>
      <c r="E1654" s="22" t="s">
        <v>1475</v>
      </c>
      <c r="F1654" s="22" t="s">
        <v>1255</v>
      </c>
      <c r="G1654" s="22" t="s">
        <v>405</v>
      </c>
      <c r="H1654" s="17">
        <v>44770</v>
      </c>
      <c r="I1654" s="22" t="s">
        <v>4587</v>
      </c>
      <c r="L1654" s="8" t="str">
        <f>VLOOKUP(E1654,'CONTROL MP HR'!$E$5:$M$1813,9,0)</f>
        <v>80002073</v>
      </c>
    </row>
    <row r="1655" spans="1:12">
      <c r="A1655" s="22">
        <f t="shared" si="50"/>
        <v>1651</v>
      </c>
      <c r="B1655" s="21" t="str">
        <f t="shared" si="51"/>
        <v>ISAC-22011048</v>
      </c>
      <c r="C1655" s="21" t="s">
        <v>172</v>
      </c>
      <c r="D1655" s="22" t="s">
        <v>172</v>
      </c>
      <c r="E1655" s="22" t="s">
        <v>173</v>
      </c>
      <c r="F1655" s="22" t="s">
        <v>19</v>
      </c>
      <c r="G1655" s="22" t="s">
        <v>3973</v>
      </c>
      <c r="H1655" s="17">
        <v>44770</v>
      </c>
      <c r="I1655" s="22" t="s">
        <v>4587</v>
      </c>
      <c r="L1655" s="8" t="str">
        <f>VLOOKUP(E1655,'CONTROL MP HR'!$E$5:$M$1813,9,0)</f>
        <v>ISAC-22011048</v>
      </c>
    </row>
    <row r="1656" spans="1:12">
      <c r="A1656" s="22">
        <f t="shared" si="50"/>
        <v>1652</v>
      </c>
      <c r="B1656" s="21" t="str">
        <f t="shared" si="51"/>
        <v>ISAC-22021071</v>
      </c>
      <c r="C1656" s="21" t="s">
        <v>195</v>
      </c>
      <c r="D1656" s="22" t="s">
        <v>195</v>
      </c>
      <c r="E1656" s="22" t="s">
        <v>196</v>
      </c>
      <c r="F1656" s="22" t="s">
        <v>19</v>
      </c>
      <c r="G1656" s="22" t="s">
        <v>3973</v>
      </c>
      <c r="H1656" s="17">
        <v>44770</v>
      </c>
      <c r="I1656" s="22" t="s">
        <v>4587</v>
      </c>
      <c r="L1656" s="8" t="str">
        <f>VLOOKUP(E1656,'CONTROL MP HR'!$E$5:$M$1813,9,0)</f>
        <v>ISAC-22021071</v>
      </c>
    </row>
    <row r="1657" spans="1:12">
      <c r="A1657" s="22">
        <f t="shared" si="50"/>
        <v>1653</v>
      </c>
      <c r="B1657" s="21" t="str">
        <f t="shared" si="51"/>
        <v>DWI WIDODO</v>
      </c>
      <c r="C1657" s="21" t="s">
        <v>4811</v>
      </c>
      <c r="D1657" s="22" t="e">
        <v>#N/A</v>
      </c>
      <c r="E1657" s="22" t="s">
        <v>4811</v>
      </c>
      <c r="F1657" s="22" t="s">
        <v>3946</v>
      </c>
      <c r="G1657" s="22" t="e">
        <v>#N/A</v>
      </c>
      <c r="H1657" s="17">
        <v>44772</v>
      </c>
      <c r="I1657" s="22" t="s">
        <v>4587</v>
      </c>
      <c r="L1657" s="8" t="e">
        <f>VLOOKUP(E1657,'CONTROL MP HR'!$E$5:$M$1813,9,0)</f>
        <v>#N/A</v>
      </c>
    </row>
    <row r="1658" spans="1:12">
      <c r="A1658" s="22">
        <f t="shared" si="50"/>
        <v>1654</v>
      </c>
      <c r="B1658" s="21" t="str">
        <f t="shared" si="51"/>
        <v>UCON JUANDA</v>
      </c>
      <c r="C1658" s="21" t="s">
        <v>4812</v>
      </c>
      <c r="D1658" s="22" t="e">
        <v>#N/A</v>
      </c>
      <c r="E1658" s="22" t="s">
        <v>4812</v>
      </c>
      <c r="F1658" s="22" t="s">
        <v>3946</v>
      </c>
      <c r="G1658" s="22" t="e">
        <v>#N/A</v>
      </c>
      <c r="H1658" s="17">
        <v>44772</v>
      </c>
      <c r="I1658" s="22" t="s">
        <v>4587</v>
      </c>
      <c r="L1658" s="8" t="e">
        <f>VLOOKUP(E1658,'CONTROL MP HR'!$E$5:$M$1813,9,0)</f>
        <v>#N/A</v>
      </c>
    </row>
    <row r="1659" spans="1:12">
      <c r="A1659" s="22">
        <f t="shared" si="50"/>
        <v>1655</v>
      </c>
      <c r="B1659" s="21" t="str">
        <f t="shared" si="51"/>
        <v>WONDO DWIFABIO TIRTO</v>
      </c>
      <c r="C1659" s="21" t="s">
        <v>4813</v>
      </c>
      <c r="D1659" s="22" t="e">
        <v>#N/A</v>
      </c>
      <c r="E1659" s="22" t="s">
        <v>4813</v>
      </c>
      <c r="F1659" s="22" t="s">
        <v>4609</v>
      </c>
      <c r="G1659" s="22" t="e">
        <v>#N/A</v>
      </c>
      <c r="H1659" s="17">
        <v>44772</v>
      </c>
      <c r="I1659" s="22" t="s">
        <v>4587</v>
      </c>
      <c r="L1659" s="8" t="e">
        <f>VLOOKUP(E1659,'CONTROL MP HR'!$E$5:$M$1813,9,0)</f>
        <v>#N/A</v>
      </c>
    </row>
    <row r="1660" spans="1:12">
      <c r="A1660" s="22">
        <f t="shared" si="50"/>
        <v>1656</v>
      </c>
      <c r="B1660" s="21" t="str">
        <f t="shared" si="51"/>
        <v>80002040</v>
      </c>
      <c r="C1660" s="21" t="s">
        <v>1777</v>
      </c>
      <c r="D1660" s="22" t="s">
        <v>1777</v>
      </c>
      <c r="E1660" s="22" t="s">
        <v>1778</v>
      </c>
      <c r="F1660" s="22" t="s">
        <v>1255</v>
      </c>
      <c r="G1660" s="22" t="s">
        <v>405</v>
      </c>
      <c r="H1660" s="17">
        <v>44772</v>
      </c>
      <c r="I1660" s="22" t="s">
        <v>4587</v>
      </c>
      <c r="L1660" s="8" t="str">
        <f>VLOOKUP(E1660,'CONTROL MP HR'!$E$5:$M$1813,9,0)</f>
        <v>80002040</v>
      </c>
    </row>
    <row r="1661" spans="1:12">
      <c r="A1661" s="22">
        <f t="shared" si="50"/>
        <v>1657</v>
      </c>
      <c r="B1661" s="21" t="str">
        <f t="shared" si="51"/>
        <v>80002222</v>
      </c>
      <c r="C1661" s="21" t="s">
        <v>1823</v>
      </c>
      <c r="D1661" s="22" t="s">
        <v>1823</v>
      </c>
      <c r="E1661" s="22" t="s">
        <v>1824</v>
      </c>
      <c r="F1661" s="22" t="s">
        <v>1255</v>
      </c>
      <c r="G1661" s="22" t="s">
        <v>405</v>
      </c>
      <c r="H1661" s="17">
        <v>44772</v>
      </c>
      <c r="I1661" s="22" t="s">
        <v>4587</v>
      </c>
      <c r="L1661" s="8" t="str">
        <f>VLOOKUP(E1661,'CONTROL MP HR'!$E$5:$M$1813,9,0)</f>
        <v>80002222</v>
      </c>
    </row>
    <row r="1662" spans="1:12">
      <c r="A1662" s="22">
        <f t="shared" si="50"/>
        <v>1658</v>
      </c>
      <c r="B1662" s="21" t="str">
        <f t="shared" si="51"/>
        <v>01121337</v>
      </c>
      <c r="C1662" s="21" t="s">
        <v>2957</v>
      </c>
      <c r="D1662" s="22" t="s">
        <v>2957</v>
      </c>
      <c r="E1662" s="22" t="s">
        <v>2958</v>
      </c>
      <c r="F1662" s="22" t="s">
        <v>1255</v>
      </c>
      <c r="G1662" s="22" t="s">
        <v>328</v>
      </c>
      <c r="H1662" s="17">
        <v>44772</v>
      </c>
      <c r="I1662" s="22" t="s">
        <v>4587</v>
      </c>
      <c r="L1662" s="8" t="str">
        <f>VLOOKUP(E1662,'CONTROL MP HR'!$E$5:$M$1813,9,0)</f>
        <v>01121337</v>
      </c>
    </row>
    <row r="1663" spans="1:12">
      <c r="A1663" s="22">
        <f t="shared" ref="A1663:A1726" si="52">A1662+1</f>
        <v>1659</v>
      </c>
      <c r="B1663" s="21" t="str">
        <f t="shared" ref="B1663:B1726" si="53">TEXT(C1663,"00000000")</f>
        <v>M. YOGI PUTRA FERY ERLANGGA</v>
      </c>
      <c r="C1663" s="21" t="s">
        <v>4814</v>
      </c>
      <c r="D1663" s="22" t="e">
        <v>#N/A</v>
      </c>
      <c r="E1663" s="22" t="s">
        <v>4814</v>
      </c>
      <c r="F1663" s="22" t="s">
        <v>4640</v>
      </c>
      <c r="G1663" s="22" t="e">
        <v>#N/A</v>
      </c>
      <c r="H1663" s="17">
        <v>44772</v>
      </c>
      <c r="I1663" s="22" t="s">
        <v>4587</v>
      </c>
      <c r="L1663" s="8" t="e">
        <f>VLOOKUP(E1663,'CONTROL MP HR'!$E$5:$M$1813,9,0)</f>
        <v>#N/A</v>
      </c>
    </row>
    <row r="1664" spans="1:12">
      <c r="A1664" s="22">
        <f t="shared" si="52"/>
        <v>1660</v>
      </c>
      <c r="B1664" s="21" t="str">
        <f t="shared" si="53"/>
        <v>HARIANTO YUNATAN WIJAYA</v>
      </c>
      <c r="C1664" s="21" t="s">
        <v>4815</v>
      </c>
      <c r="D1664" s="22" t="e">
        <v>#N/A</v>
      </c>
      <c r="E1664" s="22" t="s">
        <v>4815</v>
      </c>
      <c r="F1664" s="22" t="s">
        <v>4640</v>
      </c>
      <c r="G1664" s="22" t="e">
        <v>#N/A</v>
      </c>
      <c r="H1664" s="17">
        <v>44772</v>
      </c>
      <c r="I1664" s="22" t="s">
        <v>4587</v>
      </c>
      <c r="L1664" s="8" t="e">
        <f>VLOOKUP(E1664,'CONTROL MP HR'!$E$5:$M$1813,9,0)</f>
        <v>#N/A</v>
      </c>
    </row>
    <row r="1665" spans="1:12">
      <c r="A1665" s="22">
        <f t="shared" si="52"/>
        <v>1661</v>
      </c>
      <c r="B1665" s="21" t="str">
        <f t="shared" si="53"/>
        <v>80002329</v>
      </c>
      <c r="C1665" s="21" t="s">
        <v>2097</v>
      </c>
      <c r="D1665" s="22" t="s">
        <v>2097</v>
      </c>
      <c r="E1665" s="22" t="s">
        <v>2098</v>
      </c>
      <c r="F1665" s="22" t="s">
        <v>1255</v>
      </c>
      <c r="G1665" s="22" t="s">
        <v>328</v>
      </c>
      <c r="H1665" s="17">
        <v>44772</v>
      </c>
      <c r="I1665" s="22" t="s">
        <v>4587</v>
      </c>
      <c r="L1665" s="8" t="str">
        <f>VLOOKUP(E1665,'CONTROL MP HR'!$E$5:$M$1813,9,0)</f>
        <v>80002329</v>
      </c>
    </row>
    <row r="1666" spans="1:12">
      <c r="A1666" s="22">
        <f t="shared" si="52"/>
        <v>1662</v>
      </c>
      <c r="B1666" s="21" t="str">
        <f t="shared" si="53"/>
        <v>IRWANSYAH</v>
      </c>
      <c r="C1666" s="21" t="s">
        <v>4816</v>
      </c>
      <c r="D1666" s="22" t="e">
        <v>#N/A</v>
      </c>
      <c r="E1666" s="22" t="s">
        <v>4816</v>
      </c>
      <c r="F1666" s="22" t="s">
        <v>1255</v>
      </c>
      <c r="G1666" s="22" t="e">
        <v>#N/A</v>
      </c>
      <c r="H1666" s="17">
        <v>44772</v>
      </c>
      <c r="I1666" s="22" t="s">
        <v>4587</v>
      </c>
      <c r="L1666" s="8" t="e">
        <f>VLOOKUP(E1666,'CONTROL MP HR'!$E$5:$M$1813,9,0)</f>
        <v>#N/A</v>
      </c>
    </row>
    <row r="1667" spans="1:12">
      <c r="A1667" s="22">
        <f t="shared" si="52"/>
        <v>1663</v>
      </c>
      <c r="B1667" s="21" t="str">
        <f t="shared" si="53"/>
        <v>80002070</v>
      </c>
      <c r="C1667" s="21" t="s">
        <v>3107</v>
      </c>
      <c r="D1667" s="22" t="e">
        <v>#N/A</v>
      </c>
      <c r="E1667" s="22" t="s">
        <v>4606</v>
      </c>
      <c r="F1667" s="22" t="s">
        <v>1255</v>
      </c>
      <c r="G1667" s="22" t="s">
        <v>328</v>
      </c>
      <c r="H1667" s="17">
        <v>44772</v>
      </c>
      <c r="I1667" s="22" t="s">
        <v>4587</v>
      </c>
      <c r="L1667" s="8" t="e">
        <f>VLOOKUP(E1667,'CONTROL MP HR'!$E$5:$M$1813,9,0)</f>
        <v>#N/A</v>
      </c>
    </row>
    <row r="1668" spans="1:12">
      <c r="A1668" s="22">
        <f t="shared" si="52"/>
        <v>1664</v>
      </c>
      <c r="B1668" s="21" t="str">
        <f t="shared" si="53"/>
        <v>80002067</v>
      </c>
      <c r="C1668" s="21" t="s">
        <v>3468</v>
      </c>
      <c r="D1668" s="22" t="s">
        <v>3468</v>
      </c>
      <c r="E1668" s="22" t="s">
        <v>3469</v>
      </c>
      <c r="F1668" s="22" t="s">
        <v>1255</v>
      </c>
      <c r="G1668" s="22" t="s">
        <v>328</v>
      </c>
      <c r="H1668" s="17">
        <v>44772</v>
      </c>
      <c r="I1668" s="22" t="s">
        <v>4587</v>
      </c>
      <c r="L1668" s="8" t="str">
        <f>VLOOKUP(E1668,'CONTROL MP HR'!$E$5:$M$1813,9,0)</f>
        <v>80002067</v>
      </c>
    </row>
    <row r="1669" spans="1:12">
      <c r="A1669" s="22">
        <f t="shared" si="52"/>
        <v>1665</v>
      </c>
      <c r="B1669" s="21" t="str">
        <f t="shared" si="53"/>
        <v>FADLULLAH</v>
      </c>
      <c r="C1669" s="21" t="s">
        <v>894</v>
      </c>
      <c r="D1669" s="22" t="s">
        <v>893</v>
      </c>
      <c r="E1669" s="22" t="s">
        <v>894</v>
      </c>
      <c r="F1669" s="22" t="s">
        <v>808</v>
      </c>
      <c r="G1669" s="22" t="e">
        <v>#N/A</v>
      </c>
      <c r="H1669" s="17">
        <v>44772</v>
      </c>
      <c r="I1669" s="22" t="s">
        <v>4587</v>
      </c>
      <c r="L1669" s="8" t="str">
        <f>VLOOKUP(E1669,'CONTROL MP HR'!$E$5:$M$1813,9,0)</f>
        <v>ISAC-22072101</v>
      </c>
    </row>
    <row r="1670" spans="1:12">
      <c r="A1670" s="22">
        <f t="shared" si="52"/>
        <v>1666</v>
      </c>
      <c r="B1670" s="21" t="str">
        <f t="shared" si="53"/>
        <v>80002050</v>
      </c>
      <c r="C1670" s="21">
        <v>80002050</v>
      </c>
      <c r="D1670" s="22" t="s">
        <v>1625</v>
      </c>
      <c r="E1670" s="22" t="s">
        <v>1626</v>
      </c>
      <c r="F1670" s="22" t="s">
        <v>1255</v>
      </c>
      <c r="G1670" s="22" t="s">
        <v>405</v>
      </c>
      <c r="H1670" s="17">
        <v>44772</v>
      </c>
      <c r="I1670" s="22" t="s">
        <v>4587</v>
      </c>
      <c r="L1670" s="8" t="str">
        <f>VLOOKUP(E1670,'CONTROL MP HR'!$E$5:$M$1813,9,0)</f>
        <v>80002050</v>
      </c>
    </row>
    <row r="1671" spans="1:12">
      <c r="A1671" s="22">
        <f t="shared" si="52"/>
        <v>1667</v>
      </c>
      <c r="B1671" s="21" t="str">
        <f t="shared" si="53"/>
        <v>00117342</v>
      </c>
      <c r="C1671" s="21" t="s">
        <v>4054</v>
      </c>
      <c r="D1671" s="22" t="s">
        <v>2505</v>
      </c>
      <c r="E1671" s="22" t="s">
        <v>2506</v>
      </c>
      <c r="F1671" s="22" t="s">
        <v>1255</v>
      </c>
      <c r="G1671" s="22" t="s">
        <v>328</v>
      </c>
      <c r="H1671" s="17">
        <v>44774</v>
      </c>
      <c r="I1671" s="22" t="s">
        <v>4587</v>
      </c>
      <c r="L1671" s="8" t="str">
        <f>VLOOKUP(E1671,'CONTROL MP HR'!$E$5:$M$1813,9,0)</f>
        <v>00114342</v>
      </c>
    </row>
    <row r="1672" spans="1:12">
      <c r="A1672" s="22">
        <f t="shared" si="52"/>
        <v>1668</v>
      </c>
      <c r="B1672" s="21" t="str">
        <f t="shared" si="53"/>
        <v>80004721</v>
      </c>
      <c r="C1672" s="21">
        <v>80004721</v>
      </c>
      <c r="D1672" s="22" t="s">
        <v>2086</v>
      </c>
      <c r="E1672" s="22" t="s">
        <v>2084</v>
      </c>
      <c r="F1672" s="22" t="s">
        <v>1255</v>
      </c>
      <c r="G1672" s="22" t="s">
        <v>328</v>
      </c>
      <c r="H1672" s="17">
        <v>44774</v>
      </c>
      <c r="I1672" s="22" t="s">
        <v>4587</v>
      </c>
      <c r="L1672" s="8" t="str">
        <f>VLOOKUP(E1672,'CONTROL MP HR'!$E$5:$M$1813,9,0)</f>
        <v>80004721</v>
      </c>
    </row>
    <row r="1673" spans="1:12">
      <c r="A1673" s="22">
        <f t="shared" si="52"/>
        <v>1669</v>
      </c>
      <c r="B1673" s="21" t="str">
        <f t="shared" si="53"/>
        <v>80002398</v>
      </c>
      <c r="C1673" s="21" t="s">
        <v>2486</v>
      </c>
      <c r="D1673" s="22" t="s">
        <v>2486</v>
      </c>
      <c r="E1673" s="22" t="s">
        <v>2487</v>
      </c>
      <c r="F1673" s="22" t="s">
        <v>1255</v>
      </c>
      <c r="G1673" s="22" t="s">
        <v>328</v>
      </c>
      <c r="H1673" s="17">
        <v>44774</v>
      </c>
      <c r="I1673" s="22" t="s">
        <v>4587</v>
      </c>
      <c r="L1673" s="8" t="str">
        <f>VLOOKUP(E1673,'CONTROL MP HR'!$E$5:$M$1813,9,0)</f>
        <v>80002398</v>
      </c>
    </row>
    <row r="1674" spans="1:12">
      <c r="A1674" s="22">
        <f t="shared" si="52"/>
        <v>1670</v>
      </c>
      <c r="B1674" s="21" t="str">
        <f t="shared" si="53"/>
        <v>80002930</v>
      </c>
      <c r="C1674" s="21" t="s">
        <v>2035</v>
      </c>
      <c r="D1674" s="22" t="s">
        <v>2035</v>
      </c>
      <c r="E1674" s="22" t="s">
        <v>2036</v>
      </c>
      <c r="F1674" s="22" t="s">
        <v>1255</v>
      </c>
      <c r="G1674" s="22" t="s">
        <v>328</v>
      </c>
      <c r="H1674" s="17">
        <v>44774</v>
      </c>
      <c r="I1674" s="22" t="s">
        <v>4587</v>
      </c>
      <c r="L1674" s="8" t="str">
        <f>VLOOKUP(E1674,'CONTROL MP HR'!$E$5:$M$1813,9,0)</f>
        <v>80002930</v>
      </c>
    </row>
    <row r="1675" spans="1:12">
      <c r="A1675" s="22">
        <f t="shared" si="52"/>
        <v>1671</v>
      </c>
      <c r="B1675" s="21" t="str">
        <f t="shared" si="53"/>
        <v>CEP EDI</v>
      </c>
      <c r="C1675" s="21" t="s">
        <v>4817</v>
      </c>
      <c r="D1675" s="22" t="e">
        <v>#N/A</v>
      </c>
      <c r="E1675" s="22" t="s">
        <v>4817</v>
      </c>
      <c r="F1675" s="22" t="s">
        <v>4772</v>
      </c>
      <c r="G1675" s="22" t="e">
        <v>#N/A</v>
      </c>
      <c r="H1675" s="17">
        <v>44774</v>
      </c>
      <c r="I1675" s="22" t="s">
        <v>4587</v>
      </c>
      <c r="L1675" s="8" t="e">
        <f>VLOOKUP(E1675,'CONTROL MP HR'!$E$5:$M$1813,9,0)</f>
        <v>#N/A</v>
      </c>
    </row>
    <row r="1676" spans="1:12">
      <c r="A1676" s="22">
        <f t="shared" si="52"/>
        <v>1672</v>
      </c>
      <c r="B1676" s="21" t="str">
        <f t="shared" si="53"/>
        <v>80004947</v>
      </c>
      <c r="C1676" s="21" t="s">
        <v>2291</v>
      </c>
      <c r="D1676" s="22" t="s">
        <v>2291</v>
      </c>
      <c r="E1676" s="22" t="s">
        <v>2290</v>
      </c>
      <c r="F1676" s="22" t="s">
        <v>1255</v>
      </c>
      <c r="G1676" s="22" t="s">
        <v>405</v>
      </c>
      <c r="H1676" s="17">
        <v>44774</v>
      </c>
      <c r="I1676" s="22" t="s">
        <v>4587</v>
      </c>
      <c r="L1676" s="8" t="str">
        <f>VLOOKUP(E1676,'CONTROL MP HR'!$E$5:$M$1813,9,0)</f>
        <v>80004947</v>
      </c>
    </row>
    <row r="1677" spans="1:12">
      <c r="A1677" s="22">
        <f t="shared" si="52"/>
        <v>1673</v>
      </c>
      <c r="B1677" s="21" t="str">
        <f t="shared" si="53"/>
        <v>80004946</v>
      </c>
      <c r="C1677" s="21" t="s">
        <v>2319</v>
      </c>
      <c r="D1677" s="22" t="s">
        <v>2319</v>
      </c>
      <c r="E1677" s="22" t="s">
        <v>2318</v>
      </c>
      <c r="F1677" s="22" t="s">
        <v>1255</v>
      </c>
      <c r="G1677" s="22" t="s">
        <v>405</v>
      </c>
      <c r="H1677" s="17">
        <v>44774</v>
      </c>
      <c r="I1677" s="22" t="s">
        <v>4587</v>
      </c>
      <c r="L1677" s="8" t="str">
        <f>VLOOKUP(E1677,'CONTROL MP HR'!$E$5:$M$1813,9,0)</f>
        <v>80004946</v>
      </c>
    </row>
    <row r="1678" spans="1:12">
      <c r="A1678" s="22">
        <f t="shared" si="52"/>
        <v>1674</v>
      </c>
      <c r="B1678" s="21" t="str">
        <f t="shared" si="53"/>
        <v>80004945</v>
      </c>
      <c r="C1678" s="21" t="s">
        <v>3154</v>
      </c>
      <c r="D1678" s="22" t="s">
        <v>3154</v>
      </c>
      <c r="E1678" s="22" t="s">
        <v>3153</v>
      </c>
      <c r="F1678" s="22" t="s">
        <v>1255</v>
      </c>
      <c r="G1678" s="22" t="s">
        <v>405</v>
      </c>
      <c r="H1678" s="17">
        <v>44774</v>
      </c>
      <c r="I1678" s="22" t="s">
        <v>4587</v>
      </c>
      <c r="L1678" s="8" t="str">
        <f>VLOOKUP(E1678,'CONTROL MP HR'!$E$5:$M$1813,9,0)</f>
        <v>80004945</v>
      </c>
    </row>
    <row r="1679" spans="1:12">
      <c r="A1679" s="22">
        <f t="shared" si="52"/>
        <v>1675</v>
      </c>
      <c r="B1679" s="21" t="str">
        <f t="shared" si="53"/>
        <v>80004944</v>
      </c>
      <c r="C1679" s="21" t="s">
        <v>2305</v>
      </c>
      <c r="D1679" s="22" t="s">
        <v>2305</v>
      </c>
      <c r="E1679" s="22" t="s">
        <v>2304</v>
      </c>
      <c r="F1679" s="22" t="s">
        <v>1255</v>
      </c>
      <c r="G1679" s="22" t="s">
        <v>405</v>
      </c>
      <c r="H1679" s="17">
        <v>44774</v>
      </c>
      <c r="I1679" s="22" t="s">
        <v>4587</v>
      </c>
      <c r="L1679" s="8" t="str">
        <f>VLOOKUP(E1679,'CONTROL MP HR'!$E$5:$M$1813,9,0)</f>
        <v>80004944</v>
      </c>
    </row>
    <row r="1680" spans="1:12">
      <c r="A1680" s="22">
        <f t="shared" si="52"/>
        <v>1676</v>
      </c>
      <c r="B1680" s="21" t="str">
        <f t="shared" si="53"/>
        <v>80004943</v>
      </c>
      <c r="C1680" s="21" t="s">
        <v>2313</v>
      </c>
      <c r="D1680" s="22" t="s">
        <v>2313</v>
      </c>
      <c r="E1680" s="22" t="s">
        <v>2312</v>
      </c>
      <c r="F1680" s="22" t="s">
        <v>1255</v>
      </c>
      <c r="G1680" s="22" t="s">
        <v>405</v>
      </c>
      <c r="H1680" s="17">
        <v>44774</v>
      </c>
      <c r="I1680" s="22" t="s">
        <v>4587</v>
      </c>
      <c r="L1680" s="8" t="str">
        <f>VLOOKUP(E1680,'CONTROL MP HR'!$E$5:$M$1813,9,0)</f>
        <v>80004943</v>
      </c>
    </row>
    <row r="1681" spans="1:12">
      <c r="A1681" s="22">
        <f t="shared" si="52"/>
        <v>1677</v>
      </c>
      <c r="B1681" s="21" t="str">
        <f t="shared" si="53"/>
        <v>80004942</v>
      </c>
      <c r="C1681" s="21" t="s">
        <v>3748</v>
      </c>
      <c r="D1681" s="22" t="s">
        <v>3748</v>
      </c>
      <c r="E1681" s="22" t="s">
        <v>3747</v>
      </c>
      <c r="F1681" s="22" t="s">
        <v>1255</v>
      </c>
      <c r="G1681" s="22" t="s">
        <v>405</v>
      </c>
      <c r="H1681" s="17">
        <v>44774</v>
      </c>
      <c r="I1681" s="22" t="s">
        <v>4587</v>
      </c>
      <c r="L1681" s="8" t="str">
        <f>VLOOKUP(E1681,'CONTROL MP HR'!$E$5:$M$1813,9,0)</f>
        <v>80004942</v>
      </c>
    </row>
    <row r="1682" spans="1:12">
      <c r="A1682" s="22">
        <f t="shared" si="52"/>
        <v>1678</v>
      </c>
      <c r="B1682" s="21" t="str">
        <f t="shared" si="53"/>
        <v>80004939</v>
      </c>
      <c r="C1682" s="21" t="s">
        <v>3327</v>
      </c>
      <c r="D1682" s="22" t="s">
        <v>3327</v>
      </c>
      <c r="E1682" s="22" t="s">
        <v>3326</v>
      </c>
      <c r="F1682" s="22" t="s">
        <v>1255</v>
      </c>
      <c r="G1682" s="22" t="s">
        <v>405</v>
      </c>
      <c r="H1682" s="17">
        <v>44774</v>
      </c>
      <c r="I1682" s="22" t="s">
        <v>4587</v>
      </c>
      <c r="L1682" s="8" t="str">
        <f>VLOOKUP(E1682,'CONTROL MP HR'!$E$5:$M$1813,9,0)</f>
        <v>80004939</v>
      </c>
    </row>
    <row r="1683" spans="1:12">
      <c r="A1683" s="22">
        <f t="shared" si="52"/>
        <v>1679</v>
      </c>
      <c r="B1683" s="21" t="str">
        <f t="shared" si="53"/>
        <v>80004938</v>
      </c>
      <c r="C1683" s="21" t="s">
        <v>2347</v>
      </c>
      <c r="D1683" s="22" t="s">
        <v>2347</v>
      </c>
      <c r="E1683" s="22" t="s">
        <v>2346</v>
      </c>
      <c r="F1683" s="22" t="s">
        <v>1255</v>
      </c>
      <c r="G1683" s="22" t="s">
        <v>405</v>
      </c>
      <c r="H1683" s="17">
        <v>44774</v>
      </c>
      <c r="I1683" s="22" t="s">
        <v>4587</v>
      </c>
      <c r="L1683" s="8" t="str">
        <f>VLOOKUP(E1683,'CONTROL MP HR'!$E$5:$M$1813,9,0)</f>
        <v>80004938</v>
      </c>
    </row>
    <row r="1684" spans="1:12">
      <c r="A1684" s="22">
        <f t="shared" si="52"/>
        <v>1680</v>
      </c>
      <c r="B1684" s="21" t="str">
        <f t="shared" si="53"/>
        <v>80004937</v>
      </c>
      <c r="C1684" s="21" t="s">
        <v>3439</v>
      </c>
      <c r="D1684" s="22" t="s">
        <v>3439</v>
      </c>
      <c r="E1684" s="22" t="s">
        <v>3438</v>
      </c>
      <c r="F1684" s="22" t="s">
        <v>1255</v>
      </c>
      <c r="G1684" s="22" t="s">
        <v>405</v>
      </c>
      <c r="H1684" s="17">
        <v>44774</v>
      </c>
      <c r="I1684" s="22" t="s">
        <v>4587</v>
      </c>
      <c r="L1684" s="8" t="str">
        <f>VLOOKUP(E1684,'CONTROL MP HR'!$E$5:$M$1813,9,0)</f>
        <v>80004937</v>
      </c>
    </row>
    <row r="1685" spans="1:12">
      <c r="A1685" s="22">
        <f t="shared" si="52"/>
        <v>1681</v>
      </c>
      <c r="B1685" s="21" t="str">
        <f t="shared" si="53"/>
        <v>MP/ARCO-0131</v>
      </c>
      <c r="C1685" s="21" t="s">
        <v>167</v>
      </c>
      <c r="D1685" s="22" t="s">
        <v>167</v>
      </c>
      <c r="E1685" s="22" t="s">
        <v>168</v>
      </c>
      <c r="F1685" s="22" t="s">
        <v>19</v>
      </c>
      <c r="G1685" s="22" t="s">
        <v>3973</v>
      </c>
      <c r="H1685" s="17">
        <v>44774</v>
      </c>
      <c r="I1685" s="22" t="s">
        <v>4587</v>
      </c>
      <c r="L1685" s="8" t="str">
        <f>VLOOKUP(E1685,'CONTROL MP HR'!$E$5:$M$1813,9,0)</f>
        <v>MP/ARCO-0131</v>
      </c>
    </row>
    <row r="1686" spans="1:12">
      <c r="A1686" s="22">
        <f t="shared" si="52"/>
        <v>1682</v>
      </c>
      <c r="B1686" s="21" t="str">
        <f t="shared" si="53"/>
        <v>80004936</v>
      </c>
      <c r="C1686" s="21" t="s">
        <v>1434</v>
      </c>
      <c r="D1686" s="22" t="s">
        <v>1434</v>
      </c>
      <c r="E1686" s="22" t="s">
        <v>1433</v>
      </c>
      <c r="F1686" s="22" t="s">
        <v>1255</v>
      </c>
      <c r="G1686" s="22" t="s">
        <v>405</v>
      </c>
      <c r="H1686" s="17">
        <v>44774</v>
      </c>
      <c r="I1686" s="22" t="s">
        <v>4587</v>
      </c>
      <c r="L1686" s="8" t="str">
        <f>VLOOKUP(E1686,'CONTROL MP HR'!$E$5:$M$1813,9,0)</f>
        <v>80004936</v>
      </c>
    </row>
    <row r="1687" spans="1:12">
      <c r="A1687" s="22">
        <f t="shared" si="52"/>
        <v>1683</v>
      </c>
      <c r="B1687" s="21" t="str">
        <f t="shared" si="53"/>
        <v>80004935</v>
      </c>
      <c r="C1687" s="21" t="s">
        <v>1873</v>
      </c>
      <c r="D1687" s="22" t="s">
        <v>1873</v>
      </c>
      <c r="E1687" s="22" t="s">
        <v>1872</v>
      </c>
      <c r="F1687" s="22" t="s">
        <v>1255</v>
      </c>
      <c r="G1687" s="22" t="s">
        <v>405</v>
      </c>
      <c r="H1687" s="17">
        <v>44774</v>
      </c>
      <c r="I1687" s="22" t="s">
        <v>4587</v>
      </c>
      <c r="L1687" s="8" t="str">
        <f>VLOOKUP(E1687,'CONTROL MP HR'!$E$5:$M$1813,9,0)</f>
        <v>80004935</v>
      </c>
    </row>
    <row r="1688" spans="1:12">
      <c r="A1688" s="22">
        <f t="shared" si="52"/>
        <v>1684</v>
      </c>
      <c r="B1688" s="21" t="str">
        <f t="shared" si="53"/>
        <v>80004933</v>
      </c>
      <c r="C1688" s="21" t="s">
        <v>1871</v>
      </c>
      <c r="D1688" s="22" t="s">
        <v>1871</v>
      </c>
      <c r="E1688" s="22" t="s">
        <v>1870</v>
      </c>
      <c r="F1688" s="22" t="s">
        <v>1255</v>
      </c>
      <c r="G1688" s="22" t="s">
        <v>405</v>
      </c>
      <c r="H1688" s="17">
        <v>44774</v>
      </c>
      <c r="I1688" s="22" t="s">
        <v>4587</v>
      </c>
      <c r="L1688" s="8" t="str">
        <f>VLOOKUP(E1688,'CONTROL MP HR'!$E$5:$M$1813,9,0)</f>
        <v>80004933</v>
      </c>
    </row>
    <row r="1689" spans="1:12">
      <c r="A1689" s="22">
        <f t="shared" si="52"/>
        <v>1685</v>
      </c>
      <c r="B1689" s="21" t="str">
        <f t="shared" si="53"/>
        <v>80004934</v>
      </c>
      <c r="C1689" s="21" t="s">
        <v>2418</v>
      </c>
      <c r="D1689" s="22" t="s">
        <v>2418</v>
      </c>
      <c r="E1689" s="22" t="s">
        <v>2417</v>
      </c>
      <c r="F1689" s="22" t="s">
        <v>1255</v>
      </c>
      <c r="G1689" s="22" t="s">
        <v>405</v>
      </c>
      <c r="H1689" s="17">
        <v>44774</v>
      </c>
      <c r="I1689" s="22" t="s">
        <v>4587</v>
      </c>
      <c r="L1689" s="8" t="str">
        <f>VLOOKUP(E1689,'CONTROL MP HR'!$E$5:$M$1813,9,0)</f>
        <v>80004934</v>
      </c>
    </row>
    <row r="1690" spans="1:12">
      <c r="A1690" s="22">
        <f t="shared" si="52"/>
        <v>1686</v>
      </c>
      <c r="B1690" s="21" t="str">
        <f t="shared" si="53"/>
        <v>80002210</v>
      </c>
      <c r="C1690" s="21" t="s">
        <v>1641</v>
      </c>
      <c r="D1690" s="22" t="s">
        <v>1641</v>
      </c>
      <c r="E1690" s="22" t="s">
        <v>1642</v>
      </c>
      <c r="F1690" s="22" t="s">
        <v>1255</v>
      </c>
      <c r="G1690" s="22" t="s">
        <v>405</v>
      </c>
      <c r="H1690" s="17">
        <v>44774</v>
      </c>
      <c r="I1690" s="22" t="s">
        <v>4587</v>
      </c>
      <c r="L1690" s="8" t="str">
        <f>VLOOKUP(E1690,'CONTROL MP HR'!$E$5:$M$1813,9,0)</f>
        <v>80002210</v>
      </c>
    </row>
    <row r="1691" spans="1:12">
      <c r="A1691" s="22">
        <f t="shared" si="52"/>
        <v>1687</v>
      </c>
      <c r="B1691" s="21" t="str">
        <f t="shared" si="53"/>
        <v>80002036</v>
      </c>
      <c r="C1691" s="21">
        <v>80002036</v>
      </c>
      <c r="D1691" s="22" t="s">
        <v>2653</v>
      </c>
      <c r="E1691" s="22" t="s">
        <v>2654</v>
      </c>
      <c r="F1691" s="22" t="s">
        <v>1255</v>
      </c>
      <c r="G1691" s="22" t="s">
        <v>405</v>
      </c>
      <c r="H1691" s="17">
        <v>44774</v>
      </c>
      <c r="I1691" s="22" t="s">
        <v>4587</v>
      </c>
      <c r="L1691" s="8" t="str">
        <f>VLOOKUP(E1691,'CONTROL MP HR'!$E$5:$M$1813,9,0)</f>
        <v>80002036</v>
      </c>
    </row>
    <row r="1692" spans="1:12">
      <c r="A1692" s="22">
        <f t="shared" si="52"/>
        <v>1688</v>
      </c>
      <c r="B1692" s="21" t="str">
        <f t="shared" si="53"/>
        <v>80002207</v>
      </c>
      <c r="C1692" s="21">
        <v>80002207</v>
      </c>
      <c r="D1692" s="22" t="s">
        <v>1793</v>
      </c>
      <c r="E1692" s="22" t="s">
        <v>1794</v>
      </c>
      <c r="F1692" s="22" t="s">
        <v>1255</v>
      </c>
      <c r="G1692" s="22" t="s">
        <v>405</v>
      </c>
      <c r="H1692" s="17">
        <v>44774</v>
      </c>
      <c r="I1692" s="22" t="s">
        <v>4587</v>
      </c>
      <c r="L1692" s="8" t="str">
        <f>VLOOKUP(E1692,'CONTROL MP HR'!$E$5:$M$1813,9,0)</f>
        <v>80002207</v>
      </c>
    </row>
    <row r="1693" spans="1:12">
      <c r="A1693" s="22">
        <f t="shared" si="52"/>
        <v>1689</v>
      </c>
      <c r="B1693" s="21" t="str">
        <f t="shared" si="53"/>
        <v>80002138</v>
      </c>
      <c r="C1693" s="21">
        <v>80002138</v>
      </c>
      <c r="D1693" s="22" t="s">
        <v>657</v>
      </c>
      <c r="E1693" s="22" t="s">
        <v>658</v>
      </c>
      <c r="F1693" s="22" t="s">
        <v>1255</v>
      </c>
      <c r="G1693" s="22" t="s">
        <v>405</v>
      </c>
      <c r="H1693" s="17">
        <v>44774</v>
      </c>
      <c r="I1693" s="22" t="s">
        <v>4587</v>
      </c>
      <c r="L1693" s="8" t="str">
        <f>VLOOKUP(E1693,'CONTROL MP HR'!$E$5:$M$1813,9,0)</f>
        <v>CB.0822.2108A</v>
      </c>
    </row>
    <row r="1694" spans="1:12">
      <c r="A1694" s="22">
        <f t="shared" si="52"/>
        <v>1690</v>
      </c>
      <c r="B1694" s="21" t="str">
        <f t="shared" si="53"/>
        <v>80002245</v>
      </c>
      <c r="C1694" s="21">
        <v>80002245</v>
      </c>
      <c r="D1694" s="22" t="s">
        <v>1643</v>
      </c>
      <c r="E1694" s="22" t="s">
        <v>1644</v>
      </c>
      <c r="F1694" s="22" t="s">
        <v>1255</v>
      </c>
      <c r="G1694" s="22" t="s">
        <v>405</v>
      </c>
      <c r="H1694" s="17">
        <v>44774</v>
      </c>
      <c r="I1694" s="22" t="s">
        <v>4587</v>
      </c>
      <c r="L1694" s="8" t="str">
        <f>VLOOKUP(E1694,'CONTROL MP HR'!$E$5:$M$1813,9,0)</f>
        <v>80002245</v>
      </c>
    </row>
    <row r="1695" spans="1:12">
      <c r="A1695" s="22">
        <f t="shared" si="52"/>
        <v>1691</v>
      </c>
      <c r="B1695" s="21" t="str">
        <f t="shared" si="53"/>
        <v>80002244</v>
      </c>
      <c r="C1695" s="21">
        <v>80002244</v>
      </c>
      <c r="D1695" s="22" t="s">
        <v>1735</v>
      </c>
      <c r="E1695" s="22" t="s">
        <v>1736</v>
      </c>
      <c r="F1695" s="22" t="s">
        <v>1255</v>
      </c>
      <c r="G1695" s="22" t="s">
        <v>405</v>
      </c>
      <c r="H1695" s="17">
        <v>44774</v>
      </c>
      <c r="I1695" s="22" t="s">
        <v>4587</v>
      </c>
      <c r="L1695" s="8" t="str">
        <f>VLOOKUP(E1695,'CONTROL MP HR'!$E$5:$M$1813,9,0)</f>
        <v>80002244</v>
      </c>
    </row>
    <row r="1696" spans="1:12">
      <c r="A1696" s="22">
        <f t="shared" si="52"/>
        <v>1692</v>
      </c>
      <c r="B1696" s="21" t="str">
        <f t="shared" si="53"/>
        <v>80002135</v>
      </c>
      <c r="C1696" s="21">
        <v>80002135</v>
      </c>
      <c r="D1696" s="22" t="s">
        <v>2769</v>
      </c>
      <c r="E1696" s="22" t="s">
        <v>2770</v>
      </c>
      <c r="F1696" s="22" t="s">
        <v>1255</v>
      </c>
      <c r="G1696" s="22" t="s">
        <v>405</v>
      </c>
      <c r="H1696" s="17">
        <v>44774</v>
      </c>
      <c r="I1696" s="22" t="s">
        <v>4587</v>
      </c>
      <c r="L1696" s="8" t="str">
        <f>VLOOKUP(E1696,'CONTROL MP HR'!$E$5:$M$1813,9,0)</f>
        <v>80002135</v>
      </c>
    </row>
    <row r="1697" spans="1:12">
      <c r="A1697" s="22">
        <f t="shared" si="52"/>
        <v>1693</v>
      </c>
      <c r="B1697" s="21" t="str">
        <f t="shared" si="53"/>
        <v>80002252</v>
      </c>
      <c r="C1697" s="21">
        <v>80002252</v>
      </c>
      <c r="D1697" s="22" t="s">
        <v>2928</v>
      </c>
      <c r="E1697" s="22" t="s">
        <v>2929</v>
      </c>
      <c r="F1697" s="22" t="s">
        <v>1255</v>
      </c>
      <c r="G1697" s="22" t="s">
        <v>405</v>
      </c>
      <c r="H1697" s="17">
        <v>44774</v>
      </c>
      <c r="I1697" s="22" t="s">
        <v>4587</v>
      </c>
      <c r="L1697" s="8" t="str">
        <f>VLOOKUP(E1697,'CONTROL MP HR'!$E$5:$M$1813,9,0)</f>
        <v>80002252</v>
      </c>
    </row>
    <row r="1698" spans="1:12">
      <c r="A1698" s="22">
        <f t="shared" si="52"/>
        <v>1694</v>
      </c>
      <c r="B1698" s="21" t="str">
        <f t="shared" si="53"/>
        <v>80002198</v>
      </c>
      <c r="C1698" s="21" t="s">
        <v>1805</v>
      </c>
      <c r="D1698" s="22" t="s">
        <v>1805</v>
      </c>
      <c r="E1698" s="22" t="s">
        <v>1806</v>
      </c>
      <c r="F1698" s="22" t="s">
        <v>1255</v>
      </c>
      <c r="G1698" s="22" t="s">
        <v>405</v>
      </c>
      <c r="H1698" s="17">
        <v>44774</v>
      </c>
      <c r="I1698" s="22" t="s">
        <v>4587</v>
      </c>
      <c r="L1698" s="8" t="str">
        <f>VLOOKUP(E1698,'CONTROL MP HR'!$E$5:$M$1813,9,0)</f>
        <v>80002198</v>
      </c>
    </row>
    <row r="1699" spans="1:12">
      <c r="A1699" s="22">
        <f t="shared" si="52"/>
        <v>1695</v>
      </c>
      <c r="B1699" s="21" t="str">
        <f t="shared" si="53"/>
        <v>80002204</v>
      </c>
      <c r="C1699" s="21" t="s">
        <v>2896</v>
      </c>
      <c r="D1699" s="22" t="s">
        <v>2896</v>
      </c>
      <c r="E1699" s="22" t="s">
        <v>2897</v>
      </c>
      <c r="F1699" s="22" t="s">
        <v>1255</v>
      </c>
      <c r="G1699" s="22" t="s">
        <v>405</v>
      </c>
      <c r="H1699" s="17">
        <v>44774</v>
      </c>
      <c r="I1699" s="22" t="s">
        <v>4587</v>
      </c>
      <c r="L1699" s="8" t="str">
        <f>VLOOKUP(E1699,'CONTROL MP HR'!$E$5:$M$1813,9,0)</f>
        <v>80002204</v>
      </c>
    </row>
    <row r="1700" spans="1:12">
      <c r="A1700" s="22">
        <f t="shared" si="52"/>
        <v>1696</v>
      </c>
      <c r="B1700" s="21" t="str">
        <f t="shared" si="53"/>
        <v>80001359</v>
      </c>
      <c r="C1700" s="21" t="s">
        <v>2841</v>
      </c>
      <c r="D1700" s="22" t="s">
        <v>2841</v>
      </c>
      <c r="E1700" s="22" t="s">
        <v>2842</v>
      </c>
      <c r="F1700" s="22" t="s">
        <v>1255</v>
      </c>
      <c r="G1700" s="22" t="s">
        <v>328</v>
      </c>
      <c r="H1700" s="17">
        <v>44777</v>
      </c>
      <c r="I1700" s="22" t="s">
        <v>4587</v>
      </c>
      <c r="L1700" s="8" t="str">
        <f>VLOOKUP(E1700,'CONTROL MP HR'!$E$5:$M$1813,9,0)</f>
        <v>80001359</v>
      </c>
    </row>
    <row r="1701" spans="1:12">
      <c r="A1701" s="22">
        <f t="shared" si="52"/>
        <v>1697</v>
      </c>
      <c r="B1701" s="21" t="str">
        <f t="shared" si="53"/>
        <v>DEFRIT PRIADI</v>
      </c>
      <c r="C1701" s="21" t="s">
        <v>428</v>
      </c>
      <c r="D1701" s="22" t="s">
        <v>427</v>
      </c>
      <c r="E1701" s="22" t="s">
        <v>428</v>
      </c>
      <c r="F1701" s="22" t="s">
        <v>4818</v>
      </c>
      <c r="G1701" s="22" t="e">
        <v>#N/A</v>
      </c>
      <c r="H1701" s="17">
        <v>44777</v>
      </c>
      <c r="I1701" s="22" t="s">
        <v>4587</v>
      </c>
      <c r="L1701" s="8" t="str">
        <f>VLOOKUP(E1701,'CONTROL MP HR'!$E$5:$M$1813,9,0)</f>
        <v>BMP110622</v>
      </c>
    </row>
    <row r="1702" spans="1:12">
      <c r="A1702" s="22">
        <f t="shared" si="52"/>
        <v>1698</v>
      </c>
      <c r="B1702" s="21" t="str">
        <f t="shared" si="53"/>
        <v>80004899</v>
      </c>
      <c r="C1702" s="21">
        <v>80004899</v>
      </c>
      <c r="D1702" s="22" t="s">
        <v>3273</v>
      </c>
      <c r="E1702" s="22" t="s">
        <v>3274</v>
      </c>
      <c r="F1702" s="22" t="s">
        <v>1255</v>
      </c>
      <c r="G1702" s="22" t="s">
        <v>3973</v>
      </c>
      <c r="H1702" s="17">
        <v>44777</v>
      </c>
      <c r="I1702" s="22" t="s">
        <v>4587</v>
      </c>
      <c r="L1702" s="8" t="str">
        <f>VLOOKUP(E1702,'CONTROL MP HR'!$E$5:$M$1813,9,0)</f>
        <v>80004899</v>
      </c>
    </row>
    <row r="1703" spans="1:12">
      <c r="A1703" s="22">
        <f t="shared" si="52"/>
        <v>1699</v>
      </c>
      <c r="B1703" s="21" t="str">
        <f t="shared" si="53"/>
        <v>80002206</v>
      </c>
      <c r="C1703" s="21">
        <v>80002206</v>
      </c>
      <c r="D1703" s="22" t="s">
        <v>3696</v>
      </c>
      <c r="E1703" s="22" t="s">
        <v>3697</v>
      </c>
      <c r="F1703" s="22" t="s">
        <v>1255</v>
      </c>
      <c r="G1703" s="22" t="s">
        <v>405</v>
      </c>
      <c r="H1703" s="17">
        <v>44777</v>
      </c>
      <c r="I1703" s="22" t="s">
        <v>4587</v>
      </c>
      <c r="L1703" s="8" t="str">
        <f>VLOOKUP(E1703,'CONTROL MP HR'!$E$5:$M$1813,9,0)</f>
        <v>80002206</v>
      </c>
    </row>
    <row r="1704" spans="1:12">
      <c r="A1704" s="22">
        <f t="shared" si="52"/>
        <v>1700</v>
      </c>
      <c r="B1704" s="21" t="str">
        <f t="shared" si="53"/>
        <v>80002137</v>
      </c>
      <c r="C1704" s="21">
        <v>80002137</v>
      </c>
      <c r="D1704" s="22" t="s">
        <v>2797</v>
      </c>
      <c r="E1704" s="22" t="s">
        <v>2798</v>
      </c>
      <c r="F1704" s="22" t="s">
        <v>1255</v>
      </c>
      <c r="G1704" s="22" t="s">
        <v>405</v>
      </c>
      <c r="H1704" s="17">
        <v>44777</v>
      </c>
      <c r="I1704" s="22" t="s">
        <v>4587</v>
      </c>
      <c r="L1704" s="8" t="str">
        <f>VLOOKUP(E1704,'CONTROL MP HR'!$E$5:$M$1813,9,0)</f>
        <v>80002137</v>
      </c>
    </row>
    <row r="1705" spans="1:12">
      <c r="A1705" s="22">
        <f t="shared" si="52"/>
        <v>1701</v>
      </c>
      <c r="B1705" s="21" t="str">
        <f t="shared" si="53"/>
        <v>80002947</v>
      </c>
      <c r="C1705" s="21">
        <v>80002947</v>
      </c>
      <c r="D1705" s="22" t="s">
        <v>2576</v>
      </c>
      <c r="E1705" s="22" t="s">
        <v>2577</v>
      </c>
      <c r="F1705" s="22" t="s">
        <v>1255</v>
      </c>
      <c r="G1705" s="22" t="s">
        <v>405</v>
      </c>
      <c r="H1705" s="17">
        <v>44777</v>
      </c>
      <c r="I1705" s="22" t="s">
        <v>4587</v>
      </c>
      <c r="L1705" s="8" t="str">
        <f>VLOOKUP(E1705,'CONTROL MP HR'!$E$5:$M$1813,9,0)</f>
        <v>80002947</v>
      </c>
    </row>
    <row r="1706" spans="1:12">
      <c r="A1706" s="22">
        <f t="shared" si="52"/>
        <v>1702</v>
      </c>
      <c r="B1706" s="21" t="str">
        <f t="shared" si="53"/>
        <v>80002139</v>
      </c>
      <c r="C1706" s="21">
        <v>80002139</v>
      </c>
      <c r="D1706" s="22" t="s">
        <v>2860</v>
      </c>
      <c r="E1706" s="22" t="s">
        <v>2861</v>
      </c>
      <c r="F1706" s="22" t="s">
        <v>1255</v>
      </c>
      <c r="G1706" s="22" t="s">
        <v>405</v>
      </c>
      <c r="H1706" s="17">
        <v>44777</v>
      </c>
      <c r="I1706" s="22" t="s">
        <v>4587</v>
      </c>
      <c r="L1706" s="8" t="str">
        <f>VLOOKUP(E1706,'CONTROL MP HR'!$E$5:$M$1813,9,0)</f>
        <v>80002139</v>
      </c>
    </row>
    <row r="1707" spans="1:12">
      <c r="A1707" s="22">
        <f t="shared" si="52"/>
        <v>1703</v>
      </c>
      <c r="B1707" s="21" t="str">
        <f t="shared" si="53"/>
        <v>80002350</v>
      </c>
      <c r="C1707" s="21" t="s">
        <v>2733</v>
      </c>
      <c r="D1707" s="22" t="s">
        <v>2733</v>
      </c>
      <c r="E1707" s="22" t="s">
        <v>2734</v>
      </c>
      <c r="F1707" s="22" t="s">
        <v>1255</v>
      </c>
      <c r="G1707" s="22" t="s">
        <v>405</v>
      </c>
      <c r="H1707" s="17">
        <v>44777</v>
      </c>
      <c r="I1707" s="22" t="s">
        <v>4587</v>
      </c>
      <c r="L1707" s="8" t="str">
        <f>VLOOKUP(E1707,'CONTROL MP HR'!$E$5:$M$1813,9,0)</f>
        <v>80002350</v>
      </c>
    </row>
    <row r="1708" spans="1:12">
      <c r="A1708" s="22">
        <f t="shared" si="52"/>
        <v>1704</v>
      </c>
      <c r="B1708" s="21" t="str">
        <f t="shared" si="53"/>
        <v>80001093</v>
      </c>
      <c r="C1708" s="21">
        <v>80001093</v>
      </c>
      <c r="D1708" s="22" t="s">
        <v>2865</v>
      </c>
      <c r="E1708" s="22" t="s">
        <v>2866</v>
      </c>
      <c r="F1708" s="22" t="s">
        <v>1255</v>
      </c>
      <c r="G1708" s="22" t="s">
        <v>405</v>
      </c>
      <c r="H1708" s="17">
        <v>44777</v>
      </c>
      <c r="I1708" s="22" t="s">
        <v>4587</v>
      </c>
      <c r="L1708" s="8" t="str">
        <f>VLOOKUP(E1708,'CONTROL MP HR'!$E$5:$M$1813,9,0)</f>
        <v>80001093</v>
      </c>
    </row>
    <row r="1709" spans="1:12">
      <c r="A1709" s="22">
        <f t="shared" si="52"/>
        <v>1705</v>
      </c>
      <c r="B1709" s="21" t="str">
        <f t="shared" si="53"/>
        <v>80002171</v>
      </c>
      <c r="C1709" s="21" t="s">
        <v>1344</v>
      </c>
      <c r="D1709" s="22" t="s">
        <v>1344</v>
      </c>
      <c r="E1709" s="22" t="s">
        <v>1345</v>
      </c>
      <c r="F1709" s="22" t="s">
        <v>1255</v>
      </c>
      <c r="G1709" s="22" t="s">
        <v>405</v>
      </c>
      <c r="H1709" s="17">
        <v>44777</v>
      </c>
      <c r="I1709" s="22" t="s">
        <v>4587</v>
      </c>
      <c r="L1709" s="8" t="str">
        <f>VLOOKUP(E1709,'CONTROL MP HR'!$E$5:$M$1813,9,0)</f>
        <v>80002171</v>
      </c>
    </row>
    <row r="1710" spans="1:12">
      <c r="A1710" s="22">
        <f t="shared" si="52"/>
        <v>1706</v>
      </c>
      <c r="B1710" s="21" t="str">
        <f t="shared" si="53"/>
        <v>80002215</v>
      </c>
      <c r="C1710" s="21" t="s">
        <v>1860</v>
      </c>
      <c r="D1710" s="22" t="s">
        <v>1860</v>
      </c>
      <c r="E1710" s="22" t="s">
        <v>1861</v>
      </c>
      <c r="F1710" s="22" t="s">
        <v>1255</v>
      </c>
      <c r="G1710" s="22" t="s">
        <v>405</v>
      </c>
      <c r="H1710" s="17">
        <v>44777</v>
      </c>
      <c r="I1710" s="22" t="s">
        <v>4587</v>
      </c>
      <c r="L1710" s="8" t="str">
        <f>VLOOKUP(E1710,'CONTROL MP HR'!$E$5:$M$1813,9,0)</f>
        <v>80002215</v>
      </c>
    </row>
    <row r="1711" spans="1:12">
      <c r="A1711" s="22">
        <f t="shared" si="52"/>
        <v>1707</v>
      </c>
      <c r="B1711" s="21" t="str">
        <f t="shared" si="53"/>
        <v>80002777</v>
      </c>
      <c r="C1711" s="21" t="s">
        <v>2162</v>
      </c>
      <c r="D1711" s="22" t="s">
        <v>2162</v>
      </c>
      <c r="E1711" s="22" t="s">
        <v>2163</v>
      </c>
      <c r="F1711" s="22" t="s">
        <v>1255</v>
      </c>
      <c r="G1711" s="22" t="s">
        <v>328</v>
      </c>
      <c r="H1711" s="17">
        <v>44777</v>
      </c>
      <c r="I1711" s="22" t="s">
        <v>4587</v>
      </c>
      <c r="L1711" s="8" t="str">
        <f>VLOOKUP(E1711,'CONTROL MP HR'!$E$5:$M$1813,9,0)</f>
        <v>80002777</v>
      </c>
    </row>
    <row r="1712" spans="1:12">
      <c r="A1712" s="22">
        <f t="shared" si="52"/>
        <v>1708</v>
      </c>
      <c r="B1712" s="21" t="str">
        <f t="shared" si="53"/>
        <v>00118075</v>
      </c>
      <c r="C1712" s="21" t="s">
        <v>4049</v>
      </c>
      <c r="D1712" s="22" t="s">
        <v>2276</v>
      </c>
      <c r="E1712" s="22" t="s">
        <v>2277</v>
      </c>
      <c r="F1712" s="22" t="s">
        <v>1255</v>
      </c>
      <c r="G1712" s="22" t="s">
        <v>328</v>
      </c>
      <c r="H1712" s="17">
        <v>44777</v>
      </c>
      <c r="I1712" s="22" t="s">
        <v>4587</v>
      </c>
      <c r="L1712" s="8" t="str">
        <f>VLOOKUP(E1712,'CONTROL MP HR'!$E$5:$M$1813,9,0)</f>
        <v>00118075</v>
      </c>
    </row>
    <row r="1713" spans="1:12">
      <c r="A1713" s="22">
        <f t="shared" si="52"/>
        <v>1709</v>
      </c>
      <c r="B1713" s="21" t="str">
        <f t="shared" si="53"/>
        <v>80002102</v>
      </c>
      <c r="C1713" s="21" t="s">
        <v>3679</v>
      </c>
      <c r="D1713" s="22" t="s">
        <v>3679</v>
      </c>
      <c r="E1713" s="22" t="s">
        <v>3680</v>
      </c>
      <c r="F1713" s="22" t="s">
        <v>1255</v>
      </c>
      <c r="G1713" s="22" t="s">
        <v>328</v>
      </c>
      <c r="H1713" s="17">
        <v>44778</v>
      </c>
      <c r="I1713" s="22" t="s">
        <v>4587</v>
      </c>
      <c r="L1713" s="8" t="str">
        <f>VLOOKUP(E1713,'CONTROL MP HR'!$E$5:$M$1813,9,0)</f>
        <v>80002102</v>
      </c>
    </row>
    <row r="1714" spans="1:12">
      <c r="A1714" s="22">
        <f t="shared" si="52"/>
        <v>1710</v>
      </c>
      <c r="B1714" s="21" t="str">
        <f t="shared" si="53"/>
        <v>AHMAD TRIONO</v>
      </c>
      <c r="C1714" s="21" t="s">
        <v>338</v>
      </c>
      <c r="D1714" s="22" t="s">
        <v>337</v>
      </c>
      <c r="E1714" s="22" t="s">
        <v>338</v>
      </c>
      <c r="F1714" s="22" t="s">
        <v>4609</v>
      </c>
      <c r="G1714" s="22" t="e">
        <v>#N/A</v>
      </c>
      <c r="H1714" s="17">
        <v>44779</v>
      </c>
      <c r="I1714" s="22" t="s">
        <v>4587</v>
      </c>
      <c r="L1714" s="8" t="str">
        <f>VLOOKUP(E1714,'CONTROL MP HR'!$E$5:$M$1813,9,0)</f>
        <v>BMP0508223</v>
      </c>
    </row>
    <row r="1715" spans="1:12">
      <c r="A1715" s="22">
        <f t="shared" si="52"/>
        <v>1711</v>
      </c>
      <c r="B1715" s="21" t="str">
        <f t="shared" si="53"/>
        <v>DEDI ANDIKA PUTRA</v>
      </c>
      <c r="C1715" s="21" t="s">
        <v>4819</v>
      </c>
      <c r="D1715" s="22" t="s">
        <v>268</v>
      </c>
      <c r="E1715" s="22" t="s">
        <v>4819</v>
      </c>
      <c r="F1715" s="22" t="s">
        <v>3946</v>
      </c>
      <c r="G1715" s="22" t="e">
        <v>#N/A</v>
      </c>
      <c r="H1715" s="17">
        <v>44779</v>
      </c>
      <c r="I1715" s="22" t="s">
        <v>4587</v>
      </c>
      <c r="L1715" s="8" t="str">
        <f>VLOOKUP(E1715,'CONTROL MP HR'!$E$5:$M$1813,9,0)</f>
        <v>00000000</v>
      </c>
    </row>
    <row r="1716" spans="1:12">
      <c r="A1716" s="22">
        <f t="shared" si="52"/>
        <v>1712</v>
      </c>
      <c r="B1716" s="21" t="str">
        <f t="shared" si="53"/>
        <v>80002775</v>
      </c>
      <c r="C1716" s="21" t="s">
        <v>2167</v>
      </c>
      <c r="D1716" s="22" t="s">
        <v>2167</v>
      </c>
      <c r="E1716" s="22" t="s">
        <v>2168</v>
      </c>
      <c r="F1716" s="22" t="s">
        <v>1255</v>
      </c>
      <c r="G1716" s="22" t="s">
        <v>328</v>
      </c>
      <c r="H1716" s="17">
        <v>44779</v>
      </c>
      <c r="I1716" s="22" t="s">
        <v>4587</v>
      </c>
      <c r="L1716" s="8" t="str">
        <f>VLOOKUP(E1716,'CONTROL MP HR'!$E$5:$M$1813,9,0)</f>
        <v>80002775</v>
      </c>
    </row>
    <row r="1717" spans="1:12">
      <c r="A1717" s="22">
        <f t="shared" si="52"/>
        <v>1713</v>
      </c>
      <c r="B1717" s="21" t="str">
        <f t="shared" si="53"/>
        <v>00206201</v>
      </c>
      <c r="C1717" s="21" t="s">
        <v>3303</v>
      </c>
      <c r="D1717" s="22" t="s">
        <v>3303</v>
      </c>
      <c r="E1717" s="22" t="s">
        <v>3304</v>
      </c>
      <c r="F1717" s="22" t="s">
        <v>1255</v>
      </c>
      <c r="G1717" s="22" t="s">
        <v>328</v>
      </c>
      <c r="H1717" s="17">
        <v>44779</v>
      </c>
      <c r="I1717" s="22" t="s">
        <v>4587</v>
      </c>
      <c r="L1717" s="8" t="str">
        <f>VLOOKUP(E1717,'CONTROL MP HR'!$E$5:$M$1813,9,0)</f>
        <v>00206201</v>
      </c>
    </row>
    <row r="1718" spans="1:12">
      <c r="A1718" s="22">
        <f t="shared" si="52"/>
        <v>1714</v>
      </c>
      <c r="B1718" s="21" t="str">
        <f t="shared" si="53"/>
        <v>80002324</v>
      </c>
      <c r="C1718" s="21" t="s">
        <v>2466</v>
      </c>
      <c r="D1718" s="22" t="s">
        <v>2466</v>
      </c>
      <c r="E1718" s="22" t="s">
        <v>2467</v>
      </c>
      <c r="F1718" s="22" t="s">
        <v>1255</v>
      </c>
      <c r="G1718" s="22" t="s">
        <v>328</v>
      </c>
      <c r="H1718" s="17">
        <v>44779</v>
      </c>
      <c r="I1718" s="22" t="s">
        <v>4587</v>
      </c>
      <c r="L1718" s="8" t="str">
        <f>VLOOKUP(E1718,'CONTROL MP HR'!$E$5:$M$1813,9,0)</f>
        <v>80002324</v>
      </c>
    </row>
    <row r="1719" spans="1:12">
      <c r="A1719" s="22">
        <f t="shared" si="52"/>
        <v>1715</v>
      </c>
      <c r="B1719" s="21" t="str">
        <f t="shared" si="53"/>
        <v>00418055</v>
      </c>
      <c r="C1719" s="21" t="s">
        <v>1889</v>
      </c>
      <c r="D1719" s="22" t="s">
        <v>1889</v>
      </c>
      <c r="E1719" s="22" t="s">
        <v>1890</v>
      </c>
      <c r="F1719" s="22" t="s">
        <v>1255</v>
      </c>
      <c r="G1719" s="22" t="s">
        <v>328</v>
      </c>
      <c r="H1719" s="17">
        <v>44779</v>
      </c>
      <c r="I1719" s="22" t="s">
        <v>4587</v>
      </c>
      <c r="L1719" s="8" t="str">
        <f>VLOOKUP(E1719,'CONTROL MP HR'!$E$5:$M$1813,9,0)</f>
        <v>00418055</v>
      </c>
    </row>
    <row r="1720" spans="1:12">
      <c r="A1720" s="22">
        <f t="shared" si="52"/>
        <v>1716</v>
      </c>
      <c r="B1720" s="21" t="str">
        <f t="shared" si="53"/>
        <v>01121142</v>
      </c>
      <c r="C1720" s="21" t="s">
        <v>1384</v>
      </c>
      <c r="D1720" s="22" t="s">
        <v>1384</v>
      </c>
      <c r="E1720" s="22" t="s">
        <v>1385</v>
      </c>
      <c r="F1720" s="22" t="s">
        <v>1255</v>
      </c>
      <c r="G1720" s="22" t="s">
        <v>328</v>
      </c>
      <c r="H1720" s="17">
        <v>44779</v>
      </c>
      <c r="I1720" s="22" t="s">
        <v>4587</v>
      </c>
      <c r="L1720" s="8" t="str">
        <f>VLOOKUP(E1720,'CONTROL MP HR'!$E$5:$M$1813,9,0)</f>
        <v>01121142</v>
      </c>
    </row>
    <row r="1721" spans="1:12">
      <c r="A1721" s="22">
        <f t="shared" si="52"/>
        <v>1717</v>
      </c>
      <c r="B1721" s="21" t="str">
        <f t="shared" si="53"/>
        <v>CARSADI</v>
      </c>
      <c r="C1721" s="21" t="s">
        <v>977</v>
      </c>
      <c r="D1721" s="22" t="s">
        <v>976</v>
      </c>
      <c r="E1721" s="22" t="s">
        <v>977</v>
      </c>
      <c r="F1721" s="22" t="s">
        <v>808</v>
      </c>
      <c r="G1721" s="22" t="e">
        <v>#N/A</v>
      </c>
      <c r="H1721" s="17">
        <v>44779</v>
      </c>
      <c r="I1721" s="22" t="s">
        <v>4587</v>
      </c>
      <c r="L1721" s="8" t="str">
        <f>VLOOKUP(E1721,'CONTROL MP HR'!$E$5:$M$1813,9,0)</f>
        <v>ISAC-22072100</v>
      </c>
    </row>
    <row r="1722" spans="1:12">
      <c r="A1722" s="22">
        <f t="shared" si="52"/>
        <v>1718</v>
      </c>
      <c r="B1722" s="21" t="str">
        <f t="shared" si="53"/>
        <v>00212505</v>
      </c>
      <c r="C1722" s="21">
        <v>212505</v>
      </c>
      <c r="D1722" s="22" t="s">
        <v>227</v>
      </c>
      <c r="E1722" s="22" t="s">
        <v>4341</v>
      </c>
      <c r="F1722" s="22" t="s">
        <v>3946</v>
      </c>
      <c r="G1722" s="22" t="s">
        <v>405</v>
      </c>
      <c r="H1722" s="17">
        <v>44779</v>
      </c>
      <c r="I1722" s="22" t="s">
        <v>4587</v>
      </c>
      <c r="L1722" s="8" t="str">
        <f>VLOOKUP(E1722,'CONTROL MP HR'!$E$5:$M$1813,9,0)</f>
        <v>00212505</v>
      </c>
    </row>
    <row r="1723" spans="1:12">
      <c r="A1723" s="22">
        <f t="shared" si="52"/>
        <v>1719</v>
      </c>
      <c r="B1723" s="21" t="str">
        <f t="shared" si="53"/>
        <v>ADJIE DINNOR</v>
      </c>
      <c r="C1723" s="21" t="s">
        <v>4820</v>
      </c>
      <c r="D1723" s="22" t="e">
        <v>#N/A</v>
      </c>
      <c r="E1723" s="22" t="s">
        <v>4820</v>
      </c>
      <c r="F1723" s="22" t="s">
        <v>3946</v>
      </c>
      <c r="G1723" s="22" t="e">
        <v>#N/A</v>
      </c>
      <c r="H1723" s="17">
        <v>44779</v>
      </c>
      <c r="I1723" s="22" t="s">
        <v>4587</v>
      </c>
      <c r="L1723" s="8" t="e">
        <f>VLOOKUP(E1723,'CONTROL MP HR'!$E$5:$M$1813,9,0)</f>
        <v>#N/A</v>
      </c>
    </row>
    <row r="1724" spans="1:12">
      <c r="A1724" s="22">
        <f t="shared" si="52"/>
        <v>1720</v>
      </c>
      <c r="B1724" s="21" t="str">
        <f t="shared" si="53"/>
        <v>HENDRO</v>
      </c>
      <c r="C1724" s="21" t="s">
        <v>4821</v>
      </c>
      <c r="D1724" s="22" t="s">
        <v>268</v>
      </c>
      <c r="E1724" s="22" t="s">
        <v>4821</v>
      </c>
      <c r="F1724" s="22" t="s">
        <v>3946</v>
      </c>
      <c r="G1724" s="22" t="e">
        <v>#N/A</v>
      </c>
      <c r="H1724" s="17">
        <v>44779</v>
      </c>
      <c r="I1724" s="22" t="s">
        <v>4587</v>
      </c>
      <c r="L1724" s="8" t="str">
        <f>VLOOKUP(E1724,'CONTROL MP HR'!$E$5:$M$1813,9,0)</f>
        <v>00000000</v>
      </c>
    </row>
    <row r="1725" spans="1:12">
      <c r="A1725" s="22">
        <f t="shared" si="52"/>
        <v>1721</v>
      </c>
      <c r="B1725" s="21" t="str">
        <f t="shared" si="53"/>
        <v>HERMANSYAH</v>
      </c>
      <c r="C1725" s="21" t="s">
        <v>4758</v>
      </c>
      <c r="D1725" s="22" t="e">
        <v>#N/A</v>
      </c>
      <c r="E1725" s="22" t="s">
        <v>4758</v>
      </c>
      <c r="F1725" s="22" t="s">
        <v>3946</v>
      </c>
      <c r="G1725" s="22" t="e">
        <v>#N/A</v>
      </c>
      <c r="H1725" s="17">
        <v>44779</v>
      </c>
      <c r="I1725" s="22" t="s">
        <v>4587</v>
      </c>
      <c r="L1725" s="8" t="e">
        <f>VLOOKUP(E1725,'CONTROL MP HR'!$E$5:$M$1813,9,0)</f>
        <v>#N/A</v>
      </c>
    </row>
    <row r="1726" spans="1:12">
      <c r="A1726" s="22">
        <f t="shared" si="52"/>
        <v>1722</v>
      </c>
      <c r="B1726" s="21" t="str">
        <f t="shared" si="53"/>
        <v>RAMUN TAUJAN</v>
      </c>
      <c r="C1726" s="21" t="s">
        <v>4822</v>
      </c>
      <c r="D1726" s="22" t="s">
        <v>268</v>
      </c>
      <c r="E1726" s="22" t="s">
        <v>4822</v>
      </c>
      <c r="F1726" s="22" t="s">
        <v>3946</v>
      </c>
      <c r="G1726" s="22" t="e">
        <v>#N/A</v>
      </c>
      <c r="H1726" s="17">
        <v>44779</v>
      </c>
      <c r="I1726" s="22" t="s">
        <v>4587</v>
      </c>
      <c r="L1726" s="8" t="str">
        <f>VLOOKUP(E1726,'CONTROL MP HR'!$E$5:$M$1813,9,0)</f>
        <v>00000000</v>
      </c>
    </row>
    <row r="1727" spans="1:12">
      <c r="A1727" s="22">
        <f t="shared" ref="A1727:A1790" si="54">A1726+1</f>
        <v>1723</v>
      </c>
      <c r="B1727" s="21" t="str">
        <f t="shared" ref="B1727:B1790" si="55">TEXT(C1727,"00000000")</f>
        <v>80002052</v>
      </c>
      <c r="C1727" s="21" t="s">
        <v>3769</v>
      </c>
      <c r="D1727" s="22" t="s">
        <v>3769</v>
      </c>
      <c r="E1727" s="22" t="s">
        <v>3770</v>
      </c>
      <c r="F1727" s="22" t="s">
        <v>1255</v>
      </c>
      <c r="G1727" s="22" t="s">
        <v>328</v>
      </c>
      <c r="H1727" s="17">
        <v>44781</v>
      </c>
      <c r="I1727" s="22" t="s">
        <v>4587</v>
      </c>
      <c r="L1727" s="8" t="str">
        <f>VLOOKUP(E1727,'CONTROL MP HR'!$E$5:$M$1813,9,0)</f>
        <v>80002052</v>
      </c>
    </row>
    <row r="1728" spans="1:12">
      <c r="A1728" s="22">
        <f t="shared" si="54"/>
        <v>1724</v>
      </c>
      <c r="B1728" s="21" t="str">
        <f t="shared" si="55"/>
        <v>AHMAD SAIRI</v>
      </c>
      <c r="C1728" s="21" t="s">
        <v>330</v>
      </c>
      <c r="D1728" s="22" t="s">
        <v>329</v>
      </c>
      <c r="E1728" s="22" t="s">
        <v>330</v>
      </c>
      <c r="F1728" s="22" t="s">
        <v>4609</v>
      </c>
      <c r="G1728" s="22" t="e">
        <v>#N/A</v>
      </c>
      <c r="H1728" s="17">
        <v>44781</v>
      </c>
      <c r="I1728" s="22" t="s">
        <v>4587</v>
      </c>
      <c r="L1728" s="8" t="str">
        <f>VLOOKUP(E1728,'CONTROL MP HR'!$E$5:$M$1813,9,0)</f>
        <v>BMP0408221</v>
      </c>
    </row>
    <row r="1729" spans="1:12">
      <c r="A1729" s="22">
        <f t="shared" si="54"/>
        <v>1725</v>
      </c>
      <c r="B1729" s="21" t="str">
        <f t="shared" si="55"/>
        <v>80002349</v>
      </c>
      <c r="C1729" s="21" t="s">
        <v>1464</v>
      </c>
      <c r="D1729" s="22" t="s">
        <v>1464</v>
      </c>
      <c r="E1729" s="22" t="s">
        <v>1465</v>
      </c>
      <c r="F1729" s="22" t="s">
        <v>1255</v>
      </c>
      <c r="G1729" s="22" t="s">
        <v>405</v>
      </c>
      <c r="H1729" s="17">
        <v>44781</v>
      </c>
      <c r="I1729" s="22" t="s">
        <v>4587</v>
      </c>
      <c r="L1729" s="8" t="str">
        <f>VLOOKUP(E1729,'CONTROL MP HR'!$E$5:$M$1813,9,0)</f>
        <v>80002349</v>
      </c>
    </row>
    <row r="1730" spans="1:12">
      <c r="A1730" s="22">
        <f t="shared" si="54"/>
        <v>1726</v>
      </c>
      <c r="B1730" s="21" t="str">
        <f t="shared" si="55"/>
        <v>80004901</v>
      </c>
      <c r="C1730" s="21" t="s">
        <v>2060</v>
      </c>
      <c r="D1730" s="22" t="s">
        <v>2060</v>
      </c>
      <c r="E1730" s="22" t="s">
        <v>2059</v>
      </c>
      <c r="F1730" s="22" t="s">
        <v>1255</v>
      </c>
      <c r="G1730" s="22" t="s">
        <v>328</v>
      </c>
      <c r="H1730" s="17">
        <v>44781</v>
      </c>
      <c r="I1730" s="22" t="s">
        <v>4587</v>
      </c>
      <c r="L1730" s="8" t="str">
        <f>VLOOKUP(E1730,'CONTROL MP HR'!$E$5:$M$1813,9,0)</f>
        <v>80004901</v>
      </c>
    </row>
    <row r="1731" spans="1:12">
      <c r="A1731" s="22">
        <f t="shared" si="54"/>
        <v>1727</v>
      </c>
      <c r="B1731" s="21" t="str">
        <f t="shared" si="55"/>
        <v>80004896</v>
      </c>
      <c r="C1731" s="21" t="s">
        <v>3503</v>
      </c>
      <c r="D1731" s="22" t="s">
        <v>3503</v>
      </c>
      <c r="E1731" s="22" t="s">
        <v>3502</v>
      </c>
      <c r="F1731" s="22" t="s">
        <v>1255</v>
      </c>
      <c r="G1731" s="22" t="s">
        <v>328</v>
      </c>
      <c r="H1731" s="17">
        <v>44781</v>
      </c>
      <c r="I1731" s="22" t="s">
        <v>4587</v>
      </c>
      <c r="L1731" s="8" t="str">
        <f>VLOOKUP(E1731,'CONTROL MP HR'!$E$5:$M$1813,9,0)</f>
        <v>80004896</v>
      </c>
    </row>
    <row r="1732" spans="1:12">
      <c r="A1732" s="22">
        <f t="shared" si="54"/>
        <v>1728</v>
      </c>
      <c r="B1732" s="21" t="str">
        <f t="shared" si="55"/>
        <v>80004900</v>
      </c>
      <c r="C1732" s="21">
        <v>80004900</v>
      </c>
      <c r="D1732" s="22" t="s">
        <v>3050</v>
      </c>
      <c r="E1732" s="22" t="s">
        <v>3051</v>
      </c>
      <c r="F1732" s="22" t="s">
        <v>1255</v>
      </c>
      <c r="G1732" s="22" t="s">
        <v>328</v>
      </c>
      <c r="H1732" s="17">
        <v>44781</v>
      </c>
      <c r="I1732" s="22" t="s">
        <v>4587</v>
      </c>
      <c r="L1732" s="8" t="str">
        <f>VLOOKUP(E1732,'CONTROL MP HR'!$E$5:$M$1813,9,0)</f>
        <v>80004900</v>
      </c>
    </row>
    <row r="1733" spans="1:12">
      <c r="A1733" s="22">
        <f t="shared" si="54"/>
        <v>1729</v>
      </c>
      <c r="B1733" s="21" t="str">
        <f t="shared" si="55"/>
        <v>80004894</v>
      </c>
      <c r="C1733" s="21">
        <v>80004894</v>
      </c>
      <c r="D1733" s="22" t="s">
        <v>3638</v>
      </c>
      <c r="E1733" s="22" t="s">
        <v>3639</v>
      </c>
      <c r="F1733" s="22" t="s">
        <v>1255</v>
      </c>
      <c r="G1733" s="22" t="s">
        <v>328</v>
      </c>
      <c r="H1733" s="17">
        <v>44781</v>
      </c>
      <c r="I1733" s="22" t="s">
        <v>4587</v>
      </c>
      <c r="L1733" s="8" t="str">
        <f>VLOOKUP(E1733,'CONTROL MP HR'!$E$5:$M$1813,9,0)</f>
        <v>80004894</v>
      </c>
    </row>
    <row r="1734" spans="1:12">
      <c r="A1734" s="22">
        <f t="shared" si="54"/>
        <v>1730</v>
      </c>
      <c r="B1734" s="21" t="str">
        <f t="shared" si="55"/>
        <v>80004895</v>
      </c>
      <c r="C1734" s="21">
        <v>80004895</v>
      </c>
      <c r="D1734" s="22" t="s">
        <v>3614</v>
      </c>
      <c r="E1734" s="22" t="s">
        <v>3615</v>
      </c>
      <c r="F1734" s="22" t="s">
        <v>1255</v>
      </c>
      <c r="G1734" s="22" t="s">
        <v>3973</v>
      </c>
      <c r="H1734" s="17">
        <v>44781</v>
      </c>
      <c r="I1734" s="22" t="s">
        <v>4587</v>
      </c>
      <c r="L1734" s="8" t="str">
        <f>VLOOKUP(E1734,'CONTROL MP HR'!$E$5:$M$1813,9,0)</f>
        <v>80004895</v>
      </c>
    </row>
    <row r="1735" spans="1:12">
      <c r="A1735" s="22">
        <f t="shared" si="54"/>
        <v>1731</v>
      </c>
      <c r="B1735" s="21" t="str">
        <f t="shared" si="55"/>
        <v>80004897</v>
      </c>
      <c r="C1735" s="21" t="s">
        <v>1904</v>
      </c>
      <c r="D1735" s="22" t="s">
        <v>1904</v>
      </c>
      <c r="E1735" s="22" t="s">
        <v>1903</v>
      </c>
      <c r="F1735" s="22" t="s">
        <v>1255</v>
      </c>
      <c r="G1735" s="22" t="s">
        <v>328</v>
      </c>
      <c r="H1735" s="17">
        <v>44781</v>
      </c>
      <c r="I1735" s="22" t="s">
        <v>4587</v>
      </c>
      <c r="L1735" s="8" t="str">
        <f>VLOOKUP(E1735,'CONTROL MP HR'!$E$5:$M$1813,9,0)</f>
        <v>80004897</v>
      </c>
    </row>
    <row r="1736" spans="1:12">
      <c r="A1736" s="22">
        <f t="shared" si="54"/>
        <v>1732</v>
      </c>
      <c r="B1736" s="21" t="str">
        <f t="shared" si="55"/>
        <v>SELGA</v>
      </c>
      <c r="C1736" s="21" t="s">
        <v>333</v>
      </c>
      <c r="D1736" s="22" t="s">
        <v>332</v>
      </c>
      <c r="E1736" s="22" t="s">
        <v>333</v>
      </c>
      <c r="F1736" s="22" t="s">
        <v>4609</v>
      </c>
      <c r="G1736" s="22" t="e">
        <v>#N/A</v>
      </c>
      <c r="H1736" s="17">
        <v>44781</v>
      </c>
      <c r="I1736" s="22" t="s">
        <v>4587</v>
      </c>
      <c r="L1736" s="8" t="str">
        <f>VLOOKUP(E1736,'CONTROL MP HR'!$E$5:$M$1813,9,0)</f>
        <v>BMP0508221</v>
      </c>
    </row>
    <row r="1737" spans="1:12">
      <c r="A1737" s="22">
        <f t="shared" si="54"/>
        <v>1733</v>
      </c>
      <c r="B1737" s="21" t="str">
        <f t="shared" si="55"/>
        <v>80004893</v>
      </c>
      <c r="C1737" s="21">
        <v>80004893</v>
      </c>
      <c r="D1737" s="22" t="s">
        <v>3135</v>
      </c>
      <c r="E1737" s="22" t="s">
        <v>3133</v>
      </c>
      <c r="F1737" s="22" t="s">
        <v>1255</v>
      </c>
      <c r="G1737" s="22" t="s">
        <v>355</v>
      </c>
      <c r="H1737" s="17">
        <v>44781</v>
      </c>
      <c r="I1737" s="22" t="s">
        <v>4587</v>
      </c>
      <c r="L1737" s="8" t="str">
        <f>VLOOKUP(E1737,'CONTROL MP HR'!$E$5:$M$1813,9,0)</f>
        <v>80004893</v>
      </c>
    </row>
    <row r="1738" spans="1:12">
      <c r="A1738" s="22">
        <f t="shared" si="54"/>
        <v>1734</v>
      </c>
      <c r="B1738" s="21" t="str">
        <f t="shared" si="55"/>
        <v>80001090</v>
      </c>
      <c r="C1738" s="21" t="s">
        <v>1998</v>
      </c>
      <c r="D1738" s="22" t="s">
        <v>1998</v>
      </c>
      <c r="E1738" s="22" t="s">
        <v>1999</v>
      </c>
      <c r="F1738" s="22" t="s">
        <v>1255</v>
      </c>
      <c r="G1738" s="22" t="s">
        <v>393</v>
      </c>
      <c r="H1738" s="17">
        <v>44781</v>
      </c>
      <c r="I1738" s="22" t="s">
        <v>4587</v>
      </c>
      <c r="L1738" s="8" t="str">
        <f>VLOOKUP(E1738,'CONTROL MP HR'!$E$5:$M$1813,9,0)</f>
        <v>80001090</v>
      </c>
    </row>
    <row r="1739" spans="1:12">
      <c r="A1739" s="22">
        <f t="shared" si="54"/>
        <v>1735</v>
      </c>
      <c r="B1739" s="21" t="str">
        <f t="shared" si="55"/>
        <v>00117347</v>
      </c>
      <c r="C1739" s="21" t="s">
        <v>3175</v>
      </c>
      <c r="D1739" s="22" t="s">
        <v>3175</v>
      </c>
      <c r="E1739" s="22" t="s">
        <v>3176</v>
      </c>
      <c r="F1739" s="22" t="s">
        <v>1255</v>
      </c>
      <c r="G1739" s="22" t="s">
        <v>393</v>
      </c>
      <c r="H1739" s="17">
        <v>44781</v>
      </c>
      <c r="I1739" s="22" t="s">
        <v>4587</v>
      </c>
      <c r="L1739" s="8" t="str">
        <f>VLOOKUP(E1739,'CONTROL MP HR'!$E$5:$M$1813,9,0)</f>
        <v>00117347</v>
      </c>
    </row>
    <row r="1740" spans="1:12">
      <c r="A1740" s="22">
        <f t="shared" si="54"/>
        <v>1736</v>
      </c>
      <c r="B1740" s="21" t="str">
        <f t="shared" si="55"/>
        <v>80002262</v>
      </c>
      <c r="C1740" s="21" t="s">
        <v>3683</v>
      </c>
      <c r="D1740" s="22" t="s">
        <v>3683</v>
      </c>
      <c r="E1740" s="22" t="s">
        <v>3684</v>
      </c>
      <c r="F1740" s="22" t="s">
        <v>1255</v>
      </c>
      <c r="G1740" s="22" t="s">
        <v>386</v>
      </c>
      <c r="H1740" s="17">
        <v>44781</v>
      </c>
      <c r="I1740" s="22" t="s">
        <v>4587</v>
      </c>
      <c r="L1740" s="8" t="str">
        <f>VLOOKUP(E1740,'CONTROL MP HR'!$E$5:$M$1813,9,0)</f>
        <v>80002262</v>
      </c>
    </row>
    <row r="1741" spans="1:12">
      <c r="A1741" s="22">
        <f t="shared" si="54"/>
        <v>1737</v>
      </c>
      <c r="B1741" s="21" t="str">
        <f t="shared" si="55"/>
        <v>80002351</v>
      </c>
      <c r="C1741" s="21">
        <v>80002351</v>
      </c>
      <c r="D1741" s="22" t="s">
        <v>1821</v>
      </c>
      <c r="E1741" s="22" t="s">
        <v>1822</v>
      </c>
      <c r="F1741" s="22" t="s">
        <v>1255</v>
      </c>
      <c r="G1741" s="22" t="s">
        <v>405</v>
      </c>
      <c r="H1741" s="17">
        <v>44784</v>
      </c>
      <c r="I1741" s="22" t="s">
        <v>4587</v>
      </c>
      <c r="L1741" s="8" t="str">
        <f>VLOOKUP(E1741,'CONTROL MP HR'!$E$5:$M$1813,9,0)</f>
        <v>80002351</v>
      </c>
    </row>
    <row r="1742" spans="1:12">
      <c r="A1742" s="22">
        <f t="shared" si="54"/>
        <v>1738</v>
      </c>
      <c r="B1742" s="21" t="str">
        <f t="shared" si="55"/>
        <v>MP/ARCO-0375</v>
      </c>
      <c r="C1742" s="21" t="s">
        <v>74</v>
      </c>
      <c r="D1742" s="22" t="s">
        <v>74</v>
      </c>
      <c r="E1742" s="22" t="s">
        <v>75</v>
      </c>
      <c r="F1742" s="22" t="s">
        <v>19</v>
      </c>
      <c r="G1742" s="22" t="s">
        <v>3973</v>
      </c>
      <c r="H1742" s="17">
        <v>44784</v>
      </c>
      <c r="I1742" s="22" t="s">
        <v>4587</v>
      </c>
      <c r="L1742" s="8" t="str">
        <f>VLOOKUP(E1742,'CONTROL MP HR'!$E$5:$M$1813,9,0)</f>
        <v>MP/ARCO-0375</v>
      </c>
    </row>
    <row r="1743" spans="1:12">
      <c r="A1743" s="22">
        <f t="shared" si="54"/>
        <v>1739</v>
      </c>
      <c r="B1743" s="21" t="str">
        <f t="shared" si="55"/>
        <v>80002106</v>
      </c>
      <c r="C1743" s="21" t="s">
        <v>3155</v>
      </c>
      <c r="D1743" s="22" t="s">
        <v>3155</v>
      </c>
      <c r="E1743" s="22" t="s">
        <v>3156</v>
      </c>
      <c r="F1743" s="22" t="s">
        <v>1255</v>
      </c>
      <c r="G1743" s="22" t="s">
        <v>328</v>
      </c>
      <c r="H1743" s="17">
        <v>44784</v>
      </c>
      <c r="I1743" s="22" t="s">
        <v>4587</v>
      </c>
      <c r="L1743" s="8" t="str">
        <f>VLOOKUP(E1743,'CONTROL MP HR'!$E$5:$M$1813,9,0)</f>
        <v>80002106</v>
      </c>
    </row>
    <row r="1744" spans="1:12">
      <c r="A1744" s="22">
        <f t="shared" si="54"/>
        <v>1740</v>
      </c>
      <c r="B1744" s="21" t="str">
        <f t="shared" si="55"/>
        <v>AHMAD TEGUH SAROSO</v>
      </c>
      <c r="C1744" s="21" t="s">
        <v>346</v>
      </c>
      <c r="D1744" s="22" t="s">
        <v>345</v>
      </c>
      <c r="E1744" s="22" t="s">
        <v>346</v>
      </c>
      <c r="F1744" s="22" t="s">
        <v>4609</v>
      </c>
      <c r="G1744" s="22" t="e">
        <v>#N/A</v>
      </c>
      <c r="H1744" s="17">
        <v>44784</v>
      </c>
      <c r="I1744" s="22" t="s">
        <v>4587</v>
      </c>
      <c r="L1744" s="8" t="str">
        <f>VLOOKUP(E1744,'CONTROL MP HR'!$E$5:$M$1813,9,0)</f>
        <v>BMP0508227</v>
      </c>
    </row>
    <row r="1745" spans="1:12">
      <c r="A1745" s="22">
        <f t="shared" si="54"/>
        <v>1741</v>
      </c>
      <c r="B1745" s="21" t="str">
        <f t="shared" si="55"/>
        <v>ERWIN SAPUTRA</v>
      </c>
      <c r="C1745" s="21" t="s">
        <v>348</v>
      </c>
      <c r="D1745" s="22" t="s">
        <v>347</v>
      </c>
      <c r="E1745" s="22" t="s">
        <v>348</v>
      </c>
      <c r="F1745" s="22" t="s">
        <v>4609</v>
      </c>
      <c r="G1745" s="22" t="e">
        <v>#N/A</v>
      </c>
      <c r="H1745" s="17">
        <v>44784</v>
      </c>
      <c r="I1745" s="22" t="s">
        <v>4587</v>
      </c>
      <c r="L1745" s="8" t="str">
        <f>VLOOKUP(E1745,'CONTROL MP HR'!$E$5:$M$1813,9,0)</f>
        <v>BMP0908221</v>
      </c>
    </row>
    <row r="1746" spans="1:12">
      <c r="A1746" s="22">
        <f t="shared" si="54"/>
        <v>1742</v>
      </c>
      <c r="B1746" s="21" t="str">
        <f t="shared" si="55"/>
        <v>80004981</v>
      </c>
      <c r="C1746" s="21">
        <v>80004981</v>
      </c>
      <c r="D1746" s="22" t="s">
        <v>2398</v>
      </c>
      <c r="E1746" s="22" t="s">
        <v>2397</v>
      </c>
      <c r="F1746" s="22" t="s">
        <v>1255</v>
      </c>
      <c r="G1746" s="22" t="s">
        <v>405</v>
      </c>
      <c r="H1746" s="17">
        <v>44784</v>
      </c>
      <c r="I1746" s="22" t="s">
        <v>4587</v>
      </c>
      <c r="L1746" s="8" t="str">
        <f>VLOOKUP(E1746,'CONTROL MP HR'!$E$5:$M$1813,9,0)</f>
        <v>80004981</v>
      </c>
    </row>
    <row r="1747" spans="1:12">
      <c r="A1747" s="22">
        <f t="shared" si="54"/>
        <v>1743</v>
      </c>
      <c r="B1747" s="21" t="str">
        <f t="shared" si="55"/>
        <v>80004980</v>
      </c>
      <c r="C1747" s="21">
        <v>80004980</v>
      </c>
      <c r="D1747" s="22" t="s">
        <v>2299</v>
      </c>
      <c r="E1747" s="22" t="s">
        <v>2298</v>
      </c>
      <c r="F1747" s="22" t="s">
        <v>1255</v>
      </c>
      <c r="G1747" s="22" t="s">
        <v>405</v>
      </c>
      <c r="H1747" s="17">
        <v>44784</v>
      </c>
      <c r="I1747" s="22" t="s">
        <v>4587</v>
      </c>
      <c r="L1747" s="8" t="str">
        <f>VLOOKUP(E1747,'CONTROL MP HR'!$E$5:$M$1813,9,0)</f>
        <v>80004980</v>
      </c>
    </row>
    <row r="1748" spans="1:12">
      <c r="A1748" s="22">
        <f t="shared" si="54"/>
        <v>1744</v>
      </c>
      <c r="B1748" s="21" t="str">
        <f t="shared" si="55"/>
        <v>80004979</v>
      </c>
      <c r="C1748" s="21">
        <v>80004979</v>
      </c>
      <c r="D1748" s="22" t="s">
        <v>2289</v>
      </c>
      <c r="E1748" s="22" t="s">
        <v>2288</v>
      </c>
      <c r="F1748" s="22" t="s">
        <v>1255</v>
      </c>
      <c r="G1748" s="22" t="s">
        <v>405</v>
      </c>
      <c r="H1748" s="17">
        <v>44784</v>
      </c>
      <c r="I1748" s="22" t="s">
        <v>4587</v>
      </c>
      <c r="L1748" s="8" t="str">
        <f>VLOOKUP(E1748,'CONTROL MP HR'!$E$5:$M$1813,9,0)</f>
        <v>80004979</v>
      </c>
    </row>
    <row r="1749" spans="1:12">
      <c r="A1749" s="22">
        <f t="shared" si="54"/>
        <v>1745</v>
      </c>
      <c r="B1749" s="21" t="str">
        <f t="shared" si="55"/>
        <v>80004976</v>
      </c>
      <c r="C1749" s="21">
        <v>80004976</v>
      </c>
      <c r="D1749" s="22" t="s">
        <v>2295</v>
      </c>
      <c r="E1749" s="22" t="s">
        <v>2294</v>
      </c>
      <c r="F1749" s="22" t="s">
        <v>1255</v>
      </c>
      <c r="G1749" s="22" t="s">
        <v>405</v>
      </c>
      <c r="H1749" s="17">
        <v>44784</v>
      </c>
      <c r="I1749" s="22" t="s">
        <v>4587</v>
      </c>
      <c r="L1749" s="8" t="str">
        <f>VLOOKUP(E1749,'CONTROL MP HR'!$E$5:$M$1813,9,0)</f>
        <v>80004976</v>
      </c>
    </row>
    <row r="1750" spans="1:12">
      <c r="A1750" s="22">
        <f t="shared" si="54"/>
        <v>1746</v>
      </c>
      <c r="B1750" s="21" t="str">
        <f t="shared" si="55"/>
        <v>80004975</v>
      </c>
      <c r="C1750" s="21">
        <v>80004975</v>
      </c>
      <c r="D1750" s="22" t="s">
        <v>3725</v>
      </c>
      <c r="E1750" s="22" t="s">
        <v>3724</v>
      </c>
      <c r="F1750" s="22" t="s">
        <v>1255</v>
      </c>
      <c r="G1750" s="22" t="s">
        <v>405</v>
      </c>
      <c r="H1750" s="17">
        <v>44784</v>
      </c>
      <c r="I1750" s="22" t="s">
        <v>4587</v>
      </c>
      <c r="L1750" s="8" t="str">
        <f>VLOOKUP(E1750,'CONTROL MP HR'!$E$5:$M$1813,9,0)</f>
        <v>80004975</v>
      </c>
    </row>
    <row r="1751" spans="1:12">
      <c r="A1751" s="22">
        <f t="shared" si="54"/>
        <v>1747</v>
      </c>
      <c r="B1751" s="21" t="str">
        <f t="shared" si="55"/>
        <v>80004974</v>
      </c>
      <c r="C1751" s="21">
        <v>80004974</v>
      </c>
      <c r="D1751" s="22" t="s">
        <v>2545</v>
      </c>
      <c r="E1751" s="22" t="s">
        <v>2544</v>
      </c>
      <c r="F1751" s="22" t="s">
        <v>1255</v>
      </c>
      <c r="G1751" s="22" t="s">
        <v>405</v>
      </c>
      <c r="H1751" s="17">
        <v>44784</v>
      </c>
      <c r="I1751" s="22" t="s">
        <v>4587</v>
      </c>
      <c r="L1751" s="8" t="str">
        <f>VLOOKUP(E1751,'CONTROL MP HR'!$E$5:$M$1813,9,0)</f>
        <v>80004974</v>
      </c>
    </row>
    <row r="1752" spans="1:12">
      <c r="A1752" s="22">
        <f t="shared" si="54"/>
        <v>1748</v>
      </c>
      <c r="B1752" s="21" t="str">
        <f t="shared" si="55"/>
        <v>80004973</v>
      </c>
      <c r="C1752" s="21">
        <v>80004973</v>
      </c>
      <c r="D1752" s="22" t="s">
        <v>3556</v>
      </c>
      <c r="E1752" s="22" t="s">
        <v>3555</v>
      </c>
      <c r="F1752" s="22" t="s">
        <v>1255</v>
      </c>
      <c r="G1752" s="22" t="s">
        <v>405</v>
      </c>
      <c r="H1752" s="17">
        <v>44784</v>
      </c>
      <c r="I1752" s="22" t="s">
        <v>4587</v>
      </c>
      <c r="L1752" s="8" t="str">
        <f>VLOOKUP(E1752,'CONTROL MP HR'!$E$5:$M$1813,9,0)</f>
        <v>80004973</v>
      </c>
    </row>
    <row r="1753" spans="1:12">
      <c r="A1753" s="22">
        <f t="shared" si="54"/>
        <v>1749</v>
      </c>
      <c r="B1753" s="21" t="str">
        <f t="shared" si="55"/>
        <v>80004972</v>
      </c>
      <c r="C1753" s="21">
        <v>80004972</v>
      </c>
      <c r="D1753" s="22" t="s">
        <v>2257</v>
      </c>
      <c r="E1753" s="22" t="s">
        <v>2256</v>
      </c>
      <c r="F1753" s="22" t="s">
        <v>1255</v>
      </c>
      <c r="G1753" s="22" t="s">
        <v>405</v>
      </c>
      <c r="H1753" s="17">
        <v>44784</v>
      </c>
      <c r="I1753" s="22" t="s">
        <v>4587</v>
      </c>
      <c r="L1753" s="8" t="str">
        <f>VLOOKUP(E1753,'CONTROL MP HR'!$E$5:$M$1813,9,0)</f>
        <v>80004972</v>
      </c>
    </row>
    <row r="1754" spans="1:12">
      <c r="A1754" s="22">
        <f t="shared" si="54"/>
        <v>1750</v>
      </c>
      <c r="B1754" s="21" t="str">
        <f t="shared" si="55"/>
        <v>80004970</v>
      </c>
      <c r="C1754" s="21">
        <v>80004970</v>
      </c>
      <c r="D1754" s="22" t="s">
        <v>2331</v>
      </c>
      <c r="E1754" s="22" t="s">
        <v>2330</v>
      </c>
      <c r="F1754" s="22" t="s">
        <v>1255</v>
      </c>
      <c r="G1754" s="22" t="s">
        <v>405</v>
      </c>
      <c r="H1754" s="17">
        <v>44784</v>
      </c>
      <c r="I1754" s="22" t="s">
        <v>4587</v>
      </c>
      <c r="L1754" s="8" t="str">
        <f>VLOOKUP(E1754,'CONTROL MP HR'!$E$5:$M$1813,9,0)</f>
        <v>80004970</v>
      </c>
    </row>
    <row r="1755" spans="1:12">
      <c r="A1755" s="22">
        <f t="shared" si="54"/>
        <v>1751</v>
      </c>
      <c r="B1755" s="21" t="str">
        <f t="shared" si="55"/>
        <v>80004969</v>
      </c>
      <c r="C1755" s="21">
        <v>80004969</v>
      </c>
      <c r="D1755" s="22" t="s">
        <v>3752</v>
      </c>
      <c r="E1755" s="22" t="s">
        <v>3751</v>
      </c>
      <c r="F1755" s="22" t="s">
        <v>1255</v>
      </c>
      <c r="G1755" s="22" t="s">
        <v>405</v>
      </c>
      <c r="H1755" s="17">
        <v>44784</v>
      </c>
      <c r="I1755" s="22" t="s">
        <v>4587</v>
      </c>
      <c r="L1755" s="8" t="str">
        <f>VLOOKUP(E1755,'CONTROL MP HR'!$E$5:$M$1813,9,0)</f>
        <v>80004969</v>
      </c>
    </row>
    <row r="1756" spans="1:12">
      <c r="A1756" s="22">
        <f t="shared" si="54"/>
        <v>1752</v>
      </c>
      <c r="B1756" s="21" t="str">
        <f t="shared" si="55"/>
        <v>80004999</v>
      </c>
      <c r="C1756" s="21">
        <v>80004999</v>
      </c>
      <c r="D1756" s="22" t="s">
        <v>1463</v>
      </c>
      <c r="E1756" s="22" t="s">
        <v>1462</v>
      </c>
      <c r="F1756" s="22" t="s">
        <v>1255</v>
      </c>
      <c r="G1756" s="22" t="s">
        <v>405</v>
      </c>
      <c r="H1756" s="17">
        <v>44784</v>
      </c>
      <c r="I1756" s="22" t="s">
        <v>4587</v>
      </c>
      <c r="L1756" s="8" t="str">
        <f>VLOOKUP(E1756,'CONTROL MP HR'!$E$5:$M$1813,9,0)</f>
        <v>80004999</v>
      </c>
    </row>
    <row r="1757" spans="1:12">
      <c r="A1757" s="22">
        <f t="shared" si="54"/>
        <v>1753</v>
      </c>
      <c r="B1757" s="21" t="str">
        <f t="shared" si="55"/>
        <v>HENDRA RIYADI</v>
      </c>
      <c r="C1757" s="21" t="s">
        <v>1576</v>
      </c>
      <c r="D1757" s="22" t="s">
        <v>1578</v>
      </c>
      <c r="E1757" s="22" t="s">
        <v>1576</v>
      </c>
      <c r="F1757" s="22" t="s">
        <v>1255</v>
      </c>
      <c r="G1757" s="22" t="e">
        <v>#N/A</v>
      </c>
      <c r="H1757" s="17">
        <v>44784</v>
      </c>
      <c r="I1757" s="22" t="s">
        <v>4587</v>
      </c>
      <c r="L1757" s="8" t="str">
        <f>VLOOKUP(E1757,'CONTROL MP HR'!$E$5:$M$1813,9,0)</f>
        <v>80005001</v>
      </c>
    </row>
    <row r="1758" spans="1:12">
      <c r="A1758" s="22">
        <f t="shared" si="54"/>
        <v>1754</v>
      </c>
      <c r="B1758" s="21" t="str">
        <f t="shared" si="55"/>
        <v>80005000</v>
      </c>
      <c r="C1758" s="21">
        <v>80005000</v>
      </c>
      <c r="D1758" s="22" t="s">
        <v>1724</v>
      </c>
      <c r="E1758" s="22" t="s">
        <v>1723</v>
      </c>
      <c r="F1758" s="22" t="s">
        <v>1255</v>
      </c>
      <c r="G1758" s="22" t="s">
        <v>405</v>
      </c>
      <c r="H1758" s="17">
        <v>44784</v>
      </c>
      <c r="I1758" s="22" t="s">
        <v>4587</v>
      </c>
      <c r="L1758" s="8" t="str">
        <f>VLOOKUP(E1758,'CONTROL MP HR'!$E$5:$M$1813,9,0)</f>
        <v>80005000</v>
      </c>
    </row>
    <row r="1759" spans="1:12">
      <c r="A1759" s="22">
        <f t="shared" si="54"/>
        <v>1755</v>
      </c>
      <c r="B1759" s="21" t="str">
        <f t="shared" si="55"/>
        <v>80004997</v>
      </c>
      <c r="C1759" s="21">
        <v>80004997</v>
      </c>
      <c r="D1759" s="22" t="s">
        <v>2107</v>
      </c>
      <c r="E1759" s="22" t="s">
        <v>2106</v>
      </c>
      <c r="F1759" s="22" t="s">
        <v>1255</v>
      </c>
      <c r="G1759" s="22" t="s">
        <v>405</v>
      </c>
      <c r="H1759" s="17">
        <v>44784</v>
      </c>
      <c r="I1759" s="22" t="s">
        <v>4587</v>
      </c>
      <c r="L1759" s="8" t="str">
        <f>VLOOKUP(E1759,'CONTROL MP HR'!$E$5:$M$1813,9,0)</f>
        <v>80004997</v>
      </c>
    </row>
    <row r="1760" spans="1:12">
      <c r="A1760" s="22">
        <f t="shared" si="54"/>
        <v>1756</v>
      </c>
      <c r="B1760" s="21" t="str">
        <f t="shared" si="55"/>
        <v>YOHANES JON</v>
      </c>
      <c r="C1760" s="21" t="s">
        <v>2268</v>
      </c>
      <c r="D1760" s="22" t="s">
        <v>2269</v>
      </c>
      <c r="E1760" s="22" t="s">
        <v>2268</v>
      </c>
      <c r="F1760" s="22" t="s">
        <v>1255</v>
      </c>
      <c r="G1760" s="22" t="e">
        <v>#N/A</v>
      </c>
      <c r="H1760" s="17">
        <v>44784</v>
      </c>
      <c r="I1760" s="22" t="s">
        <v>4587</v>
      </c>
      <c r="L1760" s="8" t="str">
        <f>VLOOKUP(E1760,'CONTROL MP HR'!$E$5:$M$1813,9,0)</f>
        <v>80004996</v>
      </c>
    </row>
    <row r="1761" spans="1:12">
      <c r="A1761" s="22">
        <f t="shared" si="54"/>
        <v>1757</v>
      </c>
      <c r="B1761" s="21" t="str">
        <f t="shared" si="55"/>
        <v>80004995</v>
      </c>
      <c r="C1761" s="21">
        <v>80004995</v>
      </c>
      <c r="D1761" s="22" t="s">
        <v>1632</v>
      </c>
      <c r="E1761" s="22" t="s">
        <v>1631</v>
      </c>
      <c r="F1761" s="22" t="s">
        <v>1255</v>
      </c>
      <c r="G1761" s="22" t="s">
        <v>405</v>
      </c>
      <c r="H1761" s="17">
        <v>44784</v>
      </c>
      <c r="I1761" s="22" t="s">
        <v>4587</v>
      </c>
      <c r="L1761" s="8" t="str">
        <f>VLOOKUP(E1761,'CONTROL MP HR'!$E$5:$M$1813,9,0)</f>
        <v>80004995</v>
      </c>
    </row>
    <row r="1762" spans="1:12">
      <c r="A1762" s="22">
        <f t="shared" si="54"/>
        <v>1758</v>
      </c>
      <c r="B1762" s="21" t="str">
        <f t="shared" si="55"/>
        <v>80004994</v>
      </c>
      <c r="C1762" s="21">
        <v>80004994</v>
      </c>
      <c r="D1762" s="22" t="s">
        <v>1552</v>
      </c>
      <c r="E1762" s="22" t="s">
        <v>1551</v>
      </c>
      <c r="F1762" s="22" t="s">
        <v>1255</v>
      </c>
      <c r="G1762" s="22" t="s">
        <v>405</v>
      </c>
      <c r="H1762" s="17">
        <v>44784</v>
      </c>
      <c r="I1762" s="22" t="s">
        <v>4587</v>
      </c>
      <c r="L1762" s="8" t="str">
        <f>VLOOKUP(E1762,'CONTROL MP HR'!$E$5:$M$1813,9,0)</f>
        <v>80004994</v>
      </c>
    </row>
    <row r="1763" spans="1:12">
      <c r="A1763" s="22">
        <f t="shared" si="54"/>
        <v>1759</v>
      </c>
      <c r="B1763" s="21" t="str">
        <f t="shared" si="55"/>
        <v>80004993</v>
      </c>
      <c r="C1763" s="21">
        <v>80004993</v>
      </c>
      <c r="D1763" s="22" t="s">
        <v>3216</v>
      </c>
      <c r="E1763" s="22" t="s">
        <v>3215</v>
      </c>
      <c r="F1763" s="22" t="s">
        <v>1255</v>
      </c>
      <c r="G1763" s="22" t="s">
        <v>405</v>
      </c>
      <c r="H1763" s="17">
        <v>44784</v>
      </c>
      <c r="I1763" s="22" t="s">
        <v>4587</v>
      </c>
      <c r="L1763" s="8" t="str">
        <f>VLOOKUP(E1763,'CONTROL MP HR'!$E$5:$M$1813,9,0)</f>
        <v>80004993</v>
      </c>
    </row>
    <row r="1764" spans="1:12">
      <c r="A1764" s="22">
        <f t="shared" si="54"/>
        <v>1760</v>
      </c>
      <c r="B1764" s="21" t="str">
        <f t="shared" si="55"/>
        <v>ANDRE CHANIAGO</v>
      </c>
      <c r="C1764" s="21" t="s">
        <v>1446</v>
      </c>
      <c r="D1764" s="22" t="s">
        <v>1447</v>
      </c>
      <c r="E1764" s="22" t="s">
        <v>1446</v>
      </c>
      <c r="F1764" s="22" t="s">
        <v>1255</v>
      </c>
      <c r="G1764" s="22" t="e">
        <v>#N/A</v>
      </c>
      <c r="H1764" s="17">
        <v>44784</v>
      </c>
      <c r="I1764" s="22" t="s">
        <v>4587</v>
      </c>
      <c r="L1764" s="8" t="str">
        <f>VLOOKUP(E1764,'CONTROL MP HR'!$E$5:$M$1813,9,0)</f>
        <v>80004992</v>
      </c>
    </row>
    <row r="1765" spans="1:12">
      <c r="A1765" s="22">
        <f t="shared" si="54"/>
        <v>1761</v>
      </c>
      <c r="B1765" s="21" t="str">
        <f t="shared" si="55"/>
        <v>80004989</v>
      </c>
      <c r="C1765" s="21">
        <v>80004989</v>
      </c>
      <c r="D1765" s="22" t="s">
        <v>3295</v>
      </c>
      <c r="E1765" s="22" t="s">
        <v>3294</v>
      </c>
      <c r="F1765" s="22" t="s">
        <v>1255</v>
      </c>
      <c r="G1765" s="22" t="s">
        <v>405</v>
      </c>
      <c r="H1765" s="17">
        <v>44784</v>
      </c>
      <c r="I1765" s="22" t="s">
        <v>4587</v>
      </c>
      <c r="L1765" s="8" t="str">
        <f>VLOOKUP(E1765,'CONTROL MP HR'!$E$5:$M$1813,9,0)</f>
        <v>80004989</v>
      </c>
    </row>
    <row r="1766" spans="1:12">
      <c r="A1766" s="22">
        <f t="shared" si="54"/>
        <v>1762</v>
      </c>
      <c r="B1766" s="21" t="str">
        <f t="shared" si="55"/>
        <v>80004987</v>
      </c>
      <c r="C1766" s="21">
        <v>80004987</v>
      </c>
      <c r="D1766" s="22" t="s">
        <v>3281</v>
      </c>
      <c r="E1766" s="22" t="s">
        <v>3280</v>
      </c>
      <c r="F1766" s="22" t="s">
        <v>1255</v>
      </c>
      <c r="G1766" s="22" t="s">
        <v>405</v>
      </c>
      <c r="H1766" s="17">
        <v>44784</v>
      </c>
      <c r="I1766" s="22" t="s">
        <v>4587</v>
      </c>
      <c r="L1766" s="8" t="str">
        <f>VLOOKUP(E1766,'CONTROL MP HR'!$E$5:$M$1813,9,0)</f>
        <v>80004987</v>
      </c>
    </row>
    <row r="1767" spans="1:12">
      <c r="A1767" s="22">
        <f t="shared" si="54"/>
        <v>1763</v>
      </c>
      <c r="B1767" s="21" t="str">
        <f t="shared" si="55"/>
        <v>C_2</v>
      </c>
      <c r="C1767" s="21" t="s">
        <v>4402</v>
      </c>
      <c r="D1767" s="22" t="s">
        <v>685</v>
      </c>
      <c r="E1767" s="22" t="s">
        <v>4403</v>
      </c>
      <c r="F1767" s="22" t="s">
        <v>666</v>
      </c>
      <c r="G1767" s="22" t="s">
        <v>3973</v>
      </c>
      <c r="H1767" s="17">
        <v>44784</v>
      </c>
      <c r="I1767" s="22" t="s">
        <v>4587</v>
      </c>
      <c r="L1767" s="8" t="str">
        <f>VLOOKUP(E1767,'CONTROL MP HR'!$E$5:$M$1813,9,0)</f>
        <v>C2109001</v>
      </c>
    </row>
    <row r="1768" spans="1:12">
      <c r="A1768" s="22">
        <f t="shared" si="54"/>
        <v>1764</v>
      </c>
      <c r="B1768" s="21" t="str">
        <f t="shared" si="55"/>
        <v>ARDI TRI FISANTO</v>
      </c>
      <c r="C1768" s="21" t="s">
        <v>70</v>
      </c>
      <c r="D1768" s="22" t="s">
        <v>69</v>
      </c>
      <c r="E1768" s="22" t="s">
        <v>70</v>
      </c>
      <c r="F1768" s="22" t="s">
        <v>19</v>
      </c>
      <c r="G1768" s="22" t="e">
        <v>#N/A</v>
      </c>
      <c r="H1768" s="17">
        <v>44784</v>
      </c>
      <c r="I1768" s="22" t="s">
        <v>4587</v>
      </c>
      <c r="L1768" s="8" t="str">
        <f>VLOOKUP(E1768,'CONTROL MP HR'!$E$5:$M$1813,9,0)</f>
        <v>ISAC-22011045</v>
      </c>
    </row>
    <row r="1769" spans="1:12">
      <c r="A1769" s="22">
        <f t="shared" si="54"/>
        <v>1765</v>
      </c>
      <c r="B1769" s="21" t="str">
        <f t="shared" si="55"/>
        <v>MP/ARCO0129</v>
      </c>
      <c r="C1769" s="21" t="s">
        <v>45</v>
      </c>
      <c r="D1769" s="22" t="s">
        <v>45</v>
      </c>
      <c r="E1769" s="22" t="s">
        <v>46</v>
      </c>
      <c r="F1769" s="22" t="s">
        <v>19</v>
      </c>
      <c r="G1769" s="22" t="s">
        <v>3973</v>
      </c>
      <c r="H1769" s="17">
        <v>44784</v>
      </c>
      <c r="I1769" s="22" t="s">
        <v>4587</v>
      </c>
      <c r="L1769" s="8" t="str">
        <f>VLOOKUP(E1769,'CONTROL MP HR'!$E$5:$M$1813,9,0)</f>
        <v>MP/ARCO0129</v>
      </c>
    </row>
    <row r="1770" spans="1:12">
      <c r="A1770" s="22">
        <f t="shared" si="54"/>
        <v>1766</v>
      </c>
      <c r="B1770" s="21" t="str">
        <f t="shared" si="55"/>
        <v>MP/ARCO-4002</v>
      </c>
      <c r="C1770" s="21" t="s">
        <v>109</v>
      </c>
      <c r="D1770" s="22" t="s">
        <v>109</v>
      </c>
      <c r="E1770" s="22" t="s">
        <v>110</v>
      </c>
      <c r="F1770" s="22" t="s">
        <v>19</v>
      </c>
      <c r="G1770" s="22" t="s">
        <v>3973</v>
      </c>
      <c r="H1770" s="17">
        <v>44784</v>
      </c>
      <c r="I1770" s="22" t="s">
        <v>4587</v>
      </c>
      <c r="L1770" s="8" t="str">
        <f>VLOOKUP(E1770,'CONTROL MP HR'!$E$5:$M$1813,9,0)</f>
        <v>MP/ARCO-4002</v>
      </c>
    </row>
    <row r="1771" spans="1:12">
      <c r="A1771" s="22">
        <f t="shared" si="54"/>
        <v>1767</v>
      </c>
      <c r="B1771" s="21" t="str">
        <f t="shared" si="55"/>
        <v>BMP0802221</v>
      </c>
      <c r="C1771" s="21" t="s">
        <v>640</v>
      </c>
      <c r="D1771" s="22" t="s">
        <v>640</v>
      </c>
      <c r="E1771" s="22" t="s">
        <v>641</v>
      </c>
      <c r="F1771" s="22" t="s">
        <v>4609</v>
      </c>
      <c r="G1771" s="22" t="s">
        <v>328</v>
      </c>
      <c r="H1771" s="17">
        <v>44784</v>
      </c>
      <c r="I1771" s="22" t="s">
        <v>4587</v>
      </c>
      <c r="L1771" s="8" t="str">
        <f>VLOOKUP(E1771,'CONTROL MP HR'!$E$5:$M$1813,9,0)</f>
        <v>BMP0802221</v>
      </c>
    </row>
    <row r="1772" spans="1:12">
      <c r="A1772" s="22">
        <f t="shared" si="54"/>
        <v>1768</v>
      </c>
      <c r="B1772" s="21" t="str">
        <f t="shared" si="55"/>
        <v>00110271</v>
      </c>
      <c r="C1772" s="21" t="s">
        <v>3016</v>
      </c>
      <c r="D1772" s="22" t="s">
        <v>3016</v>
      </c>
      <c r="E1772" s="22" t="s">
        <v>3017</v>
      </c>
      <c r="F1772" s="22" t="s">
        <v>1255</v>
      </c>
      <c r="G1772" s="22" t="s">
        <v>386</v>
      </c>
      <c r="H1772" s="17">
        <v>44784</v>
      </c>
      <c r="I1772" s="22" t="s">
        <v>4587</v>
      </c>
      <c r="L1772" s="8" t="str">
        <f>VLOOKUP(E1772,'CONTROL MP HR'!$E$5:$M$1813,9,0)</f>
        <v>00110271</v>
      </c>
    </row>
    <row r="1773" spans="1:12">
      <c r="A1773" s="22">
        <f t="shared" si="54"/>
        <v>1769</v>
      </c>
      <c r="B1773" s="21" t="str">
        <f t="shared" si="55"/>
        <v>00116163</v>
      </c>
      <c r="C1773" s="21" t="s">
        <v>3009</v>
      </c>
      <c r="D1773" s="22" t="s">
        <v>3009</v>
      </c>
      <c r="E1773" s="22" t="s">
        <v>3010</v>
      </c>
      <c r="F1773" s="22" t="s">
        <v>1255</v>
      </c>
      <c r="G1773" s="22" t="s">
        <v>386</v>
      </c>
      <c r="H1773" s="17">
        <v>44784</v>
      </c>
      <c r="I1773" s="22" t="s">
        <v>4587</v>
      </c>
      <c r="L1773" s="8" t="str">
        <f>VLOOKUP(E1773,'CONTROL MP HR'!$E$5:$M$1813,9,0)</f>
        <v>00116163</v>
      </c>
    </row>
    <row r="1774" spans="1:12">
      <c r="A1774" s="22">
        <f t="shared" si="54"/>
        <v>1770</v>
      </c>
      <c r="B1774" s="21" t="str">
        <f t="shared" si="55"/>
        <v>EKO DWI WIDIANTO</v>
      </c>
      <c r="C1774" s="21" t="s">
        <v>363</v>
      </c>
      <c r="D1774" s="22" t="s">
        <v>362</v>
      </c>
      <c r="E1774" s="22" t="s">
        <v>363</v>
      </c>
      <c r="F1774" s="22" t="s">
        <v>4609</v>
      </c>
      <c r="G1774" s="22" t="e">
        <v>#N/A</v>
      </c>
      <c r="H1774" s="17">
        <v>44786</v>
      </c>
      <c r="I1774" s="22" t="s">
        <v>4587</v>
      </c>
      <c r="L1774" s="8" t="str">
        <f>VLOOKUP(E1774,'CONTROL MP HR'!$E$5:$M$1813,9,0)</f>
        <v>BMP100822</v>
      </c>
    </row>
    <row r="1775" spans="1:12">
      <c r="A1775" s="22">
        <f t="shared" si="54"/>
        <v>1771</v>
      </c>
      <c r="B1775" s="21" t="str">
        <f t="shared" si="55"/>
        <v>00212518</v>
      </c>
      <c r="C1775" s="21">
        <v>212518</v>
      </c>
      <c r="D1775" s="22" t="s">
        <v>218</v>
      </c>
      <c r="E1775" s="22" t="s">
        <v>4339</v>
      </c>
      <c r="F1775" s="22" t="s">
        <v>3946</v>
      </c>
      <c r="G1775" s="22" t="s">
        <v>405</v>
      </c>
      <c r="H1775" s="17">
        <v>44786</v>
      </c>
      <c r="I1775" s="22" t="s">
        <v>4587</v>
      </c>
      <c r="L1775" s="8" t="str">
        <f>VLOOKUP(E1775,'CONTROL MP HR'!$E$5:$M$1813,9,0)</f>
        <v>00212518</v>
      </c>
    </row>
    <row r="1776" spans="1:12">
      <c r="A1776" s="22">
        <f t="shared" si="54"/>
        <v>1772</v>
      </c>
      <c r="B1776" s="21" t="str">
        <f t="shared" si="55"/>
        <v>80002240</v>
      </c>
      <c r="C1776" s="21" t="s">
        <v>2740</v>
      </c>
      <c r="D1776" s="22" t="e">
        <v>#N/A</v>
      </c>
      <c r="E1776" s="22" t="s">
        <v>4636</v>
      </c>
      <c r="F1776" s="22" t="s">
        <v>1255</v>
      </c>
      <c r="G1776" s="22" t="s">
        <v>328</v>
      </c>
      <c r="H1776" s="17">
        <v>44786</v>
      </c>
      <c r="I1776" s="22" t="s">
        <v>4587</v>
      </c>
      <c r="L1776" s="8" t="e">
        <f>VLOOKUP(E1776,'CONTROL MP HR'!$E$5:$M$1813,9,0)</f>
        <v>#N/A</v>
      </c>
    </row>
    <row r="1777" spans="1:12">
      <c r="A1777" s="22">
        <f t="shared" si="54"/>
        <v>1773</v>
      </c>
      <c r="B1777" s="21" t="str">
        <f t="shared" si="55"/>
        <v>BMP-191021</v>
      </c>
      <c r="C1777" s="21" t="s">
        <v>491</v>
      </c>
      <c r="D1777" s="22" t="e">
        <v>#N/A</v>
      </c>
      <c r="E1777" s="22" t="s">
        <v>4620</v>
      </c>
      <c r="F1777" s="22" t="s">
        <v>4609</v>
      </c>
      <c r="G1777" s="22" t="s">
        <v>328</v>
      </c>
      <c r="H1777" s="17">
        <v>44786</v>
      </c>
      <c r="I1777" s="22" t="s">
        <v>4587</v>
      </c>
      <c r="L1777" s="8" t="e">
        <f>VLOOKUP(E1777,'CONTROL MP HR'!$E$5:$M$1813,9,0)</f>
        <v>#N/A</v>
      </c>
    </row>
    <row r="1778" spans="1:12">
      <c r="A1778" s="22">
        <f t="shared" si="54"/>
        <v>1774</v>
      </c>
      <c r="B1778" s="21" t="str">
        <f t="shared" si="55"/>
        <v>BMP0311217</v>
      </c>
      <c r="C1778" s="21" t="s">
        <v>477</v>
      </c>
      <c r="D1778" s="22" t="s">
        <v>477</v>
      </c>
      <c r="E1778" s="22" t="s">
        <v>478</v>
      </c>
      <c r="F1778" s="22" t="s">
        <v>4609</v>
      </c>
      <c r="G1778" s="22" t="s">
        <v>328</v>
      </c>
      <c r="H1778" s="17">
        <v>44786</v>
      </c>
      <c r="I1778" s="22" t="s">
        <v>4587</v>
      </c>
      <c r="L1778" s="8" t="str">
        <f>VLOOKUP(E1778,'CONTROL MP HR'!$E$5:$M$1813,9,0)</f>
        <v>BMP0311217</v>
      </c>
    </row>
    <row r="1779" spans="1:12">
      <c r="A1779" s="22">
        <f t="shared" si="54"/>
        <v>1775</v>
      </c>
      <c r="B1779" s="21" t="str">
        <f t="shared" si="55"/>
        <v>00108631</v>
      </c>
      <c r="C1779" s="21" t="s">
        <v>4025</v>
      </c>
      <c r="D1779" s="22" t="s">
        <v>2169</v>
      </c>
      <c r="E1779" s="22" t="s">
        <v>2170</v>
      </c>
      <c r="F1779" s="22" t="s">
        <v>1255</v>
      </c>
      <c r="G1779" s="22" t="s">
        <v>328</v>
      </c>
      <c r="H1779" s="17">
        <v>44786</v>
      </c>
      <c r="I1779" s="22" t="s">
        <v>4587</v>
      </c>
      <c r="L1779" s="8" t="str">
        <f>VLOOKUP(E1779,'CONTROL MP HR'!$E$5:$M$1813,9,0)</f>
        <v>00108631</v>
      </c>
    </row>
    <row r="1780" spans="1:12">
      <c r="A1780" s="22">
        <f t="shared" si="54"/>
        <v>1776</v>
      </c>
      <c r="B1780" s="21" t="str">
        <f t="shared" si="55"/>
        <v>80002174</v>
      </c>
      <c r="C1780" s="21" t="s">
        <v>2019</v>
      </c>
      <c r="D1780" s="22" t="s">
        <v>2019</v>
      </c>
      <c r="E1780" s="22" t="s">
        <v>2020</v>
      </c>
      <c r="F1780" s="22" t="s">
        <v>1255</v>
      </c>
      <c r="G1780" s="22" t="s">
        <v>328</v>
      </c>
      <c r="H1780" s="17">
        <v>44786</v>
      </c>
      <c r="I1780" s="22" t="s">
        <v>4587</v>
      </c>
      <c r="L1780" s="8" t="str">
        <f>VLOOKUP(E1780,'CONTROL MP HR'!$E$5:$M$1813,9,0)</f>
        <v>80002174</v>
      </c>
    </row>
    <row r="1781" spans="1:12">
      <c r="A1781" s="22">
        <f t="shared" si="54"/>
        <v>1777</v>
      </c>
      <c r="B1781" s="21" t="str">
        <f t="shared" si="55"/>
        <v>KRISWANOR</v>
      </c>
      <c r="C1781" s="21" t="s">
        <v>4823</v>
      </c>
      <c r="D1781" s="22" t="e">
        <v>#N/A</v>
      </c>
      <c r="E1781" s="22" t="s">
        <v>4823</v>
      </c>
      <c r="F1781" s="22" t="s">
        <v>4609</v>
      </c>
      <c r="G1781" s="22" t="e">
        <v>#N/A</v>
      </c>
      <c r="H1781" s="17">
        <v>44786</v>
      </c>
      <c r="I1781" s="22" t="s">
        <v>4587</v>
      </c>
      <c r="L1781" s="8" t="e">
        <f>VLOOKUP(E1781,'CONTROL MP HR'!$E$5:$M$1813,9,0)</f>
        <v>#N/A</v>
      </c>
    </row>
    <row r="1782" spans="1:12">
      <c r="A1782" s="22">
        <f t="shared" si="54"/>
        <v>1778</v>
      </c>
      <c r="B1782" s="21" t="str">
        <f t="shared" si="55"/>
        <v>SYAHRONI</v>
      </c>
      <c r="C1782" s="21" t="s">
        <v>340</v>
      </c>
      <c r="D1782" s="22" t="s">
        <v>339</v>
      </c>
      <c r="E1782" s="22" t="s">
        <v>340</v>
      </c>
      <c r="F1782" s="22" t="s">
        <v>4609</v>
      </c>
      <c r="G1782" s="22" t="e">
        <v>#N/A</v>
      </c>
      <c r="H1782" s="17">
        <v>44786</v>
      </c>
      <c r="I1782" s="22" t="s">
        <v>4587</v>
      </c>
      <c r="L1782" s="8" t="str">
        <f>VLOOKUP(E1782,'CONTROL MP HR'!$E$5:$M$1813,9,0)</f>
        <v>BMP0508224</v>
      </c>
    </row>
    <row r="1783" spans="1:12">
      <c r="A1783" s="22">
        <f t="shared" si="54"/>
        <v>1779</v>
      </c>
      <c r="B1783" s="21" t="str">
        <f t="shared" si="55"/>
        <v>00117238</v>
      </c>
      <c r="C1783" s="21" t="s">
        <v>2010</v>
      </c>
      <c r="D1783" s="22" t="s">
        <v>2010</v>
      </c>
      <c r="E1783" s="22" t="s">
        <v>2011</v>
      </c>
      <c r="F1783" s="22" t="s">
        <v>1255</v>
      </c>
      <c r="G1783" s="22" t="s">
        <v>393</v>
      </c>
      <c r="H1783" s="17">
        <v>44786</v>
      </c>
      <c r="I1783" s="22" t="s">
        <v>4587</v>
      </c>
      <c r="L1783" s="8" t="str">
        <f>VLOOKUP(E1783,'CONTROL MP HR'!$E$5:$M$1813,9,0)</f>
        <v>00117238</v>
      </c>
    </row>
    <row r="1784" spans="1:12">
      <c r="A1784" s="22">
        <f t="shared" si="54"/>
        <v>1780</v>
      </c>
      <c r="B1784" s="21" t="str">
        <f t="shared" si="55"/>
        <v>80004988</v>
      </c>
      <c r="C1784" s="21">
        <v>80004988</v>
      </c>
      <c r="D1784" s="22" t="s">
        <v>1506</v>
      </c>
      <c r="E1784" s="22" t="s">
        <v>1505</v>
      </c>
      <c r="F1784" s="22" t="s">
        <v>1255</v>
      </c>
      <c r="G1784" s="22" t="s">
        <v>405</v>
      </c>
      <c r="H1784" s="17">
        <v>44786</v>
      </c>
      <c r="I1784" s="22" t="s">
        <v>4587</v>
      </c>
      <c r="L1784" s="8" t="str">
        <f>VLOOKUP(E1784,'CONTROL MP HR'!$E$5:$M$1813,9,0)</f>
        <v>80004988</v>
      </c>
    </row>
    <row r="1785" spans="1:12">
      <c r="A1785" s="22">
        <f t="shared" si="54"/>
        <v>1781</v>
      </c>
      <c r="B1785" s="21" t="str">
        <f t="shared" si="55"/>
        <v>80004991</v>
      </c>
      <c r="C1785" s="21">
        <v>80004991</v>
      </c>
      <c r="D1785" s="22" t="s">
        <v>3285</v>
      </c>
      <c r="E1785" s="22" t="s">
        <v>3284</v>
      </c>
      <c r="F1785" s="22" t="s">
        <v>1255</v>
      </c>
      <c r="G1785" s="22" t="s">
        <v>405</v>
      </c>
      <c r="H1785" s="17">
        <v>44786</v>
      </c>
      <c r="I1785" s="22" t="s">
        <v>4587</v>
      </c>
      <c r="L1785" s="8" t="str">
        <f>VLOOKUP(E1785,'CONTROL MP HR'!$E$5:$M$1813,9,0)</f>
        <v>80004991</v>
      </c>
    </row>
    <row r="1786" spans="1:12">
      <c r="A1786" s="22">
        <f t="shared" si="54"/>
        <v>1782</v>
      </c>
      <c r="B1786" s="21" t="str">
        <f t="shared" si="55"/>
        <v>80004998</v>
      </c>
      <c r="C1786" s="21">
        <v>80004998</v>
      </c>
      <c r="D1786" s="22" t="s">
        <v>1784</v>
      </c>
      <c r="E1786" s="22" t="s">
        <v>1783</v>
      </c>
      <c r="F1786" s="22" t="s">
        <v>1255</v>
      </c>
      <c r="G1786" s="22" t="s">
        <v>405</v>
      </c>
      <c r="H1786" s="17">
        <v>44786</v>
      </c>
      <c r="I1786" s="22" t="s">
        <v>4587</v>
      </c>
      <c r="L1786" s="8" t="str">
        <f>VLOOKUP(E1786,'CONTROL MP HR'!$E$5:$M$1813,9,0)</f>
        <v>80004998</v>
      </c>
    </row>
    <row r="1787" spans="1:12">
      <c r="A1787" s="22">
        <f t="shared" si="54"/>
        <v>1783</v>
      </c>
      <c r="B1787" s="21" t="str">
        <f t="shared" si="55"/>
        <v>ARI HEWUKU</v>
      </c>
      <c r="C1787" s="21" t="s">
        <v>1713</v>
      </c>
      <c r="D1787" s="22" t="s">
        <v>1714</v>
      </c>
      <c r="E1787" s="22" t="s">
        <v>1713</v>
      </c>
      <c r="F1787" s="22" t="s">
        <v>1255</v>
      </c>
      <c r="G1787" s="22" t="e">
        <v>#N/A</v>
      </c>
      <c r="H1787" s="17">
        <v>44786</v>
      </c>
      <c r="I1787" s="22" t="s">
        <v>4587</v>
      </c>
      <c r="L1787" s="8" t="str">
        <f>VLOOKUP(E1787,'CONTROL MP HR'!$E$5:$M$1813,9,0)</f>
        <v>80004990</v>
      </c>
    </row>
    <row r="1788" spans="1:12">
      <c r="A1788" s="22">
        <f t="shared" si="54"/>
        <v>1784</v>
      </c>
      <c r="B1788" s="21" t="str">
        <f t="shared" si="55"/>
        <v>EGIE DEIS HAZARI</v>
      </c>
      <c r="C1788" s="21" t="s">
        <v>1095</v>
      </c>
      <c r="D1788" s="22" t="s">
        <v>1094</v>
      </c>
      <c r="E1788" s="22" t="s">
        <v>1095</v>
      </c>
      <c r="F1788" s="22" t="s">
        <v>808</v>
      </c>
      <c r="G1788" s="22" t="e">
        <v>#N/A</v>
      </c>
      <c r="H1788" s="17">
        <v>44786</v>
      </c>
      <c r="I1788" s="22" t="s">
        <v>4587</v>
      </c>
      <c r="L1788" s="8" t="str">
        <f>VLOOKUP(E1788,'CONTROL MP HR'!$E$5:$M$1813,9,0)</f>
        <v>ISAC-22072146</v>
      </c>
    </row>
    <row r="1789" spans="1:12">
      <c r="A1789" s="22">
        <f t="shared" si="54"/>
        <v>1785</v>
      </c>
      <c r="B1789" s="21" t="str">
        <f t="shared" si="55"/>
        <v>KMK-20020007</v>
      </c>
      <c r="C1789" s="21" t="s">
        <v>4440</v>
      </c>
      <c r="D1789" s="22" t="s">
        <v>1100</v>
      </c>
      <c r="E1789" s="22" t="s">
        <v>1098</v>
      </c>
      <c r="F1789" s="22" t="s">
        <v>808</v>
      </c>
      <c r="G1789" s="22" t="s">
        <v>3973</v>
      </c>
      <c r="H1789" s="17">
        <v>44786</v>
      </c>
      <c r="I1789" s="22" t="s">
        <v>4587</v>
      </c>
      <c r="L1789" s="8" t="str">
        <f>VLOOKUP(E1789,'CONTROL MP HR'!$E$5:$M$1813,9,0)</f>
        <v>00000007</v>
      </c>
    </row>
    <row r="1790" spans="1:12">
      <c r="A1790" s="22">
        <f t="shared" si="54"/>
        <v>1786</v>
      </c>
      <c r="B1790" s="21" t="str">
        <f t="shared" si="55"/>
        <v>SIHAR HASITONGAN PURBA</v>
      </c>
      <c r="C1790" s="21" t="s">
        <v>4824</v>
      </c>
      <c r="D1790" s="22" t="s">
        <v>268</v>
      </c>
      <c r="E1790" s="22" t="s">
        <v>4824</v>
      </c>
      <c r="F1790" s="22" t="s">
        <v>3946</v>
      </c>
      <c r="G1790" s="22" t="e">
        <v>#N/A</v>
      </c>
      <c r="H1790" s="17">
        <v>44786</v>
      </c>
      <c r="I1790" s="22" t="s">
        <v>4587</v>
      </c>
      <c r="L1790" s="8" t="str">
        <f>VLOOKUP(E1790,'CONTROL MP HR'!$E$5:$M$1813,9,0)</f>
        <v>00000000</v>
      </c>
    </row>
    <row r="1791" spans="1:12">
      <c r="A1791" s="22">
        <f t="shared" ref="A1791:A1854" si="56">A1790+1</f>
        <v>1787</v>
      </c>
      <c r="B1791" s="21" t="str">
        <f t="shared" ref="B1791:B1797" si="57">TEXT(C1791,"00000000")</f>
        <v>WALIADI</v>
      </c>
      <c r="C1791" s="21" t="s">
        <v>4825</v>
      </c>
      <c r="D1791" s="22" t="s">
        <v>268</v>
      </c>
      <c r="E1791" s="22" t="s">
        <v>4825</v>
      </c>
      <c r="F1791" s="22" t="s">
        <v>3946</v>
      </c>
      <c r="G1791" s="22" t="e">
        <v>#N/A</v>
      </c>
      <c r="H1791" s="17">
        <v>44786</v>
      </c>
      <c r="I1791" s="22" t="s">
        <v>4587</v>
      </c>
      <c r="L1791" s="8" t="str">
        <f>VLOOKUP(E1791,'CONTROL MP HR'!$E$5:$M$1813,9,0)</f>
        <v>00000000</v>
      </c>
    </row>
    <row r="1792" spans="1:12">
      <c r="A1792" s="22">
        <f t="shared" si="56"/>
        <v>1788</v>
      </c>
      <c r="B1792" s="21" t="str">
        <f t="shared" si="57"/>
        <v>SADI</v>
      </c>
      <c r="C1792" s="21" t="s">
        <v>4826</v>
      </c>
      <c r="D1792" s="22" t="s">
        <v>268</v>
      </c>
      <c r="E1792" s="22" t="s">
        <v>4826</v>
      </c>
      <c r="F1792" s="22" t="s">
        <v>3946</v>
      </c>
      <c r="G1792" s="22" t="e">
        <v>#N/A</v>
      </c>
      <c r="H1792" s="17">
        <v>44786</v>
      </c>
      <c r="I1792" s="22" t="s">
        <v>4587</v>
      </c>
      <c r="L1792" s="8" t="str">
        <f>VLOOKUP(E1792,'CONTROL MP HR'!$E$5:$M$1813,9,0)</f>
        <v>00000000</v>
      </c>
    </row>
    <row r="1793" spans="1:12">
      <c r="A1793" s="22">
        <f t="shared" si="56"/>
        <v>1789</v>
      </c>
      <c r="B1793" s="21" t="str">
        <f t="shared" si="57"/>
        <v>80004892</v>
      </c>
      <c r="C1793" s="21">
        <v>80004892</v>
      </c>
      <c r="D1793" s="22" t="e">
        <v>#N/A</v>
      </c>
      <c r="E1793" s="22" t="s">
        <v>4172</v>
      </c>
      <c r="F1793" s="22" t="s">
        <v>1255</v>
      </c>
      <c r="G1793" s="22" t="s">
        <v>405</v>
      </c>
      <c r="H1793" s="17">
        <v>44786</v>
      </c>
      <c r="I1793" s="22" t="s">
        <v>4587</v>
      </c>
      <c r="L1793" s="8" t="e">
        <f>VLOOKUP(E1793,'CONTROL MP HR'!$E$5:$M$1813,9,0)</f>
        <v>#N/A</v>
      </c>
    </row>
    <row r="1794" spans="1:12">
      <c r="A1794" s="22">
        <f t="shared" si="56"/>
        <v>1790</v>
      </c>
      <c r="B1794" s="21" t="str">
        <f t="shared" si="57"/>
        <v>80004898</v>
      </c>
      <c r="C1794" s="21">
        <v>80004898</v>
      </c>
      <c r="D1794" s="22" t="s">
        <v>3182</v>
      </c>
      <c r="E1794" s="22" t="s">
        <v>3180</v>
      </c>
      <c r="F1794" s="22" t="s">
        <v>1255</v>
      </c>
      <c r="G1794" s="22" t="s">
        <v>405</v>
      </c>
      <c r="H1794" s="17">
        <v>44786</v>
      </c>
      <c r="I1794" s="22" t="s">
        <v>4587</v>
      </c>
      <c r="L1794" s="8" t="str">
        <f>VLOOKUP(E1794,'CONTROL MP HR'!$E$5:$M$1813,9,0)</f>
        <v>80004898</v>
      </c>
    </row>
    <row r="1795" spans="1:12">
      <c r="A1795" s="22">
        <f t="shared" si="56"/>
        <v>1791</v>
      </c>
      <c r="B1795" s="21" t="str">
        <f t="shared" si="57"/>
        <v>80002071</v>
      </c>
      <c r="C1795" s="21" t="s">
        <v>1886</v>
      </c>
      <c r="D1795" s="22" t="s">
        <v>1886</v>
      </c>
      <c r="E1795" s="22" t="s">
        <v>1887</v>
      </c>
      <c r="F1795" s="22" t="s">
        <v>1255</v>
      </c>
      <c r="G1795" s="22" t="s">
        <v>405</v>
      </c>
      <c r="H1795" s="17">
        <v>44786</v>
      </c>
      <c r="I1795" s="22" t="s">
        <v>4587</v>
      </c>
      <c r="L1795" s="8" t="str">
        <f>VLOOKUP(E1795,'CONTROL MP HR'!$E$5:$M$1813,9,0)</f>
        <v>80002071</v>
      </c>
    </row>
    <row r="1796" spans="1:12">
      <c r="A1796" s="22">
        <f t="shared" si="56"/>
        <v>1792</v>
      </c>
      <c r="B1796" s="21" t="str">
        <f t="shared" si="57"/>
        <v>80001111</v>
      </c>
      <c r="C1796" s="21" t="s">
        <v>2104</v>
      </c>
      <c r="D1796" s="22" t="s">
        <v>2104</v>
      </c>
      <c r="E1796" s="22" t="s">
        <v>2105</v>
      </c>
      <c r="F1796" s="22" t="s">
        <v>1255</v>
      </c>
      <c r="G1796" s="22" t="s">
        <v>405</v>
      </c>
      <c r="H1796" s="17">
        <v>44786</v>
      </c>
      <c r="I1796" s="22" t="s">
        <v>4587</v>
      </c>
      <c r="L1796" s="8" t="str">
        <f>VLOOKUP(E1796,'CONTROL MP HR'!$E$5:$M$1813,9,0)</f>
        <v>80001111</v>
      </c>
    </row>
    <row r="1797" spans="1:12">
      <c r="A1797" s="22">
        <f t="shared" si="56"/>
        <v>1793</v>
      </c>
      <c r="B1797" s="21" t="str">
        <f t="shared" si="57"/>
        <v>80002291</v>
      </c>
      <c r="C1797" s="21" t="s">
        <v>2191</v>
      </c>
      <c r="D1797" s="22" t="s">
        <v>2191</v>
      </c>
      <c r="E1797" s="22" t="s">
        <v>2192</v>
      </c>
      <c r="F1797" s="22" t="s">
        <v>1255</v>
      </c>
      <c r="G1797" s="22" t="s">
        <v>386</v>
      </c>
      <c r="H1797" s="17">
        <v>44788</v>
      </c>
      <c r="I1797" s="22" t="s">
        <v>4587</v>
      </c>
      <c r="L1797" s="8" t="str">
        <f>VLOOKUP(E1797,'CONTROL MP HR'!$E$5:$M$1813,9,0)</f>
        <v>80002291</v>
      </c>
    </row>
    <row r="1798" spans="1:12">
      <c r="A1798" s="22">
        <f t="shared" si="56"/>
        <v>1794</v>
      </c>
      <c r="B1798" s="21" t="e">
        <f t="shared" ref="B1798:B1861" si="58">TEXT(C1798,"00000000")</f>
        <v>#N/A</v>
      </c>
      <c r="C1798" s="21" t="e">
        <v>#N/A</v>
      </c>
      <c r="D1798" s="22" t="s">
        <v>341</v>
      </c>
      <c r="E1798" s="22" t="s">
        <v>342</v>
      </c>
      <c r="F1798" s="22" t="s">
        <v>4609</v>
      </c>
      <c r="G1798" s="22"/>
      <c r="H1798" s="17">
        <v>44788</v>
      </c>
      <c r="I1798" s="22" t="s">
        <v>4587</v>
      </c>
      <c r="L1798" s="8" t="str">
        <f>VLOOKUP(E1798,'CONTROL MP HR'!$E$5:$M$1813,9,0)</f>
        <v>BMP0508225</v>
      </c>
    </row>
    <row r="1799" spans="1:12">
      <c r="A1799" s="22">
        <f t="shared" si="56"/>
        <v>1795</v>
      </c>
      <c r="B1799" s="21" t="e">
        <f t="shared" si="58"/>
        <v>#N/A</v>
      </c>
      <c r="C1799" s="21" t="e">
        <v>#N/A</v>
      </c>
      <c r="D1799" s="22" t="s">
        <v>85</v>
      </c>
      <c r="E1799" s="22" t="s">
        <v>86</v>
      </c>
      <c r="F1799" s="22" t="s">
        <v>19</v>
      </c>
      <c r="G1799" s="22"/>
      <c r="H1799" s="17">
        <v>44788</v>
      </c>
      <c r="I1799" s="22" t="s">
        <v>4587</v>
      </c>
      <c r="L1799" s="8" t="str">
        <f>VLOOKUP(E1799,'CONTROL MP HR'!$E$5:$M$1813,9,0)</f>
        <v>ISAC-22082329</v>
      </c>
    </row>
    <row r="1800" spans="1:12">
      <c r="A1800" s="22">
        <f t="shared" si="56"/>
        <v>1796</v>
      </c>
      <c r="B1800" s="21" t="e">
        <f t="shared" si="58"/>
        <v>#N/A</v>
      </c>
      <c r="C1800" s="21" t="e">
        <v>#N/A</v>
      </c>
      <c r="D1800" s="22" t="s">
        <v>39</v>
      </c>
      <c r="E1800" s="22" t="s">
        <v>40</v>
      </c>
      <c r="F1800" s="22" t="s">
        <v>19</v>
      </c>
      <c r="G1800" s="22"/>
      <c r="H1800" s="17">
        <v>44788</v>
      </c>
      <c r="I1800" s="22" t="s">
        <v>4587</v>
      </c>
      <c r="L1800" s="8" t="str">
        <f>VLOOKUP(E1800,'CONTROL MP HR'!$E$5:$M$1813,9,0)</f>
        <v>ISAC-22082330</v>
      </c>
    </row>
    <row r="1801" spans="1:12">
      <c r="A1801" s="22">
        <f t="shared" si="56"/>
        <v>1797</v>
      </c>
      <c r="B1801" s="21" t="e">
        <f t="shared" si="58"/>
        <v>#N/A</v>
      </c>
      <c r="C1801" s="21" t="e">
        <v>#N/A</v>
      </c>
      <c r="D1801" s="22" t="s">
        <v>79</v>
      </c>
      <c r="E1801" s="22" t="s">
        <v>80</v>
      </c>
      <c r="F1801" s="22" t="s">
        <v>19</v>
      </c>
      <c r="G1801" s="22"/>
      <c r="H1801" s="17">
        <v>44788</v>
      </c>
      <c r="I1801" s="22" t="s">
        <v>4587</v>
      </c>
      <c r="L1801" s="8" t="str">
        <f>VLOOKUP(E1801,'CONTROL MP HR'!$E$5:$M$1813,9,0)</f>
        <v>ISAC-22082328</v>
      </c>
    </row>
    <row r="1802" spans="1:12">
      <c r="A1802" s="22">
        <f t="shared" si="56"/>
        <v>1798</v>
      </c>
      <c r="B1802" s="21" t="e">
        <f t="shared" si="58"/>
        <v>#N/A</v>
      </c>
      <c r="C1802" s="21" t="e">
        <v>#N/A</v>
      </c>
      <c r="D1802" s="22" t="s">
        <v>66</v>
      </c>
      <c r="E1802" s="22" t="s">
        <v>64</v>
      </c>
      <c r="F1802" s="22" t="s">
        <v>19</v>
      </c>
      <c r="G1802" s="22"/>
      <c r="H1802" s="17">
        <v>44788</v>
      </c>
      <c r="I1802" s="22" t="s">
        <v>4587</v>
      </c>
      <c r="L1802" s="8" t="str">
        <f>VLOOKUP(E1802,'CONTROL MP HR'!$E$5:$M$1813,9,0)</f>
        <v>ISAC-22082327</v>
      </c>
    </row>
    <row r="1803" spans="1:12">
      <c r="A1803" s="22">
        <f t="shared" si="56"/>
        <v>1799</v>
      </c>
      <c r="B1803" s="21" t="str">
        <f t="shared" si="58"/>
        <v>80001353</v>
      </c>
      <c r="C1803" s="21" t="s">
        <v>2633</v>
      </c>
      <c r="D1803" s="22" t="s">
        <v>2633</v>
      </c>
      <c r="E1803" s="22" t="s">
        <v>2634</v>
      </c>
      <c r="F1803" s="22" t="s">
        <v>1255</v>
      </c>
      <c r="G1803" s="22" t="s">
        <v>328</v>
      </c>
      <c r="H1803" s="17">
        <v>44788</v>
      </c>
      <c r="I1803" s="22" t="s">
        <v>4587</v>
      </c>
      <c r="L1803" s="8" t="str">
        <f>VLOOKUP(E1803,'CONTROL MP HR'!$E$5:$M$1813,9,0)</f>
        <v>80001353</v>
      </c>
    </row>
    <row r="1804" spans="1:12">
      <c r="A1804" s="22">
        <f t="shared" si="56"/>
        <v>1800</v>
      </c>
      <c r="B1804" s="21" t="e">
        <f t="shared" si="58"/>
        <v>#N/A</v>
      </c>
      <c r="C1804" s="21" t="e">
        <v>#N/A</v>
      </c>
      <c r="D1804" s="22" t="s">
        <v>640</v>
      </c>
      <c r="E1804" s="22" t="s">
        <v>641</v>
      </c>
      <c r="F1804" s="22" t="s">
        <v>4609</v>
      </c>
      <c r="G1804" s="22"/>
      <c r="H1804" s="17">
        <v>44788</v>
      </c>
      <c r="I1804" s="22" t="s">
        <v>4587</v>
      </c>
      <c r="L1804" s="8" t="str">
        <f>VLOOKUP(E1804,'CONTROL MP HR'!$E$5:$M$1813,9,0)</f>
        <v>BMP0802221</v>
      </c>
    </row>
    <row r="1805" spans="1:12">
      <c r="A1805" s="22">
        <f t="shared" si="56"/>
        <v>1801</v>
      </c>
      <c r="B1805" s="21" t="e">
        <f t="shared" si="58"/>
        <v>#N/A</v>
      </c>
      <c r="C1805" s="21" t="e">
        <v>#N/A</v>
      </c>
      <c r="D1805" s="22" t="e">
        <v>#N/A</v>
      </c>
      <c r="E1805" s="22" t="s">
        <v>4827</v>
      </c>
      <c r="F1805" s="22" t="s">
        <v>3947</v>
      </c>
      <c r="G1805" s="22"/>
      <c r="H1805" s="17">
        <v>44788</v>
      </c>
      <c r="I1805" s="22" t="s">
        <v>4587</v>
      </c>
      <c r="L1805" s="8" t="e">
        <f>VLOOKUP(E1805,'CONTROL MP HR'!$E$5:$M$1813,9,0)</f>
        <v>#N/A</v>
      </c>
    </row>
    <row r="1806" spans="1:12">
      <c r="A1806" s="22">
        <f t="shared" si="56"/>
        <v>1802</v>
      </c>
      <c r="B1806" s="21" t="e">
        <f t="shared" si="58"/>
        <v>#N/A</v>
      </c>
      <c r="C1806" s="21" t="e">
        <v>#N/A</v>
      </c>
      <c r="D1806" s="22" t="s">
        <v>365</v>
      </c>
      <c r="E1806" s="22" t="s">
        <v>366</v>
      </c>
      <c r="F1806" s="22" t="s">
        <v>4609</v>
      </c>
      <c r="G1806" s="22"/>
      <c r="H1806" s="17">
        <v>44788</v>
      </c>
      <c r="I1806" s="22" t="s">
        <v>4587</v>
      </c>
      <c r="L1806" s="8" t="str">
        <f>VLOOKUP(E1806,'CONTROL MP HR'!$E$5:$M$1813,9,0)</f>
        <v>BMP140822</v>
      </c>
    </row>
    <row r="1807" spans="1:12">
      <c r="A1807" s="22">
        <f t="shared" si="56"/>
        <v>1803</v>
      </c>
      <c r="B1807" s="21" t="e">
        <f t="shared" si="58"/>
        <v>#N/A</v>
      </c>
      <c r="C1807" s="21" t="e">
        <v>#N/A</v>
      </c>
      <c r="D1807" s="22" t="s">
        <v>324</v>
      </c>
      <c r="E1807" s="22" t="s">
        <v>325</v>
      </c>
      <c r="F1807" s="22" t="s">
        <v>4609</v>
      </c>
      <c r="G1807" s="22"/>
      <c r="H1807" s="17">
        <v>44788</v>
      </c>
      <c r="I1807" s="22" t="s">
        <v>4587</v>
      </c>
      <c r="L1807" s="8" t="str">
        <f>VLOOKUP(E1807,'CONTROL MP HR'!$E$5:$M$1813,9,0)</f>
        <v>BMP040822</v>
      </c>
    </row>
    <row r="1808" spans="1:12">
      <c r="A1808" s="22">
        <f t="shared" si="56"/>
        <v>1804</v>
      </c>
      <c r="B1808" s="21" t="str">
        <f t="shared" si="58"/>
        <v>80002781</v>
      </c>
      <c r="C1808" s="21" t="s">
        <v>2031</v>
      </c>
      <c r="D1808" s="22" t="s">
        <v>2031</v>
      </c>
      <c r="E1808" s="22" t="s">
        <v>2032</v>
      </c>
      <c r="F1808" s="22" t="s">
        <v>1255</v>
      </c>
      <c r="G1808" s="22" t="s">
        <v>328</v>
      </c>
      <c r="H1808" s="17">
        <v>44788</v>
      </c>
      <c r="I1808" s="22" t="s">
        <v>4587</v>
      </c>
      <c r="L1808" s="8" t="str">
        <f>VLOOKUP(E1808,'CONTROL MP HR'!$E$5:$M$1813,9,0)</f>
        <v>80002781</v>
      </c>
    </row>
    <row r="1809" spans="1:12">
      <c r="A1809" s="22">
        <f t="shared" si="56"/>
        <v>1805</v>
      </c>
      <c r="B1809" s="21" t="str">
        <f t="shared" si="58"/>
        <v>00118361</v>
      </c>
      <c r="C1809" s="21" t="s">
        <v>4828</v>
      </c>
      <c r="D1809" s="22" t="s">
        <v>2450</v>
      </c>
      <c r="E1809" s="22" t="s">
        <v>2451</v>
      </c>
      <c r="F1809" s="22" t="s">
        <v>1255</v>
      </c>
      <c r="G1809" s="22"/>
      <c r="H1809" s="17">
        <v>44788</v>
      </c>
      <c r="I1809" s="22" t="s">
        <v>4587</v>
      </c>
      <c r="L1809" s="8" t="str">
        <f>VLOOKUP(E1809,'CONTROL MP HR'!$E$5:$M$1813,9,0)</f>
        <v>00118361</v>
      </c>
    </row>
    <row r="1810" spans="1:12">
      <c r="A1810" s="22">
        <f t="shared" si="56"/>
        <v>1806</v>
      </c>
      <c r="B1810" s="21" t="str">
        <f t="shared" si="58"/>
        <v>04121374</v>
      </c>
      <c r="C1810" s="21" t="s">
        <v>4829</v>
      </c>
      <c r="D1810" s="22" t="s">
        <v>2540</v>
      </c>
      <c r="E1810" s="22" t="s">
        <v>2541</v>
      </c>
      <c r="F1810" s="22" t="s">
        <v>1255</v>
      </c>
      <c r="G1810" s="22" t="s">
        <v>328</v>
      </c>
      <c r="H1810" s="17">
        <v>44788</v>
      </c>
      <c r="I1810" s="22" t="s">
        <v>4587</v>
      </c>
      <c r="L1810" s="8" t="str">
        <f>VLOOKUP(E1810,'CONTROL MP HR'!$E$5:$M$1813,9,0)</f>
        <v>04121374</v>
      </c>
    </row>
    <row r="1811" spans="1:12">
      <c r="A1811" s="22">
        <f t="shared" si="56"/>
        <v>1807</v>
      </c>
      <c r="B1811" s="21" t="e">
        <f t="shared" si="58"/>
        <v>#N/A</v>
      </c>
      <c r="C1811" s="21" t="e">
        <v>#N/A</v>
      </c>
      <c r="D1811" s="22" t="s">
        <v>3844</v>
      </c>
      <c r="E1811" s="22" t="s">
        <v>3842</v>
      </c>
      <c r="F1811" s="22" t="s">
        <v>3947</v>
      </c>
      <c r="G1811" s="22"/>
      <c r="H1811" s="17">
        <v>44788</v>
      </c>
      <c r="I1811" s="22" t="s">
        <v>4587</v>
      </c>
      <c r="L1811" s="8" t="str">
        <f>VLOOKUP(E1811,'CONTROL MP HR'!$E$5:$M$1813,9,0)</f>
        <v>990817236</v>
      </c>
    </row>
    <row r="1812" spans="1:12">
      <c r="A1812" s="22">
        <f t="shared" si="56"/>
        <v>1808</v>
      </c>
      <c r="B1812" s="21" t="str">
        <f t="shared" si="58"/>
        <v>00810434</v>
      </c>
      <c r="C1812" s="21" t="s">
        <v>3099</v>
      </c>
      <c r="D1812" s="22" t="s">
        <v>3099</v>
      </c>
      <c r="E1812" s="22" t="s">
        <v>3100</v>
      </c>
      <c r="F1812" s="22" t="s">
        <v>1255</v>
      </c>
      <c r="G1812" s="22"/>
      <c r="H1812" s="17">
        <v>44788</v>
      </c>
      <c r="I1812" s="22" t="s">
        <v>4587</v>
      </c>
      <c r="L1812" s="8" t="str">
        <f>VLOOKUP(E1812,'CONTROL MP HR'!$E$5:$M$1813,9,0)</f>
        <v>00810434</v>
      </c>
    </row>
    <row r="1813" spans="1:12">
      <c r="A1813" s="22">
        <f t="shared" si="56"/>
        <v>1809</v>
      </c>
      <c r="B1813" s="21" t="str">
        <f t="shared" si="58"/>
        <v>80002292</v>
      </c>
      <c r="C1813" s="21" t="s">
        <v>1326</v>
      </c>
      <c r="D1813" s="22" t="s">
        <v>1326</v>
      </c>
      <c r="E1813" s="22" t="s">
        <v>1327</v>
      </c>
      <c r="F1813" s="22" t="s">
        <v>1255</v>
      </c>
      <c r="G1813" s="22"/>
      <c r="H1813" s="17">
        <v>44788</v>
      </c>
      <c r="I1813" s="22" t="s">
        <v>4587</v>
      </c>
      <c r="L1813" s="8" t="str">
        <f>VLOOKUP(E1813,'CONTROL MP HR'!$E$5:$M$1813,9,0)</f>
        <v>80002292</v>
      </c>
    </row>
    <row r="1814" spans="1:12">
      <c r="A1814" s="22">
        <f t="shared" si="56"/>
        <v>1810</v>
      </c>
      <c r="B1814" s="21" t="e">
        <f t="shared" si="58"/>
        <v>#N/A</v>
      </c>
      <c r="C1814" s="21" t="e">
        <v>#N/A</v>
      </c>
      <c r="D1814" s="22" t="s">
        <v>349</v>
      </c>
      <c r="E1814" s="22" t="s">
        <v>350</v>
      </c>
      <c r="F1814" s="22" t="s">
        <v>4609</v>
      </c>
      <c r="G1814" s="22"/>
      <c r="H1814" s="17">
        <v>44788</v>
      </c>
      <c r="I1814" s="22" t="s">
        <v>4587</v>
      </c>
      <c r="L1814" s="8" t="str">
        <f>VLOOKUP(E1814,'CONTROL MP HR'!$E$5:$M$1813,9,0)</f>
        <v>BMP0908222</v>
      </c>
    </row>
    <row r="1815" spans="1:12">
      <c r="A1815" s="22">
        <f t="shared" si="56"/>
        <v>1811</v>
      </c>
      <c r="B1815" s="21" t="e">
        <f t="shared" si="58"/>
        <v>#N/A</v>
      </c>
      <c r="C1815" s="21" t="e">
        <v>#N/A</v>
      </c>
      <c r="D1815" s="22" t="e">
        <v>#N/A</v>
      </c>
      <c r="E1815" s="22" t="s">
        <v>4830</v>
      </c>
      <c r="F1815" s="22" t="s">
        <v>4831</v>
      </c>
      <c r="G1815" s="22"/>
      <c r="H1815" s="17">
        <v>44788</v>
      </c>
      <c r="I1815" s="22" t="s">
        <v>4587</v>
      </c>
      <c r="L1815" s="8" t="e">
        <f>VLOOKUP(E1815,'CONTROL MP HR'!$E$5:$M$1813,9,0)</f>
        <v>#N/A</v>
      </c>
    </row>
    <row r="1816" spans="1:12">
      <c r="A1816" s="22">
        <f t="shared" si="56"/>
        <v>1812</v>
      </c>
      <c r="B1816" s="21" t="e">
        <f t="shared" si="58"/>
        <v>#N/A</v>
      </c>
      <c r="C1816" s="21" t="e">
        <v>#N/A</v>
      </c>
      <c r="D1816" s="22" t="s">
        <v>220</v>
      </c>
      <c r="E1816" s="22" t="s">
        <v>4336</v>
      </c>
      <c r="F1816" s="22" t="s">
        <v>4831</v>
      </c>
      <c r="G1816" s="22"/>
      <c r="H1816" s="17">
        <v>44788</v>
      </c>
      <c r="I1816" s="22" t="s">
        <v>4587</v>
      </c>
      <c r="L1816" s="8" t="str">
        <f>VLOOKUP(E1816,'CONTROL MP HR'!$E$5:$M$1813,9,0)</f>
        <v>00212447</v>
      </c>
    </row>
    <row r="1817" spans="1:12">
      <c r="A1817" s="22">
        <f t="shared" si="56"/>
        <v>1813</v>
      </c>
      <c r="B1817" s="21" t="e">
        <f t="shared" si="58"/>
        <v>#N/A</v>
      </c>
      <c r="C1817" s="21" t="e">
        <v>#N/A</v>
      </c>
      <c r="D1817" s="22" t="e">
        <v>#N/A</v>
      </c>
      <c r="E1817" s="22" t="s">
        <v>4832</v>
      </c>
      <c r="F1817" s="22" t="s">
        <v>4833</v>
      </c>
      <c r="G1817" s="22"/>
      <c r="H1817" s="17">
        <v>44788</v>
      </c>
      <c r="I1817" s="22" t="s">
        <v>4587</v>
      </c>
      <c r="L1817" s="8" t="e">
        <f>VLOOKUP(E1817,'CONTROL MP HR'!$E$5:$M$1813,9,0)</f>
        <v>#N/A</v>
      </c>
    </row>
    <row r="1818" spans="1:12">
      <c r="A1818" s="22">
        <f t="shared" si="56"/>
        <v>1814</v>
      </c>
      <c r="B1818" s="21" t="e">
        <f t="shared" si="58"/>
        <v>#N/A</v>
      </c>
      <c r="C1818" s="21" t="e">
        <v>#N/A</v>
      </c>
      <c r="D1818" s="22" t="e">
        <v>#N/A</v>
      </c>
      <c r="E1818" s="22" t="s">
        <v>4834</v>
      </c>
      <c r="F1818" s="22" t="s">
        <v>4833</v>
      </c>
      <c r="G1818" s="22"/>
      <c r="H1818" s="17">
        <v>44788</v>
      </c>
      <c r="I1818" s="22" t="s">
        <v>4587</v>
      </c>
      <c r="L1818" s="8" t="e">
        <f>VLOOKUP(E1818,'CONTROL MP HR'!$E$5:$M$1813,9,0)</f>
        <v>#N/A</v>
      </c>
    </row>
    <row r="1819" spans="1:12">
      <c r="A1819" s="22">
        <f t="shared" si="56"/>
        <v>1815</v>
      </c>
      <c r="B1819" s="21" t="str">
        <f t="shared" si="58"/>
        <v>80004982</v>
      </c>
      <c r="C1819" s="21">
        <v>80004982</v>
      </c>
      <c r="D1819" s="22" t="s">
        <v>3645</v>
      </c>
      <c r="E1819" s="22" t="s">
        <v>3644</v>
      </c>
      <c r="F1819" s="22" t="s">
        <v>1255</v>
      </c>
      <c r="G1819" s="22"/>
      <c r="H1819" s="17">
        <v>44788</v>
      </c>
      <c r="I1819" s="22" t="s">
        <v>4587</v>
      </c>
      <c r="L1819" s="8" t="str">
        <f>VLOOKUP(E1819,'CONTROL MP HR'!$E$5:$M$1813,9,0)</f>
        <v>80004982</v>
      </c>
    </row>
    <row r="1820" spans="1:12">
      <c r="A1820" s="22">
        <f t="shared" si="56"/>
        <v>1816</v>
      </c>
      <c r="B1820" s="21" t="str">
        <f t="shared" si="58"/>
        <v>80002248</v>
      </c>
      <c r="C1820" s="21" t="s">
        <v>2881</v>
      </c>
      <c r="D1820" s="22" t="s">
        <v>2881</v>
      </c>
      <c r="E1820" s="22" t="s">
        <v>2882</v>
      </c>
      <c r="F1820" s="22" t="s">
        <v>1255</v>
      </c>
      <c r="G1820" s="22"/>
      <c r="H1820" s="17">
        <v>44788</v>
      </c>
      <c r="I1820" s="22" t="s">
        <v>4587</v>
      </c>
      <c r="L1820" s="8" t="str">
        <f>VLOOKUP(E1820,'CONTROL MP HR'!$E$5:$M$1813,9,0)</f>
        <v>80002248</v>
      </c>
    </row>
    <row r="1821" spans="1:12">
      <c r="A1821" s="22">
        <f t="shared" si="56"/>
        <v>1817</v>
      </c>
      <c r="B1821" s="21" t="str">
        <f t="shared" si="58"/>
        <v>80001856</v>
      </c>
      <c r="C1821" s="21" t="s">
        <v>2875</v>
      </c>
      <c r="D1821" s="22" t="s">
        <v>2875</v>
      </c>
      <c r="E1821" s="22" t="s">
        <v>2876</v>
      </c>
      <c r="F1821" s="22" t="s">
        <v>1255</v>
      </c>
      <c r="G1821" s="22"/>
      <c r="H1821" s="17">
        <v>44788</v>
      </c>
      <c r="I1821" s="22" t="s">
        <v>4587</v>
      </c>
      <c r="L1821" s="8" t="str">
        <f>VLOOKUP(E1821,'CONTROL MP HR'!$E$5:$M$1813,9,0)</f>
        <v>80001856</v>
      </c>
    </row>
    <row r="1822" spans="1:12">
      <c r="A1822" s="22">
        <f t="shared" si="56"/>
        <v>1818</v>
      </c>
      <c r="B1822" s="21" t="str">
        <f t="shared" si="58"/>
        <v>80002360</v>
      </c>
      <c r="C1822" s="21" t="s">
        <v>2027</v>
      </c>
      <c r="D1822" s="22" t="s">
        <v>2027</v>
      </c>
      <c r="E1822" s="22" t="s">
        <v>2028</v>
      </c>
      <c r="F1822" s="22" t="s">
        <v>1255</v>
      </c>
      <c r="G1822" s="22"/>
      <c r="H1822" s="17">
        <v>44788</v>
      </c>
      <c r="I1822" s="22" t="s">
        <v>4587</v>
      </c>
      <c r="L1822" s="8" t="str">
        <f>VLOOKUP(E1822,'CONTROL MP HR'!$E$5:$M$1813,9,0)</f>
        <v>80002360</v>
      </c>
    </row>
    <row r="1823" spans="1:12">
      <c r="A1823" s="22">
        <f t="shared" si="56"/>
        <v>1819</v>
      </c>
      <c r="B1823" s="21" t="str">
        <f t="shared" si="58"/>
        <v>80002375</v>
      </c>
      <c r="C1823" s="21" t="s">
        <v>1370</v>
      </c>
      <c r="D1823" s="22" t="e">
        <v>#N/A</v>
      </c>
      <c r="E1823" s="22" t="s">
        <v>4630</v>
      </c>
      <c r="F1823" s="22" t="s">
        <v>1255</v>
      </c>
      <c r="G1823" s="22" t="s">
        <v>405</v>
      </c>
      <c r="H1823" s="17">
        <v>44788</v>
      </c>
      <c r="I1823" s="22" t="s">
        <v>4587</v>
      </c>
      <c r="L1823" s="8" t="e">
        <f>VLOOKUP(E1823,'CONTROL MP HR'!$E$5:$M$1813,9,0)</f>
        <v>#N/A</v>
      </c>
    </row>
    <row r="1824" spans="1:12">
      <c r="A1824" s="22">
        <f t="shared" si="56"/>
        <v>1820</v>
      </c>
      <c r="B1824" s="21" t="str">
        <f t="shared" si="58"/>
        <v>80002251</v>
      </c>
      <c r="C1824" s="21" t="s">
        <v>2994</v>
      </c>
      <c r="D1824" s="22" t="s">
        <v>2994</v>
      </c>
      <c r="E1824" s="22" t="s">
        <v>2995</v>
      </c>
      <c r="F1824" s="22" t="s">
        <v>1255</v>
      </c>
      <c r="G1824" s="22"/>
      <c r="H1824" s="17">
        <v>44788</v>
      </c>
      <c r="I1824" s="22" t="s">
        <v>4587</v>
      </c>
      <c r="L1824" s="8" t="str">
        <f>VLOOKUP(E1824,'CONTROL MP HR'!$E$5:$M$1813,9,0)</f>
        <v>80002251</v>
      </c>
    </row>
    <row r="1825" spans="1:12">
      <c r="A1825" s="22">
        <f t="shared" si="56"/>
        <v>1821</v>
      </c>
      <c r="B1825" s="21" t="str">
        <f t="shared" si="58"/>
        <v>80002043</v>
      </c>
      <c r="C1825" s="21" t="s">
        <v>2930</v>
      </c>
      <c r="D1825" s="22" t="s">
        <v>2930</v>
      </c>
      <c r="E1825" s="22" t="s">
        <v>2931</v>
      </c>
      <c r="F1825" s="22" t="s">
        <v>1255</v>
      </c>
      <c r="G1825" s="22"/>
      <c r="H1825" s="17">
        <v>44788</v>
      </c>
      <c r="I1825" s="22" t="s">
        <v>4587</v>
      </c>
      <c r="L1825" s="8" t="str">
        <f>VLOOKUP(E1825,'CONTROL MP HR'!$E$5:$M$1813,9,0)</f>
        <v>80002043</v>
      </c>
    </row>
    <row r="1826" spans="1:12">
      <c r="A1826" s="22">
        <f t="shared" si="56"/>
        <v>1822</v>
      </c>
      <c r="B1826" s="21" t="str">
        <f t="shared" si="58"/>
        <v>80002250</v>
      </c>
      <c r="C1826" s="21" t="s">
        <v>3687</v>
      </c>
      <c r="D1826" s="22" t="e">
        <v>#N/A</v>
      </c>
      <c r="E1826" s="22" t="s">
        <v>4616</v>
      </c>
      <c r="F1826" s="22" t="s">
        <v>1255</v>
      </c>
      <c r="G1826" s="22" t="s">
        <v>405</v>
      </c>
      <c r="H1826" s="17">
        <v>44788</v>
      </c>
      <c r="I1826" s="22" t="s">
        <v>4587</v>
      </c>
      <c r="L1826" s="8" t="e">
        <f>VLOOKUP(E1826,'CONTROL MP HR'!$E$5:$M$1813,9,0)</f>
        <v>#N/A</v>
      </c>
    </row>
    <row r="1827" spans="1:12">
      <c r="A1827" s="22">
        <f t="shared" si="56"/>
        <v>1823</v>
      </c>
      <c r="B1827" s="21" t="str">
        <f t="shared" si="58"/>
        <v>80002223</v>
      </c>
      <c r="C1827" s="21" t="s">
        <v>2743</v>
      </c>
      <c r="D1827" s="22" t="s">
        <v>2743</v>
      </c>
      <c r="E1827" s="22" t="s">
        <v>2744</v>
      </c>
      <c r="F1827" s="22" t="s">
        <v>1255</v>
      </c>
      <c r="G1827" s="22"/>
      <c r="H1827" s="17">
        <v>44788</v>
      </c>
      <c r="I1827" s="22" t="s">
        <v>4587</v>
      </c>
      <c r="L1827" s="8" t="str">
        <f>VLOOKUP(E1827,'CONTROL MP HR'!$E$5:$M$1813,9,0)</f>
        <v>80002223</v>
      </c>
    </row>
    <row r="1828" spans="1:12">
      <c r="A1828" s="22">
        <f t="shared" si="56"/>
        <v>1824</v>
      </c>
      <c r="B1828" s="21" t="str">
        <f t="shared" si="58"/>
        <v>80002256</v>
      </c>
      <c r="C1828" s="21" t="s">
        <v>1368</v>
      </c>
      <c r="D1828" s="22" t="s">
        <v>1368</v>
      </c>
      <c r="E1828" s="22" t="s">
        <v>1369</v>
      </c>
      <c r="F1828" s="22" t="s">
        <v>1255</v>
      </c>
      <c r="G1828" s="22"/>
      <c r="H1828" s="17">
        <v>44788</v>
      </c>
      <c r="I1828" s="22" t="s">
        <v>4587</v>
      </c>
      <c r="L1828" s="8" t="str">
        <f>VLOOKUP(E1828,'CONTROL MP HR'!$E$5:$M$1813,9,0)</f>
        <v>80002256</v>
      </c>
    </row>
    <row r="1829" spans="1:12">
      <c r="A1829" s="22">
        <f t="shared" si="56"/>
        <v>1825</v>
      </c>
      <c r="B1829" s="21" t="str">
        <f t="shared" si="58"/>
        <v>80002291</v>
      </c>
      <c r="C1829" s="21" t="s">
        <v>2191</v>
      </c>
      <c r="D1829" s="22" t="s">
        <v>2191</v>
      </c>
      <c r="E1829" s="22" t="s">
        <v>2192</v>
      </c>
      <c r="F1829" s="22" t="s">
        <v>1255</v>
      </c>
      <c r="G1829" s="22"/>
      <c r="H1829" s="17">
        <v>44788</v>
      </c>
      <c r="I1829" s="22" t="s">
        <v>4587</v>
      </c>
      <c r="L1829" s="8" t="str">
        <f>VLOOKUP(E1829,'CONTROL MP HR'!$E$5:$M$1813,9,0)</f>
        <v>80002291</v>
      </c>
    </row>
    <row r="1830" spans="1:12">
      <c r="A1830" s="22">
        <f t="shared" si="56"/>
        <v>1826</v>
      </c>
      <c r="B1830" s="21" t="e">
        <f t="shared" si="58"/>
        <v>#N/A</v>
      </c>
      <c r="C1830" s="21" t="e">
        <v>#N/A</v>
      </c>
      <c r="D1830" s="22" t="s">
        <v>268</v>
      </c>
      <c r="E1830" s="22" t="s">
        <v>654</v>
      </c>
      <c r="F1830" s="22" t="s">
        <v>643</v>
      </c>
      <c r="G1830" s="22"/>
      <c r="H1830" s="17">
        <v>44789</v>
      </c>
      <c r="I1830" s="22" t="s">
        <v>4587</v>
      </c>
      <c r="L1830" s="8" t="str">
        <f>VLOOKUP(E1830,'CONTROL MP HR'!$E$5:$M$1813,9,0)</f>
        <v>00000000</v>
      </c>
    </row>
    <row r="1831" spans="1:12">
      <c r="A1831" s="22">
        <f t="shared" si="56"/>
        <v>1827</v>
      </c>
      <c r="B1831" s="21" t="e">
        <f t="shared" si="58"/>
        <v>#N/A</v>
      </c>
      <c r="C1831" s="21" t="e">
        <v>#N/A</v>
      </c>
      <c r="D1831" s="22" t="s">
        <v>268</v>
      </c>
      <c r="E1831" s="22" t="s">
        <v>650</v>
      </c>
      <c r="F1831" s="22" t="s">
        <v>643</v>
      </c>
      <c r="G1831" s="22"/>
      <c r="H1831" s="17">
        <v>44789</v>
      </c>
      <c r="I1831" s="22" t="s">
        <v>4587</v>
      </c>
      <c r="L1831" s="8" t="str">
        <f>VLOOKUP(E1831,'CONTROL MP HR'!$E$5:$M$1813,9,0)</f>
        <v>00000000</v>
      </c>
    </row>
    <row r="1832" spans="1:12">
      <c r="A1832" s="22">
        <f t="shared" si="56"/>
        <v>1828</v>
      </c>
      <c r="B1832" s="21" t="e">
        <f t="shared" si="58"/>
        <v>#N/A</v>
      </c>
      <c r="C1832" s="21" t="e">
        <v>#N/A</v>
      </c>
      <c r="D1832" s="22" t="e">
        <v>#N/A</v>
      </c>
      <c r="E1832" s="22" t="s">
        <v>4835</v>
      </c>
      <c r="F1832" s="22" t="s">
        <v>643</v>
      </c>
      <c r="G1832" s="22"/>
      <c r="H1832" s="17">
        <v>44789</v>
      </c>
      <c r="I1832" s="22" t="s">
        <v>4587</v>
      </c>
      <c r="L1832" s="8" t="e">
        <f>VLOOKUP(E1832,'CONTROL MP HR'!$E$5:$M$1813,9,0)</f>
        <v>#N/A</v>
      </c>
    </row>
    <row r="1833" spans="1:12">
      <c r="A1833" s="22">
        <f t="shared" si="56"/>
        <v>1829</v>
      </c>
      <c r="B1833" s="21" t="e">
        <f t="shared" si="58"/>
        <v>#N/A</v>
      </c>
      <c r="C1833" s="21" t="e">
        <v>#N/A</v>
      </c>
      <c r="D1833" s="22" t="s">
        <v>758</v>
      </c>
      <c r="E1833" s="22" t="s">
        <v>756</v>
      </c>
      <c r="F1833" s="22" t="s">
        <v>744</v>
      </c>
      <c r="G1833" s="22"/>
      <c r="H1833" s="17">
        <v>44791</v>
      </c>
      <c r="I1833" s="22" t="s">
        <v>4587</v>
      </c>
      <c r="L1833" s="8" t="str">
        <f>VLOOKUP(E1833,'CONTROL MP HR'!$E$5:$M$1813,9,0)</f>
        <v>00001426</v>
      </c>
    </row>
    <row r="1834" spans="1:12">
      <c r="A1834" s="22">
        <f t="shared" si="56"/>
        <v>1830</v>
      </c>
      <c r="B1834" s="21" t="str">
        <f t="shared" si="58"/>
        <v>80002591</v>
      </c>
      <c r="C1834" s="21" t="s">
        <v>1968</v>
      </c>
      <c r="D1834" s="22" t="s">
        <v>1968</v>
      </c>
      <c r="E1834" s="22" t="s">
        <v>1969</v>
      </c>
      <c r="F1834" s="22" t="s">
        <v>1255</v>
      </c>
      <c r="G1834" s="22"/>
      <c r="H1834" s="17">
        <v>44791</v>
      </c>
      <c r="I1834" s="22" t="s">
        <v>4587</v>
      </c>
      <c r="L1834" s="8" t="str">
        <f>VLOOKUP(E1834,'CONTROL MP HR'!$E$5:$M$1813,9,0)</f>
        <v>80002591</v>
      </c>
    </row>
    <row r="1835" spans="1:12">
      <c r="A1835" s="22">
        <f t="shared" si="56"/>
        <v>1831</v>
      </c>
      <c r="B1835" s="21" t="str">
        <f t="shared" si="58"/>
        <v>00113163</v>
      </c>
      <c r="C1835" s="21" t="s">
        <v>4052</v>
      </c>
      <c r="D1835" s="22" t="s">
        <v>3553</v>
      </c>
      <c r="E1835" s="22" t="s">
        <v>3554</v>
      </c>
      <c r="F1835" s="22" t="s">
        <v>1255</v>
      </c>
      <c r="G1835" s="22"/>
      <c r="H1835" s="17">
        <v>44791</v>
      </c>
      <c r="I1835" s="22" t="s">
        <v>4587</v>
      </c>
      <c r="L1835" s="8" t="str">
        <f>VLOOKUP(E1835,'CONTROL MP HR'!$E$5:$M$1813,9,0)</f>
        <v>00113163</v>
      </c>
    </row>
    <row r="1836" spans="1:12">
      <c r="A1836" s="22">
        <f t="shared" si="56"/>
        <v>1832</v>
      </c>
      <c r="B1836" s="21" t="str">
        <f t="shared" si="58"/>
        <v>80002933</v>
      </c>
      <c r="C1836" s="21" t="s">
        <v>2542</v>
      </c>
      <c r="D1836" s="22" t="s">
        <v>2542</v>
      </c>
      <c r="E1836" s="22" t="s">
        <v>2543</v>
      </c>
      <c r="F1836" s="22" t="s">
        <v>1255</v>
      </c>
      <c r="G1836" s="22"/>
      <c r="H1836" s="17">
        <v>44791</v>
      </c>
      <c r="I1836" s="22" t="s">
        <v>4587</v>
      </c>
      <c r="L1836" s="8" t="str">
        <f>VLOOKUP(E1836,'CONTROL MP HR'!$E$5:$M$1813,9,0)</f>
        <v>80002933</v>
      </c>
    </row>
    <row r="1837" spans="1:12">
      <c r="A1837" s="22">
        <f t="shared" si="56"/>
        <v>1833</v>
      </c>
      <c r="B1837" s="21" t="str">
        <f t="shared" si="58"/>
        <v>80002396</v>
      </c>
      <c r="C1837" s="21" t="s">
        <v>2214</v>
      </c>
      <c r="D1837" s="22" t="s">
        <v>2214</v>
      </c>
      <c r="E1837" s="22" t="s">
        <v>2215</v>
      </c>
      <c r="F1837" s="22" t="s">
        <v>1255</v>
      </c>
      <c r="G1837" s="22"/>
      <c r="H1837" s="17">
        <v>44791</v>
      </c>
      <c r="I1837" s="22" t="s">
        <v>4587</v>
      </c>
      <c r="L1837" s="8" t="str">
        <f>VLOOKUP(E1837,'CONTROL MP HR'!$E$5:$M$1813,9,0)</f>
        <v>80002396</v>
      </c>
    </row>
    <row r="1838" spans="1:12">
      <c r="A1838" s="22">
        <f t="shared" si="56"/>
        <v>1834</v>
      </c>
      <c r="B1838" s="21" t="e">
        <f t="shared" si="58"/>
        <v>#N/A</v>
      </c>
      <c r="C1838" s="21" t="e">
        <v>#N/A</v>
      </c>
      <c r="D1838" s="22" t="s">
        <v>3817</v>
      </c>
      <c r="E1838" s="22" t="s">
        <v>3818</v>
      </c>
      <c r="F1838" s="22" t="s">
        <v>4611</v>
      </c>
      <c r="G1838" s="22"/>
      <c r="H1838" s="17">
        <v>44791</v>
      </c>
      <c r="I1838" s="22" t="s">
        <v>4587</v>
      </c>
      <c r="L1838" s="8" t="str">
        <f>VLOOKUP(E1838,'CONTROL MP HR'!$E$5:$M$1813,9,0)</f>
        <v>SUI - 2207015</v>
      </c>
    </row>
    <row r="1839" spans="1:12">
      <c r="A1839" s="22">
        <f t="shared" si="56"/>
        <v>1835</v>
      </c>
      <c r="B1839" s="21" t="e">
        <f t="shared" si="58"/>
        <v>#N/A</v>
      </c>
      <c r="C1839" s="21" t="e">
        <v>#N/A</v>
      </c>
      <c r="D1839" s="22" t="s">
        <v>3821</v>
      </c>
      <c r="E1839" s="22" t="s">
        <v>3822</v>
      </c>
      <c r="F1839" s="22" t="s">
        <v>4611</v>
      </c>
      <c r="G1839" s="22"/>
      <c r="H1839" s="17">
        <v>44791</v>
      </c>
      <c r="I1839" s="22" t="s">
        <v>4587</v>
      </c>
      <c r="L1839" s="8" t="str">
        <f>VLOOKUP(E1839,'CONTROL MP HR'!$E$5:$M$1813,9,0)</f>
        <v>SUI - 2207009</v>
      </c>
    </row>
    <row r="1840" spans="1:12">
      <c r="A1840" s="22">
        <f t="shared" si="56"/>
        <v>1836</v>
      </c>
      <c r="B1840" s="21" t="str">
        <f t="shared" si="58"/>
        <v>80003075</v>
      </c>
      <c r="C1840" s="21" t="s">
        <v>3661</v>
      </c>
      <c r="D1840" s="22" t="s">
        <v>3661</v>
      </c>
      <c r="E1840" s="22" t="s">
        <v>3662</v>
      </c>
      <c r="F1840" s="22" t="s">
        <v>1255</v>
      </c>
      <c r="G1840" s="22"/>
      <c r="H1840" s="17">
        <v>44791</v>
      </c>
      <c r="I1840" s="22" t="s">
        <v>4587</v>
      </c>
      <c r="L1840" s="8" t="str">
        <f>VLOOKUP(E1840,'CONTROL MP HR'!$E$5:$M$1813,9,0)</f>
        <v>80003075</v>
      </c>
    </row>
    <row r="1841" spans="1:12">
      <c r="A1841" s="22">
        <f t="shared" si="56"/>
        <v>1837</v>
      </c>
      <c r="B1841" s="21" t="str">
        <f t="shared" si="58"/>
        <v>80002020</v>
      </c>
      <c r="C1841" s="21" t="s">
        <v>2821</v>
      </c>
      <c r="D1841" s="22" t="s">
        <v>2821</v>
      </c>
      <c r="E1841" s="22" t="s">
        <v>2822</v>
      </c>
      <c r="F1841" s="22" t="s">
        <v>1255</v>
      </c>
      <c r="G1841" s="22"/>
      <c r="H1841" s="17">
        <v>44791</v>
      </c>
      <c r="I1841" s="22" t="s">
        <v>4587</v>
      </c>
      <c r="L1841" s="8" t="str">
        <f>VLOOKUP(E1841,'CONTROL MP HR'!$E$5:$M$1813,9,0)</f>
        <v>80002020</v>
      </c>
    </row>
    <row r="1842" spans="1:12">
      <c r="A1842" s="22">
        <f t="shared" si="56"/>
        <v>1838</v>
      </c>
      <c r="B1842" s="21" t="str">
        <f t="shared" si="58"/>
        <v>80002337</v>
      </c>
      <c r="C1842" s="21" t="s">
        <v>2737</v>
      </c>
      <c r="D1842" s="22" t="s">
        <v>2737</v>
      </c>
      <c r="E1842" s="22" t="s">
        <v>2738</v>
      </c>
      <c r="F1842" s="22" t="s">
        <v>1255</v>
      </c>
      <c r="G1842" s="22"/>
      <c r="H1842" s="17">
        <v>44791</v>
      </c>
      <c r="I1842" s="22" t="s">
        <v>4587</v>
      </c>
      <c r="L1842" s="8" t="str">
        <f>VLOOKUP(E1842,'CONTROL MP HR'!$E$5:$M$1813,9,0)</f>
        <v>80002337</v>
      </c>
    </row>
    <row r="1843" spans="1:12">
      <c r="A1843" s="22">
        <f t="shared" si="56"/>
        <v>1839</v>
      </c>
      <c r="B1843" s="21" t="str">
        <f t="shared" si="58"/>
        <v>80002224</v>
      </c>
      <c r="C1843" s="21" t="s">
        <v>2615</v>
      </c>
      <c r="D1843" s="22" t="s">
        <v>2615</v>
      </c>
      <c r="E1843" s="22" t="s">
        <v>2616</v>
      </c>
      <c r="F1843" s="22" t="s">
        <v>1255</v>
      </c>
      <c r="G1843" s="22"/>
      <c r="H1843" s="17">
        <v>44791</v>
      </c>
      <c r="I1843" s="22" t="s">
        <v>4587</v>
      </c>
      <c r="L1843" s="8" t="str">
        <f>VLOOKUP(E1843,'CONTROL MP HR'!$E$5:$M$1813,9,0)</f>
        <v>80002224</v>
      </c>
    </row>
    <row r="1844" spans="1:12">
      <c r="A1844" s="22">
        <f t="shared" si="56"/>
        <v>1840</v>
      </c>
      <c r="B1844" s="21" t="str">
        <f t="shared" si="58"/>
        <v>80002539</v>
      </c>
      <c r="C1844" s="21" t="s">
        <v>1623</v>
      </c>
      <c r="D1844" s="22" t="s">
        <v>1623</v>
      </c>
      <c r="E1844" s="22" t="s">
        <v>1624</v>
      </c>
      <c r="F1844" s="22" t="s">
        <v>1255</v>
      </c>
      <c r="G1844" s="22"/>
      <c r="H1844" s="17">
        <v>44791</v>
      </c>
      <c r="I1844" s="22" t="s">
        <v>4587</v>
      </c>
      <c r="L1844" s="8" t="str">
        <f>VLOOKUP(E1844,'CONTROL MP HR'!$E$5:$M$1813,9,0)</f>
        <v>80002539</v>
      </c>
    </row>
    <row r="1845" spans="1:12">
      <c r="A1845" s="22">
        <f t="shared" si="56"/>
        <v>1841</v>
      </c>
      <c r="B1845" s="21" t="str">
        <f t="shared" si="58"/>
        <v>80002542</v>
      </c>
      <c r="C1845" s="21" t="s">
        <v>1837</v>
      </c>
      <c r="D1845" s="22" t="s">
        <v>1837</v>
      </c>
      <c r="E1845" s="22" t="s">
        <v>1838</v>
      </c>
      <c r="F1845" s="22" t="s">
        <v>1255</v>
      </c>
      <c r="G1845" s="22"/>
      <c r="H1845" s="17">
        <v>44791</v>
      </c>
      <c r="I1845" s="22" t="s">
        <v>4587</v>
      </c>
      <c r="L1845" s="8" t="str">
        <f>VLOOKUP(E1845,'CONTROL MP HR'!$E$5:$M$1813,9,0)</f>
        <v>80002542</v>
      </c>
    </row>
    <row r="1846" spans="1:12">
      <c r="A1846" s="22">
        <f t="shared" si="56"/>
        <v>1842</v>
      </c>
      <c r="B1846" s="21" t="str">
        <f t="shared" si="58"/>
        <v>80002355</v>
      </c>
      <c r="C1846" s="21" t="s">
        <v>3563</v>
      </c>
      <c r="D1846" s="22" t="e">
        <v>#N/A</v>
      </c>
      <c r="E1846" s="22" t="s">
        <v>4623</v>
      </c>
      <c r="F1846" s="22" t="s">
        <v>1255</v>
      </c>
      <c r="G1846" s="22"/>
      <c r="H1846" s="17">
        <v>44791</v>
      </c>
      <c r="I1846" s="22" t="s">
        <v>4587</v>
      </c>
      <c r="L1846" s="8" t="e">
        <f>VLOOKUP(E1846,'CONTROL MP HR'!$E$5:$M$1813,9,0)</f>
        <v>#N/A</v>
      </c>
    </row>
    <row r="1847" spans="1:12">
      <c r="A1847" s="22">
        <f t="shared" si="56"/>
        <v>1843</v>
      </c>
      <c r="B1847" s="21" t="str">
        <f t="shared" si="58"/>
        <v>80002141</v>
      </c>
      <c r="C1847" s="21" t="s">
        <v>2154</v>
      </c>
      <c r="D1847" s="22" t="s">
        <v>2154</v>
      </c>
      <c r="E1847" s="22" t="s">
        <v>2155</v>
      </c>
      <c r="F1847" s="22" t="s">
        <v>1255</v>
      </c>
      <c r="G1847" s="22"/>
      <c r="H1847" s="17">
        <v>44791</v>
      </c>
      <c r="I1847" s="22" t="s">
        <v>4587</v>
      </c>
      <c r="L1847" s="8" t="str">
        <f>VLOOKUP(E1847,'CONTROL MP HR'!$E$5:$M$1813,9,0)</f>
        <v>80002141</v>
      </c>
    </row>
    <row r="1848" spans="1:12">
      <c r="A1848" s="22">
        <f t="shared" si="56"/>
        <v>1844</v>
      </c>
      <c r="B1848" s="21" t="e">
        <f t="shared" si="58"/>
        <v>#N/A</v>
      </c>
      <c r="C1848" s="21" t="e">
        <v>#N/A</v>
      </c>
      <c r="D1848" s="22" t="s">
        <v>3797</v>
      </c>
      <c r="E1848" s="22" t="s">
        <v>3798</v>
      </c>
      <c r="F1848" s="22" t="s">
        <v>4611</v>
      </c>
      <c r="G1848" s="22"/>
      <c r="H1848" s="17">
        <v>44793</v>
      </c>
      <c r="I1848" s="22" t="s">
        <v>4587</v>
      </c>
      <c r="L1848" s="8" t="str">
        <f>VLOOKUP(E1848,'CONTROL MP HR'!$E$5:$M$1813,9,0)</f>
        <v>SUI - 1705001</v>
      </c>
    </row>
    <row r="1849" spans="1:12">
      <c r="A1849" s="22">
        <f t="shared" si="56"/>
        <v>1845</v>
      </c>
      <c r="B1849" s="21" t="str">
        <f t="shared" si="58"/>
        <v>80005037</v>
      </c>
      <c r="C1849" s="21">
        <v>80005037</v>
      </c>
      <c r="D1849" s="22" t="e">
        <v>#N/A</v>
      </c>
      <c r="E1849" s="22" t="s">
        <v>4836</v>
      </c>
      <c r="F1849" s="22" t="s">
        <v>1255</v>
      </c>
      <c r="G1849" s="22"/>
      <c r="H1849" s="17">
        <v>44793</v>
      </c>
      <c r="I1849" s="22" t="s">
        <v>4587</v>
      </c>
      <c r="L1849" s="8" t="e">
        <f>VLOOKUP(E1849,'CONTROL MP HR'!$E$5:$M$1813,9,0)</f>
        <v>#N/A</v>
      </c>
    </row>
    <row r="1850" spans="1:12">
      <c r="A1850" s="22">
        <f t="shared" si="56"/>
        <v>1846</v>
      </c>
      <c r="B1850" s="21" t="str">
        <f t="shared" si="58"/>
        <v>80002777</v>
      </c>
      <c r="C1850" s="21" t="s">
        <v>2162</v>
      </c>
      <c r="D1850" s="22" t="s">
        <v>2162</v>
      </c>
      <c r="E1850" s="22" t="s">
        <v>2163</v>
      </c>
      <c r="F1850" s="22" t="s">
        <v>1255</v>
      </c>
      <c r="G1850" s="22"/>
      <c r="H1850" s="17">
        <v>44793</v>
      </c>
      <c r="I1850" s="22" t="s">
        <v>4587</v>
      </c>
      <c r="L1850" s="8" t="str">
        <f>VLOOKUP(E1850,'CONTROL MP HR'!$E$5:$M$1813,9,0)</f>
        <v>80002777</v>
      </c>
    </row>
    <row r="1851" spans="1:12">
      <c r="A1851" s="22">
        <f t="shared" si="56"/>
        <v>1847</v>
      </c>
      <c r="B1851" s="21" t="str">
        <f t="shared" si="58"/>
        <v>80002785</v>
      </c>
      <c r="C1851" s="21" t="s">
        <v>2456</v>
      </c>
      <c r="D1851" s="22" t="s">
        <v>2456</v>
      </c>
      <c r="E1851" s="22" t="s">
        <v>2457</v>
      </c>
      <c r="F1851" s="22" t="s">
        <v>1255</v>
      </c>
      <c r="G1851" s="22"/>
      <c r="H1851" s="17">
        <v>44793</v>
      </c>
      <c r="I1851" s="22" t="s">
        <v>4587</v>
      </c>
      <c r="L1851" s="8" t="str">
        <f>VLOOKUP(E1851,'CONTROL MP HR'!$E$5:$M$1813,9,0)</f>
        <v>80002785</v>
      </c>
    </row>
    <row r="1852" spans="1:12">
      <c r="A1852" s="22">
        <f t="shared" si="56"/>
        <v>1848</v>
      </c>
      <c r="B1852" s="21" t="str">
        <f t="shared" si="58"/>
        <v>80005038</v>
      </c>
      <c r="C1852" s="21">
        <v>80005038</v>
      </c>
      <c r="D1852" s="22" t="e">
        <v>#N/A</v>
      </c>
      <c r="E1852" s="22" t="s">
        <v>4837</v>
      </c>
      <c r="F1852" s="22" t="s">
        <v>1255</v>
      </c>
      <c r="G1852" s="22"/>
      <c r="H1852" s="17">
        <v>44793</v>
      </c>
      <c r="I1852" s="22" t="s">
        <v>4587</v>
      </c>
      <c r="L1852" s="8" t="e">
        <f>VLOOKUP(E1852,'CONTROL MP HR'!$E$5:$M$1813,9,0)</f>
        <v>#N/A</v>
      </c>
    </row>
    <row r="1853" spans="1:12">
      <c r="A1853" s="22">
        <f t="shared" si="56"/>
        <v>1849</v>
      </c>
      <c r="B1853" s="21" t="str">
        <f t="shared" si="58"/>
        <v>80005043</v>
      </c>
      <c r="C1853" s="21">
        <v>80005043</v>
      </c>
      <c r="D1853" s="22" t="e">
        <v>#N/A</v>
      </c>
      <c r="E1853" s="22" t="s">
        <v>4838</v>
      </c>
      <c r="F1853" s="22" t="s">
        <v>1255</v>
      </c>
      <c r="G1853" s="22"/>
      <c r="H1853" s="17">
        <v>44793</v>
      </c>
      <c r="I1853" s="22" t="s">
        <v>4587</v>
      </c>
      <c r="L1853" s="8" t="e">
        <f>VLOOKUP(E1853,'CONTROL MP HR'!$E$5:$M$1813,9,0)</f>
        <v>#N/A</v>
      </c>
    </row>
    <row r="1854" spans="1:12">
      <c r="A1854" s="22">
        <f t="shared" si="56"/>
        <v>1850</v>
      </c>
      <c r="B1854" s="21" t="str">
        <f t="shared" si="58"/>
        <v>80002376</v>
      </c>
      <c r="C1854" s="21" t="s">
        <v>1896</v>
      </c>
      <c r="D1854" s="22" t="s">
        <v>1896</v>
      </c>
      <c r="E1854" s="22" t="s">
        <v>1897</v>
      </c>
      <c r="F1854" s="22" t="s">
        <v>1255</v>
      </c>
      <c r="G1854" s="22"/>
      <c r="H1854" s="17">
        <v>44793</v>
      </c>
      <c r="I1854" s="22" t="s">
        <v>4587</v>
      </c>
      <c r="L1854" s="8" t="str">
        <f>VLOOKUP(E1854,'CONTROL MP HR'!$E$5:$M$1813,9,0)</f>
        <v>80002376</v>
      </c>
    </row>
    <row r="1855" spans="1:12">
      <c r="A1855" s="22">
        <f t="shared" ref="A1855:A1918" si="59">A1854+1</f>
        <v>1851</v>
      </c>
      <c r="B1855" s="21" t="str">
        <f t="shared" si="58"/>
        <v>80002237</v>
      </c>
      <c r="C1855" s="21" t="s">
        <v>3694</v>
      </c>
      <c r="D1855" s="22" t="s">
        <v>3694</v>
      </c>
      <c r="E1855" s="22" t="s">
        <v>3695</v>
      </c>
      <c r="F1855" s="22" t="s">
        <v>1255</v>
      </c>
      <c r="G1855" s="22"/>
      <c r="H1855" s="17">
        <v>44793</v>
      </c>
      <c r="I1855" s="22" t="s">
        <v>4587</v>
      </c>
      <c r="L1855" s="8" t="str">
        <f>VLOOKUP(E1855,'CONTROL MP HR'!$E$5:$M$1813,9,0)</f>
        <v>80002237</v>
      </c>
    </row>
    <row r="1856" spans="1:12">
      <c r="A1856" s="22">
        <f t="shared" si="59"/>
        <v>1852</v>
      </c>
      <c r="B1856" s="21" t="str">
        <f t="shared" si="58"/>
        <v>80001826</v>
      </c>
      <c r="C1856" s="21" t="s">
        <v>4839</v>
      </c>
      <c r="D1856" s="22" t="s">
        <v>1493</v>
      </c>
      <c r="E1856" s="22" t="s">
        <v>1494</v>
      </c>
      <c r="F1856" s="22" t="s">
        <v>1255</v>
      </c>
      <c r="G1856" s="22"/>
      <c r="H1856" s="17">
        <v>44793</v>
      </c>
      <c r="I1856" s="22" t="s">
        <v>4587</v>
      </c>
      <c r="L1856" s="8" t="str">
        <f>VLOOKUP(E1856,'CONTROL MP HR'!$E$5:$M$1813,9,0)</f>
        <v>80002377</v>
      </c>
    </row>
    <row r="1857" spans="1:12">
      <c r="A1857" s="22">
        <f t="shared" si="59"/>
        <v>1853</v>
      </c>
      <c r="B1857" s="21" t="str">
        <f t="shared" si="58"/>
        <v>80002119</v>
      </c>
      <c r="C1857" s="21" t="s">
        <v>1429</v>
      </c>
      <c r="D1857" s="22" t="s">
        <v>1429</v>
      </c>
      <c r="E1857" s="22" t="s">
        <v>1430</v>
      </c>
      <c r="F1857" s="22" t="s">
        <v>1255</v>
      </c>
      <c r="G1857" s="22"/>
      <c r="H1857" s="17">
        <v>44793</v>
      </c>
      <c r="I1857" s="22" t="s">
        <v>4587</v>
      </c>
      <c r="L1857" s="8" t="str">
        <f>VLOOKUP(E1857,'CONTROL MP HR'!$E$5:$M$1813,9,0)</f>
        <v>80002119</v>
      </c>
    </row>
    <row r="1858" spans="1:12">
      <c r="A1858" s="22">
        <f t="shared" si="59"/>
        <v>1854</v>
      </c>
      <c r="B1858" s="21" t="str">
        <f t="shared" si="58"/>
        <v>80002786</v>
      </c>
      <c r="C1858" s="21" t="s">
        <v>2452</v>
      </c>
      <c r="D1858" s="22" t="s">
        <v>2452</v>
      </c>
      <c r="E1858" s="22" t="s">
        <v>2453</v>
      </c>
      <c r="F1858" s="22" t="s">
        <v>1255</v>
      </c>
      <c r="G1858" s="22"/>
      <c r="H1858" s="17">
        <v>44793</v>
      </c>
      <c r="I1858" s="22" t="s">
        <v>4587</v>
      </c>
      <c r="L1858" s="8" t="str">
        <f>VLOOKUP(E1858,'CONTROL MP HR'!$E$5:$M$1813,9,0)</f>
        <v>80002786</v>
      </c>
    </row>
    <row r="1859" spans="1:12">
      <c r="A1859" s="22">
        <f t="shared" si="59"/>
        <v>1855</v>
      </c>
      <c r="B1859" s="21" t="e">
        <f t="shared" si="58"/>
        <v>#N/A</v>
      </c>
      <c r="C1859" s="21" t="e">
        <v>#N/A</v>
      </c>
      <c r="D1859" s="22" t="s">
        <v>343</v>
      </c>
      <c r="E1859" s="22" t="s">
        <v>344</v>
      </c>
      <c r="F1859" s="22" t="s">
        <v>4609</v>
      </c>
      <c r="G1859" s="22"/>
      <c r="H1859" s="17">
        <v>44793</v>
      </c>
      <c r="I1859" s="22" t="s">
        <v>4587</v>
      </c>
      <c r="L1859" s="8" t="str">
        <f>VLOOKUP(E1859,'CONTROL MP HR'!$E$5:$M$1813,9,0)</f>
        <v>BMP0508226</v>
      </c>
    </row>
    <row r="1860" spans="1:12">
      <c r="A1860" s="22">
        <f t="shared" si="59"/>
        <v>1856</v>
      </c>
      <c r="B1860" s="21" t="str">
        <f t="shared" si="58"/>
        <v>80002501</v>
      </c>
      <c r="C1860" s="21" t="s">
        <v>2057</v>
      </c>
      <c r="D1860" s="22" t="s">
        <v>2057</v>
      </c>
      <c r="E1860" s="22" t="s">
        <v>2058</v>
      </c>
      <c r="F1860" s="22" t="s">
        <v>1255</v>
      </c>
      <c r="G1860" s="22"/>
      <c r="H1860" s="17">
        <v>44793</v>
      </c>
      <c r="I1860" s="22" t="s">
        <v>4587</v>
      </c>
      <c r="L1860" s="8" t="str">
        <f>VLOOKUP(E1860,'CONTROL MP HR'!$E$5:$M$1813,9,0)</f>
        <v>80002501</v>
      </c>
    </row>
    <row r="1861" spans="1:12">
      <c r="A1861" s="22">
        <f t="shared" si="59"/>
        <v>1857</v>
      </c>
      <c r="B1861" s="21" t="str">
        <f t="shared" si="58"/>
        <v>80003299</v>
      </c>
      <c r="C1861" s="21" t="s">
        <v>2562</v>
      </c>
      <c r="D1861" s="22" t="s">
        <v>2562</v>
      </c>
      <c r="E1861" s="22" t="s">
        <v>2563</v>
      </c>
      <c r="F1861" s="22" t="s">
        <v>1255</v>
      </c>
      <c r="G1861" s="22"/>
      <c r="H1861" s="17">
        <v>44793</v>
      </c>
      <c r="I1861" s="22" t="s">
        <v>4587</v>
      </c>
      <c r="L1861" s="8" t="str">
        <f>VLOOKUP(E1861,'CONTROL MP HR'!$E$5:$M$1813,9,0)</f>
        <v>80003299</v>
      </c>
    </row>
    <row r="1862" spans="1:12">
      <c r="A1862" s="22">
        <f t="shared" si="59"/>
        <v>1858</v>
      </c>
      <c r="B1862" s="21" t="str">
        <f t="shared" ref="B1862:B1925" si="60">TEXT(C1862,"00000000")</f>
        <v>80002784</v>
      </c>
      <c r="C1862" s="21" t="s">
        <v>1936</v>
      </c>
      <c r="D1862" s="22" t="s">
        <v>1936</v>
      </c>
      <c r="E1862" s="22" t="s">
        <v>1937</v>
      </c>
      <c r="F1862" s="22" t="s">
        <v>1255</v>
      </c>
      <c r="G1862" s="22"/>
      <c r="H1862" s="17">
        <v>44793</v>
      </c>
      <c r="I1862" s="22" t="s">
        <v>4587</v>
      </c>
      <c r="L1862" s="8" t="str">
        <f>VLOOKUP(E1862,'CONTROL MP HR'!$E$5:$M$1813,9,0)</f>
        <v>80002784</v>
      </c>
    </row>
    <row r="1863" spans="1:12">
      <c r="A1863" s="22">
        <f t="shared" si="59"/>
        <v>1859</v>
      </c>
      <c r="B1863" s="21" t="str">
        <f t="shared" si="60"/>
        <v>00112663</v>
      </c>
      <c r="C1863" s="21" t="s">
        <v>4035</v>
      </c>
      <c r="D1863" s="22" t="s">
        <v>3708</v>
      </c>
      <c r="E1863" s="22" t="s">
        <v>3709</v>
      </c>
      <c r="F1863" s="22" t="s">
        <v>1255</v>
      </c>
      <c r="G1863" s="22"/>
      <c r="H1863" s="17">
        <v>44793</v>
      </c>
      <c r="I1863" s="22" t="s">
        <v>4587</v>
      </c>
      <c r="L1863" s="8" t="str">
        <f>VLOOKUP(E1863,'CONTROL MP HR'!$E$5:$M$1813,9,0)</f>
        <v>00112663</v>
      </c>
    </row>
    <row r="1864" spans="1:12">
      <c r="A1864" s="22">
        <f t="shared" si="59"/>
        <v>1860</v>
      </c>
      <c r="B1864" s="21" t="str">
        <f t="shared" si="60"/>
        <v>00117500</v>
      </c>
      <c r="C1864" s="21" t="s">
        <v>4037</v>
      </c>
      <c r="D1864" s="22" t="s">
        <v>2278</v>
      </c>
      <c r="E1864" s="22" t="s">
        <v>2279</v>
      </c>
      <c r="F1864" s="22" t="s">
        <v>1255</v>
      </c>
      <c r="G1864" s="22"/>
      <c r="H1864" s="17">
        <v>44793</v>
      </c>
      <c r="I1864" s="22" t="s">
        <v>4587</v>
      </c>
      <c r="L1864" s="8" t="str">
        <f>VLOOKUP(E1864,'CONTROL MP HR'!$E$5:$M$1813,9,0)</f>
        <v>00117500</v>
      </c>
    </row>
    <row r="1865" spans="1:12">
      <c r="A1865" s="22">
        <f t="shared" si="59"/>
        <v>1861</v>
      </c>
      <c r="B1865" s="21" t="str">
        <f t="shared" si="60"/>
        <v>00118601</v>
      </c>
      <c r="C1865" s="21" t="s">
        <v>4840</v>
      </c>
      <c r="D1865" s="22" t="s">
        <v>2242</v>
      </c>
      <c r="E1865" s="22" t="s">
        <v>2243</v>
      </c>
      <c r="F1865" s="22" t="s">
        <v>1255</v>
      </c>
      <c r="G1865" s="22"/>
      <c r="H1865" s="17">
        <v>44793</v>
      </c>
      <c r="I1865" s="22" t="s">
        <v>4587</v>
      </c>
      <c r="L1865" s="8" t="str">
        <f>VLOOKUP(E1865,'CONTROL MP HR'!$E$5:$M$1813,9,0)</f>
        <v>00118601</v>
      </c>
    </row>
    <row r="1866" spans="1:12">
      <c r="A1866" s="22">
        <f t="shared" si="59"/>
        <v>1862</v>
      </c>
      <c r="B1866" s="21" t="e">
        <f t="shared" si="60"/>
        <v>#N/A</v>
      </c>
      <c r="C1866" s="21" t="e">
        <v>#N/A</v>
      </c>
      <c r="D1866" s="22" t="s">
        <v>885</v>
      </c>
      <c r="E1866" s="22" t="s">
        <v>886</v>
      </c>
      <c r="F1866" s="22" t="s">
        <v>808</v>
      </c>
      <c r="G1866" s="22"/>
      <c r="H1866" s="17">
        <v>44793</v>
      </c>
      <c r="I1866" s="22" t="s">
        <v>4587</v>
      </c>
      <c r="L1866" s="8" t="str">
        <f>VLOOKUP(E1866,'CONTROL MP HR'!$E$5:$M$1813,9,0)</f>
        <v>ISAC-22082325</v>
      </c>
    </row>
    <row r="1867" spans="1:12">
      <c r="A1867" s="22">
        <f t="shared" si="59"/>
        <v>1863</v>
      </c>
      <c r="B1867" s="21" t="e">
        <f t="shared" si="60"/>
        <v>#N/A</v>
      </c>
      <c r="C1867" s="21" t="e">
        <v>#N/A</v>
      </c>
      <c r="D1867" s="22" t="s">
        <v>930</v>
      </c>
      <c r="E1867" s="22" t="s">
        <v>931</v>
      </c>
      <c r="F1867" s="22" t="s">
        <v>808</v>
      </c>
      <c r="G1867" s="22"/>
      <c r="H1867" s="17">
        <v>44793</v>
      </c>
      <c r="I1867" s="22" t="s">
        <v>4587</v>
      </c>
      <c r="L1867" s="8" t="str">
        <f>VLOOKUP(E1867,'CONTROL MP HR'!$E$5:$M$1813,9,0)</f>
        <v>ISAC-22082322</v>
      </c>
    </row>
    <row r="1868" spans="1:12">
      <c r="A1868" s="22">
        <f t="shared" si="59"/>
        <v>1864</v>
      </c>
      <c r="B1868" s="21" t="e">
        <f t="shared" si="60"/>
        <v>#N/A</v>
      </c>
      <c r="C1868" s="21" t="e">
        <v>#N/A</v>
      </c>
      <c r="D1868" s="22" t="s">
        <v>891</v>
      </c>
      <c r="E1868" s="22" t="s">
        <v>892</v>
      </c>
      <c r="F1868" s="22" t="s">
        <v>808</v>
      </c>
      <c r="G1868" s="22"/>
      <c r="H1868" s="17">
        <v>44793</v>
      </c>
      <c r="I1868" s="22" t="s">
        <v>4587</v>
      </c>
      <c r="L1868" s="8" t="str">
        <f>VLOOKUP(E1868,'CONTROL MP HR'!$E$5:$M$1813,9,0)</f>
        <v>ISAC-22082336</v>
      </c>
    </row>
    <row r="1869" spans="1:12">
      <c r="A1869" s="22">
        <f t="shared" si="59"/>
        <v>1865</v>
      </c>
      <c r="B1869" s="21" t="str">
        <f t="shared" si="60"/>
        <v>00108258</v>
      </c>
      <c r="C1869" s="21" t="s">
        <v>4841</v>
      </c>
      <c r="D1869" s="22" t="s">
        <v>1405</v>
      </c>
      <c r="E1869" s="22" t="s">
        <v>1406</v>
      </c>
      <c r="F1869" s="22" t="s">
        <v>1255</v>
      </c>
      <c r="G1869" s="22"/>
      <c r="H1869" s="17">
        <v>44793</v>
      </c>
      <c r="I1869" s="22" t="s">
        <v>4587</v>
      </c>
      <c r="L1869" s="8" t="str">
        <f>VLOOKUP(E1869,'CONTROL MP HR'!$E$5:$M$1813,9,0)</f>
        <v>00108258</v>
      </c>
    </row>
    <row r="1870" spans="1:12">
      <c r="A1870" s="22">
        <f t="shared" si="59"/>
        <v>1866</v>
      </c>
      <c r="B1870" s="21" t="str">
        <f t="shared" si="60"/>
        <v>80002025</v>
      </c>
      <c r="C1870" s="21" t="s">
        <v>1701</v>
      </c>
      <c r="D1870" s="22" t="s">
        <v>1701</v>
      </c>
      <c r="E1870" s="22" t="s">
        <v>1702</v>
      </c>
      <c r="F1870" s="22" t="s">
        <v>1255</v>
      </c>
      <c r="G1870" s="22"/>
      <c r="H1870" s="17">
        <v>44793</v>
      </c>
      <c r="I1870" s="22" t="s">
        <v>4587</v>
      </c>
      <c r="L1870" s="8" t="str">
        <f>VLOOKUP(E1870,'CONTROL MP HR'!$E$5:$M$1813,9,0)</f>
        <v>80002025</v>
      </c>
    </row>
    <row r="1871" spans="1:12">
      <c r="A1871" s="22">
        <f t="shared" si="59"/>
        <v>1867</v>
      </c>
      <c r="B1871" s="21" t="str">
        <f t="shared" si="60"/>
        <v>80002041</v>
      </c>
      <c r="C1871" s="21" t="s">
        <v>3704</v>
      </c>
      <c r="D1871" s="22" t="s">
        <v>3704</v>
      </c>
      <c r="E1871" s="22" t="s">
        <v>3705</v>
      </c>
      <c r="F1871" s="22" t="s">
        <v>1255</v>
      </c>
      <c r="G1871" s="22"/>
      <c r="H1871" s="17">
        <v>44793</v>
      </c>
      <c r="I1871" s="22" t="s">
        <v>4587</v>
      </c>
      <c r="L1871" s="8" t="str">
        <f>VLOOKUP(E1871,'CONTROL MP HR'!$E$5:$M$1813,9,0)</f>
        <v>80002041</v>
      </c>
    </row>
    <row r="1872" spans="1:12">
      <c r="A1872" s="22">
        <f t="shared" si="59"/>
        <v>1868</v>
      </c>
      <c r="B1872" s="21" t="str">
        <f t="shared" si="60"/>
        <v>80002023</v>
      </c>
      <c r="C1872" s="21" t="s">
        <v>1833</v>
      </c>
      <c r="D1872" s="22" t="s">
        <v>1833</v>
      </c>
      <c r="E1872" s="22" t="s">
        <v>1834</v>
      </c>
      <c r="F1872" s="22" t="s">
        <v>1255</v>
      </c>
      <c r="G1872" s="22"/>
      <c r="H1872" s="17">
        <v>44793</v>
      </c>
      <c r="I1872" s="22" t="s">
        <v>4587</v>
      </c>
      <c r="L1872" s="8" t="str">
        <f>VLOOKUP(E1872,'CONTROL MP HR'!$E$5:$M$1813,9,0)</f>
        <v>80002023</v>
      </c>
    </row>
    <row r="1873" spans="1:12">
      <c r="A1873" s="22">
        <f t="shared" si="59"/>
        <v>1869</v>
      </c>
      <c r="B1873" s="21" t="e">
        <f t="shared" si="60"/>
        <v>#N/A</v>
      </c>
      <c r="C1873" s="21" t="e">
        <v>#N/A</v>
      </c>
      <c r="D1873" s="22" t="s">
        <v>225</v>
      </c>
      <c r="E1873" s="22" t="s">
        <v>4343</v>
      </c>
      <c r="F1873" s="22" t="s">
        <v>3946</v>
      </c>
      <c r="G1873" s="22"/>
      <c r="H1873" s="17">
        <v>44793</v>
      </c>
      <c r="I1873" s="22" t="s">
        <v>4587</v>
      </c>
      <c r="L1873" s="8" t="str">
        <f>VLOOKUP(E1873,'CONTROL MP HR'!$E$5:$M$1813,9,0)</f>
        <v>00212503</v>
      </c>
    </row>
    <row r="1874" spans="1:12">
      <c r="A1874" s="22">
        <f t="shared" si="59"/>
        <v>1870</v>
      </c>
      <c r="B1874" s="21" t="e">
        <f t="shared" si="60"/>
        <v>#N/A</v>
      </c>
      <c r="C1874" s="21" t="e">
        <v>#N/A</v>
      </c>
      <c r="D1874" s="22" t="s">
        <v>268</v>
      </c>
      <c r="E1874" s="22" t="s">
        <v>4842</v>
      </c>
      <c r="F1874" s="22" t="s">
        <v>3946</v>
      </c>
      <c r="G1874" s="22"/>
      <c r="H1874" s="17">
        <v>44793</v>
      </c>
      <c r="I1874" s="22" t="s">
        <v>4587</v>
      </c>
      <c r="L1874" s="8" t="str">
        <f>VLOOKUP(E1874,'CONTROL MP HR'!$E$5:$M$1813,9,0)</f>
        <v>00000000</v>
      </c>
    </row>
    <row r="1875" spans="1:12">
      <c r="A1875" s="22">
        <f t="shared" si="59"/>
        <v>1871</v>
      </c>
      <c r="B1875" s="21" t="e">
        <f t="shared" si="60"/>
        <v>#N/A</v>
      </c>
      <c r="C1875" s="21" t="e">
        <v>#N/A</v>
      </c>
      <c r="D1875" s="22" t="s">
        <v>268</v>
      </c>
      <c r="E1875" s="22" t="s">
        <v>4843</v>
      </c>
      <c r="F1875" s="22" t="s">
        <v>3946</v>
      </c>
      <c r="G1875" s="22"/>
      <c r="H1875" s="17">
        <v>44793</v>
      </c>
      <c r="I1875" s="22" t="s">
        <v>4587</v>
      </c>
      <c r="L1875" s="8" t="str">
        <f>VLOOKUP(E1875,'CONTROL MP HR'!$E$5:$M$1813,9,0)</f>
        <v>00000000</v>
      </c>
    </row>
    <row r="1876" spans="1:12">
      <c r="A1876" s="22">
        <f t="shared" si="59"/>
        <v>1872</v>
      </c>
      <c r="B1876" s="21" t="str">
        <f t="shared" si="60"/>
        <v>80002253</v>
      </c>
      <c r="C1876" s="21" t="s">
        <v>2908</v>
      </c>
      <c r="D1876" s="22" t="s">
        <v>359</v>
      </c>
      <c r="E1876" s="22" t="s">
        <v>360</v>
      </c>
      <c r="F1876" s="22" t="s">
        <v>4609</v>
      </c>
      <c r="G1876" s="22"/>
      <c r="H1876" s="17">
        <v>44795</v>
      </c>
      <c r="I1876" s="22" t="s">
        <v>4587</v>
      </c>
      <c r="L1876" s="8" t="str">
        <f>VLOOKUP(E1876,'CONTROL MP HR'!$E$5:$M$1813,9,0)</f>
        <v>BMP2008223</v>
      </c>
    </row>
    <row r="1877" spans="1:12">
      <c r="A1877" s="22">
        <f t="shared" si="59"/>
        <v>1873</v>
      </c>
      <c r="B1877" s="21" t="e">
        <f t="shared" si="60"/>
        <v>#N/A</v>
      </c>
      <c r="C1877" s="21" t="e">
        <v>#N/A</v>
      </c>
      <c r="D1877" s="22" t="s">
        <v>128</v>
      </c>
      <c r="E1877" s="22" t="s">
        <v>129</v>
      </c>
      <c r="F1877" s="22" t="s">
        <v>19</v>
      </c>
      <c r="G1877" s="22"/>
      <c r="H1877" s="17">
        <v>44795</v>
      </c>
      <c r="I1877" s="22" t="s">
        <v>4587</v>
      </c>
      <c r="L1877" s="8" t="str">
        <f>VLOOKUP(E1877,'CONTROL MP HR'!$E$5:$M$1813,9,0)</f>
        <v>MP/ARCO0208</v>
      </c>
    </row>
    <row r="1878" spans="1:12">
      <c r="A1878" s="22">
        <f t="shared" si="59"/>
        <v>1874</v>
      </c>
      <c r="B1878" s="21" t="e">
        <f t="shared" si="60"/>
        <v>#N/A</v>
      </c>
      <c r="C1878" s="21" t="e">
        <v>#N/A</v>
      </c>
      <c r="D1878" s="22" t="s">
        <v>126</v>
      </c>
      <c r="E1878" s="22" t="s">
        <v>127</v>
      </c>
      <c r="F1878" s="22" t="s">
        <v>19</v>
      </c>
      <c r="G1878" s="22"/>
      <c r="H1878" s="17">
        <v>44795</v>
      </c>
      <c r="I1878" s="22" t="s">
        <v>4587</v>
      </c>
      <c r="L1878" s="8" t="str">
        <f>VLOOKUP(E1878,'CONTROL MP HR'!$E$5:$M$1813,9,0)</f>
        <v>ISAC-22082356</v>
      </c>
    </row>
    <row r="1879" spans="1:12">
      <c r="A1879" s="22">
        <f t="shared" si="59"/>
        <v>1875</v>
      </c>
      <c r="B1879" s="21" t="str">
        <f t="shared" si="60"/>
        <v>00109298</v>
      </c>
      <c r="C1879" s="21" t="s">
        <v>4030</v>
      </c>
      <c r="D1879" s="22" t="s">
        <v>3166</v>
      </c>
      <c r="E1879" s="22" t="s">
        <v>3167</v>
      </c>
      <c r="F1879" s="22" t="s">
        <v>1255</v>
      </c>
      <c r="G1879" s="22"/>
      <c r="H1879" s="17">
        <v>44795</v>
      </c>
      <c r="I1879" s="22" t="s">
        <v>4587</v>
      </c>
      <c r="L1879" s="8" t="str">
        <f>VLOOKUP(E1879,'CONTROL MP HR'!$E$5:$M$1813,9,0)</f>
        <v>00109298</v>
      </c>
    </row>
    <row r="1880" spans="1:12">
      <c r="A1880" s="22">
        <f t="shared" si="59"/>
        <v>1876</v>
      </c>
      <c r="B1880" s="21" t="str">
        <f t="shared" si="60"/>
        <v>80005047</v>
      </c>
      <c r="C1880" s="21">
        <v>80005047</v>
      </c>
      <c r="D1880" s="22" t="e">
        <v>#N/A</v>
      </c>
      <c r="E1880" s="22" t="s">
        <v>4844</v>
      </c>
      <c r="F1880" s="22" t="s">
        <v>1255</v>
      </c>
      <c r="G1880" s="22"/>
      <c r="H1880" s="17">
        <v>44795</v>
      </c>
      <c r="I1880" s="22" t="s">
        <v>4587</v>
      </c>
      <c r="L1880" s="8" t="e">
        <f>VLOOKUP(E1880,'CONTROL MP HR'!$E$5:$M$1813,9,0)</f>
        <v>#N/A</v>
      </c>
    </row>
    <row r="1881" spans="1:12">
      <c r="A1881" s="22">
        <f t="shared" si="59"/>
        <v>1877</v>
      </c>
      <c r="B1881" s="21" t="str">
        <f t="shared" si="60"/>
        <v>80002969</v>
      </c>
      <c r="C1881" s="21" t="s">
        <v>3076</v>
      </c>
      <c r="D1881" s="22" t="s">
        <v>3076</v>
      </c>
      <c r="E1881" s="22" t="s">
        <v>3077</v>
      </c>
      <c r="F1881" s="22" t="s">
        <v>1255</v>
      </c>
      <c r="G1881" s="22"/>
      <c r="H1881" s="17">
        <v>44795</v>
      </c>
      <c r="I1881" s="22" t="s">
        <v>4587</v>
      </c>
      <c r="L1881" s="8" t="str">
        <f>VLOOKUP(E1881,'CONTROL MP HR'!$E$5:$M$1813,9,0)</f>
        <v>80002969</v>
      </c>
    </row>
    <row r="1882" spans="1:12">
      <c r="A1882" s="22">
        <f t="shared" si="59"/>
        <v>1878</v>
      </c>
      <c r="B1882" s="21" t="str">
        <f t="shared" si="60"/>
        <v>80002456</v>
      </c>
      <c r="C1882" s="21" t="s">
        <v>1312</v>
      </c>
      <c r="D1882" s="22" t="s">
        <v>1312</v>
      </c>
      <c r="E1882" s="22" t="s">
        <v>1313</v>
      </c>
      <c r="F1882" s="22" t="s">
        <v>1255</v>
      </c>
      <c r="G1882" s="22"/>
      <c r="H1882" s="17">
        <v>44795</v>
      </c>
      <c r="I1882" s="22" t="s">
        <v>4587</v>
      </c>
      <c r="L1882" s="8" t="str">
        <f>VLOOKUP(E1882,'CONTROL MP HR'!$E$5:$M$1813,9,0)</f>
        <v>80002456</v>
      </c>
    </row>
    <row r="1883" spans="1:12">
      <c r="A1883" s="22">
        <f t="shared" si="59"/>
        <v>1879</v>
      </c>
      <c r="B1883" s="21" t="str">
        <f t="shared" si="60"/>
        <v>80005046</v>
      </c>
      <c r="C1883" s="21">
        <v>80005046</v>
      </c>
      <c r="D1883" s="22" t="e">
        <v>#N/A</v>
      </c>
      <c r="E1883" s="22" t="s">
        <v>4845</v>
      </c>
      <c r="F1883" s="22" t="s">
        <v>1255</v>
      </c>
      <c r="G1883" s="22"/>
      <c r="H1883" s="17">
        <v>44795</v>
      </c>
      <c r="I1883" s="22" t="s">
        <v>4587</v>
      </c>
      <c r="L1883" s="8" t="e">
        <f>VLOOKUP(E1883,'CONTROL MP HR'!$E$5:$M$1813,9,0)</f>
        <v>#N/A</v>
      </c>
    </row>
    <row r="1884" spans="1:12">
      <c r="A1884" s="22">
        <f t="shared" si="59"/>
        <v>1880</v>
      </c>
      <c r="B1884" s="21" t="str">
        <f t="shared" si="60"/>
        <v>80005043</v>
      </c>
      <c r="C1884" s="21">
        <v>80005043</v>
      </c>
      <c r="D1884" s="22" t="e">
        <v>#N/A</v>
      </c>
      <c r="E1884" s="22" t="s">
        <v>4846</v>
      </c>
      <c r="F1884" s="22" t="s">
        <v>1255</v>
      </c>
      <c r="G1884" s="22"/>
      <c r="H1884" s="17">
        <v>44795</v>
      </c>
      <c r="I1884" s="22" t="s">
        <v>4587</v>
      </c>
      <c r="L1884" s="8" t="e">
        <f>VLOOKUP(E1884,'CONTROL MP HR'!$E$5:$M$1813,9,0)</f>
        <v>#N/A</v>
      </c>
    </row>
    <row r="1885" spans="1:12">
      <c r="A1885" s="22">
        <f t="shared" si="59"/>
        <v>1881</v>
      </c>
      <c r="B1885" s="21" t="str">
        <f t="shared" si="60"/>
        <v>80005043</v>
      </c>
      <c r="C1885" s="21">
        <v>80005043</v>
      </c>
      <c r="D1885" s="22" t="e">
        <v>#N/A</v>
      </c>
      <c r="E1885" s="22" t="s">
        <v>4847</v>
      </c>
      <c r="F1885" s="22" t="s">
        <v>1255</v>
      </c>
      <c r="G1885" s="22"/>
      <c r="H1885" s="17">
        <v>44795</v>
      </c>
      <c r="I1885" s="22" t="s">
        <v>4587</v>
      </c>
      <c r="L1885" s="8" t="e">
        <f>VLOOKUP(E1885,'CONTROL MP HR'!$E$5:$M$1813,9,0)</f>
        <v>#N/A</v>
      </c>
    </row>
    <row r="1886" spans="1:12">
      <c r="A1886" s="22">
        <f t="shared" si="59"/>
        <v>1882</v>
      </c>
      <c r="B1886" s="21" t="str">
        <f t="shared" si="60"/>
        <v>80005045</v>
      </c>
      <c r="C1886" s="21">
        <v>80005045</v>
      </c>
      <c r="D1886" s="22" t="e">
        <v>#N/A</v>
      </c>
      <c r="E1886" s="22" t="s">
        <v>4848</v>
      </c>
      <c r="F1886" s="22" t="s">
        <v>1255</v>
      </c>
      <c r="G1886" s="22"/>
      <c r="H1886" s="17">
        <v>44795</v>
      </c>
      <c r="I1886" s="22" t="s">
        <v>4587</v>
      </c>
      <c r="L1886" s="8" t="e">
        <f>VLOOKUP(E1886,'CONTROL MP HR'!$E$5:$M$1813,9,0)</f>
        <v>#N/A</v>
      </c>
    </row>
    <row r="1887" spans="1:12">
      <c r="A1887" s="22">
        <f t="shared" si="59"/>
        <v>1883</v>
      </c>
      <c r="B1887" s="21" t="str">
        <f t="shared" si="60"/>
        <v>80001857</v>
      </c>
      <c r="C1887" s="21" t="s">
        <v>3480</v>
      </c>
      <c r="D1887" s="22" t="s">
        <v>3480</v>
      </c>
      <c r="E1887" s="22" t="s">
        <v>3481</v>
      </c>
      <c r="F1887" s="22" t="s">
        <v>1255</v>
      </c>
      <c r="G1887" s="22"/>
      <c r="H1887" s="17">
        <v>44795</v>
      </c>
      <c r="I1887" s="22" t="s">
        <v>4587</v>
      </c>
      <c r="L1887" s="8" t="str">
        <f>VLOOKUP(E1887,'CONTROL MP HR'!$E$5:$M$1813,9,0)</f>
        <v>80001857</v>
      </c>
    </row>
    <row r="1888" spans="1:12">
      <c r="A1888" s="22">
        <f t="shared" si="59"/>
        <v>1884</v>
      </c>
      <c r="B1888" s="21" t="str">
        <f t="shared" si="60"/>
        <v>80002397</v>
      </c>
      <c r="C1888" s="21" t="s">
        <v>3513</v>
      </c>
      <c r="D1888" s="22" t="s">
        <v>3513</v>
      </c>
      <c r="E1888" s="22" t="s">
        <v>3514</v>
      </c>
      <c r="F1888" s="22" t="s">
        <v>1255</v>
      </c>
      <c r="G1888" s="22"/>
      <c r="H1888" s="17">
        <v>44795</v>
      </c>
      <c r="I1888" s="22" t="s">
        <v>4587</v>
      </c>
      <c r="L1888" s="8" t="str">
        <f>VLOOKUP(E1888,'CONTROL MP HR'!$E$5:$M$1813,9,0)</f>
        <v>80002397</v>
      </c>
    </row>
    <row r="1889" spans="1:12">
      <c r="A1889" s="22">
        <f t="shared" si="59"/>
        <v>1885</v>
      </c>
      <c r="B1889" s="21" t="str">
        <f t="shared" si="60"/>
        <v>80005179</v>
      </c>
      <c r="C1889" s="21">
        <v>80005179</v>
      </c>
      <c r="D1889" s="22" t="e">
        <v>#N/A</v>
      </c>
      <c r="E1889" s="22" t="s">
        <v>4849</v>
      </c>
      <c r="F1889" s="22" t="s">
        <v>1255</v>
      </c>
      <c r="G1889" s="22" t="s">
        <v>405</v>
      </c>
      <c r="H1889" s="17">
        <v>44795</v>
      </c>
      <c r="I1889" s="22" t="s">
        <v>4587</v>
      </c>
      <c r="L1889" s="8" t="e">
        <f>VLOOKUP(E1889,'CONTROL MP HR'!$E$5:$M$1813,9,0)</f>
        <v>#N/A</v>
      </c>
    </row>
    <row r="1890" spans="1:12">
      <c r="A1890" s="22">
        <f t="shared" si="59"/>
        <v>1886</v>
      </c>
      <c r="B1890" s="21" t="str">
        <f t="shared" si="60"/>
        <v>80005181</v>
      </c>
      <c r="C1890" s="21">
        <v>80005181</v>
      </c>
      <c r="D1890" s="22" t="e">
        <v>#N/A</v>
      </c>
      <c r="E1890" s="22" t="s">
        <v>4850</v>
      </c>
      <c r="F1890" s="22" t="s">
        <v>1255</v>
      </c>
      <c r="G1890" s="22" t="s">
        <v>405</v>
      </c>
      <c r="H1890" s="17">
        <v>44795</v>
      </c>
      <c r="I1890" s="22" t="s">
        <v>4587</v>
      </c>
      <c r="L1890" s="8" t="e">
        <f>VLOOKUP(E1890,'CONTROL MP HR'!$E$5:$M$1813,9,0)</f>
        <v>#N/A</v>
      </c>
    </row>
    <row r="1891" spans="1:12">
      <c r="A1891" s="22">
        <f t="shared" si="59"/>
        <v>1887</v>
      </c>
      <c r="B1891" s="21" t="str">
        <f t="shared" si="60"/>
        <v>80005177</v>
      </c>
      <c r="C1891" s="21">
        <v>80005177</v>
      </c>
      <c r="D1891" s="22" t="e">
        <v>#N/A</v>
      </c>
      <c r="E1891" s="22" t="s">
        <v>4851</v>
      </c>
      <c r="F1891" s="22" t="s">
        <v>1255</v>
      </c>
      <c r="G1891" s="22" t="s">
        <v>405</v>
      </c>
      <c r="H1891" s="17">
        <v>44795</v>
      </c>
      <c r="I1891" s="22" t="s">
        <v>4587</v>
      </c>
      <c r="L1891" s="8" t="e">
        <f>VLOOKUP(E1891,'CONTROL MP HR'!$E$5:$M$1813,9,0)</f>
        <v>#N/A</v>
      </c>
    </row>
    <row r="1892" spans="1:12">
      <c r="A1892" s="22">
        <f t="shared" si="59"/>
        <v>1888</v>
      </c>
      <c r="B1892" s="21" t="str">
        <f t="shared" si="60"/>
        <v>80005180</v>
      </c>
      <c r="C1892" s="21">
        <v>80005180</v>
      </c>
      <c r="D1892" s="22" t="e">
        <v>#N/A</v>
      </c>
      <c r="E1892" s="22" t="s">
        <v>4852</v>
      </c>
      <c r="F1892" s="22" t="s">
        <v>1255</v>
      </c>
      <c r="G1892" s="22" t="s">
        <v>405</v>
      </c>
      <c r="H1892" s="17">
        <v>44795</v>
      </c>
      <c r="I1892" s="22" t="s">
        <v>4587</v>
      </c>
      <c r="L1892" s="8" t="e">
        <f>VLOOKUP(E1892,'CONTROL MP HR'!$E$5:$M$1813,9,0)</f>
        <v>#N/A</v>
      </c>
    </row>
    <row r="1893" spans="1:12">
      <c r="A1893" s="22">
        <f t="shared" si="59"/>
        <v>1889</v>
      </c>
      <c r="B1893" s="21" t="e">
        <f t="shared" si="60"/>
        <v>#N/A</v>
      </c>
      <c r="C1893" s="21" t="e">
        <v>#N/A</v>
      </c>
      <c r="D1893" s="22" t="e">
        <v>#N/A</v>
      </c>
      <c r="E1893" s="22" t="s">
        <v>4853</v>
      </c>
      <c r="F1893" s="22" t="s">
        <v>1255</v>
      </c>
      <c r="G1893" s="22"/>
      <c r="H1893" s="17">
        <v>44795</v>
      </c>
      <c r="I1893" s="22" t="s">
        <v>4587</v>
      </c>
      <c r="L1893" s="8" t="e">
        <f>VLOOKUP(E1893,'CONTROL MP HR'!$E$5:$M$1813,9,0)</f>
        <v>#N/A</v>
      </c>
    </row>
    <row r="1894" spans="1:12">
      <c r="A1894" s="22">
        <f t="shared" si="59"/>
        <v>1890</v>
      </c>
      <c r="B1894" s="21" t="str">
        <f t="shared" si="60"/>
        <v>80005176</v>
      </c>
      <c r="C1894" s="21">
        <v>80005176</v>
      </c>
      <c r="D1894" s="22" t="e">
        <v>#N/A</v>
      </c>
      <c r="E1894" s="22" t="s">
        <v>4854</v>
      </c>
      <c r="F1894" s="22" t="s">
        <v>1255</v>
      </c>
      <c r="G1894" s="22" t="s">
        <v>405</v>
      </c>
      <c r="H1894" s="17">
        <v>44795</v>
      </c>
      <c r="I1894" s="22" t="s">
        <v>4587</v>
      </c>
      <c r="L1894" s="8" t="e">
        <f>VLOOKUP(E1894,'CONTROL MP HR'!$E$5:$M$1813,9,0)</f>
        <v>#N/A</v>
      </c>
    </row>
    <row r="1895" spans="1:12">
      <c r="A1895" s="22">
        <f t="shared" si="59"/>
        <v>1891</v>
      </c>
      <c r="B1895" s="21" t="str">
        <f t="shared" si="60"/>
        <v>80005174</v>
      </c>
      <c r="C1895" s="21">
        <v>80005174</v>
      </c>
      <c r="D1895" s="22" t="e">
        <v>#N/A</v>
      </c>
      <c r="E1895" s="22" t="s">
        <v>4855</v>
      </c>
      <c r="F1895" s="22" t="s">
        <v>1255</v>
      </c>
      <c r="G1895" s="22" t="s">
        <v>405</v>
      </c>
      <c r="H1895" s="17">
        <v>44795</v>
      </c>
      <c r="I1895" s="22" t="s">
        <v>4587</v>
      </c>
      <c r="L1895" s="8" t="e">
        <f>VLOOKUP(E1895,'CONTROL MP HR'!$E$5:$M$1813,9,0)</f>
        <v>#N/A</v>
      </c>
    </row>
    <row r="1896" spans="1:12">
      <c r="A1896" s="22">
        <f t="shared" si="59"/>
        <v>1892</v>
      </c>
      <c r="B1896" s="21" t="str">
        <f t="shared" si="60"/>
        <v>80005173</v>
      </c>
      <c r="C1896" s="21">
        <v>80005173</v>
      </c>
      <c r="D1896" s="22" t="e">
        <v>#N/A</v>
      </c>
      <c r="E1896" s="22" t="s">
        <v>4856</v>
      </c>
      <c r="F1896" s="22" t="s">
        <v>1255</v>
      </c>
      <c r="G1896" s="22" t="s">
        <v>405</v>
      </c>
      <c r="H1896" s="17">
        <v>44795</v>
      </c>
      <c r="I1896" s="22" t="s">
        <v>4587</v>
      </c>
      <c r="L1896" s="8" t="e">
        <f>VLOOKUP(E1896,'CONTROL MP HR'!$E$5:$M$1813,9,0)</f>
        <v>#N/A</v>
      </c>
    </row>
    <row r="1897" spans="1:12">
      <c r="A1897" s="22">
        <f t="shared" si="59"/>
        <v>1893</v>
      </c>
      <c r="B1897" s="21" t="str">
        <f t="shared" si="60"/>
        <v>80005172</v>
      </c>
      <c r="C1897" s="21">
        <v>80005172</v>
      </c>
      <c r="D1897" s="22" t="e">
        <v>#N/A</v>
      </c>
      <c r="E1897" s="22" t="s">
        <v>4857</v>
      </c>
      <c r="F1897" s="22" t="s">
        <v>1255</v>
      </c>
      <c r="G1897" s="22" t="s">
        <v>405</v>
      </c>
      <c r="H1897" s="17">
        <v>44795</v>
      </c>
      <c r="I1897" s="22" t="s">
        <v>4587</v>
      </c>
      <c r="L1897" s="8" t="e">
        <f>VLOOKUP(E1897,'CONTROL MP HR'!$E$5:$M$1813,9,0)</f>
        <v>#N/A</v>
      </c>
    </row>
    <row r="1898" spans="1:12">
      <c r="A1898" s="22">
        <f t="shared" si="59"/>
        <v>1894</v>
      </c>
      <c r="B1898" s="21" t="str">
        <f t="shared" si="60"/>
        <v>80005171</v>
      </c>
      <c r="C1898" s="21">
        <v>80005171</v>
      </c>
      <c r="D1898" s="22" t="e">
        <v>#N/A</v>
      </c>
      <c r="E1898" s="22" t="s">
        <v>4858</v>
      </c>
      <c r="F1898" s="22" t="s">
        <v>1255</v>
      </c>
      <c r="G1898" s="22" t="s">
        <v>405</v>
      </c>
      <c r="H1898" s="17">
        <v>44795</v>
      </c>
      <c r="I1898" s="22" t="s">
        <v>4587</v>
      </c>
      <c r="L1898" s="8" t="e">
        <f>VLOOKUP(E1898,'CONTROL MP HR'!$E$5:$M$1813,9,0)</f>
        <v>#N/A</v>
      </c>
    </row>
    <row r="1899" spans="1:12">
      <c r="A1899" s="22">
        <f t="shared" si="59"/>
        <v>1895</v>
      </c>
      <c r="B1899" s="21" t="str">
        <f t="shared" si="60"/>
        <v>80005170</v>
      </c>
      <c r="C1899" s="21">
        <v>80005170</v>
      </c>
      <c r="D1899" s="22" t="e">
        <v>#N/A</v>
      </c>
      <c r="E1899" s="22" t="s">
        <v>4859</v>
      </c>
      <c r="F1899" s="22" t="s">
        <v>1255</v>
      </c>
      <c r="G1899" s="22" t="s">
        <v>405</v>
      </c>
      <c r="H1899" s="17">
        <v>44795</v>
      </c>
      <c r="I1899" s="22" t="s">
        <v>4587</v>
      </c>
      <c r="L1899" s="8" t="e">
        <f>VLOOKUP(E1899,'CONTROL MP HR'!$E$5:$M$1813,9,0)</f>
        <v>#N/A</v>
      </c>
    </row>
    <row r="1900" spans="1:12">
      <c r="A1900" s="22">
        <f t="shared" si="59"/>
        <v>1896</v>
      </c>
      <c r="B1900" s="21" t="str">
        <f t="shared" si="60"/>
        <v>80005132</v>
      </c>
      <c r="C1900" s="21">
        <v>80005132</v>
      </c>
      <c r="D1900" s="22" t="e">
        <v>#N/A</v>
      </c>
      <c r="E1900" s="22" t="s">
        <v>4860</v>
      </c>
      <c r="F1900" s="22" t="s">
        <v>1255</v>
      </c>
      <c r="G1900" s="22" t="s">
        <v>405</v>
      </c>
      <c r="H1900" s="17">
        <v>44795</v>
      </c>
      <c r="I1900" s="22" t="s">
        <v>4587</v>
      </c>
      <c r="L1900" s="8" t="e">
        <f>VLOOKUP(E1900,'CONTROL MP HR'!$E$5:$M$1813,9,0)</f>
        <v>#N/A</v>
      </c>
    </row>
    <row r="1901" spans="1:12">
      <c r="A1901" s="22">
        <f t="shared" si="59"/>
        <v>1897</v>
      </c>
      <c r="B1901" s="21" t="str">
        <f t="shared" si="60"/>
        <v>80005036</v>
      </c>
      <c r="C1901" s="21">
        <v>80005036</v>
      </c>
      <c r="D1901" s="22" t="e">
        <v>#N/A</v>
      </c>
      <c r="E1901" s="22" t="s">
        <v>4861</v>
      </c>
      <c r="F1901" s="22" t="s">
        <v>1255</v>
      </c>
      <c r="G1901" s="22"/>
      <c r="H1901" s="17">
        <v>44795</v>
      </c>
      <c r="I1901" s="22" t="s">
        <v>4587</v>
      </c>
      <c r="L1901" s="8" t="e">
        <f>VLOOKUP(E1901,'CONTROL MP HR'!$E$5:$M$1813,9,0)</f>
        <v>#N/A</v>
      </c>
    </row>
    <row r="1902" spans="1:12">
      <c r="A1902" s="22">
        <f t="shared" si="59"/>
        <v>1898</v>
      </c>
      <c r="B1902" s="21" t="str">
        <f t="shared" si="60"/>
        <v>80002512</v>
      </c>
      <c r="C1902" s="21" t="s">
        <v>1785</v>
      </c>
      <c r="D1902" s="22" t="s">
        <v>1785</v>
      </c>
      <c r="E1902" s="22" t="s">
        <v>1786</v>
      </c>
      <c r="F1902" s="22" t="s">
        <v>1255</v>
      </c>
      <c r="G1902" s="22"/>
      <c r="H1902" s="17">
        <v>44795</v>
      </c>
      <c r="I1902" s="22" t="s">
        <v>4587</v>
      </c>
      <c r="L1902" s="8" t="str">
        <f>VLOOKUP(E1902,'CONTROL MP HR'!$E$5:$M$1813,9,0)</f>
        <v>80002512</v>
      </c>
    </row>
    <row r="1903" spans="1:12">
      <c r="A1903" s="22">
        <f t="shared" si="59"/>
        <v>1899</v>
      </c>
      <c r="B1903" s="21" t="str">
        <f t="shared" si="60"/>
        <v>80002524</v>
      </c>
      <c r="C1903" s="21" t="s">
        <v>3702</v>
      </c>
      <c r="D1903" s="22" t="s">
        <v>3702</v>
      </c>
      <c r="E1903" s="22" t="s">
        <v>3703</v>
      </c>
      <c r="F1903" s="22" t="s">
        <v>1255</v>
      </c>
      <c r="G1903" s="22"/>
      <c r="H1903" s="17">
        <v>44795</v>
      </c>
      <c r="I1903" s="22" t="s">
        <v>4587</v>
      </c>
      <c r="L1903" s="8" t="str">
        <f>VLOOKUP(E1903,'CONTROL MP HR'!$E$5:$M$1813,9,0)</f>
        <v>80002524</v>
      </c>
    </row>
    <row r="1904" spans="1:12">
      <c r="A1904" s="22">
        <f t="shared" si="59"/>
        <v>1900</v>
      </c>
      <c r="B1904" s="21" t="str">
        <f t="shared" si="60"/>
        <v>80002544</v>
      </c>
      <c r="C1904" s="21" t="s">
        <v>2706</v>
      </c>
      <c r="D1904" s="22" t="s">
        <v>2706</v>
      </c>
      <c r="E1904" s="22" t="s">
        <v>2707</v>
      </c>
      <c r="F1904" s="22" t="s">
        <v>1255</v>
      </c>
      <c r="G1904" s="22"/>
      <c r="H1904" s="17">
        <v>44795</v>
      </c>
      <c r="I1904" s="22" t="s">
        <v>4587</v>
      </c>
      <c r="L1904" s="8" t="str">
        <f>VLOOKUP(E1904,'CONTROL MP HR'!$E$5:$M$1813,9,0)</f>
        <v>80002544</v>
      </c>
    </row>
    <row r="1905" spans="1:12">
      <c r="A1905" s="22">
        <f t="shared" si="59"/>
        <v>1901</v>
      </c>
      <c r="B1905" s="21" t="e">
        <f t="shared" si="60"/>
        <v>#N/A</v>
      </c>
      <c r="C1905" s="21" t="e">
        <v>#N/A</v>
      </c>
      <c r="D1905" s="22" t="s">
        <v>781</v>
      </c>
      <c r="E1905" s="22" t="s">
        <v>780</v>
      </c>
      <c r="F1905" s="22" t="s">
        <v>744</v>
      </c>
      <c r="G1905" s="22"/>
      <c r="H1905" s="17">
        <v>44795</v>
      </c>
      <c r="I1905" s="22" t="s">
        <v>4587</v>
      </c>
      <c r="L1905" s="8" t="str">
        <f>VLOOKUP(E1905,'CONTROL MP HR'!$E$5:$M$1813,9,0)</f>
        <v>00001341</v>
      </c>
    </row>
    <row r="1906" spans="1:12">
      <c r="A1906" s="22">
        <f t="shared" si="59"/>
        <v>1902</v>
      </c>
      <c r="B1906" s="21" t="e">
        <f t="shared" si="60"/>
        <v>#N/A</v>
      </c>
      <c r="C1906" s="21" t="e">
        <v>#N/A</v>
      </c>
      <c r="D1906" s="22" t="s">
        <v>356</v>
      </c>
      <c r="E1906" s="22" t="s">
        <v>357</v>
      </c>
      <c r="F1906" s="22" t="s">
        <v>4609</v>
      </c>
      <c r="G1906" s="22"/>
      <c r="H1906" s="17">
        <v>44795</v>
      </c>
      <c r="I1906" s="22" t="s">
        <v>4587</v>
      </c>
      <c r="L1906" s="8" t="str">
        <f>VLOOKUP(E1906,'CONTROL MP HR'!$E$5:$M$1813,9,0)</f>
        <v>BMP2008222</v>
      </c>
    </row>
    <row r="1907" spans="1:12">
      <c r="A1907" s="22">
        <f t="shared" si="59"/>
        <v>1903</v>
      </c>
      <c r="B1907" s="21" t="e">
        <f t="shared" si="60"/>
        <v>#N/A</v>
      </c>
      <c r="C1907" s="21" t="e">
        <v>#N/A</v>
      </c>
      <c r="D1907" s="22" t="s">
        <v>352</v>
      </c>
      <c r="E1907" s="22" t="s">
        <v>353</v>
      </c>
      <c r="F1907" s="22" t="s">
        <v>4609</v>
      </c>
      <c r="G1907" s="22"/>
      <c r="H1907" s="17">
        <v>44795</v>
      </c>
      <c r="I1907" s="22" t="s">
        <v>4587</v>
      </c>
      <c r="L1907" s="8" t="str">
        <f>VLOOKUP(E1907,'CONTROL MP HR'!$E$5:$M$1813,9,0)</f>
        <v>BMP2008221</v>
      </c>
    </row>
    <row r="1908" spans="1:12">
      <c r="A1908" s="22">
        <f t="shared" si="59"/>
        <v>1904</v>
      </c>
      <c r="B1908" s="21" t="str">
        <f t="shared" si="60"/>
        <v>80002134</v>
      </c>
      <c r="C1908" s="21" t="s">
        <v>1747</v>
      </c>
      <c r="D1908" s="22" t="s">
        <v>1747</v>
      </c>
      <c r="E1908" s="22" t="s">
        <v>1748</v>
      </c>
      <c r="F1908" s="22" t="s">
        <v>1255</v>
      </c>
      <c r="G1908" s="22"/>
      <c r="H1908" s="17">
        <v>44795</v>
      </c>
      <c r="I1908" s="22" t="s">
        <v>4587</v>
      </c>
      <c r="L1908" s="8" t="str">
        <f>VLOOKUP(E1908,'CONTROL MP HR'!$E$5:$M$1813,9,0)</f>
        <v>80002134</v>
      </c>
    </row>
    <row r="1909" spans="1:12">
      <c r="A1909" s="22">
        <f t="shared" si="59"/>
        <v>1905</v>
      </c>
      <c r="B1909" s="21" t="e">
        <f t="shared" si="60"/>
        <v>#N/A</v>
      </c>
      <c r="C1909" s="21" t="e">
        <v>#N/A</v>
      </c>
      <c r="D1909" s="22" t="s">
        <v>268</v>
      </c>
      <c r="E1909" s="22" t="s">
        <v>645</v>
      </c>
      <c r="F1909" s="22" t="s">
        <v>643</v>
      </c>
      <c r="G1909" s="22"/>
      <c r="H1909" s="17">
        <v>44795</v>
      </c>
      <c r="I1909" s="22" t="s">
        <v>4587</v>
      </c>
      <c r="L1909" s="8" t="str">
        <f>VLOOKUP(E1909,'CONTROL MP HR'!$E$5:$M$1813,9,0)</f>
        <v>00000000</v>
      </c>
    </row>
    <row r="1910" spans="1:12">
      <c r="A1910" s="22">
        <f t="shared" si="59"/>
        <v>1906</v>
      </c>
      <c r="B1910" s="21" t="str">
        <f t="shared" si="60"/>
        <v>80002138</v>
      </c>
      <c r="C1910" s="21" t="s">
        <v>2836</v>
      </c>
      <c r="D1910" s="22" t="s">
        <v>657</v>
      </c>
      <c r="E1910" s="22" t="s">
        <v>658</v>
      </c>
      <c r="F1910" s="22" t="s">
        <v>643</v>
      </c>
      <c r="G1910" s="22"/>
      <c r="H1910" s="17">
        <v>44795</v>
      </c>
      <c r="I1910" s="22" t="s">
        <v>4587</v>
      </c>
      <c r="L1910" s="8" t="str">
        <f>VLOOKUP(E1910,'CONTROL MP HR'!$E$5:$M$1813,9,0)</f>
        <v>CB.0822.2108A</v>
      </c>
    </row>
    <row r="1911" spans="1:12">
      <c r="A1911" s="22">
        <f t="shared" si="59"/>
        <v>1907</v>
      </c>
      <c r="B1911" s="21" t="e">
        <f t="shared" si="60"/>
        <v>#N/A</v>
      </c>
      <c r="C1911" s="21" t="e">
        <v>#N/A</v>
      </c>
      <c r="D1911" s="22" t="s">
        <v>655</v>
      </c>
      <c r="E1911" s="22" t="s">
        <v>656</v>
      </c>
      <c r="F1911" s="22" t="s">
        <v>643</v>
      </c>
      <c r="G1911" s="22"/>
      <c r="H1911" s="17">
        <v>44795</v>
      </c>
      <c r="I1911" s="22" t="s">
        <v>4587</v>
      </c>
      <c r="L1911" s="8" t="str">
        <f>VLOOKUP(E1911,'CONTROL MP HR'!$E$5:$M$1813,9,0)</f>
        <v>CB.0822.2107A</v>
      </c>
    </row>
    <row r="1912" spans="1:12">
      <c r="A1912" s="22">
        <f t="shared" si="59"/>
        <v>1908</v>
      </c>
      <c r="B1912" s="21" t="e">
        <f t="shared" si="60"/>
        <v>#N/A</v>
      </c>
      <c r="C1912" s="21" t="e">
        <v>#N/A</v>
      </c>
      <c r="D1912" s="22" t="s">
        <v>268</v>
      </c>
      <c r="E1912" s="22" t="s">
        <v>647</v>
      </c>
      <c r="F1912" s="22" t="s">
        <v>643</v>
      </c>
      <c r="G1912" s="22"/>
      <c r="H1912" s="17">
        <v>44795</v>
      </c>
      <c r="I1912" s="22" t="s">
        <v>4587</v>
      </c>
      <c r="L1912" s="8" t="str">
        <f>VLOOKUP(E1912,'CONTROL MP HR'!$E$5:$M$1813,9,0)</f>
        <v>00000000</v>
      </c>
    </row>
    <row r="1913" spans="1:12">
      <c r="A1913" s="22">
        <f t="shared" si="59"/>
        <v>1909</v>
      </c>
      <c r="B1913" s="21" t="str">
        <f t="shared" si="60"/>
        <v>80002159</v>
      </c>
      <c r="C1913" s="21" t="s">
        <v>1330</v>
      </c>
      <c r="D1913" s="22" t="s">
        <v>1330</v>
      </c>
      <c r="E1913" s="22" t="s">
        <v>1331</v>
      </c>
      <c r="F1913" s="22" t="s">
        <v>1255</v>
      </c>
      <c r="G1913" s="22"/>
      <c r="H1913" s="17">
        <v>44796</v>
      </c>
      <c r="I1913" s="22" t="s">
        <v>4587</v>
      </c>
      <c r="L1913" s="8" t="str">
        <f>VLOOKUP(E1913,'CONTROL MP HR'!$E$5:$M$1813,9,0)</f>
        <v>80002159</v>
      </c>
    </row>
    <row r="1914" spans="1:12">
      <c r="A1914" s="22">
        <f t="shared" si="59"/>
        <v>1910</v>
      </c>
      <c r="B1914" s="21" t="e">
        <f t="shared" si="60"/>
        <v>#N/A</v>
      </c>
      <c r="C1914" s="21" t="e">
        <v>#N/A</v>
      </c>
      <c r="D1914" s="22" t="s">
        <v>694</v>
      </c>
      <c r="E1914" s="22" t="s">
        <v>4404</v>
      </c>
      <c r="F1914" s="22" t="s">
        <v>666</v>
      </c>
      <c r="G1914" s="22"/>
      <c r="H1914" s="17">
        <v>44798</v>
      </c>
      <c r="I1914" s="22" t="s">
        <v>4587</v>
      </c>
      <c r="L1914" s="8" t="str">
        <f>VLOOKUP(E1914,'CONTROL MP HR'!$E$5:$M$1813,9,0)</f>
        <v>C2111001</v>
      </c>
    </row>
    <row r="1915" spans="1:12">
      <c r="A1915" s="22">
        <f t="shared" si="59"/>
        <v>1911</v>
      </c>
      <c r="B1915" s="21" t="str">
        <f t="shared" si="60"/>
        <v>00112833</v>
      </c>
      <c r="C1915" s="21" t="s">
        <v>4862</v>
      </c>
      <c r="D1915" s="22" t="s">
        <v>3448</v>
      </c>
      <c r="E1915" s="22" t="s">
        <v>3449</v>
      </c>
      <c r="F1915" s="22" t="s">
        <v>1255</v>
      </c>
      <c r="G1915" s="22"/>
      <c r="H1915" s="17">
        <v>44798</v>
      </c>
      <c r="I1915" s="22" t="s">
        <v>4587</v>
      </c>
      <c r="L1915" s="8" t="str">
        <f>VLOOKUP(E1915,'CONTROL MP HR'!$E$5:$M$1813,9,0)</f>
        <v>00112833</v>
      </c>
    </row>
    <row r="1916" spans="1:12">
      <c r="A1916" s="22">
        <f t="shared" si="59"/>
        <v>1912</v>
      </c>
      <c r="B1916" s="21" t="str">
        <f t="shared" si="60"/>
        <v>80002394</v>
      </c>
      <c r="C1916" s="21" t="s">
        <v>2419</v>
      </c>
      <c r="D1916" s="22" t="s">
        <v>2419</v>
      </c>
      <c r="E1916" s="22" t="s">
        <v>2420</v>
      </c>
      <c r="F1916" s="22" t="s">
        <v>1255</v>
      </c>
      <c r="G1916" s="22"/>
      <c r="H1916" s="17">
        <v>44798</v>
      </c>
      <c r="I1916" s="22" t="s">
        <v>4587</v>
      </c>
      <c r="L1916" s="8" t="str">
        <f>VLOOKUP(E1916,'CONTROL MP HR'!$E$5:$M$1813,9,0)</f>
        <v>80002394</v>
      </c>
    </row>
    <row r="1917" spans="1:12">
      <c r="A1917" s="22">
        <f t="shared" si="59"/>
        <v>1913</v>
      </c>
      <c r="B1917" s="21" t="e">
        <f t="shared" si="60"/>
        <v>#N/A</v>
      </c>
      <c r="C1917" s="21" t="e">
        <v>#N/A</v>
      </c>
      <c r="D1917" s="22" t="s">
        <v>132</v>
      </c>
      <c r="E1917" s="22" t="s">
        <v>133</v>
      </c>
      <c r="F1917" s="22" t="s">
        <v>19</v>
      </c>
      <c r="G1917" s="22"/>
      <c r="H1917" s="17">
        <v>44798</v>
      </c>
      <c r="I1917" s="22" t="s">
        <v>4587</v>
      </c>
      <c r="L1917" s="8" t="str">
        <f>VLOOKUP(E1917,'CONTROL MP HR'!$E$5:$M$1813,9,0)</f>
        <v>MP/ARCO-0371</v>
      </c>
    </row>
    <row r="1918" spans="1:12">
      <c r="A1918" s="22">
        <f t="shared" si="59"/>
        <v>1914</v>
      </c>
      <c r="B1918" s="21" t="str">
        <f t="shared" si="60"/>
        <v>80002534</v>
      </c>
      <c r="C1918" s="21" t="s">
        <v>2570</v>
      </c>
      <c r="D1918" s="22" t="s">
        <v>2570</v>
      </c>
      <c r="E1918" s="22" t="s">
        <v>2571</v>
      </c>
      <c r="F1918" s="22" t="s">
        <v>1255</v>
      </c>
      <c r="G1918" s="22"/>
      <c r="H1918" s="17">
        <v>44798</v>
      </c>
      <c r="I1918" s="22" t="s">
        <v>4587</v>
      </c>
      <c r="L1918" s="8" t="str">
        <f>VLOOKUP(E1918,'CONTROL MP HR'!$E$5:$M$1813,9,0)</f>
        <v>80002534</v>
      </c>
    </row>
    <row r="1919" spans="1:12">
      <c r="A1919" s="22">
        <f t="shared" ref="A1919:A1942" si="61">A1918+1</f>
        <v>1915</v>
      </c>
      <c r="B1919" s="21" t="str">
        <f t="shared" si="60"/>
        <v>80002313</v>
      </c>
      <c r="C1919" s="21" t="s">
        <v>2572</v>
      </c>
      <c r="D1919" s="22" t="s">
        <v>2572</v>
      </c>
      <c r="E1919" s="22" t="s">
        <v>2573</v>
      </c>
      <c r="F1919" s="22" t="s">
        <v>1255</v>
      </c>
      <c r="G1919" s="22"/>
      <c r="H1919" s="17">
        <v>44798</v>
      </c>
      <c r="I1919" s="22" t="s">
        <v>4587</v>
      </c>
      <c r="L1919" s="8" t="str">
        <f>VLOOKUP(E1919,'CONTROL MP HR'!$E$5:$M$1813,9,0)</f>
        <v>80002313</v>
      </c>
    </row>
    <row r="1920" spans="1:12">
      <c r="A1920" s="22">
        <f t="shared" si="61"/>
        <v>1916</v>
      </c>
      <c r="B1920" s="21" t="e">
        <f t="shared" si="60"/>
        <v>#N/A</v>
      </c>
      <c r="C1920" s="21" t="e">
        <v>#N/A</v>
      </c>
      <c r="D1920" s="22" t="e">
        <v>#N/A</v>
      </c>
      <c r="E1920" s="22" t="s">
        <v>4863</v>
      </c>
      <c r="F1920" s="22" t="s">
        <v>643</v>
      </c>
      <c r="G1920" s="22"/>
      <c r="H1920" s="17">
        <v>44798</v>
      </c>
      <c r="I1920" s="22" t="s">
        <v>4587</v>
      </c>
      <c r="L1920" s="8" t="e">
        <f>VLOOKUP(E1920,'CONTROL MP HR'!$E$5:$M$1813,9,0)</f>
        <v>#N/A</v>
      </c>
    </row>
    <row r="1921" spans="1:12">
      <c r="A1921" s="22">
        <f t="shared" si="61"/>
        <v>1917</v>
      </c>
      <c r="B1921" s="21" t="e">
        <f t="shared" si="60"/>
        <v>#N/A</v>
      </c>
      <c r="C1921" s="21" t="e">
        <v>#N/A</v>
      </c>
      <c r="D1921" s="22" t="e">
        <v>#N/A</v>
      </c>
      <c r="E1921" s="22" t="s">
        <v>4864</v>
      </c>
      <c r="F1921" s="22" t="s">
        <v>643</v>
      </c>
      <c r="G1921" s="22"/>
      <c r="H1921" s="17">
        <v>44798</v>
      </c>
      <c r="I1921" s="22" t="s">
        <v>4587</v>
      </c>
      <c r="L1921" s="8" t="e">
        <f>VLOOKUP(E1921,'CONTROL MP HR'!$E$5:$M$1813,9,0)</f>
        <v>#N/A</v>
      </c>
    </row>
    <row r="1922" spans="1:12">
      <c r="A1922" s="22">
        <f t="shared" si="61"/>
        <v>1918</v>
      </c>
      <c r="B1922" s="21" t="e">
        <f t="shared" si="60"/>
        <v>#N/A</v>
      </c>
      <c r="C1922" s="21" t="e">
        <v>#N/A</v>
      </c>
      <c r="D1922" s="22" t="e">
        <v>#N/A</v>
      </c>
      <c r="E1922" s="22" t="s">
        <v>4865</v>
      </c>
      <c r="F1922" s="22" t="s">
        <v>643</v>
      </c>
      <c r="G1922" s="22"/>
      <c r="H1922" s="17">
        <v>44798</v>
      </c>
      <c r="I1922" s="22" t="s">
        <v>4587</v>
      </c>
      <c r="L1922" s="8" t="e">
        <f>VLOOKUP(E1922,'CONTROL MP HR'!$E$5:$M$1813,9,0)</f>
        <v>#N/A</v>
      </c>
    </row>
    <row r="1923" spans="1:12">
      <c r="A1923" s="22">
        <f t="shared" si="61"/>
        <v>1919</v>
      </c>
      <c r="B1923" s="21" t="e">
        <f t="shared" si="60"/>
        <v>#N/A</v>
      </c>
      <c r="C1923" s="21" t="e">
        <v>#N/A</v>
      </c>
      <c r="D1923" s="22" t="s">
        <v>17</v>
      </c>
      <c r="E1923" s="22" t="s">
        <v>18</v>
      </c>
      <c r="F1923" s="22" t="s">
        <v>19</v>
      </c>
      <c r="G1923" s="22"/>
      <c r="H1923" s="17">
        <v>44798</v>
      </c>
      <c r="I1923" s="22" t="s">
        <v>4587</v>
      </c>
      <c r="L1923" s="8" t="str">
        <f>VLOOKUP(E1923,'CONTROL MP HR'!$E$5:$M$1813,9,0)</f>
        <v>MP/AR</v>
      </c>
    </row>
    <row r="1924" spans="1:12">
      <c r="A1924" s="22">
        <f t="shared" si="61"/>
        <v>1920</v>
      </c>
      <c r="B1924" s="21" t="str">
        <f t="shared" si="60"/>
        <v>80002363</v>
      </c>
      <c r="C1924" s="21" t="s">
        <v>2336</v>
      </c>
      <c r="D1924" s="22" t="s">
        <v>2336</v>
      </c>
      <c r="E1924" s="22" t="s">
        <v>2337</v>
      </c>
      <c r="F1924" s="22" t="s">
        <v>1255</v>
      </c>
      <c r="G1924" s="22"/>
      <c r="H1924" s="17">
        <v>44798</v>
      </c>
      <c r="I1924" s="22" t="s">
        <v>4587</v>
      </c>
      <c r="L1924" s="8" t="str">
        <f>VLOOKUP(E1924,'CONTROL MP HR'!$E$5:$M$1813,9,0)</f>
        <v>80002363</v>
      </c>
    </row>
    <row r="1925" spans="1:12">
      <c r="A1925" s="22">
        <f t="shared" si="61"/>
        <v>1921</v>
      </c>
      <c r="B1925" s="21" t="str">
        <f t="shared" si="60"/>
        <v>80001848</v>
      </c>
      <c r="C1925" s="21" t="s">
        <v>2723</v>
      </c>
      <c r="D1925" s="22" t="s">
        <v>2723</v>
      </c>
      <c r="E1925" s="22" t="s">
        <v>2724</v>
      </c>
      <c r="F1925" s="22" t="s">
        <v>1255</v>
      </c>
      <c r="G1925" s="22"/>
      <c r="H1925" s="17">
        <v>44798</v>
      </c>
      <c r="I1925" s="22" t="s">
        <v>4587</v>
      </c>
      <c r="L1925" s="8" t="str">
        <f>VLOOKUP(E1925,'CONTROL MP HR'!$E$5:$M$1813,9,0)</f>
        <v>80001848</v>
      </c>
    </row>
    <row r="1926" spans="1:12">
      <c r="A1926" s="22">
        <f t="shared" si="61"/>
        <v>1922</v>
      </c>
      <c r="B1926" s="21" t="str">
        <f t="shared" ref="B1926:B1942" si="62">TEXT(C1926,"00000000")</f>
        <v>80002356</v>
      </c>
      <c r="C1926" s="21" t="s">
        <v>2369</v>
      </c>
      <c r="D1926" s="22" t="s">
        <v>2369</v>
      </c>
      <c r="E1926" s="22" t="s">
        <v>2370</v>
      </c>
      <c r="F1926" s="22" t="s">
        <v>1255</v>
      </c>
      <c r="G1926" s="22" t="s">
        <v>405</v>
      </c>
      <c r="H1926" s="17">
        <v>44798</v>
      </c>
      <c r="I1926" s="22" t="s">
        <v>4587</v>
      </c>
      <c r="L1926" s="8" t="str">
        <f>VLOOKUP(E1926,'CONTROL MP HR'!$E$5:$M$1813,9,0)</f>
        <v>80002356</v>
      </c>
    </row>
    <row r="1927" spans="1:12">
      <c r="A1927" s="22">
        <f t="shared" si="61"/>
        <v>1923</v>
      </c>
      <c r="B1927" s="21" t="str">
        <f t="shared" si="62"/>
        <v>80002964</v>
      </c>
      <c r="C1927" s="21" t="s">
        <v>1686</v>
      </c>
      <c r="D1927" s="22" t="s">
        <v>1686</v>
      </c>
      <c r="E1927" s="22" t="s">
        <v>1687</v>
      </c>
      <c r="F1927" s="22" t="s">
        <v>1255</v>
      </c>
      <c r="G1927" s="22"/>
      <c r="H1927" s="17">
        <v>44800</v>
      </c>
      <c r="I1927" s="22" t="s">
        <v>4587</v>
      </c>
      <c r="L1927" s="8" t="str">
        <f>VLOOKUP(E1927,'CONTROL MP HR'!$E$5:$M$1813,9,0)</f>
        <v>80002964</v>
      </c>
    </row>
    <row r="1928" spans="1:12">
      <c r="A1928" s="22">
        <f t="shared" si="61"/>
        <v>1924</v>
      </c>
      <c r="B1928" s="21" t="e">
        <f t="shared" si="62"/>
        <v>#N/A</v>
      </c>
      <c r="C1928" s="21" t="e">
        <v>#N/A</v>
      </c>
      <c r="D1928" s="22" t="e">
        <v>#N/A</v>
      </c>
      <c r="E1928" s="22" t="s">
        <v>4866</v>
      </c>
      <c r="F1928" s="22" t="s">
        <v>3947</v>
      </c>
      <c r="G1928" s="22"/>
      <c r="H1928" s="17">
        <v>44800</v>
      </c>
      <c r="I1928" s="22" t="s">
        <v>4587</v>
      </c>
      <c r="L1928" s="8" t="e">
        <f>VLOOKUP(E1928,'CONTROL MP HR'!$E$5:$M$1813,9,0)</f>
        <v>#N/A</v>
      </c>
    </row>
    <row r="1929" spans="1:12">
      <c r="A1929" s="22">
        <f t="shared" si="61"/>
        <v>1925</v>
      </c>
      <c r="B1929" s="21" t="e">
        <f t="shared" si="62"/>
        <v>#N/A</v>
      </c>
      <c r="C1929" s="21" t="e">
        <v>#N/A</v>
      </c>
      <c r="D1929" s="22" t="e">
        <v>#N/A</v>
      </c>
      <c r="E1929" s="22" t="s">
        <v>4867</v>
      </c>
      <c r="F1929" s="22" t="s">
        <v>3947</v>
      </c>
      <c r="G1929" s="22"/>
      <c r="H1929" s="17">
        <v>44800</v>
      </c>
      <c r="I1929" s="22" t="s">
        <v>4587</v>
      </c>
      <c r="L1929" s="8" t="e">
        <f>VLOOKUP(E1929,'CONTROL MP HR'!$E$5:$M$1813,9,0)</f>
        <v>#N/A</v>
      </c>
    </row>
    <row r="1930" spans="1:12">
      <c r="A1930" s="22">
        <f t="shared" si="61"/>
        <v>1926</v>
      </c>
      <c r="B1930" s="21" t="e">
        <f t="shared" si="62"/>
        <v>#N/A</v>
      </c>
      <c r="C1930" s="21" t="e">
        <v>#N/A</v>
      </c>
      <c r="D1930" s="22" t="e">
        <v>#N/A</v>
      </c>
      <c r="E1930" s="22" t="s">
        <v>4868</v>
      </c>
      <c r="F1930" s="22" t="s">
        <v>3947</v>
      </c>
      <c r="G1930" s="22"/>
      <c r="H1930" s="17">
        <v>44800</v>
      </c>
      <c r="I1930" s="22" t="s">
        <v>4587</v>
      </c>
      <c r="L1930" s="8" t="e">
        <f>VLOOKUP(E1930,'CONTROL MP HR'!$E$5:$M$1813,9,0)</f>
        <v>#N/A</v>
      </c>
    </row>
    <row r="1931" spans="1:12">
      <c r="A1931" s="22">
        <f t="shared" si="61"/>
        <v>1927</v>
      </c>
      <c r="B1931" s="21" t="str">
        <f t="shared" si="62"/>
        <v>80003735</v>
      </c>
      <c r="C1931" s="21" t="s">
        <v>2671</v>
      </c>
      <c r="D1931" s="22" t="s">
        <v>2671</v>
      </c>
      <c r="E1931" s="22" t="s">
        <v>2672</v>
      </c>
      <c r="F1931" s="22" t="s">
        <v>1255</v>
      </c>
      <c r="G1931" s="22" t="s">
        <v>386</v>
      </c>
      <c r="H1931" s="17">
        <v>44800</v>
      </c>
      <c r="I1931" s="22" t="s">
        <v>4587</v>
      </c>
      <c r="L1931" s="8" t="str">
        <f>VLOOKUP(E1931,'CONTROL MP HR'!$E$5:$M$1813,9,0)</f>
        <v>80003735</v>
      </c>
    </row>
    <row r="1932" spans="1:12">
      <c r="A1932" s="22">
        <f t="shared" si="61"/>
        <v>1928</v>
      </c>
      <c r="B1932" s="21" t="e">
        <f t="shared" si="62"/>
        <v>#N/A</v>
      </c>
      <c r="C1932" s="21" t="e">
        <v>#N/A</v>
      </c>
      <c r="D1932" s="22" t="s">
        <v>785</v>
      </c>
      <c r="E1932" s="22" t="s">
        <v>782</v>
      </c>
      <c r="F1932" s="22" t="s">
        <v>783</v>
      </c>
      <c r="G1932" s="22"/>
      <c r="H1932" s="17">
        <v>44800</v>
      </c>
      <c r="I1932" s="22" t="s">
        <v>4587</v>
      </c>
      <c r="L1932" s="8" t="str">
        <f>VLOOKUP(E1932,'CONTROL MP HR'!$E$5:$M$1813,9,0)</f>
        <v>00001101</v>
      </c>
    </row>
    <row r="1933" spans="1:12">
      <c r="A1933" s="22">
        <f t="shared" si="61"/>
        <v>1929</v>
      </c>
      <c r="B1933" s="21" t="str">
        <f t="shared" si="62"/>
        <v>00113044</v>
      </c>
      <c r="C1933" s="21" t="s">
        <v>4869</v>
      </c>
      <c r="D1933" s="22" t="s">
        <v>954</v>
      </c>
      <c r="E1933" s="22" t="s">
        <v>955</v>
      </c>
      <c r="F1933" s="22" t="s">
        <v>1255</v>
      </c>
      <c r="G1933" s="22"/>
      <c r="H1933" s="17">
        <v>44800</v>
      </c>
      <c r="I1933" s="22" t="s">
        <v>4587</v>
      </c>
      <c r="L1933" s="8" t="str">
        <f>VLOOKUP(E1933,'CONTROL MP HR'!$E$5:$M$1813,9,0)</f>
        <v>ISAC-21110472</v>
      </c>
    </row>
    <row r="1934" spans="1:12">
      <c r="A1934" s="22">
        <f t="shared" si="61"/>
        <v>1930</v>
      </c>
      <c r="B1934" s="21" t="str">
        <f t="shared" si="62"/>
        <v>00115145</v>
      </c>
      <c r="C1934" s="21" t="s">
        <v>4870</v>
      </c>
      <c r="D1934" s="22" t="s">
        <v>1397</v>
      </c>
      <c r="E1934" s="22" t="s">
        <v>1398</v>
      </c>
      <c r="F1934" s="22" t="s">
        <v>1255</v>
      </c>
      <c r="G1934" s="22"/>
      <c r="H1934" s="17">
        <v>44800</v>
      </c>
      <c r="I1934" s="22" t="s">
        <v>4587</v>
      </c>
      <c r="L1934" s="8" t="str">
        <f>VLOOKUP(E1934,'CONTROL MP HR'!$E$5:$M$1813,9,0)</f>
        <v>00115145</v>
      </c>
    </row>
    <row r="1935" spans="1:12">
      <c r="A1935" s="22">
        <f t="shared" si="61"/>
        <v>1931</v>
      </c>
      <c r="B1935" s="21" t="str">
        <f t="shared" si="62"/>
        <v>00114064</v>
      </c>
      <c r="C1935" s="21" t="s">
        <v>4871</v>
      </c>
      <c r="D1935" s="22" t="s">
        <v>3012</v>
      </c>
      <c r="E1935" s="22" t="s">
        <v>3013</v>
      </c>
      <c r="F1935" s="22" t="s">
        <v>1255</v>
      </c>
      <c r="G1935" s="22"/>
      <c r="H1935" s="17">
        <v>44800</v>
      </c>
      <c r="I1935" s="22" t="s">
        <v>4587</v>
      </c>
      <c r="L1935" s="8" t="str">
        <f>VLOOKUP(E1935,'CONTROL MP HR'!$E$5:$M$1813,9,0)</f>
        <v>00114064</v>
      </c>
    </row>
    <row r="1936" spans="1:12">
      <c r="A1936" s="22">
        <f t="shared" si="61"/>
        <v>1932</v>
      </c>
      <c r="B1936" s="21" t="str">
        <f t="shared" si="62"/>
        <v>80002503</v>
      </c>
      <c r="C1936" s="21" t="s">
        <v>2045</v>
      </c>
      <c r="D1936" s="22" t="s">
        <v>2045</v>
      </c>
      <c r="E1936" s="22" t="s">
        <v>2046</v>
      </c>
      <c r="F1936" s="22" t="s">
        <v>1255</v>
      </c>
      <c r="G1936" s="22"/>
      <c r="H1936" s="17">
        <v>44800</v>
      </c>
      <c r="I1936" s="22" t="s">
        <v>4587</v>
      </c>
      <c r="L1936" s="8" t="str">
        <f>VLOOKUP(E1936,'CONTROL MP HR'!$E$5:$M$1813,9,0)</f>
        <v>80002503</v>
      </c>
    </row>
    <row r="1937" spans="1:12">
      <c r="A1937" s="22">
        <f t="shared" si="61"/>
        <v>1933</v>
      </c>
      <c r="B1937" s="21" t="str">
        <f t="shared" si="62"/>
        <v>80002260</v>
      </c>
      <c r="C1937" s="21" t="s">
        <v>3007</v>
      </c>
      <c r="D1937" s="22" t="s">
        <v>3007</v>
      </c>
      <c r="E1937" s="22" t="s">
        <v>3008</v>
      </c>
      <c r="F1937" s="22" t="s">
        <v>1255</v>
      </c>
      <c r="G1937" s="22"/>
      <c r="H1937" s="17">
        <v>44800</v>
      </c>
      <c r="I1937" s="22" t="s">
        <v>4587</v>
      </c>
      <c r="L1937" s="8" t="str">
        <f>VLOOKUP(E1937,'CONTROL MP HR'!$E$5:$M$1813,9,0)</f>
        <v>80002260</v>
      </c>
    </row>
    <row r="1938" spans="1:12">
      <c r="A1938" s="22">
        <f t="shared" si="61"/>
        <v>1934</v>
      </c>
      <c r="B1938" s="21" t="str">
        <f t="shared" si="62"/>
        <v>80002160</v>
      </c>
      <c r="C1938" s="21" t="s">
        <v>3663</v>
      </c>
      <c r="D1938" s="22" t="s">
        <v>3663</v>
      </c>
      <c r="E1938" s="22" t="s">
        <v>3664</v>
      </c>
      <c r="F1938" s="22" t="s">
        <v>1255</v>
      </c>
      <c r="G1938" s="22"/>
      <c r="H1938" s="17">
        <v>44800</v>
      </c>
      <c r="I1938" s="22" t="s">
        <v>4587</v>
      </c>
      <c r="L1938" s="8" t="str">
        <f>VLOOKUP(E1938,'CONTROL MP HR'!$E$5:$M$1813,9,0)</f>
        <v>80002160</v>
      </c>
    </row>
    <row r="1939" spans="1:12">
      <c r="A1939" s="22">
        <f t="shared" si="61"/>
        <v>1935</v>
      </c>
      <c r="B1939" s="21" t="e">
        <f t="shared" si="62"/>
        <v>#N/A</v>
      </c>
      <c r="C1939" s="21" t="e">
        <v>#N/A</v>
      </c>
      <c r="D1939" s="22" t="s">
        <v>862</v>
      </c>
      <c r="E1939" s="22" t="s">
        <v>860</v>
      </c>
      <c r="F1939" s="22" t="s">
        <v>808</v>
      </c>
      <c r="G1939" s="22"/>
      <c r="H1939" s="17">
        <v>44800</v>
      </c>
      <c r="I1939" s="22" t="s">
        <v>4587</v>
      </c>
      <c r="L1939" s="8" t="str">
        <f>VLOOKUP(E1939,'CONTROL MP HR'!$E$5:$M$1813,9,0)</f>
        <v>00000017</v>
      </c>
    </row>
    <row r="1940" spans="1:12">
      <c r="A1940" s="22">
        <f t="shared" si="61"/>
        <v>1936</v>
      </c>
      <c r="B1940" s="21" t="e">
        <f t="shared" si="62"/>
        <v>#N/A</v>
      </c>
      <c r="C1940" s="21" t="e">
        <v>#N/A</v>
      </c>
      <c r="D1940" s="22" t="s">
        <v>253</v>
      </c>
      <c r="E1940" s="22" t="s">
        <v>4342</v>
      </c>
      <c r="F1940" s="22" t="s">
        <v>3946</v>
      </c>
      <c r="G1940" s="22"/>
      <c r="H1940" s="17">
        <v>44800</v>
      </c>
      <c r="I1940" s="22" t="s">
        <v>4587</v>
      </c>
      <c r="L1940" s="8" t="str">
        <f>VLOOKUP(E1940,'CONTROL MP HR'!$E$5:$M$1813,9,0)</f>
        <v>00212520</v>
      </c>
    </row>
    <row r="1941" spans="1:12">
      <c r="A1941" s="22">
        <f t="shared" si="61"/>
        <v>1937</v>
      </c>
      <c r="B1941" s="21" t="str">
        <f t="shared" si="62"/>
        <v>80002320</v>
      </c>
      <c r="C1941" s="21" t="s">
        <v>3418</v>
      </c>
      <c r="D1941" s="22" t="s">
        <v>3418</v>
      </c>
      <c r="E1941" s="22" t="s">
        <v>3419</v>
      </c>
      <c r="F1941" s="22" t="s">
        <v>1255</v>
      </c>
      <c r="G1941" s="22"/>
      <c r="H1941" s="17">
        <v>44800</v>
      </c>
      <c r="I1941" s="22" t="s">
        <v>4587</v>
      </c>
      <c r="L1941" s="8" t="str">
        <f>VLOOKUP(E1941,'CONTROL MP HR'!$E$5:$M$1813,9,0)</f>
        <v>80002320</v>
      </c>
    </row>
    <row r="1942" spans="1:12">
      <c r="A1942" s="22">
        <f t="shared" si="61"/>
        <v>1938</v>
      </c>
      <c r="B1942" s="21" t="str">
        <f t="shared" si="62"/>
        <v>80001862</v>
      </c>
      <c r="C1942" s="21" t="s">
        <v>2429</v>
      </c>
      <c r="D1942" s="22" t="s">
        <v>2429</v>
      </c>
      <c r="E1942" s="22" t="s">
        <v>2430</v>
      </c>
      <c r="F1942" s="22" t="s">
        <v>1255</v>
      </c>
      <c r="G1942" s="22"/>
      <c r="H1942" s="17">
        <v>44800</v>
      </c>
      <c r="I1942" s="22" t="s">
        <v>4587</v>
      </c>
      <c r="L1942" s="8" t="str">
        <f>VLOOKUP(E1942,'CONTROL MP HR'!$E$5:$M$1813,9,0)</f>
        <v>80001862</v>
      </c>
    </row>
    <row r="1943" spans="1:12">
      <c r="A1943" s="22"/>
      <c r="B1943" s="21"/>
      <c r="C1943" s="21"/>
      <c r="D1943" s="22" t="s">
        <v>3072</v>
      </c>
      <c r="E1943" s="22" t="s">
        <v>3073</v>
      </c>
      <c r="F1943" s="22" t="s">
        <v>1255</v>
      </c>
      <c r="G1943" s="22"/>
      <c r="H1943" s="17">
        <v>44802</v>
      </c>
      <c r="I1943" s="22" t="s">
        <v>4587</v>
      </c>
      <c r="L1943" s="8" t="str">
        <f>VLOOKUP(E1943,'CONTROL MP HR'!$E$5:$M$1813,9,0)</f>
        <v>00118634</v>
      </c>
    </row>
    <row r="1944" spans="1:12">
      <c r="A1944" s="22"/>
      <c r="B1944" s="21"/>
      <c r="C1944" s="21"/>
      <c r="D1944" s="22" t="s">
        <v>268</v>
      </c>
      <c r="E1944" s="22" t="s">
        <v>646</v>
      </c>
      <c r="F1944" s="22" t="s">
        <v>643</v>
      </c>
      <c r="G1944" s="22"/>
      <c r="H1944" s="17">
        <v>44802</v>
      </c>
      <c r="I1944" s="22" t="s">
        <v>4587</v>
      </c>
      <c r="L1944" s="8" t="str">
        <f>VLOOKUP(E1944,'CONTROL MP HR'!$E$5:$M$1813,9,0)</f>
        <v>00000000</v>
      </c>
    </row>
    <row r="1945" spans="1:12">
      <c r="A1945" s="22"/>
      <c r="B1945" s="21"/>
      <c r="C1945" s="21"/>
      <c r="D1945" s="22" t="s">
        <v>1940</v>
      </c>
      <c r="E1945" s="22" t="s">
        <v>1941</v>
      </c>
      <c r="F1945" s="22" t="s">
        <v>1255</v>
      </c>
      <c r="G1945" s="22"/>
      <c r="H1945" s="17">
        <v>44802</v>
      </c>
      <c r="I1945" s="22" t="s">
        <v>4587</v>
      </c>
      <c r="L1945" s="8" t="str">
        <f>VLOOKUP(E1945,'CONTROL MP HR'!$E$5:$M$1813,9,0)</f>
        <v>80002390</v>
      </c>
    </row>
    <row r="1946" spans="1:12">
      <c r="A1946" s="22"/>
      <c r="B1946" s="21"/>
      <c r="C1946" s="21"/>
      <c r="D1946" s="22" t="e">
        <v>#N/A</v>
      </c>
      <c r="E1946" s="22" t="s">
        <v>4872</v>
      </c>
      <c r="F1946" s="22" t="s">
        <v>4611</v>
      </c>
      <c r="G1946" s="22"/>
      <c r="H1946" s="17">
        <v>44802</v>
      </c>
      <c r="I1946" s="22" t="s">
        <v>4587</v>
      </c>
      <c r="L1946" s="8" t="e">
        <f>VLOOKUP(E1946,'CONTROL MP HR'!$E$5:$M$1813,9,0)</f>
        <v>#N/A</v>
      </c>
    </row>
    <row r="1947" spans="1:12">
      <c r="A1947" s="22"/>
      <c r="B1947" s="21"/>
      <c r="C1947" s="21"/>
      <c r="D1947" s="22" t="s">
        <v>659</v>
      </c>
      <c r="E1947" s="22" t="s">
        <v>660</v>
      </c>
      <c r="F1947" s="22" t="s">
        <v>643</v>
      </c>
      <c r="G1947" s="22"/>
      <c r="H1947" s="17">
        <v>44802</v>
      </c>
      <c r="I1947" s="22" t="s">
        <v>4587</v>
      </c>
      <c r="L1947" s="8" t="str">
        <f>VLOOKUP(E1947,'CONTROL MP HR'!$E$5:$M$1813,9,0)</f>
        <v>CB.0822.2109A</v>
      </c>
    </row>
    <row r="1948" spans="1:12">
      <c r="A1948" s="22"/>
      <c r="B1948" s="21"/>
      <c r="C1948" s="21"/>
      <c r="D1948" s="22" t="s">
        <v>2815</v>
      </c>
      <c r="E1948" s="22" t="s">
        <v>2816</v>
      </c>
      <c r="F1948" s="22" t="s">
        <v>1255</v>
      </c>
      <c r="G1948" s="22"/>
      <c r="H1948" s="17">
        <v>44802</v>
      </c>
      <c r="I1948" s="22" t="s">
        <v>4587</v>
      </c>
      <c r="L1948" s="8" t="str">
        <f>VLOOKUP(E1948,'CONTROL MP HR'!$E$5:$M$1813,9,0)</f>
        <v>80002242</v>
      </c>
    </row>
    <row r="1949" spans="1:12">
      <c r="A1949" s="22"/>
      <c r="B1949" s="21"/>
      <c r="C1949" s="21"/>
      <c r="D1949" s="22" t="s">
        <v>97</v>
      </c>
      <c r="E1949" s="22" t="s">
        <v>98</v>
      </c>
      <c r="F1949" s="22" t="s">
        <v>19</v>
      </c>
      <c r="G1949" s="22"/>
      <c r="H1949" s="17">
        <v>44802</v>
      </c>
      <c r="I1949" s="22" t="s">
        <v>4587</v>
      </c>
      <c r="L1949" s="8" t="str">
        <f>VLOOKUP(E1949,'CONTROL MP HR'!$E$5:$M$1813,9,0)</f>
        <v>ISAC-22082425</v>
      </c>
    </row>
    <row r="1950" spans="1:12">
      <c r="A1950" s="22"/>
      <c r="B1950" s="21"/>
      <c r="C1950" s="21"/>
      <c r="D1950" s="22" t="s">
        <v>3016</v>
      </c>
      <c r="E1950" s="22" t="s">
        <v>3017</v>
      </c>
      <c r="F1950" s="22" t="s">
        <v>1255</v>
      </c>
      <c r="G1950" s="22"/>
      <c r="H1950" s="17">
        <v>44802</v>
      </c>
      <c r="I1950" s="22" t="s">
        <v>4587</v>
      </c>
      <c r="L1950" s="8" t="str">
        <f>VLOOKUP(E1950,'CONTROL MP HR'!$E$5:$M$1813,9,0)</f>
        <v>00110271</v>
      </c>
    </row>
    <row r="1951" spans="1:12">
      <c r="A1951" s="22"/>
      <c r="B1951" s="21"/>
      <c r="C1951" s="21"/>
      <c r="D1951" s="22" t="s">
        <v>1556</v>
      </c>
      <c r="E1951" s="22" t="s">
        <v>1557</v>
      </c>
      <c r="F1951" s="22" t="s">
        <v>1255</v>
      </c>
      <c r="G1951" s="22"/>
      <c r="H1951" s="17">
        <v>44802</v>
      </c>
      <c r="I1951" s="22" t="s">
        <v>4587</v>
      </c>
      <c r="L1951" s="8" t="str">
        <f>VLOOKUP(E1951,'CONTROL MP HR'!$E$5:$M$1813,9,0)</f>
        <v>80002510</v>
      </c>
    </row>
    <row r="1952" spans="1:12">
      <c r="A1952" s="22"/>
      <c r="B1952" s="21"/>
      <c r="C1952" s="21"/>
      <c r="D1952" s="22" t="s">
        <v>2779</v>
      </c>
      <c r="E1952" s="22" t="s">
        <v>2780</v>
      </c>
      <c r="F1952" s="22" t="s">
        <v>1255</v>
      </c>
      <c r="G1952" s="22"/>
      <c r="H1952" s="17">
        <v>44802</v>
      </c>
      <c r="I1952" s="22" t="s">
        <v>4587</v>
      </c>
      <c r="L1952" s="8" t="str">
        <f>VLOOKUP(E1952,'CONTROL MP HR'!$E$5:$M$1813,9,0)</f>
        <v>80001849</v>
      </c>
    </row>
    <row r="1953" spans="1:12">
      <c r="A1953" s="22"/>
      <c r="B1953" s="21"/>
      <c r="C1953" s="21"/>
      <c r="D1953" s="22" t="s">
        <v>2818</v>
      </c>
      <c r="E1953" s="22" t="s">
        <v>2817</v>
      </c>
      <c r="F1953" s="22" t="s">
        <v>1255</v>
      </c>
      <c r="G1953" s="22"/>
      <c r="H1953" s="17">
        <v>44802</v>
      </c>
      <c r="I1953" s="22" t="s">
        <v>4587</v>
      </c>
      <c r="L1953" s="8" t="str">
        <f>VLOOKUP(E1953,'CONTROL MP HR'!$E$5:$M$1813,9,0)</f>
        <v>80003020</v>
      </c>
    </row>
    <row r="1954" spans="1:12">
      <c r="A1954" s="22"/>
      <c r="B1954" s="21"/>
      <c r="C1954" s="21"/>
      <c r="D1954" s="22" t="s">
        <v>2675</v>
      </c>
      <c r="E1954" s="22" t="s">
        <v>2674</v>
      </c>
      <c r="F1954" s="22" t="s">
        <v>1255</v>
      </c>
      <c r="G1954" s="22"/>
      <c r="H1954" s="17">
        <v>44802</v>
      </c>
      <c r="I1954" s="22" t="s">
        <v>4587</v>
      </c>
      <c r="L1954" s="8" t="str">
        <f>VLOOKUP(E1954,'CONTROL MP HR'!$E$5:$M$1813,9,0)</f>
        <v>80003022</v>
      </c>
    </row>
    <row r="1955" spans="1:12">
      <c r="A1955" s="22"/>
      <c r="B1955" s="21"/>
      <c r="C1955" s="21"/>
      <c r="D1955" s="22" t="e">
        <v>#N/A</v>
      </c>
      <c r="E1955" s="22" t="s">
        <v>4655</v>
      </c>
      <c r="F1955" s="22" t="s">
        <v>1255</v>
      </c>
      <c r="G1955" s="22"/>
      <c r="H1955" s="17">
        <v>44802</v>
      </c>
      <c r="I1955" s="22" t="s">
        <v>4587</v>
      </c>
      <c r="L1955" s="8" t="e">
        <f>VLOOKUP(E1955,'CONTROL MP HR'!$E$5:$M$1813,9,0)</f>
        <v>#N/A</v>
      </c>
    </row>
    <row r="1956" spans="1:12">
      <c r="A1956" s="22"/>
      <c r="B1956" s="21"/>
      <c r="C1956" s="21"/>
      <c r="D1956" s="22" t="s">
        <v>1716</v>
      </c>
      <c r="E1956" s="22" t="s">
        <v>1715</v>
      </c>
      <c r="F1956" s="22" t="s">
        <v>1255</v>
      </c>
      <c r="G1956" s="22"/>
      <c r="H1956" s="17">
        <v>44802</v>
      </c>
      <c r="I1956" s="22" t="s">
        <v>4587</v>
      </c>
      <c r="L1956" s="8" t="str">
        <f>VLOOKUP(E1956,'CONTROL MP HR'!$E$5:$M$1813,9,0)</f>
        <v>80003008</v>
      </c>
    </row>
    <row r="1957" spans="1:12">
      <c r="A1957" s="22"/>
      <c r="B1957" s="21"/>
      <c r="C1957" s="21"/>
      <c r="D1957" s="22" t="e">
        <v>#N/A</v>
      </c>
      <c r="E1957" s="22" t="s">
        <v>4634</v>
      </c>
      <c r="F1957" s="22" t="s">
        <v>4609</v>
      </c>
      <c r="G1957" s="22"/>
      <c r="H1957" s="17">
        <v>44802</v>
      </c>
      <c r="I1957" s="22" t="s">
        <v>4587</v>
      </c>
      <c r="L1957" s="8" t="e">
        <f>VLOOKUP(E1957,'CONTROL MP HR'!$E$5:$M$1813,9,0)</f>
        <v>#N/A</v>
      </c>
    </row>
    <row r="1958" spans="1:12">
      <c r="A1958" s="22"/>
      <c r="B1958" s="21"/>
      <c r="C1958" s="21"/>
      <c r="D1958" s="22" t="s">
        <v>3082</v>
      </c>
      <c r="E1958" s="22" t="s">
        <v>3083</v>
      </c>
      <c r="F1958" s="22" t="s">
        <v>1255</v>
      </c>
      <c r="G1958" s="22"/>
      <c r="H1958" s="17">
        <v>44802</v>
      </c>
      <c r="I1958" s="22" t="s">
        <v>4587</v>
      </c>
      <c r="L1958" s="8" t="str">
        <f>VLOOKUP(E1958,'CONTROL MP HR'!$E$5:$M$1813,9,0)</f>
        <v>00118293</v>
      </c>
    </row>
    <row r="1959" spans="1:12">
      <c r="A1959" s="22"/>
      <c r="B1959" s="21"/>
      <c r="C1959" s="21"/>
      <c r="D1959" s="22" t="e">
        <v>#N/A</v>
      </c>
      <c r="E1959" s="22" t="s">
        <v>4617</v>
      </c>
      <c r="F1959" s="22" t="s">
        <v>4609</v>
      </c>
      <c r="G1959" s="22"/>
      <c r="H1959" s="17">
        <v>44803</v>
      </c>
      <c r="I1959" s="22" t="s">
        <v>4587</v>
      </c>
      <c r="L1959" s="8" t="e">
        <f>VLOOKUP(E1959,'CONTROL MP HR'!$E$5:$M$1813,9,0)</f>
        <v>#N/A</v>
      </c>
    </row>
    <row r="1960" spans="1:12">
      <c r="A1960" s="22"/>
      <c r="B1960" s="21"/>
      <c r="C1960" s="21"/>
      <c r="D1960" s="22" t="s">
        <v>3378</v>
      </c>
      <c r="E1960" s="22" t="s">
        <v>3379</v>
      </c>
      <c r="F1960" s="22" t="s">
        <v>1255</v>
      </c>
      <c r="G1960" s="22"/>
      <c r="H1960" s="17">
        <v>44803</v>
      </c>
      <c r="I1960" s="22" t="s">
        <v>4587</v>
      </c>
      <c r="L1960" s="8" t="str">
        <f>VLOOKUP(E1960,'CONTROL MP HR'!$E$5:$M$1813,9,0)</f>
        <v>80002121</v>
      </c>
    </row>
    <row r="1961" spans="1:12">
      <c r="A1961" s="22"/>
      <c r="B1961" s="21"/>
      <c r="C1961" s="21"/>
      <c r="D1961" s="22" t="e">
        <v>#N/A</v>
      </c>
      <c r="E1961" s="22" t="s">
        <v>4873</v>
      </c>
      <c r="F1961" s="22" t="s">
        <v>1255</v>
      </c>
      <c r="G1961" s="22"/>
      <c r="H1961" s="17">
        <v>44804</v>
      </c>
      <c r="I1961" s="22" t="s">
        <v>4587</v>
      </c>
      <c r="L1961" s="8" t="e">
        <f>VLOOKUP(E1961,'CONTROL MP HR'!$E$5:$M$1813,9,0)</f>
        <v>#N/A</v>
      </c>
    </row>
    <row r="1962" spans="1:12">
      <c r="A1962" s="22"/>
      <c r="B1962" s="21"/>
      <c r="C1962" s="21"/>
      <c r="D1962" s="22" t="s">
        <v>948</v>
      </c>
      <c r="E1962" s="22" t="s">
        <v>946</v>
      </c>
      <c r="F1962" s="22" t="s">
        <v>808</v>
      </c>
      <c r="G1962" s="22"/>
      <c r="H1962" s="17">
        <v>44804</v>
      </c>
      <c r="I1962" s="22" t="s">
        <v>4587</v>
      </c>
      <c r="L1962" s="8" t="str">
        <f>VLOOKUP(E1962,'CONTROL MP HR'!$E$5:$M$1813,9,0)</f>
        <v>00000009</v>
      </c>
    </row>
    <row r="1963" spans="1:12">
      <c r="A1963" s="22"/>
      <c r="B1963" s="21"/>
      <c r="C1963" s="21"/>
      <c r="D1963" s="22" t="s">
        <v>985</v>
      </c>
      <c r="E1963" s="22" t="s">
        <v>986</v>
      </c>
      <c r="F1963" s="22" t="s">
        <v>643</v>
      </c>
      <c r="G1963" s="22"/>
      <c r="H1963" s="17">
        <v>44805</v>
      </c>
      <c r="I1963" s="22"/>
      <c r="L1963" s="8" t="str">
        <f>VLOOKUP(E1963,'CONTROL MP HR'!$E$5:$M$1813,9,0)</f>
        <v>ISAC-21110470</v>
      </c>
    </row>
    <row r="1964" spans="1:12">
      <c r="A1964" s="22"/>
      <c r="B1964" s="21"/>
      <c r="C1964" s="21"/>
      <c r="D1964" s="22" t="s">
        <v>162</v>
      </c>
      <c r="E1964" s="22" t="s">
        <v>163</v>
      </c>
      <c r="F1964" s="22" t="s">
        <v>19</v>
      </c>
      <c r="G1964" s="22"/>
      <c r="H1964" s="17">
        <v>44805</v>
      </c>
      <c r="I1964" s="22"/>
      <c r="L1964" s="8" t="str">
        <f>VLOOKUP(E1964,'CONTROL MP HR'!$E$5:$M$1813,9,0)</f>
        <v>MP/ARCOO216</v>
      </c>
    </row>
    <row r="1965" spans="1:12">
      <c r="A1965" s="22"/>
      <c r="B1965" s="21"/>
      <c r="C1965" s="21"/>
      <c r="D1965" s="22" t="s">
        <v>2611</v>
      </c>
      <c r="E1965" s="22" t="s">
        <v>2612</v>
      </c>
      <c r="F1965" s="22" t="s">
        <v>1255</v>
      </c>
      <c r="G1965" s="22"/>
      <c r="H1965" s="17">
        <v>44805</v>
      </c>
      <c r="I1965" s="22"/>
      <c r="L1965" s="8" t="str">
        <f>VLOOKUP(E1965,'CONTROL MP HR'!$E$5:$M$1813,9,0)</f>
        <v>80001855</v>
      </c>
    </row>
    <row r="1966" spans="1:12">
      <c r="A1966" s="22"/>
      <c r="B1966" s="21"/>
      <c r="C1966" s="21"/>
      <c r="D1966" s="22" t="s">
        <v>779</v>
      </c>
      <c r="E1966" s="22" t="s">
        <v>778</v>
      </c>
      <c r="F1966" s="22" t="s">
        <v>744</v>
      </c>
      <c r="G1966" s="22"/>
      <c r="H1966" s="17">
        <v>44805</v>
      </c>
      <c r="I1966" s="22"/>
      <c r="L1966" s="8" t="str">
        <f>VLOOKUP(E1966,'CONTROL MP HR'!$E$5:$M$1813,9,0)</f>
        <v>00001234</v>
      </c>
    </row>
    <row r="1967" spans="1:12">
      <c r="A1967" s="22"/>
      <c r="B1967" s="21"/>
      <c r="C1967" s="21"/>
      <c r="D1967" s="22" t="e">
        <v>#N/A</v>
      </c>
      <c r="E1967" s="22" t="s">
        <v>4874</v>
      </c>
      <c r="F1967" s="22" t="s">
        <v>643</v>
      </c>
      <c r="G1967" s="22"/>
      <c r="H1967" s="17">
        <v>44805</v>
      </c>
      <c r="I1967" s="22"/>
      <c r="L1967" s="8" t="e">
        <f>VLOOKUP(E1967,'CONTROL MP HR'!$E$5:$M$1813,9,0)</f>
        <v>#N/A</v>
      </c>
    </row>
    <row r="1968" spans="1:12">
      <c r="A1968" s="22"/>
      <c r="B1968" s="21"/>
      <c r="C1968" s="21"/>
      <c r="D1968" s="22" t="e">
        <v>#N/A</v>
      </c>
      <c r="E1968" s="22" t="s">
        <v>4875</v>
      </c>
      <c r="F1968" s="22" t="s">
        <v>4772</v>
      </c>
      <c r="G1968" s="22"/>
      <c r="H1968" s="17">
        <v>44805</v>
      </c>
      <c r="I1968" s="22"/>
      <c r="L1968" s="8" t="e">
        <f>VLOOKUP(E1968,'CONTROL MP HR'!$E$5:$M$1813,9,0)</f>
        <v>#N/A</v>
      </c>
    </row>
    <row r="1969" spans="1:12">
      <c r="A1969" s="22"/>
      <c r="B1969" s="21"/>
      <c r="C1969" s="21"/>
      <c r="D1969" s="22" t="s">
        <v>3244</v>
      </c>
      <c r="E1969" s="22" t="s">
        <v>3245</v>
      </c>
      <c r="F1969" s="22" t="s">
        <v>1255</v>
      </c>
      <c r="G1969" s="22"/>
      <c r="H1969" s="17">
        <v>44805</v>
      </c>
      <c r="I1969" s="22"/>
      <c r="L1969" s="8" t="str">
        <f>VLOOKUP(E1969,'CONTROL MP HR'!$E$5:$M$1813,9,0)</f>
        <v>00109511</v>
      </c>
    </row>
    <row r="1970" spans="1:12">
      <c r="A1970" s="22"/>
      <c r="B1970" s="21"/>
      <c r="C1970" s="21"/>
      <c r="D1970" s="22" t="s">
        <v>2023</v>
      </c>
      <c r="E1970" s="22" t="s">
        <v>2024</v>
      </c>
      <c r="F1970" s="22" t="s">
        <v>1255</v>
      </c>
      <c r="G1970" s="22"/>
      <c r="H1970" s="17">
        <v>44805</v>
      </c>
      <c r="I1970" s="22"/>
      <c r="L1970" s="8" t="str">
        <f>VLOOKUP(E1970,'CONTROL MP HR'!$E$5:$M$1813,9,0)</f>
        <v>00114204</v>
      </c>
    </row>
    <row r="1971" spans="1:12">
      <c r="A1971" s="22"/>
      <c r="B1971" s="21"/>
      <c r="C1971" s="21"/>
      <c r="D1971" s="22" t="s">
        <v>3599</v>
      </c>
      <c r="E1971" s="22" t="s">
        <v>3600</v>
      </c>
      <c r="F1971" s="22" t="s">
        <v>1255</v>
      </c>
      <c r="G1971" s="22"/>
      <c r="H1971" s="17">
        <v>44805</v>
      </c>
      <c r="I1971" s="22"/>
      <c r="L1971" s="8" t="str">
        <f>VLOOKUP(E1971,'CONTROL MP HR'!$E$5:$M$1813,9,0)</f>
        <v>80002549</v>
      </c>
    </row>
    <row r="1972" spans="1:12">
      <c r="A1972" s="22"/>
      <c r="B1972" s="21"/>
      <c r="C1972" s="21"/>
      <c r="D1972" s="22" t="s">
        <v>2425</v>
      </c>
      <c r="E1972" s="22" t="s">
        <v>2426</v>
      </c>
      <c r="F1972" s="22" t="s">
        <v>1255</v>
      </c>
      <c r="G1972" s="22"/>
      <c r="H1972" s="17">
        <v>44805</v>
      </c>
      <c r="I1972" s="22"/>
      <c r="L1972" s="8" t="str">
        <f>VLOOKUP(E1972,'CONTROL MP HR'!$E$5:$M$1813,9,0)</f>
        <v>80002362</v>
      </c>
    </row>
    <row r="1973" spans="1:12">
      <c r="A1973" s="22"/>
      <c r="B1973" s="21"/>
      <c r="C1973" s="21"/>
      <c r="D1973" s="22" t="s">
        <v>1605</v>
      </c>
      <c r="E1973" s="22" t="s">
        <v>1606</v>
      </c>
      <c r="F1973" s="22" t="s">
        <v>1255</v>
      </c>
      <c r="G1973" s="22"/>
      <c r="H1973" s="17">
        <v>44805</v>
      </c>
      <c r="I1973" s="22"/>
      <c r="L1973" s="8" t="str">
        <f>VLOOKUP(E1973,'CONTROL MP HR'!$E$5:$M$1813,9,0)</f>
        <v>80002538</v>
      </c>
    </row>
    <row r="1974" spans="1:12">
      <c r="A1974" s="22"/>
      <c r="B1974" s="21"/>
      <c r="C1974" s="21"/>
      <c r="D1974" s="22" t="s">
        <v>2567</v>
      </c>
      <c r="E1974" s="22" t="s">
        <v>2566</v>
      </c>
      <c r="F1974" s="22" t="s">
        <v>1255</v>
      </c>
      <c r="G1974" s="22"/>
      <c r="H1974" s="17">
        <v>44805</v>
      </c>
      <c r="I1974" s="22"/>
      <c r="L1974" s="8" t="str">
        <f>VLOOKUP(E1974,'CONTROL MP HR'!$E$5:$M$1813,9,0)</f>
        <v>80002740</v>
      </c>
    </row>
    <row r="1975" spans="1:12">
      <c r="A1975" s="22"/>
      <c r="B1975" s="21"/>
      <c r="C1975" s="21"/>
      <c r="D1975" s="22" t="s">
        <v>3490</v>
      </c>
      <c r="E1975" s="22" t="s">
        <v>3491</v>
      </c>
      <c r="F1975" s="22" t="s">
        <v>1255</v>
      </c>
      <c r="G1975" s="22"/>
      <c r="H1975" s="17">
        <v>44805</v>
      </c>
      <c r="I1975" s="22"/>
      <c r="L1975" s="8" t="str">
        <f>VLOOKUP(E1975,'CONTROL MP HR'!$E$5:$M$1813,9,0)</f>
        <v>80001859</v>
      </c>
    </row>
    <row r="1976" spans="1:12">
      <c r="A1976" s="22"/>
      <c r="B1976" s="21"/>
      <c r="C1976" s="21"/>
      <c r="D1976" s="22" t="s">
        <v>103</v>
      </c>
      <c r="E1976" s="22" t="s">
        <v>104</v>
      </c>
      <c r="F1976" s="22" t="s">
        <v>19</v>
      </c>
      <c r="G1976" s="22"/>
      <c r="H1976" s="17">
        <v>44805</v>
      </c>
      <c r="I1976" s="22"/>
      <c r="L1976" s="8" t="str">
        <f>VLOOKUP(E1976,'CONTROL MP HR'!$E$5:$M$1813,9,0)</f>
        <v>ISAC-22082432</v>
      </c>
    </row>
    <row r="1977" spans="1:12">
      <c r="A1977" s="22"/>
      <c r="B1977" s="21"/>
      <c r="C1977" s="21"/>
      <c r="D1977" s="22" t="s">
        <v>2925</v>
      </c>
      <c r="E1977" s="22" t="s">
        <v>2926</v>
      </c>
      <c r="F1977" s="22" t="s">
        <v>1255</v>
      </c>
      <c r="G1977" s="22"/>
      <c r="H1977" s="17">
        <v>44805</v>
      </c>
      <c r="I1977" s="22"/>
      <c r="L1977" s="8" t="str">
        <f>VLOOKUP(E1977,'CONTROL MP HR'!$E$5:$M$1813,9,0)</f>
        <v>80003140</v>
      </c>
    </row>
    <row r="1978" spans="1:12">
      <c r="A1978" s="22"/>
      <c r="B1978" s="21"/>
      <c r="C1978" s="21"/>
      <c r="D1978" s="22" t="s">
        <v>761</v>
      </c>
      <c r="E1978" s="22" t="s">
        <v>762</v>
      </c>
      <c r="F1978" s="22" t="s">
        <v>744</v>
      </c>
      <c r="G1978" s="22"/>
      <c r="H1978" s="17">
        <v>44805</v>
      </c>
      <c r="I1978" s="22"/>
      <c r="L1978" s="8" t="str">
        <f>VLOOKUP(E1978,'CONTROL MP HR'!$E$5:$M$1813,9,0)</f>
        <v>EDJS - 123</v>
      </c>
    </row>
    <row r="1979" spans="1:12">
      <c r="A1979" s="22"/>
      <c r="B1979" s="21"/>
      <c r="C1979" s="21"/>
      <c r="D1979" s="22" t="s">
        <v>2530</v>
      </c>
      <c r="E1979" s="22" t="s">
        <v>2531</v>
      </c>
      <c r="F1979" s="22" t="s">
        <v>1255</v>
      </c>
      <c r="G1979" s="22"/>
      <c r="H1979" s="17">
        <v>44808</v>
      </c>
      <c r="I1979" s="22"/>
      <c r="L1979" s="8" t="str">
        <f>VLOOKUP(E1979,'CONTROL MP HR'!$E$5:$M$1813,9,0)</f>
        <v>80002532</v>
      </c>
    </row>
    <row r="1980" spans="1:12">
      <c r="A1980" s="22"/>
      <c r="B1980" s="21"/>
      <c r="C1980" s="21"/>
      <c r="D1980" s="22" t="s">
        <v>1151</v>
      </c>
      <c r="E1980" s="22" t="s">
        <v>1152</v>
      </c>
      <c r="F1980" s="22" t="s">
        <v>1141</v>
      </c>
      <c r="G1980" s="22"/>
      <c r="H1980" s="17">
        <v>44808</v>
      </c>
      <c r="I1980" s="22"/>
      <c r="L1980" s="8" t="str">
        <f>VLOOKUP(E1980,'CONTROL MP HR'!$E$5:$M$1813,9,0)</f>
        <v>LBR - 005</v>
      </c>
    </row>
    <row r="1981" spans="1:12">
      <c r="A1981" s="22"/>
      <c r="B1981" s="21"/>
      <c r="C1981" s="21"/>
      <c r="D1981" s="22" t="s">
        <v>1727</v>
      </c>
      <c r="E1981" s="22" t="s">
        <v>1728</v>
      </c>
      <c r="F1981" s="22" t="s">
        <v>1255</v>
      </c>
      <c r="G1981" s="22"/>
      <c r="H1981" s="17">
        <v>44808</v>
      </c>
      <c r="I1981" s="22"/>
      <c r="L1981" s="8" t="str">
        <f>VLOOKUP(E1981,'CONTROL MP HR'!$E$5:$M$1813,9,0)</f>
        <v>80002016</v>
      </c>
    </row>
    <row r="1982" spans="1:12">
      <c r="A1982" s="22"/>
      <c r="B1982" s="21"/>
      <c r="C1982" s="21"/>
      <c r="D1982" s="22" t="s">
        <v>1376</v>
      </c>
      <c r="E1982" s="22" t="s">
        <v>1377</v>
      </c>
      <c r="F1982" s="22" t="s">
        <v>1255</v>
      </c>
      <c r="G1982" s="22"/>
      <c r="H1982" s="17">
        <v>44808</v>
      </c>
      <c r="I1982" s="22"/>
      <c r="L1982" s="8" t="str">
        <f>VLOOKUP(E1982,'CONTROL MP HR'!$E$5:$M$1813,9,0)</f>
        <v>01111845</v>
      </c>
    </row>
    <row r="1983" spans="1:12">
      <c r="A1983" s="22"/>
      <c r="B1983" s="21"/>
      <c r="C1983" s="21"/>
      <c r="D1983" s="22" t="s">
        <v>3654</v>
      </c>
      <c r="E1983" s="22" t="s">
        <v>3655</v>
      </c>
      <c r="F1983" s="22" t="s">
        <v>1255</v>
      </c>
      <c r="G1983" s="22"/>
      <c r="H1983" s="17">
        <v>44808</v>
      </c>
      <c r="I1983" s="22"/>
      <c r="L1983" s="8" t="str">
        <f>VLOOKUP(E1983,'CONTROL MP HR'!$E$5:$M$1813,9,0)</f>
        <v>80002319</v>
      </c>
    </row>
    <row r="1984" spans="1:12">
      <c r="A1984" s="22"/>
      <c r="B1984" s="21"/>
      <c r="C1984" s="21"/>
      <c r="D1984" s="22" t="e">
        <v>#N/A</v>
      </c>
      <c r="E1984" s="22" t="s">
        <v>4876</v>
      </c>
      <c r="F1984" s="22" t="s">
        <v>3946</v>
      </c>
      <c r="G1984" s="22"/>
      <c r="H1984" s="17">
        <v>44808</v>
      </c>
      <c r="I1984" s="22"/>
      <c r="L1984" s="8" t="e">
        <f>VLOOKUP(E1984,'CONTROL MP HR'!$E$5:$M$1813,9,0)</f>
        <v>#N/A</v>
      </c>
    </row>
    <row r="1985" spans="1:12">
      <c r="A1985" s="22"/>
      <c r="B1985" s="21"/>
      <c r="C1985" s="21"/>
      <c r="D1985" s="22" t="s">
        <v>3046</v>
      </c>
      <c r="E1985" s="22" t="s">
        <v>3047</v>
      </c>
      <c r="F1985" s="22" t="s">
        <v>3946</v>
      </c>
      <c r="G1985" s="22"/>
      <c r="H1985" s="17">
        <v>44808</v>
      </c>
      <c r="I1985" s="22"/>
      <c r="L1985" s="8" t="str">
        <f>VLOOKUP(E1985,'CONTROL MP HR'!$E$5:$M$1813,9,0)</f>
        <v>80001790</v>
      </c>
    </row>
    <row r="1986" spans="1:12">
      <c r="A1986" s="22"/>
      <c r="B1986" s="21"/>
      <c r="C1986" s="21"/>
      <c r="D1986" s="22" t="e">
        <v>#N/A</v>
      </c>
      <c r="E1986" s="22" t="s">
        <v>4877</v>
      </c>
      <c r="F1986" s="22" t="s">
        <v>3946</v>
      </c>
      <c r="G1986" s="22"/>
      <c r="H1986" s="17">
        <v>44808</v>
      </c>
      <c r="I1986" s="22"/>
      <c r="L1986" s="8" t="e">
        <f>VLOOKUP(E1986,'CONTROL MP HR'!$E$5:$M$1813,9,0)</f>
        <v>#N/A</v>
      </c>
    </row>
    <row r="1987" spans="1:12">
      <c r="A1987" s="22"/>
      <c r="B1987" s="21"/>
      <c r="C1987" s="21"/>
      <c r="D1987" s="22" t="s">
        <v>3130</v>
      </c>
      <c r="E1987" s="22" t="s">
        <v>3131</v>
      </c>
      <c r="F1987" s="22" t="s">
        <v>1255</v>
      </c>
      <c r="G1987" s="22"/>
      <c r="H1987" s="17">
        <v>44808</v>
      </c>
      <c r="I1987" s="22"/>
      <c r="L1987" s="8" t="str">
        <f>VLOOKUP(E1987,'CONTROL MP HR'!$E$5:$M$1813,9,0)</f>
        <v>00118525</v>
      </c>
    </row>
    <row r="1988" spans="1:12">
      <c r="A1988" s="22"/>
      <c r="B1988" s="21"/>
      <c r="C1988" s="21"/>
      <c r="D1988" s="22" t="s">
        <v>608</v>
      </c>
      <c r="E1988" s="22" t="s">
        <v>609</v>
      </c>
      <c r="F1988" s="22" t="s">
        <v>4609</v>
      </c>
      <c r="G1988" s="22"/>
      <c r="H1988" s="17">
        <v>44808</v>
      </c>
      <c r="I1988" s="22"/>
      <c r="L1988" s="8" t="str">
        <f>VLOOKUP(E1988,'CONTROL MP HR'!$E$5:$M$1813,9,0)</f>
        <v>BMP0311215</v>
      </c>
    </row>
    <row r="1989" spans="1:12">
      <c r="A1989" s="22"/>
      <c r="B1989" s="21"/>
      <c r="C1989" s="21"/>
      <c r="D1989" s="22" t="s">
        <v>2306</v>
      </c>
      <c r="E1989" s="22" t="s">
        <v>2307</v>
      </c>
      <c r="F1989" s="22" t="s">
        <v>1255</v>
      </c>
      <c r="G1989" s="22"/>
      <c r="H1989" s="17">
        <v>44808</v>
      </c>
      <c r="I1989" s="22"/>
      <c r="L1989" s="8" t="str">
        <f>VLOOKUP(E1989,'CONTROL MP HR'!$E$5:$M$1813,9,0)</f>
        <v>80002331</v>
      </c>
    </row>
    <row r="1990" spans="1:12">
      <c r="A1990" s="22"/>
      <c r="B1990" s="21"/>
      <c r="C1990" s="21"/>
      <c r="D1990" s="22" t="s">
        <v>2976</v>
      </c>
      <c r="E1990" s="22" t="s">
        <v>2977</v>
      </c>
      <c r="F1990" s="22" t="s">
        <v>1255</v>
      </c>
      <c r="G1990" s="22"/>
      <c r="H1990" s="17">
        <v>44808</v>
      </c>
      <c r="I1990" s="22"/>
      <c r="L1990" s="8" t="str">
        <f>VLOOKUP(E1990,'CONTROL MP HR'!$E$5:$M$1813,9,0)</f>
        <v>80002186</v>
      </c>
    </row>
    <row r="1991" spans="1:12">
      <c r="A1991" s="22"/>
      <c r="B1991" s="21"/>
      <c r="C1991" s="21"/>
      <c r="D1991" s="22" t="s">
        <v>2996</v>
      </c>
      <c r="E1991" s="22" t="s">
        <v>2997</v>
      </c>
      <c r="F1991" s="22" t="s">
        <v>1255</v>
      </c>
      <c r="G1991" s="22"/>
      <c r="H1991" s="17">
        <v>44808</v>
      </c>
      <c r="I1991" s="22"/>
      <c r="L1991" s="8" t="str">
        <f>VLOOKUP(E1991,'CONTROL MP HR'!$E$5:$M$1813,9,0)</f>
        <v>80000881</v>
      </c>
    </row>
    <row r="1992" spans="1:12">
      <c r="A1992" s="22"/>
      <c r="B1992" s="21"/>
      <c r="C1992" s="21"/>
      <c r="D1992" s="22" t="s">
        <v>1833</v>
      </c>
      <c r="E1992" s="22" t="s">
        <v>1834</v>
      </c>
      <c r="F1992" s="22" t="s">
        <v>1255</v>
      </c>
      <c r="G1992" s="22"/>
      <c r="H1992" s="17">
        <v>44808</v>
      </c>
      <c r="I1992" s="22"/>
      <c r="L1992" s="8" t="str">
        <f>VLOOKUP(E1992,'CONTROL MP HR'!$E$5:$M$1813,9,0)</f>
        <v>80002023</v>
      </c>
    </row>
    <row r="1993" spans="1:12">
      <c r="A1993" s="22"/>
      <c r="B1993" s="21"/>
      <c r="C1993" s="21"/>
      <c r="D1993" s="22" t="s">
        <v>2740</v>
      </c>
      <c r="E1993" s="22" t="s">
        <v>2741</v>
      </c>
      <c r="F1993" s="22" t="s">
        <v>1255</v>
      </c>
      <c r="G1993" s="22"/>
      <c r="H1993" s="17">
        <v>44808</v>
      </c>
      <c r="I1993" s="22"/>
      <c r="L1993" s="8" t="str">
        <f>VLOOKUP(E1993,'CONTROL MP HR'!$E$5:$M$1813,9,0)</f>
        <v>80002240</v>
      </c>
    </row>
    <row r="1994" spans="1:12">
      <c r="A1994" s="22"/>
      <c r="B1994" s="21"/>
      <c r="C1994" s="21"/>
      <c r="D1994" s="22" t="s">
        <v>1948</v>
      </c>
      <c r="E1994" s="22" t="s">
        <v>1949</v>
      </c>
      <c r="F1994" s="22" t="s">
        <v>1255</v>
      </c>
      <c r="G1994" s="22"/>
      <c r="H1994" s="17">
        <v>44808</v>
      </c>
      <c r="I1994" s="22"/>
      <c r="L1994" s="8" t="str">
        <f>VLOOKUP(E1994,'CONTROL MP HR'!$E$5:$M$1813,9,0)</f>
        <v>01121174</v>
      </c>
    </row>
    <row r="1995" spans="1:12">
      <c r="A1995" s="22"/>
      <c r="B1995" s="21"/>
      <c r="C1995" s="21"/>
      <c r="D1995" s="22" t="e">
        <v>#N/A</v>
      </c>
      <c r="E1995" s="22" t="s">
        <v>4878</v>
      </c>
      <c r="F1995" s="22" t="s">
        <v>1255</v>
      </c>
      <c r="G1995" s="22"/>
      <c r="H1995" s="17">
        <v>44809</v>
      </c>
      <c r="I1995" s="22"/>
      <c r="L1995" s="8" t="e">
        <f>VLOOKUP(E1995,'CONTROL MP HR'!$E$5:$M$1813,9,0)</f>
        <v>#N/A</v>
      </c>
    </row>
    <row r="1996" spans="1:12">
      <c r="A1996" s="22"/>
      <c r="B1996" s="21"/>
      <c r="C1996" s="21"/>
      <c r="D1996" s="22" t="e">
        <v>#N/A</v>
      </c>
      <c r="E1996" s="22" t="s">
        <v>4879</v>
      </c>
      <c r="F1996" s="22" t="s">
        <v>643</v>
      </c>
      <c r="G1996" s="22"/>
      <c r="H1996" s="17">
        <v>44809</v>
      </c>
      <c r="I1996" s="22"/>
      <c r="L1996" s="8" t="e">
        <f>VLOOKUP(E1996,'CONTROL MP HR'!$E$5:$M$1813,9,0)</f>
        <v>#N/A</v>
      </c>
    </row>
    <row r="1997" spans="1:12">
      <c r="A1997" s="22"/>
      <c r="B1997" s="21"/>
      <c r="C1997" s="21"/>
      <c r="D1997" s="22" t="s">
        <v>3225</v>
      </c>
      <c r="E1997" s="22" t="s">
        <v>3226</v>
      </c>
      <c r="F1997" s="22" t="s">
        <v>1255</v>
      </c>
      <c r="G1997" s="22"/>
      <c r="H1997" s="17">
        <v>44809</v>
      </c>
      <c r="I1997" s="22"/>
      <c r="L1997" s="8" t="str">
        <f>VLOOKUP(E1997,'CONTROL MP HR'!$E$5:$M$1813,9,0)</f>
        <v>00119142</v>
      </c>
    </row>
    <row r="1998" spans="1:12">
      <c r="A1998" s="22"/>
      <c r="B1998" s="21"/>
      <c r="C1998" s="21"/>
      <c r="D1998" s="22" t="s">
        <v>3267</v>
      </c>
      <c r="E1998" s="22" t="s">
        <v>3268</v>
      </c>
      <c r="F1998" s="22" t="s">
        <v>1255</v>
      </c>
      <c r="G1998" s="22"/>
      <c r="H1998" s="17">
        <v>44809</v>
      </c>
      <c r="I1998" s="22"/>
      <c r="L1998" s="8" t="str">
        <f>VLOOKUP(E1998,'CONTROL MP HR'!$E$5:$M$1813,9,0)</f>
        <v>80002480</v>
      </c>
    </row>
    <row r="1999" spans="1:12">
      <c r="A1999" s="22"/>
      <c r="B1999" s="21"/>
      <c r="C1999" s="21"/>
      <c r="D1999" s="22" t="s">
        <v>2827</v>
      </c>
      <c r="E1999" s="22" t="s">
        <v>2828</v>
      </c>
      <c r="F1999" s="22" t="s">
        <v>1255</v>
      </c>
      <c r="G1999" s="22"/>
      <c r="H1999" s="17">
        <v>44809</v>
      </c>
      <c r="I1999" s="22"/>
      <c r="L1999" s="8" t="str">
        <f>VLOOKUP(E1999,'CONTROL MP HR'!$E$5:$M$1813,9,0)</f>
        <v>80003197</v>
      </c>
    </row>
    <row r="2000" spans="1:12">
      <c r="A2000" s="22"/>
      <c r="B2000" s="21"/>
      <c r="C2000" s="21"/>
      <c r="D2000" s="22" t="s">
        <v>2717</v>
      </c>
      <c r="E2000" s="22" t="s">
        <v>2718</v>
      </c>
      <c r="F2000" s="22" t="s">
        <v>1255</v>
      </c>
      <c r="G2000" s="22"/>
      <c r="H2000" s="17">
        <v>44809</v>
      </c>
      <c r="I2000" s="22"/>
      <c r="L2000" s="8" t="str">
        <f>VLOOKUP(E2000,'CONTROL MP HR'!$E$5:$M$1813,9,0)</f>
        <v>80002017</v>
      </c>
    </row>
    <row r="2001" spans="1:12">
      <c r="A2001" s="22"/>
      <c r="B2001" s="21"/>
      <c r="C2001" s="21"/>
      <c r="D2001" s="22" t="s">
        <v>1845</v>
      </c>
      <c r="E2001" s="22" t="s">
        <v>1846</v>
      </c>
      <c r="F2001" s="22" t="s">
        <v>1255</v>
      </c>
      <c r="G2001" s="22"/>
      <c r="H2001" s="17">
        <v>44809</v>
      </c>
      <c r="I2001" s="22"/>
      <c r="L2001" s="8" t="str">
        <f>VLOOKUP(E2001,'CONTROL MP HR'!$E$5:$M$1813,9,0)</f>
        <v>80002523</v>
      </c>
    </row>
    <row r="2002" spans="1:12">
      <c r="A2002" s="22"/>
      <c r="B2002" s="21"/>
      <c r="C2002" s="21"/>
      <c r="D2002" s="22" t="s">
        <v>529</v>
      </c>
      <c r="E2002" s="22" t="s">
        <v>530</v>
      </c>
      <c r="F2002" s="22" t="s">
        <v>4609</v>
      </c>
      <c r="G2002" s="22"/>
      <c r="H2002" s="17">
        <v>44809</v>
      </c>
      <c r="I2002" s="22"/>
      <c r="L2002" s="8" t="str">
        <f>VLOOKUP(E2002,'CONTROL MP HR'!$E$5:$M$1813,9,0)</f>
        <v>BMP-021020211</v>
      </c>
    </row>
    <row r="2003" spans="1:12">
      <c r="A2003" s="22"/>
      <c r="B2003" s="21"/>
      <c r="C2003" s="21"/>
      <c r="D2003" s="22" t="s">
        <v>359</v>
      </c>
      <c r="E2003" s="22" t="s">
        <v>360</v>
      </c>
      <c r="F2003" s="22" t="s">
        <v>1255</v>
      </c>
      <c r="G2003" s="22"/>
      <c r="H2003" s="17">
        <v>44810</v>
      </c>
      <c r="I2003" s="22"/>
      <c r="L2003" s="8" t="str">
        <f>VLOOKUP(E2003,'CONTROL MP HR'!$E$5:$M$1813,9,0)</f>
        <v>BMP2008223</v>
      </c>
    </row>
    <row r="2004" spans="1:12">
      <c r="A2004" s="22"/>
      <c r="B2004" s="21"/>
      <c r="C2004" s="21"/>
      <c r="D2004" s="22" t="s">
        <v>67</v>
      </c>
      <c r="E2004" s="22" t="s">
        <v>68</v>
      </c>
      <c r="F2004" s="22" t="s">
        <v>19</v>
      </c>
      <c r="G2004" s="22"/>
      <c r="H2004" s="17">
        <v>44810</v>
      </c>
      <c r="I2004" s="22"/>
      <c r="L2004" s="8" t="str">
        <f>VLOOKUP(E2004,'CONTROL MP HR'!$E$5:$M$1813,9,0)</f>
        <v>MP/ARCO329</v>
      </c>
    </row>
    <row r="2005" spans="1:12">
      <c r="A2005" s="22"/>
      <c r="B2005" s="21"/>
      <c r="C2005" s="21"/>
      <c r="D2005" s="22" t="s">
        <v>1721</v>
      </c>
      <c r="E2005" s="22" t="s">
        <v>1722</v>
      </c>
      <c r="F2005" s="22" t="s">
        <v>1255</v>
      </c>
      <c r="G2005" s="22"/>
      <c r="H2005" s="17">
        <v>44812</v>
      </c>
      <c r="I2005" s="22"/>
      <c r="L2005" s="8" t="str">
        <f>VLOOKUP(E2005,'CONTROL MP HR'!$E$5:$M$1813,9,0)</f>
        <v>80003623</v>
      </c>
    </row>
    <row r="2006" spans="1:12">
      <c r="A2006" s="22"/>
      <c r="B2006" s="21"/>
      <c r="C2006" s="21"/>
      <c r="D2006" s="22" t="s">
        <v>2608</v>
      </c>
      <c r="E2006" s="22" t="s">
        <v>2607</v>
      </c>
      <c r="F2006" s="22" t="s">
        <v>666</v>
      </c>
      <c r="G2006" s="22"/>
      <c r="H2006" s="17">
        <v>44812</v>
      </c>
      <c r="I2006" s="22"/>
      <c r="L2006" s="8" t="str">
        <f>VLOOKUP(E2006,'CONTROL MP HR'!$E$5:$M$1813,9,0)</f>
        <v>80004606</v>
      </c>
    </row>
    <row r="2007" spans="1:12">
      <c r="A2007" s="22"/>
      <c r="B2007" s="21"/>
      <c r="C2007" s="21"/>
      <c r="D2007" s="22" t="e">
        <v>#N/A</v>
      </c>
      <c r="E2007" s="22" t="s">
        <v>4880</v>
      </c>
      <c r="F2007" s="22" t="s">
        <v>1255</v>
      </c>
      <c r="G2007" s="22"/>
      <c r="H2007" s="17">
        <v>44812</v>
      </c>
      <c r="I2007" s="22"/>
      <c r="L2007" s="8" t="e">
        <f>VLOOKUP(E2007,'CONTROL MP HR'!$E$5:$M$1813,9,0)</f>
        <v>#N/A</v>
      </c>
    </row>
    <row r="2008" spans="1:12">
      <c r="A2008" s="22"/>
      <c r="B2008" s="21"/>
      <c r="C2008" s="21"/>
      <c r="D2008" s="22" t="s">
        <v>1572</v>
      </c>
      <c r="E2008" s="22" t="s">
        <v>1573</v>
      </c>
      <c r="F2008" s="22" t="s">
        <v>1255</v>
      </c>
      <c r="G2008" s="22"/>
      <c r="H2008" s="17">
        <v>44812</v>
      </c>
      <c r="I2008" s="22"/>
      <c r="L2008" s="8" t="str">
        <f>VLOOKUP(E2008,'CONTROL MP HR'!$E$5:$M$1813,9,0)</f>
        <v>80003219</v>
      </c>
    </row>
    <row r="2009" spans="1:12">
      <c r="A2009" s="22"/>
      <c r="B2009" s="21"/>
      <c r="C2009" s="21"/>
      <c r="D2009" s="22" t="s">
        <v>1539</v>
      </c>
      <c r="E2009" s="22" t="s">
        <v>1540</v>
      </c>
      <c r="F2009" s="22" t="s">
        <v>1255</v>
      </c>
      <c r="G2009" s="22"/>
      <c r="H2009" s="17">
        <v>44812</v>
      </c>
      <c r="I2009" s="22"/>
      <c r="L2009" s="8" t="str">
        <f>VLOOKUP(E2009,'CONTROL MP HR'!$E$5:$M$1813,9,0)</f>
        <v>80000686</v>
      </c>
    </row>
    <row r="2010" spans="1:12">
      <c r="A2010" s="22"/>
      <c r="B2010" s="21"/>
      <c r="C2010" s="21"/>
      <c r="D2010" s="22" t="s">
        <v>1799</v>
      </c>
      <c r="E2010" s="22" t="s">
        <v>1800</v>
      </c>
      <c r="F2010" s="22" t="s">
        <v>1255</v>
      </c>
      <c r="G2010" s="22"/>
      <c r="H2010" s="17">
        <v>44812</v>
      </c>
      <c r="I2010" s="22"/>
      <c r="L2010" s="8" t="str">
        <f>VLOOKUP(E2010,'CONTROL MP HR'!$E$5:$M$1813,9,0)</f>
        <v>80002540</v>
      </c>
    </row>
    <row r="2011" spans="1:12">
      <c r="A2011" s="22"/>
      <c r="B2011" s="21"/>
      <c r="C2011" s="21"/>
      <c r="D2011" s="22" t="s">
        <v>3360</v>
      </c>
      <c r="E2011" s="22" t="s">
        <v>3361</v>
      </c>
      <c r="F2011" s="22" t="s">
        <v>1255</v>
      </c>
      <c r="G2011" s="22"/>
      <c r="H2011" s="17">
        <v>44812</v>
      </c>
      <c r="I2011" s="22"/>
      <c r="L2011" s="8" t="str">
        <f>VLOOKUP(E2011,'CONTROL MP HR'!$E$5:$M$1813,9,0)</f>
        <v>80002006</v>
      </c>
    </row>
    <row r="2012" spans="1:12">
      <c r="A2012" s="22"/>
      <c r="B2012" s="21"/>
      <c r="C2012" s="21"/>
      <c r="D2012" s="22" t="s">
        <v>3622</v>
      </c>
      <c r="E2012" s="22" t="s">
        <v>3623</v>
      </c>
      <c r="F2012" s="22" t="s">
        <v>1255</v>
      </c>
      <c r="G2012" s="22"/>
      <c r="H2012" s="17">
        <v>44812</v>
      </c>
      <c r="I2012" s="22"/>
      <c r="L2012" s="8" t="str">
        <f>VLOOKUP(E2012,'CONTROL MP HR'!$E$5:$M$1813,9,0)</f>
        <v>80002482</v>
      </c>
    </row>
    <row r="2013" spans="1:12">
      <c r="A2013" s="22"/>
      <c r="B2013" s="21"/>
      <c r="C2013" s="21"/>
      <c r="D2013" s="22" t="s">
        <v>1451</v>
      </c>
      <c r="E2013" s="22" t="s">
        <v>1450</v>
      </c>
      <c r="F2013" s="22" t="s">
        <v>1255</v>
      </c>
      <c r="G2013" s="22"/>
      <c r="H2013" s="17">
        <v>44812</v>
      </c>
      <c r="I2013" s="22"/>
      <c r="L2013" s="8" t="str">
        <f>VLOOKUP(E2013,'CONTROL MP HR'!$E$5:$M$1813,9,0)</f>
        <v>80003015</v>
      </c>
    </row>
    <row r="2014" spans="1:12">
      <c r="A2014" s="22"/>
      <c r="B2014" s="21"/>
      <c r="C2014" s="21"/>
      <c r="D2014" s="22" t="e">
        <v>#N/A</v>
      </c>
      <c r="E2014" s="22" t="s">
        <v>4881</v>
      </c>
      <c r="F2014" s="22" t="s">
        <v>1255</v>
      </c>
      <c r="G2014" s="22"/>
      <c r="H2014" s="17">
        <v>44812</v>
      </c>
      <c r="I2014" s="22"/>
      <c r="L2014" s="8" t="e">
        <f>VLOOKUP(E2014,'CONTROL MP HR'!$E$5:$M$1813,9,0)</f>
        <v>#N/A</v>
      </c>
    </row>
    <row r="2015" spans="1:12">
      <c r="A2015" s="22"/>
      <c r="B2015" s="21"/>
      <c r="C2015" s="21"/>
      <c r="D2015" s="22" t="e">
        <v>#N/A</v>
      </c>
      <c r="E2015" s="22" t="s">
        <v>4882</v>
      </c>
      <c r="F2015" s="22" t="s">
        <v>1255</v>
      </c>
      <c r="G2015" s="22"/>
      <c r="H2015" s="17">
        <v>44812</v>
      </c>
      <c r="I2015" s="22"/>
      <c r="L2015" s="8" t="e">
        <f>VLOOKUP(E2015,'CONTROL MP HR'!$E$5:$M$1813,9,0)</f>
        <v>#N/A</v>
      </c>
    </row>
    <row r="2016" spans="1:12">
      <c r="A2016" s="22"/>
      <c r="B2016" s="21"/>
      <c r="C2016" s="21"/>
      <c r="D2016" s="22" t="s">
        <v>2523</v>
      </c>
      <c r="E2016" s="22" t="s">
        <v>2524</v>
      </c>
      <c r="F2016" s="22" t="s">
        <v>1255</v>
      </c>
      <c r="G2016" s="22"/>
      <c r="H2016" s="17">
        <v>44812</v>
      </c>
      <c r="I2016" s="22"/>
      <c r="L2016" s="8" t="str">
        <f>VLOOKUP(E2016,'CONTROL MP HR'!$E$5:$M$1813,9,0)</f>
        <v>80002261</v>
      </c>
    </row>
    <row r="2017" spans="1:12">
      <c r="A2017" s="22"/>
      <c r="B2017" s="21"/>
      <c r="C2017" s="21"/>
      <c r="D2017" s="22" t="e">
        <v>#N/A</v>
      </c>
      <c r="E2017" s="22" t="s">
        <v>4883</v>
      </c>
      <c r="F2017" s="22" t="s">
        <v>1255</v>
      </c>
      <c r="G2017" s="22"/>
      <c r="H2017" s="17">
        <v>44812</v>
      </c>
      <c r="I2017" s="22"/>
      <c r="L2017" s="8" t="e">
        <f>VLOOKUP(E2017,'CONTROL MP HR'!$E$5:$M$1813,9,0)</f>
        <v>#N/A</v>
      </c>
    </row>
    <row r="2018" spans="1:12">
      <c r="A2018" s="22"/>
      <c r="B2018" s="21"/>
      <c r="C2018" s="21"/>
      <c r="D2018" s="22" t="s">
        <v>793</v>
      </c>
      <c r="E2018" s="22" t="s">
        <v>794</v>
      </c>
      <c r="F2018" s="22" t="s">
        <v>783</v>
      </c>
      <c r="G2018" s="22"/>
      <c r="H2018" s="17">
        <v>44812</v>
      </c>
      <c r="I2018" s="22"/>
      <c r="L2018" s="8" t="str">
        <f>VLOOKUP(E2018,'CONTROL MP HR'!$E$5:$M$1813,9,0)</f>
        <v>EPC-02</v>
      </c>
    </row>
    <row r="2019" spans="1:12">
      <c r="A2019" s="22"/>
      <c r="B2019" s="21"/>
      <c r="C2019" s="21"/>
      <c r="D2019" s="22" t="e">
        <v>#N/A</v>
      </c>
      <c r="E2019" s="22" t="s">
        <v>4884</v>
      </c>
      <c r="F2019" s="22" t="s">
        <v>1255</v>
      </c>
      <c r="G2019" s="22"/>
      <c r="H2019" s="17">
        <v>44812</v>
      </c>
      <c r="I2019" s="22"/>
      <c r="L2019" s="8" t="e">
        <f>VLOOKUP(E2019,'CONTROL MP HR'!$E$5:$M$1813,9,0)</f>
        <v>#N/A</v>
      </c>
    </row>
    <row r="2020" spans="1:12">
      <c r="A2020" s="22"/>
      <c r="B2020" s="21"/>
      <c r="C2020" s="21"/>
      <c r="D2020" s="22" t="e">
        <v>#N/A</v>
      </c>
      <c r="E2020" s="22" t="s">
        <v>4885</v>
      </c>
      <c r="F2020" s="22" t="s">
        <v>3947</v>
      </c>
      <c r="G2020" s="22"/>
      <c r="H2020" s="17">
        <v>44812</v>
      </c>
      <c r="I2020" s="22"/>
      <c r="L2020" s="8" t="e">
        <f>VLOOKUP(E2020,'CONTROL MP HR'!$E$5:$M$1813,9,0)</f>
        <v>#N/A</v>
      </c>
    </row>
    <row r="2021" spans="1:12">
      <c r="A2021" s="22"/>
      <c r="B2021" s="21"/>
      <c r="C2021" s="21"/>
      <c r="D2021" s="22" t="e">
        <v>#N/A</v>
      </c>
      <c r="E2021" s="22" t="s">
        <v>4886</v>
      </c>
      <c r="F2021" s="22" t="s">
        <v>1255</v>
      </c>
      <c r="G2021" s="22"/>
      <c r="H2021" s="17">
        <v>44812</v>
      </c>
      <c r="I2021" s="22"/>
      <c r="L2021" s="8" t="e">
        <f>VLOOKUP(E2021,'CONTROL MP HR'!$E$5:$M$1813,9,0)</f>
        <v>#N/A</v>
      </c>
    </row>
    <row r="2022" spans="1:12">
      <c r="A2022" s="22"/>
      <c r="B2022" s="21"/>
      <c r="C2022" s="21"/>
      <c r="D2022" s="22" t="e">
        <v>#N/A</v>
      </c>
      <c r="E2022" s="22" t="s">
        <v>4887</v>
      </c>
      <c r="F2022" s="22" t="s">
        <v>1255</v>
      </c>
      <c r="G2022" s="22"/>
      <c r="H2022" s="17">
        <v>44812</v>
      </c>
      <c r="I2022" s="22"/>
      <c r="L2022" s="8" t="e">
        <f>VLOOKUP(E2022,'CONTROL MP HR'!$E$5:$M$1813,9,0)</f>
        <v>#N/A</v>
      </c>
    </row>
    <row r="2023" spans="1:12">
      <c r="A2023" s="22"/>
      <c r="B2023" s="21"/>
      <c r="C2023" s="21"/>
      <c r="D2023" s="22" t="e">
        <v>#N/A</v>
      </c>
      <c r="E2023" s="22" t="s">
        <v>4888</v>
      </c>
      <c r="F2023" s="22" t="s">
        <v>1255</v>
      </c>
      <c r="G2023" s="22"/>
      <c r="H2023" s="17">
        <v>44812</v>
      </c>
      <c r="I2023" s="22"/>
      <c r="L2023" s="8" t="e">
        <f>VLOOKUP(E2023,'CONTROL MP HR'!$E$5:$M$1813,9,0)</f>
        <v>#N/A</v>
      </c>
    </row>
    <row r="2024" spans="1:12">
      <c r="A2024" s="22"/>
      <c r="B2024" s="21"/>
      <c r="C2024" s="21"/>
      <c r="D2024" s="22" t="e">
        <v>#N/A</v>
      </c>
      <c r="E2024" s="22" t="s">
        <v>4889</v>
      </c>
      <c r="F2024" s="22" t="s">
        <v>3946</v>
      </c>
      <c r="G2024" s="22"/>
      <c r="H2024" s="17">
        <v>44814</v>
      </c>
      <c r="I2024" s="22"/>
      <c r="L2024" s="8" t="e">
        <f>VLOOKUP(E2024,'CONTROL MP HR'!$E$5:$M$1813,9,0)</f>
        <v>#N/A</v>
      </c>
    </row>
    <row r="2025" spans="1:12">
      <c r="A2025" s="22"/>
      <c r="B2025" s="21"/>
      <c r="C2025" s="21"/>
      <c r="D2025" s="22" t="e">
        <v>#N/A</v>
      </c>
      <c r="E2025" s="22" t="s">
        <v>4890</v>
      </c>
      <c r="F2025" s="22" t="s">
        <v>3946</v>
      </c>
      <c r="G2025" s="22"/>
      <c r="H2025" s="17">
        <v>44814</v>
      </c>
      <c r="I2025" s="22"/>
      <c r="L2025" s="8" t="e">
        <f>VLOOKUP(E2025,'CONTROL MP HR'!$E$5:$M$1813,9,0)</f>
        <v>#N/A</v>
      </c>
    </row>
    <row r="2026" spans="1:12">
      <c r="A2026" s="22"/>
      <c r="B2026" s="21"/>
      <c r="C2026" s="21"/>
      <c r="D2026" s="22" t="e">
        <v>#N/A</v>
      </c>
      <c r="E2026" s="22" t="s">
        <v>4891</v>
      </c>
      <c r="F2026" s="22" t="s">
        <v>3946</v>
      </c>
      <c r="G2026" s="22"/>
      <c r="H2026" s="17">
        <v>44814</v>
      </c>
      <c r="I2026" s="22"/>
      <c r="L2026" s="8" t="e">
        <f>VLOOKUP(E2026,'CONTROL MP HR'!$E$5:$M$1813,9,0)</f>
        <v>#N/A</v>
      </c>
    </row>
    <row r="2027" spans="1:12">
      <c r="A2027" s="22"/>
      <c r="B2027" s="21"/>
      <c r="C2027" s="21"/>
      <c r="D2027" s="22" t="e">
        <v>#N/A</v>
      </c>
      <c r="E2027" s="22" t="s">
        <v>4892</v>
      </c>
      <c r="F2027" s="22" t="s">
        <v>3946</v>
      </c>
      <c r="G2027" s="22"/>
      <c r="H2027" s="17">
        <v>44814</v>
      </c>
      <c r="I2027" s="22"/>
      <c r="L2027" s="8" t="e">
        <f>VLOOKUP(E2027,'CONTROL MP HR'!$E$5:$M$1813,9,0)</f>
        <v>#N/A</v>
      </c>
    </row>
    <row r="2028" spans="1:12">
      <c r="A2028" s="22"/>
      <c r="B2028" s="21"/>
      <c r="C2028" s="21"/>
      <c r="D2028" s="22" t="e">
        <v>#N/A</v>
      </c>
      <c r="E2028" s="22" t="s">
        <v>4638</v>
      </c>
      <c r="F2028" s="22" t="s">
        <v>1255</v>
      </c>
      <c r="G2028" s="22"/>
      <c r="H2028" s="17">
        <v>44814</v>
      </c>
      <c r="I2028" s="22"/>
      <c r="L2028" s="8" t="e">
        <f>VLOOKUP(E2028,'CONTROL MP HR'!$E$5:$M$1813,9,0)</f>
        <v>#N/A</v>
      </c>
    </row>
    <row r="2029" spans="1:12">
      <c r="A2029" s="22"/>
      <c r="B2029" s="21"/>
      <c r="C2029" s="21"/>
      <c r="D2029" s="22" t="s">
        <v>1268</v>
      </c>
      <c r="E2029" s="22" t="s">
        <v>1269</v>
      </c>
      <c r="F2029" s="22" t="s">
        <v>1255</v>
      </c>
      <c r="G2029" s="22"/>
      <c r="H2029" s="17">
        <v>44814</v>
      </c>
      <c r="I2029" s="22"/>
      <c r="L2029" s="8" t="str">
        <f>VLOOKUP(E2029,'CONTROL MP HR'!$E$5:$M$1813,9,0)</f>
        <v>80001110</v>
      </c>
    </row>
    <row r="2030" spans="1:12">
      <c r="A2030" s="22"/>
      <c r="B2030" s="21"/>
      <c r="C2030" s="21"/>
      <c r="D2030" s="22" t="s">
        <v>3406</v>
      </c>
      <c r="E2030" s="22" t="s">
        <v>3407</v>
      </c>
      <c r="F2030" s="22" t="s">
        <v>1255</v>
      </c>
      <c r="G2030" s="22"/>
      <c r="H2030" s="17">
        <v>44814</v>
      </c>
      <c r="I2030" s="22"/>
      <c r="L2030" s="8" t="str">
        <f>VLOOKUP(E2030,'CONTROL MP HR'!$E$5:$M$1813,9,0)</f>
        <v>80003050</v>
      </c>
    </row>
    <row r="2031" spans="1:12">
      <c r="A2031" s="22"/>
      <c r="B2031" s="21"/>
      <c r="C2031" s="21"/>
      <c r="D2031" s="22" t="s">
        <v>3804</v>
      </c>
      <c r="E2031" s="22" t="s">
        <v>3805</v>
      </c>
      <c r="F2031" s="22" t="s">
        <v>4611</v>
      </c>
      <c r="G2031" s="22"/>
      <c r="H2031" s="17">
        <v>44814</v>
      </c>
      <c r="I2031" s="22"/>
      <c r="L2031" s="8" t="str">
        <f>VLOOKUP(E2031,'CONTROL MP HR'!$E$5:$M$1813,9,0)</f>
        <v>SUI - 2008002</v>
      </c>
    </row>
    <row r="2032" spans="1:12">
      <c r="A2032" s="22"/>
      <c r="B2032" s="21"/>
      <c r="C2032" s="21"/>
      <c r="D2032" s="22" t="e">
        <v>#N/A</v>
      </c>
      <c r="E2032" s="22" t="s">
        <v>4675</v>
      </c>
      <c r="F2032" s="22" t="s">
        <v>4609</v>
      </c>
      <c r="G2032" s="22"/>
      <c r="H2032" s="17">
        <v>44814</v>
      </c>
      <c r="I2032" s="22"/>
      <c r="L2032" s="8" t="e">
        <f>VLOOKUP(E2032,'CONTROL MP HR'!$E$5:$M$1813,9,0)</f>
        <v>#N/A</v>
      </c>
    </row>
    <row r="2033" spans="1:12">
      <c r="A2033" s="22"/>
      <c r="B2033" s="21"/>
      <c r="C2033" s="21"/>
      <c r="D2033" s="22" t="s">
        <v>2165</v>
      </c>
      <c r="E2033" s="22" t="s">
        <v>2166</v>
      </c>
      <c r="F2033" s="22" t="s">
        <v>1255</v>
      </c>
      <c r="G2033" s="22"/>
      <c r="H2033" s="17">
        <v>44814</v>
      </c>
      <c r="I2033" s="22"/>
      <c r="L2033" s="8" t="str">
        <f>VLOOKUP(E2033,'CONTROL MP HR'!$E$5:$M$1813,9,0)</f>
        <v>80002776</v>
      </c>
    </row>
    <row r="2034" spans="1:12">
      <c r="A2034" s="22"/>
      <c r="B2034" s="21"/>
      <c r="C2034" s="21"/>
      <c r="D2034" s="22" t="s">
        <v>1138</v>
      </c>
      <c r="E2034" s="22" t="s">
        <v>1137</v>
      </c>
      <c r="F2034" s="22" t="s">
        <v>808</v>
      </c>
      <c r="G2034" s="22"/>
      <c r="H2034" s="17">
        <v>44814</v>
      </c>
      <c r="I2034" s="22"/>
      <c r="L2034" s="8" t="str">
        <f>VLOOKUP(E2034,'CONTROL MP HR'!$E$5:$M$1813,9,0)</f>
        <v>00000276</v>
      </c>
    </row>
    <row r="2035" spans="1:12">
      <c r="A2035" s="22"/>
      <c r="B2035" s="21"/>
      <c r="C2035" s="21"/>
      <c r="D2035" s="22" t="s">
        <v>2525</v>
      </c>
      <c r="E2035" s="22" t="s">
        <v>2526</v>
      </c>
      <c r="F2035" s="22" t="s">
        <v>1255</v>
      </c>
      <c r="G2035" s="22"/>
      <c r="H2035" s="17">
        <v>44814</v>
      </c>
      <c r="I2035" s="22"/>
      <c r="L2035" s="8" t="str">
        <f>VLOOKUP(E2035,'CONTROL MP HR'!$E$5:$M$1813,9,0)</f>
        <v>00113187</v>
      </c>
    </row>
    <row r="2036" spans="1:12">
      <c r="A2036" s="22"/>
      <c r="B2036" s="21"/>
      <c r="C2036" s="21"/>
      <c r="D2036" s="22" t="s">
        <v>3090</v>
      </c>
      <c r="E2036" s="22" t="s">
        <v>3091</v>
      </c>
      <c r="F2036" s="22" t="s">
        <v>1255</v>
      </c>
      <c r="G2036" s="22"/>
      <c r="H2036" s="17">
        <v>44814</v>
      </c>
      <c r="I2036" s="22"/>
      <c r="L2036" s="8" t="str">
        <f>VLOOKUP(E2036,'CONTROL MP HR'!$E$5:$M$1813,9,0)</f>
        <v>00119227</v>
      </c>
    </row>
    <row r="2037" spans="1:12">
      <c r="A2037" s="22"/>
      <c r="B2037" s="21"/>
      <c r="C2037" s="21"/>
      <c r="D2037" s="22" t="s">
        <v>923</v>
      </c>
      <c r="E2037" s="22" t="s">
        <v>921</v>
      </c>
      <c r="F2037" s="22" t="s">
        <v>808</v>
      </c>
      <c r="G2037" s="22"/>
      <c r="H2037" s="17">
        <v>44814</v>
      </c>
      <c r="I2037" s="22"/>
      <c r="L2037" s="8" t="str">
        <f>VLOOKUP(E2037,'CONTROL MP HR'!$E$5:$M$1813,9,0)</f>
        <v>00000333</v>
      </c>
    </row>
    <row r="2038" spans="1:12">
      <c r="A2038" s="22"/>
      <c r="B2038" s="21"/>
      <c r="C2038" s="21"/>
      <c r="D2038" s="22" t="s">
        <v>2104</v>
      </c>
      <c r="E2038" s="22" t="s">
        <v>2105</v>
      </c>
      <c r="F2038" s="22" t="s">
        <v>1255</v>
      </c>
      <c r="G2038" s="22"/>
      <c r="H2038" s="17">
        <v>44814</v>
      </c>
      <c r="I2038" s="22"/>
      <c r="L2038" s="8" t="str">
        <f>VLOOKUP(E2038,'CONTROL MP HR'!$E$5:$M$1813,9,0)</f>
        <v>80001111</v>
      </c>
    </row>
    <row r="2039" spans="1:12">
      <c r="A2039" s="22"/>
      <c r="B2039" s="21"/>
      <c r="C2039" s="21"/>
      <c r="D2039" s="22" t="s">
        <v>935</v>
      </c>
      <c r="E2039" s="22" t="s">
        <v>936</v>
      </c>
      <c r="F2039" s="22" t="s">
        <v>808</v>
      </c>
      <c r="G2039" s="22"/>
      <c r="H2039" s="17">
        <v>44814</v>
      </c>
      <c r="I2039" s="22"/>
      <c r="L2039" s="8" t="str">
        <f>VLOOKUP(E2039,'CONTROL MP HR'!$E$5:$M$1813,9,0)</f>
        <v>ISAC-22082431</v>
      </c>
    </row>
    <row r="2040" spans="1:12">
      <c r="A2040" s="22"/>
      <c r="B2040" s="21"/>
      <c r="C2040" s="21"/>
      <c r="D2040" s="22" t="s">
        <v>963</v>
      </c>
      <c r="E2040" s="22" t="s">
        <v>961</v>
      </c>
      <c r="F2040" s="22" t="s">
        <v>808</v>
      </c>
      <c r="G2040" s="22"/>
      <c r="H2040" s="17">
        <v>44814</v>
      </c>
      <c r="I2040" s="22"/>
      <c r="L2040" s="8" t="str">
        <f>VLOOKUP(E2040,'CONTROL MP HR'!$E$5:$M$1813,9,0)</f>
        <v>00000320</v>
      </c>
    </row>
    <row r="2041" spans="1:12">
      <c r="A2041" s="22"/>
      <c r="B2041" s="21"/>
      <c r="C2041" s="21"/>
      <c r="D2041" s="22" t="s">
        <v>2043</v>
      </c>
      <c r="E2041" s="22" t="s">
        <v>2044</v>
      </c>
      <c r="F2041" s="22" t="s">
        <v>1255</v>
      </c>
      <c r="G2041" s="22"/>
      <c r="H2041" s="17">
        <v>44814</v>
      </c>
      <c r="I2041" s="22"/>
      <c r="L2041" s="8" t="str">
        <f>VLOOKUP(E2041,'CONTROL MP HR'!$E$5:$M$1813,9,0)</f>
        <v>80002499</v>
      </c>
    </row>
    <row r="2042" spans="1:12">
      <c r="A2042" s="22"/>
      <c r="B2042" s="21"/>
      <c r="C2042" s="21"/>
      <c r="D2042" s="22" t="s">
        <v>831</v>
      </c>
      <c r="E2042" s="22" t="s">
        <v>829</v>
      </c>
      <c r="F2042" s="22" t="s">
        <v>808</v>
      </c>
      <c r="G2042" s="22"/>
      <c r="H2042" s="17">
        <v>44814</v>
      </c>
      <c r="I2042" s="22"/>
      <c r="L2042" s="8" t="str">
        <f>VLOOKUP(E2042,'CONTROL MP HR'!$E$5:$M$1813,9,0)</f>
        <v>00000293</v>
      </c>
    </row>
    <row r="2043" spans="1:12">
      <c r="A2043" s="22"/>
      <c r="B2043" s="21"/>
      <c r="C2043" s="21"/>
      <c r="D2043" s="22" t="s">
        <v>3765</v>
      </c>
      <c r="E2043" s="22" t="s">
        <v>3766</v>
      </c>
      <c r="F2043" s="22" t="s">
        <v>1255</v>
      </c>
      <c r="G2043" s="22"/>
      <c r="H2043" s="17">
        <v>44814</v>
      </c>
      <c r="I2043" s="22"/>
      <c r="L2043" s="8" t="str">
        <f>VLOOKUP(E2043,'CONTROL MP HR'!$E$5:$M$1813,9,0)</f>
        <v>00112329</v>
      </c>
    </row>
    <row r="2044" spans="1:12">
      <c r="A2044" s="22"/>
      <c r="B2044" s="21"/>
      <c r="C2044" s="21"/>
      <c r="D2044" s="22" t="s">
        <v>914</v>
      </c>
      <c r="E2044" s="22" t="s">
        <v>913</v>
      </c>
      <c r="F2044" s="22" t="s">
        <v>808</v>
      </c>
      <c r="G2044" s="22"/>
      <c r="H2044" s="17">
        <v>44814</v>
      </c>
      <c r="I2044" s="22"/>
      <c r="L2044" s="8" t="str">
        <f>VLOOKUP(E2044,'CONTROL MP HR'!$E$5:$M$1813,9,0)</f>
        <v>00000336</v>
      </c>
    </row>
    <row r="2045" spans="1:12">
      <c r="A2045" s="22"/>
      <c r="B2045" s="21"/>
      <c r="C2045" s="21"/>
      <c r="D2045" s="22" t="s">
        <v>934</v>
      </c>
      <c r="E2045" s="22" t="s">
        <v>933</v>
      </c>
      <c r="F2045" s="22" t="s">
        <v>808</v>
      </c>
      <c r="G2045" s="22"/>
      <c r="H2045" s="17">
        <v>44814</v>
      </c>
      <c r="I2045" s="22"/>
      <c r="L2045" s="8" t="str">
        <f>VLOOKUP(E2045,'CONTROL MP HR'!$E$5:$M$1813,9,0)</f>
        <v>00000335</v>
      </c>
    </row>
    <row r="2046" spans="1:12">
      <c r="A2046" s="22"/>
      <c r="B2046" s="21"/>
      <c r="C2046" s="21"/>
      <c r="D2046" s="22" t="s">
        <v>929</v>
      </c>
      <c r="E2046" s="22" t="s">
        <v>928</v>
      </c>
      <c r="F2046" s="22" t="s">
        <v>808</v>
      </c>
      <c r="G2046" s="22"/>
      <c r="H2046" s="17">
        <v>44814</v>
      </c>
      <c r="I2046" s="22"/>
      <c r="L2046" s="8" t="str">
        <f>VLOOKUP(E2046,'CONTROL MP HR'!$E$5:$M$1813,9,0)</f>
        <v>00000338</v>
      </c>
    </row>
    <row r="2047" spans="1:12">
      <c r="A2047" s="22"/>
      <c r="B2047" s="21"/>
      <c r="C2047" s="21"/>
      <c r="D2047" s="22" t="e">
        <v>#N/A</v>
      </c>
      <c r="E2047" s="22" t="s">
        <v>4893</v>
      </c>
      <c r="F2047" s="22" t="s">
        <v>4766</v>
      </c>
      <c r="G2047" s="22"/>
      <c r="H2047" s="17">
        <v>44814</v>
      </c>
      <c r="I2047" s="22"/>
      <c r="L2047" s="8" t="e">
        <f>VLOOKUP(E2047,'CONTROL MP HR'!$E$5:$M$1813,9,0)</f>
        <v>#N/A</v>
      </c>
    </row>
    <row r="2048" spans="1:12">
      <c r="A2048" s="22"/>
      <c r="B2048" s="21"/>
      <c r="C2048" s="21"/>
      <c r="D2048" s="22" t="s">
        <v>3030</v>
      </c>
      <c r="E2048" s="22" t="s">
        <v>3031</v>
      </c>
      <c r="F2048" s="22" t="s">
        <v>4766</v>
      </c>
      <c r="G2048" s="22"/>
      <c r="H2048" s="17">
        <v>44814</v>
      </c>
      <c r="I2048" s="22"/>
      <c r="L2048" s="8" t="str">
        <f>VLOOKUP(E2048,'CONTROL MP HR'!$E$5:$M$1813,9,0)</f>
        <v>80001765</v>
      </c>
    </row>
    <row r="2049" spans="1:12">
      <c r="A2049" s="22"/>
      <c r="B2049" s="21"/>
      <c r="C2049" s="21"/>
      <c r="D2049" s="22" t="s">
        <v>1068</v>
      </c>
      <c r="E2049" s="22" t="s">
        <v>1066</v>
      </c>
      <c r="F2049" s="22" t="s">
        <v>808</v>
      </c>
      <c r="G2049" s="22"/>
      <c r="H2049" s="17">
        <v>44814</v>
      </c>
      <c r="I2049" s="22"/>
      <c r="L2049" s="8" t="str">
        <f>VLOOKUP(E2049,'CONTROL MP HR'!$E$5:$M$1813,9,0)</f>
        <v>00000277</v>
      </c>
    </row>
    <row r="2050" spans="1:12">
      <c r="A2050" s="22"/>
      <c r="B2050" s="21"/>
      <c r="C2050" s="21"/>
      <c r="D2050" s="22" t="s">
        <v>257</v>
      </c>
      <c r="E2050" s="22" t="s">
        <v>4338</v>
      </c>
      <c r="F2050" s="22" t="s">
        <v>3946</v>
      </c>
      <c r="G2050" s="22"/>
      <c r="H2050" s="17">
        <v>44814</v>
      </c>
      <c r="I2050" s="22"/>
      <c r="L2050" s="8" t="str">
        <f>VLOOKUP(E2050,'CONTROL MP HR'!$E$5:$M$1813,9,0)</f>
        <v>00212519</v>
      </c>
    </row>
    <row r="2051" spans="1:12">
      <c r="A2051" s="22"/>
      <c r="B2051" s="21"/>
      <c r="C2051" s="21"/>
      <c r="D2051" s="22" t="e">
        <v>#N/A</v>
      </c>
      <c r="E2051" s="22" t="s">
        <v>4838</v>
      </c>
      <c r="F2051" s="22" t="s">
        <v>3946</v>
      </c>
      <c r="G2051" s="22"/>
      <c r="H2051" s="17">
        <v>44814</v>
      </c>
      <c r="I2051" s="22"/>
      <c r="L2051" s="8" t="e">
        <f>VLOOKUP(E2051,'CONTROL MP HR'!$E$5:$M$1813,9,0)</f>
        <v>#N/A</v>
      </c>
    </row>
    <row r="2052" spans="1:12">
      <c r="A2052" s="22"/>
      <c r="B2052" s="21"/>
      <c r="C2052" s="21"/>
      <c r="D2052" s="22" t="e">
        <v>#N/A</v>
      </c>
      <c r="E2052" s="22" t="s">
        <v>4894</v>
      </c>
      <c r="F2052" s="22" t="s">
        <v>3946</v>
      </c>
      <c r="G2052" s="22"/>
      <c r="H2052" s="17">
        <v>44814</v>
      </c>
      <c r="I2052" s="22"/>
      <c r="L2052" s="8" t="e">
        <f>VLOOKUP(E2052,'CONTROL MP HR'!$E$5:$M$1813,9,0)</f>
        <v>#N/A</v>
      </c>
    </row>
    <row r="2053" spans="1:12">
      <c r="A2053" s="22"/>
      <c r="B2053" s="21"/>
      <c r="C2053" s="21"/>
      <c r="D2053" s="22" t="e">
        <v>#N/A</v>
      </c>
      <c r="E2053" s="22" t="s">
        <v>4635</v>
      </c>
      <c r="F2053" s="22" t="s">
        <v>4609</v>
      </c>
      <c r="G2053" s="22"/>
      <c r="H2053" s="17">
        <v>44814</v>
      </c>
      <c r="I2053" s="22"/>
      <c r="L2053" s="8" t="e">
        <f>VLOOKUP(E2053,'CONTROL MP HR'!$E$5:$M$1813,9,0)</f>
        <v>#N/A</v>
      </c>
    </row>
    <row r="2054" spans="1:12">
      <c r="A2054" s="22"/>
      <c r="B2054" s="21"/>
      <c r="C2054" s="21"/>
      <c r="D2054" s="22" t="e">
        <v>#N/A</v>
      </c>
      <c r="E2054" s="22" t="s">
        <v>4895</v>
      </c>
      <c r="F2054" s="22" t="s">
        <v>3946</v>
      </c>
      <c r="G2054" s="22"/>
      <c r="H2054" s="17">
        <v>44814</v>
      </c>
      <c r="I2054" s="22"/>
      <c r="L2054" s="8" t="e">
        <f>VLOOKUP(E2054,'CONTROL MP HR'!$E$5:$M$1813,9,0)</f>
        <v>#N/A</v>
      </c>
    </row>
    <row r="2055" spans="1:12">
      <c r="A2055" s="22"/>
      <c r="B2055" s="21"/>
      <c r="C2055" s="21"/>
      <c r="D2055" s="22" t="e">
        <v>#N/A</v>
      </c>
      <c r="E2055" s="22" t="s">
        <v>4896</v>
      </c>
      <c r="F2055" s="22" t="s">
        <v>643</v>
      </c>
      <c r="G2055" s="22"/>
      <c r="H2055" s="17">
        <v>44816</v>
      </c>
      <c r="I2055" s="22"/>
      <c r="L2055" s="8" t="e">
        <f>VLOOKUP(E2055,'CONTROL MP HR'!$E$5:$M$1813,9,0)</f>
        <v>#N/A</v>
      </c>
    </row>
    <row r="2056" spans="1:12">
      <c r="A2056" s="22"/>
      <c r="B2056" s="21"/>
      <c r="C2056" s="21"/>
      <c r="D2056" s="22" t="e">
        <v>#N/A</v>
      </c>
      <c r="E2056" s="22" t="s">
        <v>4897</v>
      </c>
      <c r="F2056" s="22" t="s">
        <v>643</v>
      </c>
      <c r="G2056" s="22"/>
      <c r="H2056" s="17">
        <v>44816</v>
      </c>
      <c r="I2056" s="22"/>
      <c r="L2056" s="8" t="e">
        <f>VLOOKUP(E2056,'CONTROL MP HR'!$E$5:$M$1813,9,0)</f>
        <v>#N/A</v>
      </c>
    </row>
    <row r="2057" spans="1:12">
      <c r="A2057" s="22"/>
      <c r="B2057" s="21"/>
      <c r="C2057" s="21"/>
      <c r="D2057" s="22" t="e">
        <v>#N/A</v>
      </c>
      <c r="E2057" s="22" t="s">
        <v>4898</v>
      </c>
      <c r="F2057" s="22" t="s">
        <v>643</v>
      </c>
      <c r="G2057" s="22"/>
      <c r="H2057" s="17">
        <v>44816</v>
      </c>
      <c r="I2057" s="22"/>
      <c r="L2057" s="8" t="e">
        <f>VLOOKUP(E2057,'CONTROL MP HR'!$E$5:$M$1813,9,0)</f>
        <v>#N/A</v>
      </c>
    </row>
    <row r="2058" spans="1:12">
      <c r="A2058" s="22"/>
      <c r="B2058" s="21"/>
      <c r="C2058" s="21"/>
      <c r="D2058" s="22" t="e">
        <v>#N/A</v>
      </c>
      <c r="E2058" s="22" t="s">
        <v>4899</v>
      </c>
      <c r="F2058" s="22" t="s">
        <v>643</v>
      </c>
      <c r="G2058" s="22"/>
      <c r="H2058" s="17">
        <v>44816</v>
      </c>
      <c r="I2058" s="22"/>
      <c r="L2058" s="8" t="e">
        <f>VLOOKUP(E2058,'CONTROL MP HR'!$E$5:$M$1813,9,0)</f>
        <v>#N/A</v>
      </c>
    </row>
    <row r="2059" spans="1:12">
      <c r="A2059" s="22"/>
      <c r="B2059" s="21"/>
      <c r="C2059" s="21"/>
      <c r="D2059" s="22" t="e">
        <v>#N/A</v>
      </c>
      <c r="E2059" s="22" t="s">
        <v>4900</v>
      </c>
      <c r="F2059" s="22" t="s">
        <v>643</v>
      </c>
      <c r="G2059" s="22"/>
      <c r="H2059" s="17">
        <v>44816</v>
      </c>
      <c r="I2059" s="22"/>
      <c r="L2059" s="8" t="e">
        <f>VLOOKUP(E2059,'CONTROL MP HR'!$E$5:$M$1813,9,0)</f>
        <v>#N/A</v>
      </c>
    </row>
    <row r="2060" spans="1:12">
      <c r="A2060" s="22"/>
      <c r="B2060" s="21"/>
      <c r="C2060" s="21"/>
      <c r="D2060" s="22" t="e">
        <v>#N/A</v>
      </c>
      <c r="E2060" s="22" t="s">
        <v>4901</v>
      </c>
      <c r="F2060" s="22" t="s">
        <v>643</v>
      </c>
      <c r="G2060" s="22"/>
      <c r="H2060" s="17">
        <v>44816</v>
      </c>
      <c r="I2060" s="22"/>
      <c r="L2060" s="8" t="e">
        <f>VLOOKUP(E2060,'CONTROL MP HR'!$E$5:$M$1813,9,0)</f>
        <v>#N/A</v>
      </c>
    </row>
    <row r="2061" spans="1:12">
      <c r="A2061" s="22"/>
      <c r="B2061" s="21"/>
      <c r="C2061" s="21"/>
      <c r="D2061" s="22" t="e">
        <v>#N/A</v>
      </c>
      <c r="E2061" s="22" t="s">
        <v>4902</v>
      </c>
      <c r="F2061" s="22" t="s">
        <v>4772</v>
      </c>
      <c r="G2061" s="22"/>
      <c r="H2061" s="17">
        <v>44816</v>
      </c>
      <c r="I2061" s="22"/>
      <c r="L2061" s="8" t="e">
        <f>VLOOKUP(E2061,'CONTROL MP HR'!$E$5:$M$1813,9,0)</f>
        <v>#N/A</v>
      </c>
    </row>
    <row r="2062" spans="1:12">
      <c r="A2062" s="22"/>
      <c r="B2062" s="21"/>
      <c r="C2062" s="21"/>
      <c r="D2062" s="22" t="e">
        <v>#N/A</v>
      </c>
      <c r="E2062" s="22" t="s">
        <v>4903</v>
      </c>
      <c r="F2062" s="22" t="s">
        <v>4772</v>
      </c>
      <c r="G2062" s="22"/>
      <c r="H2062" s="17">
        <v>44816</v>
      </c>
      <c r="I2062" s="22"/>
      <c r="L2062" s="8" t="e">
        <f>VLOOKUP(E2062,'CONTROL MP HR'!$E$5:$M$1813,9,0)</f>
        <v>#N/A</v>
      </c>
    </row>
    <row r="2063" spans="1:12">
      <c r="A2063" s="22"/>
      <c r="B2063" s="21"/>
      <c r="C2063" s="21"/>
      <c r="D2063" s="22" t="e">
        <v>#N/A</v>
      </c>
      <c r="E2063" s="22" t="s">
        <v>4904</v>
      </c>
      <c r="F2063" s="22" t="s">
        <v>1255</v>
      </c>
      <c r="G2063" s="22"/>
      <c r="H2063" s="17">
        <v>44816</v>
      </c>
      <c r="I2063" s="22"/>
      <c r="L2063" s="8" t="e">
        <f>VLOOKUP(E2063,'CONTROL MP HR'!$E$5:$M$1813,9,0)</f>
        <v>#N/A</v>
      </c>
    </row>
    <row r="2064" spans="1:12">
      <c r="A2064" s="22"/>
      <c r="B2064" s="21"/>
      <c r="C2064" s="21"/>
      <c r="D2064" s="22" t="e">
        <v>#N/A</v>
      </c>
      <c r="E2064" s="22" t="s">
        <v>4905</v>
      </c>
      <c r="F2064" s="22" t="s">
        <v>1255</v>
      </c>
      <c r="G2064" s="22"/>
      <c r="H2064" s="17">
        <v>44816</v>
      </c>
      <c r="I2064" s="22"/>
      <c r="L2064" s="8" t="e">
        <f>VLOOKUP(E2064,'CONTROL MP HR'!$E$5:$M$1813,9,0)</f>
        <v>#N/A</v>
      </c>
    </row>
    <row r="2065" spans="1:12">
      <c r="A2065" s="22"/>
      <c r="B2065" s="21"/>
      <c r="C2065" s="21"/>
      <c r="D2065" s="22" t="e">
        <v>#N/A</v>
      </c>
      <c r="E2065" s="22" t="s">
        <v>4906</v>
      </c>
      <c r="F2065" s="22" t="s">
        <v>1255</v>
      </c>
      <c r="G2065" s="22"/>
      <c r="H2065" s="17">
        <v>44816</v>
      </c>
      <c r="I2065" s="22"/>
      <c r="L2065" s="8" t="e">
        <f>VLOOKUP(E2065,'CONTROL MP HR'!$E$5:$M$1813,9,0)</f>
        <v>#N/A</v>
      </c>
    </row>
    <row r="2066" spans="1:12">
      <c r="A2066" s="22"/>
      <c r="B2066" s="21"/>
      <c r="C2066" s="21"/>
      <c r="D2066" s="22" t="e">
        <v>#N/A</v>
      </c>
      <c r="E2066" s="22" t="s">
        <v>4907</v>
      </c>
      <c r="F2066" s="22" t="s">
        <v>1255</v>
      </c>
      <c r="G2066" s="22"/>
      <c r="H2066" s="17">
        <v>44816</v>
      </c>
      <c r="I2066" s="22"/>
      <c r="L2066" s="8" t="e">
        <f>VLOOKUP(E2066,'CONTROL MP HR'!$E$5:$M$1813,9,0)</f>
        <v>#N/A</v>
      </c>
    </row>
    <row r="2067" spans="1:12">
      <c r="A2067" s="22"/>
      <c r="B2067" s="21"/>
      <c r="C2067" s="21"/>
      <c r="D2067" s="22" t="e">
        <v>#N/A</v>
      </c>
      <c r="E2067" s="22" t="s">
        <v>4908</v>
      </c>
      <c r="F2067" s="22" t="s">
        <v>1255</v>
      </c>
      <c r="G2067" s="22"/>
      <c r="H2067" s="17">
        <v>44816</v>
      </c>
      <c r="I2067" s="22"/>
      <c r="L2067" s="8" t="e">
        <f>VLOOKUP(E2067,'CONTROL MP HR'!$E$5:$M$1813,9,0)</f>
        <v>#N/A</v>
      </c>
    </row>
    <row r="2068" spans="1:12">
      <c r="A2068" s="22"/>
      <c r="B2068" s="21"/>
      <c r="C2068" s="21"/>
      <c r="D2068" s="22" t="e">
        <v>#N/A</v>
      </c>
      <c r="E2068" s="22" t="s">
        <v>4909</v>
      </c>
      <c r="F2068" s="22" t="s">
        <v>1255</v>
      </c>
      <c r="G2068" s="22"/>
      <c r="H2068" s="17">
        <v>44816</v>
      </c>
      <c r="I2068" s="22"/>
      <c r="L2068" s="8" t="e">
        <f>VLOOKUP(E2068,'CONTROL MP HR'!$E$5:$M$1813,9,0)</f>
        <v>#N/A</v>
      </c>
    </row>
    <row r="2069" spans="1:12">
      <c r="A2069" s="22"/>
      <c r="B2069" s="21"/>
      <c r="C2069" s="21"/>
      <c r="D2069" s="22" t="e">
        <v>#N/A</v>
      </c>
      <c r="E2069" s="22" t="s">
        <v>4910</v>
      </c>
      <c r="F2069" s="22" t="s">
        <v>1255</v>
      </c>
      <c r="G2069" s="22"/>
      <c r="H2069" s="17">
        <v>44816</v>
      </c>
      <c r="I2069" s="22"/>
      <c r="L2069" s="8" t="e">
        <f>VLOOKUP(E2069,'CONTROL MP HR'!$E$5:$M$1813,9,0)</f>
        <v>#N/A</v>
      </c>
    </row>
    <row r="2070" spans="1:12">
      <c r="A2070" s="22"/>
      <c r="B2070" s="21"/>
      <c r="C2070" s="21"/>
      <c r="D2070" s="22" t="e">
        <v>#N/A</v>
      </c>
      <c r="E2070" s="22" t="s">
        <v>4911</v>
      </c>
      <c r="F2070" s="22" t="s">
        <v>1255</v>
      </c>
      <c r="G2070" s="22"/>
      <c r="H2070" s="17">
        <v>44816</v>
      </c>
      <c r="I2070" s="22"/>
      <c r="L2070" s="8" t="e">
        <f>VLOOKUP(E2070,'CONTROL MP HR'!$E$5:$M$1813,9,0)</f>
        <v>#N/A</v>
      </c>
    </row>
    <row r="2071" spans="1:12">
      <c r="A2071" s="22"/>
      <c r="B2071" s="21"/>
      <c r="C2071" s="21"/>
      <c r="D2071" s="22" t="e">
        <v>#N/A</v>
      </c>
      <c r="E2071" s="22" t="s">
        <v>4912</v>
      </c>
      <c r="F2071" s="22" t="s">
        <v>1255</v>
      </c>
      <c r="G2071" s="22"/>
      <c r="H2071" s="17">
        <v>44816</v>
      </c>
      <c r="I2071" s="22"/>
      <c r="L2071" s="8" t="e">
        <f>VLOOKUP(E2071,'CONTROL MP HR'!$E$5:$M$1813,9,0)</f>
        <v>#N/A</v>
      </c>
    </row>
    <row r="2072" spans="1:12">
      <c r="A2072" s="22"/>
      <c r="B2072" s="21"/>
      <c r="C2072" s="21"/>
      <c r="D2072" s="22" t="e">
        <v>#N/A</v>
      </c>
      <c r="E2072" s="22" t="s">
        <v>4913</v>
      </c>
      <c r="F2072" s="22" t="s">
        <v>1255</v>
      </c>
      <c r="G2072" s="22"/>
      <c r="H2072" s="17">
        <v>44816</v>
      </c>
      <c r="I2072" s="22"/>
      <c r="L2072" s="8" t="e">
        <f>VLOOKUP(E2072,'CONTROL MP HR'!$E$5:$M$1813,9,0)</f>
        <v>#N/A</v>
      </c>
    </row>
    <row r="2073" spans="1:12">
      <c r="A2073" s="22"/>
      <c r="B2073" s="21"/>
      <c r="C2073" s="21"/>
      <c r="D2073" s="22" t="e">
        <v>#N/A</v>
      </c>
      <c r="E2073" s="22" t="s">
        <v>4914</v>
      </c>
      <c r="F2073" s="22" t="s">
        <v>1255</v>
      </c>
      <c r="G2073" s="22"/>
      <c r="H2073" s="17">
        <v>44816</v>
      </c>
      <c r="I2073" s="22"/>
      <c r="L2073" s="8" t="e">
        <f>VLOOKUP(E2073,'CONTROL MP HR'!$E$5:$M$1813,9,0)</f>
        <v>#N/A</v>
      </c>
    </row>
    <row r="2074" spans="1:12">
      <c r="A2074" s="22"/>
      <c r="B2074" s="21"/>
      <c r="C2074" s="21"/>
      <c r="D2074" s="22" t="e">
        <v>#N/A</v>
      </c>
      <c r="E2074" s="22" t="s">
        <v>4915</v>
      </c>
      <c r="F2074" s="22" t="s">
        <v>4772</v>
      </c>
      <c r="G2074" s="22"/>
      <c r="H2074" s="17">
        <v>44816</v>
      </c>
      <c r="I2074" s="22"/>
      <c r="L2074" s="8" t="e">
        <f>VLOOKUP(E2074,'CONTROL MP HR'!$E$5:$M$1813,9,0)</f>
        <v>#N/A</v>
      </c>
    </row>
    <row r="2075" spans="1:12">
      <c r="A2075" s="22"/>
      <c r="B2075" s="21"/>
      <c r="C2075" s="21"/>
      <c r="D2075" s="22" t="s">
        <v>3370</v>
      </c>
      <c r="E2075" s="22" t="s">
        <v>3371</v>
      </c>
      <c r="F2075" s="22" t="s">
        <v>1255</v>
      </c>
      <c r="G2075" s="22"/>
      <c r="H2075" s="17">
        <v>44816</v>
      </c>
      <c r="I2075" s="22"/>
      <c r="L2075" s="8" t="str">
        <f>VLOOKUP(E2075,'CONTROL MP HR'!$E$5:$M$1813,9,0)</f>
        <v>80002563</v>
      </c>
    </row>
    <row r="2076" spans="1:12">
      <c r="A2076" s="22"/>
      <c r="B2076" s="21"/>
      <c r="C2076" s="21"/>
      <c r="D2076" s="22" t="s">
        <v>1545</v>
      </c>
      <c r="E2076" s="22" t="s">
        <v>1546</v>
      </c>
      <c r="F2076" s="22" t="s">
        <v>1255</v>
      </c>
      <c r="G2076" s="22"/>
      <c r="H2076" s="17">
        <v>44816</v>
      </c>
      <c r="I2076" s="22"/>
      <c r="L2076" s="8" t="str">
        <f>VLOOKUP(E2076,'CONTROL MP HR'!$E$5:$M$1813,9,0)</f>
        <v>80002660</v>
      </c>
    </row>
    <row r="2077" spans="1:12">
      <c r="A2077" s="22"/>
      <c r="B2077" s="21"/>
      <c r="C2077" s="21"/>
      <c r="D2077" s="22" t="s">
        <v>1470</v>
      </c>
      <c r="E2077" s="22" t="s">
        <v>1471</v>
      </c>
      <c r="F2077" s="22" t="s">
        <v>1255</v>
      </c>
      <c r="G2077" s="22"/>
      <c r="H2077" s="17">
        <v>44816</v>
      </c>
      <c r="I2077" s="22"/>
      <c r="L2077" s="8" t="str">
        <f>VLOOKUP(E2077,'CONTROL MP HR'!$E$5:$M$1813,9,0)</f>
        <v>80002469</v>
      </c>
    </row>
    <row r="2078" spans="1:12">
      <c r="A2078" s="22"/>
      <c r="B2078" s="21"/>
      <c r="C2078" s="21"/>
      <c r="D2078" s="22" t="s">
        <v>3251</v>
      </c>
      <c r="E2078" s="22" t="s">
        <v>3252</v>
      </c>
      <c r="F2078" s="22" t="s">
        <v>1255</v>
      </c>
      <c r="G2078" s="22"/>
      <c r="H2078" s="17">
        <v>44816</v>
      </c>
      <c r="I2078" s="22"/>
      <c r="L2078" s="8" t="str">
        <f>VLOOKUP(E2078,'CONTROL MP HR'!$E$5:$M$1813,9,0)</f>
        <v>80002473</v>
      </c>
    </row>
    <row r="2079" spans="1:12">
      <c r="A2079" s="22"/>
      <c r="B2079" s="21"/>
      <c r="C2079" s="21"/>
      <c r="D2079" s="22" t="s">
        <v>1481</v>
      </c>
      <c r="E2079" s="22" t="s">
        <v>1482</v>
      </c>
      <c r="F2079" s="22" t="s">
        <v>1255</v>
      </c>
      <c r="G2079" s="22"/>
      <c r="H2079" s="17">
        <v>44816</v>
      </c>
      <c r="I2079" s="22"/>
      <c r="L2079" s="8" t="str">
        <f>VLOOKUP(E2079,'CONTROL MP HR'!$E$5:$M$1813,9,0)</f>
        <v>80002521</v>
      </c>
    </row>
    <row r="2080" spans="1:12">
      <c r="A2080" s="22"/>
      <c r="B2080" s="21"/>
      <c r="C2080" s="21"/>
      <c r="D2080" s="22" t="s">
        <v>3306</v>
      </c>
      <c r="E2080" s="22" t="s">
        <v>3307</v>
      </c>
      <c r="F2080" s="22" t="s">
        <v>1255</v>
      </c>
      <c r="G2080" s="22"/>
      <c r="H2080" s="17">
        <v>44816</v>
      </c>
      <c r="I2080" s="22"/>
      <c r="L2080" s="8" t="str">
        <f>VLOOKUP(E2080,'CONTROL MP HR'!$E$5:$M$1813,9,0)</f>
        <v>80002483</v>
      </c>
    </row>
    <row r="2081" spans="1:12">
      <c r="A2081" s="22"/>
      <c r="B2081" s="21"/>
      <c r="C2081" s="21"/>
      <c r="D2081" s="22" t="e">
        <v>#N/A</v>
      </c>
      <c r="E2081" s="22" t="s">
        <v>4293</v>
      </c>
      <c r="F2081" s="22" t="s">
        <v>1255</v>
      </c>
      <c r="G2081" s="22"/>
      <c r="H2081" s="17">
        <v>44816</v>
      </c>
      <c r="I2081" s="22"/>
      <c r="L2081" s="8" t="e">
        <f>VLOOKUP(E2081,'CONTROL MP HR'!$E$5:$M$1813,9,0)</f>
        <v>#N/A</v>
      </c>
    </row>
    <row r="2082" spans="1:12">
      <c r="A2082" s="22"/>
      <c r="B2082" s="21"/>
      <c r="C2082" s="21"/>
      <c r="D2082" s="22" t="s">
        <v>1251</v>
      </c>
      <c r="E2082" s="22" t="s">
        <v>1252</v>
      </c>
      <c r="F2082" s="22" t="s">
        <v>1228</v>
      </c>
      <c r="G2082" s="22"/>
      <c r="H2082" s="17">
        <v>44816</v>
      </c>
      <c r="I2082" s="22"/>
      <c r="L2082" s="8" t="str">
        <f>VLOOKUP(E2082,'CONTROL MP HR'!$E$5:$M$1813,9,0)</f>
        <v>SKB - 00039</v>
      </c>
    </row>
    <row r="2083" spans="1:12">
      <c r="A2083" s="22"/>
      <c r="B2083" s="21"/>
      <c r="C2083" s="21"/>
      <c r="D2083" s="22" t="s">
        <v>1249</v>
      </c>
      <c r="E2083" s="22" t="s">
        <v>4551</v>
      </c>
      <c r="F2083" s="22" t="s">
        <v>1228</v>
      </c>
      <c r="G2083" s="22"/>
      <c r="H2083" s="17">
        <v>44816</v>
      </c>
      <c r="I2083" s="22"/>
      <c r="L2083" s="8" t="str">
        <f>VLOOKUP(E2083,'CONTROL MP HR'!$E$5:$M$1813,9,0)</f>
        <v>SKB - 00044</v>
      </c>
    </row>
    <row r="2084" spans="1:12">
      <c r="A2084" s="22"/>
      <c r="B2084" s="21"/>
      <c r="C2084" s="21"/>
      <c r="D2084" s="22" t="s">
        <v>3066</v>
      </c>
      <c r="E2084" s="22" t="s">
        <v>3067</v>
      </c>
      <c r="F2084" s="22" t="s">
        <v>1255</v>
      </c>
      <c r="G2084" s="22"/>
      <c r="H2084" s="17">
        <v>44816</v>
      </c>
      <c r="I2084" s="22"/>
      <c r="L2084" s="8" t="str">
        <f>VLOOKUP(E2084,'CONTROL MP HR'!$E$5:$M$1813,9,0)</f>
        <v>00415016</v>
      </c>
    </row>
    <row r="2085" spans="1:12">
      <c r="A2085" s="22"/>
      <c r="B2085" s="21"/>
      <c r="C2085" s="21"/>
      <c r="D2085" s="22" t="s">
        <v>1230</v>
      </c>
      <c r="E2085" s="22" t="s">
        <v>1231</v>
      </c>
      <c r="F2085" s="22" t="s">
        <v>1228</v>
      </c>
      <c r="G2085" s="22"/>
      <c r="H2085" s="17">
        <v>44816</v>
      </c>
      <c r="I2085" s="22"/>
      <c r="L2085" s="8" t="str">
        <f>VLOOKUP(E2085,'CONTROL MP HR'!$E$5:$M$1813,9,0)</f>
        <v>SKB - 00036</v>
      </c>
    </row>
    <row r="2086" spans="1:12">
      <c r="A2086" s="22"/>
      <c r="B2086" s="21"/>
      <c r="C2086" s="21"/>
      <c r="D2086" s="22" t="s">
        <v>2676</v>
      </c>
      <c r="E2086" s="22" t="s">
        <v>2677</v>
      </c>
      <c r="F2086" s="22" t="s">
        <v>1255</v>
      </c>
      <c r="G2086" s="22"/>
      <c r="H2086" s="17">
        <v>44816</v>
      </c>
      <c r="I2086" s="22"/>
      <c r="L2086" s="8" t="str">
        <f>VLOOKUP(E2086,'CONTROL MP HR'!$E$5:$M$1813,9,0)</f>
        <v>80001355</v>
      </c>
    </row>
    <row r="2087" spans="1:12">
      <c r="A2087" s="22"/>
      <c r="B2087" s="21"/>
      <c r="C2087" s="21"/>
      <c r="D2087" s="22" t="s">
        <v>3452</v>
      </c>
      <c r="E2087" s="22" t="s">
        <v>3453</v>
      </c>
      <c r="F2087" s="22" t="s">
        <v>1255</v>
      </c>
      <c r="G2087" s="22"/>
      <c r="H2087" s="17">
        <v>44816</v>
      </c>
      <c r="I2087" s="22"/>
      <c r="L2087" s="8" t="str">
        <f>VLOOKUP(E2087,'CONTROL MP HR'!$E$5:$M$1813,9,0)</f>
        <v>80002317</v>
      </c>
    </row>
    <row r="2088" spans="1:12">
      <c r="A2088" s="22"/>
      <c r="B2088" s="21"/>
      <c r="C2088" s="21"/>
      <c r="D2088" s="22" t="e">
        <v>#N/A</v>
      </c>
      <c r="E2088" s="22" t="s">
        <v>4916</v>
      </c>
      <c r="F2088" s="22" t="s">
        <v>1255</v>
      </c>
      <c r="G2088" s="22"/>
      <c r="H2088" s="17">
        <v>44816</v>
      </c>
      <c r="I2088" s="22"/>
      <c r="L2088" s="8" t="e">
        <f>VLOOKUP(E2088,'CONTROL MP HR'!$E$5:$M$1813,9,0)</f>
        <v>#N/A</v>
      </c>
    </row>
    <row r="2089" spans="1:12">
      <c r="A2089" s="22"/>
      <c r="B2089" s="21"/>
      <c r="C2089" s="21"/>
      <c r="D2089" s="22"/>
      <c r="E2089" s="22" t="s">
        <v>4917</v>
      </c>
      <c r="F2089" s="22" t="s">
        <v>4918</v>
      </c>
      <c r="G2089" s="22" t="s">
        <v>328</v>
      </c>
      <c r="H2089" s="17">
        <v>44817</v>
      </c>
      <c r="I2089" s="22" t="s">
        <v>4587</v>
      </c>
    </row>
    <row r="2090" spans="1:12">
      <c r="A2090" s="22"/>
      <c r="B2090" s="21"/>
      <c r="C2090" s="21"/>
      <c r="D2090" s="22"/>
      <c r="E2090" s="22" t="s">
        <v>2958</v>
      </c>
      <c r="F2090" s="22" t="s">
        <v>4918</v>
      </c>
      <c r="G2090" s="22" t="s">
        <v>328</v>
      </c>
      <c r="H2090" s="17">
        <v>44817</v>
      </c>
      <c r="I2090" s="22" t="s">
        <v>4587</v>
      </c>
    </row>
    <row r="2091" spans="1:12">
      <c r="A2091" s="22"/>
      <c r="B2091" s="21"/>
      <c r="C2091" s="21"/>
      <c r="D2091" s="22"/>
      <c r="E2091" s="22" t="s">
        <v>2547</v>
      </c>
      <c r="F2091" s="22" t="s">
        <v>4918</v>
      </c>
      <c r="G2091" s="22" t="s">
        <v>328</v>
      </c>
      <c r="H2091" s="17">
        <v>44817</v>
      </c>
      <c r="I2091" s="22" t="s">
        <v>4587</v>
      </c>
    </row>
    <row r="2092" spans="1:12">
      <c r="A2092" s="22"/>
      <c r="B2092" s="21"/>
      <c r="C2092" s="21"/>
      <c r="D2092" s="22"/>
      <c r="E2092" s="22" t="s">
        <v>2491</v>
      </c>
      <c r="F2092" s="22" t="s">
        <v>4918</v>
      </c>
      <c r="G2092" s="22" t="s">
        <v>328</v>
      </c>
      <c r="H2092" s="17">
        <v>44817</v>
      </c>
      <c r="I2092" s="22" t="s">
        <v>4587</v>
      </c>
    </row>
    <row r="2093" spans="1:12">
      <c r="A2093" s="22"/>
      <c r="B2093" s="21"/>
      <c r="C2093" s="21"/>
      <c r="D2093" s="22"/>
      <c r="E2093" s="22" t="s">
        <v>4919</v>
      </c>
      <c r="F2093" s="22" t="s">
        <v>4609</v>
      </c>
      <c r="G2093" s="22" t="s">
        <v>328</v>
      </c>
      <c r="H2093" s="17">
        <v>44817</v>
      </c>
      <c r="I2093" s="22" t="s">
        <v>4587</v>
      </c>
    </row>
    <row r="2094" spans="1:12">
      <c r="A2094" s="22"/>
      <c r="B2094" s="21"/>
      <c r="C2094" s="21"/>
      <c r="D2094" s="22"/>
      <c r="E2094" s="22" t="s">
        <v>4920</v>
      </c>
      <c r="F2094" s="22" t="s">
        <v>4918</v>
      </c>
      <c r="G2094" s="22" t="s">
        <v>328</v>
      </c>
      <c r="H2094" s="17">
        <v>44817</v>
      </c>
      <c r="I2094" s="22" t="s">
        <v>4587</v>
      </c>
    </row>
    <row r="2095" spans="1:12">
      <c r="A2095" s="22"/>
      <c r="B2095" s="21"/>
      <c r="C2095" s="21"/>
      <c r="D2095" s="22"/>
      <c r="E2095" s="22" t="s">
        <v>2547</v>
      </c>
      <c r="F2095" s="22" t="s">
        <v>4918</v>
      </c>
      <c r="G2095" s="22" t="s">
        <v>328</v>
      </c>
      <c r="H2095" s="17">
        <v>44817</v>
      </c>
      <c r="I2095" s="22" t="s">
        <v>4587</v>
      </c>
    </row>
    <row r="2096" spans="1:12">
      <c r="A2096" s="22"/>
      <c r="B2096" s="21"/>
      <c r="C2096" s="21"/>
      <c r="D2096" s="22"/>
      <c r="E2096" s="22" t="s">
        <v>4921</v>
      </c>
      <c r="F2096" s="22" t="s">
        <v>4918</v>
      </c>
      <c r="G2096" s="22" t="s">
        <v>3973</v>
      </c>
      <c r="H2096" s="17">
        <v>44817</v>
      </c>
      <c r="I2096" s="22" t="s">
        <v>4587</v>
      </c>
    </row>
    <row r="2097" spans="1:9">
      <c r="A2097" s="22"/>
      <c r="B2097" s="21"/>
      <c r="C2097" s="21"/>
      <c r="D2097" s="22"/>
      <c r="E2097" s="22" t="s">
        <v>3525</v>
      </c>
      <c r="F2097" s="22" t="s">
        <v>4918</v>
      </c>
      <c r="G2097" s="22" t="s">
        <v>328</v>
      </c>
      <c r="H2097" s="17">
        <v>44817</v>
      </c>
      <c r="I2097" s="22" t="s">
        <v>4587</v>
      </c>
    </row>
    <row r="2098" spans="1:9">
      <c r="A2098" s="22"/>
      <c r="B2098" s="21"/>
      <c r="C2098" s="21"/>
      <c r="D2098" s="22"/>
      <c r="E2098" s="22" t="s">
        <v>2252</v>
      </c>
      <c r="F2098" s="22" t="s">
        <v>4918</v>
      </c>
      <c r="G2098" s="22" t="s">
        <v>328</v>
      </c>
      <c r="H2098" s="17">
        <v>44817</v>
      </c>
      <c r="I2098" s="22" t="s">
        <v>4587</v>
      </c>
    </row>
    <row r="2099" spans="1:9">
      <c r="A2099" s="22"/>
      <c r="B2099" s="21"/>
      <c r="C2099" s="21"/>
      <c r="D2099" s="22"/>
      <c r="E2099" s="22" t="s">
        <v>2516</v>
      </c>
      <c r="F2099" s="22" t="s">
        <v>4918</v>
      </c>
      <c r="G2099" s="22" t="s">
        <v>328</v>
      </c>
      <c r="H2099" s="17">
        <v>44817</v>
      </c>
      <c r="I2099" s="22" t="s">
        <v>4587</v>
      </c>
    </row>
    <row r="2100" spans="1:9">
      <c r="A2100" s="22"/>
      <c r="B2100" s="21"/>
      <c r="C2100" s="21"/>
      <c r="D2100" s="22"/>
      <c r="E2100" s="22" t="s">
        <v>1796</v>
      </c>
      <c r="F2100" s="22" t="s">
        <v>4918</v>
      </c>
      <c r="G2100" s="22" t="s">
        <v>405</v>
      </c>
      <c r="H2100" s="17"/>
      <c r="I2100" s="22"/>
    </row>
    <row r="2101" spans="1:9">
      <c r="A2101" s="22"/>
      <c r="B2101" s="21"/>
      <c r="C2101" s="21"/>
      <c r="D2101" s="22"/>
      <c r="E2101" s="22" t="s">
        <v>4341</v>
      </c>
      <c r="F2101" s="22"/>
      <c r="G2101" s="22"/>
      <c r="H2101" s="17"/>
      <c r="I2101" s="22"/>
    </row>
    <row r="2102" spans="1:9">
      <c r="A2102" s="22"/>
      <c r="B2102" s="21"/>
      <c r="C2102" s="21"/>
      <c r="D2102" s="22" t="s">
        <v>4922</v>
      </c>
      <c r="E2102" s="22" t="s">
        <v>4923</v>
      </c>
      <c r="F2102" s="22" t="s">
        <v>4609</v>
      </c>
      <c r="G2102" t="s">
        <v>4924</v>
      </c>
      <c r="H2102" s="17">
        <v>44819</v>
      </c>
      <c r="I2102" s="22" t="s">
        <v>4587</v>
      </c>
    </row>
    <row r="2103" spans="1:9">
      <c r="A2103" s="22"/>
      <c r="B2103" s="21"/>
      <c r="C2103" s="21"/>
      <c r="D2103" s="22" t="s">
        <v>4925</v>
      </c>
      <c r="E2103" s="22" t="s">
        <v>575</v>
      </c>
      <c r="F2103" s="22" t="s">
        <v>4609</v>
      </c>
      <c r="G2103" s="22" t="s">
        <v>361</v>
      </c>
      <c r="H2103" s="17">
        <v>44823</v>
      </c>
      <c r="I2103" s="22" t="s">
        <v>4587</v>
      </c>
    </row>
    <row r="2104" spans="1:9">
      <c r="A2104" s="22"/>
      <c r="B2104" s="21"/>
      <c r="C2104" s="21"/>
      <c r="D2104" s="22" t="s">
        <v>4926</v>
      </c>
      <c r="E2104" s="22" t="s">
        <v>4927</v>
      </c>
      <c r="F2104" s="22" t="s">
        <v>4918</v>
      </c>
      <c r="G2104" s="22" t="s">
        <v>4928</v>
      </c>
      <c r="H2104" s="17">
        <v>44826</v>
      </c>
      <c r="I2104" s="22" t="s">
        <v>4587</v>
      </c>
    </row>
    <row r="2105" spans="1:9">
      <c r="A2105" s="22"/>
      <c r="B2105" s="21"/>
      <c r="C2105" s="21"/>
      <c r="D2105" s="22" t="s">
        <v>4929</v>
      </c>
      <c r="E2105" s="22" t="s">
        <v>3778</v>
      </c>
      <c r="F2105" s="22" t="s">
        <v>4918</v>
      </c>
      <c r="G2105" s="22" t="s">
        <v>4930</v>
      </c>
      <c r="H2105" s="17">
        <v>44823</v>
      </c>
      <c r="I2105" s="22" t="s">
        <v>4587</v>
      </c>
    </row>
    <row r="2106" spans="1:9">
      <c r="A2106" s="22"/>
      <c r="B2106" s="21"/>
      <c r="C2106" s="21"/>
      <c r="D2106" s="2" t="s">
        <v>4931</v>
      </c>
      <c r="E2106" s="2" t="s">
        <v>4932</v>
      </c>
      <c r="F2106" s="2" t="s">
        <v>4933</v>
      </c>
      <c r="G2106" s="2" t="s">
        <v>358</v>
      </c>
      <c r="H2106" s="17">
        <v>44824</v>
      </c>
      <c r="I2106" s="22" t="s">
        <v>4587</v>
      </c>
    </row>
    <row r="2107" spans="1:9">
      <c r="A2107" s="22"/>
      <c r="B2107" s="21"/>
      <c r="C2107" s="21"/>
      <c r="D2107" s="2" t="s">
        <v>4934</v>
      </c>
      <c r="E2107" s="2" t="s">
        <v>484</v>
      </c>
      <c r="F2107" s="2" t="s">
        <v>4933</v>
      </c>
      <c r="G2107" s="2" t="s">
        <v>4935</v>
      </c>
      <c r="H2107" s="53">
        <v>44828</v>
      </c>
      <c r="I2107" s="22" t="s">
        <v>4587</v>
      </c>
    </row>
    <row r="2108" spans="1:9">
      <c r="A2108" s="22"/>
      <c r="B2108" s="21"/>
      <c r="C2108" s="21"/>
      <c r="D2108" s="2" t="s">
        <v>4936</v>
      </c>
      <c r="E2108" s="2" t="s">
        <v>466</v>
      </c>
      <c r="F2108" s="2" t="s">
        <v>4933</v>
      </c>
      <c r="G2108" s="2" t="s">
        <v>4937</v>
      </c>
      <c r="H2108" s="54" t="s">
        <v>4938</v>
      </c>
      <c r="I2108" s="22" t="s">
        <v>4587</v>
      </c>
    </row>
    <row r="2109" spans="1:9">
      <c r="A2109" s="22"/>
      <c r="B2109" s="21"/>
      <c r="C2109" s="21"/>
      <c r="D2109" s="2" t="s">
        <v>4939</v>
      </c>
      <c r="E2109" s="2" t="s">
        <v>573</v>
      </c>
      <c r="F2109" s="2" t="s">
        <v>4933</v>
      </c>
      <c r="G2109" s="2" t="s">
        <v>351</v>
      </c>
      <c r="H2109" s="54" t="s">
        <v>4940</v>
      </c>
      <c r="I2109" s="22" t="s">
        <v>4587</v>
      </c>
    </row>
    <row r="2110" spans="1:9">
      <c r="A2110" s="22"/>
      <c r="B2110" s="21"/>
      <c r="C2110" s="21"/>
      <c r="D2110" s="2" t="s">
        <v>4926</v>
      </c>
      <c r="E2110" s="2" t="s">
        <v>4941</v>
      </c>
      <c r="F2110" s="2" t="s">
        <v>4942</v>
      </c>
      <c r="G2110" s="2" t="s">
        <v>280</v>
      </c>
      <c r="H2110" s="54" t="s">
        <v>4940</v>
      </c>
      <c r="I2110" s="22" t="s">
        <v>4587</v>
      </c>
    </row>
    <row r="2111" spans="1:9">
      <c r="A2111" s="22"/>
      <c r="B2111" s="21"/>
      <c r="C2111" s="21"/>
      <c r="D2111" s="2" t="s">
        <v>4943</v>
      </c>
      <c r="E2111" s="2" t="s">
        <v>464</v>
      </c>
      <c r="F2111" s="2" t="s">
        <v>4933</v>
      </c>
      <c r="G2111" s="2" t="s">
        <v>361</v>
      </c>
      <c r="H2111" s="54" t="s">
        <v>4944</v>
      </c>
      <c r="I2111" s="22" t="s">
        <v>4587</v>
      </c>
    </row>
    <row r="2112" spans="1:9">
      <c r="A2112" s="22"/>
      <c r="B2112" s="21"/>
      <c r="C2112" s="21"/>
      <c r="D2112" s="2" t="s">
        <v>4945</v>
      </c>
      <c r="E2112" s="2" t="s">
        <v>3675</v>
      </c>
      <c r="F2112" s="2" t="s">
        <v>4942</v>
      </c>
      <c r="G2112" s="2" t="s">
        <v>4946</v>
      </c>
      <c r="H2112" s="54" t="s">
        <v>4944</v>
      </c>
      <c r="I2112" s="22" t="s">
        <v>4587</v>
      </c>
    </row>
    <row r="2113" spans="1:9">
      <c r="A2113" s="22"/>
      <c r="B2113" s="21"/>
      <c r="C2113" s="21"/>
      <c r="D2113" s="2" t="s">
        <v>4947</v>
      </c>
      <c r="E2113" s="2" t="s">
        <v>3511</v>
      </c>
      <c r="F2113" s="2" t="s">
        <v>4942</v>
      </c>
      <c r="G2113" s="2" t="s">
        <v>3998</v>
      </c>
      <c r="H2113" s="54" t="s">
        <v>4948</v>
      </c>
      <c r="I2113" s="22" t="s">
        <v>4587</v>
      </c>
    </row>
    <row r="2114" spans="1:9">
      <c r="A2114" s="22"/>
      <c r="B2114" s="21"/>
      <c r="C2114" s="21"/>
      <c r="D2114" s="2" t="s">
        <v>4949</v>
      </c>
      <c r="E2114" s="2" t="s">
        <v>1502</v>
      </c>
      <c r="F2114" s="2" t="s">
        <v>4942</v>
      </c>
      <c r="G2114" s="2" t="s">
        <v>205</v>
      </c>
      <c r="H2114" s="54" t="s">
        <v>4950</v>
      </c>
      <c r="I2114" s="22" t="s">
        <v>4587</v>
      </c>
    </row>
    <row r="2115" spans="1:9">
      <c r="A2115" s="22"/>
      <c r="B2115" s="21"/>
      <c r="C2115" s="21"/>
      <c r="D2115" s="2" t="s">
        <v>4466</v>
      </c>
      <c r="E2115" s="2" t="s">
        <v>1084</v>
      </c>
      <c r="F2115" s="2" t="s">
        <v>4612</v>
      </c>
      <c r="G2115" s="2" t="s">
        <v>830</v>
      </c>
      <c r="H2115" s="54" t="s">
        <v>4948</v>
      </c>
      <c r="I2115" s="22" t="s">
        <v>4587</v>
      </c>
    </row>
    <row r="2116" spans="1:9">
      <c r="A2116" s="22"/>
      <c r="B2116" s="21"/>
      <c r="C2116" s="21"/>
      <c r="D2116" s="2" t="s">
        <v>4951</v>
      </c>
      <c r="E2116" s="2" t="s">
        <v>4952</v>
      </c>
      <c r="F2116" s="2" t="s">
        <v>4953</v>
      </c>
      <c r="G2116" s="2" t="s">
        <v>4954</v>
      </c>
      <c r="H2116" s="54" t="s">
        <v>4940</v>
      </c>
      <c r="I2116" s="22" t="s">
        <v>4587</v>
      </c>
    </row>
    <row r="2117" spans="1:9">
      <c r="A2117" s="22"/>
      <c r="B2117" s="21"/>
      <c r="C2117" s="21"/>
      <c r="D2117" s="2" t="s">
        <v>4955</v>
      </c>
      <c r="E2117" s="2" t="s">
        <v>802</v>
      </c>
      <c r="F2117" s="2" t="s">
        <v>4956</v>
      </c>
      <c r="G2117" s="2" t="s">
        <v>784</v>
      </c>
      <c r="H2117" s="54" t="s">
        <v>4948</v>
      </c>
      <c r="I2117" s="22" t="s">
        <v>4587</v>
      </c>
    </row>
    <row r="2118" spans="1:9">
      <c r="A2118" s="22"/>
      <c r="B2118" s="21"/>
      <c r="C2118" s="21"/>
      <c r="D2118" s="2" t="s">
        <v>4957</v>
      </c>
      <c r="E2118" s="2" t="s">
        <v>3097</v>
      </c>
      <c r="F2118" s="2" t="s">
        <v>4942</v>
      </c>
      <c r="G2118" s="2" t="s">
        <v>4958</v>
      </c>
      <c r="H2118" s="54" t="s">
        <v>4948</v>
      </c>
      <c r="I2118" s="22" t="s">
        <v>4587</v>
      </c>
    </row>
    <row r="2119" spans="1:9">
      <c r="A2119" s="22"/>
      <c r="B2119" s="21"/>
      <c r="C2119" s="21"/>
      <c r="D2119" s="2" t="s">
        <v>4959</v>
      </c>
      <c r="E2119" s="2" t="s">
        <v>4960</v>
      </c>
      <c r="F2119" s="2" t="s">
        <v>4961</v>
      </c>
      <c r="G2119" s="2" t="s">
        <v>4962</v>
      </c>
      <c r="H2119" s="54" t="s">
        <v>4948</v>
      </c>
      <c r="I2119" s="22" t="s">
        <v>4587</v>
      </c>
    </row>
    <row r="2120" spans="1:9">
      <c r="A2120" s="22"/>
      <c r="B2120" s="21"/>
      <c r="C2120" s="21"/>
      <c r="D2120" s="2" t="s">
        <v>4963</v>
      </c>
      <c r="E2120" s="2" t="s">
        <v>1929</v>
      </c>
      <c r="F2120" s="2" t="s">
        <v>4942</v>
      </c>
      <c r="G2120" s="2" t="s">
        <v>1423</v>
      </c>
      <c r="H2120" s="54" t="s">
        <v>4964</v>
      </c>
      <c r="I2120" s="22" t="s">
        <v>4587</v>
      </c>
    </row>
    <row r="2121" spans="1:9">
      <c r="A2121" s="22"/>
      <c r="B2121" s="21"/>
      <c r="C2121" s="21"/>
      <c r="D2121" s="2" t="s">
        <v>4965</v>
      </c>
      <c r="E2121" s="2" t="s">
        <v>152</v>
      </c>
      <c r="F2121" s="2" t="s">
        <v>4966</v>
      </c>
      <c r="G2121" s="2" t="s">
        <v>795</v>
      </c>
      <c r="H2121" s="54" t="s">
        <v>4944</v>
      </c>
      <c r="I2121" s="22" t="s">
        <v>4587</v>
      </c>
    </row>
    <row r="2122" spans="1:9">
      <c r="A2122" s="22"/>
      <c r="B2122" s="21"/>
      <c r="C2122" s="21"/>
      <c r="D2122" s="2" t="s">
        <v>4967</v>
      </c>
      <c r="E2122" s="2" t="s">
        <v>3309</v>
      </c>
      <c r="F2122" s="2" t="s">
        <v>4942</v>
      </c>
      <c r="G2122" s="2" t="s">
        <v>4369</v>
      </c>
      <c r="H2122" s="54" t="s">
        <v>4948</v>
      </c>
      <c r="I2122" s="22" t="s">
        <v>4587</v>
      </c>
    </row>
    <row r="2123" spans="1:9">
      <c r="A2123" s="22"/>
      <c r="B2123" s="21"/>
      <c r="C2123" s="21"/>
      <c r="D2123" s="2" t="s">
        <v>4968</v>
      </c>
      <c r="E2123" s="2" t="s">
        <v>4916</v>
      </c>
      <c r="F2123" s="2" t="s">
        <v>4942</v>
      </c>
      <c r="G2123" s="2" t="s">
        <v>2374</v>
      </c>
      <c r="H2123" s="54" t="s">
        <v>4950</v>
      </c>
      <c r="I2123" s="22" t="s">
        <v>4587</v>
      </c>
    </row>
    <row r="2124" spans="1:9">
      <c r="A2124" s="22"/>
      <c r="B2124" s="21"/>
      <c r="C2124" s="21"/>
      <c r="D2124" s="2" t="s">
        <v>4969</v>
      </c>
      <c r="E2124" s="2" t="s">
        <v>4970</v>
      </c>
      <c r="F2124" s="2" t="s">
        <v>4971</v>
      </c>
      <c r="G2124" s="2" t="s">
        <v>280</v>
      </c>
      <c r="H2124" s="54" t="s">
        <v>4940</v>
      </c>
      <c r="I2124" s="22" t="s">
        <v>4587</v>
      </c>
    </row>
    <row r="2125" spans="1:9">
      <c r="A2125" s="22"/>
      <c r="B2125" s="21"/>
      <c r="C2125" s="21"/>
      <c r="D2125" s="2" t="s">
        <v>4972</v>
      </c>
      <c r="E2125" s="2" t="s">
        <v>4621</v>
      </c>
      <c r="F2125" s="2" t="s">
        <v>4933</v>
      </c>
      <c r="G2125" s="2" t="s">
        <v>4937</v>
      </c>
      <c r="H2125" s="54" t="s">
        <v>4948</v>
      </c>
      <c r="I2125" s="22" t="s">
        <v>4587</v>
      </c>
    </row>
    <row r="2126" spans="1:9">
      <c r="A2126" s="22"/>
      <c r="B2126" s="21"/>
      <c r="C2126" s="21"/>
      <c r="D2126" s="2" t="s">
        <v>4973</v>
      </c>
      <c r="E2126" s="2" t="s">
        <v>3337</v>
      </c>
      <c r="F2126" s="2" t="s">
        <v>4942</v>
      </c>
      <c r="G2126" s="2" t="s">
        <v>2374</v>
      </c>
      <c r="H2126" s="54" t="s">
        <v>4940</v>
      </c>
      <c r="I2126" s="22" t="s">
        <v>4587</v>
      </c>
    </row>
    <row r="2127" spans="1:9">
      <c r="A2127" s="22"/>
      <c r="B2127" s="21"/>
      <c r="C2127" s="21"/>
      <c r="D2127" s="2" t="s">
        <v>4974</v>
      </c>
      <c r="E2127" s="2" t="s">
        <v>3260</v>
      </c>
      <c r="F2127" s="2" t="s">
        <v>4942</v>
      </c>
      <c r="G2127" s="2" t="s">
        <v>358</v>
      </c>
      <c r="H2127" s="54" t="s">
        <v>4944</v>
      </c>
      <c r="I2127" s="22" t="s">
        <v>4587</v>
      </c>
    </row>
    <row r="2128" spans="1:9">
      <c r="A2128" s="22"/>
      <c r="B2128" s="21"/>
      <c r="C2128" s="21"/>
      <c r="D2128" s="2" t="s">
        <v>4975</v>
      </c>
      <c r="E2128" s="2" t="s">
        <v>4345</v>
      </c>
      <c r="F2128" s="2" t="s">
        <v>204</v>
      </c>
      <c r="G2128" s="2" t="s">
        <v>267</v>
      </c>
      <c r="H2128" s="54" t="s">
        <v>4948</v>
      </c>
      <c r="I2128" s="22" t="s">
        <v>4587</v>
      </c>
    </row>
    <row r="2129" spans="1:9">
      <c r="A2129" s="22"/>
      <c r="B2129" s="21"/>
      <c r="C2129" s="21"/>
      <c r="D2129" s="2" t="s">
        <v>4976</v>
      </c>
      <c r="E2129" s="2" t="s">
        <v>4619</v>
      </c>
      <c r="F2129" s="2" t="s">
        <v>4933</v>
      </c>
      <c r="G2129" s="2" t="s">
        <v>358</v>
      </c>
      <c r="H2129" s="54" t="s">
        <v>4977</v>
      </c>
      <c r="I2129" s="22" t="s">
        <v>4587</v>
      </c>
    </row>
    <row r="2130" spans="1:9">
      <c r="A2130" s="22"/>
      <c r="B2130" s="21"/>
      <c r="C2130" s="21"/>
      <c r="D2130" s="2" t="s">
        <v>4978</v>
      </c>
      <c r="E2130" s="2" t="s">
        <v>4409</v>
      </c>
      <c r="F2130" s="2" t="s">
        <v>4658</v>
      </c>
      <c r="G2130" s="2" t="s">
        <v>681</v>
      </c>
      <c r="H2130" s="54" t="s">
        <v>4948</v>
      </c>
      <c r="I2130" s="22" t="s">
        <v>4587</v>
      </c>
    </row>
    <row r="2131" spans="1:9">
      <c r="A2131" s="22"/>
      <c r="B2131" s="21"/>
      <c r="C2131" s="21"/>
      <c r="D2131" s="2" t="s">
        <v>4979</v>
      </c>
      <c r="E2131" s="2" t="s">
        <v>1345</v>
      </c>
      <c r="F2131" s="2" t="s">
        <v>4942</v>
      </c>
      <c r="G2131" s="2" t="s">
        <v>4980</v>
      </c>
      <c r="H2131" s="54" t="s">
        <v>4981</v>
      </c>
      <c r="I2131" s="22" t="s">
        <v>4587</v>
      </c>
    </row>
    <row r="2132" spans="1:9">
      <c r="A2132" s="22"/>
      <c r="B2132" s="21"/>
      <c r="C2132" s="21"/>
      <c r="D2132" s="2" t="s">
        <v>4982</v>
      </c>
      <c r="E2132" s="2" t="s">
        <v>3369</v>
      </c>
      <c r="F2132" s="2" t="s">
        <v>4942</v>
      </c>
      <c r="G2132" s="2" t="s">
        <v>2374</v>
      </c>
      <c r="H2132" s="54" t="s">
        <v>4981</v>
      </c>
      <c r="I2132" s="22" t="s">
        <v>4587</v>
      </c>
    </row>
    <row r="2133" spans="1:9">
      <c r="A2133" s="22"/>
      <c r="B2133" s="21"/>
      <c r="C2133" s="21"/>
      <c r="D2133" s="2" t="s">
        <v>4983</v>
      </c>
      <c r="E2133" s="2" t="s">
        <v>3465</v>
      </c>
      <c r="F2133" s="2" t="s">
        <v>4942</v>
      </c>
      <c r="G2133" s="2" t="s">
        <v>2374</v>
      </c>
      <c r="H2133" s="54" t="s">
        <v>4981</v>
      </c>
      <c r="I2133" s="22" t="s">
        <v>4587</v>
      </c>
    </row>
    <row r="2134" spans="1:9">
      <c r="A2134" s="22"/>
      <c r="B2134" s="21"/>
      <c r="C2134" s="21"/>
      <c r="D2134" s="2" t="s">
        <v>4984</v>
      </c>
      <c r="E2134" s="2" t="s">
        <v>3365</v>
      </c>
      <c r="F2134" s="2" t="s">
        <v>4942</v>
      </c>
      <c r="G2134" s="2" t="s">
        <v>2374</v>
      </c>
      <c r="H2134" s="54" t="s">
        <v>4981</v>
      </c>
      <c r="I2134" s="22" t="s">
        <v>4587</v>
      </c>
    </row>
    <row r="2135" spans="1:9">
      <c r="A2135" s="22"/>
      <c r="B2135" s="21"/>
      <c r="C2135" s="21"/>
      <c r="D2135" s="2" t="s">
        <v>4985</v>
      </c>
      <c r="E2135" s="2" t="s">
        <v>1559</v>
      </c>
      <c r="F2135" s="2" t="s">
        <v>4942</v>
      </c>
      <c r="G2135" s="2" t="s">
        <v>205</v>
      </c>
      <c r="H2135" s="54" t="s">
        <v>4986</v>
      </c>
      <c r="I2135" s="22" t="s">
        <v>4587</v>
      </c>
    </row>
    <row r="2136" spans="1:9">
      <c r="A2136" s="22"/>
      <c r="B2136" s="21"/>
      <c r="C2136" s="21"/>
      <c r="D2136" s="2" t="s">
        <v>4987</v>
      </c>
      <c r="E2136" s="2" t="s">
        <v>1305</v>
      </c>
      <c r="F2136" s="2" t="s">
        <v>4942</v>
      </c>
      <c r="G2136" s="2" t="s">
        <v>1306</v>
      </c>
      <c r="H2136" s="54" t="s">
        <v>4944</v>
      </c>
      <c r="I2136" s="22" t="s">
        <v>4587</v>
      </c>
    </row>
    <row r="2137" spans="1:9">
      <c r="A2137" s="22"/>
      <c r="B2137" s="21"/>
      <c r="C2137" s="21"/>
      <c r="D2137" s="2" t="s">
        <v>4988</v>
      </c>
      <c r="E2137" s="2" t="s">
        <v>2333</v>
      </c>
      <c r="F2137" s="2" t="s">
        <v>4942</v>
      </c>
      <c r="G2137" s="2" t="s">
        <v>2374</v>
      </c>
      <c r="H2137" s="54" t="s">
        <v>4964</v>
      </c>
      <c r="I2137" s="22" t="s">
        <v>4587</v>
      </c>
    </row>
    <row r="2138" spans="1:9">
      <c r="A2138" s="22"/>
      <c r="B2138" s="21"/>
      <c r="C2138" s="21"/>
      <c r="D2138" s="2" t="s">
        <v>4968</v>
      </c>
      <c r="E2138" s="2" t="s">
        <v>674</v>
      </c>
      <c r="F2138" s="2" t="s">
        <v>4942</v>
      </c>
      <c r="G2138" s="2" t="s">
        <v>4989</v>
      </c>
      <c r="H2138" s="54" t="s">
        <v>4948</v>
      </c>
      <c r="I2138" s="22" t="s">
        <v>4587</v>
      </c>
    </row>
    <row r="2139" spans="1:9">
      <c r="A2139" s="22"/>
      <c r="B2139" s="21"/>
      <c r="C2139" s="21"/>
      <c r="D2139" s="2" t="s">
        <v>4990</v>
      </c>
      <c r="E2139" s="2" t="s">
        <v>4991</v>
      </c>
      <c r="F2139" s="2" t="s">
        <v>4942</v>
      </c>
      <c r="G2139" s="2" t="s">
        <v>280</v>
      </c>
      <c r="H2139" s="54" t="s">
        <v>4940</v>
      </c>
      <c r="I2139" s="22" t="s">
        <v>4587</v>
      </c>
    </row>
    <row r="2140" spans="1:9">
      <c r="A2140" s="22"/>
      <c r="B2140" s="21"/>
      <c r="C2140" s="21"/>
      <c r="D2140" s="2" t="s">
        <v>4992</v>
      </c>
      <c r="E2140" s="2" t="s">
        <v>2111</v>
      </c>
      <c r="F2140" s="2" t="s">
        <v>4942</v>
      </c>
      <c r="G2140" s="2" t="s">
        <v>205</v>
      </c>
      <c r="H2140" s="54" t="s">
        <v>4986</v>
      </c>
      <c r="I2140" s="22" t="s">
        <v>4587</v>
      </c>
    </row>
    <row r="2141" spans="1:9">
      <c r="A2141" s="22"/>
      <c r="B2141" s="21"/>
      <c r="C2141" s="21"/>
      <c r="D2141" s="2" t="s">
        <v>4993</v>
      </c>
      <c r="E2141" s="2" t="s">
        <v>2389</v>
      </c>
      <c r="F2141" s="2" t="s">
        <v>4942</v>
      </c>
      <c r="G2141" s="2" t="s">
        <v>2374</v>
      </c>
      <c r="H2141" s="54" t="s">
        <v>4986</v>
      </c>
      <c r="I2141" s="22" t="s">
        <v>4587</v>
      </c>
    </row>
    <row r="2142" spans="1:9">
      <c r="A2142" s="22"/>
      <c r="B2142" s="21"/>
      <c r="C2142" s="21"/>
      <c r="D2142" s="2" t="s">
        <v>4994</v>
      </c>
      <c r="E2142" s="2" t="s">
        <v>3287</v>
      </c>
      <c r="F2142" s="2" t="s">
        <v>4942</v>
      </c>
      <c r="G2142" s="2" t="s">
        <v>2374</v>
      </c>
      <c r="H2142" s="54" t="s">
        <v>4986</v>
      </c>
      <c r="I2142" s="22" t="s">
        <v>4587</v>
      </c>
    </row>
    <row r="2143" spans="1:9">
      <c r="A2143" s="22"/>
      <c r="B2143" s="21"/>
      <c r="C2143" s="21"/>
      <c r="D2143" s="2" t="s">
        <v>4995</v>
      </c>
      <c r="E2143" s="2" t="s">
        <v>2823</v>
      </c>
      <c r="F2143" s="2" t="s">
        <v>4942</v>
      </c>
      <c r="G2143" s="2" t="s">
        <v>205</v>
      </c>
      <c r="H2143" s="54" t="s">
        <v>4986</v>
      </c>
      <c r="I2143" s="22" t="s">
        <v>4587</v>
      </c>
    </row>
    <row r="2144" spans="1:9">
      <c r="A2144" s="22"/>
      <c r="B2144" s="21"/>
      <c r="C2144" s="21"/>
      <c r="D2144" s="2" t="s">
        <v>4996</v>
      </c>
      <c r="E2144" s="2" t="s">
        <v>925</v>
      </c>
      <c r="F2144" s="2" t="s">
        <v>4942</v>
      </c>
      <c r="G2144" s="2" t="s">
        <v>2374</v>
      </c>
      <c r="H2144" s="54" t="s">
        <v>4986</v>
      </c>
      <c r="I2144" s="22" t="s">
        <v>4587</v>
      </c>
    </row>
    <row r="2145" spans="1:9">
      <c r="A2145" s="22"/>
      <c r="B2145" s="21"/>
      <c r="C2145" s="21"/>
      <c r="D2145" s="2" t="s">
        <v>4997</v>
      </c>
      <c r="E2145" s="2" t="s">
        <v>2942</v>
      </c>
      <c r="F2145" s="2" t="s">
        <v>4942</v>
      </c>
      <c r="G2145" s="2" t="s">
        <v>205</v>
      </c>
      <c r="H2145" s="54" t="s">
        <v>4986</v>
      </c>
      <c r="I2145" s="22" t="s">
        <v>4587</v>
      </c>
    </row>
    <row r="2146" spans="1:9">
      <c r="A2146" s="22"/>
      <c r="B2146" s="21"/>
      <c r="C2146" s="21"/>
      <c r="D2146" s="2" t="s">
        <v>4998</v>
      </c>
      <c r="E2146" s="2" t="s">
        <v>3291</v>
      </c>
      <c r="F2146" s="2" t="s">
        <v>4942</v>
      </c>
      <c r="G2146" s="2" t="s">
        <v>205</v>
      </c>
      <c r="H2146" s="54" t="s">
        <v>4950</v>
      </c>
      <c r="I2146" s="22" t="s">
        <v>4587</v>
      </c>
    </row>
    <row r="2147" spans="1:9">
      <c r="A2147" s="22"/>
      <c r="B2147" s="21"/>
      <c r="C2147" s="21"/>
      <c r="D2147" s="2" t="s">
        <v>4999</v>
      </c>
      <c r="E2147" s="2" t="s">
        <v>1498</v>
      </c>
      <c r="F2147" s="2" t="s">
        <v>4942</v>
      </c>
      <c r="G2147" s="2" t="s">
        <v>205</v>
      </c>
      <c r="H2147" s="54" t="s">
        <v>5000</v>
      </c>
      <c r="I2147" s="22" t="s">
        <v>4587</v>
      </c>
    </row>
    <row r="2148" spans="1:9">
      <c r="A2148" s="22"/>
      <c r="B2148" s="21"/>
      <c r="C2148" s="21"/>
      <c r="D2148" s="2" t="s">
        <v>5001</v>
      </c>
      <c r="E2148" s="2" t="s">
        <v>2537</v>
      </c>
      <c r="F2148" s="2" t="s">
        <v>4942</v>
      </c>
      <c r="G2148" s="2" t="s">
        <v>280</v>
      </c>
      <c r="H2148" s="54" t="s">
        <v>4948</v>
      </c>
      <c r="I2148" s="22" t="s">
        <v>4587</v>
      </c>
    </row>
    <row r="2149" spans="1:9">
      <c r="A2149" s="22"/>
      <c r="B2149" s="21"/>
      <c r="C2149" s="21"/>
      <c r="D2149" s="2" t="s">
        <v>5002</v>
      </c>
      <c r="E2149" s="2" t="s">
        <v>3248</v>
      </c>
      <c r="F2149" s="2" t="s">
        <v>4942</v>
      </c>
      <c r="G2149" s="2" t="s">
        <v>205</v>
      </c>
      <c r="H2149" s="54" t="s">
        <v>4986</v>
      </c>
      <c r="I2149" s="22" t="s">
        <v>4587</v>
      </c>
    </row>
    <row r="2150" spans="1:9">
      <c r="A2150" s="22"/>
      <c r="B2150" s="21"/>
      <c r="C2150" s="21"/>
      <c r="D2150" s="2" t="s">
        <v>5003</v>
      </c>
      <c r="E2150" s="2" t="s">
        <v>5004</v>
      </c>
      <c r="F2150" s="2" t="s">
        <v>4961</v>
      </c>
      <c r="G2150" s="2" t="s">
        <v>1216</v>
      </c>
      <c r="H2150" s="54" t="s">
        <v>4948</v>
      </c>
      <c r="I2150" s="22" t="s">
        <v>4587</v>
      </c>
    </row>
    <row r="2151" spans="1:9">
      <c r="A2151" s="22"/>
      <c r="B2151" s="21"/>
      <c r="C2151" s="21"/>
      <c r="D2151" s="2" t="s">
        <v>5005</v>
      </c>
      <c r="E2151" s="2" t="s">
        <v>2909</v>
      </c>
      <c r="F2151" s="2" t="s">
        <v>4942</v>
      </c>
      <c r="G2151" s="2" t="s">
        <v>205</v>
      </c>
      <c r="H2151" s="54" t="s">
        <v>4944</v>
      </c>
      <c r="I2151" s="22" t="s">
        <v>4587</v>
      </c>
    </row>
    <row r="2152" spans="1:9">
      <c r="A2152" s="22"/>
      <c r="B2152" s="21"/>
      <c r="C2152" s="21"/>
      <c r="D2152" s="2" t="s">
        <v>5006</v>
      </c>
      <c r="E2152" s="2" t="s">
        <v>4348</v>
      </c>
      <c r="F2152" s="2" t="s">
        <v>204</v>
      </c>
      <c r="G2152" s="2" t="s">
        <v>267</v>
      </c>
      <c r="H2152" s="54" t="s">
        <v>4948</v>
      </c>
      <c r="I2152" s="22" t="s">
        <v>4587</v>
      </c>
    </row>
    <row r="2153" spans="1:9">
      <c r="A2153" s="22"/>
      <c r="B2153" s="21"/>
      <c r="C2153" s="21"/>
      <c r="D2153" s="2" t="s">
        <v>5007</v>
      </c>
      <c r="E2153" s="2" t="s">
        <v>2646</v>
      </c>
      <c r="F2153" s="2" t="s">
        <v>4942</v>
      </c>
      <c r="G2153" s="2" t="s">
        <v>2374</v>
      </c>
      <c r="H2153" s="54" t="s">
        <v>4986</v>
      </c>
      <c r="I2153" s="22" t="s">
        <v>4587</v>
      </c>
    </row>
    <row r="2154" spans="1:9">
      <c r="A2154" s="22"/>
      <c r="B2154" s="21"/>
      <c r="C2154" s="21"/>
      <c r="D2154" s="2" t="s">
        <v>5008</v>
      </c>
      <c r="E2154" s="2" t="s">
        <v>2610</v>
      </c>
      <c r="F2154" s="2" t="s">
        <v>4942</v>
      </c>
      <c r="G2154" s="2" t="s">
        <v>5009</v>
      </c>
      <c r="H2154" s="54" t="s">
        <v>4986</v>
      </c>
      <c r="I2154" s="22" t="s">
        <v>4587</v>
      </c>
    </row>
    <row r="2155" spans="1:9">
      <c r="A2155" s="22"/>
      <c r="B2155" s="21"/>
      <c r="C2155" s="21"/>
      <c r="D2155" s="22"/>
      <c r="E2155" s="2" t="s">
        <v>5010</v>
      </c>
      <c r="F2155" s="2" t="s">
        <v>3843</v>
      </c>
      <c r="G2155" s="2" t="s">
        <v>5011</v>
      </c>
      <c r="H2155" s="2" t="s">
        <v>4981</v>
      </c>
      <c r="I2155" s="22" t="s">
        <v>4587</v>
      </c>
    </row>
    <row r="2156" spans="1:9">
      <c r="A2156" s="22"/>
      <c r="B2156" s="21"/>
      <c r="C2156" s="21"/>
      <c r="D2156" s="2" t="s">
        <v>5012</v>
      </c>
      <c r="E2156" s="2" t="s">
        <v>1812</v>
      </c>
      <c r="F2156" s="2" t="s">
        <v>4942</v>
      </c>
      <c r="G2156" s="2" t="s">
        <v>205</v>
      </c>
      <c r="H2156" s="2" t="s">
        <v>4981</v>
      </c>
      <c r="I2156" s="22" t="s">
        <v>4587</v>
      </c>
    </row>
    <row r="2157" spans="1:9">
      <c r="A2157" s="22"/>
      <c r="B2157" s="21"/>
      <c r="C2157" s="21"/>
      <c r="D2157" s="2" t="s">
        <v>5013</v>
      </c>
      <c r="E2157" s="2" t="s">
        <v>3395</v>
      </c>
      <c r="F2157" s="2" t="s">
        <v>4942</v>
      </c>
      <c r="G2157" s="2" t="s">
        <v>2374</v>
      </c>
      <c r="H2157" s="2" t="s">
        <v>4981</v>
      </c>
      <c r="I2157" s="22" t="s">
        <v>4587</v>
      </c>
    </row>
    <row r="2158" spans="1:9">
      <c r="A2158" s="22"/>
      <c r="B2158" s="21"/>
      <c r="C2158" s="21"/>
      <c r="D2158" s="2" t="s">
        <v>5014</v>
      </c>
      <c r="E2158" s="2" t="s">
        <v>3202</v>
      </c>
      <c r="F2158" s="2" t="s">
        <v>4942</v>
      </c>
      <c r="G2158" s="2" t="s">
        <v>5015</v>
      </c>
      <c r="H2158" s="2" t="s">
        <v>4981</v>
      </c>
      <c r="I2158" s="22" t="s">
        <v>4587</v>
      </c>
    </row>
    <row r="2159" spans="1:9">
      <c r="A2159" s="22"/>
      <c r="B2159" s="21"/>
      <c r="C2159" s="21"/>
      <c r="D2159" s="2" t="s">
        <v>5016</v>
      </c>
      <c r="E2159" s="2" t="s">
        <v>3922</v>
      </c>
      <c r="F2159" s="2" t="s">
        <v>5017</v>
      </c>
      <c r="G2159" s="2" t="s">
        <v>280</v>
      </c>
      <c r="H2159" s="2" t="s">
        <v>4986</v>
      </c>
      <c r="I2159" s="22" t="s">
        <v>4587</v>
      </c>
    </row>
    <row r="2160" spans="1:9">
      <c r="A2160" s="22"/>
      <c r="B2160" s="21"/>
      <c r="C2160" s="21"/>
      <c r="D2160" s="2" t="s">
        <v>5018</v>
      </c>
      <c r="E2160" s="2" t="s">
        <v>3920</v>
      </c>
      <c r="F2160" s="2" t="s">
        <v>5017</v>
      </c>
      <c r="G2160" s="2" t="s">
        <v>1500</v>
      </c>
      <c r="H2160" s="2" t="s">
        <v>4986</v>
      </c>
      <c r="I2160" s="22" t="s">
        <v>4587</v>
      </c>
    </row>
    <row r="2161" spans="1:9">
      <c r="A2161" s="22"/>
      <c r="B2161" s="21"/>
      <c r="C2161" s="21"/>
      <c r="D2161" s="2" t="s">
        <v>5019</v>
      </c>
      <c r="E2161" s="2" t="s">
        <v>3917</v>
      </c>
      <c r="F2161" s="2" t="s">
        <v>5017</v>
      </c>
      <c r="G2161" s="2" t="s">
        <v>1500</v>
      </c>
      <c r="H2161" s="2" t="s">
        <v>4986</v>
      </c>
      <c r="I2161" s="22" t="s">
        <v>4587</v>
      </c>
    </row>
    <row r="2162" spans="1:9">
      <c r="A2162" s="22"/>
      <c r="B2162" s="21"/>
      <c r="C2162" s="21"/>
      <c r="D2162" s="2" t="s">
        <v>5020</v>
      </c>
      <c r="E2162" s="2" t="s">
        <v>1677</v>
      </c>
      <c r="F2162" s="2" t="s">
        <v>4942</v>
      </c>
      <c r="G2162" s="2" t="s">
        <v>4185</v>
      </c>
      <c r="H2162" s="2" t="s">
        <v>4948</v>
      </c>
      <c r="I2162" s="22" t="s">
        <v>4587</v>
      </c>
    </row>
    <row r="2163" spans="1:9">
      <c r="A2163" s="22"/>
      <c r="B2163" s="21"/>
      <c r="C2163" s="21"/>
      <c r="D2163" s="2" t="s">
        <v>5021</v>
      </c>
      <c r="E2163" s="2" t="s">
        <v>2912</v>
      </c>
      <c r="F2163" s="2" t="s">
        <v>4942</v>
      </c>
      <c r="G2163" s="2" t="s">
        <v>1264</v>
      </c>
      <c r="H2163" s="2" t="s">
        <v>4948</v>
      </c>
      <c r="I2163" s="22" t="s">
        <v>4587</v>
      </c>
    </row>
    <row r="2164" spans="1:9">
      <c r="A2164" s="22"/>
      <c r="B2164" s="21"/>
      <c r="C2164" s="21"/>
      <c r="D2164" s="2" t="s">
        <v>5022</v>
      </c>
      <c r="E2164" s="2" t="s">
        <v>3075</v>
      </c>
      <c r="F2164" s="2" t="s">
        <v>4942</v>
      </c>
      <c r="G2164" s="2" t="s">
        <v>1264</v>
      </c>
      <c r="H2164" s="2" t="s">
        <v>4948</v>
      </c>
      <c r="I2164" s="22" t="s">
        <v>4587</v>
      </c>
    </row>
    <row r="2165" spans="1:9">
      <c r="A2165" s="22"/>
      <c r="B2165" s="21"/>
      <c r="C2165" s="21"/>
      <c r="D2165" s="2" t="s">
        <v>5023</v>
      </c>
      <c r="E2165" s="2" t="s">
        <v>1490</v>
      </c>
      <c r="F2165" s="2" t="s">
        <v>4942</v>
      </c>
      <c r="G2165" s="2" t="s">
        <v>5024</v>
      </c>
      <c r="H2165" s="2" t="s">
        <v>4986</v>
      </c>
      <c r="I2165" s="22" t="s">
        <v>4587</v>
      </c>
    </row>
    <row r="2166" spans="1:9">
      <c r="A2166" s="22"/>
      <c r="B2166" s="21"/>
      <c r="C2166" s="21"/>
      <c r="D2166" s="2" t="s">
        <v>4974</v>
      </c>
      <c r="E2166" s="2" t="s">
        <v>5025</v>
      </c>
      <c r="F2166" s="2" t="s">
        <v>4942</v>
      </c>
      <c r="G2166" s="2" t="s">
        <v>280</v>
      </c>
      <c r="H2166" s="2" t="s">
        <v>4940</v>
      </c>
      <c r="I2166" s="22" t="s">
        <v>4587</v>
      </c>
    </row>
    <row r="2167" spans="1:9">
      <c r="A2167" s="22"/>
      <c r="B2167" s="21"/>
      <c r="C2167" s="21"/>
      <c r="D2167" s="2" t="s">
        <v>5026</v>
      </c>
      <c r="E2167" s="2" t="s">
        <v>1072</v>
      </c>
      <c r="F2167" s="2" t="s">
        <v>5027</v>
      </c>
      <c r="G2167" s="2" t="s">
        <v>1907</v>
      </c>
      <c r="H2167" s="2" t="s">
        <v>4948</v>
      </c>
      <c r="I2167" s="22" t="s">
        <v>4587</v>
      </c>
    </row>
    <row r="2168" spans="1:9">
      <c r="A2168" s="22"/>
      <c r="B2168" s="21"/>
      <c r="C2168" s="21"/>
      <c r="D2168" s="2" t="s">
        <v>5028</v>
      </c>
      <c r="E2168" s="2" t="s">
        <v>5029</v>
      </c>
      <c r="F2168" s="2" t="s">
        <v>4942</v>
      </c>
      <c r="G2168" s="2" t="s">
        <v>280</v>
      </c>
      <c r="H2168" s="2" t="s">
        <v>4940</v>
      </c>
      <c r="I2168" s="22" t="s">
        <v>4587</v>
      </c>
    </row>
    <row r="2169" spans="1:9">
      <c r="A2169" s="22"/>
      <c r="B2169" s="21"/>
      <c r="C2169" s="21"/>
      <c r="D2169" s="2" t="s">
        <v>5030</v>
      </c>
      <c r="E2169" s="2" t="s">
        <v>2383</v>
      </c>
      <c r="F2169" s="2" t="s">
        <v>4942</v>
      </c>
      <c r="G2169" s="2" t="s">
        <v>2374</v>
      </c>
      <c r="H2169" s="2" t="s">
        <v>4948</v>
      </c>
      <c r="I2169" s="22" t="s">
        <v>4587</v>
      </c>
    </row>
    <row r="2170" spans="1:9">
      <c r="A2170" s="22"/>
      <c r="B2170" s="21"/>
      <c r="C2170" s="21"/>
      <c r="D2170" s="2" t="s">
        <v>5031</v>
      </c>
      <c r="E2170" s="2" t="s">
        <v>2030</v>
      </c>
      <c r="F2170" s="2" t="s">
        <v>4942</v>
      </c>
      <c r="G2170" s="2" t="s">
        <v>280</v>
      </c>
      <c r="H2170" s="2" t="s">
        <v>4948</v>
      </c>
      <c r="I2170" s="22" t="s">
        <v>4587</v>
      </c>
    </row>
    <row r="2171" spans="1:9">
      <c r="A2171" s="22"/>
      <c r="B2171" s="21"/>
      <c r="C2171" s="21"/>
      <c r="D2171" s="2" t="s">
        <v>5032</v>
      </c>
      <c r="E2171" s="2" t="s">
        <v>2157</v>
      </c>
      <c r="F2171" s="2" t="s">
        <v>4942</v>
      </c>
      <c r="G2171" s="2" t="s">
        <v>280</v>
      </c>
      <c r="H2171" s="2" t="s">
        <v>4948</v>
      </c>
      <c r="I2171" s="22" t="s">
        <v>4587</v>
      </c>
    </row>
    <row r="2172" spans="1:9">
      <c r="A2172" s="22"/>
      <c r="B2172" s="21"/>
      <c r="C2172" s="21"/>
      <c r="D2172" s="2" t="s">
        <v>5033</v>
      </c>
      <c r="E2172" s="2" t="s">
        <v>1717</v>
      </c>
      <c r="F2172" s="2" t="s">
        <v>4942</v>
      </c>
      <c r="G2172" s="2" t="s">
        <v>205</v>
      </c>
      <c r="H2172" s="2" t="s">
        <v>4948</v>
      </c>
      <c r="I2172" s="22" t="s">
        <v>4587</v>
      </c>
    </row>
    <row r="2173" spans="1:9">
      <c r="A2173" s="22"/>
      <c r="B2173" s="21"/>
      <c r="C2173" s="21"/>
      <c r="D2173" s="2" t="s">
        <v>5034</v>
      </c>
      <c r="E2173" s="2" t="s">
        <v>3270</v>
      </c>
      <c r="F2173" s="2" t="s">
        <v>4942</v>
      </c>
      <c r="G2173" s="2" t="s">
        <v>205</v>
      </c>
      <c r="H2173" s="2" t="s">
        <v>4948</v>
      </c>
      <c r="I2173" s="22" t="s">
        <v>4587</v>
      </c>
    </row>
    <row r="2174" spans="1:9">
      <c r="A2174" s="22"/>
      <c r="B2174" s="21"/>
      <c r="C2174" s="21"/>
      <c r="D2174" s="2" t="s">
        <v>5035</v>
      </c>
      <c r="E2174" s="2" t="s">
        <v>577</v>
      </c>
      <c r="F2174" s="2" t="s">
        <v>4933</v>
      </c>
      <c r="G2174" s="2" t="s">
        <v>5036</v>
      </c>
      <c r="H2174" s="2" t="s">
        <v>4948</v>
      </c>
      <c r="I2174" s="22" t="s">
        <v>4587</v>
      </c>
    </row>
    <row r="2175" spans="1:9">
      <c r="A2175" s="22"/>
      <c r="B2175" s="21"/>
      <c r="C2175" s="21"/>
      <c r="D2175" s="2" t="s">
        <v>5037</v>
      </c>
      <c r="E2175" s="2" t="s">
        <v>382</v>
      </c>
      <c r="F2175" s="2" t="s">
        <v>4933</v>
      </c>
      <c r="G2175" s="2" t="s">
        <v>4954</v>
      </c>
      <c r="H2175" s="2" t="s">
        <v>4948</v>
      </c>
      <c r="I2175" s="22" t="s">
        <v>4587</v>
      </c>
    </row>
    <row r="2176" spans="1:9">
      <c r="A2176" s="22"/>
      <c r="B2176" s="21"/>
      <c r="C2176" s="21"/>
      <c r="D2176" s="2" t="s">
        <v>5038</v>
      </c>
      <c r="E2176" s="2" t="s">
        <v>2463</v>
      </c>
      <c r="F2176" s="2" t="s">
        <v>4942</v>
      </c>
      <c r="G2176" s="2" t="s">
        <v>280</v>
      </c>
      <c r="H2176" s="2" t="s">
        <v>4948</v>
      </c>
      <c r="I2176" s="22" t="s">
        <v>4587</v>
      </c>
    </row>
    <row r="2177" spans="1:9">
      <c r="A2177" s="22"/>
      <c r="B2177" s="21"/>
      <c r="C2177" s="21"/>
      <c r="D2177" s="2" t="s">
        <v>5039</v>
      </c>
      <c r="E2177" s="2" t="s">
        <v>4631</v>
      </c>
      <c r="F2177" s="2" t="s">
        <v>4933</v>
      </c>
      <c r="G2177" s="2" t="s">
        <v>351</v>
      </c>
      <c r="H2177" s="2" t="s">
        <v>4948</v>
      </c>
      <c r="I2177" s="22" t="s">
        <v>4587</v>
      </c>
    </row>
    <row r="2178" spans="1:9">
      <c r="A2178" s="22"/>
      <c r="B2178" s="21"/>
      <c r="C2178" s="21"/>
      <c r="D2178" s="2" t="s">
        <v>5040</v>
      </c>
      <c r="E2178" s="2" t="s">
        <v>5041</v>
      </c>
      <c r="F2178" s="2" t="s">
        <v>4942</v>
      </c>
      <c r="G2178" s="2" t="s">
        <v>1500</v>
      </c>
      <c r="H2178" s="2" t="s">
        <v>4940</v>
      </c>
      <c r="I2178" s="22" t="s">
        <v>4587</v>
      </c>
    </row>
    <row r="2179" spans="1:9">
      <c r="A2179" s="22"/>
      <c r="B2179" s="21"/>
      <c r="C2179" s="21"/>
      <c r="D2179" s="2" t="s">
        <v>5042</v>
      </c>
      <c r="E2179" s="2" t="s">
        <v>3631</v>
      </c>
      <c r="F2179" s="2" t="s">
        <v>4942</v>
      </c>
      <c r="G2179" s="2" t="s">
        <v>4946</v>
      </c>
      <c r="H2179" s="2" t="s">
        <v>4950</v>
      </c>
      <c r="I2179" s="22" t="s">
        <v>4587</v>
      </c>
    </row>
    <row r="2180" spans="1:9">
      <c r="A2180" s="22"/>
      <c r="B2180" s="21"/>
      <c r="C2180" s="21"/>
      <c r="D2180" s="2" t="s">
        <v>5043</v>
      </c>
      <c r="E2180" s="2" t="s">
        <v>4635</v>
      </c>
      <c r="F2180" s="2" t="s">
        <v>4933</v>
      </c>
      <c r="G2180" s="2" t="s">
        <v>351</v>
      </c>
      <c r="H2180" s="2" t="s">
        <v>4948</v>
      </c>
      <c r="I2180" s="22" t="s">
        <v>4587</v>
      </c>
    </row>
    <row r="2181" spans="1:9">
      <c r="A2181" s="22"/>
      <c r="B2181" s="21"/>
      <c r="C2181" s="21"/>
      <c r="D2181" s="2" t="s">
        <v>5044</v>
      </c>
      <c r="E2181" s="2" t="s">
        <v>202</v>
      </c>
      <c r="F2181" s="2" t="s">
        <v>4942</v>
      </c>
      <c r="G2181" s="2" t="s">
        <v>205</v>
      </c>
      <c r="H2181" s="2" t="s">
        <v>4944</v>
      </c>
      <c r="I2181" s="22" t="s">
        <v>4587</v>
      </c>
    </row>
    <row r="2182" spans="1:9">
      <c r="A2182" s="22"/>
      <c r="B2182" s="21"/>
      <c r="C2182" s="21"/>
      <c r="D2182" s="2" t="s">
        <v>5045</v>
      </c>
      <c r="E2182" s="2" t="s">
        <v>181</v>
      </c>
      <c r="F2182" s="2" t="s">
        <v>4966</v>
      </c>
      <c r="G2182" s="2" t="s">
        <v>33</v>
      </c>
      <c r="H2182" s="2" t="s">
        <v>4944</v>
      </c>
      <c r="I2182" s="22" t="s">
        <v>4587</v>
      </c>
    </row>
    <row r="2183" spans="1:9">
      <c r="A2183" s="22"/>
      <c r="B2183" s="21"/>
      <c r="C2183" s="21"/>
      <c r="D2183" s="2" t="s">
        <v>5046</v>
      </c>
      <c r="E2183" s="2" t="s">
        <v>3403</v>
      </c>
      <c r="F2183" s="2" t="s">
        <v>4942</v>
      </c>
      <c r="G2183" s="2" t="s">
        <v>2374</v>
      </c>
      <c r="H2183" s="2" t="s">
        <v>4940</v>
      </c>
      <c r="I2183" s="22" t="s">
        <v>4587</v>
      </c>
    </row>
    <row r="2184" spans="1:9">
      <c r="A2184" s="22"/>
      <c r="B2184" s="21"/>
      <c r="C2184" s="21"/>
      <c r="D2184" s="2" t="s">
        <v>5047</v>
      </c>
      <c r="E2184" s="2" t="s">
        <v>3125</v>
      </c>
      <c r="F2184" s="2" t="s">
        <v>4942</v>
      </c>
      <c r="G2184" s="2" t="s">
        <v>2025</v>
      </c>
      <c r="H2184" s="2" t="s">
        <v>4986</v>
      </c>
      <c r="I2184" s="22" t="s">
        <v>4587</v>
      </c>
    </row>
    <row r="2185" spans="1:9">
      <c r="A2185" s="22"/>
      <c r="B2185" s="21"/>
      <c r="C2185" s="21"/>
      <c r="D2185" s="2" t="s">
        <v>5048</v>
      </c>
      <c r="E2185" s="2" t="s">
        <v>395</v>
      </c>
      <c r="F2185" s="2" t="s">
        <v>4933</v>
      </c>
      <c r="G2185" s="2" t="s">
        <v>396</v>
      </c>
      <c r="H2185" s="2" t="s">
        <v>4948</v>
      </c>
      <c r="I2185" s="22" t="s">
        <v>4587</v>
      </c>
    </row>
    <row r="2186" spans="1:9">
      <c r="A2186" s="22"/>
      <c r="B2186" s="21"/>
      <c r="C2186" s="21"/>
      <c r="D2186" s="2" t="s">
        <v>5049</v>
      </c>
      <c r="E2186" s="2" t="s">
        <v>202</v>
      </c>
      <c r="F2186" s="2" t="s">
        <v>4953</v>
      </c>
      <c r="G2186" s="2" t="s">
        <v>4954</v>
      </c>
      <c r="H2186" s="2" t="s">
        <v>4944</v>
      </c>
      <c r="I2186" s="22" t="s">
        <v>4587</v>
      </c>
    </row>
    <row r="2187" spans="1:9">
      <c r="A2187" s="22"/>
      <c r="B2187" s="21"/>
      <c r="C2187" s="21"/>
      <c r="D2187" s="2" t="s">
        <v>5050</v>
      </c>
      <c r="E2187" s="2" t="s">
        <v>3208</v>
      </c>
      <c r="F2187" s="2" t="s">
        <v>4942</v>
      </c>
      <c r="G2187" s="2" t="s">
        <v>205</v>
      </c>
      <c r="H2187" s="2" t="s">
        <v>4940</v>
      </c>
      <c r="I2187" s="22" t="s">
        <v>4587</v>
      </c>
    </row>
    <row r="2188" spans="1:9">
      <c r="A2188" s="22"/>
      <c r="B2188" s="21"/>
      <c r="C2188" s="21"/>
      <c r="D2188" s="2" t="s">
        <v>5051</v>
      </c>
      <c r="E2188" s="2" t="s">
        <v>2808</v>
      </c>
      <c r="F2188" s="2" t="s">
        <v>4942</v>
      </c>
      <c r="G2188" s="2" t="s">
        <v>205</v>
      </c>
      <c r="H2188" s="2" t="s">
        <v>4940</v>
      </c>
      <c r="I2188" s="22" t="s">
        <v>4587</v>
      </c>
    </row>
    <row r="2189" spans="1:9">
      <c r="A2189" s="22"/>
      <c r="B2189" s="21"/>
      <c r="C2189" s="21"/>
      <c r="D2189" s="2" t="s">
        <v>5052</v>
      </c>
      <c r="E2189" s="2" t="s">
        <v>1857</v>
      </c>
      <c r="F2189" s="2" t="s">
        <v>4942</v>
      </c>
      <c r="G2189" s="2" t="s">
        <v>205</v>
      </c>
      <c r="H2189" s="2" t="s">
        <v>4940</v>
      </c>
      <c r="I2189" s="22" t="s">
        <v>4587</v>
      </c>
    </row>
    <row r="2190" spans="1:9">
      <c r="A2190" s="22"/>
      <c r="B2190" s="21"/>
      <c r="C2190" s="21"/>
      <c r="D2190" s="2" t="s">
        <v>5053</v>
      </c>
      <c r="E2190" s="2" t="s">
        <v>160</v>
      </c>
      <c r="F2190" s="2" t="s">
        <v>4966</v>
      </c>
      <c r="G2190" s="2" t="s">
        <v>161</v>
      </c>
      <c r="H2190" s="2" t="s">
        <v>4944</v>
      </c>
      <c r="I2190" s="22" t="s">
        <v>4587</v>
      </c>
    </row>
    <row r="2191" spans="1:9">
      <c r="A2191" s="22"/>
      <c r="B2191" s="21"/>
      <c r="C2191" s="21"/>
      <c r="D2191" s="2" t="s">
        <v>5054</v>
      </c>
      <c r="E2191" s="2" t="s">
        <v>2569</v>
      </c>
      <c r="F2191" s="2" t="s">
        <v>4942</v>
      </c>
      <c r="G2191" s="2" t="s">
        <v>1264</v>
      </c>
      <c r="H2191" s="2" t="s">
        <v>4940</v>
      </c>
      <c r="I2191" s="22" t="s">
        <v>4587</v>
      </c>
    </row>
    <row r="2192" spans="1:9">
      <c r="A2192" s="22"/>
      <c r="B2192" s="21"/>
      <c r="C2192" s="21"/>
      <c r="D2192" s="2" t="s">
        <v>5055</v>
      </c>
      <c r="E2192" s="2" t="s">
        <v>4679</v>
      </c>
      <c r="F2192" s="2" t="s">
        <v>4942</v>
      </c>
      <c r="G2192" s="2" t="s">
        <v>5056</v>
      </c>
      <c r="H2192" s="2" t="s">
        <v>4948</v>
      </c>
      <c r="I2192" s="22" t="s">
        <v>4587</v>
      </c>
    </row>
    <row r="2193" spans="1:9">
      <c r="A2193" s="22"/>
      <c r="B2193" s="21"/>
      <c r="C2193" s="21"/>
      <c r="D2193" s="2" t="s">
        <v>5057</v>
      </c>
      <c r="E2193" s="2" t="s">
        <v>4192</v>
      </c>
      <c r="F2193" s="2" t="s">
        <v>4942</v>
      </c>
      <c r="G2193" s="2" t="s">
        <v>2374</v>
      </c>
      <c r="H2193" s="2" t="s">
        <v>4940</v>
      </c>
      <c r="I2193" s="22" t="s">
        <v>4587</v>
      </c>
    </row>
    <row r="2194" spans="1:9">
      <c r="A2194" s="22"/>
      <c r="B2194" s="21"/>
      <c r="C2194" s="21"/>
      <c r="D2194" s="2" t="s">
        <v>5028</v>
      </c>
      <c r="E2194" s="2" t="s">
        <v>5058</v>
      </c>
      <c r="F2194" s="2" t="s">
        <v>4942</v>
      </c>
      <c r="G2194" s="2" t="s">
        <v>1500</v>
      </c>
      <c r="H2194" s="2" t="s">
        <v>4940</v>
      </c>
      <c r="I2194" s="22" t="s">
        <v>4587</v>
      </c>
    </row>
    <row r="2195" spans="1:9">
      <c r="A2195" s="22"/>
      <c r="B2195" s="21"/>
      <c r="C2195" s="21"/>
      <c r="D2195" s="2" t="s">
        <v>5059</v>
      </c>
      <c r="E2195" s="2" t="s">
        <v>4634</v>
      </c>
      <c r="F2195" s="2" t="s">
        <v>4933</v>
      </c>
      <c r="G2195" s="2" t="s">
        <v>351</v>
      </c>
      <c r="H2195" s="2" t="s">
        <v>4950</v>
      </c>
      <c r="I2195" s="22" t="s">
        <v>4587</v>
      </c>
    </row>
    <row r="2196" spans="1:9">
      <c r="A2196" s="22"/>
      <c r="B2196" s="21"/>
      <c r="C2196" s="21"/>
      <c r="D2196" s="2" t="s">
        <v>4926</v>
      </c>
      <c r="E2196" s="2" t="s">
        <v>5060</v>
      </c>
      <c r="F2196" s="2" t="s">
        <v>4942</v>
      </c>
      <c r="G2196" s="2" t="s">
        <v>1500</v>
      </c>
      <c r="H2196" s="2" t="s">
        <v>4940</v>
      </c>
      <c r="I2196" s="22" t="s">
        <v>4587</v>
      </c>
    </row>
    <row r="2197" spans="1:9">
      <c r="A2197" s="22"/>
      <c r="B2197" s="21"/>
      <c r="C2197" s="21"/>
      <c r="D2197" s="2" t="s">
        <v>5061</v>
      </c>
      <c r="E2197" s="2" t="s">
        <v>860</v>
      </c>
      <c r="F2197" s="2" t="s">
        <v>4942</v>
      </c>
      <c r="G2197" s="2" t="s">
        <v>1500</v>
      </c>
      <c r="H2197" s="2" t="s">
        <v>4940</v>
      </c>
      <c r="I2197" s="22" t="s">
        <v>4587</v>
      </c>
    </row>
    <row r="2198" spans="1:9">
      <c r="A2198" s="22"/>
      <c r="B2198" s="21"/>
      <c r="C2198" s="21"/>
      <c r="D2198" s="2" t="s">
        <v>5062</v>
      </c>
      <c r="E2198" s="2" t="s">
        <v>1851</v>
      </c>
      <c r="F2198" s="2" t="s">
        <v>4942</v>
      </c>
      <c r="G2198" s="2" t="s">
        <v>205</v>
      </c>
      <c r="H2198" s="2" t="s">
        <v>4944</v>
      </c>
      <c r="I2198" s="22" t="s">
        <v>4587</v>
      </c>
    </row>
    <row r="2199" spans="1:9">
      <c r="A2199" s="22"/>
      <c r="B2199" s="21"/>
      <c r="C2199" s="21"/>
      <c r="D2199" s="2" t="s">
        <v>5063</v>
      </c>
      <c r="E2199" s="2" t="s">
        <v>5064</v>
      </c>
      <c r="F2199" s="2" t="s">
        <v>4953</v>
      </c>
      <c r="G2199" s="2" t="s">
        <v>1186</v>
      </c>
      <c r="H2199" s="2" t="s">
        <v>4944</v>
      </c>
      <c r="I2199" s="22" t="s">
        <v>4587</v>
      </c>
    </row>
    <row r="2200" spans="1:9">
      <c r="A2200" s="22"/>
      <c r="B2200" s="21"/>
      <c r="C2200" s="21"/>
      <c r="D2200" s="2" t="s">
        <v>5065</v>
      </c>
      <c r="E2200" s="2" t="s">
        <v>5066</v>
      </c>
      <c r="F2200" s="2" t="s">
        <v>5067</v>
      </c>
      <c r="G2200" s="2" t="s">
        <v>459</v>
      </c>
      <c r="H2200" s="2" t="s">
        <v>4944</v>
      </c>
      <c r="I2200" s="22" t="s">
        <v>4587</v>
      </c>
    </row>
    <row r="2201" spans="1:9">
      <c r="A2201" s="22"/>
      <c r="B2201" s="21"/>
      <c r="C2201" s="21"/>
      <c r="D2201" s="2" t="s">
        <v>5068</v>
      </c>
      <c r="E2201" s="2" t="s">
        <v>2483</v>
      </c>
      <c r="F2201" s="2" t="s">
        <v>4942</v>
      </c>
      <c r="G2201" s="2" t="s">
        <v>205</v>
      </c>
      <c r="H2201" s="2" t="s">
        <v>4944</v>
      </c>
      <c r="I2201" s="22" t="s">
        <v>4587</v>
      </c>
    </row>
    <row r="2202" spans="1:9">
      <c r="A2202" s="22"/>
      <c r="B2202" s="21"/>
      <c r="C2202" s="21"/>
      <c r="D2202" s="2" t="s">
        <v>5069</v>
      </c>
      <c r="E2202" s="2" t="s">
        <v>4338</v>
      </c>
      <c r="F2202" s="2" t="s">
        <v>204</v>
      </c>
      <c r="G2202" s="2" t="s">
        <v>267</v>
      </c>
      <c r="H2202" s="2" t="s">
        <v>4964</v>
      </c>
      <c r="I2202" s="22" t="s">
        <v>4587</v>
      </c>
    </row>
    <row r="2203" spans="1:9">
      <c r="A2203" s="22"/>
      <c r="B2203" s="21"/>
      <c r="C2203" s="21"/>
      <c r="D2203" s="2" t="s">
        <v>5070</v>
      </c>
      <c r="E2203" s="2" t="s">
        <v>2709</v>
      </c>
      <c r="F2203" s="2" t="s">
        <v>4942</v>
      </c>
      <c r="G2203" s="2" t="s">
        <v>1264</v>
      </c>
      <c r="H2203" s="2" t="s">
        <v>4944</v>
      </c>
      <c r="I2203" s="22" t="s">
        <v>4587</v>
      </c>
    </row>
    <row r="2204" spans="1:9">
      <c r="A2204" s="22"/>
      <c r="B2204" s="21"/>
      <c r="C2204" s="21"/>
      <c r="D2204" s="2" t="s">
        <v>5071</v>
      </c>
      <c r="E2204" s="2" t="s">
        <v>2838</v>
      </c>
      <c r="F2204" s="2" t="s">
        <v>4942</v>
      </c>
      <c r="G2204" s="2" t="s">
        <v>205</v>
      </c>
      <c r="H2204" s="2" t="s">
        <v>4944</v>
      </c>
      <c r="I2204" s="22" t="s">
        <v>4587</v>
      </c>
    </row>
    <row r="2205" spans="1:9">
      <c r="A2205" s="22"/>
      <c r="B2205" s="21"/>
      <c r="C2205" s="21"/>
      <c r="D2205" s="2" t="s">
        <v>5072</v>
      </c>
      <c r="E2205" s="2" t="s">
        <v>3409</v>
      </c>
      <c r="F2205" s="2" t="s">
        <v>4942</v>
      </c>
      <c r="G2205" s="2" t="s">
        <v>205</v>
      </c>
      <c r="H2205" s="2" t="s">
        <v>4944</v>
      </c>
      <c r="I2205" s="22" t="s">
        <v>4587</v>
      </c>
    </row>
    <row r="2206" spans="1:9">
      <c r="A2206" s="22"/>
      <c r="B2206" s="21"/>
      <c r="C2206" s="21"/>
      <c r="D2206" s="2" t="s">
        <v>5073</v>
      </c>
      <c r="E2206" s="2" t="s">
        <v>2783</v>
      </c>
      <c r="F2206" s="2" t="s">
        <v>4942</v>
      </c>
      <c r="G2206" s="2" t="s">
        <v>1264</v>
      </c>
      <c r="H2206" s="2" t="s">
        <v>4944</v>
      </c>
      <c r="I2206" s="22" t="s">
        <v>4587</v>
      </c>
    </row>
    <row r="2207" spans="1:9">
      <c r="A2207" s="22"/>
      <c r="B2207" s="21"/>
      <c r="C2207" s="21"/>
      <c r="D2207" s="2" t="s">
        <v>5074</v>
      </c>
      <c r="E2207" s="2" t="s">
        <v>3502</v>
      </c>
      <c r="F2207" s="2" t="s">
        <v>5067</v>
      </c>
      <c r="G2207" s="2" t="s">
        <v>5075</v>
      </c>
      <c r="H2207" s="2" t="s">
        <v>4944</v>
      </c>
      <c r="I2207" s="22" t="s">
        <v>4587</v>
      </c>
    </row>
    <row r="2208" spans="1:9">
      <c r="A2208" s="22"/>
      <c r="B2208" s="21"/>
      <c r="C2208" s="21"/>
      <c r="D2208" s="2" t="s">
        <v>5076</v>
      </c>
      <c r="E2208" s="2" t="s">
        <v>3723</v>
      </c>
      <c r="F2208" s="2" t="s">
        <v>4942</v>
      </c>
      <c r="G2208" s="2" t="s">
        <v>2374</v>
      </c>
      <c r="H2208" s="2" t="s">
        <v>4944</v>
      </c>
      <c r="I2208" s="22" t="s">
        <v>4587</v>
      </c>
    </row>
    <row r="2209" spans="1:9">
      <c r="A2209" s="22"/>
      <c r="B2209" s="21"/>
      <c r="C2209" s="21"/>
      <c r="D2209" s="2" t="s">
        <v>5077</v>
      </c>
      <c r="E2209" s="2" t="s">
        <v>3069</v>
      </c>
      <c r="F2209" s="2" t="s">
        <v>4942</v>
      </c>
      <c r="G2209" s="2" t="s">
        <v>280</v>
      </c>
      <c r="H2209" s="2" t="s">
        <v>4944</v>
      </c>
      <c r="I2209" s="22" t="s">
        <v>4587</v>
      </c>
    </row>
    <row r="2210" spans="1:9">
      <c r="A2210" s="22"/>
      <c r="B2210" s="21"/>
      <c r="C2210" s="21"/>
      <c r="D2210" s="2" t="s">
        <v>5078</v>
      </c>
      <c r="E2210" s="2" t="s">
        <v>1994</v>
      </c>
      <c r="F2210" s="2" t="s">
        <v>4942</v>
      </c>
      <c r="G2210" s="2" t="s">
        <v>2374</v>
      </c>
      <c r="H2210" s="2" t="s">
        <v>4944</v>
      </c>
      <c r="I2210" s="22" t="s">
        <v>4587</v>
      </c>
    </row>
    <row r="2211" spans="1:9">
      <c r="A2211" s="22"/>
      <c r="B2211" s="21"/>
      <c r="C2211" s="21"/>
      <c r="D2211" s="2" t="s">
        <v>5079</v>
      </c>
      <c r="E2211" s="2" t="s">
        <v>5080</v>
      </c>
      <c r="F2211" s="2" t="s">
        <v>5067</v>
      </c>
      <c r="G2211" s="2" t="s">
        <v>5081</v>
      </c>
      <c r="H2211" s="2" t="s">
        <v>4944</v>
      </c>
      <c r="I2211" s="22" t="s">
        <v>4587</v>
      </c>
    </row>
    <row r="2212" spans="1:9">
      <c r="A2212" s="22"/>
      <c r="B2212" s="21"/>
      <c r="C2212" s="21"/>
      <c r="D2212" s="2" t="s">
        <v>5082</v>
      </c>
      <c r="E2212" s="2" t="s">
        <v>2872</v>
      </c>
      <c r="F2212" s="2" t="s">
        <v>4942</v>
      </c>
      <c r="G2212" s="2" t="s">
        <v>280</v>
      </c>
      <c r="H2212" s="2" t="s">
        <v>4944</v>
      </c>
      <c r="I2212" s="22" t="s">
        <v>4587</v>
      </c>
    </row>
    <row r="2213" spans="1:9">
      <c r="A2213" s="22"/>
      <c r="B2213" s="21"/>
      <c r="C2213" s="21"/>
      <c r="D2213" s="2" t="s">
        <v>5083</v>
      </c>
      <c r="E2213" s="2" t="s">
        <v>4894</v>
      </c>
      <c r="F2213" s="2" t="s">
        <v>204</v>
      </c>
      <c r="G2213" s="2" t="s">
        <v>5084</v>
      </c>
      <c r="H2213" s="2" t="s">
        <v>4964</v>
      </c>
      <c r="I2213" s="22" t="s">
        <v>4587</v>
      </c>
    </row>
    <row r="2214" spans="1:9">
      <c r="A2214" s="22"/>
      <c r="B2214" s="21"/>
      <c r="C2214" s="21"/>
      <c r="D2214" s="2" t="s">
        <v>5085</v>
      </c>
      <c r="E2214" s="2" t="s">
        <v>2946</v>
      </c>
      <c r="F2214" s="2" t="s">
        <v>4942</v>
      </c>
      <c r="G2214" s="2" t="s">
        <v>5086</v>
      </c>
      <c r="H2214" s="2" t="s">
        <v>4944</v>
      </c>
      <c r="I2214" s="22" t="s">
        <v>4587</v>
      </c>
    </row>
    <row r="2215" spans="1:9">
      <c r="A2215" s="22"/>
      <c r="B2215" s="21"/>
      <c r="C2215" s="21"/>
      <c r="D2215" s="22"/>
      <c r="E2215" s="22"/>
      <c r="F2215" s="22"/>
      <c r="G2215" s="22"/>
      <c r="H2215" s="17"/>
      <c r="I2215" s="22"/>
    </row>
    <row r="2216" spans="1:9">
      <c r="A2216" s="22"/>
      <c r="B2216" s="21"/>
      <c r="C2216" s="21"/>
      <c r="D2216" s="22"/>
      <c r="E2216" s="22"/>
      <c r="F2216" s="22"/>
      <c r="G2216" s="22"/>
      <c r="H2216" s="17"/>
      <c r="I2216" s="22"/>
    </row>
    <row r="2217" spans="1:9">
      <c r="A2217" s="22"/>
      <c r="B2217" s="21"/>
      <c r="C2217" s="21"/>
      <c r="D2217" s="22"/>
      <c r="E2217" s="22"/>
      <c r="F2217" s="22"/>
      <c r="G2217" s="22"/>
      <c r="H2217" s="17"/>
      <c r="I2217" s="22"/>
    </row>
    <row r="2218" spans="1:9">
      <c r="A2218" s="22"/>
      <c r="B2218" s="21"/>
      <c r="C2218" s="21"/>
      <c r="D2218" s="22"/>
      <c r="E2218" s="22"/>
      <c r="F2218" s="22"/>
      <c r="G2218" s="22"/>
      <c r="H2218" s="17"/>
      <c r="I2218" s="22"/>
    </row>
    <row r="2219" spans="1:9">
      <c r="A2219" s="22"/>
      <c r="B2219" s="21"/>
      <c r="C2219" s="21"/>
      <c r="D2219" s="22"/>
      <c r="E2219" s="22"/>
      <c r="F2219" s="22"/>
      <c r="G2219" s="22"/>
      <c r="H2219" s="17"/>
      <c r="I2219" s="22"/>
    </row>
    <row r="2220" spans="1:9">
      <c r="A2220" s="22"/>
      <c r="B2220" s="21"/>
      <c r="C2220" s="21"/>
      <c r="D2220" s="22"/>
      <c r="E2220" s="22"/>
      <c r="F2220" s="22"/>
      <c r="G2220" s="22"/>
      <c r="H2220" s="17"/>
      <c r="I2220" s="22"/>
    </row>
    <row r="2221" spans="1:9">
      <c r="A2221" s="22"/>
      <c r="B2221" s="21"/>
      <c r="C2221" s="21"/>
      <c r="D2221" s="22"/>
      <c r="E2221" s="22"/>
      <c r="F2221" s="22"/>
      <c r="G2221" s="22"/>
      <c r="H2221" s="17"/>
      <c r="I2221" s="22"/>
    </row>
    <row r="2222" spans="1:9">
      <c r="A2222" s="22"/>
      <c r="B2222" s="21"/>
      <c r="C2222" s="21"/>
      <c r="D2222" s="22"/>
      <c r="E2222" s="22"/>
      <c r="F2222" s="22"/>
      <c r="G2222" s="22"/>
      <c r="H2222" s="17"/>
      <c r="I2222" s="22"/>
    </row>
    <row r="2223" spans="1:9">
      <c r="A2223" s="22"/>
      <c r="B2223" s="21"/>
      <c r="C2223" s="21"/>
      <c r="D2223" s="22"/>
      <c r="E2223" s="22"/>
      <c r="F2223" s="22"/>
      <c r="G2223" s="22"/>
      <c r="H2223" s="17"/>
      <c r="I2223" s="22"/>
    </row>
    <row r="2224" spans="1:9">
      <c r="A2224" s="22"/>
      <c r="B2224" s="21"/>
      <c r="C2224" s="21"/>
      <c r="D2224" s="22"/>
      <c r="E2224" s="22"/>
      <c r="F2224" s="22"/>
      <c r="G2224" s="22"/>
      <c r="H2224" s="17"/>
      <c r="I2224" s="22"/>
    </row>
    <row r="2225" spans="1:9">
      <c r="A2225" s="22"/>
      <c r="B2225" s="21"/>
      <c r="C2225" s="21"/>
      <c r="D2225" s="22"/>
      <c r="E2225" s="22"/>
      <c r="F2225" s="22"/>
      <c r="G2225" s="22"/>
      <c r="H2225" s="17"/>
      <c r="I2225" s="22"/>
    </row>
    <row r="2226" spans="1:9">
      <c r="A2226" s="22"/>
      <c r="B2226" s="21"/>
      <c r="C2226" s="21"/>
      <c r="D2226" s="22"/>
      <c r="E2226" s="22"/>
      <c r="F2226" s="22"/>
      <c r="G2226" s="22"/>
      <c r="H2226" s="17"/>
      <c r="I2226" s="22"/>
    </row>
    <row r="2227" spans="1:9">
      <c r="A2227" s="22"/>
      <c r="B2227" s="21"/>
      <c r="C2227" s="21"/>
      <c r="D2227" s="22"/>
      <c r="E2227" s="22"/>
      <c r="F2227" s="22"/>
      <c r="G2227" s="22"/>
      <c r="H2227" s="17"/>
      <c r="I2227" s="22"/>
    </row>
    <row r="2228" spans="1:9">
      <c r="A2228" s="22"/>
      <c r="B2228" s="21"/>
      <c r="C2228" s="21"/>
      <c r="D2228" s="22"/>
      <c r="E2228" s="22"/>
      <c r="F2228" s="22"/>
      <c r="G2228" s="22"/>
      <c r="H2228" s="17"/>
      <c r="I2228" s="22"/>
    </row>
    <row r="2229" spans="1:9">
      <c r="A2229" s="22"/>
      <c r="B2229" s="21"/>
      <c r="C2229" s="21"/>
      <c r="D2229" s="22"/>
      <c r="E2229" s="22"/>
      <c r="F2229" s="22"/>
      <c r="G2229" s="22"/>
      <c r="H2229" s="17"/>
      <c r="I2229" s="22"/>
    </row>
    <row r="2230" spans="1:9">
      <c r="A2230" s="22"/>
      <c r="B2230" s="21"/>
      <c r="C2230" s="21"/>
      <c r="D2230" s="22"/>
      <c r="E2230" s="22"/>
      <c r="F2230" s="22"/>
      <c r="G2230" s="22"/>
      <c r="H2230" s="17"/>
      <c r="I2230" s="22"/>
    </row>
    <row r="2231" spans="1:9">
      <c r="A2231" s="22"/>
      <c r="B2231" s="21"/>
      <c r="C2231" s="21"/>
      <c r="D2231" s="22"/>
      <c r="E2231" s="22"/>
      <c r="F2231" s="22"/>
      <c r="G2231" s="22"/>
      <c r="H2231" s="17"/>
      <c r="I2231" s="22"/>
    </row>
    <row r="2232" spans="1:9">
      <c r="A2232" s="22"/>
      <c r="B2232" s="21"/>
      <c r="C2232" s="21"/>
      <c r="D2232" s="22"/>
      <c r="E2232" s="22"/>
      <c r="F2232" s="22"/>
      <c r="G2232" s="22"/>
      <c r="H2232" s="17"/>
      <c r="I2232" s="22"/>
    </row>
    <row r="2233" spans="1:9">
      <c r="A2233" s="22"/>
      <c r="B2233" s="21"/>
      <c r="C2233" s="21"/>
      <c r="D2233" s="22"/>
      <c r="E2233" s="22"/>
      <c r="F2233" s="22"/>
      <c r="G2233" s="22"/>
      <c r="H2233" s="17"/>
      <c r="I2233" s="22"/>
    </row>
    <row r="2234" spans="1:9">
      <c r="A2234" s="22"/>
      <c r="B2234" s="21"/>
      <c r="C2234" s="21"/>
      <c r="D2234" s="22"/>
      <c r="E2234" s="22"/>
      <c r="F2234" s="22"/>
      <c r="G2234" s="22"/>
      <c r="H2234" s="17"/>
      <c r="I2234" s="22"/>
    </row>
    <row r="2235" spans="1:9">
      <c r="A2235" s="22"/>
      <c r="B2235" s="21"/>
      <c r="C2235" s="21"/>
      <c r="D2235" s="22"/>
      <c r="E2235" s="22"/>
      <c r="F2235" s="22"/>
      <c r="G2235" s="22"/>
      <c r="H2235" s="17"/>
      <c r="I2235" s="22"/>
    </row>
    <row r="2236" spans="1:9">
      <c r="A2236" s="22"/>
      <c r="B2236" s="21"/>
      <c r="C2236" s="21"/>
      <c r="D2236" s="22"/>
      <c r="E2236" s="22"/>
      <c r="F2236" s="22"/>
      <c r="G2236" s="22"/>
      <c r="H2236" s="17"/>
      <c r="I2236" s="22"/>
    </row>
    <row r="2237" spans="1:9">
      <c r="A2237" s="22"/>
      <c r="B2237" s="21"/>
      <c r="C2237" s="21"/>
      <c r="D2237" s="22"/>
      <c r="E2237" s="22"/>
      <c r="F2237" s="22"/>
      <c r="G2237" s="22"/>
      <c r="H2237" s="17"/>
      <c r="I2237" s="22"/>
    </row>
    <row r="2238" spans="1:9">
      <c r="A2238" s="22"/>
      <c r="B2238" s="21"/>
      <c r="C2238" s="21"/>
      <c r="D2238" s="22"/>
      <c r="E2238" s="22"/>
      <c r="F2238" s="22"/>
      <c r="G2238" s="22"/>
      <c r="H2238" s="17"/>
      <c r="I2238" s="22"/>
    </row>
    <row r="2239" spans="1:9">
      <c r="A2239" s="22"/>
      <c r="B2239" s="21"/>
      <c r="C2239" s="21"/>
      <c r="D2239" s="22"/>
      <c r="E2239" s="22"/>
      <c r="F2239" s="22"/>
      <c r="G2239" s="22"/>
      <c r="H2239" s="17"/>
      <c r="I2239" s="22"/>
    </row>
    <row r="2240" spans="1:9">
      <c r="A2240" s="22"/>
      <c r="B2240" s="21"/>
      <c r="C2240" s="21"/>
      <c r="D2240" s="22"/>
      <c r="E2240" s="22"/>
      <c r="F2240" s="22"/>
      <c r="G2240" s="22"/>
      <c r="H2240" s="17"/>
      <c r="I2240" s="22"/>
    </row>
    <row r="2241" spans="1:9">
      <c r="A2241" s="22"/>
      <c r="B2241" s="21"/>
      <c r="C2241" s="21"/>
      <c r="D2241" s="22"/>
      <c r="E2241" s="22"/>
      <c r="F2241" s="22"/>
      <c r="G2241" s="22"/>
      <c r="H2241" s="17"/>
      <c r="I2241" s="22"/>
    </row>
    <row r="2242" spans="1:9">
      <c r="A2242" s="22"/>
      <c r="B2242" s="21"/>
      <c r="C2242" s="21"/>
      <c r="D2242" s="22"/>
      <c r="E2242" s="22"/>
      <c r="F2242" s="22"/>
      <c r="G2242" s="22"/>
      <c r="H2242" s="17"/>
      <c r="I2242" s="22"/>
    </row>
    <row r="2243" spans="1:9">
      <c r="A2243" s="22"/>
      <c r="B2243" s="21"/>
      <c r="C2243" s="21"/>
      <c r="D2243" s="22"/>
      <c r="E2243" s="22"/>
      <c r="F2243" s="22"/>
      <c r="G2243" s="22"/>
      <c r="H2243" s="17"/>
      <c r="I2243" s="22"/>
    </row>
    <row r="2244" spans="1:9">
      <c r="A2244" s="22"/>
      <c r="B2244" s="21"/>
      <c r="C2244" s="21"/>
      <c r="D2244" s="22"/>
      <c r="E2244" s="22"/>
      <c r="F2244" s="22"/>
      <c r="G2244" s="22"/>
      <c r="H2244" s="17"/>
      <c r="I2244" s="22"/>
    </row>
    <row r="2245" spans="1:9">
      <c r="A2245" s="22"/>
      <c r="B2245" s="21"/>
      <c r="C2245" s="21"/>
      <c r="D2245" s="22"/>
      <c r="E2245" s="22"/>
      <c r="F2245" s="22"/>
      <c r="G2245" s="22"/>
      <c r="H2245" s="17"/>
      <c r="I2245" s="22"/>
    </row>
    <row r="2246" spans="1:9">
      <c r="A2246" s="22"/>
      <c r="B2246" s="21"/>
      <c r="C2246" s="21"/>
      <c r="D2246" s="22"/>
      <c r="E2246" s="22"/>
      <c r="F2246" s="22"/>
      <c r="G2246" s="22"/>
      <c r="H2246" s="17"/>
      <c r="I2246" s="22"/>
    </row>
    <row r="2247" spans="1:9">
      <c r="A2247" s="22"/>
      <c r="B2247" s="21"/>
      <c r="C2247" s="21"/>
      <c r="D2247" s="22"/>
      <c r="E2247" s="22"/>
      <c r="F2247" s="22"/>
      <c r="G2247" s="22"/>
      <c r="H2247" s="17"/>
      <c r="I2247" s="22"/>
    </row>
    <row r="2248" spans="1:9">
      <c r="A2248" s="22"/>
      <c r="B2248" s="21"/>
      <c r="C2248" s="21"/>
      <c r="D2248" s="22"/>
      <c r="E2248" s="22"/>
      <c r="F2248" s="22"/>
      <c r="G2248" s="22"/>
      <c r="H2248" s="17"/>
      <c r="I2248" s="22"/>
    </row>
    <row r="2249" spans="1:9">
      <c r="A2249" s="22"/>
      <c r="B2249" s="21"/>
      <c r="C2249" s="21"/>
      <c r="D2249" s="22"/>
      <c r="E2249" s="22"/>
      <c r="F2249" s="22"/>
      <c r="G2249" s="22"/>
      <c r="H2249" s="17"/>
      <c r="I2249" s="22"/>
    </row>
    <row r="2250" spans="1:9">
      <c r="A2250" s="22"/>
      <c r="B2250" s="21"/>
      <c r="C2250" s="21"/>
      <c r="D2250" s="22"/>
      <c r="E2250" s="22"/>
      <c r="F2250" s="22"/>
      <c r="G2250" s="22"/>
      <c r="H2250" s="17"/>
      <c r="I2250" s="22"/>
    </row>
    <row r="2251" spans="1:9">
      <c r="A2251" s="22"/>
      <c r="B2251" s="21"/>
      <c r="C2251" s="21"/>
      <c r="D2251" s="22"/>
      <c r="E2251" s="22"/>
      <c r="F2251" s="22"/>
      <c r="G2251" s="22"/>
      <c r="H2251" s="17"/>
      <c r="I2251" s="22"/>
    </row>
    <row r="2252" spans="1:9">
      <c r="A2252" s="22"/>
      <c r="B2252" s="21"/>
      <c r="C2252" s="21"/>
      <c r="D2252" s="22"/>
      <c r="E2252" s="22"/>
      <c r="F2252" s="22"/>
      <c r="G2252" s="22"/>
      <c r="H2252" s="17"/>
      <c r="I2252" s="22"/>
    </row>
    <row r="2253" spans="1:9">
      <c r="A2253" s="22"/>
      <c r="B2253" s="21"/>
      <c r="C2253" s="21"/>
      <c r="D2253" s="22"/>
      <c r="E2253" s="22"/>
      <c r="F2253" s="22"/>
      <c r="G2253" s="22"/>
      <c r="H2253" s="17"/>
      <c r="I2253" s="22"/>
    </row>
    <row r="2254" spans="1:9">
      <c r="A2254" s="22"/>
      <c r="B2254" s="21"/>
      <c r="C2254" s="21"/>
      <c r="D2254" s="22"/>
      <c r="E2254" s="22"/>
      <c r="F2254" s="22"/>
      <c r="G2254" s="22"/>
      <c r="H2254" s="17"/>
      <c r="I2254" s="22"/>
    </row>
    <row r="2255" spans="1:9">
      <c r="A2255" s="22"/>
      <c r="B2255" s="21"/>
      <c r="C2255" s="21"/>
      <c r="D2255" s="22"/>
      <c r="E2255" s="22"/>
      <c r="F2255" s="22"/>
      <c r="G2255" s="22"/>
      <c r="H2255" s="17"/>
      <c r="I2255" s="22"/>
    </row>
    <row r="2256" spans="1:9">
      <c r="A2256" s="22"/>
      <c r="B2256" s="21"/>
      <c r="C2256" s="21"/>
      <c r="D2256" s="22"/>
      <c r="E2256" s="22"/>
      <c r="F2256" s="22"/>
      <c r="G2256" s="22"/>
      <c r="H2256" s="17"/>
      <c r="I2256" s="22"/>
    </row>
    <row r="2257" spans="1:9">
      <c r="A2257" s="22"/>
      <c r="B2257" s="21"/>
      <c r="C2257" s="21"/>
      <c r="D2257" s="22"/>
      <c r="E2257" s="22"/>
      <c r="F2257" s="22"/>
      <c r="G2257" s="22"/>
      <c r="H2257" s="17"/>
      <c r="I2257" s="22"/>
    </row>
    <row r="2258" spans="1:9">
      <c r="A2258" s="22"/>
      <c r="B2258" s="21"/>
      <c r="C2258" s="21"/>
      <c r="D2258" s="22"/>
      <c r="E2258" s="22"/>
      <c r="F2258" s="22"/>
      <c r="G2258" s="22"/>
      <c r="H2258" s="17"/>
      <c r="I2258" s="22"/>
    </row>
    <row r="2259" spans="1:9">
      <c r="A2259" s="22"/>
      <c r="B2259" s="21"/>
      <c r="C2259" s="21"/>
      <c r="D2259" s="22"/>
      <c r="E2259" s="22"/>
      <c r="F2259" s="22"/>
      <c r="G2259" s="22"/>
      <c r="H2259" s="17"/>
      <c r="I2259" s="22"/>
    </row>
    <row r="2260" spans="1:9">
      <c r="A2260" s="22"/>
      <c r="B2260" s="21"/>
      <c r="C2260" s="21"/>
      <c r="D2260" s="22"/>
      <c r="E2260" s="22"/>
      <c r="F2260" s="22"/>
      <c r="G2260" s="22"/>
      <c r="H2260" s="17"/>
      <c r="I2260" s="22"/>
    </row>
    <row r="2261" spans="1:9">
      <c r="A2261" s="22"/>
      <c r="B2261" s="21"/>
      <c r="C2261" s="21"/>
      <c r="D2261" s="22"/>
      <c r="E2261" s="22"/>
      <c r="F2261" s="22"/>
      <c r="G2261" s="22"/>
      <c r="H2261" s="17"/>
      <c r="I2261" s="22"/>
    </row>
    <row r="2262" spans="1:9">
      <c r="A2262" s="22"/>
      <c r="B2262" s="21"/>
      <c r="C2262" s="21"/>
      <c r="D2262" s="22"/>
      <c r="E2262" s="22"/>
      <c r="F2262" s="22"/>
      <c r="G2262" s="22"/>
      <c r="H2262" s="17"/>
      <c r="I2262" s="22"/>
    </row>
    <row r="2263" spans="1:9">
      <c r="A2263" s="22"/>
      <c r="B2263" s="21"/>
      <c r="C2263" s="21"/>
      <c r="D2263" s="22"/>
      <c r="E2263" s="22"/>
      <c r="F2263" s="22"/>
      <c r="G2263" s="22"/>
      <c r="H2263" s="17"/>
      <c r="I2263" s="22"/>
    </row>
    <row r="2264" spans="1:9">
      <c r="A2264" s="22"/>
      <c r="B2264" s="21"/>
      <c r="C2264" s="21"/>
      <c r="D2264" s="22"/>
      <c r="E2264" s="22"/>
      <c r="F2264" s="22"/>
      <c r="G2264" s="22"/>
      <c r="H2264" s="17"/>
      <c r="I2264" s="22"/>
    </row>
    <row r="2265" spans="1:9">
      <c r="A2265" s="22"/>
      <c r="B2265" s="21"/>
      <c r="C2265" s="21"/>
      <c r="D2265" s="22"/>
      <c r="E2265" s="22"/>
      <c r="F2265" s="22"/>
      <c r="G2265" s="22"/>
      <c r="H2265" s="17"/>
      <c r="I2265" s="22"/>
    </row>
    <row r="2266" spans="1:9">
      <c r="A2266" s="22"/>
      <c r="B2266" s="21"/>
      <c r="C2266" s="21"/>
      <c r="D2266" s="22"/>
      <c r="E2266" s="22"/>
      <c r="F2266" s="22"/>
      <c r="G2266" s="22"/>
      <c r="H2266" s="17"/>
      <c r="I2266" s="22"/>
    </row>
    <row r="2267" spans="1:9">
      <c r="A2267" s="22"/>
      <c r="B2267" s="21"/>
      <c r="C2267" s="21"/>
      <c r="D2267" s="22"/>
      <c r="E2267" s="22"/>
      <c r="F2267" s="22"/>
      <c r="G2267" s="22"/>
      <c r="H2267" s="17"/>
      <c r="I2267" s="22"/>
    </row>
    <row r="2268" spans="1:9">
      <c r="A2268" s="22"/>
      <c r="B2268" s="21"/>
      <c r="C2268" s="21"/>
      <c r="D2268" s="22"/>
      <c r="E2268" s="22"/>
      <c r="F2268" s="22"/>
      <c r="G2268" s="22"/>
      <c r="H2268" s="17"/>
      <c r="I2268" s="22"/>
    </row>
    <row r="2269" spans="1:9">
      <c r="A2269" s="22"/>
      <c r="B2269" s="21"/>
      <c r="C2269" s="21"/>
      <c r="D2269" s="22"/>
      <c r="E2269" s="22"/>
      <c r="F2269" s="22"/>
      <c r="G2269" s="22"/>
      <c r="H2269" s="17"/>
      <c r="I2269" s="22"/>
    </row>
    <row r="2270" spans="1:9">
      <c r="A2270" s="22"/>
      <c r="B2270" s="21"/>
      <c r="C2270" s="21"/>
      <c r="D2270" s="22"/>
      <c r="E2270" s="22"/>
      <c r="F2270" s="22"/>
      <c r="G2270" s="22"/>
      <c r="H2270" s="17"/>
      <c r="I2270" s="22"/>
    </row>
    <row r="2271" spans="1:9">
      <c r="A2271" s="22"/>
      <c r="B2271" s="21"/>
      <c r="C2271" s="21"/>
      <c r="D2271" s="22"/>
      <c r="E2271" s="22"/>
      <c r="F2271" s="22"/>
      <c r="G2271" s="22"/>
      <c r="H2271" s="17"/>
      <c r="I2271" s="22"/>
    </row>
    <row r="2272" spans="1:9">
      <c r="A2272" s="22"/>
      <c r="B2272" s="21"/>
      <c r="C2272" s="21"/>
      <c r="D2272" s="22"/>
      <c r="E2272" s="22"/>
      <c r="F2272" s="22"/>
      <c r="G2272" s="22"/>
      <c r="H2272" s="17"/>
      <c r="I2272" s="22"/>
    </row>
    <row r="2273" spans="1:9">
      <c r="A2273" s="22"/>
      <c r="B2273" s="21"/>
      <c r="C2273" s="21"/>
      <c r="D2273" s="22"/>
      <c r="E2273" s="22"/>
      <c r="F2273" s="22"/>
      <c r="G2273" s="22"/>
      <c r="H2273" s="17"/>
      <c r="I2273" s="22"/>
    </row>
    <row r="2274" spans="1:9">
      <c r="A2274" s="22"/>
      <c r="B2274" s="21"/>
      <c r="C2274" s="21"/>
      <c r="D2274" s="22"/>
      <c r="E2274" s="22"/>
      <c r="F2274" s="22"/>
      <c r="G2274" s="22"/>
      <c r="H2274" s="17"/>
      <c r="I2274" s="22"/>
    </row>
    <row r="2275" spans="1:9">
      <c r="A2275" s="22"/>
      <c r="B2275" s="21"/>
      <c r="C2275" s="21"/>
      <c r="D2275" s="22"/>
      <c r="E2275" s="22"/>
      <c r="F2275" s="22"/>
      <c r="G2275" s="22"/>
      <c r="H2275" s="17"/>
      <c r="I2275" s="22"/>
    </row>
    <row r="2276" spans="1:9">
      <c r="A2276" s="22"/>
      <c r="B2276" s="21"/>
      <c r="C2276" s="21"/>
      <c r="D2276" s="22"/>
      <c r="E2276" s="22"/>
      <c r="F2276" s="22"/>
      <c r="G2276" s="22"/>
      <c r="H2276" s="17"/>
      <c r="I2276" s="22"/>
    </row>
    <row r="2277" spans="1:9">
      <c r="A2277" s="22"/>
      <c r="B2277" s="21"/>
      <c r="C2277" s="21"/>
      <c r="D2277" s="22"/>
      <c r="E2277" s="22"/>
      <c r="F2277" s="22"/>
      <c r="G2277" s="22"/>
      <c r="H2277" s="17"/>
      <c r="I2277" s="22"/>
    </row>
    <row r="2278" spans="1:9">
      <c r="A2278" s="22"/>
      <c r="B2278" s="21"/>
      <c r="C2278" s="21"/>
      <c r="D2278" s="22"/>
      <c r="E2278" s="22"/>
      <c r="F2278" s="22"/>
      <c r="G2278" s="22"/>
      <c r="H2278" s="17"/>
      <c r="I2278" s="22"/>
    </row>
    <row r="2279" spans="1:9">
      <c r="A2279" s="22"/>
      <c r="B2279" s="21"/>
      <c r="C2279" s="21"/>
      <c r="D2279" s="22"/>
      <c r="E2279" s="22"/>
      <c r="F2279" s="22"/>
      <c r="G2279" s="22"/>
      <c r="H2279" s="17"/>
      <c r="I2279" s="22"/>
    </row>
    <row r="2280" spans="1:9">
      <c r="A2280" s="22"/>
      <c r="B2280" s="21"/>
      <c r="C2280" s="21"/>
      <c r="D2280" s="22"/>
      <c r="E2280" s="22"/>
      <c r="F2280" s="22"/>
      <c r="G2280" s="22"/>
      <c r="H2280" s="17"/>
      <c r="I2280" s="22"/>
    </row>
    <row r="2281" spans="1:9">
      <c r="A2281" s="22"/>
      <c r="B2281" s="21"/>
      <c r="C2281" s="21"/>
      <c r="D2281" s="22"/>
      <c r="E2281" s="22"/>
      <c r="F2281" s="22"/>
      <c r="G2281" s="22"/>
      <c r="H2281" s="17"/>
      <c r="I2281" s="22"/>
    </row>
    <row r="2282" spans="1:9">
      <c r="A2282" s="22"/>
      <c r="B2282" s="21"/>
      <c r="C2282" s="21"/>
      <c r="D2282" s="22"/>
      <c r="E2282" s="22"/>
      <c r="F2282" s="22"/>
      <c r="G2282" s="22"/>
      <c r="H2282" s="17"/>
      <c r="I2282" s="22"/>
    </row>
    <row r="2283" spans="1:9">
      <c r="A2283" s="22"/>
      <c r="B2283" s="21"/>
      <c r="C2283" s="21"/>
      <c r="D2283" s="22"/>
      <c r="E2283" s="22"/>
      <c r="F2283" s="22"/>
      <c r="G2283" s="22"/>
      <c r="H2283" s="17"/>
      <c r="I2283" s="22"/>
    </row>
    <row r="2284" spans="1:9">
      <c r="A2284" s="22"/>
      <c r="B2284" s="21"/>
      <c r="C2284" s="21"/>
      <c r="D2284" s="22"/>
      <c r="E2284" s="22"/>
      <c r="F2284" s="22"/>
      <c r="G2284" s="22"/>
      <c r="H2284" s="17"/>
      <c r="I2284" s="22"/>
    </row>
    <row r="2285" spans="1:9">
      <c r="A2285" s="22"/>
      <c r="B2285" s="21"/>
      <c r="C2285" s="21"/>
      <c r="D2285" s="22"/>
      <c r="E2285" s="22"/>
      <c r="F2285" s="22"/>
      <c r="G2285" s="22"/>
      <c r="H2285" s="17"/>
      <c r="I2285" s="22"/>
    </row>
    <row r="2286" spans="1:9">
      <c r="A2286" s="22"/>
      <c r="B2286" s="21"/>
      <c r="C2286" s="21"/>
      <c r="D2286" s="22"/>
      <c r="E2286" s="22"/>
      <c r="F2286" s="22"/>
      <c r="G2286" s="22"/>
      <c r="H2286" s="17"/>
      <c r="I2286" s="22"/>
    </row>
    <row r="2287" spans="1:9">
      <c r="A2287" s="22"/>
      <c r="B2287" s="21"/>
      <c r="C2287" s="21"/>
      <c r="D2287" s="22"/>
      <c r="E2287" s="22"/>
      <c r="F2287" s="22"/>
      <c r="G2287" s="22"/>
      <c r="H2287" s="17"/>
      <c r="I2287" s="22"/>
    </row>
    <row r="2288" spans="1:9">
      <c r="A2288" s="22"/>
      <c r="B2288" s="21"/>
      <c r="C2288" s="21"/>
      <c r="D2288" s="22"/>
      <c r="E2288" s="22"/>
      <c r="F2288" s="22"/>
      <c r="G2288" s="22"/>
      <c r="H2288" s="17"/>
      <c r="I2288" s="22"/>
    </row>
    <row r="2289" spans="1:9">
      <c r="A2289" s="22"/>
      <c r="B2289" s="21"/>
      <c r="C2289" s="21"/>
      <c r="D2289" s="22"/>
      <c r="E2289" s="22"/>
      <c r="F2289" s="22"/>
      <c r="G2289" s="22"/>
      <c r="H2289" s="17"/>
      <c r="I2289" s="22"/>
    </row>
    <row r="2290" spans="1:9">
      <c r="A2290" s="22"/>
      <c r="B2290" s="21"/>
      <c r="C2290" s="21"/>
      <c r="D2290" s="22"/>
      <c r="E2290" s="22"/>
      <c r="F2290" s="22"/>
      <c r="G2290" s="22"/>
      <c r="H2290" s="17"/>
      <c r="I2290" s="22"/>
    </row>
    <row r="2291" spans="1:9">
      <c r="A2291" s="22"/>
      <c r="B2291" s="21"/>
      <c r="C2291" s="21"/>
      <c r="D2291" s="22"/>
      <c r="E2291" s="22"/>
      <c r="F2291" s="22"/>
      <c r="G2291" s="22"/>
      <c r="H2291" s="17"/>
      <c r="I2291" s="22"/>
    </row>
    <row r="2292" spans="1:9">
      <c r="A2292" s="22"/>
      <c r="B2292" s="21"/>
      <c r="C2292" s="21"/>
      <c r="D2292" s="22"/>
      <c r="E2292" s="22"/>
      <c r="F2292" s="22"/>
      <c r="G2292" s="22"/>
      <c r="H2292" s="17"/>
      <c r="I2292" s="22"/>
    </row>
    <row r="2293" spans="1:9">
      <c r="A2293" s="22"/>
      <c r="B2293" s="21"/>
      <c r="C2293" s="21"/>
      <c r="D2293" s="22"/>
      <c r="E2293" s="22"/>
      <c r="F2293" s="22"/>
      <c r="G2293" s="22"/>
      <c r="H2293" s="17"/>
      <c r="I2293" s="22"/>
    </row>
    <row r="2294" spans="1:9">
      <c r="A2294" s="22"/>
      <c r="B2294" s="21"/>
      <c r="C2294" s="21"/>
      <c r="D2294" s="22"/>
      <c r="E2294" s="22"/>
      <c r="F2294" s="22"/>
      <c r="G2294" s="22"/>
      <c r="H2294" s="17"/>
      <c r="I2294" s="22"/>
    </row>
    <row r="2295" spans="1:9">
      <c r="A2295" s="22"/>
      <c r="B2295" s="21"/>
      <c r="C2295" s="21"/>
      <c r="D2295" s="22"/>
      <c r="E2295" s="22"/>
      <c r="F2295" s="22"/>
      <c r="G2295" s="22"/>
      <c r="H2295" s="17"/>
      <c r="I2295" s="22"/>
    </row>
    <row r="2296" spans="1:9">
      <c r="A2296" s="22"/>
      <c r="B2296" s="21"/>
      <c r="C2296" s="21"/>
      <c r="D2296" s="22"/>
      <c r="E2296" s="22"/>
      <c r="F2296" s="22"/>
      <c r="G2296" s="22"/>
      <c r="H2296" s="17"/>
      <c r="I2296" s="22"/>
    </row>
    <row r="2297" spans="1:9">
      <c r="A2297" s="22"/>
      <c r="B2297" s="21"/>
      <c r="C2297" s="21"/>
      <c r="D2297" s="22"/>
      <c r="E2297" s="22"/>
      <c r="F2297" s="22"/>
      <c r="G2297" s="22"/>
      <c r="H2297" s="17"/>
      <c r="I2297" s="22"/>
    </row>
    <row r="2298" spans="1:9">
      <c r="A2298" s="22"/>
      <c r="B2298" s="21"/>
      <c r="C2298" s="21"/>
      <c r="D2298" s="22"/>
      <c r="E2298" s="22"/>
      <c r="F2298" s="22"/>
      <c r="G2298" s="22"/>
      <c r="H2298" s="17"/>
      <c r="I2298" s="22"/>
    </row>
    <row r="2299" spans="1:9">
      <c r="A2299" s="22"/>
      <c r="B2299" s="21"/>
      <c r="C2299" s="21"/>
      <c r="D2299" s="22"/>
      <c r="E2299" s="22"/>
      <c r="F2299" s="22"/>
      <c r="G2299" s="22"/>
      <c r="H2299" s="17"/>
      <c r="I2299" s="22"/>
    </row>
    <row r="2300" spans="1:9">
      <c r="A2300" s="22"/>
      <c r="B2300" s="21"/>
      <c r="C2300" s="21"/>
      <c r="D2300" s="22"/>
      <c r="E2300" s="22"/>
      <c r="F2300" s="22"/>
      <c r="G2300" s="22"/>
      <c r="H2300" s="17"/>
      <c r="I2300" s="22"/>
    </row>
    <row r="2301" spans="1:9">
      <c r="A2301" s="22"/>
      <c r="B2301" s="21"/>
      <c r="C2301" s="21"/>
      <c r="D2301" s="22"/>
      <c r="E2301" s="22"/>
      <c r="F2301" s="22"/>
      <c r="G2301" s="22"/>
      <c r="H2301" s="17"/>
      <c r="I2301" s="22"/>
    </row>
    <row r="2302" spans="1:9">
      <c r="A2302" s="22"/>
      <c r="B2302" s="21"/>
      <c r="C2302" s="21"/>
      <c r="D2302" s="22"/>
      <c r="E2302" s="22"/>
      <c r="F2302" s="22"/>
      <c r="G2302" s="22"/>
      <c r="H2302" s="17"/>
      <c r="I2302" s="22"/>
    </row>
    <row r="2303" spans="1:9">
      <c r="A2303" s="22"/>
      <c r="B2303" s="21"/>
      <c r="C2303" s="21"/>
      <c r="D2303" s="22"/>
      <c r="E2303" s="22"/>
      <c r="F2303" s="22"/>
      <c r="G2303" s="22"/>
      <c r="H2303" s="17"/>
      <c r="I2303" s="22"/>
    </row>
    <row r="2304" spans="1:9">
      <c r="A2304" s="22"/>
      <c r="B2304" s="21"/>
      <c r="C2304" s="21"/>
      <c r="D2304" s="22"/>
      <c r="E2304" s="22"/>
      <c r="F2304" s="22"/>
      <c r="G2304" s="22"/>
      <c r="H2304" s="17"/>
      <c r="I2304" s="22"/>
    </row>
    <row r="2305" spans="1:9">
      <c r="A2305" s="22"/>
      <c r="B2305" s="21"/>
      <c r="C2305" s="21"/>
      <c r="D2305" s="22"/>
      <c r="E2305" s="22"/>
      <c r="F2305" s="22"/>
      <c r="G2305" s="22"/>
      <c r="H2305" s="17"/>
      <c r="I2305" s="22"/>
    </row>
    <row r="2306" spans="1:9">
      <c r="A2306" s="22"/>
      <c r="B2306" s="21"/>
      <c r="C2306" s="21"/>
      <c r="D2306" s="22"/>
      <c r="E2306" s="22"/>
      <c r="F2306" s="22"/>
      <c r="G2306" s="22"/>
      <c r="H2306" s="17"/>
      <c r="I2306" s="22"/>
    </row>
    <row r="2307" spans="1:9">
      <c r="A2307" s="22"/>
      <c r="B2307" s="21"/>
      <c r="C2307" s="21"/>
      <c r="D2307" s="22"/>
      <c r="E2307" s="22"/>
      <c r="F2307" s="22"/>
      <c r="G2307" s="22"/>
      <c r="H2307" s="17"/>
      <c r="I2307" s="22"/>
    </row>
    <row r="2308" spans="1:9">
      <c r="A2308" s="22"/>
      <c r="B2308" s="21"/>
      <c r="C2308" s="21"/>
      <c r="D2308" s="22"/>
      <c r="E2308" s="22"/>
      <c r="F2308" s="22"/>
      <c r="G2308" s="22"/>
      <c r="H2308" s="17"/>
      <c r="I2308" s="22"/>
    </row>
    <row r="2309" spans="1:9">
      <c r="A2309" s="22"/>
      <c r="B2309" s="21"/>
      <c r="C2309" s="21"/>
      <c r="D2309" s="22"/>
      <c r="E2309" s="22"/>
      <c r="F2309" s="22"/>
      <c r="G2309" s="22"/>
      <c r="H2309" s="17"/>
      <c r="I2309" s="22"/>
    </row>
    <row r="2310" spans="1:9">
      <c r="A2310" s="22"/>
      <c r="B2310" s="21"/>
      <c r="C2310" s="21"/>
      <c r="D2310" s="22"/>
      <c r="E2310" s="22"/>
      <c r="F2310" s="22"/>
      <c r="G2310" s="22"/>
      <c r="H2310" s="17"/>
      <c r="I2310" s="22"/>
    </row>
    <row r="2311" spans="1:9">
      <c r="A2311" s="22"/>
      <c r="B2311" s="21"/>
      <c r="C2311" s="21"/>
      <c r="D2311" s="22"/>
      <c r="E2311" s="22"/>
      <c r="F2311" s="22"/>
      <c r="G2311" s="22"/>
      <c r="H2311" s="17"/>
      <c r="I2311" s="22"/>
    </row>
    <row r="2312" spans="1:9">
      <c r="A2312" s="22"/>
      <c r="B2312" s="21"/>
      <c r="C2312" s="21"/>
      <c r="D2312" s="22"/>
      <c r="E2312" s="22"/>
      <c r="F2312" s="22"/>
      <c r="G2312" s="22"/>
      <c r="H2312" s="17"/>
      <c r="I2312" s="22"/>
    </row>
    <row r="2313" spans="1:9">
      <c r="A2313" s="22"/>
      <c r="B2313" s="21"/>
      <c r="C2313" s="21"/>
      <c r="D2313" s="22"/>
      <c r="E2313" s="22"/>
      <c r="F2313" s="22"/>
      <c r="G2313" s="22"/>
      <c r="H2313" s="17"/>
      <c r="I2313" s="22"/>
    </row>
    <row r="2314" spans="1:9">
      <c r="A2314" s="22"/>
      <c r="B2314" s="21"/>
      <c r="C2314" s="21"/>
      <c r="D2314" s="22"/>
      <c r="E2314" s="22"/>
      <c r="F2314" s="22"/>
      <c r="G2314" s="22"/>
      <c r="H2314" s="17"/>
      <c r="I2314" s="22"/>
    </row>
    <row r="2315" spans="1:9">
      <c r="A2315" s="22"/>
      <c r="B2315" s="21"/>
      <c r="C2315" s="21"/>
      <c r="D2315" s="22"/>
      <c r="E2315" s="22"/>
      <c r="F2315" s="22"/>
      <c r="G2315" s="22"/>
      <c r="H2315" s="17"/>
      <c r="I2315" s="22"/>
    </row>
    <row r="2316" spans="1:9">
      <c r="A2316" s="22"/>
      <c r="B2316" s="21"/>
      <c r="C2316" s="21"/>
      <c r="D2316" s="22"/>
      <c r="E2316" s="22"/>
      <c r="F2316" s="22"/>
      <c r="G2316" s="22"/>
      <c r="H2316" s="17"/>
      <c r="I2316" s="22"/>
    </row>
    <row r="2317" spans="1:9">
      <c r="A2317" s="22"/>
      <c r="B2317" s="21"/>
      <c r="C2317" s="21"/>
      <c r="D2317" s="22"/>
      <c r="E2317" s="22"/>
      <c r="F2317" s="22"/>
      <c r="G2317" s="22"/>
      <c r="H2317" s="17"/>
      <c r="I2317" s="22"/>
    </row>
    <row r="2318" spans="1:9">
      <c r="A2318" s="22"/>
      <c r="B2318" s="21"/>
      <c r="C2318" s="21"/>
      <c r="D2318" s="22"/>
      <c r="E2318" s="22"/>
      <c r="F2318" s="22"/>
      <c r="G2318" s="22"/>
      <c r="H2318" s="17"/>
      <c r="I2318" s="22"/>
    </row>
    <row r="2319" spans="1:9">
      <c r="A2319" s="22"/>
      <c r="B2319" s="21"/>
      <c r="C2319" s="21"/>
      <c r="D2319" s="22"/>
      <c r="E2319" s="22"/>
      <c r="F2319" s="22"/>
      <c r="G2319" s="22"/>
      <c r="H2319" s="17"/>
      <c r="I2319" s="22"/>
    </row>
    <row r="2320" spans="1:9">
      <c r="A2320" s="22"/>
      <c r="B2320" s="21"/>
      <c r="C2320" s="21"/>
      <c r="D2320" s="22"/>
      <c r="E2320" s="22"/>
      <c r="F2320" s="22"/>
      <c r="G2320" s="22"/>
      <c r="H2320" s="17"/>
      <c r="I2320" s="22"/>
    </row>
    <row r="2321" spans="1:9">
      <c r="A2321" s="22"/>
      <c r="B2321" s="21"/>
      <c r="C2321" s="21"/>
      <c r="D2321" s="22"/>
      <c r="E2321" s="22"/>
      <c r="F2321" s="22"/>
      <c r="G2321" s="22"/>
      <c r="H2321" s="17"/>
      <c r="I2321" s="22"/>
    </row>
    <row r="2322" spans="1:9">
      <c r="A2322" s="22"/>
      <c r="B2322" s="21"/>
      <c r="C2322" s="21"/>
      <c r="D2322" s="22"/>
      <c r="E2322" s="22"/>
      <c r="F2322" s="22"/>
      <c r="G2322" s="22"/>
      <c r="H2322" s="17"/>
      <c r="I2322" s="22"/>
    </row>
    <row r="2323" spans="1:9">
      <c r="A2323" s="22"/>
      <c r="B2323" s="21"/>
      <c r="C2323" s="21"/>
      <c r="D2323" s="22"/>
      <c r="E2323" s="22"/>
      <c r="F2323" s="22"/>
      <c r="G2323" s="22"/>
      <c r="H2323" s="17"/>
      <c r="I2323" s="22"/>
    </row>
    <row r="2324" spans="1:9">
      <c r="A2324" s="22"/>
      <c r="B2324" s="21"/>
      <c r="C2324" s="21"/>
      <c r="D2324" s="22"/>
      <c r="E2324" s="22"/>
      <c r="F2324" s="22"/>
      <c r="G2324" s="22"/>
      <c r="H2324" s="17"/>
      <c r="I2324" s="22"/>
    </row>
    <row r="2325" spans="1:9">
      <c r="A2325" s="22"/>
      <c r="B2325" s="21"/>
      <c r="C2325" s="21"/>
      <c r="D2325" s="22"/>
      <c r="E2325" s="22"/>
      <c r="F2325" s="22"/>
      <c r="G2325" s="22"/>
      <c r="H2325" s="17"/>
      <c r="I2325" s="22"/>
    </row>
    <row r="2326" spans="1:9">
      <c r="A2326" s="22"/>
      <c r="B2326" s="21"/>
      <c r="C2326" s="21"/>
      <c r="D2326" s="22"/>
      <c r="E2326" s="22"/>
      <c r="F2326" s="22"/>
      <c r="G2326" s="22"/>
      <c r="H2326" s="17"/>
      <c r="I2326" s="22"/>
    </row>
    <row r="2327" spans="1:9">
      <c r="A2327" s="22"/>
      <c r="B2327" s="21"/>
      <c r="C2327" s="21"/>
      <c r="D2327" s="22"/>
      <c r="E2327" s="22"/>
      <c r="F2327" s="22"/>
      <c r="G2327" s="22"/>
      <c r="H2327" s="17"/>
      <c r="I2327" s="22"/>
    </row>
    <row r="2328" spans="1:9">
      <c r="A2328" s="22"/>
      <c r="B2328" s="21"/>
      <c r="C2328" s="21"/>
      <c r="D2328" s="22"/>
      <c r="E2328" s="22"/>
      <c r="F2328" s="22"/>
      <c r="G2328" s="22"/>
      <c r="H2328" s="17"/>
      <c r="I2328" s="22"/>
    </row>
    <row r="2329" spans="1:9">
      <c r="A2329" s="22"/>
      <c r="B2329" s="21"/>
      <c r="C2329" s="21"/>
      <c r="D2329" s="22"/>
      <c r="E2329" s="22"/>
      <c r="F2329" s="22"/>
      <c r="G2329" s="22"/>
      <c r="H2329" s="17"/>
      <c r="I2329" s="22"/>
    </row>
    <row r="2330" spans="1:9">
      <c r="A2330" s="22"/>
      <c r="B2330" s="21"/>
      <c r="C2330" s="21"/>
      <c r="D2330" s="22"/>
      <c r="E2330" s="22"/>
      <c r="F2330" s="22"/>
      <c r="G2330" s="22"/>
      <c r="H2330" s="17"/>
      <c r="I2330" s="22"/>
    </row>
    <row r="2331" spans="1:9">
      <c r="A2331" s="22"/>
      <c r="B2331" s="21"/>
      <c r="C2331" s="21"/>
      <c r="D2331" s="22"/>
      <c r="E2331" s="22"/>
      <c r="F2331" s="22"/>
      <c r="G2331" s="22"/>
      <c r="H2331" s="17"/>
      <c r="I2331" s="22"/>
    </row>
    <row r="2332" spans="1:9">
      <c r="A2332" s="22"/>
      <c r="B2332" s="21"/>
      <c r="C2332" s="21"/>
      <c r="D2332" s="22"/>
      <c r="E2332" s="22"/>
      <c r="F2332" s="22"/>
      <c r="G2332" s="22"/>
      <c r="H2332" s="17"/>
      <c r="I2332" s="22"/>
    </row>
    <row r="2333" spans="1:9">
      <c r="A2333" s="22"/>
      <c r="B2333" s="21"/>
      <c r="C2333" s="21"/>
      <c r="D2333" s="22"/>
      <c r="E2333" s="22"/>
      <c r="F2333" s="22"/>
      <c r="G2333" s="22"/>
      <c r="H2333" s="17"/>
      <c r="I2333" s="22"/>
    </row>
    <row r="2334" spans="1:9">
      <c r="A2334" s="22"/>
      <c r="B2334" s="21"/>
      <c r="C2334" s="21"/>
      <c r="D2334" s="22"/>
      <c r="E2334" s="22"/>
      <c r="F2334" s="22"/>
      <c r="G2334" s="22"/>
      <c r="H2334" s="17"/>
      <c r="I2334" s="22"/>
    </row>
    <row r="2335" spans="1:9">
      <c r="A2335" s="22"/>
      <c r="B2335" s="21"/>
      <c r="C2335" s="21"/>
      <c r="D2335" s="22"/>
      <c r="E2335" s="22"/>
      <c r="F2335" s="22"/>
      <c r="G2335" s="22"/>
      <c r="H2335" s="17"/>
      <c r="I2335" s="22"/>
    </row>
    <row r="2336" spans="1:9">
      <c r="A2336" s="22"/>
      <c r="B2336" s="21"/>
      <c r="C2336" s="21"/>
      <c r="D2336" s="22"/>
      <c r="E2336" s="22"/>
      <c r="F2336" s="22"/>
      <c r="G2336" s="22"/>
      <c r="H2336" s="17"/>
      <c r="I2336" s="22"/>
    </row>
    <row r="2337" spans="1:9">
      <c r="A2337" s="22"/>
      <c r="B2337" s="21"/>
      <c r="C2337" s="21"/>
      <c r="D2337" s="22"/>
      <c r="E2337" s="22"/>
      <c r="F2337" s="22"/>
      <c r="G2337" s="22"/>
      <c r="H2337" s="17"/>
      <c r="I2337" s="22"/>
    </row>
    <row r="2338" spans="1:9">
      <c r="A2338" s="22"/>
      <c r="B2338" s="21"/>
      <c r="C2338" s="21"/>
      <c r="D2338" s="22"/>
      <c r="E2338" s="22"/>
      <c r="F2338" s="22"/>
      <c r="G2338" s="22"/>
      <c r="H2338" s="17"/>
      <c r="I2338" s="22"/>
    </row>
    <row r="2339" spans="1:9">
      <c r="A2339" s="22"/>
      <c r="B2339" s="21"/>
      <c r="C2339" s="21"/>
      <c r="D2339" s="22"/>
      <c r="E2339" s="22"/>
      <c r="F2339" s="22"/>
      <c r="G2339" s="22"/>
      <c r="H2339" s="17"/>
      <c r="I2339" s="22"/>
    </row>
    <row r="2340" spans="1:9">
      <c r="A2340" s="22"/>
      <c r="B2340" s="21"/>
      <c r="C2340" s="21"/>
      <c r="D2340" s="22"/>
      <c r="E2340" s="22"/>
      <c r="F2340" s="22"/>
      <c r="G2340" s="22"/>
      <c r="H2340" s="17"/>
      <c r="I2340" s="22"/>
    </row>
    <row r="2341" spans="1:9">
      <c r="A2341" s="22"/>
      <c r="B2341" s="21"/>
      <c r="C2341" s="21"/>
      <c r="D2341" s="22"/>
      <c r="E2341" s="22"/>
      <c r="F2341" s="22"/>
      <c r="G2341" s="22"/>
      <c r="H2341" s="17"/>
      <c r="I2341" s="22"/>
    </row>
    <row r="2342" spans="1:9">
      <c r="A2342" s="22"/>
      <c r="B2342" s="21"/>
      <c r="C2342" s="21"/>
      <c r="D2342" s="22"/>
      <c r="E2342" s="22"/>
      <c r="F2342" s="22"/>
      <c r="G2342" s="22"/>
      <c r="H2342" s="17"/>
      <c r="I2342" s="22"/>
    </row>
    <row r="2343" spans="1:9">
      <c r="A2343" s="22"/>
      <c r="B2343" s="21"/>
      <c r="C2343" s="21"/>
      <c r="D2343" s="22"/>
      <c r="E2343" s="22"/>
      <c r="F2343" s="22"/>
      <c r="G2343" s="22"/>
      <c r="H2343" s="17"/>
      <c r="I2343" s="22"/>
    </row>
    <row r="2344" spans="1:9">
      <c r="A2344" s="22"/>
      <c r="B2344" s="21"/>
      <c r="C2344" s="21"/>
      <c r="D2344" s="22"/>
      <c r="E2344" s="22"/>
      <c r="F2344" s="22"/>
      <c r="G2344" s="22"/>
      <c r="H2344" s="17"/>
      <c r="I2344" s="22"/>
    </row>
    <row r="2345" spans="1:9">
      <c r="A2345" s="22"/>
      <c r="B2345" s="21"/>
      <c r="C2345" s="21"/>
      <c r="D2345" s="22"/>
      <c r="E2345" s="22"/>
      <c r="F2345" s="22"/>
      <c r="G2345" s="22"/>
      <c r="H2345" s="17"/>
      <c r="I2345" s="22"/>
    </row>
    <row r="2346" spans="1:9">
      <c r="A2346" s="22"/>
      <c r="B2346" s="21"/>
      <c r="C2346" s="21"/>
      <c r="D2346" s="22"/>
      <c r="E2346" s="22"/>
      <c r="F2346" s="22"/>
      <c r="G2346" s="22"/>
      <c r="H2346" s="17"/>
      <c r="I2346" s="22"/>
    </row>
    <row r="2347" spans="1:9">
      <c r="A2347" s="22"/>
      <c r="B2347" s="21"/>
      <c r="C2347" s="21"/>
      <c r="D2347" s="22"/>
      <c r="E2347" s="22"/>
      <c r="F2347" s="22"/>
      <c r="G2347" s="22"/>
      <c r="H2347" s="17"/>
      <c r="I2347" s="22"/>
    </row>
    <row r="2348" spans="1:9">
      <c r="A2348" s="22"/>
      <c r="B2348" s="21"/>
      <c r="C2348" s="21"/>
      <c r="D2348" s="22"/>
      <c r="E2348" s="22"/>
      <c r="F2348" s="22"/>
      <c r="G2348" s="22"/>
      <c r="H2348" s="17"/>
      <c r="I2348" s="22"/>
    </row>
    <row r="2349" spans="1:9">
      <c r="A2349" s="22"/>
      <c r="B2349" s="21"/>
      <c r="C2349" s="21"/>
      <c r="D2349" s="22"/>
      <c r="E2349" s="22"/>
      <c r="F2349" s="22"/>
      <c r="G2349" s="22"/>
      <c r="H2349" s="17"/>
      <c r="I2349" s="22"/>
    </row>
    <row r="2350" spans="1:9">
      <c r="A2350" s="22"/>
      <c r="B2350" s="21"/>
      <c r="C2350" s="21"/>
      <c r="D2350" s="22"/>
      <c r="E2350" s="22"/>
      <c r="F2350" s="22"/>
      <c r="G2350" s="22"/>
      <c r="H2350" s="17"/>
      <c r="I2350" s="22"/>
    </row>
    <row r="2351" spans="1:9">
      <c r="A2351" s="22"/>
      <c r="B2351" s="21"/>
      <c r="C2351" s="21"/>
      <c r="D2351" s="22"/>
      <c r="E2351" s="22"/>
      <c r="F2351" s="22"/>
      <c r="G2351" s="22"/>
      <c r="H2351" s="17"/>
      <c r="I2351" s="22"/>
    </row>
    <row r="2352" spans="1:9">
      <c r="A2352" s="22"/>
      <c r="B2352" s="21"/>
      <c r="C2352" s="21"/>
      <c r="D2352" s="22"/>
      <c r="E2352" s="22"/>
      <c r="F2352" s="22"/>
      <c r="G2352" s="22"/>
      <c r="H2352" s="17"/>
      <c r="I2352" s="22"/>
    </row>
    <row r="2353" spans="1:9">
      <c r="A2353" s="22"/>
      <c r="B2353" s="21"/>
      <c r="C2353" s="21"/>
      <c r="D2353" s="22"/>
      <c r="E2353" s="22"/>
      <c r="F2353" s="22"/>
      <c r="G2353" s="22"/>
      <c r="H2353" s="17"/>
      <c r="I2353" s="22"/>
    </row>
    <row r="2354" spans="1:9">
      <c r="A2354" s="22"/>
      <c r="B2354" s="21"/>
      <c r="C2354" s="21"/>
      <c r="D2354" s="22"/>
      <c r="E2354" s="22"/>
      <c r="F2354" s="22"/>
      <c r="G2354" s="22"/>
      <c r="H2354" s="17"/>
      <c r="I2354" s="22"/>
    </row>
    <row r="2355" spans="1:9">
      <c r="A2355" s="22"/>
      <c r="B2355" s="21"/>
      <c r="C2355" s="21"/>
      <c r="D2355" s="22"/>
      <c r="E2355" s="22"/>
      <c r="F2355" s="22"/>
      <c r="G2355" s="22"/>
      <c r="H2355" s="17"/>
      <c r="I2355" s="22"/>
    </row>
    <row r="2356" spans="1:9">
      <c r="A2356" s="22"/>
      <c r="B2356" s="21"/>
      <c r="C2356" s="21"/>
      <c r="D2356" s="22"/>
      <c r="E2356" s="22"/>
      <c r="F2356" s="22"/>
      <c r="G2356" s="22"/>
      <c r="H2356" s="17"/>
      <c r="I2356" s="22"/>
    </row>
    <row r="2357" spans="1:9">
      <c r="A2357" s="22"/>
      <c r="B2357" s="21"/>
      <c r="C2357" s="21"/>
      <c r="D2357" s="22"/>
      <c r="E2357" s="22"/>
      <c r="F2357" s="22"/>
      <c r="G2357" s="22"/>
      <c r="H2357" s="17"/>
      <c r="I2357" s="22"/>
    </row>
    <row r="2358" spans="1:9">
      <c r="A2358" s="22"/>
      <c r="B2358" s="21"/>
      <c r="C2358" s="21"/>
      <c r="D2358" s="22"/>
      <c r="E2358" s="22"/>
      <c r="F2358" s="22"/>
      <c r="G2358" s="22"/>
      <c r="H2358" s="17"/>
      <c r="I2358" s="22"/>
    </row>
    <row r="2359" spans="1:9">
      <c r="A2359" s="22"/>
      <c r="B2359" s="21"/>
      <c r="C2359" s="21"/>
      <c r="D2359" s="22"/>
      <c r="E2359" s="22"/>
      <c r="F2359" s="22"/>
      <c r="G2359" s="22"/>
      <c r="H2359" s="17"/>
      <c r="I2359" s="22"/>
    </row>
    <row r="2360" spans="1:9">
      <c r="A2360" s="22"/>
      <c r="B2360" s="21"/>
      <c r="C2360" s="21"/>
      <c r="D2360" s="22"/>
      <c r="E2360" s="22"/>
      <c r="F2360" s="22"/>
      <c r="G2360" s="22"/>
      <c r="H2360" s="17"/>
      <c r="I2360" s="22"/>
    </row>
    <row r="2361" spans="1:9">
      <c r="A2361" s="22"/>
      <c r="B2361" s="21"/>
      <c r="C2361" s="21"/>
      <c r="D2361" s="22"/>
      <c r="E2361" s="22"/>
      <c r="F2361" s="22"/>
      <c r="G2361" s="22"/>
      <c r="H2361" s="17"/>
      <c r="I2361" s="22"/>
    </row>
    <row r="2362" spans="1:9">
      <c r="A2362" s="22"/>
      <c r="B2362" s="21"/>
      <c r="C2362" s="21"/>
      <c r="D2362" s="22"/>
      <c r="E2362" s="22"/>
      <c r="F2362" s="22"/>
      <c r="G2362" s="22"/>
      <c r="H2362" s="17"/>
      <c r="I2362" s="22"/>
    </row>
    <row r="2363" spans="1:9">
      <c r="A2363" s="22"/>
      <c r="B2363" s="21"/>
      <c r="C2363" s="21"/>
      <c r="D2363" s="22"/>
      <c r="E2363" s="22"/>
      <c r="F2363" s="22"/>
      <c r="G2363" s="22"/>
      <c r="H2363" s="17"/>
      <c r="I2363" s="22"/>
    </row>
    <row r="2364" spans="1:9">
      <c r="A2364" s="22"/>
      <c r="B2364" s="21"/>
      <c r="C2364" s="21"/>
      <c r="D2364" s="22"/>
      <c r="E2364" s="22"/>
      <c r="F2364" s="22"/>
      <c r="G2364" s="22"/>
      <c r="H2364" s="17"/>
      <c r="I2364" s="22"/>
    </row>
    <row r="2365" spans="1:9">
      <c r="A2365" s="22"/>
      <c r="B2365" s="21"/>
      <c r="C2365" s="21"/>
      <c r="D2365" s="22"/>
      <c r="E2365" s="22"/>
      <c r="F2365" s="22"/>
      <c r="G2365" s="22"/>
      <c r="H2365" s="17"/>
      <c r="I2365" s="22"/>
    </row>
    <row r="2366" spans="1:9">
      <c r="A2366" s="22"/>
      <c r="B2366" s="21"/>
      <c r="C2366" s="21"/>
      <c r="D2366" s="22"/>
      <c r="E2366" s="22"/>
      <c r="F2366" s="22"/>
      <c r="G2366" s="22"/>
      <c r="H2366" s="17"/>
      <c r="I2366" s="22"/>
    </row>
    <row r="2367" spans="1:9">
      <c r="A2367" s="22"/>
      <c r="B2367" s="21"/>
      <c r="C2367" s="21"/>
      <c r="D2367" s="22"/>
      <c r="E2367" s="22"/>
      <c r="F2367" s="22"/>
      <c r="G2367" s="22"/>
      <c r="H2367" s="17"/>
      <c r="I2367" s="22"/>
    </row>
    <row r="2368" spans="1:9">
      <c r="A2368" s="22"/>
      <c r="B2368" s="21"/>
      <c r="C2368" s="21"/>
      <c r="D2368" s="22"/>
      <c r="E2368" s="22"/>
      <c r="F2368" s="22"/>
      <c r="G2368" s="22"/>
      <c r="H2368" s="17"/>
      <c r="I2368" s="22"/>
    </row>
    <row r="2369" spans="1:9">
      <c r="A2369" s="22"/>
      <c r="B2369" s="21"/>
      <c r="C2369" s="21"/>
      <c r="D2369" s="22"/>
      <c r="E2369" s="22"/>
      <c r="F2369" s="22"/>
      <c r="G2369" s="22"/>
      <c r="H2369" s="17"/>
      <c r="I2369" s="22"/>
    </row>
    <row r="2370" spans="1:9">
      <c r="A2370" s="22"/>
      <c r="B2370" s="21"/>
      <c r="C2370" s="21"/>
      <c r="D2370" s="22"/>
      <c r="E2370" s="22"/>
      <c r="F2370" s="22"/>
      <c r="G2370" s="22"/>
      <c r="H2370" s="17"/>
      <c r="I2370" s="22"/>
    </row>
    <row r="2371" spans="1:9">
      <c r="A2371" s="22"/>
      <c r="B2371" s="21"/>
      <c r="C2371" s="21"/>
      <c r="D2371" s="22"/>
      <c r="E2371" s="22"/>
      <c r="F2371" s="22"/>
      <c r="G2371" s="22"/>
      <c r="H2371" s="17"/>
      <c r="I2371" s="22"/>
    </row>
    <row r="2372" spans="1:9">
      <c r="A2372" s="22"/>
      <c r="B2372" s="21"/>
      <c r="C2372" s="21"/>
      <c r="D2372" s="22"/>
      <c r="E2372" s="22"/>
      <c r="F2372" s="22"/>
      <c r="G2372" s="22"/>
      <c r="H2372" s="17"/>
      <c r="I2372" s="22"/>
    </row>
    <row r="2373" spans="1:9">
      <c r="A2373" s="22"/>
      <c r="B2373" s="21"/>
      <c r="C2373" s="21"/>
      <c r="D2373" s="22"/>
      <c r="E2373" s="22"/>
      <c r="F2373" s="22"/>
      <c r="G2373" s="22"/>
      <c r="H2373" s="17"/>
      <c r="I2373" s="22"/>
    </row>
    <row r="2374" spans="1:9">
      <c r="A2374" s="22"/>
      <c r="B2374" s="21"/>
      <c r="C2374" s="21"/>
      <c r="D2374" s="22"/>
      <c r="E2374" s="22"/>
      <c r="F2374" s="22"/>
      <c r="G2374" s="22"/>
      <c r="H2374" s="17"/>
      <c r="I2374" s="22"/>
    </row>
    <row r="2375" spans="1:9">
      <c r="A2375" s="22"/>
      <c r="B2375" s="21"/>
      <c r="C2375" s="21"/>
      <c r="D2375" s="22"/>
      <c r="E2375" s="22"/>
      <c r="F2375" s="22"/>
      <c r="G2375" s="22"/>
      <c r="H2375" s="17"/>
      <c r="I2375" s="22"/>
    </row>
    <row r="2376" spans="1:9">
      <c r="A2376" s="22"/>
      <c r="B2376" s="21"/>
      <c r="C2376" s="21"/>
      <c r="D2376" s="22"/>
      <c r="E2376" s="22"/>
      <c r="F2376" s="22"/>
      <c r="G2376" s="22"/>
      <c r="H2376" s="17"/>
      <c r="I2376" s="22"/>
    </row>
    <row r="2377" spans="1:9">
      <c r="A2377" s="22"/>
      <c r="B2377" s="21"/>
      <c r="C2377" s="21"/>
      <c r="D2377" s="22"/>
      <c r="E2377" s="22"/>
      <c r="F2377" s="22"/>
      <c r="G2377" s="22"/>
      <c r="H2377" s="17"/>
      <c r="I2377" s="22"/>
    </row>
    <row r="2378" spans="1:9">
      <c r="A2378" s="22"/>
      <c r="B2378" s="21"/>
      <c r="C2378" s="21"/>
      <c r="D2378" s="22"/>
      <c r="E2378" s="22"/>
      <c r="F2378" s="22"/>
      <c r="G2378" s="22"/>
      <c r="H2378" s="17"/>
      <c r="I2378" s="22"/>
    </row>
    <row r="2379" spans="1:9">
      <c r="A2379" s="22"/>
      <c r="B2379" s="21"/>
      <c r="C2379" s="21"/>
      <c r="D2379" s="22"/>
      <c r="E2379" s="22"/>
      <c r="F2379" s="22"/>
      <c r="G2379" s="22"/>
      <c r="H2379" s="17"/>
      <c r="I2379" s="22"/>
    </row>
    <row r="2380" spans="1:9">
      <c r="A2380" s="22"/>
      <c r="B2380" s="21"/>
      <c r="C2380" s="21"/>
      <c r="D2380" s="22"/>
      <c r="E2380" s="22"/>
      <c r="F2380" s="22"/>
      <c r="G2380" s="22"/>
      <c r="H2380" s="17"/>
      <c r="I2380" s="22"/>
    </row>
    <row r="2381" spans="1:9">
      <c r="A2381" s="22"/>
      <c r="B2381" s="21"/>
      <c r="C2381" s="21"/>
      <c r="D2381" s="22"/>
      <c r="E2381" s="22"/>
      <c r="F2381" s="22"/>
      <c r="G2381" s="22"/>
      <c r="H2381" s="17"/>
      <c r="I2381" s="22"/>
    </row>
    <row r="2382" spans="1:9">
      <c r="A2382" s="22"/>
      <c r="B2382" s="21"/>
      <c r="C2382" s="21"/>
      <c r="D2382" s="22"/>
      <c r="E2382" s="22"/>
      <c r="F2382" s="22"/>
      <c r="G2382" s="22"/>
      <c r="H2382" s="17"/>
      <c r="I2382" s="22"/>
    </row>
    <row r="2383" spans="1:9">
      <c r="A2383" s="22"/>
      <c r="B2383" s="21"/>
      <c r="C2383" s="21"/>
      <c r="D2383" s="22"/>
      <c r="E2383" s="22"/>
      <c r="F2383" s="22"/>
      <c r="G2383" s="22"/>
      <c r="H2383" s="17"/>
      <c r="I2383" s="22"/>
    </row>
    <row r="2384" spans="1:9">
      <c r="A2384" s="22"/>
      <c r="B2384" s="21"/>
      <c r="C2384" s="21"/>
      <c r="D2384" s="22"/>
      <c r="E2384" s="22"/>
      <c r="F2384" s="22"/>
      <c r="G2384" s="22"/>
      <c r="H2384" s="17"/>
      <c r="I2384" s="22"/>
    </row>
    <row r="2385" spans="1:9">
      <c r="A2385" s="22"/>
      <c r="B2385" s="21"/>
      <c r="C2385" s="21"/>
      <c r="D2385" s="22"/>
      <c r="E2385" s="22"/>
      <c r="F2385" s="22"/>
      <c r="G2385" s="22"/>
      <c r="H2385" s="17"/>
      <c r="I2385" s="22"/>
    </row>
    <row r="2386" spans="1:9">
      <c r="A2386" s="22"/>
      <c r="B2386" s="21"/>
      <c r="C2386" s="21"/>
      <c r="D2386" s="22"/>
      <c r="E2386" s="22"/>
      <c r="F2386" s="22"/>
      <c r="G2386" s="22"/>
      <c r="H2386" s="17"/>
      <c r="I2386" s="22"/>
    </row>
    <row r="2387" spans="1:9">
      <c r="A2387" s="22"/>
      <c r="B2387" s="21"/>
      <c r="C2387" s="21"/>
      <c r="D2387" s="22"/>
      <c r="E2387" s="22"/>
      <c r="F2387" s="22"/>
      <c r="G2387" s="22"/>
      <c r="H2387" s="17"/>
      <c r="I2387" s="22"/>
    </row>
    <row r="2388" spans="1:9">
      <c r="A2388" s="22"/>
      <c r="B2388" s="21"/>
      <c r="C2388" s="21"/>
      <c r="D2388" s="22"/>
      <c r="E2388" s="22"/>
      <c r="F2388" s="22"/>
      <c r="G2388" s="22"/>
      <c r="H2388" s="17"/>
      <c r="I2388" s="22"/>
    </row>
    <row r="2389" spans="1:9">
      <c r="A2389" s="22"/>
      <c r="B2389" s="21"/>
      <c r="C2389" s="21"/>
      <c r="D2389" s="22"/>
      <c r="E2389" s="22"/>
      <c r="F2389" s="22"/>
      <c r="G2389" s="22"/>
      <c r="H2389" s="17"/>
      <c r="I2389" s="22"/>
    </row>
    <row r="2390" spans="1:9">
      <c r="A2390" s="22"/>
      <c r="B2390" s="21"/>
      <c r="C2390" s="21"/>
      <c r="D2390" s="22"/>
      <c r="E2390" s="22"/>
      <c r="F2390" s="22"/>
      <c r="G2390" s="22"/>
      <c r="H2390" s="17"/>
      <c r="I2390" s="22"/>
    </row>
    <row r="2391" spans="1:9">
      <c r="A2391" s="22"/>
      <c r="B2391" s="21"/>
      <c r="C2391" s="21"/>
      <c r="D2391" s="22"/>
      <c r="E2391" s="22"/>
      <c r="F2391" s="22"/>
      <c r="G2391" s="22"/>
      <c r="H2391" s="17"/>
      <c r="I2391" s="22"/>
    </row>
    <row r="2392" spans="1:9">
      <c r="A2392" s="22"/>
      <c r="B2392" s="21"/>
      <c r="C2392" s="21"/>
      <c r="D2392" s="22"/>
      <c r="E2392" s="22"/>
      <c r="F2392" s="22"/>
      <c r="G2392" s="22"/>
      <c r="H2392" s="17"/>
      <c r="I2392" s="22"/>
    </row>
    <row r="2393" spans="1:9">
      <c r="A2393" s="22"/>
      <c r="B2393" s="21"/>
      <c r="C2393" s="21"/>
      <c r="D2393" s="22"/>
      <c r="E2393" s="22"/>
      <c r="F2393" s="22"/>
      <c r="G2393" s="22"/>
      <c r="H2393" s="17"/>
      <c r="I2393" s="22"/>
    </row>
  </sheetData>
  <sheetProtection algorithmName="SHA-512" hashValue="iHqaCmVYUBM5zCL/b3nEdPead3ZE9q93juodebPq+IynS/vVelDMlDR1+wD0m/fycRuFKLgXLHbf2EDSdKN5Ng==" saltValue="uQs/+UzgMBLd2GG+wp5OhA==" spinCount="100000" sheet="1" objects="1" scenarios="1"/>
  <autoFilter ref="A4:L2393" xr:uid="{2121E0B4-439D-4511-BFF0-8E296403C613}"/>
  <sortState xmlns:xlrd2="http://schemas.microsoft.com/office/spreadsheetml/2017/richdata2" ref="A5:I1598">
    <sortCondition ref="H5:H1598"/>
  </sortState>
  <conditionalFormatting sqref="B1:B1048576">
    <cfRule type="duplicateValues" dxfId="6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38A0-FC74-4B0D-9253-61E86166381C}">
  <sheetPr filterMode="1">
    <tabColor theme="5" tint="0.39997558519241921"/>
  </sheetPr>
  <dimension ref="A1:L3185"/>
  <sheetViews>
    <sheetView zoomScale="85" zoomScaleNormal="85" workbookViewId="0">
      <pane ySplit="4" topLeftCell="A629" activePane="bottomLeft" state="frozen"/>
      <selection pane="bottomLeft" activeCell="E15" sqref="E15"/>
      <selection activeCell="E15" sqref="E15"/>
    </sheetView>
  </sheetViews>
  <sheetFormatPr defaultColWidth="9.140625" defaultRowHeight="14.45"/>
  <cols>
    <col min="1" max="1" width="5.85546875" style="14" customWidth="1"/>
    <col min="2" max="2" width="18.85546875" style="8" bestFit="1" customWidth="1"/>
    <col min="3" max="3" width="19.5703125" style="8" bestFit="1" customWidth="1"/>
    <col min="4" max="4" width="9.7109375" style="14" customWidth="1"/>
    <col min="5" max="5" width="48.5703125" style="14" customWidth="1"/>
    <col min="6" max="6" width="22" style="14" bestFit="1" customWidth="1"/>
    <col min="7" max="7" width="24.5703125" style="14" customWidth="1"/>
    <col min="8" max="8" width="12.7109375" style="15" customWidth="1"/>
    <col min="9" max="9" width="11.42578125" style="14" customWidth="1"/>
    <col min="10" max="16384" width="9.140625" style="14"/>
  </cols>
  <sheetData>
    <row r="1" spans="1:12" ht="9.9499999999999993" customHeight="1"/>
    <row r="2" spans="1:12">
      <c r="A2" s="18" t="s">
        <v>3959</v>
      </c>
    </row>
    <row r="3" spans="1:12" ht="9.9499999999999993" customHeight="1"/>
    <row r="4" spans="1:12" s="13" customFormat="1" ht="30" customHeight="1">
      <c r="A4" s="19" t="s">
        <v>1</v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8</v>
      </c>
      <c r="H4" s="16" t="s">
        <v>3952</v>
      </c>
      <c r="I4" s="19" t="s">
        <v>4586</v>
      </c>
    </row>
    <row r="5" spans="1:12" hidden="1">
      <c r="A5" s="22">
        <v>1</v>
      </c>
      <c r="B5" s="21" t="str">
        <f t="shared" ref="B5:B68" si="0">TEXT(C5,"00000000")</f>
        <v>80001839</v>
      </c>
      <c r="C5" s="21">
        <v>80001839</v>
      </c>
      <c r="D5" s="22"/>
      <c r="E5" s="22" t="s">
        <v>5087</v>
      </c>
      <c r="F5" s="22" t="s">
        <v>1255</v>
      </c>
      <c r="G5" s="22" t="s">
        <v>405</v>
      </c>
      <c r="H5" s="17">
        <v>44357</v>
      </c>
      <c r="I5" s="22" t="s">
        <v>4587</v>
      </c>
      <c r="L5" s="8"/>
    </row>
    <row r="6" spans="1:12" hidden="1">
      <c r="A6" s="22">
        <f>A5+1</f>
        <v>2</v>
      </c>
      <c r="B6" s="21" t="str">
        <f t="shared" si="0"/>
        <v>80002003</v>
      </c>
      <c r="C6" s="21">
        <v>80002003</v>
      </c>
      <c r="D6" s="22"/>
      <c r="E6" s="22" t="s">
        <v>5088</v>
      </c>
      <c r="F6" s="22" t="s">
        <v>1255</v>
      </c>
      <c r="G6" s="22" t="s">
        <v>405</v>
      </c>
      <c r="H6" s="17">
        <v>44387</v>
      </c>
      <c r="I6" s="22" t="s">
        <v>4587</v>
      </c>
      <c r="L6" s="8"/>
    </row>
    <row r="7" spans="1:12" hidden="1">
      <c r="A7" s="22">
        <f>A6+1</f>
        <v>3</v>
      </c>
      <c r="B7" s="21" t="str">
        <f t="shared" si="0"/>
        <v>80000019</v>
      </c>
      <c r="C7" s="21">
        <v>80000019</v>
      </c>
      <c r="D7" s="22"/>
      <c r="E7" s="22" t="s">
        <v>5089</v>
      </c>
      <c r="F7" s="22" t="s">
        <v>1255</v>
      </c>
      <c r="G7" s="22" t="s">
        <v>386</v>
      </c>
      <c r="H7" s="17">
        <v>44387</v>
      </c>
      <c r="I7" s="22" t="s">
        <v>4587</v>
      </c>
      <c r="L7" s="8"/>
    </row>
    <row r="8" spans="1:12" hidden="1">
      <c r="A8" s="22">
        <f t="shared" ref="A8:A71" si="1">A7+1</f>
        <v>4</v>
      </c>
      <c r="B8" s="21" t="str">
        <f t="shared" si="0"/>
        <v>80002245</v>
      </c>
      <c r="C8" s="21">
        <v>80002245</v>
      </c>
      <c r="D8" s="22"/>
      <c r="E8" s="22" t="s">
        <v>5090</v>
      </c>
      <c r="F8" s="22" t="s">
        <v>1255</v>
      </c>
      <c r="G8" s="22" t="s">
        <v>405</v>
      </c>
      <c r="H8" s="17">
        <v>44397</v>
      </c>
      <c r="I8" s="22" t="s">
        <v>4587</v>
      </c>
      <c r="L8" s="8"/>
    </row>
    <row r="9" spans="1:12" hidden="1">
      <c r="A9" s="22">
        <f t="shared" si="1"/>
        <v>5</v>
      </c>
      <c r="B9" s="21" t="str">
        <f t="shared" si="0"/>
        <v>80002521</v>
      </c>
      <c r="C9" s="21">
        <v>80002521</v>
      </c>
      <c r="D9" s="22"/>
      <c r="E9" s="22" t="s">
        <v>5091</v>
      </c>
      <c r="F9" s="22" t="s">
        <v>1255</v>
      </c>
      <c r="G9" s="22" t="s">
        <v>405</v>
      </c>
      <c r="H9" s="17">
        <v>44415</v>
      </c>
      <c r="I9" s="22" t="s">
        <v>4587</v>
      </c>
      <c r="L9" s="8"/>
    </row>
    <row r="10" spans="1:12" hidden="1">
      <c r="A10" s="22">
        <f t="shared" si="1"/>
        <v>6</v>
      </c>
      <c r="B10" s="21" t="str">
        <f t="shared" si="0"/>
        <v>80000342</v>
      </c>
      <c r="C10" s="21">
        <v>80000342</v>
      </c>
      <c r="D10" s="22"/>
      <c r="E10" s="22" t="s">
        <v>5092</v>
      </c>
      <c r="F10" s="22" t="s">
        <v>1255</v>
      </c>
      <c r="G10" s="22" t="s">
        <v>405</v>
      </c>
      <c r="H10" s="17">
        <v>44419</v>
      </c>
      <c r="I10" s="22" t="s">
        <v>4587</v>
      </c>
      <c r="L10" s="8"/>
    </row>
    <row r="11" spans="1:12" hidden="1">
      <c r="A11" s="22">
        <f t="shared" si="1"/>
        <v>7</v>
      </c>
      <c r="B11" s="21" t="str">
        <f t="shared" si="0"/>
        <v>91221005</v>
      </c>
      <c r="C11" s="21">
        <v>91221005</v>
      </c>
      <c r="D11" s="22"/>
      <c r="E11" s="22" t="s">
        <v>5093</v>
      </c>
      <c r="F11" s="22" t="s">
        <v>1255</v>
      </c>
      <c r="G11" s="22" t="s">
        <v>405</v>
      </c>
      <c r="H11" s="17">
        <v>44419</v>
      </c>
      <c r="I11" s="22" t="s">
        <v>4587</v>
      </c>
      <c r="L11" s="8"/>
    </row>
    <row r="12" spans="1:12" hidden="1">
      <c r="A12" s="22">
        <f t="shared" si="1"/>
        <v>8</v>
      </c>
      <c r="B12" s="21" t="str">
        <f t="shared" si="0"/>
        <v>C19030006</v>
      </c>
      <c r="C12" s="21" t="s">
        <v>5094</v>
      </c>
      <c r="D12" s="22"/>
      <c r="E12" s="22" t="s">
        <v>1528</v>
      </c>
      <c r="F12" s="22" t="s">
        <v>666</v>
      </c>
      <c r="G12" s="22" t="s">
        <v>355</v>
      </c>
      <c r="H12" s="17">
        <v>44436</v>
      </c>
      <c r="I12" s="22" t="s">
        <v>4587</v>
      </c>
      <c r="L12" s="8"/>
    </row>
    <row r="13" spans="1:12" hidden="1">
      <c r="A13" s="22">
        <f t="shared" si="1"/>
        <v>9</v>
      </c>
      <c r="B13" s="21" t="str">
        <f t="shared" si="0"/>
        <v>00117261</v>
      </c>
      <c r="C13" s="21">
        <v>117261</v>
      </c>
      <c r="D13" s="22"/>
      <c r="E13" s="22" t="s">
        <v>5095</v>
      </c>
      <c r="F13" s="22" t="s">
        <v>1255</v>
      </c>
      <c r="G13" s="22" t="s">
        <v>393</v>
      </c>
      <c r="H13" s="17">
        <v>44442</v>
      </c>
      <c r="I13" s="22" t="s">
        <v>4587</v>
      </c>
      <c r="L13" s="8"/>
    </row>
    <row r="14" spans="1:12" hidden="1">
      <c r="A14" s="22">
        <f t="shared" si="1"/>
        <v>10</v>
      </c>
      <c r="B14" s="21" t="str">
        <f t="shared" si="0"/>
        <v>80000021</v>
      </c>
      <c r="C14" s="21">
        <v>80000021</v>
      </c>
      <c r="D14" s="22"/>
      <c r="E14" s="22" t="s">
        <v>5096</v>
      </c>
      <c r="F14" s="22" t="s">
        <v>1255</v>
      </c>
      <c r="G14" s="22" t="s">
        <v>405</v>
      </c>
      <c r="H14" s="17">
        <v>44445</v>
      </c>
      <c r="I14" s="22" t="s">
        <v>4587</v>
      </c>
      <c r="L14" s="8"/>
    </row>
    <row r="15" spans="1:12" hidden="1">
      <c r="A15" s="22">
        <f t="shared" si="1"/>
        <v>11</v>
      </c>
      <c r="B15" s="21" t="str">
        <f t="shared" si="0"/>
        <v>80000021</v>
      </c>
      <c r="C15" s="21">
        <v>80000021</v>
      </c>
      <c r="D15" s="22"/>
      <c r="E15" s="22" t="s">
        <v>5096</v>
      </c>
      <c r="F15" s="22" t="s">
        <v>1255</v>
      </c>
      <c r="G15" s="22" t="s">
        <v>405</v>
      </c>
      <c r="H15" s="17">
        <v>44445</v>
      </c>
      <c r="I15" s="22" t="s">
        <v>4587</v>
      </c>
      <c r="L15" s="8"/>
    </row>
    <row r="16" spans="1:12" hidden="1">
      <c r="A16" s="22">
        <f t="shared" si="1"/>
        <v>12</v>
      </c>
      <c r="B16" s="21" t="str">
        <f t="shared" si="0"/>
        <v>80000496</v>
      </c>
      <c r="C16" s="21">
        <v>80000496</v>
      </c>
      <c r="D16" s="22"/>
      <c r="E16" s="22" t="s">
        <v>5097</v>
      </c>
      <c r="F16" s="22" t="s">
        <v>1255</v>
      </c>
      <c r="G16" s="22" t="s">
        <v>386</v>
      </c>
      <c r="H16" s="17">
        <v>44445</v>
      </c>
      <c r="I16" s="22" t="s">
        <v>4587</v>
      </c>
      <c r="L16" s="8"/>
    </row>
    <row r="17" spans="1:12" hidden="1">
      <c r="A17" s="22">
        <f t="shared" si="1"/>
        <v>13</v>
      </c>
      <c r="B17" s="21" t="str">
        <f t="shared" si="0"/>
        <v>80000021</v>
      </c>
      <c r="C17" s="21">
        <v>80000021</v>
      </c>
      <c r="D17" s="22"/>
      <c r="E17" s="22" t="s">
        <v>5096</v>
      </c>
      <c r="F17" s="22" t="s">
        <v>1255</v>
      </c>
      <c r="G17" s="22" t="s">
        <v>405</v>
      </c>
      <c r="H17" s="17">
        <v>44445</v>
      </c>
      <c r="I17" s="22" t="s">
        <v>4587</v>
      </c>
      <c r="L17" s="8"/>
    </row>
    <row r="18" spans="1:12" hidden="1">
      <c r="A18" s="22">
        <f t="shared" si="1"/>
        <v>14</v>
      </c>
      <c r="B18" s="21" t="str">
        <f t="shared" si="0"/>
        <v>80000021</v>
      </c>
      <c r="C18" s="21">
        <v>80000021</v>
      </c>
      <c r="D18" s="22"/>
      <c r="E18" s="22" t="s">
        <v>5096</v>
      </c>
      <c r="F18" s="22" t="s">
        <v>1255</v>
      </c>
      <c r="G18" s="22" t="s">
        <v>405</v>
      </c>
      <c r="H18" s="17">
        <v>44445</v>
      </c>
      <c r="I18" s="22" t="s">
        <v>4587</v>
      </c>
      <c r="L18" s="8"/>
    </row>
    <row r="19" spans="1:12" hidden="1">
      <c r="A19" s="22">
        <f t="shared" si="1"/>
        <v>15</v>
      </c>
      <c r="B19" s="21" t="str">
        <f t="shared" si="0"/>
        <v>01220009</v>
      </c>
      <c r="C19" s="21">
        <v>1220009</v>
      </c>
      <c r="D19" s="22"/>
      <c r="E19" s="22" t="s">
        <v>5098</v>
      </c>
      <c r="F19" s="22" t="s">
        <v>1255</v>
      </c>
      <c r="G19" s="22" t="s">
        <v>386</v>
      </c>
      <c r="H19" s="17">
        <v>44445</v>
      </c>
      <c r="I19" s="22" t="s">
        <v>4587</v>
      </c>
      <c r="L19" s="8"/>
    </row>
    <row r="20" spans="1:12" hidden="1">
      <c r="A20" s="22">
        <f t="shared" si="1"/>
        <v>16</v>
      </c>
      <c r="B20" s="21" t="str">
        <f t="shared" si="0"/>
        <v>00182503</v>
      </c>
      <c r="C20" s="21">
        <v>182503</v>
      </c>
      <c r="D20" s="22"/>
      <c r="E20" s="22" t="s">
        <v>5099</v>
      </c>
      <c r="F20" s="22" t="s">
        <v>3946</v>
      </c>
      <c r="G20" s="22" t="s">
        <v>328</v>
      </c>
      <c r="H20" s="17">
        <v>44446</v>
      </c>
      <c r="I20" s="22" t="s">
        <v>4587</v>
      </c>
      <c r="L20" s="8"/>
    </row>
    <row r="21" spans="1:12" hidden="1">
      <c r="A21" s="22">
        <f t="shared" si="1"/>
        <v>17</v>
      </c>
      <c r="B21" s="21" t="str">
        <f t="shared" si="0"/>
        <v>00119215</v>
      </c>
      <c r="C21" s="21">
        <v>119215</v>
      </c>
      <c r="D21" s="22"/>
      <c r="E21" s="22" t="s">
        <v>2185</v>
      </c>
      <c r="F21" s="22" t="s">
        <v>1255</v>
      </c>
      <c r="G21" s="22" t="s">
        <v>393</v>
      </c>
      <c r="H21" s="17">
        <v>44447</v>
      </c>
      <c r="I21" s="22" t="s">
        <v>4587</v>
      </c>
      <c r="L21" s="8"/>
    </row>
    <row r="22" spans="1:12" hidden="1">
      <c r="A22" s="22">
        <f t="shared" si="1"/>
        <v>18</v>
      </c>
      <c r="B22" s="21" t="str">
        <f t="shared" si="0"/>
        <v>00000000</v>
      </c>
      <c r="C22" s="21"/>
      <c r="D22" s="22"/>
      <c r="E22" s="22" t="s">
        <v>5100</v>
      </c>
      <c r="F22" s="22" t="s">
        <v>1255</v>
      </c>
      <c r="G22" s="22" t="s">
        <v>328</v>
      </c>
      <c r="H22" s="17">
        <v>44447</v>
      </c>
      <c r="I22" s="22" t="s">
        <v>4587</v>
      </c>
      <c r="L22" s="8"/>
    </row>
    <row r="23" spans="1:12" hidden="1">
      <c r="A23" s="22">
        <f t="shared" si="1"/>
        <v>19</v>
      </c>
      <c r="B23" s="21" t="str">
        <f t="shared" si="0"/>
        <v>80001216</v>
      </c>
      <c r="C23" s="21">
        <v>80001216</v>
      </c>
      <c r="D23" s="22"/>
      <c r="E23" s="22" t="s">
        <v>5101</v>
      </c>
      <c r="F23" s="22" t="s">
        <v>1255</v>
      </c>
      <c r="G23" s="22" t="s">
        <v>328</v>
      </c>
      <c r="H23" s="17">
        <v>44447</v>
      </c>
      <c r="I23" s="22" t="s">
        <v>4587</v>
      </c>
      <c r="L23" s="8"/>
    </row>
    <row r="24" spans="1:12" hidden="1">
      <c r="A24" s="22">
        <f t="shared" si="1"/>
        <v>20</v>
      </c>
      <c r="B24" s="21" t="str">
        <f t="shared" si="0"/>
        <v>80001217</v>
      </c>
      <c r="C24" s="21">
        <v>80001217</v>
      </c>
      <c r="D24" s="22"/>
      <c r="E24" s="22" t="s">
        <v>5102</v>
      </c>
      <c r="F24" s="22" t="s">
        <v>1255</v>
      </c>
      <c r="G24" s="22" t="s">
        <v>328</v>
      </c>
      <c r="H24" s="17">
        <v>44447</v>
      </c>
      <c r="I24" s="22" t="s">
        <v>4587</v>
      </c>
      <c r="L24" s="8"/>
    </row>
    <row r="25" spans="1:12" hidden="1">
      <c r="A25" s="22">
        <f t="shared" si="1"/>
        <v>21</v>
      </c>
      <c r="B25" s="21" t="str">
        <f t="shared" si="0"/>
        <v>80000426</v>
      </c>
      <c r="C25" s="21">
        <v>80000426</v>
      </c>
      <c r="D25" s="22"/>
      <c r="E25" s="22" t="s">
        <v>5103</v>
      </c>
      <c r="F25" s="22" t="s">
        <v>1255</v>
      </c>
      <c r="G25" s="22" t="s">
        <v>328</v>
      </c>
      <c r="H25" s="17">
        <v>44447</v>
      </c>
      <c r="I25" s="22" t="s">
        <v>4587</v>
      </c>
      <c r="L25" s="8"/>
    </row>
    <row r="26" spans="1:12" hidden="1">
      <c r="A26" s="22">
        <f t="shared" si="1"/>
        <v>22</v>
      </c>
      <c r="B26" s="21" t="str">
        <f t="shared" si="0"/>
        <v>00117596</v>
      </c>
      <c r="C26" s="21">
        <v>117596</v>
      </c>
      <c r="D26" s="22"/>
      <c r="E26" s="22" t="s">
        <v>5104</v>
      </c>
      <c r="F26" s="22" t="s">
        <v>1255</v>
      </c>
      <c r="G26" s="22" t="s">
        <v>328</v>
      </c>
      <c r="H26" s="17">
        <v>44447</v>
      </c>
      <c r="I26" s="22" t="s">
        <v>4587</v>
      </c>
      <c r="L26" s="8"/>
    </row>
    <row r="27" spans="1:12" hidden="1">
      <c r="A27" s="22">
        <f t="shared" si="1"/>
        <v>23</v>
      </c>
      <c r="B27" s="21" t="str">
        <f t="shared" si="0"/>
        <v>80001217</v>
      </c>
      <c r="C27" s="21">
        <v>80001217</v>
      </c>
      <c r="D27" s="22"/>
      <c r="E27" s="22" t="s">
        <v>5102</v>
      </c>
      <c r="F27" s="22" t="s">
        <v>1255</v>
      </c>
      <c r="G27" s="22" t="s">
        <v>328</v>
      </c>
      <c r="H27" s="17">
        <v>44447</v>
      </c>
      <c r="I27" s="22" t="s">
        <v>4587</v>
      </c>
      <c r="L27" s="8"/>
    </row>
    <row r="28" spans="1:12" hidden="1">
      <c r="A28" s="22">
        <f t="shared" si="1"/>
        <v>24</v>
      </c>
      <c r="B28" s="21" t="str">
        <f t="shared" si="0"/>
        <v>80000366</v>
      </c>
      <c r="C28" s="21">
        <v>80000366</v>
      </c>
      <c r="D28" s="22"/>
      <c r="E28" s="22" t="s">
        <v>5105</v>
      </c>
      <c r="F28" s="22" t="s">
        <v>1255</v>
      </c>
      <c r="G28" s="22" t="s">
        <v>328</v>
      </c>
      <c r="H28" s="17">
        <v>44448</v>
      </c>
      <c r="I28" s="22" t="s">
        <v>4587</v>
      </c>
      <c r="L28" s="8"/>
    </row>
    <row r="29" spans="1:12" hidden="1">
      <c r="A29" s="22">
        <f t="shared" si="1"/>
        <v>25</v>
      </c>
      <c r="B29" s="21" t="str">
        <f t="shared" si="0"/>
        <v>00291057</v>
      </c>
      <c r="C29" s="21">
        <v>291057</v>
      </c>
      <c r="D29" s="22"/>
      <c r="E29" s="22" t="s">
        <v>214</v>
      </c>
      <c r="F29" s="22" t="s">
        <v>3946</v>
      </c>
      <c r="G29" s="22" t="s">
        <v>405</v>
      </c>
      <c r="H29" s="17">
        <v>44449</v>
      </c>
      <c r="I29" s="22" t="s">
        <v>4587</v>
      </c>
      <c r="L29" s="8"/>
    </row>
    <row r="30" spans="1:12" hidden="1">
      <c r="A30" s="22">
        <f t="shared" si="1"/>
        <v>26</v>
      </c>
      <c r="B30" s="21" t="str">
        <f t="shared" si="0"/>
        <v>00192091</v>
      </c>
      <c r="C30" s="21">
        <v>192091</v>
      </c>
      <c r="D30" s="22"/>
      <c r="E30" s="22" t="s">
        <v>230</v>
      </c>
      <c r="F30" s="22" t="s">
        <v>3946</v>
      </c>
      <c r="G30" s="22" t="s">
        <v>405</v>
      </c>
      <c r="H30" s="17">
        <v>44449</v>
      </c>
      <c r="I30" s="22" t="s">
        <v>4587</v>
      </c>
      <c r="L30" s="8"/>
    </row>
    <row r="31" spans="1:12" hidden="1">
      <c r="A31" s="22">
        <f t="shared" si="1"/>
        <v>27</v>
      </c>
      <c r="B31" s="21" t="str">
        <f t="shared" si="0"/>
        <v>00192042</v>
      </c>
      <c r="C31" s="21">
        <v>192042</v>
      </c>
      <c r="D31" s="22"/>
      <c r="E31" s="22" t="s">
        <v>5106</v>
      </c>
      <c r="F31" s="22" t="s">
        <v>3946</v>
      </c>
      <c r="G31" s="22" t="s">
        <v>405</v>
      </c>
      <c r="H31" s="17">
        <v>44449</v>
      </c>
      <c r="I31" s="22" t="s">
        <v>4587</v>
      </c>
      <c r="L31" s="8"/>
    </row>
    <row r="32" spans="1:12" hidden="1">
      <c r="A32" s="22">
        <f t="shared" si="1"/>
        <v>28</v>
      </c>
      <c r="B32" s="21" t="str">
        <f t="shared" si="0"/>
        <v>80000233</v>
      </c>
      <c r="C32" s="21">
        <v>80000233</v>
      </c>
      <c r="D32" s="22"/>
      <c r="E32" s="22" t="s">
        <v>5107</v>
      </c>
      <c r="F32" s="22" t="s">
        <v>1255</v>
      </c>
      <c r="G32" s="22" t="s">
        <v>405</v>
      </c>
      <c r="H32" s="17">
        <v>44450</v>
      </c>
      <c r="I32" s="22" t="s">
        <v>4587</v>
      </c>
      <c r="L32" s="8"/>
    </row>
    <row r="33" spans="1:12" hidden="1">
      <c r="A33" s="22">
        <f t="shared" si="1"/>
        <v>29</v>
      </c>
      <c r="B33" s="21" t="str">
        <f t="shared" si="0"/>
        <v>80000233</v>
      </c>
      <c r="C33" s="21">
        <v>80000233</v>
      </c>
      <c r="D33" s="22"/>
      <c r="E33" s="22" t="s">
        <v>5107</v>
      </c>
      <c r="F33" s="22" t="s">
        <v>1255</v>
      </c>
      <c r="G33" s="22" t="s">
        <v>405</v>
      </c>
      <c r="H33" s="17">
        <v>44450</v>
      </c>
      <c r="I33" s="22" t="s">
        <v>4587</v>
      </c>
      <c r="L33" s="8"/>
    </row>
    <row r="34" spans="1:12" hidden="1">
      <c r="A34" s="22">
        <f t="shared" si="1"/>
        <v>30</v>
      </c>
      <c r="B34" s="21" t="str">
        <f t="shared" si="0"/>
        <v>MP/SIS-20110578</v>
      </c>
      <c r="C34" s="21" t="s">
        <v>4435</v>
      </c>
      <c r="D34" s="22"/>
      <c r="E34" s="22" t="s">
        <v>5108</v>
      </c>
      <c r="F34" s="22" t="s">
        <v>744</v>
      </c>
      <c r="G34" s="22" t="s">
        <v>386</v>
      </c>
      <c r="H34" s="17">
        <v>44450</v>
      </c>
      <c r="I34" s="22" t="s">
        <v>4587</v>
      </c>
      <c r="L34" s="8"/>
    </row>
    <row r="35" spans="1:12" hidden="1">
      <c r="A35" s="22">
        <f t="shared" si="1"/>
        <v>31</v>
      </c>
      <c r="B35" s="21" t="str">
        <f t="shared" si="0"/>
        <v>MP/SIS-20110578</v>
      </c>
      <c r="C35" s="21" t="s">
        <v>4435</v>
      </c>
      <c r="D35" s="22"/>
      <c r="E35" s="22" t="s">
        <v>5108</v>
      </c>
      <c r="F35" s="22" t="s">
        <v>744</v>
      </c>
      <c r="G35" s="22" t="s">
        <v>386</v>
      </c>
      <c r="H35" s="17">
        <v>44450</v>
      </c>
      <c r="I35" s="22" t="s">
        <v>4587</v>
      </c>
      <c r="L35" s="8"/>
    </row>
    <row r="36" spans="1:12" hidden="1">
      <c r="A36" s="22">
        <f t="shared" si="1"/>
        <v>32</v>
      </c>
      <c r="B36" s="21" t="str">
        <f t="shared" si="0"/>
        <v>01220011</v>
      </c>
      <c r="C36" s="21">
        <v>1220011</v>
      </c>
      <c r="D36" s="22"/>
      <c r="E36" s="22" t="s">
        <v>2566</v>
      </c>
      <c r="F36" s="22" t="s">
        <v>1255</v>
      </c>
      <c r="G36" s="22" t="s">
        <v>405</v>
      </c>
      <c r="H36" s="17">
        <v>44451</v>
      </c>
      <c r="I36" s="22" t="s">
        <v>4587</v>
      </c>
      <c r="L36" s="8"/>
    </row>
    <row r="37" spans="1:12" hidden="1">
      <c r="A37" s="22">
        <f t="shared" si="1"/>
        <v>33</v>
      </c>
      <c r="B37" s="21" t="str">
        <f t="shared" si="0"/>
        <v>01219084</v>
      </c>
      <c r="C37" s="21">
        <v>1219084</v>
      </c>
      <c r="D37" s="22"/>
      <c r="E37" s="22" t="s">
        <v>2822</v>
      </c>
      <c r="F37" s="22" t="s">
        <v>1255</v>
      </c>
      <c r="G37" s="22" t="s">
        <v>405</v>
      </c>
      <c r="H37" s="17">
        <v>44451</v>
      </c>
      <c r="I37" s="22" t="s">
        <v>4587</v>
      </c>
      <c r="L37" s="8"/>
    </row>
    <row r="38" spans="1:12" hidden="1">
      <c r="A38" s="22">
        <f t="shared" si="1"/>
        <v>34</v>
      </c>
      <c r="B38" s="21" t="str">
        <f t="shared" si="0"/>
        <v>80001289</v>
      </c>
      <c r="C38" s="21">
        <v>80001289</v>
      </c>
      <c r="D38" s="22"/>
      <c r="E38" s="22" t="s">
        <v>2583</v>
      </c>
      <c r="F38" s="22" t="s">
        <v>1255</v>
      </c>
      <c r="G38" s="22" t="s">
        <v>405</v>
      </c>
      <c r="H38" s="17">
        <v>44451</v>
      </c>
      <c r="I38" s="22" t="s">
        <v>4587</v>
      </c>
      <c r="L38" s="8"/>
    </row>
    <row r="39" spans="1:12" hidden="1">
      <c r="A39" s="22">
        <f t="shared" si="1"/>
        <v>35</v>
      </c>
      <c r="B39" s="21" t="str">
        <f t="shared" si="0"/>
        <v>80000850</v>
      </c>
      <c r="C39" s="21">
        <v>80000850</v>
      </c>
      <c r="D39" s="22"/>
      <c r="E39" s="22" t="s">
        <v>5109</v>
      </c>
      <c r="F39" s="22" t="s">
        <v>1255</v>
      </c>
      <c r="G39" s="22" t="s">
        <v>328</v>
      </c>
      <c r="H39" s="17">
        <v>44451</v>
      </c>
      <c r="I39" s="22" t="s">
        <v>4587</v>
      </c>
      <c r="L39" s="8"/>
    </row>
    <row r="40" spans="1:12" hidden="1">
      <c r="A40" s="22">
        <f t="shared" si="1"/>
        <v>36</v>
      </c>
      <c r="B40" s="21" t="str">
        <f t="shared" si="0"/>
        <v>80000850</v>
      </c>
      <c r="C40" s="21">
        <v>80000850</v>
      </c>
      <c r="D40" s="22"/>
      <c r="E40" s="22" t="s">
        <v>2504</v>
      </c>
      <c r="F40" s="22" t="s">
        <v>1255</v>
      </c>
      <c r="G40" s="22" t="s">
        <v>328</v>
      </c>
      <c r="H40" s="17">
        <v>44451</v>
      </c>
      <c r="I40" s="22" t="s">
        <v>4587</v>
      </c>
      <c r="L40" s="8"/>
    </row>
    <row r="41" spans="1:12" hidden="1">
      <c r="A41" s="22">
        <f t="shared" si="1"/>
        <v>37</v>
      </c>
      <c r="B41" s="21" t="str">
        <f t="shared" si="0"/>
        <v>80000504</v>
      </c>
      <c r="C41" s="21">
        <v>80000504</v>
      </c>
      <c r="D41" s="22"/>
      <c r="E41" s="22" t="s">
        <v>5110</v>
      </c>
      <c r="F41" s="22" t="s">
        <v>1255</v>
      </c>
      <c r="G41" s="22" t="s">
        <v>405</v>
      </c>
      <c r="H41" s="17">
        <v>44452</v>
      </c>
      <c r="I41" s="22" t="s">
        <v>4587</v>
      </c>
      <c r="L41" s="8"/>
    </row>
    <row r="42" spans="1:12" hidden="1">
      <c r="A42" s="22">
        <f t="shared" si="1"/>
        <v>38</v>
      </c>
      <c r="B42" s="21" t="str">
        <f t="shared" si="0"/>
        <v>00119215</v>
      </c>
      <c r="C42" s="21">
        <v>119215</v>
      </c>
      <c r="D42" s="22"/>
      <c r="E42" s="22" t="s">
        <v>2185</v>
      </c>
      <c r="F42" s="22" t="s">
        <v>1255</v>
      </c>
      <c r="G42" s="22" t="s">
        <v>393</v>
      </c>
      <c r="H42" s="17">
        <v>44452</v>
      </c>
      <c r="I42" s="22" t="s">
        <v>4587</v>
      </c>
      <c r="L42" s="8"/>
    </row>
    <row r="43" spans="1:12" hidden="1">
      <c r="A43" s="22">
        <f t="shared" si="1"/>
        <v>39</v>
      </c>
      <c r="B43" s="21" t="str">
        <f t="shared" si="0"/>
        <v>80000594</v>
      </c>
      <c r="C43" s="21">
        <v>80000594</v>
      </c>
      <c r="D43" s="22"/>
      <c r="E43" s="22" t="s">
        <v>5111</v>
      </c>
      <c r="F43" s="22" t="s">
        <v>1255</v>
      </c>
      <c r="G43" s="22" t="s">
        <v>328</v>
      </c>
      <c r="H43" s="17">
        <v>44452</v>
      </c>
      <c r="I43" s="22" t="s">
        <v>4587</v>
      </c>
      <c r="L43" s="8"/>
    </row>
    <row r="44" spans="1:12" hidden="1">
      <c r="A44" s="22">
        <f t="shared" si="1"/>
        <v>40</v>
      </c>
      <c r="B44" s="21" t="str">
        <f t="shared" si="0"/>
        <v>80000506</v>
      </c>
      <c r="C44" s="21">
        <v>80000506</v>
      </c>
      <c r="D44" s="22"/>
      <c r="E44" s="22" t="s">
        <v>5112</v>
      </c>
      <c r="F44" s="22" t="s">
        <v>1255</v>
      </c>
      <c r="G44" s="22" t="s">
        <v>405</v>
      </c>
      <c r="H44" s="17">
        <v>44452</v>
      </c>
      <c r="I44" s="22" t="s">
        <v>4587</v>
      </c>
      <c r="L44" s="8"/>
    </row>
    <row r="45" spans="1:12" hidden="1">
      <c r="A45" s="22">
        <f t="shared" si="1"/>
        <v>41</v>
      </c>
      <c r="B45" s="21" t="str">
        <f t="shared" si="0"/>
        <v>80000501</v>
      </c>
      <c r="C45" s="21">
        <v>80000501</v>
      </c>
      <c r="D45" s="22"/>
      <c r="E45" s="22" t="s">
        <v>5113</v>
      </c>
      <c r="F45" s="22" t="s">
        <v>1255</v>
      </c>
      <c r="G45" s="22" t="s">
        <v>405</v>
      </c>
      <c r="H45" s="17">
        <v>44452</v>
      </c>
      <c r="I45" s="22" t="s">
        <v>4587</v>
      </c>
      <c r="L45" s="8"/>
    </row>
    <row r="46" spans="1:12" hidden="1">
      <c r="A46" s="22">
        <f t="shared" si="1"/>
        <v>42</v>
      </c>
      <c r="B46" s="21" t="str">
        <f t="shared" si="0"/>
        <v>80000508</v>
      </c>
      <c r="C46" s="21">
        <v>80000508</v>
      </c>
      <c r="D46" s="22"/>
      <c r="E46" s="22" t="s">
        <v>5114</v>
      </c>
      <c r="F46" s="22" t="s">
        <v>1255</v>
      </c>
      <c r="G46" s="22" t="s">
        <v>405</v>
      </c>
      <c r="H46" s="17">
        <v>44452</v>
      </c>
      <c r="I46" s="22" t="s">
        <v>4587</v>
      </c>
      <c r="L46" s="8"/>
    </row>
    <row r="47" spans="1:12" hidden="1">
      <c r="A47" s="22">
        <f t="shared" si="1"/>
        <v>43</v>
      </c>
      <c r="B47" s="21" t="str">
        <f t="shared" si="0"/>
        <v>00415047</v>
      </c>
      <c r="C47" s="21">
        <v>415047</v>
      </c>
      <c r="D47" s="22"/>
      <c r="E47" s="22" t="s">
        <v>5115</v>
      </c>
      <c r="F47" s="22" t="s">
        <v>1255</v>
      </c>
      <c r="G47" s="22" t="s">
        <v>328</v>
      </c>
      <c r="H47" s="17">
        <v>44453</v>
      </c>
      <c r="I47" s="22" t="s">
        <v>4587</v>
      </c>
      <c r="L47" s="8"/>
    </row>
    <row r="48" spans="1:12" hidden="1">
      <c r="A48" s="22">
        <f t="shared" si="1"/>
        <v>44</v>
      </c>
      <c r="B48" s="21" t="str">
        <f t="shared" si="0"/>
        <v>80000674</v>
      </c>
      <c r="C48" s="21">
        <v>80000674</v>
      </c>
      <c r="D48" s="22"/>
      <c r="E48" s="22" t="s">
        <v>5116</v>
      </c>
      <c r="F48" s="22" t="s">
        <v>1255</v>
      </c>
      <c r="G48" s="22" t="s">
        <v>405</v>
      </c>
      <c r="H48" s="17">
        <v>44455</v>
      </c>
      <c r="I48" s="22" t="s">
        <v>4587</v>
      </c>
      <c r="L48" s="8"/>
    </row>
    <row r="49" spans="1:12" hidden="1">
      <c r="A49" s="22">
        <f t="shared" si="1"/>
        <v>45</v>
      </c>
      <c r="B49" s="21" t="str">
        <f t="shared" si="0"/>
        <v>80000262</v>
      </c>
      <c r="C49" s="21">
        <v>80000262</v>
      </c>
      <c r="D49" s="22"/>
      <c r="E49" s="22" t="s">
        <v>5117</v>
      </c>
      <c r="F49" s="22" t="s">
        <v>1255</v>
      </c>
      <c r="G49" s="22" t="s">
        <v>405</v>
      </c>
      <c r="H49" s="17">
        <v>44455</v>
      </c>
      <c r="I49" s="22" t="s">
        <v>4587</v>
      </c>
      <c r="L49" s="8"/>
    </row>
    <row r="50" spans="1:12" hidden="1">
      <c r="A50" s="22">
        <f t="shared" si="1"/>
        <v>46</v>
      </c>
      <c r="B50" s="21" t="str">
        <f t="shared" si="0"/>
        <v>80000513</v>
      </c>
      <c r="C50" s="21">
        <v>80000513</v>
      </c>
      <c r="D50" s="22"/>
      <c r="E50" s="22" t="s">
        <v>5118</v>
      </c>
      <c r="F50" s="22" t="s">
        <v>1255</v>
      </c>
      <c r="G50" s="22" t="s">
        <v>405</v>
      </c>
      <c r="H50" s="17">
        <v>44455</v>
      </c>
      <c r="I50" s="22" t="s">
        <v>4587</v>
      </c>
      <c r="L50" s="8"/>
    </row>
    <row r="51" spans="1:12" hidden="1">
      <c r="A51" s="22">
        <f t="shared" si="1"/>
        <v>47</v>
      </c>
      <c r="B51" s="21" t="str">
        <f t="shared" si="0"/>
        <v>80000513</v>
      </c>
      <c r="C51" s="21">
        <v>80000513</v>
      </c>
      <c r="D51" s="22"/>
      <c r="E51" s="22" t="s">
        <v>5118</v>
      </c>
      <c r="F51" s="22" t="s">
        <v>1255</v>
      </c>
      <c r="G51" s="22" t="s">
        <v>405</v>
      </c>
      <c r="H51" s="17">
        <v>44455</v>
      </c>
      <c r="I51" s="22" t="s">
        <v>4587</v>
      </c>
      <c r="L51" s="8"/>
    </row>
    <row r="52" spans="1:12" hidden="1">
      <c r="A52" s="22">
        <f t="shared" si="1"/>
        <v>48</v>
      </c>
      <c r="B52" s="21" t="str">
        <f t="shared" si="0"/>
        <v>80000262</v>
      </c>
      <c r="C52" s="21">
        <v>80000262</v>
      </c>
      <c r="D52" s="22"/>
      <c r="E52" s="22" t="s">
        <v>5117</v>
      </c>
      <c r="F52" s="22" t="s">
        <v>1255</v>
      </c>
      <c r="G52" s="22" t="s">
        <v>405</v>
      </c>
      <c r="H52" s="17">
        <v>44455</v>
      </c>
      <c r="I52" s="22" t="s">
        <v>4587</v>
      </c>
      <c r="L52" s="8"/>
    </row>
    <row r="53" spans="1:12" hidden="1">
      <c r="A53" s="22">
        <f t="shared" si="1"/>
        <v>49</v>
      </c>
      <c r="B53" s="21" t="str">
        <f t="shared" si="0"/>
        <v>80000674</v>
      </c>
      <c r="C53" s="21">
        <v>80000674</v>
      </c>
      <c r="D53" s="22"/>
      <c r="E53" s="22" t="s">
        <v>5116</v>
      </c>
      <c r="F53" s="22" t="s">
        <v>1255</v>
      </c>
      <c r="G53" s="22" t="s">
        <v>405</v>
      </c>
      <c r="H53" s="17">
        <v>44455</v>
      </c>
      <c r="I53" s="22" t="s">
        <v>4587</v>
      </c>
      <c r="L53" s="8"/>
    </row>
    <row r="54" spans="1:12" hidden="1">
      <c r="A54" s="22">
        <f t="shared" si="1"/>
        <v>50</v>
      </c>
      <c r="B54" s="21" t="str">
        <f t="shared" si="0"/>
        <v>00118417</v>
      </c>
      <c r="C54" s="21">
        <v>118417</v>
      </c>
      <c r="D54" s="22"/>
      <c r="E54" s="22" t="s">
        <v>5119</v>
      </c>
      <c r="F54" s="22" t="s">
        <v>1255</v>
      </c>
      <c r="G54" s="22" t="s">
        <v>386</v>
      </c>
      <c r="H54" s="17">
        <v>44455</v>
      </c>
      <c r="I54" s="22" t="s">
        <v>4587</v>
      </c>
      <c r="L54" s="8"/>
    </row>
    <row r="55" spans="1:12" hidden="1">
      <c r="A55" s="22">
        <f t="shared" si="1"/>
        <v>51</v>
      </c>
      <c r="B55" s="21" t="str">
        <f t="shared" si="0"/>
        <v>80000589</v>
      </c>
      <c r="C55" s="21">
        <v>80000589</v>
      </c>
      <c r="D55" s="22"/>
      <c r="E55" s="22" t="s">
        <v>5120</v>
      </c>
      <c r="F55" s="22" t="s">
        <v>1255</v>
      </c>
      <c r="G55" s="22" t="s">
        <v>328</v>
      </c>
      <c r="H55" s="17">
        <v>44455</v>
      </c>
      <c r="I55" s="22" t="s">
        <v>4587</v>
      </c>
      <c r="L55" s="8"/>
    </row>
    <row r="56" spans="1:12" hidden="1">
      <c r="A56" s="22">
        <f t="shared" si="1"/>
        <v>52</v>
      </c>
      <c r="B56" s="21" t="str">
        <f t="shared" si="0"/>
        <v>80001093</v>
      </c>
      <c r="C56" s="21">
        <v>80001093</v>
      </c>
      <c r="D56" s="22"/>
      <c r="E56" s="22" t="s">
        <v>2866</v>
      </c>
      <c r="F56" s="22" t="s">
        <v>1255</v>
      </c>
      <c r="G56" s="22" t="s">
        <v>405</v>
      </c>
      <c r="H56" s="17">
        <v>44455</v>
      </c>
      <c r="I56" s="22" t="s">
        <v>4587</v>
      </c>
      <c r="L56" s="8"/>
    </row>
    <row r="57" spans="1:12" hidden="1">
      <c r="A57" s="22">
        <f t="shared" si="1"/>
        <v>53</v>
      </c>
      <c r="B57" s="21" t="str">
        <f t="shared" si="0"/>
        <v>80000546</v>
      </c>
      <c r="C57" s="21">
        <v>80000546</v>
      </c>
      <c r="D57" s="22"/>
      <c r="E57" s="22" t="s">
        <v>2991</v>
      </c>
      <c r="F57" s="22" t="s">
        <v>1255</v>
      </c>
      <c r="G57" s="22" t="s">
        <v>405</v>
      </c>
      <c r="H57" s="17">
        <v>44455</v>
      </c>
      <c r="I57" s="22" t="s">
        <v>4587</v>
      </c>
      <c r="L57" s="8"/>
    </row>
    <row r="58" spans="1:12" hidden="1">
      <c r="A58" s="22">
        <f t="shared" si="1"/>
        <v>54</v>
      </c>
      <c r="B58" s="21" t="str">
        <f t="shared" si="0"/>
        <v>80000492</v>
      </c>
      <c r="C58" s="21">
        <v>80000492</v>
      </c>
      <c r="D58" s="22"/>
      <c r="E58" s="22" t="s">
        <v>5121</v>
      </c>
      <c r="F58" s="22" t="s">
        <v>1255</v>
      </c>
      <c r="G58" s="22" t="s">
        <v>405</v>
      </c>
      <c r="H58" s="17">
        <v>44455</v>
      </c>
      <c r="I58" s="22" t="s">
        <v>4587</v>
      </c>
      <c r="L58" s="8"/>
    </row>
    <row r="59" spans="1:12" hidden="1">
      <c r="A59" s="22">
        <f t="shared" si="1"/>
        <v>55</v>
      </c>
      <c r="B59" s="21" t="str">
        <f t="shared" si="0"/>
        <v>80000546</v>
      </c>
      <c r="C59" s="21">
        <v>80000546</v>
      </c>
      <c r="D59" s="22"/>
      <c r="E59" s="22" t="s">
        <v>2991</v>
      </c>
      <c r="F59" s="22" t="s">
        <v>1255</v>
      </c>
      <c r="G59" s="22" t="s">
        <v>405</v>
      </c>
      <c r="H59" s="17">
        <v>44455</v>
      </c>
      <c r="I59" s="22" t="s">
        <v>4587</v>
      </c>
      <c r="L59" s="8"/>
    </row>
    <row r="60" spans="1:12" hidden="1">
      <c r="A60" s="22">
        <f t="shared" si="1"/>
        <v>56</v>
      </c>
      <c r="B60" s="21" t="str">
        <f t="shared" si="0"/>
        <v>80000563</v>
      </c>
      <c r="C60" s="21">
        <v>80000563</v>
      </c>
      <c r="D60" s="22"/>
      <c r="E60" s="22" t="s">
        <v>5122</v>
      </c>
      <c r="F60" s="22" t="s">
        <v>1255</v>
      </c>
      <c r="G60" s="22" t="s">
        <v>405</v>
      </c>
      <c r="H60" s="17">
        <v>44455</v>
      </c>
      <c r="I60" s="22" t="s">
        <v>4587</v>
      </c>
      <c r="L60" s="8"/>
    </row>
    <row r="61" spans="1:12" hidden="1">
      <c r="A61" s="22">
        <f t="shared" si="1"/>
        <v>57</v>
      </c>
      <c r="B61" s="21" t="str">
        <f t="shared" si="0"/>
        <v>80000546</v>
      </c>
      <c r="C61" s="21">
        <v>80000546</v>
      </c>
      <c r="D61" s="22"/>
      <c r="E61" s="22" t="s">
        <v>2991</v>
      </c>
      <c r="F61" s="22" t="s">
        <v>1255</v>
      </c>
      <c r="G61" s="22" t="s">
        <v>405</v>
      </c>
      <c r="H61" s="17">
        <v>44455</v>
      </c>
      <c r="I61" s="22" t="s">
        <v>4587</v>
      </c>
      <c r="L61" s="8"/>
    </row>
    <row r="62" spans="1:12" hidden="1">
      <c r="A62" s="22">
        <f t="shared" si="1"/>
        <v>58</v>
      </c>
      <c r="B62" s="21" t="str">
        <f t="shared" si="0"/>
        <v>80000667</v>
      </c>
      <c r="C62" s="21">
        <v>80000667</v>
      </c>
      <c r="D62" s="22"/>
      <c r="E62" s="22" t="s">
        <v>5123</v>
      </c>
      <c r="F62" s="22" t="s">
        <v>1255</v>
      </c>
      <c r="G62" s="22" t="s">
        <v>405</v>
      </c>
      <c r="H62" s="17">
        <v>44455</v>
      </c>
      <c r="I62" s="22" t="s">
        <v>4587</v>
      </c>
      <c r="L62" s="8"/>
    </row>
    <row r="63" spans="1:12" hidden="1">
      <c r="A63" s="22">
        <f t="shared" si="1"/>
        <v>59</v>
      </c>
      <c r="B63" s="21" t="str">
        <f t="shared" si="0"/>
        <v>80000514</v>
      </c>
      <c r="C63" s="21">
        <v>80000514</v>
      </c>
      <c r="D63" s="22"/>
      <c r="E63" s="22" t="s">
        <v>2315</v>
      </c>
      <c r="F63" s="22" t="s">
        <v>1255</v>
      </c>
      <c r="G63" s="22" t="s">
        <v>405</v>
      </c>
      <c r="H63" s="17">
        <v>44455</v>
      </c>
      <c r="I63" s="22" t="s">
        <v>4587</v>
      </c>
      <c r="L63" s="8"/>
    </row>
    <row r="64" spans="1:12" hidden="1">
      <c r="A64" s="22">
        <f t="shared" si="1"/>
        <v>60</v>
      </c>
      <c r="B64" s="21" t="str">
        <f t="shared" si="0"/>
        <v>80000678</v>
      </c>
      <c r="C64" s="21">
        <v>80000678</v>
      </c>
      <c r="D64" s="22"/>
      <c r="E64" s="22" t="s">
        <v>1261</v>
      </c>
      <c r="F64" s="22" t="s">
        <v>1255</v>
      </c>
      <c r="G64" s="22" t="s">
        <v>405</v>
      </c>
      <c r="H64" s="17">
        <v>44455</v>
      </c>
      <c r="I64" s="22" t="s">
        <v>4587</v>
      </c>
      <c r="L64" s="8"/>
    </row>
    <row r="65" spans="1:12" hidden="1">
      <c r="A65" s="22">
        <f t="shared" si="1"/>
        <v>61</v>
      </c>
      <c r="B65" s="21" t="str">
        <f t="shared" si="0"/>
        <v>80000363</v>
      </c>
      <c r="C65" s="21">
        <v>80000363</v>
      </c>
      <c r="D65" s="22"/>
      <c r="E65" s="22" t="s">
        <v>5124</v>
      </c>
      <c r="F65" s="22" t="s">
        <v>1255</v>
      </c>
      <c r="G65" s="22" t="s">
        <v>328</v>
      </c>
      <c r="H65" s="17">
        <v>44455</v>
      </c>
      <c r="I65" s="22" t="s">
        <v>4587</v>
      </c>
      <c r="L65" s="8"/>
    </row>
    <row r="66" spans="1:12" hidden="1">
      <c r="A66" s="22">
        <f t="shared" si="1"/>
        <v>62</v>
      </c>
      <c r="B66" s="21" t="str">
        <f t="shared" si="0"/>
        <v>80000598</v>
      </c>
      <c r="C66" s="21">
        <v>80000598</v>
      </c>
      <c r="D66" s="22"/>
      <c r="E66" s="22" t="s">
        <v>5125</v>
      </c>
      <c r="F66" s="22" t="s">
        <v>1255</v>
      </c>
      <c r="G66" s="22" t="s">
        <v>328</v>
      </c>
      <c r="H66" s="17">
        <v>44455</v>
      </c>
      <c r="I66" s="22" t="s">
        <v>4587</v>
      </c>
      <c r="L66" s="8"/>
    </row>
    <row r="67" spans="1:12" hidden="1">
      <c r="A67" s="22">
        <f t="shared" si="1"/>
        <v>63</v>
      </c>
      <c r="B67" s="21" t="str">
        <f t="shared" si="0"/>
        <v>00182447</v>
      </c>
      <c r="C67" s="21">
        <v>182447</v>
      </c>
      <c r="D67" s="22"/>
      <c r="E67" s="22" t="s">
        <v>5126</v>
      </c>
      <c r="F67" s="22" t="s">
        <v>3946</v>
      </c>
      <c r="G67" s="22" t="s">
        <v>405</v>
      </c>
      <c r="H67" s="17">
        <v>44458</v>
      </c>
      <c r="I67" s="22" t="s">
        <v>4587</v>
      </c>
      <c r="L67" s="8"/>
    </row>
    <row r="68" spans="1:12" hidden="1">
      <c r="A68" s="22">
        <f t="shared" si="1"/>
        <v>64</v>
      </c>
      <c r="B68" s="21" t="str">
        <f t="shared" si="0"/>
        <v>80000520</v>
      </c>
      <c r="C68" s="21">
        <v>80000520</v>
      </c>
      <c r="D68" s="22"/>
      <c r="E68" s="22" t="s">
        <v>5127</v>
      </c>
      <c r="F68" s="22" t="s">
        <v>1255</v>
      </c>
      <c r="G68" s="22" t="s">
        <v>405</v>
      </c>
      <c r="H68" s="17">
        <v>44458</v>
      </c>
      <c r="I68" s="22" t="s">
        <v>4587</v>
      </c>
      <c r="L68" s="8"/>
    </row>
    <row r="69" spans="1:12" hidden="1">
      <c r="A69" s="22">
        <f t="shared" si="1"/>
        <v>65</v>
      </c>
      <c r="B69" s="21" t="str">
        <f t="shared" ref="B69:B132" si="2">TEXT(C69,"00000000")</f>
        <v>80000476</v>
      </c>
      <c r="C69" s="21">
        <v>80000476</v>
      </c>
      <c r="D69" s="22"/>
      <c r="E69" s="22" t="s">
        <v>5128</v>
      </c>
      <c r="F69" s="22" t="s">
        <v>1255</v>
      </c>
      <c r="G69" s="22" t="s">
        <v>405</v>
      </c>
      <c r="H69" s="17">
        <v>44458</v>
      </c>
      <c r="I69" s="22" t="s">
        <v>4587</v>
      </c>
      <c r="L69" s="8"/>
    </row>
    <row r="70" spans="1:12" hidden="1">
      <c r="A70" s="22">
        <f t="shared" si="1"/>
        <v>66</v>
      </c>
      <c r="B70" s="21" t="str">
        <f t="shared" si="2"/>
        <v>08000520</v>
      </c>
      <c r="C70" s="21">
        <v>8000520</v>
      </c>
      <c r="D70" s="22"/>
      <c r="E70" s="22" t="s">
        <v>5127</v>
      </c>
      <c r="F70" s="22" t="s">
        <v>1255</v>
      </c>
      <c r="G70" s="22" t="s">
        <v>405</v>
      </c>
      <c r="H70" s="17">
        <v>44458</v>
      </c>
      <c r="I70" s="22" t="s">
        <v>4587</v>
      </c>
      <c r="L70" s="8"/>
    </row>
    <row r="71" spans="1:12" hidden="1">
      <c r="A71" s="22">
        <f t="shared" si="1"/>
        <v>67</v>
      </c>
      <c r="B71" s="21" t="str">
        <f t="shared" si="2"/>
        <v>80000510</v>
      </c>
      <c r="C71" s="21">
        <v>80000510</v>
      </c>
      <c r="D71" s="22"/>
      <c r="E71" s="22" t="s">
        <v>5129</v>
      </c>
      <c r="F71" s="22" t="s">
        <v>1255</v>
      </c>
      <c r="G71" s="22" t="s">
        <v>405</v>
      </c>
      <c r="H71" s="17">
        <v>44458</v>
      </c>
      <c r="I71" s="22" t="s">
        <v>4587</v>
      </c>
      <c r="L71" s="8"/>
    </row>
    <row r="72" spans="1:12" hidden="1">
      <c r="A72" s="22">
        <f t="shared" ref="A72:A135" si="3">A71+1</f>
        <v>68</v>
      </c>
      <c r="B72" s="21" t="str">
        <f t="shared" si="2"/>
        <v>80000512</v>
      </c>
      <c r="C72" s="21">
        <v>80000512</v>
      </c>
      <c r="D72" s="22"/>
      <c r="E72" s="22" t="s">
        <v>5130</v>
      </c>
      <c r="F72" s="22" t="s">
        <v>1255</v>
      </c>
      <c r="G72" s="22" t="s">
        <v>405</v>
      </c>
      <c r="H72" s="17">
        <v>44458</v>
      </c>
      <c r="I72" s="22" t="s">
        <v>4587</v>
      </c>
      <c r="L72" s="8"/>
    </row>
    <row r="73" spans="1:12" hidden="1">
      <c r="A73" s="22">
        <f t="shared" si="3"/>
        <v>69</v>
      </c>
      <c r="B73" s="21" t="str">
        <f t="shared" si="2"/>
        <v>80000873</v>
      </c>
      <c r="C73" s="21">
        <v>80000873</v>
      </c>
      <c r="D73" s="22"/>
      <c r="E73" s="22" t="s">
        <v>5131</v>
      </c>
      <c r="F73" s="22" t="s">
        <v>1255</v>
      </c>
      <c r="G73" s="22" t="s">
        <v>405</v>
      </c>
      <c r="H73" s="17">
        <v>44458</v>
      </c>
      <c r="I73" s="22" t="s">
        <v>4587</v>
      </c>
      <c r="L73" s="8"/>
    </row>
    <row r="74" spans="1:12" hidden="1">
      <c r="A74" s="22">
        <f t="shared" si="3"/>
        <v>70</v>
      </c>
      <c r="B74" s="21" t="str">
        <f t="shared" si="2"/>
        <v>80000026</v>
      </c>
      <c r="C74" s="21">
        <v>80000026</v>
      </c>
      <c r="D74" s="22"/>
      <c r="E74" s="22" t="s">
        <v>2992</v>
      </c>
      <c r="F74" s="22" t="s">
        <v>1255</v>
      </c>
      <c r="G74" s="22" t="s">
        <v>405</v>
      </c>
      <c r="H74" s="17">
        <v>44458</v>
      </c>
      <c r="I74" s="22" t="s">
        <v>4587</v>
      </c>
      <c r="L74" s="8"/>
    </row>
    <row r="75" spans="1:12" hidden="1">
      <c r="A75" s="22">
        <f t="shared" si="3"/>
        <v>71</v>
      </c>
      <c r="B75" s="21" t="str">
        <f t="shared" si="2"/>
        <v>80000176</v>
      </c>
      <c r="C75" s="21">
        <v>80000176</v>
      </c>
      <c r="D75" s="22"/>
      <c r="E75" s="22" t="s">
        <v>5132</v>
      </c>
      <c r="F75" s="22" t="s">
        <v>1255</v>
      </c>
      <c r="G75" s="22" t="s">
        <v>405</v>
      </c>
      <c r="H75" s="17">
        <v>44458</v>
      </c>
      <c r="I75" s="22" t="s">
        <v>4587</v>
      </c>
      <c r="L75" s="8"/>
    </row>
    <row r="76" spans="1:12" hidden="1">
      <c r="A76" s="22">
        <f t="shared" si="3"/>
        <v>72</v>
      </c>
      <c r="B76" s="21" t="str">
        <f t="shared" si="2"/>
        <v>80000026</v>
      </c>
      <c r="C76" s="21">
        <v>80000026</v>
      </c>
      <c r="D76" s="22"/>
      <c r="E76" s="22" t="s">
        <v>2992</v>
      </c>
      <c r="F76" s="22" t="s">
        <v>1255</v>
      </c>
      <c r="G76" s="22" t="s">
        <v>405</v>
      </c>
      <c r="H76" s="17">
        <v>44458</v>
      </c>
      <c r="I76" s="22" t="s">
        <v>4587</v>
      </c>
      <c r="L76" s="8"/>
    </row>
    <row r="77" spans="1:12" hidden="1">
      <c r="A77" s="22">
        <f t="shared" si="3"/>
        <v>73</v>
      </c>
      <c r="B77" s="21" t="str">
        <f t="shared" si="2"/>
        <v>80000867</v>
      </c>
      <c r="C77" s="21">
        <v>80000867</v>
      </c>
      <c r="D77" s="22"/>
      <c r="E77" s="22" t="s">
        <v>5133</v>
      </c>
      <c r="F77" s="22" t="s">
        <v>1255</v>
      </c>
      <c r="G77" s="22" t="s">
        <v>405</v>
      </c>
      <c r="H77" s="17">
        <v>44458</v>
      </c>
      <c r="I77" s="22" t="s">
        <v>4587</v>
      </c>
      <c r="L77" s="8"/>
    </row>
    <row r="78" spans="1:12" hidden="1">
      <c r="A78" s="22">
        <f t="shared" si="3"/>
        <v>74</v>
      </c>
      <c r="B78" s="21" t="str">
        <f t="shared" si="2"/>
        <v>C2104002</v>
      </c>
      <c r="C78" s="21" t="s">
        <v>5134</v>
      </c>
      <c r="D78" s="22"/>
      <c r="E78" s="22" t="s">
        <v>5135</v>
      </c>
      <c r="F78" s="22" t="s">
        <v>666</v>
      </c>
      <c r="G78" s="22" t="s">
        <v>328</v>
      </c>
      <c r="H78" s="17">
        <v>44459</v>
      </c>
      <c r="I78" s="22" t="s">
        <v>4587</v>
      </c>
      <c r="L78" s="8"/>
    </row>
    <row r="79" spans="1:12" hidden="1">
      <c r="A79" s="22">
        <f t="shared" si="3"/>
        <v>75</v>
      </c>
      <c r="B79" s="21" t="str">
        <f t="shared" si="2"/>
        <v>Tj568</v>
      </c>
      <c r="C79" s="21" t="s">
        <v>5136</v>
      </c>
      <c r="D79" s="22"/>
      <c r="E79" s="22" t="s">
        <v>5137</v>
      </c>
      <c r="F79" s="22" t="s">
        <v>5138</v>
      </c>
      <c r="G79" s="22" t="s">
        <v>328</v>
      </c>
      <c r="H79" s="17">
        <v>44460</v>
      </c>
      <c r="I79" s="22" t="s">
        <v>4587</v>
      </c>
      <c r="L79" s="8"/>
    </row>
    <row r="80" spans="1:12" hidden="1">
      <c r="A80" s="22">
        <f t="shared" si="3"/>
        <v>76</v>
      </c>
      <c r="B80" s="21" t="str">
        <f t="shared" si="2"/>
        <v>80000061</v>
      </c>
      <c r="C80" s="21">
        <v>80000061</v>
      </c>
      <c r="D80" s="22"/>
      <c r="E80" s="22" t="s">
        <v>5139</v>
      </c>
      <c r="F80" s="22" t="s">
        <v>1255</v>
      </c>
      <c r="G80" s="22" t="s">
        <v>405</v>
      </c>
      <c r="H80" s="17">
        <v>44460</v>
      </c>
      <c r="I80" s="22" t="s">
        <v>4587</v>
      </c>
      <c r="L80" s="8"/>
    </row>
    <row r="81" spans="1:12" hidden="1">
      <c r="A81" s="22">
        <f t="shared" si="3"/>
        <v>77</v>
      </c>
      <c r="B81" s="21" t="str">
        <f t="shared" si="2"/>
        <v>80000241</v>
      </c>
      <c r="C81" s="21">
        <v>80000241</v>
      </c>
      <c r="D81" s="22"/>
      <c r="E81" s="22" t="s">
        <v>5140</v>
      </c>
      <c r="F81" s="22" t="s">
        <v>1255</v>
      </c>
      <c r="G81" s="22" t="s">
        <v>405</v>
      </c>
      <c r="H81" s="17">
        <v>44460</v>
      </c>
      <c r="I81" s="22" t="s">
        <v>4587</v>
      </c>
      <c r="L81" s="8"/>
    </row>
    <row r="82" spans="1:12" hidden="1">
      <c r="A82" s="22">
        <f t="shared" si="3"/>
        <v>78</v>
      </c>
      <c r="B82" s="21" t="str">
        <f t="shared" si="2"/>
        <v>80000166</v>
      </c>
      <c r="C82" s="21">
        <v>80000166</v>
      </c>
      <c r="D82" s="22"/>
      <c r="E82" s="22" t="s">
        <v>5141</v>
      </c>
      <c r="F82" s="22" t="s">
        <v>1255</v>
      </c>
      <c r="G82" s="22" t="s">
        <v>405</v>
      </c>
      <c r="H82" s="17">
        <v>44460</v>
      </c>
      <c r="I82" s="22" t="s">
        <v>4587</v>
      </c>
      <c r="L82" s="8"/>
    </row>
    <row r="83" spans="1:12" hidden="1">
      <c r="A83" s="22">
        <f t="shared" si="3"/>
        <v>79</v>
      </c>
      <c r="B83" s="21" t="str">
        <f t="shared" si="2"/>
        <v>80000647</v>
      </c>
      <c r="C83" s="21">
        <v>80000647</v>
      </c>
      <c r="D83" s="22"/>
      <c r="E83" s="22" t="s">
        <v>2832</v>
      </c>
      <c r="F83" s="22" t="s">
        <v>1255</v>
      </c>
      <c r="G83" s="22" t="s">
        <v>3973</v>
      </c>
      <c r="H83" s="17">
        <v>44460</v>
      </c>
      <c r="I83" s="22" t="s">
        <v>4587</v>
      </c>
      <c r="L83" s="8"/>
    </row>
    <row r="84" spans="1:12" hidden="1">
      <c r="A84" s="22">
        <f t="shared" si="3"/>
        <v>80</v>
      </c>
      <c r="B84" s="21" t="str">
        <f t="shared" si="2"/>
        <v>C21010021</v>
      </c>
      <c r="C84" s="21" t="s">
        <v>5142</v>
      </c>
      <c r="D84" s="22"/>
      <c r="E84" s="22" t="s">
        <v>5143</v>
      </c>
      <c r="F84" s="22" t="s">
        <v>666</v>
      </c>
      <c r="G84" s="22" t="s">
        <v>3973</v>
      </c>
      <c r="H84" s="17">
        <v>44460</v>
      </c>
      <c r="I84" s="22" t="s">
        <v>4587</v>
      </c>
      <c r="L84" s="8"/>
    </row>
    <row r="85" spans="1:12" hidden="1">
      <c r="A85" s="22">
        <f t="shared" si="3"/>
        <v>81</v>
      </c>
      <c r="B85" s="21" t="str">
        <f t="shared" si="2"/>
        <v>80001853</v>
      </c>
      <c r="C85" s="21">
        <v>80001853</v>
      </c>
      <c r="D85" s="22"/>
      <c r="E85" s="22" t="s">
        <v>5144</v>
      </c>
      <c r="F85" s="22" t="s">
        <v>1255</v>
      </c>
      <c r="G85" s="22" t="s">
        <v>405</v>
      </c>
      <c r="H85" s="17">
        <v>44460</v>
      </c>
      <c r="I85" s="22" t="s">
        <v>4587</v>
      </c>
      <c r="L85" s="8"/>
    </row>
    <row r="86" spans="1:12" hidden="1">
      <c r="A86" s="22">
        <f t="shared" si="3"/>
        <v>82</v>
      </c>
      <c r="B86" s="21" t="str">
        <f t="shared" si="2"/>
        <v>80000478</v>
      </c>
      <c r="C86" s="21">
        <v>80000478</v>
      </c>
      <c r="D86" s="22"/>
      <c r="E86" s="22" t="s">
        <v>5145</v>
      </c>
      <c r="F86" s="22" t="s">
        <v>1255</v>
      </c>
      <c r="G86" s="22" t="s">
        <v>405</v>
      </c>
      <c r="H86" s="17">
        <v>44460</v>
      </c>
      <c r="I86" s="22" t="s">
        <v>4587</v>
      </c>
      <c r="L86" s="8"/>
    </row>
    <row r="87" spans="1:12" hidden="1">
      <c r="A87" s="22">
        <f t="shared" si="3"/>
        <v>83</v>
      </c>
      <c r="B87" s="21" t="str">
        <f t="shared" si="2"/>
        <v>BMP-301220</v>
      </c>
      <c r="C87" s="21" t="s">
        <v>527</v>
      </c>
      <c r="D87" s="22"/>
      <c r="E87" s="22" t="s">
        <v>5146</v>
      </c>
      <c r="F87" s="22" t="s">
        <v>326</v>
      </c>
      <c r="G87" s="22" t="s">
        <v>386</v>
      </c>
      <c r="H87" s="17">
        <v>44460</v>
      </c>
      <c r="I87" s="22" t="s">
        <v>4587</v>
      </c>
      <c r="L87" s="8"/>
    </row>
    <row r="88" spans="1:12" hidden="1">
      <c r="A88" s="22">
        <f t="shared" si="3"/>
        <v>84</v>
      </c>
      <c r="B88" s="21" t="str">
        <f t="shared" si="2"/>
        <v>80000666</v>
      </c>
      <c r="C88" s="21">
        <v>80000666</v>
      </c>
      <c r="D88" s="22"/>
      <c r="E88" s="22" t="s">
        <v>5147</v>
      </c>
      <c r="F88" s="22" t="s">
        <v>1255</v>
      </c>
      <c r="G88" s="22" t="s">
        <v>405</v>
      </c>
      <c r="H88" s="17">
        <v>44460</v>
      </c>
      <c r="I88" s="22" t="s">
        <v>4587</v>
      </c>
      <c r="L88" s="8"/>
    </row>
    <row r="89" spans="1:12" hidden="1">
      <c r="A89" s="22">
        <f t="shared" si="3"/>
        <v>85</v>
      </c>
      <c r="B89" s="21" t="str">
        <f t="shared" si="2"/>
        <v>00116130</v>
      </c>
      <c r="C89" s="21">
        <v>116130</v>
      </c>
      <c r="D89" s="22"/>
      <c r="E89" s="22" t="s">
        <v>5148</v>
      </c>
      <c r="F89" s="22" t="s">
        <v>1255</v>
      </c>
      <c r="G89" s="22" t="s">
        <v>405</v>
      </c>
      <c r="H89" s="17">
        <v>44461</v>
      </c>
      <c r="I89" s="22" t="s">
        <v>4587</v>
      </c>
      <c r="L89" s="8"/>
    </row>
    <row r="90" spans="1:12" hidden="1">
      <c r="A90" s="22">
        <f t="shared" si="3"/>
        <v>86</v>
      </c>
      <c r="B90" s="21" t="str">
        <f t="shared" si="2"/>
        <v>01219041</v>
      </c>
      <c r="C90" s="21">
        <v>1219041</v>
      </c>
      <c r="D90" s="22"/>
      <c r="E90" s="22" t="s">
        <v>5149</v>
      </c>
      <c r="F90" s="22" t="s">
        <v>1255</v>
      </c>
      <c r="G90" s="22" t="s">
        <v>405</v>
      </c>
      <c r="H90" s="17">
        <v>44461</v>
      </c>
      <c r="I90" s="22" t="s">
        <v>4587</v>
      </c>
      <c r="L90" s="8"/>
    </row>
    <row r="91" spans="1:12" hidden="1">
      <c r="A91" s="22">
        <f t="shared" si="3"/>
        <v>87</v>
      </c>
      <c r="B91" s="21" t="str">
        <f t="shared" si="2"/>
        <v>80000567</v>
      </c>
      <c r="C91" s="21">
        <v>80000567</v>
      </c>
      <c r="D91" s="22"/>
      <c r="E91" s="22" t="s">
        <v>5150</v>
      </c>
      <c r="F91" s="22" t="s">
        <v>1255</v>
      </c>
      <c r="G91" s="22" t="s">
        <v>405</v>
      </c>
      <c r="H91" s="17">
        <v>44461</v>
      </c>
      <c r="I91" s="22" t="s">
        <v>4587</v>
      </c>
      <c r="L91" s="8"/>
    </row>
    <row r="92" spans="1:12" hidden="1">
      <c r="A92" s="22">
        <f t="shared" si="3"/>
        <v>88</v>
      </c>
      <c r="B92" s="21" t="str">
        <f t="shared" si="2"/>
        <v>80000877</v>
      </c>
      <c r="C92" s="21">
        <v>80000877</v>
      </c>
      <c r="D92" s="22"/>
      <c r="E92" s="22" t="s">
        <v>3212</v>
      </c>
      <c r="F92" s="22" t="s">
        <v>1255</v>
      </c>
      <c r="G92" s="22" t="s">
        <v>405</v>
      </c>
      <c r="H92" s="17">
        <v>44461</v>
      </c>
      <c r="I92" s="22" t="s">
        <v>4587</v>
      </c>
      <c r="L92" s="8"/>
    </row>
    <row r="93" spans="1:12" hidden="1">
      <c r="A93" s="22">
        <f t="shared" si="3"/>
        <v>89</v>
      </c>
      <c r="B93" s="21" t="str">
        <f t="shared" si="2"/>
        <v>08000205</v>
      </c>
      <c r="C93" s="21">
        <v>8000205</v>
      </c>
      <c r="D93" s="22"/>
      <c r="E93" s="22" t="s">
        <v>5151</v>
      </c>
      <c r="F93" s="22" t="s">
        <v>1255</v>
      </c>
      <c r="G93" s="22" t="s">
        <v>405</v>
      </c>
      <c r="H93" s="17">
        <v>44461</v>
      </c>
      <c r="I93" s="22" t="s">
        <v>4587</v>
      </c>
      <c r="L93" s="8"/>
    </row>
    <row r="94" spans="1:12" hidden="1">
      <c r="A94" s="22">
        <f t="shared" si="3"/>
        <v>90</v>
      </c>
      <c r="B94" s="21" t="str">
        <f t="shared" si="2"/>
        <v>08000205</v>
      </c>
      <c r="C94" s="21">
        <v>8000205</v>
      </c>
      <c r="D94" s="22"/>
      <c r="E94" s="22" t="s">
        <v>5151</v>
      </c>
      <c r="F94" s="22" t="s">
        <v>1255</v>
      </c>
      <c r="G94" s="22" t="s">
        <v>405</v>
      </c>
      <c r="H94" s="17">
        <v>44461</v>
      </c>
      <c r="I94" s="22" t="s">
        <v>4587</v>
      </c>
      <c r="L94" s="8"/>
    </row>
    <row r="95" spans="1:12" hidden="1">
      <c r="A95" s="22">
        <f t="shared" si="3"/>
        <v>91</v>
      </c>
      <c r="B95" s="21" t="str">
        <f t="shared" si="2"/>
        <v>80000877</v>
      </c>
      <c r="C95" s="21">
        <v>80000877</v>
      </c>
      <c r="D95" s="22"/>
      <c r="E95" s="22" t="s">
        <v>3212</v>
      </c>
      <c r="F95" s="22" t="s">
        <v>1255</v>
      </c>
      <c r="G95" s="22" t="s">
        <v>405</v>
      </c>
      <c r="H95" s="17">
        <v>44461</v>
      </c>
      <c r="I95" s="22" t="s">
        <v>4587</v>
      </c>
      <c r="L95" s="8"/>
    </row>
    <row r="96" spans="1:12" hidden="1">
      <c r="A96" s="22">
        <f t="shared" si="3"/>
        <v>92</v>
      </c>
      <c r="B96" s="21" t="str">
        <f t="shared" si="2"/>
        <v>80000544</v>
      </c>
      <c r="C96" s="21">
        <v>80000544</v>
      </c>
      <c r="D96" s="22"/>
      <c r="E96" s="22" t="s">
        <v>5152</v>
      </c>
      <c r="F96" s="22" t="s">
        <v>1255</v>
      </c>
      <c r="G96" s="22" t="s">
        <v>405</v>
      </c>
      <c r="H96" s="17">
        <v>44461</v>
      </c>
      <c r="I96" s="22" t="s">
        <v>4587</v>
      </c>
      <c r="L96" s="8"/>
    </row>
    <row r="97" spans="1:12" hidden="1">
      <c r="A97" s="22">
        <f t="shared" si="3"/>
        <v>93</v>
      </c>
      <c r="B97" s="21" t="str">
        <f t="shared" si="2"/>
        <v>00108258</v>
      </c>
      <c r="C97" s="21">
        <v>108258</v>
      </c>
      <c r="D97" s="22"/>
      <c r="E97" s="22" t="s">
        <v>5153</v>
      </c>
      <c r="F97" s="22" t="s">
        <v>1255</v>
      </c>
      <c r="G97" s="22" t="s">
        <v>393</v>
      </c>
      <c r="H97" s="17">
        <v>44461</v>
      </c>
      <c r="I97" s="22" t="s">
        <v>4587</v>
      </c>
      <c r="L97" s="8"/>
    </row>
    <row r="98" spans="1:12" hidden="1">
      <c r="A98" s="22">
        <f t="shared" si="3"/>
        <v>94</v>
      </c>
      <c r="B98" s="21" t="str">
        <f t="shared" si="2"/>
        <v>00117261</v>
      </c>
      <c r="C98" s="21">
        <v>117261</v>
      </c>
      <c r="D98" s="22"/>
      <c r="E98" s="22" t="s">
        <v>5154</v>
      </c>
      <c r="F98" s="22" t="s">
        <v>1255</v>
      </c>
      <c r="G98" s="22" t="s">
        <v>393</v>
      </c>
      <c r="H98" s="17">
        <v>44461</v>
      </c>
      <c r="I98" s="22" t="s">
        <v>4587</v>
      </c>
      <c r="L98" s="8"/>
    </row>
    <row r="99" spans="1:12" hidden="1">
      <c r="A99" s="22">
        <f t="shared" si="3"/>
        <v>95</v>
      </c>
      <c r="B99" s="21" t="str">
        <f t="shared" si="2"/>
        <v>80000684</v>
      </c>
      <c r="C99" s="21">
        <v>80000684</v>
      </c>
      <c r="D99" s="22"/>
      <c r="E99" s="22" t="s">
        <v>5155</v>
      </c>
      <c r="F99" s="22" t="s">
        <v>1255</v>
      </c>
      <c r="G99" s="22" t="s">
        <v>405</v>
      </c>
      <c r="H99" s="17">
        <v>44461</v>
      </c>
      <c r="I99" s="22" t="s">
        <v>4587</v>
      </c>
      <c r="L99" s="8"/>
    </row>
    <row r="100" spans="1:12" hidden="1">
      <c r="A100" s="22">
        <f t="shared" si="3"/>
        <v>96</v>
      </c>
      <c r="B100" s="21" t="str">
        <f t="shared" si="2"/>
        <v>80000684</v>
      </c>
      <c r="C100" s="21">
        <v>80000684</v>
      </c>
      <c r="D100" s="22"/>
      <c r="E100" s="22" t="s">
        <v>5155</v>
      </c>
      <c r="F100" s="22" t="s">
        <v>1255</v>
      </c>
      <c r="G100" s="22" t="s">
        <v>405</v>
      </c>
      <c r="H100" s="17">
        <v>44461</v>
      </c>
      <c r="I100" s="22" t="s">
        <v>4587</v>
      </c>
      <c r="L100" s="8"/>
    </row>
    <row r="101" spans="1:12" hidden="1">
      <c r="A101" s="22">
        <f t="shared" si="3"/>
        <v>97</v>
      </c>
      <c r="B101" s="21" t="str">
        <f t="shared" si="2"/>
        <v>80000016</v>
      </c>
      <c r="C101" s="21">
        <v>80000016</v>
      </c>
      <c r="D101" s="22"/>
      <c r="E101" s="22" t="s">
        <v>1715</v>
      </c>
      <c r="F101" s="22" t="s">
        <v>1255</v>
      </c>
      <c r="G101" s="22" t="s">
        <v>405</v>
      </c>
      <c r="H101" s="17">
        <v>44461</v>
      </c>
      <c r="I101" s="22" t="s">
        <v>4587</v>
      </c>
      <c r="L101" s="8"/>
    </row>
    <row r="102" spans="1:12" hidden="1">
      <c r="A102" s="22">
        <f t="shared" si="3"/>
        <v>98</v>
      </c>
      <c r="B102" s="21" t="str">
        <f t="shared" si="2"/>
        <v>80000865</v>
      </c>
      <c r="C102" s="21">
        <v>80000865</v>
      </c>
      <c r="D102" s="22"/>
      <c r="E102" s="22" t="s">
        <v>1766</v>
      </c>
      <c r="F102" s="22" t="s">
        <v>1255</v>
      </c>
      <c r="G102" s="22" t="s">
        <v>405</v>
      </c>
      <c r="H102" s="17">
        <v>44461</v>
      </c>
      <c r="I102" s="22" t="s">
        <v>4587</v>
      </c>
      <c r="L102" s="8"/>
    </row>
    <row r="103" spans="1:12" hidden="1">
      <c r="A103" s="22">
        <f t="shared" si="3"/>
        <v>99</v>
      </c>
      <c r="B103" s="21" t="str">
        <f t="shared" si="2"/>
        <v>80000865</v>
      </c>
      <c r="C103" s="21">
        <v>80000865</v>
      </c>
      <c r="D103" s="22"/>
      <c r="E103" s="22" t="s">
        <v>1766</v>
      </c>
      <c r="F103" s="22" t="s">
        <v>1255</v>
      </c>
      <c r="G103" s="22" t="s">
        <v>405</v>
      </c>
      <c r="H103" s="17">
        <v>44461</v>
      </c>
      <c r="I103" s="22" t="s">
        <v>4587</v>
      </c>
      <c r="L103" s="8"/>
    </row>
    <row r="104" spans="1:12" hidden="1">
      <c r="A104" s="22">
        <f t="shared" si="3"/>
        <v>100</v>
      </c>
      <c r="B104" s="21" t="str">
        <f t="shared" si="2"/>
        <v>00080000</v>
      </c>
      <c r="C104" s="21">
        <v>80000</v>
      </c>
      <c r="D104" s="22"/>
      <c r="E104" s="22" t="s">
        <v>5156</v>
      </c>
      <c r="F104" s="22" t="s">
        <v>1255</v>
      </c>
      <c r="G104" s="22" t="s">
        <v>405</v>
      </c>
      <c r="H104" s="17">
        <v>44462</v>
      </c>
      <c r="I104" s="22" t="s">
        <v>4587</v>
      </c>
      <c r="L104" s="8"/>
    </row>
    <row r="105" spans="1:12" hidden="1">
      <c r="A105" s="22">
        <f t="shared" si="3"/>
        <v>101</v>
      </c>
      <c r="B105" s="21" t="str">
        <f t="shared" si="2"/>
        <v>BMP-1804214</v>
      </c>
      <c r="C105" s="21" t="s">
        <v>455</v>
      </c>
      <c r="D105" s="22"/>
      <c r="E105" s="22" t="s">
        <v>5157</v>
      </c>
      <c r="F105" s="22" t="s">
        <v>326</v>
      </c>
      <c r="G105" s="22" t="s">
        <v>386</v>
      </c>
      <c r="H105" s="17">
        <v>44463</v>
      </c>
      <c r="I105" s="22" t="s">
        <v>4587</v>
      </c>
      <c r="L105" s="8"/>
    </row>
    <row r="106" spans="1:12" hidden="1">
      <c r="A106" s="22">
        <f t="shared" si="3"/>
        <v>102</v>
      </c>
      <c r="B106" s="21" t="str">
        <f t="shared" si="2"/>
        <v>BMP-1804214</v>
      </c>
      <c r="C106" s="21" t="s">
        <v>455</v>
      </c>
      <c r="D106" s="22"/>
      <c r="E106" s="22" t="s">
        <v>5157</v>
      </c>
      <c r="F106" s="22" t="s">
        <v>326</v>
      </c>
      <c r="G106" s="22" t="s">
        <v>386</v>
      </c>
      <c r="H106" s="17">
        <v>44463</v>
      </c>
      <c r="I106" s="22" t="s">
        <v>4587</v>
      </c>
      <c r="L106" s="8"/>
    </row>
    <row r="107" spans="1:12" hidden="1">
      <c r="A107" s="22">
        <f t="shared" si="3"/>
        <v>103</v>
      </c>
      <c r="B107" s="21" t="str">
        <f t="shared" si="2"/>
        <v>80000377</v>
      </c>
      <c r="C107" s="21">
        <v>80000377</v>
      </c>
      <c r="D107" s="22"/>
      <c r="E107" s="22" t="s">
        <v>5158</v>
      </c>
      <c r="F107" s="22" t="s">
        <v>1255</v>
      </c>
      <c r="G107" s="22" t="s">
        <v>405</v>
      </c>
      <c r="H107" s="17">
        <v>44463</v>
      </c>
      <c r="I107" s="22" t="s">
        <v>4587</v>
      </c>
      <c r="L107" s="8"/>
    </row>
    <row r="108" spans="1:12" hidden="1">
      <c r="A108" s="22">
        <f t="shared" si="3"/>
        <v>104</v>
      </c>
      <c r="B108" s="21" t="str">
        <f t="shared" si="2"/>
        <v>MP/CMU-21120022</v>
      </c>
      <c r="C108" s="21" t="s">
        <v>5159</v>
      </c>
      <c r="D108" s="22"/>
      <c r="E108" s="22" t="s">
        <v>5160</v>
      </c>
      <c r="F108" s="22" t="s">
        <v>666</v>
      </c>
      <c r="G108" s="22" t="s">
        <v>3973</v>
      </c>
      <c r="H108" s="17">
        <v>44464</v>
      </c>
      <c r="I108" s="22" t="s">
        <v>4587</v>
      </c>
      <c r="L108" s="8"/>
    </row>
    <row r="109" spans="1:12" hidden="1">
      <c r="A109" s="22">
        <f t="shared" si="3"/>
        <v>105</v>
      </c>
      <c r="B109" s="21" t="str">
        <f t="shared" si="2"/>
        <v>80002050</v>
      </c>
      <c r="C109" s="21">
        <v>80002050</v>
      </c>
      <c r="D109" s="22"/>
      <c r="E109" s="22" t="s">
        <v>5161</v>
      </c>
      <c r="F109" s="22" t="s">
        <v>1255</v>
      </c>
      <c r="G109" s="22" t="s">
        <v>386</v>
      </c>
      <c r="H109" s="17">
        <v>44464</v>
      </c>
      <c r="I109" s="22" t="s">
        <v>4587</v>
      </c>
      <c r="L109" s="8"/>
    </row>
    <row r="110" spans="1:12" hidden="1">
      <c r="A110" s="22">
        <f t="shared" si="3"/>
        <v>106</v>
      </c>
      <c r="B110" s="21" t="str">
        <f t="shared" si="2"/>
        <v>MP/CMU_21120022</v>
      </c>
      <c r="C110" s="21" t="s">
        <v>5162</v>
      </c>
      <c r="D110" s="22"/>
      <c r="E110" s="22" t="s">
        <v>5160</v>
      </c>
      <c r="F110" s="22" t="s">
        <v>666</v>
      </c>
      <c r="G110" s="22" t="s">
        <v>3973</v>
      </c>
      <c r="H110" s="17">
        <v>44464</v>
      </c>
      <c r="I110" s="22" t="s">
        <v>4587</v>
      </c>
      <c r="L110" s="8"/>
    </row>
    <row r="111" spans="1:12" hidden="1">
      <c r="A111" s="22">
        <f t="shared" si="3"/>
        <v>107</v>
      </c>
      <c r="B111" s="21" t="str">
        <f t="shared" si="2"/>
        <v>01219092</v>
      </c>
      <c r="C111" s="21">
        <v>1219092</v>
      </c>
      <c r="D111" s="22"/>
      <c r="E111" s="22" t="s">
        <v>1834</v>
      </c>
      <c r="F111" s="22" t="s">
        <v>1255</v>
      </c>
      <c r="G111" s="22" t="s">
        <v>405</v>
      </c>
      <c r="H111" s="17">
        <v>44464</v>
      </c>
      <c r="I111" s="22" t="s">
        <v>4587</v>
      </c>
      <c r="L111" s="8"/>
    </row>
    <row r="112" spans="1:12" hidden="1">
      <c r="A112" s="22">
        <f t="shared" si="3"/>
        <v>108</v>
      </c>
      <c r="B112" s="21" t="str">
        <f t="shared" si="2"/>
        <v>BMP-1804215</v>
      </c>
      <c r="C112" s="21" t="s">
        <v>485</v>
      </c>
      <c r="D112" s="22"/>
      <c r="E112" s="22" t="s">
        <v>5163</v>
      </c>
      <c r="F112" s="22" t="s">
        <v>326</v>
      </c>
      <c r="G112" s="22" t="s">
        <v>328</v>
      </c>
      <c r="H112" s="17">
        <v>44464</v>
      </c>
      <c r="I112" s="22" t="s">
        <v>4587</v>
      </c>
      <c r="L112" s="8"/>
    </row>
    <row r="113" spans="1:12" hidden="1">
      <c r="A113" s="22">
        <f t="shared" si="3"/>
        <v>109</v>
      </c>
      <c r="B113" s="21" t="str">
        <f t="shared" si="2"/>
        <v>80000181</v>
      </c>
      <c r="C113" s="21">
        <v>80000181</v>
      </c>
      <c r="D113" s="22"/>
      <c r="E113" s="22" t="s">
        <v>5164</v>
      </c>
      <c r="F113" s="22" t="s">
        <v>1255</v>
      </c>
      <c r="G113" s="22" t="s">
        <v>405</v>
      </c>
      <c r="H113" s="17">
        <v>44464</v>
      </c>
      <c r="I113" s="22" t="s">
        <v>4587</v>
      </c>
      <c r="L113" s="8"/>
    </row>
    <row r="114" spans="1:12" hidden="1">
      <c r="A114" s="22">
        <f t="shared" si="3"/>
        <v>110</v>
      </c>
      <c r="B114" s="21" t="str">
        <f t="shared" si="2"/>
        <v>BMP-0805213</v>
      </c>
      <c r="C114" s="21" t="s">
        <v>412</v>
      </c>
      <c r="D114" s="22"/>
      <c r="E114" s="22" t="s">
        <v>5165</v>
      </c>
      <c r="F114" s="22" t="s">
        <v>326</v>
      </c>
      <c r="G114" s="22" t="s">
        <v>328</v>
      </c>
      <c r="H114" s="17">
        <v>44464</v>
      </c>
      <c r="I114" s="22" t="s">
        <v>4587</v>
      </c>
      <c r="L114" s="8"/>
    </row>
    <row r="115" spans="1:12" hidden="1">
      <c r="A115" s="22">
        <f t="shared" si="3"/>
        <v>111</v>
      </c>
      <c r="B115" s="21" t="str">
        <f t="shared" si="2"/>
        <v>80000863</v>
      </c>
      <c r="C115" s="21">
        <v>80000863</v>
      </c>
      <c r="D115" s="22"/>
      <c r="E115" s="22" t="s">
        <v>5166</v>
      </c>
      <c r="F115" s="22" t="s">
        <v>1255</v>
      </c>
      <c r="G115" s="22" t="s">
        <v>405</v>
      </c>
      <c r="H115" s="17">
        <v>44464</v>
      </c>
      <c r="I115" s="22" t="s">
        <v>4587</v>
      </c>
      <c r="L115" s="8"/>
    </row>
    <row r="116" spans="1:12" hidden="1">
      <c r="A116" s="22">
        <f t="shared" si="3"/>
        <v>112</v>
      </c>
      <c r="B116" s="21" t="str">
        <f t="shared" si="2"/>
        <v>BMP-1804213</v>
      </c>
      <c r="C116" s="21" t="s">
        <v>5167</v>
      </c>
      <c r="D116" s="22"/>
      <c r="E116" s="22" t="s">
        <v>5168</v>
      </c>
      <c r="F116" s="22" t="s">
        <v>326</v>
      </c>
      <c r="G116" s="22" t="s">
        <v>328</v>
      </c>
      <c r="H116" s="17">
        <v>44464</v>
      </c>
      <c r="I116" s="22" t="s">
        <v>4587</v>
      </c>
      <c r="L116" s="8"/>
    </row>
    <row r="117" spans="1:12" hidden="1">
      <c r="A117" s="22">
        <f t="shared" si="3"/>
        <v>113</v>
      </c>
      <c r="B117" s="21" t="str">
        <f t="shared" si="2"/>
        <v>80000692</v>
      </c>
      <c r="C117" s="21">
        <v>80000692</v>
      </c>
      <c r="D117" s="22"/>
      <c r="E117" s="22" t="s">
        <v>5169</v>
      </c>
      <c r="F117" s="22" t="s">
        <v>1255</v>
      </c>
      <c r="G117" s="22" t="s">
        <v>405</v>
      </c>
      <c r="H117" s="17">
        <v>44464</v>
      </c>
      <c r="I117" s="22" t="s">
        <v>4587</v>
      </c>
      <c r="L117" s="8"/>
    </row>
    <row r="118" spans="1:12" hidden="1">
      <c r="A118" s="22">
        <f t="shared" si="3"/>
        <v>114</v>
      </c>
      <c r="B118" s="21" t="str">
        <f t="shared" si="2"/>
        <v>80000677</v>
      </c>
      <c r="C118" s="21">
        <v>80000677</v>
      </c>
      <c r="D118" s="22"/>
      <c r="E118" s="22" t="s">
        <v>5170</v>
      </c>
      <c r="F118" s="22" t="s">
        <v>1255</v>
      </c>
      <c r="G118" s="22" t="s">
        <v>405</v>
      </c>
      <c r="H118" s="17">
        <v>44464</v>
      </c>
      <c r="I118" s="22" t="s">
        <v>4587</v>
      </c>
      <c r="L118" s="8"/>
    </row>
    <row r="119" spans="1:12" hidden="1">
      <c r="A119" s="22">
        <f t="shared" si="3"/>
        <v>115</v>
      </c>
      <c r="B119" s="21" t="str">
        <f t="shared" si="2"/>
        <v>01220002</v>
      </c>
      <c r="C119" s="21">
        <v>1220002</v>
      </c>
      <c r="D119" s="22"/>
      <c r="E119" s="22" t="s">
        <v>5171</v>
      </c>
      <c r="F119" s="22" t="s">
        <v>1255</v>
      </c>
      <c r="G119" s="22" t="s">
        <v>405</v>
      </c>
      <c r="H119" s="17">
        <v>44464</v>
      </c>
      <c r="I119" s="22" t="s">
        <v>4587</v>
      </c>
      <c r="L119" s="8"/>
    </row>
    <row r="120" spans="1:12" hidden="1">
      <c r="A120" s="22">
        <f t="shared" si="3"/>
        <v>116</v>
      </c>
      <c r="B120" s="21" t="str">
        <f t="shared" si="2"/>
        <v>01220014</v>
      </c>
      <c r="C120" s="21">
        <v>1220014</v>
      </c>
      <c r="D120" s="22"/>
      <c r="E120" s="22" t="s">
        <v>5172</v>
      </c>
      <c r="F120" s="22" t="s">
        <v>1255</v>
      </c>
      <c r="G120" s="22" t="s">
        <v>405</v>
      </c>
      <c r="H120" s="17">
        <v>44465</v>
      </c>
      <c r="I120" s="22" t="s">
        <v>4587</v>
      </c>
      <c r="L120" s="8"/>
    </row>
    <row r="121" spans="1:12" hidden="1">
      <c r="A121" s="22">
        <f t="shared" si="3"/>
        <v>117</v>
      </c>
      <c r="B121" s="21" t="str">
        <f t="shared" si="2"/>
        <v>80000107</v>
      </c>
      <c r="C121" s="21">
        <v>80000107</v>
      </c>
      <c r="D121" s="22"/>
      <c r="E121" s="22" t="s">
        <v>2640</v>
      </c>
      <c r="F121" s="22" t="s">
        <v>1255</v>
      </c>
      <c r="G121" s="22" t="s">
        <v>405</v>
      </c>
      <c r="H121" s="17">
        <v>44465</v>
      </c>
      <c r="I121" s="22" t="s">
        <v>4587</v>
      </c>
      <c r="L121" s="8"/>
    </row>
    <row r="122" spans="1:12" hidden="1">
      <c r="A122" s="22">
        <f t="shared" si="3"/>
        <v>118</v>
      </c>
      <c r="B122" s="21" t="str">
        <f t="shared" si="2"/>
        <v>80000648</v>
      </c>
      <c r="C122" s="21">
        <v>80000648</v>
      </c>
      <c r="D122" s="22"/>
      <c r="E122" s="22" t="s">
        <v>2944</v>
      </c>
      <c r="F122" s="22" t="s">
        <v>1255</v>
      </c>
      <c r="G122" s="22" t="s">
        <v>3973</v>
      </c>
      <c r="H122" s="17">
        <v>44465</v>
      </c>
      <c r="I122" s="22" t="s">
        <v>4587</v>
      </c>
      <c r="L122" s="8"/>
    </row>
    <row r="123" spans="1:12" hidden="1">
      <c r="A123" s="22">
        <f t="shared" si="3"/>
        <v>119</v>
      </c>
      <c r="B123" s="21" t="str">
        <f t="shared" si="2"/>
        <v>08000872</v>
      </c>
      <c r="C123" s="21">
        <v>8000872</v>
      </c>
      <c r="D123" s="22"/>
      <c r="E123" s="22" t="s">
        <v>2886</v>
      </c>
      <c r="F123" s="22" t="s">
        <v>1255</v>
      </c>
      <c r="G123" s="22" t="s">
        <v>405</v>
      </c>
      <c r="H123" s="17">
        <v>44465</v>
      </c>
      <c r="I123" s="22" t="s">
        <v>4587</v>
      </c>
      <c r="L123" s="8"/>
    </row>
    <row r="124" spans="1:12" hidden="1">
      <c r="A124" s="22">
        <f t="shared" si="3"/>
        <v>120</v>
      </c>
      <c r="B124" s="21" t="str">
        <f t="shared" si="2"/>
        <v>80000475</v>
      </c>
      <c r="C124" s="21">
        <v>80000475</v>
      </c>
      <c r="D124" s="22"/>
      <c r="E124" s="22" t="s">
        <v>2715</v>
      </c>
      <c r="F124" s="22" t="s">
        <v>1255</v>
      </c>
      <c r="G124" s="22" t="s">
        <v>405</v>
      </c>
      <c r="H124" s="17">
        <v>44465</v>
      </c>
      <c r="I124" s="22" t="s">
        <v>4587</v>
      </c>
      <c r="L124" s="8"/>
    </row>
    <row r="125" spans="1:12" hidden="1">
      <c r="A125" s="22">
        <f t="shared" si="3"/>
        <v>121</v>
      </c>
      <c r="B125" s="21" t="str">
        <f t="shared" si="2"/>
        <v>01219056</v>
      </c>
      <c r="C125" s="21">
        <v>1219056</v>
      </c>
      <c r="D125" s="22"/>
      <c r="E125" s="22" t="s">
        <v>2876</v>
      </c>
      <c r="F125" s="22" t="s">
        <v>1255</v>
      </c>
      <c r="G125" s="22" t="s">
        <v>405</v>
      </c>
      <c r="H125" s="17">
        <v>44465</v>
      </c>
      <c r="I125" s="22" t="s">
        <v>4587</v>
      </c>
      <c r="L125" s="8"/>
    </row>
    <row r="126" spans="1:12" hidden="1">
      <c r="A126" s="22">
        <f t="shared" si="3"/>
        <v>122</v>
      </c>
      <c r="B126" s="21" t="str">
        <f t="shared" si="2"/>
        <v>MP/SIS-20070581</v>
      </c>
      <c r="C126" s="21" t="s">
        <v>4429</v>
      </c>
      <c r="D126" s="22"/>
      <c r="E126" s="22" t="s">
        <v>5173</v>
      </c>
      <c r="F126" s="22" t="s">
        <v>744</v>
      </c>
      <c r="G126" s="22" t="s">
        <v>328</v>
      </c>
      <c r="H126" s="17">
        <v>44465</v>
      </c>
      <c r="I126" s="22" t="s">
        <v>4587</v>
      </c>
      <c r="L126" s="8"/>
    </row>
    <row r="127" spans="1:12" hidden="1">
      <c r="A127" s="22">
        <f t="shared" si="3"/>
        <v>123</v>
      </c>
      <c r="B127" s="21" t="str">
        <f t="shared" si="2"/>
        <v>01111232</v>
      </c>
      <c r="C127" s="21">
        <v>1111232</v>
      </c>
      <c r="D127" s="22"/>
      <c r="E127" s="22" t="s">
        <v>5174</v>
      </c>
      <c r="F127" s="22" t="s">
        <v>1141</v>
      </c>
      <c r="G127" s="22" t="s">
        <v>328</v>
      </c>
      <c r="H127" s="17">
        <v>44466</v>
      </c>
      <c r="I127" s="22" t="s">
        <v>4587</v>
      </c>
      <c r="L127" s="8"/>
    </row>
    <row r="128" spans="1:12" hidden="1">
      <c r="A128" s="22">
        <f t="shared" si="3"/>
        <v>124</v>
      </c>
      <c r="B128" s="21" t="str">
        <f t="shared" si="2"/>
        <v>00001037</v>
      </c>
      <c r="C128" s="21">
        <v>1037</v>
      </c>
      <c r="D128" s="22"/>
      <c r="E128" s="22" t="s">
        <v>5175</v>
      </c>
      <c r="F128" s="22" t="s">
        <v>783</v>
      </c>
      <c r="G128" s="22" t="s">
        <v>328</v>
      </c>
      <c r="H128" s="17">
        <v>44466</v>
      </c>
      <c r="I128" s="22" t="s">
        <v>4587</v>
      </c>
      <c r="L128" s="8"/>
    </row>
    <row r="129" spans="1:12" hidden="1">
      <c r="A129" s="22">
        <f t="shared" si="3"/>
        <v>125</v>
      </c>
      <c r="B129" s="21" t="str">
        <f t="shared" si="2"/>
        <v>BMP-0305213</v>
      </c>
      <c r="C129" s="21" t="s">
        <v>545</v>
      </c>
      <c r="D129" s="22"/>
      <c r="E129" s="22" t="s">
        <v>5176</v>
      </c>
      <c r="F129" s="22" t="s">
        <v>326</v>
      </c>
      <c r="G129" s="22" t="s">
        <v>328</v>
      </c>
      <c r="H129" s="17">
        <v>44466</v>
      </c>
      <c r="I129" s="22" t="s">
        <v>4587</v>
      </c>
      <c r="L129" s="8"/>
    </row>
    <row r="130" spans="1:12" hidden="1">
      <c r="A130" s="22">
        <f t="shared" si="3"/>
        <v>126</v>
      </c>
      <c r="B130" s="21" t="str">
        <f t="shared" si="2"/>
        <v>C21040024</v>
      </c>
      <c r="C130" s="21" t="s">
        <v>5177</v>
      </c>
      <c r="D130" s="22"/>
      <c r="E130" s="22" t="s">
        <v>5178</v>
      </c>
      <c r="F130" s="22" t="s">
        <v>666</v>
      </c>
      <c r="G130" s="22" t="s">
        <v>355</v>
      </c>
      <c r="H130" s="17">
        <v>44467</v>
      </c>
      <c r="I130" s="22" t="s">
        <v>4587</v>
      </c>
      <c r="L130" s="8"/>
    </row>
    <row r="131" spans="1:12" hidden="1">
      <c r="A131" s="22">
        <f t="shared" si="3"/>
        <v>127</v>
      </c>
      <c r="B131" s="21" t="str">
        <f t="shared" si="2"/>
        <v>BMP-2509213</v>
      </c>
      <c r="C131" s="21" t="s">
        <v>387</v>
      </c>
      <c r="D131" s="22"/>
      <c r="E131" s="22" t="s">
        <v>5179</v>
      </c>
      <c r="F131" s="22" t="s">
        <v>326</v>
      </c>
      <c r="G131" s="22" t="s">
        <v>355</v>
      </c>
      <c r="H131" s="17">
        <v>44467</v>
      </c>
      <c r="I131" s="22" t="s">
        <v>4587</v>
      </c>
      <c r="L131" s="8"/>
    </row>
    <row r="132" spans="1:12" hidden="1">
      <c r="A132" s="22">
        <f t="shared" si="3"/>
        <v>128</v>
      </c>
      <c r="B132" s="21" t="str">
        <f t="shared" si="2"/>
        <v>80000124</v>
      </c>
      <c r="C132" s="21">
        <v>80000124</v>
      </c>
      <c r="D132" s="22"/>
      <c r="E132" s="22" t="s">
        <v>5180</v>
      </c>
      <c r="F132" s="22" t="s">
        <v>1255</v>
      </c>
      <c r="G132" s="22" t="s">
        <v>405</v>
      </c>
      <c r="H132" s="17">
        <v>44467</v>
      </c>
      <c r="I132" s="22" t="s">
        <v>4587</v>
      </c>
      <c r="L132" s="8"/>
    </row>
    <row r="133" spans="1:12" hidden="1">
      <c r="A133" s="22">
        <f t="shared" si="3"/>
        <v>129</v>
      </c>
      <c r="B133" s="21" t="str">
        <f t="shared" ref="B133:B196" si="4">TEXT(C133,"00000000")</f>
        <v>80002027</v>
      </c>
      <c r="C133" s="21">
        <v>80002027</v>
      </c>
      <c r="D133" s="22"/>
      <c r="E133" s="22" t="s">
        <v>5181</v>
      </c>
      <c r="F133" s="22" t="s">
        <v>1255</v>
      </c>
      <c r="G133" s="22" t="s">
        <v>405</v>
      </c>
      <c r="H133" s="17">
        <v>44467</v>
      </c>
      <c r="I133" s="22" t="s">
        <v>4587</v>
      </c>
      <c r="L133" s="8"/>
    </row>
    <row r="134" spans="1:12" hidden="1">
      <c r="A134" s="22">
        <f t="shared" si="3"/>
        <v>130</v>
      </c>
      <c r="B134" s="21" t="str">
        <f t="shared" si="4"/>
        <v>80001111</v>
      </c>
      <c r="C134" s="21">
        <v>80001111</v>
      </c>
      <c r="D134" s="22"/>
      <c r="E134" s="22" t="s">
        <v>5182</v>
      </c>
      <c r="F134" s="22" t="s">
        <v>1255</v>
      </c>
      <c r="G134" s="22" t="s">
        <v>405</v>
      </c>
      <c r="H134" s="17">
        <v>44467</v>
      </c>
      <c r="I134" s="22" t="s">
        <v>4587</v>
      </c>
      <c r="L134" s="8"/>
    </row>
    <row r="135" spans="1:12" hidden="1">
      <c r="A135" s="22">
        <f t="shared" si="3"/>
        <v>131</v>
      </c>
      <c r="B135" s="21" t="str">
        <f t="shared" si="4"/>
        <v>80000123</v>
      </c>
      <c r="C135" s="21">
        <v>80000123</v>
      </c>
      <c r="D135" s="22"/>
      <c r="E135" s="22" t="s">
        <v>5183</v>
      </c>
      <c r="F135" s="22" t="s">
        <v>1255</v>
      </c>
      <c r="G135" s="22" t="s">
        <v>405</v>
      </c>
      <c r="H135" s="17">
        <v>44467</v>
      </c>
      <c r="I135" s="22" t="s">
        <v>4587</v>
      </c>
      <c r="L135" s="8"/>
    </row>
    <row r="136" spans="1:12" hidden="1">
      <c r="A136" s="22">
        <f t="shared" ref="A136:A199" si="5">A135+1</f>
        <v>132</v>
      </c>
      <c r="B136" s="21" t="str">
        <f t="shared" si="4"/>
        <v>80002027</v>
      </c>
      <c r="C136" s="21">
        <v>80002027</v>
      </c>
      <c r="D136" s="22"/>
      <c r="E136" s="22" t="s">
        <v>5181</v>
      </c>
      <c r="F136" s="22" t="s">
        <v>1255</v>
      </c>
      <c r="G136" s="22" t="s">
        <v>405</v>
      </c>
      <c r="H136" s="17">
        <v>44467</v>
      </c>
      <c r="I136" s="22" t="s">
        <v>4587</v>
      </c>
      <c r="L136" s="8"/>
    </row>
    <row r="137" spans="1:12" hidden="1">
      <c r="A137" s="22">
        <f t="shared" si="5"/>
        <v>133</v>
      </c>
      <c r="B137" s="21" t="str">
        <f t="shared" si="4"/>
        <v>01121141</v>
      </c>
      <c r="C137" s="21">
        <v>1121141</v>
      </c>
      <c r="D137" s="22"/>
      <c r="E137" s="22" t="s">
        <v>5184</v>
      </c>
      <c r="F137" s="22" t="s">
        <v>1255</v>
      </c>
      <c r="G137" s="22" t="s">
        <v>328</v>
      </c>
      <c r="H137" s="17">
        <v>44468</v>
      </c>
      <c r="I137" s="22" t="s">
        <v>4587</v>
      </c>
      <c r="L137" s="8"/>
    </row>
    <row r="138" spans="1:12" hidden="1">
      <c r="A138" s="22">
        <f t="shared" si="5"/>
        <v>134</v>
      </c>
      <c r="B138" s="21" t="str">
        <f t="shared" si="4"/>
        <v>80001860</v>
      </c>
      <c r="C138" s="21">
        <v>80001860</v>
      </c>
      <c r="D138" s="22"/>
      <c r="E138" s="22" t="s">
        <v>5185</v>
      </c>
      <c r="F138" s="22" t="s">
        <v>1255</v>
      </c>
      <c r="G138" s="22" t="s">
        <v>405</v>
      </c>
      <c r="H138" s="17">
        <v>44469</v>
      </c>
      <c r="I138" s="22" t="s">
        <v>4587</v>
      </c>
      <c r="L138" s="8"/>
    </row>
    <row r="139" spans="1:12" hidden="1">
      <c r="A139" s="22">
        <f t="shared" si="5"/>
        <v>135</v>
      </c>
      <c r="B139" s="21" t="str">
        <f t="shared" si="4"/>
        <v>SKB-0036</v>
      </c>
      <c r="C139" s="21" t="s">
        <v>5186</v>
      </c>
      <c r="D139" s="22"/>
      <c r="E139" s="22" t="s">
        <v>5187</v>
      </c>
      <c r="F139" s="22" t="s">
        <v>1228</v>
      </c>
      <c r="G139" s="22" t="s">
        <v>386</v>
      </c>
      <c r="H139" s="17">
        <v>44469</v>
      </c>
      <c r="I139" s="22" t="s">
        <v>4587</v>
      </c>
      <c r="L139" s="8"/>
    </row>
    <row r="140" spans="1:12" hidden="1">
      <c r="A140" s="22">
        <f t="shared" si="5"/>
        <v>136</v>
      </c>
      <c r="B140" s="21" t="str">
        <f t="shared" si="4"/>
        <v>SKB0024</v>
      </c>
      <c r="C140" s="21" t="s">
        <v>5188</v>
      </c>
      <c r="D140" s="22"/>
      <c r="E140" s="22" t="s">
        <v>5189</v>
      </c>
      <c r="F140" s="22" t="s">
        <v>1228</v>
      </c>
      <c r="G140" s="22" t="s">
        <v>386</v>
      </c>
      <c r="H140" s="17">
        <v>44469</v>
      </c>
      <c r="I140" s="22" t="s">
        <v>4587</v>
      </c>
      <c r="L140" s="8"/>
    </row>
    <row r="141" spans="1:12" hidden="1">
      <c r="A141" s="22">
        <f t="shared" si="5"/>
        <v>137</v>
      </c>
      <c r="B141" s="21" t="str">
        <f t="shared" si="4"/>
        <v>80000256</v>
      </c>
      <c r="C141" s="21">
        <v>80000256</v>
      </c>
      <c r="D141" s="22"/>
      <c r="E141" s="22" t="s">
        <v>5190</v>
      </c>
      <c r="F141" s="22" t="s">
        <v>1255</v>
      </c>
      <c r="G141" s="22" t="s">
        <v>405</v>
      </c>
      <c r="H141" s="17">
        <v>44470</v>
      </c>
      <c r="I141" s="22" t="s">
        <v>4587</v>
      </c>
      <c r="L141" s="8"/>
    </row>
    <row r="142" spans="1:12" hidden="1">
      <c r="A142" s="22">
        <f t="shared" si="5"/>
        <v>138</v>
      </c>
      <c r="B142" s="21" t="str">
        <f t="shared" si="4"/>
        <v>01220006</v>
      </c>
      <c r="C142" s="21">
        <v>1220006</v>
      </c>
      <c r="D142" s="22"/>
      <c r="E142" s="22" t="s">
        <v>5191</v>
      </c>
      <c r="F142" s="22" t="s">
        <v>1255</v>
      </c>
      <c r="G142" s="22" t="s">
        <v>405</v>
      </c>
      <c r="H142" s="17">
        <v>44470</v>
      </c>
      <c r="I142" s="22" t="s">
        <v>4587</v>
      </c>
      <c r="L142" s="8"/>
    </row>
    <row r="143" spans="1:12" hidden="1">
      <c r="A143" s="22">
        <f t="shared" si="5"/>
        <v>139</v>
      </c>
      <c r="B143" s="21" t="str">
        <f t="shared" si="4"/>
        <v>00117423</v>
      </c>
      <c r="C143" s="21">
        <v>117423</v>
      </c>
      <c r="D143" s="22"/>
      <c r="E143" s="22" t="s">
        <v>5192</v>
      </c>
      <c r="F143" s="22" t="s">
        <v>1255</v>
      </c>
      <c r="G143" s="22" t="s">
        <v>355</v>
      </c>
      <c r="H143" s="17">
        <v>44470</v>
      </c>
      <c r="I143" s="22" t="s">
        <v>4587</v>
      </c>
      <c r="L143" s="8"/>
    </row>
    <row r="144" spans="1:12" hidden="1">
      <c r="A144" s="22">
        <f t="shared" si="5"/>
        <v>140</v>
      </c>
      <c r="B144" s="21" t="str">
        <f t="shared" si="4"/>
        <v>80000218</v>
      </c>
      <c r="C144" s="21">
        <v>80000218</v>
      </c>
      <c r="D144" s="22"/>
      <c r="E144" s="22" t="s">
        <v>5193</v>
      </c>
      <c r="F144" s="22" t="s">
        <v>1255</v>
      </c>
      <c r="G144" s="22" t="s">
        <v>405</v>
      </c>
      <c r="H144" s="17">
        <v>44470</v>
      </c>
      <c r="I144" s="22" t="s">
        <v>4587</v>
      </c>
      <c r="L144" s="8"/>
    </row>
    <row r="145" spans="1:12" hidden="1">
      <c r="A145" s="22">
        <f t="shared" si="5"/>
        <v>141</v>
      </c>
      <c r="B145" s="21" t="str">
        <f t="shared" si="4"/>
        <v>08000263</v>
      </c>
      <c r="C145" s="21">
        <v>8000263</v>
      </c>
      <c r="D145" s="22"/>
      <c r="E145" s="22" t="s">
        <v>5194</v>
      </c>
      <c r="F145" s="22" t="s">
        <v>1255</v>
      </c>
      <c r="G145" s="22" t="s">
        <v>405</v>
      </c>
      <c r="H145" s="17">
        <v>44470</v>
      </c>
      <c r="I145" s="22" t="s">
        <v>4587</v>
      </c>
      <c r="L145" s="8"/>
    </row>
    <row r="146" spans="1:12" hidden="1">
      <c r="A146" s="22">
        <f t="shared" si="5"/>
        <v>142</v>
      </c>
      <c r="B146" s="21" t="str">
        <f t="shared" si="4"/>
        <v>80000223</v>
      </c>
      <c r="C146" s="21">
        <v>80000223</v>
      </c>
      <c r="D146" s="22"/>
      <c r="E146" s="22" t="s">
        <v>35</v>
      </c>
      <c r="F146" s="22" t="s">
        <v>1255</v>
      </c>
      <c r="G146" s="22" t="s">
        <v>405</v>
      </c>
      <c r="H146" s="17">
        <v>44470</v>
      </c>
      <c r="I146" s="22" t="s">
        <v>4587</v>
      </c>
      <c r="L146" s="8"/>
    </row>
    <row r="147" spans="1:12" hidden="1">
      <c r="A147" s="22">
        <f t="shared" si="5"/>
        <v>143</v>
      </c>
      <c r="B147" s="21" t="str">
        <f t="shared" si="4"/>
        <v>00117136</v>
      </c>
      <c r="C147" s="21">
        <v>117136</v>
      </c>
      <c r="D147" s="22"/>
      <c r="E147" s="22" t="s">
        <v>5195</v>
      </c>
      <c r="F147" s="22" t="s">
        <v>1255</v>
      </c>
      <c r="G147" s="22" t="s">
        <v>328</v>
      </c>
      <c r="H147" s="17">
        <v>44470</v>
      </c>
      <c r="I147" s="22" t="s">
        <v>4587</v>
      </c>
      <c r="L147" s="8"/>
    </row>
    <row r="148" spans="1:12" hidden="1">
      <c r="A148" s="22">
        <f t="shared" si="5"/>
        <v>144</v>
      </c>
      <c r="B148" s="21" t="str">
        <f t="shared" si="4"/>
        <v>80001353</v>
      </c>
      <c r="C148" s="21">
        <v>80001353</v>
      </c>
      <c r="D148" s="22"/>
      <c r="E148" s="22" t="s">
        <v>5196</v>
      </c>
      <c r="F148" s="22" t="s">
        <v>1255</v>
      </c>
      <c r="G148" s="22" t="s">
        <v>328</v>
      </c>
      <c r="H148" s="17">
        <v>44471</v>
      </c>
      <c r="I148" s="22" t="s">
        <v>4587</v>
      </c>
      <c r="L148" s="8"/>
    </row>
    <row r="149" spans="1:12" hidden="1">
      <c r="A149" s="22">
        <f t="shared" si="5"/>
        <v>145</v>
      </c>
      <c r="B149" s="21" t="str">
        <f t="shared" si="4"/>
        <v>BMP-1604211</v>
      </c>
      <c r="C149" s="21" t="s">
        <v>596</v>
      </c>
      <c r="D149" s="22"/>
      <c r="E149" s="22" t="s">
        <v>5197</v>
      </c>
      <c r="F149" s="22" t="s">
        <v>326</v>
      </c>
      <c r="G149" s="22" t="s">
        <v>328</v>
      </c>
      <c r="H149" s="17">
        <v>44471</v>
      </c>
      <c r="I149" s="22" t="s">
        <v>4587</v>
      </c>
      <c r="L149" s="8"/>
    </row>
    <row r="150" spans="1:12" hidden="1">
      <c r="A150" s="22">
        <f t="shared" si="5"/>
        <v>146</v>
      </c>
      <c r="B150" s="21" t="str">
        <f t="shared" si="4"/>
        <v>BMP-221220</v>
      </c>
      <c r="C150" s="21" t="s">
        <v>5198</v>
      </c>
      <c r="D150" s="22"/>
      <c r="E150" s="22" t="s">
        <v>5199</v>
      </c>
      <c r="F150" s="22" t="s">
        <v>326</v>
      </c>
      <c r="G150" s="22" t="s">
        <v>328</v>
      </c>
      <c r="H150" s="17">
        <v>44471</v>
      </c>
      <c r="I150" s="22" t="s">
        <v>4587</v>
      </c>
      <c r="L150" s="8"/>
    </row>
    <row r="151" spans="1:12" hidden="1">
      <c r="A151" s="22">
        <f t="shared" si="5"/>
        <v>147</v>
      </c>
      <c r="B151" s="21" t="str">
        <f t="shared" si="4"/>
        <v>00001036</v>
      </c>
      <c r="C151" s="21">
        <v>1036</v>
      </c>
      <c r="D151" s="22"/>
      <c r="E151" s="22" t="s">
        <v>5200</v>
      </c>
      <c r="F151" s="22" t="s">
        <v>783</v>
      </c>
      <c r="G151" s="22" t="s">
        <v>328</v>
      </c>
      <c r="H151" s="17">
        <v>44472</v>
      </c>
      <c r="I151" s="22" t="s">
        <v>4587</v>
      </c>
      <c r="L151" s="8"/>
    </row>
    <row r="152" spans="1:12" hidden="1">
      <c r="A152" s="22">
        <f t="shared" si="5"/>
        <v>148</v>
      </c>
      <c r="B152" s="21" t="str">
        <f t="shared" si="4"/>
        <v>MP/SIS-20080635</v>
      </c>
      <c r="C152" s="21" t="s">
        <v>4424</v>
      </c>
      <c r="D152" s="22"/>
      <c r="E152" s="22" t="s">
        <v>5201</v>
      </c>
      <c r="F152" s="22" t="s">
        <v>744</v>
      </c>
      <c r="G152" s="22" t="s">
        <v>328</v>
      </c>
      <c r="H152" s="17">
        <v>44472</v>
      </c>
      <c r="I152" s="22" t="s">
        <v>4587</v>
      </c>
      <c r="L152" s="8"/>
    </row>
    <row r="153" spans="1:12" hidden="1">
      <c r="A153" s="22">
        <f t="shared" si="5"/>
        <v>149</v>
      </c>
      <c r="B153" s="21" t="str">
        <f t="shared" si="4"/>
        <v>00001036</v>
      </c>
      <c r="C153" s="21">
        <v>1036</v>
      </c>
      <c r="D153" s="22"/>
      <c r="E153" s="22" t="s">
        <v>5202</v>
      </c>
      <c r="F153" s="22" t="s">
        <v>783</v>
      </c>
      <c r="G153" s="22" t="s">
        <v>328</v>
      </c>
      <c r="H153" s="17">
        <v>44472</v>
      </c>
      <c r="I153" s="22" t="s">
        <v>4587</v>
      </c>
      <c r="L153" s="8"/>
    </row>
    <row r="154" spans="1:12" hidden="1">
      <c r="A154" s="22">
        <f t="shared" si="5"/>
        <v>150</v>
      </c>
      <c r="B154" s="21" t="str">
        <f t="shared" si="4"/>
        <v>MP/SIS-20080635</v>
      </c>
      <c r="C154" s="21" t="s">
        <v>4424</v>
      </c>
      <c r="D154" s="22"/>
      <c r="E154" s="22" t="s">
        <v>5201</v>
      </c>
      <c r="F154" s="22" t="s">
        <v>744</v>
      </c>
      <c r="G154" s="22" t="s">
        <v>328</v>
      </c>
      <c r="H154" s="17">
        <v>44472</v>
      </c>
      <c r="I154" s="22" t="s">
        <v>4587</v>
      </c>
      <c r="L154" s="8"/>
    </row>
    <row r="155" spans="1:12" hidden="1">
      <c r="A155" s="22">
        <f t="shared" si="5"/>
        <v>151</v>
      </c>
      <c r="B155" s="21" t="str">
        <f t="shared" si="4"/>
        <v>00212788</v>
      </c>
      <c r="C155" s="21">
        <v>212788</v>
      </c>
      <c r="D155" s="22"/>
      <c r="E155" s="22" t="s">
        <v>5203</v>
      </c>
      <c r="F155" s="22" t="s">
        <v>1255</v>
      </c>
      <c r="G155" s="22" t="s">
        <v>355</v>
      </c>
      <c r="H155" s="17">
        <v>44473</v>
      </c>
      <c r="I155" s="22" t="s">
        <v>4587</v>
      </c>
      <c r="L155" s="8"/>
    </row>
    <row r="156" spans="1:12" hidden="1">
      <c r="A156" s="22">
        <f t="shared" si="5"/>
        <v>152</v>
      </c>
      <c r="B156" s="21" t="str">
        <f t="shared" si="4"/>
        <v>00212788</v>
      </c>
      <c r="C156" s="21">
        <v>212788</v>
      </c>
      <c r="D156" s="22"/>
      <c r="E156" s="22" t="s">
        <v>5203</v>
      </c>
      <c r="F156" s="22" t="s">
        <v>1255</v>
      </c>
      <c r="G156" s="22" t="s">
        <v>355</v>
      </c>
      <c r="H156" s="17">
        <v>44473</v>
      </c>
      <c r="I156" s="22" t="s">
        <v>4587</v>
      </c>
      <c r="L156" s="8"/>
    </row>
    <row r="157" spans="1:12" hidden="1">
      <c r="A157" s="22">
        <f t="shared" si="5"/>
        <v>153</v>
      </c>
      <c r="B157" s="21" t="str">
        <f t="shared" si="4"/>
        <v>00117388</v>
      </c>
      <c r="C157" s="21">
        <v>117388</v>
      </c>
      <c r="D157" s="22"/>
      <c r="E157" s="22" t="s">
        <v>5204</v>
      </c>
      <c r="F157" s="22" t="s">
        <v>1255</v>
      </c>
      <c r="G157" s="22" t="s">
        <v>386</v>
      </c>
      <c r="H157" s="17">
        <v>44473</v>
      </c>
      <c r="I157" s="22" t="s">
        <v>4587</v>
      </c>
      <c r="L157" s="8"/>
    </row>
    <row r="158" spans="1:12" hidden="1">
      <c r="A158" s="22">
        <f t="shared" si="5"/>
        <v>154</v>
      </c>
      <c r="B158" s="21" t="str">
        <f t="shared" si="4"/>
        <v>80001107</v>
      </c>
      <c r="C158" s="21">
        <v>80001107</v>
      </c>
      <c r="D158" s="22"/>
      <c r="E158" s="22" t="s">
        <v>3594</v>
      </c>
      <c r="F158" s="22" t="s">
        <v>1255</v>
      </c>
      <c r="G158" s="22" t="s">
        <v>405</v>
      </c>
      <c r="H158" s="17">
        <v>44473</v>
      </c>
      <c r="I158" s="22" t="s">
        <v>4587</v>
      </c>
      <c r="L158" s="8"/>
    </row>
    <row r="159" spans="1:12" hidden="1">
      <c r="A159" s="22">
        <f t="shared" si="5"/>
        <v>155</v>
      </c>
      <c r="B159" s="21" t="str">
        <f t="shared" si="4"/>
        <v>80000882</v>
      </c>
      <c r="C159" s="21">
        <v>80000882</v>
      </c>
      <c r="D159" s="22"/>
      <c r="E159" s="22" t="s">
        <v>5205</v>
      </c>
      <c r="F159" s="22" t="s">
        <v>1255</v>
      </c>
      <c r="G159" s="22" t="s">
        <v>405</v>
      </c>
      <c r="H159" s="17">
        <v>44473</v>
      </c>
      <c r="I159" s="22" t="s">
        <v>4587</v>
      </c>
      <c r="L159" s="8"/>
    </row>
    <row r="160" spans="1:12" hidden="1">
      <c r="A160" s="22">
        <f t="shared" si="5"/>
        <v>156</v>
      </c>
      <c r="B160" s="21" t="str">
        <f t="shared" si="4"/>
        <v>BMP-191040002</v>
      </c>
      <c r="C160" s="21" t="s">
        <v>439</v>
      </c>
      <c r="D160" s="22"/>
      <c r="E160" s="22" t="s">
        <v>5206</v>
      </c>
      <c r="F160" s="22" t="s">
        <v>326</v>
      </c>
      <c r="G160" s="22" t="s">
        <v>355</v>
      </c>
      <c r="H160" s="17">
        <v>44473</v>
      </c>
      <c r="I160" s="22" t="s">
        <v>4587</v>
      </c>
      <c r="L160" s="8"/>
    </row>
    <row r="161" spans="1:12" hidden="1">
      <c r="A161" s="22">
        <f t="shared" si="5"/>
        <v>157</v>
      </c>
      <c r="B161" s="21" t="str">
        <f t="shared" si="4"/>
        <v>80001136</v>
      </c>
      <c r="C161" s="21">
        <v>80001136</v>
      </c>
      <c r="D161" s="22"/>
      <c r="E161" s="22" t="s">
        <v>5207</v>
      </c>
      <c r="F161" s="22" t="s">
        <v>1255</v>
      </c>
      <c r="G161" s="22" t="s">
        <v>405</v>
      </c>
      <c r="H161" s="17">
        <v>44473</v>
      </c>
      <c r="I161" s="22" t="s">
        <v>4587</v>
      </c>
      <c r="L161" s="8"/>
    </row>
    <row r="162" spans="1:12" hidden="1">
      <c r="A162" s="22">
        <f t="shared" si="5"/>
        <v>158</v>
      </c>
      <c r="B162" s="21" t="str">
        <f t="shared" si="4"/>
        <v>BMP-191040002</v>
      </c>
      <c r="C162" s="21" t="s">
        <v>439</v>
      </c>
      <c r="D162" s="22"/>
      <c r="E162" s="22" t="s">
        <v>5206</v>
      </c>
      <c r="F162" s="22" t="s">
        <v>326</v>
      </c>
      <c r="G162" s="22" t="s">
        <v>355</v>
      </c>
      <c r="H162" s="17">
        <v>44473</v>
      </c>
      <c r="I162" s="22" t="s">
        <v>4587</v>
      </c>
      <c r="L162" s="8"/>
    </row>
    <row r="163" spans="1:12" hidden="1">
      <c r="A163" s="22">
        <f t="shared" si="5"/>
        <v>159</v>
      </c>
      <c r="B163" s="21" t="str">
        <f t="shared" si="4"/>
        <v>00117238</v>
      </c>
      <c r="C163" s="21">
        <v>117238</v>
      </c>
      <c r="D163" s="22"/>
      <c r="E163" s="22" t="s">
        <v>5208</v>
      </c>
      <c r="F163" s="22" t="s">
        <v>1255</v>
      </c>
      <c r="G163" s="22" t="s">
        <v>393</v>
      </c>
      <c r="H163" s="17">
        <v>44473</v>
      </c>
      <c r="I163" s="22" t="s">
        <v>4587</v>
      </c>
      <c r="L163" s="8"/>
    </row>
    <row r="164" spans="1:12" hidden="1">
      <c r="A164" s="22">
        <f t="shared" si="5"/>
        <v>160</v>
      </c>
      <c r="B164" s="21" t="str">
        <f t="shared" si="4"/>
        <v>80000502</v>
      </c>
      <c r="C164" s="21">
        <v>80000502</v>
      </c>
      <c r="D164" s="22"/>
      <c r="E164" s="22" t="s">
        <v>5209</v>
      </c>
      <c r="F164" s="22" t="s">
        <v>1255</v>
      </c>
      <c r="G164" s="22" t="s">
        <v>405</v>
      </c>
      <c r="H164" s="17">
        <v>44473</v>
      </c>
      <c r="I164" s="22" t="s">
        <v>4587</v>
      </c>
      <c r="L164" s="8"/>
    </row>
    <row r="165" spans="1:12" hidden="1">
      <c r="A165" s="22">
        <f t="shared" si="5"/>
        <v>161</v>
      </c>
      <c r="B165" s="21" t="str">
        <f t="shared" si="4"/>
        <v>80000690</v>
      </c>
      <c r="C165" s="21">
        <v>80000690</v>
      </c>
      <c r="D165" s="22"/>
      <c r="E165" s="22" t="s">
        <v>1420</v>
      </c>
      <c r="F165" s="22" t="s">
        <v>1255</v>
      </c>
      <c r="G165" s="22" t="s">
        <v>405</v>
      </c>
      <c r="H165" s="17">
        <v>44473</v>
      </c>
      <c r="I165" s="22" t="s">
        <v>4587</v>
      </c>
      <c r="L165" s="8"/>
    </row>
    <row r="166" spans="1:12" hidden="1">
      <c r="A166" s="22">
        <f t="shared" si="5"/>
        <v>162</v>
      </c>
      <c r="B166" s="21" t="str">
        <f t="shared" si="4"/>
        <v>80000691</v>
      </c>
      <c r="C166" s="21">
        <v>80000691</v>
      </c>
      <c r="D166" s="22"/>
      <c r="E166" s="22" t="s">
        <v>5210</v>
      </c>
      <c r="F166" s="22" t="s">
        <v>1255</v>
      </c>
      <c r="G166" s="22" t="s">
        <v>405</v>
      </c>
      <c r="H166" s="17">
        <v>44473</v>
      </c>
      <c r="I166" s="22" t="s">
        <v>4587</v>
      </c>
      <c r="L166" s="8"/>
    </row>
    <row r="167" spans="1:12" hidden="1">
      <c r="A167" s="22">
        <f t="shared" si="5"/>
        <v>163</v>
      </c>
      <c r="B167" s="21" t="str">
        <f t="shared" si="4"/>
        <v>80000566</v>
      </c>
      <c r="C167" s="21">
        <v>80000566</v>
      </c>
      <c r="D167" s="22"/>
      <c r="E167" s="22" t="s">
        <v>5211</v>
      </c>
      <c r="F167" s="22" t="s">
        <v>1255</v>
      </c>
      <c r="G167" s="22" t="s">
        <v>405</v>
      </c>
      <c r="H167" s="17">
        <v>44473</v>
      </c>
      <c r="I167" s="22" t="s">
        <v>4587</v>
      </c>
      <c r="L167" s="8"/>
    </row>
    <row r="168" spans="1:12" hidden="1">
      <c r="A168" s="22">
        <f t="shared" si="5"/>
        <v>164</v>
      </c>
      <c r="B168" s="21" t="str">
        <f t="shared" si="4"/>
        <v>00118256</v>
      </c>
      <c r="C168" s="21">
        <v>118256</v>
      </c>
      <c r="D168" s="22"/>
      <c r="E168" s="22" t="s">
        <v>5212</v>
      </c>
      <c r="F168" s="22" t="s">
        <v>1255</v>
      </c>
      <c r="G168" s="22" t="s">
        <v>386</v>
      </c>
      <c r="H168" s="17">
        <v>44473</v>
      </c>
      <c r="I168" s="22" t="s">
        <v>4587</v>
      </c>
      <c r="L168" s="8"/>
    </row>
    <row r="169" spans="1:12" hidden="1">
      <c r="A169" s="22">
        <f t="shared" si="5"/>
        <v>165</v>
      </c>
      <c r="B169" s="21" t="str">
        <f t="shared" si="4"/>
        <v>80000685</v>
      </c>
      <c r="C169" s="21">
        <v>80000685</v>
      </c>
      <c r="D169" s="22"/>
      <c r="E169" s="22" t="s">
        <v>5213</v>
      </c>
      <c r="F169" s="22" t="s">
        <v>1255</v>
      </c>
      <c r="G169" s="22" t="s">
        <v>405</v>
      </c>
      <c r="H169" s="17">
        <v>44473</v>
      </c>
      <c r="I169" s="22" t="s">
        <v>4587</v>
      </c>
      <c r="L169" s="8"/>
    </row>
    <row r="170" spans="1:12" hidden="1">
      <c r="A170" s="22">
        <f t="shared" si="5"/>
        <v>166</v>
      </c>
      <c r="B170" s="21" t="str">
        <f t="shared" si="4"/>
        <v>NH</v>
      </c>
      <c r="C170" s="21" t="s">
        <v>5214</v>
      </c>
      <c r="D170" s="22"/>
      <c r="E170" s="22" t="s">
        <v>5215</v>
      </c>
      <c r="F170" s="22" t="s">
        <v>1255</v>
      </c>
      <c r="G170" s="22" t="s">
        <v>386</v>
      </c>
      <c r="H170" s="17">
        <v>44473</v>
      </c>
      <c r="I170" s="22" t="s">
        <v>4587</v>
      </c>
      <c r="L170" s="8"/>
    </row>
    <row r="171" spans="1:12" hidden="1">
      <c r="A171" s="22">
        <f t="shared" si="5"/>
        <v>167</v>
      </c>
      <c r="B171" s="21" t="str">
        <f t="shared" si="4"/>
        <v>80000179</v>
      </c>
      <c r="C171" s="21">
        <v>80000179</v>
      </c>
      <c r="D171" s="22"/>
      <c r="E171" s="22" t="s">
        <v>5216</v>
      </c>
      <c r="F171" s="22" t="s">
        <v>1255</v>
      </c>
      <c r="G171" s="22" t="s">
        <v>405</v>
      </c>
      <c r="H171" s="17">
        <v>44473</v>
      </c>
      <c r="I171" s="22" t="s">
        <v>4587</v>
      </c>
      <c r="L171" s="8"/>
    </row>
    <row r="172" spans="1:12" hidden="1">
      <c r="A172" s="22">
        <f t="shared" si="5"/>
        <v>168</v>
      </c>
      <c r="B172" s="21" t="str">
        <f t="shared" si="4"/>
        <v>01219082</v>
      </c>
      <c r="C172" s="21">
        <v>1219082</v>
      </c>
      <c r="D172" s="22"/>
      <c r="E172" s="22" t="s">
        <v>5217</v>
      </c>
      <c r="F172" s="22" t="s">
        <v>1255</v>
      </c>
      <c r="G172" s="22" t="s">
        <v>405</v>
      </c>
      <c r="H172" s="17">
        <v>44473</v>
      </c>
      <c r="I172" s="22" t="s">
        <v>4587</v>
      </c>
      <c r="L172" s="8"/>
    </row>
    <row r="173" spans="1:12" hidden="1">
      <c r="A173" s="22">
        <f t="shared" si="5"/>
        <v>169</v>
      </c>
      <c r="B173" s="21" t="str">
        <f t="shared" si="4"/>
        <v>80000691</v>
      </c>
      <c r="C173" s="21">
        <v>80000691</v>
      </c>
      <c r="D173" s="22"/>
      <c r="E173" s="22" t="s">
        <v>5210</v>
      </c>
      <c r="F173" s="22" t="s">
        <v>1255</v>
      </c>
      <c r="G173" s="22" t="s">
        <v>405</v>
      </c>
      <c r="H173" s="17">
        <v>44473</v>
      </c>
      <c r="I173" s="22" t="s">
        <v>4587</v>
      </c>
      <c r="L173" s="8"/>
    </row>
    <row r="174" spans="1:12" hidden="1">
      <c r="A174" s="22">
        <f t="shared" si="5"/>
        <v>170</v>
      </c>
      <c r="B174" s="21" t="str">
        <f t="shared" si="4"/>
        <v>SKB - 00022</v>
      </c>
      <c r="C174" s="21" t="s">
        <v>5218</v>
      </c>
      <c r="D174" s="22"/>
      <c r="E174" s="22" t="s">
        <v>5219</v>
      </c>
      <c r="F174" s="22" t="s">
        <v>1228</v>
      </c>
      <c r="G174" s="22" t="s">
        <v>386</v>
      </c>
      <c r="H174" s="17">
        <v>44474</v>
      </c>
      <c r="I174" s="22" t="s">
        <v>4587</v>
      </c>
      <c r="L174" s="8"/>
    </row>
    <row r="175" spans="1:12" hidden="1">
      <c r="A175" s="22">
        <f t="shared" si="5"/>
        <v>171</v>
      </c>
      <c r="B175" s="21" t="str">
        <f t="shared" si="4"/>
        <v>Cmu</v>
      </c>
      <c r="C175" s="21" t="s">
        <v>5220</v>
      </c>
      <c r="D175" s="22"/>
      <c r="E175" s="22" t="s">
        <v>5221</v>
      </c>
      <c r="F175" s="22" t="s">
        <v>666</v>
      </c>
      <c r="G175" s="22" t="s">
        <v>3973</v>
      </c>
      <c r="H175" s="17">
        <v>44474</v>
      </c>
      <c r="I175" s="22" t="s">
        <v>4587</v>
      </c>
      <c r="L175" s="8"/>
    </row>
    <row r="176" spans="1:12" hidden="1">
      <c r="A176" s="22">
        <f t="shared" si="5"/>
        <v>172</v>
      </c>
      <c r="B176" s="21" t="str">
        <f t="shared" si="4"/>
        <v>08000437</v>
      </c>
      <c r="C176" s="21">
        <v>8000437</v>
      </c>
      <c r="D176" s="22"/>
      <c r="E176" s="22" t="s">
        <v>5222</v>
      </c>
      <c r="F176" s="22" t="s">
        <v>1255</v>
      </c>
      <c r="G176" s="22" t="s">
        <v>328</v>
      </c>
      <c r="H176" s="17">
        <v>44474</v>
      </c>
      <c r="I176" s="22" t="s">
        <v>4587</v>
      </c>
      <c r="L176" s="8"/>
    </row>
    <row r="177" spans="1:12" hidden="1">
      <c r="A177" s="22">
        <f t="shared" si="5"/>
        <v>173</v>
      </c>
      <c r="B177" s="21" t="str">
        <f t="shared" si="4"/>
        <v>80000246</v>
      </c>
      <c r="C177" s="21">
        <v>80000246</v>
      </c>
      <c r="D177" s="22"/>
      <c r="E177" s="22" t="s">
        <v>5223</v>
      </c>
      <c r="F177" s="22" t="s">
        <v>1255</v>
      </c>
      <c r="G177" s="22" t="s">
        <v>405</v>
      </c>
      <c r="H177" s="17">
        <v>44474</v>
      </c>
      <c r="I177" s="22" t="s">
        <v>4587</v>
      </c>
      <c r="L177" s="8"/>
    </row>
    <row r="178" spans="1:12" hidden="1">
      <c r="A178" s="22">
        <f t="shared" si="5"/>
        <v>174</v>
      </c>
      <c r="B178" s="21" t="str">
        <f t="shared" si="4"/>
        <v>80000337</v>
      </c>
      <c r="C178" s="21">
        <v>80000337</v>
      </c>
      <c r="D178" s="22"/>
      <c r="E178" s="22" t="s">
        <v>5224</v>
      </c>
      <c r="F178" s="22" t="s">
        <v>1255</v>
      </c>
      <c r="G178" s="22" t="s">
        <v>405</v>
      </c>
      <c r="H178" s="17">
        <v>44475</v>
      </c>
      <c r="I178" s="22" t="s">
        <v>4587</v>
      </c>
      <c r="L178" s="8"/>
    </row>
    <row r="179" spans="1:12" hidden="1">
      <c r="A179" s="22">
        <f t="shared" si="5"/>
        <v>175</v>
      </c>
      <c r="B179" s="21" t="str">
        <f t="shared" si="4"/>
        <v>80000337</v>
      </c>
      <c r="C179" s="21">
        <v>80000337</v>
      </c>
      <c r="D179" s="22"/>
      <c r="E179" s="22" t="s">
        <v>5224</v>
      </c>
      <c r="F179" s="22" t="s">
        <v>1255</v>
      </c>
      <c r="G179" s="22" t="s">
        <v>405</v>
      </c>
      <c r="H179" s="17">
        <v>44475</v>
      </c>
      <c r="I179" s="22" t="s">
        <v>4587</v>
      </c>
      <c r="L179" s="8"/>
    </row>
    <row r="180" spans="1:12" hidden="1">
      <c r="A180" s="22">
        <f t="shared" si="5"/>
        <v>176</v>
      </c>
      <c r="B180" s="21" t="str">
        <f t="shared" si="4"/>
        <v>BMP-0405212</v>
      </c>
      <c r="C180" s="21" t="s">
        <v>521</v>
      </c>
      <c r="D180" s="22"/>
      <c r="E180" s="22" t="s">
        <v>5225</v>
      </c>
      <c r="F180" s="22" t="s">
        <v>326</v>
      </c>
      <c r="G180" s="22" t="s">
        <v>386</v>
      </c>
      <c r="H180" s="17">
        <v>44475</v>
      </c>
      <c r="I180" s="22" t="s">
        <v>4587</v>
      </c>
      <c r="L180" s="8"/>
    </row>
    <row r="181" spans="1:12" hidden="1">
      <c r="A181" s="22">
        <f t="shared" si="5"/>
        <v>177</v>
      </c>
      <c r="B181" s="21" t="str">
        <f t="shared" si="4"/>
        <v>80001288</v>
      </c>
      <c r="C181" s="21">
        <v>80001288</v>
      </c>
      <c r="D181" s="22"/>
      <c r="E181" s="22" t="s">
        <v>5226</v>
      </c>
      <c r="F181" s="22" t="s">
        <v>1255</v>
      </c>
      <c r="G181" s="22" t="s">
        <v>405</v>
      </c>
      <c r="H181" s="17">
        <v>44475</v>
      </c>
      <c r="I181" s="22" t="s">
        <v>4587</v>
      </c>
      <c r="L181" s="8"/>
    </row>
    <row r="182" spans="1:12" hidden="1">
      <c r="A182" s="22">
        <f t="shared" si="5"/>
        <v>178</v>
      </c>
      <c r="B182" s="21" t="str">
        <f t="shared" si="4"/>
        <v>80000880</v>
      </c>
      <c r="C182" s="21">
        <v>80000880</v>
      </c>
      <c r="D182" s="22"/>
      <c r="E182" s="22" t="s">
        <v>2914</v>
      </c>
      <c r="F182" s="22" t="s">
        <v>1255</v>
      </c>
      <c r="G182" s="22" t="s">
        <v>405</v>
      </c>
      <c r="H182" s="17">
        <v>44475</v>
      </c>
      <c r="I182" s="22" t="s">
        <v>4587</v>
      </c>
      <c r="L182" s="8"/>
    </row>
    <row r="183" spans="1:12" hidden="1">
      <c r="A183" s="22">
        <f t="shared" si="5"/>
        <v>179</v>
      </c>
      <c r="B183" s="21" t="str">
        <f t="shared" si="4"/>
        <v>01111018</v>
      </c>
      <c r="C183" s="21">
        <v>1111018</v>
      </c>
      <c r="D183" s="22"/>
      <c r="E183" s="22" t="s">
        <v>5227</v>
      </c>
      <c r="F183" s="22" t="s">
        <v>1255</v>
      </c>
      <c r="G183" s="22" t="s">
        <v>393</v>
      </c>
      <c r="H183" s="17">
        <v>44476</v>
      </c>
      <c r="I183" s="22" t="s">
        <v>4587</v>
      </c>
      <c r="L183" s="8"/>
    </row>
    <row r="184" spans="1:12" hidden="1">
      <c r="A184" s="22">
        <f t="shared" si="5"/>
        <v>180</v>
      </c>
      <c r="B184" s="21" t="str">
        <f t="shared" si="4"/>
        <v>80000531</v>
      </c>
      <c r="C184" s="21">
        <v>80000531</v>
      </c>
      <c r="D184" s="22"/>
      <c r="E184" s="22" t="s">
        <v>5228</v>
      </c>
      <c r="F184" s="22" t="s">
        <v>1255</v>
      </c>
      <c r="G184" s="22" t="s">
        <v>405</v>
      </c>
      <c r="H184" s="17">
        <v>44476</v>
      </c>
      <c r="I184" s="22" t="s">
        <v>4587</v>
      </c>
      <c r="L184" s="8"/>
    </row>
    <row r="185" spans="1:12" hidden="1">
      <c r="A185" s="22">
        <f t="shared" si="5"/>
        <v>181</v>
      </c>
      <c r="B185" s="21" t="str">
        <f t="shared" si="4"/>
        <v>80000528</v>
      </c>
      <c r="C185" s="21">
        <v>80000528</v>
      </c>
      <c r="D185" s="22"/>
      <c r="E185" s="22" t="s">
        <v>5229</v>
      </c>
      <c r="F185" s="22" t="s">
        <v>1255</v>
      </c>
      <c r="G185" s="22" t="s">
        <v>405</v>
      </c>
      <c r="H185" s="17">
        <v>44476</v>
      </c>
      <c r="I185" s="22" t="s">
        <v>4587</v>
      </c>
      <c r="L185" s="8"/>
    </row>
    <row r="186" spans="1:12" hidden="1">
      <c r="A186" s="22">
        <f t="shared" si="5"/>
        <v>182</v>
      </c>
      <c r="B186" s="21" t="str">
        <f t="shared" si="4"/>
        <v>80000368</v>
      </c>
      <c r="C186" s="21">
        <v>80000368</v>
      </c>
      <c r="D186" s="22"/>
      <c r="E186" s="22" t="s">
        <v>5230</v>
      </c>
      <c r="F186" s="22" t="s">
        <v>1255</v>
      </c>
      <c r="G186" s="22" t="s">
        <v>328</v>
      </c>
      <c r="H186" s="17">
        <v>44476</v>
      </c>
      <c r="I186" s="22" t="s">
        <v>4587</v>
      </c>
      <c r="L186" s="8"/>
    </row>
    <row r="187" spans="1:12" hidden="1">
      <c r="A187" s="22">
        <f t="shared" si="5"/>
        <v>183</v>
      </c>
      <c r="B187" s="21" t="str">
        <f t="shared" si="4"/>
        <v>80001862</v>
      </c>
      <c r="C187" s="21">
        <v>80001862</v>
      </c>
      <c r="D187" s="22"/>
      <c r="E187" s="22" t="s">
        <v>5231</v>
      </c>
      <c r="F187" s="22" t="s">
        <v>1255</v>
      </c>
      <c r="G187" s="22" t="s">
        <v>405</v>
      </c>
      <c r="H187" s="17">
        <v>44476</v>
      </c>
      <c r="I187" s="22" t="s">
        <v>4587</v>
      </c>
      <c r="L187" s="8"/>
    </row>
    <row r="188" spans="1:12" hidden="1">
      <c r="A188" s="22">
        <f t="shared" si="5"/>
        <v>184</v>
      </c>
      <c r="B188" s="21" t="str">
        <f t="shared" si="4"/>
        <v>80000419</v>
      </c>
      <c r="C188" s="21">
        <v>80000419</v>
      </c>
      <c r="D188" s="22"/>
      <c r="E188" s="22" t="s">
        <v>5232</v>
      </c>
      <c r="F188" s="22" t="s">
        <v>1255</v>
      </c>
      <c r="G188" s="22" t="s">
        <v>328</v>
      </c>
      <c r="H188" s="17">
        <v>44476</v>
      </c>
      <c r="I188" s="22" t="s">
        <v>4587</v>
      </c>
      <c r="L188" s="8"/>
    </row>
    <row r="189" spans="1:12" hidden="1">
      <c r="A189" s="22">
        <f t="shared" si="5"/>
        <v>185</v>
      </c>
      <c r="B189" s="21" t="str">
        <f t="shared" si="4"/>
        <v>80001446</v>
      </c>
      <c r="C189" s="21">
        <v>80001446</v>
      </c>
      <c r="D189" s="22"/>
      <c r="E189" s="22" t="s">
        <v>5233</v>
      </c>
      <c r="F189" s="22" t="s">
        <v>1255</v>
      </c>
      <c r="G189" s="22" t="s">
        <v>328</v>
      </c>
      <c r="H189" s="17">
        <v>44476</v>
      </c>
      <c r="I189" s="22" t="s">
        <v>4587</v>
      </c>
      <c r="L189" s="8"/>
    </row>
    <row r="190" spans="1:12" hidden="1">
      <c r="A190" s="22">
        <f t="shared" si="5"/>
        <v>186</v>
      </c>
      <c r="B190" s="21" t="str">
        <f t="shared" si="4"/>
        <v>C2106007</v>
      </c>
      <c r="C190" s="21" t="s">
        <v>709</v>
      </c>
      <c r="D190" s="22"/>
      <c r="E190" s="22" t="s">
        <v>710</v>
      </c>
      <c r="F190" s="22" t="s">
        <v>666</v>
      </c>
      <c r="G190" s="22" t="s">
        <v>386</v>
      </c>
      <c r="H190" s="17">
        <v>44476</v>
      </c>
      <c r="I190" s="22" t="s">
        <v>4587</v>
      </c>
      <c r="L190" s="8"/>
    </row>
    <row r="191" spans="1:12" hidden="1">
      <c r="A191" s="22">
        <f t="shared" si="5"/>
        <v>187</v>
      </c>
      <c r="B191" s="21" t="str">
        <f t="shared" si="4"/>
        <v>80000103</v>
      </c>
      <c r="C191" s="21">
        <v>80000103</v>
      </c>
      <c r="D191" s="22"/>
      <c r="E191" s="22" t="s">
        <v>1402</v>
      </c>
      <c r="F191" s="22" t="s">
        <v>1255</v>
      </c>
      <c r="G191" s="22" t="s">
        <v>405</v>
      </c>
      <c r="H191" s="17">
        <v>44476</v>
      </c>
      <c r="I191" s="22" t="s">
        <v>4587</v>
      </c>
      <c r="L191" s="8"/>
    </row>
    <row r="192" spans="1:12" hidden="1">
      <c r="A192" s="22">
        <f t="shared" si="5"/>
        <v>188</v>
      </c>
      <c r="B192" s="21" t="str">
        <f t="shared" si="4"/>
        <v>01219094</v>
      </c>
      <c r="C192" s="21">
        <v>1219094</v>
      </c>
      <c r="D192" s="22"/>
      <c r="E192" s="22" t="s">
        <v>5234</v>
      </c>
      <c r="F192" s="22" t="s">
        <v>1255</v>
      </c>
      <c r="G192" s="22" t="s">
        <v>405</v>
      </c>
      <c r="H192" s="17">
        <v>44476</v>
      </c>
      <c r="I192" s="22" t="s">
        <v>4587</v>
      </c>
      <c r="L192" s="8"/>
    </row>
    <row r="193" spans="1:12" hidden="1">
      <c r="A193" s="22">
        <f t="shared" si="5"/>
        <v>189</v>
      </c>
      <c r="B193" s="21" t="str">
        <f t="shared" si="4"/>
        <v>00119200</v>
      </c>
      <c r="C193" s="21">
        <v>119200</v>
      </c>
      <c r="D193" s="22"/>
      <c r="E193" s="22" t="s">
        <v>5235</v>
      </c>
      <c r="F193" s="22" t="s">
        <v>1255</v>
      </c>
      <c r="G193" s="22" t="s">
        <v>405</v>
      </c>
      <c r="H193" s="17">
        <v>44476</v>
      </c>
      <c r="I193" s="22" t="s">
        <v>4587</v>
      </c>
      <c r="L193" s="8"/>
    </row>
    <row r="194" spans="1:12" hidden="1">
      <c r="A194" s="22">
        <f t="shared" si="5"/>
        <v>190</v>
      </c>
      <c r="B194" s="21" t="str">
        <f t="shared" si="4"/>
        <v>80000010</v>
      </c>
      <c r="C194" s="21">
        <v>80000010</v>
      </c>
      <c r="D194" s="22"/>
      <c r="E194" s="22" t="s">
        <v>5236</v>
      </c>
      <c r="F194" s="22" t="s">
        <v>1255</v>
      </c>
      <c r="G194" s="22" t="s">
        <v>405</v>
      </c>
      <c r="H194" s="17">
        <v>44478</v>
      </c>
      <c r="I194" s="22" t="s">
        <v>4587</v>
      </c>
      <c r="L194" s="8"/>
    </row>
    <row r="195" spans="1:12" hidden="1">
      <c r="A195" s="22">
        <f t="shared" si="5"/>
        <v>191</v>
      </c>
      <c r="B195" s="21" t="str">
        <f t="shared" si="4"/>
        <v>80000560</v>
      </c>
      <c r="C195" s="21">
        <v>80000560</v>
      </c>
      <c r="D195" s="22"/>
      <c r="E195" s="22" t="s">
        <v>5237</v>
      </c>
      <c r="F195" s="22" t="s">
        <v>1255</v>
      </c>
      <c r="G195" s="22" t="s">
        <v>405</v>
      </c>
      <c r="H195" s="17">
        <v>44478</v>
      </c>
      <c r="I195" s="22" t="s">
        <v>4587</v>
      </c>
      <c r="L195" s="8"/>
    </row>
    <row r="196" spans="1:12" hidden="1">
      <c r="A196" s="22">
        <f t="shared" si="5"/>
        <v>192</v>
      </c>
      <c r="B196" s="21" t="str">
        <f t="shared" si="4"/>
        <v>80000010</v>
      </c>
      <c r="C196" s="21">
        <v>80000010</v>
      </c>
      <c r="D196" s="22"/>
      <c r="E196" s="22" t="s">
        <v>5236</v>
      </c>
      <c r="F196" s="22" t="s">
        <v>1255</v>
      </c>
      <c r="G196" s="22" t="s">
        <v>405</v>
      </c>
      <c r="H196" s="17">
        <v>44478</v>
      </c>
      <c r="I196" s="22" t="s">
        <v>4587</v>
      </c>
      <c r="L196" s="8"/>
    </row>
    <row r="197" spans="1:12" hidden="1">
      <c r="A197" s="22">
        <f t="shared" si="5"/>
        <v>193</v>
      </c>
      <c r="B197" s="21" t="str">
        <f t="shared" ref="B197:B260" si="6">TEXT(C197,"00000000")</f>
        <v>80000069</v>
      </c>
      <c r="C197" s="21">
        <v>80000069</v>
      </c>
      <c r="D197" s="22"/>
      <c r="E197" s="22" t="s">
        <v>5238</v>
      </c>
      <c r="F197" s="22" t="s">
        <v>1255</v>
      </c>
      <c r="G197" s="22" t="s">
        <v>405</v>
      </c>
      <c r="H197" s="17">
        <v>44478</v>
      </c>
      <c r="I197" s="22" t="s">
        <v>4587</v>
      </c>
      <c r="L197" s="8"/>
    </row>
    <row r="198" spans="1:12" hidden="1">
      <c r="A198" s="22">
        <f t="shared" si="5"/>
        <v>194</v>
      </c>
      <c r="B198" s="21" t="str">
        <f t="shared" si="6"/>
        <v>202101081</v>
      </c>
      <c r="C198" s="21">
        <v>202101081</v>
      </c>
      <c r="D198" s="22"/>
      <c r="E198" s="22" t="s">
        <v>3920</v>
      </c>
      <c r="F198" s="22" t="s">
        <v>3909</v>
      </c>
      <c r="G198" s="22" t="s">
        <v>328</v>
      </c>
      <c r="H198" s="17">
        <v>44478</v>
      </c>
      <c r="I198" s="22" t="s">
        <v>4587</v>
      </c>
      <c r="L198" s="8"/>
    </row>
    <row r="199" spans="1:12" hidden="1">
      <c r="A199" s="22">
        <f t="shared" si="5"/>
        <v>195</v>
      </c>
      <c r="B199" s="21" t="str">
        <f t="shared" si="6"/>
        <v>800000730</v>
      </c>
      <c r="C199" s="21">
        <v>800000730</v>
      </c>
      <c r="D199" s="22"/>
      <c r="E199" s="22" t="s">
        <v>5239</v>
      </c>
      <c r="F199" s="22" t="s">
        <v>1255</v>
      </c>
      <c r="G199" s="22" t="s">
        <v>328</v>
      </c>
      <c r="H199" s="17">
        <v>44478</v>
      </c>
      <c r="I199" s="22" t="s">
        <v>4587</v>
      </c>
      <c r="L199" s="8"/>
    </row>
    <row r="200" spans="1:12" hidden="1">
      <c r="A200" s="22">
        <f t="shared" ref="A200:A263" si="7">A199+1</f>
        <v>196</v>
      </c>
      <c r="B200" s="21" t="str">
        <f t="shared" si="6"/>
        <v>70211176</v>
      </c>
      <c r="C200" s="21">
        <v>70211176</v>
      </c>
      <c r="D200" s="22"/>
      <c r="E200" s="22" t="s">
        <v>5240</v>
      </c>
      <c r="F200" s="22" t="s">
        <v>3947</v>
      </c>
      <c r="G200" s="22" t="s">
        <v>328</v>
      </c>
      <c r="H200" s="17">
        <v>44478</v>
      </c>
      <c r="I200" s="22" t="s">
        <v>4587</v>
      </c>
      <c r="L200" s="8"/>
    </row>
    <row r="201" spans="1:12" hidden="1">
      <c r="A201" s="22">
        <f t="shared" si="7"/>
        <v>197</v>
      </c>
      <c r="B201" s="21" t="str">
        <f t="shared" si="6"/>
        <v>00112727</v>
      </c>
      <c r="C201" s="21">
        <v>112727</v>
      </c>
      <c r="D201" s="22"/>
      <c r="E201" s="22" t="s">
        <v>5241</v>
      </c>
      <c r="F201" s="22" t="s">
        <v>1255</v>
      </c>
      <c r="G201" s="22" t="s">
        <v>405</v>
      </c>
      <c r="H201" s="17">
        <v>44479</v>
      </c>
      <c r="I201" s="22" t="s">
        <v>4587</v>
      </c>
      <c r="L201" s="8"/>
    </row>
    <row r="202" spans="1:12" hidden="1">
      <c r="A202" s="22">
        <f t="shared" si="7"/>
        <v>198</v>
      </c>
      <c r="B202" s="21" t="str">
        <f t="shared" si="6"/>
        <v>80001263</v>
      </c>
      <c r="C202" s="21">
        <v>80001263</v>
      </c>
      <c r="D202" s="22"/>
      <c r="E202" s="22" t="s">
        <v>5242</v>
      </c>
      <c r="F202" s="22" t="s">
        <v>1255</v>
      </c>
      <c r="G202" s="22" t="s">
        <v>405</v>
      </c>
      <c r="H202" s="17">
        <v>44479</v>
      </c>
      <c r="I202" s="22" t="s">
        <v>4587</v>
      </c>
      <c r="L202" s="8"/>
    </row>
    <row r="203" spans="1:12" hidden="1">
      <c r="A203" s="22">
        <f t="shared" si="7"/>
        <v>199</v>
      </c>
      <c r="B203" s="21" t="str">
        <f t="shared" si="6"/>
        <v>80000231</v>
      </c>
      <c r="C203" s="21">
        <v>80000231</v>
      </c>
      <c r="D203" s="22"/>
      <c r="E203" s="22" t="s">
        <v>1445</v>
      </c>
      <c r="F203" s="22" t="s">
        <v>1255</v>
      </c>
      <c r="G203" s="22" t="s">
        <v>405</v>
      </c>
      <c r="H203" s="17">
        <v>44479</v>
      </c>
      <c r="I203" s="22" t="s">
        <v>4587</v>
      </c>
      <c r="L203" s="8"/>
    </row>
    <row r="204" spans="1:12" hidden="1">
      <c r="A204" s="22">
        <f t="shared" si="7"/>
        <v>200</v>
      </c>
      <c r="B204" s="21" t="str">
        <f t="shared" si="6"/>
        <v>80002016</v>
      </c>
      <c r="C204" s="21">
        <v>80002016</v>
      </c>
      <c r="D204" s="22"/>
      <c r="E204" s="22" t="s">
        <v>5243</v>
      </c>
      <c r="F204" s="22" t="s">
        <v>1255</v>
      </c>
      <c r="G204" s="22" t="s">
        <v>405</v>
      </c>
      <c r="H204" s="17">
        <v>44479</v>
      </c>
      <c r="I204" s="22" t="s">
        <v>4587</v>
      </c>
      <c r="L204" s="8"/>
    </row>
    <row r="205" spans="1:12" hidden="1">
      <c r="A205" s="22">
        <f t="shared" si="7"/>
        <v>201</v>
      </c>
      <c r="B205" s="21" t="str">
        <f t="shared" si="6"/>
        <v>80000642</v>
      </c>
      <c r="C205" s="21">
        <v>80000642</v>
      </c>
      <c r="D205" s="22"/>
      <c r="E205" s="22" t="s">
        <v>5244</v>
      </c>
      <c r="F205" s="22" t="s">
        <v>1255</v>
      </c>
      <c r="G205" s="22" t="s">
        <v>405</v>
      </c>
      <c r="H205" s="17">
        <v>44479</v>
      </c>
      <c r="I205" s="22" t="s">
        <v>4587</v>
      </c>
      <c r="L205" s="8"/>
    </row>
    <row r="206" spans="1:12" hidden="1">
      <c r="A206" s="22">
        <f t="shared" si="7"/>
        <v>202</v>
      </c>
      <c r="B206" s="21" t="str">
        <f t="shared" si="6"/>
        <v>21991076</v>
      </c>
      <c r="C206" s="21">
        <v>21991076</v>
      </c>
      <c r="D206" s="22"/>
      <c r="E206" s="22" t="s">
        <v>2820</v>
      </c>
      <c r="F206" s="22" t="s">
        <v>1255</v>
      </c>
      <c r="G206" s="22" t="s">
        <v>328</v>
      </c>
      <c r="H206" s="17">
        <v>44479</v>
      </c>
      <c r="I206" s="22" t="s">
        <v>4587</v>
      </c>
      <c r="L206" s="8"/>
    </row>
    <row r="207" spans="1:12" hidden="1">
      <c r="A207" s="22">
        <f t="shared" si="7"/>
        <v>203</v>
      </c>
      <c r="B207" s="21" t="str">
        <f t="shared" si="6"/>
        <v>00118110</v>
      </c>
      <c r="C207" s="21">
        <v>118110</v>
      </c>
      <c r="D207" s="22"/>
      <c r="E207" s="22" t="s">
        <v>5245</v>
      </c>
      <c r="F207" s="22" t="s">
        <v>1255</v>
      </c>
      <c r="G207" s="22" t="s">
        <v>3973</v>
      </c>
      <c r="H207" s="17">
        <v>44479</v>
      </c>
      <c r="I207" s="22" t="s">
        <v>4587</v>
      </c>
      <c r="L207" s="8"/>
    </row>
    <row r="208" spans="1:12" hidden="1">
      <c r="A208" s="22">
        <f t="shared" si="7"/>
        <v>204</v>
      </c>
      <c r="B208" s="21" t="str">
        <f t="shared" si="6"/>
        <v>MP/EDJ-21030002</v>
      </c>
      <c r="C208" s="21" t="s">
        <v>4422</v>
      </c>
      <c r="D208" s="22"/>
      <c r="E208" s="22" t="s">
        <v>778</v>
      </c>
      <c r="F208" s="22" t="s">
        <v>744</v>
      </c>
      <c r="G208" s="22" t="s">
        <v>386</v>
      </c>
      <c r="H208" s="17">
        <v>44479</v>
      </c>
      <c r="I208" s="22" t="s">
        <v>4587</v>
      </c>
      <c r="L208" s="8"/>
    </row>
    <row r="209" spans="1:12" hidden="1">
      <c r="A209" s="22">
        <f t="shared" si="7"/>
        <v>205</v>
      </c>
      <c r="B209" s="21" t="str">
        <f t="shared" si="6"/>
        <v>80000642</v>
      </c>
      <c r="C209" s="21">
        <v>80000642</v>
      </c>
      <c r="D209" s="22"/>
      <c r="E209" s="22" t="s">
        <v>3533</v>
      </c>
      <c r="F209" s="22" t="s">
        <v>1255</v>
      </c>
      <c r="G209" s="22" t="s">
        <v>405</v>
      </c>
      <c r="H209" s="17">
        <v>44479</v>
      </c>
      <c r="I209" s="22" t="s">
        <v>4587</v>
      </c>
      <c r="L209" s="8"/>
    </row>
    <row r="210" spans="1:12" hidden="1">
      <c r="A210" s="22">
        <f t="shared" si="7"/>
        <v>206</v>
      </c>
      <c r="B210" s="21" t="str">
        <f t="shared" si="6"/>
        <v>00112727</v>
      </c>
      <c r="C210" s="21">
        <v>112727</v>
      </c>
      <c r="D210" s="22"/>
      <c r="E210" s="22" t="s">
        <v>5241</v>
      </c>
      <c r="F210" s="22" t="s">
        <v>1255</v>
      </c>
      <c r="G210" s="22" t="s">
        <v>405</v>
      </c>
      <c r="H210" s="17">
        <v>44479</v>
      </c>
      <c r="I210" s="22" t="s">
        <v>4587</v>
      </c>
      <c r="L210" s="8"/>
    </row>
    <row r="211" spans="1:12" hidden="1">
      <c r="A211" s="22">
        <f t="shared" si="7"/>
        <v>207</v>
      </c>
      <c r="B211" s="21" t="str">
        <f t="shared" si="6"/>
        <v>80000638</v>
      </c>
      <c r="C211" s="21">
        <v>80000638</v>
      </c>
      <c r="D211" s="22"/>
      <c r="E211" s="22" t="s">
        <v>5246</v>
      </c>
      <c r="F211" s="22" t="s">
        <v>1255</v>
      </c>
      <c r="G211" s="22" t="s">
        <v>405</v>
      </c>
      <c r="H211" s="17">
        <v>44480</v>
      </c>
      <c r="I211" s="22" t="s">
        <v>4587</v>
      </c>
      <c r="L211" s="8"/>
    </row>
    <row r="212" spans="1:12" hidden="1">
      <c r="A212" s="22">
        <f t="shared" si="7"/>
        <v>208</v>
      </c>
      <c r="B212" s="21" t="str">
        <f t="shared" si="6"/>
        <v>80000746</v>
      </c>
      <c r="C212" s="21">
        <v>80000746</v>
      </c>
      <c r="D212" s="22"/>
      <c r="E212" s="22" t="s">
        <v>5247</v>
      </c>
      <c r="F212" s="22" t="s">
        <v>1255</v>
      </c>
      <c r="G212" s="22" t="s">
        <v>328</v>
      </c>
      <c r="H212" s="17">
        <v>44480</v>
      </c>
      <c r="I212" s="22" t="s">
        <v>4587</v>
      </c>
      <c r="L212" s="8"/>
    </row>
    <row r="213" spans="1:12" hidden="1">
      <c r="A213" s="22">
        <f t="shared" si="7"/>
        <v>209</v>
      </c>
      <c r="B213" s="21" t="str">
        <f t="shared" si="6"/>
        <v>00117333</v>
      </c>
      <c r="C213" s="21">
        <v>117333</v>
      </c>
      <c r="D213" s="22"/>
      <c r="E213" s="22" t="s">
        <v>1879</v>
      </c>
      <c r="F213" s="22" t="s">
        <v>1255</v>
      </c>
      <c r="G213" s="22" t="s">
        <v>405</v>
      </c>
      <c r="H213" s="17">
        <v>44480</v>
      </c>
      <c r="I213" s="22" t="s">
        <v>4587</v>
      </c>
      <c r="L213" s="8"/>
    </row>
    <row r="214" spans="1:12" hidden="1">
      <c r="A214" s="22">
        <f t="shared" si="7"/>
        <v>210</v>
      </c>
      <c r="B214" s="21" t="str">
        <f t="shared" si="6"/>
        <v>80000662</v>
      </c>
      <c r="C214" s="21">
        <v>80000662</v>
      </c>
      <c r="D214" s="22"/>
      <c r="E214" s="22" t="s">
        <v>2868</v>
      </c>
      <c r="F214" s="22" t="s">
        <v>1255</v>
      </c>
      <c r="G214" s="22" t="s">
        <v>405</v>
      </c>
      <c r="H214" s="17">
        <v>44481</v>
      </c>
      <c r="I214" s="22" t="s">
        <v>4587</v>
      </c>
      <c r="L214" s="8"/>
    </row>
    <row r="215" spans="1:12" hidden="1">
      <c r="A215" s="22">
        <f t="shared" si="7"/>
        <v>211</v>
      </c>
      <c r="B215" s="21" t="str">
        <f t="shared" si="6"/>
        <v>80002166</v>
      </c>
      <c r="C215" s="21">
        <v>80002166</v>
      </c>
      <c r="D215" s="22"/>
      <c r="E215" s="22" t="s">
        <v>5248</v>
      </c>
      <c r="F215" s="22" t="s">
        <v>1255</v>
      </c>
      <c r="G215" s="22" t="s">
        <v>355</v>
      </c>
      <c r="H215" s="17">
        <v>44481</v>
      </c>
      <c r="I215" s="22" t="s">
        <v>4587</v>
      </c>
      <c r="L215" s="8"/>
    </row>
    <row r="216" spans="1:12" hidden="1">
      <c r="A216" s="22">
        <f t="shared" si="7"/>
        <v>212</v>
      </c>
      <c r="B216" s="21" t="str">
        <f t="shared" si="6"/>
        <v>80000310</v>
      </c>
      <c r="C216" s="21">
        <v>80000310</v>
      </c>
      <c r="D216" s="22"/>
      <c r="E216" s="22" t="s">
        <v>5249</v>
      </c>
      <c r="F216" s="22" t="s">
        <v>1255</v>
      </c>
      <c r="G216" s="22" t="s">
        <v>405</v>
      </c>
      <c r="H216" s="17">
        <v>44482</v>
      </c>
      <c r="I216" s="22" t="s">
        <v>4587</v>
      </c>
      <c r="L216" s="8"/>
    </row>
    <row r="217" spans="1:12" hidden="1">
      <c r="A217" s="22">
        <f t="shared" si="7"/>
        <v>213</v>
      </c>
      <c r="B217" s="21" t="str">
        <f t="shared" si="6"/>
        <v>00119199</v>
      </c>
      <c r="C217" s="21">
        <v>119199</v>
      </c>
      <c r="D217" s="22"/>
      <c r="E217" s="22" t="s">
        <v>5250</v>
      </c>
      <c r="F217" s="22" t="s">
        <v>1255</v>
      </c>
      <c r="G217" s="22" t="s">
        <v>386</v>
      </c>
      <c r="H217" s="17">
        <v>44482</v>
      </c>
      <c r="I217" s="22" t="s">
        <v>4587</v>
      </c>
      <c r="L217" s="8"/>
    </row>
    <row r="218" spans="1:12" hidden="1">
      <c r="A218" s="22">
        <f t="shared" si="7"/>
        <v>214</v>
      </c>
      <c r="B218" s="21" t="str">
        <f t="shared" si="6"/>
        <v>80000885</v>
      </c>
      <c r="C218" s="21">
        <v>80000885</v>
      </c>
      <c r="D218" s="22"/>
      <c r="E218" s="22" t="s">
        <v>5251</v>
      </c>
      <c r="F218" s="22" t="s">
        <v>1255</v>
      </c>
      <c r="G218" s="22" t="s">
        <v>405</v>
      </c>
      <c r="H218" s="17">
        <v>44482</v>
      </c>
      <c r="I218" s="22" t="s">
        <v>4587</v>
      </c>
      <c r="L218" s="8"/>
    </row>
    <row r="219" spans="1:12" hidden="1">
      <c r="A219" s="22">
        <f t="shared" si="7"/>
        <v>215</v>
      </c>
      <c r="B219" s="21" t="str">
        <f t="shared" si="6"/>
        <v>80000549</v>
      </c>
      <c r="C219" s="21">
        <v>80000549</v>
      </c>
      <c r="D219" s="22"/>
      <c r="E219" s="22" t="s">
        <v>5252</v>
      </c>
      <c r="F219" s="22" t="s">
        <v>1255</v>
      </c>
      <c r="G219" s="22" t="s">
        <v>405</v>
      </c>
      <c r="H219" s="17">
        <v>44482</v>
      </c>
      <c r="I219" s="22" t="s">
        <v>4587</v>
      </c>
      <c r="L219" s="8"/>
    </row>
    <row r="220" spans="1:12" hidden="1">
      <c r="A220" s="22">
        <f t="shared" si="7"/>
        <v>216</v>
      </c>
      <c r="B220" s="21" t="str">
        <f t="shared" si="6"/>
        <v>20040587</v>
      </c>
      <c r="C220" s="21">
        <v>20040587</v>
      </c>
      <c r="D220" s="22"/>
      <c r="E220" s="22" t="s">
        <v>5253</v>
      </c>
      <c r="F220" s="22" t="s">
        <v>1210</v>
      </c>
      <c r="G220" s="22" t="s">
        <v>355</v>
      </c>
      <c r="H220" s="17">
        <v>44482</v>
      </c>
      <c r="I220" s="22" t="s">
        <v>4587</v>
      </c>
      <c r="L220" s="8"/>
    </row>
    <row r="221" spans="1:12" hidden="1">
      <c r="A221" s="22">
        <f t="shared" si="7"/>
        <v>217</v>
      </c>
      <c r="B221" s="21" t="str">
        <f t="shared" si="6"/>
        <v>80001013</v>
      </c>
      <c r="C221" s="21">
        <v>80001013</v>
      </c>
      <c r="D221" s="22"/>
      <c r="E221" s="22" t="s">
        <v>5254</v>
      </c>
      <c r="F221" s="22" t="s">
        <v>1255</v>
      </c>
      <c r="G221" s="22" t="s">
        <v>386</v>
      </c>
      <c r="H221" s="17">
        <v>44482</v>
      </c>
      <c r="I221" s="22" t="s">
        <v>4587</v>
      </c>
      <c r="L221" s="8"/>
    </row>
    <row r="222" spans="1:12" hidden="1">
      <c r="A222" s="22">
        <f t="shared" si="7"/>
        <v>218</v>
      </c>
      <c r="B222" s="21" t="str">
        <f t="shared" si="6"/>
        <v>80000542</v>
      </c>
      <c r="C222" s="21">
        <v>80000542</v>
      </c>
      <c r="D222" s="22"/>
      <c r="E222" s="22" t="s">
        <v>5255</v>
      </c>
      <c r="F222" s="22" t="s">
        <v>1255</v>
      </c>
      <c r="G222" s="22" t="s">
        <v>405</v>
      </c>
      <c r="H222" s="17">
        <v>44482</v>
      </c>
      <c r="I222" s="22" t="s">
        <v>4587</v>
      </c>
      <c r="L222" s="8"/>
    </row>
    <row r="223" spans="1:12" hidden="1">
      <c r="A223" s="22">
        <f t="shared" si="7"/>
        <v>219</v>
      </c>
      <c r="B223" s="21" t="str">
        <f t="shared" si="6"/>
        <v>80000272</v>
      </c>
      <c r="C223" s="21">
        <v>80000272</v>
      </c>
      <c r="D223" s="22"/>
      <c r="E223" s="22" t="s">
        <v>5256</v>
      </c>
      <c r="F223" s="22" t="s">
        <v>1255</v>
      </c>
      <c r="G223" s="22" t="s">
        <v>405</v>
      </c>
      <c r="H223" s="17">
        <v>44482</v>
      </c>
      <c r="I223" s="22" t="s">
        <v>4587</v>
      </c>
      <c r="L223" s="8"/>
    </row>
    <row r="224" spans="1:12" hidden="1">
      <c r="A224" s="22">
        <f t="shared" si="7"/>
        <v>220</v>
      </c>
      <c r="B224" s="21" t="str">
        <f t="shared" si="6"/>
        <v>00118101</v>
      </c>
      <c r="C224" s="21">
        <v>118101</v>
      </c>
      <c r="D224" s="22"/>
      <c r="E224" s="22" t="s">
        <v>5257</v>
      </c>
      <c r="F224" s="22" t="s">
        <v>1255</v>
      </c>
      <c r="G224" s="22" t="s">
        <v>405</v>
      </c>
      <c r="H224" s="17">
        <v>44482</v>
      </c>
      <c r="I224" s="22" t="s">
        <v>4587</v>
      </c>
      <c r="L224" s="8"/>
    </row>
    <row r="225" spans="1:12" hidden="1">
      <c r="A225" s="22">
        <f t="shared" si="7"/>
        <v>221</v>
      </c>
      <c r="B225" s="21" t="str">
        <f t="shared" si="6"/>
        <v>80000017</v>
      </c>
      <c r="C225" s="21">
        <v>80000017</v>
      </c>
      <c r="D225" s="22"/>
      <c r="E225" s="22" t="s">
        <v>5258</v>
      </c>
      <c r="F225" s="22" t="s">
        <v>1255</v>
      </c>
      <c r="G225" s="22" t="s">
        <v>405</v>
      </c>
      <c r="H225" s="17">
        <v>44482</v>
      </c>
      <c r="I225" s="22" t="s">
        <v>4587</v>
      </c>
      <c r="L225" s="8"/>
    </row>
    <row r="226" spans="1:12" hidden="1">
      <c r="A226" s="22">
        <f t="shared" si="7"/>
        <v>222</v>
      </c>
      <c r="B226" s="21" t="str">
        <f t="shared" si="6"/>
        <v>00116032</v>
      </c>
      <c r="C226" s="21">
        <v>116032</v>
      </c>
      <c r="D226" s="22"/>
      <c r="E226" s="22" t="s">
        <v>5259</v>
      </c>
      <c r="F226" s="22" t="s">
        <v>1255</v>
      </c>
      <c r="G226" s="22" t="s">
        <v>328</v>
      </c>
      <c r="H226" s="17">
        <v>44482</v>
      </c>
      <c r="I226" s="22" t="s">
        <v>4587</v>
      </c>
      <c r="L226" s="8"/>
    </row>
    <row r="227" spans="1:12" hidden="1">
      <c r="A227" s="22">
        <f t="shared" si="7"/>
        <v>223</v>
      </c>
      <c r="B227" s="21" t="str">
        <f t="shared" si="6"/>
        <v>80000959</v>
      </c>
      <c r="C227" s="21">
        <v>80000959</v>
      </c>
      <c r="D227" s="22"/>
      <c r="E227" s="22" t="s">
        <v>5260</v>
      </c>
      <c r="F227" s="22" t="s">
        <v>1255</v>
      </c>
      <c r="G227" s="22" t="s">
        <v>328</v>
      </c>
      <c r="H227" s="17">
        <v>44482</v>
      </c>
      <c r="I227" s="22" t="s">
        <v>4587</v>
      </c>
      <c r="L227" s="8"/>
    </row>
    <row r="228" spans="1:12" hidden="1">
      <c r="A228" s="22">
        <f t="shared" si="7"/>
        <v>224</v>
      </c>
      <c r="B228" s="21" t="str">
        <f t="shared" si="6"/>
        <v>80000008</v>
      </c>
      <c r="C228" s="21">
        <v>80000008</v>
      </c>
      <c r="D228" s="22"/>
      <c r="E228" s="22" t="s">
        <v>5261</v>
      </c>
      <c r="F228" s="22" t="s">
        <v>1255</v>
      </c>
      <c r="G228" s="22" t="s">
        <v>405</v>
      </c>
      <c r="H228" s="17">
        <v>44483</v>
      </c>
      <c r="I228" s="22" t="s">
        <v>4587</v>
      </c>
      <c r="L228" s="8"/>
    </row>
    <row r="229" spans="1:12" hidden="1">
      <c r="A229" s="22">
        <f t="shared" si="7"/>
        <v>225</v>
      </c>
      <c r="B229" s="21" t="str">
        <f t="shared" si="6"/>
        <v>C1906001</v>
      </c>
      <c r="C229" s="21" t="s">
        <v>5262</v>
      </c>
      <c r="D229" s="22"/>
      <c r="E229" s="22" t="s">
        <v>5263</v>
      </c>
      <c r="F229" s="22" t="s">
        <v>666</v>
      </c>
      <c r="G229" s="22" t="s">
        <v>355</v>
      </c>
      <c r="H229" s="17">
        <v>44485</v>
      </c>
      <c r="I229" s="22" t="s">
        <v>4587</v>
      </c>
      <c r="L229" s="8"/>
    </row>
    <row r="230" spans="1:12" hidden="1">
      <c r="A230" s="22">
        <f t="shared" si="7"/>
        <v>226</v>
      </c>
      <c r="B230" s="21" t="str">
        <f t="shared" si="6"/>
        <v>80000558</v>
      </c>
      <c r="C230" s="21">
        <v>80000558</v>
      </c>
      <c r="D230" s="22"/>
      <c r="E230" s="22" t="s">
        <v>5264</v>
      </c>
      <c r="F230" s="22" t="s">
        <v>1255</v>
      </c>
      <c r="G230" s="22" t="s">
        <v>405</v>
      </c>
      <c r="H230" s="17">
        <v>44485</v>
      </c>
      <c r="I230" s="22" t="s">
        <v>4587</v>
      </c>
      <c r="L230" s="8"/>
    </row>
    <row r="231" spans="1:12" hidden="1">
      <c r="A231" s="22">
        <f t="shared" si="7"/>
        <v>227</v>
      </c>
      <c r="B231" s="21" t="str">
        <f t="shared" si="6"/>
        <v>00112727</v>
      </c>
      <c r="C231" s="21">
        <v>112727</v>
      </c>
      <c r="D231" s="22"/>
      <c r="E231" s="22" t="s">
        <v>5241</v>
      </c>
      <c r="F231" s="22" t="s">
        <v>1255</v>
      </c>
      <c r="G231" s="22" t="s">
        <v>405</v>
      </c>
      <c r="H231" s="17">
        <v>44485</v>
      </c>
      <c r="I231" s="22" t="s">
        <v>4587</v>
      </c>
      <c r="L231" s="8"/>
    </row>
    <row r="232" spans="1:12" hidden="1">
      <c r="A232" s="22">
        <f t="shared" si="7"/>
        <v>228</v>
      </c>
      <c r="B232" s="21" t="str">
        <f t="shared" si="6"/>
        <v>80000851</v>
      </c>
      <c r="C232" s="21">
        <v>80000851</v>
      </c>
      <c r="D232" s="22"/>
      <c r="E232" s="22" t="s">
        <v>5265</v>
      </c>
      <c r="F232" s="22" t="s">
        <v>1255</v>
      </c>
      <c r="G232" s="22" t="s">
        <v>328</v>
      </c>
      <c r="H232" s="17">
        <v>44485</v>
      </c>
      <c r="I232" s="22" t="s">
        <v>4587</v>
      </c>
      <c r="L232" s="8"/>
    </row>
    <row r="233" spans="1:12" hidden="1">
      <c r="A233" s="22">
        <f t="shared" si="7"/>
        <v>229</v>
      </c>
      <c r="B233" s="21" t="str">
        <f t="shared" si="6"/>
        <v>00119234</v>
      </c>
      <c r="C233" s="21">
        <v>119234</v>
      </c>
      <c r="D233" s="22"/>
      <c r="E233" s="22" t="s">
        <v>5266</v>
      </c>
      <c r="F233" s="22" t="s">
        <v>1255</v>
      </c>
      <c r="G233" s="22" t="s">
        <v>328</v>
      </c>
      <c r="H233" s="17">
        <v>44486</v>
      </c>
      <c r="I233" s="22" t="s">
        <v>4587</v>
      </c>
      <c r="L233" s="8"/>
    </row>
    <row r="234" spans="1:12" hidden="1">
      <c r="A234" s="22">
        <f t="shared" si="7"/>
        <v>230</v>
      </c>
      <c r="B234" s="21" t="str">
        <f t="shared" si="6"/>
        <v>00117326</v>
      </c>
      <c r="C234" s="21">
        <v>117326</v>
      </c>
      <c r="D234" s="22"/>
      <c r="E234" s="22" t="s">
        <v>5267</v>
      </c>
      <c r="F234" s="22" t="s">
        <v>1255</v>
      </c>
      <c r="G234" s="22" t="s">
        <v>405</v>
      </c>
      <c r="H234" s="17">
        <v>44486</v>
      </c>
      <c r="I234" s="22" t="s">
        <v>4587</v>
      </c>
      <c r="L234" s="8"/>
    </row>
    <row r="235" spans="1:12" hidden="1">
      <c r="A235" s="22">
        <f t="shared" si="7"/>
        <v>231</v>
      </c>
      <c r="B235" s="21" t="str">
        <f t="shared" si="6"/>
        <v>80001635</v>
      </c>
      <c r="C235" s="21">
        <v>80001635</v>
      </c>
      <c r="D235" s="22"/>
      <c r="E235" s="22" t="s">
        <v>5268</v>
      </c>
      <c r="F235" s="22" t="s">
        <v>1255</v>
      </c>
      <c r="G235" s="22" t="s">
        <v>405</v>
      </c>
      <c r="H235" s="17">
        <v>44486</v>
      </c>
      <c r="I235" s="22" t="s">
        <v>4587</v>
      </c>
      <c r="L235" s="8"/>
    </row>
    <row r="236" spans="1:12" hidden="1">
      <c r="A236" s="22">
        <f t="shared" si="7"/>
        <v>232</v>
      </c>
      <c r="B236" s="21" t="str">
        <f t="shared" si="6"/>
        <v>00117322</v>
      </c>
      <c r="C236" s="21">
        <v>117322</v>
      </c>
      <c r="D236" s="22"/>
      <c r="E236" s="22" t="s">
        <v>5269</v>
      </c>
      <c r="F236" s="22" t="s">
        <v>1255</v>
      </c>
      <c r="G236" s="22" t="s">
        <v>405</v>
      </c>
      <c r="H236" s="17">
        <v>44486</v>
      </c>
      <c r="I236" s="22" t="s">
        <v>4587</v>
      </c>
      <c r="L236" s="8"/>
    </row>
    <row r="237" spans="1:12" hidden="1">
      <c r="A237" s="22">
        <f t="shared" si="7"/>
        <v>233</v>
      </c>
      <c r="B237" s="21" t="str">
        <f t="shared" si="6"/>
        <v>01220003</v>
      </c>
      <c r="C237" s="21">
        <v>1220003</v>
      </c>
      <c r="D237" s="22"/>
      <c r="E237" s="22" t="s">
        <v>5270</v>
      </c>
      <c r="F237" s="22" t="s">
        <v>1255</v>
      </c>
      <c r="G237" s="22" t="s">
        <v>405</v>
      </c>
      <c r="H237" s="17">
        <v>44487</v>
      </c>
      <c r="I237" s="22" t="s">
        <v>4587</v>
      </c>
      <c r="L237" s="8"/>
    </row>
    <row r="238" spans="1:12" hidden="1">
      <c r="A238" s="22">
        <f t="shared" si="7"/>
        <v>234</v>
      </c>
      <c r="B238" s="21" t="str">
        <f t="shared" si="6"/>
        <v>00118383</v>
      </c>
      <c r="C238" s="21">
        <v>118383</v>
      </c>
      <c r="D238" s="22"/>
      <c r="E238" s="22" t="s">
        <v>5271</v>
      </c>
      <c r="F238" s="22" t="s">
        <v>1255</v>
      </c>
      <c r="G238" s="22" t="s">
        <v>355</v>
      </c>
      <c r="H238" s="17">
        <v>44488</v>
      </c>
      <c r="I238" s="22" t="s">
        <v>4587</v>
      </c>
      <c r="L238" s="8"/>
    </row>
    <row r="239" spans="1:12" hidden="1">
      <c r="A239" s="22">
        <f t="shared" si="7"/>
        <v>235</v>
      </c>
      <c r="B239" s="21" t="str">
        <f t="shared" si="6"/>
        <v>C2106008</v>
      </c>
      <c r="C239" s="21" t="s">
        <v>706</v>
      </c>
      <c r="D239" s="22"/>
      <c r="E239" s="22" t="s">
        <v>707</v>
      </c>
      <c r="F239" s="22" t="s">
        <v>666</v>
      </c>
      <c r="G239" s="22" t="s">
        <v>386</v>
      </c>
      <c r="H239" s="17">
        <v>44488</v>
      </c>
      <c r="I239" s="22" t="s">
        <v>4587</v>
      </c>
      <c r="L239" s="8"/>
    </row>
    <row r="240" spans="1:12" hidden="1">
      <c r="A240" s="22">
        <f t="shared" si="7"/>
        <v>236</v>
      </c>
      <c r="B240" s="21" t="str">
        <f t="shared" si="6"/>
        <v>80000409</v>
      </c>
      <c r="C240" s="21">
        <v>80000409</v>
      </c>
      <c r="D240" s="22"/>
      <c r="E240" s="22" t="s">
        <v>5272</v>
      </c>
      <c r="F240" s="22" t="s">
        <v>1255</v>
      </c>
      <c r="G240" s="22" t="s">
        <v>328</v>
      </c>
      <c r="H240" s="17">
        <v>44488</v>
      </c>
      <c r="I240" s="22" t="s">
        <v>4587</v>
      </c>
      <c r="L240" s="8"/>
    </row>
    <row r="241" spans="1:12" hidden="1">
      <c r="A241" s="22">
        <f t="shared" si="7"/>
        <v>237</v>
      </c>
      <c r="B241" s="21" t="str">
        <f t="shared" si="6"/>
        <v>80000431</v>
      </c>
      <c r="C241" s="21">
        <v>80000431</v>
      </c>
      <c r="D241" s="22"/>
      <c r="E241" s="22" t="s">
        <v>5273</v>
      </c>
      <c r="F241" s="22" t="s">
        <v>1255</v>
      </c>
      <c r="G241" s="22" t="s">
        <v>328</v>
      </c>
      <c r="H241" s="17">
        <v>44488</v>
      </c>
      <c r="I241" s="22" t="s">
        <v>4587</v>
      </c>
      <c r="L241" s="8"/>
    </row>
    <row r="242" spans="1:12" hidden="1">
      <c r="A242" s="22">
        <f t="shared" si="7"/>
        <v>238</v>
      </c>
      <c r="B242" s="21" t="str">
        <f t="shared" si="6"/>
        <v xml:space="preserve">Group leader </v>
      </c>
      <c r="C242" s="21" t="s">
        <v>5274</v>
      </c>
      <c r="D242" s="22"/>
      <c r="E242" s="22" t="s">
        <v>5275</v>
      </c>
      <c r="F242" s="22" t="s">
        <v>1255</v>
      </c>
      <c r="G242" s="22" t="s">
        <v>328</v>
      </c>
      <c r="H242" s="17">
        <v>44488</v>
      </c>
      <c r="I242" s="22" t="s">
        <v>4587</v>
      </c>
      <c r="L242" s="8"/>
    </row>
    <row r="243" spans="1:12" hidden="1">
      <c r="A243" s="22">
        <f t="shared" si="7"/>
        <v>239</v>
      </c>
      <c r="B243" s="21" t="str">
        <f t="shared" si="6"/>
        <v>01111568</v>
      </c>
      <c r="C243" s="21">
        <v>1111568</v>
      </c>
      <c r="D243" s="22"/>
      <c r="E243" s="22" t="s">
        <v>5276</v>
      </c>
      <c r="F243" s="22" t="s">
        <v>1255</v>
      </c>
      <c r="G243" s="22" t="s">
        <v>328</v>
      </c>
      <c r="H243" s="17">
        <v>44489</v>
      </c>
      <c r="I243" s="22" t="s">
        <v>4587</v>
      </c>
      <c r="L243" s="8"/>
    </row>
    <row r="244" spans="1:12" hidden="1">
      <c r="A244" s="22">
        <f t="shared" si="7"/>
        <v>240</v>
      </c>
      <c r="B244" s="21" t="str">
        <f t="shared" si="6"/>
        <v>00111117</v>
      </c>
      <c r="C244" s="21">
        <v>111117</v>
      </c>
      <c r="D244" s="22"/>
      <c r="E244" s="22" t="s">
        <v>5277</v>
      </c>
      <c r="F244" s="22" t="s">
        <v>1255</v>
      </c>
      <c r="G244" s="22" t="s">
        <v>355</v>
      </c>
      <c r="H244" s="17">
        <v>44491</v>
      </c>
      <c r="I244" s="22" t="s">
        <v>4587</v>
      </c>
      <c r="L244" s="8"/>
    </row>
    <row r="245" spans="1:12" hidden="1">
      <c r="A245" s="22">
        <f t="shared" si="7"/>
        <v>241</v>
      </c>
      <c r="B245" s="21" t="str">
        <f t="shared" si="6"/>
        <v>80000936</v>
      </c>
      <c r="C245" s="21">
        <v>80000936</v>
      </c>
      <c r="D245" s="22"/>
      <c r="E245" s="22" t="s">
        <v>5278</v>
      </c>
      <c r="F245" s="22" t="s">
        <v>1255</v>
      </c>
      <c r="G245" s="22" t="s">
        <v>405</v>
      </c>
      <c r="H245" s="17">
        <v>44491</v>
      </c>
      <c r="I245" s="22" t="s">
        <v>4587</v>
      </c>
      <c r="L245" s="8"/>
    </row>
    <row r="246" spans="1:12" hidden="1">
      <c r="A246" s="22">
        <f t="shared" si="7"/>
        <v>242</v>
      </c>
      <c r="B246" s="21" t="str">
        <f t="shared" si="6"/>
        <v>80001264</v>
      </c>
      <c r="C246" s="21">
        <v>80001264</v>
      </c>
      <c r="D246" s="22"/>
      <c r="E246" s="22" t="s">
        <v>5279</v>
      </c>
      <c r="F246" s="22" t="s">
        <v>1255</v>
      </c>
      <c r="G246" s="22" t="s">
        <v>405</v>
      </c>
      <c r="H246" s="17">
        <v>44491</v>
      </c>
      <c r="I246" s="22" t="s">
        <v>4587</v>
      </c>
      <c r="L246" s="8"/>
    </row>
    <row r="247" spans="1:12" hidden="1">
      <c r="A247" s="22">
        <f t="shared" si="7"/>
        <v>243</v>
      </c>
      <c r="B247" s="21" t="str">
        <f t="shared" si="6"/>
        <v>80001287</v>
      </c>
      <c r="C247" s="21">
        <v>80001287</v>
      </c>
      <c r="D247" s="22"/>
      <c r="E247" s="22" t="s">
        <v>5280</v>
      </c>
      <c r="F247" s="22" t="s">
        <v>1255</v>
      </c>
      <c r="G247" s="22" t="s">
        <v>3973</v>
      </c>
      <c r="H247" s="17">
        <v>44491</v>
      </c>
      <c r="I247" s="22" t="s">
        <v>4587</v>
      </c>
      <c r="L247" s="8"/>
    </row>
    <row r="248" spans="1:12" hidden="1">
      <c r="A248" s="22">
        <f t="shared" si="7"/>
        <v>244</v>
      </c>
      <c r="B248" s="21" t="str">
        <f t="shared" si="6"/>
        <v>80000088</v>
      </c>
      <c r="C248" s="21">
        <v>80000088</v>
      </c>
      <c r="D248" s="22"/>
      <c r="E248" s="22" t="s">
        <v>3015</v>
      </c>
      <c r="F248" s="22" t="s">
        <v>1255</v>
      </c>
      <c r="G248" s="22" t="s">
        <v>405</v>
      </c>
      <c r="H248" s="17">
        <v>44491</v>
      </c>
      <c r="I248" s="22" t="s">
        <v>4587</v>
      </c>
      <c r="L248" s="8"/>
    </row>
    <row r="249" spans="1:12" hidden="1">
      <c r="A249" s="22">
        <f t="shared" si="7"/>
        <v>245</v>
      </c>
      <c r="B249" s="21" t="str">
        <f t="shared" si="6"/>
        <v>80000937</v>
      </c>
      <c r="C249" s="21">
        <v>80000937</v>
      </c>
      <c r="D249" s="22"/>
      <c r="E249" s="22" t="s">
        <v>5281</v>
      </c>
      <c r="F249" s="22" t="s">
        <v>1255</v>
      </c>
      <c r="G249" s="22" t="s">
        <v>405</v>
      </c>
      <c r="H249" s="17">
        <v>44491</v>
      </c>
      <c r="I249" s="22" t="s">
        <v>4587</v>
      </c>
      <c r="L249" s="8"/>
    </row>
    <row r="250" spans="1:12" hidden="1">
      <c r="A250" s="22">
        <f t="shared" si="7"/>
        <v>246</v>
      </c>
      <c r="B250" s="21" t="str">
        <f t="shared" si="6"/>
        <v>80002019</v>
      </c>
      <c r="C250" s="21">
        <v>80002019</v>
      </c>
      <c r="D250" s="22"/>
      <c r="E250" s="22" t="s">
        <v>5282</v>
      </c>
      <c r="F250" s="22" t="s">
        <v>1255</v>
      </c>
      <c r="G250" s="22" t="s">
        <v>405</v>
      </c>
      <c r="H250" s="17">
        <v>44491</v>
      </c>
      <c r="I250" s="22" t="s">
        <v>4587</v>
      </c>
      <c r="L250" s="8"/>
    </row>
    <row r="251" spans="1:12" hidden="1">
      <c r="A251" s="22">
        <f t="shared" si="7"/>
        <v>247</v>
      </c>
      <c r="B251" s="21" t="str">
        <f t="shared" si="6"/>
        <v>80000009</v>
      </c>
      <c r="C251" s="21">
        <v>80000009</v>
      </c>
      <c r="D251" s="22"/>
      <c r="E251" s="22" t="s">
        <v>5283</v>
      </c>
      <c r="F251" s="22" t="s">
        <v>1255</v>
      </c>
      <c r="G251" s="22" t="s">
        <v>405</v>
      </c>
      <c r="H251" s="17">
        <v>44492</v>
      </c>
      <c r="I251" s="22" t="s">
        <v>4587</v>
      </c>
      <c r="L251" s="8"/>
    </row>
    <row r="252" spans="1:12" hidden="1">
      <c r="A252" s="22">
        <f t="shared" si="7"/>
        <v>248</v>
      </c>
      <c r="B252" s="21" t="str">
        <f t="shared" si="6"/>
        <v>00119200</v>
      </c>
      <c r="C252" s="21">
        <v>119200</v>
      </c>
      <c r="D252" s="22"/>
      <c r="E252" s="22" t="s">
        <v>5284</v>
      </c>
      <c r="F252" s="22" t="s">
        <v>1255</v>
      </c>
      <c r="G252" s="22" t="s">
        <v>405</v>
      </c>
      <c r="H252" s="17">
        <v>44494</v>
      </c>
      <c r="I252" s="22" t="s">
        <v>4587</v>
      </c>
      <c r="L252" s="8"/>
    </row>
    <row r="253" spans="1:12" hidden="1">
      <c r="A253" s="22">
        <f t="shared" si="7"/>
        <v>249</v>
      </c>
      <c r="B253" s="21" t="str">
        <f t="shared" si="6"/>
        <v>80001260</v>
      </c>
      <c r="C253" s="21">
        <v>80001260</v>
      </c>
      <c r="D253" s="22"/>
      <c r="E253" s="22" t="s">
        <v>5285</v>
      </c>
      <c r="F253" s="22" t="s">
        <v>1255</v>
      </c>
      <c r="G253" s="22" t="s">
        <v>405</v>
      </c>
      <c r="H253" s="17">
        <v>44494</v>
      </c>
      <c r="I253" s="22" t="s">
        <v>4587</v>
      </c>
      <c r="L253" s="8"/>
    </row>
    <row r="254" spans="1:12" hidden="1">
      <c r="A254" s="22">
        <f t="shared" si="7"/>
        <v>250</v>
      </c>
      <c r="B254" s="21" t="str">
        <f t="shared" si="6"/>
        <v>80001320</v>
      </c>
      <c r="C254" s="21">
        <v>80001320</v>
      </c>
      <c r="D254" s="22"/>
      <c r="E254" s="22" t="s">
        <v>5286</v>
      </c>
      <c r="F254" s="22" t="s">
        <v>1255</v>
      </c>
      <c r="G254" s="22" t="s">
        <v>328</v>
      </c>
      <c r="H254" s="17">
        <v>44494</v>
      </c>
      <c r="I254" s="22" t="s">
        <v>4587</v>
      </c>
      <c r="L254" s="8"/>
    </row>
    <row r="255" spans="1:12" hidden="1">
      <c r="A255" s="22">
        <f t="shared" si="7"/>
        <v>251</v>
      </c>
      <c r="B255" s="21" t="str">
        <f t="shared" si="6"/>
        <v>80000665</v>
      </c>
      <c r="C255" s="21">
        <v>80000665</v>
      </c>
      <c r="D255" s="22"/>
      <c r="E255" s="22" t="s">
        <v>5287</v>
      </c>
      <c r="F255" s="22" t="s">
        <v>1255</v>
      </c>
      <c r="G255" s="22" t="s">
        <v>405</v>
      </c>
      <c r="H255" s="17">
        <v>44494</v>
      </c>
      <c r="I255" s="22" t="s">
        <v>4587</v>
      </c>
      <c r="L255" s="8"/>
    </row>
    <row r="256" spans="1:12" hidden="1">
      <c r="A256" s="22">
        <f t="shared" si="7"/>
        <v>252</v>
      </c>
      <c r="B256" s="21" t="str">
        <f t="shared" si="6"/>
        <v>80000844</v>
      </c>
      <c r="C256" s="21">
        <v>80000844</v>
      </c>
      <c r="D256" s="22"/>
      <c r="E256" s="22" t="s">
        <v>5288</v>
      </c>
      <c r="F256" s="22" t="s">
        <v>1255</v>
      </c>
      <c r="G256" s="22" t="s">
        <v>328</v>
      </c>
      <c r="H256" s="17">
        <v>44494</v>
      </c>
      <c r="I256" s="22" t="s">
        <v>4587</v>
      </c>
      <c r="L256" s="8"/>
    </row>
    <row r="257" spans="1:12" hidden="1">
      <c r="A257" s="22">
        <f t="shared" si="7"/>
        <v>253</v>
      </c>
      <c r="B257" s="21" t="str">
        <f t="shared" si="6"/>
        <v>80000878</v>
      </c>
      <c r="C257" s="21">
        <v>80000878</v>
      </c>
      <c r="D257" s="22"/>
      <c r="E257" s="22" t="s">
        <v>1828</v>
      </c>
      <c r="F257" s="22" t="s">
        <v>1255</v>
      </c>
      <c r="G257" s="22" t="s">
        <v>405</v>
      </c>
      <c r="H257" s="17">
        <v>44494</v>
      </c>
      <c r="I257" s="22" t="s">
        <v>4587</v>
      </c>
      <c r="L257" s="8"/>
    </row>
    <row r="258" spans="1:12" hidden="1">
      <c r="A258" s="22">
        <f t="shared" si="7"/>
        <v>254</v>
      </c>
      <c r="B258" s="21" t="str">
        <f t="shared" si="6"/>
        <v>80000954</v>
      </c>
      <c r="C258" s="21">
        <v>80000954</v>
      </c>
      <c r="D258" s="22"/>
      <c r="E258" s="22" t="s">
        <v>5289</v>
      </c>
      <c r="F258" s="22" t="s">
        <v>1255</v>
      </c>
      <c r="G258" s="22" t="s">
        <v>405</v>
      </c>
      <c r="H258" s="17">
        <v>44494</v>
      </c>
      <c r="I258" s="22" t="s">
        <v>4587</v>
      </c>
      <c r="L258" s="8"/>
    </row>
    <row r="259" spans="1:12" hidden="1">
      <c r="A259" s="22">
        <f t="shared" si="7"/>
        <v>255</v>
      </c>
      <c r="B259" s="21" t="str">
        <f t="shared" si="6"/>
        <v>80000412</v>
      </c>
      <c r="C259" s="21">
        <v>80000412</v>
      </c>
      <c r="D259" s="22"/>
      <c r="E259" s="22" t="s">
        <v>5290</v>
      </c>
      <c r="F259" s="22" t="s">
        <v>1255</v>
      </c>
      <c r="G259" s="22" t="s">
        <v>328</v>
      </c>
      <c r="H259" s="17">
        <v>44494</v>
      </c>
      <c r="I259" s="22" t="s">
        <v>4587</v>
      </c>
      <c r="L259" s="8"/>
    </row>
    <row r="260" spans="1:12" hidden="1">
      <c r="A260" s="22">
        <f t="shared" si="7"/>
        <v>256</v>
      </c>
      <c r="B260" s="21" t="str">
        <f t="shared" si="6"/>
        <v>80002041</v>
      </c>
      <c r="C260" s="21">
        <v>80002041</v>
      </c>
      <c r="D260" s="22"/>
      <c r="E260" s="22" t="s">
        <v>5291</v>
      </c>
      <c r="F260" s="22" t="s">
        <v>1255</v>
      </c>
      <c r="G260" s="22" t="s">
        <v>405</v>
      </c>
      <c r="H260" s="17">
        <v>44494</v>
      </c>
      <c r="I260" s="22" t="s">
        <v>4587</v>
      </c>
      <c r="L260" s="8"/>
    </row>
    <row r="261" spans="1:12" hidden="1">
      <c r="A261" s="22">
        <f t="shared" si="7"/>
        <v>257</v>
      </c>
      <c r="B261" s="21" t="str">
        <f t="shared" ref="B261:B324" si="8">TEXT(C261,"00000000")</f>
        <v>09021183</v>
      </c>
      <c r="C261" s="21">
        <v>9021183</v>
      </c>
      <c r="D261" s="22"/>
      <c r="E261" s="22" t="s">
        <v>5292</v>
      </c>
      <c r="F261" s="22" t="s">
        <v>3947</v>
      </c>
      <c r="G261" s="22" t="s">
        <v>328</v>
      </c>
      <c r="H261" s="17">
        <v>44494</v>
      </c>
      <c r="I261" s="22" t="s">
        <v>4587</v>
      </c>
      <c r="L261" s="8"/>
    </row>
    <row r="262" spans="1:12" hidden="1">
      <c r="A262" s="22">
        <f t="shared" si="7"/>
        <v>258</v>
      </c>
      <c r="B262" s="21" t="str">
        <f t="shared" si="8"/>
        <v>702171067</v>
      </c>
      <c r="C262" s="21">
        <v>702171067</v>
      </c>
      <c r="D262" s="22"/>
      <c r="E262" s="22" t="s">
        <v>5293</v>
      </c>
      <c r="F262" s="22" t="s">
        <v>3947</v>
      </c>
      <c r="G262" s="22" t="s">
        <v>328</v>
      </c>
      <c r="H262" s="17">
        <v>44494</v>
      </c>
      <c r="I262" s="22" t="s">
        <v>4587</v>
      </c>
      <c r="L262" s="8"/>
    </row>
    <row r="263" spans="1:12" hidden="1">
      <c r="A263" s="22">
        <f t="shared" si="7"/>
        <v>259</v>
      </c>
      <c r="B263" s="21" t="str">
        <f t="shared" si="8"/>
        <v>09012101</v>
      </c>
      <c r="C263" s="21">
        <v>9012101</v>
      </c>
      <c r="D263" s="22"/>
      <c r="E263" s="22" t="s">
        <v>5294</v>
      </c>
      <c r="F263" s="22" t="s">
        <v>3947</v>
      </c>
      <c r="G263" s="22" t="s">
        <v>328</v>
      </c>
      <c r="H263" s="17">
        <v>44494</v>
      </c>
      <c r="I263" s="22" t="s">
        <v>4587</v>
      </c>
      <c r="L263" s="8"/>
    </row>
    <row r="264" spans="1:12" hidden="1">
      <c r="A264" s="22">
        <f t="shared" ref="A264:A327" si="9">A263+1</f>
        <v>260</v>
      </c>
      <c r="B264" s="21" t="str">
        <f t="shared" si="8"/>
        <v>702171067</v>
      </c>
      <c r="C264" s="21">
        <v>702171067</v>
      </c>
      <c r="D264" s="22"/>
      <c r="E264" s="22" t="s">
        <v>5293</v>
      </c>
      <c r="F264" s="22" t="s">
        <v>3947</v>
      </c>
      <c r="G264" s="22" t="s">
        <v>328</v>
      </c>
      <c r="H264" s="17">
        <v>44494</v>
      </c>
      <c r="I264" s="22" t="s">
        <v>4587</v>
      </c>
      <c r="L264" s="8"/>
    </row>
    <row r="265" spans="1:12" hidden="1">
      <c r="A265" s="22">
        <f t="shared" si="9"/>
        <v>261</v>
      </c>
      <c r="B265" s="21" t="str">
        <f t="shared" si="8"/>
        <v>21060001</v>
      </c>
      <c r="C265" s="21">
        <v>21060001</v>
      </c>
      <c r="D265" s="22"/>
      <c r="E265" s="22" t="s">
        <v>5295</v>
      </c>
      <c r="F265" s="22" t="s">
        <v>1210</v>
      </c>
      <c r="G265" s="22" t="s">
        <v>355</v>
      </c>
      <c r="H265" s="17">
        <v>44495</v>
      </c>
      <c r="I265" s="22" t="s">
        <v>4587</v>
      </c>
    </row>
    <row r="266" spans="1:12" hidden="1">
      <c r="A266" s="22">
        <f t="shared" si="9"/>
        <v>262</v>
      </c>
      <c r="B266" s="21" t="str">
        <f t="shared" si="8"/>
        <v>80000500</v>
      </c>
      <c r="C266" s="21">
        <v>80000500</v>
      </c>
      <c r="D266" s="22"/>
      <c r="E266" s="22" t="s">
        <v>5296</v>
      </c>
      <c r="F266" s="22" t="s">
        <v>1255</v>
      </c>
      <c r="G266" s="22" t="s">
        <v>405</v>
      </c>
      <c r="H266" s="17">
        <v>44496</v>
      </c>
      <c r="I266" s="22" t="s">
        <v>4587</v>
      </c>
    </row>
    <row r="267" spans="1:12" hidden="1">
      <c r="A267" s="22">
        <f t="shared" si="9"/>
        <v>263</v>
      </c>
      <c r="B267" s="21" t="str">
        <f t="shared" si="8"/>
        <v>00108333</v>
      </c>
      <c r="C267" s="21">
        <v>108333</v>
      </c>
      <c r="D267" s="22"/>
      <c r="E267" s="22" t="s">
        <v>5297</v>
      </c>
      <c r="F267" s="22" t="s">
        <v>1255</v>
      </c>
      <c r="G267" s="22" t="s">
        <v>328</v>
      </c>
      <c r="H267" s="17">
        <v>44497</v>
      </c>
      <c r="I267" s="22" t="s">
        <v>4587</v>
      </c>
    </row>
    <row r="268" spans="1:12" hidden="1">
      <c r="A268" s="22">
        <f t="shared" si="9"/>
        <v>264</v>
      </c>
      <c r="B268" s="21" t="str">
        <f t="shared" si="8"/>
        <v>01219098</v>
      </c>
      <c r="C268" s="21">
        <v>1219098</v>
      </c>
      <c r="D268" s="22"/>
      <c r="E268" s="22" t="s">
        <v>5298</v>
      </c>
      <c r="F268" s="22" t="s">
        <v>1255</v>
      </c>
      <c r="G268" s="22" t="s">
        <v>405</v>
      </c>
      <c r="H268" s="17">
        <v>44497</v>
      </c>
      <c r="I268" s="22" t="s">
        <v>4587</v>
      </c>
    </row>
    <row r="269" spans="1:12" hidden="1">
      <c r="A269" s="22">
        <f t="shared" si="9"/>
        <v>265</v>
      </c>
      <c r="B269" s="21" t="str">
        <f t="shared" si="8"/>
        <v>00119235</v>
      </c>
      <c r="C269" s="21">
        <v>119235</v>
      </c>
      <c r="D269" s="22"/>
      <c r="E269" s="22" t="s">
        <v>5299</v>
      </c>
      <c r="F269" s="22" t="s">
        <v>1255</v>
      </c>
      <c r="G269" s="22" t="s">
        <v>328</v>
      </c>
      <c r="H269" s="17">
        <v>44497</v>
      </c>
      <c r="I269" s="22" t="s">
        <v>4587</v>
      </c>
    </row>
    <row r="270" spans="1:12" hidden="1">
      <c r="A270" s="22">
        <f t="shared" si="9"/>
        <v>266</v>
      </c>
      <c r="B270" s="21" t="str">
        <f t="shared" si="8"/>
        <v>80000847</v>
      </c>
      <c r="C270" s="21">
        <v>80000847</v>
      </c>
      <c r="D270" s="22"/>
      <c r="E270" s="22" t="s">
        <v>5300</v>
      </c>
      <c r="F270" s="22" t="s">
        <v>1255</v>
      </c>
      <c r="G270" s="22" t="s">
        <v>328</v>
      </c>
      <c r="H270" s="17">
        <v>44497</v>
      </c>
      <c r="I270" s="22" t="s">
        <v>4587</v>
      </c>
    </row>
    <row r="271" spans="1:12" hidden="1">
      <c r="A271" s="22">
        <f t="shared" si="9"/>
        <v>267</v>
      </c>
      <c r="B271" s="21" t="str">
        <f t="shared" si="8"/>
        <v>80000367</v>
      </c>
      <c r="C271" s="21">
        <v>80000367</v>
      </c>
      <c r="D271" s="22"/>
      <c r="E271" s="22" t="s">
        <v>5301</v>
      </c>
      <c r="F271" s="22" t="s">
        <v>1255</v>
      </c>
      <c r="G271" s="22" t="s">
        <v>328</v>
      </c>
      <c r="H271" s="17">
        <v>44497</v>
      </c>
      <c r="I271" s="22" t="s">
        <v>4587</v>
      </c>
    </row>
    <row r="272" spans="1:12" hidden="1">
      <c r="A272" s="22">
        <f t="shared" si="9"/>
        <v>268</v>
      </c>
      <c r="B272" s="21" t="str">
        <f t="shared" si="8"/>
        <v>80002241</v>
      </c>
      <c r="C272" s="21">
        <v>80002241</v>
      </c>
      <c r="D272" s="22"/>
      <c r="E272" s="22" t="s">
        <v>5302</v>
      </c>
      <c r="F272" s="22" t="s">
        <v>1255</v>
      </c>
      <c r="G272" s="22" t="s">
        <v>328</v>
      </c>
      <c r="H272" s="17">
        <v>44497</v>
      </c>
      <c r="I272" s="22" t="s">
        <v>4587</v>
      </c>
    </row>
    <row r="273" spans="1:9" hidden="1">
      <c r="A273" s="22">
        <f t="shared" si="9"/>
        <v>269</v>
      </c>
      <c r="B273" s="21" t="str">
        <f t="shared" si="8"/>
        <v>80001448</v>
      </c>
      <c r="C273" s="21">
        <v>80001448</v>
      </c>
      <c r="D273" s="22"/>
      <c r="E273" s="22" t="s">
        <v>5303</v>
      </c>
      <c r="F273" s="22" t="s">
        <v>1255</v>
      </c>
      <c r="G273" s="22" t="s">
        <v>405</v>
      </c>
      <c r="H273" s="17">
        <v>44497</v>
      </c>
      <c r="I273" s="22" t="s">
        <v>4587</v>
      </c>
    </row>
    <row r="274" spans="1:9" hidden="1">
      <c r="A274" s="22">
        <f t="shared" si="9"/>
        <v>270</v>
      </c>
      <c r="B274" s="21" t="str">
        <f t="shared" si="8"/>
        <v>80001312</v>
      </c>
      <c r="C274" s="21">
        <v>80001312</v>
      </c>
      <c r="D274" s="22"/>
      <c r="E274" s="22" t="s">
        <v>5304</v>
      </c>
      <c r="F274" s="22" t="s">
        <v>1255</v>
      </c>
      <c r="G274" s="22" t="s">
        <v>386</v>
      </c>
      <c r="H274" s="17">
        <v>44497</v>
      </c>
      <c r="I274" s="22" t="s">
        <v>4587</v>
      </c>
    </row>
    <row r="275" spans="1:9" hidden="1">
      <c r="A275" s="22">
        <f t="shared" si="9"/>
        <v>271</v>
      </c>
      <c r="B275" s="21" t="str">
        <f t="shared" si="8"/>
        <v>00116136</v>
      </c>
      <c r="C275" s="21">
        <v>116136</v>
      </c>
      <c r="D275" s="22"/>
      <c r="E275" s="22" t="s">
        <v>5305</v>
      </c>
      <c r="F275" s="22" t="s">
        <v>1255</v>
      </c>
      <c r="G275" s="22" t="s">
        <v>328</v>
      </c>
      <c r="H275" s="17">
        <v>44497</v>
      </c>
      <c r="I275" s="22" t="s">
        <v>4587</v>
      </c>
    </row>
    <row r="276" spans="1:9" hidden="1">
      <c r="A276" s="22">
        <f t="shared" si="9"/>
        <v>272</v>
      </c>
      <c r="B276" s="21" t="str">
        <f t="shared" si="8"/>
        <v>80001085</v>
      </c>
      <c r="C276" s="21">
        <v>80001085</v>
      </c>
      <c r="D276" s="22"/>
      <c r="E276" s="22" t="s">
        <v>5306</v>
      </c>
      <c r="F276" s="22" t="s">
        <v>1255</v>
      </c>
      <c r="G276" s="22" t="s">
        <v>405</v>
      </c>
      <c r="H276" s="17">
        <v>44497</v>
      </c>
      <c r="I276" s="22" t="s">
        <v>4587</v>
      </c>
    </row>
    <row r="277" spans="1:9" hidden="1">
      <c r="A277" s="22">
        <f t="shared" si="9"/>
        <v>273</v>
      </c>
      <c r="B277" s="21" t="str">
        <f t="shared" si="8"/>
        <v>00110271</v>
      </c>
      <c r="C277" s="21">
        <v>110271</v>
      </c>
      <c r="D277" s="22"/>
      <c r="E277" s="22" t="s">
        <v>5307</v>
      </c>
      <c r="F277" s="22" t="s">
        <v>1255</v>
      </c>
      <c r="G277" s="22" t="s">
        <v>386</v>
      </c>
      <c r="H277" s="17">
        <v>44497</v>
      </c>
      <c r="I277" s="22" t="s">
        <v>4587</v>
      </c>
    </row>
    <row r="278" spans="1:9" hidden="1">
      <c r="A278" s="22">
        <f t="shared" si="9"/>
        <v>274</v>
      </c>
      <c r="B278" s="21" t="str">
        <f t="shared" si="8"/>
        <v>80000930</v>
      </c>
      <c r="C278" s="21">
        <v>80000930</v>
      </c>
      <c r="D278" s="22"/>
      <c r="E278" s="22" t="s">
        <v>5308</v>
      </c>
      <c r="F278" s="22" t="s">
        <v>1255</v>
      </c>
      <c r="G278" s="22" t="s">
        <v>405</v>
      </c>
      <c r="H278" s="17">
        <v>44497</v>
      </c>
      <c r="I278" s="22" t="s">
        <v>4587</v>
      </c>
    </row>
    <row r="279" spans="1:9" hidden="1">
      <c r="A279" s="22">
        <f t="shared" si="9"/>
        <v>275</v>
      </c>
      <c r="B279" s="21" t="str">
        <f t="shared" si="8"/>
        <v>C1906011</v>
      </c>
      <c r="C279" s="21" t="s">
        <v>5309</v>
      </c>
      <c r="D279" s="22"/>
      <c r="E279" s="22" t="s">
        <v>5310</v>
      </c>
      <c r="F279" s="22" t="s">
        <v>666</v>
      </c>
      <c r="G279" s="22" t="s">
        <v>355</v>
      </c>
      <c r="H279" s="17">
        <v>44498</v>
      </c>
      <c r="I279" s="22" t="s">
        <v>4587</v>
      </c>
    </row>
    <row r="280" spans="1:9" hidden="1">
      <c r="A280" s="22">
        <f t="shared" si="9"/>
        <v>276</v>
      </c>
      <c r="B280" s="21" t="str">
        <f t="shared" si="8"/>
        <v>80000664</v>
      </c>
      <c r="C280" s="21">
        <v>80000664</v>
      </c>
      <c r="D280" s="22"/>
      <c r="E280" s="22" t="s">
        <v>5311</v>
      </c>
      <c r="F280" s="22" t="s">
        <v>1255</v>
      </c>
      <c r="G280" s="22" t="s">
        <v>405</v>
      </c>
      <c r="H280" s="17">
        <v>44498</v>
      </c>
      <c r="I280" s="22" t="s">
        <v>4587</v>
      </c>
    </row>
    <row r="281" spans="1:9" hidden="1">
      <c r="A281" s="22">
        <f t="shared" si="9"/>
        <v>277</v>
      </c>
      <c r="B281" s="21" t="str">
        <f t="shared" si="8"/>
        <v>80000414</v>
      </c>
      <c r="C281" s="21">
        <v>80000414</v>
      </c>
      <c r="D281" s="22"/>
      <c r="E281" s="22" t="s">
        <v>5312</v>
      </c>
      <c r="F281" s="22" t="s">
        <v>1255</v>
      </c>
      <c r="G281" s="22" t="s">
        <v>328</v>
      </c>
      <c r="H281" s="17">
        <v>44498</v>
      </c>
      <c r="I281" s="22" t="s">
        <v>4587</v>
      </c>
    </row>
    <row r="282" spans="1:9" hidden="1">
      <c r="A282" s="22">
        <f t="shared" si="9"/>
        <v>278</v>
      </c>
      <c r="B282" s="21" t="str">
        <f t="shared" si="8"/>
        <v>80000641</v>
      </c>
      <c r="C282" s="21">
        <v>80000641</v>
      </c>
      <c r="D282" s="22"/>
      <c r="E282" s="22" t="s">
        <v>5313</v>
      </c>
      <c r="F282" s="22" t="s">
        <v>1255</v>
      </c>
      <c r="G282" s="22" t="s">
        <v>405</v>
      </c>
      <c r="H282" s="17">
        <v>44499</v>
      </c>
      <c r="I282" s="22" t="s">
        <v>4587</v>
      </c>
    </row>
    <row r="283" spans="1:9" hidden="1">
      <c r="A283" s="22">
        <f t="shared" si="9"/>
        <v>279</v>
      </c>
      <c r="B283" s="21" t="str">
        <f t="shared" si="8"/>
        <v>80000641</v>
      </c>
      <c r="C283" s="21">
        <v>80000641</v>
      </c>
      <c r="D283" s="22"/>
      <c r="E283" s="22" t="s">
        <v>5313</v>
      </c>
      <c r="F283" s="22" t="s">
        <v>1255</v>
      </c>
      <c r="G283" s="22" t="s">
        <v>405</v>
      </c>
      <c r="H283" s="17">
        <v>44499</v>
      </c>
      <c r="I283" s="22" t="s">
        <v>4587</v>
      </c>
    </row>
    <row r="284" spans="1:9" hidden="1">
      <c r="A284" s="22">
        <f t="shared" si="9"/>
        <v>280</v>
      </c>
      <c r="B284" s="21" t="str">
        <f t="shared" si="8"/>
        <v>MP/EDJ-21090005</v>
      </c>
      <c r="C284" s="21" t="s">
        <v>4432</v>
      </c>
      <c r="D284" s="22"/>
      <c r="E284" s="22" t="s">
        <v>5314</v>
      </c>
      <c r="F284" s="22" t="s">
        <v>744</v>
      </c>
      <c r="G284" s="22" t="s">
        <v>328</v>
      </c>
      <c r="H284" s="17">
        <v>44499</v>
      </c>
      <c r="I284" s="22" t="s">
        <v>4587</v>
      </c>
    </row>
    <row r="285" spans="1:9" hidden="1">
      <c r="A285" s="22">
        <f t="shared" si="9"/>
        <v>281</v>
      </c>
      <c r="B285" s="21" t="str">
        <f t="shared" si="8"/>
        <v>MP/SIS-20120484</v>
      </c>
      <c r="C285" s="21" t="s">
        <v>4421</v>
      </c>
      <c r="D285" s="22"/>
      <c r="E285" s="22" t="s">
        <v>5315</v>
      </c>
      <c r="F285" s="22" t="s">
        <v>744</v>
      </c>
      <c r="G285" s="22" t="s">
        <v>328</v>
      </c>
      <c r="H285" s="17">
        <v>44499</v>
      </c>
      <c r="I285" s="22" t="s">
        <v>4587</v>
      </c>
    </row>
    <row r="286" spans="1:9" hidden="1">
      <c r="A286" s="22">
        <f t="shared" si="9"/>
        <v>282</v>
      </c>
      <c r="B286" s="21" t="str">
        <f t="shared" si="8"/>
        <v>MP/EDJ-21090005</v>
      </c>
      <c r="C286" s="21" t="s">
        <v>4432</v>
      </c>
      <c r="D286" s="22"/>
      <c r="E286" s="22" t="s">
        <v>5314</v>
      </c>
      <c r="F286" s="22" t="s">
        <v>744</v>
      </c>
      <c r="G286" s="22" t="s">
        <v>328</v>
      </c>
      <c r="H286" s="17">
        <v>44499</v>
      </c>
      <c r="I286" s="22" t="s">
        <v>4587</v>
      </c>
    </row>
    <row r="287" spans="1:9" hidden="1">
      <c r="A287" s="22">
        <f t="shared" si="9"/>
        <v>283</v>
      </c>
      <c r="B287" s="21" t="str">
        <f t="shared" si="8"/>
        <v>MP/SIS-20120484</v>
      </c>
      <c r="C287" s="21" t="s">
        <v>4421</v>
      </c>
      <c r="D287" s="22"/>
      <c r="E287" s="22" t="s">
        <v>5315</v>
      </c>
      <c r="F287" s="22" t="s">
        <v>744</v>
      </c>
      <c r="G287" s="22" t="s">
        <v>328</v>
      </c>
      <c r="H287" s="17">
        <v>44499</v>
      </c>
      <c r="I287" s="22" t="s">
        <v>4587</v>
      </c>
    </row>
    <row r="288" spans="1:9" hidden="1">
      <c r="A288" s="22">
        <f t="shared" si="9"/>
        <v>284</v>
      </c>
      <c r="B288" s="21" t="str">
        <f t="shared" si="8"/>
        <v>MP/SIS-20050634</v>
      </c>
      <c r="C288" s="21" t="s">
        <v>4434</v>
      </c>
      <c r="D288" s="22"/>
      <c r="E288" s="22" t="s">
        <v>5316</v>
      </c>
      <c r="F288" s="22" t="s">
        <v>744</v>
      </c>
      <c r="G288" s="22" t="s">
        <v>386</v>
      </c>
      <c r="H288" s="17">
        <v>44500</v>
      </c>
      <c r="I288" s="22" t="s">
        <v>4587</v>
      </c>
    </row>
    <row r="289" spans="1:9" hidden="1">
      <c r="A289" s="22">
        <f t="shared" si="9"/>
        <v>285</v>
      </c>
      <c r="B289" s="21" t="str">
        <f t="shared" si="8"/>
        <v>MP/SIS-20050634</v>
      </c>
      <c r="C289" s="21" t="s">
        <v>4434</v>
      </c>
      <c r="D289" s="22"/>
      <c r="E289" s="22" t="s">
        <v>5316</v>
      </c>
      <c r="F289" s="22" t="s">
        <v>744</v>
      </c>
      <c r="G289" s="22" t="s">
        <v>386</v>
      </c>
      <c r="H289" s="17">
        <v>44500</v>
      </c>
      <c r="I289" s="22" t="s">
        <v>4587</v>
      </c>
    </row>
    <row r="290" spans="1:9" hidden="1">
      <c r="A290" s="22">
        <f t="shared" si="9"/>
        <v>286</v>
      </c>
      <c r="B290" s="21" t="str">
        <f t="shared" si="8"/>
        <v>80000732</v>
      </c>
      <c r="C290" s="21">
        <v>80000732</v>
      </c>
      <c r="D290" s="22"/>
      <c r="E290" s="22" t="s">
        <v>5317</v>
      </c>
      <c r="F290" s="22" t="s">
        <v>1255</v>
      </c>
      <c r="G290" s="22" t="s">
        <v>328</v>
      </c>
      <c r="H290" s="17">
        <v>44500</v>
      </c>
      <c r="I290" s="22" t="s">
        <v>4587</v>
      </c>
    </row>
    <row r="291" spans="1:9" hidden="1">
      <c r="A291" s="22">
        <f t="shared" si="9"/>
        <v>287</v>
      </c>
      <c r="B291" s="21" t="str">
        <f t="shared" si="8"/>
        <v>80002034</v>
      </c>
      <c r="C291" s="21">
        <v>80002034</v>
      </c>
      <c r="D291" s="22"/>
      <c r="E291" s="22" t="s">
        <v>5318</v>
      </c>
      <c r="F291" s="22" t="s">
        <v>1255</v>
      </c>
      <c r="G291" s="22" t="s">
        <v>405</v>
      </c>
      <c r="H291" s="17">
        <v>44501</v>
      </c>
      <c r="I291" s="22" t="s">
        <v>4587</v>
      </c>
    </row>
    <row r="292" spans="1:9" hidden="1">
      <c r="A292" s="22">
        <f t="shared" si="9"/>
        <v>288</v>
      </c>
      <c r="B292" s="21" t="str">
        <f t="shared" si="8"/>
        <v>00119142</v>
      </c>
      <c r="C292" s="21">
        <v>119142</v>
      </c>
      <c r="D292" s="22"/>
      <c r="E292" s="22" t="s">
        <v>5319</v>
      </c>
      <c r="F292" s="22" t="s">
        <v>1255</v>
      </c>
      <c r="G292" s="22" t="s">
        <v>405</v>
      </c>
      <c r="H292" s="17">
        <v>44501</v>
      </c>
      <c r="I292" s="22" t="s">
        <v>4587</v>
      </c>
    </row>
    <row r="293" spans="1:9" hidden="1">
      <c r="A293" s="22">
        <f t="shared" si="9"/>
        <v>289</v>
      </c>
      <c r="B293" s="21" t="str">
        <f t="shared" si="8"/>
        <v>80000345</v>
      </c>
      <c r="C293" s="21">
        <v>80000345</v>
      </c>
      <c r="D293" s="22"/>
      <c r="E293" s="22" t="s">
        <v>5320</v>
      </c>
      <c r="F293" s="22" t="s">
        <v>1255</v>
      </c>
      <c r="G293" s="22" t="s">
        <v>405</v>
      </c>
      <c r="H293" s="17">
        <v>44501</v>
      </c>
      <c r="I293" s="22" t="s">
        <v>4587</v>
      </c>
    </row>
    <row r="294" spans="1:9" hidden="1">
      <c r="A294" s="22">
        <f t="shared" si="9"/>
        <v>290</v>
      </c>
      <c r="B294" s="21" t="str">
        <f t="shared" si="8"/>
        <v>00119142</v>
      </c>
      <c r="C294" s="21">
        <v>119142</v>
      </c>
      <c r="D294" s="22"/>
      <c r="E294" s="22" t="s">
        <v>5321</v>
      </c>
      <c r="F294" s="22" t="s">
        <v>1255</v>
      </c>
      <c r="G294" s="22" t="s">
        <v>405</v>
      </c>
      <c r="H294" s="17">
        <v>44501</v>
      </c>
      <c r="I294" s="22" t="s">
        <v>4587</v>
      </c>
    </row>
    <row r="295" spans="1:9" hidden="1">
      <c r="A295" s="22">
        <f t="shared" si="9"/>
        <v>291</v>
      </c>
      <c r="B295" s="21" t="str">
        <f t="shared" si="8"/>
        <v>80000211</v>
      </c>
      <c r="C295" s="21">
        <v>80000211</v>
      </c>
      <c r="D295" s="22"/>
      <c r="E295" s="22" t="s">
        <v>5322</v>
      </c>
      <c r="F295" s="22" t="s">
        <v>1255</v>
      </c>
      <c r="G295" s="22" t="s">
        <v>405</v>
      </c>
      <c r="H295" s="17">
        <v>44501</v>
      </c>
      <c r="I295" s="22" t="s">
        <v>4587</v>
      </c>
    </row>
    <row r="296" spans="1:9" hidden="1">
      <c r="A296" s="22">
        <f t="shared" si="9"/>
        <v>292</v>
      </c>
      <c r="B296" s="21" t="str">
        <f t="shared" si="8"/>
        <v>80001128</v>
      </c>
      <c r="C296" s="21">
        <v>80001128</v>
      </c>
      <c r="D296" s="22"/>
      <c r="E296" s="22" t="s">
        <v>5323</v>
      </c>
      <c r="F296" s="22" t="s">
        <v>1255</v>
      </c>
      <c r="G296" s="22" t="s">
        <v>405</v>
      </c>
      <c r="H296" s="17">
        <v>44501</v>
      </c>
      <c r="I296" s="22" t="s">
        <v>4587</v>
      </c>
    </row>
    <row r="297" spans="1:9" hidden="1">
      <c r="A297" s="22">
        <f t="shared" si="9"/>
        <v>293</v>
      </c>
      <c r="B297" s="21" t="str">
        <f t="shared" si="8"/>
        <v>80001857</v>
      </c>
      <c r="C297" s="21">
        <v>80001857</v>
      </c>
      <c r="D297" s="22"/>
      <c r="E297" s="22" t="s">
        <v>5324</v>
      </c>
      <c r="F297" s="22" t="s">
        <v>1255</v>
      </c>
      <c r="G297" s="22" t="s">
        <v>328</v>
      </c>
      <c r="H297" s="17">
        <v>44502</v>
      </c>
      <c r="I297" s="22" t="s">
        <v>4587</v>
      </c>
    </row>
    <row r="298" spans="1:9" hidden="1">
      <c r="A298" s="22">
        <f t="shared" si="9"/>
        <v>294</v>
      </c>
      <c r="B298" s="21" t="str">
        <f t="shared" si="8"/>
        <v>80000598</v>
      </c>
      <c r="C298" s="21">
        <v>80000598</v>
      </c>
      <c r="D298" s="22"/>
      <c r="E298" s="22" t="s">
        <v>5125</v>
      </c>
      <c r="F298" s="22" t="s">
        <v>1255</v>
      </c>
      <c r="G298" s="22" t="s">
        <v>328</v>
      </c>
      <c r="H298" s="17">
        <v>44502</v>
      </c>
      <c r="I298" s="22" t="s">
        <v>4587</v>
      </c>
    </row>
    <row r="299" spans="1:9" hidden="1">
      <c r="A299" s="22">
        <f t="shared" si="9"/>
        <v>295</v>
      </c>
      <c r="B299" s="21" t="str">
        <f t="shared" si="8"/>
        <v>80000950</v>
      </c>
      <c r="C299" s="21">
        <v>80000950</v>
      </c>
      <c r="D299" s="22"/>
      <c r="E299" s="22" t="s">
        <v>5325</v>
      </c>
      <c r="F299" s="22" t="s">
        <v>1255</v>
      </c>
      <c r="G299" s="22" t="s">
        <v>328</v>
      </c>
      <c r="H299" s="17">
        <v>44502</v>
      </c>
      <c r="I299" s="22" t="s">
        <v>4587</v>
      </c>
    </row>
    <row r="300" spans="1:9" hidden="1">
      <c r="A300" s="22">
        <f t="shared" si="9"/>
        <v>296</v>
      </c>
      <c r="B300" s="21" t="str">
        <f t="shared" si="8"/>
        <v>80000550</v>
      </c>
      <c r="C300" s="21">
        <v>80000550</v>
      </c>
      <c r="D300" s="22"/>
      <c r="E300" s="22" t="s">
        <v>5326</v>
      </c>
      <c r="F300" s="22" t="s">
        <v>1255</v>
      </c>
      <c r="G300" s="22" t="s">
        <v>405</v>
      </c>
      <c r="H300" s="17">
        <v>44503</v>
      </c>
      <c r="I300" s="22" t="s">
        <v>4587</v>
      </c>
    </row>
    <row r="301" spans="1:9" hidden="1">
      <c r="A301" s="22">
        <f t="shared" si="9"/>
        <v>297</v>
      </c>
      <c r="B301" s="21" t="str">
        <f t="shared" si="8"/>
        <v>80000981</v>
      </c>
      <c r="C301" s="21">
        <v>80000981</v>
      </c>
      <c r="D301" s="22"/>
      <c r="E301" s="22" t="s">
        <v>5327</v>
      </c>
      <c r="F301" s="22" t="s">
        <v>1255</v>
      </c>
      <c r="G301" s="22" t="s">
        <v>405</v>
      </c>
      <c r="H301" s="17">
        <v>44503</v>
      </c>
      <c r="I301" s="22" t="s">
        <v>4587</v>
      </c>
    </row>
    <row r="302" spans="1:9" hidden="1">
      <c r="A302" s="22">
        <f t="shared" si="9"/>
        <v>298</v>
      </c>
      <c r="B302" s="21" t="str">
        <f t="shared" si="8"/>
        <v>1219024/8000110</v>
      </c>
      <c r="C302" s="21" t="s">
        <v>5328</v>
      </c>
      <c r="D302" s="22"/>
      <c r="E302" s="22" t="s">
        <v>1269</v>
      </c>
      <c r="F302" s="22" t="s">
        <v>1255</v>
      </c>
      <c r="G302" s="22" t="s">
        <v>405</v>
      </c>
      <c r="H302" s="17">
        <v>44503</v>
      </c>
      <c r="I302" s="22" t="s">
        <v>4587</v>
      </c>
    </row>
    <row r="303" spans="1:9" hidden="1">
      <c r="A303" s="22">
        <f t="shared" si="9"/>
        <v>299</v>
      </c>
      <c r="B303" s="21" t="str">
        <f t="shared" si="8"/>
        <v>80000199</v>
      </c>
      <c r="C303" s="21">
        <v>80000199</v>
      </c>
      <c r="D303" s="22"/>
      <c r="E303" s="22" t="s">
        <v>5329</v>
      </c>
      <c r="F303" s="22" t="s">
        <v>1255</v>
      </c>
      <c r="G303" s="22" t="s">
        <v>405</v>
      </c>
      <c r="H303" s="17">
        <v>44503</v>
      </c>
      <c r="I303" s="22" t="s">
        <v>4587</v>
      </c>
    </row>
    <row r="304" spans="1:9" hidden="1">
      <c r="A304" s="22">
        <f t="shared" si="9"/>
        <v>300</v>
      </c>
      <c r="B304" s="21" t="str">
        <f t="shared" si="8"/>
        <v>1219024/1000110</v>
      </c>
      <c r="C304" s="21" t="s">
        <v>5330</v>
      </c>
      <c r="D304" s="22"/>
      <c r="E304" s="22" t="s">
        <v>1269</v>
      </c>
      <c r="F304" s="22" t="s">
        <v>1255</v>
      </c>
      <c r="G304" s="22" t="s">
        <v>405</v>
      </c>
      <c r="H304" s="17">
        <v>44503</v>
      </c>
      <c r="I304" s="22" t="s">
        <v>4587</v>
      </c>
    </row>
    <row r="305" spans="1:9" hidden="1">
      <c r="A305" s="22">
        <f t="shared" si="9"/>
        <v>301</v>
      </c>
      <c r="B305" s="21" t="str">
        <f t="shared" si="8"/>
        <v>00418055</v>
      </c>
      <c r="C305" s="21">
        <v>418055</v>
      </c>
      <c r="D305" s="22"/>
      <c r="E305" s="22" t="s">
        <v>5331</v>
      </c>
      <c r="F305" s="22" t="s">
        <v>1255</v>
      </c>
      <c r="G305" s="22" t="s">
        <v>328</v>
      </c>
      <c r="H305" s="17">
        <v>44503</v>
      </c>
      <c r="I305" s="22" t="s">
        <v>4587</v>
      </c>
    </row>
    <row r="306" spans="1:9" hidden="1">
      <c r="A306" s="22">
        <f t="shared" si="9"/>
        <v>302</v>
      </c>
      <c r="B306" s="21" t="str">
        <f t="shared" si="8"/>
        <v>80000928</v>
      </c>
      <c r="C306" s="21">
        <v>80000928</v>
      </c>
      <c r="D306" s="22"/>
      <c r="E306" s="22" t="s">
        <v>5332</v>
      </c>
      <c r="F306" s="22" t="s">
        <v>1255</v>
      </c>
      <c r="G306" s="22" t="s">
        <v>405</v>
      </c>
      <c r="H306" s="17">
        <v>44503</v>
      </c>
      <c r="I306" s="22" t="s">
        <v>4587</v>
      </c>
    </row>
    <row r="307" spans="1:9" hidden="1">
      <c r="A307" s="22">
        <f t="shared" si="9"/>
        <v>303</v>
      </c>
      <c r="B307" s="21" t="str">
        <f t="shared" si="8"/>
        <v>80000838</v>
      </c>
      <c r="C307" s="21">
        <v>80000838</v>
      </c>
      <c r="D307" s="22"/>
      <c r="E307" s="22" t="s">
        <v>5333</v>
      </c>
      <c r="F307" s="22" t="s">
        <v>1255</v>
      </c>
      <c r="G307" s="22" t="s">
        <v>328</v>
      </c>
      <c r="H307" s="17">
        <v>44503</v>
      </c>
      <c r="I307" s="22" t="s">
        <v>4587</v>
      </c>
    </row>
    <row r="308" spans="1:9" hidden="1">
      <c r="A308" s="22">
        <f t="shared" si="9"/>
        <v>304</v>
      </c>
      <c r="B308" s="21" t="str">
        <f t="shared" si="8"/>
        <v>00117506</v>
      </c>
      <c r="C308" s="21">
        <v>117506</v>
      </c>
      <c r="D308" s="22"/>
      <c r="E308" s="22" t="s">
        <v>5334</v>
      </c>
      <c r="F308" s="22" t="s">
        <v>1255</v>
      </c>
      <c r="G308" s="22" t="s">
        <v>328</v>
      </c>
      <c r="H308" s="17">
        <v>44503</v>
      </c>
      <c r="I308" s="22" t="s">
        <v>4587</v>
      </c>
    </row>
    <row r="309" spans="1:9" hidden="1">
      <c r="A309" s="22">
        <f t="shared" si="9"/>
        <v>305</v>
      </c>
      <c r="B309" s="21" t="str">
        <f t="shared" si="8"/>
        <v>80001319</v>
      </c>
      <c r="C309" s="21">
        <v>80001319</v>
      </c>
      <c r="D309" s="22"/>
      <c r="E309" s="22" t="s">
        <v>5335</v>
      </c>
      <c r="F309" s="22" t="s">
        <v>1255</v>
      </c>
      <c r="G309" s="22" t="s">
        <v>328</v>
      </c>
      <c r="H309" s="17">
        <v>44504</v>
      </c>
      <c r="I309" s="22" t="s">
        <v>4587</v>
      </c>
    </row>
    <row r="310" spans="1:9" hidden="1">
      <c r="A310" s="22">
        <f t="shared" si="9"/>
        <v>306</v>
      </c>
      <c r="B310" s="21" t="str">
        <f t="shared" si="8"/>
        <v>80000938</v>
      </c>
      <c r="C310" s="21">
        <v>80000938</v>
      </c>
      <c r="D310" s="22"/>
      <c r="E310" s="22" t="s">
        <v>5336</v>
      </c>
      <c r="F310" s="22" t="s">
        <v>1255</v>
      </c>
      <c r="G310" s="22" t="s">
        <v>405</v>
      </c>
      <c r="H310" s="17">
        <v>44504</v>
      </c>
      <c r="I310" s="22" t="s">
        <v>4587</v>
      </c>
    </row>
    <row r="311" spans="1:9" hidden="1">
      <c r="A311" s="22">
        <f t="shared" si="9"/>
        <v>307</v>
      </c>
      <c r="B311" s="21" t="str">
        <f t="shared" si="8"/>
        <v>80001255</v>
      </c>
      <c r="C311" s="21">
        <v>80001255</v>
      </c>
      <c r="D311" s="22"/>
      <c r="E311" s="22" t="s">
        <v>5337</v>
      </c>
      <c r="F311" s="22" t="s">
        <v>1255</v>
      </c>
      <c r="G311" s="22" t="s">
        <v>405</v>
      </c>
      <c r="H311" s="17">
        <v>44504</v>
      </c>
      <c r="I311" s="22" t="s">
        <v>4587</v>
      </c>
    </row>
    <row r="312" spans="1:9" hidden="1">
      <c r="A312" s="22">
        <f t="shared" si="9"/>
        <v>308</v>
      </c>
      <c r="B312" s="21" t="str">
        <f t="shared" si="8"/>
        <v>BMP-1404211</v>
      </c>
      <c r="C312" s="21" t="s">
        <v>533</v>
      </c>
      <c r="D312" s="22"/>
      <c r="E312" s="22" t="s">
        <v>5338</v>
      </c>
      <c r="F312" s="22" t="s">
        <v>326</v>
      </c>
      <c r="G312" s="22" t="s">
        <v>328</v>
      </c>
      <c r="H312" s="17">
        <v>44504</v>
      </c>
      <c r="I312" s="22" t="s">
        <v>4587</v>
      </c>
    </row>
    <row r="313" spans="1:9" hidden="1">
      <c r="A313" s="22">
        <f t="shared" si="9"/>
        <v>309</v>
      </c>
      <c r="B313" s="21" t="str">
        <f t="shared" si="8"/>
        <v>BMP180621</v>
      </c>
      <c r="C313" s="21" t="s">
        <v>5339</v>
      </c>
      <c r="D313" s="22"/>
      <c r="E313" s="22" t="s">
        <v>5340</v>
      </c>
      <c r="F313" s="22" t="s">
        <v>326</v>
      </c>
      <c r="G313" s="22" t="s">
        <v>328</v>
      </c>
      <c r="H313" s="17">
        <v>44504</v>
      </c>
      <c r="I313" s="22" t="s">
        <v>4587</v>
      </c>
    </row>
    <row r="314" spans="1:9" hidden="1">
      <c r="A314" s="22">
        <f t="shared" si="9"/>
        <v>310</v>
      </c>
      <c r="B314" s="21" t="str">
        <f t="shared" si="8"/>
        <v>BMP180421</v>
      </c>
      <c r="C314" s="21" t="s">
        <v>5341</v>
      </c>
      <c r="D314" s="22"/>
      <c r="E314" s="22" t="s">
        <v>5342</v>
      </c>
      <c r="F314" s="22" t="s">
        <v>326</v>
      </c>
      <c r="G314" s="22" t="s">
        <v>328</v>
      </c>
      <c r="H314" s="17">
        <v>44504</v>
      </c>
      <c r="I314" s="22" t="s">
        <v>4587</v>
      </c>
    </row>
    <row r="315" spans="1:9" hidden="1">
      <c r="A315" s="22">
        <f t="shared" si="9"/>
        <v>311</v>
      </c>
      <c r="B315" s="21" t="str">
        <f t="shared" si="8"/>
        <v>BMP-1404211</v>
      </c>
      <c r="C315" s="21" t="s">
        <v>533</v>
      </c>
      <c r="D315" s="22"/>
      <c r="E315" s="22" t="s">
        <v>5343</v>
      </c>
      <c r="F315" s="22" t="s">
        <v>326</v>
      </c>
      <c r="G315" s="22" t="s">
        <v>328</v>
      </c>
      <c r="H315" s="17">
        <v>44504</v>
      </c>
      <c r="I315" s="22" t="s">
        <v>4587</v>
      </c>
    </row>
    <row r="316" spans="1:9" hidden="1">
      <c r="A316" s="22">
        <f t="shared" si="9"/>
        <v>312</v>
      </c>
      <c r="B316" s="21" t="str">
        <f t="shared" si="8"/>
        <v>00114204</v>
      </c>
      <c r="C316" s="21">
        <v>114204</v>
      </c>
      <c r="D316" s="22"/>
      <c r="E316" s="22" t="s">
        <v>5344</v>
      </c>
      <c r="F316" s="22" t="s">
        <v>1255</v>
      </c>
      <c r="G316" s="22" t="s">
        <v>328</v>
      </c>
      <c r="H316" s="17">
        <v>44504</v>
      </c>
      <c r="I316" s="22" t="s">
        <v>4587</v>
      </c>
    </row>
    <row r="317" spans="1:9" hidden="1">
      <c r="A317" s="22">
        <f t="shared" si="9"/>
        <v>313</v>
      </c>
      <c r="B317" s="21" t="str">
        <f t="shared" si="8"/>
        <v>00011936</v>
      </c>
      <c r="C317" s="21">
        <v>11936</v>
      </c>
      <c r="D317" s="22"/>
      <c r="E317" s="22" t="s">
        <v>5345</v>
      </c>
      <c r="F317" s="22" t="s">
        <v>1255</v>
      </c>
      <c r="G317" s="22" t="s">
        <v>328</v>
      </c>
      <c r="H317" s="17">
        <v>44505</v>
      </c>
      <c r="I317" s="22" t="s">
        <v>4587</v>
      </c>
    </row>
    <row r="318" spans="1:9" hidden="1">
      <c r="A318" s="22">
        <f t="shared" si="9"/>
        <v>314</v>
      </c>
      <c r="B318" s="21" t="str">
        <f t="shared" si="8"/>
        <v>80000371</v>
      </c>
      <c r="C318" s="21">
        <v>80000371</v>
      </c>
      <c r="D318" s="22"/>
      <c r="E318" s="22" t="s">
        <v>5346</v>
      </c>
      <c r="F318" s="22" t="s">
        <v>1255</v>
      </c>
      <c r="G318" s="22" t="s">
        <v>328</v>
      </c>
      <c r="H318" s="17">
        <v>44505</v>
      </c>
      <c r="I318" s="22" t="s">
        <v>4587</v>
      </c>
    </row>
    <row r="319" spans="1:9" hidden="1">
      <c r="A319" s="22">
        <f t="shared" si="9"/>
        <v>315</v>
      </c>
      <c r="B319" s="21" t="str">
        <f t="shared" si="8"/>
        <v>00107809</v>
      </c>
      <c r="C319" s="21">
        <v>107809</v>
      </c>
      <c r="D319" s="22"/>
      <c r="E319" s="22" t="s">
        <v>5347</v>
      </c>
      <c r="F319" s="22" t="s">
        <v>1255</v>
      </c>
      <c r="G319" s="22" t="s">
        <v>3973</v>
      </c>
      <c r="H319" s="17">
        <v>44506</v>
      </c>
      <c r="I319" s="22" t="s">
        <v>4587</v>
      </c>
    </row>
    <row r="320" spans="1:9" hidden="1">
      <c r="A320" s="22">
        <f t="shared" si="9"/>
        <v>316</v>
      </c>
      <c r="B320" s="21" t="str">
        <f t="shared" si="8"/>
        <v>00707198</v>
      </c>
      <c r="C320" s="21">
        <v>707198</v>
      </c>
      <c r="D320" s="22"/>
      <c r="E320" s="22" t="s">
        <v>5348</v>
      </c>
      <c r="F320" s="22" t="s">
        <v>1255</v>
      </c>
      <c r="G320" s="22" t="s">
        <v>355</v>
      </c>
      <c r="H320" s="17">
        <v>44506</v>
      </c>
      <c r="I320" s="22" t="s">
        <v>4587</v>
      </c>
    </row>
    <row r="321" spans="1:9" hidden="1">
      <c r="A321" s="22">
        <f t="shared" si="9"/>
        <v>317</v>
      </c>
      <c r="B321" s="21" t="str">
        <f t="shared" si="8"/>
        <v>80001376</v>
      </c>
      <c r="C321" s="21">
        <v>80001376</v>
      </c>
      <c r="D321" s="22"/>
      <c r="E321" s="22" t="s">
        <v>5349</v>
      </c>
      <c r="F321" s="22" t="s">
        <v>1255</v>
      </c>
      <c r="G321" s="22" t="s">
        <v>328</v>
      </c>
      <c r="H321" s="17">
        <v>44506</v>
      </c>
      <c r="I321" s="22" t="s">
        <v>4587</v>
      </c>
    </row>
    <row r="322" spans="1:9" hidden="1">
      <c r="A322" s="22">
        <f t="shared" si="9"/>
        <v>318</v>
      </c>
      <c r="B322" s="21" t="str">
        <f t="shared" si="8"/>
        <v>80000021</v>
      </c>
      <c r="C322" s="21">
        <v>80000021</v>
      </c>
      <c r="D322" s="22"/>
      <c r="E322" s="22" t="s">
        <v>5096</v>
      </c>
      <c r="F322" s="22" t="s">
        <v>1255</v>
      </c>
      <c r="G322" s="22" t="s">
        <v>405</v>
      </c>
      <c r="H322" s="17">
        <v>44506</v>
      </c>
      <c r="I322" s="22" t="s">
        <v>4587</v>
      </c>
    </row>
    <row r="323" spans="1:9" hidden="1">
      <c r="A323" s="22">
        <f t="shared" si="9"/>
        <v>319</v>
      </c>
      <c r="B323" s="21" t="str">
        <f t="shared" si="8"/>
        <v>80000852</v>
      </c>
      <c r="C323" s="21">
        <v>80000852</v>
      </c>
      <c r="D323" s="22"/>
      <c r="E323" s="22" t="s">
        <v>5350</v>
      </c>
      <c r="F323" s="22" t="s">
        <v>1255</v>
      </c>
      <c r="G323" s="22" t="s">
        <v>405</v>
      </c>
      <c r="H323" s="17">
        <v>44506</v>
      </c>
      <c r="I323" s="22" t="s">
        <v>4587</v>
      </c>
    </row>
    <row r="324" spans="1:9" hidden="1">
      <c r="A324" s="22">
        <f t="shared" si="9"/>
        <v>320</v>
      </c>
      <c r="B324" s="21" t="str">
        <f t="shared" si="8"/>
        <v>80000889</v>
      </c>
      <c r="C324" s="21">
        <v>80000889</v>
      </c>
      <c r="D324" s="22"/>
      <c r="E324" s="22" t="s">
        <v>5351</v>
      </c>
      <c r="F324" s="22" t="s">
        <v>1255</v>
      </c>
      <c r="G324" s="22" t="s">
        <v>405</v>
      </c>
      <c r="H324" s="17">
        <v>44506</v>
      </c>
      <c r="I324" s="22" t="s">
        <v>4587</v>
      </c>
    </row>
    <row r="325" spans="1:9" hidden="1">
      <c r="A325" s="22">
        <f t="shared" si="9"/>
        <v>321</v>
      </c>
      <c r="B325" s="21" t="str">
        <f t="shared" ref="B325:B388" si="10">TEXT(C325,"00000000")</f>
        <v>80000411</v>
      </c>
      <c r="C325" s="21">
        <v>80000411</v>
      </c>
      <c r="D325" s="22"/>
      <c r="E325" s="22" t="s">
        <v>5352</v>
      </c>
      <c r="F325" s="22" t="s">
        <v>1255</v>
      </c>
      <c r="G325" s="22" t="s">
        <v>328</v>
      </c>
      <c r="H325" s="17">
        <v>44506</v>
      </c>
      <c r="I325" s="22" t="s">
        <v>4587</v>
      </c>
    </row>
    <row r="326" spans="1:9" hidden="1">
      <c r="A326" s="22">
        <f t="shared" si="9"/>
        <v>322</v>
      </c>
      <c r="B326" s="21" t="str">
        <f t="shared" si="10"/>
        <v>80000733</v>
      </c>
      <c r="C326" s="21">
        <v>80000733</v>
      </c>
      <c r="D326" s="22"/>
      <c r="E326" s="22" t="s">
        <v>5353</v>
      </c>
      <c r="F326" s="22" t="s">
        <v>1255</v>
      </c>
      <c r="G326" s="22" t="s">
        <v>328</v>
      </c>
      <c r="H326" s="17">
        <v>44506</v>
      </c>
      <c r="I326" s="22" t="s">
        <v>4587</v>
      </c>
    </row>
    <row r="327" spans="1:9" hidden="1">
      <c r="A327" s="22">
        <f t="shared" si="9"/>
        <v>323</v>
      </c>
      <c r="B327" s="21" t="str">
        <f t="shared" si="10"/>
        <v>00116187</v>
      </c>
      <c r="C327" s="21">
        <v>116187</v>
      </c>
      <c r="D327" s="22"/>
      <c r="E327" s="22" t="s">
        <v>2481</v>
      </c>
      <c r="F327" s="22" t="s">
        <v>1255</v>
      </c>
      <c r="G327" s="22" t="s">
        <v>328</v>
      </c>
      <c r="H327" s="17">
        <v>44507</v>
      </c>
      <c r="I327" s="22" t="s">
        <v>4587</v>
      </c>
    </row>
    <row r="328" spans="1:9" hidden="1">
      <c r="A328" s="22">
        <f t="shared" ref="A328:A391" si="11">A327+1</f>
        <v>324</v>
      </c>
      <c r="B328" s="21" t="str">
        <f t="shared" si="10"/>
        <v>00110961</v>
      </c>
      <c r="C328" s="21">
        <v>110961</v>
      </c>
      <c r="D328" s="22"/>
      <c r="E328" s="22" t="s">
        <v>5354</v>
      </c>
      <c r="F328" s="22" t="s">
        <v>1255</v>
      </c>
      <c r="G328" s="22" t="s">
        <v>328</v>
      </c>
      <c r="H328" s="17">
        <v>44507</v>
      </c>
      <c r="I328" s="22" t="s">
        <v>4587</v>
      </c>
    </row>
    <row r="329" spans="1:9" hidden="1">
      <c r="A329" s="22">
        <f t="shared" si="11"/>
        <v>325</v>
      </c>
      <c r="B329" s="21" t="str">
        <f t="shared" si="10"/>
        <v>BMP-060120</v>
      </c>
      <c r="C329" s="21" t="s">
        <v>5355</v>
      </c>
      <c r="D329" s="22"/>
      <c r="E329" s="22" t="s">
        <v>5356</v>
      </c>
      <c r="F329" s="22" t="s">
        <v>326</v>
      </c>
      <c r="G329" s="22" t="s">
        <v>355</v>
      </c>
      <c r="H329" s="17">
        <v>44508</v>
      </c>
      <c r="I329" s="22" t="s">
        <v>4587</v>
      </c>
    </row>
    <row r="330" spans="1:9" hidden="1">
      <c r="A330" s="22">
        <f t="shared" si="11"/>
        <v>326</v>
      </c>
      <c r="B330" s="21" t="str">
        <f t="shared" si="10"/>
        <v>80000654</v>
      </c>
      <c r="C330" s="21">
        <v>80000654</v>
      </c>
      <c r="D330" s="22"/>
      <c r="E330" s="22" t="s">
        <v>5357</v>
      </c>
      <c r="F330" s="22" t="s">
        <v>1255</v>
      </c>
      <c r="G330" s="22" t="s">
        <v>405</v>
      </c>
      <c r="H330" s="17">
        <v>44509</v>
      </c>
      <c r="I330" s="22" t="s">
        <v>4587</v>
      </c>
    </row>
    <row r="331" spans="1:9" hidden="1">
      <c r="A331" s="22">
        <f t="shared" si="11"/>
        <v>327</v>
      </c>
      <c r="B331" s="21" t="str">
        <f t="shared" si="10"/>
        <v>80000654</v>
      </c>
      <c r="C331" s="21">
        <v>80000654</v>
      </c>
      <c r="D331" s="22"/>
      <c r="E331" s="22" t="s">
        <v>5357</v>
      </c>
      <c r="F331" s="22" t="s">
        <v>1255</v>
      </c>
      <c r="G331" s="22" t="s">
        <v>405</v>
      </c>
      <c r="H331" s="17">
        <v>44509</v>
      </c>
      <c r="I331" s="22" t="s">
        <v>4587</v>
      </c>
    </row>
    <row r="332" spans="1:9" hidden="1">
      <c r="A332" s="22">
        <f t="shared" si="11"/>
        <v>328</v>
      </c>
      <c r="B332" s="21" t="str">
        <f t="shared" si="10"/>
        <v>80000235</v>
      </c>
      <c r="C332" s="21">
        <v>80000235</v>
      </c>
      <c r="D332" s="22"/>
      <c r="E332" s="22" t="s">
        <v>5358</v>
      </c>
      <c r="F332" s="22" t="s">
        <v>1255</v>
      </c>
      <c r="G332" s="22" t="s">
        <v>405</v>
      </c>
      <c r="H332" s="17">
        <v>44509</v>
      </c>
      <c r="I332" s="22" t="s">
        <v>4587</v>
      </c>
    </row>
    <row r="333" spans="1:9" hidden="1">
      <c r="A333" s="22">
        <f t="shared" si="11"/>
        <v>329</v>
      </c>
      <c r="B333" s="21" t="str">
        <f t="shared" si="10"/>
        <v>80002007</v>
      </c>
      <c r="C333" s="21">
        <v>80002007</v>
      </c>
      <c r="D333" s="22"/>
      <c r="E333" s="22" t="s">
        <v>5359</v>
      </c>
      <c r="F333" s="22" t="s">
        <v>1255</v>
      </c>
      <c r="G333" s="22" t="s">
        <v>405</v>
      </c>
      <c r="H333" s="17">
        <v>44509</v>
      </c>
      <c r="I333" s="22" t="s">
        <v>4587</v>
      </c>
    </row>
    <row r="334" spans="1:9" hidden="1">
      <c r="A334" s="22">
        <f t="shared" si="11"/>
        <v>330</v>
      </c>
      <c r="B334" s="21" t="str">
        <f t="shared" si="10"/>
        <v>80001798</v>
      </c>
      <c r="C334" s="21">
        <v>80001798</v>
      </c>
      <c r="D334" s="22"/>
      <c r="E334" s="22" t="s">
        <v>5360</v>
      </c>
      <c r="F334" s="22" t="s">
        <v>1255</v>
      </c>
      <c r="G334" s="22" t="s">
        <v>3973</v>
      </c>
      <c r="H334" s="17">
        <v>44509</v>
      </c>
      <c r="I334" s="22" t="s">
        <v>4587</v>
      </c>
    </row>
    <row r="335" spans="1:9" hidden="1">
      <c r="A335" s="22">
        <f t="shared" si="11"/>
        <v>331</v>
      </c>
      <c r="B335" s="21" t="str">
        <f t="shared" si="10"/>
        <v>80000429</v>
      </c>
      <c r="C335" s="21">
        <v>80000429</v>
      </c>
      <c r="D335" s="22"/>
      <c r="E335" s="22" t="s">
        <v>5361</v>
      </c>
      <c r="F335" s="22" t="s">
        <v>1255</v>
      </c>
      <c r="G335" s="22" t="s">
        <v>328</v>
      </c>
      <c r="H335" s="17">
        <v>44509</v>
      </c>
      <c r="I335" s="22" t="s">
        <v>4587</v>
      </c>
    </row>
    <row r="336" spans="1:9" hidden="1">
      <c r="A336" s="22">
        <f t="shared" si="11"/>
        <v>332</v>
      </c>
      <c r="B336" s="21" t="str">
        <f t="shared" si="10"/>
        <v>80000956</v>
      </c>
      <c r="C336" s="21">
        <v>80000956</v>
      </c>
      <c r="D336" s="22"/>
      <c r="E336" s="22" t="s">
        <v>5362</v>
      </c>
      <c r="F336" s="22" t="s">
        <v>1255</v>
      </c>
      <c r="G336" s="22" t="s">
        <v>328</v>
      </c>
      <c r="H336" s="17">
        <v>44509</v>
      </c>
      <c r="I336" s="22" t="s">
        <v>4587</v>
      </c>
    </row>
    <row r="337" spans="1:9" hidden="1">
      <c r="A337" s="22">
        <f t="shared" si="11"/>
        <v>333</v>
      </c>
      <c r="B337" s="21" t="str">
        <f t="shared" si="10"/>
        <v>00120001</v>
      </c>
      <c r="C337" s="21">
        <v>120001</v>
      </c>
      <c r="D337" s="22"/>
      <c r="E337" s="22" t="s">
        <v>5363</v>
      </c>
      <c r="F337" s="22" t="s">
        <v>1255</v>
      </c>
      <c r="G337" s="22" t="s">
        <v>405</v>
      </c>
      <c r="H337" s="17">
        <v>44509</v>
      </c>
      <c r="I337" s="22" t="s">
        <v>4587</v>
      </c>
    </row>
    <row r="338" spans="1:9" hidden="1">
      <c r="A338" s="22">
        <f t="shared" si="11"/>
        <v>334</v>
      </c>
      <c r="B338" s="21" t="str">
        <f t="shared" si="10"/>
        <v>80000362</v>
      </c>
      <c r="C338" s="21">
        <v>80000362</v>
      </c>
      <c r="D338" s="22"/>
      <c r="E338" s="22" t="s">
        <v>2157</v>
      </c>
      <c r="F338" s="22" t="s">
        <v>1255</v>
      </c>
      <c r="G338" s="22" t="s">
        <v>328</v>
      </c>
      <c r="H338" s="17">
        <v>44509</v>
      </c>
      <c r="I338" s="22" t="s">
        <v>4587</v>
      </c>
    </row>
    <row r="339" spans="1:9" hidden="1">
      <c r="A339" s="22">
        <f t="shared" si="11"/>
        <v>335</v>
      </c>
      <c r="B339" s="21" t="str">
        <f t="shared" si="10"/>
        <v>00317065</v>
      </c>
      <c r="C339" s="21">
        <v>317065</v>
      </c>
      <c r="D339" s="22"/>
      <c r="E339" s="22" t="s">
        <v>5364</v>
      </c>
      <c r="F339" s="22" t="s">
        <v>1255</v>
      </c>
      <c r="G339" s="22" t="s">
        <v>328</v>
      </c>
      <c r="H339" s="17">
        <v>44509</v>
      </c>
      <c r="I339" s="22" t="s">
        <v>4587</v>
      </c>
    </row>
    <row r="340" spans="1:9" hidden="1">
      <c r="A340" s="22">
        <f t="shared" si="11"/>
        <v>336</v>
      </c>
      <c r="B340" s="21" t="str">
        <f t="shared" si="10"/>
        <v>80001138</v>
      </c>
      <c r="C340" s="21">
        <v>80001138</v>
      </c>
      <c r="D340" s="22"/>
      <c r="E340" s="22" t="s">
        <v>5365</v>
      </c>
      <c r="F340" s="22" t="s">
        <v>1255</v>
      </c>
      <c r="G340" s="22" t="s">
        <v>405</v>
      </c>
      <c r="H340" s="17">
        <v>44509</v>
      </c>
      <c r="I340" s="22" t="s">
        <v>4587</v>
      </c>
    </row>
    <row r="341" spans="1:9" hidden="1">
      <c r="A341" s="22">
        <f t="shared" si="11"/>
        <v>337</v>
      </c>
      <c r="B341" s="21" t="str">
        <f t="shared" si="10"/>
        <v>80000632</v>
      </c>
      <c r="C341" s="21">
        <v>80000632</v>
      </c>
      <c r="D341" s="22"/>
      <c r="E341" s="22" t="s">
        <v>5366</v>
      </c>
      <c r="F341" s="22" t="s">
        <v>1255</v>
      </c>
      <c r="G341" s="22" t="s">
        <v>405</v>
      </c>
      <c r="H341" s="17">
        <v>44509</v>
      </c>
      <c r="I341" s="22" t="s">
        <v>4587</v>
      </c>
    </row>
    <row r="342" spans="1:9" hidden="1">
      <c r="A342" s="22">
        <f t="shared" si="11"/>
        <v>338</v>
      </c>
      <c r="B342" s="21" t="str">
        <f t="shared" si="10"/>
        <v>00112221</v>
      </c>
      <c r="C342" s="21">
        <v>112221</v>
      </c>
      <c r="D342" s="22"/>
      <c r="E342" s="22" t="s">
        <v>5367</v>
      </c>
      <c r="F342" s="22" t="s">
        <v>1255</v>
      </c>
      <c r="G342" s="22" t="s">
        <v>328</v>
      </c>
      <c r="H342" s="17">
        <v>44509</v>
      </c>
      <c r="I342" s="22" t="s">
        <v>4587</v>
      </c>
    </row>
    <row r="343" spans="1:9" hidden="1">
      <c r="A343" s="22">
        <f t="shared" si="11"/>
        <v>339</v>
      </c>
      <c r="B343" s="21" t="str">
        <f t="shared" si="10"/>
        <v>BMP-140421</v>
      </c>
      <c r="C343" s="21" t="s">
        <v>502</v>
      </c>
      <c r="D343" s="22"/>
      <c r="E343" s="22" t="s">
        <v>5368</v>
      </c>
      <c r="F343" s="22" t="s">
        <v>326</v>
      </c>
      <c r="G343" s="22" t="s">
        <v>328</v>
      </c>
      <c r="H343" s="17">
        <v>44509</v>
      </c>
      <c r="I343" s="22" t="s">
        <v>4587</v>
      </c>
    </row>
    <row r="344" spans="1:9" hidden="1">
      <c r="A344" s="22">
        <f t="shared" si="11"/>
        <v>340</v>
      </c>
      <c r="B344" s="21" t="str">
        <f t="shared" si="10"/>
        <v>80000421</v>
      </c>
      <c r="C344" s="21">
        <v>80000421</v>
      </c>
      <c r="D344" s="22"/>
      <c r="E344" s="22" t="s">
        <v>5369</v>
      </c>
      <c r="F344" s="22" t="s">
        <v>1255</v>
      </c>
      <c r="G344" s="22" t="s">
        <v>328</v>
      </c>
      <c r="H344" s="17">
        <v>44509</v>
      </c>
      <c r="I344" s="22" t="s">
        <v>4587</v>
      </c>
    </row>
    <row r="345" spans="1:9" hidden="1">
      <c r="A345" s="22">
        <f t="shared" si="11"/>
        <v>341</v>
      </c>
      <c r="B345" s="21" t="str">
        <f t="shared" si="10"/>
        <v>80001077</v>
      </c>
      <c r="C345" s="21">
        <v>80001077</v>
      </c>
      <c r="D345" s="22"/>
      <c r="E345" s="22" t="s">
        <v>5370</v>
      </c>
      <c r="F345" s="22" t="s">
        <v>1255</v>
      </c>
      <c r="G345" s="22" t="s">
        <v>405</v>
      </c>
      <c r="H345" s="17">
        <v>44509</v>
      </c>
      <c r="I345" s="22" t="s">
        <v>4587</v>
      </c>
    </row>
    <row r="346" spans="1:9" hidden="1">
      <c r="A346" s="22">
        <f t="shared" si="11"/>
        <v>342</v>
      </c>
      <c r="B346" s="21" t="str">
        <f t="shared" si="10"/>
        <v>80000491</v>
      </c>
      <c r="C346" s="21">
        <v>80000491</v>
      </c>
      <c r="D346" s="22"/>
      <c r="E346" s="22" t="s">
        <v>5371</v>
      </c>
      <c r="F346" s="22" t="s">
        <v>1255</v>
      </c>
      <c r="G346" s="22" t="s">
        <v>405</v>
      </c>
      <c r="H346" s="17">
        <v>44510</v>
      </c>
      <c r="I346" s="22" t="s">
        <v>4587</v>
      </c>
    </row>
    <row r="347" spans="1:9" hidden="1">
      <c r="A347" s="22">
        <f t="shared" si="11"/>
        <v>343</v>
      </c>
      <c r="B347" s="21" t="str">
        <f t="shared" si="10"/>
        <v>BMP1804212</v>
      </c>
      <c r="C347" s="21" t="s">
        <v>5372</v>
      </c>
      <c r="D347" s="22"/>
      <c r="E347" s="22" t="s">
        <v>5373</v>
      </c>
      <c r="F347" s="22" t="s">
        <v>326</v>
      </c>
      <c r="G347" s="22" t="s">
        <v>328</v>
      </c>
      <c r="H347" s="17">
        <v>44510</v>
      </c>
      <c r="I347" s="22" t="s">
        <v>4587</v>
      </c>
    </row>
    <row r="348" spans="1:9" hidden="1">
      <c r="A348" s="22">
        <f t="shared" si="11"/>
        <v>344</v>
      </c>
      <c r="B348" s="21" t="str">
        <f t="shared" si="10"/>
        <v>00113187</v>
      </c>
      <c r="C348" s="21">
        <v>113187</v>
      </c>
      <c r="D348" s="22"/>
      <c r="E348" s="22" t="s">
        <v>5374</v>
      </c>
      <c r="F348" s="22" t="s">
        <v>1255</v>
      </c>
      <c r="G348" s="22" t="s">
        <v>3973</v>
      </c>
      <c r="H348" s="17">
        <v>44512</v>
      </c>
      <c r="I348" s="22" t="s">
        <v>4587</v>
      </c>
    </row>
    <row r="349" spans="1:9" hidden="1">
      <c r="A349" s="22">
        <f t="shared" si="11"/>
        <v>345</v>
      </c>
      <c r="B349" s="21" t="str">
        <f t="shared" si="10"/>
        <v>01121142</v>
      </c>
      <c r="C349" s="21">
        <v>1121142</v>
      </c>
      <c r="D349" s="22"/>
      <c r="E349" s="22" t="s">
        <v>5375</v>
      </c>
      <c r="F349" s="22" t="s">
        <v>1255</v>
      </c>
      <c r="G349" s="22" t="s">
        <v>328</v>
      </c>
      <c r="H349" s="17">
        <v>44512</v>
      </c>
      <c r="I349" s="22" t="s">
        <v>4587</v>
      </c>
    </row>
    <row r="350" spans="1:9" hidden="1">
      <c r="A350" s="22">
        <f t="shared" si="11"/>
        <v>346</v>
      </c>
      <c r="B350" s="21" t="str">
        <f t="shared" si="10"/>
        <v>80000359</v>
      </c>
      <c r="C350" s="21">
        <v>80000359</v>
      </c>
      <c r="D350" s="22"/>
      <c r="E350" s="22" t="s">
        <v>5376</v>
      </c>
      <c r="F350" s="22" t="s">
        <v>1255</v>
      </c>
      <c r="G350" s="22" t="s">
        <v>328</v>
      </c>
      <c r="H350" s="17">
        <v>44512</v>
      </c>
      <c r="I350" s="22" t="s">
        <v>4587</v>
      </c>
    </row>
    <row r="351" spans="1:9" hidden="1">
      <c r="A351" s="22">
        <f t="shared" si="11"/>
        <v>347</v>
      </c>
      <c r="B351" s="21" t="str">
        <f t="shared" si="10"/>
        <v>00212159</v>
      </c>
      <c r="C351" s="21">
        <v>212159</v>
      </c>
      <c r="D351" s="22"/>
      <c r="E351" s="22" t="s">
        <v>5377</v>
      </c>
      <c r="F351" s="22" t="s">
        <v>3946</v>
      </c>
      <c r="G351" s="22" t="s">
        <v>405</v>
      </c>
      <c r="H351" s="17">
        <v>44512</v>
      </c>
      <c r="I351" s="22" t="s">
        <v>4587</v>
      </c>
    </row>
    <row r="352" spans="1:9" hidden="1">
      <c r="A352" s="22">
        <f t="shared" si="11"/>
        <v>348</v>
      </c>
      <c r="B352" s="21" t="str">
        <f t="shared" si="10"/>
        <v>80001117</v>
      </c>
      <c r="C352" s="21">
        <v>80001117</v>
      </c>
      <c r="D352" s="22"/>
      <c r="E352" s="22" t="s">
        <v>5378</v>
      </c>
      <c r="F352" s="22" t="s">
        <v>1255</v>
      </c>
      <c r="G352" s="22" t="s">
        <v>405</v>
      </c>
      <c r="H352" s="17">
        <v>44512</v>
      </c>
      <c r="I352" s="22" t="s">
        <v>4587</v>
      </c>
    </row>
    <row r="353" spans="1:9" hidden="1">
      <c r="A353" s="22">
        <f t="shared" si="11"/>
        <v>349</v>
      </c>
      <c r="B353" s="21" t="str">
        <f t="shared" si="10"/>
        <v>80001275</v>
      </c>
      <c r="C353" s="21">
        <v>80001275</v>
      </c>
      <c r="D353" s="22"/>
      <c r="E353" s="22" t="s">
        <v>5379</v>
      </c>
      <c r="F353" s="22" t="s">
        <v>1255</v>
      </c>
      <c r="G353" s="22" t="s">
        <v>405</v>
      </c>
      <c r="H353" s="17">
        <v>44512</v>
      </c>
      <c r="I353" s="22" t="s">
        <v>4587</v>
      </c>
    </row>
    <row r="354" spans="1:9" hidden="1">
      <c r="A354" s="22">
        <f t="shared" si="11"/>
        <v>350</v>
      </c>
      <c r="B354" s="21" t="str">
        <f t="shared" si="10"/>
        <v>80001271</v>
      </c>
      <c r="C354" s="21">
        <v>80001271</v>
      </c>
      <c r="D354" s="22"/>
      <c r="E354" s="22" t="s">
        <v>5380</v>
      </c>
      <c r="F354" s="22" t="s">
        <v>1255</v>
      </c>
      <c r="G354" s="22" t="s">
        <v>405</v>
      </c>
      <c r="H354" s="17">
        <v>44512</v>
      </c>
      <c r="I354" s="22" t="s">
        <v>4587</v>
      </c>
    </row>
    <row r="355" spans="1:9" hidden="1">
      <c r="A355" s="22">
        <f t="shared" si="11"/>
        <v>351</v>
      </c>
      <c r="B355" s="21" t="str">
        <f t="shared" si="10"/>
        <v>80000856</v>
      </c>
      <c r="C355" s="21">
        <v>80000856</v>
      </c>
      <c r="D355" s="22"/>
      <c r="E355" s="22" t="s">
        <v>5381</v>
      </c>
      <c r="F355" s="22" t="s">
        <v>1255</v>
      </c>
      <c r="G355" s="22" t="s">
        <v>405</v>
      </c>
      <c r="H355" s="17">
        <v>44512</v>
      </c>
      <c r="I355" s="22" t="s">
        <v>4587</v>
      </c>
    </row>
    <row r="356" spans="1:9" hidden="1">
      <c r="A356" s="22">
        <f t="shared" si="11"/>
        <v>352</v>
      </c>
      <c r="B356" s="21" t="str">
        <f t="shared" si="10"/>
        <v>C1902003</v>
      </c>
      <c r="C356" s="21" t="s">
        <v>5382</v>
      </c>
      <c r="D356" s="22"/>
      <c r="E356" s="22" t="s">
        <v>5383</v>
      </c>
      <c r="F356" s="22" t="s">
        <v>666</v>
      </c>
      <c r="G356" s="22" t="s">
        <v>355</v>
      </c>
      <c r="H356" s="17">
        <v>44512</v>
      </c>
      <c r="I356" s="22" t="s">
        <v>4587</v>
      </c>
    </row>
    <row r="357" spans="1:9" hidden="1">
      <c r="A357" s="22">
        <f t="shared" si="11"/>
        <v>353</v>
      </c>
      <c r="B357" s="21" t="str">
        <f t="shared" si="10"/>
        <v>80000986</v>
      </c>
      <c r="C357" s="21">
        <v>80000986</v>
      </c>
      <c r="D357" s="22"/>
      <c r="E357" s="22" t="s">
        <v>5384</v>
      </c>
      <c r="F357" s="22" t="s">
        <v>1255</v>
      </c>
      <c r="G357" s="22" t="s">
        <v>405</v>
      </c>
      <c r="H357" s="17">
        <v>44512</v>
      </c>
      <c r="I357" s="22" t="s">
        <v>4587</v>
      </c>
    </row>
    <row r="358" spans="1:9" hidden="1">
      <c r="A358" s="22">
        <f t="shared" si="11"/>
        <v>354</v>
      </c>
      <c r="B358" s="21" t="str">
        <f t="shared" si="10"/>
        <v>00212170</v>
      </c>
      <c r="C358" s="21">
        <v>212170</v>
      </c>
      <c r="D358" s="22"/>
      <c r="E358" s="22" t="s">
        <v>5385</v>
      </c>
      <c r="F358" s="22" t="s">
        <v>3946</v>
      </c>
      <c r="G358" s="22" t="s">
        <v>405</v>
      </c>
      <c r="H358" s="17">
        <v>44512</v>
      </c>
      <c r="I358" s="22" t="s">
        <v>4587</v>
      </c>
    </row>
    <row r="359" spans="1:9" hidden="1">
      <c r="A359" s="22">
        <f t="shared" si="11"/>
        <v>355</v>
      </c>
      <c r="B359" s="21" t="str">
        <f t="shared" si="10"/>
        <v>80001090</v>
      </c>
      <c r="C359" s="21">
        <v>80001090</v>
      </c>
      <c r="D359" s="22"/>
      <c r="E359" s="22" t="s">
        <v>5386</v>
      </c>
      <c r="F359" s="22" t="s">
        <v>1255</v>
      </c>
      <c r="G359" s="22" t="s">
        <v>393</v>
      </c>
      <c r="H359" s="17">
        <v>44512</v>
      </c>
      <c r="I359" s="22" t="s">
        <v>4587</v>
      </c>
    </row>
    <row r="360" spans="1:9" hidden="1">
      <c r="A360" s="22">
        <f t="shared" si="11"/>
        <v>356</v>
      </c>
      <c r="B360" s="21" t="str">
        <f t="shared" si="10"/>
        <v>80000318</v>
      </c>
      <c r="C360" s="21">
        <v>80000318</v>
      </c>
      <c r="D360" s="22"/>
      <c r="E360" s="22" t="s">
        <v>1851</v>
      </c>
      <c r="F360" s="22" t="s">
        <v>1255</v>
      </c>
      <c r="G360" s="22" t="s">
        <v>405</v>
      </c>
      <c r="H360" s="17">
        <v>44512</v>
      </c>
      <c r="I360" s="22" t="s">
        <v>4587</v>
      </c>
    </row>
    <row r="361" spans="1:9" hidden="1">
      <c r="A361" s="22">
        <f t="shared" si="11"/>
        <v>357</v>
      </c>
      <c r="B361" s="21" t="str">
        <f t="shared" si="10"/>
        <v>00305040</v>
      </c>
      <c r="C361" s="21">
        <v>305040</v>
      </c>
      <c r="D361" s="22"/>
      <c r="E361" s="22" t="s">
        <v>5387</v>
      </c>
      <c r="F361" s="22" t="s">
        <v>1255</v>
      </c>
      <c r="G361" s="22" t="s">
        <v>405</v>
      </c>
      <c r="H361" s="17">
        <v>44512</v>
      </c>
      <c r="I361" s="22" t="s">
        <v>4587</v>
      </c>
    </row>
    <row r="362" spans="1:9" hidden="1">
      <c r="A362" s="22">
        <f t="shared" si="11"/>
        <v>358</v>
      </c>
      <c r="B362" s="21" t="str">
        <f t="shared" si="10"/>
        <v>80000364</v>
      </c>
      <c r="C362" s="21">
        <v>80000364</v>
      </c>
      <c r="D362" s="22"/>
      <c r="E362" s="22" t="s">
        <v>5388</v>
      </c>
      <c r="F362" s="22" t="s">
        <v>1255</v>
      </c>
      <c r="G362" s="22" t="s">
        <v>328</v>
      </c>
      <c r="H362" s="17">
        <v>44512</v>
      </c>
      <c r="I362" s="22" t="s">
        <v>4587</v>
      </c>
    </row>
    <row r="363" spans="1:9" hidden="1">
      <c r="A363" s="22">
        <f t="shared" si="11"/>
        <v>359</v>
      </c>
      <c r="B363" s="21" t="str">
        <f t="shared" si="10"/>
        <v>80000413</v>
      </c>
      <c r="C363" s="21">
        <v>80000413</v>
      </c>
      <c r="D363" s="22"/>
      <c r="E363" s="22" t="s">
        <v>5389</v>
      </c>
      <c r="F363" s="22" t="s">
        <v>1255</v>
      </c>
      <c r="G363" s="22" t="s">
        <v>328</v>
      </c>
      <c r="H363" s="17">
        <v>44513</v>
      </c>
      <c r="I363" s="22" t="s">
        <v>4587</v>
      </c>
    </row>
    <row r="364" spans="1:9" hidden="1">
      <c r="A364" s="22">
        <f t="shared" si="11"/>
        <v>360</v>
      </c>
      <c r="B364" s="21" t="str">
        <f t="shared" si="10"/>
        <v>80000982</v>
      </c>
      <c r="C364" s="21">
        <v>80000982</v>
      </c>
      <c r="D364" s="22"/>
      <c r="E364" s="22" t="s">
        <v>5390</v>
      </c>
      <c r="F364" s="22" t="s">
        <v>1255</v>
      </c>
      <c r="G364" s="22" t="s">
        <v>328</v>
      </c>
      <c r="H364" s="17">
        <v>44515</v>
      </c>
      <c r="I364" s="22" t="s">
        <v>4587</v>
      </c>
    </row>
    <row r="365" spans="1:9" hidden="1">
      <c r="A365" s="22">
        <f t="shared" si="11"/>
        <v>361</v>
      </c>
      <c r="B365" s="21" t="str">
        <f t="shared" si="10"/>
        <v>80000982</v>
      </c>
      <c r="C365" s="21">
        <v>80000982</v>
      </c>
      <c r="D365" s="22"/>
      <c r="E365" s="22" t="s">
        <v>5390</v>
      </c>
      <c r="F365" s="22" t="s">
        <v>1255</v>
      </c>
      <c r="G365" s="22" t="s">
        <v>328</v>
      </c>
      <c r="H365" s="17">
        <v>44515</v>
      </c>
      <c r="I365" s="22" t="s">
        <v>4587</v>
      </c>
    </row>
    <row r="366" spans="1:9" hidden="1">
      <c r="A366" s="22">
        <f t="shared" si="11"/>
        <v>362</v>
      </c>
      <c r="B366" s="21" t="str">
        <f t="shared" si="10"/>
        <v>80000848</v>
      </c>
      <c r="C366" s="21">
        <v>80000848</v>
      </c>
      <c r="D366" s="22"/>
      <c r="E366" s="22" t="s">
        <v>5391</v>
      </c>
      <c r="F366" s="22" t="s">
        <v>1255</v>
      </c>
      <c r="G366" s="22" t="s">
        <v>328</v>
      </c>
      <c r="H366" s="17">
        <v>44515</v>
      </c>
      <c r="I366" s="22" t="s">
        <v>4587</v>
      </c>
    </row>
    <row r="367" spans="1:9" hidden="1">
      <c r="A367" s="22">
        <f t="shared" si="11"/>
        <v>363</v>
      </c>
      <c r="B367" s="21" t="str">
        <f t="shared" si="10"/>
        <v>80000416</v>
      </c>
      <c r="C367" s="21">
        <v>80000416</v>
      </c>
      <c r="D367" s="22"/>
      <c r="E367" s="22" t="s">
        <v>5392</v>
      </c>
      <c r="F367" s="22" t="s">
        <v>1255</v>
      </c>
      <c r="G367" s="22" t="s">
        <v>328</v>
      </c>
      <c r="H367" s="17">
        <v>44515</v>
      </c>
      <c r="I367" s="22" t="s">
        <v>4587</v>
      </c>
    </row>
    <row r="368" spans="1:9" hidden="1">
      <c r="A368" s="22">
        <f t="shared" si="11"/>
        <v>364</v>
      </c>
      <c r="B368" s="21" t="str">
        <f t="shared" si="10"/>
        <v>80000425</v>
      </c>
      <c r="C368" s="21">
        <v>80000425</v>
      </c>
      <c r="D368" s="22"/>
      <c r="E368" s="22" t="s">
        <v>5393</v>
      </c>
      <c r="F368" s="22" t="s">
        <v>1255</v>
      </c>
      <c r="G368" s="22" t="s">
        <v>328</v>
      </c>
      <c r="H368" s="17">
        <v>44515</v>
      </c>
      <c r="I368" s="22" t="s">
        <v>4587</v>
      </c>
    </row>
    <row r="369" spans="1:9" hidden="1">
      <c r="A369" s="22">
        <f t="shared" si="11"/>
        <v>365</v>
      </c>
      <c r="B369" s="21" t="str">
        <f t="shared" si="10"/>
        <v>80000420</v>
      </c>
      <c r="C369" s="21">
        <v>80000420</v>
      </c>
      <c r="D369" s="22"/>
      <c r="E369" s="22" t="s">
        <v>5394</v>
      </c>
      <c r="F369" s="22" t="s">
        <v>1255</v>
      </c>
      <c r="G369" s="22" t="s">
        <v>328</v>
      </c>
      <c r="H369" s="17">
        <v>44515</v>
      </c>
      <c r="I369" s="22" t="s">
        <v>4587</v>
      </c>
    </row>
    <row r="370" spans="1:9" hidden="1">
      <c r="A370" s="22">
        <f t="shared" si="11"/>
        <v>366</v>
      </c>
      <c r="B370" s="21" t="str">
        <f t="shared" si="10"/>
        <v>80000424</v>
      </c>
      <c r="C370" s="21">
        <v>80000424</v>
      </c>
      <c r="D370" s="22"/>
      <c r="E370" s="22" t="s">
        <v>5395</v>
      </c>
      <c r="F370" s="22" t="s">
        <v>1255</v>
      </c>
      <c r="G370" s="22" t="s">
        <v>328</v>
      </c>
      <c r="H370" s="17">
        <v>44515</v>
      </c>
      <c r="I370" s="22" t="s">
        <v>4587</v>
      </c>
    </row>
    <row r="371" spans="1:9" hidden="1">
      <c r="A371" s="22">
        <f t="shared" si="11"/>
        <v>367</v>
      </c>
      <c r="B371" s="21" t="str">
        <f t="shared" si="10"/>
        <v>80000425</v>
      </c>
      <c r="C371" s="21">
        <v>80000425</v>
      </c>
      <c r="D371" s="22"/>
      <c r="E371" s="22" t="s">
        <v>5393</v>
      </c>
      <c r="F371" s="22" t="s">
        <v>1255</v>
      </c>
      <c r="G371" s="22" t="s">
        <v>328</v>
      </c>
      <c r="H371" s="17">
        <v>44515</v>
      </c>
      <c r="I371" s="22" t="s">
        <v>4587</v>
      </c>
    </row>
    <row r="372" spans="1:9" hidden="1">
      <c r="A372" s="22">
        <f t="shared" si="11"/>
        <v>368</v>
      </c>
      <c r="B372" s="21" t="str">
        <f t="shared" si="10"/>
        <v>04111064</v>
      </c>
      <c r="C372" s="21">
        <v>4111064</v>
      </c>
      <c r="D372" s="22"/>
      <c r="E372" s="22" t="s">
        <v>5396</v>
      </c>
      <c r="F372" s="22" t="s">
        <v>1255</v>
      </c>
      <c r="G372" s="22" t="s">
        <v>328</v>
      </c>
      <c r="H372" s="17">
        <v>44516</v>
      </c>
      <c r="I372" s="22" t="s">
        <v>4587</v>
      </c>
    </row>
    <row r="373" spans="1:9" hidden="1">
      <c r="A373" s="22">
        <f t="shared" si="11"/>
        <v>369</v>
      </c>
      <c r="B373" s="21" t="str">
        <f t="shared" si="10"/>
        <v>00118525</v>
      </c>
      <c r="C373" s="21">
        <v>118525</v>
      </c>
      <c r="D373" s="22"/>
      <c r="E373" s="22" t="s">
        <v>5397</v>
      </c>
      <c r="F373" s="22" t="s">
        <v>1255</v>
      </c>
      <c r="G373" s="22" t="s">
        <v>328</v>
      </c>
      <c r="H373" s="17">
        <v>44516</v>
      </c>
      <c r="I373" s="22" t="s">
        <v>4587</v>
      </c>
    </row>
    <row r="374" spans="1:9" hidden="1">
      <c r="A374" s="22">
        <f t="shared" si="11"/>
        <v>370</v>
      </c>
      <c r="B374" s="21" t="str">
        <f t="shared" si="10"/>
        <v>80000649</v>
      </c>
      <c r="C374" s="21">
        <v>80000649</v>
      </c>
      <c r="D374" s="22"/>
      <c r="E374" s="22" t="s">
        <v>5398</v>
      </c>
      <c r="F374" s="22" t="s">
        <v>1255</v>
      </c>
      <c r="G374" s="22" t="s">
        <v>405</v>
      </c>
      <c r="H374" s="17">
        <v>44517</v>
      </c>
      <c r="I374" s="22" t="s">
        <v>4587</v>
      </c>
    </row>
    <row r="375" spans="1:9" hidden="1">
      <c r="A375" s="22">
        <f t="shared" si="11"/>
        <v>371</v>
      </c>
      <c r="B375" s="21" t="str">
        <f t="shared" si="10"/>
        <v>80001840</v>
      </c>
      <c r="C375" s="21">
        <v>80001840</v>
      </c>
      <c r="D375" s="22"/>
      <c r="E375" s="22" t="s">
        <v>5399</v>
      </c>
      <c r="F375" s="22" t="s">
        <v>1255</v>
      </c>
      <c r="G375" s="22" t="s">
        <v>405</v>
      </c>
      <c r="H375" s="17">
        <v>44517</v>
      </c>
      <c r="I375" s="22" t="s">
        <v>4587</v>
      </c>
    </row>
    <row r="376" spans="1:9" hidden="1">
      <c r="A376" s="22">
        <f t="shared" si="11"/>
        <v>372</v>
      </c>
      <c r="B376" s="21" t="str">
        <f t="shared" si="10"/>
        <v>80001840</v>
      </c>
      <c r="C376" s="21">
        <v>80001840</v>
      </c>
      <c r="D376" s="22"/>
      <c r="E376" s="22" t="s">
        <v>5399</v>
      </c>
      <c r="F376" s="22" t="s">
        <v>1255</v>
      </c>
      <c r="G376" s="22" t="s">
        <v>405</v>
      </c>
      <c r="H376" s="17">
        <v>44517</v>
      </c>
      <c r="I376" s="22" t="s">
        <v>4587</v>
      </c>
    </row>
    <row r="377" spans="1:9" hidden="1">
      <c r="A377" s="22">
        <f t="shared" si="11"/>
        <v>373</v>
      </c>
      <c r="B377" s="21" t="str">
        <f t="shared" si="10"/>
        <v>80001356</v>
      </c>
      <c r="C377" s="21">
        <v>80001356</v>
      </c>
      <c r="D377" s="22"/>
      <c r="E377" s="22" t="s">
        <v>2804</v>
      </c>
      <c r="F377" s="22" t="s">
        <v>1255</v>
      </c>
      <c r="G377" s="22" t="s">
        <v>328</v>
      </c>
      <c r="H377" s="17">
        <v>44518</v>
      </c>
      <c r="I377" s="22" t="s">
        <v>4587</v>
      </c>
    </row>
    <row r="378" spans="1:9" hidden="1">
      <c r="A378" s="22">
        <f t="shared" si="11"/>
        <v>374</v>
      </c>
      <c r="B378" s="21" t="str">
        <f t="shared" si="10"/>
        <v>BMP192274</v>
      </c>
      <c r="C378" s="21" t="s">
        <v>5400</v>
      </c>
      <c r="D378" s="22"/>
      <c r="E378" s="22" t="s">
        <v>5401</v>
      </c>
      <c r="F378" s="22" t="s">
        <v>326</v>
      </c>
      <c r="G378" s="22" t="s">
        <v>405</v>
      </c>
      <c r="H378" s="17">
        <v>44518</v>
      </c>
      <c r="I378" s="22" t="s">
        <v>4587</v>
      </c>
    </row>
    <row r="379" spans="1:9" hidden="1">
      <c r="A379" s="22">
        <f t="shared" si="11"/>
        <v>375</v>
      </c>
      <c r="B379" s="21" t="str">
        <f t="shared" si="10"/>
        <v>00192274</v>
      </c>
      <c r="C379" s="21">
        <v>192274</v>
      </c>
      <c r="D379" s="22"/>
      <c r="E379" s="22" t="s">
        <v>5401</v>
      </c>
      <c r="F379" s="22" t="s">
        <v>3946</v>
      </c>
      <c r="G379" s="22" t="s">
        <v>405</v>
      </c>
      <c r="H379" s="17">
        <v>44518</v>
      </c>
      <c r="I379" s="22" t="s">
        <v>4587</v>
      </c>
    </row>
    <row r="380" spans="1:9" hidden="1">
      <c r="A380" s="22">
        <f t="shared" si="11"/>
        <v>376</v>
      </c>
      <c r="B380" s="21" t="str">
        <f t="shared" si="10"/>
        <v>80001285</v>
      </c>
      <c r="C380" s="21">
        <v>80001285</v>
      </c>
      <c r="D380" s="22"/>
      <c r="E380" s="22" t="s">
        <v>1943</v>
      </c>
      <c r="F380" s="22" t="s">
        <v>1255</v>
      </c>
      <c r="G380" s="22" t="s">
        <v>405</v>
      </c>
      <c r="H380" s="17">
        <v>44518</v>
      </c>
      <c r="I380" s="22" t="s">
        <v>4587</v>
      </c>
    </row>
    <row r="381" spans="1:9" hidden="1">
      <c r="A381" s="22">
        <f t="shared" si="11"/>
        <v>377</v>
      </c>
      <c r="B381" s="21" t="str">
        <f t="shared" si="10"/>
        <v>80000316</v>
      </c>
      <c r="C381" s="21">
        <v>80000316</v>
      </c>
      <c r="D381" s="22"/>
      <c r="E381" s="22" t="s">
        <v>5402</v>
      </c>
      <c r="F381" s="22" t="s">
        <v>1255</v>
      </c>
      <c r="G381" s="22" t="s">
        <v>405</v>
      </c>
      <c r="H381" s="17">
        <v>44518</v>
      </c>
      <c r="I381" s="22" t="s">
        <v>4587</v>
      </c>
    </row>
    <row r="382" spans="1:9" hidden="1">
      <c r="A382" s="22">
        <f t="shared" si="11"/>
        <v>378</v>
      </c>
      <c r="B382" s="21" t="str">
        <f t="shared" si="10"/>
        <v>80001360</v>
      </c>
      <c r="C382" s="21">
        <v>80001360</v>
      </c>
      <c r="D382" s="22"/>
      <c r="E382" s="22" t="s">
        <v>5403</v>
      </c>
      <c r="F382" s="22" t="s">
        <v>1255</v>
      </c>
      <c r="G382" s="22" t="s">
        <v>405</v>
      </c>
      <c r="H382" s="17">
        <v>44518</v>
      </c>
      <c r="I382" s="22" t="s">
        <v>4587</v>
      </c>
    </row>
    <row r="383" spans="1:9" hidden="1">
      <c r="A383" s="22">
        <f t="shared" si="11"/>
        <v>379</v>
      </c>
      <c r="B383" s="21" t="str">
        <f t="shared" si="10"/>
        <v>80000316</v>
      </c>
      <c r="C383" s="21">
        <v>80000316</v>
      </c>
      <c r="D383" s="22"/>
      <c r="E383" s="22" t="s">
        <v>5402</v>
      </c>
      <c r="F383" s="22" t="s">
        <v>1255</v>
      </c>
      <c r="G383" s="22" t="s">
        <v>405</v>
      </c>
      <c r="H383" s="17">
        <v>44518</v>
      </c>
      <c r="I383" s="22" t="s">
        <v>4587</v>
      </c>
    </row>
    <row r="384" spans="1:9" hidden="1">
      <c r="A384" s="22">
        <f t="shared" si="11"/>
        <v>380</v>
      </c>
      <c r="B384" s="21" t="str">
        <f t="shared" si="10"/>
        <v>80001285</v>
      </c>
      <c r="C384" s="21">
        <v>80001285</v>
      </c>
      <c r="D384" s="22"/>
      <c r="E384" s="22" t="s">
        <v>1943</v>
      </c>
      <c r="F384" s="22" t="s">
        <v>1255</v>
      </c>
      <c r="G384" s="22" t="s">
        <v>405</v>
      </c>
      <c r="H384" s="17">
        <v>44518</v>
      </c>
      <c r="I384" s="22" t="s">
        <v>4587</v>
      </c>
    </row>
    <row r="385" spans="1:9" hidden="1">
      <c r="A385" s="22">
        <f t="shared" si="11"/>
        <v>381</v>
      </c>
      <c r="B385" s="21" t="str">
        <f t="shared" si="10"/>
        <v>80000694</v>
      </c>
      <c r="C385" s="21">
        <v>80000694</v>
      </c>
      <c r="D385" s="22"/>
      <c r="E385" s="22" t="s">
        <v>5404</v>
      </c>
      <c r="F385" s="22" t="s">
        <v>1255</v>
      </c>
      <c r="G385" s="22" t="s">
        <v>405</v>
      </c>
      <c r="H385" s="17">
        <v>44518</v>
      </c>
      <c r="I385" s="22" t="s">
        <v>4587</v>
      </c>
    </row>
    <row r="386" spans="1:9" hidden="1">
      <c r="A386" s="22">
        <f t="shared" si="11"/>
        <v>382</v>
      </c>
      <c r="B386" s="21" t="str">
        <f t="shared" si="10"/>
        <v>00112224</v>
      </c>
      <c r="C386" s="21">
        <v>112224</v>
      </c>
      <c r="D386" s="22"/>
      <c r="E386" s="22" t="s">
        <v>5405</v>
      </c>
      <c r="F386" s="22" t="s">
        <v>1255</v>
      </c>
      <c r="G386" s="22" t="s">
        <v>328</v>
      </c>
      <c r="H386" s="17">
        <v>44519</v>
      </c>
      <c r="I386" s="22" t="s">
        <v>4587</v>
      </c>
    </row>
    <row r="387" spans="1:9" hidden="1">
      <c r="A387" s="22">
        <f t="shared" si="11"/>
        <v>383</v>
      </c>
      <c r="B387" s="21" t="str">
        <f t="shared" si="10"/>
        <v>01200255</v>
      </c>
      <c r="C387" s="21">
        <v>1200255</v>
      </c>
      <c r="D387" s="22"/>
      <c r="E387" s="22" t="s">
        <v>5406</v>
      </c>
      <c r="F387" s="22" t="s">
        <v>1141</v>
      </c>
      <c r="G387" s="22" t="s">
        <v>328</v>
      </c>
      <c r="H387" s="17">
        <v>44519</v>
      </c>
      <c r="I387" s="22" t="s">
        <v>4587</v>
      </c>
    </row>
    <row r="388" spans="1:9" hidden="1">
      <c r="A388" s="22">
        <f t="shared" si="11"/>
        <v>384</v>
      </c>
      <c r="B388" s="21" t="str">
        <f t="shared" si="10"/>
        <v>00115120</v>
      </c>
      <c r="C388" s="21">
        <v>115120</v>
      </c>
      <c r="D388" s="22"/>
      <c r="E388" s="22" t="s">
        <v>5407</v>
      </c>
      <c r="F388" s="22" t="s">
        <v>1255</v>
      </c>
      <c r="G388" s="22" t="s">
        <v>328</v>
      </c>
      <c r="H388" s="17">
        <v>44521</v>
      </c>
      <c r="I388" s="22" t="s">
        <v>4587</v>
      </c>
    </row>
    <row r="389" spans="1:9" hidden="1">
      <c r="A389" s="22">
        <f t="shared" si="11"/>
        <v>385</v>
      </c>
      <c r="B389" s="21" t="str">
        <f t="shared" ref="B389:B452" si="12">TEXT(C389,"00000000")</f>
        <v>80000361</v>
      </c>
      <c r="C389" s="21">
        <v>80000361</v>
      </c>
      <c r="D389" s="22"/>
      <c r="E389" s="22" t="s">
        <v>5408</v>
      </c>
      <c r="F389" s="22" t="s">
        <v>1255</v>
      </c>
      <c r="G389" s="22" t="s">
        <v>328</v>
      </c>
      <c r="H389" s="17">
        <v>44521</v>
      </c>
      <c r="I389" s="22" t="s">
        <v>4587</v>
      </c>
    </row>
    <row r="390" spans="1:9" hidden="1">
      <c r="A390" s="22">
        <f t="shared" si="11"/>
        <v>386</v>
      </c>
      <c r="B390" s="21" t="str">
        <f t="shared" si="12"/>
        <v>00117511</v>
      </c>
      <c r="C390" s="21">
        <v>117511</v>
      </c>
      <c r="D390" s="22"/>
      <c r="E390" s="22" t="s">
        <v>5409</v>
      </c>
      <c r="F390" s="22" t="s">
        <v>1255</v>
      </c>
      <c r="G390" s="22" t="s">
        <v>328</v>
      </c>
      <c r="H390" s="17">
        <v>44521</v>
      </c>
      <c r="I390" s="22" t="s">
        <v>4587</v>
      </c>
    </row>
    <row r="391" spans="1:9" hidden="1">
      <c r="A391" s="22">
        <f t="shared" si="11"/>
        <v>387</v>
      </c>
      <c r="B391" s="21" t="str">
        <f t="shared" si="12"/>
        <v>00119227</v>
      </c>
      <c r="C391" s="21">
        <v>119227</v>
      </c>
      <c r="D391" s="22"/>
      <c r="E391" s="22" t="s">
        <v>5410</v>
      </c>
      <c r="F391" s="22" t="s">
        <v>1255</v>
      </c>
      <c r="G391" s="22" t="s">
        <v>405</v>
      </c>
      <c r="H391" s="17">
        <v>44521</v>
      </c>
      <c r="I391" s="22" t="s">
        <v>4587</v>
      </c>
    </row>
    <row r="392" spans="1:9" hidden="1">
      <c r="A392" s="22">
        <f t="shared" ref="A392:A455" si="13">A391+1</f>
        <v>388</v>
      </c>
      <c r="B392" s="21" t="str">
        <f t="shared" si="12"/>
        <v>00110776</v>
      </c>
      <c r="C392" s="21">
        <v>110776</v>
      </c>
      <c r="D392" s="22"/>
      <c r="E392" s="22" t="s">
        <v>5411</v>
      </c>
      <c r="F392" s="22" t="s">
        <v>1255</v>
      </c>
      <c r="G392" s="22" t="s">
        <v>405</v>
      </c>
      <c r="H392" s="17">
        <v>44521</v>
      </c>
      <c r="I392" s="22" t="s">
        <v>4587</v>
      </c>
    </row>
    <row r="393" spans="1:9" hidden="1">
      <c r="A393" s="22">
        <f t="shared" si="13"/>
        <v>389</v>
      </c>
      <c r="B393" s="21" t="str">
        <f t="shared" si="12"/>
        <v>80001265</v>
      </c>
      <c r="C393" s="21">
        <v>80001265</v>
      </c>
      <c r="D393" s="22"/>
      <c r="E393" s="22" t="s">
        <v>5412</v>
      </c>
      <c r="F393" s="22" t="s">
        <v>1255</v>
      </c>
      <c r="G393" s="22" t="s">
        <v>405</v>
      </c>
      <c r="H393" s="17">
        <v>44521</v>
      </c>
      <c r="I393" s="22" t="s">
        <v>4587</v>
      </c>
    </row>
    <row r="394" spans="1:9" hidden="1">
      <c r="A394" s="22">
        <f t="shared" si="13"/>
        <v>390</v>
      </c>
      <c r="B394" s="21" t="str">
        <f t="shared" si="12"/>
        <v>80001837</v>
      </c>
      <c r="C394" s="21">
        <v>80001837</v>
      </c>
      <c r="D394" s="22"/>
      <c r="E394" s="22" t="s">
        <v>5413</v>
      </c>
      <c r="F394" s="22" t="s">
        <v>1255</v>
      </c>
      <c r="G394" s="22" t="s">
        <v>405</v>
      </c>
      <c r="H394" s="17">
        <v>44521</v>
      </c>
      <c r="I394" s="22" t="s">
        <v>4587</v>
      </c>
    </row>
    <row r="395" spans="1:9" hidden="1">
      <c r="A395" s="22">
        <f t="shared" si="13"/>
        <v>391</v>
      </c>
      <c r="B395" s="21" t="str">
        <f t="shared" si="12"/>
        <v>80000673</v>
      </c>
      <c r="C395" s="21">
        <v>80000673</v>
      </c>
      <c r="D395" s="22"/>
      <c r="E395" s="22" t="s">
        <v>3324</v>
      </c>
      <c r="F395" s="22" t="s">
        <v>1255</v>
      </c>
      <c r="G395" s="22" t="s">
        <v>405</v>
      </c>
      <c r="H395" s="17">
        <v>44521</v>
      </c>
      <c r="I395" s="22" t="s">
        <v>4587</v>
      </c>
    </row>
    <row r="396" spans="1:9" hidden="1">
      <c r="A396" s="22">
        <f t="shared" si="13"/>
        <v>392</v>
      </c>
      <c r="B396" s="21" t="str">
        <f t="shared" si="12"/>
        <v>80000953</v>
      </c>
      <c r="C396" s="21">
        <v>80000953</v>
      </c>
      <c r="D396" s="22"/>
      <c r="E396" s="22" t="s">
        <v>2050</v>
      </c>
      <c r="F396" s="22" t="s">
        <v>1255</v>
      </c>
      <c r="G396" s="22" t="s">
        <v>405</v>
      </c>
      <c r="H396" s="17">
        <v>44521</v>
      </c>
      <c r="I396" s="22" t="s">
        <v>4587</v>
      </c>
    </row>
    <row r="397" spans="1:9" hidden="1">
      <c r="A397" s="22">
        <f t="shared" si="13"/>
        <v>393</v>
      </c>
      <c r="B397" s="21" t="str">
        <f t="shared" si="12"/>
        <v>80001273</v>
      </c>
      <c r="C397" s="21">
        <v>80001273</v>
      </c>
      <c r="D397" s="22"/>
      <c r="E397" s="22" t="s">
        <v>2263</v>
      </c>
      <c r="F397" s="22" t="s">
        <v>1255</v>
      </c>
      <c r="G397" s="22" t="s">
        <v>405</v>
      </c>
      <c r="H397" s="17">
        <v>44521</v>
      </c>
      <c r="I397" s="22" t="s">
        <v>4587</v>
      </c>
    </row>
    <row r="398" spans="1:9" hidden="1">
      <c r="A398" s="22">
        <f t="shared" si="13"/>
        <v>394</v>
      </c>
      <c r="B398" s="21" t="str">
        <f t="shared" si="12"/>
        <v>80001286</v>
      </c>
      <c r="C398" s="21">
        <v>80001286</v>
      </c>
      <c r="D398" s="22"/>
      <c r="E398" s="22" t="s">
        <v>5414</v>
      </c>
      <c r="F398" s="22" t="s">
        <v>1255</v>
      </c>
      <c r="G398" s="22" t="s">
        <v>405</v>
      </c>
      <c r="H398" s="17">
        <v>44521</v>
      </c>
      <c r="I398" s="22" t="s">
        <v>4587</v>
      </c>
    </row>
    <row r="399" spans="1:9" hidden="1">
      <c r="A399" s="22">
        <f t="shared" si="13"/>
        <v>395</v>
      </c>
      <c r="B399" s="21" t="str">
        <f t="shared" si="12"/>
        <v>00810434</v>
      </c>
      <c r="C399" s="21">
        <v>810434</v>
      </c>
      <c r="D399" s="22"/>
      <c r="E399" s="22" t="s">
        <v>5415</v>
      </c>
      <c r="F399" s="22" t="s">
        <v>1255</v>
      </c>
      <c r="G399" s="22" t="s">
        <v>328</v>
      </c>
      <c r="H399" s="17">
        <v>44521</v>
      </c>
      <c r="I399" s="22" t="s">
        <v>4587</v>
      </c>
    </row>
    <row r="400" spans="1:9" hidden="1">
      <c r="A400" s="22">
        <f t="shared" si="13"/>
        <v>396</v>
      </c>
      <c r="B400" s="21" t="str">
        <f t="shared" si="12"/>
        <v>00112833</v>
      </c>
      <c r="C400" s="21">
        <v>112833</v>
      </c>
      <c r="D400" s="22"/>
      <c r="E400" s="22" t="s">
        <v>5416</v>
      </c>
      <c r="F400" s="22" t="s">
        <v>1255</v>
      </c>
      <c r="G400" s="22" t="s">
        <v>328</v>
      </c>
      <c r="H400" s="17">
        <v>44521</v>
      </c>
      <c r="I400" s="22" t="s">
        <v>4587</v>
      </c>
    </row>
    <row r="401" spans="1:9" hidden="1">
      <c r="A401" s="22">
        <f t="shared" si="13"/>
        <v>397</v>
      </c>
      <c r="B401" s="21" t="str">
        <f t="shared" si="12"/>
        <v>00119143</v>
      </c>
      <c r="C401" s="21">
        <v>119143</v>
      </c>
      <c r="D401" s="22"/>
      <c r="E401" s="22" t="s">
        <v>5417</v>
      </c>
      <c r="F401" s="22" t="s">
        <v>1255</v>
      </c>
      <c r="G401" s="22" t="s">
        <v>405</v>
      </c>
      <c r="H401" s="17">
        <v>44521</v>
      </c>
      <c r="I401" s="22" t="s">
        <v>4587</v>
      </c>
    </row>
    <row r="402" spans="1:9" hidden="1">
      <c r="A402" s="22">
        <f t="shared" si="13"/>
        <v>398</v>
      </c>
      <c r="B402" s="21" t="str">
        <f t="shared" si="12"/>
        <v>00119217</v>
      </c>
      <c r="C402" s="21">
        <v>119217</v>
      </c>
      <c r="D402" s="22"/>
      <c r="E402" s="22" t="s">
        <v>5418</v>
      </c>
      <c r="F402" s="22" t="s">
        <v>1255</v>
      </c>
      <c r="G402" s="22" t="s">
        <v>405</v>
      </c>
      <c r="H402" s="17">
        <v>44521</v>
      </c>
      <c r="I402" s="22" t="s">
        <v>4587</v>
      </c>
    </row>
    <row r="403" spans="1:9" hidden="1">
      <c r="A403" s="22">
        <f t="shared" si="13"/>
        <v>399</v>
      </c>
      <c r="B403" s="21" t="str">
        <f t="shared" si="12"/>
        <v>80000554</v>
      </c>
      <c r="C403" s="21">
        <v>80000554</v>
      </c>
      <c r="D403" s="22"/>
      <c r="E403" s="22" t="s">
        <v>5419</v>
      </c>
      <c r="F403" s="22" t="s">
        <v>1255</v>
      </c>
      <c r="G403" s="22" t="s">
        <v>405</v>
      </c>
      <c r="H403" s="17">
        <v>44521</v>
      </c>
      <c r="I403" s="22" t="s">
        <v>4587</v>
      </c>
    </row>
    <row r="404" spans="1:9" hidden="1">
      <c r="A404" s="22">
        <f t="shared" si="13"/>
        <v>400</v>
      </c>
      <c r="B404" s="21" t="str">
        <f t="shared" si="12"/>
        <v>80000729</v>
      </c>
      <c r="C404" s="21">
        <v>80000729</v>
      </c>
      <c r="D404" s="22"/>
      <c r="E404" s="22" t="s">
        <v>5420</v>
      </c>
      <c r="F404" s="22" t="s">
        <v>1255</v>
      </c>
      <c r="G404" s="22" t="s">
        <v>328</v>
      </c>
      <c r="H404" s="17">
        <v>44522</v>
      </c>
      <c r="I404" s="22" t="s">
        <v>4587</v>
      </c>
    </row>
    <row r="405" spans="1:9" hidden="1">
      <c r="A405" s="22">
        <f t="shared" si="13"/>
        <v>401</v>
      </c>
      <c r="B405" s="21" t="str">
        <f t="shared" si="12"/>
        <v>BMP-0805213</v>
      </c>
      <c r="C405" s="21" t="s">
        <v>412</v>
      </c>
      <c r="D405" s="22"/>
      <c r="E405" s="22" t="s">
        <v>5421</v>
      </c>
      <c r="F405" s="22" t="s">
        <v>326</v>
      </c>
      <c r="G405" s="22" t="s">
        <v>328</v>
      </c>
      <c r="H405" s="17">
        <v>44522</v>
      </c>
      <c r="I405" s="22" t="s">
        <v>4587</v>
      </c>
    </row>
    <row r="406" spans="1:9" hidden="1">
      <c r="A406" s="22">
        <f t="shared" si="13"/>
        <v>402</v>
      </c>
      <c r="B406" s="21" t="str">
        <f t="shared" si="12"/>
        <v>80000729</v>
      </c>
      <c r="C406" s="21">
        <v>80000729</v>
      </c>
      <c r="D406" s="22"/>
      <c r="E406" s="22" t="s">
        <v>5422</v>
      </c>
      <c r="F406" s="22" t="s">
        <v>1255</v>
      </c>
      <c r="G406" s="22" t="s">
        <v>328</v>
      </c>
      <c r="H406" s="17">
        <v>44523</v>
      </c>
      <c r="I406" s="22" t="s">
        <v>4587</v>
      </c>
    </row>
    <row r="407" spans="1:9" hidden="1">
      <c r="A407" s="22">
        <f t="shared" si="13"/>
        <v>403</v>
      </c>
      <c r="B407" s="21" t="str">
        <f t="shared" si="12"/>
        <v>80000731</v>
      </c>
      <c r="C407" s="21">
        <v>80000731</v>
      </c>
      <c r="D407" s="22"/>
      <c r="E407" s="22" t="s">
        <v>5423</v>
      </c>
      <c r="F407" s="22" t="s">
        <v>1255</v>
      </c>
      <c r="G407" s="22" t="s">
        <v>328</v>
      </c>
      <c r="H407" s="17">
        <v>44523</v>
      </c>
      <c r="I407" s="22" t="s">
        <v>4587</v>
      </c>
    </row>
    <row r="408" spans="1:9" hidden="1">
      <c r="A408" s="22">
        <f t="shared" si="13"/>
        <v>404</v>
      </c>
      <c r="B408" s="21" t="str">
        <f t="shared" si="12"/>
        <v>00109298</v>
      </c>
      <c r="C408" s="21">
        <v>109298</v>
      </c>
      <c r="D408" s="22"/>
      <c r="E408" s="22" t="s">
        <v>5424</v>
      </c>
      <c r="F408" s="22" t="s">
        <v>1255</v>
      </c>
      <c r="G408" s="22" t="s">
        <v>328</v>
      </c>
      <c r="H408" s="17">
        <v>44523</v>
      </c>
      <c r="I408" s="22" t="s">
        <v>4587</v>
      </c>
    </row>
    <row r="409" spans="1:9" hidden="1">
      <c r="A409" s="22">
        <f t="shared" si="13"/>
        <v>405</v>
      </c>
      <c r="B409" s="21" t="str">
        <f t="shared" si="12"/>
        <v>80002022</v>
      </c>
      <c r="C409" s="21">
        <v>80002022</v>
      </c>
      <c r="D409" s="22"/>
      <c r="E409" s="22" t="s">
        <v>1673</v>
      </c>
      <c r="F409" s="22" t="s">
        <v>1255</v>
      </c>
      <c r="G409" s="22" t="s">
        <v>405</v>
      </c>
      <c r="H409" s="17">
        <v>44524</v>
      </c>
      <c r="I409" s="22" t="s">
        <v>4587</v>
      </c>
    </row>
    <row r="410" spans="1:9" hidden="1">
      <c r="A410" s="22">
        <f t="shared" si="13"/>
        <v>406</v>
      </c>
      <c r="B410" s="21" t="str">
        <f t="shared" si="12"/>
        <v>00119189</v>
      </c>
      <c r="C410" s="21">
        <v>119189</v>
      </c>
      <c r="D410" s="22"/>
      <c r="E410" s="22" t="s">
        <v>5425</v>
      </c>
      <c r="F410" s="22" t="s">
        <v>1255</v>
      </c>
      <c r="G410" s="22" t="s">
        <v>405</v>
      </c>
      <c r="H410" s="17">
        <v>44524</v>
      </c>
      <c r="I410" s="22" t="s">
        <v>4587</v>
      </c>
    </row>
    <row r="411" spans="1:9" hidden="1">
      <c r="A411" s="22">
        <f t="shared" si="13"/>
        <v>407</v>
      </c>
      <c r="B411" s="21" t="str">
        <f t="shared" si="12"/>
        <v>80002338</v>
      </c>
      <c r="C411" s="21">
        <v>80002338</v>
      </c>
      <c r="D411" s="22"/>
      <c r="E411" s="22" t="s">
        <v>5426</v>
      </c>
      <c r="F411" s="22" t="s">
        <v>1255</v>
      </c>
      <c r="G411" s="22" t="s">
        <v>405</v>
      </c>
      <c r="H411" s="17">
        <v>44524</v>
      </c>
      <c r="I411" s="22" t="s">
        <v>4587</v>
      </c>
    </row>
    <row r="412" spans="1:9" hidden="1">
      <c r="A412" s="22">
        <f t="shared" si="13"/>
        <v>408</v>
      </c>
      <c r="B412" s="21" t="str">
        <f t="shared" si="12"/>
        <v>80000286</v>
      </c>
      <c r="C412" s="21">
        <v>80000286</v>
      </c>
      <c r="D412" s="22"/>
      <c r="E412" s="22" t="s">
        <v>5427</v>
      </c>
      <c r="F412" s="22" t="s">
        <v>1255</v>
      </c>
      <c r="G412" s="22" t="s">
        <v>405</v>
      </c>
      <c r="H412" s="17">
        <v>44524</v>
      </c>
      <c r="I412" s="22" t="s">
        <v>4587</v>
      </c>
    </row>
    <row r="413" spans="1:9" hidden="1">
      <c r="A413" s="22">
        <f t="shared" si="13"/>
        <v>409</v>
      </c>
      <c r="B413" s="21" t="str">
        <f t="shared" si="12"/>
        <v>00114151</v>
      </c>
      <c r="C413" s="21">
        <v>114151</v>
      </c>
      <c r="D413" s="22"/>
      <c r="E413" s="22" t="s">
        <v>5428</v>
      </c>
      <c r="F413" s="22" t="s">
        <v>1255</v>
      </c>
      <c r="G413" s="22" t="s">
        <v>328</v>
      </c>
      <c r="H413" s="17">
        <v>44524</v>
      </c>
      <c r="I413" s="22" t="s">
        <v>4587</v>
      </c>
    </row>
    <row r="414" spans="1:9" hidden="1">
      <c r="A414" s="22">
        <f t="shared" si="13"/>
        <v>410</v>
      </c>
      <c r="B414" s="21" t="str">
        <f t="shared" si="12"/>
        <v>80002022</v>
      </c>
      <c r="C414" s="21">
        <v>80002022</v>
      </c>
      <c r="D414" s="22"/>
      <c r="E414" s="22" t="s">
        <v>1673</v>
      </c>
      <c r="F414" s="22" t="s">
        <v>1255</v>
      </c>
      <c r="G414" s="22" t="s">
        <v>405</v>
      </c>
      <c r="H414" s="17">
        <v>44524</v>
      </c>
      <c r="I414" s="22" t="s">
        <v>4587</v>
      </c>
    </row>
    <row r="415" spans="1:9" hidden="1">
      <c r="A415" s="22">
        <f t="shared" si="13"/>
        <v>411</v>
      </c>
      <c r="B415" s="21" t="str">
        <f t="shared" si="12"/>
        <v>00109299</v>
      </c>
      <c r="C415" s="21">
        <v>109299</v>
      </c>
      <c r="D415" s="22"/>
      <c r="E415" s="22" t="s">
        <v>5429</v>
      </c>
      <c r="F415" s="22" t="s">
        <v>1255</v>
      </c>
      <c r="G415" s="22" t="s">
        <v>328</v>
      </c>
      <c r="H415" s="17">
        <v>44524</v>
      </c>
      <c r="I415" s="22" t="s">
        <v>4587</v>
      </c>
    </row>
    <row r="416" spans="1:9" hidden="1">
      <c r="A416" s="22">
        <f t="shared" si="13"/>
        <v>412</v>
      </c>
      <c r="B416" s="21" t="str">
        <f t="shared" si="12"/>
        <v>00210059</v>
      </c>
      <c r="C416" s="21">
        <v>210059</v>
      </c>
      <c r="D416" s="22"/>
      <c r="E416" s="22" t="s">
        <v>5430</v>
      </c>
      <c r="F416" s="22" t="s">
        <v>1255</v>
      </c>
      <c r="G416" s="22" t="s">
        <v>328</v>
      </c>
      <c r="H416" s="17">
        <v>44524</v>
      </c>
      <c r="I416" s="22" t="s">
        <v>4587</v>
      </c>
    </row>
    <row r="417" spans="1:9" hidden="1">
      <c r="A417" s="22">
        <f t="shared" si="13"/>
        <v>413</v>
      </c>
      <c r="B417" s="21" t="str">
        <f t="shared" si="12"/>
        <v>00119231</v>
      </c>
      <c r="C417" s="21">
        <v>119231</v>
      </c>
      <c r="D417" s="22"/>
      <c r="E417" s="22" t="s">
        <v>5431</v>
      </c>
      <c r="F417" s="22" t="s">
        <v>1255</v>
      </c>
      <c r="G417" s="22" t="s">
        <v>328</v>
      </c>
      <c r="H417" s="17">
        <v>44524</v>
      </c>
      <c r="I417" s="22" t="s">
        <v>4587</v>
      </c>
    </row>
    <row r="418" spans="1:9" hidden="1">
      <c r="A418" s="22">
        <f t="shared" si="13"/>
        <v>414</v>
      </c>
      <c r="B418" s="21" t="str">
        <f t="shared" si="12"/>
        <v>80001259</v>
      </c>
      <c r="C418" s="21">
        <v>80001259</v>
      </c>
      <c r="D418" s="22"/>
      <c r="E418" s="22" t="s">
        <v>5432</v>
      </c>
      <c r="F418" s="22" t="s">
        <v>1255</v>
      </c>
      <c r="G418" s="22" t="s">
        <v>3973</v>
      </c>
      <c r="H418" s="17">
        <v>44524</v>
      </c>
      <c r="I418" s="22" t="s">
        <v>4587</v>
      </c>
    </row>
    <row r="419" spans="1:9" hidden="1">
      <c r="A419" s="22">
        <f t="shared" si="13"/>
        <v>415</v>
      </c>
      <c r="B419" s="21" t="str">
        <f t="shared" si="12"/>
        <v>80001790</v>
      </c>
      <c r="C419" s="21">
        <v>80001790</v>
      </c>
      <c r="D419" s="22"/>
      <c r="E419" s="22" t="s">
        <v>5433</v>
      </c>
      <c r="F419" s="22" t="s">
        <v>1255</v>
      </c>
      <c r="G419" s="22" t="s">
        <v>328</v>
      </c>
      <c r="H419" s="17">
        <v>44524</v>
      </c>
      <c r="I419" s="22" t="s">
        <v>4587</v>
      </c>
    </row>
    <row r="420" spans="1:9" hidden="1">
      <c r="A420" s="22">
        <f t="shared" si="13"/>
        <v>416</v>
      </c>
      <c r="B420" s="21" t="str">
        <f t="shared" si="12"/>
        <v>80000952</v>
      </c>
      <c r="C420" s="21">
        <v>80000952</v>
      </c>
      <c r="D420" s="22"/>
      <c r="E420" s="22" t="s">
        <v>3447</v>
      </c>
      <c r="F420" s="22" t="s">
        <v>1255</v>
      </c>
      <c r="G420" s="22" t="s">
        <v>405</v>
      </c>
      <c r="H420" s="17">
        <v>44524</v>
      </c>
      <c r="I420" s="22" t="s">
        <v>4587</v>
      </c>
    </row>
    <row r="421" spans="1:9" hidden="1">
      <c r="A421" s="22">
        <f t="shared" si="13"/>
        <v>417</v>
      </c>
      <c r="B421" s="21" t="str">
        <f t="shared" si="12"/>
        <v>P/SIS-20060249</v>
      </c>
      <c r="C421" s="21" t="s">
        <v>5434</v>
      </c>
      <c r="D421" s="22"/>
      <c r="E421" s="22" t="s">
        <v>5435</v>
      </c>
      <c r="F421" s="22" t="s">
        <v>1210</v>
      </c>
      <c r="G421" s="22" t="s">
        <v>355</v>
      </c>
      <c r="H421" s="17">
        <v>44524</v>
      </c>
      <c r="I421" s="22" t="s">
        <v>4587</v>
      </c>
    </row>
    <row r="422" spans="1:9" hidden="1">
      <c r="A422" s="22">
        <f t="shared" si="13"/>
        <v>418</v>
      </c>
      <c r="B422" s="21" t="str">
        <f t="shared" si="12"/>
        <v>80000952</v>
      </c>
      <c r="C422" s="21">
        <v>80000952</v>
      </c>
      <c r="D422" s="22"/>
      <c r="E422" s="22" t="s">
        <v>5436</v>
      </c>
      <c r="F422" s="22" t="s">
        <v>1255</v>
      </c>
      <c r="G422" s="22" t="s">
        <v>405</v>
      </c>
      <c r="H422" s="17">
        <v>44524</v>
      </c>
      <c r="I422" s="22" t="s">
        <v>4587</v>
      </c>
    </row>
    <row r="423" spans="1:9" hidden="1">
      <c r="A423" s="22">
        <f t="shared" si="13"/>
        <v>419</v>
      </c>
      <c r="B423" s="21" t="str">
        <f t="shared" si="12"/>
        <v>80001259</v>
      </c>
      <c r="C423" s="21">
        <v>80001259</v>
      </c>
      <c r="D423" s="22"/>
      <c r="E423" s="22" t="s">
        <v>5432</v>
      </c>
      <c r="F423" s="22" t="s">
        <v>1255</v>
      </c>
      <c r="G423" s="22" t="s">
        <v>3973</v>
      </c>
      <c r="H423" s="17">
        <v>44524</v>
      </c>
      <c r="I423" s="22" t="s">
        <v>4587</v>
      </c>
    </row>
    <row r="424" spans="1:9" hidden="1">
      <c r="A424" s="22">
        <f t="shared" si="13"/>
        <v>420</v>
      </c>
      <c r="B424" s="21" t="str">
        <f t="shared" si="12"/>
        <v>91221034</v>
      </c>
      <c r="C424" s="21">
        <v>91221034</v>
      </c>
      <c r="D424" s="22"/>
      <c r="E424" s="22" t="s">
        <v>2649</v>
      </c>
      <c r="F424" s="22" t="s">
        <v>1255</v>
      </c>
      <c r="G424" s="22" t="s">
        <v>405</v>
      </c>
      <c r="H424" s="17">
        <v>44524</v>
      </c>
      <c r="I424" s="22" t="s">
        <v>4587</v>
      </c>
    </row>
    <row r="425" spans="1:9" hidden="1">
      <c r="A425" s="22">
        <f t="shared" si="13"/>
        <v>421</v>
      </c>
      <c r="B425" s="21" t="str">
        <f t="shared" si="12"/>
        <v>91221032</v>
      </c>
      <c r="C425" s="21">
        <v>91221032</v>
      </c>
      <c r="D425" s="22"/>
      <c r="E425" s="22" t="s">
        <v>2813</v>
      </c>
      <c r="F425" s="22" t="s">
        <v>1255</v>
      </c>
      <c r="G425" s="22" t="s">
        <v>405</v>
      </c>
      <c r="H425" s="17">
        <v>44524</v>
      </c>
      <c r="I425" s="22" t="s">
        <v>4587</v>
      </c>
    </row>
    <row r="426" spans="1:9" hidden="1">
      <c r="A426" s="22">
        <f t="shared" si="13"/>
        <v>422</v>
      </c>
      <c r="B426" s="21" t="str">
        <f t="shared" si="12"/>
        <v>80000952</v>
      </c>
      <c r="C426" s="21">
        <v>80000952</v>
      </c>
      <c r="D426" s="22"/>
      <c r="E426" s="22" t="s">
        <v>5436</v>
      </c>
      <c r="F426" s="22" t="s">
        <v>1255</v>
      </c>
      <c r="G426" s="22" t="s">
        <v>405</v>
      </c>
      <c r="H426" s="17">
        <v>44524</v>
      </c>
      <c r="I426" s="22" t="s">
        <v>4587</v>
      </c>
    </row>
    <row r="427" spans="1:9" hidden="1">
      <c r="A427" s="22">
        <f t="shared" si="13"/>
        <v>423</v>
      </c>
      <c r="B427" s="21" t="str">
        <f t="shared" si="12"/>
        <v>80001259</v>
      </c>
      <c r="C427" s="21">
        <v>80001259</v>
      </c>
      <c r="D427" s="22"/>
      <c r="E427" s="22" t="s">
        <v>5432</v>
      </c>
      <c r="F427" s="22" t="s">
        <v>1255</v>
      </c>
      <c r="G427" s="22" t="s">
        <v>3973</v>
      </c>
      <c r="H427" s="17">
        <v>44524</v>
      </c>
      <c r="I427" s="22" t="s">
        <v>4587</v>
      </c>
    </row>
    <row r="428" spans="1:9" hidden="1">
      <c r="A428" s="22">
        <f t="shared" si="13"/>
        <v>424</v>
      </c>
      <c r="B428" s="21" t="str">
        <f t="shared" si="12"/>
        <v>80001283</v>
      </c>
      <c r="C428" s="21">
        <v>80001283</v>
      </c>
      <c r="D428" s="22"/>
      <c r="E428" s="22" t="s">
        <v>5437</v>
      </c>
      <c r="F428" s="22" t="s">
        <v>1255</v>
      </c>
      <c r="G428" s="22" t="s">
        <v>405</v>
      </c>
      <c r="H428" s="17">
        <v>44524</v>
      </c>
      <c r="I428" s="22" t="s">
        <v>4587</v>
      </c>
    </row>
    <row r="429" spans="1:9" hidden="1">
      <c r="A429" s="22">
        <f t="shared" si="13"/>
        <v>425</v>
      </c>
      <c r="B429" s="21" t="str">
        <f t="shared" si="12"/>
        <v>80000254</v>
      </c>
      <c r="C429" s="21">
        <v>80000254</v>
      </c>
      <c r="D429" s="22"/>
      <c r="E429" s="22" t="s">
        <v>5438</v>
      </c>
      <c r="F429" s="22" t="s">
        <v>1255</v>
      </c>
      <c r="G429" s="22" t="s">
        <v>405</v>
      </c>
      <c r="H429" s="17">
        <v>44524</v>
      </c>
      <c r="I429" s="22" t="s">
        <v>4587</v>
      </c>
    </row>
    <row r="430" spans="1:9" hidden="1">
      <c r="A430" s="22">
        <f t="shared" si="13"/>
        <v>426</v>
      </c>
      <c r="B430" s="21" t="str">
        <f t="shared" si="12"/>
        <v>80002338</v>
      </c>
      <c r="C430" s="21">
        <v>80002338</v>
      </c>
      <c r="D430" s="22"/>
      <c r="E430" s="22" t="s">
        <v>5426</v>
      </c>
      <c r="F430" s="22" t="s">
        <v>1255</v>
      </c>
      <c r="G430" s="22" t="s">
        <v>405</v>
      </c>
      <c r="H430" s="17">
        <v>44524</v>
      </c>
      <c r="I430" s="22" t="s">
        <v>4587</v>
      </c>
    </row>
    <row r="431" spans="1:9" hidden="1">
      <c r="A431" s="22">
        <f t="shared" si="13"/>
        <v>427</v>
      </c>
      <c r="B431" s="21" t="str">
        <f t="shared" si="12"/>
        <v>80000886</v>
      </c>
      <c r="C431" s="21">
        <v>80000886</v>
      </c>
      <c r="D431" s="22"/>
      <c r="E431" s="22" t="s">
        <v>5439</v>
      </c>
      <c r="F431" s="22" t="s">
        <v>1255</v>
      </c>
      <c r="G431" s="22" t="s">
        <v>405</v>
      </c>
      <c r="H431" s="17">
        <v>44524</v>
      </c>
      <c r="I431" s="22" t="s">
        <v>4587</v>
      </c>
    </row>
    <row r="432" spans="1:9" hidden="1">
      <c r="A432" s="22">
        <f t="shared" si="13"/>
        <v>428</v>
      </c>
      <c r="B432" s="21" t="str">
        <f t="shared" si="12"/>
        <v>80000681</v>
      </c>
      <c r="C432" s="21">
        <v>80000681</v>
      </c>
      <c r="D432" s="22"/>
      <c r="E432" s="22" t="s">
        <v>5440</v>
      </c>
      <c r="F432" s="22" t="s">
        <v>1255</v>
      </c>
      <c r="G432" s="22" t="s">
        <v>405</v>
      </c>
      <c r="H432" s="17">
        <v>44524</v>
      </c>
      <c r="I432" s="22" t="s">
        <v>4587</v>
      </c>
    </row>
    <row r="433" spans="1:9" hidden="1">
      <c r="A433" s="22">
        <f t="shared" si="13"/>
        <v>429</v>
      </c>
      <c r="B433" s="21" t="str">
        <f t="shared" si="12"/>
        <v>01220016</v>
      </c>
      <c r="C433" s="21">
        <v>1220016</v>
      </c>
      <c r="D433" s="22"/>
      <c r="E433" s="22" t="s">
        <v>4897</v>
      </c>
      <c r="F433" s="22" t="s">
        <v>1255</v>
      </c>
      <c r="G433" s="22" t="s">
        <v>405</v>
      </c>
      <c r="H433" s="17">
        <v>44524</v>
      </c>
      <c r="I433" s="22" t="s">
        <v>4587</v>
      </c>
    </row>
    <row r="434" spans="1:9" hidden="1">
      <c r="A434" s="22">
        <f t="shared" si="13"/>
        <v>430</v>
      </c>
      <c r="B434" s="21" t="str">
        <f t="shared" si="12"/>
        <v>01111845</v>
      </c>
      <c r="C434" s="21">
        <v>1111845</v>
      </c>
      <c r="D434" s="22"/>
      <c r="E434" s="22" t="s">
        <v>5441</v>
      </c>
      <c r="F434" s="22" t="s">
        <v>1255</v>
      </c>
      <c r="G434" s="22" t="s">
        <v>355</v>
      </c>
      <c r="H434" s="17">
        <v>44524</v>
      </c>
      <c r="I434" s="22" t="s">
        <v>4587</v>
      </c>
    </row>
    <row r="435" spans="1:9" hidden="1">
      <c r="A435" s="22">
        <f t="shared" si="13"/>
        <v>431</v>
      </c>
      <c r="B435" s="21" t="str">
        <f t="shared" si="12"/>
        <v>BMP-191220</v>
      </c>
      <c r="C435" s="21" t="s">
        <v>377</v>
      </c>
      <c r="D435" s="22"/>
      <c r="E435" s="22" t="s">
        <v>5442</v>
      </c>
      <c r="F435" s="22" t="s">
        <v>326</v>
      </c>
      <c r="G435" s="22" t="s">
        <v>355</v>
      </c>
      <c r="H435" s="17">
        <v>44525</v>
      </c>
      <c r="I435" s="22" t="s">
        <v>4587</v>
      </c>
    </row>
    <row r="436" spans="1:9" hidden="1">
      <c r="A436" s="22">
        <f t="shared" si="13"/>
        <v>432</v>
      </c>
      <c r="B436" s="21" t="str">
        <f t="shared" si="12"/>
        <v>00001036</v>
      </c>
      <c r="C436" s="21">
        <v>1036</v>
      </c>
      <c r="D436" s="22"/>
      <c r="E436" s="22" t="s">
        <v>5443</v>
      </c>
      <c r="F436" s="22" t="s">
        <v>783</v>
      </c>
      <c r="G436" s="22" t="s">
        <v>328</v>
      </c>
      <c r="H436" s="17">
        <v>44525</v>
      </c>
      <c r="I436" s="22" t="s">
        <v>4587</v>
      </c>
    </row>
    <row r="437" spans="1:9" hidden="1">
      <c r="A437" s="22">
        <f t="shared" si="13"/>
        <v>433</v>
      </c>
      <c r="B437" s="21" t="str">
        <f t="shared" si="12"/>
        <v>08002440</v>
      </c>
      <c r="C437" s="21">
        <v>8002440</v>
      </c>
      <c r="D437" s="22"/>
      <c r="E437" s="22" t="s">
        <v>5444</v>
      </c>
      <c r="F437" s="22" t="s">
        <v>1255</v>
      </c>
      <c r="G437" s="22" t="s">
        <v>328</v>
      </c>
      <c r="H437" s="17">
        <v>44526</v>
      </c>
      <c r="I437" s="22" t="s">
        <v>4587</v>
      </c>
    </row>
    <row r="438" spans="1:9" hidden="1">
      <c r="A438" s="22">
        <f t="shared" si="13"/>
        <v>434</v>
      </c>
      <c r="B438" s="21" t="str">
        <f t="shared" si="12"/>
        <v>91221046</v>
      </c>
      <c r="C438" s="21">
        <v>91221046</v>
      </c>
      <c r="D438" s="22"/>
      <c r="E438" s="22" t="s">
        <v>2753</v>
      </c>
      <c r="F438" s="22" t="s">
        <v>1255</v>
      </c>
      <c r="G438" s="22" t="s">
        <v>405</v>
      </c>
      <c r="H438" s="17">
        <v>44526</v>
      </c>
      <c r="I438" s="22" t="s">
        <v>4587</v>
      </c>
    </row>
    <row r="439" spans="1:9" hidden="1">
      <c r="A439" s="22">
        <f t="shared" si="13"/>
        <v>435</v>
      </c>
      <c r="B439" s="21" t="str">
        <f t="shared" si="12"/>
        <v>00118601</v>
      </c>
      <c r="C439" s="21">
        <v>118601</v>
      </c>
      <c r="D439" s="22"/>
      <c r="E439" s="22" t="s">
        <v>5445</v>
      </c>
      <c r="F439" s="22" t="s">
        <v>1255</v>
      </c>
      <c r="G439" s="22" t="s">
        <v>328</v>
      </c>
      <c r="H439" s="17">
        <v>44526</v>
      </c>
      <c r="I439" s="22" t="s">
        <v>4587</v>
      </c>
    </row>
    <row r="440" spans="1:9" hidden="1">
      <c r="A440" s="22">
        <f t="shared" si="13"/>
        <v>436</v>
      </c>
      <c r="B440" s="21" t="str">
        <f t="shared" si="12"/>
        <v>08000234</v>
      </c>
      <c r="C440" s="21">
        <v>8000234</v>
      </c>
      <c r="D440" s="22"/>
      <c r="E440" s="22" t="s">
        <v>5446</v>
      </c>
      <c r="F440" s="22" t="s">
        <v>1255</v>
      </c>
      <c r="G440" s="22" t="s">
        <v>328</v>
      </c>
      <c r="H440" s="17">
        <v>44526</v>
      </c>
      <c r="I440" s="22" t="s">
        <v>4587</v>
      </c>
    </row>
    <row r="441" spans="1:9" hidden="1">
      <c r="A441" s="22">
        <f t="shared" si="13"/>
        <v>437</v>
      </c>
      <c r="B441" s="21" t="str">
        <f t="shared" si="12"/>
        <v>00114064</v>
      </c>
      <c r="C441" s="21">
        <v>114064</v>
      </c>
      <c r="D441" s="22"/>
      <c r="E441" s="22" t="s">
        <v>5447</v>
      </c>
      <c r="F441" s="22" t="s">
        <v>1255</v>
      </c>
      <c r="G441" s="22" t="s">
        <v>328</v>
      </c>
      <c r="H441" s="17">
        <v>44526</v>
      </c>
      <c r="I441" s="22" t="s">
        <v>4587</v>
      </c>
    </row>
    <row r="442" spans="1:9" hidden="1">
      <c r="A442" s="22">
        <f t="shared" si="13"/>
        <v>438</v>
      </c>
      <c r="B442" s="21" t="str">
        <f t="shared" si="12"/>
        <v>80000837</v>
      </c>
      <c r="C442" s="21">
        <v>80000837</v>
      </c>
      <c r="D442" s="22"/>
      <c r="E442" s="22" t="s">
        <v>5448</v>
      </c>
      <c r="F442" s="22" t="s">
        <v>1255</v>
      </c>
      <c r="G442" s="22" t="s">
        <v>328</v>
      </c>
      <c r="H442" s="17">
        <v>44526</v>
      </c>
      <c r="I442" s="22" t="s">
        <v>4587</v>
      </c>
    </row>
    <row r="443" spans="1:9" hidden="1">
      <c r="A443" s="22">
        <f t="shared" si="13"/>
        <v>439</v>
      </c>
      <c r="B443" s="21" t="str">
        <f t="shared" si="12"/>
        <v>80000309</v>
      </c>
      <c r="C443" s="21">
        <v>80000309</v>
      </c>
      <c r="D443" s="22"/>
      <c r="E443" s="22" t="s">
        <v>5449</v>
      </c>
      <c r="F443" s="22" t="s">
        <v>1255</v>
      </c>
      <c r="G443" s="22" t="s">
        <v>405</v>
      </c>
      <c r="H443" s="17">
        <v>44526</v>
      </c>
      <c r="I443" s="22" t="s">
        <v>4587</v>
      </c>
    </row>
    <row r="444" spans="1:9" hidden="1">
      <c r="A444" s="22">
        <f t="shared" si="13"/>
        <v>440</v>
      </c>
      <c r="B444" s="21" t="str">
        <f t="shared" si="12"/>
        <v>80000309</v>
      </c>
      <c r="C444" s="21">
        <v>80000309</v>
      </c>
      <c r="D444" s="22"/>
      <c r="E444" s="22" t="s">
        <v>5449</v>
      </c>
      <c r="F444" s="22" t="s">
        <v>1255</v>
      </c>
      <c r="G444" s="22" t="s">
        <v>405</v>
      </c>
      <c r="H444" s="17">
        <v>44526</v>
      </c>
      <c r="I444" s="22" t="s">
        <v>4587</v>
      </c>
    </row>
    <row r="445" spans="1:9" hidden="1">
      <c r="A445" s="22">
        <f t="shared" si="13"/>
        <v>441</v>
      </c>
      <c r="B445" s="21" t="str">
        <f t="shared" si="12"/>
        <v>80001109</v>
      </c>
      <c r="C445" s="21">
        <v>80001109</v>
      </c>
      <c r="D445" s="22"/>
      <c r="E445" s="22" t="s">
        <v>3270</v>
      </c>
      <c r="F445" s="22" t="s">
        <v>1255</v>
      </c>
      <c r="G445" s="22" t="s">
        <v>405</v>
      </c>
      <c r="H445" s="17">
        <v>44526</v>
      </c>
      <c r="I445" s="22" t="s">
        <v>4587</v>
      </c>
    </row>
    <row r="446" spans="1:9" hidden="1">
      <c r="A446" s="22">
        <f t="shared" si="13"/>
        <v>442</v>
      </c>
      <c r="B446" s="21" t="str">
        <f t="shared" si="12"/>
        <v>00115069</v>
      </c>
      <c r="C446" s="21">
        <v>115069</v>
      </c>
      <c r="D446" s="22"/>
      <c r="E446" s="22" t="s">
        <v>5450</v>
      </c>
      <c r="F446" s="22" t="s">
        <v>1255</v>
      </c>
      <c r="G446" s="22" t="s">
        <v>386</v>
      </c>
      <c r="H446" s="17">
        <v>44526</v>
      </c>
      <c r="I446" s="22" t="s">
        <v>4587</v>
      </c>
    </row>
    <row r="447" spans="1:9" hidden="1">
      <c r="A447" s="22">
        <f t="shared" si="13"/>
        <v>443</v>
      </c>
      <c r="B447" s="21" t="str">
        <f t="shared" si="12"/>
        <v>80000128</v>
      </c>
      <c r="C447" s="21">
        <v>80000128</v>
      </c>
      <c r="D447" s="22"/>
      <c r="E447" s="22" t="s">
        <v>2117</v>
      </c>
      <c r="F447" s="22" t="s">
        <v>1255</v>
      </c>
      <c r="G447" s="22" t="s">
        <v>405</v>
      </c>
      <c r="H447" s="17">
        <v>44527</v>
      </c>
      <c r="I447" s="22" t="s">
        <v>4587</v>
      </c>
    </row>
    <row r="448" spans="1:9" hidden="1">
      <c r="A448" s="22">
        <f t="shared" si="13"/>
        <v>444</v>
      </c>
      <c r="B448" s="21" t="str">
        <f t="shared" si="12"/>
        <v>80001108</v>
      </c>
      <c r="C448" s="21">
        <v>80001108</v>
      </c>
      <c r="D448" s="22"/>
      <c r="E448" s="22" t="s">
        <v>5451</v>
      </c>
      <c r="F448" s="22" t="s">
        <v>1255</v>
      </c>
      <c r="G448" s="22" t="s">
        <v>405</v>
      </c>
      <c r="H448" s="17">
        <v>44527</v>
      </c>
      <c r="I448" s="22" t="s">
        <v>4587</v>
      </c>
    </row>
    <row r="449" spans="1:9" hidden="1">
      <c r="A449" s="22">
        <f t="shared" si="13"/>
        <v>445</v>
      </c>
      <c r="B449" s="21" t="str">
        <f t="shared" si="12"/>
        <v>91221051</v>
      </c>
      <c r="C449" s="21">
        <v>91221051</v>
      </c>
      <c r="D449" s="22"/>
      <c r="E449" s="22" t="s">
        <v>5452</v>
      </c>
      <c r="F449" s="22" t="s">
        <v>1255</v>
      </c>
      <c r="G449" s="22" t="s">
        <v>405</v>
      </c>
      <c r="H449" s="17">
        <v>44527</v>
      </c>
      <c r="I449" s="22" t="s">
        <v>4587</v>
      </c>
    </row>
    <row r="450" spans="1:9" hidden="1">
      <c r="A450" s="22">
        <f t="shared" si="13"/>
        <v>446</v>
      </c>
      <c r="B450" s="21" t="str">
        <f t="shared" si="12"/>
        <v>91221043</v>
      </c>
      <c r="C450" s="21">
        <v>91221043</v>
      </c>
      <c r="D450" s="22"/>
      <c r="E450" s="22" t="s">
        <v>4730</v>
      </c>
      <c r="F450" s="22" t="s">
        <v>1255</v>
      </c>
      <c r="G450" s="22" t="s">
        <v>405</v>
      </c>
      <c r="H450" s="17">
        <v>44527</v>
      </c>
      <c r="I450" s="22" t="s">
        <v>4587</v>
      </c>
    </row>
    <row r="451" spans="1:9" hidden="1">
      <c r="A451" s="22">
        <f t="shared" si="13"/>
        <v>447</v>
      </c>
      <c r="B451" s="21" t="str">
        <f t="shared" si="12"/>
        <v>91221048</v>
      </c>
      <c r="C451" s="21">
        <v>91221048</v>
      </c>
      <c r="D451" s="22"/>
      <c r="E451" s="22" t="s">
        <v>5453</v>
      </c>
      <c r="F451" s="22" t="s">
        <v>1255</v>
      </c>
      <c r="G451" s="22" t="s">
        <v>3973</v>
      </c>
      <c r="H451" s="17">
        <v>44527</v>
      </c>
      <c r="I451" s="22" t="s">
        <v>4587</v>
      </c>
    </row>
    <row r="452" spans="1:9" hidden="1">
      <c r="A452" s="22">
        <f t="shared" si="13"/>
        <v>448</v>
      </c>
      <c r="B452" s="21" t="str">
        <f t="shared" si="12"/>
        <v>91221025</v>
      </c>
      <c r="C452" s="21">
        <v>91221025</v>
      </c>
      <c r="D452" s="22"/>
      <c r="E452" s="22" t="s">
        <v>2655</v>
      </c>
      <c r="F452" s="22" t="s">
        <v>1255</v>
      </c>
      <c r="G452" s="22" t="s">
        <v>405</v>
      </c>
      <c r="H452" s="17">
        <v>44527</v>
      </c>
      <c r="I452" s="22" t="s">
        <v>4587</v>
      </c>
    </row>
    <row r="453" spans="1:9" hidden="1">
      <c r="A453" s="22">
        <f t="shared" si="13"/>
        <v>449</v>
      </c>
      <c r="B453" s="21" t="str">
        <f t="shared" ref="B453:B516" si="14">TEXT(C453,"00000000")</f>
        <v>91221006</v>
      </c>
      <c r="C453" s="21">
        <v>91221006</v>
      </c>
      <c r="D453" s="22"/>
      <c r="E453" s="22" t="s">
        <v>4729</v>
      </c>
      <c r="F453" s="22" t="s">
        <v>1255</v>
      </c>
      <c r="G453" s="22" t="s">
        <v>405</v>
      </c>
      <c r="H453" s="17">
        <v>44527</v>
      </c>
      <c r="I453" s="22" t="s">
        <v>4587</v>
      </c>
    </row>
    <row r="454" spans="1:9" hidden="1">
      <c r="A454" s="22">
        <f t="shared" si="13"/>
        <v>450</v>
      </c>
      <c r="B454" s="21" t="str">
        <f t="shared" si="14"/>
        <v>91221014</v>
      </c>
      <c r="C454" s="21">
        <v>91221014</v>
      </c>
      <c r="D454" s="22"/>
      <c r="E454" s="22" t="s">
        <v>2669</v>
      </c>
      <c r="F454" s="22" t="s">
        <v>1255</v>
      </c>
      <c r="G454" s="22" t="s">
        <v>405</v>
      </c>
      <c r="H454" s="17">
        <v>44527</v>
      </c>
      <c r="I454" s="22" t="s">
        <v>4587</v>
      </c>
    </row>
    <row r="455" spans="1:9" hidden="1">
      <c r="A455" s="22">
        <f t="shared" si="13"/>
        <v>451</v>
      </c>
      <c r="B455" s="21" t="str">
        <f t="shared" si="14"/>
        <v>91221023</v>
      </c>
      <c r="C455" s="21">
        <v>91221023</v>
      </c>
      <c r="D455" s="22"/>
      <c r="E455" s="22" t="s">
        <v>2574</v>
      </c>
      <c r="F455" s="22" t="s">
        <v>1255</v>
      </c>
      <c r="G455" s="22" t="s">
        <v>405</v>
      </c>
      <c r="H455" s="17">
        <v>44527</v>
      </c>
      <c r="I455" s="22" t="s">
        <v>4587</v>
      </c>
    </row>
    <row r="456" spans="1:9" hidden="1">
      <c r="A456" s="22">
        <f t="shared" ref="A456:A519" si="15">A455+1</f>
        <v>452</v>
      </c>
      <c r="B456" s="21" t="str">
        <f t="shared" si="14"/>
        <v>91221041</v>
      </c>
      <c r="C456" s="21">
        <v>91221041</v>
      </c>
      <c r="D456" s="22"/>
      <c r="E456" s="22" t="s">
        <v>2805</v>
      </c>
      <c r="F456" s="22" t="s">
        <v>1255</v>
      </c>
      <c r="G456" s="22" t="s">
        <v>405</v>
      </c>
      <c r="H456" s="17">
        <v>44528</v>
      </c>
      <c r="I456" s="22" t="s">
        <v>4587</v>
      </c>
    </row>
    <row r="457" spans="1:9" hidden="1">
      <c r="A457" s="22">
        <f t="shared" si="15"/>
        <v>453</v>
      </c>
      <c r="B457" s="21" t="str">
        <f t="shared" si="14"/>
        <v>91221045</v>
      </c>
      <c r="C457" s="21">
        <v>91221045</v>
      </c>
      <c r="D457" s="22"/>
      <c r="E457" s="22" t="s">
        <v>5454</v>
      </c>
      <c r="F457" s="22" t="s">
        <v>1255</v>
      </c>
      <c r="G457" s="22" t="s">
        <v>405</v>
      </c>
      <c r="H457" s="17">
        <v>44528</v>
      </c>
      <c r="I457" s="22" t="s">
        <v>4587</v>
      </c>
    </row>
    <row r="458" spans="1:9" hidden="1">
      <c r="A458" s="22">
        <f t="shared" si="15"/>
        <v>454</v>
      </c>
      <c r="B458" s="21" t="str">
        <f t="shared" si="14"/>
        <v>80001843</v>
      </c>
      <c r="C458" s="21">
        <v>80001843</v>
      </c>
      <c r="D458" s="22"/>
      <c r="E458" s="22" t="s">
        <v>5455</v>
      </c>
      <c r="F458" s="22" t="s">
        <v>1255</v>
      </c>
      <c r="G458" s="22" t="s">
        <v>405</v>
      </c>
      <c r="H458" s="17">
        <v>44528</v>
      </c>
      <c r="I458" s="22" t="s">
        <v>4587</v>
      </c>
    </row>
    <row r="459" spans="1:9" hidden="1">
      <c r="A459" s="22">
        <f t="shared" si="15"/>
        <v>455</v>
      </c>
      <c r="B459" s="21" t="str">
        <f t="shared" si="14"/>
        <v>91221047</v>
      </c>
      <c r="C459" s="21">
        <v>91221047</v>
      </c>
      <c r="D459" s="22"/>
      <c r="E459" s="22" t="s">
        <v>2621</v>
      </c>
      <c r="F459" s="22" t="s">
        <v>1255</v>
      </c>
      <c r="G459" s="22" t="s">
        <v>405</v>
      </c>
      <c r="H459" s="17">
        <v>44528</v>
      </c>
      <c r="I459" s="22" t="s">
        <v>4587</v>
      </c>
    </row>
    <row r="460" spans="1:9" hidden="1">
      <c r="A460" s="22">
        <f t="shared" si="15"/>
        <v>456</v>
      </c>
      <c r="B460" s="21" t="str">
        <f t="shared" si="14"/>
        <v>80001843</v>
      </c>
      <c r="C460" s="21">
        <v>80001843</v>
      </c>
      <c r="D460" s="22"/>
      <c r="E460" s="22" t="s">
        <v>5455</v>
      </c>
      <c r="F460" s="22" t="s">
        <v>1255</v>
      </c>
      <c r="G460" s="22" t="s">
        <v>405</v>
      </c>
      <c r="H460" s="17">
        <v>44528</v>
      </c>
      <c r="I460" s="22" t="s">
        <v>4587</v>
      </c>
    </row>
    <row r="461" spans="1:9" hidden="1">
      <c r="A461" s="22">
        <f t="shared" si="15"/>
        <v>457</v>
      </c>
      <c r="B461" s="21" t="str">
        <f t="shared" si="14"/>
        <v>91221008</v>
      </c>
      <c r="C461" s="21">
        <v>91221008</v>
      </c>
      <c r="D461" s="22"/>
      <c r="E461" s="22" t="s">
        <v>5456</v>
      </c>
      <c r="F461" s="22" t="s">
        <v>1255</v>
      </c>
      <c r="G461" s="22" t="s">
        <v>405</v>
      </c>
      <c r="H461" s="17">
        <v>44528</v>
      </c>
      <c r="I461" s="22" t="s">
        <v>4587</v>
      </c>
    </row>
    <row r="462" spans="1:9" hidden="1">
      <c r="A462" s="22">
        <f t="shared" si="15"/>
        <v>458</v>
      </c>
      <c r="B462" s="21" t="str">
        <f t="shared" si="14"/>
        <v>80001354</v>
      </c>
      <c r="C462" s="21">
        <v>80001354</v>
      </c>
      <c r="D462" s="22"/>
      <c r="E462" s="22" t="s">
        <v>5457</v>
      </c>
      <c r="F462" s="22" t="s">
        <v>1255</v>
      </c>
      <c r="G462" s="22" t="s">
        <v>328</v>
      </c>
      <c r="H462" s="17">
        <v>44528</v>
      </c>
      <c r="I462" s="22" t="s">
        <v>4587</v>
      </c>
    </row>
    <row r="463" spans="1:9" hidden="1">
      <c r="A463" s="22">
        <f t="shared" si="15"/>
        <v>459</v>
      </c>
      <c r="B463" s="21" t="str">
        <f t="shared" si="14"/>
        <v>-</v>
      </c>
      <c r="C463" s="21" t="s">
        <v>5458</v>
      </c>
      <c r="D463" s="22"/>
      <c r="E463" s="22" t="s">
        <v>5459</v>
      </c>
      <c r="F463" s="22" t="s">
        <v>3799</v>
      </c>
      <c r="G463" s="22" t="s">
        <v>328</v>
      </c>
      <c r="H463" s="17">
        <v>44528</v>
      </c>
      <c r="I463" s="22" t="s">
        <v>4587</v>
      </c>
    </row>
    <row r="464" spans="1:9" hidden="1">
      <c r="A464" s="22">
        <f t="shared" si="15"/>
        <v>460</v>
      </c>
      <c r="B464" s="21" t="str">
        <f t="shared" si="14"/>
        <v>-</v>
      </c>
      <c r="C464" s="21" t="s">
        <v>5458</v>
      </c>
      <c r="D464" s="22"/>
      <c r="E464" s="22" t="s">
        <v>5460</v>
      </c>
      <c r="F464" s="22" t="s">
        <v>3799</v>
      </c>
      <c r="G464" s="22" t="s">
        <v>328</v>
      </c>
      <c r="H464" s="17">
        <v>44528</v>
      </c>
      <c r="I464" s="22" t="s">
        <v>4587</v>
      </c>
    </row>
    <row r="465" spans="1:9" hidden="1">
      <c r="A465" s="22">
        <f t="shared" si="15"/>
        <v>461</v>
      </c>
      <c r="B465" s="21" t="str">
        <f t="shared" si="14"/>
        <v>-</v>
      </c>
      <c r="C465" s="21" t="s">
        <v>5458</v>
      </c>
      <c r="D465" s="22"/>
      <c r="E465" s="22" t="s">
        <v>4553</v>
      </c>
      <c r="F465" s="22" t="s">
        <v>3799</v>
      </c>
      <c r="G465" s="22" t="s">
        <v>328</v>
      </c>
      <c r="H465" s="17">
        <v>44528</v>
      </c>
      <c r="I465" s="22" t="s">
        <v>4587</v>
      </c>
    </row>
    <row r="466" spans="1:9" hidden="1">
      <c r="A466" s="22">
        <f t="shared" si="15"/>
        <v>462</v>
      </c>
      <c r="B466" s="21" t="str">
        <f t="shared" si="14"/>
        <v>-</v>
      </c>
      <c r="C466" s="21" t="s">
        <v>5458</v>
      </c>
      <c r="D466" s="22"/>
      <c r="E466" s="22" t="s">
        <v>4639</v>
      </c>
      <c r="F466" s="22" t="s">
        <v>3799</v>
      </c>
      <c r="G466" s="22" t="s">
        <v>328</v>
      </c>
      <c r="H466" s="17">
        <v>44528</v>
      </c>
      <c r="I466" s="22" t="s">
        <v>4587</v>
      </c>
    </row>
    <row r="467" spans="1:9" hidden="1">
      <c r="A467" s="22">
        <f t="shared" si="15"/>
        <v>463</v>
      </c>
      <c r="B467" s="21" t="str">
        <f t="shared" si="14"/>
        <v>80001449</v>
      </c>
      <c r="C467" s="21">
        <v>80001449</v>
      </c>
      <c r="D467" s="22"/>
      <c r="E467" s="22" t="s">
        <v>5461</v>
      </c>
      <c r="F467" s="22" t="s">
        <v>1255</v>
      </c>
      <c r="G467" s="22" t="s">
        <v>405</v>
      </c>
      <c r="H467" s="17">
        <v>44528</v>
      </c>
      <c r="I467" s="22" t="s">
        <v>4587</v>
      </c>
    </row>
    <row r="468" spans="1:9" hidden="1">
      <c r="A468" s="22">
        <f t="shared" si="15"/>
        <v>464</v>
      </c>
      <c r="B468" s="21" t="str">
        <f t="shared" si="14"/>
        <v>80001449</v>
      </c>
      <c r="C468" s="21">
        <v>80001449</v>
      </c>
      <c r="D468" s="22"/>
      <c r="E468" s="22" t="s">
        <v>5461</v>
      </c>
      <c r="F468" s="22" t="s">
        <v>1255</v>
      </c>
      <c r="G468" s="22" t="s">
        <v>405</v>
      </c>
      <c r="H468" s="17">
        <v>44528</v>
      </c>
      <c r="I468" s="22" t="s">
        <v>4587</v>
      </c>
    </row>
    <row r="469" spans="1:9" hidden="1">
      <c r="A469" s="22">
        <f t="shared" si="15"/>
        <v>465</v>
      </c>
      <c r="B469" s="21" t="str">
        <f t="shared" si="14"/>
        <v>00306897</v>
      </c>
      <c r="C469" s="21">
        <v>306897</v>
      </c>
      <c r="D469" s="22"/>
      <c r="E469" s="22" t="s">
        <v>1882</v>
      </c>
      <c r="F469" s="22" t="s">
        <v>1255</v>
      </c>
      <c r="G469" s="22" t="s">
        <v>3973</v>
      </c>
      <c r="H469" s="17">
        <v>44529</v>
      </c>
      <c r="I469" s="22" t="s">
        <v>4587</v>
      </c>
    </row>
    <row r="470" spans="1:9" hidden="1">
      <c r="A470" s="22">
        <f t="shared" si="15"/>
        <v>466</v>
      </c>
      <c r="B470" s="21" t="str">
        <f t="shared" si="14"/>
        <v>80001799</v>
      </c>
      <c r="C470" s="21">
        <v>80001799</v>
      </c>
      <c r="D470" s="22"/>
      <c r="E470" s="22" t="s">
        <v>5462</v>
      </c>
      <c r="F470" s="22" t="s">
        <v>1255</v>
      </c>
      <c r="G470" s="22" t="s">
        <v>3973</v>
      </c>
      <c r="H470" s="17">
        <v>44529</v>
      </c>
      <c r="I470" s="22" t="s">
        <v>4587</v>
      </c>
    </row>
    <row r="471" spans="1:9" hidden="1">
      <c r="A471" s="22">
        <f t="shared" si="15"/>
        <v>467</v>
      </c>
      <c r="B471" s="21" t="str">
        <f t="shared" si="14"/>
        <v>80001268</v>
      </c>
      <c r="C471" s="21">
        <v>80001268</v>
      </c>
      <c r="D471" s="22"/>
      <c r="E471" s="22" t="s">
        <v>5463</v>
      </c>
      <c r="F471" s="22" t="s">
        <v>1255</v>
      </c>
      <c r="G471" s="22" t="s">
        <v>405</v>
      </c>
      <c r="H471" s="17">
        <v>44529</v>
      </c>
      <c r="I471" s="22" t="s">
        <v>4587</v>
      </c>
    </row>
    <row r="472" spans="1:9" hidden="1">
      <c r="A472" s="22">
        <f t="shared" si="15"/>
        <v>468</v>
      </c>
      <c r="B472" s="21" t="str">
        <f t="shared" si="14"/>
        <v>80001218</v>
      </c>
      <c r="C472" s="21">
        <v>80001218</v>
      </c>
      <c r="D472" s="22"/>
      <c r="E472" s="22" t="s">
        <v>5464</v>
      </c>
      <c r="F472" s="22" t="s">
        <v>1255</v>
      </c>
      <c r="G472" s="22" t="s">
        <v>328</v>
      </c>
      <c r="H472" s="17">
        <v>44529</v>
      </c>
      <c r="I472" s="22" t="s">
        <v>4587</v>
      </c>
    </row>
    <row r="473" spans="1:9" hidden="1">
      <c r="A473" s="22">
        <f t="shared" si="15"/>
        <v>469</v>
      </c>
      <c r="B473" s="21" t="str">
        <f t="shared" si="14"/>
        <v>00115145</v>
      </c>
      <c r="C473" s="21">
        <v>115145</v>
      </c>
      <c r="D473" s="22"/>
      <c r="E473" s="22" t="s">
        <v>5465</v>
      </c>
      <c r="F473" s="22" t="s">
        <v>1255</v>
      </c>
      <c r="G473" s="22" t="s">
        <v>328</v>
      </c>
      <c r="H473" s="17">
        <v>44529</v>
      </c>
      <c r="I473" s="22" t="s">
        <v>4587</v>
      </c>
    </row>
    <row r="474" spans="1:9" hidden="1">
      <c r="A474" s="22">
        <f t="shared" si="15"/>
        <v>470</v>
      </c>
      <c r="B474" s="21" t="str">
        <f t="shared" si="14"/>
        <v>80002011</v>
      </c>
      <c r="C474" s="21">
        <v>80002011</v>
      </c>
      <c r="D474" s="22"/>
      <c r="E474" s="22" t="s">
        <v>1694</v>
      </c>
      <c r="F474" s="22" t="s">
        <v>1255</v>
      </c>
      <c r="G474" s="22" t="s">
        <v>405</v>
      </c>
      <c r="H474" s="17">
        <v>44529</v>
      </c>
      <c r="I474" s="22" t="s">
        <v>4587</v>
      </c>
    </row>
    <row r="475" spans="1:9" hidden="1">
      <c r="A475" s="22">
        <f t="shared" si="15"/>
        <v>471</v>
      </c>
      <c r="B475" s="21" t="str">
        <f t="shared" si="14"/>
        <v>00212264</v>
      </c>
      <c r="C475" s="21">
        <v>212264</v>
      </c>
      <c r="D475" s="22"/>
      <c r="E475" s="22" t="s">
        <v>208</v>
      </c>
      <c r="F475" s="22" t="s">
        <v>3946</v>
      </c>
      <c r="G475" s="22" t="s">
        <v>328</v>
      </c>
      <c r="H475" s="17">
        <v>44529</v>
      </c>
      <c r="I475" s="22" t="s">
        <v>4587</v>
      </c>
    </row>
    <row r="476" spans="1:9" hidden="1">
      <c r="A476" s="22">
        <f t="shared" si="15"/>
        <v>472</v>
      </c>
      <c r="B476" s="21" t="str">
        <f t="shared" si="14"/>
        <v>00192096</v>
      </c>
      <c r="C476" s="21">
        <v>192096</v>
      </c>
      <c r="D476" s="22"/>
      <c r="E476" s="22" t="s">
        <v>5466</v>
      </c>
      <c r="F476" s="22" t="s">
        <v>3946</v>
      </c>
      <c r="G476" s="22" t="s">
        <v>405</v>
      </c>
      <c r="H476" s="17">
        <v>44529</v>
      </c>
      <c r="I476" s="22" t="s">
        <v>4587</v>
      </c>
    </row>
    <row r="477" spans="1:9" hidden="1">
      <c r="A477" s="22">
        <f t="shared" si="15"/>
        <v>473</v>
      </c>
      <c r="B477" s="21" t="str">
        <f t="shared" si="14"/>
        <v>80001215</v>
      </c>
      <c r="C477" s="21">
        <v>80001215</v>
      </c>
      <c r="D477" s="22"/>
      <c r="E477" s="22" t="s">
        <v>3467</v>
      </c>
      <c r="F477" s="22" t="s">
        <v>1255</v>
      </c>
      <c r="G477" s="22" t="s">
        <v>328</v>
      </c>
      <c r="H477" s="17">
        <v>44529</v>
      </c>
      <c r="I477" s="22" t="s">
        <v>4587</v>
      </c>
    </row>
    <row r="478" spans="1:9" hidden="1">
      <c r="A478" s="22">
        <f t="shared" si="15"/>
        <v>474</v>
      </c>
      <c r="B478" s="21" t="str">
        <f t="shared" si="14"/>
        <v>80002070</v>
      </c>
      <c r="C478" s="21">
        <v>80002070</v>
      </c>
      <c r="D478" s="22"/>
      <c r="E478" s="22" t="s">
        <v>5467</v>
      </c>
      <c r="F478" s="22" t="s">
        <v>1255</v>
      </c>
      <c r="G478" s="22" t="s">
        <v>328</v>
      </c>
      <c r="H478" s="17">
        <v>44530</v>
      </c>
      <c r="I478" s="22" t="s">
        <v>4587</v>
      </c>
    </row>
    <row r="479" spans="1:9" hidden="1">
      <c r="A479" s="22">
        <f t="shared" si="15"/>
        <v>475</v>
      </c>
      <c r="B479" s="21" t="str">
        <f t="shared" si="14"/>
        <v>00115073</v>
      </c>
      <c r="C479" s="21">
        <v>115073</v>
      </c>
      <c r="D479" s="22"/>
      <c r="E479" s="22" t="s">
        <v>5468</v>
      </c>
      <c r="F479" s="22" t="s">
        <v>1255</v>
      </c>
      <c r="G479" s="22" t="s">
        <v>328</v>
      </c>
      <c r="H479" s="17">
        <v>44530</v>
      </c>
      <c r="I479" s="22" t="s">
        <v>4587</v>
      </c>
    </row>
    <row r="480" spans="1:9" hidden="1">
      <c r="A480" s="22">
        <f t="shared" si="15"/>
        <v>476</v>
      </c>
      <c r="B480" s="21" t="str">
        <f t="shared" si="14"/>
        <v>80000306</v>
      </c>
      <c r="C480" s="21">
        <v>80000306</v>
      </c>
      <c r="D480" s="22"/>
      <c r="E480" s="22" t="s">
        <v>5469</v>
      </c>
      <c r="F480" s="22" t="s">
        <v>1255</v>
      </c>
      <c r="G480" s="22" t="s">
        <v>405</v>
      </c>
      <c r="H480" s="17">
        <v>44530</v>
      </c>
      <c r="I480" s="22" t="s">
        <v>4587</v>
      </c>
    </row>
    <row r="481" spans="1:9" hidden="1">
      <c r="A481" s="22">
        <f t="shared" si="15"/>
        <v>477</v>
      </c>
      <c r="B481" s="21" t="str">
        <f t="shared" si="14"/>
        <v>80002336</v>
      </c>
      <c r="C481" s="21">
        <v>80002336</v>
      </c>
      <c r="D481" s="22"/>
      <c r="E481" s="22" t="s">
        <v>5470</v>
      </c>
      <c r="F481" s="22" t="s">
        <v>1255</v>
      </c>
      <c r="G481" s="22" t="s">
        <v>405</v>
      </c>
      <c r="H481" s="17">
        <v>44530</v>
      </c>
      <c r="I481" s="22" t="s">
        <v>4587</v>
      </c>
    </row>
    <row r="482" spans="1:9" hidden="1">
      <c r="A482" s="22">
        <f t="shared" si="15"/>
        <v>478</v>
      </c>
      <c r="B482" s="21" t="str">
        <f t="shared" si="14"/>
        <v>80000951</v>
      </c>
      <c r="C482" s="21">
        <v>80000951</v>
      </c>
      <c r="D482" s="22"/>
      <c r="E482" s="22" t="s">
        <v>5471</v>
      </c>
      <c r="F482" s="22" t="s">
        <v>1255</v>
      </c>
      <c r="G482" s="22" t="s">
        <v>405</v>
      </c>
      <c r="H482" s="17">
        <v>44531</v>
      </c>
      <c r="I482" s="22" t="s">
        <v>4587</v>
      </c>
    </row>
    <row r="483" spans="1:9" hidden="1">
      <c r="A483" s="22">
        <f t="shared" si="15"/>
        <v>479</v>
      </c>
      <c r="B483" s="21" t="str">
        <f t="shared" si="14"/>
        <v>80000358</v>
      </c>
      <c r="C483" s="21">
        <v>80000358</v>
      </c>
      <c r="D483" s="22"/>
      <c r="E483" s="22" t="s">
        <v>5472</v>
      </c>
      <c r="F483" s="22" t="s">
        <v>1255</v>
      </c>
      <c r="G483" s="22" t="s">
        <v>3973</v>
      </c>
      <c r="H483" s="17">
        <v>44532</v>
      </c>
      <c r="I483" s="22" t="s">
        <v>4587</v>
      </c>
    </row>
    <row r="484" spans="1:9" hidden="1">
      <c r="A484" s="22">
        <f t="shared" si="15"/>
        <v>480</v>
      </c>
      <c r="B484" s="21" t="str">
        <f t="shared" si="14"/>
        <v>80000358</v>
      </c>
      <c r="C484" s="21">
        <v>80000358</v>
      </c>
      <c r="D484" s="22"/>
      <c r="E484" s="22" t="s">
        <v>5472</v>
      </c>
      <c r="F484" s="22" t="s">
        <v>1255</v>
      </c>
      <c r="G484" s="22" t="s">
        <v>3973</v>
      </c>
      <c r="H484" s="17">
        <v>44532</v>
      </c>
      <c r="I484" s="22" t="s">
        <v>4587</v>
      </c>
    </row>
    <row r="485" spans="1:9" hidden="1">
      <c r="A485" s="22">
        <f t="shared" si="15"/>
        <v>481</v>
      </c>
      <c r="B485" s="21" t="str">
        <f t="shared" si="14"/>
        <v>00112219</v>
      </c>
      <c r="C485" s="21">
        <v>112219</v>
      </c>
      <c r="D485" s="22"/>
      <c r="E485" s="22" t="s">
        <v>5473</v>
      </c>
      <c r="F485" s="22" t="s">
        <v>1255</v>
      </c>
      <c r="G485" s="22" t="s">
        <v>328</v>
      </c>
      <c r="H485" s="17">
        <v>44532</v>
      </c>
      <c r="I485" s="22" t="s">
        <v>4587</v>
      </c>
    </row>
    <row r="486" spans="1:9" hidden="1">
      <c r="A486" s="22">
        <f t="shared" si="15"/>
        <v>482</v>
      </c>
      <c r="B486" s="21" t="str">
        <f t="shared" si="14"/>
        <v>01220009</v>
      </c>
      <c r="C486" s="21">
        <v>1220009</v>
      </c>
      <c r="D486" s="22"/>
      <c r="E486" s="22" t="s">
        <v>5098</v>
      </c>
      <c r="F486" s="22" t="s">
        <v>1255</v>
      </c>
      <c r="G486" s="22" t="s">
        <v>386</v>
      </c>
      <c r="H486" s="17">
        <v>44532</v>
      </c>
      <c r="I486" s="22" t="s">
        <v>4587</v>
      </c>
    </row>
    <row r="487" spans="1:9" hidden="1">
      <c r="A487" s="22">
        <f t="shared" si="15"/>
        <v>483</v>
      </c>
      <c r="B487" s="21" t="str">
        <f t="shared" si="14"/>
        <v>01121150</v>
      </c>
      <c r="C487" s="21">
        <v>1121150</v>
      </c>
      <c r="D487" s="22"/>
      <c r="E487" s="22" t="s">
        <v>5474</v>
      </c>
      <c r="F487" s="22" t="s">
        <v>1255</v>
      </c>
      <c r="G487" s="22" t="s">
        <v>328</v>
      </c>
      <c r="H487" s="17">
        <v>44532</v>
      </c>
      <c r="I487" s="22" t="s">
        <v>4587</v>
      </c>
    </row>
    <row r="488" spans="1:9" hidden="1">
      <c r="A488" s="22">
        <f t="shared" si="15"/>
        <v>484</v>
      </c>
      <c r="B488" s="21" t="str">
        <f t="shared" si="14"/>
        <v>80002052</v>
      </c>
      <c r="C488" s="21">
        <v>80002052</v>
      </c>
      <c r="D488" s="22"/>
      <c r="E488" s="22" t="s">
        <v>5475</v>
      </c>
      <c r="F488" s="22" t="s">
        <v>1255</v>
      </c>
      <c r="G488" s="22" t="s">
        <v>328</v>
      </c>
      <c r="H488" s="17">
        <v>44532</v>
      </c>
      <c r="I488" s="22" t="s">
        <v>4587</v>
      </c>
    </row>
    <row r="489" spans="1:9" hidden="1">
      <c r="A489" s="22">
        <f t="shared" si="15"/>
        <v>485</v>
      </c>
      <c r="B489" s="21" t="str">
        <f t="shared" si="14"/>
        <v>80000556</v>
      </c>
      <c r="C489" s="21">
        <v>80000556</v>
      </c>
      <c r="D489" s="22"/>
      <c r="E489" s="22" t="s">
        <v>5476</v>
      </c>
      <c r="F489" s="22" t="s">
        <v>1255</v>
      </c>
      <c r="G489" s="22" t="s">
        <v>386</v>
      </c>
      <c r="H489" s="17">
        <v>44532</v>
      </c>
      <c r="I489" s="22" t="s">
        <v>4587</v>
      </c>
    </row>
    <row r="490" spans="1:9" hidden="1">
      <c r="A490" s="22">
        <f t="shared" si="15"/>
        <v>486</v>
      </c>
      <c r="B490" s="21" t="str">
        <f t="shared" si="14"/>
        <v>80000427</v>
      </c>
      <c r="C490" s="21">
        <v>80000427</v>
      </c>
      <c r="D490" s="22"/>
      <c r="E490" s="22" t="s">
        <v>5477</v>
      </c>
      <c r="F490" s="22" t="s">
        <v>1255</v>
      </c>
      <c r="G490" s="22" t="s">
        <v>328</v>
      </c>
      <c r="H490" s="17">
        <v>44532</v>
      </c>
      <c r="I490" s="22" t="s">
        <v>4587</v>
      </c>
    </row>
    <row r="491" spans="1:9" hidden="1">
      <c r="A491" s="22">
        <f t="shared" si="15"/>
        <v>487</v>
      </c>
      <c r="B491" s="21" t="str">
        <f t="shared" si="14"/>
        <v>80002059</v>
      </c>
      <c r="C491" s="21">
        <v>80002059</v>
      </c>
      <c r="D491" s="22"/>
      <c r="E491" s="22" t="s">
        <v>5478</v>
      </c>
      <c r="F491" s="22" t="s">
        <v>1255</v>
      </c>
      <c r="G491" s="22" t="s">
        <v>328</v>
      </c>
      <c r="H491" s="17">
        <v>44532</v>
      </c>
      <c r="I491" s="22" t="s">
        <v>4587</v>
      </c>
    </row>
    <row r="492" spans="1:9" hidden="1">
      <c r="A492" s="22">
        <f t="shared" si="15"/>
        <v>488</v>
      </c>
      <c r="B492" s="21" t="str">
        <f t="shared" si="14"/>
        <v>00114175</v>
      </c>
      <c r="C492" s="21">
        <v>114175</v>
      </c>
      <c r="D492" s="22"/>
      <c r="E492" s="22" t="s">
        <v>5479</v>
      </c>
      <c r="F492" s="22" t="s">
        <v>1255</v>
      </c>
      <c r="G492" s="22" t="s">
        <v>328</v>
      </c>
      <c r="H492" s="17">
        <v>44532</v>
      </c>
      <c r="I492" s="22" t="s">
        <v>4587</v>
      </c>
    </row>
    <row r="493" spans="1:9" hidden="1">
      <c r="A493" s="22">
        <f t="shared" si="15"/>
        <v>489</v>
      </c>
      <c r="B493" s="21" t="str">
        <f t="shared" si="14"/>
        <v>80000687</v>
      </c>
      <c r="C493" s="21">
        <v>80000687</v>
      </c>
      <c r="D493" s="22"/>
      <c r="E493" s="22" t="s">
        <v>5480</v>
      </c>
      <c r="F493" s="22" t="s">
        <v>1255</v>
      </c>
      <c r="G493" s="22" t="s">
        <v>405</v>
      </c>
      <c r="H493" s="17">
        <v>44532</v>
      </c>
      <c r="I493" s="22" t="s">
        <v>4587</v>
      </c>
    </row>
    <row r="494" spans="1:9" hidden="1">
      <c r="A494" s="22">
        <f t="shared" si="15"/>
        <v>490</v>
      </c>
      <c r="B494" s="21" t="str">
        <f t="shared" si="14"/>
        <v>01220009</v>
      </c>
      <c r="C494" s="21">
        <v>1220009</v>
      </c>
      <c r="D494" s="22"/>
      <c r="E494" s="22" t="s">
        <v>5098</v>
      </c>
      <c r="F494" s="22" t="s">
        <v>1255</v>
      </c>
      <c r="G494" s="22" t="s">
        <v>386</v>
      </c>
      <c r="H494" s="17">
        <v>44532</v>
      </c>
      <c r="I494" s="22" t="s">
        <v>4587</v>
      </c>
    </row>
    <row r="495" spans="1:9" hidden="1">
      <c r="A495" s="22">
        <f t="shared" si="15"/>
        <v>491</v>
      </c>
      <c r="B495" s="21" t="str">
        <f t="shared" si="14"/>
        <v>01121337</v>
      </c>
      <c r="C495" s="21">
        <v>1121337</v>
      </c>
      <c r="D495" s="22"/>
      <c r="E495" s="22" t="s">
        <v>5481</v>
      </c>
      <c r="F495" s="22" t="s">
        <v>1255</v>
      </c>
      <c r="G495" s="22" t="s">
        <v>328</v>
      </c>
      <c r="H495" s="17">
        <v>44533</v>
      </c>
      <c r="I495" s="22" t="s">
        <v>4587</v>
      </c>
    </row>
    <row r="496" spans="1:9" hidden="1">
      <c r="A496" s="22">
        <f t="shared" si="15"/>
        <v>492</v>
      </c>
      <c r="B496" s="21" t="str">
        <f t="shared" si="14"/>
        <v>80000850</v>
      </c>
      <c r="C496" s="21">
        <v>80000850</v>
      </c>
      <c r="D496" s="22"/>
      <c r="E496" s="22" t="s">
        <v>2504</v>
      </c>
      <c r="F496" s="22" t="s">
        <v>1255</v>
      </c>
      <c r="G496" s="22" t="s">
        <v>328</v>
      </c>
      <c r="H496" s="17">
        <v>44533</v>
      </c>
      <c r="I496" s="22" t="s">
        <v>4587</v>
      </c>
    </row>
    <row r="497" spans="1:9" hidden="1">
      <c r="A497" s="22">
        <f t="shared" si="15"/>
        <v>493</v>
      </c>
      <c r="B497" s="21" t="str">
        <f t="shared" si="14"/>
        <v>80002258</v>
      </c>
      <c r="C497" s="21">
        <v>80002258</v>
      </c>
      <c r="D497" s="22"/>
      <c r="E497" s="22" t="s">
        <v>5482</v>
      </c>
      <c r="F497" s="22" t="s">
        <v>1255</v>
      </c>
      <c r="G497" s="22" t="s">
        <v>328</v>
      </c>
      <c r="H497" s="17">
        <v>44533</v>
      </c>
      <c r="I497" s="22" t="s">
        <v>4587</v>
      </c>
    </row>
    <row r="498" spans="1:9" hidden="1">
      <c r="A498" s="22">
        <f t="shared" si="15"/>
        <v>494</v>
      </c>
      <c r="B498" s="21" t="str">
        <f t="shared" si="14"/>
        <v>80000416</v>
      </c>
      <c r="C498" s="21">
        <v>80000416</v>
      </c>
      <c r="D498" s="22"/>
      <c r="E498" s="22" t="s">
        <v>5483</v>
      </c>
      <c r="F498" s="22" t="s">
        <v>1255</v>
      </c>
      <c r="G498" s="22" t="s">
        <v>328</v>
      </c>
      <c r="H498" s="17">
        <v>44533</v>
      </c>
      <c r="I498" s="22" t="s">
        <v>4587</v>
      </c>
    </row>
    <row r="499" spans="1:9" hidden="1">
      <c r="A499" s="22">
        <f t="shared" si="15"/>
        <v>495</v>
      </c>
      <c r="B499" s="21" t="str">
        <f t="shared" si="14"/>
        <v>80000415</v>
      </c>
      <c r="C499" s="21">
        <v>80000415</v>
      </c>
      <c r="D499" s="22"/>
      <c r="E499" s="22" t="s">
        <v>5484</v>
      </c>
      <c r="F499" s="22" t="s">
        <v>1255</v>
      </c>
      <c r="G499" s="22" t="s">
        <v>328</v>
      </c>
      <c r="H499" s="17">
        <v>44533</v>
      </c>
      <c r="I499" s="22" t="s">
        <v>4587</v>
      </c>
    </row>
    <row r="500" spans="1:9" hidden="1">
      <c r="A500" s="22">
        <f t="shared" si="15"/>
        <v>496</v>
      </c>
      <c r="B500" s="21" t="str">
        <f t="shared" si="14"/>
        <v>80000295</v>
      </c>
      <c r="C500" s="21">
        <v>80000295</v>
      </c>
      <c r="D500" s="22"/>
      <c r="E500" s="22" t="s">
        <v>5485</v>
      </c>
      <c r="F500" s="22" t="s">
        <v>1255</v>
      </c>
      <c r="G500" s="22" t="s">
        <v>405</v>
      </c>
      <c r="H500" s="17">
        <v>44533</v>
      </c>
      <c r="I500" s="22" t="s">
        <v>4587</v>
      </c>
    </row>
    <row r="501" spans="1:9" hidden="1">
      <c r="A501" s="22">
        <f t="shared" si="15"/>
        <v>497</v>
      </c>
      <c r="B501" s="21" t="str">
        <f t="shared" si="14"/>
        <v>80000295</v>
      </c>
      <c r="C501" s="21">
        <v>80000295</v>
      </c>
      <c r="D501" s="22"/>
      <c r="E501" s="22" t="s">
        <v>5485</v>
      </c>
      <c r="F501" s="22" t="s">
        <v>1255</v>
      </c>
      <c r="G501" s="22" t="s">
        <v>405</v>
      </c>
      <c r="H501" s="17">
        <v>44533</v>
      </c>
      <c r="I501" s="22" t="s">
        <v>4587</v>
      </c>
    </row>
    <row r="502" spans="1:9" hidden="1">
      <c r="A502" s="22">
        <f t="shared" si="15"/>
        <v>498</v>
      </c>
      <c r="B502" s="21" t="str">
        <f t="shared" si="14"/>
        <v>80000338</v>
      </c>
      <c r="C502" s="21">
        <v>80000338</v>
      </c>
      <c r="D502" s="22"/>
      <c r="E502" s="22" t="s">
        <v>5486</v>
      </c>
      <c r="F502" s="22" t="s">
        <v>1255</v>
      </c>
      <c r="G502" s="22" t="s">
        <v>405</v>
      </c>
      <c r="H502" s="17">
        <v>44536</v>
      </c>
      <c r="I502" s="22" t="s">
        <v>4587</v>
      </c>
    </row>
    <row r="503" spans="1:9" hidden="1">
      <c r="A503" s="22">
        <f t="shared" si="15"/>
        <v>499</v>
      </c>
      <c r="B503" s="21" t="str">
        <f t="shared" si="14"/>
        <v>80001854</v>
      </c>
      <c r="C503" s="21">
        <v>80001854</v>
      </c>
      <c r="D503" s="22"/>
      <c r="E503" s="22" t="s">
        <v>5487</v>
      </c>
      <c r="F503" s="22" t="s">
        <v>1255</v>
      </c>
      <c r="G503" s="22" t="s">
        <v>405</v>
      </c>
      <c r="H503" s="17">
        <v>44536</v>
      </c>
      <c r="I503" s="22" t="s">
        <v>4587</v>
      </c>
    </row>
    <row r="504" spans="1:9" hidden="1">
      <c r="A504" s="22">
        <f t="shared" si="15"/>
        <v>500</v>
      </c>
      <c r="B504" s="21" t="str">
        <f t="shared" si="14"/>
        <v>80001850</v>
      </c>
      <c r="C504" s="21">
        <v>80001850</v>
      </c>
      <c r="D504" s="22"/>
      <c r="E504" s="22" t="s">
        <v>5488</v>
      </c>
      <c r="F504" s="22" t="s">
        <v>1255</v>
      </c>
      <c r="G504" s="22" t="s">
        <v>405</v>
      </c>
      <c r="H504" s="17">
        <v>44536</v>
      </c>
      <c r="I504" s="22" t="s">
        <v>4587</v>
      </c>
    </row>
    <row r="505" spans="1:9" hidden="1">
      <c r="A505" s="22">
        <f t="shared" si="15"/>
        <v>501</v>
      </c>
      <c r="B505" s="21" t="str">
        <f t="shared" si="14"/>
        <v>80000338</v>
      </c>
      <c r="C505" s="21">
        <v>80000338</v>
      </c>
      <c r="D505" s="22"/>
      <c r="E505" s="22" t="s">
        <v>5486</v>
      </c>
      <c r="F505" s="22" t="s">
        <v>1255</v>
      </c>
      <c r="G505" s="22" t="s">
        <v>405</v>
      </c>
      <c r="H505" s="17">
        <v>44536</v>
      </c>
      <c r="I505" s="22" t="s">
        <v>4587</v>
      </c>
    </row>
    <row r="506" spans="1:9" hidden="1">
      <c r="A506" s="22">
        <f t="shared" si="15"/>
        <v>502</v>
      </c>
      <c r="B506" s="21" t="str">
        <f t="shared" si="14"/>
        <v>80000041</v>
      </c>
      <c r="C506" s="21">
        <v>80000041</v>
      </c>
      <c r="D506" s="22"/>
      <c r="E506" s="22" t="s">
        <v>5489</v>
      </c>
      <c r="F506" s="22" t="s">
        <v>1255</v>
      </c>
      <c r="G506" s="22" t="s">
        <v>405</v>
      </c>
      <c r="H506" s="17">
        <v>44536</v>
      </c>
      <c r="I506" s="22" t="s">
        <v>4587</v>
      </c>
    </row>
    <row r="507" spans="1:9" hidden="1">
      <c r="A507" s="22">
        <f t="shared" si="15"/>
        <v>503</v>
      </c>
      <c r="B507" s="21" t="str">
        <f t="shared" si="14"/>
        <v>80001267</v>
      </c>
      <c r="C507" s="21">
        <v>80001267</v>
      </c>
      <c r="D507" s="22"/>
      <c r="E507" s="22" t="s">
        <v>5490</v>
      </c>
      <c r="F507" s="22" t="s">
        <v>1255</v>
      </c>
      <c r="G507" s="22" t="s">
        <v>405</v>
      </c>
      <c r="H507" s="17">
        <v>44536</v>
      </c>
      <c r="I507" s="22" t="s">
        <v>4587</v>
      </c>
    </row>
    <row r="508" spans="1:9" hidden="1">
      <c r="A508" s="22">
        <f t="shared" si="15"/>
        <v>504</v>
      </c>
      <c r="B508" s="21" t="str">
        <f t="shared" si="14"/>
        <v>80001847</v>
      </c>
      <c r="C508" s="21">
        <v>80001847</v>
      </c>
      <c r="D508" s="22"/>
      <c r="E508" s="22" t="s">
        <v>5491</v>
      </c>
      <c r="F508" s="22" t="s">
        <v>1255</v>
      </c>
      <c r="G508" s="22" t="s">
        <v>405</v>
      </c>
      <c r="H508" s="17">
        <v>44536</v>
      </c>
      <c r="I508" s="22" t="s">
        <v>4587</v>
      </c>
    </row>
    <row r="509" spans="1:9" hidden="1">
      <c r="A509" s="22">
        <f t="shared" si="15"/>
        <v>505</v>
      </c>
      <c r="B509" s="21" t="str">
        <f t="shared" si="14"/>
        <v>80001251</v>
      </c>
      <c r="C509" s="21">
        <v>80001251</v>
      </c>
      <c r="D509" s="22"/>
      <c r="E509" s="22" t="s">
        <v>5492</v>
      </c>
      <c r="F509" s="22" t="s">
        <v>1255</v>
      </c>
      <c r="G509" s="22" t="s">
        <v>405</v>
      </c>
      <c r="H509" s="17">
        <v>44536</v>
      </c>
      <c r="I509" s="22" t="s">
        <v>4587</v>
      </c>
    </row>
    <row r="510" spans="1:9" hidden="1">
      <c r="A510" s="22">
        <f t="shared" si="15"/>
        <v>506</v>
      </c>
      <c r="B510" s="21" t="str">
        <f t="shared" si="14"/>
        <v>80001267</v>
      </c>
      <c r="C510" s="21">
        <v>80001267</v>
      </c>
      <c r="D510" s="22"/>
      <c r="E510" s="22" t="s">
        <v>5490</v>
      </c>
      <c r="F510" s="22" t="s">
        <v>1255</v>
      </c>
      <c r="G510" s="22" t="s">
        <v>405</v>
      </c>
      <c r="H510" s="17">
        <v>44536</v>
      </c>
      <c r="I510" s="22" t="s">
        <v>4587</v>
      </c>
    </row>
    <row r="511" spans="1:9" hidden="1">
      <c r="A511" s="22">
        <f t="shared" si="15"/>
        <v>507</v>
      </c>
      <c r="B511" s="21" t="str">
        <f t="shared" si="14"/>
        <v>80001367</v>
      </c>
      <c r="C511" s="21">
        <v>80001367</v>
      </c>
      <c r="D511" s="22"/>
      <c r="E511" s="22" t="s">
        <v>5493</v>
      </c>
      <c r="F511" s="22" t="s">
        <v>1255</v>
      </c>
      <c r="G511" s="22" t="s">
        <v>405</v>
      </c>
      <c r="H511" s="17">
        <v>44536</v>
      </c>
      <c r="I511" s="22" t="s">
        <v>4587</v>
      </c>
    </row>
    <row r="512" spans="1:9" hidden="1">
      <c r="A512" s="22">
        <f t="shared" si="15"/>
        <v>508</v>
      </c>
      <c r="B512" s="21" t="str">
        <f t="shared" si="14"/>
        <v>80001254</v>
      </c>
      <c r="C512" s="21">
        <v>80001254</v>
      </c>
      <c r="D512" s="22"/>
      <c r="E512" s="22" t="s">
        <v>5494</v>
      </c>
      <c r="F512" s="22" t="s">
        <v>1255</v>
      </c>
      <c r="G512" s="22" t="s">
        <v>405</v>
      </c>
      <c r="H512" s="17">
        <v>44536</v>
      </c>
      <c r="I512" s="22" t="s">
        <v>4587</v>
      </c>
    </row>
    <row r="513" spans="1:9" hidden="1">
      <c r="A513" s="22">
        <f t="shared" si="15"/>
        <v>509</v>
      </c>
      <c r="B513" s="21" t="str">
        <f t="shared" si="14"/>
        <v>80000651</v>
      </c>
      <c r="C513" s="21">
        <v>80000651</v>
      </c>
      <c r="D513" s="22"/>
      <c r="E513" s="22" t="s">
        <v>5495</v>
      </c>
      <c r="F513" s="22" t="s">
        <v>1255</v>
      </c>
      <c r="G513" s="22" t="s">
        <v>405</v>
      </c>
      <c r="H513" s="17">
        <v>44536</v>
      </c>
      <c r="I513" s="22" t="s">
        <v>4587</v>
      </c>
    </row>
    <row r="514" spans="1:9" hidden="1">
      <c r="A514" s="22">
        <f t="shared" si="15"/>
        <v>510</v>
      </c>
      <c r="B514" s="21" t="str">
        <f t="shared" si="14"/>
        <v>80002098</v>
      </c>
      <c r="C514" s="21">
        <v>80002098</v>
      </c>
      <c r="D514" s="22"/>
      <c r="E514" s="22" t="s">
        <v>5496</v>
      </c>
      <c r="F514" s="22" t="s">
        <v>1255</v>
      </c>
      <c r="G514" s="22" t="s">
        <v>328</v>
      </c>
      <c r="H514" s="17">
        <v>44536</v>
      </c>
      <c r="I514" s="22" t="s">
        <v>4587</v>
      </c>
    </row>
    <row r="515" spans="1:9" hidden="1">
      <c r="A515" s="22">
        <f t="shared" si="15"/>
        <v>511</v>
      </c>
      <c r="B515" s="21" t="str">
        <f t="shared" si="14"/>
        <v>80000015</v>
      </c>
      <c r="C515" s="21">
        <v>80000015</v>
      </c>
      <c r="D515" s="22"/>
      <c r="E515" s="22" t="s">
        <v>5497</v>
      </c>
      <c r="F515" s="22" t="s">
        <v>1255</v>
      </c>
      <c r="G515" s="22" t="s">
        <v>405</v>
      </c>
      <c r="H515" s="17">
        <v>44537</v>
      </c>
      <c r="I515" s="22" t="s">
        <v>4587</v>
      </c>
    </row>
    <row r="516" spans="1:9" hidden="1">
      <c r="A516" s="22">
        <f t="shared" si="15"/>
        <v>512</v>
      </c>
      <c r="B516" s="21" t="str">
        <f t="shared" si="14"/>
        <v>80001277</v>
      </c>
      <c r="C516" s="21">
        <v>80001277</v>
      </c>
      <c r="D516" s="22"/>
      <c r="E516" s="22" t="s">
        <v>5498</v>
      </c>
      <c r="F516" s="22" t="s">
        <v>1255</v>
      </c>
      <c r="G516" s="22" t="s">
        <v>405</v>
      </c>
      <c r="H516" s="17">
        <v>44538</v>
      </c>
      <c r="I516" s="22" t="s">
        <v>4587</v>
      </c>
    </row>
    <row r="517" spans="1:9" hidden="1">
      <c r="A517" s="22">
        <f t="shared" si="15"/>
        <v>513</v>
      </c>
      <c r="B517" s="21" t="str">
        <f t="shared" ref="B517:B580" si="16">TEXT(C517,"00000000")</f>
        <v>80002071</v>
      </c>
      <c r="C517" s="21">
        <v>80002071</v>
      </c>
      <c r="D517" s="22"/>
      <c r="E517" s="22" t="s">
        <v>5499</v>
      </c>
      <c r="F517" s="22" t="s">
        <v>1255</v>
      </c>
      <c r="G517" s="22" t="s">
        <v>405</v>
      </c>
      <c r="H517" s="17">
        <v>44538</v>
      </c>
      <c r="I517" s="22" t="s">
        <v>4587</v>
      </c>
    </row>
    <row r="518" spans="1:9" hidden="1">
      <c r="A518" s="22">
        <f t="shared" si="15"/>
        <v>514</v>
      </c>
      <c r="B518" s="21" t="str">
        <f t="shared" si="16"/>
        <v>80000291</v>
      </c>
      <c r="C518" s="21">
        <v>80000291</v>
      </c>
      <c r="D518" s="22"/>
      <c r="E518" s="22" t="s">
        <v>5500</v>
      </c>
      <c r="F518" s="22" t="s">
        <v>1255</v>
      </c>
      <c r="G518" s="22" t="s">
        <v>405</v>
      </c>
      <c r="H518" s="17">
        <v>44538</v>
      </c>
      <c r="I518" s="22" t="s">
        <v>4587</v>
      </c>
    </row>
    <row r="519" spans="1:9" hidden="1">
      <c r="A519" s="22">
        <f t="shared" si="15"/>
        <v>515</v>
      </c>
      <c r="B519" s="21" t="str">
        <f t="shared" si="16"/>
        <v>00113044</v>
      </c>
      <c r="C519" s="21">
        <v>113044</v>
      </c>
      <c r="D519" s="22"/>
      <c r="E519" s="22" t="s">
        <v>5501</v>
      </c>
      <c r="F519" s="22" t="s">
        <v>1255</v>
      </c>
      <c r="G519" s="22" t="s">
        <v>328</v>
      </c>
      <c r="H519" s="17">
        <v>44538</v>
      </c>
      <c r="I519" s="22" t="s">
        <v>4587</v>
      </c>
    </row>
    <row r="520" spans="1:9" hidden="1">
      <c r="A520" s="22">
        <f t="shared" ref="A520:A583" si="17">A519+1</f>
        <v>516</v>
      </c>
      <c r="B520" s="21" t="str">
        <f t="shared" si="16"/>
        <v>00113044</v>
      </c>
      <c r="C520" s="21">
        <v>113044</v>
      </c>
      <c r="D520" s="22"/>
      <c r="E520" s="22" t="s">
        <v>5501</v>
      </c>
      <c r="F520" s="22" t="s">
        <v>1255</v>
      </c>
      <c r="G520" s="22" t="s">
        <v>328</v>
      </c>
      <c r="H520" s="17">
        <v>44538</v>
      </c>
      <c r="I520" s="22" t="s">
        <v>4587</v>
      </c>
    </row>
    <row r="521" spans="1:9" hidden="1">
      <c r="A521" s="22">
        <f t="shared" si="17"/>
        <v>517</v>
      </c>
      <c r="B521" s="21" t="str">
        <f t="shared" si="16"/>
        <v>80002029</v>
      </c>
      <c r="C521" s="21">
        <v>80002029</v>
      </c>
      <c r="D521" s="22"/>
      <c r="E521" s="22" t="s">
        <v>5502</v>
      </c>
      <c r="F521" s="22" t="s">
        <v>1255</v>
      </c>
      <c r="G521" s="22" t="s">
        <v>405</v>
      </c>
      <c r="H521" s="17">
        <v>44538</v>
      </c>
      <c r="I521" s="22" t="s">
        <v>4587</v>
      </c>
    </row>
    <row r="522" spans="1:9" hidden="1">
      <c r="A522" s="22">
        <f t="shared" si="17"/>
        <v>518</v>
      </c>
      <c r="B522" s="21" t="str">
        <f t="shared" si="16"/>
        <v>08005921</v>
      </c>
      <c r="C522" s="21">
        <v>8005921</v>
      </c>
      <c r="D522" s="22"/>
      <c r="E522" s="22" t="s">
        <v>5503</v>
      </c>
      <c r="F522" s="22" t="s">
        <v>1255</v>
      </c>
      <c r="G522" s="22" t="s">
        <v>405</v>
      </c>
      <c r="H522" s="17">
        <v>44538</v>
      </c>
      <c r="I522" s="22" t="s">
        <v>4587</v>
      </c>
    </row>
    <row r="523" spans="1:9" hidden="1">
      <c r="A523" s="22">
        <f t="shared" si="17"/>
        <v>519</v>
      </c>
      <c r="B523" s="21" t="str">
        <f t="shared" si="16"/>
        <v>01081129</v>
      </c>
      <c r="C523" s="21">
        <v>1081129</v>
      </c>
      <c r="D523" s="22"/>
      <c r="E523" s="22" t="s">
        <v>5504</v>
      </c>
      <c r="F523" s="22" t="s">
        <v>1255</v>
      </c>
      <c r="G523" s="22" t="s">
        <v>328</v>
      </c>
      <c r="H523" s="17">
        <v>44538</v>
      </c>
      <c r="I523" s="22" t="s">
        <v>4587</v>
      </c>
    </row>
    <row r="524" spans="1:9" hidden="1">
      <c r="A524" s="22">
        <f t="shared" si="17"/>
        <v>520</v>
      </c>
      <c r="B524" s="21" t="str">
        <f t="shared" si="16"/>
        <v>00118256</v>
      </c>
      <c r="C524" s="21">
        <v>118256</v>
      </c>
      <c r="D524" s="22"/>
      <c r="E524" s="22" t="s">
        <v>5505</v>
      </c>
      <c r="F524" s="22" t="s">
        <v>1255</v>
      </c>
      <c r="G524" s="22" t="s">
        <v>386</v>
      </c>
      <c r="H524" s="17">
        <v>44538</v>
      </c>
      <c r="I524" s="22" t="s">
        <v>4587</v>
      </c>
    </row>
    <row r="525" spans="1:9" hidden="1">
      <c r="A525" s="22">
        <f t="shared" si="17"/>
        <v>521</v>
      </c>
      <c r="B525" s="21" t="str">
        <f t="shared" si="16"/>
        <v>01220001</v>
      </c>
      <c r="C525" s="21">
        <v>1220001</v>
      </c>
      <c r="D525" s="22"/>
      <c r="E525" s="22" t="s">
        <v>5506</v>
      </c>
      <c r="F525" s="22" t="s">
        <v>1255</v>
      </c>
      <c r="G525" s="22" t="s">
        <v>405</v>
      </c>
      <c r="H525" s="17">
        <v>44538</v>
      </c>
      <c r="I525" s="22" t="s">
        <v>4587</v>
      </c>
    </row>
    <row r="526" spans="1:9" hidden="1">
      <c r="A526" s="22">
        <f t="shared" si="17"/>
        <v>522</v>
      </c>
      <c r="B526" s="21" t="str">
        <f t="shared" si="16"/>
        <v>80001272</v>
      </c>
      <c r="C526" s="21">
        <v>80001272</v>
      </c>
      <c r="D526" s="22"/>
      <c r="E526" s="22" t="s">
        <v>5507</v>
      </c>
      <c r="F526" s="22" t="s">
        <v>1255</v>
      </c>
      <c r="G526" s="22" t="s">
        <v>405</v>
      </c>
      <c r="H526" s="17">
        <v>44538</v>
      </c>
      <c r="I526" s="22" t="s">
        <v>4587</v>
      </c>
    </row>
    <row r="527" spans="1:9" hidden="1">
      <c r="A527" s="22">
        <f t="shared" si="17"/>
        <v>523</v>
      </c>
      <c r="B527" s="21" t="str">
        <f t="shared" si="16"/>
        <v>80000314</v>
      </c>
      <c r="C527" s="21">
        <v>80000314</v>
      </c>
      <c r="D527" s="22"/>
      <c r="E527" s="22" t="s">
        <v>5508</v>
      </c>
      <c r="F527" s="22" t="s">
        <v>1255</v>
      </c>
      <c r="G527" s="22" t="s">
        <v>405</v>
      </c>
      <c r="H527" s="17">
        <v>44539</v>
      </c>
      <c r="I527" s="22" t="s">
        <v>4587</v>
      </c>
    </row>
    <row r="528" spans="1:9" hidden="1">
      <c r="A528" s="22">
        <f t="shared" si="17"/>
        <v>524</v>
      </c>
      <c r="B528" s="21" t="str">
        <f t="shared" si="16"/>
        <v>80000288</v>
      </c>
      <c r="C528" s="21">
        <v>80000288</v>
      </c>
      <c r="D528" s="22"/>
      <c r="E528" s="22" t="s">
        <v>5509</v>
      </c>
      <c r="F528" s="22" t="s">
        <v>1255</v>
      </c>
      <c r="G528" s="22" t="s">
        <v>405</v>
      </c>
      <c r="H528" s="17">
        <v>44539</v>
      </c>
      <c r="I528" s="22" t="s">
        <v>4587</v>
      </c>
    </row>
    <row r="529" spans="1:9" hidden="1">
      <c r="A529" s="22">
        <f t="shared" si="17"/>
        <v>525</v>
      </c>
      <c r="B529" s="21" t="str">
        <f t="shared" si="16"/>
        <v>00117136</v>
      </c>
      <c r="C529" s="21">
        <v>117136</v>
      </c>
      <c r="D529" s="22"/>
      <c r="E529" s="22" t="s">
        <v>5195</v>
      </c>
      <c r="F529" s="22" t="s">
        <v>1255</v>
      </c>
      <c r="G529" s="22" t="s">
        <v>328</v>
      </c>
      <c r="H529" s="17">
        <v>44540</v>
      </c>
      <c r="I529" s="22" t="s">
        <v>4587</v>
      </c>
    </row>
    <row r="530" spans="1:9" hidden="1">
      <c r="A530" s="22">
        <f t="shared" si="17"/>
        <v>526</v>
      </c>
      <c r="B530" s="21" t="str">
        <f t="shared" si="16"/>
        <v>00080000</v>
      </c>
      <c r="C530" s="21">
        <v>80000</v>
      </c>
      <c r="D530" s="22"/>
      <c r="E530" s="22" t="s">
        <v>5510</v>
      </c>
      <c r="F530" s="22" t="s">
        <v>5511</v>
      </c>
      <c r="G530" s="22" t="s">
        <v>405</v>
      </c>
      <c r="H530" s="17">
        <v>44540</v>
      </c>
      <c r="I530" s="22" t="s">
        <v>4587</v>
      </c>
    </row>
    <row r="531" spans="1:9" hidden="1">
      <c r="A531" s="22">
        <f t="shared" si="17"/>
        <v>527</v>
      </c>
      <c r="B531" s="21" t="str">
        <f t="shared" si="16"/>
        <v>00108631</v>
      </c>
      <c r="C531" s="21">
        <v>108631</v>
      </c>
      <c r="D531" s="22"/>
      <c r="E531" s="22" t="s">
        <v>5512</v>
      </c>
      <c r="F531" s="22" t="s">
        <v>1255</v>
      </c>
      <c r="G531" s="22" t="s">
        <v>328</v>
      </c>
      <c r="H531" s="17">
        <v>44541</v>
      </c>
      <c r="I531" s="22" t="s">
        <v>4587</v>
      </c>
    </row>
    <row r="532" spans="1:9" hidden="1">
      <c r="A532" s="22">
        <f t="shared" si="17"/>
        <v>528</v>
      </c>
      <c r="B532" s="21" t="str">
        <f t="shared" si="16"/>
        <v>80002067</v>
      </c>
      <c r="C532" s="21">
        <v>80002067</v>
      </c>
      <c r="D532" s="22"/>
      <c r="E532" s="22" t="s">
        <v>5513</v>
      </c>
      <c r="F532" s="22" t="s">
        <v>1255</v>
      </c>
      <c r="G532" s="22" t="s">
        <v>328</v>
      </c>
      <c r="H532" s="17">
        <v>44541</v>
      </c>
      <c r="I532" s="22" t="s">
        <v>4587</v>
      </c>
    </row>
    <row r="533" spans="1:9" hidden="1">
      <c r="A533" s="22">
        <f t="shared" si="17"/>
        <v>529</v>
      </c>
      <c r="B533" s="21" t="str">
        <f t="shared" si="16"/>
        <v>80001786</v>
      </c>
      <c r="C533" s="21">
        <v>80001786</v>
      </c>
      <c r="D533" s="22"/>
      <c r="E533" s="22" t="s">
        <v>5514</v>
      </c>
      <c r="F533" s="22" t="s">
        <v>1255</v>
      </c>
      <c r="G533" s="22" t="s">
        <v>328</v>
      </c>
      <c r="H533" s="17">
        <v>44541</v>
      </c>
      <c r="I533" s="22" t="s">
        <v>4587</v>
      </c>
    </row>
    <row r="534" spans="1:9" hidden="1">
      <c r="A534" s="22">
        <f t="shared" si="17"/>
        <v>530</v>
      </c>
      <c r="B534" s="21" t="str">
        <f t="shared" si="16"/>
        <v>80001786</v>
      </c>
      <c r="C534" s="21">
        <v>80001786</v>
      </c>
      <c r="D534" s="22"/>
      <c r="E534" s="22" t="s">
        <v>5514</v>
      </c>
      <c r="F534" s="22" t="s">
        <v>1255</v>
      </c>
      <c r="G534" s="22" t="s">
        <v>328</v>
      </c>
      <c r="H534" s="17">
        <v>44541</v>
      </c>
      <c r="I534" s="22" t="s">
        <v>4587</v>
      </c>
    </row>
    <row r="535" spans="1:9" hidden="1">
      <c r="A535" s="22">
        <f t="shared" si="17"/>
        <v>531</v>
      </c>
      <c r="B535" s="21" t="str">
        <f t="shared" si="16"/>
        <v>C2106007</v>
      </c>
      <c r="C535" s="21" t="s">
        <v>709</v>
      </c>
      <c r="D535" s="22"/>
      <c r="E535" s="22" t="s">
        <v>710</v>
      </c>
      <c r="F535" s="22" t="s">
        <v>666</v>
      </c>
      <c r="G535" s="22" t="s">
        <v>386</v>
      </c>
      <c r="H535" s="17">
        <v>44541</v>
      </c>
      <c r="I535" s="22" t="s">
        <v>4587</v>
      </c>
    </row>
    <row r="536" spans="1:9" hidden="1">
      <c r="A536" s="22">
        <f t="shared" si="17"/>
        <v>532</v>
      </c>
      <c r="B536" s="21" t="str">
        <f t="shared" si="16"/>
        <v>01121141</v>
      </c>
      <c r="C536" s="21">
        <v>1121141</v>
      </c>
      <c r="D536" s="22"/>
      <c r="E536" s="22" t="s">
        <v>5184</v>
      </c>
      <c r="F536" s="22" t="s">
        <v>1255</v>
      </c>
      <c r="G536" s="22" t="s">
        <v>328</v>
      </c>
      <c r="H536" s="17">
        <v>44541</v>
      </c>
      <c r="I536" s="22" t="s">
        <v>4587</v>
      </c>
    </row>
    <row r="537" spans="1:9" hidden="1">
      <c r="A537" s="22">
        <f t="shared" si="17"/>
        <v>533</v>
      </c>
      <c r="B537" s="21" t="str">
        <f t="shared" si="16"/>
        <v>00212788</v>
      </c>
      <c r="C537" s="21">
        <v>212788</v>
      </c>
      <c r="D537" s="22"/>
      <c r="E537" s="22" t="s">
        <v>3214</v>
      </c>
      <c r="F537" s="22" t="s">
        <v>1255</v>
      </c>
      <c r="G537" s="22" t="s">
        <v>355</v>
      </c>
      <c r="H537" s="17">
        <v>44541</v>
      </c>
      <c r="I537" s="22" t="s">
        <v>4587</v>
      </c>
    </row>
    <row r="538" spans="1:9" hidden="1">
      <c r="A538" s="22">
        <f t="shared" si="17"/>
        <v>534</v>
      </c>
      <c r="B538" s="21" t="str">
        <f t="shared" si="16"/>
        <v>00112830</v>
      </c>
      <c r="C538" s="21">
        <v>112830</v>
      </c>
      <c r="D538" s="22"/>
      <c r="E538" s="22" t="s">
        <v>5515</v>
      </c>
      <c r="F538" s="22" t="s">
        <v>1255</v>
      </c>
      <c r="G538" s="22" t="s">
        <v>328</v>
      </c>
      <c r="H538" s="17">
        <v>44542</v>
      </c>
      <c r="I538" s="22" t="s">
        <v>4587</v>
      </c>
    </row>
    <row r="539" spans="1:9" hidden="1">
      <c r="A539" s="22">
        <f t="shared" si="17"/>
        <v>535</v>
      </c>
      <c r="B539" s="21" t="str">
        <f t="shared" si="16"/>
        <v>80001271</v>
      </c>
      <c r="C539" s="21">
        <v>80001271</v>
      </c>
      <c r="D539" s="22"/>
      <c r="E539" s="22" t="s">
        <v>5380</v>
      </c>
      <c r="F539" s="22" t="s">
        <v>1255</v>
      </c>
      <c r="G539" s="22" t="s">
        <v>405</v>
      </c>
      <c r="H539" s="17">
        <v>44542</v>
      </c>
      <c r="I539" s="22" t="s">
        <v>4587</v>
      </c>
    </row>
    <row r="540" spans="1:9" hidden="1">
      <c r="A540" s="22">
        <f t="shared" si="17"/>
        <v>536</v>
      </c>
      <c r="B540" s="21" t="str">
        <f t="shared" si="16"/>
        <v>80000639</v>
      </c>
      <c r="C540" s="21">
        <v>80000639</v>
      </c>
      <c r="D540" s="22"/>
      <c r="E540" s="22" t="s">
        <v>5516</v>
      </c>
      <c r="F540" s="22" t="s">
        <v>1255</v>
      </c>
      <c r="G540" s="22" t="s">
        <v>405</v>
      </c>
      <c r="H540" s="17">
        <v>44542</v>
      </c>
      <c r="I540" s="22" t="s">
        <v>4587</v>
      </c>
    </row>
    <row r="541" spans="1:9" hidden="1">
      <c r="A541" s="22">
        <f t="shared" si="17"/>
        <v>537</v>
      </c>
      <c r="B541" s="21" t="str">
        <f t="shared" si="16"/>
        <v>00415016</v>
      </c>
      <c r="C541" s="21">
        <v>415016</v>
      </c>
      <c r="D541" s="22"/>
      <c r="E541" s="22" t="s">
        <v>5517</v>
      </c>
      <c r="F541" s="22" t="s">
        <v>1255</v>
      </c>
      <c r="G541" s="22" t="s">
        <v>328</v>
      </c>
      <c r="H541" s="17">
        <v>44542</v>
      </c>
      <c r="I541" s="22" t="s">
        <v>4587</v>
      </c>
    </row>
    <row r="542" spans="1:9" hidden="1">
      <c r="A542" s="22">
        <f t="shared" si="17"/>
        <v>538</v>
      </c>
      <c r="B542" s="21" t="str">
        <f t="shared" si="16"/>
        <v>80001093</v>
      </c>
      <c r="C542" s="21">
        <v>80001093</v>
      </c>
      <c r="D542" s="22"/>
      <c r="E542" s="22" t="s">
        <v>5518</v>
      </c>
      <c r="F542" s="22" t="s">
        <v>1255</v>
      </c>
      <c r="G542" s="22" t="s">
        <v>405</v>
      </c>
      <c r="H542" s="17">
        <v>44544</v>
      </c>
      <c r="I542" s="22" t="s">
        <v>4587</v>
      </c>
    </row>
    <row r="543" spans="1:9" hidden="1">
      <c r="A543" s="22">
        <f t="shared" si="17"/>
        <v>539</v>
      </c>
      <c r="B543" s="21" t="str">
        <f t="shared" si="16"/>
        <v>00119200</v>
      </c>
      <c r="C543" s="21">
        <v>119200</v>
      </c>
      <c r="D543" s="22"/>
      <c r="E543" s="22" t="s">
        <v>5284</v>
      </c>
      <c r="F543" s="22" t="s">
        <v>1255</v>
      </c>
      <c r="G543" s="22" t="s">
        <v>405</v>
      </c>
      <c r="H543" s="17">
        <v>44545</v>
      </c>
      <c r="I543" s="22" t="s">
        <v>4587</v>
      </c>
    </row>
    <row r="544" spans="1:9" hidden="1">
      <c r="A544" s="22">
        <f t="shared" si="17"/>
        <v>540</v>
      </c>
      <c r="B544" s="21" t="str">
        <f t="shared" si="16"/>
        <v>80002160</v>
      </c>
      <c r="C544" s="21">
        <v>80002160</v>
      </c>
      <c r="D544" s="22"/>
      <c r="E544" s="22" t="s">
        <v>5519</v>
      </c>
      <c r="F544" s="22" t="s">
        <v>1255</v>
      </c>
      <c r="G544" s="22" t="s">
        <v>405</v>
      </c>
      <c r="H544" s="17">
        <v>44545</v>
      </c>
      <c r="I544" s="22" t="s">
        <v>4587</v>
      </c>
    </row>
    <row r="545" spans="1:9" hidden="1">
      <c r="A545" s="22">
        <f t="shared" si="17"/>
        <v>541</v>
      </c>
      <c r="B545" s="21" t="str">
        <f t="shared" si="16"/>
        <v>80002063</v>
      </c>
      <c r="C545" s="21">
        <v>80002063</v>
      </c>
      <c r="D545" s="22"/>
      <c r="E545" s="22" t="s">
        <v>5520</v>
      </c>
      <c r="F545" s="22" t="s">
        <v>1255</v>
      </c>
      <c r="G545" s="22" t="s">
        <v>328</v>
      </c>
      <c r="H545" s="17">
        <v>44545</v>
      </c>
      <c r="I545" s="22" t="s">
        <v>4587</v>
      </c>
    </row>
    <row r="546" spans="1:9" hidden="1">
      <c r="A546" s="22">
        <f t="shared" si="17"/>
        <v>542</v>
      </c>
      <c r="B546" s="21" t="str">
        <f t="shared" si="16"/>
        <v>80000642</v>
      </c>
      <c r="C546" s="21">
        <v>80000642</v>
      </c>
      <c r="D546" s="22"/>
      <c r="E546" s="22" t="s">
        <v>5244</v>
      </c>
      <c r="F546" s="22" t="s">
        <v>1255</v>
      </c>
      <c r="G546" s="22" t="s">
        <v>405</v>
      </c>
      <c r="H546" s="17">
        <v>44545</v>
      </c>
      <c r="I546" s="22" t="s">
        <v>4587</v>
      </c>
    </row>
    <row r="547" spans="1:9" hidden="1">
      <c r="A547" s="22">
        <f t="shared" si="17"/>
        <v>543</v>
      </c>
      <c r="B547" s="21" t="str">
        <f t="shared" si="16"/>
        <v>80002026</v>
      </c>
      <c r="C547" s="21">
        <v>80002026</v>
      </c>
      <c r="D547" s="22"/>
      <c r="E547" s="22" t="s">
        <v>5521</v>
      </c>
      <c r="F547" s="22" t="s">
        <v>1255</v>
      </c>
      <c r="G547" s="22" t="s">
        <v>405</v>
      </c>
      <c r="H547" s="17">
        <v>44545</v>
      </c>
      <c r="I547" s="22" t="s">
        <v>4587</v>
      </c>
    </row>
    <row r="548" spans="1:9" hidden="1">
      <c r="A548" s="22">
        <f t="shared" si="17"/>
        <v>544</v>
      </c>
      <c r="B548" s="21" t="str">
        <f t="shared" si="16"/>
        <v>80002026</v>
      </c>
      <c r="C548" s="21">
        <v>80002026</v>
      </c>
      <c r="D548" s="22"/>
      <c r="E548" s="22" t="s">
        <v>5521</v>
      </c>
      <c r="F548" s="22" t="s">
        <v>1255</v>
      </c>
      <c r="G548" s="22" t="s">
        <v>405</v>
      </c>
      <c r="H548" s="17">
        <v>44545</v>
      </c>
      <c r="I548" s="22" t="s">
        <v>4587</v>
      </c>
    </row>
    <row r="549" spans="1:9" hidden="1">
      <c r="A549" s="22">
        <f t="shared" si="17"/>
        <v>545</v>
      </c>
      <c r="B549" s="21" t="str">
        <f t="shared" si="16"/>
        <v>ISAC-21050080</v>
      </c>
      <c r="C549" s="21" t="s">
        <v>1194</v>
      </c>
      <c r="D549" s="22"/>
      <c r="E549" s="22" t="s">
        <v>5522</v>
      </c>
      <c r="F549" s="22" t="s">
        <v>1196</v>
      </c>
      <c r="G549" s="22" t="s">
        <v>393</v>
      </c>
      <c r="H549" s="17">
        <v>44545</v>
      </c>
      <c r="I549" s="22" t="s">
        <v>4587</v>
      </c>
    </row>
    <row r="550" spans="1:9" hidden="1">
      <c r="A550" s="22">
        <f t="shared" si="17"/>
        <v>546</v>
      </c>
      <c r="B550" s="21" t="str">
        <f t="shared" si="16"/>
        <v>ISAC-21050080</v>
      </c>
      <c r="C550" s="21" t="s">
        <v>1194</v>
      </c>
      <c r="D550" s="22"/>
      <c r="E550" s="22" t="s">
        <v>5522</v>
      </c>
      <c r="F550" s="22" t="s">
        <v>1196</v>
      </c>
      <c r="G550" s="22" t="s">
        <v>393</v>
      </c>
      <c r="H550" s="17">
        <v>44545</v>
      </c>
      <c r="I550" s="22" t="s">
        <v>4587</v>
      </c>
    </row>
    <row r="551" spans="1:9" hidden="1">
      <c r="A551" s="22">
        <f t="shared" si="17"/>
        <v>547</v>
      </c>
      <c r="B551" s="21" t="str">
        <f t="shared" si="16"/>
        <v>00117333</v>
      </c>
      <c r="C551" s="21">
        <v>117333</v>
      </c>
      <c r="D551" s="22"/>
      <c r="E551" s="22" t="s">
        <v>5523</v>
      </c>
      <c r="F551" s="22" t="s">
        <v>1255</v>
      </c>
      <c r="G551" s="22" t="s">
        <v>405</v>
      </c>
      <c r="H551" s="17">
        <v>44545</v>
      </c>
      <c r="I551" s="22" t="s">
        <v>4587</v>
      </c>
    </row>
    <row r="552" spans="1:9" hidden="1">
      <c r="A552" s="22">
        <f t="shared" si="17"/>
        <v>548</v>
      </c>
      <c r="B552" s="21" t="str">
        <f t="shared" si="16"/>
        <v>80000695</v>
      </c>
      <c r="C552" s="21">
        <v>80000695</v>
      </c>
      <c r="D552" s="22"/>
      <c r="E552" s="22" t="s">
        <v>5524</v>
      </c>
      <c r="F552" s="22" t="s">
        <v>1255</v>
      </c>
      <c r="G552" s="22" t="s">
        <v>405</v>
      </c>
      <c r="H552" s="17">
        <v>44545</v>
      </c>
      <c r="I552" s="22" t="s">
        <v>4587</v>
      </c>
    </row>
    <row r="553" spans="1:9" hidden="1">
      <c r="A553" s="22">
        <f t="shared" si="17"/>
        <v>549</v>
      </c>
      <c r="B553" s="21" t="str">
        <f t="shared" si="16"/>
        <v>80000331</v>
      </c>
      <c r="C553" s="21">
        <v>80000331</v>
      </c>
      <c r="D553" s="22"/>
      <c r="E553" s="22" t="s">
        <v>5525</v>
      </c>
      <c r="F553" s="22" t="s">
        <v>1255</v>
      </c>
      <c r="G553" s="22" t="s">
        <v>405</v>
      </c>
      <c r="H553" s="17">
        <v>44545</v>
      </c>
      <c r="I553" s="22" t="s">
        <v>4587</v>
      </c>
    </row>
    <row r="554" spans="1:9" hidden="1">
      <c r="A554" s="22">
        <f t="shared" si="17"/>
        <v>550</v>
      </c>
      <c r="B554" s="21" t="str">
        <f t="shared" si="16"/>
        <v>80000499</v>
      </c>
      <c r="C554" s="21">
        <v>80000499</v>
      </c>
      <c r="D554" s="22"/>
      <c r="E554" s="22" t="s">
        <v>5526</v>
      </c>
      <c r="F554" s="22" t="s">
        <v>1255</v>
      </c>
      <c r="G554" s="22" t="s">
        <v>405</v>
      </c>
      <c r="H554" s="17">
        <v>44545</v>
      </c>
      <c r="I554" s="22" t="s">
        <v>4587</v>
      </c>
    </row>
    <row r="555" spans="1:9" hidden="1">
      <c r="A555" s="22">
        <f t="shared" si="17"/>
        <v>551</v>
      </c>
      <c r="B555" s="21" t="str">
        <f t="shared" si="16"/>
        <v>702210273</v>
      </c>
      <c r="C555" s="21">
        <v>702210273</v>
      </c>
      <c r="D555" s="22"/>
      <c r="E555" s="22" t="s">
        <v>5527</v>
      </c>
      <c r="F555" s="22" t="s">
        <v>3947</v>
      </c>
      <c r="G555" s="22" t="s">
        <v>328</v>
      </c>
      <c r="H555" s="17">
        <v>44545</v>
      </c>
      <c r="I555" s="22" t="s">
        <v>4587</v>
      </c>
    </row>
    <row r="556" spans="1:9" hidden="1">
      <c r="A556" s="22">
        <f t="shared" si="17"/>
        <v>552</v>
      </c>
      <c r="B556" s="21" t="str">
        <f t="shared" si="16"/>
        <v>00000477</v>
      </c>
      <c r="C556" s="21">
        <v>477</v>
      </c>
      <c r="D556" s="22"/>
      <c r="E556" s="22" t="s">
        <v>5528</v>
      </c>
      <c r="F556" s="22" t="s">
        <v>783</v>
      </c>
      <c r="G556" s="22" t="s">
        <v>328</v>
      </c>
      <c r="H556" s="17">
        <v>44545</v>
      </c>
      <c r="I556" s="22" t="s">
        <v>4587</v>
      </c>
    </row>
    <row r="557" spans="1:9" hidden="1">
      <c r="A557" s="22">
        <f t="shared" si="17"/>
        <v>553</v>
      </c>
      <c r="B557" s="21" t="str">
        <f t="shared" si="16"/>
        <v>MP/SIS-20070580</v>
      </c>
      <c r="C557" s="21" t="s">
        <v>4428</v>
      </c>
      <c r="D557" s="22"/>
      <c r="E557" s="22" t="s">
        <v>5529</v>
      </c>
      <c r="F557" s="22" t="s">
        <v>744</v>
      </c>
      <c r="G557" s="22" t="s">
        <v>328</v>
      </c>
      <c r="H557" s="17">
        <v>44545</v>
      </c>
      <c r="I557" s="22" t="s">
        <v>4587</v>
      </c>
    </row>
    <row r="558" spans="1:9" hidden="1">
      <c r="A558" s="22">
        <f t="shared" si="17"/>
        <v>554</v>
      </c>
      <c r="B558" s="21" t="str">
        <f t="shared" si="16"/>
        <v>MP/SIS-20070580</v>
      </c>
      <c r="C558" s="21" t="s">
        <v>4428</v>
      </c>
      <c r="D558" s="22"/>
      <c r="E558" s="22" t="s">
        <v>5529</v>
      </c>
      <c r="F558" s="22" t="s">
        <v>744</v>
      </c>
      <c r="G558" s="22" t="s">
        <v>328</v>
      </c>
      <c r="H558" s="17">
        <v>44545</v>
      </c>
      <c r="I558" s="22" t="s">
        <v>4587</v>
      </c>
    </row>
    <row r="559" spans="1:9" hidden="1">
      <c r="A559" s="22">
        <f t="shared" si="17"/>
        <v>555</v>
      </c>
      <c r="B559" s="21" t="str">
        <f t="shared" si="16"/>
        <v>80000001</v>
      </c>
      <c r="C559" s="21">
        <v>80000001</v>
      </c>
      <c r="D559" s="22"/>
      <c r="E559" s="22" t="s">
        <v>5530</v>
      </c>
      <c r="F559" s="22" t="s">
        <v>1255</v>
      </c>
      <c r="G559" s="22" t="s">
        <v>405</v>
      </c>
      <c r="H559" s="17">
        <v>44545</v>
      </c>
      <c r="I559" s="22" t="s">
        <v>4587</v>
      </c>
    </row>
    <row r="560" spans="1:9" hidden="1">
      <c r="A560" s="22">
        <f t="shared" si="17"/>
        <v>556</v>
      </c>
      <c r="B560" s="21" t="str">
        <f t="shared" si="16"/>
        <v>80000418</v>
      </c>
      <c r="C560" s="21">
        <v>80000418</v>
      </c>
      <c r="D560" s="22"/>
      <c r="E560" s="22" t="s">
        <v>5531</v>
      </c>
      <c r="F560" s="22" t="s">
        <v>1255</v>
      </c>
      <c r="G560" s="22" t="s">
        <v>328</v>
      </c>
      <c r="H560" s="17">
        <v>44545</v>
      </c>
      <c r="I560" s="22" t="s">
        <v>4587</v>
      </c>
    </row>
    <row r="561" spans="1:9" hidden="1">
      <c r="A561" s="22">
        <f t="shared" si="17"/>
        <v>557</v>
      </c>
      <c r="B561" s="21" t="str">
        <f t="shared" si="16"/>
        <v>80001844</v>
      </c>
      <c r="C561" s="21">
        <v>80001844</v>
      </c>
      <c r="D561" s="22"/>
      <c r="E561" s="22" t="s">
        <v>5532</v>
      </c>
      <c r="F561" s="22" t="s">
        <v>1255</v>
      </c>
      <c r="G561" s="22" t="s">
        <v>405</v>
      </c>
      <c r="H561" s="17">
        <v>44546</v>
      </c>
      <c r="I561" s="22" t="s">
        <v>4587</v>
      </c>
    </row>
    <row r="562" spans="1:9" hidden="1">
      <c r="A562" s="22">
        <f t="shared" si="17"/>
        <v>558</v>
      </c>
      <c r="B562" s="21" t="str">
        <f t="shared" si="16"/>
        <v>00212262</v>
      </c>
      <c r="C562" s="21">
        <v>212262</v>
      </c>
      <c r="D562" s="22"/>
      <c r="E562" s="22" t="s">
        <v>258</v>
      </c>
      <c r="F562" s="22" t="s">
        <v>3946</v>
      </c>
      <c r="G562" s="22" t="s">
        <v>405</v>
      </c>
      <c r="H562" s="17">
        <v>44546</v>
      </c>
      <c r="I562" s="22" t="s">
        <v>4587</v>
      </c>
    </row>
    <row r="563" spans="1:9" hidden="1">
      <c r="A563" s="22">
        <f t="shared" si="17"/>
        <v>559</v>
      </c>
      <c r="B563" s="21" t="str">
        <f t="shared" si="16"/>
        <v>00212261</v>
      </c>
      <c r="C563" s="21">
        <v>212261</v>
      </c>
      <c r="D563" s="22"/>
      <c r="E563" s="22" t="s">
        <v>236</v>
      </c>
      <c r="F563" s="22" t="s">
        <v>3946</v>
      </c>
      <c r="G563" s="22" t="s">
        <v>328</v>
      </c>
      <c r="H563" s="17">
        <v>44546</v>
      </c>
      <c r="I563" s="22" t="s">
        <v>4587</v>
      </c>
    </row>
    <row r="564" spans="1:9" hidden="1">
      <c r="A564" s="22">
        <f t="shared" si="17"/>
        <v>560</v>
      </c>
      <c r="B564" s="21" t="str">
        <f t="shared" si="16"/>
        <v>80000661</v>
      </c>
      <c r="C564" s="21">
        <v>80000661</v>
      </c>
      <c r="D564" s="22"/>
      <c r="E564" s="22" t="s">
        <v>5533</v>
      </c>
      <c r="F564" s="22" t="s">
        <v>1255</v>
      </c>
      <c r="G564" s="22" t="s">
        <v>405</v>
      </c>
      <c r="H564" s="17">
        <v>44549</v>
      </c>
      <c r="I564" s="22" t="s">
        <v>4587</v>
      </c>
    </row>
    <row r="565" spans="1:9" hidden="1">
      <c r="A565" s="22">
        <f t="shared" si="17"/>
        <v>561</v>
      </c>
      <c r="B565" s="21" t="str">
        <f t="shared" si="16"/>
        <v>00117238</v>
      </c>
      <c r="C565" s="21">
        <v>117238</v>
      </c>
      <c r="D565" s="22"/>
      <c r="E565" s="22" t="s">
        <v>5534</v>
      </c>
      <c r="F565" s="22" t="s">
        <v>1255</v>
      </c>
      <c r="G565" s="22" t="s">
        <v>393</v>
      </c>
      <c r="H565" s="17">
        <v>44549</v>
      </c>
      <c r="I565" s="22" t="s">
        <v>4587</v>
      </c>
    </row>
    <row r="566" spans="1:9" hidden="1">
      <c r="A566" s="22">
        <f t="shared" si="17"/>
        <v>562</v>
      </c>
      <c r="B566" s="21" t="str">
        <f t="shared" si="16"/>
        <v>80000277</v>
      </c>
      <c r="C566" s="21">
        <v>80000277</v>
      </c>
      <c r="D566" s="22"/>
      <c r="E566" s="22" t="s">
        <v>5535</v>
      </c>
      <c r="F566" s="22" t="s">
        <v>1255</v>
      </c>
      <c r="G566" s="22" t="s">
        <v>405</v>
      </c>
      <c r="H566" s="17">
        <v>44549</v>
      </c>
      <c r="I566" s="22" t="s">
        <v>4587</v>
      </c>
    </row>
    <row r="567" spans="1:9" hidden="1">
      <c r="A567" s="22">
        <f t="shared" si="17"/>
        <v>563</v>
      </c>
      <c r="B567" s="21" t="str">
        <f t="shared" si="16"/>
        <v>80001817</v>
      </c>
      <c r="C567" s="21">
        <v>80001817</v>
      </c>
      <c r="D567" s="22"/>
      <c r="E567" s="22" t="s">
        <v>5536</v>
      </c>
      <c r="F567" s="22" t="s">
        <v>1255</v>
      </c>
      <c r="G567" s="22" t="s">
        <v>405</v>
      </c>
      <c r="H567" s="17">
        <v>44549</v>
      </c>
      <c r="I567" s="22" t="s">
        <v>4587</v>
      </c>
    </row>
    <row r="568" spans="1:9" hidden="1">
      <c r="A568" s="22">
        <f t="shared" si="17"/>
        <v>564</v>
      </c>
      <c r="B568" s="21" t="str">
        <f t="shared" si="16"/>
        <v>80000360</v>
      </c>
      <c r="C568" s="21">
        <v>80000360</v>
      </c>
      <c r="D568" s="22"/>
      <c r="E568" s="22" t="s">
        <v>5537</v>
      </c>
      <c r="F568" s="22" t="s">
        <v>1255</v>
      </c>
      <c r="G568" s="22" t="s">
        <v>328</v>
      </c>
      <c r="H568" s="17">
        <v>44549</v>
      </c>
      <c r="I568" s="22" t="s">
        <v>4587</v>
      </c>
    </row>
    <row r="569" spans="1:9" hidden="1">
      <c r="A569" s="22">
        <f t="shared" si="17"/>
        <v>565</v>
      </c>
      <c r="B569" s="21" t="str">
        <f t="shared" si="16"/>
        <v>80000369</v>
      </c>
      <c r="C569" s="21">
        <v>80000369</v>
      </c>
      <c r="D569" s="22"/>
      <c r="E569" s="22" t="s">
        <v>2457</v>
      </c>
      <c r="F569" s="22" t="s">
        <v>1255</v>
      </c>
      <c r="G569" s="22" t="s">
        <v>328</v>
      </c>
      <c r="H569" s="17">
        <v>44549</v>
      </c>
      <c r="I569" s="22" t="s">
        <v>4587</v>
      </c>
    </row>
    <row r="570" spans="1:9" hidden="1">
      <c r="A570" s="22">
        <f t="shared" si="17"/>
        <v>566</v>
      </c>
      <c r="B570" s="21" t="str">
        <f t="shared" si="16"/>
        <v>80001817</v>
      </c>
      <c r="C570" s="21">
        <v>80001817</v>
      </c>
      <c r="D570" s="22"/>
      <c r="E570" s="22" t="s">
        <v>5536</v>
      </c>
      <c r="F570" s="22" t="s">
        <v>1255</v>
      </c>
      <c r="G570" s="22" t="s">
        <v>405</v>
      </c>
      <c r="H570" s="17">
        <v>44549</v>
      </c>
      <c r="I570" s="22" t="s">
        <v>4587</v>
      </c>
    </row>
    <row r="571" spans="1:9" hidden="1">
      <c r="A571" s="22">
        <f t="shared" si="17"/>
        <v>567</v>
      </c>
      <c r="B571" s="21" t="str">
        <f t="shared" si="16"/>
        <v>00112727</v>
      </c>
      <c r="C571" s="21">
        <v>112727</v>
      </c>
      <c r="D571" s="22"/>
      <c r="E571" s="22" t="s">
        <v>5538</v>
      </c>
      <c r="F571" s="22" t="s">
        <v>1255</v>
      </c>
      <c r="G571" s="22" t="s">
        <v>405</v>
      </c>
      <c r="H571" s="17">
        <v>44549</v>
      </c>
      <c r="I571" s="22" t="s">
        <v>4587</v>
      </c>
    </row>
    <row r="572" spans="1:9" hidden="1">
      <c r="A572" s="22">
        <f t="shared" si="17"/>
        <v>568</v>
      </c>
      <c r="B572" s="21" t="str">
        <f t="shared" si="16"/>
        <v>80000533</v>
      </c>
      <c r="C572" s="21">
        <v>80000533</v>
      </c>
      <c r="D572" s="22"/>
      <c r="E572" s="22" t="s">
        <v>5539</v>
      </c>
      <c r="F572" s="22" t="s">
        <v>1255</v>
      </c>
      <c r="G572" s="22" t="s">
        <v>405</v>
      </c>
      <c r="H572" s="17">
        <v>44549</v>
      </c>
      <c r="I572" s="22" t="s">
        <v>4587</v>
      </c>
    </row>
    <row r="573" spans="1:9" hidden="1">
      <c r="A573" s="22">
        <f t="shared" si="17"/>
        <v>569</v>
      </c>
      <c r="B573" s="21" t="str">
        <f t="shared" si="16"/>
        <v>21010003</v>
      </c>
      <c r="C573" s="21">
        <v>21010003</v>
      </c>
      <c r="D573" s="22"/>
      <c r="E573" s="22" t="s">
        <v>5540</v>
      </c>
      <c r="F573" s="22" t="s">
        <v>1210</v>
      </c>
      <c r="G573" s="22" t="s">
        <v>355</v>
      </c>
      <c r="H573" s="17">
        <v>44549</v>
      </c>
      <c r="I573" s="22" t="s">
        <v>4587</v>
      </c>
    </row>
    <row r="574" spans="1:9" hidden="1">
      <c r="A574" s="22">
        <f t="shared" si="17"/>
        <v>570</v>
      </c>
      <c r="B574" s="21" t="str">
        <f t="shared" si="16"/>
        <v>80001863</v>
      </c>
      <c r="C574" s="21">
        <v>80001863</v>
      </c>
      <c r="D574" s="22"/>
      <c r="E574" s="22" t="s">
        <v>5541</v>
      </c>
      <c r="F574" s="22" t="s">
        <v>1255</v>
      </c>
      <c r="G574" s="22" t="s">
        <v>405</v>
      </c>
      <c r="H574" s="17">
        <v>44549</v>
      </c>
      <c r="I574" s="22" t="s">
        <v>4587</v>
      </c>
    </row>
    <row r="575" spans="1:9" hidden="1">
      <c r="A575" s="22">
        <f t="shared" si="17"/>
        <v>571</v>
      </c>
      <c r="B575" s="21" t="str">
        <f t="shared" si="16"/>
        <v>80000573</v>
      </c>
      <c r="C575" s="21">
        <v>80000573</v>
      </c>
      <c r="D575" s="22"/>
      <c r="E575" s="22" t="s">
        <v>5542</v>
      </c>
      <c r="F575" s="22" t="s">
        <v>1255</v>
      </c>
      <c r="G575" s="22" t="s">
        <v>328</v>
      </c>
      <c r="H575" s="17">
        <v>44550</v>
      </c>
      <c r="I575" s="22" t="s">
        <v>4587</v>
      </c>
    </row>
    <row r="576" spans="1:9" hidden="1">
      <c r="A576" s="22">
        <f t="shared" si="17"/>
        <v>572</v>
      </c>
      <c r="B576" s="21" t="str">
        <f t="shared" si="16"/>
        <v>80000876</v>
      </c>
      <c r="C576" s="21">
        <v>80000876</v>
      </c>
      <c r="D576" s="22"/>
      <c r="E576" s="22" t="s">
        <v>5543</v>
      </c>
      <c r="F576" s="22" t="s">
        <v>1255</v>
      </c>
      <c r="G576" s="22" t="s">
        <v>405</v>
      </c>
      <c r="H576" s="17">
        <v>44550</v>
      </c>
      <c r="I576" s="22" t="s">
        <v>4587</v>
      </c>
    </row>
    <row r="577" spans="1:9" hidden="1">
      <c r="A577" s="22">
        <f t="shared" si="17"/>
        <v>573</v>
      </c>
      <c r="B577" s="21" t="str">
        <f t="shared" si="16"/>
        <v>80000298</v>
      </c>
      <c r="C577" s="21">
        <v>80000298</v>
      </c>
      <c r="D577" s="22"/>
      <c r="E577" s="22" t="s">
        <v>5544</v>
      </c>
      <c r="F577" s="22" t="s">
        <v>1255</v>
      </c>
      <c r="G577" s="22" t="s">
        <v>405</v>
      </c>
      <c r="H577" s="17">
        <v>44550</v>
      </c>
      <c r="I577" s="22" t="s">
        <v>4587</v>
      </c>
    </row>
    <row r="578" spans="1:9" hidden="1">
      <c r="A578" s="22">
        <f t="shared" si="17"/>
        <v>574</v>
      </c>
      <c r="B578" s="21" t="str">
        <f t="shared" si="16"/>
        <v>80000311</v>
      </c>
      <c r="C578" s="21">
        <v>80000311</v>
      </c>
      <c r="D578" s="22"/>
      <c r="E578" s="22" t="s">
        <v>5091</v>
      </c>
      <c r="F578" s="22" t="s">
        <v>1255</v>
      </c>
      <c r="G578" s="22" t="s">
        <v>405</v>
      </c>
      <c r="H578" s="17">
        <v>44550</v>
      </c>
      <c r="I578" s="22" t="s">
        <v>4587</v>
      </c>
    </row>
    <row r="579" spans="1:9" hidden="1">
      <c r="A579" s="22">
        <f t="shared" si="17"/>
        <v>575</v>
      </c>
      <c r="B579" s="21" t="str">
        <f t="shared" si="16"/>
        <v>80000693</v>
      </c>
      <c r="C579" s="21">
        <v>80000693</v>
      </c>
      <c r="D579" s="22"/>
      <c r="E579" s="22" t="s">
        <v>5545</v>
      </c>
      <c r="F579" s="22" t="s">
        <v>1255</v>
      </c>
      <c r="G579" s="22" t="s">
        <v>405</v>
      </c>
      <c r="H579" s="17">
        <v>44550</v>
      </c>
      <c r="I579" s="22" t="s">
        <v>4587</v>
      </c>
    </row>
    <row r="580" spans="1:9" hidden="1">
      <c r="A580" s="22">
        <f t="shared" si="17"/>
        <v>576</v>
      </c>
      <c r="B580" s="21" t="str">
        <f t="shared" si="16"/>
        <v>80000876</v>
      </c>
      <c r="C580" s="21">
        <v>80000876</v>
      </c>
      <c r="D580" s="22"/>
      <c r="E580" s="22" t="s">
        <v>5546</v>
      </c>
      <c r="F580" s="22" t="s">
        <v>1255</v>
      </c>
      <c r="G580" s="22" t="s">
        <v>405</v>
      </c>
      <c r="H580" s="17">
        <v>44550</v>
      </c>
      <c r="I580" s="22" t="s">
        <v>4587</v>
      </c>
    </row>
    <row r="581" spans="1:9" hidden="1">
      <c r="A581" s="22">
        <f t="shared" si="17"/>
        <v>577</v>
      </c>
      <c r="B581" s="21" t="str">
        <f t="shared" ref="B581:B644" si="18">TEXT(C581,"00000000")</f>
        <v>80001842</v>
      </c>
      <c r="C581" s="21">
        <v>80001842</v>
      </c>
      <c r="D581" s="22"/>
      <c r="E581" s="22" t="s">
        <v>5547</v>
      </c>
      <c r="F581" s="22" t="s">
        <v>1255</v>
      </c>
      <c r="G581" s="22" t="s">
        <v>405</v>
      </c>
      <c r="H581" s="17">
        <v>44551</v>
      </c>
      <c r="I581" s="22" t="s">
        <v>4587</v>
      </c>
    </row>
    <row r="582" spans="1:9" hidden="1">
      <c r="A582" s="22">
        <f t="shared" si="17"/>
        <v>578</v>
      </c>
      <c r="B582" s="21" t="str">
        <f t="shared" si="18"/>
        <v>00001035</v>
      </c>
      <c r="C582" s="21">
        <v>1035</v>
      </c>
      <c r="D582" s="22"/>
      <c r="E582" s="22" t="s">
        <v>5548</v>
      </c>
      <c r="F582" s="22" t="s">
        <v>783</v>
      </c>
      <c r="G582" s="22" t="s">
        <v>328</v>
      </c>
      <c r="H582" s="17">
        <v>44552</v>
      </c>
      <c r="I582" s="22" t="s">
        <v>4587</v>
      </c>
    </row>
    <row r="583" spans="1:9" hidden="1">
      <c r="A583" s="22">
        <f t="shared" si="17"/>
        <v>579</v>
      </c>
      <c r="B583" s="21" t="str">
        <f t="shared" si="18"/>
        <v>80000342</v>
      </c>
      <c r="C583" s="21">
        <v>80000342</v>
      </c>
      <c r="D583" s="22"/>
      <c r="E583" s="22" t="s">
        <v>5092</v>
      </c>
      <c r="F583" s="22" t="s">
        <v>1255</v>
      </c>
      <c r="G583" s="22" t="s">
        <v>405</v>
      </c>
      <c r="H583" s="17">
        <v>44552</v>
      </c>
      <c r="I583" s="22" t="s">
        <v>4587</v>
      </c>
    </row>
    <row r="584" spans="1:9" hidden="1">
      <c r="A584" s="22">
        <f t="shared" ref="A584:A647" si="19">A583+1</f>
        <v>580</v>
      </c>
      <c r="B584" s="21" t="str">
        <f t="shared" si="18"/>
        <v>80000842</v>
      </c>
      <c r="C584" s="21">
        <v>80000842</v>
      </c>
      <c r="D584" s="22"/>
      <c r="E584" s="22" t="s">
        <v>5549</v>
      </c>
      <c r="F584" s="22" t="s">
        <v>1255</v>
      </c>
      <c r="G584" s="22" t="s">
        <v>328</v>
      </c>
      <c r="H584" s="17">
        <v>44552</v>
      </c>
      <c r="I584" s="22" t="s">
        <v>4587</v>
      </c>
    </row>
    <row r="585" spans="1:9" hidden="1">
      <c r="A585" s="22">
        <f t="shared" si="19"/>
        <v>581</v>
      </c>
      <c r="B585" s="21" t="str">
        <f t="shared" si="18"/>
        <v>00206201</v>
      </c>
      <c r="C585" s="21">
        <v>206201</v>
      </c>
      <c r="D585" s="22"/>
      <c r="E585" s="22" t="s">
        <v>5550</v>
      </c>
      <c r="F585" s="22" t="s">
        <v>1255</v>
      </c>
      <c r="G585" s="22" t="s">
        <v>328</v>
      </c>
      <c r="H585" s="17">
        <v>44552</v>
      </c>
      <c r="I585" s="22" t="s">
        <v>4587</v>
      </c>
    </row>
    <row r="586" spans="1:9" hidden="1">
      <c r="A586" s="22">
        <f t="shared" si="19"/>
        <v>582</v>
      </c>
      <c r="B586" s="21" t="str">
        <f t="shared" si="18"/>
        <v>80000597</v>
      </c>
      <c r="C586" s="21">
        <v>80000597</v>
      </c>
      <c r="D586" s="22"/>
      <c r="E586" s="22" t="s">
        <v>5551</v>
      </c>
      <c r="F586" s="22" t="s">
        <v>1255</v>
      </c>
      <c r="G586" s="22" t="s">
        <v>328</v>
      </c>
      <c r="H586" s="17">
        <v>44552</v>
      </c>
      <c r="I586" s="22" t="s">
        <v>4587</v>
      </c>
    </row>
    <row r="587" spans="1:9" hidden="1">
      <c r="A587" s="22">
        <f t="shared" si="19"/>
        <v>583</v>
      </c>
      <c r="B587" s="21" t="str">
        <f t="shared" si="18"/>
        <v>80000307</v>
      </c>
      <c r="C587" s="21">
        <v>80000307</v>
      </c>
      <c r="D587" s="22"/>
      <c r="E587" s="22" t="s">
        <v>5552</v>
      </c>
      <c r="F587" s="22" t="s">
        <v>1255</v>
      </c>
      <c r="G587" s="22" t="s">
        <v>405</v>
      </c>
      <c r="H587" s="17">
        <v>44552</v>
      </c>
      <c r="I587" s="22" t="s">
        <v>4587</v>
      </c>
    </row>
    <row r="588" spans="1:9" hidden="1">
      <c r="A588" s="22">
        <f t="shared" si="19"/>
        <v>584</v>
      </c>
      <c r="B588" s="21" t="str">
        <f t="shared" si="18"/>
        <v>00118293</v>
      </c>
      <c r="C588" s="21">
        <v>118293</v>
      </c>
      <c r="D588" s="22"/>
      <c r="E588" s="22" t="s">
        <v>5553</v>
      </c>
      <c r="F588" s="22" t="s">
        <v>1255</v>
      </c>
      <c r="G588" s="22" t="s">
        <v>328</v>
      </c>
      <c r="H588" s="17">
        <v>44552</v>
      </c>
      <c r="I588" s="22" t="s">
        <v>4587</v>
      </c>
    </row>
    <row r="589" spans="1:9" hidden="1">
      <c r="A589" s="22">
        <f t="shared" si="19"/>
        <v>585</v>
      </c>
      <c r="B589" s="21" t="str">
        <f t="shared" si="18"/>
        <v>80000422</v>
      </c>
      <c r="C589" s="21">
        <v>80000422</v>
      </c>
      <c r="D589" s="22"/>
      <c r="E589" s="22" t="s">
        <v>5554</v>
      </c>
      <c r="F589" s="22" t="s">
        <v>1255</v>
      </c>
      <c r="G589" s="22" t="s">
        <v>328</v>
      </c>
      <c r="H589" s="17">
        <v>44552</v>
      </c>
      <c r="I589" s="22" t="s">
        <v>4587</v>
      </c>
    </row>
    <row r="590" spans="1:9" hidden="1">
      <c r="A590" s="22">
        <f t="shared" si="19"/>
        <v>586</v>
      </c>
      <c r="B590" s="21" t="str">
        <f t="shared" si="18"/>
        <v>80000365</v>
      </c>
      <c r="C590" s="21">
        <v>80000365</v>
      </c>
      <c r="D590" s="22"/>
      <c r="E590" s="22" t="s">
        <v>5555</v>
      </c>
      <c r="F590" s="22" t="s">
        <v>1255</v>
      </c>
      <c r="G590" s="22" t="s">
        <v>328</v>
      </c>
      <c r="H590" s="17">
        <v>44552</v>
      </c>
      <c r="I590" s="22" t="s">
        <v>4587</v>
      </c>
    </row>
    <row r="591" spans="1:9" hidden="1">
      <c r="A591" s="22">
        <f t="shared" si="19"/>
        <v>587</v>
      </c>
      <c r="B591" s="21" t="str">
        <f t="shared" si="18"/>
        <v>01111568</v>
      </c>
      <c r="C591" s="21">
        <v>1111568</v>
      </c>
      <c r="D591" s="22"/>
      <c r="E591" s="22" t="s">
        <v>5276</v>
      </c>
      <c r="F591" s="22" t="s">
        <v>1255</v>
      </c>
      <c r="G591" s="22" t="s">
        <v>328</v>
      </c>
      <c r="H591" s="17">
        <v>44554</v>
      </c>
      <c r="I591" s="22" t="s">
        <v>4587</v>
      </c>
    </row>
    <row r="592" spans="1:9" hidden="1">
      <c r="A592" s="22">
        <f t="shared" si="19"/>
        <v>588</v>
      </c>
      <c r="B592" s="21" t="str">
        <f t="shared" si="18"/>
        <v>01121174</v>
      </c>
      <c r="C592" s="21">
        <v>1121174</v>
      </c>
      <c r="D592" s="22"/>
      <c r="E592" s="22" t="s">
        <v>5556</v>
      </c>
      <c r="F592" s="22" t="s">
        <v>1255</v>
      </c>
      <c r="G592" s="22" t="s">
        <v>328</v>
      </c>
      <c r="H592" s="17">
        <v>44554</v>
      </c>
      <c r="I592" s="22" t="s">
        <v>4587</v>
      </c>
    </row>
    <row r="593" spans="1:9" hidden="1">
      <c r="A593" s="22">
        <f t="shared" si="19"/>
        <v>589</v>
      </c>
      <c r="B593" s="21" t="str">
        <f t="shared" si="18"/>
        <v>00111117</v>
      </c>
      <c r="C593" s="21">
        <v>111117</v>
      </c>
      <c r="D593" s="22"/>
      <c r="E593" s="22" t="s">
        <v>5277</v>
      </c>
      <c r="F593" s="22" t="s">
        <v>1255</v>
      </c>
      <c r="G593" s="22" t="s">
        <v>355</v>
      </c>
      <c r="H593" s="17">
        <v>44554</v>
      </c>
      <c r="I593" s="22" t="s">
        <v>4587</v>
      </c>
    </row>
    <row r="594" spans="1:9" hidden="1">
      <c r="A594" s="22">
        <f t="shared" si="19"/>
        <v>590</v>
      </c>
      <c r="B594" s="21" t="str">
        <f t="shared" si="18"/>
        <v>80002344</v>
      </c>
      <c r="C594" s="21">
        <v>80002344</v>
      </c>
      <c r="D594" s="22"/>
      <c r="E594" s="22" t="s">
        <v>5557</v>
      </c>
      <c r="F594" s="22" t="s">
        <v>1255</v>
      </c>
      <c r="G594" s="22" t="s">
        <v>393</v>
      </c>
      <c r="H594" s="17">
        <v>44554</v>
      </c>
      <c r="I594" s="22" t="s">
        <v>4587</v>
      </c>
    </row>
    <row r="595" spans="1:9" hidden="1">
      <c r="A595" s="22">
        <f t="shared" si="19"/>
        <v>591</v>
      </c>
      <c r="B595" s="21" t="str">
        <f t="shared" si="18"/>
        <v>BMP-021020211</v>
      </c>
      <c r="C595" s="21" t="s">
        <v>529</v>
      </c>
      <c r="D595" s="22"/>
      <c r="E595" s="22" t="s">
        <v>5558</v>
      </c>
      <c r="F595" s="22" t="s">
        <v>326</v>
      </c>
      <c r="G595" s="22" t="s">
        <v>328</v>
      </c>
      <c r="H595" s="17">
        <v>44554</v>
      </c>
      <c r="I595" s="22" t="s">
        <v>4587</v>
      </c>
    </row>
    <row r="596" spans="1:9" hidden="1">
      <c r="A596" s="22">
        <f t="shared" si="19"/>
        <v>592</v>
      </c>
      <c r="B596" s="21" t="str">
        <f t="shared" si="18"/>
        <v>80000300</v>
      </c>
      <c r="C596" s="21">
        <v>80000300</v>
      </c>
      <c r="D596" s="22"/>
      <c r="E596" s="22" t="s">
        <v>5559</v>
      </c>
      <c r="F596" s="22" t="s">
        <v>1255</v>
      </c>
      <c r="G596" s="22" t="s">
        <v>405</v>
      </c>
      <c r="H596" s="17">
        <v>44554</v>
      </c>
      <c r="I596" s="22" t="s">
        <v>4587</v>
      </c>
    </row>
    <row r="597" spans="1:9" hidden="1">
      <c r="A597" s="22">
        <f t="shared" si="19"/>
        <v>593</v>
      </c>
      <c r="B597" s="21" t="str">
        <f t="shared" si="18"/>
        <v>BMP-021020212</v>
      </c>
      <c r="C597" s="21" t="s">
        <v>572</v>
      </c>
      <c r="D597" s="22"/>
      <c r="E597" s="22" t="s">
        <v>5560</v>
      </c>
      <c r="F597" s="22" t="s">
        <v>326</v>
      </c>
      <c r="G597" s="22" t="s">
        <v>328</v>
      </c>
      <c r="H597" s="17">
        <v>44554</v>
      </c>
      <c r="I597" s="22" t="s">
        <v>4587</v>
      </c>
    </row>
    <row r="598" spans="1:9" hidden="1">
      <c r="A598" s="22">
        <f t="shared" si="19"/>
        <v>594</v>
      </c>
      <c r="B598" s="21" t="str">
        <f t="shared" si="18"/>
        <v>80000034</v>
      </c>
      <c r="C598" s="21">
        <v>80000034</v>
      </c>
      <c r="D598" s="22"/>
      <c r="E598" s="22" t="s">
        <v>1749</v>
      </c>
      <c r="F598" s="22" t="s">
        <v>1255</v>
      </c>
      <c r="G598" s="22" t="s">
        <v>405</v>
      </c>
      <c r="H598" s="17">
        <v>44554</v>
      </c>
      <c r="I598" s="22" t="s">
        <v>4587</v>
      </c>
    </row>
    <row r="599" spans="1:9" hidden="1">
      <c r="A599" s="22">
        <f t="shared" si="19"/>
        <v>595</v>
      </c>
      <c r="B599" s="21" t="str">
        <f t="shared" si="18"/>
        <v>BMP-221220</v>
      </c>
      <c r="C599" s="21" t="s">
        <v>5198</v>
      </c>
      <c r="D599" s="22"/>
      <c r="E599" s="22" t="s">
        <v>5199</v>
      </c>
      <c r="F599" s="22" t="s">
        <v>326</v>
      </c>
      <c r="G599" s="22" t="s">
        <v>328</v>
      </c>
      <c r="H599" s="17">
        <v>44554</v>
      </c>
      <c r="I599" s="22" t="s">
        <v>4587</v>
      </c>
    </row>
    <row r="600" spans="1:9" hidden="1">
      <c r="A600" s="22">
        <f t="shared" si="19"/>
        <v>596</v>
      </c>
      <c r="B600" s="21" t="str">
        <f t="shared" si="18"/>
        <v>00305213</v>
      </c>
      <c r="C600" s="21">
        <v>305213</v>
      </c>
      <c r="D600" s="22"/>
      <c r="E600" s="22" t="s">
        <v>5176</v>
      </c>
      <c r="F600" s="22" t="s">
        <v>3946</v>
      </c>
      <c r="G600" s="22" t="s">
        <v>328</v>
      </c>
      <c r="H600" s="17">
        <v>44554</v>
      </c>
      <c r="I600" s="22" t="s">
        <v>4587</v>
      </c>
    </row>
    <row r="601" spans="1:9" hidden="1">
      <c r="A601" s="22">
        <f t="shared" si="19"/>
        <v>597</v>
      </c>
      <c r="B601" s="21" t="str">
        <f t="shared" si="18"/>
        <v>BMP-2509213</v>
      </c>
      <c r="C601" s="21" t="s">
        <v>387</v>
      </c>
      <c r="D601" s="22"/>
      <c r="E601" s="22" t="s">
        <v>5179</v>
      </c>
      <c r="F601" s="22" t="s">
        <v>326</v>
      </c>
      <c r="G601" s="22" t="s">
        <v>355</v>
      </c>
      <c r="H601" s="17">
        <v>44554</v>
      </c>
      <c r="I601" s="22" t="s">
        <v>4587</v>
      </c>
    </row>
    <row r="602" spans="1:9" hidden="1">
      <c r="A602" s="22">
        <f t="shared" si="19"/>
        <v>598</v>
      </c>
      <c r="B602" s="21" t="str">
        <f t="shared" si="18"/>
        <v>80001767</v>
      </c>
      <c r="C602" s="21">
        <v>80001767</v>
      </c>
      <c r="D602" s="22"/>
      <c r="E602" s="22" t="s">
        <v>5561</v>
      </c>
      <c r="F602" s="22" t="s">
        <v>1255</v>
      </c>
      <c r="G602" s="22" t="s">
        <v>328</v>
      </c>
      <c r="H602" s="17">
        <v>44555</v>
      </c>
      <c r="I602" s="22" t="s">
        <v>4587</v>
      </c>
    </row>
    <row r="603" spans="1:9" hidden="1">
      <c r="A603" s="22">
        <f t="shared" si="19"/>
        <v>599</v>
      </c>
      <c r="B603" s="21" t="str">
        <f t="shared" si="18"/>
        <v>00117344</v>
      </c>
      <c r="C603" s="21">
        <v>117344</v>
      </c>
      <c r="D603" s="22"/>
      <c r="E603" s="22" t="s">
        <v>5562</v>
      </c>
      <c r="F603" s="22" t="s">
        <v>1255</v>
      </c>
      <c r="G603" s="22" t="s">
        <v>328</v>
      </c>
      <c r="H603" s="17">
        <v>44556</v>
      </c>
      <c r="I603" s="22" t="s">
        <v>4587</v>
      </c>
    </row>
    <row r="604" spans="1:9" hidden="1">
      <c r="A604" s="22">
        <f t="shared" si="19"/>
        <v>600</v>
      </c>
      <c r="B604" s="21" t="str">
        <f t="shared" si="18"/>
        <v>00117500</v>
      </c>
      <c r="C604" s="21">
        <v>117500</v>
      </c>
      <c r="D604" s="22"/>
      <c r="E604" s="22" t="s">
        <v>5275</v>
      </c>
      <c r="F604" s="22" t="s">
        <v>1255</v>
      </c>
      <c r="G604" s="22" t="s">
        <v>328</v>
      </c>
      <c r="H604" s="17">
        <v>44556</v>
      </c>
      <c r="I604" s="22" t="s">
        <v>4587</v>
      </c>
    </row>
    <row r="605" spans="1:9" hidden="1">
      <c r="A605" s="22">
        <f t="shared" si="19"/>
        <v>601</v>
      </c>
      <c r="B605" s="21" t="str">
        <f t="shared" si="18"/>
        <v>1219085/80002021</v>
      </c>
      <c r="C605" s="21" t="s">
        <v>5563</v>
      </c>
      <c r="D605" s="22"/>
      <c r="E605" s="22" t="s">
        <v>5564</v>
      </c>
      <c r="F605" s="22" t="s">
        <v>1255</v>
      </c>
      <c r="G605" s="22" t="s">
        <v>405</v>
      </c>
      <c r="H605" s="17">
        <v>44556</v>
      </c>
      <c r="I605" s="22" t="s">
        <v>4587</v>
      </c>
    </row>
    <row r="606" spans="1:9" hidden="1">
      <c r="A606" s="22">
        <f t="shared" si="19"/>
        <v>602</v>
      </c>
      <c r="B606" s="21" t="str">
        <f t="shared" si="18"/>
        <v>80000949</v>
      </c>
      <c r="C606" s="21">
        <v>80000949</v>
      </c>
      <c r="D606" s="22"/>
      <c r="E606" s="22" t="s">
        <v>5565</v>
      </c>
      <c r="F606" s="22" t="s">
        <v>1255</v>
      </c>
      <c r="G606" s="22" t="s">
        <v>405</v>
      </c>
      <c r="H606" s="17">
        <v>44556</v>
      </c>
      <c r="I606" s="22" t="s">
        <v>4587</v>
      </c>
    </row>
    <row r="607" spans="1:9" hidden="1">
      <c r="A607" s="22">
        <f t="shared" si="19"/>
        <v>603</v>
      </c>
      <c r="B607" s="21" t="str">
        <f t="shared" si="18"/>
        <v>80001796</v>
      </c>
      <c r="C607" s="21">
        <v>80001796</v>
      </c>
      <c r="D607" s="22"/>
      <c r="E607" s="22" t="s">
        <v>5566</v>
      </c>
      <c r="F607" s="22" t="s">
        <v>1255</v>
      </c>
      <c r="G607" s="22" t="s">
        <v>328</v>
      </c>
      <c r="H607" s="17">
        <v>44556</v>
      </c>
      <c r="I607" s="22" t="s">
        <v>4587</v>
      </c>
    </row>
    <row r="608" spans="1:9" hidden="1">
      <c r="A608" s="22">
        <f t="shared" si="19"/>
        <v>604</v>
      </c>
      <c r="B608" s="21" t="str">
        <f t="shared" si="18"/>
        <v>80000332</v>
      </c>
      <c r="C608" s="21">
        <v>80000332</v>
      </c>
      <c r="D608" s="22"/>
      <c r="E608" s="22" t="s">
        <v>5567</v>
      </c>
      <c r="F608" s="22" t="s">
        <v>1255</v>
      </c>
      <c r="G608" s="22" t="s">
        <v>3973</v>
      </c>
      <c r="H608" s="17">
        <v>44556</v>
      </c>
      <c r="I608" s="22" t="s">
        <v>4587</v>
      </c>
    </row>
    <row r="609" spans="1:9" hidden="1">
      <c r="A609" s="22">
        <f t="shared" si="19"/>
        <v>605</v>
      </c>
      <c r="B609" s="21" t="str">
        <f t="shared" si="18"/>
        <v>21070001</v>
      </c>
      <c r="C609" s="21">
        <v>21070001</v>
      </c>
      <c r="D609" s="22"/>
      <c r="E609" s="22" t="s">
        <v>5568</v>
      </c>
      <c r="F609" s="22" t="s">
        <v>1255</v>
      </c>
      <c r="G609" s="22" t="s">
        <v>3973</v>
      </c>
      <c r="H609" s="17">
        <v>44556</v>
      </c>
      <c r="I609" s="22" t="s">
        <v>4587</v>
      </c>
    </row>
    <row r="610" spans="1:9" hidden="1">
      <c r="A610" s="22">
        <f t="shared" si="19"/>
        <v>606</v>
      </c>
      <c r="B610" s="21" t="str">
        <f t="shared" si="18"/>
        <v>C21010021</v>
      </c>
      <c r="C610" s="21" t="s">
        <v>5142</v>
      </c>
      <c r="D610" s="22"/>
      <c r="E610" s="22" t="s">
        <v>5569</v>
      </c>
      <c r="F610" s="22" t="s">
        <v>666</v>
      </c>
      <c r="G610" s="22" t="s">
        <v>3973</v>
      </c>
      <c r="H610" s="17">
        <v>44556</v>
      </c>
      <c r="I610" s="22" t="s">
        <v>4587</v>
      </c>
    </row>
    <row r="611" spans="1:9" hidden="1">
      <c r="A611" s="22">
        <f t="shared" si="19"/>
        <v>607</v>
      </c>
      <c r="B611" s="21" t="str">
        <f t="shared" si="18"/>
        <v>80000646</v>
      </c>
      <c r="C611" s="21">
        <v>80000646</v>
      </c>
      <c r="D611" s="22"/>
      <c r="E611" s="22" t="s">
        <v>5570</v>
      </c>
      <c r="F611" s="22" t="s">
        <v>1255</v>
      </c>
      <c r="G611" s="22" t="s">
        <v>405</v>
      </c>
      <c r="H611" s="17">
        <v>44556</v>
      </c>
      <c r="I611" s="22" t="s">
        <v>4587</v>
      </c>
    </row>
    <row r="612" spans="1:9" hidden="1">
      <c r="A612" s="22">
        <f t="shared" si="19"/>
        <v>608</v>
      </c>
      <c r="B612" s="21" t="str">
        <f t="shared" si="18"/>
        <v>80000735</v>
      </c>
      <c r="C612" s="21">
        <v>80000735</v>
      </c>
      <c r="D612" s="22"/>
      <c r="E612" s="22" t="s">
        <v>5571</v>
      </c>
      <c r="F612" s="22" t="s">
        <v>1255</v>
      </c>
      <c r="G612" s="22" t="s">
        <v>328</v>
      </c>
      <c r="H612" s="17">
        <v>44556</v>
      </c>
      <c r="I612" s="22" t="s">
        <v>4587</v>
      </c>
    </row>
    <row r="613" spans="1:9" hidden="1">
      <c r="A613" s="22">
        <f t="shared" si="19"/>
        <v>609</v>
      </c>
      <c r="B613" s="21" t="str">
        <f t="shared" si="18"/>
        <v>00119199</v>
      </c>
      <c r="C613" s="21">
        <v>119199</v>
      </c>
      <c r="D613" s="22"/>
      <c r="E613" s="22" t="s">
        <v>5572</v>
      </c>
      <c r="F613" s="22" t="s">
        <v>1255</v>
      </c>
      <c r="G613" s="22" t="s">
        <v>386</v>
      </c>
      <c r="H613" s="17">
        <v>44556</v>
      </c>
      <c r="I613" s="22" t="s">
        <v>4587</v>
      </c>
    </row>
    <row r="614" spans="1:9" hidden="1">
      <c r="A614" s="22">
        <f t="shared" si="19"/>
        <v>610</v>
      </c>
      <c r="B614" s="21" t="str">
        <f t="shared" si="18"/>
        <v>80002511</v>
      </c>
      <c r="C614" s="21">
        <v>80002511</v>
      </c>
      <c r="D614" s="22"/>
      <c r="E614" s="22" t="s">
        <v>5573</v>
      </c>
      <c r="F614" s="22" t="s">
        <v>1255</v>
      </c>
      <c r="G614" s="22" t="s">
        <v>405</v>
      </c>
      <c r="H614" s="17">
        <v>44556</v>
      </c>
      <c r="I614" s="22" t="s">
        <v>4587</v>
      </c>
    </row>
    <row r="615" spans="1:9" hidden="1">
      <c r="A615" s="22">
        <f t="shared" si="19"/>
        <v>611</v>
      </c>
      <c r="B615" s="21" t="str">
        <f t="shared" si="18"/>
        <v>C19020003</v>
      </c>
      <c r="C615" s="21" t="s">
        <v>5574</v>
      </c>
      <c r="D615" s="22"/>
      <c r="E615" s="22" t="s">
        <v>5383</v>
      </c>
      <c r="F615" s="22" t="s">
        <v>666</v>
      </c>
      <c r="G615" s="22" t="s">
        <v>355</v>
      </c>
      <c r="H615" s="17">
        <v>44557</v>
      </c>
      <c r="I615" s="22" t="s">
        <v>4587</v>
      </c>
    </row>
    <row r="616" spans="1:9" hidden="1">
      <c r="A616" s="22">
        <f t="shared" si="19"/>
        <v>612</v>
      </c>
      <c r="B616" s="21" t="str">
        <f t="shared" si="18"/>
        <v>201808456</v>
      </c>
      <c r="C616" s="21">
        <v>201808456</v>
      </c>
      <c r="D616" s="22"/>
      <c r="E616" s="22" t="s">
        <v>5575</v>
      </c>
      <c r="F616" s="22" t="s">
        <v>3909</v>
      </c>
      <c r="G616" s="22" t="s">
        <v>328</v>
      </c>
      <c r="H616" s="17">
        <v>44557</v>
      </c>
      <c r="I616" s="22" t="s">
        <v>4587</v>
      </c>
    </row>
    <row r="617" spans="1:9" hidden="1">
      <c r="A617" s="22">
        <f t="shared" si="19"/>
        <v>613</v>
      </c>
      <c r="B617" s="21" t="str">
        <f t="shared" si="18"/>
        <v>70214122</v>
      </c>
      <c r="C617" s="21">
        <v>70214122</v>
      </c>
      <c r="D617" s="22"/>
      <c r="E617" s="22" t="s">
        <v>5576</v>
      </c>
      <c r="F617" s="22" t="s">
        <v>3909</v>
      </c>
      <c r="G617" s="22" t="s">
        <v>328</v>
      </c>
      <c r="H617" s="17">
        <v>44557</v>
      </c>
      <c r="I617" s="22" t="s">
        <v>4587</v>
      </c>
    </row>
    <row r="618" spans="1:9" hidden="1">
      <c r="A618" s="22">
        <f t="shared" si="19"/>
        <v>614</v>
      </c>
      <c r="B618" s="21" t="str">
        <f t="shared" si="18"/>
        <v>80000663</v>
      </c>
      <c r="C618" s="21">
        <v>80000663</v>
      </c>
      <c r="D618" s="22"/>
      <c r="E618" s="22" t="s">
        <v>5577</v>
      </c>
      <c r="F618" s="22" t="s">
        <v>1255</v>
      </c>
      <c r="G618" s="22" t="s">
        <v>405</v>
      </c>
      <c r="H618" s="17">
        <v>44557</v>
      </c>
      <c r="I618" s="22" t="s">
        <v>4587</v>
      </c>
    </row>
    <row r="619" spans="1:9" hidden="1">
      <c r="A619" s="22">
        <f t="shared" si="19"/>
        <v>615</v>
      </c>
      <c r="B619" s="21" t="str">
        <f t="shared" si="18"/>
        <v>00001052</v>
      </c>
      <c r="C619" s="21">
        <v>1052</v>
      </c>
      <c r="D619" s="22"/>
      <c r="E619" s="22" t="s">
        <v>5578</v>
      </c>
      <c r="F619" s="22" t="s">
        <v>783</v>
      </c>
      <c r="G619" s="22" t="s">
        <v>328</v>
      </c>
      <c r="H619" s="17">
        <v>44558</v>
      </c>
      <c r="I619" s="22" t="s">
        <v>4587</v>
      </c>
    </row>
    <row r="620" spans="1:9" hidden="1">
      <c r="A620" s="22">
        <f t="shared" si="19"/>
        <v>616</v>
      </c>
      <c r="B620" s="21" t="str">
        <f t="shared" si="18"/>
        <v>80001353</v>
      </c>
      <c r="C620" s="21">
        <v>80001353</v>
      </c>
      <c r="D620" s="22"/>
      <c r="E620" s="22" t="s">
        <v>5196</v>
      </c>
      <c r="F620" s="22" t="s">
        <v>1255</v>
      </c>
      <c r="G620" s="22" t="s">
        <v>328</v>
      </c>
      <c r="H620" s="17">
        <v>44558</v>
      </c>
      <c r="I620" s="22" t="s">
        <v>4587</v>
      </c>
    </row>
    <row r="621" spans="1:9" hidden="1">
      <c r="A621" s="22">
        <f t="shared" si="19"/>
        <v>617</v>
      </c>
      <c r="B621" s="21" t="str">
        <f t="shared" si="18"/>
        <v>00118383</v>
      </c>
      <c r="C621" s="21">
        <v>118383</v>
      </c>
      <c r="D621" s="22"/>
      <c r="E621" s="22" t="s">
        <v>5579</v>
      </c>
      <c r="F621" s="22" t="s">
        <v>1255</v>
      </c>
      <c r="G621" s="22" t="s">
        <v>355</v>
      </c>
      <c r="H621" s="17">
        <v>44559</v>
      </c>
      <c r="I621" s="22" t="s">
        <v>4587</v>
      </c>
    </row>
    <row r="622" spans="1:9" hidden="1">
      <c r="A622" s="22">
        <f t="shared" si="19"/>
        <v>618</v>
      </c>
      <c r="B622" s="21" t="str">
        <f t="shared" si="18"/>
        <v>00117322</v>
      </c>
      <c r="C622" s="21">
        <v>117322</v>
      </c>
      <c r="D622" s="22"/>
      <c r="E622" s="22" t="s">
        <v>5269</v>
      </c>
      <c r="F622" s="22" t="s">
        <v>1255</v>
      </c>
      <c r="G622" s="22" t="s">
        <v>405</v>
      </c>
      <c r="H622" s="17">
        <v>44559</v>
      </c>
      <c r="I622" s="22" t="s">
        <v>4587</v>
      </c>
    </row>
    <row r="623" spans="1:9" hidden="1">
      <c r="A623" s="22">
        <f t="shared" si="19"/>
        <v>619</v>
      </c>
      <c r="B623" s="21" t="str">
        <f t="shared" si="18"/>
        <v>80000363</v>
      </c>
      <c r="C623" s="21">
        <v>80000363</v>
      </c>
      <c r="D623" s="22"/>
      <c r="E623" s="22" t="s">
        <v>5124</v>
      </c>
      <c r="F623" s="22" t="s">
        <v>1255</v>
      </c>
      <c r="G623" s="22" t="s">
        <v>328</v>
      </c>
      <c r="H623" s="17">
        <v>44559</v>
      </c>
      <c r="I623" s="22" t="s">
        <v>4587</v>
      </c>
    </row>
    <row r="624" spans="1:9" hidden="1">
      <c r="A624" s="22">
        <f t="shared" si="19"/>
        <v>620</v>
      </c>
      <c r="B624" s="21" t="str">
        <f t="shared" si="18"/>
        <v>80002005</v>
      </c>
      <c r="C624" s="21">
        <v>80002005</v>
      </c>
      <c r="D624" s="22"/>
      <c r="E624" s="22" t="s">
        <v>5580</v>
      </c>
      <c r="F624" s="22" t="s">
        <v>1255</v>
      </c>
      <c r="G624" s="22" t="s">
        <v>405</v>
      </c>
      <c r="H624" s="17">
        <v>44559</v>
      </c>
      <c r="I624" s="22" t="s">
        <v>4587</v>
      </c>
    </row>
    <row r="625" spans="1:9" hidden="1">
      <c r="A625" s="22">
        <f t="shared" si="19"/>
        <v>621</v>
      </c>
      <c r="B625" s="21" t="str">
        <f t="shared" si="18"/>
        <v>00118383</v>
      </c>
      <c r="C625" s="21">
        <v>118383</v>
      </c>
      <c r="D625" s="22"/>
      <c r="E625" s="22" t="s">
        <v>5579</v>
      </c>
      <c r="F625" s="22" t="s">
        <v>1255</v>
      </c>
      <c r="G625" s="22" t="s">
        <v>355</v>
      </c>
      <c r="H625" s="17">
        <v>44559</v>
      </c>
      <c r="I625" s="22" t="s">
        <v>4587</v>
      </c>
    </row>
    <row r="626" spans="1:9" hidden="1">
      <c r="A626" s="22">
        <f t="shared" si="19"/>
        <v>622</v>
      </c>
      <c r="B626" s="21" t="str">
        <f t="shared" si="18"/>
        <v>80002005</v>
      </c>
      <c r="C626" s="21">
        <v>80002005</v>
      </c>
      <c r="D626" s="22"/>
      <c r="E626" s="22" t="s">
        <v>5580</v>
      </c>
      <c r="F626" s="22" t="s">
        <v>1255</v>
      </c>
      <c r="G626" s="22" t="s">
        <v>405</v>
      </c>
      <c r="H626" s="17">
        <v>44559</v>
      </c>
      <c r="I626" s="22" t="s">
        <v>4587</v>
      </c>
    </row>
    <row r="627" spans="1:9" hidden="1">
      <c r="A627" s="22">
        <f t="shared" si="19"/>
        <v>623</v>
      </c>
      <c r="B627" s="21" t="str">
        <f t="shared" si="18"/>
        <v>80002345</v>
      </c>
      <c r="C627" s="21">
        <v>80002345</v>
      </c>
      <c r="D627" s="22"/>
      <c r="E627" s="22" t="s">
        <v>5581</v>
      </c>
      <c r="F627" s="22" t="s">
        <v>1255</v>
      </c>
      <c r="G627" s="22" t="s">
        <v>393</v>
      </c>
      <c r="H627" s="17">
        <v>44559</v>
      </c>
      <c r="I627" s="22" t="s">
        <v>4587</v>
      </c>
    </row>
    <row r="628" spans="1:9" hidden="1">
      <c r="A628" s="22">
        <f t="shared" si="19"/>
        <v>624</v>
      </c>
      <c r="B628" s="21" t="str">
        <f t="shared" si="18"/>
        <v>80000511</v>
      </c>
      <c r="C628" s="21">
        <v>80000511</v>
      </c>
      <c r="D628" s="22"/>
      <c r="E628" s="22" t="s">
        <v>5582</v>
      </c>
      <c r="F628" s="22" t="s">
        <v>1255</v>
      </c>
      <c r="G628" s="22" t="s">
        <v>405</v>
      </c>
      <c r="H628" s="17">
        <v>44559</v>
      </c>
      <c r="I628" s="22" t="s">
        <v>4587</v>
      </c>
    </row>
    <row r="629" spans="1:9">
      <c r="A629" s="22">
        <f t="shared" si="19"/>
        <v>625</v>
      </c>
      <c r="B629" s="21" t="str">
        <f t="shared" si="18"/>
        <v>80000644</v>
      </c>
      <c r="C629" s="21">
        <v>80000644</v>
      </c>
      <c r="D629" s="22"/>
      <c r="E629" s="22" t="s">
        <v>5583</v>
      </c>
      <c r="F629" s="22" t="s">
        <v>1255</v>
      </c>
      <c r="G629" s="22" t="s">
        <v>328</v>
      </c>
      <c r="H629" s="17">
        <v>44562</v>
      </c>
      <c r="I629" s="22" t="s">
        <v>4587</v>
      </c>
    </row>
    <row r="630" spans="1:9">
      <c r="A630" s="22">
        <f t="shared" si="19"/>
        <v>626</v>
      </c>
      <c r="B630" s="21" t="str">
        <f t="shared" si="18"/>
        <v>80000644</v>
      </c>
      <c r="C630" s="21">
        <v>80000644</v>
      </c>
      <c r="D630" s="22"/>
      <c r="E630" s="22" t="s">
        <v>5583</v>
      </c>
      <c r="F630" s="22" t="s">
        <v>1255</v>
      </c>
      <c r="G630" s="22" t="s">
        <v>328</v>
      </c>
      <c r="H630" s="17">
        <v>44562</v>
      </c>
      <c r="I630" s="22" t="s">
        <v>4587</v>
      </c>
    </row>
    <row r="631" spans="1:9">
      <c r="A631" s="22">
        <f t="shared" si="19"/>
        <v>627</v>
      </c>
      <c r="B631" s="21" t="str">
        <f t="shared" si="18"/>
        <v>00000000</v>
      </c>
      <c r="C631" s="21">
        <v>0</v>
      </c>
      <c r="D631" s="22"/>
      <c r="E631" s="22" t="s">
        <v>5584</v>
      </c>
      <c r="F631" s="22" t="s">
        <v>1255</v>
      </c>
      <c r="G631" s="22" t="s">
        <v>328</v>
      </c>
      <c r="H631" s="17">
        <v>44562</v>
      </c>
      <c r="I631" s="22" t="s">
        <v>4587</v>
      </c>
    </row>
    <row r="632" spans="1:9">
      <c r="A632" s="22">
        <f t="shared" si="19"/>
        <v>628</v>
      </c>
      <c r="B632" s="21" t="str">
        <f t="shared" si="18"/>
        <v>80002015</v>
      </c>
      <c r="C632" s="21">
        <v>80002015</v>
      </c>
      <c r="D632" s="22"/>
      <c r="E632" s="22" t="s">
        <v>5585</v>
      </c>
      <c r="F632" s="22" t="s">
        <v>1255</v>
      </c>
      <c r="G632" s="22" t="s">
        <v>405</v>
      </c>
      <c r="H632" s="17">
        <v>44563</v>
      </c>
      <c r="I632" s="22" t="s">
        <v>4587</v>
      </c>
    </row>
    <row r="633" spans="1:9">
      <c r="A633" s="22">
        <f t="shared" si="19"/>
        <v>629</v>
      </c>
      <c r="B633" s="21" t="str">
        <f t="shared" si="18"/>
        <v>01219075</v>
      </c>
      <c r="C633" s="21">
        <v>1219075</v>
      </c>
      <c r="D633" s="22"/>
      <c r="E633" s="22" t="s">
        <v>5161</v>
      </c>
      <c r="F633" s="22" t="s">
        <v>1255</v>
      </c>
      <c r="G633" s="22" t="s">
        <v>386</v>
      </c>
      <c r="H633" s="17">
        <v>44563</v>
      </c>
      <c r="I633" s="22" t="s">
        <v>4587</v>
      </c>
    </row>
    <row r="634" spans="1:9">
      <c r="A634" s="22">
        <f t="shared" si="19"/>
        <v>630</v>
      </c>
      <c r="B634" s="21" t="str">
        <f t="shared" si="18"/>
        <v>80002499</v>
      </c>
      <c r="C634" s="21">
        <v>80002499</v>
      </c>
      <c r="D634" s="22"/>
      <c r="E634" s="22" t="s">
        <v>5431</v>
      </c>
      <c r="F634" s="22" t="s">
        <v>1255</v>
      </c>
      <c r="G634" s="22" t="s">
        <v>328</v>
      </c>
      <c r="H634" s="17">
        <v>44563</v>
      </c>
      <c r="I634" s="22" t="s">
        <v>4587</v>
      </c>
    </row>
    <row r="635" spans="1:9">
      <c r="A635" s="22">
        <f t="shared" si="19"/>
        <v>631</v>
      </c>
      <c r="B635" s="21" t="str">
        <f t="shared" si="18"/>
        <v>80000368</v>
      </c>
      <c r="C635" s="21">
        <v>80000368</v>
      </c>
      <c r="D635" s="22"/>
      <c r="E635" s="22" t="s">
        <v>5586</v>
      </c>
      <c r="F635" s="22" t="s">
        <v>1255</v>
      </c>
      <c r="G635" s="22" t="s">
        <v>328</v>
      </c>
      <c r="H635" s="17">
        <v>44563</v>
      </c>
      <c r="I635" s="22" t="s">
        <v>4587</v>
      </c>
    </row>
    <row r="636" spans="1:9">
      <c r="A636" s="22">
        <f t="shared" si="19"/>
        <v>632</v>
      </c>
      <c r="B636" s="21" t="str">
        <f t="shared" si="18"/>
        <v>80002037</v>
      </c>
      <c r="C636" s="21">
        <v>80002037</v>
      </c>
      <c r="D636" s="22"/>
      <c r="E636" s="22" t="s">
        <v>5107</v>
      </c>
      <c r="F636" s="22" t="s">
        <v>1255</v>
      </c>
      <c r="G636" s="22" t="s">
        <v>405</v>
      </c>
      <c r="H636" s="17">
        <v>44563</v>
      </c>
      <c r="I636" s="22" t="s">
        <v>4587</v>
      </c>
    </row>
    <row r="637" spans="1:9">
      <c r="A637" s="22">
        <f t="shared" si="19"/>
        <v>633</v>
      </c>
      <c r="B637" s="21" t="str">
        <f t="shared" si="18"/>
        <v>80002164</v>
      </c>
      <c r="C637" s="21">
        <v>80002164</v>
      </c>
      <c r="D637" s="22"/>
      <c r="E637" s="22" t="s">
        <v>5587</v>
      </c>
      <c r="F637" s="22" t="s">
        <v>1255</v>
      </c>
      <c r="G637" s="22" t="s">
        <v>405</v>
      </c>
      <c r="H637" s="17">
        <v>44563</v>
      </c>
      <c r="I637" s="22" t="s">
        <v>4587</v>
      </c>
    </row>
    <row r="638" spans="1:9">
      <c r="A638" s="22">
        <f t="shared" si="19"/>
        <v>634</v>
      </c>
      <c r="B638" s="21" t="str">
        <f t="shared" si="18"/>
        <v>80002326</v>
      </c>
      <c r="C638" s="21">
        <v>80002326</v>
      </c>
      <c r="D638" s="22"/>
      <c r="E638" s="22" t="s">
        <v>5117</v>
      </c>
      <c r="F638" s="22" t="s">
        <v>1255</v>
      </c>
      <c r="G638" s="22" t="s">
        <v>405</v>
      </c>
      <c r="H638" s="17">
        <v>44563</v>
      </c>
      <c r="I638" s="22" t="s">
        <v>4587</v>
      </c>
    </row>
    <row r="639" spans="1:9">
      <c r="A639" s="22">
        <f t="shared" si="19"/>
        <v>635</v>
      </c>
      <c r="B639" s="21" t="str">
        <f t="shared" si="18"/>
        <v>80000593</v>
      </c>
      <c r="C639" s="21">
        <v>80000593</v>
      </c>
      <c r="D639" s="22"/>
      <c r="E639" s="22" t="s">
        <v>5588</v>
      </c>
      <c r="F639" s="22" t="s">
        <v>1255</v>
      </c>
      <c r="G639" s="22" t="s">
        <v>328</v>
      </c>
      <c r="H639" s="17">
        <v>44563</v>
      </c>
      <c r="I639" s="22" t="s">
        <v>4587</v>
      </c>
    </row>
    <row r="640" spans="1:9">
      <c r="A640" s="22">
        <f t="shared" si="19"/>
        <v>636</v>
      </c>
      <c r="B640" s="21" t="str">
        <f t="shared" si="18"/>
        <v>80000593</v>
      </c>
      <c r="C640" s="21">
        <v>80000593</v>
      </c>
      <c r="D640" s="22"/>
      <c r="E640" s="22" t="s">
        <v>5588</v>
      </c>
      <c r="F640" s="22" t="s">
        <v>1255</v>
      </c>
      <c r="G640" s="22" t="s">
        <v>328</v>
      </c>
      <c r="H640" s="17">
        <v>44563</v>
      </c>
      <c r="I640" s="22" t="s">
        <v>4587</v>
      </c>
    </row>
    <row r="641" spans="1:9">
      <c r="A641" s="22">
        <f t="shared" si="19"/>
        <v>637</v>
      </c>
      <c r="B641" s="21" t="str">
        <f t="shared" si="18"/>
        <v>00110271</v>
      </c>
      <c r="C641" s="21">
        <v>110271</v>
      </c>
      <c r="D641" s="22"/>
      <c r="E641" s="22" t="s">
        <v>3017</v>
      </c>
      <c r="F641" s="22" t="s">
        <v>1255</v>
      </c>
      <c r="G641" s="22" t="s">
        <v>386</v>
      </c>
      <c r="H641" s="17">
        <v>44563</v>
      </c>
      <c r="I641" s="22" t="s">
        <v>4587</v>
      </c>
    </row>
    <row r="642" spans="1:9">
      <c r="A642" s="22">
        <f t="shared" si="19"/>
        <v>638</v>
      </c>
      <c r="B642" s="21" t="str">
        <f t="shared" si="18"/>
        <v>21080001</v>
      </c>
      <c r="C642" s="21">
        <v>21080001</v>
      </c>
      <c r="D642" s="22"/>
      <c r="E642" s="22" t="s">
        <v>5589</v>
      </c>
      <c r="F642" s="22" t="s">
        <v>1255</v>
      </c>
      <c r="G642" s="22" t="s">
        <v>405</v>
      </c>
      <c r="H642" s="17">
        <v>44563</v>
      </c>
      <c r="I642" s="22" t="s">
        <v>4587</v>
      </c>
    </row>
    <row r="643" spans="1:9">
      <c r="A643" s="22">
        <f t="shared" si="19"/>
        <v>639</v>
      </c>
      <c r="B643" s="21" t="str">
        <f t="shared" si="18"/>
        <v>80000486</v>
      </c>
      <c r="C643" s="21">
        <v>80000486</v>
      </c>
      <c r="D643" s="22"/>
      <c r="E643" s="22" t="s">
        <v>5590</v>
      </c>
      <c r="F643" s="22" t="s">
        <v>1255</v>
      </c>
      <c r="G643" s="22" t="s">
        <v>405</v>
      </c>
      <c r="H643" s="17">
        <v>44563</v>
      </c>
      <c r="I643" s="22" t="s">
        <v>4587</v>
      </c>
    </row>
    <row r="644" spans="1:9">
      <c r="A644" s="22">
        <f t="shared" si="19"/>
        <v>640</v>
      </c>
      <c r="B644" s="21" t="str">
        <f t="shared" si="18"/>
        <v>80000486</v>
      </c>
      <c r="C644" s="21">
        <v>80000486</v>
      </c>
      <c r="D644" s="22"/>
      <c r="E644" s="22" t="s">
        <v>5590</v>
      </c>
      <c r="F644" s="22" t="s">
        <v>1255</v>
      </c>
      <c r="G644" s="22" t="s">
        <v>405</v>
      </c>
      <c r="H644" s="17">
        <v>44563</v>
      </c>
      <c r="I644" s="22" t="s">
        <v>4587</v>
      </c>
    </row>
    <row r="645" spans="1:9">
      <c r="A645" s="22">
        <f t="shared" si="19"/>
        <v>641</v>
      </c>
      <c r="B645" s="21" t="str">
        <f t="shared" ref="B645:B708" si="20">TEXT(C645,"00000000")</f>
        <v>80002056</v>
      </c>
      <c r="C645" s="21">
        <v>80002056</v>
      </c>
      <c r="D645" s="22"/>
      <c r="E645" s="22" t="s">
        <v>5591</v>
      </c>
      <c r="F645" s="22" t="s">
        <v>1255</v>
      </c>
      <c r="G645" s="22" t="s">
        <v>328</v>
      </c>
      <c r="H645" s="17">
        <v>44563</v>
      </c>
      <c r="I645" s="22" t="s">
        <v>4587</v>
      </c>
    </row>
    <row r="646" spans="1:9">
      <c r="A646" s="22">
        <f t="shared" si="19"/>
        <v>642</v>
      </c>
      <c r="B646" s="21" t="str">
        <f t="shared" si="20"/>
        <v>80002054</v>
      </c>
      <c r="C646" s="21">
        <v>80002054</v>
      </c>
      <c r="D646" s="22"/>
      <c r="E646" s="22" t="s">
        <v>5592</v>
      </c>
      <c r="F646" s="22" t="s">
        <v>1255</v>
      </c>
      <c r="G646" s="22" t="s">
        <v>328</v>
      </c>
      <c r="H646" s="17">
        <v>44563</v>
      </c>
      <c r="I646" s="22" t="s">
        <v>4587</v>
      </c>
    </row>
    <row r="647" spans="1:9">
      <c r="A647" s="22">
        <f t="shared" si="19"/>
        <v>643</v>
      </c>
      <c r="B647" s="21" t="str">
        <f t="shared" si="20"/>
        <v>80001785</v>
      </c>
      <c r="C647" s="21">
        <v>80001785</v>
      </c>
      <c r="D647" s="22"/>
      <c r="E647" s="22" t="s">
        <v>5593</v>
      </c>
      <c r="F647" s="22" t="s">
        <v>1255</v>
      </c>
      <c r="G647" s="22" t="s">
        <v>328</v>
      </c>
      <c r="H647" s="17">
        <v>44563</v>
      </c>
      <c r="I647" s="22" t="s">
        <v>4587</v>
      </c>
    </row>
    <row r="648" spans="1:9">
      <c r="A648" s="22">
        <f t="shared" ref="A648:A711" si="21">A647+1</f>
        <v>644</v>
      </c>
      <c r="B648" s="21" t="str">
        <f t="shared" si="20"/>
        <v>80001091</v>
      </c>
      <c r="C648" s="21">
        <v>80001091</v>
      </c>
      <c r="D648" s="22"/>
      <c r="E648" s="22" t="s">
        <v>5594</v>
      </c>
      <c r="F648" s="22" t="s">
        <v>1255</v>
      </c>
      <c r="G648" s="22" t="s">
        <v>393</v>
      </c>
      <c r="H648" s="17">
        <v>44564</v>
      </c>
      <c r="I648" s="22" t="s">
        <v>4587</v>
      </c>
    </row>
    <row r="649" spans="1:9">
      <c r="A649" s="22">
        <f t="shared" si="21"/>
        <v>645</v>
      </c>
      <c r="B649" s="21" t="str">
        <f t="shared" si="20"/>
        <v>80001769</v>
      </c>
      <c r="C649" s="21">
        <v>80001769</v>
      </c>
      <c r="D649" s="22"/>
      <c r="E649" s="22" t="s">
        <v>5595</v>
      </c>
      <c r="F649" s="22" t="s">
        <v>1255</v>
      </c>
      <c r="G649" s="22" t="s">
        <v>328</v>
      </c>
      <c r="H649" s="17">
        <v>44565</v>
      </c>
      <c r="I649" s="22" t="s">
        <v>4587</v>
      </c>
    </row>
    <row r="650" spans="1:9">
      <c r="A650" s="22">
        <f t="shared" si="21"/>
        <v>646</v>
      </c>
      <c r="B650" s="21" t="str">
        <f t="shared" si="20"/>
        <v>80002061</v>
      </c>
      <c r="C650" s="21">
        <v>80002061</v>
      </c>
      <c r="D650" s="22"/>
      <c r="E650" s="22" t="s">
        <v>5596</v>
      </c>
      <c r="F650" s="22" t="s">
        <v>1255</v>
      </c>
      <c r="G650" s="22" t="s">
        <v>328</v>
      </c>
      <c r="H650" s="17">
        <v>44565</v>
      </c>
      <c r="I650" s="22" t="s">
        <v>4587</v>
      </c>
    </row>
    <row r="651" spans="1:9">
      <c r="A651" s="22">
        <f t="shared" si="21"/>
        <v>647</v>
      </c>
      <c r="B651" s="21" t="str">
        <f t="shared" si="20"/>
        <v>80000846</v>
      </c>
      <c r="C651" s="21">
        <v>80000846</v>
      </c>
      <c r="D651" s="22"/>
      <c r="E651" s="22" t="s">
        <v>5597</v>
      </c>
      <c r="F651" s="22" t="s">
        <v>1255</v>
      </c>
      <c r="G651" s="22" t="s">
        <v>328</v>
      </c>
      <c r="H651" s="17">
        <v>44566</v>
      </c>
      <c r="I651" s="22" t="s">
        <v>4587</v>
      </c>
    </row>
    <row r="652" spans="1:9">
      <c r="A652" s="22">
        <f t="shared" si="21"/>
        <v>648</v>
      </c>
      <c r="B652" s="21" t="str">
        <f t="shared" si="20"/>
        <v>80000014</v>
      </c>
      <c r="C652" s="21">
        <v>80000014</v>
      </c>
      <c r="D652" s="22"/>
      <c r="E652" s="22" t="s">
        <v>5598</v>
      </c>
      <c r="F652" s="22" t="s">
        <v>1255</v>
      </c>
      <c r="G652" s="22" t="s">
        <v>405</v>
      </c>
      <c r="H652" s="17">
        <v>44566</v>
      </c>
      <c r="I652" s="22" t="s">
        <v>4587</v>
      </c>
    </row>
    <row r="653" spans="1:9">
      <c r="A653" s="22">
        <f t="shared" si="21"/>
        <v>649</v>
      </c>
      <c r="B653" s="21" t="str">
        <f t="shared" si="20"/>
        <v>00119142</v>
      </c>
      <c r="C653" s="21">
        <v>119142</v>
      </c>
      <c r="D653" s="22"/>
      <c r="E653" s="22" t="s">
        <v>5321</v>
      </c>
      <c r="F653" s="22" t="s">
        <v>1255</v>
      </c>
      <c r="G653" s="22" t="s">
        <v>405</v>
      </c>
      <c r="H653" s="17">
        <v>44567</v>
      </c>
      <c r="I653" s="22" t="s">
        <v>4587</v>
      </c>
    </row>
    <row r="654" spans="1:9">
      <c r="A654" s="22">
        <f t="shared" si="21"/>
        <v>650</v>
      </c>
      <c r="B654" s="21" t="str">
        <f t="shared" si="20"/>
        <v>00117326</v>
      </c>
      <c r="C654" s="21">
        <v>117326</v>
      </c>
      <c r="D654" s="22"/>
      <c r="E654" s="22" t="s">
        <v>5267</v>
      </c>
      <c r="F654" s="22" t="s">
        <v>1255</v>
      </c>
      <c r="G654" s="22" t="s">
        <v>405</v>
      </c>
      <c r="H654" s="17">
        <v>44567</v>
      </c>
      <c r="I654" s="22" t="s">
        <v>4587</v>
      </c>
    </row>
    <row r="655" spans="1:9">
      <c r="A655" s="22">
        <f t="shared" si="21"/>
        <v>651</v>
      </c>
      <c r="B655" s="21" t="str">
        <f t="shared" si="20"/>
        <v>80002186</v>
      </c>
      <c r="C655" s="21">
        <v>80002186</v>
      </c>
      <c r="D655" s="22"/>
      <c r="E655" s="22" t="s">
        <v>5599</v>
      </c>
      <c r="F655" s="22" t="s">
        <v>1255</v>
      </c>
      <c r="G655" s="22" t="s">
        <v>405</v>
      </c>
      <c r="H655" s="17">
        <v>44567</v>
      </c>
      <c r="I655" s="22" t="s">
        <v>4587</v>
      </c>
    </row>
    <row r="656" spans="1:9">
      <c r="A656" s="22">
        <f t="shared" si="21"/>
        <v>652</v>
      </c>
      <c r="B656" s="21" t="str">
        <f t="shared" si="20"/>
        <v>80002186</v>
      </c>
      <c r="C656" s="21">
        <v>80002186</v>
      </c>
      <c r="D656" s="22"/>
      <c r="E656" s="22" t="s">
        <v>5600</v>
      </c>
      <c r="F656" s="22" t="s">
        <v>1255</v>
      </c>
      <c r="G656" s="22" t="s">
        <v>405</v>
      </c>
      <c r="H656" s="17">
        <v>44567</v>
      </c>
      <c r="I656" s="22" t="s">
        <v>4587</v>
      </c>
    </row>
    <row r="657" spans="1:9">
      <c r="A657" s="22">
        <f t="shared" si="21"/>
        <v>653</v>
      </c>
      <c r="B657" s="21" t="str">
        <f t="shared" si="20"/>
        <v>BMP-2509212</v>
      </c>
      <c r="C657" s="21" t="s">
        <v>617</v>
      </c>
      <c r="D657" s="22"/>
      <c r="E657" s="22" t="s">
        <v>5601</v>
      </c>
      <c r="F657" s="22" t="s">
        <v>326</v>
      </c>
      <c r="G657" s="22" t="s">
        <v>386</v>
      </c>
      <c r="H657" s="17">
        <v>44567</v>
      </c>
      <c r="I657" s="22" t="s">
        <v>4587</v>
      </c>
    </row>
    <row r="658" spans="1:9">
      <c r="A658" s="22">
        <f t="shared" si="21"/>
        <v>654</v>
      </c>
      <c r="B658" s="21" t="str">
        <f t="shared" si="20"/>
        <v>BMP-2509212</v>
      </c>
      <c r="C658" s="21" t="s">
        <v>617</v>
      </c>
      <c r="D658" s="22"/>
      <c r="E658" s="22" t="s">
        <v>5601</v>
      </c>
      <c r="F658" s="22" t="s">
        <v>326</v>
      </c>
      <c r="G658" s="22" t="s">
        <v>386</v>
      </c>
      <c r="H658" s="17">
        <v>44567</v>
      </c>
      <c r="I658" s="22" t="s">
        <v>4587</v>
      </c>
    </row>
    <row r="659" spans="1:9">
      <c r="A659" s="22">
        <f t="shared" si="21"/>
        <v>655</v>
      </c>
      <c r="B659" s="21" t="str">
        <f t="shared" si="20"/>
        <v>00119142</v>
      </c>
      <c r="C659" s="21">
        <v>119142</v>
      </c>
      <c r="D659" s="22"/>
      <c r="E659" s="22" t="s">
        <v>5321</v>
      </c>
      <c r="F659" s="22" t="s">
        <v>1255</v>
      </c>
      <c r="G659" s="22" t="s">
        <v>405</v>
      </c>
      <c r="H659" s="17">
        <v>44567</v>
      </c>
      <c r="I659" s="22" t="s">
        <v>4587</v>
      </c>
    </row>
    <row r="660" spans="1:9">
      <c r="A660" s="22">
        <f t="shared" si="21"/>
        <v>656</v>
      </c>
      <c r="B660" s="21" t="str">
        <f t="shared" si="20"/>
        <v>00118101</v>
      </c>
      <c r="C660" s="21">
        <v>118101</v>
      </c>
      <c r="D660" s="22"/>
      <c r="E660" s="22" t="s">
        <v>5257</v>
      </c>
      <c r="F660" s="22" t="s">
        <v>1255</v>
      </c>
      <c r="G660" s="22" t="s">
        <v>405</v>
      </c>
      <c r="H660" s="17">
        <v>44567</v>
      </c>
      <c r="I660" s="22" t="s">
        <v>4587</v>
      </c>
    </row>
    <row r="661" spans="1:9">
      <c r="A661" s="22">
        <f t="shared" si="21"/>
        <v>657</v>
      </c>
      <c r="B661" s="21" t="str">
        <f t="shared" si="20"/>
        <v>80002501</v>
      </c>
      <c r="C661" s="21">
        <v>80002501</v>
      </c>
      <c r="D661" s="22"/>
      <c r="E661" s="22" t="s">
        <v>5266</v>
      </c>
      <c r="F661" s="22" t="s">
        <v>1255</v>
      </c>
      <c r="G661" s="22" t="s">
        <v>328</v>
      </c>
      <c r="H661" s="17">
        <v>44567</v>
      </c>
      <c r="I661" s="22" t="s">
        <v>4587</v>
      </c>
    </row>
    <row r="662" spans="1:9">
      <c r="A662" s="22">
        <f t="shared" si="21"/>
        <v>658</v>
      </c>
      <c r="B662" s="21" t="str">
        <f t="shared" si="20"/>
        <v>80001216</v>
      </c>
      <c r="C662" s="21">
        <v>80001216</v>
      </c>
      <c r="D662" s="22"/>
      <c r="E662" s="22" t="s">
        <v>5101</v>
      </c>
      <c r="F662" s="22" t="s">
        <v>1255</v>
      </c>
      <c r="G662" s="22" t="s">
        <v>328</v>
      </c>
      <c r="H662" s="17">
        <v>44567</v>
      </c>
      <c r="I662" s="22" t="s">
        <v>4587</v>
      </c>
    </row>
    <row r="663" spans="1:9">
      <c r="A663" s="22">
        <f t="shared" si="21"/>
        <v>659</v>
      </c>
      <c r="B663" s="21" t="str">
        <f t="shared" si="20"/>
        <v>00117342</v>
      </c>
      <c r="C663" s="21">
        <v>117342</v>
      </c>
      <c r="D663" s="22"/>
      <c r="E663" s="22" t="s">
        <v>5602</v>
      </c>
      <c r="F663" s="22" t="s">
        <v>1255</v>
      </c>
      <c r="G663" s="22" t="s">
        <v>328</v>
      </c>
      <c r="H663" s="17">
        <v>44567</v>
      </c>
      <c r="I663" s="22" t="s">
        <v>4587</v>
      </c>
    </row>
    <row r="664" spans="1:9">
      <c r="A664" s="22">
        <f t="shared" si="21"/>
        <v>660</v>
      </c>
      <c r="B664" s="21" t="str">
        <f t="shared" si="20"/>
        <v>21090001</v>
      </c>
      <c r="C664" s="21">
        <v>21090001</v>
      </c>
      <c r="D664" s="22"/>
      <c r="E664" s="22" t="s">
        <v>5603</v>
      </c>
      <c r="F664" s="22" t="s">
        <v>1255</v>
      </c>
      <c r="G664" s="22" t="s">
        <v>405</v>
      </c>
      <c r="H664" s="17">
        <v>44567</v>
      </c>
      <c r="I664" s="22" t="s">
        <v>4587</v>
      </c>
    </row>
    <row r="665" spans="1:9">
      <c r="A665" s="22">
        <f t="shared" si="21"/>
        <v>661</v>
      </c>
      <c r="B665" s="21" t="str">
        <f t="shared" si="20"/>
        <v>80000426</v>
      </c>
      <c r="C665" s="21">
        <v>80000426</v>
      </c>
      <c r="D665" s="22"/>
      <c r="E665" s="22" t="s">
        <v>5103</v>
      </c>
      <c r="F665" s="22" t="s">
        <v>1255</v>
      </c>
      <c r="G665" s="22" t="s">
        <v>328</v>
      </c>
      <c r="H665" s="17">
        <v>44567</v>
      </c>
      <c r="I665" s="22" t="s">
        <v>4587</v>
      </c>
    </row>
    <row r="666" spans="1:9">
      <c r="A666" s="22">
        <f t="shared" si="21"/>
        <v>662</v>
      </c>
      <c r="B666" s="21" t="str">
        <f t="shared" si="20"/>
        <v>80001217</v>
      </c>
      <c r="C666" s="21">
        <v>80001217</v>
      </c>
      <c r="D666" s="22"/>
      <c r="E666" s="22" t="s">
        <v>5102</v>
      </c>
      <c r="F666" s="22" t="s">
        <v>1255</v>
      </c>
      <c r="G666" s="22" t="s">
        <v>328</v>
      </c>
      <c r="H666" s="17">
        <v>44567</v>
      </c>
      <c r="I666" s="22" t="s">
        <v>4587</v>
      </c>
    </row>
    <row r="667" spans="1:9">
      <c r="A667" s="22">
        <f t="shared" si="21"/>
        <v>663</v>
      </c>
      <c r="B667" s="21" t="str">
        <f t="shared" si="20"/>
        <v>00111104</v>
      </c>
      <c r="C667" s="21">
        <v>111104</v>
      </c>
      <c r="D667" s="22"/>
      <c r="E667" s="22" t="s">
        <v>5604</v>
      </c>
      <c r="F667" s="22" t="s">
        <v>1255</v>
      </c>
      <c r="G667" s="22" t="s">
        <v>3973</v>
      </c>
      <c r="H667" s="17">
        <v>44567</v>
      </c>
      <c r="I667" s="22" t="s">
        <v>4587</v>
      </c>
    </row>
    <row r="668" spans="1:9">
      <c r="A668" s="22">
        <f t="shared" si="21"/>
        <v>664</v>
      </c>
      <c r="B668" s="21" t="str">
        <f t="shared" si="20"/>
        <v>80002161</v>
      </c>
      <c r="C668" s="21">
        <v>80002161</v>
      </c>
      <c r="D668" s="22"/>
      <c r="E668" s="22" t="s">
        <v>3627</v>
      </c>
      <c r="F668" s="22" t="s">
        <v>1255</v>
      </c>
      <c r="G668" s="22" t="s">
        <v>328</v>
      </c>
      <c r="H668" s="17">
        <v>44567</v>
      </c>
      <c r="I668" s="22" t="s">
        <v>4587</v>
      </c>
    </row>
    <row r="669" spans="1:9">
      <c r="A669" s="22">
        <f t="shared" si="21"/>
        <v>665</v>
      </c>
      <c r="B669" s="21" t="str">
        <f t="shared" si="20"/>
        <v>80000548</v>
      </c>
      <c r="C669" s="21">
        <v>80000548</v>
      </c>
      <c r="D669" s="22"/>
      <c r="E669" s="22" t="s">
        <v>5605</v>
      </c>
      <c r="F669" s="22" t="s">
        <v>1255</v>
      </c>
      <c r="G669" s="22" t="s">
        <v>405</v>
      </c>
      <c r="H669" s="17">
        <v>44568</v>
      </c>
      <c r="I669" s="22" t="s">
        <v>4587</v>
      </c>
    </row>
    <row r="670" spans="1:9">
      <c r="A670" s="22">
        <f t="shared" si="21"/>
        <v>666</v>
      </c>
      <c r="B670" s="21" t="str">
        <f t="shared" si="20"/>
        <v>80002501</v>
      </c>
      <c r="C670" s="21">
        <v>80002501</v>
      </c>
      <c r="D670" s="22"/>
      <c r="E670" s="22" t="s">
        <v>5266</v>
      </c>
      <c r="F670" s="22" t="s">
        <v>1255</v>
      </c>
      <c r="G670" s="22" t="s">
        <v>328</v>
      </c>
      <c r="H670" s="17">
        <v>44568</v>
      </c>
      <c r="I670" s="22" t="s">
        <v>4587</v>
      </c>
    </row>
    <row r="671" spans="1:9">
      <c r="A671" s="22">
        <f t="shared" si="21"/>
        <v>667</v>
      </c>
      <c r="B671" s="21" t="str">
        <f t="shared" si="20"/>
        <v>00116187</v>
      </c>
      <c r="C671" s="21">
        <v>116187</v>
      </c>
      <c r="D671" s="22"/>
      <c r="E671" s="22" t="s">
        <v>2481</v>
      </c>
      <c r="F671" s="22" t="s">
        <v>1255</v>
      </c>
      <c r="G671" s="22" t="s">
        <v>328</v>
      </c>
      <c r="H671" s="17">
        <v>44568</v>
      </c>
      <c r="I671" s="22" t="s">
        <v>4587</v>
      </c>
    </row>
    <row r="672" spans="1:9">
      <c r="A672" s="22">
        <f t="shared" si="21"/>
        <v>668</v>
      </c>
      <c r="B672" s="21" t="str">
        <f t="shared" si="20"/>
        <v>80001280</v>
      </c>
      <c r="C672" s="21">
        <v>80001280</v>
      </c>
      <c r="D672" s="22"/>
      <c r="E672" s="22" t="s">
        <v>5606</v>
      </c>
      <c r="F672" s="22" t="s">
        <v>1255</v>
      </c>
      <c r="G672" s="22" t="s">
        <v>405</v>
      </c>
      <c r="H672" s="17">
        <v>44568</v>
      </c>
      <c r="I672" s="22" t="s">
        <v>4587</v>
      </c>
    </row>
    <row r="673" spans="1:9">
      <c r="A673" s="22">
        <f t="shared" si="21"/>
        <v>669</v>
      </c>
      <c r="B673" s="21" t="str">
        <f t="shared" si="20"/>
        <v>80002046</v>
      </c>
      <c r="C673" s="21">
        <v>80002046</v>
      </c>
      <c r="D673" s="22"/>
      <c r="E673" s="22" t="s">
        <v>5607</v>
      </c>
      <c r="F673" s="22" t="s">
        <v>1255</v>
      </c>
      <c r="G673" s="22" t="s">
        <v>405</v>
      </c>
      <c r="H673" s="17">
        <v>44568</v>
      </c>
      <c r="I673" s="22" t="s">
        <v>4587</v>
      </c>
    </row>
    <row r="674" spans="1:9">
      <c r="A674" s="22">
        <f t="shared" si="21"/>
        <v>670</v>
      </c>
      <c r="B674" s="21" t="str">
        <f t="shared" si="20"/>
        <v>800001365</v>
      </c>
      <c r="C674" s="21">
        <v>800001365</v>
      </c>
      <c r="D674" s="22"/>
      <c r="E674" s="22" t="s">
        <v>5608</v>
      </c>
      <c r="F674" s="22" t="s">
        <v>1255</v>
      </c>
      <c r="G674" s="22" t="s">
        <v>405</v>
      </c>
      <c r="H674" s="17">
        <v>44568</v>
      </c>
      <c r="I674" s="22" t="s">
        <v>4587</v>
      </c>
    </row>
    <row r="675" spans="1:9">
      <c r="A675" s="22">
        <f t="shared" si="21"/>
        <v>671</v>
      </c>
      <c r="B675" s="21" t="str">
        <f t="shared" si="20"/>
        <v>80002046</v>
      </c>
      <c r="C675" s="21">
        <v>80002046</v>
      </c>
      <c r="D675" s="22"/>
      <c r="E675" s="22" t="s">
        <v>5607</v>
      </c>
      <c r="F675" s="22" t="s">
        <v>1255</v>
      </c>
      <c r="G675" s="22" t="s">
        <v>405</v>
      </c>
      <c r="H675" s="17">
        <v>44568</v>
      </c>
      <c r="I675" s="22" t="s">
        <v>4587</v>
      </c>
    </row>
    <row r="676" spans="1:9">
      <c r="A676" s="22">
        <f t="shared" si="21"/>
        <v>672</v>
      </c>
      <c r="B676" s="21" t="str">
        <f t="shared" si="20"/>
        <v>80001013</v>
      </c>
      <c r="C676" s="21">
        <v>80001013</v>
      </c>
      <c r="D676" s="22"/>
      <c r="E676" s="22" t="s">
        <v>5254</v>
      </c>
      <c r="F676" s="22" t="s">
        <v>1255</v>
      </c>
      <c r="G676" s="22" t="s">
        <v>386</v>
      </c>
      <c r="H676" s="17">
        <v>44568</v>
      </c>
      <c r="I676" s="22" t="s">
        <v>4587</v>
      </c>
    </row>
    <row r="677" spans="1:9">
      <c r="A677" s="22">
        <f t="shared" si="21"/>
        <v>673</v>
      </c>
      <c r="B677" s="21" t="str">
        <f t="shared" si="20"/>
        <v>80000655</v>
      </c>
      <c r="C677" s="21">
        <v>80000655</v>
      </c>
      <c r="D677" s="22"/>
      <c r="E677" s="22" t="s">
        <v>5609</v>
      </c>
      <c r="F677" s="22" t="s">
        <v>1255</v>
      </c>
      <c r="G677" s="22" t="s">
        <v>405</v>
      </c>
      <c r="H677" s="17">
        <v>44568</v>
      </c>
      <c r="I677" s="22" t="s">
        <v>4587</v>
      </c>
    </row>
    <row r="678" spans="1:9">
      <c r="A678" s="22">
        <f t="shared" si="21"/>
        <v>674</v>
      </c>
      <c r="B678" s="21" t="str">
        <f t="shared" si="20"/>
        <v>00000197</v>
      </c>
      <c r="C678" s="21" t="s">
        <v>790</v>
      </c>
      <c r="D678" s="22"/>
      <c r="E678" s="22" t="s">
        <v>5610</v>
      </c>
      <c r="F678" s="22" t="s">
        <v>783</v>
      </c>
      <c r="G678" s="22" t="s">
        <v>328</v>
      </c>
      <c r="H678" s="17">
        <v>44569</v>
      </c>
      <c r="I678" s="22" t="s">
        <v>4587</v>
      </c>
    </row>
    <row r="679" spans="1:9">
      <c r="A679" s="22">
        <f t="shared" si="21"/>
        <v>675</v>
      </c>
      <c r="B679" s="21" t="str">
        <f t="shared" si="20"/>
        <v>MP/EDJ-21030007</v>
      </c>
      <c r="C679" s="21" t="s">
        <v>4427</v>
      </c>
      <c r="D679" s="22"/>
      <c r="E679" s="22" t="s">
        <v>5611</v>
      </c>
      <c r="F679" s="22" t="s">
        <v>744</v>
      </c>
      <c r="G679" s="22" t="s">
        <v>3973</v>
      </c>
      <c r="H679" s="17">
        <v>44569</v>
      </c>
      <c r="I679" s="22" t="s">
        <v>4587</v>
      </c>
    </row>
    <row r="680" spans="1:9">
      <c r="A680" s="22">
        <f t="shared" si="21"/>
        <v>676</v>
      </c>
      <c r="B680" s="21" t="str">
        <f t="shared" si="20"/>
        <v>00212370</v>
      </c>
      <c r="C680" s="21">
        <v>212370</v>
      </c>
      <c r="D680" s="22"/>
      <c r="E680" s="22" t="s">
        <v>5612</v>
      </c>
      <c r="F680" s="22" t="s">
        <v>3946</v>
      </c>
      <c r="G680" s="22" t="s">
        <v>405</v>
      </c>
      <c r="H680" s="17">
        <v>44569</v>
      </c>
      <c r="I680" s="22" t="s">
        <v>4587</v>
      </c>
    </row>
    <row r="681" spans="1:9">
      <c r="A681" s="22">
        <f t="shared" si="21"/>
        <v>677</v>
      </c>
      <c r="B681" s="21" t="str">
        <f t="shared" si="20"/>
        <v>00212370</v>
      </c>
      <c r="C681" s="21">
        <v>212370</v>
      </c>
      <c r="D681" s="22"/>
      <c r="E681" s="22" t="s">
        <v>5612</v>
      </c>
      <c r="F681" s="22" t="s">
        <v>3946</v>
      </c>
      <c r="G681" s="22" t="s">
        <v>405</v>
      </c>
      <c r="H681" s="17">
        <v>44569</v>
      </c>
      <c r="I681" s="22" t="s">
        <v>4587</v>
      </c>
    </row>
    <row r="682" spans="1:9">
      <c r="A682" s="22">
        <f t="shared" si="21"/>
        <v>678</v>
      </c>
      <c r="B682" s="21" t="str">
        <f t="shared" si="20"/>
        <v>00212520</v>
      </c>
      <c r="C682" s="21">
        <v>212520</v>
      </c>
      <c r="D682" s="22"/>
      <c r="E682" s="22" t="s">
        <v>252</v>
      </c>
      <c r="F682" s="22" t="s">
        <v>3946</v>
      </c>
      <c r="G682" s="22" t="s">
        <v>405</v>
      </c>
      <c r="H682" s="17">
        <v>44569</v>
      </c>
      <c r="I682" s="22" t="s">
        <v>4587</v>
      </c>
    </row>
    <row r="683" spans="1:9">
      <c r="A683" s="22">
        <f t="shared" si="21"/>
        <v>679</v>
      </c>
      <c r="B683" s="21" t="str">
        <f t="shared" si="20"/>
        <v>80002024</v>
      </c>
      <c r="C683" s="21">
        <v>80002024</v>
      </c>
      <c r="D683" s="22"/>
      <c r="E683" s="22" t="s">
        <v>5221</v>
      </c>
      <c r="F683" s="22" t="s">
        <v>1255</v>
      </c>
      <c r="G683" s="22" t="s">
        <v>405</v>
      </c>
      <c r="H683" s="17">
        <v>44569</v>
      </c>
      <c r="I683" s="22" t="s">
        <v>4587</v>
      </c>
    </row>
    <row r="684" spans="1:9">
      <c r="A684" s="22">
        <f t="shared" si="21"/>
        <v>680</v>
      </c>
      <c r="B684" s="21" t="str">
        <f t="shared" si="20"/>
        <v>80002138</v>
      </c>
      <c r="C684" s="21">
        <v>80002138</v>
      </c>
      <c r="D684" s="22"/>
      <c r="E684" s="22" t="s">
        <v>5613</v>
      </c>
      <c r="F684" s="22" t="s">
        <v>1255</v>
      </c>
      <c r="G684" s="22" t="s">
        <v>386</v>
      </c>
      <c r="H684" s="17">
        <v>44570</v>
      </c>
      <c r="I684" s="22" t="s">
        <v>4587</v>
      </c>
    </row>
    <row r="685" spans="1:9">
      <c r="A685" s="22">
        <f t="shared" si="21"/>
        <v>681</v>
      </c>
      <c r="B685" s="21" t="str">
        <f t="shared" si="20"/>
        <v>80002530</v>
      </c>
      <c r="C685" s="21">
        <v>80002530</v>
      </c>
      <c r="D685" s="22"/>
      <c r="E685" s="22" t="s">
        <v>1498</v>
      </c>
      <c r="F685" s="22" t="s">
        <v>1255</v>
      </c>
      <c r="G685" s="22" t="s">
        <v>405</v>
      </c>
      <c r="H685" s="17">
        <v>44570</v>
      </c>
      <c r="I685" s="22" t="s">
        <v>4587</v>
      </c>
    </row>
    <row r="686" spans="1:9">
      <c r="A686" s="22">
        <f t="shared" si="21"/>
        <v>682</v>
      </c>
      <c r="B686" s="21" t="str">
        <f t="shared" si="20"/>
        <v>80000527</v>
      </c>
      <c r="C686" s="21">
        <v>80000527</v>
      </c>
      <c r="D686" s="22"/>
      <c r="E686" s="22" t="s">
        <v>5614</v>
      </c>
      <c r="F686" s="22" t="s">
        <v>1255</v>
      </c>
      <c r="G686" s="22" t="s">
        <v>405</v>
      </c>
      <c r="H686" s="17">
        <v>44570</v>
      </c>
      <c r="I686" s="22" t="s">
        <v>4587</v>
      </c>
    </row>
    <row r="687" spans="1:9">
      <c r="A687" s="22">
        <f t="shared" si="21"/>
        <v>683</v>
      </c>
      <c r="B687" s="21" t="str">
        <f t="shared" si="20"/>
        <v>80000419</v>
      </c>
      <c r="C687" s="21">
        <v>80000419</v>
      </c>
      <c r="D687" s="22"/>
      <c r="E687" s="22" t="s">
        <v>5615</v>
      </c>
      <c r="F687" s="22" t="s">
        <v>1255</v>
      </c>
      <c r="G687" s="22" t="s">
        <v>328</v>
      </c>
      <c r="H687" s="17">
        <v>44570</v>
      </c>
      <c r="I687" s="22" t="s">
        <v>4587</v>
      </c>
    </row>
    <row r="688" spans="1:9">
      <c r="A688" s="22">
        <f t="shared" si="21"/>
        <v>684</v>
      </c>
      <c r="B688" s="21" t="str">
        <f t="shared" si="20"/>
        <v>80000927</v>
      </c>
      <c r="C688" s="21">
        <v>80000927</v>
      </c>
      <c r="D688" s="22"/>
      <c r="E688" s="22" t="s">
        <v>5616</v>
      </c>
      <c r="F688" s="22" t="s">
        <v>1255</v>
      </c>
      <c r="G688" s="22" t="s">
        <v>405</v>
      </c>
      <c r="H688" s="17">
        <v>44570</v>
      </c>
      <c r="I688" s="22" t="s">
        <v>4587</v>
      </c>
    </row>
    <row r="689" spans="1:9">
      <c r="A689" s="22">
        <f t="shared" si="21"/>
        <v>685</v>
      </c>
      <c r="B689" s="21" t="str">
        <f t="shared" si="20"/>
        <v>08000064</v>
      </c>
      <c r="C689" s="21">
        <v>8000064</v>
      </c>
      <c r="D689" s="22"/>
      <c r="E689" s="22" t="s">
        <v>5617</v>
      </c>
      <c r="F689" s="22" t="s">
        <v>1255</v>
      </c>
      <c r="G689" s="22" t="s">
        <v>405</v>
      </c>
      <c r="H689" s="17">
        <v>44570</v>
      </c>
      <c r="I689" s="22" t="s">
        <v>4587</v>
      </c>
    </row>
    <row r="690" spans="1:9">
      <c r="A690" s="22">
        <f t="shared" si="21"/>
        <v>686</v>
      </c>
      <c r="B690" s="21" t="str">
        <f t="shared" si="20"/>
        <v>80002334</v>
      </c>
      <c r="C690" s="21">
        <v>80002334</v>
      </c>
      <c r="D690" s="22"/>
      <c r="E690" s="22" t="s">
        <v>5618</v>
      </c>
      <c r="F690" s="22" t="s">
        <v>1255</v>
      </c>
      <c r="G690" s="22" t="s">
        <v>405</v>
      </c>
      <c r="H690" s="17">
        <v>44570</v>
      </c>
      <c r="I690" s="22" t="s">
        <v>4587</v>
      </c>
    </row>
    <row r="691" spans="1:9">
      <c r="A691" s="22">
        <f t="shared" si="21"/>
        <v>687</v>
      </c>
      <c r="B691" s="21" t="str">
        <f t="shared" si="20"/>
        <v>80000557</v>
      </c>
      <c r="C691" s="21">
        <v>80000557</v>
      </c>
      <c r="D691" s="22"/>
      <c r="E691" s="22" t="s">
        <v>5619</v>
      </c>
      <c r="F691" s="22" t="s">
        <v>1255</v>
      </c>
      <c r="G691" s="22" t="s">
        <v>405</v>
      </c>
      <c r="H691" s="17">
        <v>44570</v>
      </c>
      <c r="I691" s="22" t="s">
        <v>4587</v>
      </c>
    </row>
    <row r="692" spans="1:9">
      <c r="A692" s="22">
        <f t="shared" si="21"/>
        <v>688</v>
      </c>
      <c r="B692" s="21" t="str">
        <f t="shared" si="20"/>
        <v>80001448</v>
      </c>
      <c r="C692" s="21">
        <v>80001448</v>
      </c>
      <c r="D692" s="22"/>
      <c r="E692" s="22" t="s">
        <v>5303</v>
      </c>
      <c r="F692" s="22" t="s">
        <v>1255</v>
      </c>
      <c r="G692" s="22" t="s">
        <v>405</v>
      </c>
      <c r="H692" s="17">
        <v>44570</v>
      </c>
      <c r="I692" s="22" t="s">
        <v>4587</v>
      </c>
    </row>
    <row r="693" spans="1:9">
      <c r="A693" s="22">
        <f t="shared" si="21"/>
        <v>689</v>
      </c>
      <c r="B693" s="21" t="str">
        <f t="shared" si="20"/>
        <v>80001448</v>
      </c>
      <c r="C693" s="21">
        <v>80001448</v>
      </c>
      <c r="D693" s="22"/>
      <c r="E693" s="22" t="s">
        <v>5303</v>
      </c>
      <c r="F693" s="22" t="s">
        <v>1255</v>
      </c>
      <c r="G693" s="22" t="s">
        <v>405</v>
      </c>
      <c r="H693" s="17">
        <v>44570</v>
      </c>
      <c r="I693" s="22" t="s">
        <v>4587</v>
      </c>
    </row>
    <row r="694" spans="1:9">
      <c r="A694" s="22">
        <f t="shared" si="21"/>
        <v>690</v>
      </c>
      <c r="B694" s="21" t="str">
        <f t="shared" si="20"/>
        <v>00117596</v>
      </c>
      <c r="C694" s="21">
        <v>117596</v>
      </c>
      <c r="D694" s="22"/>
      <c r="E694" s="22" t="s">
        <v>5104</v>
      </c>
      <c r="F694" s="22" t="s">
        <v>1255</v>
      </c>
      <c r="G694" s="22" t="s">
        <v>328</v>
      </c>
      <c r="H694" s="17">
        <v>44570</v>
      </c>
      <c r="I694" s="22" t="s">
        <v>4587</v>
      </c>
    </row>
    <row r="695" spans="1:9">
      <c r="A695" s="22">
        <f t="shared" si="21"/>
        <v>691</v>
      </c>
      <c r="B695" s="21" t="str">
        <f t="shared" si="20"/>
        <v>80000594</v>
      </c>
      <c r="C695" s="21">
        <v>80000594</v>
      </c>
      <c r="D695" s="22"/>
      <c r="E695" s="22" t="s">
        <v>2149</v>
      </c>
      <c r="F695" s="22" t="s">
        <v>1255</v>
      </c>
      <c r="G695" s="22" t="s">
        <v>328</v>
      </c>
      <c r="H695" s="17">
        <v>44570</v>
      </c>
      <c r="I695" s="22" t="s">
        <v>4587</v>
      </c>
    </row>
    <row r="696" spans="1:9">
      <c r="A696" s="22">
        <f t="shared" si="21"/>
        <v>692</v>
      </c>
      <c r="B696" s="21" t="str">
        <f t="shared" si="20"/>
        <v>80002292</v>
      </c>
      <c r="C696" s="21">
        <v>80002292</v>
      </c>
      <c r="D696" s="22"/>
      <c r="E696" s="22" t="s">
        <v>5620</v>
      </c>
      <c r="F696" s="22" t="s">
        <v>1255</v>
      </c>
      <c r="G696" s="22" t="s">
        <v>328</v>
      </c>
      <c r="H696" s="17">
        <v>44570</v>
      </c>
      <c r="I696" s="22" t="s">
        <v>4587</v>
      </c>
    </row>
    <row r="697" spans="1:9">
      <c r="A697" s="22">
        <f t="shared" si="21"/>
        <v>693</v>
      </c>
      <c r="B697" s="21" t="str">
        <f t="shared" si="20"/>
        <v>00000041</v>
      </c>
      <c r="C697" s="21">
        <v>41</v>
      </c>
      <c r="D697" s="22"/>
      <c r="E697" s="22" t="s">
        <v>5621</v>
      </c>
      <c r="F697" s="22" t="s">
        <v>1228</v>
      </c>
      <c r="G697" s="22" t="s">
        <v>386</v>
      </c>
      <c r="H697" s="17">
        <v>44570</v>
      </c>
      <c r="I697" s="22" t="s">
        <v>4587</v>
      </c>
    </row>
    <row r="698" spans="1:9">
      <c r="A698" s="22">
        <f t="shared" si="21"/>
        <v>694</v>
      </c>
      <c r="B698" s="21" t="str">
        <f t="shared" si="20"/>
        <v>80000478</v>
      </c>
      <c r="C698" s="21">
        <v>80000478</v>
      </c>
      <c r="D698" s="22"/>
      <c r="E698" s="22" t="s">
        <v>5622</v>
      </c>
      <c r="F698" s="22" t="s">
        <v>1255</v>
      </c>
      <c r="G698" s="22" t="s">
        <v>405</v>
      </c>
      <c r="H698" s="17">
        <v>44570</v>
      </c>
      <c r="I698" s="22" t="s">
        <v>4587</v>
      </c>
    </row>
    <row r="699" spans="1:9">
      <c r="A699" s="22">
        <f t="shared" si="21"/>
        <v>695</v>
      </c>
      <c r="B699" s="21" t="str">
        <f t="shared" si="20"/>
        <v>00212369</v>
      </c>
      <c r="C699" s="21">
        <v>212369</v>
      </c>
      <c r="D699" s="22"/>
      <c r="E699" s="22" t="s">
        <v>4759</v>
      </c>
      <c r="F699" s="22" t="s">
        <v>3946</v>
      </c>
      <c r="G699" s="22" t="s">
        <v>405</v>
      </c>
      <c r="H699" s="17">
        <v>44571</v>
      </c>
      <c r="I699" s="22" t="s">
        <v>4587</v>
      </c>
    </row>
    <row r="700" spans="1:9">
      <c r="A700" s="22">
        <f t="shared" si="21"/>
        <v>696</v>
      </c>
      <c r="B700" s="21" t="str">
        <f t="shared" si="20"/>
        <v>00212447</v>
      </c>
      <c r="C700" s="21">
        <v>212447</v>
      </c>
      <c r="D700" s="22"/>
      <c r="E700" s="22" t="s">
        <v>219</v>
      </c>
      <c r="F700" s="22" t="s">
        <v>3946</v>
      </c>
      <c r="G700" s="22" t="s">
        <v>405</v>
      </c>
      <c r="H700" s="17">
        <v>44571</v>
      </c>
      <c r="I700" s="22" t="s">
        <v>4587</v>
      </c>
    </row>
    <row r="701" spans="1:9">
      <c r="A701" s="22">
        <f t="shared" si="21"/>
        <v>697</v>
      </c>
      <c r="B701" s="21" t="str">
        <f t="shared" si="20"/>
        <v>00291057</v>
      </c>
      <c r="C701" s="21">
        <v>291057</v>
      </c>
      <c r="D701" s="22"/>
      <c r="E701" s="22" t="s">
        <v>214</v>
      </c>
      <c r="F701" s="22" t="s">
        <v>3946</v>
      </c>
      <c r="G701" s="22" t="s">
        <v>405</v>
      </c>
      <c r="H701" s="17">
        <v>44571</v>
      </c>
      <c r="I701" s="22" t="s">
        <v>4587</v>
      </c>
    </row>
    <row r="702" spans="1:9">
      <c r="A702" s="22">
        <f t="shared" si="21"/>
        <v>698</v>
      </c>
      <c r="B702" s="21" t="str">
        <f t="shared" si="20"/>
        <v>00212372</v>
      </c>
      <c r="C702" s="21">
        <v>212372</v>
      </c>
      <c r="D702" s="22"/>
      <c r="E702" s="22" t="s">
        <v>5623</v>
      </c>
      <c r="F702" s="22" t="s">
        <v>3946</v>
      </c>
      <c r="G702" s="22" t="s">
        <v>328</v>
      </c>
      <c r="H702" s="17">
        <v>44571</v>
      </c>
      <c r="I702" s="22" t="s">
        <v>4587</v>
      </c>
    </row>
    <row r="703" spans="1:9">
      <c r="A703" s="22">
        <f t="shared" si="21"/>
        <v>699</v>
      </c>
      <c r="B703" s="21" t="str">
        <f t="shared" si="20"/>
        <v>00001047</v>
      </c>
      <c r="C703" s="21">
        <v>1047</v>
      </c>
      <c r="D703" s="22"/>
      <c r="E703" s="22" t="s">
        <v>5624</v>
      </c>
      <c r="F703" s="22" t="s">
        <v>783</v>
      </c>
      <c r="G703" s="22" t="s">
        <v>328</v>
      </c>
      <c r="H703" s="17">
        <v>44572</v>
      </c>
      <c r="I703" s="22" t="s">
        <v>4587</v>
      </c>
    </row>
    <row r="704" spans="1:9">
      <c r="A704" s="22">
        <f t="shared" si="21"/>
        <v>700</v>
      </c>
      <c r="B704" s="21" t="str">
        <f t="shared" si="20"/>
        <v>04111064</v>
      </c>
      <c r="C704" s="21">
        <v>4111064</v>
      </c>
      <c r="D704" s="22"/>
      <c r="E704" s="22" t="s">
        <v>5396</v>
      </c>
      <c r="F704" s="22" t="s">
        <v>1255</v>
      </c>
      <c r="G704" s="22" t="s">
        <v>328</v>
      </c>
      <c r="H704" s="17">
        <v>44573</v>
      </c>
      <c r="I704" s="22" t="s">
        <v>4587</v>
      </c>
    </row>
    <row r="705" spans="1:9">
      <c r="A705" s="22">
        <f t="shared" si="21"/>
        <v>701</v>
      </c>
      <c r="B705" s="21" t="str">
        <f t="shared" si="20"/>
        <v>00110961</v>
      </c>
      <c r="C705" s="21">
        <v>110961</v>
      </c>
      <c r="D705" s="22"/>
      <c r="E705" s="22" t="s">
        <v>5354</v>
      </c>
      <c r="F705" s="22" t="s">
        <v>1255</v>
      </c>
      <c r="G705" s="22" t="s">
        <v>328</v>
      </c>
      <c r="H705" s="17">
        <v>44573</v>
      </c>
      <c r="I705" s="22" t="s">
        <v>4587</v>
      </c>
    </row>
    <row r="706" spans="1:9">
      <c r="A706" s="22">
        <f t="shared" si="21"/>
        <v>702</v>
      </c>
      <c r="B706" s="21" t="str">
        <f t="shared" si="20"/>
        <v>00108333</v>
      </c>
      <c r="C706" s="21">
        <v>108333</v>
      </c>
      <c r="D706" s="22"/>
      <c r="E706" s="22" t="s">
        <v>5297</v>
      </c>
      <c r="F706" s="22" t="s">
        <v>1255</v>
      </c>
      <c r="G706" s="22" t="s">
        <v>328</v>
      </c>
      <c r="H706" s="17">
        <v>44573</v>
      </c>
      <c r="I706" s="22" t="s">
        <v>4587</v>
      </c>
    </row>
    <row r="707" spans="1:9">
      <c r="A707" s="22">
        <f t="shared" si="21"/>
        <v>703</v>
      </c>
      <c r="B707" s="21" t="str">
        <f t="shared" si="20"/>
        <v>80002238</v>
      </c>
      <c r="C707" s="21">
        <v>80002238</v>
      </c>
      <c r="D707" s="22"/>
      <c r="E707" s="22" t="s">
        <v>5625</v>
      </c>
      <c r="F707" s="22" t="s">
        <v>1255</v>
      </c>
      <c r="G707" s="22" t="s">
        <v>386</v>
      </c>
      <c r="H707" s="17">
        <v>44573</v>
      </c>
      <c r="I707" s="22" t="s">
        <v>4587</v>
      </c>
    </row>
    <row r="708" spans="1:9">
      <c r="A708" s="22">
        <f t="shared" si="21"/>
        <v>704</v>
      </c>
      <c r="B708" s="21" t="str">
        <f t="shared" si="20"/>
        <v>00118525</v>
      </c>
      <c r="C708" s="21">
        <v>118525</v>
      </c>
      <c r="D708" s="22"/>
      <c r="E708" s="22" t="s">
        <v>5626</v>
      </c>
      <c r="F708" s="22" t="s">
        <v>1255</v>
      </c>
      <c r="G708" s="22" t="s">
        <v>328</v>
      </c>
      <c r="H708" s="17">
        <v>44573</v>
      </c>
      <c r="I708" s="22" t="s">
        <v>4587</v>
      </c>
    </row>
    <row r="709" spans="1:9">
      <c r="A709" s="22">
        <f t="shared" si="21"/>
        <v>705</v>
      </c>
      <c r="B709" s="21" t="str">
        <f t="shared" ref="B709:B772" si="22">TEXT(C709,"00000000")</f>
        <v>C1906011</v>
      </c>
      <c r="C709" s="21" t="s">
        <v>5309</v>
      </c>
      <c r="D709" s="22"/>
      <c r="E709" s="22" t="s">
        <v>5310</v>
      </c>
      <c r="F709" s="22" t="s">
        <v>666</v>
      </c>
      <c r="G709" s="22" t="s">
        <v>355</v>
      </c>
      <c r="H709" s="17">
        <v>44573</v>
      </c>
      <c r="I709" s="22" t="s">
        <v>4587</v>
      </c>
    </row>
    <row r="710" spans="1:9">
      <c r="A710" s="22">
        <f t="shared" si="21"/>
        <v>706</v>
      </c>
      <c r="B710" s="21" t="str">
        <f t="shared" si="22"/>
        <v>80002254</v>
      </c>
      <c r="C710" s="21">
        <v>80002254</v>
      </c>
      <c r="D710" s="22"/>
      <c r="E710" s="22" t="s">
        <v>5627</v>
      </c>
      <c r="F710" s="22" t="s">
        <v>1255</v>
      </c>
      <c r="G710" s="22" t="s">
        <v>328</v>
      </c>
      <c r="H710" s="17">
        <v>44573</v>
      </c>
      <c r="I710" s="22" t="s">
        <v>4587</v>
      </c>
    </row>
    <row r="711" spans="1:9">
      <c r="A711" s="22">
        <f t="shared" si="21"/>
        <v>707</v>
      </c>
      <c r="B711" s="21" t="str">
        <f t="shared" si="22"/>
        <v>80001795</v>
      </c>
      <c r="C711" s="21">
        <v>80001795</v>
      </c>
      <c r="D711" s="22"/>
      <c r="E711" s="22" t="s">
        <v>5628</v>
      </c>
      <c r="F711" s="22" t="s">
        <v>1255</v>
      </c>
      <c r="G711" s="22" t="s">
        <v>328</v>
      </c>
      <c r="H711" s="17">
        <v>44573</v>
      </c>
      <c r="I711" s="22" t="s">
        <v>4587</v>
      </c>
    </row>
    <row r="712" spans="1:9">
      <c r="A712" s="22">
        <f t="shared" ref="A712:A775" si="23">A711+1</f>
        <v>708</v>
      </c>
      <c r="B712" s="21" t="str">
        <f t="shared" si="22"/>
        <v>80001770</v>
      </c>
      <c r="C712" s="21">
        <v>80001770</v>
      </c>
      <c r="D712" s="22"/>
      <c r="E712" s="22" t="s">
        <v>5629</v>
      </c>
      <c r="F712" s="22" t="s">
        <v>1255</v>
      </c>
      <c r="G712" s="22" t="s">
        <v>328</v>
      </c>
      <c r="H712" s="17">
        <v>44573</v>
      </c>
      <c r="I712" s="22" t="s">
        <v>4587</v>
      </c>
    </row>
    <row r="713" spans="1:9">
      <c r="A713" s="22">
        <f t="shared" si="23"/>
        <v>709</v>
      </c>
      <c r="B713" s="21" t="str">
        <f t="shared" si="22"/>
        <v>80002040</v>
      </c>
      <c r="C713" s="21">
        <v>80002040</v>
      </c>
      <c r="D713" s="22"/>
      <c r="E713" s="22" t="s">
        <v>5630</v>
      </c>
      <c r="F713" s="22" t="s">
        <v>1255</v>
      </c>
      <c r="G713" s="22" t="s">
        <v>405</v>
      </c>
      <c r="H713" s="17">
        <v>44573</v>
      </c>
      <c r="I713" s="22" t="s">
        <v>4587</v>
      </c>
    </row>
    <row r="714" spans="1:9">
      <c r="A714" s="22">
        <f t="shared" si="23"/>
        <v>710</v>
      </c>
      <c r="B714" s="21" t="str">
        <f t="shared" si="22"/>
        <v>80000540</v>
      </c>
      <c r="C714" s="21">
        <v>80000540</v>
      </c>
      <c r="D714" s="22"/>
      <c r="E714" s="22" t="s">
        <v>5631</v>
      </c>
      <c r="F714" s="22" t="s">
        <v>1255</v>
      </c>
      <c r="G714" s="22" t="s">
        <v>405</v>
      </c>
      <c r="H714" s="17">
        <v>44573</v>
      </c>
      <c r="I714" s="22" t="s">
        <v>4587</v>
      </c>
    </row>
    <row r="715" spans="1:9">
      <c r="A715" s="22">
        <f t="shared" si="23"/>
        <v>711</v>
      </c>
      <c r="B715" s="21" t="str">
        <f t="shared" si="22"/>
        <v>80002323</v>
      </c>
      <c r="C715" s="21">
        <v>80002323</v>
      </c>
      <c r="D715" s="22"/>
      <c r="E715" s="22" t="s">
        <v>5632</v>
      </c>
      <c r="F715" s="22" t="s">
        <v>1255</v>
      </c>
      <c r="G715" s="22" t="s">
        <v>328</v>
      </c>
      <c r="H715" s="17">
        <v>44573</v>
      </c>
      <c r="I715" s="22" t="s">
        <v>4587</v>
      </c>
    </row>
    <row r="716" spans="1:9">
      <c r="A716" s="22">
        <f t="shared" si="23"/>
        <v>712</v>
      </c>
      <c r="B716" s="21" t="str">
        <f t="shared" si="22"/>
        <v>80000495</v>
      </c>
      <c r="C716" s="21">
        <v>80000495</v>
      </c>
      <c r="D716" s="22"/>
      <c r="E716" s="22" t="s">
        <v>5633</v>
      </c>
      <c r="F716" s="22" t="s">
        <v>1255</v>
      </c>
      <c r="G716" s="22" t="s">
        <v>405</v>
      </c>
      <c r="H716" s="17">
        <v>44573</v>
      </c>
      <c r="I716" s="22" t="s">
        <v>4587</v>
      </c>
    </row>
    <row r="717" spans="1:9">
      <c r="A717" s="22">
        <f t="shared" si="23"/>
        <v>713</v>
      </c>
      <c r="B717" s="21" t="str">
        <f t="shared" si="22"/>
        <v>80001795</v>
      </c>
      <c r="C717" s="21">
        <v>80001795</v>
      </c>
      <c r="D717" s="22"/>
      <c r="E717" s="22" t="s">
        <v>5628</v>
      </c>
      <c r="F717" s="22" t="s">
        <v>1255</v>
      </c>
      <c r="G717" s="22" t="s">
        <v>328</v>
      </c>
      <c r="H717" s="17">
        <v>44573</v>
      </c>
      <c r="I717" s="22" t="s">
        <v>4587</v>
      </c>
    </row>
    <row r="718" spans="1:9">
      <c r="A718" s="22">
        <f t="shared" si="23"/>
        <v>714</v>
      </c>
      <c r="B718" s="21" t="str">
        <f t="shared" si="22"/>
        <v>BMP-0405213</v>
      </c>
      <c r="C718" s="21" t="s">
        <v>560</v>
      </c>
      <c r="D718" s="22"/>
      <c r="E718" s="22" t="s">
        <v>5634</v>
      </c>
      <c r="F718" s="22" t="s">
        <v>326</v>
      </c>
      <c r="G718" s="22" t="s">
        <v>355</v>
      </c>
      <c r="H718" s="17">
        <v>44573</v>
      </c>
      <c r="I718" s="22" t="s">
        <v>4587</v>
      </c>
    </row>
    <row r="719" spans="1:9">
      <c r="A719" s="22">
        <f t="shared" si="23"/>
        <v>715</v>
      </c>
      <c r="B719" s="21" t="str">
        <f t="shared" si="22"/>
        <v>80001818</v>
      </c>
      <c r="C719" s="21">
        <v>80001818</v>
      </c>
      <c r="D719" s="22"/>
      <c r="E719" s="22" t="s">
        <v>5635</v>
      </c>
      <c r="F719" s="22" t="s">
        <v>1255</v>
      </c>
      <c r="G719" s="22" t="s">
        <v>405</v>
      </c>
      <c r="H719" s="17">
        <v>44573</v>
      </c>
      <c r="I719" s="22" t="s">
        <v>4587</v>
      </c>
    </row>
    <row r="720" spans="1:9">
      <c r="A720" s="22">
        <f t="shared" si="23"/>
        <v>716</v>
      </c>
      <c r="B720" s="21" t="str">
        <f t="shared" si="22"/>
        <v>BMP-301220</v>
      </c>
      <c r="C720" s="21" t="s">
        <v>527</v>
      </c>
      <c r="D720" s="22"/>
      <c r="E720" s="22" t="s">
        <v>5636</v>
      </c>
      <c r="F720" s="22" t="s">
        <v>326</v>
      </c>
      <c r="G720" s="22" t="s">
        <v>386</v>
      </c>
      <c r="H720" s="17">
        <v>44573</v>
      </c>
      <c r="I720" s="22" t="s">
        <v>4587</v>
      </c>
    </row>
    <row r="721" spans="1:9">
      <c r="A721" s="22">
        <f t="shared" si="23"/>
        <v>717</v>
      </c>
      <c r="B721" s="21" t="str">
        <f t="shared" si="22"/>
        <v>80000423</v>
      </c>
      <c r="C721" s="21">
        <v>80000423</v>
      </c>
      <c r="D721" s="22"/>
      <c r="E721" s="22" t="s">
        <v>5637</v>
      </c>
      <c r="F721" s="22" t="s">
        <v>1255</v>
      </c>
      <c r="G721" s="22" t="s">
        <v>328</v>
      </c>
      <c r="H721" s="17">
        <v>44573</v>
      </c>
      <c r="I721" s="22" t="s">
        <v>4587</v>
      </c>
    </row>
    <row r="722" spans="1:9">
      <c r="A722" s="22">
        <f t="shared" si="23"/>
        <v>718</v>
      </c>
      <c r="B722" s="21" t="str">
        <f t="shared" si="22"/>
        <v>80002062</v>
      </c>
      <c r="C722" s="21">
        <v>80002062</v>
      </c>
      <c r="D722" s="22"/>
      <c r="E722" s="22" t="s">
        <v>5638</v>
      </c>
      <c r="F722" s="22" t="s">
        <v>1255</v>
      </c>
      <c r="G722" s="22" t="s">
        <v>328</v>
      </c>
      <c r="H722" s="17">
        <v>44573</v>
      </c>
      <c r="I722" s="22" t="s">
        <v>4587</v>
      </c>
    </row>
    <row r="723" spans="1:9">
      <c r="A723" s="22">
        <f t="shared" si="23"/>
        <v>719</v>
      </c>
      <c r="B723" s="21" t="str">
        <f t="shared" si="22"/>
        <v>80003880</v>
      </c>
      <c r="C723" s="21" t="s">
        <v>3700</v>
      </c>
      <c r="D723" s="22"/>
      <c r="E723" s="22" t="s">
        <v>5639</v>
      </c>
      <c r="F723" s="22" t="s">
        <v>1255</v>
      </c>
      <c r="G723" s="22" t="s">
        <v>3973</v>
      </c>
      <c r="H723" s="17">
        <v>44573</v>
      </c>
      <c r="I723" s="22" t="s">
        <v>4587</v>
      </c>
    </row>
    <row r="724" spans="1:9">
      <c r="A724" s="22">
        <f t="shared" si="23"/>
        <v>720</v>
      </c>
      <c r="B724" s="21" t="str">
        <f t="shared" si="22"/>
        <v>00415047</v>
      </c>
      <c r="C724" s="21">
        <v>415047</v>
      </c>
      <c r="D724" s="22"/>
      <c r="E724" s="22" t="s">
        <v>5115</v>
      </c>
      <c r="F724" s="22" t="s">
        <v>1255</v>
      </c>
      <c r="G724" s="22" t="s">
        <v>328</v>
      </c>
      <c r="H724" s="17">
        <v>44573</v>
      </c>
      <c r="I724" s="22" t="s">
        <v>4587</v>
      </c>
    </row>
    <row r="725" spans="1:9">
      <c r="A725" s="22">
        <f t="shared" si="23"/>
        <v>721</v>
      </c>
      <c r="B725" s="21" t="str">
        <f t="shared" si="22"/>
        <v>80001845</v>
      </c>
      <c r="C725" s="21">
        <v>80001845</v>
      </c>
      <c r="D725" s="22"/>
      <c r="E725" s="22" t="s">
        <v>5640</v>
      </c>
      <c r="F725" s="22" t="s">
        <v>1255</v>
      </c>
      <c r="G725" s="22" t="s">
        <v>405</v>
      </c>
      <c r="H725" s="17">
        <v>44574</v>
      </c>
      <c r="I725" s="22" t="s">
        <v>4587</v>
      </c>
    </row>
    <row r="726" spans="1:9">
      <c r="A726" s="22">
        <f t="shared" si="23"/>
        <v>722</v>
      </c>
      <c r="B726" s="21" t="str">
        <f t="shared" si="22"/>
        <v>BMP2909212</v>
      </c>
      <c r="C726" s="21" t="s">
        <v>570</v>
      </c>
      <c r="D726" s="22"/>
      <c r="E726" s="22" t="s">
        <v>5641</v>
      </c>
      <c r="F726" s="22" t="s">
        <v>326</v>
      </c>
      <c r="G726" s="22" t="s">
        <v>386</v>
      </c>
      <c r="H726" s="17">
        <v>44574</v>
      </c>
      <c r="I726" s="22" t="s">
        <v>4587</v>
      </c>
    </row>
    <row r="727" spans="1:9">
      <c r="A727" s="22">
        <f t="shared" si="23"/>
        <v>723</v>
      </c>
      <c r="B727" s="21" t="str">
        <f t="shared" si="22"/>
        <v>201810671</v>
      </c>
      <c r="C727" s="21">
        <v>201810671</v>
      </c>
      <c r="D727" s="22"/>
      <c r="E727" s="22" t="s">
        <v>5642</v>
      </c>
      <c r="F727" s="22" t="s">
        <v>3909</v>
      </c>
      <c r="G727" s="22" t="s">
        <v>328</v>
      </c>
      <c r="H727" s="17">
        <v>44574</v>
      </c>
      <c r="I727" s="22" t="s">
        <v>4587</v>
      </c>
    </row>
    <row r="728" spans="1:9">
      <c r="A728" s="22">
        <f t="shared" si="23"/>
        <v>724</v>
      </c>
      <c r="B728" s="21" t="str">
        <f t="shared" si="22"/>
        <v>80000746</v>
      </c>
      <c r="C728" s="21">
        <v>80000746</v>
      </c>
      <c r="D728" s="22"/>
      <c r="E728" s="22" t="s">
        <v>5643</v>
      </c>
      <c r="F728" s="22" t="s">
        <v>1255</v>
      </c>
      <c r="G728" s="22" t="s">
        <v>328</v>
      </c>
      <c r="H728" s="17">
        <v>44574</v>
      </c>
      <c r="I728" s="22" t="s">
        <v>4587</v>
      </c>
    </row>
    <row r="729" spans="1:9">
      <c r="A729" s="22">
        <f t="shared" si="23"/>
        <v>725</v>
      </c>
      <c r="B729" s="21" t="str">
        <f t="shared" si="22"/>
        <v>80002060</v>
      </c>
      <c r="C729" s="21">
        <v>80002060</v>
      </c>
      <c r="D729" s="22"/>
      <c r="E729" s="22" t="s">
        <v>5644</v>
      </c>
      <c r="F729" s="22" t="s">
        <v>1255</v>
      </c>
      <c r="G729" s="22" t="s">
        <v>328</v>
      </c>
      <c r="H729" s="17">
        <v>44574</v>
      </c>
      <c r="I729" s="22" t="s">
        <v>4587</v>
      </c>
    </row>
    <row r="730" spans="1:9">
      <c r="A730" s="22">
        <f t="shared" si="23"/>
        <v>726</v>
      </c>
      <c r="B730" s="21" t="str">
        <f t="shared" si="22"/>
        <v>80001312</v>
      </c>
      <c r="C730" s="21">
        <v>80001312</v>
      </c>
      <c r="D730" s="22"/>
      <c r="E730" s="22" t="s">
        <v>5304</v>
      </c>
      <c r="F730" s="22" t="s">
        <v>1255</v>
      </c>
      <c r="G730" s="22" t="s">
        <v>386</v>
      </c>
      <c r="H730" s="17">
        <v>44574</v>
      </c>
      <c r="I730" s="22" t="s">
        <v>4587</v>
      </c>
    </row>
    <row r="731" spans="1:9">
      <c r="A731" s="22">
        <f t="shared" si="23"/>
        <v>727</v>
      </c>
      <c r="B731" s="21" t="str">
        <f t="shared" si="22"/>
        <v>00114204</v>
      </c>
      <c r="C731" s="21">
        <v>114204</v>
      </c>
      <c r="D731" s="22"/>
      <c r="E731" s="22" t="s">
        <v>5645</v>
      </c>
      <c r="F731" s="22" t="s">
        <v>1255</v>
      </c>
      <c r="G731" s="22" t="s">
        <v>328</v>
      </c>
      <c r="H731" s="17">
        <v>44574</v>
      </c>
      <c r="I731" s="22" t="s">
        <v>4587</v>
      </c>
    </row>
    <row r="732" spans="1:9">
      <c r="A732" s="22">
        <f t="shared" si="23"/>
        <v>728</v>
      </c>
      <c r="B732" s="21" t="str">
        <f t="shared" si="22"/>
        <v>BMP1810211</v>
      </c>
      <c r="C732" s="21" t="s">
        <v>416</v>
      </c>
      <c r="D732" s="22"/>
      <c r="E732" s="22" t="s">
        <v>5646</v>
      </c>
      <c r="F732" s="22" t="s">
        <v>326</v>
      </c>
      <c r="G732" s="22" t="s">
        <v>386</v>
      </c>
      <c r="H732" s="17">
        <v>44574</v>
      </c>
      <c r="I732" s="22" t="s">
        <v>4587</v>
      </c>
    </row>
    <row r="733" spans="1:9">
      <c r="A733" s="22">
        <f t="shared" si="23"/>
        <v>729</v>
      </c>
      <c r="B733" s="21" t="str">
        <f t="shared" si="22"/>
        <v>MP/SIS-20110579</v>
      </c>
      <c r="C733" s="21" t="s">
        <v>4425</v>
      </c>
      <c r="D733" s="22"/>
      <c r="E733" s="22" t="s">
        <v>5647</v>
      </c>
      <c r="F733" s="22" t="s">
        <v>744</v>
      </c>
      <c r="G733" s="22" t="s">
        <v>386</v>
      </c>
      <c r="H733" s="17">
        <v>44575</v>
      </c>
      <c r="I733" s="22" t="s">
        <v>4587</v>
      </c>
    </row>
    <row r="734" spans="1:9">
      <c r="A734" s="22">
        <f t="shared" si="23"/>
        <v>730</v>
      </c>
      <c r="B734" s="21" t="str">
        <f t="shared" si="22"/>
        <v>990821374</v>
      </c>
      <c r="C734" s="21">
        <v>990821374</v>
      </c>
      <c r="D734" s="22"/>
      <c r="E734" s="22" t="s">
        <v>5648</v>
      </c>
      <c r="F734" s="22" t="s">
        <v>3947</v>
      </c>
      <c r="G734" s="22" t="s">
        <v>386</v>
      </c>
      <c r="H734" s="17">
        <v>44575</v>
      </c>
      <c r="I734" s="22" t="s">
        <v>4587</v>
      </c>
    </row>
    <row r="735" spans="1:9">
      <c r="A735" s="22">
        <f t="shared" si="23"/>
        <v>731</v>
      </c>
      <c r="B735" s="21" t="str">
        <f t="shared" si="22"/>
        <v>80001446</v>
      </c>
      <c r="C735" s="21">
        <v>80001446</v>
      </c>
      <c r="D735" s="22"/>
      <c r="E735" s="22" t="s">
        <v>5233</v>
      </c>
      <c r="F735" s="22" t="s">
        <v>1255</v>
      </c>
      <c r="G735" s="22" t="s">
        <v>328</v>
      </c>
      <c r="H735" s="17">
        <v>44575</v>
      </c>
      <c r="I735" s="22" t="s">
        <v>4587</v>
      </c>
    </row>
    <row r="736" spans="1:9">
      <c r="A736" s="22">
        <f t="shared" si="23"/>
        <v>732</v>
      </c>
      <c r="B736" s="21" t="str">
        <f t="shared" si="22"/>
        <v>800001858</v>
      </c>
      <c r="C736" s="21">
        <v>800001858</v>
      </c>
      <c r="D736" s="22"/>
      <c r="E736" s="22" t="s">
        <v>5649</v>
      </c>
      <c r="F736" s="22" t="s">
        <v>1255</v>
      </c>
      <c r="G736" s="22" t="s">
        <v>405</v>
      </c>
      <c r="H736" s="17">
        <v>44575</v>
      </c>
      <c r="I736" s="22" t="s">
        <v>4587</v>
      </c>
    </row>
    <row r="737" spans="1:9">
      <c r="A737" s="22">
        <f t="shared" si="23"/>
        <v>733</v>
      </c>
      <c r="B737" s="21" t="str">
        <f t="shared" si="22"/>
        <v>80000666</v>
      </c>
      <c r="C737" s="21">
        <v>80000666</v>
      </c>
      <c r="D737" s="22"/>
      <c r="E737" s="22" t="s">
        <v>5650</v>
      </c>
      <c r="F737" s="22" t="s">
        <v>1255</v>
      </c>
      <c r="G737" s="22" t="s">
        <v>405</v>
      </c>
      <c r="H737" s="17">
        <v>44575</v>
      </c>
      <c r="I737" s="22" t="s">
        <v>4587</v>
      </c>
    </row>
    <row r="738" spans="1:9">
      <c r="A738" s="22">
        <f t="shared" si="23"/>
        <v>734</v>
      </c>
      <c r="B738" s="21" t="str">
        <f t="shared" si="22"/>
        <v>80000035</v>
      </c>
      <c r="C738" s="21">
        <v>80000035</v>
      </c>
      <c r="D738" s="22"/>
      <c r="E738" s="22" t="s">
        <v>5651</v>
      </c>
      <c r="F738" s="22" t="s">
        <v>1255</v>
      </c>
      <c r="G738" s="22" t="s">
        <v>405</v>
      </c>
      <c r="H738" s="17">
        <v>44575</v>
      </c>
      <c r="I738" s="22" t="s">
        <v>4587</v>
      </c>
    </row>
    <row r="739" spans="1:9">
      <c r="A739" s="22">
        <f t="shared" si="23"/>
        <v>735</v>
      </c>
      <c r="B739" s="21" t="str">
        <f t="shared" si="22"/>
        <v>80000512</v>
      </c>
      <c r="C739" s="21">
        <v>80000512</v>
      </c>
      <c r="D739" s="22"/>
      <c r="E739" s="22" t="s">
        <v>5652</v>
      </c>
      <c r="F739" s="22" t="s">
        <v>1255</v>
      </c>
      <c r="G739" s="22" t="s">
        <v>405</v>
      </c>
      <c r="H739" s="17">
        <v>44575</v>
      </c>
      <c r="I739" s="22" t="s">
        <v>4587</v>
      </c>
    </row>
    <row r="740" spans="1:9">
      <c r="A740" s="22">
        <f t="shared" si="23"/>
        <v>736</v>
      </c>
      <c r="B740" s="21" t="str">
        <f t="shared" si="22"/>
        <v>80002347</v>
      </c>
      <c r="C740" s="21">
        <v>80002347</v>
      </c>
      <c r="D740" s="22"/>
      <c r="E740" s="22" t="s">
        <v>5653</v>
      </c>
      <c r="F740" s="22" t="s">
        <v>1255</v>
      </c>
      <c r="G740" s="22" t="s">
        <v>328</v>
      </c>
      <c r="H740" s="17">
        <v>44575</v>
      </c>
      <c r="I740" s="22" t="s">
        <v>4587</v>
      </c>
    </row>
    <row r="741" spans="1:9">
      <c r="A741" s="22">
        <f t="shared" si="23"/>
        <v>737</v>
      </c>
      <c r="B741" s="21" t="str">
        <f t="shared" si="22"/>
        <v>80000350</v>
      </c>
      <c r="C741" s="21">
        <v>80000350</v>
      </c>
      <c r="D741" s="22"/>
      <c r="E741" s="22" t="s">
        <v>2764</v>
      </c>
      <c r="F741" s="22" t="s">
        <v>1255</v>
      </c>
      <c r="G741" s="22" t="s">
        <v>405</v>
      </c>
      <c r="H741" s="17">
        <v>44575</v>
      </c>
      <c r="I741" s="22" t="s">
        <v>4587</v>
      </c>
    </row>
    <row r="742" spans="1:9">
      <c r="A742" s="22">
        <f t="shared" si="23"/>
        <v>738</v>
      </c>
      <c r="B742" s="21" t="str">
        <f t="shared" si="22"/>
        <v>80000491</v>
      </c>
      <c r="C742" s="21">
        <v>80000491</v>
      </c>
      <c r="D742" s="22"/>
      <c r="E742" s="22" t="s">
        <v>5371</v>
      </c>
      <c r="F742" s="22" t="s">
        <v>1255</v>
      </c>
      <c r="G742" s="22" t="s">
        <v>405</v>
      </c>
      <c r="H742" s="17">
        <v>44575</v>
      </c>
      <c r="I742" s="22" t="s">
        <v>4587</v>
      </c>
    </row>
    <row r="743" spans="1:9">
      <c r="A743" s="22">
        <f t="shared" si="23"/>
        <v>739</v>
      </c>
      <c r="B743" s="21" t="str">
        <f t="shared" si="22"/>
        <v>80000981</v>
      </c>
      <c r="C743" s="21">
        <v>80000981</v>
      </c>
      <c r="D743" s="22"/>
      <c r="E743" s="22" t="s">
        <v>5327</v>
      </c>
      <c r="F743" s="22" t="s">
        <v>1255</v>
      </c>
      <c r="G743" s="22" t="s">
        <v>405</v>
      </c>
      <c r="H743" s="17">
        <v>44576</v>
      </c>
      <c r="I743" s="22" t="s">
        <v>4587</v>
      </c>
    </row>
    <row r="744" spans="1:9">
      <c r="A744" s="22">
        <f t="shared" si="23"/>
        <v>740</v>
      </c>
      <c r="B744" s="21" t="str">
        <f t="shared" si="22"/>
        <v>80002025</v>
      </c>
      <c r="C744" s="21">
        <v>80002025</v>
      </c>
      <c r="D744" s="22"/>
      <c r="E744" s="22" t="s">
        <v>5299</v>
      </c>
      <c r="F744" s="22" t="s">
        <v>1255</v>
      </c>
      <c r="G744" s="22" t="s">
        <v>328</v>
      </c>
      <c r="H744" s="17">
        <v>44576</v>
      </c>
      <c r="I744" s="22" t="s">
        <v>4587</v>
      </c>
    </row>
    <row r="745" spans="1:9">
      <c r="A745" s="22">
        <f t="shared" si="23"/>
        <v>741</v>
      </c>
      <c r="B745" s="21" t="str">
        <f t="shared" si="22"/>
        <v>80002259</v>
      </c>
      <c r="C745" s="21">
        <v>80002259</v>
      </c>
      <c r="D745" s="22"/>
      <c r="E745" s="22" t="s">
        <v>5654</v>
      </c>
      <c r="F745" s="22" t="s">
        <v>1255</v>
      </c>
      <c r="G745" s="22" t="s">
        <v>328</v>
      </c>
      <c r="H745" s="17">
        <v>44576</v>
      </c>
      <c r="I745" s="22" t="s">
        <v>4587</v>
      </c>
    </row>
    <row r="746" spans="1:9">
      <c r="A746" s="22">
        <f t="shared" si="23"/>
        <v>742</v>
      </c>
      <c r="B746" s="21" t="str">
        <f t="shared" si="22"/>
        <v>80002260</v>
      </c>
      <c r="C746" s="21">
        <v>80002260</v>
      </c>
      <c r="D746" s="22"/>
      <c r="E746" s="22" t="s">
        <v>5655</v>
      </c>
      <c r="F746" s="22" t="s">
        <v>1255</v>
      </c>
      <c r="G746" s="22" t="s">
        <v>328</v>
      </c>
      <c r="H746" s="17">
        <v>44576</v>
      </c>
      <c r="I746" s="22" t="s">
        <v>4587</v>
      </c>
    </row>
    <row r="747" spans="1:9">
      <c r="A747" s="22">
        <f t="shared" si="23"/>
        <v>743</v>
      </c>
      <c r="B747" s="21" t="str">
        <f t="shared" si="22"/>
        <v>80002025</v>
      </c>
      <c r="C747" s="21">
        <v>80002025</v>
      </c>
      <c r="D747" s="22"/>
      <c r="E747" s="22" t="s">
        <v>5299</v>
      </c>
      <c r="F747" s="22" t="s">
        <v>1255</v>
      </c>
      <c r="G747" s="22" t="s">
        <v>328</v>
      </c>
      <c r="H747" s="17">
        <v>44576</v>
      </c>
      <c r="I747" s="22" t="s">
        <v>4587</v>
      </c>
    </row>
    <row r="748" spans="1:9">
      <c r="A748" s="22">
        <f t="shared" si="23"/>
        <v>744</v>
      </c>
      <c r="B748" s="21" t="str">
        <f t="shared" si="22"/>
        <v>80000367</v>
      </c>
      <c r="C748" s="21">
        <v>80000367</v>
      </c>
      <c r="D748" s="22"/>
      <c r="E748" s="22" t="s">
        <v>5301</v>
      </c>
      <c r="F748" s="22" t="s">
        <v>1255</v>
      </c>
      <c r="G748" s="22" t="s">
        <v>328</v>
      </c>
      <c r="H748" s="17">
        <v>44576</v>
      </c>
      <c r="I748" s="22" t="s">
        <v>4587</v>
      </c>
    </row>
    <row r="749" spans="1:9">
      <c r="A749" s="22">
        <f t="shared" si="23"/>
        <v>745</v>
      </c>
      <c r="B749" s="21" t="str">
        <f t="shared" si="22"/>
        <v>80002259</v>
      </c>
      <c r="C749" s="21">
        <v>80002259</v>
      </c>
      <c r="D749" s="22"/>
      <c r="E749" s="22" t="s">
        <v>5654</v>
      </c>
      <c r="F749" s="22" t="s">
        <v>1255</v>
      </c>
      <c r="G749" s="22" t="s">
        <v>328</v>
      </c>
      <c r="H749" s="17">
        <v>44576</v>
      </c>
      <c r="I749" s="22" t="s">
        <v>4587</v>
      </c>
    </row>
    <row r="750" spans="1:9">
      <c r="A750" s="22">
        <f t="shared" si="23"/>
        <v>746</v>
      </c>
      <c r="B750" s="21" t="str">
        <f t="shared" si="22"/>
        <v>80002260</v>
      </c>
      <c r="C750" s="21">
        <v>80002260</v>
      </c>
      <c r="D750" s="22"/>
      <c r="E750" s="22" t="s">
        <v>5655</v>
      </c>
      <c r="F750" s="22" t="s">
        <v>1255</v>
      </c>
      <c r="G750" s="22" t="s">
        <v>328</v>
      </c>
      <c r="H750" s="17">
        <v>44576</v>
      </c>
      <c r="I750" s="22" t="s">
        <v>4587</v>
      </c>
    </row>
    <row r="751" spans="1:9">
      <c r="A751" s="22">
        <f t="shared" si="23"/>
        <v>747</v>
      </c>
      <c r="B751" s="21" t="str">
        <f t="shared" si="22"/>
        <v>80000957</v>
      </c>
      <c r="C751" s="21">
        <v>80000957</v>
      </c>
      <c r="D751" s="22"/>
      <c r="E751" s="22" t="s">
        <v>5656</v>
      </c>
      <c r="F751" s="22" t="s">
        <v>1255</v>
      </c>
      <c r="G751" s="22" t="s">
        <v>328</v>
      </c>
      <c r="H751" s="17">
        <v>44576</v>
      </c>
      <c r="I751" s="22" t="s">
        <v>4587</v>
      </c>
    </row>
    <row r="752" spans="1:9">
      <c r="A752" s="22">
        <f t="shared" si="23"/>
        <v>748</v>
      </c>
      <c r="B752" s="21" t="str">
        <f t="shared" si="22"/>
        <v>BMP-1804215</v>
      </c>
      <c r="C752" s="21" t="s">
        <v>485</v>
      </c>
      <c r="D752" s="22"/>
      <c r="E752" s="22" t="s">
        <v>5657</v>
      </c>
      <c r="F752" s="22" t="s">
        <v>326</v>
      </c>
      <c r="G752" s="22" t="s">
        <v>328</v>
      </c>
      <c r="H752" s="17">
        <v>44576</v>
      </c>
      <c r="I752" s="22" t="s">
        <v>4587</v>
      </c>
    </row>
    <row r="753" spans="1:9">
      <c r="A753" s="22">
        <f t="shared" si="23"/>
        <v>749</v>
      </c>
      <c r="B753" s="21" t="str">
        <f t="shared" si="22"/>
        <v>80000492</v>
      </c>
      <c r="C753" s="21">
        <v>80000492</v>
      </c>
      <c r="D753" s="22"/>
      <c r="E753" s="22" t="s">
        <v>5658</v>
      </c>
      <c r="F753" s="22" t="s">
        <v>1255</v>
      </c>
      <c r="G753" s="22" t="s">
        <v>405</v>
      </c>
      <c r="H753" s="17">
        <v>44576</v>
      </c>
      <c r="I753" s="22" t="s">
        <v>4587</v>
      </c>
    </row>
    <row r="754" spans="1:9">
      <c r="A754" s="22">
        <f t="shared" si="23"/>
        <v>750</v>
      </c>
      <c r="B754" s="21" t="str">
        <f t="shared" si="22"/>
        <v>80000506</v>
      </c>
      <c r="C754" s="21">
        <v>80000506</v>
      </c>
      <c r="D754" s="22"/>
      <c r="E754" s="22" t="s">
        <v>5112</v>
      </c>
      <c r="F754" s="22" t="s">
        <v>1255</v>
      </c>
      <c r="G754" s="22" t="s">
        <v>405</v>
      </c>
      <c r="H754" s="17">
        <v>44576</v>
      </c>
      <c r="I754" s="22" t="s">
        <v>4587</v>
      </c>
    </row>
    <row r="755" spans="1:9">
      <c r="A755" s="22">
        <f t="shared" si="23"/>
        <v>751</v>
      </c>
      <c r="B755" s="21" t="str">
        <f t="shared" si="22"/>
        <v>80001137</v>
      </c>
      <c r="C755" s="21">
        <v>80001137</v>
      </c>
      <c r="D755" s="22"/>
      <c r="E755" s="22" t="s">
        <v>5659</v>
      </c>
      <c r="F755" s="22" t="s">
        <v>1255</v>
      </c>
      <c r="G755" s="22" t="s">
        <v>405</v>
      </c>
      <c r="H755" s="17">
        <v>44576</v>
      </c>
      <c r="I755" s="22" t="s">
        <v>4587</v>
      </c>
    </row>
    <row r="756" spans="1:9">
      <c r="A756" s="22">
        <f t="shared" si="23"/>
        <v>752</v>
      </c>
      <c r="B756" s="21" t="str">
        <f t="shared" si="22"/>
        <v>80002325</v>
      </c>
      <c r="C756" s="21">
        <v>80002325</v>
      </c>
      <c r="D756" s="22"/>
      <c r="E756" s="22" t="s">
        <v>5660</v>
      </c>
      <c r="F756" s="22" t="s">
        <v>1255</v>
      </c>
      <c r="G756" s="22" t="s">
        <v>328</v>
      </c>
      <c r="H756" s="17">
        <v>44576</v>
      </c>
      <c r="I756" s="22" t="s">
        <v>4587</v>
      </c>
    </row>
    <row r="757" spans="1:9">
      <c r="A757" s="22">
        <f t="shared" si="23"/>
        <v>753</v>
      </c>
      <c r="B757" s="21" t="str">
        <f t="shared" si="22"/>
        <v>MP/SIS-21050755</v>
      </c>
      <c r="C757" s="21" t="s">
        <v>5661</v>
      </c>
      <c r="D757" s="22"/>
      <c r="E757" s="22" t="s">
        <v>5662</v>
      </c>
      <c r="F757" s="22" t="s">
        <v>1210</v>
      </c>
      <c r="G757" s="22" t="s">
        <v>355</v>
      </c>
      <c r="H757" s="17">
        <v>44577</v>
      </c>
      <c r="I757" s="22" t="s">
        <v>4587</v>
      </c>
    </row>
    <row r="758" spans="1:9">
      <c r="A758" s="22">
        <f t="shared" si="23"/>
        <v>754</v>
      </c>
      <c r="B758" s="21" t="str">
        <f t="shared" si="22"/>
        <v>80001860</v>
      </c>
      <c r="C758" s="21">
        <v>80001860</v>
      </c>
      <c r="D758" s="22"/>
      <c r="E758" s="22" t="s">
        <v>5185</v>
      </c>
      <c r="F758" s="22" t="s">
        <v>1255</v>
      </c>
      <c r="G758" s="22" t="s">
        <v>405</v>
      </c>
      <c r="H758" s="17">
        <v>44577</v>
      </c>
      <c r="I758" s="22" t="s">
        <v>4587</v>
      </c>
    </row>
    <row r="759" spans="1:9">
      <c r="A759" s="22">
        <f t="shared" si="23"/>
        <v>755</v>
      </c>
      <c r="B759" s="21" t="str">
        <f t="shared" si="22"/>
        <v>C19030006</v>
      </c>
      <c r="C759" s="21" t="s">
        <v>5094</v>
      </c>
      <c r="D759" s="22"/>
      <c r="E759" s="22" t="s">
        <v>1528</v>
      </c>
      <c r="F759" s="22" t="s">
        <v>666</v>
      </c>
      <c r="G759" s="22" t="s">
        <v>355</v>
      </c>
      <c r="H759" s="17">
        <v>44577</v>
      </c>
      <c r="I759" s="22" t="s">
        <v>4587</v>
      </c>
    </row>
    <row r="760" spans="1:9">
      <c r="A760" s="22">
        <f t="shared" si="23"/>
        <v>756</v>
      </c>
      <c r="B760" s="21" t="str">
        <f t="shared" si="22"/>
        <v>80001111</v>
      </c>
      <c r="C760" s="21">
        <v>80001111</v>
      </c>
      <c r="D760" s="22"/>
      <c r="E760" s="22" t="s">
        <v>5663</v>
      </c>
      <c r="F760" s="22" t="s">
        <v>1255</v>
      </c>
      <c r="G760" s="22" t="s">
        <v>405</v>
      </c>
      <c r="H760" s="17">
        <v>44577</v>
      </c>
      <c r="I760" s="22" t="s">
        <v>4587</v>
      </c>
    </row>
    <row r="761" spans="1:9">
      <c r="A761" s="22">
        <f t="shared" si="23"/>
        <v>757</v>
      </c>
      <c r="B761" s="21" t="str">
        <f t="shared" si="22"/>
        <v>80002540</v>
      </c>
      <c r="C761" s="21">
        <v>80002540</v>
      </c>
      <c r="D761" s="22"/>
      <c r="E761" s="22" t="s">
        <v>5664</v>
      </c>
      <c r="F761" s="22" t="s">
        <v>1255</v>
      </c>
      <c r="G761" s="22" t="s">
        <v>405</v>
      </c>
      <c r="H761" s="17">
        <v>44577</v>
      </c>
      <c r="I761" s="22" t="s">
        <v>4587</v>
      </c>
    </row>
    <row r="762" spans="1:9">
      <c r="A762" s="22">
        <f t="shared" si="23"/>
        <v>758</v>
      </c>
      <c r="B762" s="21" t="str">
        <f t="shared" si="22"/>
        <v>80000657</v>
      </c>
      <c r="C762" s="21">
        <v>80000657</v>
      </c>
      <c r="D762" s="22"/>
      <c r="E762" s="22" t="s">
        <v>5665</v>
      </c>
      <c r="F762" s="22" t="s">
        <v>1255</v>
      </c>
      <c r="G762" s="22" t="s">
        <v>405</v>
      </c>
      <c r="H762" s="17">
        <v>44577</v>
      </c>
      <c r="I762" s="22" t="s">
        <v>4587</v>
      </c>
    </row>
    <row r="763" spans="1:9">
      <c r="A763" s="22">
        <f t="shared" si="23"/>
        <v>759</v>
      </c>
      <c r="B763" s="21" t="str">
        <f t="shared" si="22"/>
        <v>80002207</v>
      </c>
      <c r="C763" s="21">
        <v>80002207</v>
      </c>
      <c r="D763" s="22"/>
      <c r="E763" s="22" t="s">
        <v>5666</v>
      </c>
      <c r="F763" s="22" t="s">
        <v>1255</v>
      </c>
      <c r="G763" s="22" t="s">
        <v>405</v>
      </c>
      <c r="H763" s="17">
        <v>44577</v>
      </c>
      <c r="I763" s="22" t="s">
        <v>4587</v>
      </c>
    </row>
    <row r="764" spans="1:9">
      <c r="A764" s="22">
        <f t="shared" si="23"/>
        <v>760</v>
      </c>
      <c r="B764" s="21" t="str">
        <f t="shared" si="22"/>
        <v>80002321</v>
      </c>
      <c r="C764" s="21">
        <v>80002321</v>
      </c>
      <c r="D764" s="22"/>
      <c r="E764" s="22" t="s">
        <v>5667</v>
      </c>
      <c r="F764" s="22" t="s">
        <v>1255</v>
      </c>
      <c r="G764" s="22" t="s">
        <v>405</v>
      </c>
      <c r="H764" s="17">
        <v>44577</v>
      </c>
      <c r="I764" s="22" t="s">
        <v>4587</v>
      </c>
    </row>
    <row r="765" spans="1:9">
      <c r="A765" s="22">
        <f t="shared" si="23"/>
        <v>761</v>
      </c>
      <c r="B765" s="21" t="str">
        <f t="shared" si="22"/>
        <v>80002043</v>
      </c>
      <c r="C765" s="21">
        <v>80002043</v>
      </c>
      <c r="D765" s="22"/>
      <c r="E765" s="22" t="s">
        <v>5668</v>
      </c>
      <c r="F765" s="22" t="s">
        <v>1255</v>
      </c>
      <c r="G765" s="22" t="s">
        <v>405</v>
      </c>
      <c r="H765" s="17">
        <v>44577</v>
      </c>
      <c r="I765" s="22" t="s">
        <v>4587</v>
      </c>
    </row>
    <row r="766" spans="1:9">
      <c r="A766" s="22">
        <f t="shared" si="23"/>
        <v>762</v>
      </c>
      <c r="B766" s="21" t="str">
        <f t="shared" si="22"/>
        <v>80002253</v>
      </c>
      <c r="C766" s="21">
        <v>80002253</v>
      </c>
      <c r="D766" s="22"/>
      <c r="E766" s="22" t="s">
        <v>360</v>
      </c>
      <c r="F766" s="22" t="s">
        <v>1255</v>
      </c>
      <c r="G766" s="22" t="s">
        <v>386</v>
      </c>
      <c r="H766" s="17">
        <v>44578</v>
      </c>
      <c r="I766" s="22" t="s">
        <v>4587</v>
      </c>
    </row>
    <row r="767" spans="1:9">
      <c r="A767" s="22">
        <f t="shared" si="23"/>
        <v>763</v>
      </c>
      <c r="B767" s="21" t="str">
        <f t="shared" si="22"/>
        <v>80000645</v>
      </c>
      <c r="C767" s="21">
        <v>80000645</v>
      </c>
      <c r="D767" s="22"/>
      <c r="E767" s="22" t="s">
        <v>5139</v>
      </c>
      <c r="F767" s="22" t="s">
        <v>1255</v>
      </c>
      <c r="G767" s="22" t="s">
        <v>405</v>
      </c>
      <c r="H767" s="17">
        <v>44578</v>
      </c>
      <c r="I767" s="22" t="s">
        <v>4587</v>
      </c>
    </row>
    <row r="768" spans="1:9">
      <c r="A768" s="22">
        <f t="shared" si="23"/>
        <v>764</v>
      </c>
      <c r="B768" s="21" t="str">
        <f t="shared" si="22"/>
        <v>80000562</v>
      </c>
      <c r="C768" s="21">
        <v>80000562</v>
      </c>
      <c r="D768" s="22"/>
      <c r="E768" s="22" t="s">
        <v>2748</v>
      </c>
      <c r="F768" s="22" t="s">
        <v>1255</v>
      </c>
      <c r="G768" s="22" t="s">
        <v>328</v>
      </c>
      <c r="H768" s="17">
        <v>44578</v>
      </c>
      <c r="I768" s="22" t="s">
        <v>4587</v>
      </c>
    </row>
    <row r="769" spans="1:9">
      <c r="A769" s="22">
        <f t="shared" si="23"/>
        <v>765</v>
      </c>
      <c r="B769" s="21" t="str">
        <f t="shared" si="22"/>
        <v>80000879</v>
      </c>
      <c r="C769" s="21">
        <v>80000879</v>
      </c>
      <c r="D769" s="22"/>
      <c r="E769" s="22" t="s">
        <v>5669</v>
      </c>
      <c r="F769" s="22" t="s">
        <v>1255</v>
      </c>
      <c r="G769" s="22" t="s">
        <v>405</v>
      </c>
      <c r="H769" s="17">
        <v>44578</v>
      </c>
      <c r="I769" s="22" t="s">
        <v>4587</v>
      </c>
    </row>
    <row r="770" spans="1:9">
      <c r="A770" s="22">
        <f t="shared" si="23"/>
        <v>766</v>
      </c>
      <c r="B770" s="21" t="str">
        <f t="shared" si="22"/>
        <v>80002236</v>
      </c>
      <c r="C770" s="21">
        <v>80002236</v>
      </c>
      <c r="D770" s="22"/>
      <c r="E770" s="22" t="s">
        <v>5670</v>
      </c>
      <c r="F770" s="22" t="s">
        <v>1255</v>
      </c>
      <c r="G770" s="22" t="s">
        <v>405</v>
      </c>
      <c r="H770" s="17">
        <v>44578</v>
      </c>
      <c r="I770" s="22" t="s">
        <v>4587</v>
      </c>
    </row>
    <row r="771" spans="1:9">
      <c r="A771" s="22">
        <f t="shared" si="23"/>
        <v>767</v>
      </c>
      <c r="B771" s="21" t="str">
        <f t="shared" si="22"/>
        <v>80002018</v>
      </c>
      <c r="C771" s="21">
        <v>80002018</v>
      </c>
      <c r="D771" s="22"/>
      <c r="E771" s="22" t="s">
        <v>5671</v>
      </c>
      <c r="F771" s="22" t="s">
        <v>1255</v>
      </c>
      <c r="G771" s="22" t="s">
        <v>405</v>
      </c>
      <c r="H771" s="17">
        <v>44578</v>
      </c>
      <c r="I771" s="22" t="s">
        <v>4587</v>
      </c>
    </row>
    <row r="772" spans="1:9">
      <c r="A772" s="22">
        <f t="shared" si="23"/>
        <v>768</v>
      </c>
      <c r="B772" s="21" t="str">
        <f t="shared" si="22"/>
        <v>80002252</v>
      </c>
      <c r="C772" s="21">
        <v>80002252</v>
      </c>
      <c r="D772" s="22"/>
      <c r="E772" s="22" t="s">
        <v>5672</v>
      </c>
      <c r="F772" s="22" t="s">
        <v>1255</v>
      </c>
      <c r="G772" s="22" t="s">
        <v>405</v>
      </c>
      <c r="H772" s="17">
        <v>44578</v>
      </c>
      <c r="I772" s="22" t="s">
        <v>4587</v>
      </c>
    </row>
    <row r="773" spans="1:9">
      <c r="A773" s="22">
        <f t="shared" si="23"/>
        <v>769</v>
      </c>
      <c r="B773" s="21" t="str">
        <f t="shared" ref="B773:B836" si="24">TEXT(C773,"00000000")</f>
        <v>80001825</v>
      </c>
      <c r="C773" s="21">
        <v>80001825</v>
      </c>
      <c r="D773" s="22"/>
      <c r="E773" s="22" t="s">
        <v>1492</v>
      </c>
      <c r="F773" s="22" t="s">
        <v>1255</v>
      </c>
      <c r="G773" s="22" t="s">
        <v>405</v>
      </c>
      <c r="H773" s="17">
        <v>44578</v>
      </c>
      <c r="I773" s="22" t="s">
        <v>4587</v>
      </c>
    </row>
    <row r="774" spans="1:9">
      <c r="A774" s="22">
        <f t="shared" si="23"/>
        <v>770</v>
      </c>
      <c r="B774" s="21" t="str">
        <f t="shared" si="24"/>
        <v>80001829</v>
      </c>
      <c r="C774" s="21">
        <v>80001829</v>
      </c>
      <c r="D774" s="22"/>
      <c r="E774" s="22" t="s">
        <v>5673</v>
      </c>
      <c r="F774" s="22" t="s">
        <v>1255</v>
      </c>
      <c r="G774" s="22" t="s">
        <v>405</v>
      </c>
      <c r="H774" s="17">
        <v>44578</v>
      </c>
      <c r="I774" s="22" t="s">
        <v>4587</v>
      </c>
    </row>
    <row r="775" spans="1:9">
      <c r="A775" s="22">
        <f t="shared" si="23"/>
        <v>771</v>
      </c>
      <c r="B775" s="21" t="str">
        <f t="shared" si="24"/>
        <v>80000501</v>
      </c>
      <c r="C775" s="21">
        <v>80000501</v>
      </c>
      <c r="D775" s="22"/>
      <c r="E775" s="22" t="s">
        <v>5113</v>
      </c>
      <c r="F775" s="22" t="s">
        <v>1255</v>
      </c>
      <c r="G775" s="22" t="s">
        <v>405</v>
      </c>
      <c r="H775" s="17">
        <v>44578</v>
      </c>
      <c r="I775" s="22" t="s">
        <v>4587</v>
      </c>
    </row>
    <row r="776" spans="1:9">
      <c r="A776" s="22">
        <f t="shared" ref="A776:A839" si="25">A775+1</f>
        <v>772</v>
      </c>
      <c r="B776" s="21" t="str">
        <f t="shared" si="24"/>
        <v>BMP1110211</v>
      </c>
      <c r="C776" s="21" t="s">
        <v>638</v>
      </c>
      <c r="D776" s="22"/>
      <c r="E776" s="22" t="s">
        <v>5674</v>
      </c>
      <c r="F776" s="22" t="s">
        <v>326</v>
      </c>
      <c r="G776" s="22" t="s">
        <v>386</v>
      </c>
      <c r="H776" s="17">
        <v>44578</v>
      </c>
      <c r="I776" s="22" t="s">
        <v>4587</v>
      </c>
    </row>
    <row r="777" spans="1:9">
      <c r="A777" s="22">
        <f t="shared" si="25"/>
        <v>773</v>
      </c>
      <c r="B777" s="21" t="str">
        <f t="shared" si="24"/>
        <v>80000865</v>
      </c>
      <c r="C777" s="21">
        <v>80000865</v>
      </c>
      <c r="D777" s="22"/>
      <c r="E777" s="22" t="s">
        <v>5675</v>
      </c>
      <c r="F777" s="22" t="s">
        <v>1255</v>
      </c>
      <c r="G777" s="22" t="s">
        <v>405</v>
      </c>
      <c r="H777" s="17">
        <v>44578</v>
      </c>
      <c r="I777" s="22" t="s">
        <v>4587</v>
      </c>
    </row>
    <row r="778" spans="1:9">
      <c r="A778" s="22">
        <f t="shared" si="25"/>
        <v>774</v>
      </c>
      <c r="B778" s="21" t="str">
        <f t="shared" si="24"/>
        <v>80000865</v>
      </c>
      <c r="C778" s="21">
        <v>80000865</v>
      </c>
      <c r="D778" s="22"/>
      <c r="E778" s="22" t="s">
        <v>5675</v>
      </c>
      <c r="F778" s="22" t="s">
        <v>1255</v>
      </c>
      <c r="G778" s="22" t="s">
        <v>405</v>
      </c>
      <c r="H778" s="17">
        <v>44578</v>
      </c>
      <c r="I778" s="22" t="s">
        <v>4587</v>
      </c>
    </row>
    <row r="779" spans="1:9">
      <c r="A779" s="22">
        <f t="shared" si="25"/>
        <v>775</v>
      </c>
      <c r="B779" s="21" t="str">
        <f t="shared" si="24"/>
        <v>80002544</v>
      </c>
      <c r="C779" s="21">
        <v>80002544</v>
      </c>
      <c r="D779" s="22"/>
      <c r="E779" s="22" t="s">
        <v>5158</v>
      </c>
      <c r="F779" s="22" t="s">
        <v>1255</v>
      </c>
      <c r="G779" s="22" t="s">
        <v>405</v>
      </c>
      <c r="H779" s="17">
        <v>44578</v>
      </c>
      <c r="I779" s="22" t="s">
        <v>4587</v>
      </c>
    </row>
    <row r="780" spans="1:9">
      <c r="A780" s="22">
        <f t="shared" si="25"/>
        <v>776</v>
      </c>
      <c r="B780" s="21" t="str">
        <f t="shared" si="24"/>
        <v>80000655</v>
      </c>
      <c r="C780" s="21">
        <v>80000655</v>
      </c>
      <c r="D780" s="22"/>
      <c r="E780" s="22" t="s">
        <v>5609</v>
      </c>
      <c r="F780" s="22" t="s">
        <v>1255</v>
      </c>
      <c r="G780" s="22" t="s">
        <v>405</v>
      </c>
      <c r="H780" s="17">
        <v>44578</v>
      </c>
      <c r="I780" s="22" t="s">
        <v>4587</v>
      </c>
    </row>
    <row r="781" spans="1:9">
      <c r="A781" s="22">
        <f t="shared" si="25"/>
        <v>777</v>
      </c>
      <c r="B781" s="21" t="str">
        <f t="shared" si="24"/>
        <v>80002255</v>
      </c>
      <c r="C781" s="21">
        <v>80002255</v>
      </c>
      <c r="D781" s="22"/>
      <c r="E781" s="22" t="s">
        <v>5676</v>
      </c>
      <c r="F781" s="22" t="s">
        <v>1255</v>
      </c>
      <c r="G781" s="22" t="s">
        <v>328</v>
      </c>
      <c r="H781" s="17">
        <v>44579</v>
      </c>
      <c r="I781" s="22" t="s">
        <v>4587</v>
      </c>
    </row>
    <row r="782" spans="1:9">
      <c r="A782" s="22">
        <f t="shared" si="25"/>
        <v>778</v>
      </c>
      <c r="B782" s="21" t="str">
        <f t="shared" si="24"/>
        <v>80000844</v>
      </c>
      <c r="C782" s="21">
        <v>80000844</v>
      </c>
      <c r="D782" s="22"/>
      <c r="E782" s="22" t="s">
        <v>5288</v>
      </c>
      <c r="F782" s="22" t="s">
        <v>1255</v>
      </c>
      <c r="G782" s="22" t="s">
        <v>328</v>
      </c>
      <c r="H782" s="17">
        <v>44579</v>
      </c>
      <c r="I782" s="22" t="s">
        <v>4587</v>
      </c>
    </row>
    <row r="783" spans="1:9">
      <c r="A783" s="22">
        <f t="shared" si="25"/>
        <v>779</v>
      </c>
      <c r="B783" s="21" t="str">
        <f t="shared" si="24"/>
        <v>00118075</v>
      </c>
      <c r="C783" s="21">
        <v>118075</v>
      </c>
      <c r="D783" s="22"/>
      <c r="E783" s="22" t="s">
        <v>5677</v>
      </c>
      <c r="F783" s="22" t="s">
        <v>1255</v>
      </c>
      <c r="G783" s="22" t="s">
        <v>328</v>
      </c>
      <c r="H783" s="17">
        <v>44579</v>
      </c>
      <c r="I783" s="22" t="s">
        <v>4587</v>
      </c>
    </row>
    <row r="784" spans="1:9">
      <c r="A784" s="22">
        <f t="shared" si="25"/>
        <v>780</v>
      </c>
      <c r="B784" s="21" t="str">
        <f t="shared" si="24"/>
        <v>80002346</v>
      </c>
      <c r="C784" s="21">
        <v>80002346</v>
      </c>
      <c r="D784" s="22"/>
      <c r="E784" s="22" t="s">
        <v>5678</v>
      </c>
      <c r="F784" s="22" t="s">
        <v>1255</v>
      </c>
      <c r="G784" s="22" t="s">
        <v>393</v>
      </c>
      <c r="H784" s="17">
        <v>44579</v>
      </c>
      <c r="I784" s="22" t="s">
        <v>4587</v>
      </c>
    </row>
    <row r="785" spans="1:9">
      <c r="A785" s="22">
        <f t="shared" si="25"/>
        <v>781</v>
      </c>
      <c r="B785" s="21" t="str">
        <f t="shared" si="24"/>
        <v>80001849</v>
      </c>
      <c r="C785" s="21">
        <v>80001849</v>
      </c>
      <c r="D785" s="22"/>
      <c r="E785" s="22" t="s">
        <v>5679</v>
      </c>
      <c r="F785" s="22" t="s">
        <v>1255</v>
      </c>
      <c r="G785" s="22" t="s">
        <v>405</v>
      </c>
      <c r="H785" s="17">
        <v>44580</v>
      </c>
      <c r="I785" s="22" t="s">
        <v>4587</v>
      </c>
    </row>
    <row r="786" spans="1:9">
      <c r="A786" s="22">
        <f t="shared" si="25"/>
        <v>782</v>
      </c>
      <c r="B786" s="21" t="str">
        <f t="shared" si="24"/>
        <v>80002188</v>
      </c>
      <c r="C786" s="21">
        <v>80002188</v>
      </c>
      <c r="D786" s="22"/>
      <c r="E786" s="22" t="s">
        <v>5680</v>
      </c>
      <c r="F786" s="22" t="s">
        <v>1255</v>
      </c>
      <c r="G786" s="22" t="s">
        <v>328</v>
      </c>
      <c r="H786" s="17">
        <v>44580</v>
      </c>
      <c r="I786" s="22" t="s">
        <v>4587</v>
      </c>
    </row>
    <row r="787" spans="1:9">
      <c r="A787" s="22">
        <f t="shared" si="25"/>
        <v>783</v>
      </c>
      <c r="B787" s="21" t="str">
        <f t="shared" si="24"/>
        <v>80002749</v>
      </c>
      <c r="C787" s="21">
        <v>80002749</v>
      </c>
      <c r="D787" s="22"/>
      <c r="E787" s="22" t="s">
        <v>5681</v>
      </c>
      <c r="F787" s="22" t="s">
        <v>1255</v>
      </c>
      <c r="G787" s="22" t="s">
        <v>328</v>
      </c>
      <c r="H787" s="17">
        <v>44580</v>
      </c>
      <c r="I787" s="22" t="s">
        <v>4587</v>
      </c>
    </row>
    <row r="788" spans="1:9">
      <c r="A788" s="22">
        <f t="shared" si="25"/>
        <v>784</v>
      </c>
      <c r="B788" s="21" t="str">
        <f t="shared" si="24"/>
        <v>80000827</v>
      </c>
      <c r="C788" s="21">
        <v>80000827</v>
      </c>
      <c r="D788" s="22"/>
      <c r="E788" s="22" t="s">
        <v>5682</v>
      </c>
      <c r="F788" s="22" t="s">
        <v>1255</v>
      </c>
      <c r="G788" s="22" t="s">
        <v>328</v>
      </c>
      <c r="H788" s="17">
        <v>44580</v>
      </c>
      <c r="I788" s="22" t="s">
        <v>4587</v>
      </c>
    </row>
    <row r="789" spans="1:9">
      <c r="A789" s="22">
        <f t="shared" si="25"/>
        <v>785</v>
      </c>
      <c r="B789" s="21" t="str">
        <f t="shared" si="24"/>
        <v>MP/EDJ-21060001</v>
      </c>
      <c r="C789" s="21" t="s">
        <v>4431</v>
      </c>
      <c r="D789" s="22"/>
      <c r="E789" s="22" t="s">
        <v>5683</v>
      </c>
      <c r="F789" s="22" t="s">
        <v>744</v>
      </c>
      <c r="G789" s="22" t="s">
        <v>328</v>
      </c>
      <c r="H789" s="17">
        <v>44581</v>
      </c>
      <c r="I789" s="22" t="s">
        <v>4587</v>
      </c>
    </row>
    <row r="790" spans="1:9">
      <c r="A790" s="22">
        <f t="shared" si="25"/>
        <v>786</v>
      </c>
      <c r="B790" s="21" t="str">
        <f t="shared" si="24"/>
        <v>80002330</v>
      </c>
      <c r="C790" s="21">
        <v>80002330</v>
      </c>
      <c r="D790" s="22"/>
      <c r="E790" s="22" t="s">
        <v>5684</v>
      </c>
      <c r="F790" s="22" t="s">
        <v>1255</v>
      </c>
      <c r="G790" s="22" t="s">
        <v>328</v>
      </c>
      <c r="H790" s="17">
        <v>44581</v>
      </c>
      <c r="I790" s="22" t="s">
        <v>4587</v>
      </c>
    </row>
    <row r="791" spans="1:9">
      <c r="A791" s="22">
        <f t="shared" si="25"/>
        <v>787</v>
      </c>
      <c r="B791" s="21" t="str">
        <f t="shared" si="24"/>
        <v>00116136</v>
      </c>
      <c r="C791" s="21">
        <v>116136</v>
      </c>
      <c r="D791" s="22"/>
      <c r="E791" s="22" t="s">
        <v>5305</v>
      </c>
      <c r="F791" s="22" t="s">
        <v>1255</v>
      </c>
      <c r="G791" s="22" t="s">
        <v>328</v>
      </c>
      <c r="H791" s="17">
        <v>44581</v>
      </c>
      <c r="I791" s="22" t="s">
        <v>4587</v>
      </c>
    </row>
    <row r="792" spans="1:9">
      <c r="A792" s="22">
        <f t="shared" si="25"/>
        <v>788</v>
      </c>
      <c r="B792" s="21" t="str">
        <f t="shared" si="24"/>
        <v>80000371</v>
      </c>
      <c r="C792" s="21">
        <v>80000371</v>
      </c>
      <c r="D792" s="22"/>
      <c r="E792" s="22" t="s">
        <v>5685</v>
      </c>
      <c r="F792" s="22" t="s">
        <v>1255</v>
      </c>
      <c r="G792" s="22" t="s">
        <v>328</v>
      </c>
      <c r="H792" s="17">
        <v>44581</v>
      </c>
      <c r="I792" s="22" t="s">
        <v>4587</v>
      </c>
    </row>
    <row r="793" spans="1:9">
      <c r="A793" s="22">
        <f t="shared" si="25"/>
        <v>789</v>
      </c>
      <c r="B793" s="21" t="str">
        <f t="shared" si="24"/>
        <v>80000412</v>
      </c>
      <c r="C793" s="21">
        <v>80000412</v>
      </c>
      <c r="D793" s="22"/>
      <c r="E793" s="22" t="s">
        <v>5290</v>
      </c>
      <c r="F793" s="22" t="s">
        <v>1255</v>
      </c>
      <c r="G793" s="22" t="s">
        <v>328</v>
      </c>
      <c r="H793" s="17">
        <v>44581</v>
      </c>
      <c r="I793" s="22" t="s">
        <v>4587</v>
      </c>
    </row>
    <row r="794" spans="1:9">
      <c r="A794" s="22">
        <f t="shared" si="25"/>
        <v>790</v>
      </c>
      <c r="B794" s="21" t="str">
        <f t="shared" si="24"/>
        <v>00305040</v>
      </c>
      <c r="C794" s="21">
        <v>305040</v>
      </c>
      <c r="D794" s="22"/>
      <c r="E794" s="22" t="s">
        <v>5387</v>
      </c>
      <c r="F794" s="22" t="s">
        <v>1255</v>
      </c>
      <c r="G794" s="22" t="s">
        <v>405</v>
      </c>
      <c r="H794" s="17">
        <v>44581</v>
      </c>
      <c r="I794" s="22" t="s">
        <v>4587</v>
      </c>
    </row>
    <row r="795" spans="1:9">
      <c r="A795" s="22">
        <f t="shared" si="25"/>
        <v>791</v>
      </c>
      <c r="B795" s="21" t="str">
        <f t="shared" si="24"/>
        <v>80002752</v>
      </c>
      <c r="C795" s="21">
        <v>80002752</v>
      </c>
      <c r="D795" s="22"/>
      <c r="E795" s="22" t="s">
        <v>5686</v>
      </c>
      <c r="F795" s="22" t="s">
        <v>1255</v>
      </c>
      <c r="G795" s="22" t="s">
        <v>328</v>
      </c>
      <c r="H795" s="17">
        <v>44581</v>
      </c>
      <c r="I795" s="22" t="s">
        <v>4587</v>
      </c>
    </row>
    <row r="796" spans="1:9">
      <c r="A796" s="22">
        <f t="shared" si="25"/>
        <v>792</v>
      </c>
      <c r="B796" s="21" t="str">
        <f t="shared" si="24"/>
        <v>00212516</v>
      </c>
      <c r="C796" s="21">
        <v>212516</v>
      </c>
      <c r="D796" s="22"/>
      <c r="E796" s="22" t="s">
        <v>5687</v>
      </c>
      <c r="F796" s="22" t="s">
        <v>3946</v>
      </c>
      <c r="G796" s="22" t="s">
        <v>405</v>
      </c>
      <c r="H796" s="17">
        <v>44582</v>
      </c>
      <c r="I796" s="22" t="s">
        <v>4587</v>
      </c>
    </row>
    <row r="797" spans="1:9">
      <c r="A797" s="22">
        <f t="shared" si="25"/>
        <v>793</v>
      </c>
      <c r="B797" s="21" t="str">
        <f t="shared" si="24"/>
        <v>80000638</v>
      </c>
      <c r="C797" s="21">
        <v>80000638</v>
      </c>
      <c r="D797" s="22"/>
      <c r="E797" s="22" t="s">
        <v>5688</v>
      </c>
      <c r="F797" s="22" t="s">
        <v>1255</v>
      </c>
      <c r="G797" s="22" t="s">
        <v>405</v>
      </c>
      <c r="H797" s="17">
        <v>44582</v>
      </c>
      <c r="I797" s="22" t="s">
        <v>4587</v>
      </c>
    </row>
    <row r="798" spans="1:9">
      <c r="A798" s="22">
        <f t="shared" si="25"/>
        <v>794</v>
      </c>
      <c r="B798" s="21" t="str">
        <f t="shared" si="24"/>
        <v>01705001</v>
      </c>
      <c r="C798" s="21">
        <v>1705001</v>
      </c>
      <c r="D798" s="22"/>
      <c r="E798" s="22" t="s">
        <v>5689</v>
      </c>
      <c r="F798" s="22" t="s">
        <v>1255</v>
      </c>
      <c r="G798" s="22" t="s">
        <v>328</v>
      </c>
      <c r="H798" s="17">
        <v>44582</v>
      </c>
      <c r="I798" s="22" t="s">
        <v>4587</v>
      </c>
    </row>
    <row r="799" spans="1:9">
      <c r="A799" s="22">
        <f t="shared" si="25"/>
        <v>795</v>
      </c>
      <c r="B799" s="21" t="str">
        <f t="shared" si="24"/>
        <v>80002245</v>
      </c>
      <c r="C799" s="21">
        <v>80002245</v>
      </c>
      <c r="D799" s="22"/>
      <c r="E799" s="22" t="s">
        <v>5690</v>
      </c>
      <c r="F799" s="22" t="s">
        <v>1255</v>
      </c>
      <c r="G799" s="22" t="s">
        <v>405</v>
      </c>
      <c r="H799" s="17">
        <v>44582</v>
      </c>
      <c r="I799" s="22" t="s">
        <v>4587</v>
      </c>
    </row>
    <row r="800" spans="1:9">
      <c r="A800" s="22">
        <f t="shared" si="25"/>
        <v>796</v>
      </c>
      <c r="B800" s="21" t="str">
        <f t="shared" si="24"/>
        <v>80000525</v>
      </c>
      <c r="C800" s="21">
        <v>80000525</v>
      </c>
      <c r="D800" s="22"/>
      <c r="E800" s="22" t="s">
        <v>5691</v>
      </c>
      <c r="F800" s="22" t="s">
        <v>1255</v>
      </c>
      <c r="G800" s="22" t="s">
        <v>328</v>
      </c>
      <c r="H800" s="17">
        <v>44582</v>
      </c>
      <c r="I800" s="22" t="s">
        <v>4587</v>
      </c>
    </row>
    <row r="801" spans="1:9">
      <c r="A801" s="22">
        <f t="shared" si="25"/>
        <v>797</v>
      </c>
      <c r="B801" s="21" t="str">
        <f t="shared" si="24"/>
        <v>80002510</v>
      </c>
      <c r="C801" s="21">
        <v>80002510</v>
      </c>
      <c r="D801" s="22"/>
      <c r="E801" s="22" t="s">
        <v>5692</v>
      </c>
      <c r="F801" s="22" t="s">
        <v>1255</v>
      </c>
      <c r="G801" s="22" t="s">
        <v>405</v>
      </c>
      <c r="H801" s="17">
        <v>44582</v>
      </c>
      <c r="I801" s="22" t="s">
        <v>4587</v>
      </c>
    </row>
    <row r="802" spans="1:9">
      <c r="A802" s="22">
        <f t="shared" si="25"/>
        <v>798</v>
      </c>
      <c r="B802" s="21" t="str">
        <f t="shared" si="24"/>
        <v>80000520</v>
      </c>
      <c r="C802" s="21">
        <v>80000520</v>
      </c>
      <c r="D802" s="22"/>
      <c r="E802" s="22" t="s">
        <v>5693</v>
      </c>
      <c r="F802" s="22" t="s">
        <v>1255</v>
      </c>
      <c r="G802" s="22" t="s">
        <v>405</v>
      </c>
      <c r="H802" s="17">
        <v>44582</v>
      </c>
      <c r="I802" s="22" t="s">
        <v>4587</v>
      </c>
    </row>
    <row r="803" spans="1:9">
      <c r="A803" s="22">
        <f t="shared" si="25"/>
        <v>799</v>
      </c>
      <c r="B803" s="21" t="str">
        <f t="shared" si="24"/>
        <v>80000520</v>
      </c>
      <c r="C803" s="21">
        <v>80000520</v>
      </c>
      <c r="D803" s="22"/>
      <c r="E803" s="22" t="s">
        <v>5693</v>
      </c>
      <c r="F803" s="22" t="s">
        <v>1255</v>
      </c>
      <c r="G803" s="22" t="s">
        <v>405</v>
      </c>
      <c r="H803" s="17">
        <v>44582</v>
      </c>
      <c r="I803" s="22" t="s">
        <v>4587</v>
      </c>
    </row>
    <row r="804" spans="1:9">
      <c r="A804" s="22">
        <f t="shared" si="25"/>
        <v>800</v>
      </c>
      <c r="B804" s="21" t="str">
        <f t="shared" si="24"/>
        <v>80000635</v>
      </c>
      <c r="C804" s="21">
        <v>80000635</v>
      </c>
      <c r="D804" s="22"/>
      <c r="E804" s="22" t="s">
        <v>5694</v>
      </c>
      <c r="F804" s="22" t="s">
        <v>1255</v>
      </c>
      <c r="G804" s="22" t="s">
        <v>405</v>
      </c>
      <c r="H804" s="17">
        <v>44583</v>
      </c>
      <c r="I804" s="22" t="s">
        <v>4587</v>
      </c>
    </row>
    <row r="805" spans="1:9">
      <c r="A805" s="22">
        <f t="shared" si="25"/>
        <v>801</v>
      </c>
      <c r="B805" s="21" t="str">
        <f t="shared" si="24"/>
        <v>80001319</v>
      </c>
      <c r="C805" s="21">
        <v>80001319</v>
      </c>
      <c r="D805" s="22"/>
      <c r="E805" s="22" t="s">
        <v>5335</v>
      </c>
      <c r="F805" s="22" t="s">
        <v>1255</v>
      </c>
      <c r="G805" s="22" t="s">
        <v>328</v>
      </c>
      <c r="H805" s="17">
        <v>44583</v>
      </c>
      <c r="I805" s="22" t="s">
        <v>4587</v>
      </c>
    </row>
    <row r="806" spans="1:9">
      <c r="A806" s="22">
        <f t="shared" si="25"/>
        <v>802</v>
      </c>
      <c r="B806" s="21" t="str">
        <f t="shared" si="24"/>
        <v>80001319</v>
      </c>
      <c r="C806" s="21">
        <v>80001319</v>
      </c>
      <c r="D806" s="22"/>
      <c r="E806" s="22" t="s">
        <v>5335</v>
      </c>
      <c r="F806" s="22" t="s">
        <v>1255</v>
      </c>
      <c r="G806" s="22" t="s">
        <v>328</v>
      </c>
      <c r="H806" s="17">
        <v>44583</v>
      </c>
      <c r="I806" s="22" t="s">
        <v>4587</v>
      </c>
    </row>
    <row r="807" spans="1:9">
      <c r="A807" s="22">
        <f t="shared" si="25"/>
        <v>803</v>
      </c>
      <c r="B807" s="21" t="str">
        <f t="shared" si="24"/>
        <v>80002503</v>
      </c>
      <c r="C807" s="21">
        <v>80002503</v>
      </c>
      <c r="D807" s="22"/>
      <c r="E807" s="22" t="s">
        <v>5345</v>
      </c>
      <c r="F807" s="22" t="s">
        <v>1255</v>
      </c>
      <c r="G807" s="22" t="s">
        <v>328</v>
      </c>
      <c r="H807" s="17">
        <v>44583</v>
      </c>
      <c r="I807" s="22" t="s">
        <v>4587</v>
      </c>
    </row>
    <row r="808" spans="1:9">
      <c r="A808" s="22">
        <f t="shared" si="25"/>
        <v>804</v>
      </c>
      <c r="B808" s="21" t="str">
        <f t="shared" si="24"/>
        <v>80001320</v>
      </c>
      <c r="C808" s="21">
        <v>80001320</v>
      </c>
      <c r="D808" s="22"/>
      <c r="E808" s="22" t="s">
        <v>5695</v>
      </c>
      <c r="F808" s="22" t="s">
        <v>1255</v>
      </c>
      <c r="G808" s="22" t="s">
        <v>328</v>
      </c>
      <c r="H808" s="17">
        <v>44583</v>
      </c>
      <c r="I808" s="22" t="s">
        <v>4587</v>
      </c>
    </row>
    <row r="809" spans="1:9">
      <c r="A809" s="22">
        <f t="shared" si="25"/>
        <v>805</v>
      </c>
      <c r="B809" s="21" t="str">
        <f t="shared" si="24"/>
        <v>80000733</v>
      </c>
      <c r="C809" s="21">
        <v>80000733</v>
      </c>
      <c r="D809" s="22"/>
      <c r="E809" s="22" t="s">
        <v>5696</v>
      </c>
      <c r="F809" s="22" t="s">
        <v>1255</v>
      </c>
      <c r="G809" s="22" t="s">
        <v>328</v>
      </c>
      <c r="H809" s="17">
        <v>44583</v>
      </c>
      <c r="I809" s="22" t="s">
        <v>4587</v>
      </c>
    </row>
    <row r="810" spans="1:9">
      <c r="A810" s="22">
        <f t="shared" si="25"/>
        <v>806</v>
      </c>
      <c r="B810" s="21" t="str">
        <f t="shared" si="24"/>
        <v>80001318</v>
      </c>
      <c r="C810" s="21">
        <v>80001318</v>
      </c>
      <c r="D810" s="22"/>
      <c r="E810" s="22" t="s">
        <v>5697</v>
      </c>
      <c r="F810" s="22" t="s">
        <v>1255</v>
      </c>
      <c r="G810" s="22" t="s">
        <v>328</v>
      </c>
      <c r="H810" s="17">
        <v>44583</v>
      </c>
      <c r="I810" s="22" t="s">
        <v>4587</v>
      </c>
    </row>
    <row r="811" spans="1:9">
      <c r="A811" s="22">
        <f t="shared" si="25"/>
        <v>807</v>
      </c>
      <c r="B811" s="21" t="str">
        <f t="shared" si="24"/>
        <v>80002016</v>
      </c>
      <c r="C811" s="21">
        <v>80002016</v>
      </c>
      <c r="D811" s="22"/>
      <c r="E811" s="22" t="s">
        <v>5698</v>
      </c>
      <c r="F811" s="22" t="s">
        <v>1255</v>
      </c>
      <c r="G811" s="22" t="s">
        <v>405</v>
      </c>
      <c r="H811" s="17">
        <v>44583</v>
      </c>
      <c r="I811" s="22" t="s">
        <v>4587</v>
      </c>
    </row>
    <row r="812" spans="1:9">
      <c r="A812" s="22">
        <f t="shared" si="25"/>
        <v>808</v>
      </c>
      <c r="B812" s="21" t="str">
        <f t="shared" si="24"/>
        <v>80002172</v>
      </c>
      <c r="C812" s="21">
        <v>80002172</v>
      </c>
      <c r="D812" s="22"/>
      <c r="E812" s="22" t="s">
        <v>5699</v>
      </c>
      <c r="F812" s="22" t="s">
        <v>1255</v>
      </c>
      <c r="G812" s="22" t="s">
        <v>328</v>
      </c>
      <c r="H812" s="17">
        <v>44583</v>
      </c>
      <c r="I812" s="22" t="s">
        <v>4587</v>
      </c>
    </row>
    <row r="813" spans="1:9">
      <c r="A813" s="22">
        <f t="shared" si="25"/>
        <v>809</v>
      </c>
      <c r="B813" s="21" t="str">
        <f t="shared" si="24"/>
        <v>80002174</v>
      </c>
      <c r="C813" s="21">
        <v>80002174</v>
      </c>
      <c r="D813" s="22"/>
      <c r="E813" s="22" t="s">
        <v>5700</v>
      </c>
      <c r="F813" s="22" t="s">
        <v>1255</v>
      </c>
      <c r="G813" s="22" t="s">
        <v>328</v>
      </c>
      <c r="H813" s="17">
        <v>44583</v>
      </c>
      <c r="I813" s="22" t="s">
        <v>4587</v>
      </c>
    </row>
    <row r="814" spans="1:9">
      <c r="A814" s="22">
        <f t="shared" si="25"/>
        <v>810</v>
      </c>
      <c r="B814" s="21" t="str">
        <f t="shared" si="24"/>
        <v>80002016</v>
      </c>
      <c r="C814" s="21">
        <v>80002016</v>
      </c>
      <c r="D814" s="22"/>
      <c r="E814" s="22" t="s">
        <v>5698</v>
      </c>
      <c r="F814" s="22" t="s">
        <v>1255</v>
      </c>
      <c r="G814" s="22" t="s">
        <v>405</v>
      </c>
      <c r="H814" s="17">
        <v>44583</v>
      </c>
      <c r="I814" s="22" t="s">
        <v>4587</v>
      </c>
    </row>
    <row r="815" spans="1:9">
      <c r="A815" s="22">
        <f t="shared" si="25"/>
        <v>811</v>
      </c>
      <c r="B815" s="21" t="str">
        <f t="shared" si="24"/>
        <v>80002016</v>
      </c>
      <c r="C815" s="21">
        <v>80002016</v>
      </c>
      <c r="D815" s="22"/>
      <c r="E815" s="22" t="s">
        <v>5698</v>
      </c>
      <c r="F815" s="22" t="s">
        <v>1255</v>
      </c>
      <c r="G815" s="22" t="s">
        <v>405</v>
      </c>
      <c r="H815" s="17">
        <v>44583</v>
      </c>
      <c r="I815" s="22" t="s">
        <v>4587</v>
      </c>
    </row>
    <row r="816" spans="1:9">
      <c r="A816" s="22">
        <f t="shared" si="25"/>
        <v>812</v>
      </c>
      <c r="B816" s="21" t="str">
        <f t="shared" si="24"/>
        <v>80002016</v>
      </c>
      <c r="C816" s="21">
        <v>80002016</v>
      </c>
      <c r="D816" s="22"/>
      <c r="E816" s="22" t="s">
        <v>5698</v>
      </c>
      <c r="F816" s="22" t="s">
        <v>1255</v>
      </c>
      <c r="G816" s="22" t="s">
        <v>405</v>
      </c>
      <c r="H816" s="17">
        <v>44583</v>
      </c>
      <c r="I816" s="22" t="s">
        <v>4587</v>
      </c>
    </row>
    <row r="817" spans="1:9">
      <c r="A817" s="22">
        <f t="shared" si="25"/>
        <v>813</v>
      </c>
      <c r="B817" s="21" t="str">
        <f t="shared" si="24"/>
        <v>80000413</v>
      </c>
      <c r="C817" s="21">
        <v>80000413</v>
      </c>
      <c r="D817" s="22"/>
      <c r="E817" s="22" t="s">
        <v>5389</v>
      </c>
      <c r="F817" s="22" t="s">
        <v>1255</v>
      </c>
      <c r="G817" s="22" t="s">
        <v>328</v>
      </c>
      <c r="H817" s="17">
        <v>44583</v>
      </c>
      <c r="I817" s="22" t="s">
        <v>4587</v>
      </c>
    </row>
    <row r="818" spans="1:9">
      <c r="A818" s="22">
        <f t="shared" si="25"/>
        <v>814</v>
      </c>
      <c r="B818" s="21" t="str">
        <f t="shared" si="24"/>
        <v>80001318</v>
      </c>
      <c r="C818" s="21">
        <v>80001318</v>
      </c>
      <c r="D818" s="22"/>
      <c r="E818" s="22" t="s">
        <v>5697</v>
      </c>
      <c r="F818" s="22" t="s">
        <v>1255</v>
      </c>
      <c r="G818" s="22" t="s">
        <v>328</v>
      </c>
      <c r="H818" s="17">
        <v>44583</v>
      </c>
      <c r="I818" s="22" t="s">
        <v>4587</v>
      </c>
    </row>
    <row r="819" spans="1:9">
      <c r="A819" s="22">
        <f t="shared" si="25"/>
        <v>815</v>
      </c>
      <c r="B819" s="21" t="str">
        <f t="shared" si="24"/>
        <v>00112663</v>
      </c>
      <c r="C819" s="21">
        <v>112663</v>
      </c>
      <c r="D819" s="22"/>
      <c r="E819" s="22" t="s">
        <v>5701</v>
      </c>
      <c r="F819" s="22" t="s">
        <v>1255</v>
      </c>
      <c r="G819" s="22" t="s">
        <v>328</v>
      </c>
      <c r="H819" s="17">
        <v>44583</v>
      </c>
      <c r="I819" s="22" t="s">
        <v>4587</v>
      </c>
    </row>
    <row r="820" spans="1:9">
      <c r="A820" s="22">
        <f t="shared" si="25"/>
        <v>816</v>
      </c>
      <c r="B820" s="21" t="str">
        <f t="shared" si="24"/>
        <v>702210995</v>
      </c>
      <c r="C820" s="21">
        <v>702210995</v>
      </c>
      <c r="D820" s="22"/>
      <c r="E820" s="22" t="s">
        <v>5702</v>
      </c>
      <c r="F820" s="22" t="s">
        <v>3947</v>
      </c>
      <c r="G820" s="22" t="s">
        <v>328</v>
      </c>
      <c r="H820" s="17">
        <v>44584</v>
      </c>
      <c r="I820" s="22" t="s">
        <v>4587</v>
      </c>
    </row>
    <row r="821" spans="1:9">
      <c r="A821" s="22">
        <f t="shared" si="25"/>
        <v>817</v>
      </c>
      <c r="B821" s="21" t="str">
        <f t="shared" si="24"/>
        <v>80002251</v>
      </c>
      <c r="C821" s="21">
        <v>80002251</v>
      </c>
      <c r="D821" s="22"/>
      <c r="E821" s="22" t="s">
        <v>2995</v>
      </c>
      <c r="F821" s="22" t="s">
        <v>1255</v>
      </c>
      <c r="G821" s="22" t="s">
        <v>405</v>
      </c>
      <c r="H821" s="17">
        <v>44584</v>
      </c>
      <c r="I821" s="22" t="s">
        <v>4587</v>
      </c>
    </row>
    <row r="822" spans="1:9">
      <c r="A822" s="22">
        <f t="shared" si="25"/>
        <v>818</v>
      </c>
      <c r="B822" s="21" t="str">
        <f t="shared" si="24"/>
        <v>80002134</v>
      </c>
      <c r="C822" s="21">
        <v>80002134</v>
      </c>
      <c r="D822" s="22"/>
      <c r="E822" s="22" t="s">
        <v>5703</v>
      </c>
      <c r="F822" s="22" t="s">
        <v>1255</v>
      </c>
      <c r="G822" s="22" t="s">
        <v>405</v>
      </c>
      <c r="H822" s="17">
        <v>44584</v>
      </c>
      <c r="I822" s="22" t="s">
        <v>4587</v>
      </c>
    </row>
    <row r="823" spans="1:9">
      <c r="A823" s="22">
        <f t="shared" si="25"/>
        <v>819</v>
      </c>
      <c r="B823" s="21" t="str">
        <f t="shared" si="24"/>
        <v>80001813</v>
      </c>
      <c r="C823" s="21">
        <v>80001813</v>
      </c>
      <c r="D823" s="22"/>
      <c r="E823" s="22" t="s">
        <v>5704</v>
      </c>
      <c r="F823" s="22" t="s">
        <v>1255</v>
      </c>
      <c r="G823" s="22" t="s">
        <v>405</v>
      </c>
      <c r="H823" s="17">
        <v>44584</v>
      </c>
      <c r="I823" s="22" t="s">
        <v>4587</v>
      </c>
    </row>
    <row r="824" spans="1:9">
      <c r="A824" s="22">
        <f t="shared" si="25"/>
        <v>820</v>
      </c>
      <c r="B824" s="21" t="str">
        <f t="shared" si="24"/>
        <v>80002027</v>
      </c>
      <c r="C824" s="21">
        <v>80002027</v>
      </c>
      <c r="D824" s="22"/>
      <c r="E824" s="22" t="s">
        <v>5705</v>
      </c>
      <c r="F824" s="22" t="s">
        <v>1255</v>
      </c>
      <c r="G824" s="22" t="s">
        <v>405</v>
      </c>
      <c r="H824" s="17">
        <v>44584</v>
      </c>
      <c r="I824" s="22" t="s">
        <v>4587</v>
      </c>
    </row>
    <row r="825" spans="1:9">
      <c r="A825" s="22">
        <f t="shared" si="25"/>
        <v>821</v>
      </c>
      <c r="B825" s="21" t="str">
        <f t="shared" si="24"/>
        <v>00117397</v>
      </c>
      <c r="C825" s="21">
        <v>117397</v>
      </c>
      <c r="D825" s="22"/>
      <c r="E825" s="22" t="s">
        <v>1951</v>
      </c>
      <c r="F825" s="22" t="s">
        <v>1255</v>
      </c>
      <c r="G825" s="22" t="s">
        <v>328</v>
      </c>
      <c r="H825" s="17">
        <v>44584</v>
      </c>
      <c r="I825" s="22" t="s">
        <v>4587</v>
      </c>
    </row>
    <row r="826" spans="1:9">
      <c r="A826" s="22">
        <f t="shared" si="25"/>
        <v>822</v>
      </c>
      <c r="B826" s="21" t="str">
        <f t="shared" si="24"/>
        <v>C21120020</v>
      </c>
      <c r="C826" s="21" t="s">
        <v>5706</v>
      </c>
      <c r="D826" s="22"/>
      <c r="E826" s="22" t="s">
        <v>5707</v>
      </c>
      <c r="F826" s="22" t="s">
        <v>666</v>
      </c>
      <c r="G826" s="22" t="s">
        <v>3973</v>
      </c>
      <c r="H826" s="17">
        <v>44584</v>
      </c>
      <c r="I826" s="22" t="s">
        <v>4587</v>
      </c>
    </row>
    <row r="827" spans="1:9">
      <c r="A827" s="22">
        <f t="shared" si="25"/>
        <v>823</v>
      </c>
      <c r="B827" s="21" t="str">
        <f t="shared" si="24"/>
        <v>201907334</v>
      </c>
      <c r="C827" s="21">
        <v>201907334</v>
      </c>
      <c r="D827" s="22"/>
      <c r="E827" s="22" t="s">
        <v>5708</v>
      </c>
      <c r="F827" s="22" t="s">
        <v>3909</v>
      </c>
      <c r="G827" s="22" t="s">
        <v>328</v>
      </c>
      <c r="H827" s="17">
        <v>44584</v>
      </c>
      <c r="I827" s="22" t="s">
        <v>4587</v>
      </c>
    </row>
    <row r="828" spans="1:9">
      <c r="A828" s="22">
        <f t="shared" si="25"/>
        <v>824</v>
      </c>
      <c r="B828" s="21" t="str">
        <f t="shared" si="24"/>
        <v>2021010003</v>
      </c>
      <c r="C828" s="21">
        <v>2021010003</v>
      </c>
      <c r="D828" s="22"/>
      <c r="E828" s="22" t="s">
        <v>5709</v>
      </c>
      <c r="F828" s="22" t="s">
        <v>3909</v>
      </c>
      <c r="G828" s="22" t="s">
        <v>328</v>
      </c>
      <c r="H828" s="17">
        <v>44584</v>
      </c>
      <c r="I828" s="22" t="s">
        <v>4587</v>
      </c>
    </row>
    <row r="829" spans="1:9">
      <c r="A829" s="22">
        <f t="shared" si="25"/>
        <v>825</v>
      </c>
      <c r="B829" s="21" t="str">
        <f t="shared" si="24"/>
        <v>70211176</v>
      </c>
      <c r="C829" s="21">
        <v>70211176</v>
      </c>
      <c r="D829" s="22"/>
      <c r="E829" s="22" t="s">
        <v>5240</v>
      </c>
      <c r="F829" s="22" t="s">
        <v>3947</v>
      </c>
      <c r="G829" s="22" t="s">
        <v>328</v>
      </c>
      <c r="H829" s="17">
        <v>44584</v>
      </c>
      <c r="I829" s="22" t="s">
        <v>4587</v>
      </c>
    </row>
    <row r="830" spans="1:9">
      <c r="A830" s="22">
        <f t="shared" si="25"/>
        <v>826</v>
      </c>
      <c r="B830" s="21" t="str">
        <f t="shared" si="24"/>
        <v>MP/SKB-21050031</v>
      </c>
      <c r="C830" s="21" t="s">
        <v>5710</v>
      </c>
      <c r="D830" s="22"/>
      <c r="E830" s="22" t="s">
        <v>5711</v>
      </c>
      <c r="F830" s="22" t="s">
        <v>1228</v>
      </c>
      <c r="G830" s="22" t="s">
        <v>386</v>
      </c>
      <c r="H830" s="17">
        <v>44584</v>
      </c>
      <c r="I830" s="22" t="s">
        <v>4587</v>
      </c>
    </row>
    <row r="831" spans="1:9">
      <c r="A831" s="22">
        <f t="shared" si="25"/>
        <v>827</v>
      </c>
      <c r="B831" s="21" t="str">
        <f t="shared" si="24"/>
        <v>21020038</v>
      </c>
      <c r="C831" s="21">
        <v>21020038</v>
      </c>
      <c r="D831" s="22"/>
      <c r="E831" s="22" t="s">
        <v>1250</v>
      </c>
      <c r="F831" s="22" t="s">
        <v>1228</v>
      </c>
      <c r="G831" s="22" t="s">
        <v>386</v>
      </c>
      <c r="H831" s="17">
        <v>44584</v>
      </c>
      <c r="I831" s="22" t="s">
        <v>4587</v>
      </c>
    </row>
    <row r="832" spans="1:9">
      <c r="A832" s="22">
        <f t="shared" si="25"/>
        <v>828</v>
      </c>
      <c r="B832" s="21" t="str">
        <f t="shared" si="24"/>
        <v>00000024</v>
      </c>
      <c r="C832" s="21">
        <v>24</v>
      </c>
      <c r="D832" s="22"/>
      <c r="E832" s="22" t="s">
        <v>5189</v>
      </c>
      <c r="F832" s="22" t="s">
        <v>1228</v>
      </c>
      <c r="G832" s="22" t="s">
        <v>386</v>
      </c>
      <c r="H832" s="17">
        <v>44584</v>
      </c>
      <c r="I832" s="22" t="s">
        <v>4587</v>
      </c>
    </row>
    <row r="833" spans="1:9">
      <c r="A833" s="22">
        <f t="shared" si="25"/>
        <v>829</v>
      </c>
      <c r="B833" s="21" t="str">
        <f t="shared" si="24"/>
        <v>80000959</v>
      </c>
      <c r="C833" s="21">
        <v>80000959</v>
      </c>
      <c r="D833" s="22"/>
      <c r="E833" s="22" t="s">
        <v>5260</v>
      </c>
      <c r="F833" s="22" t="s">
        <v>1255</v>
      </c>
      <c r="G833" s="22" t="s">
        <v>328</v>
      </c>
      <c r="H833" s="17">
        <v>44585</v>
      </c>
      <c r="I833" s="22" t="s">
        <v>4587</v>
      </c>
    </row>
    <row r="834" spans="1:9">
      <c r="A834" s="22">
        <f t="shared" si="25"/>
        <v>830</v>
      </c>
      <c r="B834" s="21" t="str">
        <f t="shared" si="24"/>
        <v>80002136</v>
      </c>
      <c r="C834" s="21">
        <v>80002136</v>
      </c>
      <c r="D834" s="22"/>
      <c r="E834" s="22" t="s">
        <v>5712</v>
      </c>
      <c r="F834" s="22" t="s">
        <v>1255</v>
      </c>
      <c r="G834" s="22" t="s">
        <v>405</v>
      </c>
      <c r="H834" s="17">
        <v>44585</v>
      </c>
      <c r="I834" s="22" t="s">
        <v>4587</v>
      </c>
    </row>
    <row r="835" spans="1:9">
      <c r="A835" s="22">
        <f t="shared" si="25"/>
        <v>831</v>
      </c>
      <c r="B835" s="21" t="str">
        <f t="shared" si="24"/>
        <v>80002136</v>
      </c>
      <c r="C835" s="21">
        <v>80002136</v>
      </c>
      <c r="D835" s="22"/>
      <c r="E835" s="22" t="s">
        <v>5712</v>
      </c>
      <c r="F835" s="22" t="s">
        <v>1255</v>
      </c>
      <c r="G835" s="22" t="s">
        <v>405</v>
      </c>
      <c r="H835" s="17">
        <v>44585</v>
      </c>
      <c r="I835" s="22" t="s">
        <v>4587</v>
      </c>
    </row>
    <row r="836" spans="1:9">
      <c r="A836" s="22">
        <f t="shared" si="25"/>
        <v>832</v>
      </c>
      <c r="B836" s="21" t="str">
        <f t="shared" si="24"/>
        <v>80002554</v>
      </c>
      <c r="C836" s="21">
        <v>80002554</v>
      </c>
      <c r="D836" s="22"/>
      <c r="E836" s="22" t="s">
        <v>5713</v>
      </c>
      <c r="F836" s="22" t="s">
        <v>1255</v>
      </c>
      <c r="G836" s="22" t="s">
        <v>405</v>
      </c>
      <c r="H836" s="17">
        <v>44585</v>
      </c>
      <c r="I836" s="22" t="s">
        <v>4587</v>
      </c>
    </row>
    <row r="837" spans="1:9">
      <c r="A837" s="22">
        <f t="shared" si="25"/>
        <v>833</v>
      </c>
      <c r="B837" s="21" t="str">
        <f t="shared" ref="B837:B900" si="26">TEXT(C837,"00000000")</f>
        <v>80002136</v>
      </c>
      <c r="C837" s="21">
        <v>80002136</v>
      </c>
      <c r="D837" s="22"/>
      <c r="E837" s="22" t="s">
        <v>5714</v>
      </c>
      <c r="F837" s="22" t="s">
        <v>1255</v>
      </c>
      <c r="G837" s="22" t="s">
        <v>405</v>
      </c>
      <c r="H837" s="17">
        <v>44585</v>
      </c>
      <c r="I837" s="22" t="s">
        <v>4587</v>
      </c>
    </row>
    <row r="838" spans="1:9">
      <c r="A838" s="22">
        <f t="shared" si="25"/>
        <v>834</v>
      </c>
      <c r="B838" s="21" t="str">
        <f t="shared" si="26"/>
        <v>80000514</v>
      </c>
      <c r="C838" s="21">
        <v>80000514</v>
      </c>
      <c r="D838" s="22"/>
      <c r="E838" s="22" t="s">
        <v>5715</v>
      </c>
      <c r="F838" s="22" t="s">
        <v>1255</v>
      </c>
      <c r="G838" s="22" t="s">
        <v>405</v>
      </c>
      <c r="H838" s="17">
        <v>44586</v>
      </c>
      <c r="I838" s="22" t="s">
        <v>4587</v>
      </c>
    </row>
    <row r="839" spans="1:9">
      <c r="A839" s="22">
        <f t="shared" si="25"/>
        <v>835</v>
      </c>
      <c r="B839" s="21" t="str">
        <f t="shared" si="26"/>
        <v>80002320</v>
      </c>
      <c r="C839" s="21">
        <v>80002320</v>
      </c>
      <c r="D839" s="22"/>
      <c r="E839" s="22" t="s">
        <v>5716</v>
      </c>
      <c r="F839" s="22" t="s">
        <v>1255</v>
      </c>
      <c r="G839" s="22" t="s">
        <v>405</v>
      </c>
      <c r="H839" s="17">
        <v>44586</v>
      </c>
      <c r="I839" s="22" t="s">
        <v>4587</v>
      </c>
    </row>
    <row r="840" spans="1:9">
      <c r="A840" s="22">
        <f t="shared" ref="A840:A903" si="27">A839+1</f>
        <v>836</v>
      </c>
      <c r="B840" s="21" t="str">
        <f t="shared" si="26"/>
        <v>80002319</v>
      </c>
      <c r="C840" s="21">
        <v>80002319</v>
      </c>
      <c r="D840" s="22"/>
      <c r="E840" s="22" t="s">
        <v>5717</v>
      </c>
      <c r="F840" s="22" t="s">
        <v>1255</v>
      </c>
      <c r="G840" s="22" t="s">
        <v>355</v>
      </c>
      <c r="H840" s="17">
        <v>44586</v>
      </c>
      <c r="I840" s="22" t="s">
        <v>4587</v>
      </c>
    </row>
    <row r="841" spans="1:9">
      <c r="A841" s="22">
        <f t="shared" si="27"/>
        <v>837</v>
      </c>
      <c r="B841" s="21" t="str">
        <f t="shared" si="26"/>
        <v>80002320</v>
      </c>
      <c r="C841" s="21">
        <v>80002320</v>
      </c>
      <c r="D841" s="22"/>
      <c r="E841" s="22" t="s">
        <v>5716</v>
      </c>
      <c r="F841" s="22" t="s">
        <v>1255</v>
      </c>
      <c r="G841" s="22" t="s">
        <v>405</v>
      </c>
      <c r="H841" s="17">
        <v>44586</v>
      </c>
      <c r="I841" s="22" t="s">
        <v>4587</v>
      </c>
    </row>
    <row r="842" spans="1:9">
      <c r="A842" s="22">
        <f t="shared" si="27"/>
        <v>838</v>
      </c>
      <c r="B842" s="21" t="str">
        <f t="shared" si="26"/>
        <v>80001763</v>
      </c>
      <c r="C842" s="21">
        <v>80001763</v>
      </c>
      <c r="D842" s="22"/>
      <c r="E842" s="22" t="s">
        <v>5718</v>
      </c>
      <c r="F842" s="22" t="s">
        <v>1255</v>
      </c>
      <c r="G842" s="22" t="s">
        <v>328</v>
      </c>
      <c r="H842" s="17">
        <v>44586</v>
      </c>
      <c r="I842" s="22" t="s">
        <v>4587</v>
      </c>
    </row>
    <row r="843" spans="1:9">
      <c r="A843" s="22">
        <f t="shared" si="27"/>
        <v>839</v>
      </c>
      <c r="B843" s="21" t="str">
        <f t="shared" si="26"/>
        <v>80000409</v>
      </c>
      <c r="C843" s="21">
        <v>80000409</v>
      </c>
      <c r="D843" s="22"/>
      <c r="E843" s="22" t="s">
        <v>5272</v>
      </c>
      <c r="F843" s="22" t="s">
        <v>1255</v>
      </c>
      <c r="G843" s="22" t="s">
        <v>328</v>
      </c>
      <c r="H843" s="17">
        <v>44586</v>
      </c>
      <c r="I843" s="22" t="s">
        <v>4587</v>
      </c>
    </row>
    <row r="844" spans="1:9">
      <c r="A844" s="22">
        <f t="shared" si="27"/>
        <v>840</v>
      </c>
      <c r="B844" s="21" t="str">
        <f t="shared" si="26"/>
        <v>80002173</v>
      </c>
      <c r="C844" s="21">
        <v>80002173</v>
      </c>
      <c r="D844" s="22"/>
      <c r="E844" s="22" t="s">
        <v>5719</v>
      </c>
      <c r="F844" s="22" t="s">
        <v>1255</v>
      </c>
      <c r="G844" s="22" t="s">
        <v>328</v>
      </c>
      <c r="H844" s="17">
        <v>44586</v>
      </c>
      <c r="I844" s="22" t="s">
        <v>4587</v>
      </c>
    </row>
    <row r="845" spans="1:9">
      <c r="A845" s="22">
        <f t="shared" si="27"/>
        <v>841</v>
      </c>
      <c r="B845" s="21" t="str">
        <f t="shared" si="26"/>
        <v>01121174</v>
      </c>
      <c r="C845" s="21">
        <v>1121174</v>
      </c>
      <c r="D845" s="22"/>
      <c r="E845" s="22" t="s">
        <v>5556</v>
      </c>
      <c r="F845" s="22" t="s">
        <v>1255</v>
      </c>
      <c r="G845" s="22" t="s">
        <v>328</v>
      </c>
      <c r="H845" s="17">
        <v>44586</v>
      </c>
      <c r="I845" s="22" t="s">
        <v>4587</v>
      </c>
    </row>
    <row r="846" spans="1:9">
      <c r="A846" s="22">
        <f t="shared" si="27"/>
        <v>842</v>
      </c>
      <c r="B846" s="21" t="str">
        <f t="shared" si="26"/>
        <v>80002318</v>
      </c>
      <c r="C846" s="21">
        <v>80002318</v>
      </c>
      <c r="D846" s="22"/>
      <c r="E846" s="22" t="s">
        <v>5720</v>
      </c>
      <c r="F846" s="22" t="s">
        <v>1255</v>
      </c>
      <c r="G846" s="22" t="s">
        <v>328</v>
      </c>
      <c r="H846" s="17">
        <v>44586</v>
      </c>
      <c r="I846" s="22" t="s">
        <v>4587</v>
      </c>
    </row>
    <row r="847" spans="1:9">
      <c r="A847" s="22">
        <f t="shared" si="27"/>
        <v>843</v>
      </c>
      <c r="B847" s="21" t="str">
        <f t="shared" si="26"/>
        <v>00119091</v>
      </c>
      <c r="C847" s="21">
        <v>119091</v>
      </c>
      <c r="D847" s="22"/>
      <c r="E847" s="22" t="s">
        <v>5721</v>
      </c>
      <c r="F847" s="22" t="s">
        <v>1255</v>
      </c>
      <c r="G847" s="22" t="s">
        <v>328</v>
      </c>
      <c r="H847" s="17">
        <v>44586</v>
      </c>
      <c r="I847" s="22" t="s">
        <v>4587</v>
      </c>
    </row>
    <row r="848" spans="1:9">
      <c r="A848" s="22">
        <f t="shared" si="27"/>
        <v>844</v>
      </c>
      <c r="B848" s="21" t="str">
        <f t="shared" si="26"/>
        <v>80000414</v>
      </c>
      <c r="C848" s="21">
        <v>80000414</v>
      </c>
      <c r="D848" s="22"/>
      <c r="E848" s="22" t="s">
        <v>5312</v>
      </c>
      <c r="F848" s="22" t="s">
        <v>1255</v>
      </c>
      <c r="G848" s="22" t="s">
        <v>328</v>
      </c>
      <c r="H848" s="17">
        <v>44586</v>
      </c>
      <c r="I848" s="22" t="s">
        <v>4587</v>
      </c>
    </row>
    <row r="849" spans="1:9">
      <c r="A849" s="22">
        <f t="shared" si="27"/>
        <v>845</v>
      </c>
      <c r="B849" s="21" t="str">
        <f t="shared" si="26"/>
        <v>00192276</v>
      </c>
      <c r="C849" s="21">
        <v>192276</v>
      </c>
      <c r="D849" s="22"/>
      <c r="E849" s="22" t="s">
        <v>221</v>
      </c>
      <c r="F849" s="22" t="s">
        <v>3946</v>
      </c>
      <c r="G849" s="22" t="s">
        <v>328</v>
      </c>
      <c r="H849" s="17">
        <v>44586</v>
      </c>
      <c r="I849" s="22" t="s">
        <v>4587</v>
      </c>
    </row>
    <row r="850" spans="1:9">
      <c r="A850" s="22">
        <f t="shared" si="27"/>
        <v>846</v>
      </c>
      <c r="B850" s="21" t="str">
        <f t="shared" si="26"/>
        <v>80001321</v>
      </c>
      <c r="C850" s="21">
        <v>80001321</v>
      </c>
      <c r="D850" s="22"/>
      <c r="E850" s="22" t="s">
        <v>5722</v>
      </c>
      <c r="F850" s="22" t="s">
        <v>1255</v>
      </c>
      <c r="G850" s="22" t="s">
        <v>328</v>
      </c>
      <c r="H850" s="17">
        <v>44586</v>
      </c>
      <c r="I850" s="22" t="s">
        <v>4587</v>
      </c>
    </row>
    <row r="851" spans="1:9">
      <c r="A851" s="22">
        <f t="shared" si="27"/>
        <v>847</v>
      </c>
      <c r="B851" s="21" t="str">
        <f t="shared" si="26"/>
        <v>80002194</v>
      </c>
      <c r="C851" s="21">
        <v>80002194</v>
      </c>
      <c r="D851" s="22"/>
      <c r="E851" s="22" t="s">
        <v>5723</v>
      </c>
      <c r="F851" s="22" t="s">
        <v>1255</v>
      </c>
      <c r="G851" s="22" t="s">
        <v>386</v>
      </c>
      <c r="H851" s="17">
        <v>44587</v>
      </c>
      <c r="I851" s="22" t="s">
        <v>4587</v>
      </c>
    </row>
    <row r="852" spans="1:9">
      <c r="A852" s="22">
        <f t="shared" si="27"/>
        <v>848</v>
      </c>
      <c r="B852" s="21" t="str">
        <f t="shared" si="26"/>
        <v>80002122</v>
      </c>
      <c r="C852" s="21">
        <v>80002122</v>
      </c>
      <c r="D852" s="22"/>
      <c r="E852" s="22" t="s">
        <v>5724</v>
      </c>
      <c r="F852" s="22" t="s">
        <v>1255</v>
      </c>
      <c r="G852" s="22" t="s">
        <v>386</v>
      </c>
      <c r="H852" s="17">
        <v>44587</v>
      </c>
      <c r="I852" s="22" t="s">
        <v>4587</v>
      </c>
    </row>
    <row r="853" spans="1:9">
      <c r="A853" s="22">
        <f t="shared" si="27"/>
        <v>849</v>
      </c>
      <c r="B853" s="21" t="str">
        <f t="shared" si="26"/>
        <v>80000019</v>
      </c>
      <c r="C853" s="21">
        <v>80000019</v>
      </c>
      <c r="D853" s="22"/>
      <c r="E853" s="22" t="s">
        <v>1298</v>
      </c>
      <c r="F853" s="22" t="s">
        <v>1255</v>
      </c>
      <c r="G853" s="22" t="s">
        <v>386</v>
      </c>
      <c r="H853" s="17">
        <v>44587</v>
      </c>
      <c r="I853" s="22" t="s">
        <v>4587</v>
      </c>
    </row>
    <row r="854" spans="1:9">
      <c r="A854" s="22">
        <f t="shared" si="27"/>
        <v>850</v>
      </c>
      <c r="B854" s="21" t="str">
        <f t="shared" si="26"/>
        <v>80002194</v>
      </c>
      <c r="C854" s="21">
        <v>80002194</v>
      </c>
      <c r="D854" s="22"/>
      <c r="E854" s="22" t="s">
        <v>5723</v>
      </c>
      <c r="F854" s="22" t="s">
        <v>1255</v>
      </c>
      <c r="G854" s="22" t="s">
        <v>386</v>
      </c>
      <c r="H854" s="17">
        <v>44587</v>
      </c>
      <c r="I854" s="22" t="s">
        <v>4587</v>
      </c>
    </row>
    <row r="855" spans="1:9">
      <c r="A855" s="22">
        <f t="shared" si="27"/>
        <v>851</v>
      </c>
      <c r="B855" s="21" t="str">
        <f t="shared" si="26"/>
        <v>80000496</v>
      </c>
      <c r="C855" s="21">
        <v>80000496</v>
      </c>
      <c r="D855" s="22"/>
      <c r="E855" s="22" t="s">
        <v>5097</v>
      </c>
      <c r="F855" s="22" t="s">
        <v>1255</v>
      </c>
      <c r="G855" s="22" t="s">
        <v>405</v>
      </c>
      <c r="H855" s="17">
        <v>44587</v>
      </c>
      <c r="I855" s="22" t="s">
        <v>4587</v>
      </c>
    </row>
    <row r="856" spans="1:9">
      <c r="A856" s="22">
        <f t="shared" si="27"/>
        <v>852</v>
      </c>
      <c r="B856" s="21" t="str">
        <f t="shared" si="26"/>
        <v>80000635</v>
      </c>
      <c r="C856" s="21">
        <v>80000635</v>
      </c>
      <c r="D856" s="22"/>
      <c r="E856" s="22" t="s">
        <v>5694</v>
      </c>
      <c r="F856" s="22" t="s">
        <v>1255</v>
      </c>
      <c r="G856" s="22" t="s">
        <v>405</v>
      </c>
      <c r="H856" s="17">
        <v>44587</v>
      </c>
      <c r="I856" s="22" t="s">
        <v>4587</v>
      </c>
    </row>
    <row r="857" spans="1:9">
      <c r="A857" s="22">
        <f t="shared" si="27"/>
        <v>853</v>
      </c>
      <c r="B857" s="21" t="str">
        <f t="shared" si="26"/>
        <v>80002194</v>
      </c>
      <c r="C857" s="21">
        <v>80002194</v>
      </c>
      <c r="D857" s="22"/>
      <c r="E857" s="22" t="s">
        <v>5723</v>
      </c>
      <c r="F857" s="22" t="s">
        <v>1255</v>
      </c>
      <c r="G857" s="22" t="s">
        <v>386</v>
      </c>
      <c r="H857" s="17">
        <v>44587</v>
      </c>
      <c r="I857" s="22" t="s">
        <v>4587</v>
      </c>
    </row>
    <row r="858" spans="1:9">
      <c r="A858" s="22">
        <f t="shared" si="27"/>
        <v>854</v>
      </c>
      <c r="B858" s="21" t="str">
        <f t="shared" si="26"/>
        <v>80001835</v>
      </c>
      <c r="C858" s="21">
        <v>80001835</v>
      </c>
      <c r="D858" s="22"/>
      <c r="E858" s="22" t="s">
        <v>5725</v>
      </c>
      <c r="F858" s="22" t="s">
        <v>1255</v>
      </c>
      <c r="G858" s="22" t="s">
        <v>405</v>
      </c>
      <c r="H858" s="17">
        <v>44587</v>
      </c>
      <c r="I858" s="22" t="s">
        <v>4587</v>
      </c>
    </row>
    <row r="859" spans="1:9">
      <c r="A859" s="22">
        <f t="shared" si="27"/>
        <v>855</v>
      </c>
      <c r="B859" s="21" t="str">
        <f t="shared" si="26"/>
        <v>80001135</v>
      </c>
      <c r="C859" s="21">
        <v>80001135</v>
      </c>
      <c r="D859" s="22"/>
      <c r="E859" s="22" t="s">
        <v>5726</v>
      </c>
      <c r="F859" s="22" t="s">
        <v>1255</v>
      </c>
      <c r="G859" s="22" t="s">
        <v>405</v>
      </c>
      <c r="H859" s="17">
        <v>44587</v>
      </c>
      <c r="I859" s="22" t="s">
        <v>4587</v>
      </c>
    </row>
    <row r="860" spans="1:9">
      <c r="A860" s="22">
        <f t="shared" si="27"/>
        <v>856</v>
      </c>
      <c r="B860" s="21" t="str">
        <f t="shared" si="26"/>
        <v>80002237</v>
      </c>
      <c r="C860" s="21">
        <v>80002237</v>
      </c>
      <c r="D860" s="22"/>
      <c r="E860" s="22" t="s">
        <v>5727</v>
      </c>
      <c r="F860" s="22" t="s">
        <v>1255</v>
      </c>
      <c r="G860" s="22" t="s">
        <v>405</v>
      </c>
      <c r="H860" s="17">
        <v>44587</v>
      </c>
      <c r="I860" s="22" t="s">
        <v>4587</v>
      </c>
    </row>
    <row r="861" spans="1:9">
      <c r="A861" s="22">
        <f t="shared" si="27"/>
        <v>857</v>
      </c>
      <c r="B861" s="21" t="str">
        <f t="shared" si="26"/>
        <v>80001835</v>
      </c>
      <c r="C861" s="21">
        <v>80001835</v>
      </c>
      <c r="D861" s="22"/>
      <c r="E861" s="22" t="s">
        <v>5725</v>
      </c>
      <c r="F861" s="22" t="s">
        <v>1255</v>
      </c>
      <c r="G861" s="22" t="s">
        <v>405</v>
      </c>
      <c r="H861" s="17">
        <v>44587</v>
      </c>
      <c r="I861" s="22" t="s">
        <v>4587</v>
      </c>
    </row>
    <row r="862" spans="1:9">
      <c r="A862" s="22">
        <f t="shared" si="27"/>
        <v>858</v>
      </c>
      <c r="B862" s="21" t="str">
        <f t="shared" si="26"/>
        <v>01111232</v>
      </c>
      <c r="C862" s="21">
        <v>1111232</v>
      </c>
      <c r="D862" s="22"/>
      <c r="E862" s="22" t="s">
        <v>5174</v>
      </c>
      <c r="F862" s="22" t="s">
        <v>1141</v>
      </c>
      <c r="G862" s="22" t="s">
        <v>328</v>
      </c>
      <c r="H862" s="17">
        <v>44587</v>
      </c>
      <c r="I862" s="22" t="s">
        <v>4587</v>
      </c>
    </row>
    <row r="863" spans="1:9">
      <c r="A863" s="22">
        <f t="shared" si="27"/>
        <v>859</v>
      </c>
      <c r="B863" s="21" t="str">
        <f t="shared" si="26"/>
        <v>C21040024</v>
      </c>
      <c r="C863" s="21" t="s">
        <v>5177</v>
      </c>
      <c r="D863" s="22"/>
      <c r="E863" s="22" t="s">
        <v>5178</v>
      </c>
      <c r="F863" s="22" t="s">
        <v>666</v>
      </c>
      <c r="G863" s="22" t="s">
        <v>355</v>
      </c>
      <c r="H863" s="17">
        <v>44587</v>
      </c>
      <c r="I863" s="22" t="s">
        <v>4587</v>
      </c>
    </row>
    <row r="864" spans="1:9">
      <c r="A864" s="22">
        <f t="shared" si="27"/>
        <v>860</v>
      </c>
      <c r="B864" s="21" t="str">
        <f t="shared" si="26"/>
        <v>80000877</v>
      </c>
      <c r="C864" s="21">
        <v>80000877</v>
      </c>
      <c r="D864" s="22"/>
      <c r="E864" s="22" t="s">
        <v>3212</v>
      </c>
      <c r="F864" s="22" t="s">
        <v>1255</v>
      </c>
      <c r="G864" s="22" t="s">
        <v>405</v>
      </c>
      <c r="H864" s="17">
        <v>44587</v>
      </c>
      <c r="I864" s="22" t="s">
        <v>4587</v>
      </c>
    </row>
    <row r="865" spans="1:9">
      <c r="A865" s="22">
        <f t="shared" si="27"/>
        <v>861</v>
      </c>
      <c r="B865" s="21" t="str">
        <f t="shared" si="26"/>
        <v>80002548</v>
      </c>
      <c r="C865" s="21">
        <v>80002548</v>
      </c>
      <c r="D865" s="22"/>
      <c r="E865" s="22" t="s">
        <v>5728</v>
      </c>
      <c r="F865" s="22" t="s">
        <v>1255</v>
      </c>
      <c r="G865" s="22" t="s">
        <v>405</v>
      </c>
      <c r="H865" s="17">
        <v>44587</v>
      </c>
      <c r="I865" s="22" t="s">
        <v>4587</v>
      </c>
    </row>
    <row r="866" spans="1:9">
      <c r="A866" s="22">
        <f t="shared" si="27"/>
        <v>862</v>
      </c>
      <c r="B866" s="21" t="str">
        <f t="shared" si="26"/>
        <v>80000364</v>
      </c>
      <c r="C866" s="21">
        <v>80000364</v>
      </c>
      <c r="D866" s="22"/>
      <c r="E866" s="22" t="s">
        <v>5388</v>
      </c>
      <c r="F866" s="22" t="s">
        <v>1255</v>
      </c>
      <c r="G866" s="22" t="s">
        <v>328</v>
      </c>
      <c r="H866" s="17">
        <v>44588</v>
      </c>
      <c r="I866" s="22" t="s">
        <v>4587</v>
      </c>
    </row>
    <row r="867" spans="1:9">
      <c r="A867" s="22">
        <f t="shared" si="27"/>
        <v>863</v>
      </c>
      <c r="B867" s="21" t="str">
        <f t="shared" si="26"/>
        <v>80000008</v>
      </c>
      <c r="C867" s="21">
        <v>80000008</v>
      </c>
      <c r="D867" s="22"/>
      <c r="E867" s="22" t="s">
        <v>5261</v>
      </c>
      <c r="F867" s="22" t="s">
        <v>1255</v>
      </c>
      <c r="G867" s="22" t="s">
        <v>405</v>
      </c>
      <c r="H867" s="17">
        <v>44589</v>
      </c>
      <c r="I867" s="22" t="s">
        <v>4587</v>
      </c>
    </row>
    <row r="868" spans="1:9">
      <c r="A868" s="22">
        <f t="shared" si="27"/>
        <v>864</v>
      </c>
      <c r="B868" s="21" t="str">
        <f t="shared" si="26"/>
        <v>80000873</v>
      </c>
      <c r="C868" s="21">
        <v>80000873</v>
      </c>
      <c r="D868" s="22"/>
      <c r="E868" s="22" t="s">
        <v>5131</v>
      </c>
      <c r="F868" s="22" t="s">
        <v>1255</v>
      </c>
      <c r="G868" s="22" t="s">
        <v>405</v>
      </c>
      <c r="H868" s="17">
        <v>44589</v>
      </c>
      <c r="I868" s="22" t="s">
        <v>4587</v>
      </c>
    </row>
    <row r="869" spans="1:9">
      <c r="A869" s="22">
        <f t="shared" si="27"/>
        <v>865</v>
      </c>
      <c r="B869" s="21" t="str">
        <f t="shared" si="26"/>
        <v>00001101</v>
      </c>
      <c r="C869" s="21">
        <v>1101</v>
      </c>
      <c r="D869" s="22"/>
      <c r="E869" s="22" t="s">
        <v>5729</v>
      </c>
      <c r="F869" s="22" t="s">
        <v>783</v>
      </c>
      <c r="G869" s="22" t="s">
        <v>328</v>
      </c>
      <c r="H869" s="17">
        <v>44589</v>
      </c>
      <c r="I869" s="22" t="s">
        <v>4587</v>
      </c>
    </row>
    <row r="870" spans="1:9">
      <c r="A870" s="22">
        <f t="shared" si="27"/>
        <v>866</v>
      </c>
      <c r="B870" s="21" t="str">
        <f t="shared" si="26"/>
        <v>80002446</v>
      </c>
      <c r="C870" s="21">
        <v>80002446</v>
      </c>
      <c r="D870" s="22"/>
      <c r="E870" s="22" t="s">
        <v>5730</v>
      </c>
      <c r="F870" s="22" t="s">
        <v>1255</v>
      </c>
      <c r="G870" s="22" t="s">
        <v>405</v>
      </c>
      <c r="H870" s="17">
        <v>44590</v>
      </c>
      <c r="I870" s="22" t="s">
        <v>4587</v>
      </c>
    </row>
    <row r="871" spans="1:9">
      <c r="A871" s="22">
        <f t="shared" si="27"/>
        <v>867</v>
      </c>
      <c r="B871" s="21" t="str">
        <f t="shared" si="26"/>
        <v>80002187</v>
      </c>
      <c r="C871" s="21">
        <v>80002187</v>
      </c>
      <c r="D871" s="22"/>
      <c r="E871" s="22" t="s">
        <v>5731</v>
      </c>
      <c r="F871" s="22" t="s">
        <v>1255</v>
      </c>
      <c r="G871" s="22" t="s">
        <v>328</v>
      </c>
      <c r="H871" s="17">
        <v>44590</v>
      </c>
      <c r="I871" s="22" t="s">
        <v>4587</v>
      </c>
    </row>
    <row r="872" spans="1:9">
      <c r="A872" s="22">
        <f t="shared" si="27"/>
        <v>868</v>
      </c>
      <c r="B872" s="21" t="str">
        <f t="shared" si="26"/>
        <v>80000847</v>
      </c>
      <c r="C872" s="21">
        <v>80000847</v>
      </c>
      <c r="D872" s="22"/>
      <c r="E872" s="22" t="s">
        <v>5300</v>
      </c>
      <c r="F872" s="22" t="s">
        <v>1255</v>
      </c>
      <c r="G872" s="22" t="s">
        <v>328</v>
      </c>
      <c r="H872" s="17">
        <v>44590</v>
      </c>
      <c r="I872" s="22" t="s">
        <v>4587</v>
      </c>
    </row>
    <row r="873" spans="1:9">
      <c r="A873" s="22">
        <f t="shared" si="27"/>
        <v>869</v>
      </c>
      <c r="B873" s="21" t="str">
        <f t="shared" si="26"/>
        <v>80000431</v>
      </c>
      <c r="C873" s="21">
        <v>80000431</v>
      </c>
      <c r="D873" s="22"/>
      <c r="E873" s="22" t="s">
        <v>5273</v>
      </c>
      <c r="F873" s="22" t="s">
        <v>1255</v>
      </c>
      <c r="G873" s="22" t="s">
        <v>328</v>
      </c>
      <c r="H873" s="17">
        <v>44590</v>
      </c>
      <c r="I873" s="22" t="s">
        <v>4587</v>
      </c>
    </row>
    <row r="874" spans="1:9">
      <c r="A874" s="22">
        <f t="shared" si="27"/>
        <v>870</v>
      </c>
      <c r="B874" s="21" t="str">
        <f t="shared" si="26"/>
        <v>80002329</v>
      </c>
      <c r="C874" s="21">
        <v>80002329</v>
      </c>
      <c r="D874" s="22"/>
      <c r="E874" s="22" t="s">
        <v>5732</v>
      </c>
      <c r="F874" s="22" t="s">
        <v>1255</v>
      </c>
      <c r="G874" s="22" t="s">
        <v>328</v>
      </c>
      <c r="H874" s="17">
        <v>44590</v>
      </c>
      <c r="I874" s="22" t="s">
        <v>4587</v>
      </c>
    </row>
    <row r="875" spans="1:9">
      <c r="A875" s="22">
        <f t="shared" si="27"/>
        <v>871</v>
      </c>
      <c r="B875" s="21" t="str">
        <f t="shared" si="26"/>
        <v>01111845</v>
      </c>
      <c r="C875" s="21">
        <v>1111845</v>
      </c>
      <c r="D875" s="22"/>
      <c r="E875" s="22" t="s">
        <v>5441</v>
      </c>
      <c r="F875" s="22" t="s">
        <v>1255</v>
      </c>
      <c r="G875" s="22" t="s">
        <v>355</v>
      </c>
      <c r="H875" s="17">
        <v>44590</v>
      </c>
      <c r="I875" s="22" t="s">
        <v>4587</v>
      </c>
    </row>
    <row r="876" spans="1:9">
      <c r="A876" s="22">
        <f t="shared" si="27"/>
        <v>872</v>
      </c>
      <c r="B876" s="21" t="str">
        <f t="shared" si="26"/>
        <v>80000424</v>
      </c>
      <c r="C876" s="21">
        <v>80000424</v>
      </c>
      <c r="D876" s="22"/>
      <c r="E876" s="22" t="s">
        <v>5395</v>
      </c>
      <c r="F876" s="22" t="s">
        <v>1255</v>
      </c>
      <c r="G876" s="22" t="s">
        <v>328</v>
      </c>
      <c r="H876" s="17">
        <v>44590</v>
      </c>
      <c r="I876" s="22" t="s">
        <v>4587</v>
      </c>
    </row>
    <row r="877" spans="1:9">
      <c r="A877" s="22">
        <f t="shared" si="27"/>
        <v>873</v>
      </c>
      <c r="B877" s="21" t="str">
        <f t="shared" si="26"/>
        <v>80000421</v>
      </c>
      <c r="C877" s="21">
        <v>80000421</v>
      </c>
      <c r="D877" s="22"/>
      <c r="E877" s="22" t="s">
        <v>5733</v>
      </c>
      <c r="F877" s="22" t="s">
        <v>1255</v>
      </c>
      <c r="G877" s="22" t="s">
        <v>328</v>
      </c>
      <c r="H877" s="17">
        <v>44590</v>
      </c>
      <c r="I877" s="22" t="s">
        <v>4587</v>
      </c>
    </row>
    <row r="878" spans="1:9">
      <c r="A878" s="22">
        <f t="shared" si="27"/>
        <v>874</v>
      </c>
      <c r="B878" s="21" t="str">
        <f t="shared" si="26"/>
        <v>00113187</v>
      </c>
      <c r="C878" s="21">
        <v>113187</v>
      </c>
      <c r="D878" s="22"/>
      <c r="E878" s="22" t="s">
        <v>5374</v>
      </c>
      <c r="F878" s="22" t="s">
        <v>1255</v>
      </c>
      <c r="G878" s="22" t="s">
        <v>3973</v>
      </c>
      <c r="H878" s="17">
        <v>44590</v>
      </c>
      <c r="I878" s="22" t="s">
        <v>4587</v>
      </c>
    </row>
    <row r="879" spans="1:9">
      <c r="A879" s="22">
        <f t="shared" si="27"/>
        <v>875</v>
      </c>
      <c r="B879" s="21" t="str">
        <f t="shared" si="26"/>
        <v>00119215</v>
      </c>
      <c r="C879" s="21">
        <v>119215</v>
      </c>
      <c r="D879" s="22"/>
      <c r="E879" s="22" t="s">
        <v>5734</v>
      </c>
      <c r="F879" s="22" t="s">
        <v>1255</v>
      </c>
      <c r="G879" s="22" t="s">
        <v>393</v>
      </c>
      <c r="H879" s="17">
        <v>44590</v>
      </c>
      <c r="I879" s="22" t="s">
        <v>4587</v>
      </c>
    </row>
    <row r="880" spans="1:9">
      <c r="A880" s="22">
        <f t="shared" si="27"/>
        <v>876</v>
      </c>
      <c r="B880" s="21" t="str">
        <f t="shared" si="26"/>
        <v>21030006</v>
      </c>
      <c r="C880" s="21">
        <v>21030006</v>
      </c>
      <c r="D880" s="22"/>
      <c r="E880" s="22" t="s">
        <v>5735</v>
      </c>
      <c r="F880" s="22" t="s">
        <v>5138</v>
      </c>
      <c r="G880" s="22" t="s">
        <v>328</v>
      </c>
      <c r="H880" s="17">
        <v>44590</v>
      </c>
      <c r="I880" s="22" t="s">
        <v>4587</v>
      </c>
    </row>
    <row r="881" spans="1:9">
      <c r="A881" s="22">
        <f t="shared" si="27"/>
        <v>877</v>
      </c>
      <c r="B881" s="21" t="str">
        <f t="shared" si="26"/>
        <v>80002099</v>
      </c>
      <c r="C881" s="21">
        <v>80002099</v>
      </c>
      <c r="D881" s="22"/>
      <c r="E881" s="22" t="s">
        <v>5736</v>
      </c>
      <c r="F881" s="22" t="s">
        <v>1255</v>
      </c>
      <c r="G881" s="22" t="s">
        <v>328</v>
      </c>
      <c r="H881" s="17">
        <v>44591</v>
      </c>
      <c r="I881" s="22" t="s">
        <v>4587</v>
      </c>
    </row>
    <row r="882" spans="1:9">
      <c r="A882" s="22">
        <f t="shared" si="27"/>
        <v>878</v>
      </c>
      <c r="B882" s="21" t="str">
        <f t="shared" si="26"/>
        <v>80001365</v>
      </c>
      <c r="C882" s="21">
        <v>80001365</v>
      </c>
      <c r="D882" s="22"/>
      <c r="E882" s="22" t="s">
        <v>5737</v>
      </c>
      <c r="F882" s="22" t="s">
        <v>1255</v>
      </c>
      <c r="G882" s="22" t="s">
        <v>405</v>
      </c>
      <c r="H882" s="17">
        <v>44591</v>
      </c>
      <c r="I882" s="22" t="s">
        <v>4587</v>
      </c>
    </row>
    <row r="883" spans="1:9">
      <c r="A883" s="22">
        <f t="shared" si="27"/>
        <v>879</v>
      </c>
      <c r="B883" s="21" t="str">
        <f t="shared" si="26"/>
        <v>80002140</v>
      </c>
      <c r="C883" s="21">
        <v>80002140</v>
      </c>
      <c r="D883" s="22"/>
      <c r="E883" s="22" t="s">
        <v>5738</v>
      </c>
      <c r="F883" s="22" t="s">
        <v>1255</v>
      </c>
      <c r="G883" s="22" t="s">
        <v>405</v>
      </c>
      <c r="H883" s="17">
        <v>44591</v>
      </c>
      <c r="I883" s="22" t="s">
        <v>4587</v>
      </c>
    </row>
    <row r="884" spans="1:9">
      <c r="A884" s="22">
        <f t="shared" si="27"/>
        <v>880</v>
      </c>
      <c r="B884" s="21" t="str">
        <f t="shared" si="26"/>
        <v>80000671</v>
      </c>
      <c r="C884" s="21">
        <v>80000671</v>
      </c>
      <c r="D884" s="22"/>
      <c r="E884" s="22" t="s">
        <v>5739</v>
      </c>
      <c r="F884" s="22" t="s">
        <v>1255</v>
      </c>
      <c r="G884" s="22" t="s">
        <v>405</v>
      </c>
      <c r="H884" s="17">
        <v>44591</v>
      </c>
      <c r="I884" s="22" t="s">
        <v>4587</v>
      </c>
    </row>
    <row r="885" spans="1:9">
      <c r="A885" s="22">
        <f t="shared" si="27"/>
        <v>881</v>
      </c>
      <c r="B885" s="21" t="str">
        <f t="shared" si="26"/>
        <v>SKB-00022</v>
      </c>
      <c r="C885" s="21" t="s">
        <v>5740</v>
      </c>
      <c r="D885" s="22"/>
      <c r="E885" s="22" t="s">
        <v>5219</v>
      </c>
      <c r="F885" s="22" t="s">
        <v>1228</v>
      </c>
      <c r="G885" s="22" t="s">
        <v>405</v>
      </c>
      <c r="H885" s="17">
        <v>44591</v>
      </c>
      <c r="I885" s="22" t="s">
        <v>4587</v>
      </c>
    </row>
    <row r="886" spans="1:9">
      <c r="A886" s="22">
        <f t="shared" si="27"/>
        <v>882</v>
      </c>
      <c r="B886" s="21" t="str">
        <f t="shared" si="26"/>
        <v>80001349</v>
      </c>
      <c r="C886" s="21">
        <v>80001349</v>
      </c>
      <c r="D886" s="22"/>
      <c r="E886" s="22" t="s">
        <v>5741</v>
      </c>
      <c r="F886" s="22" t="s">
        <v>1255</v>
      </c>
      <c r="G886" s="22" t="s">
        <v>405</v>
      </c>
      <c r="H886" s="17">
        <v>44591</v>
      </c>
      <c r="I886" s="22" t="s">
        <v>4587</v>
      </c>
    </row>
    <row r="887" spans="1:9">
      <c r="A887" s="22">
        <f t="shared" si="27"/>
        <v>883</v>
      </c>
      <c r="B887" s="21" t="str">
        <f t="shared" si="26"/>
        <v>80000678</v>
      </c>
      <c r="C887" s="21">
        <v>80000678</v>
      </c>
      <c r="D887" s="22"/>
      <c r="E887" s="22" t="s">
        <v>5742</v>
      </c>
      <c r="F887" s="22" t="s">
        <v>1255</v>
      </c>
      <c r="G887" s="22" t="s">
        <v>405</v>
      </c>
      <c r="H887" s="17">
        <v>44591</v>
      </c>
      <c r="I887" s="22" t="s">
        <v>4587</v>
      </c>
    </row>
    <row r="888" spans="1:9">
      <c r="A888" s="22">
        <f t="shared" si="27"/>
        <v>884</v>
      </c>
      <c r="B888" s="21" t="str">
        <f t="shared" si="26"/>
        <v>80000881</v>
      </c>
      <c r="C888" s="21">
        <v>80000881</v>
      </c>
      <c r="D888" s="22"/>
      <c r="E888" s="22" t="s">
        <v>5743</v>
      </c>
      <c r="F888" s="22" t="s">
        <v>1255</v>
      </c>
      <c r="G888" s="22" t="s">
        <v>405</v>
      </c>
      <c r="H888" s="17">
        <v>44592</v>
      </c>
      <c r="I888" s="22" t="s">
        <v>4587</v>
      </c>
    </row>
    <row r="889" spans="1:9">
      <c r="A889" s="22">
        <f t="shared" si="27"/>
        <v>885</v>
      </c>
      <c r="B889" s="21" t="str">
        <f t="shared" si="26"/>
        <v>80002035</v>
      </c>
      <c r="C889" s="21">
        <v>80002035</v>
      </c>
      <c r="D889" s="22"/>
      <c r="E889" s="22" t="s">
        <v>1445</v>
      </c>
      <c r="F889" s="22" t="s">
        <v>1255</v>
      </c>
      <c r="G889" s="22" t="s">
        <v>405</v>
      </c>
      <c r="H889" s="17">
        <v>44592</v>
      </c>
      <c r="I889" s="22" t="s">
        <v>4587</v>
      </c>
    </row>
    <row r="890" spans="1:9">
      <c r="A890" s="22">
        <f t="shared" si="27"/>
        <v>886</v>
      </c>
      <c r="B890" s="21" t="str">
        <f t="shared" si="26"/>
        <v>08002333</v>
      </c>
      <c r="C890" s="21">
        <v>8002333</v>
      </c>
      <c r="D890" s="22"/>
      <c r="E890" s="22" t="s">
        <v>5744</v>
      </c>
      <c r="F890" s="22" t="s">
        <v>1255</v>
      </c>
      <c r="G890" s="22" t="s">
        <v>405</v>
      </c>
      <c r="H890" s="17">
        <v>44592</v>
      </c>
      <c r="I890" s="22" t="s">
        <v>4587</v>
      </c>
    </row>
    <row r="891" spans="1:9">
      <c r="A891" s="22">
        <f t="shared" si="27"/>
        <v>887</v>
      </c>
      <c r="B891" s="21" t="str">
        <f t="shared" si="26"/>
        <v>80002349</v>
      </c>
      <c r="C891" s="21">
        <v>80002349</v>
      </c>
      <c r="D891" s="22"/>
      <c r="E891" s="22" t="s">
        <v>5745</v>
      </c>
      <c r="F891" s="22" t="s">
        <v>1255</v>
      </c>
      <c r="G891" s="22" t="s">
        <v>405</v>
      </c>
      <c r="H891" s="17">
        <v>44592</v>
      </c>
      <c r="I891" s="22" t="s">
        <v>4587</v>
      </c>
    </row>
    <row r="892" spans="1:9">
      <c r="A892" s="22">
        <f t="shared" si="27"/>
        <v>888</v>
      </c>
      <c r="B892" s="21" t="str">
        <f t="shared" si="26"/>
        <v>80000429</v>
      </c>
      <c r="C892" s="21">
        <v>80000429</v>
      </c>
      <c r="D892" s="22"/>
      <c r="E892" s="22" t="s">
        <v>5361</v>
      </c>
      <c r="F892" s="22" t="s">
        <v>1255</v>
      </c>
      <c r="G892" s="22" t="s">
        <v>328</v>
      </c>
      <c r="H892" s="17">
        <v>44593</v>
      </c>
      <c r="I892" s="22" t="s">
        <v>4587</v>
      </c>
    </row>
    <row r="893" spans="1:9">
      <c r="A893" s="22">
        <f t="shared" si="27"/>
        <v>889</v>
      </c>
      <c r="B893" s="21" t="str">
        <f t="shared" si="26"/>
        <v>80000956</v>
      </c>
      <c r="C893" s="21">
        <v>80000956</v>
      </c>
      <c r="D893" s="22"/>
      <c r="E893" s="22" t="s">
        <v>5362</v>
      </c>
      <c r="F893" s="22" t="s">
        <v>1255</v>
      </c>
      <c r="G893" s="22" t="s">
        <v>328</v>
      </c>
      <c r="H893" s="17">
        <v>44593</v>
      </c>
      <c r="I893" s="22" t="s">
        <v>4587</v>
      </c>
    </row>
    <row r="894" spans="1:9">
      <c r="A894" s="22">
        <f t="shared" si="27"/>
        <v>890</v>
      </c>
      <c r="B894" s="21" t="str">
        <f t="shared" si="26"/>
        <v>80002332</v>
      </c>
      <c r="C894" s="21">
        <v>80002332</v>
      </c>
      <c r="D894" s="22"/>
      <c r="E894" s="22" t="s">
        <v>5746</v>
      </c>
      <c r="F894" s="22" t="s">
        <v>1255</v>
      </c>
      <c r="G894" s="22" t="s">
        <v>328</v>
      </c>
      <c r="H894" s="17">
        <v>44593</v>
      </c>
      <c r="I894" s="22" t="s">
        <v>4587</v>
      </c>
    </row>
    <row r="895" spans="1:9">
      <c r="A895" s="22">
        <f t="shared" si="27"/>
        <v>891</v>
      </c>
      <c r="B895" s="21" t="str">
        <f t="shared" si="26"/>
        <v>00108631</v>
      </c>
      <c r="C895" s="21">
        <v>108631</v>
      </c>
      <c r="D895" s="22"/>
      <c r="E895" s="22" t="s">
        <v>5512</v>
      </c>
      <c r="F895" s="22" t="s">
        <v>1255</v>
      </c>
      <c r="G895" s="22" t="s">
        <v>328</v>
      </c>
      <c r="H895" s="17">
        <v>44593</v>
      </c>
      <c r="I895" s="22" t="s">
        <v>4587</v>
      </c>
    </row>
    <row r="896" spans="1:9">
      <c r="A896" s="22">
        <f t="shared" si="27"/>
        <v>892</v>
      </c>
      <c r="B896" s="21" t="str">
        <f t="shared" si="26"/>
        <v>BMP-191040002</v>
      </c>
      <c r="C896" s="21" t="s">
        <v>439</v>
      </c>
      <c r="D896" s="22"/>
      <c r="E896" s="22" t="s">
        <v>5206</v>
      </c>
      <c r="F896" s="22" t="s">
        <v>326</v>
      </c>
      <c r="G896" s="22" t="s">
        <v>355</v>
      </c>
      <c r="H896" s="17">
        <v>44593</v>
      </c>
      <c r="I896" s="22" t="s">
        <v>4587</v>
      </c>
    </row>
    <row r="897" spans="1:9">
      <c r="A897" s="22">
        <f t="shared" si="27"/>
        <v>893</v>
      </c>
      <c r="B897" s="21" t="str">
        <f t="shared" si="26"/>
        <v>80002068</v>
      </c>
      <c r="C897" s="21">
        <v>80002068</v>
      </c>
      <c r="D897" s="22"/>
      <c r="E897" s="22" t="s">
        <v>5747</v>
      </c>
      <c r="F897" s="22" t="s">
        <v>1255</v>
      </c>
      <c r="G897" s="22" t="s">
        <v>328</v>
      </c>
      <c r="H897" s="17">
        <v>44593</v>
      </c>
      <c r="I897" s="22" t="s">
        <v>4587</v>
      </c>
    </row>
    <row r="898" spans="1:9">
      <c r="A898" s="22">
        <f t="shared" si="27"/>
        <v>894</v>
      </c>
      <c r="B898" s="21" t="str">
        <f t="shared" si="26"/>
        <v>04121374</v>
      </c>
      <c r="C898" s="21">
        <v>4121374</v>
      </c>
      <c r="D898" s="22"/>
      <c r="E898" s="22" t="s">
        <v>5748</v>
      </c>
      <c r="F898" s="22" t="s">
        <v>1255</v>
      </c>
      <c r="G898" s="22" t="s">
        <v>328</v>
      </c>
      <c r="H898" s="17">
        <v>44593</v>
      </c>
      <c r="I898" s="22" t="s">
        <v>4587</v>
      </c>
    </row>
    <row r="899" spans="1:9">
      <c r="A899" s="22">
        <f t="shared" si="27"/>
        <v>895</v>
      </c>
      <c r="B899" s="21" t="str">
        <f t="shared" si="26"/>
        <v>80000838</v>
      </c>
      <c r="C899" s="21">
        <v>80000838</v>
      </c>
      <c r="D899" s="22"/>
      <c r="E899" s="22" t="s">
        <v>5333</v>
      </c>
      <c r="F899" s="22" t="s">
        <v>1255</v>
      </c>
      <c r="G899" s="22" t="s">
        <v>328</v>
      </c>
      <c r="H899" s="17">
        <v>44593</v>
      </c>
      <c r="I899" s="22" t="s">
        <v>4587</v>
      </c>
    </row>
    <row r="900" spans="1:9">
      <c r="A900" s="22">
        <f t="shared" si="27"/>
        <v>896</v>
      </c>
      <c r="B900" s="21" t="str">
        <f t="shared" si="26"/>
        <v>SKB - 00034</v>
      </c>
      <c r="C900" s="21" t="s">
        <v>5749</v>
      </c>
      <c r="D900" s="22"/>
      <c r="E900" s="22" t="s">
        <v>5187</v>
      </c>
      <c r="F900" s="22" t="s">
        <v>1228</v>
      </c>
      <c r="G900" s="22" t="s">
        <v>405</v>
      </c>
      <c r="H900" s="17">
        <v>44593</v>
      </c>
      <c r="I900" s="22" t="s">
        <v>4587</v>
      </c>
    </row>
    <row r="901" spans="1:9">
      <c r="A901" s="22">
        <f t="shared" si="27"/>
        <v>897</v>
      </c>
      <c r="B901" s="21" t="str">
        <f t="shared" ref="B901:B964" si="28">TEXT(C901,"00000000")</f>
        <v>00212370</v>
      </c>
      <c r="C901" s="21">
        <v>212370</v>
      </c>
      <c r="D901" s="22"/>
      <c r="E901" s="22" t="s">
        <v>5750</v>
      </c>
      <c r="F901" s="22" t="s">
        <v>3946</v>
      </c>
      <c r="G901" s="22" t="s">
        <v>405</v>
      </c>
      <c r="H901" s="17">
        <v>44594</v>
      </c>
      <c r="I901" s="22" t="s">
        <v>4587</v>
      </c>
    </row>
    <row r="902" spans="1:9">
      <c r="A902" s="22">
        <f t="shared" si="27"/>
        <v>898</v>
      </c>
      <c r="B902" s="21" t="str">
        <f t="shared" si="28"/>
        <v>80000549</v>
      </c>
      <c r="C902" s="21">
        <v>80000549</v>
      </c>
      <c r="D902" s="22"/>
      <c r="E902" s="22" t="s">
        <v>5252</v>
      </c>
      <c r="F902" s="22" t="s">
        <v>1255</v>
      </c>
      <c r="G902" s="22" t="s">
        <v>405</v>
      </c>
      <c r="H902" s="17">
        <v>44594</v>
      </c>
      <c r="I902" s="22" t="s">
        <v>4587</v>
      </c>
    </row>
    <row r="903" spans="1:9">
      <c r="A903" s="22">
        <f t="shared" si="27"/>
        <v>899</v>
      </c>
      <c r="B903" s="21" t="str">
        <f t="shared" si="28"/>
        <v>80001862</v>
      </c>
      <c r="C903" s="21">
        <v>80001862</v>
      </c>
      <c r="D903" s="22"/>
      <c r="E903" s="22" t="s">
        <v>5751</v>
      </c>
      <c r="F903" s="22" t="s">
        <v>1255</v>
      </c>
      <c r="G903" s="22" t="s">
        <v>405</v>
      </c>
      <c r="H903" s="17">
        <v>44594</v>
      </c>
      <c r="I903" s="22" t="s">
        <v>4587</v>
      </c>
    </row>
    <row r="904" spans="1:9">
      <c r="A904" s="22">
        <f t="shared" ref="A904:A967" si="29">A903+1</f>
        <v>900</v>
      </c>
      <c r="B904" s="21" t="str">
        <f t="shared" si="28"/>
        <v>80001833</v>
      </c>
      <c r="C904" s="21">
        <v>80001833</v>
      </c>
      <c r="D904" s="22"/>
      <c r="E904" s="22" t="s">
        <v>5752</v>
      </c>
      <c r="F904" s="22" t="s">
        <v>1255</v>
      </c>
      <c r="G904" s="22" t="s">
        <v>405</v>
      </c>
      <c r="H904" s="17">
        <v>44594</v>
      </c>
      <c r="I904" s="22" t="s">
        <v>4587</v>
      </c>
    </row>
    <row r="905" spans="1:9">
      <c r="A905" s="22">
        <f t="shared" si="29"/>
        <v>901</v>
      </c>
      <c r="B905" s="21" t="str">
        <f t="shared" si="28"/>
        <v>80002545</v>
      </c>
      <c r="C905" s="21">
        <v>80002545</v>
      </c>
      <c r="D905" s="22"/>
      <c r="E905" s="22" t="s">
        <v>5753</v>
      </c>
      <c r="F905" s="22" t="s">
        <v>1255</v>
      </c>
      <c r="G905" s="22" t="s">
        <v>405</v>
      </c>
      <c r="H905" s="17">
        <v>44594</v>
      </c>
      <c r="I905" s="22" t="s">
        <v>4587</v>
      </c>
    </row>
    <row r="906" spans="1:9">
      <c r="A906" s="22">
        <f t="shared" si="29"/>
        <v>902</v>
      </c>
      <c r="B906" s="21" t="str">
        <f t="shared" si="28"/>
        <v>00212373</v>
      </c>
      <c r="C906" s="21">
        <v>212373</v>
      </c>
      <c r="D906" s="22"/>
      <c r="E906" s="22" t="s">
        <v>5754</v>
      </c>
      <c r="F906" s="22" t="s">
        <v>3946</v>
      </c>
      <c r="G906" s="22" t="s">
        <v>328</v>
      </c>
      <c r="H906" s="17">
        <v>44594</v>
      </c>
      <c r="I906" s="22" t="s">
        <v>4587</v>
      </c>
    </row>
    <row r="907" spans="1:9">
      <c r="A907" s="22">
        <f t="shared" si="29"/>
        <v>903</v>
      </c>
      <c r="B907" s="21" t="str">
        <f t="shared" si="28"/>
        <v>80002210</v>
      </c>
      <c r="C907" s="21">
        <v>80002210</v>
      </c>
      <c r="D907" s="22"/>
      <c r="E907" s="22" t="s">
        <v>5755</v>
      </c>
      <c r="F907" s="22" t="s">
        <v>1255</v>
      </c>
      <c r="G907" s="22" t="s">
        <v>405</v>
      </c>
      <c r="H907" s="17">
        <v>44594</v>
      </c>
      <c r="I907" s="22" t="s">
        <v>4587</v>
      </c>
    </row>
    <row r="908" spans="1:9">
      <c r="A908" s="22">
        <f t="shared" si="29"/>
        <v>904</v>
      </c>
      <c r="B908" s="21" t="str">
        <f t="shared" si="28"/>
        <v>80002351</v>
      </c>
      <c r="C908" s="21">
        <v>80002351</v>
      </c>
      <c r="D908" s="22"/>
      <c r="E908" s="22" t="s">
        <v>1822</v>
      </c>
      <c r="F908" s="22" t="s">
        <v>1255</v>
      </c>
      <c r="G908" s="22" t="s">
        <v>405</v>
      </c>
      <c r="H908" s="17">
        <v>44594</v>
      </c>
      <c r="I908" s="22" t="s">
        <v>4587</v>
      </c>
    </row>
    <row r="909" spans="1:9">
      <c r="A909" s="22">
        <f t="shared" si="29"/>
        <v>905</v>
      </c>
      <c r="B909" s="21" t="str">
        <f t="shared" si="28"/>
        <v>00212170</v>
      </c>
      <c r="C909" s="21">
        <v>212170</v>
      </c>
      <c r="D909" s="22"/>
      <c r="E909" s="22" t="s">
        <v>5385</v>
      </c>
      <c r="F909" s="22" t="s">
        <v>3946</v>
      </c>
      <c r="G909" s="22" t="s">
        <v>405</v>
      </c>
      <c r="H909" s="17">
        <v>44594</v>
      </c>
      <c r="I909" s="22" t="s">
        <v>4587</v>
      </c>
    </row>
    <row r="910" spans="1:9">
      <c r="A910" s="22">
        <f t="shared" si="29"/>
        <v>906</v>
      </c>
      <c r="B910" s="21" t="str">
        <f t="shared" si="28"/>
        <v>80002210</v>
      </c>
      <c r="C910" s="21">
        <v>80002210</v>
      </c>
      <c r="D910" s="22"/>
      <c r="E910" s="22" t="s">
        <v>1642</v>
      </c>
      <c r="F910" s="22" t="s">
        <v>1255</v>
      </c>
      <c r="G910" s="22" t="s">
        <v>405</v>
      </c>
      <c r="H910" s="17">
        <v>44594</v>
      </c>
      <c r="I910" s="22" t="s">
        <v>4587</v>
      </c>
    </row>
    <row r="911" spans="1:9">
      <c r="A911" s="22">
        <f t="shared" si="29"/>
        <v>907</v>
      </c>
      <c r="B911" s="21" t="str">
        <f t="shared" si="28"/>
        <v>MP/PTA-21050009</v>
      </c>
      <c r="C911" s="21" t="s">
        <v>5756</v>
      </c>
      <c r="D911" s="22"/>
      <c r="E911" s="22" t="s">
        <v>5757</v>
      </c>
      <c r="F911" s="22" t="s">
        <v>5138</v>
      </c>
      <c r="G911" s="22" t="s">
        <v>405</v>
      </c>
      <c r="H911" s="17">
        <v>44594</v>
      </c>
      <c r="I911" s="22" t="s">
        <v>4587</v>
      </c>
    </row>
    <row r="912" spans="1:9">
      <c r="A912" s="22">
        <f t="shared" si="29"/>
        <v>908</v>
      </c>
      <c r="B912" s="21" t="str">
        <f t="shared" si="28"/>
        <v>80000553</v>
      </c>
      <c r="C912" s="21">
        <v>80000553</v>
      </c>
      <c r="D912" s="22"/>
      <c r="E912" s="22" t="s">
        <v>5758</v>
      </c>
      <c r="F912" s="22" t="s">
        <v>1255</v>
      </c>
      <c r="G912" s="22" t="s">
        <v>405</v>
      </c>
      <c r="H912" s="17">
        <v>44594</v>
      </c>
      <c r="I912" s="22" t="s">
        <v>4587</v>
      </c>
    </row>
    <row r="913" spans="1:9">
      <c r="A913" s="22">
        <f t="shared" si="29"/>
        <v>909</v>
      </c>
      <c r="B913" s="21" t="str">
        <f t="shared" si="28"/>
        <v>80000566</v>
      </c>
      <c r="C913" s="21">
        <v>80000566</v>
      </c>
      <c r="D913" s="22"/>
      <c r="E913" s="22" t="s">
        <v>5150</v>
      </c>
      <c r="F913" s="22" t="s">
        <v>1255</v>
      </c>
      <c r="G913" s="22" t="s">
        <v>405</v>
      </c>
      <c r="H913" s="17">
        <v>44595</v>
      </c>
      <c r="I913" s="22" t="s">
        <v>4587</v>
      </c>
    </row>
    <row r="914" spans="1:9">
      <c r="A914" s="22">
        <f t="shared" si="29"/>
        <v>910</v>
      </c>
      <c r="B914" s="21" t="str">
        <f t="shared" si="28"/>
        <v>80002195</v>
      </c>
      <c r="C914" s="21">
        <v>80002195</v>
      </c>
      <c r="D914" s="22"/>
      <c r="E914" s="22" t="s">
        <v>5759</v>
      </c>
      <c r="F914" s="22" t="s">
        <v>1255</v>
      </c>
      <c r="G914" s="22" t="s">
        <v>386</v>
      </c>
      <c r="H914" s="17">
        <v>44596</v>
      </c>
      <c r="I914" s="22" t="s">
        <v>4587</v>
      </c>
    </row>
    <row r="915" spans="1:9">
      <c r="A915" s="22">
        <f t="shared" si="29"/>
        <v>911</v>
      </c>
      <c r="B915" s="21" t="str">
        <f t="shared" si="28"/>
        <v>80002118</v>
      </c>
      <c r="C915" s="21">
        <v>80002118</v>
      </c>
      <c r="D915" s="22"/>
      <c r="E915" s="22" t="s">
        <v>5760</v>
      </c>
      <c r="F915" s="22" t="s">
        <v>1255</v>
      </c>
      <c r="G915" s="22" t="s">
        <v>386</v>
      </c>
      <c r="H915" s="17">
        <v>44596</v>
      </c>
      <c r="I915" s="22" t="s">
        <v>4587</v>
      </c>
    </row>
    <row r="916" spans="1:9">
      <c r="A916" s="22">
        <f t="shared" si="29"/>
        <v>912</v>
      </c>
      <c r="B916" s="21" t="str">
        <f t="shared" si="28"/>
        <v>80000531</v>
      </c>
      <c r="C916" s="21">
        <v>80000531</v>
      </c>
      <c r="D916" s="22"/>
      <c r="E916" s="22" t="s">
        <v>5228</v>
      </c>
      <c r="F916" s="22" t="s">
        <v>1255</v>
      </c>
      <c r="G916" s="22" t="s">
        <v>405</v>
      </c>
      <c r="H916" s="17">
        <v>44596</v>
      </c>
      <c r="I916" s="22" t="s">
        <v>4587</v>
      </c>
    </row>
    <row r="917" spans="1:9">
      <c r="A917" s="22">
        <f t="shared" si="29"/>
        <v>913</v>
      </c>
      <c r="B917" s="21" t="str">
        <f t="shared" si="28"/>
        <v>80002357</v>
      </c>
      <c r="C917" s="21">
        <v>80002357</v>
      </c>
      <c r="D917" s="22"/>
      <c r="E917" s="22" t="s">
        <v>5761</v>
      </c>
      <c r="F917" s="22" t="s">
        <v>1255</v>
      </c>
      <c r="G917" s="22" t="s">
        <v>405</v>
      </c>
      <c r="H917" s="17">
        <v>44596</v>
      </c>
      <c r="I917" s="22" t="s">
        <v>4587</v>
      </c>
    </row>
    <row r="918" spans="1:9">
      <c r="A918" s="22">
        <f t="shared" si="29"/>
        <v>914</v>
      </c>
      <c r="B918" s="21" t="str">
        <f t="shared" si="28"/>
        <v>80000544</v>
      </c>
      <c r="C918" s="21">
        <v>80000544</v>
      </c>
      <c r="D918" s="22"/>
      <c r="E918" s="22" t="s">
        <v>5152</v>
      </c>
      <c r="F918" s="22" t="s">
        <v>1255</v>
      </c>
      <c r="G918" s="22" t="s">
        <v>405</v>
      </c>
      <c r="H918" s="17">
        <v>44596</v>
      </c>
      <c r="I918" s="22" t="s">
        <v>4587</v>
      </c>
    </row>
    <row r="919" spans="1:9">
      <c r="A919" s="22">
        <f t="shared" si="29"/>
        <v>915</v>
      </c>
      <c r="B919" s="21" t="str">
        <f t="shared" si="28"/>
        <v>80002141</v>
      </c>
      <c r="C919" s="21">
        <v>80002141</v>
      </c>
      <c r="D919" s="22"/>
      <c r="E919" s="22" t="s">
        <v>5762</v>
      </c>
      <c r="F919" s="22" t="s">
        <v>1255</v>
      </c>
      <c r="G919" s="22" t="s">
        <v>405</v>
      </c>
      <c r="H919" s="17">
        <v>44597</v>
      </c>
      <c r="I919" s="22" t="s">
        <v>4587</v>
      </c>
    </row>
    <row r="920" spans="1:9">
      <c r="A920" s="22">
        <f t="shared" si="29"/>
        <v>916</v>
      </c>
      <c r="B920" s="21" t="str">
        <f t="shared" si="28"/>
        <v>00114151</v>
      </c>
      <c r="C920" s="21">
        <v>114151</v>
      </c>
      <c r="D920" s="22"/>
      <c r="E920" s="22" t="s">
        <v>5428</v>
      </c>
      <c r="F920" s="22" t="s">
        <v>1255</v>
      </c>
      <c r="G920" s="22" t="s">
        <v>328</v>
      </c>
      <c r="H920" s="17">
        <v>44597</v>
      </c>
      <c r="I920" s="22" t="s">
        <v>4587</v>
      </c>
    </row>
    <row r="921" spans="1:9">
      <c r="A921" s="22">
        <f t="shared" si="29"/>
        <v>917</v>
      </c>
      <c r="B921" s="21" t="str">
        <f t="shared" si="28"/>
        <v>80001852</v>
      </c>
      <c r="C921" s="21">
        <v>80001852</v>
      </c>
      <c r="D921" s="22"/>
      <c r="E921" s="22" t="s">
        <v>5763</v>
      </c>
      <c r="F921" s="22" t="s">
        <v>1255</v>
      </c>
      <c r="G921" s="22" t="s">
        <v>405</v>
      </c>
      <c r="H921" s="17">
        <v>44598</v>
      </c>
      <c r="I921" s="22" t="s">
        <v>4587</v>
      </c>
    </row>
    <row r="922" spans="1:9">
      <c r="A922" s="22">
        <f t="shared" si="29"/>
        <v>918</v>
      </c>
      <c r="B922" s="21" t="str">
        <f t="shared" si="28"/>
        <v>80000009</v>
      </c>
      <c r="C922" s="21">
        <v>80000009</v>
      </c>
      <c r="D922" s="22"/>
      <c r="E922" s="22" t="s">
        <v>5283</v>
      </c>
      <c r="F922" s="22" t="s">
        <v>1255</v>
      </c>
      <c r="G922" s="22" t="s">
        <v>405</v>
      </c>
      <c r="H922" s="17">
        <v>44598</v>
      </c>
      <c r="I922" s="22" t="s">
        <v>4587</v>
      </c>
    </row>
    <row r="923" spans="1:9">
      <c r="A923" s="22">
        <f t="shared" si="29"/>
        <v>919</v>
      </c>
      <c r="B923" s="21" t="str">
        <f t="shared" si="28"/>
        <v>01121142</v>
      </c>
      <c r="C923" s="21">
        <v>1121142</v>
      </c>
      <c r="D923" s="22"/>
      <c r="E923" s="22" t="s">
        <v>5375</v>
      </c>
      <c r="F923" s="22" t="s">
        <v>1255</v>
      </c>
      <c r="G923" s="22" t="s">
        <v>328</v>
      </c>
      <c r="H923" s="17">
        <v>44598</v>
      </c>
      <c r="I923" s="22" t="s">
        <v>4587</v>
      </c>
    </row>
    <row r="924" spans="1:9">
      <c r="A924" s="22">
        <f t="shared" si="29"/>
        <v>920</v>
      </c>
      <c r="B924" s="21" t="str">
        <f t="shared" si="28"/>
        <v>80001362</v>
      </c>
      <c r="C924" s="21">
        <v>80001362</v>
      </c>
      <c r="D924" s="22"/>
      <c r="E924" s="22" t="s">
        <v>5764</v>
      </c>
      <c r="F924" s="22" t="s">
        <v>1255</v>
      </c>
      <c r="G924" s="22" t="s">
        <v>405</v>
      </c>
      <c r="H924" s="17">
        <v>44598</v>
      </c>
      <c r="I924" s="22" t="s">
        <v>4587</v>
      </c>
    </row>
    <row r="925" spans="1:9">
      <c r="A925" s="22">
        <f t="shared" si="29"/>
        <v>921</v>
      </c>
      <c r="B925" s="21" t="str">
        <f t="shared" si="28"/>
        <v>80002249</v>
      </c>
      <c r="C925" s="21">
        <v>80002249</v>
      </c>
      <c r="D925" s="22"/>
      <c r="E925" s="22" t="s">
        <v>5765</v>
      </c>
      <c r="F925" s="22" t="s">
        <v>1255</v>
      </c>
      <c r="G925" s="22" t="s">
        <v>405</v>
      </c>
      <c r="H925" s="17">
        <v>44598</v>
      </c>
      <c r="I925" s="22" t="s">
        <v>4587</v>
      </c>
    </row>
    <row r="926" spans="1:9">
      <c r="A926" s="22">
        <f t="shared" si="29"/>
        <v>922</v>
      </c>
      <c r="B926" s="21" t="str">
        <f t="shared" si="28"/>
        <v>80002249</v>
      </c>
      <c r="C926" s="21">
        <v>80002249</v>
      </c>
      <c r="D926" s="22"/>
      <c r="E926" s="22" t="s">
        <v>5765</v>
      </c>
      <c r="F926" s="22" t="s">
        <v>1255</v>
      </c>
      <c r="G926" s="22" t="s">
        <v>405</v>
      </c>
      <c r="H926" s="17">
        <v>44598</v>
      </c>
      <c r="I926" s="22" t="s">
        <v>4587</v>
      </c>
    </row>
    <row r="927" spans="1:9">
      <c r="A927" s="22">
        <f t="shared" si="29"/>
        <v>923</v>
      </c>
      <c r="B927" s="21" t="str">
        <f t="shared" si="28"/>
        <v>80001110</v>
      </c>
      <c r="C927" s="21">
        <v>80001110</v>
      </c>
      <c r="D927" s="22"/>
      <c r="E927" s="22" t="s">
        <v>5766</v>
      </c>
      <c r="F927" s="22" t="s">
        <v>1255</v>
      </c>
      <c r="G927" s="22" t="s">
        <v>405</v>
      </c>
      <c r="H927" s="17">
        <v>44598</v>
      </c>
      <c r="I927" s="22" t="s">
        <v>4587</v>
      </c>
    </row>
    <row r="928" spans="1:9">
      <c r="A928" s="22">
        <f t="shared" si="29"/>
        <v>924</v>
      </c>
      <c r="B928" s="21" t="str">
        <f t="shared" si="28"/>
        <v>80001841</v>
      </c>
      <c r="C928" s="21">
        <v>80001841</v>
      </c>
      <c r="D928" s="22"/>
      <c r="E928" s="22" t="s">
        <v>5767</v>
      </c>
      <c r="F928" s="22" t="s">
        <v>1255</v>
      </c>
      <c r="G928" s="22" t="s">
        <v>405</v>
      </c>
      <c r="H928" s="17">
        <v>44598</v>
      </c>
      <c r="I928" s="22" t="s">
        <v>4587</v>
      </c>
    </row>
    <row r="929" spans="1:9">
      <c r="A929" s="22">
        <f t="shared" si="29"/>
        <v>925</v>
      </c>
      <c r="B929" s="21" t="str">
        <f t="shared" si="28"/>
        <v>20100525</v>
      </c>
      <c r="C929" s="21">
        <v>20100525</v>
      </c>
      <c r="D929" s="22"/>
      <c r="E929" s="22" t="s">
        <v>5768</v>
      </c>
      <c r="F929" s="22" t="s">
        <v>3909</v>
      </c>
      <c r="G929" s="22" t="s">
        <v>328</v>
      </c>
      <c r="H929" s="17">
        <v>44599</v>
      </c>
      <c r="I929" s="22" t="s">
        <v>4587</v>
      </c>
    </row>
    <row r="930" spans="1:9">
      <c r="A930" s="22">
        <f t="shared" si="29"/>
        <v>926</v>
      </c>
      <c r="B930" s="21" t="str">
        <f t="shared" si="28"/>
        <v>MP/PAT-21090003</v>
      </c>
      <c r="C930" s="21" t="s">
        <v>5769</v>
      </c>
      <c r="D930" s="22"/>
      <c r="E930" s="22" t="s">
        <v>5770</v>
      </c>
      <c r="F930" s="22" t="s">
        <v>3909</v>
      </c>
      <c r="G930" s="22" t="s">
        <v>328</v>
      </c>
      <c r="H930" s="17">
        <v>44599</v>
      </c>
      <c r="I930" s="22" t="s">
        <v>4587</v>
      </c>
    </row>
    <row r="931" spans="1:9">
      <c r="A931" s="22">
        <f t="shared" si="29"/>
        <v>927</v>
      </c>
      <c r="B931" s="21" t="str">
        <f t="shared" si="28"/>
        <v>80000518</v>
      </c>
      <c r="C931" s="21">
        <v>80000518</v>
      </c>
      <c r="D931" s="22"/>
      <c r="E931" s="22" t="s">
        <v>5771</v>
      </c>
      <c r="F931" s="22" t="s">
        <v>1255</v>
      </c>
      <c r="G931" s="22" t="s">
        <v>405</v>
      </c>
      <c r="H931" s="17">
        <v>44599</v>
      </c>
      <c r="I931" s="22" t="s">
        <v>4587</v>
      </c>
    </row>
    <row r="932" spans="1:9">
      <c r="A932" s="22">
        <f t="shared" si="29"/>
        <v>928</v>
      </c>
      <c r="B932" s="21" t="str">
        <f t="shared" si="28"/>
        <v>80000032</v>
      </c>
      <c r="C932" s="21">
        <v>80000032</v>
      </c>
      <c r="D932" s="22"/>
      <c r="E932" s="22" t="s">
        <v>5772</v>
      </c>
      <c r="F932" s="22" t="s">
        <v>1255</v>
      </c>
      <c r="G932" s="22" t="s">
        <v>405</v>
      </c>
      <c r="H932" s="17">
        <v>44599</v>
      </c>
      <c r="I932" s="22" t="s">
        <v>4587</v>
      </c>
    </row>
    <row r="933" spans="1:9">
      <c r="A933" s="22">
        <f t="shared" si="29"/>
        <v>929</v>
      </c>
      <c r="B933" s="21" t="str">
        <f t="shared" si="28"/>
        <v>80002348</v>
      </c>
      <c r="C933" s="21">
        <v>80002348</v>
      </c>
      <c r="D933" s="22"/>
      <c r="E933" s="22" t="s">
        <v>5773</v>
      </c>
      <c r="F933" s="22" t="s">
        <v>1255</v>
      </c>
      <c r="G933" s="22" t="s">
        <v>405</v>
      </c>
      <c r="H933" s="17">
        <v>44599</v>
      </c>
      <c r="I933" s="22" t="s">
        <v>4587</v>
      </c>
    </row>
    <row r="934" spans="1:9">
      <c r="A934" s="22">
        <f t="shared" si="29"/>
        <v>930</v>
      </c>
      <c r="B934" s="21" t="str">
        <f t="shared" si="28"/>
        <v>80002242</v>
      </c>
      <c r="C934" s="21">
        <v>80002242</v>
      </c>
      <c r="D934" s="22"/>
      <c r="E934" s="22" t="s">
        <v>2816</v>
      </c>
      <c r="F934" s="22" t="s">
        <v>1255</v>
      </c>
      <c r="G934" s="22" t="s">
        <v>405</v>
      </c>
      <c r="H934" s="17">
        <v>44599</v>
      </c>
      <c r="I934" s="22" t="s">
        <v>4587</v>
      </c>
    </row>
    <row r="935" spans="1:9">
      <c r="A935" s="22">
        <f t="shared" si="29"/>
        <v>931</v>
      </c>
      <c r="B935" s="21" t="str">
        <f t="shared" si="28"/>
        <v>80002353</v>
      </c>
      <c r="C935" s="21">
        <v>80002353</v>
      </c>
      <c r="D935" s="22"/>
      <c r="E935" s="22" t="s">
        <v>5774</v>
      </c>
      <c r="F935" s="22" t="s">
        <v>1255</v>
      </c>
      <c r="G935" s="22" t="s">
        <v>405</v>
      </c>
      <c r="H935" s="17">
        <v>44599</v>
      </c>
      <c r="I935" s="22" t="s">
        <v>4587</v>
      </c>
    </row>
    <row r="936" spans="1:9">
      <c r="A936" s="22">
        <f t="shared" si="29"/>
        <v>932</v>
      </c>
      <c r="B936" s="21" t="str">
        <f t="shared" si="28"/>
        <v>80002352</v>
      </c>
      <c r="C936" s="21">
        <v>80002352</v>
      </c>
      <c r="D936" s="22"/>
      <c r="E936" s="22" t="s">
        <v>2870</v>
      </c>
      <c r="F936" s="22" t="s">
        <v>1255</v>
      </c>
      <c r="G936" s="22" t="s">
        <v>405</v>
      </c>
      <c r="H936" s="17">
        <v>44599</v>
      </c>
      <c r="I936" s="22" t="s">
        <v>4587</v>
      </c>
    </row>
    <row r="937" spans="1:9">
      <c r="A937" s="22">
        <f t="shared" si="29"/>
        <v>933</v>
      </c>
      <c r="B937" s="21" t="str">
        <f t="shared" si="28"/>
        <v>80002350</v>
      </c>
      <c r="C937" s="21">
        <v>80002350</v>
      </c>
      <c r="D937" s="22"/>
      <c r="E937" s="22" t="s">
        <v>5775</v>
      </c>
      <c r="F937" s="22" t="s">
        <v>1255</v>
      </c>
      <c r="G937" s="22" t="s">
        <v>405</v>
      </c>
      <c r="H937" s="17">
        <v>44599</v>
      </c>
      <c r="I937" s="22" t="s">
        <v>4587</v>
      </c>
    </row>
    <row r="938" spans="1:9">
      <c r="A938" s="22">
        <f t="shared" si="29"/>
        <v>934</v>
      </c>
      <c r="B938" s="21" t="str">
        <f t="shared" si="28"/>
        <v>80002002</v>
      </c>
      <c r="C938" s="21">
        <v>80002002</v>
      </c>
      <c r="D938" s="22"/>
      <c r="E938" s="22" t="s">
        <v>5151</v>
      </c>
      <c r="F938" s="22" t="s">
        <v>1255</v>
      </c>
      <c r="G938" s="22" t="s">
        <v>405</v>
      </c>
      <c r="H938" s="17">
        <v>44600</v>
      </c>
      <c r="I938" s="22" t="s">
        <v>4587</v>
      </c>
    </row>
    <row r="939" spans="1:9">
      <c r="A939" s="22">
        <f t="shared" si="29"/>
        <v>935</v>
      </c>
      <c r="B939" s="21" t="str">
        <f t="shared" si="28"/>
        <v>80002520</v>
      </c>
      <c r="C939" s="21">
        <v>80002520</v>
      </c>
      <c r="D939" s="22"/>
      <c r="E939" s="22" t="s">
        <v>5249</v>
      </c>
      <c r="F939" s="22" t="s">
        <v>1255</v>
      </c>
      <c r="G939" s="22" t="s">
        <v>405</v>
      </c>
      <c r="H939" s="17">
        <v>44600</v>
      </c>
      <c r="I939" s="22" t="s">
        <v>4587</v>
      </c>
    </row>
    <row r="940" spans="1:9">
      <c r="A940" s="22">
        <f t="shared" si="29"/>
        <v>936</v>
      </c>
      <c r="B940" s="21" t="str">
        <f t="shared" si="28"/>
        <v>80002378</v>
      </c>
      <c r="C940" s="21">
        <v>80002378</v>
      </c>
      <c r="D940" s="22"/>
      <c r="E940" s="22" t="s">
        <v>5776</v>
      </c>
      <c r="F940" s="22" t="s">
        <v>1255</v>
      </c>
      <c r="G940" s="22" t="s">
        <v>328</v>
      </c>
      <c r="H940" s="17">
        <v>44601</v>
      </c>
      <c r="I940" s="22" t="s">
        <v>4587</v>
      </c>
    </row>
    <row r="941" spans="1:9">
      <c r="A941" s="22">
        <f t="shared" si="29"/>
        <v>937</v>
      </c>
      <c r="B941" s="21" t="str">
        <f t="shared" si="28"/>
        <v>80000361</v>
      </c>
      <c r="C941" s="21">
        <v>80000361</v>
      </c>
      <c r="D941" s="22"/>
      <c r="E941" s="22" t="s">
        <v>5408</v>
      </c>
      <c r="F941" s="22" t="s">
        <v>1255</v>
      </c>
      <c r="G941" s="22" t="s">
        <v>328</v>
      </c>
      <c r="H941" s="17">
        <v>44601</v>
      </c>
      <c r="I941" s="22" t="s">
        <v>4587</v>
      </c>
    </row>
    <row r="942" spans="1:9">
      <c r="A942" s="22">
        <f t="shared" si="29"/>
        <v>938</v>
      </c>
      <c r="B942" s="21" t="str">
        <f t="shared" si="28"/>
        <v>80001117</v>
      </c>
      <c r="C942" s="21">
        <v>80001117</v>
      </c>
      <c r="D942" s="22"/>
      <c r="E942" s="22" t="s">
        <v>5378</v>
      </c>
      <c r="F942" s="22" t="s">
        <v>1255</v>
      </c>
      <c r="G942" s="22" t="s">
        <v>405</v>
      </c>
      <c r="H942" s="17">
        <v>44601</v>
      </c>
      <c r="I942" s="22" t="s">
        <v>4587</v>
      </c>
    </row>
    <row r="943" spans="1:9">
      <c r="A943" s="22">
        <f t="shared" si="29"/>
        <v>939</v>
      </c>
      <c r="B943" s="21" t="str">
        <f t="shared" si="28"/>
        <v>80002007</v>
      </c>
      <c r="C943" s="21">
        <v>80002007</v>
      </c>
      <c r="D943" s="22"/>
      <c r="E943" s="22" t="s">
        <v>5359</v>
      </c>
      <c r="F943" s="22" t="s">
        <v>1255</v>
      </c>
      <c r="G943" s="22" t="s">
        <v>405</v>
      </c>
      <c r="H943" s="17">
        <v>44601</v>
      </c>
      <c r="I943" s="22" t="s">
        <v>4587</v>
      </c>
    </row>
    <row r="944" spans="1:9">
      <c r="A944" s="22">
        <f t="shared" si="29"/>
        <v>940</v>
      </c>
      <c r="B944" s="21" t="str">
        <f t="shared" si="28"/>
        <v>80000880</v>
      </c>
      <c r="C944" s="21">
        <v>80000880</v>
      </c>
      <c r="D944" s="22"/>
      <c r="E944" s="22" t="s">
        <v>5777</v>
      </c>
      <c r="F944" s="22" t="s">
        <v>1255</v>
      </c>
      <c r="G944" s="22" t="s">
        <v>405</v>
      </c>
      <c r="H944" s="17">
        <v>44601</v>
      </c>
      <c r="I944" s="22" t="s">
        <v>4587</v>
      </c>
    </row>
    <row r="945" spans="1:9">
      <c r="A945" s="22">
        <f t="shared" si="29"/>
        <v>941</v>
      </c>
      <c r="B945" s="21" t="str">
        <f t="shared" si="28"/>
        <v>80002224</v>
      </c>
      <c r="C945" s="21">
        <v>80002224</v>
      </c>
      <c r="D945" s="22"/>
      <c r="E945" s="22" t="s">
        <v>5778</v>
      </c>
      <c r="F945" s="22" t="s">
        <v>1255</v>
      </c>
      <c r="G945" s="22" t="s">
        <v>405</v>
      </c>
      <c r="H945" s="17">
        <v>44601</v>
      </c>
      <c r="I945" s="22" t="s">
        <v>4587</v>
      </c>
    </row>
    <row r="946" spans="1:9">
      <c r="A946" s="22">
        <f t="shared" si="29"/>
        <v>942</v>
      </c>
      <c r="B946" s="21" t="str">
        <f t="shared" si="28"/>
        <v>80002135</v>
      </c>
      <c r="C946" s="21">
        <v>80002135</v>
      </c>
      <c r="D946" s="22"/>
      <c r="E946" s="22" t="s">
        <v>5779</v>
      </c>
      <c r="F946" s="22" t="s">
        <v>1255</v>
      </c>
      <c r="G946" s="22" t="s">
        <v>405</v>
      </c>
      <c r="H946" s="17">
        <v>44601</v>
      </c>
      <c r="I946" s="22" t="s">
        <v>4587</v>
      </c>
    </row>
    <row r="947" spans="1:9">
      <c r="A947" s="22">
        <f t="shared" si="29"/>
        <v>943</v>
      </c>
      <c r="B947" s="21" t="str">
        <f t="shared" si="28"/>
        <v>80000863</v>
      </c>
      <c r="C947" s="21">
        <v>80000863</v>
      </c>
      <c r="D947" s="22"/>
      <c r="E947" s="22" t="s">
        <v>5166</v>
      </c>
      <c r="F947" s="22" t="s">
        <v>1255</v>
      </c>
      <c r="G947" s="22" t="s">
        <v>405</v>
      </c>
      <c r="H947" s="17">
        <v>44601</v>
      </c>
      <c r="I947" s="22" t="s">
        <v>4587</v>
      </c>
    </row>
    <row r="948" spans="1:9">
      <c r="A948" s="22">
        <f t="shared" si="29"/>
        <v>944</v>
      </c>
      <c r="B948" s="21" t="str">
        <f t="shared" si="28"/>
        <v>80001827</v>
      </c>
      <c r="C948" s="21">
        <v>80001827</v>
      </c>
      <c r="D948" s="22"/>
      <c r="E948" s="22" t="s">
        <v>5780</v>
      </c>
      <c r="F948" s="22" t="s">
        <v>1255</v>
      </c>
      <c r="G948" s="22" t="s">
        <v>405</v>
      </c>
      <c r="H948" s="17">
        <v>44601</v>
      </c>
      <c r="I948" s="22" t="s">
        <v>4587</v>
      </c>
    </row>
    <row r="949" spans="1:9">
      <c r="A949" s="22">
        <f t="shared" si="29"/>
        <v>945</v>
      </c>
      <c r="B949" s="21" t="str">
        <f t="shared" si="28"/>
        <v>80002222</v>
      </c>
      <c r="C949" s="21">
        <v>80002222</v>
      </c>
      <c r="D949" s="22"/>
      <c r="E949" s="22" t="s">
        <v>5781</v>
      </c>
      <c r="F949" s="22" t="s">
        <v>1255</v>
      </c>
      <c r="G949" s="22" t="s">
        <v>405</v>
      </c>
      <c r="H949" s="17">
        <v>44601</v>
      </c>
      <c r="I949" s="22" t="s">
        <v>4587</v>
      </c>
    </row>
    <row r="950" spans="1:9">
      <c r="A950" s="22">
        <f t="shared" si="29"/>
        <v>946</v>
      </c>
      <c r="B950" s="21" t="str">
        <f t="shared" si="28"/>
        <v>80001832</v>
      </c>
      <c r="C950" s="21">
        <v>80001832</v>
      </c>
      <c r="D950" s="22"/>
      <c r="E950" s="22" t="s">
        <v>5782</v>
      </c>
      <c r="F950" s="22" t="s">
        <v>1255</v>
      </c>
      <c r="G950" s="22" t="s">
        <v>405</v>
      </c>
      <c r="H950" s="17">
        <v>44601</v>
      </c>
      <c r="I950" s="22" t="s">
        <v>4587</v>
      </c>
    </row>
    <row r="951" spans="1:9">
      <c r="A951" s="22">
        <f t="shared" si="29"/>
        <v>947</v>
      </c>
      <c r="B951" s="21" t="str">
        <f t="shared" si="28"/>
        <v>80000852</v>
      </c>
      <c r="C951" s="21">
        <v>80000852</v>
      </c>
      <c r="D951" s="22"/>
      <c r="E951" s="22" t="s">
        <v>5350</v>
      </c>
      <c r="F951" s="22" t="s">
        <v>1255</v>
      </c>
      <c r="G951" s="22" t="s">
        <v>405</v>
      </c>
      <c r="H951" s="17">
        <v>44601</v>
      </c>
      <c r="I951" s="22" t="s">
        <v>4587</v>
      </c>
    </row>
    <row r="952" spans="1:9">
      <c r="A952" s="22">
        <f t="shared" si="29"/>
        <v>948</v>
      </c>
      <c r="B952" s="21" t="str">
        <f t="shared" si="28"/>
        <v>80002554</v>
      </c>
      <c r="C952" s="21">
        <v>80002554</v>
      </c>
      <c r="D952" s="22"/>
      <c r="E952" s="22" t="s">
        <v>5320</v>
      </c>
      <c r="F952" s="22" t="s">
        <v>1255</v>
      </c>
      <c r="G952" s="22" t="s">
        <v>405</v>
      </c>
      <c r="H952" s="17">
        <v>44601</v>
      </c>
      <c r="I952" s="22" t="s">
        <v>4587</v>
      </c>
    </row>
    <row r="953" spans="1:9">
      <c r="A953" s="22">
        <f t="shared" si="29"/>
        <v>949</v>
      </c>
      <c r="B953" s="21" t="str">
        <f t="shared" si="28"/>
        <v>80000550</v>
      </c>
      <c r="C953" s="21">
        <v>80000550</v>
      </c>
      <c r="D953" s="22"/>
      <c r="E953" s="22" t="s">
        <v>5783</v>
      </c>
      <c r="F953" s="22" t="s">
        <v>1255</v>
      </c>
      <c r="G953" s="22" t="s">
        <v>405</v>
      </c>
      <c r="H953" s="17">
        <v>44601</v>
      </c>
      <c r="I953" s="22" t="s">
        <v>4587</v>
      </c>
    </row>
    <row r="954" spans="1:9">
      <c r="A954" s="22">
        <f t="shared" si="29"/>
        <v>950</v>
      </c>
      <c r="B954" s="21" t="str">
        <f t="shared" si="28"/>
        <v>80001832</v>
      </c>
      <c r="C954" s="21">
        <v>80001832</v>
      </c>
      <c r="D954" s="22"/>
      <c r="E954" s="22" t="s">
        <v>5782</v>
      </c>
      <c r="F954" s="22" t="s">
        <v>1255</v>
      </c>
      <c r="G954" s="22" t="s">
        <v>405</v>
      </c>
      <c r="H954" s="17">
        <v>44601</v>
      </c>
      <c r="I954" s="22" t="s">
        <v>4587</v>
      </c>
    </row>
    <row r="955" spans="1:9">
      <c r="A955" s="22">
        <f t="shared" si="29"/>
        <v>951</v>
      </c>
      <c r="B955" s="21" t="str">
        <f t="shared" si="28"/>
        <v>80001832</v>
      </c>
      <c r="C955" s="21">
        <v>80001832</v>
      </c>
      <c r="D955" s="22"/>
      <c r="E955" s="22" t="s">
        <v>5782</v>
      </c>
      <c r="F955" s="22" t="s">
        <v>1255</v>
      </c>
      <c r="G955" s="22" t="s">
        <v>405</v>
      </c>
      <c r="H955" s="17">
        <v>44601</v>
      </c>
      <c r="I955" s="22" t="s">
        <v>4587</v>
      </c>
    </row>
    <row r="956" spans="1:9">
      <c r="A956" s="22">
        <f t="shared" si="29"/>
        <v>952</v>
      </c>
      <c r="B956" s="21" t="str">
        <f t="shared" si="28"/>
        <v>80000532</v>
      </c>
      <c r="C956" s="21">
        <v>80000532</v>
      </c>
      <c r="D956" s="22"/>
      <c r="E956" s="22" t="s">
        <v>1488</v>
      </c>
      <c r="F956" s="22" t="s">
        <v>1255</v>
      </c>
      <c r="G956" s="22" t="s">
        <v>405</v>
      </c>
      <c r="H956" s="17">
        <v>44601</v>
      </c>
      <c r="I956" s="22" t="s">
        <v>4587</v>
      </c>
    </row>
    <row r="957" spans="1:9">
      <c r="A957" s="22">
        <f t="shared" si="29"/>
        <v>953</v>
      </c>
      <c r="B957" s="21" t="str">
        <f t="shared" si="28"/>
        <v>00119217</v>
      </c>
      <c r="C957" s="21">
        <v>119217</v>
      </c>
      <c r="D957" s="22"/>
      <c r="E957" s="22" t="s">
        <v>5418</v>
      </c>
      <c r="F957" s="22" t="s">
        <v>1255</v>
      </c>
      <c r="G957" s="22" t="s">
        <v>405</v>
      </c>
      <c r="H957" s="17">
        <v>44602</v>
      </c>
      <c r="I957" s="22" t="s">
        <v>4587</v>
      </c>
    </row>
    <row r="958" spans="1:9">
      <c r="A958" s="22">
        <f t="shared" si="29"/>
        <v>954</v>
      </c>
      <c r="B958" s="21" t="str">
        <f t="shared" si="28"/>
        <v>80002128</v>
      </c>
      <c r="C958" s="21">
        <v>80002128</v>
      </c>
      <c r="D958" s="22"/>
      <c r="E958" s="22" t="s">
        <v>5784</v>
      </c>
      <c r="F958" s="22" t="s">
        <v>1255</v>
      </c>
      <c r="G958" s="22" t="s">
        <v>405</v>
      </c>
      <c r="H958" s="17">
        <v>44602</v>
      </c>
      <c r="I958" s="22" t="s">
        <v>4587</v>
      </c>
    </row>
    <row r="959" spans="1:9">
      <c r="A959" s="22">
        <f t="shared" si="29"/>
        <v>955</v>
      </c>
      <c r="B959" s="21" t="str">
        <f t="shared" si="28"/>
        <v>80001839</v>
      </c>
      <c r="C959" s="21">
        <v>80001839</v>
      </c>
      <c r="D959" s="22"/>
      <c r="E959" s="22" t="s">
        <v>5087</v>
      </c>
      <c r="F959" s="22" t="s">
        <v>1255</v>
      </c>
      <c r="G959" s="22" t="s">
        <v>405</v>
      </c>
      <c r="H959" s="17">
        <v>44602</v>
      </c>
      <c r="I959" s="22" t="s">
        <v>4587</v>
      </c>
    </row>
    <row r="960" spans="1:9">
      <c r="A960" s="22">
        <f t="shared" si="29"/>
        <v>956</v>
      </c>
      <c r="B960" s="21" t="str">
        <f t="shared" si="28"/>
        <v>SKB - 00015</v>
      </c>
      <c r="C960" s="21" t="s">
        <v>5785</v>
      </c>
      <c r="D960" s="22"/>
      <c r="E960" s="22" t="s">
        <v>5786</v>
      </c>
      <c r="F960" s="22" t="s">
        <v>1228</v>
      </c>
      <c r="G960" s="22" t="s">
        <v>405</v>
      </c>
      <c r="H960" s="17">
        <v>44602</v>
      </c>
      <c r="I960" s="22" t="s">
        <v>4587</v>
      </c>
    </row>
    <row r="961" spans="1:9">
      <c r="A961" s="22">
        <f t="shared" si="29"/>
        <v>957</v>
      </c>
      <c r="B961" s="21" t="str">
        <f t="shared" si="28"/>
        <v>BMP1810215</v>
      </c>
      <c r="C961" s="21" t="s">
        <v>4382</v>
      </c>
      <c r="D961" s="22"/>
      <c r="E961" s="22" t="s">
        <v>5787</v>
      </c>
      <c r="F961" s="22" t="s">
        <v>326</v>
      </c>
      <c r="G961" s="22" t="s">
        <v>386</v>
      </c>
      <c r="H961" s="17">
        <v>44602</v>
      </c>
      <c r="I961" s="22" t="s">
        <v>4587</v>
      </c>
    </row>
    <row r="962" spans="1:9">
      <c r="A962" s="22">
        <f t="shared" si="29"/>
        <v>958</v>
      </c>
      <c r="B962" s="21" t="str">
        <f t="shared" si="28"/>
        <v>00212518</v>
      </c>
      <c r="C962" s="21">
        <v>212518</v>
      </c>
      <c r="D962" s="22"/>
      <c r="E962" s="22" t="s">
        <v>5788</v>
      </c>
      <c r="F962" s="22" t="s">
        <v>3946</v>
      </c>
      <c r="G962" s="22" t="s">
        <v>405</v>
      </c>
      <c r="H962" s="17">
        <v>44603</v>
      </c>
      <c r="I962" s="22" t="s">
        <v>4587</v>
      </c>
    </row>
    <row r="963" spans="1:9">
      <c r="A963" s="22">
        <f t="shared" si="29"/>
        <v>959</v>
      </c>
      <c r="B963" s="21" t="str">
        <f t="shared" si="28"/>
        <v>00212521</v>
      </c>
      <c r="C963" s="21">
        <v>212521</v>
      </c>
      <c r="D963" s="22"/>
      <c r="E963" s="22" t="s">
        <v>5789</v>
      </c>
      <c r="F963" s="22" t="s">
        <v>3946</v>
      </c>
      <c r="G963" s="22" t="s">
        <v>405</v>
      </c>
      <c r="H963" s="17">
        <v>44603</v>
      </c>
      <c r="I963" s="22" t="s">
        <v>4587</v>
      </c>
    </row>
    <row r="964" spans="1:9">
      <c r="A964" s="22">
        <f t="shared" si="29"/>
        <v>960</v>
      </c>
      <c r="B964" s="21" t="str">
        <f t="shared" si="28"/>
        <v>80000513</v>
      </c>
      <c r="C964" s="21">
        <v>80000513</v>
      </c>
      <c r="D964" s="22"/>
      <c r="E964" s="22" t="s">
        <v>5118</v>
      </c>
      <c r="F964" s="22" t="s">
        <v>1255</v>
      </c>
      <c r="G964" s="22" t="s">
        <v>405</v>
      </c>
      <c r="H964" s="17">
        <v>44603</v>
      </c>
      <c r="I964" s="22" t="s">
        <v>4587</v>
      </c>
    </row>
    <row r="965" spans="1:9">
      <c r="A965" s="22">
        <f t="shared" si="29"/>
        <v>961</v>
      </c>
      <c r="B965" s="21" t="str">
        <f t="shared" ref="B965:B1028" si="30">TEXT(C965,"00000000")</f>
        <v>80002750</v>
      </c>
      <c r="C965" s="21">
        <v>80002750</v>
      </c>
      <c r="D965" s="22"/>
      <c r="E965" s="22" t="s">
        <v>5373</v>
      </c>
      <c r="F965" s="22" t="s">
        <v>1255</v>
      </c>
      <c r="G965" s="22" t="s">
        <v>328</v>
      </c>
      <c r="H965" s="17">
        <v>44603</v>
      </c>
      <c r="I965" s="22" t="s">
        <v>4587</v>
      </c>
    </row>
    <row r="966" spans="1:9">
      <c r="A966" s="22">
        <f t="shared" si="29"/>
        <v>962</v>
      </c>
      <c r="B966" s="21" t="str">
        <f t="shared" si="30"/>
        <v>80000730</v>
      </c>
      <c r="C966" s="21">
        <v>80000730</v>
      </c>
      <c r="D966" s="22"/>
      <c r="E966" s="22" t="s">
        <v>4143</v>
      </c>
      <c r="F966" s="22" t="s">
        <v>1255</v>
      </c>
      <c r="G966" s="22" t="s">
        <v>328</v>
      </c>
      <c r="H966" s="17">
        <v>44603</v>
      </c>
      <c r="I966" s="22" t="s">
        <v>4587</v>
      </c>
    </row>
    <row r="967" spans="1:9">
      <c r="A967" s="22">
        <f t="shared" si="29"/>
        <v>963</v>
      </c>
      <c r="B967" s="21" t="str">
        <f t="shared" si="30"/>
        <v>80001356</v>
      </c>
      <c r="C967" s="21">
        <v>80001356</v>
      </c>
      <c r="D967" s="22"/>
      <c r="E967" s="22" t="s">
        <v>5790</v>
      </c>
      <c r="F967" s="22" t="s">
        <v>1255</v>
      </c>
      <c r="G967" s="22" t="s">
        <v>328</v>
      </c>
      <c r="H967" s="17">
        <v>44603</v>
      </c>
      <c r="I967" s="22" t="s">
        <v>4587</v>
      </c>
    </row>
    <row r="968" spans="1:9">
      <c r="A968" s="22">
        <f t="shared" ref="A968:A1031" si="31">A967+1</f>
        <v>964</v>
      </c>
      <c r="B968" s="21" t="str">
        <f t="shared" si="30"/>
        <v>80001357</v>
      </c>
      <c r="C968" s="21">
        <v>80001357</v>
      </c>
      <c r="D968" s="22"/>
      <c r="E968" s="22" t="s">
        <v>5791</v>
      </c>
      <c r="F968" s="22" t="s">
        <v>1255</v>
      </c>
      <c r="G968" s="22" t="s">
        <v>328</v>
      </c>
      <c r="H968" s="17">
        <v>44603</v>
      </c>
      <c r="I968" s="22" t="s">
        <v>4587</v>
      </c>
    </row>
    <row r="969" spans="1:9">
      <c r="A969" s="22">
        <f t="shared" si="31"/>
        <v>965</v>
      </c>
      <c r="B969" s="21" t="str">
        <f t="shared" si="30"/>
        <v>80001359</v>
      </c>
      <c r="C969" s="21">
        <v>80001359</v>
      </c>
      <c r="D969" s="22"/>
      <c r="E969" s="22" t="s">
        <v>5792</v>
      </c>
      <c r="F969" s="22" t="s">
        <v>1255</v>
      </c>
      <c r="G969" s="22" t="s">
        <v>328</v>
      </c>
      <c r="H969" s="17">
        <v>44603</v>
      </c>
      <c r="I969" s="22" t="s">
        <v>4587</v>
      </c>
    </row>
    <row r="970" spans="1:9">
      <c r="A970" s="22">
        <f t="shared" si="31"/>
        <v>966</v>
      </c>
      <c r="B970" s="21" t="str">
        <f t="shared" si="30"/>
        <v>80002754</v>
      </c>
      <c r="C970" s="21">
        <v>80002754</v>
      </c>
      <c r="D970" s="22"/>
      <c r="E970" s="22" t="s">
        <v>5793</v>
      </c>
      <c r="F970" s="22" t="s">
        <v>1255</v>
      </c>
      <c r="G970" s="22" t="s">
        <v>328</v>
      </c>
      <c r="H970" s="17">
        <v>44603</v>
      </c>
      <c r="I970" s="22" t="s">
        <v>4587</v>
      </c>
    </row>
    <row r="971" spans="1:9">
      <c r="A971" s="22">
        <f t="shared" si="31"/>
        <v>967</v>
      </c>
      <c r="B971" s="21" t="str">
        <f t="shared" si="30"/>
        <v>BMP1410212</v>
      </c>
      <c r="C971" s="21" t="s">
        <v>465</v>
      </c>
      <c r="D971" s="22"/>
      <c r="E971" s="22" t="s">
        <v>5794</v>
      </c>
      <c r="F971" s="22" t="s">
        <v>326</v>
      </c>
      <c r="G971" s="22" t="s">
        <v>386</v>
      </c>
      <c r="H971" s="17">
        <v>44603</v>
      </c>
      <c r="I971" s="22" t="s">
        <v>4587</v>
      </c>
    </row>
    <row r="972" spans="1:9">
      <c r="A972" s="22">
        <f t="shared" si="31"/>
        <v>968</v>
      </c>
      <c r="B972" s="21" t="str">
        <f t="shared" si="30"/>
        <v>BMP1810214</v>
      </c>
      <c r="C972" s="21" t="s">
        <v>515</v>
      </c>
      <c r="D972" s="22"/>
      <c r="E972" s="22" t="s">
        <v>5795</v>
      </c>
      <c r="F972" s="22" t="s">
        <v>326</v>
      </c>
      <c r="G972" s="22" t="s">
        <v>386</v>
      </c>
      <c r="H972" s="17">
        <v>44603</v>
      </c>
      <c r="I972" s="22" t="s">
        <v>4587</v>
      </c>
    </row>
    <row r="973" spans="1:9">
      <c r="A973" s="22">
        <f t="shared" si="31"/>
        <v>969</v>
      </c>
      <c r="B973" s="21" t="str">
        <f t="shared" si="30"/>
        <v>80001094</v>
      </c>
      <c r="C973" s="21">
        <v>80001094</v>
      </c>
      <c r="D973" s="22"/>
      <c r="E973" s="22" t="s">
        <v>5141</v>
      </c>
      <c r="F973" s="22" t="s">
        <v>1255</v>
      </c>
      <c r="G973" s="22" t="s">
        <v>405</v>
      </c>
      <c r="H973" s="17">
        <v>44603</v>
      </c>
      <c r="I973" s="22" t="s">
        <v>4587</v>
      </c>
    </row>
    <row r="974" spans="1:9">
      <c r="A974" s="22">
        <f t="shared" si="31"/>
        <v>970</v>
      </c>
      <c r="B974" s="21" t="str">
        <f t="shared" si="30"/>
        <v>80000560</v>
      </c>
      <c r="C974" s="21">
        <v>80000560</v>
      </c>
      <c r="D974" s="22"/>
      <c r="E974" s="22" t="s">
        <v>5237</v>
      </c>
      <c r="F974" s="22" t="s">
        <v>1255</v>
      </c>
      <c r="G974" s="22" t="s">
        <v>405</v>
      </c>
      <c r="H974" s="17">
        <v>44603</v>
      </c>
      <c r="I974" s="22" t="s">
        <v>4587</v>
      </c>
    </row>
    <row r="975" spans="1:9">
      <c r="A975" s="22">
        <f t="shared" si="31"/>
        <v>971</v>
      </c>
      <c r="B975" s="21" t="str">
        <f t="shared" si="30"/>
        <v>80000475</v>
      </c>
      <c r="C975" s="21">
        <v>80000475</v>
      </c>
      <c r="D975" s="22"/>
      <c r="E975" s="22" t="s">
        <v>5796</v>
      </c>
      <c r="F975" s="22" t="s">
        <v>1255</v>
      </c>
      <c r="G975" s="22" t="s">
        <v>405</v>
      </c>
      <c r="H975" s="17">
        <v>44603</v>
      </c>
      <c r="I975" s="22" t="s">
        <v>4587</v>
      </c>
    </row>
    <row r="976" spans="1:9">
      <c r="A976" s="22">
        <f t="shared" si="31"/>
        <v>972</v>
      </c>
      <c r="B976" s="21" t="str">
        <f t="shared" si="30"/>
        <v>80001826</v>
      </c>
      <c r="C976" s="21">
        <v>80001826</v>
      </c>
      <c r="D976" s="22"/>
      <c r="E976" s="22" t="s">
        <v>5797</v>
      </c>
      <c r="F976" s="22" t="s">
        <v>1255</v>
      </c>
      <c r="G976" s="22" t="s">
        <v>405</v>
      </c>
      <c r="H976" s="17">
        <v>44603</v>
      </c>
      <c r="I976" s="22" t="s">
        <v>4587</v>
      </c>
    </row>
    <row r="977" spans="1:9">
      <c r="A977" s="22">
        <f t="shared" si="31"/>
        <v>973</v>
      </c>
      <c r="B977" s="21" t="str">
        <f t="shared" si="30"/>
        <v>BMP-1604211</v>
      </c>
      <c r="C977" s="21" t="s">
        <v>596</v>
      </c>
      <c r="D977" s="22"/>
      <c r="E977" s="22" t="s">
        <v>5197</v>
      </c>
      <c r="F977" s="22" t="s">
        <v>326</v>
      </c>
      <c r="G977" s="22" t="s">
        <v>328</v>
      </c>
      <c r="H977" s="17">
        <v>44603</v>
      </c>
      <c r="I977" s="22" t="s">
        <v>4587</v>
      </c>
    </row>
    <row r="978" spans="1:9">
      <c r="A978" s="22">
        <f t="shared" si="31"/>
        <v>974</v>
      </c>
      <c r="B978" s="21" t="str">
        <f t="shared" si="30"/>
        <v>80001095</v>
      </c>
      <c r="C978" s="21">
        <v>80001095</v>
      </c>
      <c r="D978" s="22"/>
      <c r="E978" s="22" t="s">
        <v>5798</v>
      </c>
      <c r="F978" s="22" t="s">
        <v>1255</v>
      </c>
      <c r="G978" s="22" t="s">
        <v>405</v>
      </c>
      <c r="H978" s="17">
        <v>44603</v>
      </c>
      <c r="I978" s="22" t="s">
        <v>4587</v>
      </c>
    </row>
    <row r="979" spans="1:9">
      <c r="A979" s="22">
        <f t="shared" si="31"/>
        <v>975</v>
      </c>
      <c r="B979" s="21" t="str">
        <f t="shared" si="30"/>
        <v>80001347</v>
      </c>
      <c r="C979" s="21">
        <v>80001347</v>
      </c>
      <c r="D979" s="22"/>
      <c r="E979" s="22" t="s">
        <v>5216</v>
      </c>
      <c r="F979" s="22" t="s">
        <v>1255</v>
      </c>
      <c r="G979" s="22" t="s">
        <v>405</v>
      </c>
      <c r="H979" s="17">
        <v>44603</v>
      </c>
      <c r="I979" s="22" t="s">
        <v>4587</v>
      </c>
    </row>
    <row r="980" spans="1:9">
      <c r="A980" s="22">
        <f t="shared" si="31"/>
        <v>976</v>
      </c>
      <c r="B980" s="21" t="str">
        <f t="shared" si="30"/>
        <v>80002071</v>
      </c>
      <c r="C980" s="21">
        <v>80002071</v>
      </c>
      <c r="D980" s="22"/>
      <c r="E980" s="22" t="s">
        <v>5499</v>
      </c>
      <c r="F980" s="22" t="s">
        <v>1255</v>
      </c>
      <c r="G980" s="22" t="s">
        <v>405</v>
      </c>
      <c r="H980" s="17">
        <v>44604</v>
      </c>
      <c r="I980" s="22" t="s">
        <v>4587</v>
      </c>
    </row>
    <row r="981" spans="1:9">
      <c r="A981" s="22">
        <f t="shared" si="31"/>
        <v>977</v>
      </c>
      <c r="B981" s="21" t="str">
        <f t="shared" si="30"/>
        <v>80002071</v>
      </c>
      <c r="C981" s="21">
        <v>80002071</v>
      </c>
      <c r="D981" s="22"/>
      <c r="E981" s="22" t="s">
        <v>5499</v>
      </c>
      <c r="F981" s="22" t="s">
        <v>1255</v>
      </c>
      <c r="G981" s="22" t="s">
        <v>405</v>
      </c>
      <c r="H981" s="17">
        <v>44604</v>
      </c>
      <c r="I981" s="22" t="s">
        <v>4587</v>
      </c>
    </row>
    <row r="982" spans="1:9">
      <c r="A982" s="22">
        <f t="shared" si="31"/>
        <v>978</v>
      </c>
      <c r="B982" s="21" t="str">
        <f t="shared" si="30"/>
        <v>80002394</v>
      </c>
      <c r="C982" s="21">
        <v>80002394</v>
      </c>
      <c r="D982" s="22"/>
      <c r="E982" s="22" t="s">
        <v>5799</v>
      </c>
      <c r="F982" s="22" t="s">
        <v>1255</v>
      </c>
      <c r="G982" s="22" t="s">
        <v>405</v>
      </c>
      <c r="H982" s="17">
        <v>44604</v>
      </c>
      <c r="I982" s="22" t="s">
        <v>4587</v>
      </c>
    </row>
    <row r="983" spans="1:9">
      <c r="A983" s="22">
        <f t="shared" si="31"/>
        <v>979</v>
      </c>
      <c r="B983" s="21" t="str">
        <f t="shared" si="30"/>
        <v>80001823</v>
      </c>
      <c r="C983" s="21">
        <v>80001823</v>
      </c>
      <c r="D983" s="22"/>
      <c r="E983" s="22" t="s">
        <v>5800</v>
      </c>
      <c r="F983" s="22" t="s">
        <v>1255</v>
      </c>
      <c r="G983" s="22" t="s">
        <v>405</v>
      </c>
      <c r="H983" s="17">
        <v>44604</v>
      </c>
      <c r="I983" s="22" t="s">
        <v>4587</v>
      </c>
    </row>
    <row r="984" spans="1:9">
      <c r="A984" s="22">
        <f t="shared" si="31"/>
        <v>980</v>
      </c>
      <c r="B984" s="21" t="str">
        <f t="shared" si="30"/>
        <v>80002198</v>
      </c>
      <c r="C984" s="21">
        <v>80002198</v>
      </c>
      <c r="D984" s="22"/>
      <c r="E984" s="22" t="s">
        <v>5801</v>
      </c>
      <c r="F984" s="22" t="s">
        <v>1255</v>
      </c>
      <c r="G984" s="22" t="s">
        <v>405</v>
      </c>
      <c r="H984" s="17">
        <v>44604</v>
      </c>
      <c r="I984" s="22" t="s">
        <v>4587</v>
      </c>
    </row>
    <row r="985" spans="1:9">
      <c r="A985" s="22">
        <f t="shared" si="31"/>
        <v>981</v>
      </c>
      <c r="B985" s="21" t="str">
        <f t="shared" si="30"/>
        <v>80000837</v>
      </c>
      <c r="C985" s="21">
        <v>80000837</v>
      </c>
      <c r="D985" s="22"/>
      <c r="E985" s="22" t="s">
        <v>5448</v>
      </c>
      <c r="F985" s="22" t="s">
        <v>1255</v>
      </c>
      <c r="G985" s="22" t="s">
        <v>328</v>
      </c>
      <c r="H985" s="17">
        <v>44604</v>
      </c>
      <c r="I985" s="22" t="s">
        <v>4587</v>
      </c>
    </row>
    <row r="986" spans="1:9">
      <c r="A986" s="22">
        <f t="shared" si="31"/>
        <v>982</v>
      </c>
      <c r="B986" s="21" t="str">
        <f t="shared" si="30"/>
        <v>80002381</v>
      </c>
      <c r="C986" s="21">
        <v>80002381</v>
      </c>
      <c r="D986" s="22"/>
      <c r="E986" s="22" t="s">
        <v>5802</v>
      </c>
      <c r="F986" s="22" t="s">
        <v>1255</v>
      </c>
      <c r="G986" s="22" t="s">
        <v>328</v>
      </c>
      <c r="H986" s="17">
        <v>44604</v>
      </c>
      <c r="I986" s="22" t="s">
        <v>4587</v>
      </c>
    </row>
    <row r="987" spans="1:9">
      <c r="A987" s="22">
        <f t="shared" si="31"/>
        <v>983</v>
      </c>
      <c r="B987" s="21" t="str">
        <f t="shared" si="30"/>
        <v>80000848</v>
      </c>
      <c r="C987" s="21">
        <v>80000848</v>
      </c>
      <c r="D987" s="22"/>
      <c r="E987" s="22" t="s">
        <v>5391</v>
      </c>
      <c r="F987" s="22" t="s">
        <v>1255</v>
      </c>
      <c r="G987" s="22" t="s">
        <v>328</v>
      </c>
      <c r="H987" s="17">
        <v>44604</v>
      </c>
      <c r="I987" s="22" t="s">
        <v>4587</v>
      </c>
    </row>
    <row r="988" spans="1:9">
      <c r="A988" s="22">
        <f t="shared" si="31"/>
        <v>984</v>
      </c>
      <c r="B988" s="21" t="str">
        <f t="shared" si="30"/>
        <v>80001790</v>
      </c>
      <c r="C988" s="21">
        <v>80001790</v>
      </c>
      <c r="D988" s="22"/>
      <c r="E988" s="22" t="s">
        <v>5433</v>
      </c>
      <c r="F988" s="22" t="s">
        <v>1255</v>
      </c>
      <c r="G988" s="22" t="s">
        <v>328</v>
      </c>
      <c r="H988" s="17">
        <v>44604</v>
      </c>
      <c r="I988" s="22" t="s">
        <v>4587</v>
      </c>
    </row>
    <row r="989" spans="1:9">
      <c r="A989" s="22">
        <f t="shared" si="31"/>
        <v>985</v>
      </c>
      <c r="B989" s="21" t="str">
        <f t="shared" si="30"/>
        <v>80002516</v>
      </c>
      <c r="C989" s="21">
        <v>80002516</v>
      </c>
      <c r="D989" s="22"/>
      <c r="E989" s="22" t="s">
        <v>5803</v>
      </c>
      <c r="F989" s="22" t="s">
        <v>1255</v>
      </c>
      <c r="G989" s="22" t="s">
        <v>405</v>
      </c>
      <c r="H989" s="17">
        <v>44604</v>
      </c>
      <c r="I989" s="22" t="s">
        <v>4587</v>
      </c>
    </row>
    <row r="990" spans="1:9">
      <c r="A990" s="22">
        <f t="shared" si="31"/>
        <v>986</v>
      </c>
      <c r="B990" s="21" t="str">
        <f t="shared" si="30"/>
        <v>80000674</v>
      </c>
      <c r="C990" s="21">
        <v>80000674</v>
      </c>
      <c r="D990" s="22"/>
      <c r="E990" s="22" t="s">
        <v>5116</v>
      </c>
      <c r="F990" s="22" t="s">
        <v>1255</v>
      </c>
      <c r="G990" s="22" t="s">
        <v>405</v>
      </c>
      <c r="H990" s="17">
        <v>44604</v>
      </c>
      <c r="I990" s="22" t="s">
        <v>4587</v>
      </c>
    </row>
    <row r="991" spans="1:9">
      <c r="A991" s="22">
        <f t="shared" si="31"/>
        <v>987</v>
      </c>
      <c r="B991" s="21" t="str">
        <f t="shared" si="30"/>
        <v>80000856</v>
      </c>
      <c r="C991" s="21">
        <v>80000856</v>
      </c>
      <c r="D991" s="22"/>
      <c r="E991" s="22" t="s">
        <v>5381</v>
      </c>
      <c r="F991" s="22" t="s">
        <v>1255</v>
      </c>
      <c r="G991" s="22" t="s">
        <v>405</v>
      </c>
      <c r="H991" s="17">
        <v>44604</v>
      </c>
      <c r="I991" s="22" t="s">
        <v>4587</v>
      </c>
    </row>
    <row r="992" spans="1:9">
      <c r="A992" s="22">
        <f t="shared" si="31"/>
        <v>988</v>
      </c>
      <c r="B992" s="21" t="str">
        <f t="shared" si="30"/>
        <v>80000430</v>
      </c>
      <c r="C992" s="21">
        <v>80000430</v>
      </c>
      <c r="D992" s="22"/>
      <c r="E992" s="22" t="s">
        <v>5804</v>
      </c>
      <c r="F992" s="22" t="s">
        <v>1255</v>
      </c>
      <c r="G992" s="22" t="s">
        <v>328</v>
      </c>
      <c r="H992" s="17">
        <v>44604</v>
      </c>
      <c r="I992" s="22" t="s">
        <v>4587</v>
      </c>
    </row>
    <row r="993" spans="1:9">
      <c r="A993" s="22">
        <f t="shared" si="31"/>
        <v>989</v>
      </c>
      <c r="B993" s="21" t="str">
        <f t="shared" si="30"/>
        <v>00810434</v>
      </c>
      <c r="C993" s="21">
        <v>810434</v>
      </c>
      <c r="D993" s="22"/>
      <c r="E993" s="22" t="s">
        <v>5415</v>
      </c>
      <c r="F993" s="22" t="s">
        <v>1255</v>
      </c>
      <c r="G993" s="22" t="s">
        <v>328</v>
      </c>
      <c r="H993" s="17">
        <v>44604</v>
      </c>
      <c r="I993" s="22" t="s">
        <v>4587</v>
      </c>
    </row>
    <row r="994" spans="1:9">
      <c r="A994" s="22">
        <f t="shared" si="31"/>
        <v>990</v>
      </c>
      <c r="B994" s="21" t="str">
        <f t="shared" si="30"/>
        <v>BMP-140421</v>
      </c>
      <c r="C994" s="21" t="s">
        <v>502</v>
      </c>
      <c r="D994" s="22"/>
      <c r="E994" s="22" t="s">
        <v>503</v>
      </c>
      <c r="F994" s="22" t="s">
        <v>326</v>
      </c>
      <c r="G994" s="22" t="s">
        <v>328</v>
      </c>
      <c r="H994" s="17">
        <v>44605</v>
      </c>
      <c r="I994" s="22" t="s">
        <v>4587</v>
      </c>
    </row>
    <row r="995" spans="1:9">
      <c r="A995" s="22">
        <f t="shared" si="31"/>
        <v>991</v>
      </c>
      <c r="B995" s="21" t="str">
        <f t="shared" si="30"/>
        <v>BMP311211</v>
      </c>
      <c r="C995" s="21" t="s">
        <v>5805</v>
      </c>
      <c r="D995" s="22"/>
      <c r="E995" s="22" t="s">
        <v>5806</v>
      </c>
      <c r="F995" s="22" t="s">
        <v>326</v>
      </c>
      <c r="G995" s="22" t="s">
        <v>328</v>
      </c>
      <c r="H995" s="17">
        <v>44605</v>
      </c>
      <c r="I995" s="22" t="s">
        <v>4587</v>
      </c>
    </row>
    <row r="996" spans="1:9">
      <c r="A996" s="22">
        <f t="shared" si="31"/>
        <v>992</v>
      </c>
      <c r="B996" s="21" t="str">
        <f t="shared" si="30"/>
        <v>80000731</v>
      </c>
      <c r="C996" s="21">
        <v>80000731</v>
      </c>
      <c r="D996" s="22"/>
      <c r="E996" s="22" t="s">
        <v>5807</v>
      </c>
      <c r="F996" s="22" t="s">
        <v>1255</v>
      </c>
      <c r="G996" s="22" t="s">
        <v>328</v>
      </c>
      <c r="H996" s="17">
        <v>44606</v>
      </c>
      <c r="I996" s="22" t="s">
        <v>4587</v>
      </c>
    </row>
    <row r="997" spans="1:9">
      <c r="A997" s="22">
        <f t="shared" si="31"/>
        <v>993</v>
      </c>
      <c r="B997" s="21" t="str">
        <f t="shared" si="30"/>
        <v>80002117</v>
      </c>
      <c r="C997" s="21">
        <v>80002117</v>
      </c>
      <c r="D997" s="22"/>
      <c r="E997" s="22" t="s">
        <v>5808</v>
      </c>
      <c r="F997" s="22" t="s">
        <v>1255</v>
      </c>
      <c r="G997" s="22" t="s">
        <v>405</v>
      </c>
      <c r="H997" s="17">
        <v>44606</v>
      </c>
      <c r="I997" s="22" t="s">
        <v>4587</v>
      </c>
    </row>
    <row r="998" spans="1:9">
      <c r="A998" s="22">
        <f t="shared" si="31"/>
        <v>994</v>
      </c>
      <c r="B998" s="21" t="str">
        <f t="shared" si="30"/>
        <v>80002240</v>
      </c>
      <c r="C998" s="21">
        <v>80002240</v>
      </c>
      <c r="D998" s="22"/>
      <c r="E998" s="22" t="s">
        <v>5809</v>
      </c>
      <c r="F998" s="22" t="s">
        <v>1255</v>
      </c>
      <c r="G998" s="22" t="s">
        <v>328</v>
      </c>
      <c r="H998" s="17">
        <v>44606</v>
      </c>
      <c r="I998" s="22" t="s">
        <v>4587</v>
      </c>
    </row>
    <row r="999" spans="1:9">
      <c r="A999" s="22">
        <f t="shared" si="31"/>
        <v>995</v>
      </c>
      <c r="B999" s="21" t="str">
        <f t="shared" si="30"/>
        <v>80001786</v>
      </c>
      <c r="C999" s="21">
        <v>80001786</v>
      </c>
      <c r="D999" s="22"/>
      <c r="E999" s="22" t="s">
        <v>5810</v>
      </c>
      <c r="F999" s="22" t="s">
        <v>1255</v>
      </c>
      <c r="G999" s="22" t="s">
        <v>328</v>
      </c>
      <c r="H999" s="17">
        <v>44607</v>
      </c>
      <c r="I999" s="22" t="s">
        <v>4587</v>
      </c>
    </row>
    <row r="1000" spans="1:9">
      <c r="A1000" s="22">
        <f t="shared" si="31"/>
        <v>996</v>
      </c>
      <c r="B1000" s="21" t="str">
        <f t="shared" si="30"/>
        <v>00118601</v>
      </c>
      <c r="C1000" s="21">
        <v>118601</v>
      </c>
      <c r="D1000" s="22"/>
      <c r="E1000" s="22" t="s">
        <v>5811</v>
      </c>
      <c r="F1000" s="22" t="s">
        <v>1255</v>
      </c>
      <c r="G1000" s="22" t="s">
        <v>328</v>
      </c>
      <c r="H1000" s="17">
        <v>44607</v>
      </c>
      <c r="I1000" s="22" t="s">
        <v>4587</v>
      </c>
    </row>
    <row r="1001" spans="1:9">
      <c r="A1001" s="22">
        <f t="shared" si="31"/>
        <v>997</v>
      </c>
      <c r="B1001" s="21" t="str">
        <f t="shared" si="30"/>
        <v>80002324</v>
      </c>
      <c r="C1001" s="21">
        <v>80002324</v>
      </c>
      <c r="D1001" s="22"/>
      <c r="E1001" s="22" t="s">
        <v>2467</v>
      </c>
      <c r="F1001" s="22" t="s">
        <v>1255</v>
      </c>
      <c r="G1001" s="22" t="s">
        <v>328</v>
      </c>
      <c r="H1001" s="17">
        <v>44607</v>
      </c>
      <c r="I1001" s="22" t="s">
        <v>4587</v>
      </c>
    </row>
    <row r="1002" spans="1:9">
      <c r="A1002" s="22">
        <f t="shared" si="31"/>
        <v>998</v>
      </c>
      <c r="B1002" s="21" t="str">
        <f t="shared" si="30"/>
        <v>80000411</v>
      </c>
      <c r="C1002" s="21">
        <v>80000411</v>
      </c>
      <c r="D1002" s="22"/>
      <c r="E1002" s="22" t="s">
        <v>5812</v>
      </c>
      <c r="F1002" s="22" t="s">
        <v>1255</v>
      </c>
      <c r="G1002" s="22" t="s">
        <v>328</v>
      </c>
      <c r="H1002" s="17">
        <v>44607</v>
      </c>
      <c r="I1002" s="22" t="s">
        <v>4587</v>
      </c>
    </row>
    <row r="1003" spans="1:9">
      <c r="A1003" s="22">
        <f t="shared" si="31"/>
        <v>999</v>
      </c>
      <c r="B1003" s="21" t="str">
        <f t="shared" si="30"/>
        <v>80001794</v>
      </c>
      <c r="C1003" s="21">
        <v>80001794</v>
      </c>
      <c r="D1003" s="22"/>
      <c r="E1003" s="22" t="s">
        <v>5813</v>
      </c>
      <c r="F1003" s="22" t="s">
        <v>1255</v>
      </c>
      <c r="G1003" s="22" t="s">
        <v>328</v>
      </c>
      <c r="H1003" s="17">
        <v>44607</v>
      </c>
      <c r="I1003" s="22" t="s">
        <v>4587</v>
      </c>
    </row>
    <row r="1004" spans="1:9">
      <c r="A1004" s="22">
        <f t="shared" si="31"/>
        <v>1000</v>
      </c>
      <c r="B1004" s="21" t="str">
        <f t="shared" si="30"/>
        <v>80002057</v>
      </c>
      <c r="C1004" s="21">
        <v>80002057</v>
      </c>
      <c r="D1004" s="22"/>
      <c r="E1004" s="22" t="s">
        <v>5814</v>
      </c>
      <c r="F1004" s="22" t="s">
        <v>1255</v>
      </c>
      <c r="G1004" s="22" t="s">
        <v>328</v>
      </c>
      <c r="H1004" s="17">
        <v>44607</v>
      </c>
      <c r="I1004" s="22" t="s">
        <v>4587</v>
      </c>
    </row>
    <row r="1005" spans="1:9">
      <c r="A1005" s="22">
        <f t="shared" si="31"/>
        <v>1001</v>
      </c>
      <c r="B1005" s="21" t="str">
        <f t="shared" si="30"/>
        <v>80002052</v>
      </c>
      <c r="C1005" s="21">
        <v>80002052</v>
      </c>
      <c r="D1005" s="22"/>
      <c r="E1005" s="22" t="s">
        <v>5815</v>
      </c>
      <c r="F1005" s="22" t="s">
        <v>1255</v>
      </c>
      <c r="G1005" s="22" t="s">
        <v>328</v>
      </c>
      <c r="H1005" s="17">
        <v>44607</v>
      </c>
      <c r="I1005" s="22" t="s">
        <v>4587</v>
      </c>
    </row>
    <row r="1006" spans="1:9">
      <c r="A1006" s="22">
        <f t="shared" si="31"/>
        <v>1002</v>
      </c>
      <c r="B1006" s="21" t="str">
        <f t="shared" si="30"/>
        <v>80002159</v>
      </c>
      <c r="C1006" s="21">
        <v>80002159</v>
      </c>
      <c r="D1006" s="22"/>
      <c r="E1006" s="22" t="s">
        <v>5503</v>
      </c>
      <c r="F1006" s="22" t="s">
        <v>1255</v>
      </c>
      <c r="G1006" s="22" t="s">
        <v>405</v>
      </c>
      <c r="H1006" s="17">
        <v>44607</v>
      </c>
      <c r="I1006" s="22" t="s">
        <v>4587</v>
      </c>
    </row>
    <row r="1007" spans="1:9">
      <c r="A1007" s="22">
        <f t="shared" si="31"/>
        <v>1003</v>
      </c>
      <c r="B1007" s="21" t="str">
        <f t="shared" si="30"/>
        <v>80002437</v>
      </c>
      <c r="C1007" s="21">
        <v>80002437</v>
      </c>
      <c r="D1007" s="22"/>
      <c r="E1007" s="22" t="s">
        <v>5816</v>
      </c>
      <c r="F1007" s="22" t="s">
        <v>1255</v>
      </c>
      <c r="G1007" s="22" t="s">
        <v>405</v>
      </c>
      <c r="H1007" s="17">
        <v>44607</v>
      </c>
      <c r="I1007" s="22" t="s">
        <v>4587</v>
      </c>
    </row>
    <row r="1008" spans="1:9">
      <c r="A1008" s="22">
        <f t="shared" si="31"/>
        <v>1004</v>
      </c>
      <c r="B1008" s="21" t="str">
        <f t="shared" si="30"/>
        <v>80002437</v>
      </c>
      <c r="C1008" s="21">
        <v>80002437</v>
      </c>
      <c r="D1008" s="22"/>
      <c r="E1008" s="22" t="s">
        <v>5816</v>
      </c>
      <c r="F1008" s="22" t="s">
        <v>1255</v>
      </c>
      <c r="G1008" s="22" t="s">
        <v>405</v>
      </c>
      <c r="H1008" s="17">
        <v>44607</v>
      </c>
      <c r="I1008" s="22" t="s">
        <v>4587</v>
      </c>
    </row>
    <row r="1009" spans="1:9">
      <c r="A1009" s="22">
        <f t="shared" si="31"/>
        <v>1005</v>
      </c>
      <c r="B1009" s="21" t="str">
        <f t="shared" si="30"/>
        <v>00212505</v>
      </c>
      <c r="C1009" s="21">
        <v>212505</v>
      </c>
      <c r="D1009" s="22"/>
      <c r="E1009" s="22" t="s">
        <v>5817</v>
      </c>
      <c r="F1009" s="22" t="s">
        <v>3946</v>
      </c>
      <c r="G1009" s="22" t="s">
        <v>405</v>
      </c>
      <c r="H1009" s="17">
        <v>44608</v>
      </c>
      <c r="I1009" s="22" t="s">
        <v>4587</v>
      </c>
    </row>
    <row r="1010" spans="1:9">
      <c r="A1010" s="22">
        <f t="shared" si="31"/>
        <v>1006</v>
      </c>
      <c r="B1010" s="21" t="str">
        <f t="shared" si="30"/>
        <v>80001821</v>
      </c>
      <c r="C1010" s="21">
        <v>80001821</v>
      </c>
      <c r="D1010" s="22"/>
      <c r="E1010" s="22" t="s">
        <v>5818</v>
      </c>
      <c r="F1010" s="22" t="s">
        <v>1255</v>
      </c>
      <c r="G1010" s="22" t="s">
        <v>405</v>
      </c>
      <c r="H1010" s="17">
        <v>44609</v>
      </c>
      <c r="I1010" s="22" t="s">
        <v>4587</v>
      </c>
    </row>
    <row r="1011" spans="1:9">
      <c r="A1011" s="22">
        <f t="shared" si="31"/>
        <v>1007</v>
      </c>
      <c r="B1011" s="21" t="str">
        <f t="shared" si="30"/>
        <v>80000942</v>
      </c>
      <c r="C1011" s="21">
        <v>80000942</v>
      </c>
      <c r="D1011" s="22"/>
      <c r="E1011" s="22" t="s">
        <v>5819</v>
      </c>
      <c r="F1011" s="22" t="s">
        <v>1255</v>
      </c>
      <c r="G1011" s="22" t="s">
        <v>405</v>
      </c>
      <c r="H1011" s="17">
        <v>44609</v>
      </c>
      <c r="I1011" s="22" t="s">
        <v>4587</v>
      </c>
    </row>
    <row r="1012" spans="1:9">
      <c r="A1012" s="22">
        <f t="shared" si="31"/>
        <v>1008</v>
      </c>
      <c r="B1012" s="21" t="str">
        <f t="shared" si="30"/>
        <v>80002120</v>
      </c>
      <c r="C1012" s="21">
        <v>80002120</v>
      </c>
      <c r="D1012" s="22"/>
      <c r="E1012" s="22" t="s">
        <v>5820</v>
      </c>
      <c r="F1012" s="22" t="s">
        <v>1255</v>
      </c>
      <c r="G1012" s="22" t="s">
        <v>386</v>
      </c>
      <c r="H1012" s="17">
        <v>44609</v>
      </c>
      <c r="I1012" s="22" t="s">
        <v>4587</v>
      </c>
    </row>
    <row r="1013" spans="1:9">
      <c r="A1013" s="22">
        <f t="shared" si="31"/>
        <v>1009</v>
      </c>
      <c r="B1013" s="21" t="str">
        <f t="shared" si="30"/>
        <v>80001267</v>
      </c>
      <c r="C1013" s="21">
        <v>80001267</v>
      </c>
      <c r="D1013" s="22"/>
      <c r="E1013" s="22" t="s">
        <v>5490</v>
      </c>
      <c r="F1013" s="22" t="s">
        <v>1255</v>
      </c>
      <c r="G1013" s="22" t="s">
        <v>405</v>
      </c>
      <c r="H1013" s="17">
        <v>44609</v>
      </c>
      <c r="I1013" s="22" t="s">
        <v>4587</v>
      </c>
    </row>
    <row r="1014" spans="1:9">
      <c r="A1014" s="22">
        <f t="shared" si="31"/>
        <v>1010</v>
      </c>
      <c r="B1014" s="21" t="str">
        <f t="shared" si="30"/>
        <v>80000657</v>
      </c>
      <c r="C1014" s="21">
        <v>80000657</v>
      </c>
      <c r="D1014" s="22"/>
      <c r="E1014" s="22" t="s">
        <v>5665</v>
      </c>
      <c r="F1014" s="22" t="s">
        <v>1255</v>
      </c>
      <c r="G1014" s="22" t="s">
        <v>405</v>
      </c>
      <c r="H1014" s="17">
        <v>44609</v>
      </c>
      <c r="I1014" s="22" t="s">
        <v>4587</v>
      </c>
    </row>
    <row r="1015" spans="1:9">
      <c r="A1015" s="22">
        <f t="shared" si="31"/>
        <v>1011</v>
      </c>
      <c r="B1015" s="21" t="str">
        <f t="shared" si="30"/>
        <v>80001831</v>
      </c>
      <c r="C1015" s="21">
        <v>80001831</v>
      </c>
      <c r="D1015" s="22"/>
      <c r="E1015" s="22" t="s">
        <v>5821</v>
      </c>
      <c r="F1015" s="22" t="s">
        <v>1255</v>
      </c>
      <c r="G1015" s="22" t="s">
        <v>405</v>
      </c>
      <c r="H1015" s="17">
        <v>44609</v>
      </c>
      <c r="I1015" s="22" t="s">
        <v>4587</v>
      </c>
    </row>
    <row r="1016" spans="1:9">
      <c r="A1016" s="22">
        <f t="shared" si="31"/>
        <v>1012</v>
      </c>
      <c r="B1016" s="21" t="str">
        <f t="shared" si="30"/>
        <v>80001831</v>
      </c>
      <c r="C1016" s="21">
        <v>80001831</v>
      </c>
      <c r="D1016" s="22"/>
      <c r="E1016" s="22" t="s">
        <v>5821</v>
      </c>
      <c r="F1016" s="22" t="s">
        <v>1255</v>
      </c>
      <c r="G1016" s="22" t="s">
        <v>405</v>
      </c>
      <c r="H1016" s="17">
        <v>44609</v>
      </c>
      <c r="I1016" s="22" t="s">
        <v>4587</v>
      </c>
    </row>
    <row r="1017" spans="1:9">
      <c r="A1017" s="22">
        <f t="shared" si="31"/>
        <v>1013</v>
      </c>
      <c r="B1017" s="21" t="str">
        <f t="shared" si="30"/>
        <v>80000889</v>
      </c>
      <c r="C1017" s="21">
        <v>80000889</v>
      </c>
      <c r="D1017" s="22"/>
      <c r="E1017" s="22" t="s">
        <v>5351</v>
      </c>
      <c r="F1017" s="22" t="s">
        <v>1255</v>
      </c>
      <c r="G1017" s="22" t="s">
        <v>405</v>
      </c>
      <c r="H1017" s="17">
        <v>44609</v>
      </c>
      <c r="I1017" s="22" t="s">
        <v>4587</v>
      </c>
    </row>
    <row r="1018" spans="1:9">
      <c r="A1018" s="22">
        <f t="shared" si="31"/>
        <v>1014</v>
      </c>
      <c r="B1018" s="21" t="str">
        <f t="shared" si="30"/>
        <v>80000654</v>
      </c>
      <c r="C1018" s="21">
        <v>80000654</v>
      </c>
      <c r="D1018" s="22"/>
      <c r="E1018" s="22" t="s">
        <v>5357</v>
      </c>
      <c r="F1018" s="22" t="s">
        <v>1255</v>
      </c>
      <c r="G1018" s="22" t="s">
        <v>405</v>
      </c>
      <c r="H1018" s="17">
        <v>44609</v>
      </c>
      <c r="I1018" s="22" t="s">
        <v>4587</v>
      </c>
    </row>
    <row r="1019" spans="1:9">
      <c r="A1019" s="22">
        <f t="shared" si="31"/>
        <v>1015</v>
      </c>
      <c r="B1019" s="21" t="str">
        <f t="shared" si="30"/>
        <v>80002041</v>
      </c>
      <c r="C1019" s="21">
        <v>80002041</v>
      </c>
      <c r="D1019" s="22"/>
      <c r="E1019" s="22" t="s">
        <v>5291</v>
      </c>
      <c r="F1019" s="22" t="s">
        <v>1255</v>
      </c>
      <c r="G1019" s="22" t="s">
        <v>405</v>
      </c>
      <c r="H1019" s="17">
        <v>44609</v>
      </c>
      <c r="I1019" s="22" t="s">
        <v>4587</v>
      </c>
    </row>
    <row r="1020" spans="1:9">
      <c r="A1020" s="22">
        <f t="shared" si="31"/>
        <v>1016</v>
      </c>
      <c r="B1020" s="21" t="str">
        <f t="shared" si="30"/>
        <v>80002106</v>
      </c>
      <c r="C1020" s="21">
        <v>80002106</v>
      </c>
      <c r="D1020" s="22"/>
      <c r="E1020" s="22" t="s">
        <v>5822</v>
      </c>
      <c r="F1020" s="22" t="s">
        <v>1255</v>
      </c>
      <c r="G1020" s="22" t="s">
        <v>328</v>
      </c>
      <c r="H1020" s="17">
        <v>44609</v>
      </c>
      <c r="I1020" s="22" t="s">
        <v>4587</v>
      </c>
    </row>
    <row r="1021" spans="1:9">
      <c r="A1021" s="22">
        <f t="shared" si="31"/>
        <v>1017</v>
      </c>
      <c r="B1021" s="21" t="str">
        <f t="shared" si="30"/>
        <v>BMP0811211</v>
      </c>
      <c r="C1021" s="21" t="s">
        <v>588</v>
      </c>
      <c r="D1021" s="22"/>
      <c r="E1021" s="22" t="s">
        <v>589</v>
      </c>
      <c r="F1021" s="22" t="s">
        <v>326</v>
      </c>
      <c r="G1021" s="22" t="s">
        <v>328</v>
      </c>
      <c r="H1021" s="17">
        <v>44609</v>
      </c>
      <c r="I1021" s="22" t="s">
        <v>4587</v>
      </c>
    </row>
    <row r="1022" spans="1:9">
      <c r="A1022" s="22">
        <f t="shared" si="31"/>
        <v>1018</v>
      </c>
      <c r="B1022" s="21" t="str">
        <f t="shared" si="30"/>
        <v>80002396</v>
      </c>
      <c r="C1022" s="21">
        <v>80002396</v>
      </c>
      <c r="D1022" s="22"/>
      <c r="E1022" s="22" t="s">
        <v>5823</v>
      </c>
      <c r="F1022" s="22" t="s">
        <v>1255</v>
      </c>
      <c r="G1022" s="22" t="s">
        <v>328</v>
      </c>
      <c r="H1022" s="17">
        <v>44609</v>
      </c>
      <c r="I1022" s="22" t="s">
        <v>4587</v>
      </c>
    </row>
    <row r="1023" spans="1:9">
      <c r="A1023" s="22">
        <f t="shared" si="31"/>
        <v>1019</v>
      </c>
      <c r="B1023" s="21" t="str">
        <f t="shared" si="30"/>
        <v>80001289</v>
      </c>
      <c r="C1023" s="21">
        <v>80001289</v>
      </c>
      <c r="D1023" s="22"/>
      <c r="E1023" s="22" t="s">
        <v>5824</v>
      </c>
      <c r="F1023" s="22" t="s">
        <v>1255</v>
      </c>
      <c r="G1023" s="22" t="s">
        <v>405</v>
      </c>
      <c r="H1023" s="17">
        <v>44610</v>
      </c>
      <c r="I1023" s="22" t="s">
        <v>4587</v>
      </c>
    </row>
    <row r="1024" spans="1:9">
      <c r="A1024" s="22">
        <f t="shared" si="31"/>
        <v>1020</v>
      </c>
      <c r="B1024" s="21" t="str">
        <f t="shared" si="30"/>
        <v>80001263</v>
      </c>
      <c r="C1024" s="21">
        <v>80001263</v>
      </c>
      <c r="D1024" s="22"/>
      <c r="E1024" s="22" t="s">
        <v>5242</v>
      </c>
      <c r="F1024" s="22" t="s">
        <v>1255</v>
      </c>
      <c r="G1024" s="22" t="s">
        <v>3973</v>
      </c>
      <c r="H1024" s="17">
        <v>44610</v>
      </c>
      <c r="I1024" s="22" t="s">
        <v>4587</v>
      </c>
    </row>
    <row r="1025" spans="1:9">
      <c r="A1025" s="22">
        <f t="shared" si="31"/>
        <v>1021</v>
      </c>
      <c r="B1025" s="21" t="str">
        <f t="shared" si="30"/>
        <v>00001036</v>
      </c>
      <c r="C1025" s="21">
        <v>1036</v>
      </c>
      <c r="D1025" s="22"/>
      <c r="E1025" s="22" t="s">
        <v>5443</v>
      </c>
      <c r="F1025" s="22" t="s">
        <v>783</v>
      </c>
      <c r="G1025" s="22" t="s">
        <v>328</v>
      </c>
      <c r="H1025" s="17">
        <v>44613</v>
      </c>
      <c r="I1025" s="22" t="s">
        <v>4587</v>
      </c>
    </row>
    <row r="1026" spans="1:9">
      <c r="A1026" s="22">
        <f t="shared" si="31"/>
        <v>1022</v>
      </c>
      <c r="B1026" s="21" t="str">
        <f t="shared" si="30"/>
        <v>00317065</v>
      </c>
      <c r="C1026" s="21">
        <v>317065</v>
      </c>
      <c r="D1026" s="22"/>
      <c r="E1026" s="22" t="s">
        <v>5364</v>
      </c>
      <c r="F1026" s="22" t="s">
        <v>1255</v>
      </c>
      <c r="G1026" s="22" t="s">
        <v>328</v>
      </c>
      <c r="H1026" s="17">
        <v>44613</v>
      </c>
      <c r="I1026" s="22" t="s">
        <v>4587</v>
      </c>
    </row>
    <row r="1027" spans="1:9">
      <c r="A1027" s="22">
        <f t="shared" si="31"/>
        <v>1023</v>
      </c>
      <c r="B1027" s="21" t="str">
        <f t="shared" si="30"/>
        <v>80001218</v>
      </c>
      <c r="C1027" s="21">
        <v>80001218</v>
      </c>
      <c r="D1027" s="22"/>
      <c r="E1027" s="22" t="s">
        <v>5464</v>
      </c>
      <c r="F1027" s="22" t="s">
        <v>1255</v>
      </c>
      <c r="G1027" s="22" t="s">
        <v>328</v>
      </c>
      <c r="H1027" s="17">
        <v>44613</v>
      </c>
      <c r="I1027" s="22" t="s">
        <v>4587</v>
      </c>
    </row>
    <row r="1028" spans="1:9">
      <c r="A1028" s="22">
        <f t="shared" si="31"/>
        <v>1024</v>
      </c>
      <c r="B1028" s="21" t="str">
        <f t="shared" si="30"/>
        <v>21090001</v>
      </c>
      <c r="C1028" s="21">
        <v>21090001</v>
      </c>
      <c r="D1028" s="22"/>
      <c r="E1028" s="22" t="s">
        <v>5825</v>
      </c>
      <c r="F1028" s="22" t="s">
        <v>5138</v>
      </c>
      <c r="G1028" s="22" t="s">
        <v>328</v>
      </c>
      <c r="H1028" s="17">
        <v>44613</v>
      </c>
      <c r="I1028" s="22" t="s">
        <v>4587</v>
      </c>
    </row>
    <row r="1029" spans="1:9">
      <c r="A1029" s="22">
        <f t="shared" si="31"/>
        <v>1025</v>
      </c>
      <c r="B1029" s="21" t="str">
        <f t="shared" ref="B1029:B1092" si="32">TEXT(C1029,"00000000")</f>
        <v>80002376</v>
      </c>
      <c r="C1029" s="21">
        <v>80002376</v>
      </c>
      <c r="D1029" s="22"/>
      <c r="E1029" s="22" t="s">
        <v>5826</v>
      </c>
      <c r="F1029" s="22" t="s">
        <v>1255</v>
      </c>
      <c r="G1029" s="22" t="s">
        <v>405</v>
      </c>
      <c r="H1029" s="17">
        <v>44613</v>
      </c>
      <c r="I1029" s="22" t="s">
        <v>4587</v>
      </c>
    </row>
    <row r="1030" spans="1:9">
      <c r="A1030" s="22">
        <f t="shared" si="31"/>
        <v>1026</v>
      </c>
      <c r="B1030" s="21" t="str">
        <f t="shared" si="32"/>
        <v>03112115</v>
      </c>
      <c r="C1030" s="21">
        <v>3112115</v>
      </c>
      <c r="D1030" s="22"/>
      <c r="E1030" s="22" t="s">
        <v>5827</v>
      </c>
      <c r="F1030" s="22" t="s">
        <v>1210</v>
      </c>
      <c r="G1030" s="22" t="s">
        <v>328</v>
      </c>
      <c r="H1030" s="17">
        <v>44613</v>
      </c>
      <c r="I1030" s="22" t="s">
        <v>4587</v>
      </c>
    </row>
    <row r="1031" spans="1:9">
      <c r="A1031" s="22">
        <f t="shared" si="31"/>
        <v>1027</v>
      </c>
      <c r="B1031" s="21" t="str">
        <f t="shared" si="32"/>
        <v>BMP0811213</v>
      </c>
      <c r="C1031" s="21" t="s">
        <v>447</v>
      </c>
      <c r="D1031" s="22"/>
      <c r="E1031" s="22" t="s">
        <v>5828</v>
      </c>
      <c r="F1031" s="22" t="s">
        <v>326</v>
      </c>
      <c r="G1031" s="22" t="s">
        <v>328</v>
      </c>
      <c r="H1031" s="17">
        <v>44613</v>
      </c>
      <c r="I1031" s="22" t="s">
        <v>4587</v>
      </c>
    </row>
    <row r="1032" spans="1:9">
      <c r="A1032" s="22">
        <f t="shared" ref="A1032:A1095" si="33">A1031+1</f>
        <v>1028</v>
      </c>
      <c r="B1032" s="21" t="str">
        <f t="shared" si="32"/>
        <v>80000886</v>
      </c>
      <c r="C1032" s="21">
        <v>80000886</v>
      </c>
      <c r="D1032" s="22"/>
      <c r="E1032" s="22" t="s">
        <v>5439</v>
      </c>
      <c r="F1032" s="22" t="s">
        <v>1255</v>
      </c>
      <c r="G1032" s="22" t="s">
        <v>405</v>
      </c>
      <c r="H1032" s="17">
        <v>44613</v>
      </c>
      <c r="I1032" s="22" t="s">
        <v>4587</v>
      </c>
    </row>
    <row r="1033" spans="1:9">
      <c r="A1033" s="22">
        <f t="shared" si="33"/>
        <v>1029</v>
      </c>
      <c r="B1033" s="21" t="str">
        <f t="shared" si="32"/>
        <v>80001281</v>
      </c>
      <c r="C1033" s="21">
        <v>80001281</v>
      </c>
      <c r="D1033" s="22"/>
      <c r="E1033" s="22" t="s">
        <v>5829</v>
      </c>
      <c r="F1033" s="22" t="s">
        <v>1255</v>
      </c>
      <c r="G1033" s="22" t="s">
        <v>405</v>
      </c>
      <c r="H1033" s="17">
        <v>44613</v>
      </c>
      <c r="I1033" s="22" t="s">
        <v>4587</v>
      </c>
    </row>
    <row r="1034" spans="1:9">
      <c r="A1034" s="22">
        <f t="shared" si="33"/>
        <v>1030</v>
      </c>
      <c r="B1034" s="21" t="str">
        <f t="shared" si="32"/>
        <v>80000928</v>
      </c>
      <c r="C1034" s="21">
        <v>80000928</v>
      </c>
      <c r="D1034" s="22"/>
      <c r="E1034" s="22" t="s">
        <v>5332</v>
      </c>
      <c r="F1034" s="22" t="s">
        <v>1255</v>
      </c>
      <c r="G1034" s="22" t="s">
        <v>405</v>
      </c>
      <c r="H1034" s="17">
        <v>44613</v>
      </c>
      <c r="I1034" s="22" t="s">
        <v>4587</v>
      </c>
    </row>
    <row r="1035" spans="1:9">
      <c r="A1035" s="22">
        <f t="shared" si="33"/>
        <v>1031</v>
      </c>
      <c r="B1035" s="21" t="str">
        <f t="shared" si="32"/>
        <v>80002045</v>
      </c>
      <c r="C1035" s="21">
        <v>80002045</v>
      </c>
      <c r="D1035" s="22"/>
      <c r="E1035" s="22" t="s">
        <v>5830</v>
      </c>
      <c r="F1035" s="22" t="s">
        <v>1255</v>
      </c>
      <c r="G1035" s="22" t="s">
        <v>405</v>
      </c>
      <c r="H1035" s="17">
        <v>44613</v>
      </c>
      <c r="I1035" s="22" t="s">
        <v>4587</v>
      </c>
    </row>
    <row r="1036" spans="1:9">
      <c r="A1036" s="22">
        <f t="shared" si="33"/>
        <v>1032</v>
      </c>
      <c r="B1036" s="21" t="str">
        <f t="shared" si="32"/>
        <v>80002045</v>
      </c>
      <c r="C1036" s="21">
        <v>80002045</v>
      </c>
      <c r="D1036" s="22"/>
      <c r="E1036" s="22" t="s">
        <v>5830</v>
      </c>
      <c r="F1036" s="22" t="s">
        <v>1255</v>
      </c>
      <c r="G1036" s="22" t="s">
        <v>405</v>
      </c>
      <c r="H1036" s="17">
        <v>44613</v>
      </c>
      <c r="I1036" s="22" t="s">
        <v>4587</v>
      </c>
    </row>
    <row r="1037" spans="1:9">
      <c r="A1037" s="22">
        <f t="shared" si="33"/>
        <v>1033</v>
      </c>
      <c r="B1037" s="21" t="str">
        <f t="shared" si="32"/>
        <v>80001085</v>
      </c>
      <c r="C1037" s="21">
        <v>80001085</v>
      </c>
      <c r="D1037" s="22"/>
      <c r="E1037" s="22" t="s">
        <v>5306</v>
      </c>
      <c r="F1037" s="22" t="s">
        <v>1255</v>
      </c>
      <c r="G1037" s="22" t="s">
        <v>405</v>
      </c>
      <c r="H1037" s="17">
        <v>44613</v>
      </c>
      <c r="I1037" s="22" t="s">
        <v>4587</v>
      </c>
    </row>
    <row r="1038" spans="1:9">
      <c r="A1038" s="22">
        <f t="shared" si="33"/>
        <v>1034</v>
      </c>
      <c r="B1038" s="21" t="str">
        <f t="shared" si="32"/>
        <v>80002045</v>
      </c>
      <c r="C1038" s="21">
        <v>80002045</v>
      </c>
      <c r="D1038" s="22"/>
      <c r="E1038" s="22" t="s">
        <v>5830</v>
      </c>
      <c r="F1038" s="22" t="s">
        <v>1255</v>
      </c>
      <c r="G1038" s="22" t="s">
        <v>405</v>
      </c>
      <c r="H1038" s="17">
        <v>44613</v>
      </c>
      <c r="I1038" s="22" t="s">
        <v>4587</v>
      </c>
    </row>
    <row r="1039" spans="1:9">
      <c r="A1039" s="22">
        <f t="shared" si="33"/>
        <v>1035</v>
      </c>
      <c r="B1039" s="21" t="str">
        <f t="shared" si="32"/>
        <v>80002331</v>
      </c>
      <c r="C1039" s="21">
        <v>80002331</v>
      </c>
      <c r="D1039" s="22"/>
      <c r="E1039" s="22" t="s">
        <v>5831</v>
      </c>
      <c r="F1039" s="22" t="s">
        <v>1255</v>
      </c>
      <c r="G1039" s="22" t="s">
        <v>328</v>
      </c>
      <c r="H1039" s="17">
        <v>44614</v>
      </c>
      <c r="I1039" s="22" t="s">
        <v>4587</v>
      </c>
    </row>
    <row r="1040" spans="1:9">
      <c r="A1040" s="22">
        <f t="shared" si="33"/>
        <v>1036</v>
      </c>
      <c r="B1040" s="21" t="str">
        <f t="shared" si="32"/>
        <v>00418055</v>
      </c>
      <c r="C1040" s="21">
        <v>418055</v>
      </c>
      <c r="D1040" s="22"/>
      <c r="E1040" s="22" t="s">
        <v>5331</v>
      </c>
      <c r="F1040" s="22" t="s">
        <v>1255</v>
      </c>
      <c r="G1040" s="22" t="s">
        <v>328</v>
      </c>
      <c r="H1040" s="17">
        <v>44614</v>
      </c>
      <c r="I1040" s="22" t="s">
        <v>4587</v>
      </c>
    </row>
    <row r="1041" spans="1:9">
      <c r="A1041" s="22">
        <f t="shared" si="33"/>
        <v>1037</v>
      </c>
      <c r="B1041" s="21" t="str">
        <f t="shared" si="32"/>
        <v>BMP-0305211</v>
      </c>
      <c r="C1041" s="21" t="s">
        <v>523</v>
      </c>
      <c r="D1041" s="22"/>
      <c r="E1041" s="22" t="s">
        <v>5832</v>
      </c>
      <c r="F1041" s="22" t="s">
        <v>326</v>
      </c>
      <c r="G1041" s="22" t="s">
        <v>328</v>
      </c>
      <c r="H1041" s="17">
        <v>44614</v>
      </c>
      <c r="I1041" s="22" t="s">
        <v>4587</v>
      </c>
    </row>
    <row r="1042" spans="1:9">
      <c r="A1042" s="22">
        <f t="shared" si="33"/>
        <v>1038</v>
      </c>
      <c r="B1042" s="21" t="str">
        <f t="shared" si="32"/>
        <v>80000872</v>
      </c>
      <c r="C1042" s="21">
        <v>80000872</v>
      </c>
      <c r="D1042" s="22"/>
      <c r="E1042" s="22" t="s">
        <v>5833</v>
      </c>
      <c r="F1042" s="22" t="s">
        <v>1255</v>
      </c>
      <c r="G1042" s="22" t="s">
        <v>405</v>
      </c>
      <c r="H1042" s="17">
        <v>44614</v>
      </c>
      <c r="I1042" s="22" t="s">
        <v>4587</v>
      </c>
    </row>
    <row r="1043" spans="1:9">
      <c r="A1043" s="22">
        <f t="shared" si="33"/>
        <v>1039</v>
      </c>
      <c r="B1043" s="21" t="str">
        <f t="shared" si="32"/>
        <v>80000657</v>
      </c>
      <c r="C1043" s="21">
        <v>80000657</v>
      </c>
      <c r="D1043" s="22"/>
      <c r="E1043" s="22" t="s">
        <v>5665</v>
      </c>
      <c r="F1043" s="22" t="s">
        <v>1255</v>
      </c>
      <c r="G1043" s="22" t="s">
        <v>405</v>
      </c>
      <c r="H1043" s="17">
        <v>44614</v>
      </c>
      <c r="I1043" s="22" t="s">
        <v>4587</v>
      </c>
    </row>
    <row r="1044" spans="1:9">
      <c r="A1044" s="22">
        <f t="shared" si="33"/>
        <v>1040</v>
      </c>
      <c r="B1044" s="21" t="str">
        <f t="shared" si="32"/>
        <v>08002540</v>
      </c>
      <c r="C1044" s="21">
        <v>8002540</v>
      </c>
      <c r="D1044" s="22"/>
      <c r="E1044" s="22" t="s">
        <v>5664</v>
      </c>
      <c r="F1044" s="22" t="s">
        <v>1255</v>
      </c>
      <c r="G1044" s="22" t="s">
        <v>405</v>
      </c>
      <c r="H1044" s="17">
        <v>44614</v>
      </c>
      <c r="I1044" s="22" t="s">
        <v>4587</v>
      </c>
    </row>
    <row r="1045" spans="1:9">
      <c r="A1045" s="22">
        <f t="shared" si="33"/>
        <v>1041</v>
      </c>
      <c r="B1045" s="21" t="str">
        <f t="shared" si="32"/>
        <v>80002583</v>
      </c>
      <c r="C1045" s="21">
        <v>80002583</v>
      </c>
      <c r="D1045" s="22"/>
      <c r="E1045" s="22" t="s">
        <v>5834</v>
      </c>
      <c r="F1045" s="22" t="s">
        <v>1255</v>
      </c>
      <c r="G1045" s="22" t="s">
        <v>405</v>
      </c>
      <c r="H1045" s="17">
        <v>44614</v>
      </c>
      <c r="I1045" s="22" t="s">
        <v>4587</v>
      </c>
    </row>
    <row r="1046" spans="1:9">
      <c r="A1046" s="22">
        <f t="shared" si="33"/>
        <v>1042</v>
      </c>
      <c r="B1046" s="21" t="str">
        <f t="shared" si="32"/>
        <v>00112833</v>
      </c>
      <c r="C1046" s="21">
        <v>112833</v>
      </c>
      <c r="D1046" s="22"/>
      <c r="E1046" s="22" t="s">
        <v>5416</v>
      </c>
      <c r="F1046" s="22" t="s">
        <v>1255</v>
      </c>
      <c r="G1046" s="22" t="s">
        <v>328</v>
      </c>
      <c r="H1046" s="17">
        <v>44615</v>
      </c>
      <c r="I1046" s="22" t="s">
        <v>4587</v>
      </c>
    </row>
    <row r="1047" spans="1:9">
      <c r="A1047" s="22">
        <f t="shared" si="33"/>
        <v>1043</v>
      </c>
      <c r="B1047" s="21" t="str">
        <f t="shared" si="32"/>
        <v>80002498</v>
      </c>
      <c r="C1047" s="21">
        <v>80002498</v>
      </c>
      <c r="D1047" s="22"/>
      <c r="E1047" s="22" t="s">
        <v>5835</v>
      </c>
      <c r="F1047" s="22" t="s">
        <v>1255</v>
      </c>
      <c r="G1047" s="22" t="s">
        <v>328</v>
      </c>
      <c r="H1047" s="17">
        <v>44615</v>
      </c>
      <c r="I1047" s="22" t="s">
        <v>4587</v>
      </c>
    </row>
    <row r="1048" spans="1:9">
      <c r="A1048" s="22">
        <f t="shared" si="33"/>
        <v>1044</v>
      </c>
      <c r="B1048" s="21" t="str">
        <f t="shared" si="32"/>
        <v>00112832</v>
      </c>
      <c r="C1048" s="21">
        <v>112832</v>
      </c>
      <c r="D1048" s="22"/>
      <c r="E1048" s="22" t="s">
        <v>5836</v>
      </c>
      <c r="F1048" s="22" t="s">
        <v>1255</v>
      </c>
      <c r="G1048" s="22" t="s">
        <v>328</v>
      </c>
      <c r="H1048" s="17">
        <v>44615</v>
      </c>
      <c r="I1048" s="22" t="s">
        <v>4587</v>
      </c>
    </row>
    <row r="1049" spans="1:9">
      <c r="A1049" s="22">
        <f t="shared" si="33"/>
        <v>1045</v>
      </c>
      <c r="B1049" s="21" t="str">
        <f t="shared" si="32"/>
        <v>80000591</v>
      </c>
      <c r="C1049" s="21">
        <v>80000591</v>
      </c>
      <c r="D1049" s="22"/>
      <c r="E1049" s="22" t="s">
        <v>5837</v>
      </c>
      <c r="F1049" s="22" t="s">
        <v>1255</v>
      </c>
      <c r="G1049" s="22" t="s">
        <v>328</v>
      </c>
      <c r="H1049" s="17">
        <v>44615</v>
      </c>
      <c r="I1049" s="22" t="s">
        <v>4587</v>
      </c>
    </row>
    <row r="1050" spans="1:9">
      <c r="A1050" s="22">
        <f t="shared" si="33"/>
        <v>1046</v>
      </c>
      <c r="B1050" s="21" t="str">
        <f t="shared" si="32"/>
        <v>00109299</v>
      </c>
      <c r="C1050" s="21">
        <v>109299</v>
      </c>
      <c r="D1050" s="22"/>
      <c r="E1050" s="22" t="s">
        <v>5838</v>
      </c>
      <c r="F1050" s="22" t="s">
        <v>1255</v>
      </c>
      <c r="G1050" s="22" t="s">
        <v>328</v>
      </c>
      <c r="H1050" s="17">
        <v>44615</v>
      </c>
      <c r="I1050" s="22" t="s">
        <v>4587</v>
      </c>
    </row>
    <row r="1051" spans="1:9">
      <c r="A1051" s="22">
        <f t="shared" si="33"/>
        <v>1047</v>
      </c>
      <c r="B1051" s="21" t="str">
        <f t="shared" si="32"/>
        <v>80001128</v>
      </c>
      <c r="C1051" s="21">
        <v>80001128</v>
      </c>
      <c r="D1051" s="22"/>
      <c r="E1051" s="22" t="s">
        <v>5839</v>
      </c>
      <c r="F1051" s="22" t="s">
        <v>1255</v>
      </c>
      <c r="G1051" s="22" t="s">
        <v>405</v>
      </c>
      <c r="H1051" s="17">
        <v>44615</v>
      </c>
      <c r="I1051" s="22" t="s">
        <v>4587</v>
      </c>
    </row>
    <row r="1052" spans="1:9">
      <c r="A1052" s="22">
        <f t="shared" si="33"/>
        <v>1048</v>
      </c>
      <c r="B1052" s="21" t="str">
        <f t="shared" si="32"/>
        <v>00117136</v>
      </c>
      <c r="C1052" s="21">
        <v>117136</v>
      </c>
      <c r="D1052" s="22"/>
      <c r="E1052" s="22" t="s">
        <v>5195</v>
      </c>
      <c r="F1052" s="22" t="s">
        <v>1255</v>
      </c>
      <c r="G1052" s="22" t="s">
        <v>328</v>
      </c>
      <c r="H1052" s="17">
        <v>44615</v>
      </c>
      <c r="I1052" s="22" t="s">
        <v>4587</v>
      </c>
    </row>
    <row r="1053" spans="1:9">
      <c r="A1053" s="22">
        <f t="shared" si="33"/>
        <v>1049</v>
      </c>
      <c r="B1053" s="21" t="str">
        <f t="shared" si="32"/>
        <v>MP/BMC-21040051</v>
      </c>
      <c r="C1053" s="21" t="s">
        <v>5840</v>
      </c>
      <c r="D1053" s="22"/>
      <c r="E1053" s="22" t="s">
        <v>5841</v>
      </c>
      <c r="F1053" s="22" t="s">
        <v>3946</v>
      </c>
      <c r="G1053" s="22" t="s">
        <v>405</v>
      </c>
      <c r="H1053" s="17">
        <v>44616</v>
      </c>
      <c r="I1053" s="22" t="s">
        <v>4587</v>
      </c>
    </row>
    <row r="1054" spans="1:9">
      <c r="A1054" s="22">
        <f t="shared" si="33"/>
        <v>1050</v>
      </c>
      <c r="B1054" s="21" t="str">
        <f t="shared" si="32"/>
        <v>80002070</v>
      </c>
      <c r="C1054" s="21">
        <v>80002070</v>
      </c>
      <c r="D1054" s="22"/>
      <c r="E1054" s="22" t="s">
        <v>5467</v>
      </c>
      <c r="F1054" s="22" t="s">
        <v>1255</v>
      </c>
      <c r="G1054" s="22" t="s">
        <v>328</v>
      </c>
      <c r="H1054" s="17">
        <v>44618</v>
      </c>
      <c r="I1054" s="22" t="s">
        <v>4587</v>
      </c>
    </row>
    <row r="1055" spans="1:9">
      <c r="A1055" s="22">
        <f t="shared" si="33"/>
        <v>1051</v>
      </c>
      <c r="B1055" s="21" t="str">
        <f t="shared" si="32"/>
        <v>80001847</v>
      </c>
      <c r="C1055" s="21">
        <v>80001847</v>
      </c>
      <c r="D1055" s="22"/>
      <c r="E1055" s="22" t="s">
        <v>5324</v>
      </c>
      <c r="F1055" s="22" t="s">
        <v>1255</v>
      </c>
      <c r="G1055" s="22" t="s">
        <v>328</v>
      </c>
      <c r="H1055" s="17">
        <v>44618</v>
      </c>
      <c r="I1055" s="22" t="s">
        <v>4587</v>
      </c>
    </row>
    <row r="1056" spans="1:9">
      <c r="A1056" s="22">
        <f t="shared" si="33"/>
        <v>1052</v>
      </c>
      <c r="B1056" s="21" t="str">
        <f t="shared" si="32"/>
        <v>C1908023</v>
      </c>
      <c r="C1056" s="21" t="s">
        <v>5842</v>
      </c>
      <c r="D1056" s="22"/>
      <c r="E1056" s="22" t="s">
        <v>5843</v>
      </c>
      <c r="F1056" s="22" t="s">
        <v>666</v>
      </c>
      <c r="G1056" s="22" t="s">
        <v>386</v>
      </c>
      <c r="H1056" s="17">
        <v>44618</v>
      </c>
      <c r="I1056" s="22" t="s">
        <v>4587</v>
      </c>
    </row>
    <row r="1057" spans="1:9">
      <c r="A1057" s="22">
        <f t="shared" si="33"/>
        <v>1053</v>
      </c>
      <c r="B1057" s="21" t="str">
        <f t="shared" si="32"/>
        <v>80002104</v>
      </c>
      <c r="C1057" s="21">
        <v>80002104</v>
      </c>
      <c r="D1057" s="22"/>
      <c r="E1057" s="22" t="s">
        <v>5844</v>
      </c>
      <c r="F1057" s="22" t="s">
        <v>1255</v>
      </c>
      <c r="G1057" s="22" t="s">
        <v>328</v>
      </c>
      <c r="H1057" s="17">
        <v>44618</v>
      </c>
      <c r="I1057" s="22" t="s">
        <v>4587</v>
      </c>
    </row>
    <row r="1058" spans="1:9">
      <c r="A1058" s="22">
        <f t="shared" si="33"/>
        <v>1054</v>
      </c>
      <c r="B1058" s="21" t="str">
        <f t="shared" si="32"/>
        <v>80000840</v>
      </c>
      <c r="C1058" s="21">
        <v>80000840</v>
      </c>
      <c r="D1058" s="22"/>
      <c r="E1058" s="22" t="s">
        <v>5845</v>
      </c>
      <c r="F1058" s="22" t="s">
        <v>1255</v>
      </c>
      <c r="G1058" s="22" t="s">
        <v>328</v>
      </c>
      <c r="H1058" s="17">
        <v>44618</v>
      </c>
      <c r="I1058" s="22" t="s">
        <v>4587</v>
      </c>
    </row>
    <row r="1059" spans="1:9">
      <c r="A1059" s="22">
        <f t="shared" si="33"/>
        <v>1055</v>
      </c>
      <c r="B1059" s="21" t="str">
        <f t="shared" si="32"/>
        <v>00415016</v>
      </c>
      <c r="C1059" s="21">
        <v>415016</v>
      </c>
      <c r="D1059" s="22"/>
      <c r="E1059" s="22" t="s">
        <v>5517</v>
      </c>
      <c r="F1059" s="22" t="s">
        <v>1255</v>
      </c>
      <c r="G1059" s="22" t="s">
        <v>328</v>
      </c>
      <c r="H1059" s="17">
        <v>44618</v>
      </c>
      <c r="I1059" s="22" t="s">
        <v>4587</v>
      </c>
    </row>
    <row r="1060" spans="1:9">
      <c r="A1060" s="22">
        <f t="shared" si="33"/>
        <v>1056</v>
      </c>
      <c r="B1060" s="21" t="str">
        <f t="shared" si="32"/>
        <v>91221021</v>
      </c>
      <c r="C1060" s="21">
        <v>91221021</v>
      </c>
      <c r="D1060" s="22"/>
      <c r="E1060" s="22" t="s">
        <v>5846</v>
      </c>
      <c r="F1060" s="22" t="s">
        <v>1255</v>
      </c>
      <c r="G1060" s="22" t="s">
        <v>3973</v>
      </c>
      <c r="H1060" s="17">
        <v>44618</v>
      </c>
      <c r="I1060" s="22" t="s">
        <v>4587</v>
      </c>
    </row>
    <row r="1061" spans="1:9">
      <c r="A1061" s="22">
        <f t="shared" si="33"/>
        <v>1057</v>
      </c>
      <c r="B1061" s="21" t="str">
        <f t="shared" si="32"/>
        <v>91221017</v>
      </c>
      <c r="C1061" s="21">
        <v>91221017</v>
      </c>
      <c r="D1061" s="22"/>
      <c r="E1061" s="22" t="s">
        <v>5724</v>
      </c>
      <c r="F1061" s="22" t="s">
        <v>1255</v>
      </c>
      <c r="G1061" s="22" t="s">
        <v>405</v>
      </c>
      <c r="H1061" s="17">
        <v>44618</v>
      </c>
      <c r="I1061" s="22" t="s">
        <v>4587</v>
      </c>
    </row>
    <row r="1062" spans="1:9">
      <c r="A1062" s="22">
        <f t="shared" si="33"/>
        <v>1058</v>
      </c>
      <c r="B1062" s="21" t="str">
        <f t="shared" si="32"/>
        <v>91221011</v>
      </c>
      <c r="C1062" s="21">
        <v>91221011</v>
      </c>
      <c r="D1062" s="22"/>
      <c r="E1062" s="22" t="s">
        <v>5847</v>
      </c>
      <c r="F1062" s="22" t="s">
        <v>1255</v>
      </c>
      <c r="G1062" s="22" t="s">
        <v>405</v>
      </c>
      <c r="H1062" s="17">
        <v>44618</v>
      </c>
      <c r="I1062" s="22" t="s">
        <v>4587</v>
      </c>
    </row>
    <row r="1063" spans="1:9">
      <c r="A1063" s="22">
        <f t="shared" si="33"/>
        <v>1059</v>
      </c>
      <c r="B1063" s="21" t="str">
        <f t="shared" si="32"/>
        <v>91221005</v>
      </c>
      <c r="C1063" s="21">
        <v>91221005</v>
      </c>
      <c r="D1063" s="22"/>
      <c r="E1063" s="22" t="s">
        <v>5093</v>
      </c>
      <c r="F1063" s="22" t="s">
        <v>1255</v>
      </c>
      <c r="G1063" s="22" t="s">
        <v>405</v>
      </c>
      <c r="H1063" s="17">
        <v>44618</v>
      </c>
      <c r="I1063" s="22" t="s">
        <v>4587</v>
      </c>
    </row>
    <row r="1064" spans="1:9">
      <c r="A1064" s="22">
        <f t="shared" si="33"/>
        <v>1060</v>
      </c>
      <c r="B1064" s="21" t="str">
        <f t="shared" si="32"/>
        <v>80001793</v>
      </c>
      <c r="C1064" s="21">
        <v>80001793</v>
      </c>
      <c r="D1064" s="22"/>
      <c r="E1064" s="22" t="s">
        <v>5848</v>
      </c>
      <c r="F1064" s="22" t="s">
        <v>1255</v>
      </c>
      <c r="G1064" s="22" t="s">
        <v>328</v>
      </c>
      <c r="H1064" s="17">
        <v>44618</v>
      </c>
      <c r="I1064" s="22" t="s">
        <v>4587</v>
      </c>
    </row>
    <row r="1065" spans="1:9">
      <c r="A1065" s="22">
        <f t="shared" si="33"/>
        <v>1061</v>
      </c>
      <c r="B1065" s="21" t="str">
        <f t="shared" si="32"/>
        <v>80001834</v>
      </c>
      <c r="C1065" s="21">
        <v>80001834</v>
      </c>
      <c r="D1065" s="22"/>
      <c r="E1065" s="22" t="s">
        <v>5849</v>
      </c>
      <c r="F1065" s="22" t="s">
        <v>1255</v>
      </c>
      <c r="G1065" s="22" t="s">
        <v>405</v>
      </c>
      <c r="H1065" s="17">
        <v>44618</v>
      </c>
      <c r="I1065" s="22" t="s">
        <v>4587</v>
      </c>
    </row>
    <row r="1066" spans="1:9">
      <c r="A1066" s="22">
        <f t="shared" si="33"/>
        <v>1062</v>
      </c>
      <c r="B1066" s="21" t="str">
        <f t="shared" si="32"/>
        <v>80001138</v>
      </c>
      <c r="C1066" s="21">
        <v>80001138</v>
      </c>
      <c r="D1066" s="22"/>
      <c r="E1066" s="22" t="s">
        <v>5365</v>
      </c>
      <c r="F1066" s="22" t="s">
        <v>1255</v>
      </c>
      <c r="G1066" s="22" t="s">
        <v>405</v>
      </c>
      <c r="H1066" s="17">
        <v>44618</v>
      </c>
      <c r="I1066" s="22" t="s">
        <v>4587</v>
      </c>
    </row>
    <row r="1067" spans="1:9">
      <c r="A1067" s="22">
        <f t="shared" si="33"/>
        <v>1063</v>
      </c>
      <c r="B1067" s="21" t="str">
        <f t="shared" si="32"/>
        <v>08002221</v>
      </c>
      <c r="C1067" s="21">
        <v>8002221</v>
      </c>
      <c r="D1067" s="22"/>
      <c r="E1067" s="22" t="s">
        <v>5850</v>
      </c>
      <c r="F1067" s="22" t="s">
        <v>1255</v>
      </c>
      <c r="G1067" s="22" t="s">
        <v>328</v>
      </c>
      <c r="H1067" s="17">
        <v>44618</v>
      </c>
      <c r="I1067" s="22" t="s">
        <v>4587</v>
      </c>
    </row>
    <row r="1068" spans="1:9">
      <c r="A1068" s="22">
        <f t="shared" si="33"/>
        <v>1064</v>
      </c>
      <c r="B1068" s="21" t="str">
        <f t="shared" si="32"/>
        <v>08002221</v>
      </c>
      <c r="C1068" s="21">
        <v>8002221</v>
      </c>
      <c r="D1068" s="22"/>
      <c r="E1068" s="22" t="s">
        <v>5851</v>
      </c>
      <c r="F1068" s="22" t="s">
        <v>1255</v>
      </c>
      <c r="G1068" s="22" t="s">
        <v>328</v>
      </c>
      <c r="H1068" s="17">
        <v>44618</v>
      </c>
      <c r="I1068" s="22" t="s">
        <v>4587</v>
      </c>
    </row>
    <row r="1069" spans="1:9">
      <c r="A1069" s="22">
        <f t="shared" si="33"/>
        <v>1065</v>
      </c>
      <c r="B1069" s="21" t="str">
        <f t="shared" si="32"/>
        <v>80001353</v>
      </c>
      <c r="C1069" s="21">
        <v>80001353</v>
      </c>
      <c r="D1069" s="22"/>
      <c r="E1069" s="22" t="s">
        <v>5196</v>
      </c>
      <c r="F1069" s="22" t="s">
        <v>1255</v>
      </c>
      <c r="G1069" s="22" t="s">
        <v>328</v>
      </c>
      <c r="H1069" s="17">
        <v>44618</v>
      </c>
      <c r="I1069" s="22" t="s">
        <v>4587</v>
      </c>
    </row>
    <row r="1070" spans="1:9">
      <c r="A1070" s="22">
        <f t="shared" si="33"/>
        <v>1066</v>
      </c>
      <c r="B1070" s="21" t="str">
        <f t="shared" si="32"/>
        <v>00192256</v>
      </c>
      <c r="C1070" s="21">
        <v>192256</v>
      </c>
      <c r="D1070" s="22"/>
      <c r="E1070" s="22" t="s">
        <v>5852</v>
      </c>
      <c r="F1070" s="22" t="s">
        <v>3946</v>
      </c>
      <c r="G1070" s="22" t="s">
        <v>405</v>
      </c>
      <c r="H1070" s="17">
        <v>44619</v>
      </c>
      <c r="I1070" s="22" t="s">
        <v>4587</v>
      </c>
    </row>
    <row r="1071" spans="1:9">
      <c r="A1071" s="22">
        <f t="shared" si="33"/>
        <v>1067</v>
      </c>
      <c r="B1071" s="21" t="str">
        <f t="shared" si="32"/>
        <v>00114064</v>
      </c>
      <c r="C1071" s="21">
        <v>114064</v>
      </c>
      <c r="D1071" s="22"/>
      <c r="E1071" s="22" t="s">
        <v>5447</v>
      </c>
      <c r="F1071" s="22" t="s">
        <v>1255</v>
      </c>
      <c r="G1071" s="22" t="s">
        <v>328</v>
      </c>
      <c r="H1071" s="17">
        <v>44620</v>
      </c>
      <c r="I1071" s="22" t="s">
        <v>4587</v>
      </c>
    </row>
    <row r="1072" spans="1:9">
      <c r="A1072" s="22">
        <f t="shared" si="33"/>
        <v>1068</v>
      </c>
      <c r="B1072" s="21" t="str">
        <f t="shared" si="32"/>
        <v>80002038</v>
      </c>
      <c r="C1072" s="21">
        <v>80002038</v>
      </c>
      <c r="D1072" s="22"/>
      <c r="E1072" s="22" t="s">
        <v>5446</v>
      </c>
      <c r="F1072" s="22" t="s">
        <v>1255</v>
      </c>
      <c r="G1072" s="22" t="s">
        <v>328</v>
      </c>
      <c r="H1072" s="17">
        <v>44620</v>
      </c>
      <c r="I1072" s="22" t="s">
        <v>4587</v>
      </c>
    </row>
    <row r="1073" spans="1:9">
      <c r="A1073" s="22">
        <f t="shared" si="33"/>
        <v>1069</v>
      </c>
      <c r="B1073" s="21" t="str">
        <f t="shared" si="32"/>
        <v>00113044</v>
      </c>
      <c r="C1073" s="21">
        <v>113044</v>
      </c>
      <c r="D1073" s="22"/>
      <c r="E1073" s="22" t="s">
        <v>5501</v>
      </c>
      <c r="F1073" s="22" t="s">
        <v>1255</v>
      </c>
      <c r="G1073" s="22" t="s">
        <v>328</v>
      </c>
      <c r="H1073" s="17">
        <v>44620</v>
      </c>
      <c r="I1073" s="22" t="s">
        <v>4587</v>
      </c>
    </row>
    <row r="1074" spans="1:9">
      <c r="A1074" s="22">
        <f t="shared" si="33"/>
        <v>1070</v>
      </c>
      <c r="B1074" s="21" t="str">
        <f t="shared" si="32"/>
        <v>80002785</v>
      </c>
      <c r="C1074" s="21">
        <v>80002785</v>
      </c>
      <c r="D1074" s="22"/>
      <c r="E1074" s="22" t="s">
        <v>5853</v>
      </c>
      <c r="F1074" s="22" t="s">
        <v>1255</v>
      </c>
      <c r="G1074" s="22" t="s">
        <v>328</v>
      </c>
      <c r="H1074" s="17">
        <v>44620</v>
      </c>
      <c r="I1074" s="22" t="s">
        <v>4587</v>
      </c>
    </row>
    <row r="1075" spans="1:9">
      <c r="A1075" s="22">
        <f t="shared" si="33"/>
        <v>1071</v>
      </c>
      <c r="B1075" s="21" t="str">
        <f t="shared" si="32"/>
        <v>80002466</v>
      </c>
      <c r="C1075" s="21">
        <v>80002466</v>
      </c>
      <c r="D1075" s="22"/>
      <c r="E1075" s="22" t="s">
        <v>2139</v>
      </c>
      <c r="F1075" s="22" t="s">
        <v>1255</v>
      </c>
      <c r="G1075" s="22" t="s">
        <v>328</v>
      </c>
      <c r="H1075" s="17">
        <v>44620</v>
      </c>
      <c r="I1075" s="22" t="s">
        <v>4587</v>
      </c>
    </row>
    <row r="1076" spans="1:9">
      <c r="A1076" s="22">
        <f t="shared" si="33"/>
        <v>1072</v>
      </c>
      <c r="B1076" s="21" t="str">
        <f t="shared" si="32"/>
        <v>00112224</v>
      </c>
      <c r="C1076" s="21">
        <v>112224</v>
      </c>
      <c r="D1076" s="22"/>
      <c r="E1076" s="22" t="s">
        <v>5405</v>
      </c>
      <c r="F1076" s="22" t="s">
        <v>1255</v>
      </c>
      <c r="G1076" s="22" t="s">
        <v>328</v>
      </c>
      <c r="H1076" s="17">
        <v>44620</v>
      </c>
      <c r="I1076" s="22" t="s">
        <v>4587</v>
      </c>
    </row>
    <row r="1077" spans="1:9">
      <c r="A1077" s="22">
        <f t="shared" si="33"/>
        <v>1073</v>
      </c>
      <c r="B1077" s="21" t="str">
        <f t="shared" si="32"/>
        <v>00116187</v>
      </c>
      <c r="C1077" s="21">
        <v>116187</v>
      </c>
      <c r="D1077" s="22"/>
      <c r="E1077" s="22" t="s">
        <v>2481</v>
      </c>
      <c r="F1077" s="22" t="s">
        <v>1255</v>
      </c>
      <c r="G1077" s="22" t="s">
        <v>328</v>
      </c>
      <c r="H1077" s="17">
        <v>44621</v>
      </c>
      <c r="I1077" s="22" t="s">
        <v>4587</v>
      </c>
    </row>
    <row r="1078" spans="1:9">
      <c r="A1078" s="22">
        <f t="shared" si="33"/>
        <v>1074</v>
      </c>
      <c r="B1078" s="21" t="str">
        <f t="shared" si="32"/>
        <v>00001035</v>
      </c>
      <c r="C1078" s="21">
        <v>1035</v>
      </c>
      <c r="D1078" s="22"/>
      <c r="E1078" s="22" t="s">
        <v>5548</v>
      </c>
      <c r="F1078" s="22" t="s">
        <v>783</v>
      </c>
      <c r="G1078" s="22" t="s">
        <v>328</v>
      </c>
      <c r="H1078" s="17">
        <v>44621</v>
      </c>
      <c r="I1078" s="22" t="s">
        <v>4587</v>
      </c>
    </row>
    <row r="1079" spans="1:9">
      <c r="A1079" s="22">
        <f t="shared" si="33"/>
        <v>1075</v>
      </c>
      <c r="B1079" s="21" t="str">
        <f t="shared" si="32"/>
        <v>00112224</v>
      </c>
      <c r="C1079" s="21">
        <v>112224</v>
      </c>
      <c r="D1079" s="22"/>
      <c r="E1079" s="22" t="s">
        <v>5405</v>
      </c>
      <c r="F1079" s="22" t="s">
        <v>1255</v>
      </c>
      <c r="G1079" s="22" t="s">
        <v>328</v>
      </c>
      <c r="H1079" s="17">
        <v>44621</v>
      </c>
      <c r="I1079" s="22" t="s">
        <v>4587</v>
      </c>
    </row>
    <row r="1080" spans="1:9">
      <c r="A1080" s="22">
        <f t="shared" si="33"/>
        <v>1076</v>
      </c>
      <c r="B1080" s="21" t="str">
        <f t="shared" si="32"/>
        <v>80001843</v>
      </c>
      <c r="C1080" s="21">
        <v>80001843</v>
      </c>
      <c r="D1080" s="22"/>
      <c r="E1080" s="22" t="s">
        <v>5455</v>
      </c>
      <c r="F1080" s="22" t="s">
        <v>1255</v>
      </c>
      <c r="G1080" s="22" t="s">
        <v>405</v>
      </c>
      <c r="H1080" s="17">
        <v>44621</v>
      </c>
      <c r="I1080" s="22" t="s">
        <v>4587</v>
      </c>
    </row>
    <row r="1081" spans="1:9">
      <c r="A1081" s="22">
        <f t="shared" si="33"/>
        <v>1077</v>
      </c>
      <c r="B1081" s="21" t="str">
        <f t="shared" si="32"/>
        <v>80002364</v>
      </c>
      <c r="C1081" s="21">
        <v>80002364</v>
      </c>
      <c r="D1081" s="22"/>
      <c r="E1081" s="22" t="s">
        <v>5854</v>
      </c>
      <c r="F1081" s="22" t="s">
        <v>1255</v>
      </c>
      <c r="G1081" s="22" t="s">
        <v>405</v>
      </c>
      <c r="H1081" s="17">
        <v>44621</v>
      </c>
      <c r="I1081" s="22" t="s">
        <v>4587</v>
      </c>
    </row>
    <row r="1082" spans="1:9">
      <c r="A1082" s="22">
        <f t="shared" si="33"/>
        <v>1078</v>
      </c>
      <c r="B1082" s="21" t="str">
        <f t="shared" si="32"/>
        <v>80001846</v>
      </c>
      <c r="C1082" s="21">
        <v>80001846</v>
      </c>
      <c r="D1082" s="22"/>
      <c r="E1082" s="22" t="s">
        <v>5855</v>
      </c>
      <c r="F1082" s="22" t="s">
        <v>1255</v>
      </c>
      <c r="G1082" s="22" t="s">
        <v>405</v>
      </c>
      <c r="H1082" s="17">
        <v>44621</v>
      </c>
      <c r="I1082" s="22" t="s">
        <v>4587</v>
      </c>
    </row>
    <row r="1083" spans="1:9">
      <c r="A1083" s="22">
        <f t="shared" si="33"/>
        <v>1079</v>
      </c>
      <c r="B1083" s="21" t="str">
        <f t="shared" si="32"/>
        <v>00117511</v>
      </c>
      <c r="C1083" s="21">
        <v>117511</v>
      </c>
      <c r="D1083" s="22"/>
      <c r="E1083" s="22" t="s">
        <v>5409</v>
      </c>
      <c r="F1083" s="22" t="s">
        <v>1255</v>
      </c>
      <c r="G1083" s="22" t="s">
        <v>328</v>
      </c>
      <c r="H1083" s="17">
        <v>44621</v>
      </c>
      <c r="I1083" s="22" t="s">
        <v>4587</v>
      </c>
    </row>
    <row r="1084" spans="1:9">
      <c r="A1084" s="22">
        <f t="shared" si="33"/>
        <v>1080</v>
      </c>
      <c r="B1084" s="21" t="str">
        <f t="shared" si="32"/>
        <v>80002067</v>
      </c>
      <c r="C1084" s="21">
        <v>80002067</v>
      </c>
      <c r="D1084" s="22"/>
      <c r="E1084" s="22" t="s">
        <v>5513</v>
      </c>
      <c r="F1084" s="22" t="s">
        <v>1255</v>
      </c>
      <c r="G1084" s="22" t="s">
        <v>328</v>
      </c>
      <c r="H1084" s="17">
        <v>44621</v>
      </c>
      <c r="I1084" s="22" t="s">
        <v>4587</v>
      </c>
    </row>
    <row r="1085" spans="1:9">
      <c r="A1085" s="22">
        <f t="shared" si="33"/>
        <v>1081</v>
      </c>
      <c r="B1085" s="21" t="str">
        <f t="shared" si="32"/>
        <v>80002102</v>
      </c>
      <c r="C1085" s="21">
        <v>80002102</v>
      </c>
      <c r="D1085" s="22"/>
      <c r="E1085" s="22" t="s">
        <v>5856</v>
      </c>
      <c r="F1085" s="22" t="s">
        <v>1255</v>
      </c>
      <c r="G1085" s="22" t="s">
        <v>328</v>
      </c>
      <c r="H1085" s="17">
        <v>44621</v>
      </c>
      <c r="I1085" s="22" t="s">
        <v>4587</v>
      </c>
    </row>
    <row r="1086" spans="1:9">
      <c r="A1086" s="22">
        <f t="shared" si="33"/>
        <v>1082</v>
      </c>
      <c r="B1086" s="21" t="str">
        <f t="shared" si="32"/>
        <v>00108258</v>
      </c>
      <c r="C1086" s="21">
        <v>108258</v>
      </c>
      <c r="D1086" s="22"/>
      <c r="E1086" s="22" t="s">
        <v>5153</v>
      </c>
      <c r="F1086" s="22" t="s">
        <v>1255</v>
      </c>
      <c r="G1086" s="22" t="s">
        <v>393</v>
      </c>
      <c r="H1086" s="17">
        <v>44622</v>
      </c>
      <c r="I1086" s="22" t="s">
        <v>4587</v>
      </c>
    </row>
    <row r="1087" spans="1:9">
      <c r="A1087" s="22">
        <f t="shared" si="33"/>
        <v>1083</v>
      </c>
      <c r="B1087" s="21" t="str">
        <f t="shared" si="32"/>
        <v>80002019</v>
      </c>
      <c r="C1087" s="21">
        <v>80002019</v>
      </c>
      <c r="D1087" s="22"/>
      <c r="E1087" s="22" t="s">
        <v>5857</v>
      </c>
      <c r="F1087" s="22" t="s">
        <v>1255</v>
      </c>
      <c r="G1087" s="22" t="s">
        <v>405</v>
      </c>
      <c r="H1087" s="17">
        <v>44622</v>
      </c>
      <c r="I1087" s="22" t="s">
        <v>4587</v>
      </c>
    </row>
    <row r="1088" spans="1:9">
      <c r="A1088" s="22">
        <f t="shared" si="33"/>
        <v>1084</v>
      </c>
      <c r="B1088" s="21" t="str">
        <f t="shared" si="32"/>
        <v>00108334</v>
      </c>
      <c r="C1088" s="21">
        <v>108334</v>
      </c>
      <c r="D1088" s="22"/>
      <c r="E1088" s="22" t="s">
        <v>5858</v>
      </c>
      <c r="F1088" s="22" t="s">
        <v>1255</v>
      </c>
      <c r="G1088" s="22" t="s">
        <v>328</v>
      </c>
      <c r="H1088" s="17">
        <v>44622</v>
      </c>
      <c r="I1088" s="22" t="s">
        <v>4587</v>
      </c>
    </row>
    <row r="1089" spans="1:9">
      <c r="A1089" s="22">
        <f t="shared" si="33"/>
        <v>1085</v>
      </c>
      <c r="B1089" s="21" t="str">
        <f t="shared" si="32"/>
        <v>00108334</v>
      </c>
      <c r="C1089" s="21">
        <v>108334</v>
      </c>
      <c r="D1089" s="22"/>
      <c r="E1089" s="22" t="s">
        <v>5858</v>
      </c>
      <c r="F1089" s="22" t="s">
        <v>1255</v>
      </c>
      <c r="G1089" s="22" t="s">
        <v>328</v>
      </c>
      <c r="H1089" s="17">
        <v>44622</v>
      </c>
      <c r="I1089" s="22" t="s">
        <v>4587</v>
      </c>
    </row>
    <row r="1090" spans="1:9">
      <c r="A1090" s="22">
        <f t="shared" si="33"/>
        <v>1086</v>
      </c>
      <c r="B1090" s="21" t="str">
        <f t="shared" si="32"/>
        <v>80001077</v>
      </c>
      <c r="C1090" s="21">
        <v>80001077</v>
      </c>
      <c r="D1090" s="22"/>
      <c r="E1090" s="22" t="s">
        <v>5859</v>
      </c>
      <c r="F1090" s="22" t="s">
        <v>1255</v>
      </c>
      <c r="G1090" s="22" t="s">
        <v>405</v>
      </c>
      <c r="H1090" s="17">
        <v>44622</v>
      </c>
      <c r="I1090" s="22" t="s">
        <v>4587</v>
      </c>
    </row>
    <row r="1091" spans="1:9">
      <c r="A1091" s="22">
        <f t="shared" si="33"/>
        <v>1087</v>
      </c>
      <c r="B1091" s="21" t="str">
        <f t="shared" si="32"/>
        <v>01121150</v>
      </c>
      <c r="C1091" s="21">
        <v>1121150</v>
      </c>
      <c r="D1091" s="22"/>
      <c r="E1091" s="22" t="s">
        <v>5474</v>
      </c>
      <c r="F1091" s="22" t="s">
        <v>1255</v>
      </c>
      <c r="G1091" s="22" t="s">
        <v>328</v>
      </c>
      <c r="H1091" s="17">
        <v>44623</v>
      </c>
      <c r="I1091" s="22" t="s">
        <v>4587</v>
      </c>
    </row>
    <row r="1092" spans="1:9">
      <c r="A1092" s="22">
        <f t="shared" si="33"/>
        <v>1088</v>
      </c>
      <c r="B1092" s="21" t="str">
        <f t="shared" si="32"/>
        <v>80002066</v>
      </c>
      <c r="C1092" s="21">
        <v>80002066</v>
      </c>
      <c r="D1092" s="22"/>
      <c r="E1092" s="22" t="s">
        <v>5860</v>
      </c>
      <c r="F1092" s="22" t="s">
        <v>1255</v>
      </c>
      <c r="G1092" s="22" t="s">
        <v>328</v>
      </c>
      <c r="H1092" s="17">
        <v>44623</v>
      </c>
      <c r="I1092" s="22" t="s">
        <v>4587</v>
      </c>
    </row>
    <row r="1093" spans="1:9">
      <c r="A1093" s="22">
        <f t="shared" si="33"/>
        <v>1089</v>
      </c>
      <c r="B1093" s="21" t="str">
        <f t="shared" ref="B1093:B1156" si="34">TEXT(C1093,"00000000")</f>
        <v>80002160</v>
      </c>
      <c r="C1093" s="21">
        <v>80002160</v>
      </c>
      <c r="D1093" s="22"/>
      <c r="E1093" s="22" t="s">
        <v>5519</v>
      </c>
      <c r="F1093" s="22" t="s">
        <v>1255</v>
      </c>
      <c r="G1093" s="22" t="s">
        <v>405</v>
      </c>
      <c r="H1093" s="17">
        <v>44623</v>
      </c>
      <c r="I1093" s="22" t="s">
        <v>4587</v>
      </c>
    </row>
    <row r="1094" spans="1:9">
      <c r="A1094" s="22">
        <f t="shared" si="33"/>
        <v>1090</v>
      </c>
      <c r="B1094" s="21" t="str">
        <f t="shared" si="34"/>
        <v>80000001</v>
      </c>
      <c r="C1094" s="21">
        <v>80000001</v>
      </c>
      <c r="D1094" s="22"/>
      <c r="E1094" s="22" t="s">
        <v>5861</v>
      </c>
      <c r="F1094" s="22" t="s">
        <v>1255</v>
      </c>
      <c r="G1094" s="22" t="s">
        <v>405</v>
      </c>
      <c r="H1094" s="17">
        <v>44623</v>
      </c>
      <c r="I1094" s="22" t="s">
        <v>4587</v>
      </c>
    </row>
    <row r="1095" spans="1:9">
      <c r="A1095" s="22">
        <f t="shared" si="33"/>
        <v>1091</v>
      </c>
      <c r="B1095" s="21" t="str">
        <f t="shared" si="34"/>
        <v>80001360</v>
      </c>
      <c r="C1095" s="21">
        <v>80001360</v>
      </c>
      <c r="D1095" s="22"/>
      <c r="E1095" s="22" t="s">
        <v>5403</v>
      </c>
      <c r="F1095" s="22" t="s">
        <v>1255</v>
      </c>
      <c r="G1095" s="22" t="s">
        <v>405</v>
      </c>
      <c r="H1095" s="17">
        <v>44624</v>
      </c>
      <c r="I1095" s="22" t="s">
        <v>4587</v>
      </c>
    </row>
    <row r="1096" spans="1:9">
      <c r="A1096" s="22">
        <f t="shared" ref="A1096:A1159" si="35">A1095+1</f>
        <v>1092</v>
      </c>
      <c r="B1096" s="21" t="str">
        <f t="shared" si="34"/>
        <v>80000870</v>
      </c>
      <c r="C1096" s="21">
        <v>80000870</v>
      </c>
      <c r="D1096" s="22"/>
      <c r="E1096" s="22" t="s">
        <v>2964</v>
      </c>
      <c r="F1096" s="22" t="s">
        <v>1255</v>
      </c>
      <c r="G1096" s="22" t="s">
        <v>405</v>
      </c>
      <c r="H1096" s="17">
        <v>44624</v>
      </c>
      <c r="I1096" s="22" t="s">
        <v>4587</v>
      </c>
    </row>
    <row r="1097" spans="1:9">
      <c r="A1097" s="22">
        <f t="shared" si="35"/>
        <v>1093</v>
      </c>
      <c r="B1097" s="21" t="str">
        <f t="shared" si="34"/>
        <v>80002470</v>
      </c>
      <c r="C1097" s="21">
        <v>80002470</v>
      </c>
      <c r="D1097" s="22"/>
      <c r="E1097" s="22" t="s">
        <v>5862</v>
      </c>
      <c r="F1097" s="22" t="s">
        <v>1255</v>
      </c>
      <c r="G1097" s="22" t="s">
        <v>405</v>
      </c>
      <c r="H1097" s="17">
        <v>44624</v>
      </c>
      <c r="I1097" s="22" t="s">
        <v>4587</v>
      </c>
    </row>
    <row r="1098" spans="1:9">
      <c r="A1098" s="22">
        <f t="shared" si="35"/>
        <v>1094</v>
      </c>
      <c r="B1098" s="21" t="str">
        <f t="shared" si="34"/>
        <v>80001360</v>
      </c>
      <c r="C1098" s="21">
        <v>80001360</v>
      </c>
      <c r="D1098" s="22"/>
      <c r="E1098" s="22" t="s">
        <v>5403</v>
      </c>
      <c r="F1098" s="22" t="s">
        <v>1255</v>
      </c>
      <c r="G1098" s="22" t="s">
        <v>405</v>
      </c>
      <c r="H1098" s="17">
        <v>44624</v>
      </c>
      <c r="I1098" s="22" t="s">
        <v>4587</v>
      </c>
    </row>
    <row r="1099" spans="1:9">
      <c r="A1099" s="22">
        <f t="shared" si="35"/>
        <v>1095</v>
      </c>
      <c r="B1099" s="21" t="str">
        <f t="shared" si="34"/>
        <v>00112830</v>
      </c>
      <c r="C1099" s="21">
        <v>112830</v>
      </c>
      <c r="D1099" s="22"/>
      <c r="E1099" s="22" t="s">
        <v>5863</v>
      </c>
      <c r="F1099" s="22" t="s">
        <v>1255</v>
      </c>
      <c r="G1099" s="22" t="s">
        <v>328</v>
      </c>
      <c r="H1099" s="17">
        <v>44625</v>
      </c>
      <c r="I1099" s="22" t="s">
        <v>4587</v>
      </c>
    </row>
    <row r="1100" spans="1:9">
      <c r="A1100" s="22">
        <f t="shared" si="35"/>
        <v>1096</v>
      </c>
      <c r="B1100" s="21" t="str">
        <f t="shared" si="34"/>
        <v>00117344</v>
      </c>
      <c r="C1100" s="21">
        <v>117344</v>
      </c>
      <c r="D1100" s="22"/>
      <c r="E1100" s="22" t="s">
        <v>5562</v>
      </c>
      <c r="F1100" s="22" t="s">
        <v>1255</v>
      </c>
      <c r="G1100" s="22" t="s">
        <v>328</v>
      </c>
      <c r="H1100" s="17">
        <v>44625</v>
      </c>
      <c r="I1100" s="22" t="s">
        <v>4587</v>
      </c>
    </row>
    <row r="1101" spans="1:9">
      <c r="A1101" s="22">
        <f t="shared" si="35"/>
        <v>1097</v>
      </c>
      <c r="B1101" s="21" t="str">
        <f t="shared" si="34"/>
        <v>80002483</v>
      </c>
      <c r="C1101" s="21">
        <v>80002483</v>
      </c>
      <c r="D1101" s="22"/>
      <c r="E1101" s="22" t="s">
        <v>5864</v>
      </c>
      <c r="F1101" s="22" t="s">
        <v>1255</v>
      </c>
      <c r="G1101" s="22" t="s">
        <v>405</v>
      </c>
      <c r="H1101" s="17">
        <v>44625</v>
      </c>
      <c r="I1101" s="22" t="s">
        <v>4587</v>
      </c>
    </row>
    <row r="1102" spans="1:9">
      <c r="A1102" s="22">
        <f t="shared" si="35"/>
        <v>1098</v>
      </c>
      <c r="B1102" s="21" t="str">
        <f t="shared" si="34"/>
        <v>80002485</v>
      </c>
      <c r="C1102" s="21">
        <v>80002485</v>
      </c>
      <c r="D1102" s="22"/>
      <c r="E1102" s="22" t="s">
        <v>5865</v>
      </c>
      <c r="F1102" s="22" t="s">
        <v>1255</v>
      </c>
      <c r="G1102" s="22" t="s">
        <v>405</v>
      </c>
      <c r="H1102" s="17">
        <v>44625</v>
      </c>
      <c r="I1102" s="22" t="s">
        <v>4587</v>
      </c>
    </row>
    <row r="1103" spans="1:9">
      <c r="A1103" s="22">
        <f t="shared" si="35"/>
        <v>1099</v>
      </c>
      <c r="B1103" s="21" t="str">
        <f t="shared" si="34"/>
        <v>80002465</v>
      </c>
      <c r="C1103" s="21">
        <v>80002465</v>
      </c>
      <c r="D1103" s="22"/>
      <c r="E1103" s="22" t="s">
        <v>5866</v>
      </c>
      <c r="F1103" s="22" t="s">
        <v>1255</v>
      </c>
      <c r="G1103" s="22" t="s">
        <v>405</v>
      </c>
      <c r="H1103" s="17">
        <v>44625</v>
      </c>
      <c r="I1103" s="22" t="s">
        <v>4587</v>
      </c>
    </row>
    <row r="1104" spans="1:9">
      <c r="A1104" s="22">
        <f t="shared" si="35"/>
        <v>1100</v>
      </c>
      <c r="B1104" s="21" t="str">
        <f t="shared" si="34"/>
        <v>80002572</v>
      </c>
      <c r="C1104" s="21">
        <v>80002572</v>
      </c>
      <c r="D1104" s="22"/>
      <c r="E1104" s="22" t="s">
        <v>5867</v>
      </c>
      <c r="F1104" s="22" t="s">
        <v>1255</v>
      </c>
      <c r="G1104" s="22" t="s">
        <v>405</v>
      </c>
      <c r="H1104" s="17">
        <v>44625</v>
      </c>
      <c r="I1104" s="22" t="s">
        <v>4587</v>
      </c>
    </row>
    <row r="1105" spans="1:9">
      <c r="A1105" s="22">
        <f t="shared" si="35"/>
        <v>1101</v>
      </c>
      <c r="B1105" s="21" t="str">
        <f t="shared" si="34"/>
        <v>80002485</v>
      </c>
      <c r="C1105" s="21">
        <v>80002485</v>
      </c>
      <c r="D1105" s="22"/>
      <c r="E1105" s="22" t="s">
        <v>5865</v>
      </c>
      <c r="F1105" s="22" t="s">
        <v>1255</v>
      </c>
      <c r="G1105" s="22" t="s">
        <v>405</v>
      </c>
      <c r="H1105" s="17">
        <v>44625</v>
      </c>
      <c r="I1105" s="22" t="s">
        <v>4587</v>
      </c>
    </row>
    <row r="1106" spans="1:9">
      <c r="A1106" s="22">
        <f t="shared" si="35"/>
        <v>1102</v>
      </c>
      <c r="B1106" s="21" t="str">
        <f t="shared" si="34"/>
        <v>00212788</v>
      </c>
      <c r="C1106" s="21">
        <v>212788</v>
      </c>
      <c r="D1106" s="22"/>
      <c r="E1106" s="22" t="s">
        <v>3214</v>
      </c>
      <c r="F1106" s="22" t="s">
        <v>1255</v>
      </c>
      <c r="G1106" s="22" t="s">
        <v>355</v>
      </c>
      <c r="H1106" s="17">
        <v>44626</v>
      </c>
      <c r="I1106" s="22" t="s">
        <v>4587</v>
      </c>
    </row>
    <row r="1107" spans="1:9">
      <c r="A1107" s="22">
        <f t="shared" si="35"/>
        <v>1103</v>
      </c>
      <c r="B1107" s="21" t="str">
        <f t="shared" si="34"/>
        <v>00114175</v>
      </c>
      <c r="C1107" s="21">
        <v>114175</v>
      </c>
      <c r="D1107" s="22"/>
      <c r="E1107" s="22" t="s">
        <v>5868</v>
      </c>
      <c r="F1107" s="22" t="s">
        <v>1255</v>
      </c>
      <c r="G1107" s="22" t="s">
        <v>328</v>
      </c>
      <c r="H1107" s="17">
        <v>44626</v>
      </c>
      <c r="I1107" s="22" t="s">
        <v>4587</v>
      </c>
    </row>
    <row r="1108" spans="1:9">
      <c r="A1108" s="22">
        <f t="shared" si="35"/>
        <v>1104</v>
      </c>
      <c r="B1108" s="21" t="str">
        <f t="shared" si="34"/>
        <v>80002942</v>
      </c>
      <c r="C1108" s="21">
        <v>80002942</v>
      </c>
      <c r="D1108" s="22"/>
      <c r="E1108" s="22" t="s">
        <v>5869</v>
      </c>
      <c r="F1108" s="22" t="s">
        <v>1255</v>
      </c>
      <c r="G1108" s="22" t="s">
        <v>405</v>
      </c>
      <c r="H1108" s="17">
        <v>44626</v>
      </c>
      <c r="I1108" s="22" t="s">
        <v>4587</v>
      </c>
    </row>
    <row r="1109" spans="1:9">
      <c r="A1109" s="22">
        <f t="shared" si="35"/>
        <v>1105</v>
      </c>
      <c r="B1109" s="21" t="str">
        <f t="shared" si="34"/>
        <v>00112219</v>
      </c>
      <c r="C1109" s="21">
        <v>112219</v>
      </c>
      <c r="D1109" s="22"/>
      <c r="E1109" s="22" t="s">
        <v>5473</v>
      </c>
      <c r="F1109" s="22" t="s">
        <v>1255</v>
      </c>
      <c r="G1109" s="22" t="s">
        <v>328</v>
      </c>
      <c r="H1109" s="17">
        <v>44626</v>
      </c>
      <c r="I1109" s="22" t="s">
        <v>4587</v>
      </c>
    </row>
    <row r="1110" spans="1:9">
      <c r="A1110" s="22">
        <f t="shared" si="35"/>
        <v>1106</v>
      </c>
      <c r="B1110" s="21" t="str">
        <f t="shared" si="34"/>
        <v>702171067</v>
      </c>
      <c r="C1110" s="21">
        <v>702171067</v>
      </c>
      <c r="D1110" s="22"/>
      <c r="E1110" s="22" t="s">
        <v>5870</v>
      </c>
      <c r="F1110" s="22" t="s">
        <v>3947</v>
      </c>
      <c r="G1110" s="22" t="s">
        <v>328</v>
      </c>
      <c r="H1110" s="17">
        <v>44626</v>
      </c>
      <c r="I1110" s="22" t="s">
        <v>4587</v>
      </c>
    </row>
    <row r="1111" spans="1:9">
      <c r="A1111" s="22">
        <f t="shared" si="35"/>
        <v>1107</v>
      </c>
      <c r="B1111" s="21" t="str">
        <f t="shared" si="34"/>
        <v>80002119</v>
      </c>
      <c r="C1111" s="21">
        <v>80002119</v>
      </c>
      <c r="D1111" s="22"/>
      <c r="E1111" s="22" t="s">
        <v>5871</v>
      </c>
      <c r="F1111" s="22" t="s">
        <v>1255</v>
      </c>
      <c r="G1111" s="22" t="s">
        <v>405</v>
      </c>
      <c r="H1111" s="17">
        <v>44626</v>
      </c>
      <c r="I1111" s="22" t="s">
        <v>4587</v>
      </c>
    </row>
    <row r="1112" spans="1:9">
      <c r="A1112" s="22">
        <f t="shared" si="35"/>
        <v>1108</v>
      </c>
      <c r="B1112" s="21" t="str">
        <f t="shared" si="34"/>
        <v>80000652</v>
      </c>
      <c r="C1112" s="21">
        <v>80000652</v>
      </c>
      <c r="D1112" s="22"/>
      <c r="E1112" s="22" t="s">
        <v>5872</v>
      </c>
      <c r="F1112" s="22" t="s">
        <v>1255</v>
      </c>
      <c r="G1112" s="22" t="s">
        <v>405</v>
      </c>
      <c r="H1112" s="17">
        <v>44626</v>
      </c>
      <c r="I1112" s="22" t="s">
        <v>4587</v>
      </c>
    </row>
    <row r="1113" spans="1:9">
      <c r="A1113" s="22">
        <f t="shared" si="35"/>
        <v>1109</v>
      </c>
      <c r="B1113" s="21" t="str">
        <f t="shared" si="34"/>
        <v>C19020003</v>
      </c>
      <c r="C1113" s="21" t="s">
        <v>5574</v>
      </c>
      <c r="D1113" s="22"/>
      <c r="E1113" s="22" t="s">
        <v>5383</v>
      </c>
      <c r="F1113" s="22" t="s">
        <v>666</v>
      </c>
      <c r="G1113" s="22" t="s">
        <v>355</v>
      </c>
      <c r="H1113" s="17">
        <v>44627</v>
      </c>
      <c r="I1113" s="22" t="s">
        <v>4587</v>
      </c>
    </row>
    <row r="1114" spans="1:9">
      <c r="A1114" s="22">
        <f t="shared" si="35"/>
        <v>1110</v>
      </c>
      <c r="B1114" s="21" t="str">
        <f t="shared" si="34"/>
        <v>80002471</v>
      </c>
      <c r="C1114" s="21">
        <v>80002471</v>
      </c>
      <c r="D1114" s="22"/>
      <c r="E1114" s="22" t="s">
        <v>5873</v>
      </c>
      <c r="F1114" s="22" t="s">
        <v>1255</v>
      </c>
      <c r="G1114" s="22" t="s">
        <v>405</v>
      </c>
      <c r="H1114" s="17">
        <v>44627</v>
      </c>
      <c r="I1114" s="22" t="s">
        <v>4587</v>
      </c>
    </row>
    <row r="1115" spans="1:9">
      <c r="A1115" s="22">
        <f t="shared" si="35"/>
        <v>1111</v>
      </c>
      <c r="B1115" s="21" t="str">
        <f t="shared" si="34"/>
        <v>80002468</v>
      </c>
      <c r="C1115" s="21">
        <v>80002468</v>
      </c>
      <c r="D1115" s="22"/>
      <c r="E1115" s="22" t="s">
        <v>5874</v>
      </c>
      <c r="F1115" s="22" t="s">
        <v>1255</v>
      </c>
      <c r="G1115" s="22" t="s">
        <v>405</v>
      </c>
      <c r="H1115" s="17">
        <v>44627</v>
      </c>
      <c r="I1115" s="22" t="s">
        <v>4587</v>
      </c>
    </row>
    <row r="1116" spans="1:9">
      <c r="A1116" s="22">
        <f t="shared" si="35"/>
        <v>1112</v>
      </c>
      <c r="B1116" s="21" t="str">
        <f t="shared" si="34"/>
        <v>80002482</v>
      </c>
      <c r="C1116" s="21">
        <v>80002482</v>
      </c>
      <c r="D1116" s="22"/>
      <c r="E1116" s="22" t="s">
        <v>3623</v>
      </c>
      <c r="F1116" s="22" t="s">
        <v>1255</v>
      </c>
      <c r="G1116" s="22" t="s">
        <v>405</v>
      </c>
      <c r="H1116" s="17">
        <v>44627</v>
      </c>
      <c r="I1116" s="22" t="s">
        <v>4587</v>
      </c>
    </row>
    <row r="1117" spans="1:9">
      <c r="A1117" s="22">
        <f t="shared" si="35"/>
        <v>1113</v>
      </c>
      <c r="B1117" s="21" t="str">
        <f t="shared" si="34"/>
        <v>80002463</v>
      </c>
      <c r="C1117" s="21">
        <v>80002463</v>
      </c>
      <c r="D1117" s="22"/>
      <c r="E1117" s="22" t="s">
        <v>5875</v>
      </c>
      <c r="F1117" s="22" t="s">
        <v>1255</v>
      </c>
      <c r="G1117" s="22" t="s">
        <v>405</v>
      </c>
      <c r="H1117" s="17">
        <v>44627</v>
      </c>
      <c r="I1117" s="22" t="s">
        <v>4587</v>
      </c>
    </row>
    <row r="1118" spans="1:9">
      <c r="A1118" s="22">
        <f t="shared" si="35"/>
        <v>1114</v>
      </c>
      <c r="B1118" s="21" t="str">
        <f t="shared" si="34"/>
        <v>80002478</v>
      </c>
      <c r="C1118" s="21">
        <v>80002478</v>
      </c>
      <c r="D1118" s="22"/>
      <c r="E1118" s="22" t="s">
        <v>5876</v>
      </c>
      <c r="F1118" s="22" t="s">
        <v>1255</v>
      </c>
      <c r="G1118" s="22" t="s">
        <v>405</v>
      </c>
      <c r="H1118" s="17">
        <v>44627</v>
      </c>
      <c r="I1118" s="22" t="s">
        <v>4587</v>
      </c>
    </row>
    <row r="1119" spans="1:9">
      <c r="A1119" s="22">
        <f t="shared" si="35"/>
        <v>1115</v>
      </c>
      <c r="B1119" s="21" t="str">
        <f t="shared" si="34"/>
        <v>00192090</v>
      </c>
      <c r="C1119" s="21">
        <v>192090</v>
      </c>
      <c r="D1119" s="22"/>
      <c r="E1119" s="22" t="s">
        <v>5877</v>
      </c>
      <c r="F1119" s="22" t="s">
        <v>3946</v>
      </c>
      <c r="G1119" s="22" t="s">
        <v>405</v>
      </c>
      <c r="H1119" s="17">
        <v>44627</v>
      </c>
      <c r="I1119" s="22" t="s">
        <v>4587</v>
      </c>
    </row>
    <row r="1120" spans="1:9">
      <c r="A1120" s="22">
        <f t="shared" si="35"/>
        <v>1116</v>
      </c>
      <c r="B1120" s="21" t="str">
        <f t="shared" si="34"/>
        <v>00192096</v>
      </c>
      <c r="C1120" s="21">
        <v>192096</v>
      </c>
      <c r="D1120" s="22"/>
      <c r="E1120" s="22" t="s">
        <v>5466</v>
      </c>
      <c r="F1120" s="22" t="s">
        <v>3946</v>
      </c>
      <c r="G1120" s="22" t="s">
        <v>405</v>
      </c>
      <c r="H1120" s="17">
        <v>44627</v>
      </c>
      <c r="I1120" s="22" t="s">
        <v>4587</v>
      </c>
    </row>
    <row r="1121" spans="1:9">
      <c r="A1121" s="22">
        <f t="shared" si="35"/>
        <v>1117</v>
      </c>
      <c r="B1121" s="21" t="str">
        <f t="shared" si="34"/>
        <v>80002786</v>
      </c>
      <c r="C1121" s="21">
        <v>80002786</v>
      </c>
      <c r="D1121" s="22"/>
      <c r="E1121" s="22" t="s">
        <v>5878</v>
      </c>
      <c r="F1121" s="22" t="s">
        <v>1255</v>
      </c>
      <c r="G1121" s="22" t="s">
        <v>328</v>
      </c>
      <c r="H1121" s="17">
        <v>44627</v>
      </c>
      <c r="I1121" s="22" t="s">
        <v>4587</v>
      </c>
    </row>
    <row r="1122" spans="1:9">
      <c r="A1122" s="22">
        <f t="shared" si="35"/>
        <v>1118</v>
      </c>
      <c r="B1122" s="21" t="str">
        <f t="shared" si="34"/>
        <v>00212635</v>
      </c>
      <c r="C1122" s="21">
        <v>212635</v>
      </c>
      <c r="D1122" s="22"/>
      <c r="E1122" s="22" t="s">
        <v>5879</v>
      </c>
      <c r="F1122" s="22" t="s">
        <v>3946</v>
      </c>
      <c r="G1122" s="22" t="s">
        <v>405</v>
      </c>
      <c r="H1122" s="17">
        <v>44627</v>
      </c>
      <c r="I1122" s="22" t="s">
        <v>4587</v>
      </c>
    </row>
    <row r="1123" spans="1:9">
      <c r="A1123" s="22">
        <f t="shared" si="35"/>
        <v>1119</v>
      </c>
      <c r="B1123" s="21" t="str">
        <f t="shared" si="34"/>
        <v>00212630</v>
      </c>
      <c r="C1123" s="21">
        <v>212630</v>
      </c>
      <c r="D1123" s="22"/>
      <c r="E1123" s="22" t="s">
        <v>5880</v>
      </c>
      <c r="F1123" s="22" t="s">
        <v>3946</v>
      </c>
      <c r="G1123" s="22" t="s">
        <v>405</v>
      </c>
      <c r="H1123" s="17">
        <v>44627</v>
      </c>
      <c r="I1123" s="22" t="s">
        <v>4587</v>
      </c>
    </row>
    <row r="1124" spans="1:9">
      <c r="A1124" s="22">
        <f t="shared" si="35"/>
        <v>1120</v>
      </c>
      <c r="B1124" s="21" t="str">
        <f t="shared" si="34"/>
        <v>00115145</v>
      </c>
      <c r="C1124" s="21">
        <v>115145</v>
      </c>
      <c r="D1124" s="22"/>
      <c r="E1124" s="22" t="s">
        <v>1398</v>
      </c>
      <c r="F1124" s="22" t="s">
        <v>1255</v>
      </c>
      <c r="G1124" s="22" t="s">
        <v>328</v>
      </c>
      <c r="H1124" s="17">
        <v>44628</v>
      </c>
      <c r="I1124" s="22" t="s">
        <v>4587</v>
      </c>
    </row>
    <row r="1125" spans="1:9">
      <c r="A1125" s="22">
        <f t="shared" si="35"/>
        <v>1121</v>
      </c>
      <c r="B1125" s="21" t="str">
        <f t="shared" si="34"/>
        <v>80000513</v>
      </c>
      <c r="C1125" s="21">
        <v>80000513</v>
      </c>
      <c r="D1125" s="22"/>
      <c r="E1125" s="22" t="s">
        <v>5118</v>
      </c>
      <c r="F1125" s="22" t="s">
        <v>1255</v>
      </c>
      <c r="G1125" s="22" t="s">
        <v>405</v>
      </c>
      <c r="H1125" s="17">
        <v>44628</v>
      </c>
      <c r="I1125" s="22" t="s">
        <v>4587</v>
      </c>
    </row>
    <row r="1126" spans="1:9">
      <c r="A1126" s="22">
        <f t="shared" si="35"/>
        <v>1122</v>
      </c>
      <c r="B1126" s="21" t="str">
        <f t="shared" si="34"/>
        <v>80002479</v>
      </c>
      <c r="C1126" s="21">
        <v>80002479</v>
      </c>
      <c r="D1126" s="22"/>
      <c r="E1126" s="22" t="s">
        <v>522</v>
      </c>
      <c r="F1126" s="22" t="s">
        <v>1255</v>
      </c>
      <c r="G1126" s="22" t="s">
        <v>405</v>
      </c>
      <c r="H1126" s="17">
        <v>44628</v>
      </c>
      <c r="I1126" s="22" t="s">
        <v>4587</v>
      </c>
    </row>
    <row r="1127" spans="1:9">
      <c r="A1127" s="22">
        <f t="shared" si="35"/>
        <v>1123</v>
      </c>
      <c r="B1127" s="21" t="str">
        <f t="shared" si="34"/>
        <v>80002563</v>
      </c>
      <c r="C1127" s="21">
        <v>80002563</v>
      </c>
      <c r="D1127" s="22"/>
      <c r="E1127" s="22" t="s">
        <v>5881</v>
      </c>
      <c r="F1127" s="22" t="s">
        <v>1255</v>
      </c>
      <c r="G1127" s="22" t="s">
        <v>405</v>
      </c>
      <c r="H1127" s="17">
        <v>44628</v>
      </c>
      <c r="I1127" s="22" t="s">
        <v>4587</v>
      </c>
    </row>
    <row r="1128" spans="1:9">
      <c r="A1128" s="22">
        <f t="shared" si="35"/>
        <v>1124</v>
      </c>
      <c r="B1128" s="21" t="str">
        <f t="shared" si="34"/>
        <v>80002566</v>
      </c>
      <c r="C1128" s="21">
        <v>80002566</v>
      </c>
      <c r="D1128" s="22"/>
      <c r="E1128" s="22" t="s">
        <v>5882</v>
      </c>
      <c r="F1128" s="22" t="s">
        <v>1255</v>
      </c>
      <c r="G1128" s="22" t="s">
        <v>405</v>
      </c>
      <c r="H1128" s="17">
        <v>44628</v>
      </c>
      <c r="I1128" s="22" t="s">
        <v>4587</v>
      </c>
    </row>
    <row r="1129" spans="1:9">
      <c r="A1129" s="22">
        <f t="shared" si="35"/>
        <v>1125</v>
      </c>
      <c r="B1129" s="21" t="str">
        <f t="shared" si="34"/>
        <v>80002568</v>
      </c>
      <c r="C1129" s="21">
        <v>80002568</v>
      </c>
      <c r="D1129" s="22"/>
      <c r="E1129" s="22" t="s">
        <v>5883</v>
      </c>
      <c r="F1129" s="22" t="s">
        <v>1255</v>
      </c>
      <c r="G1129" s="22" t="s">
        <v>405</v>
      </c>
      <c r="H1129" s="17">
        <v>44628</v>
      </c>
      <c r="I1129" s="22" t="s">
        <v>4587</v>
      </c>
    </row>
    <row r="1130" spans="1:9">
      <c r="A1130" s="22">
        <f t="shared" si="35"/>
        <v>1126</v>
      </c>
      <c r="B1130" s="21" t="str">
        <f t="shared" si="34"/>
        <v>80000882</v>
      </c>
      <c r="C1130" s="21">
        <v>80000882</v>
      </c>
      <c r="D1130" s="22"/>
      <c r="E1130" s="22" t="s">
        <v>5205</v>
      </c>
      <c r="F1130" s="22" t="s">
        <v>1255</v>
      </c>
      <c r="G1130" s="22" t="s">
        <v>405</v>
      </c>
      <c r="H1130" s="17">
        <v>44628</v>
      </c>
      <c r="I1130" s="22" t="s">
        <v>4587</v>
      </c>
    </row>
    <row r="1131" spans="1:9">
      <c r="A1131" s="22">
        <f t="shared" si="35"/>
        <v>1127</v>
      </c>
      <c r="B1131" s="21" t="str">
        <f t="shared" si="34"/>
        <v>80000665</v>
      </c>
      <c r="C1131" s="21">
        <v>80000665</v>
      </c>
      <c r="D1131" s="22"/>
      <c r="E1131" s="22" t="s">
        <v>5287</v>
      </c>
      <c r="F1131" s="22" t="s">
        <v>1255</v>
      </c>
      <c r="G1131" s="22" t="s">
        <v>405</v>
      </c>
      <c r="H1131" s="17">
        <v>44628</v>
      </c>
      <c r="I1131" s="22" t="s">
        <v>4587</v>
      </c>
    </row>
    <row r="1132" spans="1:9">
      <c r="A1132" s="22">
        <f t="shared" si="35"/>
        <v>1128</v>
      </c>
      <c r="B1132" s="21" t="str">
        <f t="shared" si="34"/>
        <v>80002039</v>
      </c>
      <c r="C1132" s="21">
        <v>80002039</v>
      </c>
      <c r="D1132" s="22"/>
      <c r="E1132" s="22" t="s">
        <v>1335</v>
      </c>
      <c r="F1132" s="22" t="s">
        <v>1255</v>
      </c>
      <c r="G1132" s="22" t="s">
        <v>405</v>
      </c>
      <c r="H1132" s="17">
        <v>44628</v>
      </c>
      <c r="I1132" s="22" t="s">
        <v>4587</v>
      </c>
    </row>
    <row r="1133" spans="1:9">
      <c r="A1133" s="22">
        <f t="shared" si="35"/>
        <v>1129</v>
      </c>
      <c r="B1133" s="21" t="str">
        <f t="shared" si="34"/>
        <v>80001378</v>
      </c>
      <c r="C1133" s="21">
        <v>80001378</v>
      </c>
      <c r="D1133" s="22"/>
      <c r="E1133" s="22" t="s">
        <v>5884</v>
      </c>
      <c r="F1133" s="22" t="s">
        <v>1255</v>
      </c>
      <c r="G1133" s="22" t="s">
        <v>328</v>
      </c>
      <c r="H1133" s="17">
        <v>44629</v>
      </c>
      <c r="I1133" s="22" t="s">
        <v>4587</v>
      </c>
    </row>
    <row r="1134" spans="1:9">
      <c r="A1134" s="22">
        <f t="shared" si="35"/>
        <v>1130</v>
      </c>
      <c r="B1134" s="21" t="str">
        <f t="shared" si="34"/>
        <v>80001676</v>
      </c>
      <c r="C1134" s="21">
        <v>80001676</v>
      </c>
      <c r="D1134" s="22"/>
      <c r="E1134" s="22" t="s">
        <v>5510</v>
      </c>
      <c r="F1134" s="22" t="s">
        <v>1255</v>
      </c>
      <c r="G1134" s="22" t="s">
        <v>328</v>
      </c>
      <c r="H1134" s="17">
        <v>44629</v>
      </c>
      <c r="I1134" s="22" t="s">
        <v>4587</v>
      </c>
    </row>
    <row r="1135" spans="1:9">
      <c r="A1135" s="22">
        <f t="shared" si="35"/>
        <v>1131</v>
      </c>
      <c r="B1135" s="21" t="str">
        <f t="shared" si="34"/>
        <v>00111104</v>
      </c>
      <c r="C1135" s="21">
        <v>111104</v>
      </c>
      <c r="D1135" s="22"/>
      <c r="E1135" s="22" t="s">
        <v>5604</v>
      </c>
      <c r="F1135" s="22" t="s">
        <v>1255</v>
      </c>
      <c r="G1135" s="22" t="s">
        <v>3973</v>
      </c>
      <c r="H1135" s="17">
        <v>44630</v>
      </c>
      <c r="I1135" s="22" t="s">
        <v>4587</v>
      </c>
    </row>
    <row r="1136" spans="1:9">
      <c r="A1136" s="22">
        <f t="shared" si="35"/>
        <v>1132</v>
      </c>
      <c r="B1136" s="21" t="str">
        <f t="shared" si="34"/>
        <v>00000477</v>
      </c>
      <c r="C1136" s="21">
        <v>477</v>
      </c>
      <c r="D1136" s="22"/>
      <c r="E1136" s="22" t="s">
        <v>5885</v>
      </c>
      <c r="F1136" s="22" t="s">
        <v>783</v>
      </c>
      <c r="G1136" s="22" t="s">
        <v>328</v>
      </c>
      <c r="H1136" s="17">
        <v>44630</v>
      </c>
      <c r="I1136" s="22" t="s">
        <v>4587</v>
      </c>
    </row>
    <row r="1137" spans="1:9">
      <c r="A1137" s="22">
        <f t="shared" si="35"/>
        <v>1133</v>
      </c>
      <c r="B1137" s="21" t="str">
        <f t="shared" si="34"/>
        <v>80002390</v>
      </c>
      <c r="C1137" s="21">
        <v>80002390</v>
      </c>
      <c r="D1137" s="22"/>
      <c r="E1137" s="22" t="s">
        <v>5886</v>
      </c>
      <c r="F1137" s="22" t="s">
        <v>1255</v>
      </c>
      <c r="G1137" s="22" t="s">
        <v>328</v>
      </c>
      <c r="H1137" s="17">
        <v>44630</v>
      </c>
      <c r="I1137" s="22" t="s">
        <v>4587</v>
      </c>
    </row>
    <row r="1138" spans="1:9">
      <c r="A1138" s="22">
        <f t="shared" si="35"/>
        <v>1134</v>
      </c>
      <c r="B1138" s="21" t="str">
        <f t="shared" si="34"/>
        <v>20020528</v>
      </c>
      <c r="C1138" s="21">
        <v>20020528</v>
      </c>
      <c r="D1138" s="22"/>
      <c r="E1138" s="22" t="s">
        <v>5887</v>
      </c>
      <c r="F1138" s="22" t="s">
        <v>1255</v>
      </c>
      <c r="G1138" s="22" t="s">
        <v>328</v>
      </c>
      <c r="H1138" s="17">
        <v>44630</v>
      </c>
      <c r="I1138" s="22" t="s">
        <v>4587</v>
      </c>
    </row>
    <row r="1139" spans="1:9">
      <c r="A1139" s="22">
        <f t="shared" si="35"/>
        <v>1135</v>
      </c>
      <c r="B1139" s="21" t="str">
        <f t="shared" si="34"/>
        <v>80002475</v>
      </c>
      <c r="C1139" s="21">
        <v>80002475</v>
      </c>
      <c r="D1139" s="22"/>
      <c r="E1139" s="22" t="s">
        <v>5888</v>
      </c>
      <c r="F1139" s="22" t="s">
        <v>1255</v>
      </c>
      <c r="G1139" s="22" t="s">
        <v>405</v>
      </c>
      <c r="H1139" s="17">
        <v>44631</v>
      </c>
      <c r="I1139" s="22" t="s">
        <v>4587</v>
      </c>
    </row>
    <row r="1140" spans="1:9">
      <c r="A1140" s="22">
        <f t="shared" si="35"/>
        <v>1136</v>
      </c>
      <c r="B1140" s="21" t="str">
        <f t="shared" si="34"/>
        <v>80002552</v>
      </c>
      <c r="C1140" s="21">
        <v>80002552</v>
      </c>
      <c r="D1140" s="22"/>
      <c r="E1140" s="22" t="s">
        <v>3369</v>
      </c>
      <c r="F1140" s="22" t="s">
        <v>1255</v>
      </c>
      <c r="G1140" s="22" t="s">
        <v>405</v>
      </c>
      <c r="H1140" s="17">
        <v>44631</v>
      </c>
      <c r="I1140" s="22" t="s">
        <v>4587</v>
      </c>
    </row>
    <row r="1141" spans="1:9">
      <c r="A1141" s="22">
        <f t="shared" si="35"/>
        <v>1137</v>
      </c>
      <c r="B1141" s="21" t="str">
        <f t="shared" si="34"/>
        <v>80002551</v>
      </c>
      <c r="C1141" s="21">
        <v>80002551</v>
      </c>
      <c r="D1141" s="22"/>
      <c r="E1141" s="22" t="s">
        <v>5889</v>
      </c>
      <c r="F1141" s="22" t="s">
        <v>1255</v>
      </c>
      <c r="G1141" s="22" t="s">
        <v>405</v>
      </c>
      <c r="H1141" s="17">
        <v>44631</v>
      </c>
      <c r="I1141" s="22" t="s">
        <v>4587</v>
      </c>
    </row>
    <row r="1142" spans="1:9">
      <c r="A1142" s="22">
        <f t="shared" si="35"/>
        <v>1138</v>
      </c>
      <c r="B1142" s="21" t="str">
        <f t="shared" si="34"/>
        <v>80002571</v>
      </c>
      <c r="C1142" s="21">
        <v>80002571</v>
      </c>
      <c r="D1142" s="22"/>
      <c r="E1142" s="22" t="s">
        <v>5890</v>
      </c>
      <c r="F1142" s="22" t="s">
        <v>1255</v>
      </c>
      <c r="G1142" s="22" t="s">
        <v>405</v>
      </c>
      <c r="H1142" s="17">
        <v>44631</v>
      </c>
      <c r="I1142" s="22" t="s">
        <v>4587</v>
      </c>
    </row>
    <row r="1143" spans="1:9">
      <c r="A1143" s="22">
        <f t="shared" si="35"/>
        <v>1139</v>
      </c>
      <c r="B1143" s="21" t="str">
        <f t="shared" si="34"/>
        <v>80002562</v>
      </c>
      <c r="C1143" s="21">
        <v>80002562</v>
      </c>
      <c r="D1143" s="22"/>
      <c r="E1143" s="22" t="s">
        <v>5891</v>
      </c>
      <c r="F1143" s="22" t="s">
        <v>1255</v>
      </c>
      <c r="G1143" s="22" t="s">
        <v>405</v>
      </c>
      <c r="H1143" s="17">
        <v>44631</v>
      </c>
      <c r="I1143" s="22" t="s">
        <v>4587</v>
      </c>
    </row>
    <row r="1144" spans="1:9">
      <c r="A1144" s="22">
        <f t="shared" si="35"/>
        <v>1140</v>
      </c>
      <c r="B1144" s="21" t="str">
        <f t="shared" si="34"/>
        <v>80002573</v>
      </c>
      <c r="C1144" s="21">
        <v>80002573</v>
      </c>
      <c r="D1144" s="22"/>
      <c r="E1144" s="22" t="s">
        <v>5892</v>
      </c>
      <c r="F1144" s="22" t="s">
        <v>1255</v>
      </c>
      <c r="G1144" s="22" t="s">
        <v>405</v>
      </c>
      <c r="H1144" s="17">
        <v>44631</v>
      </c>
      <c r="I1144" s="22" t="s">
        <v>4587</v>
      </c>
    </row>
    <row r="1145" spans="1:9">
      <c r="A1145" s="22">
        <f t="shared" si="35"/>
        <v>1141</v>
      </c>
      <c r="B1145" s="21" t="str">
        <f t="shared" si="34"/>
        <v>80002576</v>
      </c>
      <c r="C1145" s="21">
        <v>80002576</v>
      </c>
      <c r="D1145" s="22"/>
      <c r="E1145" s="22" t="s">
        <v>5893</v>
      </c>
      <c r="F1145" s="22" t="s">
        <v>1255</v>
      </c>
      <c r="G1145" s="22" t="s">
        <v>405</v>
      </c>
      <c r="H1145" s="17">
        <v>44631</v>
      </c>
      <c r="I1145" s="22" t="s">
        <v>4587</v>
      </c>
    </row>
    <row r="1146" spans="1:9">
      <c r="A1146" s="22">
        <f t="shared" si="35"/>
        <v>1142</v>
      </c>
      <c r="B1146" s="21" t="str">
        <f t="shared" si="34"/>
        <v>80114021</v>
      </c>
      <c r="C1146" s="21">
        <v>80114021</v>
      </c>
      <c r="D1146" s="22"/>
      <c r="E1146" s="22" t="s">
        <v>5894</v>
      </c>
      <c r="F1146" s="22" t="s">
        <v>1255</v>
      </c>
      <c r="G1146" s="22" t="s">
        <v>328</v>
      </c>
      <c r="H1146" s="17">
        <v>44631</v>
      </c>
      <c r="I1146" s="22" t="s">
        <v>4587</v>
      </c>
    </row>
    <row r="1147" spans="1:9">
      <c r="A1147" s="22">
        <f t="shared" si="35"/>
        <v>1143</v>
      </c>
      <c r="B1147" s="21" t="str">
        <f t="shared" si="34"/>
        <v>80001816</v>
      </c>
      <c r="C1147" s="21">
        <v>80001816</v>
      </c>
      <c r="D1147" s="22"/>
      <c r="E1147" s="22" t="s">
        <v>5895</v>
      </c>
      <c r="F1147" s="22" t="s">
        <v>1255</v>
      </c>
      <c r="G1147" s="22" t="s">
        <v>405</v>
      </c>
      <c r="H1147" s="17">
        <v>44631</v>
      </c>
      <c r="I1147" s="22" t="s">
        <v>4587</v>
      </c>
    </row>
    <row r="1148" spans="1:9">
      <c r="A1148" s="22">
        <f t="shared" si="35"/>
        <v>1144</v>
      </c>
      <c r="B1148" s="21" t="str">
        <f t="shared" si="34"/>
        <v>80002526</v>
      </c>
      <c r="C1148" s="21">
        <v>80002526</v>
      </c>
      <c r="D1148" s="22"/>
      <c r="E1148" s="22" t="s">
        <v>5896</v>
      </c>
      <c r="F1148" s="22" t="s">
        <v>1255</v>
      </c>
      <c r="G1148" s="22" t="s">
        <v>405</v>
      </c>
      <c r="H1148" s="17">
        <v>44631</v>
      </c>
      <c r="I1148" s="22" t="s">
        <v>4587</v>
      </c>
    </row>
    <row r="1149" spans="1:9">
      <c r="A1149" s="22">
        <f t="shared" si="35"/>
        <v>1145</v>
      </c>
      <c r="B1149" s="21" t="str">
        <f t="shared" si="34"/>
        <v>80002467</v>
      </c>
      <c r="C1149" s="21">
        <v>80002467</v>
      </c>
      <c r="D1149" s="22"/>
      <c r="E1149" s="22" t="s">
        <v>5897</v>
      </c>
      <c r="F1149" s="22" t="s">
        <v>1255</v>
      </c>
      <c r="G1149" s="22" t="s">
        <v>405</v>
      </c>
      <c r="H1149" s="17">
        <v>44631</v>
      </c>
      <c r="I1149" s="22" t="s">
        <v>4587</v>
      </c>
    </row>
    <row r="1150" spans="1:9">
      <c r="A1150" s="22">
        <f t="shared" si="35"/>
        <v>1146</v>
      </c>
      <c r="B1150" s="21" t="str">
        <f t="shared" si="34"/>
        <v>80000651</v>
      </c>
      <c r="C1150" s="21">
        <v>80000651</v>
      </c>
      <c r="D1150" s="22"/>
      <c r="E1150" s="22" t="s">
        <v>5898</v>
      </c>
      <c r="F1150" s="22" t="s">
        <v>1255</v>
      </c>
      <c r="G1150" s="22" t="s">
        <v>405</v>
      </c>
      <c r="H1150" s="17">
        <v>44631</v>
      </c>
      <c r="I1150" s="22" t="s">
        <v>4587</v>
      </c>
    </row>
    <row r="1151" spans="1:9">
      <c r="A1151" s="22">
        <f t="shared" si="35"/>
        <v>1147</v>
      </c>
      <c r="B1151" s="21" t="str">
        <f t="shared" si="34"/>
        <v>80002473</v>
      </c>
      <c r="C1151" s="21">
        <v>80002473</v>
      </c>
      <c r="D1151" s="22"/>
      <c r="E1151" s="22" t="s">
        <v>5899</v>
      </c>
      <c r="F1151" s="22" t="s">
        <v>1255</v>
      </c>
      <c r="G1151" s="22" t="s">
        <v>405</v>
      </c>
      <c r="H1151" s="17">
        <v>44632</v>
      </c>
      <c r="I1151" s="22" t="s">
        <v>4587</v>
      </c>
    </row>
    <row r="1152" spans="1:9">
      <c r="A1152" s="22">
        <f t="shared" si="35"/>
        <v>1148</v>
      </c>
      <c r="B1152" s="21" t="str">
        <f t="shared" si="34"/>
        <v>80002486</v>
      </c>
      <c r="C1152" s="21">
        <v>80002486</v>
      </c>
      <c r="D1152" s="22"/>
      <c r="E1152" s="22" t="s">
        <v>4191</v>
      </c>
      <c r="F1152" s="22" t="s">
        <v>1255</v>
      </c>
      <c r="G1152" s="22" t="s">
        <v>405</v>
      </c>
      <c r="H1152" s="17">
        <v>44632</v>
      </c>
      <c r="I1152" s="22" t="s">
        <v>4587</v>
      </c>
    </row>
    <row r="1153" spans="1:9">
      <c r="A1153" s="22">
        <f t="shared" si="35"/>
        <v>1149</v>
      </c>
      <c r="B1153" s="21" t="str">
        <f t="shared" si="34"/>
        <v>00112727</v>
      </c>
      <c r="C1153" s="21">
        <v>112727</v>
      </c>
      <c r="D1153" s="22"/>
      <c r="E1153" s="22" t="s">
        <v>5241</v>
      </c>
      <c r="F1153" s="22" t="s">
        <v>1255</v>
      </c>
      <c r="G1153" s="22" t="s">
        <v>405</v>
      </c>
      <c r="H1153" s="17">
        <v>44632</v>
      </c>
      <c r="I1153" s="22" t="s">
        <v>4587</v>
      </c>
    </row>
    <row r="1154" spans="1:9">
      <c r="A1154" s="22">
        <f t="shared" si="35"/>
        <v>1150</v>
      </c>
      <c r="B1154" s="21" t="str">
        <f t="shared" si="34"/>
        <v>80001215</v>
      </c>
      <c r="C1154" s="21">
        <v>80001215</v>
      </c>
      <c r="D1154" s="22"/>
      <c r="E1154" s="22" t="s">
        <v>5900</v>
      </c>
      <c r="F1154" s="22" t="s">
        <v>1255</v>
      </c>
      <c r="G1154" s="22" t="s">
        <v>328</v>
      </c>
      <c r="H1154" s="17">
        <v>44632</v>
      </c>
      <c r="I1154" s="22" t="s">
        <v>4587</v>
      </c>
    </row>
    <row r="1155" spans="1:9">
      <c r="A1155" s="22">
        <f t="shared" si="35"/>
        <v>1151</v>
      </c>
      <c r="B1155" s="21" t="str">
        <f t="shared" si="34"/>
        <v>04111064</v>
      </c>
      <c r="C1155" s="21">
        <v>4111064</v>
      </c>
      <c r="D1155" s="22"/>
      <c r="E1155" s="22" t="s">
        <v>5396</v>
      </c>
      <c r="F1155" s="22" t="s">
        <v>1255</v>
      </c>
      <c r="G1155" s="22" t="s">
        <v>328</v>
      </c>
      <c r="H1155" s="17">
        <v>44632</v>
      </c>
      <c r="I1155" s="22" t="s">
        <v>4587</v>
      </c>
    </row>
    <row r="1156" spans="1:9">
      <c r="A1156" s="22">
        <f t="shared" si="35"/>
        <v>1152</v>
      </c>
      <c r="B1156" s="21" t="str">
        <f t="shared" si="34"/>
        <v>80002775</v>
      </c>
      <c r="C1156" s="21">
        <v>80002775</v>
      </c>
      <c r="D1156" s="22"/>
      <c r="E1156" s="22" t="s">
        <v>5376</v>
      </c>
      <c r="F1156" s="22" t="s">
        <v>1255</v>
      </c>
      <c r="G1156" s="22" t="s">
        <v>328</v>
      </c>
      <c r="H1156" s="17">
        <v>44632</v>
      </c>
      <c r="I1156" s="22" t="s">
        <v>4587</v>
      </c>
    </row>
    <row r="1157" spans="1:9">
      <c r="A1157" s="22">
        <f t="shared" si="35"/>
        <v>1153</v>
      </c>
      <c r="B1157" s="21" t="str">
        <f t="shared" ref="B1157:B1220" si="36">TEXT(C1157,"00000000")</f>
        <v>80002472</v>
      </c>
      <c r="C1157" s="21">
        <v>80002472</v>
      </c>
      <c r="D1157" s="22"/>
      <c r="E1157" s="22" t="s">
        <v>5901</v>
      </c>
      <c r="F1157" s="22" t="s">
        <v>1255</v>
      </c>
      <c r="G1157" s="22" t="s">
        <v>405</v>
      </c>
      <c r="H1157" s="17">
        <v>44633</v>
      </c>
      <c r="I1157" s="22" t="s">
        <v>4587</v>
      </c>
    </row>
    <row r="1158" spans="1:9">
      <c r="A1158" s="22">
        <f t="shared" si="35"/>
        <v>1154</v>
      </c>
      <c r="B1158" s="21" t="str">
        <f t="shared" si="36"/>
        <v>80002569</v>
      </c>
      <c r="C1158" s="21">
        <v>80002569</v>
      </c>
      <c r="D1158" s="22"/>
      <c r="E1158" s="22" t="s">
        <v>5902</v>
      </c>
      <c r="F1158" s="22" t="s">
        <v>1255</v>
      </c>
      <c r="G1158" s="22" t="s">
        <v>405</v>
      </c>
      <c r="H1158" s="17">
        <v>44633</v>
      </c>
      <c r="I1158" s="22" t="s">
        <v>4587</v>
      </c>
    </row>
    <row r="1159" spans="1:9">
      <c r="A1159" s="22">
        <f t="shared" si="35"/>
        <v>1155</v>
      </c>
      <c r="B1159" s="21" t="str">
        <f t="shared" si="36"/>
        <v>80002469</v>
      </c>
      <c r="C1159" s="21">
        <v>80002469</v>
      </c>
      <c r="D1159" s="22"/>
      <c r="E1159" s="22" t="s">
        <v>1471</v>
      </c>
      <c r="F1159" s="22" t="s">
        <v>1255</v>
      </c>
      <c r="G1159" s="22" t="s">
        <v>405</v>
      </c>
      <c r="H1159" s="17">
        <v>44633</v>
      </c>
      <c r="I1159" s="22" t="s">
        <v>4587</v>
      </c>
    </row>
    <row r="1160" spans="1:9">
      <c r="A1160" s="22">
        <f t="shared" ref="A1160:A1223" si="37">A1159+1</f>
        <v>1156</v>
      </c>
      <c r="B1160" s="21" t="str">
        <f t="shared" si="36"/>
        <v>80002546</v>
      </c>
      <c r="C1160" s="21">
        <v>80002546</v>
      </c>
      <c r="D1160" s="22"/>
      <c r="E1160" s="22" t="s">
        <v>5903</v>
      </c>
      <c r="F1160" s="22" t="s">
        <v>1255</v>
      </c>
      <c r="G1160" s="22" t="s">
        <v>405</v>
      </c>
      <c r="H1160" s="17">
        <v>44633</v>
      </c>
      <c r="I1160" s="22" t="s">
        <v>4587</v>
      </c>
    </row>
    <row r="1161" spans="1:9">
      <c r="A1161" s="22">
        <f t="shared" si="37"/>
        <v>1157</v>
      </c>
      <c r="B1161" s="21" t="str">
        <f t="shared" si="36"/>
        <v>80002547</v>
      </c>
      <c r="C1161" s="21">
        <v>80002547</v>
      </c>
      <c r="D1161" s="22"/>
      <c r="E1161" s="22" t="s">
        <v>5500</v>
      </c>
      <c r="F1161" s="22" t="s">
        <v>1255</v>
      </c>
      <c r="G1161" s="22" t="s">
        <v>405</v>
      </c>
      <c r="H1161" s="17">
        <v>44633</v>
      </c>
      <c r="I1161" s="22" t="s">
        <v>4587</v>
      </c>
    </row>
    <row r="1162" spans="1:9">
      <c r="A1162" s="22">
        <f t="shared" si="37"/>
        <v>1158</v>
      </c>
      <c r="B1162" s="21" t="str">
        <f t="shared" si="36"/>
        <v>80001109</v>
      </c>
      <c r="C1162" s="21">
        <v>80001109</v>
      </c>
      <c r="D1162" s="22"/>
      <c r="E1162" s="22" t="s">
        <v>3270</v>
      </c>
      <c r="F1162" s="22" t="s">
        <v>1255</v>
      </c>
      <c r="G1162" s="22" t="s">
        <v>405</v>
      </c>
      <c r="H1162" s="17">
        <v>44633</v>
      </c>
      <c r="I1162" s="22" t="s">
        <v>4587</v>
      </c>
    </row>
    <row r="1163" spans="1:9">
      <c r="A1163" s="22">
        <f t="shared" si="37"/>
        <v>1159</v>
      </c>
      <c r="B1163" s="21" t="str">
        <f t="shared" si="36"/>
        <v>80002464</v>
      </c>
      <c r="C1163" s="21">
        <v>80002464</v>
      </c>
      <c r="D1163" s="22"/>
      <c r="E1163" s="22" t="s">
        <v>3208</v>
      </c>
      <c r="F1163" s="22" t="s">
        <v>1255</v>
      </c>
      <c r="G1163" s="22" t="s">
        <v>405</v>
      </c>
      <c r="H1163" s="17">
        <v>44633</v>
      </c>
      <c r="I1163" s="22" t="s">
        <v>4587</v>
      </c>
    </row>
    <row r="1164" spans="1:9">
      <c r="A1164" s="22">
        <f t="shared" si="37"/>
        <v>1160</v>
      </c>
      <c r="B1164" s="21" t="str">
        <f t="shared" si="36"/>
        <v>00110961</v>
      </c>
      <c r="C1164" s="21">
        <v>110961</v>
      </c>
      <c r="D1164" s="22"/>
      <c r="E1164" s="22" t="s">
        <v>5904</v>
      </c>
      <c r="F1164" s="22" t="s">
        <v>1255</v>
      </c>
      <c r="G1164" s="22" t="s">
        <v>328</v>
      </c>
      <c r="H1164" s="17">
        <v>44634</v>
      </c>
      <c r="I1164" s="22" t="s">
        <v>4587</v>
      </c>
    </row>
    <row r="1165" spans="1:9">
      <c r="A1165" s="22">
        <f t="shared" si="37"/>
        <v>1161</v>
      </c>
      <c r="B1165" s="21" t="str">
        <f t="shared" si="36"/>
        <v>80000597</v>
      </c>
      <c r="C1165" s="21">
        <v>80000597</v>
      </c>
      <c r="D1165" s="22"/>
      <c r="E1165" s="22" t="s">
        <v>5551</v>
      </c>
      <c r="F1165" s="22" t="s">
        <v>1255</v>
      </c>
      <c r="G1165" s="22" t="s">
        <v>328</v>
      </c>
      <c r="H1165" s="17">
        <v>44634</v>
      </c>
      <c r="I1165" s="22" t="s">
        <v>4587</v>
      </c>
    </row>
    <row r="1166" spans="1:9">
      <c r="A1166" s="22">
        <f t="shared" si="37"/>
        <v>1162</v>
      </c>
      <c r="B1166" s="21" t="str">
        <f t="shared" si="36"/>
        <v>80002380</v>
      </c>
      <c r="C1166" s="21">
        <v>80002380</v>
      </c>
      <c r="D1166" s="22"/>
      <c r="E1166" s="22" t="s">
        <v>5905</v>
      </c>
      <c r="F1166" s="22" t="s">
        <v>1255</v>
      </c>
      <c r="G1166" s="22" t="s">
        <v>328</v>
      </c>
      <c r="H1166" s="17">
        <v>44634</v>
      </c>
      <c r="I1166" s="22" t="s">
        <v>4587</v>
      </c>
    </row>
    <row r="1167" spans="1:9">
      <c r="A1167" s="22">
        <f t="shared" si="37"/>
        <v>1163</v>
      </c>
      <c r="B1167" s="21" t="str">
        <f t="shared" si="36"/>
        <v>80002399</v>
      </c>
      <c r="C1167" s="21">
        <v>80002399</v>
      </c>
      <c r="D1167" s="22"/>
      <c r="E1167" s="22" t="s">
        <v>5519</v>
      </c>
      <c r="F1167" s="22" t="s">
        <v>1255</v>
      </c>
      <c r="G1167" s="22" t="s">
        <v>328</v>
      </c>
      <c r="H1167" s="17">
        <v>44634</v>
      </c>
      <c r="I1167" s="22" t="s">
        <v>4587</v>
      </c>
    </row>
    <row r="1168" spans="1:9">
      <c r="A1168" s="22">
        <f t="shared" si="37"/>
        <v>1164</v>
      </c>
      <c r="B1168" s="21" t="str">
        <f t="shared" si="36"/>
        <v>80002655</v>
      </c>
      <c r="C1168" s="21">
        <v>80002655</v>
      </c>
      <c r="D1168" s="22"/>
      <c r="E1168" s="22" t="s">
        <v>5906</v>
      </c>
      <c r="F1168" s="22" t="s">
        <v>1255</v>
      </c>
      <c r="G1168" s="22" t="s">
        <v>386</v>
      </c>
      <c r="H1168" s="17">
        <v>44634</v>
      </c>
      <c r="I1168" s="22" t="s">
        <v>4587</v>
      </c>
    </row>
    <row r="1169" spans="1:9">
      <c r="A1169" s="22">
        <f t="shared" si="37"/>
        <v>1165</v>
      </c>
      <c r="B1169" s="21" t="str">
        <f t="shared" si="36"/>
        <v>00206201</v>
      </c>
      <c r="C1169" s="21">
        <v>206201</v>
      </c>
      <c r="D1169" s="22"/>
      <c r="E1169" s="22" t="s">
        <v>5550</v>
      </c>
      <c r="F1169" s="22" t="s">
        <v>1255</v>
      </c>
      <c r="G1169" s="22" t="s">
        <v>328</v>
      </c>
      <c r="H1169" s="17">
        <v>44634</v>
      </c>
      <c r="I1169" s="22" t="s">
        <v>4587</v>
      </c>
    </row>
    <row r="1170" spans="1:9">
      <c r="A1170" s="22">
        <f t="shared" si="37"/>
        <v>1166</v>
      </c>
      <c r="B1170" s="21" t="str">
        <f t="shared" si="36"/>
        <v>80002655</v>
      </c>
      <c r="C1170" s="21">
        <v>80002655</v>
      </c>
      <c r="D1170" s="22"/>
      <c r="E1170" s="22" t="s">
        <v>5906</v>
      </c>
      <c r="F1170" s="22" t="s">
        <v>1255</v>
      </c>
      <c r="G1170" s="22" t="s">
        <v>386</v>
      </c>
      <c r="H1170" s="17">
        <v>44634</v>
      </c>
      <c r="I1170" s="22" t="s">
        <v>4587</v>
      </c>
    </row>
    <row r="1171" spans="1:9">
      <c r="A1171" s="22">
        <f t="shared" si="37"/>
        <v>1167</v>
      </c>
      <c r="B1171" s="21" t="str">
        <f t="shared" si="36"/>
        <v>80000556</v>
      </c>
      <c r="C1171" s="21">
        <v>80000556</v>
      </c>
      <c r="D1171" s="22"/>
      <c r="E1171" s="22" t="s">
        <v>5476</v>
      </c>
      <c r="F1171" s="22" t="s">
        <v>1255</v>
      </c>
      <c r="G1171" s="22" t="s">
        <v>386</v>
      </c>
      <c r="H1171" s="17">
        <v>44634</v>
      </c>
      <c r="I1171" s="22" t="s">
        <v>4587</v>
      </c>
    </row>
    <row r="1172" spans="1:9">
      <c r="A1172" s="22">
        <f t="shared" si="37"/>
        <v>1168</v>
      </c>
      <c r="B1172" s="21" t="str">
        <f t="shared" si="36"/>
        <v>80001765</v>
      </c>
      <c r="C1172" s="21">
        <v>80001765</v>
      </c>
      <c r="D1172" s="22"/>
      <c r="E1172" s="22" t="s">
        <v>5907</v>
      </c>
      <c r="F1172" s="22" t="s">
        <v>1255</v>
      </c>
      <c r="G1172" s="22" t="s">
        <v>328</v>
      </c>
      <c r="H1172" s="17">
        <v>44635</v>
      </c>
      <c r="I1172" s="22" t="s">
        <v>4587</v>
      </c>
    </row>
    <row r="1173" spans="1:9">
      <c r="A1173" s="22">
        <f t="shared" si="37"/>
        <v>1169</v>
      </c>
      <c r="B1173" s="21" t="str">
        <f t="shared" si="36"/>
        <v>80001854</v>
      </c>
      <c r="C1173" s="21">
        <v>80001854</v>
      </c>
      <c r="D1173" s="22"/>
      <c r="E1173" s="22" t="s">
        <v>5487</v>
      </c>
      <c r="F1173" s="22" t="s">
        <v>1255</v>
      </c>
      <c r="G1173" s="22" t="s">
        <v>405</v>
      </c>
      <c r="H1173" s="17">
        <v>44635</v>
      </c>
      <c r="I1173" s="22" t="s">
        <v>4587</v>
      </c>
    </row>
    <row r="1174" spans="1:9">
      <c r="A1174" s="22">
        <f t="shared" si="37"/>
        <v>1170</v>
      </c>
      <c r="B1174" s="21" t="str">
        <f t="shared" si="36"/>
        <v>80001850</v>
      </c>
      <c r="C1174" s="21">
        <v>80001850</v>
      </c>
      <c r="D1174" s="22"/>
      <c r="E1174" s="22" t="s">
        <v>5488</v>
      </c>
      <c r="F1174" s="22" t="s">
        <v>1255</v>
      </c>
      <c r="G1174" s="22" t="s">
        <v>405</v>
      </c>
      <c r="H1174" s="17">
        <v>44635</v>
      </c>
      <c r="I1174" s="22" t="s">
        <v>4587</v>
      </c>
    </row>
    <row r="1175" spans="1:9">
      <c r="A1175" s="22">
        <f t="shared" si="37"/>
        <v>1171</v>
      </c>
      <c r="B1175" s="21" t="str">
        <f t="shared" si="36"/>
        <v>80002312</v>
      </c>
      <c r="C1175" s="21">
        <v>80002312</v>
      </c>
      <c r="D1175" s="22"/>
      <c r="E1175" s="22" t="s">
        <v>5438</v>
      </c>
      <c r="F1175" s="22" t="s">
        <v>1255</v>
      </c>
      <c r="G1175" s="22" t="s">
        <v>405</v>
      </c>
      <c r="H1175" s="17">
        <v>44635</v>
      </c>
      <c r="I1175" s="22" t="s">
        <v>4587</v>
      </c>
    </row>
    <row r="1176" spans="1:9">
      <c r="A1176" s="22">
        <f t="shared" si="37"/>
        <v>1172</v>
      </c>
      <c r="B1176" s="21" t="str">
        <f t="shared" si="36"/>
        <v>80002750</v>
      </c>
      <c r="C1176" s="21">
        <v>80002750</v>
      </c>
      <c r="D1176" s="22"/>
      <c r="E1176" s="22" t="s">
        <v>5373</v>
      </c>
      <c r="F1176" s="22" t="s">
        <v>1255</v>
      </c>
      <c r="G1176" s="22" t="s">
        <v>328</v>
      </c>
      <c r="H1176" s="17">
        <v>44635</v>
      </c>
      <c r="I1176" s="22" t="s">
        <v>4587</v>
      </c>
    </row>
    <row r="1177" spans="1:9">
      <c r="A1177" s="22">
        <f t="shared" si="37"/>
        <v>1173</v>
      </c>
      <c r="B1177" s="21" t="str">
        <f t="shared" si="36"/>
        <v>BMP101225</v>
      </c>
      <c r="C1177" s="21" t="s">
        <v>408</v>
      </c>
      <c r="D1177" s="22"/>
      <c r="E1177" s="22" t="s">
        <v>5908</v>
      </c>
      <c r="F1177" s="22" t="s">
        <v>326</v>
      </c>
      <c r="G1177" s="22" t="s">
        <v>328</v>
      </c>
      <c r="H1177" s="17">
        <v>44635</v>
      </c>
      <c r="I1177" s="22" t="s">
        <v>4587</v>
      </c>
    </row>
    <row r="1178" spans="1:9">
      <c r="A1178" s="22">
        <f t="shared" si="37"/>
        <v>1174</v>
      </c>
      <c r="B1178" s="21" t="str">
        <f t="shared" si="36"/>
        <v>BMP101221</v>
      </c>
      <c r="C1178" s="21" t="s">
        <v>598</v>
      </c>
      <c r="D1178" s="22"/>
      <c r="E1178" s="22" t="s">
        <v>5909</v>
      </c>
      <c r="F1178" s="22" t="s">
        <v>326</v>
      </c>
      <c r="G1178" s="22" t="s">
        <v>328</v>
      </c>
      <c r="H1178" s="17">
        <v>44635</v>
      </c>
      <c r="I1178" s="22" t="s">
        <v>4587</v>
      </c>
    </row>
    <row r="1179" spans="1:9">
      <c r="A1179" s="22">
        <f t="shared" si="37"/>
        <v>1175</v>
      </c>
      <c r="B1179" s="21" t="str">
        <f t="shared" si="36"/>
        <v>80002312</v>
      </c>
      <c r="C1179" s="21">
        <v>80002312</v>
      </c>
      <c r="D1179" s="22"/>
      <c r="E1179" s="22" t="s">
        <v>5438</v>
      </c>
      <c r="F1179" s="22" t="s">
        <v>1255</v>
      </c>
      <c r="G1179" s="22" t="s">
        <v>405</v>
      </c>
      <c r="H1179" s="17">
        <v>44635</v>
      </c>
      <c r="I1179" s="22" t="s">
        <v>4587</v>
      </c>
    </row>
    <row r="1180" spans="1:9">
      <c r="A1180" s="22">
        <f t="shared" si="37"/>
        <v>1176</v>
      </c>
      <c r="B1180" s="21" t="str">
        <f t="shared" si="36"/>
        <v>00117333</v>
      </c>
      <c r="C1180" s="21">
        <v>117333</v>
      </c>
      <c r="D1180" s="22"/>
      <c r="E1180" s="22" t="s">
        <v>5910</v>
      </c>
      <c r="F1180" s="22" t="s">
        <v>1255</v>
      </c>
      <c r="G1180" s="22" t="s">
        <v>405</v>
      </c>
      <c r="H1180" s="17">
        <v>44636</v>
      </c>
      <c r="I1180" s="22" t="s">
        <v>4587</v>
      </c>
    </row>
    <row r="1181" spans="1:9">
      <c r="A1181" s="22">
        <f t="shared" si="37"/>
        <v>1177</v>
      </c>
      <c r="B1181" s="21" t="str">
        <f t="shared" si="36"/>
        <v>80002171</v>
      </c>
      <c r="C1181" s="21">
        <v>80002171</v>
      </c>
      <c r="D1181" s="22"/>
      <c r="E1181" s="22" t="s">
        <v>5603</v>
      </c>
      <c r="F1181" s="22" t="s">
        <v>1255</v>
      </c>
      <c r="G1181" s="22" t="s">
        <v>405</v>
      </c>
      <c r="H1181" s="17">
        <v>44636</v>
      </c>
      <c r="I1181" s="22" t="s">
        <v>4587</v>
      </c>
    </row>
    <row r="1182" spans="1:9">
      <c r="A1182" s="22">
        <f t="shared" si="37"/>
        <v>1178</v>
      </c>
      <c r="B1182" s="21" t="str">
        <f t="shared" si="36"/>
        <v>91221013</v>
      </c>
      <c r="C1182" s="21">
        <v>91221013</v>
      </c>
      <c r="D1182" s="22"/>
      <c r="E1182" s="22" t="s">
        <v>5911</v>
      </c>
      <c r="F1182" s="22" t="s">
        <v>1255</v>
      </c>
      <c r="G1182" s="22" t="s">
        <v>405</v>
      </c>
      <c r="H1182" s="17">
        <v>44636</v>
      </c>
      <c r="I1182" s="22" t="s">
        <v>4587</v>
      </c>
    </row>
    <row r="1183" spans="1:9">
      <c r="A1183" s="22">
        <f t="shared" si="37"/>
        <v>1179</v>
      </c>
      <c r="B1183" s="21" t="str">
        <f t="shared" si="36"/>
        <v>BMP-191220</v>
      </c>
      <c r="C1183" s="21" t="s">
        <v>377</v>
      </c>
      <c r="D1183" s="22"/>
      <c r="E1183" s="22" t="s">
        <v>5442</v>
      </c>
      <c r="F1183" s="22" t="s">
        <v>326</v>
      </c>
      <c r="G1183" s="22" t="s">
        <v>355</v>
      </c>
      <c r="H1183" s="17">
        <v>44636</v>
      </c>
      <c r="I1183" s="22" t="s">
        <v>4587</v>
      </c>
    </row>
    <row r="1184" spans="1:9">
      <c r="A1184" s="22">
        <f t="shared" si="37"/>
        <v>1180</v>
      </c>
      <c r="B1184" s="21" t="str">
        <f t="shared" si="36"/>
        <v>80000842</v>
      </c>
      <c r="C1184" s="21">
        <v>80000842</v>
      </c>
      <c r="D1184" s="22"/>
      <c r="E1184" s="22" t="s">
        <v>5912</v>
      </c>
      <c r="F1184" s="22" t="s">
        <v>1255</v>
      </c>
      <c r="G1184" s="22" t="s">
        <v>328</v>
      </c>
      <c r="H1184" s="17">
        <v>44637</v>
      </c>
      <c r="I1184" s="22" t="s">
        <v>4587</v>
      </c>
    </row>
    <row r="1185" spans="1:9">
      <c r="A1185" s="22">
        <f t="shared" si="37"/>
        <v>1181</v>
      </c>
      <c r="B1185" s="21" t="str">
        <f t="shared" si="36"/>
        <v>00112329</v>
      </c>
      <c r="C1185" s="21">
        <v>112329</v>
      </c>
      <c r="D1185" s="22"/>
      <c r="E1185" s="22" t="s">
        <v>5913</v>
      </c>
      <c r="F1185" s="22" t="s">
        <v>1255</v>
      </c>
      <c r="G1185" s="22" t="s">
        <v>328</v>
      </c>
      <c r="H1185" s="17">
        <v>44637</v>
      </c>
      <c r="I1185" s="22" t="s">
        <v>4587</v>
      </c>
    </row>
    <row r="1186" spans="1:9">
      <c r="A1186" s="22">
        <f t="shared" si="37"/>
        <v>1182</v>
      </c>
      <c r="B1186" s="21" t="str">
        <f t="shared" si="36"/>
        <v>80002501</v>
      </c>
      <c r="C1186" s="21">
        <v>80002501</v>
      </c>
      <c r="D1186" s="22"/>
      <c r="E1186" s="22" t="s">
        <v>5266</v>
      </c>
      <c r="F1186" s="22" t="s">
        <v>1255</v>
      </c>
      <c r="G1186" s="22" t="s">
        <v>328</v>
      </c>
      <c r="H1186" s="17">
        <v>44637</v>
      </c>
      <c r="I1186" s="22" t="s">
        <v>4587</v>
      </c>
    </row>
    <row r="1187" spans="1:9">
      <c r="A1187" s="22">
        <f t="shared" si="37"/>
        <v>1183</v>
      </c>
      <c r="B1187" s="21" t="str">
        <f t="shared" si="36"/>
        <v>80001283</v>
      </c>
      <c r="C1187" s="21">
        <v>80001283</v>
      </c>
      <c r="D1187" s="22"/>
      <c r="E1187" s="22" t="s">
        <v>5914</v>
      </c>
      <c r="F1187" s="22" t="s">
        <v>1255</v>
      </c>
      <c r="G1187" s="22" t="s">
        <v>405</v>
      </c>
      <c r="H1187" s="17">
        <v>44637</v>
      </c>
      <c r="I1187" s="22" t="s">
        <v>4587</v>
      </c>
    </row>
    <row r="1188" spans="1:9">
      <c r="A1188" s="22">
        <f t="shared" si="37"/>
        <v>1184</v>
      </c>
      <c r="B1188" s="21" t="str">
        <f t="shared" si="36"/>
        <v>00117500</v>
      </c>
      <c r="C1188" s="21">
        <v>117500</v>
      </c>
      <c r="D1188" s="22"/>
      <c r="E1188" s="22" t="s">
        <v>5915</v>
      </c>
      <c r="F1188" s="22" t="s">
        <v>1255</v>
      </c>
      <c r="G1188" s="22" t="s">
        <v>328</v>
      </c>
      <c r="H1188" s="17">
        <v>44637</v>
      </c>
      <c r="I1188" s="22" t="s">
        <v>4587</v>
      </c>
    </row>
    <row r="1189" spans="1:9">
      <c r="A1189" s="22">
        <f t="shared" si="37"/>
        <v>1185</v>
      </c>
      <c r="B1189" s="21" t="str">
        <f t="shared" si="36"/>
        <v>80002480</v>
      </c>
      <c r="C1189" s="21">
        <v>80002480</v>
      </c>
      <c r="D1189" s="22"/>
      <c r="E1189" s="22" t="s">
        <v>3268</v>
      </c>
      <c r="F1189" s="22" t="s">
        <v>1255</v>
      </c>
      <c r="G1189" s="22" t="s">
        <v>405</v>
      </c>
      <c r="H1189" s="17">
        <v>44637</v>
      </c>
      <c r="I1189" s="22" t="s">
        <v>4587</v>
      </c>
    </row>
    <row r="1190" spans="1:9">
      <c r="A1190" s="22">
        <f t="shared" si="37"/>
        <v>1186</v>
      </c>
      <c r="B1190" s="21" t="str">
        <f t="shared" si="36"/>
        <v>80001837</v>
      </c>
      <c r="C1190" s="21">
        <v>80001837</v>
      </c>
      <c r="D1190" s="22"/>
      <c r="E1190" s="22" t="s">
        <v>5413</v>
      </c>
      <c r="F1190" s="22" t="s">
        <v>1255</v>
      </c>
      <c r="G1190" s="22" t="s">
        <v>405</v>
      </c>
      <c r="H1190" s="17">
        <v>44637</v>
      </c>
      <c r="I1190" s="22" t="s">
        <v>4587</v>
      </c>
    </row>
    <row r="1191" spans="1:9">
      <c r="A1191" s="22">
        <f t="shared" si="37"/>
        <v>1187</v>
      </c>
      <c r="B1191" s="21" t="str">
        <f t="shared" si="36"/>
        <v>80002518</v>
      </c>
      <c r="C1191" s="21">
        <v>80002518</v>
      </c>
      <c r="D1191" s="22"/>
      <c r="E1191" s="22" t="s">
        <v>5449</v>
      </c>
      <c r="F1191" s="22" t="s">
        <v>1255</v>
      </c>
      <c r="G1191" s="22" t="s">
        <v>405</v>
      </c>
      <c r="H1191" s="17">
        <v>44637</v>
      </c>
      <c r="I1191" s="22" t="s">
        <v>4587</v>
      </c>
    </row>
    <row r="1192" spans="1:9">
      <c r="A1192" s="22">
        <f t="shared" si="37"/>
        <v>1188</v>
      </c>
      <c r="B1192" s="21" t="str">
        <f t="shared" si="36"/>
        <v>80002550</v>
      </c>
      <c r="C1192" s="21">
        <v>80002550</v>
      </c>
      <c r="D1192" s="22"/>
      <c r="E1192" s="22" t="s">
        <v>3365</v>
      </c>
      <c r="F1192" s="22" t="s">
        <v>1255</v>
      </c>
      <c r="G1192" s="22" t="s">
        <v>405</v>
      </c>
      <c r="H1192" s="17">
        <v>44637</v>
      </c>
      <c r="I1192" s="22" t="s">
        <v>4587</v>
      </c>
    </row>
    <row r="1193" spans="1:9">
      <c r="A1193" s="22">
        <f t="shared" si="37"/>
        <v>1189</v>
      </c>
      <c r="B1193" s="21" t="str">
        <f t="shared" si="36"/>
        <v>80002124</v>
      </c>
      <c r="C1193" s="21">
        <v>80002124</v>
      </c>
      <c r="D1193" s="22"/>
      <c r="E1193" s="22" t="s">
        <v>5916</v>
      </c>
      <c r="F1193" s="22" t="s">
        <v>1255</v>
      </c>
      <c r="G1193" s="22" t="s">
        <v>405</v>
      </c>
      <c r="H1193" s="17">
        <v>44637</v>
      </c>
      <c r="I1193" s="22" t="s">
        <v>4587</v>
      </c>
    </row>
    <row r="1194" spans="1:9">
      <c r="A1194" s="22">
        <f t="shared" si="37"/>
        <v>1190</v>
      </c>
      <c r="B1194" s="21" t="str">
        <f t="shared" si="36"/>
        <v>80002480</v>
      </c>
      <c r="C1194" s="21">
        <v>80002480</v>
      </c>
      <c r="D1194" s="22"/>
      <c r="E1194" s="22" t="s">
        <v>3268</v>
      </c>
      <c r="F1194" s="22" t="s">
        <v>1255</v>
      </c>
      <c r="G1194" s="22" t="s">
        <v>405</v>
      </c>
      <c r="H1194" s="17">
        <v>44637</v>
      </c>
      <c r="I1194" s="22" t="s">
        <v>4587</v>
      </c>
    </row>
    <row r="1195" spans="1:9">
      <c r="A1195" s="22">
        <f t="shared" si="37"/>
        <v>1191</v>
      </c>
      <c r="B1195" s="21" t="str">
        <f t="shared" si="36"/>
        <v>80002022</v>
      </c>
      <c r="C1195" s="21">
        <v>80002022</v>
      </c>
      <c r="D1195" s="22"/>
      <c r="E1195" s="22" t="s">
        <v>5917</v>
      </c>
      <c r="F1195" s="22" t="s">
        <v>1255</v>
      </c>
      <c r="G1195" s="22" t="s">
        <v>405</v>
      </c>
      <c r="H1195" s="17">
        <v>44638</v>
      </c>
      <c r="I1195" s="22" t="s">
        <v>4587</v>
      </c>
    </row>
    <row r="1196" spans="1:9">
      <c r="A1196" s="22">
        <f t="shared" si="37"/>
        <v>1192</v>
      </c>
      <c r="B1196" s="21" t="str">
        <f t="shared" si="36"/>
        <v>80002063</v>
      </c>
      <c r="C1196" s="21">
        <v>80002063</v>
      </c>
      <c r="D1196" s="22"/>
      <c r="E1196" s="22" t="s">
        <v>5520</v>
      </c>
      <c r="F1196" s="22" t="s">
        <v>1255</v>
      </c>
      <c r="G1196" s="22" t="s">
        <v>328</v>
      </c>
      <c r="H1196" s="17">
        <v>44638</v>
      </c>
      <c r="I1196" s="22" t="s">
        <v>4587</v>
      </c>
    </row>
    <row r="1197" spans="1:9">
      <c r="A1197" s="22">
        <f t="shared" si="37"/>
        <v>1193</v>
      </c>
      <c r="B1197" s="21" t="str">
        <f t="shared" si="36"/>
        <v>80001448</v>
      </c>
      <c r="C1197" s="21">
        <v>80001448</v>
      </c>
      <c r="D1197" s="22"/>
      <c r="E1197" s="22" t="s">
        <v>5303</v>
      </c>
      <c r="F1197" s="22" t="s">
        <v>1255</v>
      </c>
      <c r="G1197" s="22" t="s">
        <v>405</v>
      </c>
      <c r="H1197" s="17">
        <v>44638</v>
      </c>
      <c r="I1197" s="22" t="s">
        <v>4587</v>
      </c>
    </row>
    <row r="1198" spans="1:9">
      <c r="A1198" s="22">
        <f t="shared" si="37"/>
        <v>1194</v>
      </c>
      <c r="B1198" s="21" t="str">
        <f t="shared" si="36"/>
        <v>80002702</v>
      </c>
      <c r="C1198" s="21">
        <v>80002702</v>
      </c>
      <c r="D1198" s="22"/>
      <c r="E1198" s="22" t="s">
        <v>5918</v>
      </c>
      <c r="F1198" s="22" t="s">
        <v>1255</v>
      </c>
      <c r="G1198" s="22" t="s">
        <v>405</v>
      </c>
      <c r="H1198" s="17">
        <v>44638</v>
      </c>
      <c r="I1198" s="22" t="s">
        <v>4587</v>
      </c>
    </row>
    <row r="1199" spans="1:9">
      <c r="A1199" s="22">
        <f t="shared" si="37"/>
        <v>1195</v>
      </c>
      <c r="B1199" s="21" t="str">
        <f t="shared" si="36"/>
        <v>80002702</v>
      </c>
      <c r="C1199" s="21">
        <v>80002702</v>
      </c>
      <c r="D1199" s="22"/>
      <c r="E1199" s="22" t="s">
        <v>5919</v>
      </c>
      <c r="F1199" s="22" t="s">
        <v>1255</v>
      </c>
      <c r="G1199" s="22" t="s">
        <v>405</v>
      </c>
      <c r="H1199" s="17">
        <v>44638</v>
      </c>
      <c r="I1199" s="22" t="s">
        <v>4587</v>
      </c>
    </row>
    <row r="1200" spans="1:9">
      <c r="A1200" s="22">
        <f t="shared" si="37"/>
        <v>1196</v>
      </c>
      <c r="B1200" s="21" t="str">
        <f t="shared" si="36"/>
        <v>80002702</v>
      </c>
      <c r="C1200" s="21">
        <v>80002702</v>
      </c>
      <c r="D1200" s="22"/>
      <c r="E1200" s="22" t="s">
        <v>5919</v>
      </c>
      <c r="F1200" s="22" t="s">
        <v>1255</v>
      </c>
      <c r="G1200" s="22" t="s">
        <v>405</v>
      </c>
      <c r="H1200" s="17">
        <v>44638</v>
      </c>
      <c r="I1200" s="22" t="s">
        <v>4587</v>
      </c>
    </row>
    <row r="1201" spans="1:9">
      <c r="A1201" s="22">
        <f t="shared" si="37"/>
        <v>1197</v>
      </c>
      <c r="B1201" s="21" t="str">
        <f t="shared" si="36"/>
        <v>80000850</v>
      </c>
      <c r="C1201" s="21">
        <v>80000850</v>
      </c>
      <c r="D1201" s="22"/>
      <c r="E1201" s="22" t="s">
        <v>5109</v>
      </c>
      <c r="F1201" s="22" t="s">
        <v>1255</v>
      </c>
      <c r="G1201" s="22" t="s">
        <v>328</v>
      </c>
      <c r="H1201" s="17">
        <v>44639</v>
      </c>
      <c r="I1201" s="22" t="s">
        <v>4587</v>
      </c>
    </row>
    <row r="1202" spans="1:9">
      <c r="A1202" s="22">
        <f t="shared" si="37"/>
        <v>1198</v>
      </c>
      <c r="B1202" s="21" t="str">
        <f t="shared" si="36"/>
        <v>80000843</v>
      </c>
      <c r="C1202" s="21">
        <v>80000843</v>
      </c>
      <c r="D1202" s="22"/>
      <c r="E1202" s="22" t="s">
        <v>5920</v>
      </c>
      <c r="F1202" s="22" t="s">
        <v>1255</v>
      </c>
      <c r="G1202" s="22" t="s">
        <v>328</v>
      </c>
      <c r="H1202" s="17">
        <v>44639</v>
      </c>
      <c r="I1202" s="22" t="s">
        <v>4587</v>
      </c>
    </row>
    <row r="1203" spans="1:9">
      <c r="A1203" s="22">
        <f t="shared" si="37"/>
        <v>1199</v>
      </c>
      <c r="B1203" s="21" t="str">
        <f t="shared" si="36"/>
        <v>80001767</v>
      </c>
      <c r="C1203" s="21">
        <v>80001767</v>
      </c>
      <c r="D1203" s="22"/>
      <c r="E1203" s="22" t="s">
        <v>5561</v>
      </c>
      <c r="F1203" s="22" t="s">
        <v>1255</v>
      </c>
      <c r="G1203" s="22" t="s">
        <v>328</v>
      </c>
      <c r="H1203" s="17">
        <v>44640</v>
      </c>
      <c r="I1203" s="22" t="s">
        <v>4587</v>
      </c>
    </row>
    <row r="1204" spans="1:9">
      <c r="A1204" s="22">
        <f t="shared" si="37"/>
        <v>1200</v>
      </c>
      <c r="B1204" s="21" t="str">
        <f t="shared" si="36"/>
        <v>80000641</v>
      </c>
      <c r="C1204" s="21">
        <v>80000641</v>
      </c>
      <c r="D1204" s="22"/>
      <c r="E1204" s="22" t="s">
        <v>1677</v>
      </c>
      <c r="F1204" s="22" t="s">
        <v>1255</v>
      </c>
      <c r="G1204" s="22" t="s">
        <v>405</v>
      </c>
      <c r="H1204" s="17">
        <v>44641</v>
      </c>
      <c r="I1204" s="22" t="s">
        <v>4587</v>
      </c>
    </row>
    <row r="1205" spans="1:9">
      <c r="A1205" s="22">
        <f t="shared" si="37"/>
        <v>1201</v>
      </c>
      <c r="B1205" s="21" t="str">
        <f t="shared" si="36"/>
        <v>80002596</v>
      </c>
      <c r="C1205" s="21">
        <v>80002596</v>
      </c>
      <c r="D1205" s="22"/>
      <c r="E1205" s="22" t="s">
        <v>2323</v>
      </c>
      <c r="F1205" s="22" t="s">
        <v>1255</v>
      </c>
      <c r="G1205" s="22" t="s">
        <v>405</v>
      </c>
      <c r="H1205" s="17">
        <v>44641</v>
      </c>
      <c r="I1205" s="22" t="s">
        <v>4587</v>
      </c>
    </row>
    <row r="1206" spans="1:9">
      <c r="A1206" s="22">
        <f t="shared" si="37"/>
        <v>1202</v>
      </c>
      <c r="B1206" s="21" t="str">
        <f t="shared" si="36"/>
        <v>80000648</v>
      </c>
      <c r="C1206" s="21">
        <v>80000648</v>
      </c>
      <c r="D1206" s="22"/>
      <c r="E1206" s="22" t="s">
        <v>5921</v>
      </c>
      <c r="F1206" s="22" t="s">
        <v>1255</v>
      </c>
      <c r="G1206" s="22" t="s">
        <v>3973</v>
      </c>
      <c r="H1206" s="17">
        <v>44641</v>
      </c>
      <c r="I1206" s="22" t="s">
        <v>4587</v>
      </c>
    </row>
    <row r="1207" spans="1:9">
      <c r="A1207" s="22">
        <f t="shared" si="37"/>
        <v>1203</v>
      </c>
      <c r="B1207" s="21" t="str">
        <f t="shared" si="36"/>
        <v>80002614</v>
      </c>
      <c r="C1207" s="21">
        <v>80002614</v>
      </c>
      <c r="D1207" s="22"/>
      <c r="E1207" s="22" t="s">
        <v>2255</v>
      </c>
      <c r="F1207" s="22" t="s">
        <v>1255</v>
      </c>
      <c r="G1207" s="22" t="s">
        <v>405</v>
      </c>
      <c r="H1207" s="17">
        <v>44641</v>
      </c>
      <c r="I1207" s="22" t="s">
        <v>4587</v>
      </c>
    </row>
    <row r="1208" spans="1:9">
      <c r="A1208" s="22">
        <f t="shared" si="37"/>
        <v>1204</v>
      </c>
      <c r="B1208" s="21" t="str">
        <f t="shared" si="36"/>
        <v>80002610</v>
      </c>
      <c r="C1208" s="21">
        <v>80002610</v>
      </c>
      <c r="D1208" s="22"/>
      <c r="E1208" s="22" t="s">
        <v>5922</v>
      </c>
      <c r="F1208" s="22" t="s">
        <v>1255</v>
      </c>
      <c r="G1208" s="22" t="s">
        <v>405</v>
      </c>
      <c r="H1208" s="17">
        <v>44641</v>
      </c>
      <c r="I1208" s="22" t="s">
        <v>4587</v>
      </c>
    </row>
    <row r="1209" spans="1:9">
      <c r="A1209" s="22">
        <f t="shared" si="37"/>
        <v>1205</v>
      </c>
      <c r="B1209" s="21" t="str">
        <f t="shared" si="36"/>
        <v>00212613</v>
      </c>
      <c r="C1209" s="21">
        <v>212613</v>
      </c>
      <c r="D1209" s="22"/>
      <c r="E1209" s="22" t="s">
        <v>5923</v>
      </c>
      <c r="F1209" s="22" t="s">
        <v>3946</v>
      </c>
      <c r="G1209" s="22" t="s">
        <v>405</v>
      </c>
      <c r="H1209" s="17">
        <v>44642</v>
      </c>
      <c r="I1209" s="22" t="s">
        <v>4587</v>
      </c>
    </row>
    <row r="1210" spans="1:9">
      <c r="A1210" s="22">
        <f t="shared" si="37"/>
        <v>1206</v>
      </c>
      <c r="B1210" s="21" t="str">
        <f t="shared" si="36"/>
        <v>00212631</v>
      </c>
      <c r="C1210" s="21">
        <v>212631</v>
      </c>
      <c r="D1210" s="22"/>
      <c r="E1210" s="22" t="s">
        <v>5923</v>
      </c>
      <c r="F1210" s="22" t="s">
        <v>3946</v>
      </c>
      <c r="G1210" s="22" t="s">
        <v>405</v>
      </c>
      <c r="H1210" s="17">
        <v>44642</v>
      </c>
      <c r="I1210" s="22" t="s">
        <v>4587</v>
      </c>
    </row>
    <row r="1211" spans="1:9">
      <c r="A1211" s="22">
        <f t="shared" si="37"/>
        <v>1207</v>
      </c>
      <c r="B1211" s="21" t="str">
        <f t="shared" si="36"/>
        <v>BMP-0305213</v>
      </c>
      <c r="C1211" s="21" t="s">
        <v>545</v>
      </c>
      <c r="D1211" s="22"/>
      <c r="E1211" s="22" t="s">
        <v>5924</v>
      </c>
      <c r="F1211" s="22" t="s">
        <v>326</v>
      </c>
      <c r="G1211" s="22" t="s">
        <v>328</v>
      </c>
      <c r="H1211" s="17">
        <v>44642</v>
      </c>
      <c r="I1211" s="22" t="s">
        <v>4587</v>
      </c>
    </row>
    <row r="1212" spans="1:9">
      <c r="A1212" s="22">
        <f t="shared" si="37"/>
        <v>1208</v>
      </c>
      <c r="B1212" s="21" t="str">
        <f t="shared" si="36"/>
        <v>01121337</v>
      </c>
      <c r="C1212" s="21">
        <v>1121337</v>
      </c>
      <c r="D1212" s="22"/>
      <c r="E1212" s="22" t="s">
        <v>2958</v>
      </c>
      <c r="F1212" s="22" t="s">
        <v>1255</v>
      </c>
      <c r="G1212" s="22" t="s">
        <v>328</v>
      </c>
      <c r="H1212" s="17">
        <v>44642</v>
      </c>
      <c r="I1212" s="22" t="s">
        <v>4587</v>
      </c>
    </row>
    <row r="1213" spans="1:9">
      <c r="A1213" s="22">
        <f t="shared" si="37"/>
        <v>1209</v>
      </c>
      <c r="B1213" s="21" t="str">
        <f t="shared" si="36"/>
        <v>00111117</v>
      </c>
      <c r="C1213" s="21">
        <v>111117</v>
      </c>
      <c r="D1213" s="22"/>
      <c r="E1213" s="22" t="s">
        <v>5277</v>
      </c>
      <c r="F1213" s="22" t="s">
        <v>1255</v>
      </c>
      <c r="G1213" s="22" t="s">
        <v>355</v>
      </c>
      <c r="H1213" s="17">
        <v>44642</v>
      </c>
      <c r="I1213" s="22" t="s">
        <v>4587</v>
      </c>
    </row>
    <row r="1214" spans="1:9">
      <c r="A1214" s="22">
        <f t="shared" si="37"/>
        <v>1210</v>
      </c>
      <c r="B1214" s="21" t="str">
        <f t="shared" si="36"/>
        <v>80002784</v>
      </c>
      <c r="C1214" s="21">
        <v>80002784</v>
      </c>
      <c r="D1214" s="22"/>
      <c r="E1214" s="22" t="s">
        <v>5586</v>
      </c>
      <c r="F1214" s="22" t="s">
        <v>1255</v>
      </c>
      <c r="G1214" s="22" t="s">
        <v>328</v>
      </c>
      <c r="H1214" s="17">
        <v>44642</v>
      </c>
      <c r="I1214" s="22" t="s">
        <v>4587</v>
      </c>
    </row>
    <row r="1215" spans="1:9">
      <c r="A1215" s="22">
        <f t="shared" si="37"/>
        <v>1211</v>
      </c>
      <c r="B1215" s="21" t="str">
        <f t="shared" si="36"/>
        <v>80001796</v>
      </c>
      <c r="C1215" s="21">
        <v>80001796</v>
      </c>
      <c r="D1215" s="22"/>
      <c r="E1215" s="22" t="s">
        <v>5566</v>
      </c>
      <c r="F1215" s="22" t="s">
        <v>1255</v>
      </c>
      <c r="G1215" s="22" t="s">
        <v>328</v>
      </c>
      <c r="H1215" s="17">
        <v>44642</v>
      </c>
      <c r="I1215" s="22" t="s">
        <v>4587</v>
      </c>
    </row>
    <row r="1216" spans="1:9">
      <c r="A1216" s="22">
        <f t="shared" si="37"/>
        <v>1212</v>
      </c>
      <c r="B1216" s="21" t="str">
        <f t="shared" si="36"/>
        <v>O305040</v>
      </c>
      <c r="C1216" s="21" t="s">
        <v>5925</v>
      </c>
      <c r="D1216" s="22"/>
      <c r="E1216" s="22" t="s">
        <v>5387</v>
      </c>
      <c r="F1216" s="22" t="s">
        <v>1255</v>
      </c>
      <c r="G1216" s="22" t="s">
        <v>405</v>
      </c>
      <c r="H1216" s="17">
        <v>44642</v>
      </c>
      <c r="I1216" s="22" t="s">
        <v>4587</v>
      </c>
    </row>
    <row r="1217" spans="1:9">
      <c r="A1217" s="22">
        <f t="shared" si="37"/>
        <v>1213</v>
      </c>
      <c r="B1217" s="21" t="str">
        <f t="shared" si="36"/>
        <v>80002186</v>
      </c>
      <c r="C1217" s="21">
        <v>80002186</v>
      </c>
      <c r="D1217" s="22"/>
      <c r="E1217" s="22" t="s">
        <v>5599</v>
      </c>
      <c r="F1217" s="22" t="s">
        <v>1255</v>
      </c>
      <c r="G1217" s="22" t="s">
        <v>405</v>
      </c>
      <c r="H1217" s="17">
        <v>44642</v>
      </c>
      <c r="I1217" s="22" t="s">
        <v>4587</v>
      </c>
    </row>
    <row r="1218" spans="1:9">
      <c r="A1218" s="22">
        <f t="shared" si="37"/>
        <v>1214</v>
      </c>
      <c r="B1218" s="21" t="str">
        <f t="shared" si="36"/>
        <v>80002535</v>
      </c>
      <c r="C1218" s="21">
        <v>80002535</v>
      </c>
      <c r="D1218" s="22"/>
      <c r="E1218" s="22" t="s">
        <v>5535</v>
      </c>
      <c r="F1218" s="22" t="s">
        <v>1255</v>
      </c>
      <c r="G1218" s="22" t="s">
        <v>405</v>
      </c>
      <c r="H1218" s="17">
        <v>44642</v>
      </c>
      <c r="I1218" s="22" t="s">
        <v>4587</v>
      </c>
    </row>
    <row r="1219" spans="1:9">
      <c r="A1219" s="22">
        <f t="shared" si="37"/>
        <v>1215</v>
      </c>
      <c r="B1219" s="21" t="str">
        <f t="shared" si="36"/>
        <v>80002026</v>
      </c>
      <c r="C1219" s="21">
        <v>80002026</v>
      </c>
      <c r="D1219" s="22"/>
      <c r="E1219" s="22" t="s">
        <v>5926</v>
      </c>
      <c r="F1219" s="22" t="s">
        <v>1255</v>
      </c>
      <c r="G1219" s="22" t="s">
        <v>405</v>
      </c>
      <c r="H1219" s="17">
        <v>44642</v>
      </c>
      <c r="I1219" s="22" t="s">
        <v>4587</v>
      </c>
    </row>
    <row r="1220" spans="1:9">
      <c r="A1220" s="22">
        <f t="shared" si="37"/>
        <v>1216</v>
      </c>
      <c r="B1220" s="21" t="str">
        <f t="shared" si="36"/>
        <v>BMP-191040002</v>
      </c>
      <c r="C1220" s="21" t="s">
        <v>439</v>
      </c>
      <c r="D1220" s="22"/>
      <c r="E1220" s="22" t="s">
        <v>5206</v>
      </c>
      <c r="F1220" s="22" t="s">
        <v>326</v>
      </c>
      <c r="G1220" s="22" t="s">
        <v>355</v>
      </c>
      <c r="H1220" s="17">
        <v>44642</v>
      </c>
      <c r="I1220" s="22" t="s">
        <v>4587</v>
      </c>
    </row>
    <row r="1221" spans="1:9">
      <c r="A1221" s="22">
        <f t="shared" si="37"/>
        <v>1217</v>
      </c>
      <c r="B1221" s="21" t="str">
        <f t="shared" ref="B1221:B1284" si="38">TEXT(C1221,"00000000")</f>
        <v>80002685</v>
      </c>
      <c r="C1221" s="21">
        <v>80002685</v>
      </c>
      <c r="D1221" s="22"/>
      <c r="E1221" s="22" t="s">
        <v>5927</v>
      </c>
      <c r="F1221" s="22" t="s">
        <v>1255</v>
      </c>
      <c r="G1221" s="22" t="s">
        <v>405</v>
      </c>
      <c r="H1221" s="17">
        <v>44642</v>
      </c>
      <c r="I1221" s="22" t="s">
        <v>4587</v>
      </c>
    </row>
    <row r="1222" spans="1:9">
      <c r="A1222" s="22">
        <f t="shared" si="37"/>
        <v>1218</v>
      </c>
      <c r="B1222" s="21" t="str">
        <f t="shared" si="38"/>
        <v>80002642</v>
      </c>
      <c r="C1222" s="21">
        <v>80002642</v>
      </c>
      <c r="D1222" s="22"/>
      <c r="E1222" s="22" t="s">
        <v>5928</v>
      </c>
      <c r="F1222" s="22" t="s">
        <v>1255</v>
      </c>
      <c r="G1222" s="22" t="s">
        <v>405</v>
      </c>
      <c r="H1222" s="17">
        <v>44642</v>
      </c>
      <c r="I1222" s="22" t="s">
        <v>4587</v>
      </c>
    </row>
    <row r="1223" spans="1:9">
      <c r="A1223" s="22">
        <f t="shared" si="37"/>
        <v>1219</v>
      </c>
      <c r="B1223" s="21" t="str">
        <f t="shared" si="38"/>
        <v>80002362</v>
      </c>
      <c r="C1223" s="21">
        <v>80002362</v>
      </c>
      <c r="D1223" s="22"/>
      <c r="E1223" s="22" t="s">
        <v>5929</v>
      </c>
      <c r="F1223" s="22" t="s">
        <v>1255</v>
      </c>
      <c r="G1223" s="22" t="s">
        <v>405</v>
      </c>
      <c r="H1223" s="17">
        <v>44642</v>
      </c>
      <c r="I1223" s="22" t="s">
        <v>4587</v>
      </c>
    </row>
    <row r="1224" spans="1:9">
      <c r="A1224" s="22">
        <f t="shared" ref="A1224:A1287" si="39">A1223+1</f>
        <v>1220</v>
      </c>
      <c r="B1224" s="21" t="str">
        <f t="shared" si="38"/>
        <v>80000639</v>
      </c>
      <c r="C1224" s="21">
        <v>80000639</v>
      </c>
      <c r="D1224" s="22"/>
      <c r="E1224" s="22" t="s">
        <v>5930</v>
      </c>
      <c r="F1224" s="22" t="s">
        <v>1255</v>
      </c>
      <c r="G1224" s="22" t="s">
        <v>405</v>
      </c>
      <c r="H1224" s="17">
        <v>44642</v>
      </c>
      <c r="I1224" s="22" t="s">
        <v>4587</v>
      </c>
    </row>
    <row r="1225" spans="1:9">
      <c r="A1225" s="22">
        <f t="shared" si="39"/>
        <v>1221</v>
      </c>
      <c r="B1225" s="21" t="str">
        <f t="shared" si="38"/>
        <v>80002362</v>
      </c>
      <c r="C1225" s="21">
        <v>80002362</v>
      </c>
      <c r="D1225" s="22"/>
      <c r="E1225" s="22" t="s">
        <v>5929</v>
      </c>
      <c r="F1225" s="22" t="s">
        <v>1255</v>
      </c>
      <c r="G1225" s="22" t="s">
        <v>405</v>
      </c>
      <c r="H1225" s="17">
        <v>44642</v>
      </c>
      <c r="I1225" s="22" t="s">
        <v>4587</v>
      </c>
    </row>
    <row r="1226" spans="1:9">
      <c r="A1226" s="22">
        <f t="shared" si="39"/>
        <v>1222</v>
      </c>
      <c r="B1226" s="21" t="str">
        <f t="shared" si="38"/>
        <v>80000639</v>
      </c>
      <c r="C1226" s="21">
        <v>80000639</v>
      </c>
      <c r="D1226" s="22"/>
      <c r="E1226" s="22" t="s">
        <v>5930</v>
      </c>
      <c r="F1226" s="22" t="s">
        <v>1255</v>
      </c>
      <c r="G1226" s="22" t="s">
        <v>405</v>
      </c>
      <c r="H1226" s="17">
        <v>44642</v>
      </c>
      <c r="I1226" s="22" t="s">
        <v>4587</v>
      </c>
    </row>
    <row r="1227" spans="1:9">
      <c r="A1227" s="22">
        <f t="shared" si="39"/>
        <v>1223</v>
      </c>
      <c r="B1227" s="21" t="str">
        <f t="shared" si="38"/>
        <v>01200255</v>
      </c>
      <c r="C1227" s="21">
        <v>1200255</v>
      </c>
      <c r="D1227" s="22"/>
      <c r="E1227" s="22" t="s">
        <v>5406</v>
      </c>
      <c r="F1227" s="22" t="s">
        <v>1141</v>
      </c>
      <c r="G1227" s="22" t="s">
        <v>328</v>
      </c>
      <c r="H1227" s="17">
        <v>44643</v>
      </c>
      <c r="I1227" s="22" t="s">
        <v>4587</v>
      </c>
    </row>
    <row r="1228" spans="1:9">
      <c r="A1228" s="22">
        <f t="shared" si="39"/>
        <v>1224</v>
      </c>
      <c r="B1228" s="21" t="str">
        <f t="shared" si="38"/>
        <v>80000827</v>
      </c>
      <c r="C1228" s="21">
        <v>80000827</v>
      </c>
      <c r="D1228" s="22"/>
      <c r="E1228" s="22" t="s">
        <v>5931</v>
      </c>
      <c r="F1228" s="22" t="s">
        <v>1255</v>
      </c>
      <c r="G1228" s="22" t="s">
        <v>328</v>
      </c>
      <c r="H1228" s="17">
        <v>44643</v>
      </c>
      <c r="I1228" s="22" t="s">
        <v>4587</v>
      </c>
    </row>
    <row r="1229" spans="1:9">
      <c r="A1229" s="22">
        <f t="shared" si="39"/>
        <v>1225</v>
      </c>
      <c r="B1229" s="21" t="str">
        <f t="shared" si="38"/>
        <v>80002159</v>
      </c>
      <c r="C1229" s="21">
        <v>80002159</v>
      </c>
      <c r="D1229" s="22"/>
      <c r="E1229" s="22" t="s">
        <v>5503</v>
      </c>
      <c r="F1229" s="22" t="s">
        <v>1255</v>
      </c>
      <c r="G1229" s="22" t="s">
        <v>405</v>
      </c>
      <c r="H1229" s="17">
        <v>44643</v>
      </c>
      <c r="I1229" s="22" t="s">
        <v>4587</v>
      </c>
    </row>
    <row r="1230" spans="1:9">
      <c r="A1230" s="22">
        <f t="shared" si="39"/>
        <v>1226</v>
      </c>
      <c r="B1230" s="21" t="str">
        <f t="shared" si="38"/>
        <v>80001840</v>
      </c>
      <c r="C1230" s="21">
        <v>80001840</v>
      </c>
      <c r="D1230" s="22"/>
      <c r="E1230" s="22" t="s">
        <v>5399</v>
      </c>
      <c r="F1230" s="22" t="s">
        <v>1255</v>
      </c>
      <c r="G1230" s="22" t="s">
        <v>405</v>
      </c>
      <c r="H1230" s="17">
        <v>44644</v>
      </c>
      <c r="I1230" s="22" t="s">
        <v>4587</v>
      </c>
    </row>
    <row r="1231" spans="1:9">
      <c r="A1231" s="22">
        <f t="shared" si="39"/>
        <v>1227</v>
      </c>
      <c r="B1231" s="21" t="str">
        <f t="shared" si="38"/>
        <v>01121141</v>
      </c>
      <c r="C1231" s="21">
        <v>1121141</v>
      </c>
      <c r="D1231" s="22"/>
      <c r="E1231" s="22" t="s">
        <v>5184</v>
      </c>
      <c r="F1231" s="22" t="s">
        <v>1255</v>
      </c>
      <c r="G1231" s="22" t="s">
        <v>328</v>
      </c>
      <c r="H1231" s="17">
        <v>44644</v>
      </c>
      <c r="I1231" s="22" t="s">
        <v>4587</v>
      </c>
    </row>
    <row r="1232" spans="1:9">
      <c r="A1232" s="22">
        <f t="shared" si="39"/>
        <v>1228</v>
      </c>
      <c r="B1232" s="21" t="str">
        <f t="shared" si="38"/>
        <v>00119203</v>
      </c>
      <c r="C1232" s="21">
        <v>119203</v>
      </c>
      <c r="D1232" s="22"/>
      <c r="E1232" s="22" t="s">
        <v>5932</v>
      </c>
      <c r="F1232" s="22" t="s">
        <v>1255</v>
      </c>
      <c r="G1232" s="22" t="s">
        <v>355</v>
      </c>
      <c r="H1232" s="17">
        <v>44644</v>
      </c>
      <c r="I1232" s="22" t="s">
        <v>4587</v>
      </c>
    </row>
    <row r="1233" spans="1:9">
      <c r="A1233" s="22">
        <f t="shared" si="39"/>
        <v>1229</v>
      </c>
      <c r="B1233" s="21" t="str">
        <f t="shared" si="38"/>
        <v>00112663</v>
      </c>
      <c r="C1233" s="21">
        <v>112663</v>
      </c>
      <c r="D1233" s="22"/>
      <c r="E1233" s="22" t="s">
        <v>5933</v>
      </c>
      <c r="F1233" s="22" t="s">
        <v>1255</v>
      </c>
      <c r="G1233" s="22" t="s">
        <v>328</v>
      </c>
      <c r="H1233" s="17">
        <v>44644</v>
      </c>
      <c r="I1233" s="22" t="s">
        <v>4587</v>
      </c>
    </row>
    <row r="1234" spans="1:9">
      <c r="A1234" s="22">
        <f t="shared" si="39"/>
        <v>1230</v>
      </c>
      <c r="B1234" s="21" t="str">
        <f t="shared" si="38"/>
        <v>80001282</v>
      </c>
      <c r="C1234" s="21">
        <v>80001282</v>
      </c>
      <c r="D1234" s="22"/>
      <c r="E1234" s="22" t="s">
        <v>5934</v>
      </c>
      <c r="F1234" s="22" t="s">
        <v>1255</v>
      </c>
      <c r="G1234" s="22" t="s">
        <v>405</v>
      </c>
      <c r="H1234" s="17">
        <v>44644</v>
      </c>
      <c r="I1234" s="22" t="s">
        <v>4587</v>
      </c>
    </row>
    <row r="1235" spans="1:9">
      <c r="A1235" s="22">
        <f t="shared" si="39"/>
        <v>1231</v>
      </c>
      <c r="B1235" s="21" t="str">
        <f t="shared" si="38"/>
        <v>80002362</v>
      </c>
      <c r="C1235" s="21">
        <v>80002362</v>
      </c>
      <c r="D1235" s="22"/>
      <c r="E1235" s="22" t="s">
        <v>5929</v>
      </c>
      <c r="F1235" s="22" t="s">
        <v>1255</v>
      </c>
      <c r="G1235" s="22" t="s">
        <v>405</v>
      </c>
      <c r="H1235" s="17">
        <v>44644</v>
      </c>
      <c r="I1235" s="22" t="s">
        <v>4587</v>
      </c>
    </row>
    <row r="1236" spans="1:9">
      <c r="A1236" s="22">
        <f t="shared" si="39"/>
        <v>1232</v>
      </c>
      <c r="B1236" s="21" t="str">
        <f t="shared" si="38"/>
        <v>80000639</v>
      </c>
      <c r="C1236" s="21">
        <v>80000639</v>
      </c>
      <c r="D1236" s="22"/>
      <c r="E1236" s="22" t="s">
        <v>5930</v>
      </c>
      <c r="F1236" s="22" t="s">
        <v>1255</v>
      </c>
      <c r="G1236" s="22" t="s">
        <v>405</v>
      </c>
      <c r="H1236" s="17">
        <v>44644</v>
      </c>
      <c r="I1236" s="22" t="s">
        <v>4587</v>
      </c>
    </row>
    <row r="1237" spans="1:9">
      <c r="A1237" s="22">
        <f t="shared" si="39"/>
        <v>1233</v>
      </c>
      <c r="B1237" s="21" t="str">
        <f t="shared" si="38"/>
        <v>80002612</v>
      </c>
      <c r="C1237" s="21">
        <v>80002612</v>
      </c>
      <c r="D1237" s="22"/>
      <c r="E1237" s="22" t="s">
        <v>5935</v>
      </c>
      <c r="F1237" s="22" t="s">
        <v>1255</v>
      </c>
      <c r="G1237" s="22" t="s">
        <v>405</v>
      </c>
      <c r="H1237" s="17">
        <v>44644</v>
      </c>
      <c r="I1237" s="22" t="s">
        <v>4587</v>
      </c>
    </row>
    <row r="1238" spans="1:9">
      <c r="A1238" s="22">
        <f t="shared" si="39"/>
        <v>1234</v>
      </c>
      <c r="B1238" s="21" t="str">
        <f t="shared" si="38"/>
        <v>80000658</v>
      </c>
      <c r="C1238" s="21">
        <v>80000658</v>
      </c>
      <c r="D1238" s="22"/>
      <c r="E1238" s="22" t="s">
        <v>2117</v>
      </c>
      <c r="F1238" s="22" t="s">
        <v>1255</v>
      </c>
      <c r="G1238" s="22" t="s">
        <v>405</v>
      </c>
      <c r="H1238" s="17">
        <v>44644</v>
      </c>
      <c r="I1238" s="22" t="s">
        <v>4587</v>
      </c>
    </row>
    <row r="1239" spans="1:9">
      <c r="A1239" s="22">
        <f t="shared" si="39"/>
        <v>1235</v>
      </c>
      <c r="B1239" s="21" t="str">
        <f t="shared" si="38"/>
        <v>80000658</v>
      </c>
      <c r="C1239" s="21">
        <v>80000658</v>
      </c>
      <c r="D1239" s="22"/>
      <c r="E1239" s="22" t="s">
        <v>2117</v>
      </c>
      <c r="F1239" s="22" t="s">
        <v>1255</v>
      </c>
      <c r="G1239" s="22" t="s">
        <v>405</v>
      </c>
      <c r="H1239" s="17">
        <v>44645</v>
      </c>
      <c r="I1239" s="22" t="s">
        <v>4587</v>
      </c>
    </row>
    <row r="1240" spans="1:9">
      <c r="A1240" s="22">
        <f t="shared" si="39"/>
        <v>1236</v>
      </c>
      <c r="B1240" s="21" t="str">
        <f t="shared" si="38"/>
        <v>80002612</v>
      </c>
      <c r="C1240" s="21">
        <v>80002612</v>
      </c>
      <c r="D1240" s="22"/>
      <c r="E1240" s="22" t="s">
        <v>5935</v>
      </c>
      <c r="F1240" s="22" t="s">
        <v>1255</v>
      </c>
      <c r="G1240" s="22" t="s">
        <v>405</v>
      </c>
      <c r="H1240" s="17">
        <v>44645</v>
      </c>
      <c r="I1240" s="22" t="s">
        <v>4587</v>
      </c>
    </row>
    <row r="1241" spans="1:9">
      <c r="A1241" s="22">
        <f t="shared" si="39"/>
        <v>1237</v>
      </c>
      <c r="B1241" s="21" t="str">
        <f t="shared" si="38"/>
        <v>00118089</v>
      </c>
      <c r="C1241" s="21">
        <v>118089</v>
      </c>
      <c r="D1241" s="22"/>
      <c r="E1241" s="22" t="s">
        <v>5936</v>
      </c>
      <c r="F1241" s="22" t="s">
        <v>1255</v>
      </c>
      <c r="G1241" s="22" t="s">
        <v>328</v>
      </c>
      <c r="H1241" s="17">
        <v>44646</v>
      </c>
      <c r="I1241" s="22" t="s">
        <v>4587</v>
      </c>
    </row>
    <row r="1242" spans="1:9">
      <c r="A1242" s="22">
        <f t="shared" si="39"/>
        <v>1238</v>
      </c>
      <c r="B1242" s="21" t="str">
        <f t="shared" si="38"/>
        <v>80000846</v>
      </c>
      <c r="C1242" s="21">
        <v>80000846</v>
      </c>
      <c r="D1242" s="22"/>
      <c r="E1242" s="22" t="s">
        <v>5937</v>
      </c>
      <c r="F1242" s="22" t="s">
        <v>1255</v>
      </c>
      <c r="G1242" s="22" t="s">
        <v>328</v>
      </c>
      <c r="H1242" s="17">
        <v>44646</v>
      </c>
      <c r="I1242" s="22" t="s">
        <v>4587</v>
      </c>
    </row>
    <row r="1243" spans="1:9">
      <c r="A1243" s="22">
        <f t="shared" si="39"/>
        <v>1239</v>
      </c>
      <c r="B1243" s="21" t="str">
        <f t="shared" si="38"/>
        <v>BMP-0405211</v>
      </c>
      <c r="C1243" s="21" t="s">
        <v>564</v>
      </c>
      <c r="D1243" s="22"/>
      <c r="E1243" s="22" t="s">
        <v>5938</v>
      </c>
      <c r="F1243" s="22" t="s">
        <v>326</v>
      </c>
      <c r="G1243" s="22" t="s">
        <v>328</v>
      </c>
      <c r="H1243" s="17">
        <v>44646</v>
      </c>
      <c r="I1243" s="22" t="s">
        <v>4587</v>
      </c>
    </row>
    <row r="1244" spans="1:9">
      <c r="A1244" s="22">
        <f t="shared" si="39"/>
        <v>1240</v>
      </c>
      <c r="B1244" s="21" t="str">
        <f t="shared" si="38"/>
        <v>80001446</v>
      </c>
      <c r="C1244" s="21">
        <v>80001446</v>
      </c>
      <c r="D1244" s="22"/>
      <c r="E1244" s="22" t="s">
        <v>5233</v>
      </c>
      <c r="F1244" s="22" t="s">
        <v>1255</v>
      </c>
      <c r="G1244" s="22" t="s">
        <v>328</v>
      </c>
      <c r="H1244" s="17">
        <v>44646</v>
      </c>
      <c r="I1244" s="22" t="s">
        <v>4587</v>
      </c>
    </row>
    <row r="1245" spans="1:9">
      <c r="A1245" s="22">
        <f t="shared" si="39"/>
        <v>1241</v>
      </c>
      <c r="B1245" s="21" t="str">
        <f t="shared" si="38"/>
        <v>00108333</v>
      </c>
      <c r="C1245" s="21">
        <v>108333</v>
      </c>
      <c r="D1245" s="22"/>
      <c r="E1245" s="22" t="s">
        <v>5939</v>
      </c>
      <c r="F1245" s="22" t="s">
        <v>1255</v>
      </c>
      <c r="G1245" s="22" t="s">
        <v>328</v>
      </c>
      <c r="H1245" s="17">
        <v>44646</v>
      </c>
      <c r="I1245" s="22" t="s">
        <v>4587</v>
      </c>
    </row>
    <row r="1246" spans="1:9">
      <c r="A1246" s="22">
        <f t="shared" si="39"/>
        <v>1242</v>
      </c>
      <c r="B1246" s="21" t="str">
        <f t="shared" si="38"/>
        <v>80001259</v>
      </c>
      <c r="C1246" s="21">
        <v>80001259</v>
      </c>
      <c r="D1246" s="22"/>
      <c r="E1246" s="22" t="s">
        <v>5432</v>
      </c>
      <c r="F1246" s="22" t="s">
        <v>1255</v>
      </c>
      <c r="G1246" s="22" t="s">
        <v>3973</v>
      </c>
      <c r="H1246" s="17">
        <v>44646</v>
      </c>
      <c r="I1246" s="22" t="s">
        <v>4587</v>
      </c>
    </row>
    <row r="1247" spans="1:9">
      <c r="A1247" s="22">
        <f t="shared" si="39"/>
        <v>1243</v>
      </c>
      <c r="B1247" s="21" t="str">
        <f t="shared" si="38"/>
        <v>80001259</v>
      </c>
      <c r="C1247" s="21">
        <v>80001259</v>
      </c>
      <c r="D1247" s="22"/>
      <c r="E1247" s="22" t="s">
        <v>5432</v>
      </c>
      <c r="F1247" s="22" t="s">
        <v>1255</v>
      </c>
      <c r="G1247" s="22" t="s">
        <v>3973</v>
      </c>
      <c r="H1247" s="17">
        <v>44646</v>
      </c>
      <c r="I1247" s="22" t="s">
        <v>4587</v>
      </c>
    </row>
    <row r="1248" spans="1:9">
      <c r="A1248" s="22">
        <f t="shared" si="39"/>
        <v>1244</v>
      </c>
      <c r="B1248" s="21" t="str">
        <f t="shared" si="38"/>
        <v>80001271</v>
      </c>
      <c r="C1248" s="21">
        <v>80001271</v>
      </c>
      <c r="D1248" s="22"/>
      <c r="E1248" s="22" t="s">
        <v>5380</v>
      </c>
      <c r="F1248" s="22" t="s">
        <v>1255</v>
      </c>
      <c r="G1248" s="22" t="s">
        <v>405</v>
      </c>
      <c r="H1248" s="17">
        <v>44646</v>
      </c>
      <c r="I1248" s="22" t="s">
        <v>4587</v>
      </c>
    </row>
    <row r="1249" spans="1:9">
      <c r="A1249" s="22">
        <f t="shared" si="39"/>
        <v>1245</v>
      </c>
      <c r="B1249" s="21" t="str">
        <f t="shared" si="38"/>
        <v>80001312</v>
      </c>
      <c r="C1249" s="21">
        <v>80001312</v>
      </c>
      <c r="D1249" s="22"/>
      <c r="E1249" s="22" t="s">
        <v>5304</v>
      </c>
      <c r="F1249" s="22" t="s">
        <v>1255</v>
      </c>
      <c r="G1249" s="22" t="s">
        <v>386</v>
      </c>
      <c r="H1249" s="17">
        <v>44646</v>
      </c>
      <c r="I1249" s="22" t="s">
        <v>4587</v>
      </c>
    </row>
    <row r="1250" spans="1:9">
      <c r="A1250" s="22">
        <f t="shared" si="39"/>
        <v>1246</v>
      </c>
      <c r="B1250" s="21" t="str">
        <f t="shared" si="38"/>
        <v>80002534</v>
      </c>
      <c r="C1250" s="21">
        <v>80002534</v>
      </c>
      <c r="D1250" s="22"/>
      <c r="E1250" s="22" t="s">
        <v>5486</v>
      </c>
      <c r="F1250" s="22" t="s">
        <v>1255</v>
      </c>
      <c r="G1250" s="22" t="s">
        <v>405</v>
      </c>
      <c r="H1250" s="17">
        <v>44646</v>
      </c>
      <c r="I1250" s="22" t="s">
        <v>4587</v>
      </c>
    </row>
    <row r="1251" spans="1:9">
      <c r="A1251" s="22">
        <f t="shared" si="39"/>
        <v>1247</v>
      </c>
      <c r="B1251" s="21" t="str">
        <f t="shared" si="38"/>
        <v>80002534</v>
      </c>
      <c r="C1251" s="21">
        <v>80002534</v>
      </c>
      <c r="D1251" s="22"/>
      <c r="E1251" s="22" t="s">
        <v>5486</v>
      </c>
      <c r="F1251" s="22" t="s">
        <v>1255</v>
      </c>
      <c r="G1251" s="22" t="s">
        <v>405</v>
      </c>
      <c r="H1251" s="17">
        <v>44647</v>
      </c>
      <c r="I1251" s="22" t="s">
        <v>4587</v>
      </c>
    </row>
    <row r="1252" spans="1:9">
      <c r="A1252" s="22">
        <f t="shared" si="39"/>
        <v>1248</v>
      </c>
      <c r="B1252" s="21" t="str">
        <f t="shared" si="38"/>
        <v>80000644</v>
      </c>
      <c r="C1252" s="21">
        <v>80000644</v>
      </c>
      <c r="D1252" s="22"/>
      <c r="E1252" s="22" t="s">
        <v>5583</v>
      </c>
      <c r="F1252" s="22" t="s">
        <v>1255</v>
      </c>
      <c r="G1252" s="22" t="s">
        <v>328</v>
      </c>
      <c r="H1252" s="17">
        <v>44647</v>
      </c>
      <c r="I1252" s="22" t="s">
        <v>4587</v>
      </c>
    </row>
    <row r="1253" spans="1:9">
      <c r="A1253" s="22">
        <f t="shared" si="39"/>
        <v>1249</v>
      </c>
      <c r="B1253" s="21" t="str">
        <f t="shared" si="38"/>
        <v>00107809</v>
      </c>
      <c r="C1253" s="21">
        <v>107809</v>
      </c>
      <c r="D1253" s="22"/>
      <c r="E1253" s="22" t="s">
        <v>5347</v>
      </c>
      <c r="F1253" s="22" t="s">
        <v>1255</v>
      </c>
      <c r="G1253" s="22" t="s">
        <v>3973</v>
      </c>
      <c r="H1253" s="17">
        <v>44647</v>
      </c>
      <c r="I1253" s="22" t="s">
        <v>4587</v>
      </c>
    </row>
    <row r="1254" spans="1:9">
      <c r="A1254" s="22">
        <f t="shared" si="39"/>
        <v>1250</v>
      </c>
      <c r="B1254" s="21" t="str">
        <f t="shared" si="38"/>
        <v>00118525</v>
      </c>
      <c r="C1254" s="21">
        <v>118525</v>
      </c>
      <c r="D1254" s="22"/>
      <c r="E1254" s="22" t="s">
        <v>5940</v>
      </c>
      <c r="F1254" s="22" t="s">
        <v>1255</v>
      </c>
      <c r="G1254" s="22" t="s">
        <v>328</v>
      </c>
      <c r="H1254" s="17">
        <v>44648</v>
      </c>
      <c r="I1254" s="22" t="s">
        <v>4587</v>
      </c>
    </row>
    <row r="1255" spans="1:9">
      <c r="A1255" s="22">
        <f t="shared" si="39"/>
        <v>1251</v>
      </c>
      <c r="B1255" s="21" t="str">
        <f t="shared" si="38"/>
        <v>80002499</v>
      </c>
      <c r="C1255" s="21">
        <v>80002499</v>
      </c>
      <c r="D1255" s="22"/>
      <c r="E1255" s="22" t="s">
        <v>5941</v>
      </c>
      <c r="F1255" s="22" t="s">
        <v>1255</v>
      </c>
      <c r="G1255" s="22" t="s">
        <v>328</v>
      </c>
      <c r="H1255" s="17">
        <v>44648</v>
      </c>
      <c r="I1255" s="22" t="s">
        <v>4587</v>
      </c>
    </row>
    <row r="1256" spans="1:9">
      <c r="A1256" s="22">
        <f t="shared" si="39"/>
        <v>1252</v>
      </c>
      <c r="B1256" s="21" t="str">
        <f t="shared" si="38"/>
        <v>80002260</v>
      </c>
      <c r="C1256" s="21">
        <v>80002260</v>
      </c>
      <c r="D1256" s="22"/>
      <c r="E1256" s="22" t="s">
        <v>5655</v>
      </c>
      <c r="F1256" s="22" t="s">
        <v>1255</v>
      </c>
      <c r="G1256" s="22" t="s">
        <v>328</v>
      </c>
      <c r="H1256" s="17">
        <v>44648</v>
      </c>
      <c r="I1256" s="22" t="s">
        <v>4587</v>
      </c>
    </row>
    <row r="1257" spans="1:9">
      <c r="A1257" s="22">
        <f t="shared" si="39"/>
        <v>1253</v>
      </c>
      <c r="B1257" s="21" t="str">
        <f t="shared" si="38"/>
        <v>80002254</v>
      </c>
      <c r="C1257" s="21">
        <v>80002254</v>
      </c>
      <c r="D1257" s="22"/>
      <c r="E1257" s="22" t="s">
        <v>5942</v>
      </c>
      <c r="F1257" s="22" t="s">
        <v>1255</v>
      </c>
      <c r="G1257" s="22" t="s">
        <v>328</v>
      </c>
      <c r="H1257" s="17">
        <v>44648</v>
      </c>
      <c r="I1257" s="22" t="s">
        <v>4587</v>
      </c>
    </row>
    <row r="1258" spans="1:9">
      <c r="A1258" s="22">
        <f t="shared" si="39"/>
        <v>1254</v>
      </c>
      <c r="B1258" s="21" t="str">
        <f t="shared" si="38"/>
        <v>80002971</v>
      </c>
      <c r="C1258" s="21">
        <v>80002971</v>
      </c>
      <c r="D1258" s="22"/>
      <c r="E1258" s="22" t="s">
        <v>5943</v>
      </c>
      <c r="F1258" s="22" t="s">
        <v>1255</v>
      </c>
      <c r="G1258" s="22" t="s">
        <v>328</v>
      </c>
      <c r="H1258" s="17">
        <v>44648</v>
      </c>
      <c r="I1258" s="22" t="s">
        <v>4587</v>
      </c>
    </row>
    <row r="1259" spans="1:9">
      <c r="A1259" s="22">
        <f t="shared" si="39"/>
        <v>1255</v>
      </c>
      <c r="B1259" s="21" t="str">
        <f t="shared" si="38"/>
        <v>80002101</v>
      </c>
      <c r="C1259" s="21">
        <v>80002101</v>
      </c>
      <c r="D1259" s="22"/>
      <c r="E1259" s="22" t="s">
        <v>5944</v>
      </c>
      <c r="F1259" s="22" t="s">
        <v>1255</v>
      </c>
      <c r="G1259" s="22" t="s">
        <v>386</v>
      </c>
      <c r="H1259" s="17">
        <v>44648</v>
      </c>
      <c r="I1259" s="22" t="s">
        <v>4587</v>
      </c>
    </row>
    <row r="1260" spans="1:9">
      <c r="A1260" s="22">
        <f t="shared" si="39"/>
        <v>1256</v>
      </c>
      <c r="B1260" s="21" t="str">
        <f t="shared" si="38"/>
        <v>80002668</v>
      </c>
      <c r="C1260" s="21">
        <v>80002668</v>
      </c>
      <c r="D1260" s="22"/>
      <c r="E1260" s="22" t="s">
        <v>5945</v>
      </c>
      <c r="F1260" s="22" t="s">
        <v>1255</v>
      </c>
      <c r="G1260" s="22" t="s">
        <v>405</v>
      </c>
      <c r="H1260" s="17">
        <v>44648</v>
      </c>
      <c r="I1260" s="22" t="s">
        <v>4587</v>
      </c>
    </row>
    <row r="1261" spans="1:9">
      <c r="A1261" s="22">
        <f t="shared" si="39"/>
        <v>1257</v>
      </c>
      <c r="B1261" s="21" t="str">
        <f t="shared" si="38"/>
        <v>80002668</v>
      </c>
      <c r="C1261" s="21">
        <v>80002668</v>
      </c>
      <c r="D1261" s="22"/>
      <c r="E1261" s="22" t="s">
        <v>5945</v>
      </c>
      <c r="F1261" s="22" t="s">
        <v>1255</v>
      </c>
      <c r="G1261" s="22" t="s">
        <v>405</v>
      </c>
      <c r="H1261" s="17">
        <v>44648</v>
      </c>
      <c r="I1261" s="22" t="s">
        <v>4587</v>
      </c>
    </row>
    <row r="1262" spans="1:9">
      <c r="A1262" s="22">
        <f t="shared" si="39"/>
        <v>1258</v>
      </c>
      <c r="B1262" s="21" t="str">
        <f t="shared" si="38"/>
        <v>80001275</v>
      </c>
      <c r="C1262" s="21">
        <v>80001275</v>
      </c>
      <c r="D1262" s="22"/>
      <c r="E1262" s="22" t="s">
        <v>5946</v>
      </c>
      <c r="F1262" s="22" t="s">
        <v>1255</v>
      </c>
      <c r="G1262" s="22" t="s">
        <v>3973</v>
      </c>
      <c r="H1262" s="17">
        <v>44648</v>
      </c>
      <c r="I1262" s="22" t="s">
        <v>4587</v>
      </c>
    </row>
    <row r="1263" spans="1:9">
      <c r="A1263" s="22">
        <f t="shared" si="39"/>
        <v>1259</v>
      </c>
      <c r="B1263" s="21" t="str">
        <f t="shared" si="38"/>
        <v>80001277</v>
      </c>
      <c r="C1263" s="21">
        <v>80001277</v>
      </c>
      <c r="D1263" s="22"/>
      <c r="E1263" s="22" t="s">
        <v>5498</v>
      </c>
      <c r="F1263" s="22" t="s">
        <v>1255</v>
      </c>
      <c r="G1263" s="22" t="s">
        <v>405</v>
      </c>
      <c r="H1263" s="17">
        <v>44648</v>
      </c>
      <c r="I1263" s="22" t="s">
        <v>4587</v>
      </c>
    </row>
    <row r="1264" spans="1:9">
      <c r="A1264" s="22">
        <f t="shared" si="39"/>
        <v>1260</v>
      </c>
      <c r="B1264" s="21" t="str">
        <f t="shared" si="38"/>
        <v>80002653</v>
      </c>
      <c r="C1264" s="21">
        <v>80002653</v>
      </c>
      <c r="D1264" s="22"/>
      <c r="E1264" s="22" t="s">
        <v>5947</v>
      </c>
      <c r="F1264" s="22" t="s">
        <v>1255</v>
      </c>
      <c r="G1264" s="22" t="s">
        <v>405</v>
      </c>
      <c r="H1264" s="17">
        <v>44648</v>
      </c>
      <c r="I1264" s="22" t="s">
        <v>4587</v>
      </c>
    </row>
    <row r="1265" spans="1:9">
      <c r="A1265" s="22">
        <f t="shared" si="39"/>
        <v>1261</v>
      </c>
      <c r="B1265" s="21" t="str">
        <f t="shared" si="38"/>
        <v>80002593</v>
      </c>
      <c r="C1265" s="21">
        <v>80002593</v>
      </c>
      <c r="D1265" s="22"/>
      <c r="E1265" s="22" t="s">
        <v>5948</v>
      </c>
      <c r="F1265" s="22" t="s">
        <v>1255</v>
      </c>
      <c r="G1265" s="22" t="s">
        <v>405</v>
      </c>
      <c r="H1265" s="17">
        <v>44648</v>
      </c>
      <c r="I1265" s="22" t="s">
        <v>4587</v>
      </c>
    </row>
    <row r="1266" spans="1:9">
      <c r="A1266" s="22">
        <f t="shared" si="39"/>
        <v>1262</v>
      </c>
      <c r="B1266" s="21" t="str">
        <f t="shared" si="38"/>
        <v>80002029</v>
      </c>
      <c r="C1266" s="21">
        <v>80002029</v>
      </c>
      <c r="D1266" s="22"/>
      <c r="E1266" s="22" t="s">
        <v>5502</v>
      </c>
      <c r="F1266" s="22" t="s">
        <v>1255</v>
      </c>
      <c r="G1266" s="22" t="s">
        <v>405</v>
      </c>
      <c r="H1266" s="17">
        <v>44649</v>
      </c>
      <c r="I1266" s="22" t="s">
        <v>4587</v>
      </c>
    </row>
    <row r="1267" spans="1:9">
      <c r="A1267" s="22">
        <f t="shared" si="39"/>
        <v>1263</v>
      </c>
      <c r="B1267" s="21" t="str">
        <f t="shared" si="38"/>
        <v>00117326</v>
      </c>
      <c r="C1267" s="21">
        <v>117326</v>
      </c>
      <c r="D1267" s="22"/>
      <c r="E1267" s="22" t="s">
        <v>5949</v>
      </c>
      <c r="F1267" s="22" t="s">
        <v>1255</v>
      </c>
      <c r="G1267" s="22" t="s">
        <v>405</v>
      </c>
      <c r="H1267" s="17">
        <v>44649</v>
      </c>
      <c r="I1267" s="22" t="s">
        <v>4587</v>
      </c>
    </row>
    <row r="1268" spans="1:9">
      <c r="A1268" s="22">
        <f t="shared" si="39"/>
        <v>1264</v>
      </c>
      <c r="B1268" s="21" t="str">
        <f t="shared" si="38"/>
        <v>00117423</v>
      </c>
      <c r="C1268" s="21">
        <v>117423</v>
      </c>
      <c r="D1268" s="22"/>
      <c r="E1268" s="22" t="s">
        <v>5192</v>
      </c>
      <c r="F1268" s="22" t="s">
        <v>1255</v>
      </c>
      <c r="G1268" s="22" t="s">
        <v>355</v>
      </c>
      <c r="H1268" s="17">
        <v>44649</v>
      </c>
      <c r="I1268" s="22" t="s">
        <v>4587</v>
      </c>
    </row>
    <row r="1269" spans="1:9">
      <c r="A1269" s="22">
        <f t="shared" si="39"/>
        <v>1265</v>
      </c>
      <c r="B1269" s="21" t="str">
        <f t="shared" si="38"/>
        <v>00119142</v>
      </c>
      <c r="C1269" s="21">
        <v>119142</v>
      </c>
      <c r="D1269" s="22"/>
      <c r="E1269" s="22" t="s">
        <v>5321</v>
      </c>
      <c r="F1269" s="22" t="s">
        <v>1255</v>
      </c>
      <c r="G1269" s="22" t="s">
        <v>405</v>
      </c>
      <c r="H1269" s="17">
        <v>44650</v>
      </c>
      <c r="I1269" s="22" t="s">
        <v>4587</v>
      </c>
    </row>
    <row r="1270" spans="1:9">
      <c r="A1270" s="22">
        <f t="shared" si="39"/>
        <v>1266</v>
      </c>
      <c r="B1270" s="21" t="str">
        <f t="shared" si="38"/>
        <v>80002435</v>
      </c>
      <c r="C1270" s="21">
        <v>80002435</v>
      </c>
      <c r="D1270" s="22"/>
      <c r="E1270" s="22" t="s">
        <v>5950</v>
      </c>
      <c r="F1270" s="22" t="s">
        <v>1255</v>
      </c>
      <c r="G1270" s="22" t="s">
        <v>386</v>
      </c>
      <c r="H1270" s="17">
        <v>44650</v>
      </c>
      <c r="I1270" s="22" t="s">
        <v>4587</v>
      </c>
    </row>
    <row r="1271" spans="1:9">
      <c r="A1271" s="22">
        <f t="shared" si="39"/>
        <v>1267</v>
      </c>
      <c r="B1271" s="21" t="str">
        <f t="shared" si="38"/>
        <v>C2106008</v>
      </c>
      <c r="C1271" s="21" t="s">
        <v>706</v>
      </c>
      <c r="D1271" s="22"/>
      <c r="E1271" s="22" t="s">
        <v>5951</v>
      </c>
      <c r="F1271" s="22" t="s">
        <v>666</v>
      </c>
      <c r="G1271" s="22" t="s">
        <v>386</v>
      </c>
      <c r="H1271" s="17">
        <v>44650</v>
      </c>
      <c r="I1271" s="22" t="s">
        <v>4587</v>
      </c>
    </row>
    <row r="1272" spans="1:9">
      <c r="A1272" s="22">
        <f t="shared" si="39"/>
        <v>1268</v>
      </c>
      <c r="B1272" s="21" t="str">
        <f t="shared" si="38"/>
        <v>80002024</v>
      </c>
      <c r="C1272" s="21">
        <v>80002024</v>
      </c>
      <c r="D1272" s="22"/>
      <c r="E1272" s="22" t="s">
        <v>5221</v>
      </c>
      <c r="F1272" s="22" t="s">
        <v>1255</v>
      </c>
      <c r="G1272" s="22" t="s">
        <v>405</v>
      </c>
      <c r="H1272" s="17">
        <v>44650</v>
      </c>
      <c r="I1272" s="22" t="s">
        <v>4587</v>
      </c>
    </row>
    <row r="1273" spans="1:9">
      <c r="A1273" s="22">
        <f t="shared" si="39"/>
        <v>1269</v>
      </c>
      <c r="B1273" s="21" t="str">
        <f t="shared" si="38"/>
        <v>80002164</v>
      </c>
      <c r="C1273" s="21">
        <v>80002164</v>
      </c>
      <c r="D1273" s="22"/>
      <c r="E1273" s="22" t="s">
        <v>5587</v>
      </c>
      <c r="F1273" s="22" t="s">
        <v>1255</v>
      </c>
      <c r="G1273" s="22" t="s">
        <v>405</v>
      </c>
      <c r="H1273" s="17">
        <v>44650</v>
      </c>
      <c r="I1273" s="22" t="s">
        <v>4587</v>
      </c>
    </row>
    <row r="1274" spans="1:9">
      <c r="A1274" s="22">
        <f t="shared" si="39"/>
        <v>1270</v>
      </c>
      <c r="B1274" s="21" t="str">
        <f t="shared" si="38"/>
        <v>80002661</v>
      </c>
      <c r="C1274" s="21">
        <v>80002661</v>
      </c>
      <c r="D1274" s="22"/>
      <c r="E1274" s="22" t="s">
        <v>5952</v>
      </c>
      <c r="F1274" s="22" t="s">
        <v>1255</v>
      </c>
      <c r="G1274" s="22" t="s">
        <v>405</v>
      </c>
      <c r="H1274" s="17">
        <v>44650</v>
      </c>
      <c r="I1274" s="22" t="s">
        <v>4587</v>
      </c>
    </row>
    <row r="1275" spans="1:9">
      <c r="A1275" s="22">
        <f t="shared" si="39"/>
        <v>1271</v>
      </c>
      <c r="B1275" s="21" t="str">
        <f t="shared" si="38"/>
        <v>80002024</v>
      </c>
      <c r="C1275" s="21">
        <v>80002024</v>
      </c>
      <c r="D1275" s="22"/>
      <c r="E1275" s="22" t="s">
        <v>5221</v>
      </c>
      <c r="F1275" s="22" t="s">
        <v>1255</v>
      </c>
      <c r="G1275" s="22" t="s">
        <v>405</v>
      </c>
      <c r="H1275" s="17">
        <v>44650</v>
      </c>
      <c r="I1275" s="22" t="s">
        <v>4587</v>
      </c>
    </row>
    <row r="1276" spans="1:9">
      <c r="A1276" s="22">
        <f t="shared" si="39"/>
        <v>1272</v>
      </c>
      <c r="B1276" s="21" t="str">
        <f t="shared" si="38"/>
        <v>80003017</v>
      </c>
      <c r="C1276" s="21">
        <v>80003017</v>
      </c>
      <c r="D1276" s="22"/>
      <c r="E1276" s="22" t="s">
        <v>5489</v>
      </c>
      <c r="F1276" s="22" t="s">
        <v>1255</v>
      </c>
      <c r="G1276" s="22" t="s">
        <v>405</v>
      </c>
      <c r="H1276" s="17">
        <v>44650</v>
      </c>
      <c r="I1276" s="22" t="s">
        <v>4587</v>
      </c>
    </row>
    <row r="1277" spans="1:9">
      <c r="A1277" s="22">
        <f t="shared" si="39"/>
        <v>1273</v>
      </c>
      <c r="B1277" s="21" t="str">
        <f t="shared" si="38"/>
        <v>80001844</v>
      </c>
      <c r="C1277" s="21">
        <v>80001844</v>
      </c>
      <c r="D1277" s="22"/>
      <c r="E1277" s="22" t="s">
        <v>5532</v>
      </c>
      <c r="F1277" s="22" t="s">
        <v>1255</v>
      </c>
      <c r="G1277" s="22" t="s">
        <v>405</v>
      </c>
      <c r="H1277" s="17">
        <v>44650</v>
      </c>
      <c r="I1277" s="22" t="s">
        <v>4587</v>
      </c>
    </row>
    <row r="1278" spans="1:9">
      <c r="A1278" s="22">
        <f t="shared" si="39"/>
        <v>1274</v>
      </c>
      <c r="B1278" s="21" t="str">
        <f t="shared" si="38"/>
        <v>80002024</v>
      </c>
      <c r="C1278" s="21">
        <v>80002024</v>
      </c>
      <c r="D1278" s="22"/>
      <c r="E1278" s="22" t="s">
        <v>5221</v>
      </c>
      <c r="F1278" s="22" t="s">
        <v>1255</v>
      </c>
      <c r="G1278" s="22" t="s">
        <v>405</v>
      </c>
      <c r="H1278" s="17">
        <v>44650</v>
      </c>
      <c r="I1278" s="22" t="s">
        <v>4587</v>
      </c>
    </row>
    <row r="1279" spans="1:9">
      <c r="A1279" s="22">
        <f t="shared" si="39"/>
        <v>1275</v>
      </c>
      <c r="B1279" s="21" t="str">
        <f t="shared" si="38"/>
        <v>80002641</v>
      </c>
      <c r="C1279" s="21">
        <v>80002641</v>
      </c>
      <c r="D1279" s="22"/>
      <c r="E1279" s="22" t="s">
        <v>5953</v>
      </c>
      <c r="F1279" s="22" t="s">
        <v>1255</v>
      </c>
      <c r="G1279" s="22" t="s">
        <v>405</v>
      </c>
      <c r="H1279" s="17">
        <v>44650</v>
      </c>
      <c r="I1279" s="22" t="s">
        <v>4587</v>
      </c>
    </row>
    <row r="1280" spans="1:9">
      <c r="A1280" s="22">
        <f t="shared" si="39"/>
        <v>1276</v>
      </c>
      <c r="B1280" s="21" t="str">
        <f t="shared" si="38"/>
        <v>80002647</v>
      </c>
      <c r="C1280" s="21">
        <v>80002647</v>
      </c>
      <c r="D1280" s="22"/>
      <c r="E1280" s="22" t="s">
        <v>5954</v>
      </c>
      <c r="F1280" s="22" t="s">
        <v>1255</v>
      </c>
      <c r="G1280" s="22" t="s">
        <v>405</v>
      </c>
      <c r="H1280" s="17">
        <v>44650</v>
      </c>
      <c r="I1280" s="22" t="s">
        <v>4587</v>
      </c>
    </row>
    <row r="1281" spans="1:9">
      <c r="A1281" s="22">
        <f t="shared" si="39"/>
        <v>1277</v>
      </c>
      <c r="B1281" s="21" t="str">
        <f t="shared" si="38"/>
        <v>80002661</v>
      </c>
      <c r="C1281" s="21">
        <v>80002661</v>
      </c>
      <c r="D1281" s="22"/>
      <c r="E1281" s="22" t="s">
        <v>5952</v>
      </c>
      <c r="F1281" s="22" t="s">
        <v>1255</v>
      </c>
      <c r="G1281" s="22" t="s">
        <v>405</v>
      </c>
      <c r="H1281" s="17">
        <v>44650</v>
      </c>
      <c r="I1281" s="22" t="s">
        <v>4587</v>
      </c>
    </row>
    <row r="1282" spans="1:9">
      <c r="A1282" s="22">
        <f t="shared" si="39"/>
        <v>1278</v>
      </c>
      <c r="B1282" s="21" t="str">
        <f t="shared" si="38"/>
        <v>80002592</v>
      </c>
      <c r="C1282" s="21">
        <v>80002592</v>
      </c>
      <c r="D1282" s="22"/>
      <c r="E1282" s="22" t="s">
        <v>5955</v>
      </c>
      <c r="F1282" s="22" t="s">
        <v>1255</v>
      </c>
      <c r="G1282" s="22" t="s">
        <v>405</v>
      </c>
      <c r="H1282" s="17">
        <v>44650</v>
      </c>
      <c r="I1282" s="22" t="s">
        <v>4587</v>
      </c>
    </row>
    <row r="1283" spans="1:9">
      <c r="A1283" s="22">
        <f t="shared" si="39"/>
        <v>1279</v>
      </c>
      <c r="B1283" s="21" t="str">
        <f t="shared" si="38"/>
        <v>80002648</v>
      </c>
      <c r="C1283" s="21">
        <v>80002648</v>
      </c>
      <c r="D1283" s="22"/>
      <c r="E1283" s="22" t="s">
        <v>5956</v>
      </c>
      <c r="F1283" s="22" t="s">
        <v>1255</v>
      </c>
      <c r="G1283" s="22" t="s">
        <v>405</v>
      </c>
      <c r="H1283" s="17">
        <v>44650</v>
      </c>
      <c r="I1283" s="22" t="s">
        <v>4587</v>
      </c>
    </row>
    <row r="1284" spans="1:9">
      <c r="A1284" s="22">
        <f t="shared" si="39"/>
        <v>1280</v>
      </c>
      <c r="B1284" s="21" t="str">
        <f t="shared" si="38"/>
        <v>80002684</v>
      </c>
      <c r="C1284" s="21">
        <v>80002684</v>
      </c>
      <c r="D1284" s="22"/>
      <c r="E1284" s="22" t="s">
        <v>5957</v>
      </c>
      <c r="F1284" s="22" t="s">
        <v>1255</v>
      </c>
      <c r="G1284" s="22" t="s">
        <v>405</v>
      </c>
      <c r="H1284" s="17">
        <v>44650</v>
      </c>
      <c r="I1284" s="22" t="s">
        <v>4587</v>
      </c>
    </row>
    <row r="1285" spans="1:9">
      <c r="A1285" s="22">
        <f t="shared" si="39"/>
        <v>1281</v>
      </c>
      <c r="B1285" s="21" t="str">
        <f t="shared" ref="B1285:B1348" si="40">TEXT(C1285,"00000000")</f>
        <v>80002645</v>
      </c>
      <c r="C1285" s="21">
        <v>80002645</v>
      </c>
      <c r="D1285" s="22"/>
      <c r="E1285" s="22" t="s">
        <v>5958</v>
      </c>
      <c r="F1285" s="22" t="s">
        <v>1255</v>
      </c>
      <c r="G1285" s="22" t="s">
        <v>405</v>
      </c>
      <c r="H1285" s="17">
        <v>44650</v>
      </c>
      <c r="I1285" s="22" t="s">
        <v>4587</v>
      </c>
    </row>
    <row r="1286" spans="1:9">
      <c r="A1286" s="22">
        <f t="shared" si="39"/>
        <v>1282</v>
      </c>
      <c r="B1286" s="21" t="str">
        <f t="shared" si="40"/>
        <v>80000949</v>
      </c>
      <c r="C1286" s="21">
        <v>80000949</v>
      </c>
      <c r="D1286" s="22"/>
      <c r="E1286" s="22" t="s">
        <v>5565</v>
      </c>
      <c r="F1286" s="22" t="s">
        <v>1255</v>
      </c>
      <c r="G1286" s="22" t="s">
        <v>405</v>
      </c>
      <c r="H1286" s="17">
        <v>44650</v>
      </c>
      <c r="I1286" s="22" t="s">
        <v>4587</v>
      </c>
    </row>
    <row r="1287" spans="1:9">
      <c r="A1287" s="22">
        <f t="shared" si="39"/>
        <v>1283</v>
      </c>
      <c r="B1287" s="21" t="str">
        <f t="shared" si="40"/>
        <v>80002024</v>
      </c>
      <c r="C1287" s="21">
        <v>80002024</v>
      </c>
      <c r="D1287" s="22"/>
      <c r="E1287" s="22" t="s">
        <v>5221</v>
      </c>
      <c r="F1287" s="22" t="s">
        <v>1255</v>
      </c>
      <c r="G1287" s="22" t="s">
        <v>405</v>
      </c>
      <c r="H1287" s="17">
        <v>44650</v>
      </c>
      <c r="I1287" s="22" t="s">
        <v>4587</v>
      </c>
    </row>
    <row r="1288" spans="1:9">
      <c r="A1288" s="22">
        <f t="shared" ref="A1288:A1351" si="41">A1287+1</f>
        <v>1284</v>
      </c>
      <c r="B1288" s="21" t="str">
        <f t="shared" si="40"/>
        <v>80002650</v>
      </c>
      <c r="C1288" s="21">
        <v>80002650</v>
      </c>
      <c r="D1288" s="22"/>
      <c r="E1288" s="22" t="s">
        <v>3421</v>
      </c>
      <c r="F1288" s="22" t="s">
        <v>1255</v>
      </c>
      <c r="G1288" s="22" t="s">
        <v>405</v>
      </c>
      <c r="H1288" s="17">
        <v>44650</v>
      </c>
      <c r="I1288" s="22" t="s">
        <v>4587</v>
      </c>
    </row>
    <row r="1289" spans="1:9">
      <c r="A1289" s="22">
        <f t="shared" si="41"/>
        <v>1285</v>
      </c>
      <c r="B1289" s="21" t="str">
        <f t="shared" si="40"/>
        <v>80002682</v>
      </c>
      <c r="C1289" s="21">
        <v>80002682</v>
      </c>
      <c r="D1289" s="22"/>
      <c r="E1289" s="22" t="s">
        <v>5959</v>
      </c>
      <c r="F1289" s="22" t="s">
        <v>1255</v>
      </c>
      <c r="G1289" s="22" t="s">
        <v>405</v>
      </c>
      <c r="H1289" s="17">
        <v>44650</v>
      </c>
      <c r="I1289" s="22" t="s">
        <v>4587</v>
      </c>
    </row>
    <row r="1290" spans="1:9">
      <c r="A1290" s="22">
        <f t="shared" si="41"/>
        <v>1286</v>
      </c>
      <c r="B1290" s="21" t="str">
        <f t="shared" si="40"/>
        <v>80002686</v>
      </c>
      <c r="C1290" s="21">
        <v>80002686</v>
      </c>
      <c r="D1290" s="22"/>
      <c r="E1290" s="22" t="s">
        <v>5960</v>
      </c>
      <c r="F1290" s="22" t="s">
        <v>1255</v>
      </c>
      <c r="G1290" s="22" t="s">
        <v>405</v>
      </c>
      <c r="H1290" s="17">
        <v>44650</v>
      </c>
      <c r="I1290" s="22" t="s">
        <v>4587</v>
      </c>
    </row>
    <row r="1291" spans="1:9">
      <c r="A1291" s="22">
        <f t="shared" si="41"/>
        <v>1287</v>
      </c>
      <c r="B1291" s="21" t="str">
        <f t="shared" si="40"/>
        <v>80000673</v>
      </c>
      <c r="C1291" s="21">
        <v>80000673</v>
      </c>
      <c r="D1291" s="22"/>
      <c r="E1291" s="22" t="s">
        <v>5961</v>
      </c>
      <c r="F1291" s="22" t="s">
        <v>1255</v>
      </c>
      <c r="G1291" s="22" t="s">
        <v>405</v>
      </c>
      <c r="H1291" s="17">
        <v>44650</v>
      </c>
      <c r="I1291" s="22" t="s">
        <v>4587</v>
      </c>
    </row>
    <row r="1292" spans="1:9">
      <c r="A1292" s="22">
        <f t="shared" si="41"/>
        <v>1288</v>
      </c>
      <c r="B1292" s="21" t="str">
        <f t="shared" si="40"/>
        <v>80002484</v>
      </c>
      <c r="C1292" s="21">
        <v>80002484</v>
      </c>
      <c r="D1292" s="22"/>
      <c r="E1292" s="22" t="s">
        <v>5962</v>
      </c>
      <c r="F1292" s="22" t="s">
        <v>1255</v>
      </c>
      <c r="G1292" s="22" t="s">
        <v>405</v>
      </c>
      <c r="H1292" s="17">
        <v>44650</v>
      </c>
      <c r="I1292" s="22" t="s">
        <v>4587</v>
      </c>
    </row>
    <row r="1293" spans="1:9">
      <c r="A1293" s="22">
        <f t="shared" si="41"/>
        <v>1289</v>
      </c>
      <c r="B1293" s="21" t="str">
        <f t="shared" si="40"/>
        <v>BMP-060120</v>
      </c>
      <c r="C1293" s="21" t="s">
        <v>5355</v>
      </c>
      <c r="D1293" s="22"/>
      <c r="E1293" s="22" t="s">
        <v>5356</v>
      </c>
      <c r="F1293" s="22" t="s">
        <v>326</v>
      </c>
      <c r="G1293" s="22" t="s">
        <v>355</v>
      </c>
      <c r="H1293" s="17">
        <v>44650</v>
      </c>
      <c r="I1293" s="22" t="s">
        <v>4587</v>
      </c>
    </row>
    <row r="1294" spans="1:9">
      <c r="A1294" s="22">
        <f t="shared" si="41"/>
        <v>1290</v>
      </c>
      <c r="B1294" s="21" t="str">
        <f t="shared" si="40"/>
        <v>80002597</v>
      </c>
      <c r="C1294" s="21">
        <v>80002597</v>
      </c>
      <c r="D1294" s="22"/>
      <c r="E1294" s="22" t="s">
        <v>5963</v>
      </c>
      <c r="F1294" s="22" t="s">
        <v>1255</v>
      </c>
      <c r="G1294" s="22" t="s">
        <v>405</v>
      </c>
      <c r="H1294" s="17">
        <v>44650</v>
      </c>
      <c r="I1294" s="22" t="s">
        <v>4587</v>
      </c>
    </row>
    <row r="1295" spans="1:9">
      <c r="A1295" s="22">
        <f t="shared" si="41"/>
        <v>1291</v>
      </c>
      <c r="B1295" s="21" t="str">
        <f t="shared" si="40"/>
        <v>BMP181021</v>
      </c>
      <c r="C1295" s="21" t="s">
        <v>423</v>
      </c>
      <c r="D1295" s="22"/>
      <c r="E1295" s="22" t="s">
        <v>5964</v>
      </c>
      <c r="F1295" s="22" t="s">
        <v>326</v>
      </c>
      <c r="G1295" s="22" t="s">
        <v>355</v>
      </c>
      <c r="H1295" s="17">
        <v>44650</v>
      </c>
      <c r="I1295" s="22" t="s">
        <v>4587</v>
      </c>
    </row>
    <row r="1296" spans="1:9">
      <c r="A1296" s="22">
        <f t="shared" si="41"/>
        <v>1292</v>
      </c>
      <c r="B1296" s="21" t="str">
        <f t="shared" si="40"/>
        <v>80003049</v>
      </c>
      <c r="C1296" s="21">
        <v>80003049</v>
      </c>
      <c r="D1296" s="22"/>
      <c r="E1296" s="22" t="s">
        <v>5965</v>
      </c>
      <c r="F1296" s="22" t="s">
        <v>1255</v>
      </c>
      <c r="G1296" s="22" t="s">
        <v>405</v>
      </c>
      <c r="H1296" s="17">
        <v>44650</v>
      </c>
      <c r="I1296" s="22" t="s">
        <v>4587</v>
      </c>
    </row>
    <row r="1297" spans="1:9">
      <c r="A1297" s="22">
        <f t="shared" si="41"/>
        <v>1293</v>
      </c>
      <c r="B1297" s="21" t="str">
        <f t="shared" si="40"/>
        <v>00212632</v>
      </c>
      <c r="C1297" s="21">
        <v>212632</v>
      </c>
      <c r="D1297" s="22"/>
      <c r="E1297" s="22" t="s">
        <v>5966</v>
      </c>
      <c r="F1297" s="22" t="s">
        <v>3946</v>
      </c>
      <c r="G1297" s="22" t="s">
        <v>405</v>
      </c>
      <c r="H1297" s="17">
        <v>44650</v>
      </c>
      <c r="I1297" s="22" t="s">
        <v>4587</v>
      </c>
    </row>
    <row r="1298" spans="1:9">
      <c r="A1298" s="22">
        <f t="shared" si="41"/>
        <v>1294</v>
      </c>
      <c r="B1298" s="21" t="str">
        <f t="shared" si="40"/>
        <v>80001795</v>
      </c>
      <c r="C1298" s="21">
        <v>80001795</v>
      </c>
      <c r="D1298" s="22"/>
      <c r="E1298" s="22" t="s">
        <v>5628</v>
      </c>
      <c r="F1298" s="22" t="s">
        <v>1255</v>
      </c>
      <c r="G1298" s="22" t="s">
        <v>328</v>
      </c>
      <c r="H1298" s="17">
        <v>44651</v>
      </c>
      <c r="I1298" s="22" t="s">
        <v>4587</v>
      </c>
    </row>
    <row r="1299" spans="1:9">
      <c r="A1299" s="22">
        <f t="shared" si="41"/>
        <v>1295</v>
      </c>
      <c r="B1299" s="21" t="str">
        <f t="shared" si="40"/>
        <v>80002615</v>
      </c>
      <c r="C1299" s="21">
        <v>80002615</v>
      </c>
      <c r="D1299" s="22"/>
      <c r="E1299" s="22" t="s">
        <v>5967</v>
      </c>
      <c r="F1299" s="22" t="s">
        <v>1255</v>
      </c>
      <c r="G1299" s="22" t="s">
        <v>405</v>
      </c>
      <c r="H1299" s="17">
        <v>44651</v>
      </c>
      <c r="I1299" s="22" t="s">
        <v>4587</v>
      </c>
    </row>
    <row r="1300" spans="1:9">
      <c r="A1300" s="22">
        <f t="shared" si="41"/>
        <v>1296</v>
      </c>
      <c r="B1300" s="21" t="str">
        <f t="shared" si="40"/>
        <v>80002611</v>
      </c>
      <c r="C1300" s="21">
        <v>80002611</v>
      </c>
      <c r="D1300" s="22"/>
      <c r="E1300" s="22" t="s">
        <v>5968</v>
      </c>
      <c r="F1300" s="22" t="s">
        <v>1255</v>
      </c>
      <c r="G1300" s="22" t="s">
        <v>328</v>
      </c>
      <c r="H1300" s="17">
        <v>44652</v>
      </c>
      <c r="I1300" s="22" t="s">
        <v>4587</v>
      </c>
    </row>
    <row r="1301" spans="1:9">
      <c r="A1301" s="22">
        <f t="shared" si="41"/>
        <v>1297</v>
      </c>
      <c r="B1301" s="21" t="str">
        <f t="shared" si="40"/>
        <v>80000661</v>
      </c>
      <c r="C1301" s="21">
        <v>80000661</v>
      </c>
      <c r="D1301" s="22"/>
      <c r="E1301" s="22" t="s">
        <v>5969</v>
      </c>
      <c r="F1301" s="22" t="s">
        <v>1255</v>
      </c>
      <c r="G1301" s="22" t="s">
        <v>405</v>
      </c>
      <c r="H1301" s="17">
        <v>44652</v>
      </c>
      <c r="I1301" s="22" t="s">
        <v>4587</v>
      </c>
    </row>
    <row r="1302" spans="1:9">
      <c r="A1302" s="22">
        <f t="shared" si="41"/>
        <v>1298</v>
      </c>
      <c r="B1302" s="21" t="str">
        <f t="shared" si="40"/>
        <v>80002654</v>
      </c>
      <c r="C1302" s="21">
        <v>80002654</v>
      </c>
      <c r="D1302" s="22"/>
      <c r="E1302" s="22" t="s">
        <v>5970</v>
      </c>
      <c r="F1302" s="22" t="s">
        <v>1255</v>
      </c>
      <c r="G1302" s="22" t="s">
        <v>405</v>
      </c>
      <c r="H1302" s="17">
        <v>44652</v>
      </c>
      <c r="I1302" s="22" t="s">
        <v>4587</v>
      </c>
    </row>
    <row r="1303" spans="1:9">
      <c r="A1303" s="22">
        <f t="shared" si="41"/>
        <v>1299</v>
      </c>
      <c r="B1303" s="21" t="str">
        <f t="shared" si="40"/>
        <v>80002871</v>
      </c>
      <c r="C1303" s="21">
        <v>80002871</v>
      </c>
      <c r="D1303" s="22"/>
      <c r="E1303" s="22" t="s">
        <v>5971</v>
      </c>
      <c r="F1303" s="22" t="s">
        <v>1255</v>
      </c>
      <c r="G1303" s="22" t="s">
        <v>405</v>
      </c>
      <c r="H1303" s="17">
        <v>44652</v>
      </c>
      <c r="I1303" s="22" t="s">
        <v>4587</v>
      </c>
    </row>
    <row r="1304" spans="1:9">
      <c r="A1304" s="22">
        <f t="shared" si="41"/>
        <v>1300</v>
      </c>
      <c r="B1304" s="21" t="str">
        <f t="shared" si="40"/>
        <v>80002672</v>
      </c>
      <c r="C1304" s="21">
        <v>80002672</v>
      </c>
      <c r="D1304" s="22"/>
      <c r="E1304" s="22" t="s">
        <v>5972</v>
      </c>
      <c r="F1304" s="22" t="s">
        <v>1255</v>
      </c>
      <c r="G1304" s="22" t="s">
        <v>405</v>
      </c>
      <c r="H1304" s="17">
        <v>44652</v>
      </c>
      <c r="I1304" s="22" t="s">
        <v>4587</v>
      </c>
    </row>
    <row r="1305" spans="1:9">
      <c r="A1305" s="22">
        <f t="shared" si="41"/>
        <v>1301</v>
      </c>
      <c r="B1305" s="21" t="str">
        <f t="shared" si="40"/>
        <v>80002037</v>
      </c>
      <c r="C1305" s="21">
        <v>80002037</v>
      </c>
      <c r="D1305" s="22"/>
      <c r="E1305" s="22" t="s">
        <v>5107</v>
      </c>
      <c r="F1305" s="22" t="s">
        <v>1255</v>
      </c>
      <c r="G1305" s="22" t="s">
        <v>405</v>
      </c>
      <c r="H1305" s="17">
        <v>44652</v>
      </c>
      <c r="I1305" s="22" t="s">
        <v>4587</v>
      </c>
    </row>
    <row r="1306" spans="1:9">
      <c r="A1306" s="22">
        <f t="shared" si="41"/>
        <v>1302</v>
      </c>
      <c r="B1306" s="21" t="str">
        <f t="shared" si="40"/>
        <v>80002695</v>
      </c>
      <c r="C1306" s="21">
        <v>80002695</v>
      </c>
      <c r="D1306" s="22"/>
      <c r="E1306" s="22" t="s">
        <v>5973</v>
      </c>
      <c r="F1306" s="22" t="s">
        <v>1255</v>
      </c>
      <c r="G1306" s="22" t="s">
        <v>405</v>
      </c>
      <c r="H1306" s="17">
        <v>44652</v>
      </c>
      <c r="I1306" s="22" t="s">
        <v>4587</v>
      </c>
    </row>
    <row r="1307" spans="1:9">
      <c r="A1307" s="22">
        <f t="shared" si="41"/>
        <v>1303</v>
      </c>
      <c r="B1307" s="21" t="str">
        <f t="shared" si="40"/>
        <v>00108631</v>
      </c>
      <c r="C1307" s="21">
        <v>108631</v>
      </c>
      <c r="D1307" s="22"/>
      <c r="E1307" s="22" t="s">
        <v>5512</v>
      </c>
      <c r="F1307" s="22" t="s">
        <v>1255</v>
      </c>
      <c r="G1307" s="22" t="s">
        <v>328</v>
      </c>
      <c r="H1307" s="17">
        <v>44653</v>
      </c>
      <c r="I1307" s="22" t="s">
        <v>4587</v>
      </c>
    </row>
    <row r="1308" spans="1:9">
      <c r="A1308" s="22">
        <f t="shared" si="41"/>
        <v>1304</v>
      </c>
      <c r="B1308" s="21" t="str">
        <f t="shared" si="40"/>
        <v>80001770</v>
      </c>
      <c r="C1308" s="21">
        <v>80001770</v>
      </c>
      <c r="D1308" s="22"/>
      <c r="E1308" s="22" t="s">
        <v>5629</v>
      </c>
      <c r="F1308" s="22" t="s">
        <v>1255</v>
      </c>
      <c r="G1308" s="22" t="s">
        <v>328</v>
      </c>
      <c r="H1308" s="17">
        <v>44653</v>
      </c>
      <c r="I1308" s="22" t="s">
        <v>4587</v>
      </c>
    </row>
    <row r="1309" spans="1:9">
      <c r="A1309" s="22">
        <f t="shared" si="41"/>
        <v>1305</v>
      </c>
      <c r="B1309" s="21" t="str">
        <f t="shared" si="40"/>
        <v>80001770</v>
      </c>
      <c r="C1309" s="21">
        <v>80001770</v>
      </c>
      <c r="D1309" s="22"/>
      <c r="E1309" s="22" t="s">
        <v>5629</v>
      </c>
      <c r="F1309" s="22" t="s">
        <v>1255</v>
      </c>
      <c r="G1309" s="22" t="s">
        <v>328</v>
      </c>
      <c r="H1309" s="17">
        <v>44653</v>
      </c>
      <c r="I1309" s="22" t="s">
        <v>4587</v>
      </c>
    </row>
    <row r="1310" spans="1:9">
      <c r="A1310" s="22">
        <f t="shared" si="41"/>
        <v>1306</v>
      </c>
      <c r="B1310" s="21" t="str">
        <f t="shared" si="40"/>
        <v>80002687</v>
      </c>
      <c r="C1310" s="21">
        <v>80002687</v>
      </c>
      <c r="D1310" s="22"/>
      <c r="E1310" s="22" t="s">
        <v>5974</v>
      </c>
      <c r="F1310" s="22" t="s">
        <v>1255</v>
      </c>
      <c r="G1310" s="22" t="s">
        <v>405</v>
      </c>
      <c r="H1310" s="17">
        <v>44654</v>
      </c>
      <c r="I1310" s="22" t="s">
        <v>4587</v>
      </c>
    </row>
    <row r="1311" spans="1:9">
      <c r="A1311" s="22">
        <f t="shared" si="41"/>
        <v>1307</v>
      </c>
      <c r="B1311" s="21" t="str">
        <f t="shared" si="40"/>
        <v>80002646</v>
      </c>
      <c r="C1311" s="21">
        <v>80002646</v>
      </c>
      <c r="D1311" s="22"/>
      <c r="E1311" s="22" t="s">
        <v>5975</v>
      </c>
      <c r="F1311" s="22" t="s">
        <v>1255</v>
      </c>
      <c r="G1311" s="22" t="s">
        <v>405</v>
      </c>
      <c r="H1311" s="17">
        <v>44654</v>
      </c>
      <c r="I1311" s="22" t="s">
        <v>4587</v>
      </c>
    </row>
    <row r="1312" spans="1:9">
      <c r="A1312" s="22">
        <f t="shared" si="41"/>
        <v>1308</v>
      </c>
      <c r="B1312" s="21" t="str">
        <f t="shared" si="40"/>
        <v>80002574</v>
      </c>
      <c r="C1312" s="21">
        <v>80002574</v>
      </c>
      <c r="D1312" s="22"/>
      <c r="E1312" s="22" t="s">
        <v>5976</v>
      </c>
      <c r="F1312" s="22" t="s">
        <v>1255</v>
      </c>
      <c r="G1312" s="22" t="s">
        <v>405</v>
      </c>
      <c r="H1312" s="17">
        <v>44654</v>
      </c>
      <c r="I1312" s="22" t="s">
        <v>4587</v>
      </c>
    </row>
    <row r="1313" spans="1:9">
      <c r="A1313" s="22">
        <f t="shared" si="41"/>
        <v>1309</v>
      </c>
      <c r="B1313" s="21" t="str">
        <f t="shared" si="40"/>
        <v>80002665</v>
      </c>
      <c r="C1313" s="21">
        <v>80002665</v>
      </c>
      <c r="D1313" s="22"/>
      <c r="E1313" s="22" t="s">
        <v>5977</v>
      </c>
      <c r="F1313" s="22" t="s">
        <v>1255</v>
      </c>
      <c r="G1313" s="22" t="s">
        <v>386</v>
      </c>
      <c r="H1313" s="17">
        <v>44654</v>
      </c>
      <c r="I1313" s="22" t="s">
        <v>4587</v>
      </c>
    </row>
    <row r="1314" spans="1:9">
      <c r="A1314" s="22">
        <f t="shared" si="41"/>
        <v>1310</v>
      </c>
      <c r="B1314" s="21" t="str">
        <f t="shared" si="40"/>
        <v>80002122</v>
      </c>
      <c r="C1314" s="21">
        <v>80002122</v>
      </c>
      <c r="D1314" s="22"/>
      <c r="E1314" s="22" t="s">
        <v>5724</v>
      </c>
      <c r="F1314" s="22" t="s">
        <v>1255</v>
      </c>
      <c r="G1314" s="22" t="s">
        <v>386</v>
      </c>
      <c r="H1314" s="17">
        <v>44654</v>
      </c>
      <c r="I1314" s="22" t="s">
        <v>4587</v>
      </c>
    </row>
    <row r="1315" spans="1:9">
      <c r="A1315" s="22">
        <f t="shared" si="41"/>
        <v>1311</v>
      </c>
      <c r="B1315" s="21" t="str">
        <f t="shared" si="40"/>
        <v>91221046</v>
      </c>
      <c r="C1315" s="21">
        <v>91221046</v>
      </c>
      <c r="D1315" s="22"/>
      <c r="E1315" s="22" t="s">
        <v>2753</v>
      </c>
      <c r="F1315" s="22" t="s">
        <v>1255</v>
      </c>
      <c r="G1315" s="22" t="s">
        <v>405</v>
      </c>
      <c r="H1315" s="17">
        <v>44655</v>
      </c>
      <c r="I1315" s="22" t="s">
        <v>4587</v>
      </c>
    </row>
    <row r="1316" spans="1:9">
      <c r="A1316" s="22">
        <f t="shared" si="41"/>
        <v>1312</v>
      </c>
      <c r="B1316" s="21" t="str">
        <f t="shared" si="40"/>
        <v>91221014</v>
      </c>
      <c r="C1316" s="21">
        <v>91221014</v>
      </c>
      <c r="D1316" s="22"/>
      <c r="E1316" s="22" t="s">
        <v>5978</v>
      </c>
      <c r="F1316" s="22" t="s">
        <v>1255</v>
      </c>
      <c r="G1316" s="22" t="s">
        <v>405</v>
      </c>
      <c r="H1316" s="17">
        <v>44655</v>
      </c>
      <c r="I1316" s="22" t="s">
        <v>4587</v>
      </c>
    </row>
    <row r="1317" spans="1:9">
      <c r="A1317" s="22">
        <f t="shared" si="41"/>
        <v>1313</v>
      </c>
      <c r="B1317" s="21" t="str">
        <f t="shared" si="40"/>
        <v>21100001</v>
      </c>
      <c r="C1317" s="21">
        <v>21100001</v>
      </c>
      <c r="D1317" s="22"/>
      <c r="E1317" s="22" t="s">
        <v>5979</v>
      </c>
      <c r="F1317" s="22" t="s">
        <v>1255</v>
      </c>
      <c r="G1317" s="22" t="s">
        <v>3973</v>
      </c>
      <c r="H1317" s="17">
        <v>44655</v>
      </c>
      <c r="I1317" s="22" t="s">
        <v>4587</v>
      </c>
    </row>
    <row r="1318" spans="1:9">
      <c r="A1318" s="22">
        <f t="shared" si="41"/>
        <v>1314</v>
      </c>
      <c r="B1318" s="21" t="str">
        <f t="shared" si="40"/>
        <v>91221045</v>
      </c>
      <c r="C1318" s="21">
        <v>91221045</v>
      </c>
      <c r="D1318" s="22"/>
      <c r="E1318" s="22" t="s">
        <v>5454</v>
      </c>
      <c r="F1318" s="22" t="s">
        <v>1255</v>
      </c>
      <c r="G1318" s="22" t="s">
        <v>405</v>
      </c>
      <c r="H1318" s="17">
        <v>44655</v>
      </c>
      <c r="I1318" s="22" t="s">
        <v>4587</v>
      </c>
    </row>
    <row r="1319" spans="1:9">
      <c r="A1319" s="22">
        <f t="shared" si="41"/>
        <v>1315</v>
      </c>
      <c r="B1319" s="21" t="str">
        <f t="shared" si="40"/>
        <v>21070001</v>
      </c>
      <c r="C1319" s="21">
        <v>21070001</v>
      </c>
      <c r="D1319" s="22"/>
      <c r="E1319" s="22" t="s">
        <v>2813</v>
      </c>
      <c r="F1319" s="22" t="s">
        <v>1255</v>
      </c>
      <c r="G1319" s="22" t="s">
        <v>3973</v>
      </c>
      <c r="H1319" s="17">
        <v>44655</v>
      </c>
      <c r="I1319" s="22" t="s">
        <v>4587</v>
      </c>
    </row>
    <row r="1320" spans="1:9">
      <c r="A1320" s="22">
        <f t="shared" si="41"/>
        <v>1316</v>
      </c>
      <c r="B1320" s="21" t="str">
        <f t="shared" si="40"/>
        <v>21010001</v>
      </c>
      <c r="C1320" s="21">
        <v>21010001</v>
      </c>
      <c r="D1320" s="22"/>
      <c r="E1320" s="22" t="s">
        <v>2621</v>
      </c>
      <c r="F1320" s="22" t="s">
        <v>1255</v>
      </c>
      <c r="G1320" s="22" t="s">
        <v>3973</v>
      </c>
      <c r="H1320" s="17">
        <v>44655</v>
      </c>
      <c r="I1320" s="22" t="s">
        <v>4587</v>
      </c>
    </row>
    <row r="1321" spans="1:9">
      <c r="A1321" s="22">
        <f t="shared" si="41"/>
        <v>1317</v>
      </c>
      <c r="B1321" s="21" t="str">
        <f t="shared" si="40"/>
        <v>91221048</v>
      </c>
      <c r="C1321" s="21">
        <v>91221048</v>
      </c>
      <c r="D1321" s="22"/>
      <c r="E1321" s="22" t="s">
        <v>5453</v>
      </c>
      <c r="F1321" s="22" t="s">
        <v>1255</v>
      </c>
      <c r="G1321" s="22" t="s">
        <v>405</v>
      </c>
      <c r="H1321" s="17">
        <v>44655</v>
      </c>
      <c r="I1321" s="22" t="s">
        <v>4587</v>
      </c>
    </row>
    <row r="1322" spans="1:9">
      <c r="A1322" s="22">
        <f t="shared" si="41"/>
        <v>1318</v>
      </c>
      <c r="B1322" s="21" t="str">
        <f t="shared" si="40"/>
        <v>21120001</v>
      </c>
      <c r="C1322" s="21">
        <v>21120001</v>
      </c>
      <c r="D1322" s="22"/>
      <c r="E1322" s="22" t="s">
        <v>2805</v>
      </c>
      <c r="F1322" s="22" t="s">
        <v>1255</v>
      </c>
      <c r="G1322" s="22" t="s">
        <v>405</v>
      </c>
      <c r="H1322" s="17">
        <v>44655</v>
      </c>
      <c r="I1322" s="22" t="s">
        <v>4587</v>
      </c>
    </row>
    <row r="1323" spans="1:9">
      <c r="A1323" s="22">
        <f t="shared" si="41"/>
        <v>1319</v>
      </c>
      <c r="B1323" s="21" t="str">
        <f t="shared" si="40"/>
        <v>91221034</v>
      </c>
      <c r="C1323" s="21">
        <v>91221034</v>
      </c>
      <c r="D1323" s="22"/>
      <c r="E1323" s="22" t="s">
        <v>5980</v>
      </c>
      <c r="F1323" s="22" t="s">
        <v>1255</v>
      </c>
      <c r="G1323" s="22" t="s">
        <v>405</v>
      </c>
      <c r="H1323" s="17">
        <v>44655</v>
      </c>
      <c r="I1323" s="22" t="s">
        <v>4587</v>
      </c>
    </row>
    <row r="1324" spans="1:9">
      <c r="A1324" s="22">
        <f t="shared" si="41"/>
        <v>1320</v>
      </c>
      <c r="B1324" s="21" t="str">
        <f t="shared" si="40"/>
        <v>91221010</v>
      </c>
      <c r="C1324" s="21">
        <v>91221010</v>
      </c>
      <c r="D1324" s="22"/>
      <c r="E1324" s="22" t="s">
        <v>5981</v>
      </c>
      <c r="F1324" s="22" t="s">
        <v>1255</v>
      </c>
      <c r="G1324" s="22" t="s">
        <v>405</v>
      </c>
      <c r="H1324" s="17">
        <v>44655</v>
      </c>
      <c r="I1324" s="22" t="s">
        <v>4587</v>
      </c>
    </row>
    <row r="1325" spans="1:9">
      <c r="A1325" s="22">
        <f t="shared" si="41"/>
        <v>1321</v>
      </c>
      <c r="B1325" s="21" t="str">
        <f t="shared" si="40"/>
        <v>91221025</v>
      </c>
      <c r="C1325" s="21">
        <v>91221025</v>
      </c>
      <c r="D1325" s="22"/>
      <c r="E1325" s="22" t="s">
        <v>5982</v>
      </c>
      <c r="F1325" s="22" t="s">
        <v>1255</v>
      </c>
      <c r="G1325" s="22" t="s">
        <v>405</v>
      </c>
      <c r="H1325" s="17">
        <v>44655</v>
      </c>
      <c r="I1325" s="22" t="s">
        <v>4587</v>
      </c>
    </row>
    <row r="1326" spans="1:9">
      <c r="A1326" s="22">
        <f t="shared" si="41"/>
        <v>1322</v>
      </c>
      <c r="B1326" s="21" t="str">
        <f t="shared" si="40"/>
        <v>91221008</v>
      </c>
      <c r="C1326" s="21">
        <v>91221008</v>
      </c>
      <c r="D1326" s="22"/>
      <c r="E1326" s="22" t="s">
        <v>5456</v>
      </c>
      <c r="F1326" s="22" t="s">
        <v>1255</v>
      </c>
      <c r="G1326" s="22" t="s">
        <v>3973</v>
      </c>
      <c r="H1326" s="17">
        <v>44655</v>
      </c>
      <c r="I1326" s="22" t="s">
        <v>4587</v>
      </c>
    </row>
    <row r="1327" spans="1:9">
      <c r="A1327" s="22">
        <f t="shared" si="41"/>
        <v>1323</v>
      </c>
      <c r="B1327" s="21" t="str">
        <f t="shared" si="40"/>
        <v>91221023</v>
      </c>
      <c r="C1327" s="21">
        <v>91221023</v>
      </c>
      <c r="D1327" s="22"/>
      <c r="E1327" s="22" t="s">
        <v>2574</v>
      </c>
      <c r="F1327" s="22" t="s">
        <v>1255</v>
      </c>
      <c r="G1327" s="22" t="s">
        <v>405</v>
      </c>
      <c r="H1327" s="17">
        <v>44655</v>
      </c>
      <c r="I1327" s="22" t="s">
        <v>4587</v>
      </c>
    </row>
    <row r="1328" spans="1:9">
      <c r="A1328" s="22">
        <f t="shared" si="41"/>
        <v>1324</v>
      </c>
      <c r="B1328" s="21" t="str">
        <f t="shared" si="40"/>
        <v>21040001</v>
      </c>
      <c r="C1328" s="21">
        <v>21040001</v>
      </c>
      <c r="D1328" s="22"/>
      <c r="E1328" s="22" t="s">
        <v>5452</v>
      </c>
      <c r="F1328" s="22" t="s">
        <v>1255</v>
      </c>
      <c r="G1328" s="22" t="s">
        <v>3973</v>
      </c>
      <c r="H1328" s="17">
        <v>44655</v>
      </c>
      <c r="I1328" s="22" t="s">
        <v>4587</v>
      </c>
    </row>
    <row r="1329" spans="1:9">
      <c r="A1329" s="22">
        <f t="shared" si="41"/>
        <v>1325</v>
      </c>
      <c r="B1329" s="21" t="str">
        <f t="shared" si="40"/>
        <v>80000981</v>
      </c>
      <c r="C1329" s="21">
        <v>80000981</v>
      </c>
      <c r="D1329" s="22"/>
      <c r="E1329" s="22" t="s">
        <v>5327</v>
      </c>
      <c r="F1329" s="22" t="s">
        <v>1255</v>
      </c>
      <c r="G1329" s="22" t="s">
        <v>405</v>
      </c>
      <c r="H1329" s="17">
        <v>44656</v>
      </c>
      <c r="I1329" s="22" t="s">
        <v>4587</v>
      </c>
    </row>
    <row r="1330" spans="1:9">
      <c r="A1330" s="22">
        <f t="shared" si="41"/>
        <v>1326</v>
      </c>
      <c r="B1330" s="21" t="str">
        <f t="shared" si="40"/>
        <v>80002779</v>
      </c>
      <c r="C1330" s="21">
        <v>80002779</v>
      </c>
      <c r="D1330" s="22"/>
      <c r="E1330" s="22" t="s">
        <v>5983</v>
      </c>
      <c r="F1330" s="22" t="s">
        <v>1255</v>
      </c>
      <c r="G1330" s="22" t="s">
        <v>328</v>
      </c>
      <c r="H1330" s="17">
        <v>44656</v>
      </c>
      <c r="I1330" s="22" t="s">
        <v>4587</v>
      </c>
    </row>
    <row r="1331" spans="1:9">
      <c r="A1331" s="22">
        <f t="shared" si="41"/>
        <v>1327</v>
      </c>
      <c r="B1331" s="21" t="str">
        <f t="shared" si="40"/>
        <v>80002783</v>
      </c>
      <c r="C1331" s="21">
        <v>80002783</v>
      </c>
      <c r="D1331" s="22"/>
      <c r="E1331" s="22" t="s">
        <v>5301</v>
      </c>
      <c r="F1331" s="22" t="s">
        <v>1255</v>
      </c>
      <c r="G1331" s="22" t="s">
        <v>328</v>
      </c>
      <c r="H1331" s="17">
        <v>44656</v>
      </c>
      <c r="I1331" s="22" t="s">
        <v>4587</v>
      </c>
    </row>
    <row r="1332" spans="1:9">
      <c r="A1332" s="22">
        <f t="shared" si="41"/>
        <v>1328</v>
      </c>
      <c r="B1332" s="21" t="str">
        <f t="shared" si="40"/>
        <v>80000957</v>
      </c>
      <c r="C1332" s="21">
        <v>80000957</v>
      </c>
      <c r="D1332" s="22"/>
      <c r="E1332" s="22" t="s">
        <v>5656</v>
      </c>
      <c r="F1332" s="22" t="s">
        <v>1255</v>
      </c>
      <c r="G1332" s="22" t="s">
        <v>328</v>
      </c>
      <c r="H1332" s="17">
        <v>44656</v>
      </c>
      <c r="I1332" s="22" t="s">
        <v>4587</v>
      </c>
    </row>
    <row r="1333" spans="1:9">
      <c r="A1333" s="22">
        <f t="shared" si="41"/>
        <v>1329</v>
      </c>
      <c r="B1333" s="21" t="str">
        <f t="shared" si="40"/>
        <v>80002931</v>
      </c>
      <c r="C1333" s="21">
        <v>80002931</v>
      </c>
      <c r="D1333" s="22"/>
      <c r="E1333" s="22" t="s">
        <v>5290</v>
      </c>
      <c r="F1333" s="22" t="s">
        <v>1255</v>
      </c>
      <c r="G1333" s="22" t="s">
        <v>328</v>
      </c>
      <c r="H1333" s="17">
        <v>44656</v>
      </c>
      <c r="I1333" s="22" t="s">
        <v>4587</v>
      </c>
    </row>
    <row r="1334" spans="1:9">
      <c r="A1334" s="22">
        <f t="shared" si="41"/>
        <v>1330</v>
      </c>
      <c r="B1334" s="21" t="str">
        <f t="shared" si="40"/>
        <v>00001047</v>
      </c>
      <c r="C1334" s="21">
        <v>1047</v>
      </c>
      <c r="D1334" s="22"/>
      <c r="E1334" s="22" t="s">
        <v>5984</v>
      </c>
      <c r="F1334" s="22" t="s">
        <v>783</v>
      </c>
      <c r="G1334" s="22" t="s">
        <v>328</v>
      </c>
      <c r="H1334" s="17">
        <v>44656</v>
      </c>
      <c r="I1334" s="22" t="s">
        <v>4587</v>
      </c>
    </row>
    <row r="1335" spans="1:9">
      <c r="A1335" s="22">
        <f t="shared" si="41"/>
        <v>1331</v>
      </c>
      <c r="B1335" s="21" t="str">
        <f t="shared" si="40"/>
        <v>80000981</v>
      </c>
      <c r="C1335" s="21">
        <v>80000981</v>
      </c>
      <c r="D1335" s="22"/>
      <c r="E1335" s="22" t="s">
        <v>5327</v>
      </c>
      <c r="F1335" s="22" t="s">
        <v>1255</v>
      </c>
      <c r="G1335" s="22" t="s">
        <v>405</v>
      </c>
      <c r="H1335" s="17">
        <v>44656</v>
      </c>
      <c r="I1335" s="22" t="s">
        <v>4587</v>
      </c>
    </row>
    <row r="1336" spans="1:9">
      <c r="A1336" s="22">
        <f t="shared" si="41"/>
        <v>1332</v>
      </c>
      <c r="B1336" s="21" t="str">
        <f t="shared" si="40"/>
        <v>00118383</v>
      </c>
      <c r="C1336" s="21">
        <v>118383</v>
      </c>
      <c r="D1336" s="22"/>
      <c r="E1336" s="22" t="s">
        <v>5271</v>
      </c>
      <c r="F1336" s="22" t="s">
        <v>1255</v>
      </c>
      <c r="G1336" s="22" t="s">
        <v>355</v>
      </c>
      <c r="H1336" s="17">
        <v>44656</v>
      </c>
      <c r="I1336" s="22" t="s">
        <v>4587</v>
      </c>
    </row>
    <row r="1337" spans="1:9">
      <c r="A1337" s="22">
        <f t="shared" si="41"/>
        <v>1333</v>
      </c>
      <c r="B1337" s="21" t="str">
        <f t="shared" si="40"/>
        <v>00707198</v>
      </c>
      <c r="C1337" s="21">
        <v>707198</v>
      </c>
      <c r="D1337" s="22"/>
      <c r="E1337" s="22" t="s">
        <v>5348</v>
      </c>
      <c r="F1337" s="22" t="s">
        <v>1255</v>
      </c>
      <c r="G1337" s="22" t="s">
        <v>355</v>
      </c>
      <c r="H1337" s="17">
        <v>44656</v>
      </c>
      <c r="I1337" s="22" t="s">
        <v>4587</v>
      </c>
    </row>
    <row r="1338" spans="1:9">
      <c r="A1338" s="22">
        <f t="shared" si="41"/>
        <v>1334</v>
      </c>
      <c r="B1338" s="21" t="str">
        <f t="shared" si="40"/>
        <v>80002649</v>
      </c>
      <c r="C1338" s="21">
        <v>80002649</v>
      </c>
      <c r="D1338" s="22"/>
      <c r="E1338" s="22" t="s">
        <v>5985</v>
      </c>
      <c r="F1338" s="22" t="s">
        <v>1255</v>
      </c>
      <c r="G1338" s="22" t="s">
        <v>405</v>
      </c>
      <c r="H1338" s="17">
        <v>44657</v>
      </c>
      <c r="I1338" s="22" t="s">
        <v>4587</v>
      </c>
    </row>
    <row r="1339" spans="1:9">
      <c r="A1339" s="22">
        <f t="shared" si="41"/>
        <v>1335</v>
      </c>
      <c r="B1339" s="21" t="str">
        <f t="shared" si="40"/>
        <v>80002643</v>
      </c>
      <c r="C1339" s="21">
        <v>80002643</v>
      </c>
      <c r="D1339" s="22"/>
      <c r="E1339" s="22" t="s">
        <v>5986</v>
      </c>
      <c r="F1339" s="22" t="s">
        <v>1255</v>
      </c>
      <c r="G1339" s="22" t="s">
        <v>405</v>
      </c>
      <c r="H1339" s="17">
        <v>44657</v>
      </c>
      <c r="I1339" s="22" t="s">
        <v>4587</v>
      </c>
    </row>
    <row r="1340" spans="1:9">
      <c r="A1340" s="22">
        <f t="shared" si="41"/>
        <v>1336</v>
      </c>
      <c r="B1340" s="21" t="str">
        <f t="shared" si="40"/>
        <v>80002688</v>
      </c>
      <c r="C1340" s="21">
        <v>80002688</v>
      </c>
      <c r="D1340" s="22"/>
      <c r="E1340" s="22" t="s">
        <v>5987</v>
      </c>
      <c r="F1340" s="22" t="s">
        <v>1255</v>
      </c>
      <c r="G1340" s="22" t="s">
        <v>328</v>
      </c>
      <c r="H1340" s="17">
        <v>44657</v>
      </c>
      <c r="I1340" s="22" t="s">
        <v>4587</v>
      </c>
    </row>
    <row r="1341" spans="1:9">
      <c r="A1341" s="22">
        <f t="shared" si="41"/>
        <v>1337</v>
      </c>
      <c r="B1341" s="21" t="str">
        <f t="shared" si="40"/>
        <v>80002334</v>
      </c>
      <c r="C1341" s="21">
        <v>80002334</v>
      </c>
      <c r="D1341" s="22"/>
      <c r="E1341" s="22" t="s">
        <v>5988</v>
      </c>
      <c r="F1341" s="22" t="s">
        <v>1255</v>
      </c>
      <c r="G1341" s="22" t="s">
        <v>405</v>
      </c>
      <c r="H1341" s="17">
        <v>44657</v>
      </c>
      <c r="I1341" s="22" t="s">
        <v>4587</v>
      </c>
    </row>
    <row r="1342" spans="1:9">
      <c r="A1342" s="22">
        <f t="shared" si="41"/>
        <v>1338</v>
      </c>
      <c r="B1342" s="21" t="str">
        <f t="shared" si="40"/>
        <v>80002621</v>
      </c>
      <c r="C1342" s="21">
        <v>80002621</v>
      </c>
      <c r="D1342" s="22"/>
      <c r="E1342" s="22" t="s">
        <v>5989</v>
      </c>
      <c r="F1342" s="22" t="s">
        <v>1255</v>
      </c>
      <c r="G1342" s="22" t="s">
        <v>405</v>
      </c>
      <c r="H1342" s="17">
        <v>44657</v>
      </c>
      <c r="I1342" s="22" t="s">
        <v>4587</v>
      </c>
    </row>
    <row r="1343" spans="1:9">
      <c r="A1343" s="22">
        <f t="shared" si="41"/>
        <v>1339</v>
      </c>
      <c r="B1343" s="21" t="str">
        <f t="shared" si="40"/>
        <v>80002652</v>
      </c>
      <c r="C1343" s="21">
        <v>80002652</v>
      </c>
      <c r="D1343" s="22"/>
      <c r="E1343" s="22" t="s">
        <v>5990</v>
      </c>
      <c r="F1343" s="22" t="s">
        <v>1255</v>
      </c>
      <c r="G1343" s="22" t="s">
        <v>405</v>
      </c>
      <c r="H1343" s="17">
        <v>44657</v>
      </c>
      <c r="I1343" s="22" t="s">
        <v>4587</v>
      </c>
    </row>
    <row r="1344" spans="1:9">
      <c r="A1344" s="22">
        <f t="shared" si="41"/>
        <v>1340</v>
      </c>
      <c r="B1344" s="21" t="str">
        <f t="shared" si="40"/>
        <v>80002667</v>
      </c>
      <c r="C1344" s="21">
        <v>80002667</v>
      </c>
      <c r="D1344" s="22"/>
      <c r="E1344" s="22" t="s">
        <v>5991</v>
      </c>
      <c r="F1344" s="22" t="s">
        <v>1255</v>
      </c>
      <c r="G1344" s="22" t="s">
        <v>405</v>
      </c>
      <c r="H1344" s="17">
        <v>44657</v>
      </c>
      <c r="I1344" s="22" t="s">
        <v>4587</v>
      </c>
    </row>
    <row r="1345" spans="1:9">
      <c r="A1345" s="22">
        <f t="shared" si="41"/>
        <v>1341</v>
      </c>
      <c r="B1345" s="21" t="str">
        <f t="shared" si="40"/>
        <v>80002620</v>
      </c>
      <c r="C1345" s="21">
        <v>80002620</v>
      </c>
      <c r="D1345" s="22"/>
      <c r="E1345" s="22" t="s">
        <v>5992</v>
      </c>
      <c r="F1345" s="22" t="s">
        <v>1255</v>
      </c>
      <c r="G1345" s="22" t="s">
        <v>405</v>
      </c>
      <c r="H1345" s="17">
        <v>44657</v>
      </c>
      <c r="I1345" s="22" t="s">
        <v>4587</v>
      </c>
    </row>
    <row r="1346" spans="1:9">
      <c r="A1346" s="22">
        <f t="shared" si="41"/>
        <v>1342</v>
      </c>
      <c r="B1346" s="21" t="str">
        <f t="shared" si="40"/>
        <v>80002326</v>
      </c>
      <c r="C1346" s="21">
        <v>80002326</v>
      </c>
      <c r="D1346" s="22"/>
      <c r="E1346" s="22" t="s">
        <v>5117</v>
      </c>
      <c r="F1346" s="22" t="s">
        <v>1255</v>
      </c>
      <c r="G1346" s="22" t="s">
        <v>405</v>
      </c>
      <c r="H1346" s="17">
        <v>44657</v>
      </c>
      <c r="I1346" s="22" t="s">
        <v>4587</v>
      </c>
    </row>
    <row r="1347" spans="1:9">
      <c r="A1347" s="22">
        <f t="shared" si="41"/>
        <v>1343</v>
      </c>
      <c r="B1347" s="21" t="str">
        <f t="shared" si="40"/>
        <v>80002320</v>
      </c>
      <c r="C1347" s="21">
        <v>80002320</v>
      </c>
      <c r="D1347" s="22"/>
      <c r="E1347" s="22" t="s">
        <v>5716</v>
      </c>
      <c r="F1347" s="22" t="s">
        <v>1255</v>
      </c>
      <c r="G1347" s="22" t="s">
        <v>405</v>
      </c>
      <c r="H1347" s="17">
        <v>44658</v>
      </c>
      <c r="I1347" s="22" t="s">
        <v>4587</v>
      </c>
    </row>
    <row r="1348" spans="1:9">
      <c r="A1348" s="22">
        <f t="shared" si="41"/>
        <v>1344</v>
      </c>
      <c r="B1348" s="21" t="str">
        <f t="shared" si="40"/>
        <v>00115073</v>
      </c>
      <c r="C1348" s="21">
        <v>115073</v>
      </c>
      <c r="D1348" s="22"/>
      <c r="E1348" s="22" t="s">
        <v>5993</v>
      </c>
      <c r="F1348" s="22" t="s">
        <v>1255</v>
      </c>
      <c r="G1348" s="22" t="s">
        <v>328</v>
      </c>
      <c r="H1348" s="17">
        <v>44658</v>
      </c>
      <c r="I1348" s="22" t="s">
        <v>4587</v>
      </c>
    </row>
    <row r="1349" spans="1:9">
      <c r="A1349" s="22">
        <f t="shared" si="41"/>
        <v>1345</v>
      </c>
      <c r="B1349" s="21" t="str">
        <f t="shared" ref="B1349:B1412" si="42">TEXT(C1349,"00000000")</f>
        <v>80001320</v>
      </c>
      <c r="C1349" s="21">
        <v>80001320</v>
      </c>
      <c r="D1349" s="22"/>
      <c r="E1349" s="22" t="s">
        <v>5695</v>
      </c>
      <c r="F1349" s="22" t="s">
        <v>1255</v>
      </c>
      <c r="G1349" s="22" t="s">
        <v>328</v>
      </c>
      <c r="H1349" s="17">
        <v>44658</v>
      </c>
      <c r="I1349" s="22" t="s">
        <v>4587</v>
      </c>
    </row>
    <row r="1350" spans="1:9">
      <c r="A1350" s="22">
        <f t="shared" si="41"/>
        <v>1346</v>
      </c>
      <c r="B1350" s="21" t="str">
        <f t="shared" si="42"/>
        <v>80002320</v>
      </c>
      <c r="C1350" s="21">
        <v>80002320</v>
      </c>
      <c r="D1350" s="22"/>
      <c r="E1350" s="22" t="s">
        <v>5716</v>
      </c>
      <c r="F1350" s="22" t="s">
        <v>1255</v>
      </c>
      <c r="G1350" s="22" t="s">
        <v>405</v>
      </c>
      <c r="H1350" s="17">
        <v>44658</v>
      </c>
      <c r="I1350" s="22" t="s">
        <v>4587</v>
      </c>
    </row>
    <row r="1351" spans="1:9">
      <c r="A1351" s="22">
        <f t="shared" si="41"/>
        <v>1347</v>
      </c>
      <c r="B1351" s="21" t="str">
        <f t="shared" si="42"/>
        <v>80003614</v>
      </c>
      <c r="C1351" s="21">
        <v>80003614</v>
      </c>
      <c r="D1351" s="22"/>
      <c r="E1351" s="22" t="s">
        <v>5994</v>
      </c>
      <c r="F1351" s="22" t="s">
        <v>1255</v>
      </c>
      <c r="G1351" s="22" t="s">
        <v>405</v>
      </c>
      <c r="H1351" s="17">
        <v>44658</v>
      </c>
      <c r="I1351" s="22" t="s">
        <v>4587</v>
      </c>
    </row>
    <row r="1352" spans="1:9">
      <c r="A1352" s="22">
        <f t="shared" ref="A1352:A1415" si="43">A1351+1</f>
        <v>1348</v>
      </c>
      <c r="B1352" s="21" t="str">
        <f t="shared" si="42"/>
        <v>80002188</v>
      </c>
      <c r="C1352" s="21">
        <v>80002188</v>
      </c>
      <c r="D1352" s="22"/>
      <c r="E1352" s="22" t="s">
        <v>5680</v>
      </c>
      <c r="F1352" s="22" t="s">
        <v>1255</v>
      </c>
      <c r="G1352" s="22" t="s">
        <v>328</v>
      </c>
      <c r="H1352" s="17">
        <v>44659</v>
      </c>
      <c r="I1352" s="22" t="s">
        <v>4587</v>
      </c>
    </row>
    <row r="1353" spans="1:9">
      <c r="A1353" s="22">
        <f t="shared" si="43"/>
        <v>1349</v>
      </c>
      <c r="B1353" s="21" t="str">
        <f t="shared" si="42"/>
        <v>80002393</v>
      </c>
      <c r="C1353" s="21">
        <v>80002393</v>
      </c>
      <c r="D1353" s="22"/>
      <c r="E1353" s="22" t="s">
        <v>5995</v>
      </c>
      <c r="F1353" s="22" t="s">
        <v>1255</v>
      </c>
      <c r="G1353" s="22" t="s">
        <v>328</v>
      </c>
      <c r="H1353" s="17">
        <v>44659</v>
      </c>
      <c r="I1353" s="22" t="s">
        <v>4587</v>
      </c>
    </row>
    <row r="1354" spans="1:9">
      <c r="A1354" s="22">
        <f t="shared" si="43"/>
        <v>1350</v>
      </c>
      <c r="B1354" s="21" t="str">
        <f t="shared" si="42"/>
        <v>80002669</v>
      </c>
      <c r="C1354" s="21">
        <v>80002669</v>
      </c>
      <c r="D1354" s="22"/>
      <c r="E1354" s="22" t="s">
        <v>1653</v>
      </c>
      <c r="F1354" s="22" t="s">
        <v>1255</v>
      </c>
      <c r="G1354" s="22" t="s">
        <v>405</v>
      </c>
      <c r="H1354" s="17">
        <v>44659</v>
      </c>
      <c r="I1354" s="22" t="s">
        <v>4587</v>
      </c>
    </row>
    <row r="1355" spans="1:9">
      <c r="A1355" s="22">
        <f t="shared" si="43"/>
        <v>1351</v>
      </c>
      <c r="B1355" s="21" t="str">
        <f t="shared" si="42"/>
        <v>80002671</v>
      </c>
      <c r="C1355" s="21">
        <v>80002671</v>
      </c>
      <c r="D1355" s="22"/>
      <c r="E1355" s="22" t="s">
        <v>5996</v>
      </c>
      <c r="F1355" s="22" t="s">
        <v>1255</v>
      </c>
      <c r="G1355" s="22" t="s">
        <v>405</v>
      </c>
      <c r="H1355" s="17">
        <v>44659</v>
      </c>
      <c r="I1355" s="22" t="s">
        <v>4587</v>
      </c>
    </row>
    <row r="1356" spans="1:9">
      <c r="A1356" s="22">
        <f t="shared" si="43"/>
        <v>1352</v>
      </c>
      <c r="B1356" s="21" t="str">
        <f t="shared" si="42"/>
        <v>80002238</v>
      </c>
      <c r="C1356" s="21">
        <v>80002238</v>
      </c>
      <c r="D1356" s="22"/>
      <c r="E1356" s="22" t="s">
        <v>5625</v>
      </c>
      <c r="F1356" s="22" t="s">
        <v>1255</v>
      </c>
      <c r="G1356" s="22" t="s">
        <v>386</v>
      </c>
      <c r="H1356" s="17">
        <v>44659</v>
      </c>
      <c r="I1356" s="22" t="s">
        <v>4587</v>
      </c>
    </row>
    <row r="1357" spans="1:9">
      <c r="A1357" s="22">
        <f t="shared" si="43"/>
        <v>1353</v>
      </c>
      <c r="B1357" s="21" t="str">
        <f t="shared" si="42"/>
        <v>80000844</v>
      </c>
      <c r="C1357" s="21">
        <v>80000844</v>
      </c>
      <c r="D1357" s="22"/>
      <c r="E1357" s="22" t="s">
        <v>5288</v>
      </c>
      <c r="F1357" s="22" t="s">
        <v>1255</v>
      </c>
      <c r="G1357" s="22" t="s">
        <v>328</v>
      </c>
      <c r="H1357" s="17">
        <v>44660</v>
      </c>
      <c r="I1357" s="22" t="s">
        <v>4587</v>
      </c>
    </row>
    <row r="1358" spans="1:9">
      <c r="A1358" s="22">
        <f t="shared" si="43"/>
        <v>1354</v>
      </c>
      <c r="B1358" s="21" t="str">
        <f t="shared" si="42"/>
        <v>80002982</v>
      </c>
      <c r="C1358" s="21">
        <v>80002982</v>
      </c>
      <c r="D1358" s="22"/>
      <c r="E1358" s="22" t="s">
        <v>5273</v>
      </c>
      <c r="F1358" s="22" t="s">
        <v>1255</v>
      </c>
      <c r="G1358" s="22" t="s">
        <v>328</v>
      </c>
      <c r="H1358" s="17">
        <v>44660</v>
      </c>
      <c r="I1358" s="22" t="s">
        <v>4587</v>
      </c>
    </row>
    <row r="1359" spans="1:9">
      <c r="A1359" s="22">
        <f t="shared" si="43"/>
        <v>1355</v>
      </c>
      <c r="B1359" s="21" t="str">
        <f t="shared" si="42"/>
        <v>80002072</v>
      </c>
      <c r="C1359" s="21">
        <v>80002072</v>
      </c>
      <c r="D1359" s="22"/>
      <c r="E1359" s="22" t="s">
        <v>5730</v>
      </c>
      <c r="F1359" s="22" t="s">
        <v>1255</v>
      </c>
      <c r="G1359" s="22" t="s">
        <v>405</v>
      </c>
      <c r="H1359" s="17">
        <v>44660</v>
      </c>
      <c r="I1359" s="22" t="s">
        <v>4587</v>
      </c>
    </row>
    <row r="1360" spans="1:9">
      <c r="A1360" s="22">
        <f t="shared" si="43"/>
        <v>1356</v>
      </c>
      <c r="B1360" s="21" t="str">
        <f t="shared" si="42"/>
        <v>80002391</v>
      </c>
      <c r="C1360" s="21">
        <v>80002391</v>
      </c>
      <c r="D1360" s="22"/>
      <c r="E1360" s="22" t="s">
        <v>5997</v>
      </c>
      <c r="F1360" s="22" t="s">
        <v>1255</v>
      </c>
      <c r="G1360" s="22" t="s">
        <v>328</v>
      </c>
      <c r="H1360" s="17">
        <v>44660</v>
      </c>
      <c r="I1360" s="22" t="s">
        <v>4587</v>
      </c>
    </row>
    <row r="1361" spans="1:9">
      <c r="A1361" s="22">
        <f t="shared" si="43"/>
        <v>1357</v>
      </c>
      <c r="B1361" s="21" t="str">
        <f t="shared" si="42"/>
        <v>202106035</v>
      </c>
      <c r="C1361" s="21">
        <v>202106035</v>
      </c>
      <c r="D1361" s="22"/>
      <c r="E1361" s="22" t="s">
        <v>5998</v>
      </c>
      <c r="F1361" s="22" t="s">
        <v>5138</v>
      </c>
      <c r="G1361" s="22" t="s">
        <v>328</v>
      </c>
      <c r="H1361" s="17">
        <v>44660</v>
      </c>
      <c r="I1361" s="22" t="s">
        <v>4587</v>
      </c>
    </row>
    <row r="1362" spans="1:9">
      <c r="A1362" s="22">
        <f t="shared" si="43"/>
        <v>1358</v>
      </c>
      <c r="B1362" s="21" t="str">
        <f t="shared" si="42"/>
        <v>80002701</v>
      </c>
      <c r="C1362" s="21">
        <v>80002701</v>
      </c>
      <c r="D1362" s="22"/>
      <c r="E1362" s="22" t="s">
        <v>5999</v>
      </c>
      <c r="F1362" s="22" t="s">
        <v>1255</v>
      </c>
      <c r="G1362" s="22" t="s">
        <v>405</v>
      </c>
      <c r="H1362" s="17">
        <v>44661</v>
      </c>
      <c r="I1362" s="22" t="s">
        <v>4587</v>
      </c>
    </row>
    <row r="1363" spans="1:9">
      <c r="A1363" s="22">
        <f t="shared" si="43"/>
        <v>1359</v>
      </c>
      <c r="B1363" s="21" t="str">
        <f t="shared" si="42"/>
        <v>80006250</v>
      </c>
      <c r="C1363" s="21">
        <v>80006250</v>
      </c>
      <c r="D1363" s="22"/>
      <c r="E1363" s="22" t="s">
        <v>6000</v>
      </c>
      <c r="F1363" s="22" t="s">
        <v>1255</v>
      </c>
      <c r="G1363" s="22" t="s">
        <v>405</v>
      </c>
      <c r="H1363" s="17">
        <v>44661</v>
      </c>
      <c r="I1363" s="22" t="s">
        <v>4587</v>
      </c>
    </row>
    <row r="1364" spans="1:9">
      <c r="A1364" s="22">
        <f t="shared" si="43"/>
        <v>1360</v>
      </c>
      <c r="B1364" s="21" t="str">
        <f t="shared" si="42"/>
        <v>80002980</v>
      </c>
      <c r="C1364" s="21">
        <v>80002980</v>
      </c>
      <c r="D1364" s="22"/>
      <c r="E1364" s="22" t="s">
        <v>5361</v>
      </c>
      <c r="F1364" s="22" t="s">
        <v>1255</v>
      </c>
      <c r="G1364" s="22" t="s">
        <v>328</v>
      </c>
      <c r="H1364" s="17">
        <v>44661</v>
      </c>
      <c r="I1364" s="22" t="s">
        <v>4587</v>
      </c>
    </row>
    <row r="1365" spans="1:9">
      <c r="A1365" s="22">
        <f t="shared" si="43"/>
        <v>1361</v>
      </c>
      <c r="B1365" s="21" t="str">
        <f t="shared" si="42"/>
        <v>80002570</v>
      </c>
      <c r="C1365" s="21">
        <v>80002570</v>
      </c>
      <c r="D1365" s="22"/>
      <c r="E1365" s="22" t="s">
        <v>6001</v>
      </c>
      <c r="F1365" s="22" t="s">
        <v>1255</v>
      </c>
      <c r="G1365" s="22" t="s">
        <v>405</v>
      </c>
      <c r="H1365" s="17">
        <v>44661</v>
      </c>
      <c r="I1365" s="22" t="s">
        <v>4587</v>
      </c>
    </row>
    <row r="1366" spans="1:9">
      <c r="A1366" s="22">
        <f t="shared" si="43"/>
        <v>1362</v>
      </c>
      <c r="B1366" s="21" t="str">
        <f t="shared" si="42"/>
        <v>80002553</v>
      </c>
      <c r="C1366" s="21">
        <v>80002553</v>
      </c>
      <c r="D1366" s="22"/>
      <c r="E1366" s="22" t="s">
        <v>5092</v>
      </c>
      <c r="F1366" s="22" t="s">
        <v>1255</v>
      </c>
      <c r="G1366" s="22" t="s">
        <v>405</v>
      </c>
      <c r="H1366" s="17">
        <v>44662</v>
      </c>
      <c r="I1366" s="22" t="s">
        <v>4587</v>
      </c>
    </row>
    <row r="1367" spans="1:9">
      <c r="A1367" s="22">
        <f t="shared" si="43"/>
        <v>1363</v>
      </c>
      <c r="B1367" s="21" t="str">
        <f t="shared" si="42"/>
        <v>80002732</v>
      </c>
      <c r="C1367" s="21">
        <v>80002732</v>
      </c>
      <c r="D1367" s="22"/>
      <c r="E1367" s="22" t="s">
        <v>6002</v>
      </c>
      <c r="F1367" s="22" t="s">
        <v>1255</v>
      </c>
      <c r="G1367" s="22" t="s">
        <v>405</v>
      </c>
      <c r="H1367" s="17">
        <v>44662</v>
      </c>
      <c r="I1367" s="22" t="s">
        <v>4587</v>
      </c>
    </row>
    <row r="1368" spans="1:9">
      <c r="A1368" s="22">
        <f t="shared" si="43"/>
        <v>1364</v>
      </c>
      <c r="B1368" s="21" t="str">
        <f t="shared" si="42"/>
        <v>80002703</v>
      </c>
      <c r="C1368" s="21">
        <v>80002703</v>
      </c>
      <c r="D1368" s="22"/>
      <c r="E1368" s="22" t="s">
        <v>2367</v>
      </c>
      <c r="F1368" s="22" t="s">
        <v>1255</v>
      </c>
      <c r="G1368" s="22" t="s">
        <v>405</v>
      </c>
      <c r="H1368" s="17">
        <v>44662</v>
      </c>
      <c r="I1368" s="22" t="s">
        <v>4587</v>
      </c>
    </row>
    <row r="1369" spans="1:9">
      <c r="A1369" s="22">
        <f t="shared" si="43"/>
        <v>1365</v>
      </c>
      <c r="B1369" s="21" t="str">
        <f t="shared" si="42"/>
        <v>80002021</v>
      </c>
      <c r="C1369" s="21">
        <v>80002021</v>
      </c>
      <c r="D1369" s="22"/>
      <c r="E1369" s="22" t="s">
        <v>5564</v>
      </c>
      <c r="F1369" s="22" t="s">
        <v>1255</v>
      </c>
      <c r="G1369" s="22" t="s">
        <v>405</v>
      </c>
      <c r="H1369" s="17">
        <v>44662</v>
      </c>
      <c r="I1369" s="22" t="s">
        <v>4587</v>
      </c>
    </row>
    <row r="1370" spans="1:9">
      <c r="A1370" s="22">
        <f t="shared" si="43"/>
        <v>1366</v>
      </c>
      <c r="B1370" s="21" t="str">
        <f t="shared" si="42"/>
        <v>80003194</v>
      </c>
      <c r="C1370" s="21">
        <v>80003194</v>
      </c>
      <c r="D1370" s="22"/>
      <c r="E1370" s="22" t="s">
        <v>6003</v>
      </c>
      <c r="F1370" s="22" t="s">
        <v>1255</v>
      </c>
      <c r="G1370" s="22" t="s">
        <v>405</v>
      </c>
      <c r="H1370" s="17">
        <v>44662</v>
      </c>
      <c r="I1370" s="22" t="s">
        <v>4587</v>
      </c>
    </row>
    <row r="1371" spans="1:9">
      <c r="A1371" s="22">
        <f t="shared" si="43"/>
        <v>1367</v>
      </c>
      <c r="B1371" s="21" t="str">
        <f t="shared" si="42"/>
        <v>C2112004</v>
      </c>
      <c r="C1371" s="21" t="s">
        <v>6004</v>
      </c>
      <c r="D1371" s="22"/>
      <c r="E1371" s="22" t="s">
        <v>690</v>
      </c>
      <c r="F1371" s="22" t="s">
        <v>666</v>
      </c>
      <c r="G1371" s="22" t="s">
        <v>386</v>
      </c>
      <c r="H1371" s="17">
        <v>44662</v>
      </c>
      <c r="I1371" s="22" t="s">
        <v>4587</v>
      </c>
    </row>
    <row r="1372" spans="1:9">
      <c r="A1372" s="22">
        <f t="shared" si="43"/>
        <v>1368</v>
      </c>
      <c r="B1372" s="21" t="str">
        <f t="shared" si="42"/>
        <v>80003195</v>
      </c>
      <c r="C1372" s="21">
        <v>80003195</v>
      </c>
      <c r="D1372" s="22"/>
      <c r="E1372" s="22" t="s">
        <v>6005</v>
      </c>
      <c r="F1372" s="22" t="s">
        <v>1255</v>
      </c>
      <c r="G1372" s="22" t="s">
        <v>328</v>
      </c>
      <c r="H1372" s="17">
        <v>44662</v>
      </c>
      <c r="I1372" s="22" t="s">
        <v>4587</v>
      </c>
    </row>
    <row r="1373" spans="1:9">
      <c r="A1373" s="22">
        <f t="shared" si="43"/>
        <v>1369</v>
      </c>
      <c r="B1373" s="21" t="str">
        <f t="shared" si="42"/>
        <v>BMP-2509215</v>
      </c>
      <c r="C1373" s="21" t="s">
        <v>535</v>
      </c>
      <c r="D1373" s="22"/>
      <c r="E1373" s="22" t="s">
        <v>6006</v>
      </c>
      <c r="F1373" s="22" t="s">
        <v>326</v>
      </c>
      <c r="G1373" s="22" t="s">
        <v>386</v>
      </c>
      <c r="H1373" s="17">
        <v>44662</v>
      </c>
      <c r="I1373" s="22" t="s">
        <v>4587</v>
      </c>
    </row>
    <row r="1374" spans="1:9">
      <c r="A1374" s="22">
        <f t="shared" si="43"/>
        <v>1370</v>
      </c>
      <c r="B1374" s="21" t="str">
        <f t="shared" si="42"/>
        <v>80002751</v>
      </c>
      <c r="C1374" s="21">
        <v>80002751</v>
      </c>
      <c r="D1374" s="22"/>
      <c r="E1374" s="22" t="s">
        <v>6007</v>
      </c>
      <c r="F1374" s="22" t="s">
        <v>1255</v>
      </c>
      <c r="G1374" s="22" t="s">
        <v>328</v>
      </c>
      <c r="H1374" s="17">
        <v>44662</v>
      </c>
      <c r="I1374" s="22" t="s">
        <v>4587</v>
      </c>
    </row>
    <row r="1375" spans="1:9">
      <c r="A1375" s="22">
        <f t="shared" si="43"/>
        <v>1371</v>
      </c>
      <c r="B1375" s="21" t="str">
        <f t="shared" si="42"/>
        <v>80001842</v>
      </c>
      <c r="C1375" s="21">
        <v>80001842</v>
      </c>
      <c r="D1375" s="22"/>
      <c r="E1375" s="22" t="s">
        <v>5547</v>
      </c>
      <c r="F1375" s="22" t="s">
        <v>1255</v>
      </c>
      <c r="G1375" s="22" t="s">
        <v>405</v>
      </c>
      <c r="H1375" s="17">
        <v>44662</v>
      </c>
      <c r="I1375" s="22" t="s">
        <v>4587</v>
      </c>
    </row>
    <row r="1376" spans="1:9">
      <c r="A1376" s="22">
        <f t="shared" si="43"/>
        <v>1372</v>
      </c>
      <c r="B1376" s="21" t="str">
        <f t="shared" si="42"/>
        <v>80001842</v>
      </c>
      <c r="C1376" s="21">
        <v>80001842</v>
      </c>
      <c r="D1376" s="22"/>
      <c r="E1376" s="22" t="s">
        <v>5547</v>
      </c>
      <c r="F1376" s="22" t="s">
        <v>1255</v>
      </c>
      <c r="G1376" s="22" t="s">
        <v>405</v>
      </c>
      <c r="H1376" s="17">
        <v>44662</v>
      </c>
      <c r="I1376" s="22" t="s">
        <v>4587</v>
      </c>
    </row>
    <row r="1377" spans="1:9">
      <c r="A1377" s="22">
        <f t="shared" si="43"/>
        <v>1373</v>
      </c>
      <c r="B1377" s="21" t="str">
        <f t="shared" si="42"/>
        <v>00000197</v>
      </c>
      <c r="C1377" s="21" t="s">
        <v>790</v>
      </c>
      <c r="D1377" s="22"/>
      <c r="E1377" s="22" t="s">
        <v>5610</v>
      </c>
      <c r="F1377" s="22" t="s">
        <v>783</v>
      </c>
      <c r="G1377" s="22" t="s">
        <v>328</v>
      </c>
      <c r="H1377" s="17">
        <v>44662</v>
      </c>
      <c r="I1377" s="22" t="s">
        <v>4587</v>
      </c>
    </row>
    <row r="1378" spans="1:9">
      <c r="A1378" s="22">
        <f t="shared" si="43"/>
        <v>1374</v>
      </c>
      <c r="B1378" s="21" t="str">
        <f t="shared" si="42"/>
        <v>80002749</v>
      </c>
      <c r="C1378" s="21">
        <v>80002749</v>
      </c>
      <c r="D1378" s="22"/>
      <c r="E1378" s="22" t="s">
        <v>5681</v>
      </c>
      <c r="F1378" s="22" t="s">
        <v>1255</v>
      </c>
      <c r="G1378" s="22" t="s">
        <v>328</v>
      </c>
      <c r="H1378" s="17">
        <v>44662</v>
      </c>
      <c r="I1378" s="22" t="s">
        <v>4587</v>
      </c>
    </row>
    <row r="1379" spans="1:9">
      <c r="A1379" s="22">
        <f t="shared" si="43"/>
        <v>1375</v>
      </c>
      <c r="B1379" s="21" t="str">
        <f t="shared" si="42"/>
        <v>80002735</v>
      </c>
      <c r="C1379" s="21">
        <v>80002735</v>
      </c>
      <c r="D1379" s="22"/>
      <c r="E1379" s="22" t="s">
        <v>6008</v>
      </c>
      <c r="F1379" s="22" t="s">
        <v>1255</v>
      </c>
      <c r="G1379" s="22" t="s">
        <v>405</v>
      </c>
      <c r="H1379" s="17">
        <v>44662</v>
      </c>
      <c r="I1379" s="22" t="s">
        <v>4587</v>
      </c>
    </row>
    <row r="1380" spans="1:9">
      <c r="A1380" s="22">
        <f t="shared" si="43"/>
        <v>1376</v>
      </c>
      <c r="B1380" s="21" t="str">
        <f t="shared" si="42"/>
        <v>80002988</v>
      </c>
      <c r="C1380" s="21">
        <v>80002988</v>
      </c>
      <c r="D1380" s="22"/>
      <c r="E1380" s="22" t="s">
        <v>5125</v>
      </c>
      <c r="F1380" s="22" t="s">
        <v>1255</v>
      </c>
      <c r="G1380" s="22" t="s">
        <v>328</v>
      </c>
      <c r="H1380" s="17">
        <v>44663</v>
      </c>
      <c r="I1380" s="22" t="s">
        <v>4587</v>
      </c>
    </row>
    <row r="1381" spans="1:9">
      <c r="A1381" s="22">
        <f t="shared" si="43"/>
        <v>1377</v>
      </c>
      <c r="B1381" s="21" t="str">
        <f t="shared" si="42"/>
        <v>00113187</v>
      </c>
      <c r="C1381" s="21">
        <v>113187</v>
      </c>
      <c r="D1381" s="22"/>
      <c r="E1381" s="22" t="s">
        <v>5374</v>
      </c>
      <c r="F1381" s="22" t="s">
        <v>1255</v>
      </c>
      <c r="G1381" s="22" t="s">
        <v>3973</v>
      </c>
      <c r="H1381" s="17">
        <v>44663</v>
      </c>
      <c r="I1381" s="22" t="s">
        <v>4587</v>
      </c>
    </row>
    <row r="1382" spans="1:9">
      <c r="A1382" s="22">
        <f t="shared" si="43"/>
        <v>1378</v>
      </c>
      <c r="B1382" s="21" t="str">
        <f t="shared" si="42"/>
        <v>80002172</v>
      </c>
      <c r="C1382" s="21">
        <v>80002172</v>
      </c>
      <c r="D1382" s="22"/>
      <c r="E1382" s="22" t="s">
        <v>6009</v>
      </c>
      <c r="F1382" s="22" t="s">
        <v>1255</v>
      </c>
      <c r="G1382" s="22" t="s">
        <v>328</v>
      </c>
      <c r="H1382" s="17">
        <v>44663</v>
      </c>
      <c r="I1382" s="22" t="s">
        <v>4587</v>
      </c>
    </row>
    <row r="1383" spans="1:9">
      <c r="A1383" s="22">
        <f t="shared" si="43"/>
        <v>1379</v>
      </c>
      <c r="B1383" s="21" t="str">
        <f t="shared" si="42"/>
        <v>80000959</v>
      </c>
      <c r="C1383" s="21">
        <v>80000959</v>
      </c>
      <c r="D1383" s="22"/>
      <c r="E1383" s="22" t="s">
        <v>5260</v>
      </c>
      <c r="F1383" s="22" t="s">
        <v>1255</v>
      </c>
      <c r="G1383" s="22" t="s">
        <v>328</v>
      </c>
      <c r="H1383" s="17">
        <v>44663</v>
      </c>
      <c r="I1383" s="22" t="s">
        <v>4587</v>
      </c>
    </row>
    <row r="1384" spans="1:9">
      <c r="A1384" s="22">
        <f t="shared" si="43"/>
        <v>1380</v>
      </c>
      <c r="B1384" s="21" t="str">
        <f t="shared" si="42"/>
        <v>80002502</v>
      </c>
      <c r="C1384" s="21">
        <v>80002502</v>
      </c>
      <c r="D1384" s="22"/>
      <c r="E1384" s="22" t="s">
        <v>5299</v>
      </c>
      <c r="F1384" s="22" t="s">
        <v>1255</v>
      </c>
      <c r="G1384" s="22" t="s">
        <v>328</v>
      </c>
      <c r="H1384" s="17">
        <v>44663</v>
      </c>
      <c r="I1384" s="22" t="s">
        <v>4587</v>
      </c>
    </row>
    <row r="1385" spans="1:9">
      <c r="A1385" s="22">
        <f t="shared" si="43"/>
        <v>1381</v>
      </c>
      <c r="B1385" s="21" t="str">
        <f t="shared" si="42"/>
        <v>80002255</v>
      </c>
      <c r="C1385" s="21">
        <v>80002255</v>
      </c>
      <c r="D1385" s="22"/>
      <c r="E1385" s="22" t="s">
        <v>6010</v>
      </c>
      <c r="F1385" s="22" t="s">
        <v>1255</v>
      </c>
      <c r="G1385" s="22" t="s">
        <v>328</v>
      </c>
      <c r="H1385" s="17">
        <v>44663</v>
      </c>
      <c r="I1385" s="22" t="s">
        <v>4587</v>
      </c>
    </row>
    <row r="1386" spans="1:9">
      <c r="A1386" s="22">
        <f t="shared" si="43"/>
        <v>1382</v>
      </c>
      <c r="B1386" s="21" t="str">
        <f t="shared" si="42"/>
        <v>80002787</v>
      </c>
      <c r="C1386" s="21">
        <v>80002787</v>
      </c>
      <c r="D1386" s="22"/>
      <c r="E1386" s="22" t="s">
        <v>5346</v>
      </c>
      <c r="F1386" s="22" t="s">
        <v>1255</v>
      </c>
      <c r="G1386" s="22" t="s">
        <v>328</v>
      </c>
      <c r="H1386" s="17">
        <v>44663</v>
      </c>
      <c r="I1386" s="22" t="s">
        <v>4587</v>
      </c>
    </row>
    <row r="1387" spans="1:9">
      <c r="A1387" s="22">
        <f t="shared" si="43"/>
        <v>1383</v>
      </c>
      <c r="B1387" s="21" t="str">
        <f t="shared" si="42"/>
        <v>80002174</v>
      </c>
      <c r="C1387" s="21">
        <v>80002174</v>
      </c>
      <c r="D1387" s="22"/>
      <c r="E1387" s="22" t="s">
        <v>5700</v>
      </c>
      <c r="F1387" s="22" t="s">
        <v>1255</v>
      </c>
      <c r="G1387" s="22" t="s">
        <v>328</v>
      </c>
      <c r="H1387" s="17">
        <v>44663</v>
      </c>
      <c r="I1387" s="22" t="s">
        <v>4587</v>
      </c>
    </row>
    <row r="1388" spans="1:9">
      <c r="A1388" s="22">
        <f t="shared" si="43"/>
        <v>1384</v>
      </c>
      <c r="B1388" s="21" t="str">
        <f t="shared" si="42"/>
        <v>80002255</v>
      </c>
      <c r="C1388" s="21">
        <v>80002255</v>
      </c>
      <c r="D1388" s="22"/>
      <c r="E1388" s="22" t="s">
        <v>6010</v>
      </c>
      <c r="F1388" s="22" t="s">
        <v>1255</v>
      </c>
      <c r="G1388" s="22" t="s">
        <v>328</v>
      </c>
      <c r="H1388" s="17">
        <v>44663</v>
      </c>
      <c r="I1388" s="22" t="s">
        <v>4587</v>
      </c>
    </row>
    <row r="1389" spans="1:9">
      <c r="A1389" s="22">
        <f t="shared" si="43"/>
        <v>1385</v>
      </c>
      <c r="B1389" s="21" t="str">
        <f t="shared" si="42"/>
        <v>80002651</v>
      </c>
      <c r="C1389" s="21">
        <v>80002651</v>
      </c>
      <c r="D1389" s="22"/>
      <c r="E1389" s="22" t="s">
        <v>2235</v>
      </c>
      <c r="F1389" s="22" t="s">
        <v>1255</v>
      </c>
      <c r="G1389" s="22" t="s">
        <v>405</v>
      </c>
      <c r="H1389" s="17">
        <v>44664</v>
      </c>
      <c r="I1389" s="22" t="s">
        <v>4587</v>
      </c>
    </row>
    <row r="1390" spans="1:9">
      <c r="A1390" s="22">
        <f t="shared" si="43"/>
        <v>1386</v>
      </c>
      <c r="B1390" s="21" t="str">
        <f t="shared" si="42"/>
        <v>80002638</v>
      </c>
      <c r="C1390" s="21">
        <v>80002638</v>
      </c>
      <c r="D1390" s="22"/>
      <c r="E1390" s="22" t="s">
        <v>1362</v>
      </c>
      <c r="F1390" s="22" t="s">
        <v>1255</v>
      </c>
      <c r="G1390" s="22" t="s">
        <v>405</v>
      </c>
      <c r="H1390" s="17">
        <v>44664</v>
      </c>
      <c r="I1390" s="22" t="s">
        <v>4587</v>
      </c>
    </row>
    <row r="1391" spans="1:9">
      <c r="A1391" s="22">
        <f t="shared" si="43"/>
        <v>1387</v>
      </c>
      <c r="B1391" s="21" t="str">
        <f t="shared" si="42"/>
        <v>80002644</v>
      </c>
      <c r="C1391" s="21">
        <v>80002644</v>
      </c>
      <c r="D1391" s="22"/>
      <c r="E1391" s="22" t="s">
        <v>6011</v>
      </c>
      <c r="F1391" s="22" t="s">
        <v>1255</v>
      </c>
      <c r="G1391" s="22" t="s">
        <v>405</v>
      </c>
      <c r="H1391" s="17">
        <v>44664</v>
      </c>
      <c r="I1391" s="22" t="s">
        <v>4587</v>
      </c>
    </row>
    <row r="1392" spans="1:9">
      <c r="A1392" s="22">
        <f t="shared" si="43"/>
        <v>1388</v>
      </c>
      <c r="B1392" s="21" t="str">
        <f t="shared" si="42"/>
        <v>80002964</v>
      </c>
      <c r="C1392" s="21">
        <v>80002964</v>
      </c>
      <c r="D1392" s="22"/>
      <c r="E1392" s="22" t="s">
        <v>5310</v>
      </c>
      <c r="F1392" s="22" t="s">
        <v>1255</v>
      </c>
      <c r="G1392" s="22" t="s">
        <v>355</v>
      </c>
      <c r="H1392" s="17">
        <v>44664</v>
      </c>
      <c r="I1392" s="22" t="s">
        <v>4587</v>
      </c>
    </row>
    <row r="1393" spans="1:9">
      <c r="A1393" s="22">
        <f t="shared" si="43"/>
        <v>1389</v>
      </c>
      <c r="B1393" s="21" t="str">
        <f t="shared" si="42"/>
        <v>80002617</v>
      </c>
      <c r="C1393" s="21">
        <v>80002617</v>
      </c>
      <c r="D1393" s="22"/>
      <c r="E1393" s="22" t="s">
        <v>6012</v>
      </c>
      <c r="F1393" s="22" t="s">
        <v>1255</v>
      </c>
      <c r="G1393" s="22" t="s">
        <v>405</v>
      </c>
      <c r="H1393" s="17">
        <v>44664</v>
      </c>
      <c r="I1393" s="22" t="s">
        <v>4587</v>
      </c>
    </row>
    <row r="1394" spans="1:9">
      <c r="A1394" s="22">
        <f t="shared" si="43"/>
        <v>1390</v>
      </c>
      <c r="B1394" s="21" t="str">
        <f t="shared" si="42"/>
        <v>681606001</v>
      </c>
      <c r="C1394" s="21">
        <v>681606001</v>
      </c>
      <c r="D1394" s="22"/>
      <c r="E1394" s="22" t="s">
        <v>6013</v>
      </c>
      <c r="F1394" s="22" t="s">
        <v>5511</v>
      </c>
      <c r="G1394" s="22" t="s">
        <v>328</v>
      </c>
      <c r="H1394" s="17">
        <v>44664</v>
      </c>
      <c r="I1394" s="22" t="s">
        <v>4587</v>
      </c>
    </row>
    <row r="1395" spans="1:9">
      <c r="A1395" s="22">
        <f t="shared" si="43"/>
        <v>1391</v>
      </c>
      <c r="B1395" s="21" t="str">
        <f t="shared" si="42"/>
        <v>681811004</v>
      </c>
      <c r="C1395" s="21">
        <v>681811004</v>
      </c>
      <c r="D1395" s="22"/>
      <c r="E1395" s="22" t="s">
        <v>6014</v>
      </c>
      <c r="F1395" s="22" t="s">
        <v>5511</v>
      </c>
      <c r="G1395" s="22" t="s">
        <v>328</v>
      </c>
      <c r="H1395" s="17">
        <v>44664</v>
      </c>
      <c r="I1395" s="22" t="s">
        <v>4587</v>
      </c>
    </row>
    <row r="1396" spans="1:9">
      <c r="A1396" s="22">
        <f t="shared" si="43"/>
        <v>1392</v>
      </c>
      <c r="B1396" s="21" t="str">
        <f t="shared" si="42"/>
        <v>80002739</v>
      </c>
      <c r="C1396" s="21">
        <v>80002739</v>
      </c>
      <c r="D1396" s="22"/>
      <c r="E1396" s="22" t="s">
        <v>6015</v>
      </c>
      <c r="F1396" s="22" t="s">
        <v>1255</v>
      </c>
      <c r="G1396" s="22" t="s">
        <v>405</v>
      </c>
      <c r="H1396" s="17">
        <v>44664</v>
      </c>
      <c r="I1396" s="22" t="s">
        <v>4587</v>
      </c>
    </row>
    <row r="1397" spans="1:9">
      <c r="A1397" s="22">
        <f t="shared" si="43"/>
        <v>1393</v>
      </c>
      <c r="B1397" s="21" t="str">
        <f t="shared" si="42"/>
        <v>80001863</v>
      </c>
      <c r="C1397" s="21">
        <v>80001863</v>
      </c>
      <c r="D1397" s="22"/>
      <c r="E1397" s="22" t="s">
        <v>5541</v>
      </c>
      <c r="F1397" s="22" t="s">
        <v>1255</v>
      </c>
      <c r="G1397" s="22" t="s">
        <v>405</v>
      </c>
      <c r="H1397" s="17">
        <v>44665</v>
      </c>
      <c r="I1397" s="22" t="s">
        <v>4587</v>
      </c>
    </row>
    <row r="1398" spans="1:9">
      <c r="A1398" s="22">
        <f t="shared" si="43"/>
        <v>1394</v>
      </c>
      <c r="B1398" s="21" t="str">
        <f t="shared" si="42"/>
        <v>00210059</v>
      </c>
      <c r="C1398" s="21">
        <v>210059</v>
      </c>
      <c r="D1398" s="22"/>
      <c r="E1398" s="22" t="s">
        <v>5430</v>
      </c>
      <c r="F1398" s="22" t="s">
        <v>1255</v>
      </c>
      <c r="G1398" s="22" t="s">
        <v>328</v>
      </c>
      <c r="H1398" s="17">
        <v>44665</v>
      </c>
      <c r="I1398" s="22" t="s">
        <v>4587</v>
      </c>
    </row>
    <row r="1399" spans="1:9">
      <c r="A1399" s="22">
        <f t="shared" si="43"/>
        <v>1395</v>
      </c>
      <c r="B1399" s="21" t="str">
        <f t="shared" si="42"/>
        <v>80001863</v>
      </c>
      <c r="C1399" s="21">
        <v>80001863</v>
      </c>
      <c r="D1399" s="22"/>
      <c r="E1399" s="22" t="s">
        <v>5541</v>
      </c>
      <c r="F1399" s="22" t="s">
        <v>1255</v>
      </c>
      <c r="G1399" s="22" t="s">
        <v>405</v>
      </c>
      <c r="H1399" s="17">
        <v>44665</v>
      </c>
      <c r="I1399" s="22" t="s">
        <v>4587</v>
      </c>
    </row>
    <row r="1400" spans="1:9">
      <c r="A1400" s="22">
        <f t="shared" si="43"/>
        <v>1396</v>
      </c>
      <c r="B1400" s="21" t="str">
        <f t="shared" si="42"/>
        <v>81385445683</v>
      </c>
      <c r="C1400" s="21">
        <v>81385445683</v>
      </c>
      <c r="D1400" s="22"/>
      <c r="E1400" s="22" t="s">
        <v>6016</v>
      </c>
      <c r="F1400" s="22" t="s">
        <v>3799</v>
      </c>
      <c r="G1400" s="22" t="s">
        <v>328</v>
      </c>
      <c r="H1400" s="17">
        <v>44665</v>
      </c>
      <c r="I1400" s="22" t="s">
        <v>4587</v>
      </c>
    </row>
    <row r="1401" spans="1:9">
      <c r="A1401" s="22">
        <f t="shared" si="43"/>
        <v>1397</v>
      </c>
      <c r="B1401" s="21" t="str">
        <f t="shared" si="42"/>
        <v>BMP-191021</v>
      </c>
      <c r="C1401" s="21" t="s">
        <v>491</v>
      </c>
      <c r="D1401" s="22"/>
      <c r="E1401" s="22" t="s">
        <v>6017</v>
      </c>
      <c r="F1401" s="22" t="s">
        <v>326</v>
      </c>
      <c r="G1401" s="22" t="s">
        <v>328</v>
      </c>
      <c r="H1401" s="17">
        <v>44665</v>
      </c>
      <c r="I1401" s="22" t="s">
        <v>4587</v>
      </c>
    </row>
    <row r="1402" spans="1:9">
      <c r="A1402" s="22">
        <f t="shared" si="43"/>
        <v>1398</v>
      </c>
      <c r="B1402" s="21" t="str">
        <f t="shared" si="42"/>
        <v>00116136</v>
      </c>
      <c r="C1402" s="21">
        <v>116136</v>
      </c>
      <c r="D1402" s="22"/>
      <c r="E1402" s="22" t="s">
        <v>5305</v>
      </c>
      <c r="F1402" s="22" t="s">
        <v>1255</v>
      </c>
      <c r="G1402" s="22" t="s">
        <v>328</v>
      </c>
      <c r="H1402" s="17">
        <v>44665</v>
      </c>
      <c r="I1402" s="22" t="s">
        <v>4587</v>
      </c>
    </row>
    <row r="1403" spans="1:9">
      <c r="A1403" s="22">
        <f t="shared" si="43"/>
        <v>1399</v>
      </c>
      <c r="B1403" s="21" t="str">
        <f t="shared" si="42"/>
        <v>C2112003</v>
      </c>
      <c r="C1403" s="21" t="s">
        <v>6018</v>
      </c>
      <c r="D1403" s="22"/>
      <c r="E1403" s="22" t="s">
        <v>701</v>
      </c>
      <c r="F1403" s="22" t="s">
        <v>666</v>
      </c>
      <c r="G1403" s="22" t="s">
        <v>386</v>
      </c>
      <c r="H1403" s="17">
        <v>44665</v>
      </c>
      <c r="I1403" s="22" t="s">
        <v>4587</v>
      </c>
    </row>
    <row r="1404" spans="1:9">
      <c r="A1404" s="22">
        <f t="shared" si="43"/>
        <v>1400</v>
      </c>
      <c r="B1404" s="21" t="str">
        <f t="shared" si="42"/>
        <v>80002929</v>
      </c>
      <c r="C1404" s="21">
        <v>80002929</v>
      </c>
      <c r="D1404" s="22"/>
      <c r="E1404" s="22" t="s">
        <v>5272</v>
      </c>
      <c r="F1404" s="22" t="s">
        <v>1255</v>
      </c>
      <c r="G1404" s="22" t="s">
        <v>328</v>
      </c>
      <c r="H1404" s="17">
        <v>44666</v>
      </c>
      <c r="I1404" s="22" t="s">
        <v>4587</v>
      </c>
    </row>
    <row r="1405" spans="1:9">
      <c r="A1405" s="22">
        <f t="shared" si="43"/>
        <v>1401</v>
      </c>
      <c r="B1405" s="21" t="str">
        <f t="shared" si="42"/>
        <v>80002046</v>
      </c>
      <c r="C1405" s="21">
        <v>80002046</v>
      </c>
      <c r="D1405" s="22"/>
      <c r="E1405" s="22" t="s">
        <v>5607</v>
      </c>
      <c r="F1405" s="22" t="s">
        <v>1255</v>
      </c>
      <c r="G1405" s="22" t="s">
        <v>405</v>
      </c>
      <c r="H1405" s="17">
        <v>44666</v>
      </c>
      <c r="I1405" s="22" t="s">
        <v>4587</v>
      </c>
    </row>
    <row r="1406" spans="1:9">
      <c r="A1406" s="22">
        <f t="shared" si="43"/>
        <v>1402</v>
      </c>
      <c r="B1406" s="21" t="str">
        <f t="shared" si="42"/>
        <v>80002639</v>
      </c>
      <c r="C1406" s="21">
        <v>80002639</v>
      </c>
      <c r="D1406" s="22"/>
      <c r="E1406" s="22" t="s">
        <v>6019</v>
      </c>
      <c r="F1406" s="22" t="s">
        <v>1255</v>
      </c>
      <c r="G1406" s="22" t="s">
        <v>405</v>
      </c>
      <c r="H1406" s="17">
        <v>44666</v>
      </c>
      <c r="I1406" s="22" t="s">
        <v>4587</v>
      </c>
    </row>
    <row r="1407" spans="1:9">
      <c r="A1407" s="22">
        <f t="shared" si="43"/>
        <v>1403</v>
      </c>
      <c r="B1407" s="21" t="str">
        <f t="shared" si="42"/>
        <v>80002696</v>
      </c>
      <c r="C1407" s="21">
        <v>80002696</v>
      </c>
      <c r="D1407" s="22"/>
      <c r="E1407" s="22" t="s">
        <v>1526</v>
      </c>
      <c r="F1407" s="22" t="s">
        <v>1255</v>
      </c>
      <c r="G1407" s="22" t="s">
        <v>405</v>
      </c>
      <c r="H1407" s="17">
        <v>44666</v>
      </c>
      <c r="I1407" s="22" t="s">
        <v>4587</v>
      </c>
    </row>
    <row r="1408" spans="1:9">
      <c r="A1408" s="22">
        <f t="shared" si="43"/>
        <v>1404</v>
      </c>
      <c r="B1408" s="21" t="str">
        <f t="shared" si="42"/>
        <v>01220009</v>
      </c>
      <c r="C1408" s="21">
        <v>1220009</v>
      </c>
      <c r="D1408" s="22"/>
      <c r="E1408" s="22" t="s">
        <v>2726</v>
      </c>
      <c r="F1408" s="22" t="s">
        <v>1255</v>
      </c>
      <c r="G1408" s="22" t="s">
        <v>405</v>
      </c>
      <c r="H1408" s="17">
        <v>44666</v>
      </c>
      <c r="I1408" s="22" t="s">
        <v>4587</v>
      </c>
    </row>
    <row r="1409" spans="1:9">
      <c r="A1409" s="22">
        <f t="shared" si="43"/>
        <v>1405</v>
      </c>
      <c r="B1409" s="21" t="str">
        <f t="shared" si="42"/>
        <v>80002693</v>
      </c>
      <c r="C1409" s="21">
        <v>80002693</v>
      </c>
      <c r="D1409" s="22"/>
      <c r="E1409" s="22" t="s">
        <v>1582</v>
      </c>
      <c r="F1409" s="22" t="s">
        <v>1255</v>
      </c>
      <c r="G1409" s="22" t="s">
        <v>405</v>
      </c>
      <c r="H1409" s="17">
        <v>44666</v>
      </c>
      <c r="I1409" s="22" t="s">
        <v>4587</v>
      </c>
    </row>
    <row r="1410" spans="1:9">
      <c r="A1410" s="22">
        <f t="shared" si="43"/>
        <v>1406</v>
      </c>
      <c r="B1410" s="21" t="str">
        <f t="shared" si="42"/>
        <v>80002705</v>
      </c>
      <c r="C1410" s="21">
        <v>80002705</v>
      </c>
      <c r="D1410" s="22"/>
      <c r="E1410" s="22" t="s">
        <v>6020</v>
      </c>
      <c r="F1410" s="22" t="s">
        <v>1255</v>
      </c>
      <c r="G1410" s="22" t="s">
        <v>405</v>
      </c>
      <c r="H1410" s="17">
        <v>44666</v>
      </c>
      <c r="I1410" s="22" t="s">
        <v>4587</v>
      </c>
    </row>
    <row r="1411" spans="1:9">
      <c r="A1411" s="22">
        <f t="shared" si="43"/>
        <v>1407</v>
      </c>
      <c r="B1411" s="21" t="str">
        <f t="shared" si="42"/>
        <v>80002698</v>
      </c>
      <c r="C1411" s="21">
        <v>80002698</v>
      </c>
      <c r="D1411" s="22"/>
      <c r="E1411" s="22" t="s">
        <v>1614</v>
      </c>
      <c r="F1411" s="22" t="s">
        <v>1255</v>
      </c>
      <c r="G1411" s="22" t="s">
        <v>405</v>
      </c>
      <c r="H1411" s="17">
        <v>44666</v>
      </c>
      <c r="I1411" s="22" t="s">
        <v>4587</v>
      </c>
    </row>
    <row r="1412" spans="1:9">
      <c r="A1412" s="22">
        <f t="shared" si="43"/>
        <v>1408</v>
      </c>
      <c r="B1412" s="21" t="str">
        <f t="shared" si="42"/>
        <v>80002714</v>
      </c>
      <c r="C1412" s="21">
        <v>80002714</v>
      </c>
      <c r="D1412" s="22"/>
      <c r="E1412" s="22" t="s">
        <v>1565</v>
      </c>
      <c r="F1412" s="22" t="s">
        <v>1255</v>
      </c>
      <c r="G1412" s="22" t="s">
        <v>405</v>
      </c>
      <c r="H1412" s="17">
        <v>44666</v>
      </c>
      <c r="I1412" s="22" t="s">
        <v>4587</v>
      </c>
    </row>
    <row r="1413" spans="1:9">
      <c r="A1413" s="22">
        <f t="shared" si="43"/>
        <v>1409</v>
      </c>
      <c r="B1413" s="21" t="str">
        <f t="shared" ref="B1413:B1476" si="44">TEXT(C1413,"00000000")</f>
        <v>80002530</v>
      </c>
      <c r="C1413" s="21">
        <v>80002530</v>
      </c>
      <c r="D1413" s="22"/>
      <c r="E1413" s="22" t="s">
        <v>1498</v>
      </c>
      <c r="F1413" s="22" t="s">
        <v>1255</v>
      </c>
      <c r="G1413" s="22" t="s">
        <v>405</v>
      </c>
      <c r="H1413" s="17">
        <v>44666</v>
      </c>
      <c r="I1413" s="22" t="s">
        <v>4587</v>
      </c>
    </row>
    <row r="1414" spans="1:9">
      <c r="A1414" s="22">
        <f t="shared" si="43"/>
        <v>1410</v>
      </c>
      <c r="B1414" s="21" t="str">
        <f t="shared" si="44"/>
        <v>60002619</v>
      </c>
      <c r="C1414" s="21">
        <v>60002619</v>
      </c>
      <c r="D1414" s="22"/>
      <c r="E1414" s="22" t="s">
        <v>6021</v>
      </c>
      <c r="F1414" s="22" t="s">
        <v>1255</v>
      </c>
      <c r="G1414" s="22" t="s">
        <v>405</v>
      </c>
      <c r="H1414" s="17">
        <v>44666</v>
      </c>
      <c r="I1414" s="22" t="s">
        <v>4587</v>
      </c>
    </row>
    <row r="1415" spans="1:9">
      <c r="A1415" s="22">
        <f t="shared" si="43"/>
        <v>1411</v>
      </c>
      <c r="B1415" s="21" t="str">
        <f t="shared" si="44"/>
        <v>01205945</v>
      </c>
      <c r="C1415" s="21">
        <v>1205945</v>
      </c>
      <c r="D1415" s="22"/>
      <c r="E1415" s="22" t="s">
        <v>6022</v>
      </c>
      <c r="F1415" s="22" t="s">
        <v>5138</v>
      </c>
      <c r="G1415" s="22" t="s">
        <v>328</v>
      </c>
      <c r="H1415" s="17">
        <v>44666</v>
      </c>
      <c r="I1415" s="22" t="s">
        <v>4587</v>
      </c>
    </row>
    <row r="1416" spans="1:9">
      <c r="A1416" s="22">
        <f t="shared" ref="A1416:A1479" si="45">A1415+1</f>
        <v>1412</v>
      </c>
      <c r="B1416" s="21" t="str">
        <f t="shared" si="44"/>
        <v>80002503</v>
      </c>
      <c r="C1416" s="21">
        <v>80002503</v>
      </c>
      <c r="D1416" s="22"/>
      <c r="E1416" s="22" t="s">
        <v>5345</v>
      </c>
      <c r="F1416" s="22" t="s">
        <v>1255</v>
      </c>
      <c r="G1416" s="22" t="s">
        <v>328</v>
      </c>
      <c r="H1416" s="17">
        <v>44667</v>
      </c>
      <c r="I1416" s="22" t="s">
        <v>4587</v>
      </c>
    </row>
    <row r="1417" spans="1:9">
      <c r="A1417" s="22">
        <f t="shared" si="45"/>
        <v>1413</v>
      </c>
      <c r="B1417" s="21" t="str">
        <f t="shared" si="44"/>
        <v>00119227</v>
      </c>
      <c r="C1417" s="21">
        <v>119227</v>
      </c>
      <c r="D1417" s="22"/>
      <c r="E1417" s="22" t="s">
        <v>5410</v>
      </c>
      <c r="F1417" s="22" t="s">
        <v>1255</v>
      </c>
      <c r="G1417" s="22" t="s">
        <v>405</v>
      </c>
      <c r="H1417" s="17">
        <v>44667</v>
      </c>
      <c r="I1417" s="22" t="s">
        <v>4587</v>
      </c>
    </row>
    <row r="1418" spans="1:9">
      <c r="A1418" s="22">
        <f t="shared" si="45"/>
        <v>1414</v>
      </c>
      <c r="B1418" s="21" t="str">
        <f t="shared" si="44"/>
        <v>00119143</v>
      </c>
      <c r="C1418" s="21">
        <v>119143</v>
      </c>
      <c r="D1418" s="22"/>
      <c r="E1418" s="22" t="s">
        <v>5417</v>
      </c>
      <c r="F1418" s="22" t="s">
        <v>1255</v>
      </c>
      <c r="G1418" s="22" t="s">
        <v>405</v>
      </c>
      <c r="H1418" s="17">
        <v>44667</v>
      </c>
      <c r="I1418" s="22" t="s">
        <v>4587</v>
      </c>
    </row>
    <row r="1419" spans="1:9">
      <c r="A1419" s="22">
        <f t="shared" si="45"/>
        <v>1415</v>
      </c>
      <c r="B1419" s="21" t="str">
        <f t="shared" si="44"/>
        <v>80000425</v>
      </c>
      <c r="C1419" s="21">
        <v>80000425</v>
      </c>
      <c r="D1419" s="22"/>
      <c r="E1419" s="22" t="s">
        <v>6023</v>
      </c>
      <c r="F1419" s="22" t="s">
        <v>1255</v>
      </c>
      <c r="G1419" s="22" t="s">
        <v>328</v>
      </c>
      <c r="H1419" s="17">
        <v>44668</v>
      </c>
      <c r="I1419" s="22" t="s">
        <v>4587</v>
      </c>
    </row>
    <row r="1420" spans="1:9">
      <c r="A1420" s="22">
        <f t="shared" si="45"/>
        <v>1416</v>
      </c>
      <c r="B1420" s="21" t="str">
        <f t="shared" si="44"/>
        <v>80002619</v>
      </c>
      <c r="C1420" s="21">
        <v>80002619</v>
      </c>
      <c r="D1420" s="22"/>
      <c r="E1420" s="22" t="s">
        <v>6021</v>
      </c>
      <c r="F1420" s="22" t="s">
        <v>1255</v>
      </c>
      <c r="G1420" s="22" t="s">
        <v>405</v>
      </c>
      <c r="H1420" s="17">
        <v>44668</v>
      </c>
      <c r="I1420" s="22" t="s">
        <v>4587</v>
      </c>
    </row>
    <row r="1421" spans="1:9">
      <c r="A1421" s="22">
        <f t="shared" si="45"/>
        <v>1417</v>
      </c>
      <c r="B1421" s="21" t="str">
        <f t="shared" si="44"/>
        <v>80002675</v>
      </c>
      <c r="C1421" s="21">
        <v>80002675</v>
      </c>
      <c r="D1421" s="22"/>
      <c r="E1421" s="22" t="s">
        <v>6024</v>
      </c>
      <c r="F1421" s="22" t="s">
        <v>1255</v>
      </c>
      <c r="G1421" s="22" t="s">
        <v>405</v>
      </c>
      <c r="H1421" s="17">
        <v>44668</v>
      </c>
      <c r="I1421" s="22" t="s">
        <v>4587</v>
      </c>
    </row>
    <row r="1422" spans="1:9">
      <c r="A1422" s="22">
        <f t="shared" si="45"/>
        <v>1418</v>
      </c>
      <c r="B1422" s="21" t="str">
        <f t="shared" si="44"/>
        <v>BMP305214</v>
      </c>
      <c r="C1422" s="21" t="s">
        <v>6025</v>
      </c>
      <c r="D1422" s="22"/>
      <c r="E1422" s="22" t="s">
        <v>6026</v>
      </c>
      <c r="F1422" s="22" t="s">
        <v>326</v>
      </c>
      <c r="G1422" s="22" t="s">
        <v>386</v>
      </c>
      <c r="H1422" s="17">
        <v>44668</v>
      </c>
      <c r="I1422" s="22" t="s">
        <v>4587</v>
      </c>
    </row>
    <row r="1423" spans="1:9">
      <c r="A1423" s="22">
        <f t="shared" si="45"/>
        <v>1419</v>
      </c>
      <c r="B1423" s="21" t="str">
        <f t="shared" si="44"/>
        <v>80002677</v>
      </c>
      <c r="C1423" s="21">
        <v>80002677</v>
      </c>
      <c r="D1423" s="22"/>
      <c r="E1423" s="22" t="s">
        <v>6027</v>
      </c>
      <c r="F1423" s="22" t="s">
        <v>1255</v>
      </c>
      <c r="G1423" s="22" t="s">
        <v>405</v>
      </c>
      <c r="H1423" s="17">
        <v>44668</v>
      </c>
      <c r="I1423" s="22" t="s">
        <v>4587</v>
      </c>
    </row>
    <row r="1424" spans="1:9">
      <c r="A1424" s="22">
        <f t="shared" si="45"/>
        <v>1420</v>
      </c>
      <c r="B1424" s="21" t="str">
        <f t="shared" si="44"/>
        <v>80002694</v>
      </c>
      <c r="C1424" s="21">
        <v>80002694</v>
      </c>
      <c r="D1424" s="22"/>
      <c r="E1424" s="22" t="s">
        <v>6028</v>
      </c>
      <c r="F1424" s="22" t="s">
        <v>1255</v>
      </c>
      <c r="G1424" s="22" t="s">
        <v>405</v>
      </c>
      <c r="H1424" s="17">
        <v>44668</v>
      </c>
      <c r="I1424" s="22" t="s">
        <v>4587</v>
      </c>
    </row>
    <row r="1425" spans="1:9">
      <c r="A1425" s="22">
        <f t="shared" si="45"/>
        <v>1421</v>
      </c>
      <c r="B1425" s="21" t="str">
        <f t="shared" si="44"/>
        <v>80002666</v>
      </c>
      <c r="C1425" s="21">
        <v>80002666</v>
      </c>
      <c r="D1425" s="22"/>
      <c r="E1425" s="22" t="s">
        <v>1640</v>
      </c>
      <c r="F1425" s="22" t="s">
        <v>1255</v>
      </c>
      <c r="G1425" s="22" t="s">
        <v>405</v>
      </c>
      <c r="H1425" s="17">
        <v>44668</v>
      </c>
      <c r="I1425" s="22" t="s">
        <v>4587</v>
      </c>
    </row>
    <row r="1426" spans="1:9">
      <c r="A1426" s="22">
        <f t="shared" si="45"/>
        <v>1422</v>
      </c>
      <c r="B1426" s="21" t="str">
        <f t="shared" si="44"/>
        <v>80002102</v>
      </c>
      <c r="C1426" s="21">
        <v>80002102</v>
      </c>
      <c r="D1426" s="22"/>
      <c r="E1426" s="22" t="s">
        <v>5856</v>
      </c>
      <c r="F1426" s="22" t="s">
        <v>1255</v>
      </c>
      <c r="G1426" s="22" t="s">
        <v>328</v>
      </c>
      <c r="H1426" s="17">
        <v>44668</v>
      </c>
      <c r="I1426" s="22" t="s">
        <v>4587</v>
      </c>
    </row>
    <row r="1427" spans="1:9">
      <c r="A1427" s="22">
        <f t="shared" si="45"/>
        <v>1423</v>
      </c>
      <c r="B1427" s="21" t="str">
        <f t="shared" si="44"/>
        <v>80002619</v>
      </c>
      <c r="C1427" s="21">
        <v>80002619</v>
      </c>
      <c r="D1427" s="22"/>
      <c r="E1427" s="22" t="s">
        <v>6021</v>
      </c>
      <c r="F1427" s="22" t="s">
        <v>1255</v>
      </c>
      <c r="G1427" s="22" t="s">
        <v>405</v>
      </c>
      <c r="H1427" s="17">
        <v>44668</v>
      </c>
      <c r="I1427" s="22" t="s">
        <v>4587</v>
      </c>
    </row>
    <row r="1428" spans="1:9">
      <c r="A1428" s="22">
        <f t="shared" si="45"/>
        <v>1424</v>
      </c>
      <c r="B1428" s="21" t="str">
        <f t="shared" si="44"/>
        <v>80002736</v>
      </c>
      <c r="C1428" s="21">
        <v>80002736</v>
      </c>
      <c r="D1428" s="22"/>
      <c r="E1428" s="22" t="s">
        <v>6029</v>
      </c>
      <c r="F1428" s="22" t="s">
        <v>1255</v>
      </c>
      <c r="G1428" s="22" t="s">
        <v>405</v>
      </c>
      <c r="H1428" s="17">
        <v>44668</v>
      </c>
      <c r="I1428" s="22" t="s">
        <v>4587</v>
      </c>
    </row>
    <row r="1429" spans="1:9">
      <c r="A1429" s="22">
        <f t="shared" si="45"/>
        <v>1425</v>
      </c>
      <c r="B1429" s="21" t="str">
        <f t="shared" si="44"/>
        <v>80002966</v>
      </c>
      <c r="C1429" s="21">
        <v>80002966</v>
      </c>
      <c r="D1429" s="22"/>
      <c r="E1429" s="22" t="s">
        <v>1528</v>
      </c>
      <c r="F1429" s="22" t="s">
        <v>1255</v>
      </c>
      <c r="G1429" s="22" t="s">
        <v>355</v>
      </c>
      <c r="H1429" s="17">
        <v>44668</v>
      </c>
      <c r="I1429" s="22" t="s">
        <v>4587</v>
      </c>
    </row>
    <row r="1430" spans="1:9">
      <c r="A1430" s="22">
        <f t="shared" si="45"/>
        <v>1426</v>
      </c>
      <c r="B1430" s="21" t="str">
        <f t="shared" si="44"/>
        <v>80002700</v>
      </c>
      <c r="C1430" s="21">
        <v>80002700</v>
      </c>
      <c r="D1430" s="22"/>
      <c r="E1430" s="22" t="s">
        <v>6030</v>
      </c>
      <c r="F1430" s="22" t="s">
        <v>1255</v>
      </c>
      <c r="G1430" s="22" t="s">
        <v>405</v>
      </c>
      <c r="H1430" s="17">
        <v>44668</v>
      </c>
      <c r="I1430" s="22" t="s">
        <v>4587</v>
      </c>
    </row>
    <row r="1431" spans="1:9">
      <c r="A1431" s="22">
        <f t="shared" si="45"/>
        <v>1427</v>
      </c>
      <c r="B1431" s="21" t="str">
        <f t="shared" si="44"/>
        <v>80002700</v>
      </c>
      <c r="C1431" s="21">
        <v>80002700</v>
      </c>
      <c r="D1431" s="22"/>
      <c r="E1431" s="22" t="s">
        <v>6030</v>
      </c>
      <c r="F1431" s="22" t="s">
        <v>1255</v>
      </c>
      <c r="G1431" s="22" t="s">
        <v>405</v>
      </c>
      <c r="H1431" s="17">
        <v>44668</v>
      </c>
      <c r="I1431" s="22" t="s">
        <v>4587</v>
      </c>
    </row>
    <row r="1432" spans="1:9">
      <c r="A1432" s="22">
        <f t="shared" si="45"/>
        <v>1428</v>
      </c>
      <c r="B1432" s="21" t="str">
        <f t="shared" si="44"/>
        <v>BMP-301220</v>
      </c>
      <c r="C1432" s="21" t="s">
        <v>527</v>
      </c>
      <c r="D1432" s="22"/>
      <c r="E1432" s="22" t="s">
        <v>5636</v>
      </c>
      <c r="F1432" s="22" t="s">
        <v>326</v>
      </c>
      <c r="G1432" s="22" t="s">
        <v>386</v>
      </c>
      <c r="H1432" s="17">
        <v>44668</v>
      </c>
      <c r="I1432" s="22" t="s">
        <v>4587</v>
      </c>
    </row>
    <row r="1433" spans="1:9">
      <c r="A1433" s="22">
        <f t="shared" si="45"/>
        <v>1429</v>
      </c>
      <c r="B1433" s="21" t="str">
        <f t="shared" si="44"/>
        <v>80002674</v>
      </c>
      <c r="C1433" s="21">
        <v>80002674</v>
      </c>
      <c r="D1433" s="22"/>
      <c r="E1433" s="22" t="s">
        <v>6031</v>
      </c>
      <c r="F1433" s="22" t="s">
        <v>1255</v>
      </c>
      <c r="G1433" s="22" t="s">
        <v>405</v>
      </c>
      <c r="H1433" s="17">
        <v>44668</v>
      </c>
      <c r="I1433" s="22" t="s">
        <v>4587</v>
      </c>
    </row>
    <row r="1434" spans="1:9">
      <c r="A1434" s="22">
        <f t="shared" si="45"/>
        <v>1430</v>
      </c>
      <c r="B1434" s="21" t="str">
        <f t="shared" si="44"/>
        <v>80000864</v>
      </c>
      <c r="C1434" s="21">
        <v>80000864</v>
      </c>
      <c r="D1434" s="22"/>
      <c r="E1434" s="22" t="s">
        <v>5617</v>
      </c>
      <c r="F1434" s="22" t="s">
        <v>1255</v>
      </c>
      <c r="G1434" s="22" t="s">
        <v>405</v>
      </c>
      <c r="H1434" s="17">
        <v>44669</v>
      </c>
      <c r="I1434" s="22" t="s">
        <v>4587</v>
      </c>
    </row>
    <row r="1435" spans="1:9">
      <c r="A1435" s="22">
        <f t="shared" si="45"/>
        <v>1431</v>
      </c>
      <c r="B1435" s="21" t="str">
        <f t="shared" si="44"/>
        <v>80002697</v>
      </c>
      <c r="C1435" s="21">
        <v>80002697</v>
      </c>
      <c r="D1435" s="22"/>
      <c r="E1435" s="22" t="s">
        <v>6032</v>
      </c>
      <c r="F1435" s="22" t="s">
        <v>1255</v>
      </c>
      <c r="G1435" s="22" t="s">
        <v>405</v>
      </c>
      <c r="H1435" s="17">
        <v>44669</v>
      </c>
      <c r="I1435" s="22" t="s">
        <v>4587</v>
      </c>
    </row>
    <row r="1436" spans="1:9">
      <c r="A1436" s="22">
        <f t="shared" si="45"/>
        <v>1432</v>
      </c>
      <c r="B1436" s="21" t="str">
        <f t="shared" si="44"/>
        <v>80001361</v>
      </c>
      <c r="C1436" s="21">
        <v>80001361</v>
      </c>
      <c r="D1436" s="22"/>
      <c r="E1436" s="22" t="s">
        <v>6033</v>
      </c>
      <c r="F1436" s="22" t="s">
        <v>1255</v>
      </c>
      <c r="G1436" s="22" t="s">
        <v>405</v>
      </c>
      <c r="H1436" s="17">
        <v>44669</v>
      </c>
      <c r="I1436" s="22" t="s">
        <v>4587</v>
      </c>
    </row>
    <row r="1437" spans="1:9">
      <c r="A1437" s="22">
        <f t="shared" si="45"/>
        <v>1433</v>
      </c>
      <c r="B1437" s="21" t="str">
        <f t="shared" si="44"/>
        <v>80002663</v>
      </c>
      <c r="C1437" s="21">
        <v>80002663</v>
      </c>
      <c r="D1437" s="22"/>
      <c r="E1437" s="22" t="s">
        <v>6034</v>
      </c>
      <c r="F1437" s="22" t="s">
        <v>1255</v>
      </c>
      <c r="G1437" s="22" t="s">
        <v>405</v>
      </c>
      <c r="H1437" s="17">
        <v>44669</v>
      </c>
      <c r="I1437" s="22" t="s">
        <v>4587</v>
      </c>
    </row>
    <row r="1438" spans="1:9">
      <c r="A1438" s="22">
        <f t="shared" si="45"/>
        <v>1434</v>
      </c>
      <c r="B1438" s="21" t="str">
        <f t="shared" si="44"/>
        <v>80002697</v>
      </c>
      <c r="C1438" s="21">
        <v>80002697</v>
      </c>
      <c r="D1438" s="22"/>
      <c r="E1438" s="22" t="s">
        <v>6035</v>
      </c>
      <c r="F1438" s="22" t="s">
        <v>1255</v>
      </c>
      <c r="G1438" s="22" t="s">
        <v>405</v>
      </c>
      <c r="H1438" s="17">
        <v>44669</v>
      </c>
      <c r="I1438" s="22" t="s">
        <v>4587</v>
      </c>
    </row>
    <row r="1439" spans="1:9">
      <c r="A1439" s="22">
        <f t="shared" si="45"/>
        <v>1435</v>
      </c>
      <c r="B1439" s="21" t="str">
        <f t="shared" si="44"/>
        <v>80002712</v>
      </c>
      <c r="C1439" s="21">
        <v>80002712</v>
      </c>
      <c r="D1439" s="22"/>
      <c r="E1439" s="22" t="s">
        <v>6036</v>
      </c>
      <c r="F1439" s="22" t="s">
        <v>1255</v>
      </c>
      <c r="G1439" s="22" t="s">
        <v>405</v>
      </c>
      <c r="H1439" s="17">
        <v>44669</v>
      </c>
      <c r="I1439" s="22" t="s">
        <v>4587</v>
      </c>
    </row>
    <row r="1440" spans="1:9">
      <c r="A1440" s="22">
        <f t="shared" si="45"/>
        <v>1436</v>
      </c>
      <c r="B1440" s="21" t="str">
        <f t="shared" si="44"/>
        <v>80002676</v>
      </c>
      <c r="C1440" s="21">
        <v>80002676</v>
      </c>
      <c r="D1440" s="22"/>
      <c r="E1440" s="22" t="s">
        <v>3647</v>
      </c>
      <c r="F1440" s="22" t="s">
        <v>1255</v>
      </c>
      <c r="G1440" s="22" t="s">
        <v>405</v>
      </c>
      <c r="H1440" s="17">
        <v>44669</v>
      </c>
      <c r="I1440" s="22" t="s">
        <v>4587</v>
      </c>
    </row>
    <row r="1441" spans="1:9">
      <c r="A1441" s="22">
        <f t="shared" si="45"/>
        <v>1437</v>
      </c>
      <c r="B1441" s="21" t="str">
        <f t="shared" si="44"/>
        <v>80002676</v>
      </c>
      <c r="C1441" s="21">
        <v>80002676</v>
      </c>
      <c r="D1441" s="22"/>
      <c r="E1441" s="22" t="s">
        <v>3647</v>
      </c>
      <c r="F1441" s="22" t="s">
        <v>1255</v>
      </c>
      <c r="G1441" s="22" t="s">
        <v>405</v>
      </c>
      <c r="H1441" s="17">
        <v>44669</v>
      </c>
      <c r="I1441" s="22" t="s">
        <v>4587</v>
      </c>
    </row>
    <row r="1442" spans="1:9">
      <c r="A1442" s="22">
        <f t="shared" si="45"/>
        <v>1438</v>
      </c>
      <c r="B1442" s="21" t="str">
        <f t="shared" si="44"/>
        <v>702180126</v>
      </c>
      <c r="C1442" s="21">
        <v>702180126</v>
      </c>
      <c r="D1442" s="22"/>
      <c r="E1442" s="22" t="s">
        <v>5731</v>
      </c>
      <c r="F1442" s="22" t="s">
        <v>1255</v>
      </c>
      <c r="G1442" s="22" t="s">
        <v>328</v>
      </c>
      <c r="H1442" s="17">
        <v>44670</v>
      </c>
      <c r="I1442" s="22" t="s">
        <v>4587</v>
      </c>
    </row>
    <row r="1443" spans="1:9">
      <c r="A1443" s="22">
        <f t="shared" si="45"/>
        <v>1439</v>
      </c>
      <c r="B1443" s="21" t="str">
        <f t="shared" si="44"/>
        <v>80002582</v>
      </c>
      <c r="C1443" s="21">
        <v>80002582</v>
      </c>
      <c r="D1443" s="22"/>
      <c r="E1443" s="22" t="s">
        <v>6037</v>
      </c>
      <c r="F1443" s="22" t="s">
        <v>1255</v>
      </c>
      <c r="G1443" s="22" t="s">
        <v>405</v>
      </c>
      <c r="H1443" s="17">
        <v>44670</v>
      </c>
      <c r="I1443" s="22" t="s">
        <v>4587</v>
      </c>
    </row>
    <row r="1444" spans="1:9">
      <c r="A1444" s="22">
        <f t="shared" si="45"/>
        <v>1440</v>
      </c>
      <c r="B1444" s="21" t="str">
        <f t="shared" si="44"/>
        <v>80002582</v>
      </c>
      <c r="C1444" s="21">
        <v>80002582</v>
      </c>
      <c r="D1444" s="22"/>
      <c r="E1444" s="22" t="s">
        <v>6037</v>
      </c>
      <c r="F1444" s="22" t="s">
        <v>1255</v>
      </c>
      <c r="G1444" s="22" t="s">
        <v>405</v>
      </c>
      <c r="H1444" s="17">
        <v>44670</v>
      </c>
      <c r="I1444" s="22" t="s">
        <v>4587</v>
      </c>
    </row>
    <row r="1445" spans="1:9">
      <c r="A1445" s="22">
        <f t="shared" si="45"/>
        <v>1441</v>
      </c>
      <c r="B1445" s="21" t="str">
        <f t="shared" si="44"/>
        <v>80002194</v>
      </c>
      <c r="C1445" s="21">
        <v>80002194</v>
      </c>
      <c r="D1445" s="22"/>
      <c r="E1445" s="22" t="s">
        <v>5723</v>
      </c>
      <c r="F1445" s="22" t="s">
        <v>1255</v>
      </c>
      <c r="G1445" s="22" t="s">
        <v>386</v>
      </c>
      <c r="H1445" s="17">
        <v>44671</v>
      </c>
      <c r="I1445" s="22" t="s">
        <v>4587</v>
      </c>
    </row>
    <row r="1446" spans="1:9">
      <c r="A1446" s="22">
        <f t="shared" si="45"/>
        <v>1442</v>
      </c>
      <c r="B1446" s="21" t="str">
        <f t="shared" si="44"/>
        <v>80002136</v>
      </c>
      <c r="C1446" s="21">
        <v>80002136</v>
      </c>
      <c r="D1446" s="22"/>
      <c r="E1446" s="22" t="s">
        <v>5714</v>
      </c>
      <c r="F1446" s="22" t="s">
        <v>1255</v>
      </c>
      <c r="G1446" s="22" t="s">
        <v>405</v>
      </c>
      <c r="H1446" s="17">
        <v>44671</v>
      </c>
      <c r="I1446" s="22" t="s">
        <v>4587</v>
      </c>
    </row>
    <row r="1447" spans="1:9">
      <c r="A1447" s="22">
        <f t="shared" si="45"/>
        <v>1443</v>
      </c>
      <c r="B1447" s="21" t="str">
        <f t="shared" si="44"/>
        <v>80002050</v>
      </c>
      <c r="C1447" s="21">
        <v>80002050</v>
      </c>
      <c r="D1447" s="22"/>
      <c r="E1447" s="22" t="s">
        <v>5161</v>
      </c>
      <c r="F1447" s="22" t="s">
        <v>1255</v>
      </c>
      <c r="G1447" s="22" t="s">
        <v>405</v>
      </c>
      <c r="H1447" s="17">
        <v>44671</v>
      </c>
      <c r="I1447" s="22" t="s">
        <v>4587</v>
      </c>
    </row>
    <row r="1448" spans="1:9">
      <c r="A1448" s="22">
        <f t="shared" si="45"/>
        <v>1444</v>
      </c>
      <c r="B1448" s="21" t="str">
        <f t="shared" si="44"/>
        <v>80002716</v>
      </c>
      <c r="C1448" s="21">
        <v>80002716</v>
      </c>
      <c r="D1448" s="22"/>
      <c r="E1448" s="22" t="s">
        <v>4657</v>
      </c>
      <c r="F1448" s="22" t="s">
        <v>1255</v>
      </c>
      <c r="G1448" s="22" t="s">
        <v>405</v>
      </c>
      <c r="H1448" s="17">
        <v>44671</v>
      </c>
      <c r="I1448" s="22" t="s">
        <v>4587</v>
      </c>
    </row>
    <row r="1449" spans="1:9">
      <c r="A1449" s="22">
        <f t="shared" si="45"/>
        <v>1445</v>
      </c>
      <c r="B1449" s="21" t="str">
        <f t="shared" si="44"/>
        <v>80003043</v>
      </c>
      <c r="C1449" s="21">
        <v>80003043</v>
      </c>
      <c r="D1449" s="22"/>
      <c r="E1449" s="22" t="s">
        <v>6038</v>
      </c>
      <c r="F1449" s="22" t="s">
        <v>1255</v>
      </c>
      <c r="G1449" s="22" t="s">
        <v>405</v>
      </c>
      <c r="H1449" s="17">
        <v>44671</v>
      </c>
      <c r="I1449" s="22" t="s">
        <v>4587</v>
      </c>
    </row>
    <row r="1450" spans="1:9">
      <c r="A1450" s="22">
        <f t="shared" si="45"/>
        <v>1446</v>
      </c>
      <c r="B1450" s="21" t="str">
        <f t="shared" si="44"/>
        <v>80002015</v>
      </c>
      <c r="C1450" s="21">
        <v>80002015</v>
      </c>
      <c r="D1450" s="22"/>
      <c r="E1450" s="22" t="s">
        <v>5585</v>
      </c>
      <c r="F1450" s="22" t="s">
        <v>1255</v>
      </c>
      <c r="G1450" s="22" t="s">
        <v>405</v>
      </c>
      <c r="H1450" s="17">
        <v>44671</v>
      </c>
      <c r="I1450" s="22" t="s">
        <v>4587</v>
      </c>
    </row>
    <row r="1451" spans="1:9">
      <c r="A1451" s="22">
        <f t="shared" si="45"/>
        <v>1447</v>
      </c>
      <c r="B1451" s="21" t="str">
        <f t="shared" si="44"/>
        <v>80000927</v>
      </c>
      <c r="C1451" s="21">
        <v>80000927</v>
      </c>
      <c r="D1451" s="22"/>
      <c r="E1451" s="22" t="s">
        <v>5616</v>
      </c>
      <c r="F1451" s="22" t="s">
        <v>1255</v>
      </c>
      <c r="G1451" s="22" t="s">
        <v>405</v>
      </c>
      <c r="H1451" s="17">
        <v>44671</v>
      </c>
      <c r="I1451" s="22" t="s">
        <v>4587</v>
      </c>
    </row>
    <row r="1452" spans="1:9">
      <c r="A1452" s="22">
        <f t="shared" si="45"/>
        <v>1448</v>
      </c>
      <c r="B1452" s="21" t="str">
        <f t="shared" si="44"/>
        <v>80001845</v>
      </c>
      <c r="C1452" s="21">
        <v>80001845</v>
      </c>
      <c r="D1452" s="22"/>
      <c r="E1452" s="22" t="s">
        <v>6039</v>
      </c>
      <c r="F1452" s="22" t="s">
        <v>1255</v>
      </c>
      <c r="G1452" s="22" t="s">
        <v>405</v>
      </c>
      <c r="H1452" s="17">
        <v>44671</v>
      </c>
      <c r="I1452" s="22" t="s">
        <v>4587</v>
      </c>
    </row>
    <row r="1453" spans="1:9">
      <c r="A1453" s="22">
        <f t="shared" si="45"/>
        <v>1449</v>
      </c>
      <c r="B1453" s="21" t="str">
        <f t="shared" si="44"/>
        <v>80001271</v>
      </c>
      <c r="C1453" s="21">
        <v>80001271</v>
      </c>
      <c r="D1453" s="22"/>
      <c r="E1453" s="22" t="s">
        <v>5380</v>
      </c>
      <c r="F1453" s="22" t="s">
        <v>1255</v>
      </c>
      <c r="G1453" s="22" t="s">
        <v>405</v>
      </c>
      <c r="H1453" s="17">
        <v>44671</v>
      </c>
      <c r="I1453" s="22" t="s">
        <v>4587</v>
      </c>
    </row>
    <row r="1454" spans="1:9">
      <c r="A1454" s="22">
        <f t="shared" si="45"/>
        <v>1450</v>
      </c>
      <c r="B1454" s="21" t="str">
        <f t="shared" si="44"/>
        <v>01111845</v>
      </c>
      <c r="C1454" s="21">
        <v>1111845</v>
      </c>
      <c r="D1454" s="22"/>
      <c r="E1454" s="22" t="s">
        <v>5441</v>
      </c>
      <c r="F1454" s="22" t="s">
        <v>1255</v>
      </c>
      <c r="G1454" s="22" t="s">
        <v>355</v>
      </c>
      <c r="H1454" s="17">
        <v>44672</v>
      </c>
      <c r="I1454" s="22" t="s">
        <v>4587</v>
      </c>
    </row>
    <row r="1455" spans="1:9">
      <c r="A1455" s="22">
        <f t="shared" si="45"/>
        <v>1451</v>
      </c>
      <c r="B1455" s="21" t="str">
        <f t="shared" si="44"/>
        <v>BMP160122</v>
      </c>
      <c r="C1455" s="21" t="s">
        <v>578</v>
      </c>
      <c r="D1455" s="22"/>
      <c r="E1455" s="22" t="s">
        <v>6040</v>
      </c>
      <c r="F1455" s="22" t="s">
        <v>326</v>
      </c>
      <c r="G1455" s="22" t="s">
        <v>386</v>
      </c>
      <c r="H1455" s="17">
        <v>44672</v>
      </c>
      <c r="I1455" s="22" t="s">
        <v>4587</v>
      </c>
    </row>
    <row r="1456" spans="1:9">
      <c r="A1456" s="22">
        <f t="shared" si="45"/>
        <v>1452</v>
      </c>
      <c r="B1456" s="21" t="str">
        <f t="shared" si="44"/>
        <v>BMP2909212</v>
      </c>
      <c r="C1456" s="21" t="s">
        <v>570</v>
      </c>
      <c r="D1456" s="22"/>
      <c r="E1456" s="22" t="s">
        <v>571</v>
      </c>
      <c r="F1456" s="22" t="s">
        <v>326</v>
      </c>
      <c r="G1456" s="22" t="s">
        <v>386</v>
      </c>
      <c r="H1456" s="17">
        <v>44672</v>
      </c>
      <c r="I1456" s="22" t="s">
        <v>4587</v>
      </c>
    </row>
    <row r="1457" spans="1:9">
      <c r="A1457" s="22">
        <f t="shared" si="45"/>
        <v>1453</v>
      </c>
      <c r="B1457" s="21" t="str">
        <f t="shared" si="44"/>
        <v>80001319</v>
      </c>
      <c r="C1457" s="21">
        <v>80001319</v>
      </c>
      <c r="D1457" s="22"/>
      <c r="E1457" s="22" t="s">
        <v>5335</v>
      </c>
      <c r="F1457" s="22" t="s">
        <v>1255</v>
      </c>
      <c r="G1457" s="22" t="s">
        <v>328</v>
      </c>
      <c r="H1457" s="17">
        <v>44672</v>
      </c>
      <c r="I1457" s="22" t="s">
        <v>4587</v>
      </c>
    </row>
    <row r="1458" spans="1:9">
      <c r="A1458" s="22">
        <f t="shared" si="45"/>
        <v>1454</v>
      </c>
      <c r="B1458" s="21" t="str">
        <f t="shared" si="44"/>
        <v>80001376</v>
      </c>
      <c r="C1458" s="21">
        <v>80001376</v>
      </c>
      <c r="D1458" s="22"/>
      <c r="E1458" s="22" t="s">
        <v>5349</v>
      </c>
      <c r="F1458" s="22" t="s">
        <v>1255</v>
      </c>
      <c r="G1458" s="22" t="s">
        <v>328</v>
      </c>
      <c r="H1458" s="17">
        <v>44672</v>
      </c>
      <c r="I1458" s="22" t="s">
        <v>4587</v>
      </c>
    </row>
    <row r="1459" spans="1:9">
      <c r="A1459" s="22">
        <f t="shared" si="45"/>
        <v>1455</v>
      </c>
      <c r="B1459" s="21" t="str">
        <f t="shared" si="44"/>
        <v>80002323</v>
      </c>
      <c r="C1459" s="21">
        <v>80002323</v>
      </c>
      <c r="D1459" s="22"/>
      <c r="E1459" s="22" t="s">
        <v>5632</v>
      </c>
      <c r="F1459" s="22" t="s">
        <v>1255</v>
      </c>
      <c r="G1459" s="22" t="s">
        <v>328</v>
      </c>
      <c r="H1459" s="17">
        <v>44672</v>
      </c>
      <c r="I1459" s="22" t="s">
        <v>4587</v>
      </c>
    </row>
    <row r="1460" spans="1:9">
      <c r="A1460" s="22">
        <f t="shared" si="45"/>
        <v>1456</v>
      </c>
      <c r="B1460" s="21" t="str">
        <f t="shared" si="44"/>
        <v>00212159</v>
      </c>
      <c r="C1460" s="21">
        <v>212159</v>
      </c>
      <c r="D1460" s="22"/>
      <c r="E1460" s="22" t="s">
        <v>5377</v>
      </c>
      <c r="F1460" s="22" t="s">
        <v>3946</v>
      </c>
      <c r="G1460" s="22" t="s">
        <v>405</v>
      </c>
      <c r="H1460" s="17">
        <v>44672</v>
      </c>
      <c r="I1460" s="22" t="s">
        <v>4587</v>
      </c>
    </row>
    <row r="1461" spans="1:9">
      <c r="A1461" s="22">
        <f t="shared" si="45"/>
        <v>1457</v>
      </c>
      <c r="B1461" s="21" t="str">
        <f t="shared" si="44"/>
        <v>80002896</v>
      </c>
      <c r="C1461" s="21">
        <v>80002896</v>
      </c>
      <c r="D1461" s="22"/>
      <c r="E1461" s="22" t="s">
        <v>2345</v>
      </c>
      <c r="F1461" s="22" t="s">
        <v>1255</v>
      </c>
      <c r="G1461" s="22" t="s">
        <v>405</v>
      </c>
      <c r="H1461" s="17">
        <v>44673</v>
      </c>
      <c r="I1461" s="22" t="s">
        <v>4587</v>
      </c>
    </row>
    <row r="1462" spans="1:9">
      <c r="A1462" s="22">
        <f t="shared" si="45"/>
        <v>1458</v>
      </c>
      <c r="B1462" s="21" t="str">
        <f t="shared" si="44"/>
        <v>80001833</v>
      </c>
      <c r="C1462" s="21">
        <v>80001833</v>
      </c>
      <c r="D1462" s="22"/>
      <c r="E1462" s="22" t="s">
        <v>6041</v>
      </c>
      <c r="F1462" s="22" t="s">
        <v>1255</v>
      </c>
      <c r="G1462" s="22" t="s">
        <v>405</v>
      </c>
      <c r="H1462" s="17">
        <v>44673</v>
      </c>
      <c r="I1462" s="22" t="s">
        <v>4587</v>
      </c>
    </row>
    <row r="1463" spans="1:9">
      <c r="A1463" s="22">
        <f t="shared" si="45"/>
        <v>1459</v>
      </c>
      <c r="B1463" s="21" t="str">
        <f t="shared" si="44"/>
        <v>80002040</v>
      </c>
      <c r="C1463" s="21">
        <v>80002040</v>
      </c>
      <c r="D1463" s="22"/>
      <c r="E1463" s="22" t="s">
        <v>6042</v>
      </c>
      <c r="F1463" s="22" t="s">
        <v>1255</v>
      </c>
      <c r="G1463" s="22" t="s">
        <v>405</v>
      </c>
      <c r="H1463" s="17">
        <v>44673</v>
      </c>
      <c r="I1463" s="22" t="s">
        <v>4587</v>
      </c>
    </row>
    <row r="1464" spans="1:9">
      <c r="A1464" s="22">
        <f t="shared" si="45"/>
        <v>1460</v>
      </c>
      <c r="B1464" s="21" t="str">
        <f t="shared" si="44"/>
        <v>80001137</v>
      </c>
      <c r="C1464" s="21">
        <v>80001137</v>
      </c>
      <c r="D1464" s="22"/>
      <c r="E1464" s="22" t="s">
        <v>5659</v>
      </c>
      <c r="F1464" s="22" t="s">
        <v>1255</v>
      </c>
      <c r="G1464" s="22" t="s">
        <v>405</v>
      </c>
      <c r="H1464" s="17">
        <v>44673</v>
      </c>
      <c r="I1464" s="22" t="s">
        <v>4587</v>
      </c>
    </row>
    <row r="1465" spans="1:9">
      <c r="A1465" s="22">
        <f t="shared" si="45"/>
        <v>1461</v>
      </c>
      <c r="B1465" s="21" t="str">
        <f t="shared" si="44"/>
        <v>80003011</v>
      </c>
      <c r="C1465" s="21">
        <v>80003011</v>
      </c>
      <c r="D1465" s="22"/>
      <c r="E1465" s="22" t="s">
        <v>5096</v>
      </c>
      <c r="F1465" s="22" t="s">
        <v>1255</v>
      </c>
      <c r="G1465" s="22" t="s">
        <v>405</v>
      </c>
      <c r="H1465" s="17">
        <v>44673</v>
      </c>
      <c r="I1465" s="22" t="s">
        <v>4587</v>
      </c>
    </row>
    <row r="1466" spans="1:9">
      <c r="A1466" s="22">
        <f t="shared" si="45"/>
        <v>1462</v>
      </c>
      <c r="B1466" s="21" t="str">
        <f t="shared" si="44"/>
        <v>80002600</v>
      </c>
      <c r="C1466" s="21">
        <v>80002600</v>
      </c>
      <c r="D1466" s="22"/>
      <c r="E1466" s="22" t="s">
        <v>6043</v>
      </c>
      <c r="F1466" s="22" t="s">
        <v>1255</v>
      </c>
      <c r="G1466" s="22" t="s">
        <v>405</v>
      </c>
      <c r="H1466" s="17">
        <v>44673</v>
      </c>
      <c r="I1466" s="22" t="s">
        <v>4587</v>
      </c>
    </row>
    <row r="1467" spans="1:9">
      <c r="A1467" s="22">
        <f t="shared" si="45"/>
        <v>1463</v>
      </c>
      <c r="B1467" s="21" t="str">
        <f t="shared" si="44"/>
        <v>80003010</v>
      </c>
      <c r="C1467" s="21">
        <v>80003010</v>
      </c>
      <c r="D1467" s="22"/>
      <c r="E1467" s="22" t="s">
        <v>6044</v>
      </c>
      <c r="F1467" s="22" t="s">
        <v>1255</v>
      </c>
      <c r="G1467" s="22" t="s">
        <v>386</v>
      </c>
      <c r="H1467" s="17">
        <v>44673</v>
      </c>
      <c r="I1467" s="22" t="s">
        <v>4587</v>
      </c>
    </row>
    <row r="1468" spans="1:9">
      <c r="A1468" s="22">
        <f t="shared" si="45"/>
        <v>1464</v>
      </c>
      <c r="B1468" s="21" t="str">
        <f t="shared" si="44"/>
        <v>80002896</v>
      </c>
      <c r="C1468" s="21">
        <v>80002896</v>
      </c>
      <c r="D1468" s="22"/>
      <c r="E1468" s="22" t="s">
        <v>2345</v>
      </c>
      <c r="F1468" s="22" t="s">
        <v>1255</v>
      </c>
      <c r="G1468" s="22" t="s">
        <v>405</v>
      </c>
      <c r="H1468" s="17">
        <v>44673</v>
      </c>
      <c r="I1468" s="22" t="s">
        <v>4587</v>
      </c>
    </row>
    <row r="1469" spans="1:9">
      <c r="A1469" s="22">
        <f t="shared" si="45"/>
        <v>1465</v>
      </c>
      <c r="B1469" s="21" t="str">
        <f t="shared" si="44"/>
        <v>80002896</v>
      </c>
      <c r="C1469" s="21">
        <v>80002896</v>
      </c>
      <c r="D1469" s="22"/>
      <c r="E1469" s="22" t="s">
        <v>6045</v>
      </c>
      <c r="F1469" s="22" t="s">
        <v>1255</v>
      </c>
      <c r="G1469" s="22" t="s">
        <v>405</v>
      </c>
      <c r="H1469" s="17">
        <v>44673</v>
      </c>
      <c r="I1469" s="22" t="s">
        <v>4587</v>
      </c>
    </row>
    <row r="1470" spans="1:9">
      <c r="A1470" s="22">
        <f t="shared" si="45"/>
        <v>1466</v>
      </c>
      <c r="B1470" s="21" t="str">
        <f t="shared" si="44"/>
        <v>80002099</v>
      </c>
      <c r="C1470" s="21">
        <v>80002099</v>
      </c>
      <c r="D1470" s="22"/>
      <c r="E1470" s="22" t="s">
        <v>6046</v>
      </c>
      <c r="F1470" s="22" t="s">
        <v>1255</v>
      </c>
      <c r="G1470" s="22" t="s">
        <v>328</v>
      </c>
      <c r="H1470" s="17">
        <v>44674</v>
      </c>
      <c r="I1470" s="22" t="s">
        <v>4587</v>
      </c>
    </row>
    <row r="1471" spans="1:9">
      <c r="A1471" s="22">
        <f t="shared" si="45"/>
        <v>1467</v>
      </c>
      <c r="B1471" s="21" t="str">
        <f t="shared" si="44"/>
        <v>80002319</v>
      </c>
      <c r="C1471" s="21">
        <v>80002319</v>
      </c>
      <c r="D1471" s="22"/>
      <c r="E1471" s="22" t="s">
        <v>5717</v>
      </c>
      <c r="F1471" s="22" t="s">
        <v>1255</v>
      </c>
      <c r="G1471" s="22" t="s">
        <v>355</v>
      </c>
      <c r="H1471" s="17">
        <v>44674</v>
      </c>
      <c r="I1471" s="22" t="s">
        <v>4587</v>
      </c>
    </row>
    <row r="1472" spans="1:9">
      <c r="A1472" s="22">
        <f t="shared" si="45"/>
        <v>1468</v>
      </c>
      <c r="B1472" s="21" t="str">
        <f t="shared" si="44"/>
        <v>80002329</v>
      </c>
      <c r="C1472" s="21">
        <v>80002329</v>
      </c>
      <c r="D1472" s="22"/>
      <c r="E1472" s="22" t="s">
        <v>5732</v>
      </c>
      <c r="F1472" s="22" t="s">
        <v>1255</v>
      </c>
      <c r="G1472" s="22" t="s">
        <v>328</v>
      </c>
      <c r="H1472" s="17">
        <v>44674</v>
      </c>
      <c r="I1472" s="22" t="s">
        <v>4587</v>
      </c>
    </row>
    <row r="1473" spans="1:9">
      <c r="A1473" s="22">
        <f t="shared" si="45"/>
        <v>1469</v>
      </c>
      <c r="B1473" s="21" t="str">
        <f t="shared" si="44"/>
        <v>80003050</v>
      </c>
      <c r="C1473" s="21">
        <v>80003050</v>
      </c>
      <c r="D1473" s="22"/>
      <c r="E1473" s="22" t="s">
        <v>6047</v>
      </c>
      <c r="F1473" s="22" t="s">
        <v>1255</v>
      </c>
      <c r="G1473" s="22" t="s">
        <v>405</v>
      </c>
      <c r="H1473" s="17">
        <v>44675</v>
      </c>
      <c r="I1473" s="22" t="s">
        <v>4587</v>
      </c>
    </row>
    <row r="1474" spans="1:9">
      <c r="A1474" s="22">
        <f t="shared" si="45"/>
        <v>1470</v>
      </c>
      <c r="B1474" s="21" t="str">
        <f t="shared" si="44"/>
        <v>80001111</v>
      </c>
      <c r="C1474" s="21">
        <v>80001111</v>
      </c>
      <c r="D1474" s="22"/>
      <c r="E1474" s="22" t="s">
        <v>5663</v>
      </c>
      <c r="F1474" s="22" t="s">
        <v>1255</v>
      </c>
      <c r="G1474" s="22" t="s">
        <v>405</v>
      </c>
      <c r="H1474" s="17">
        <v>44675</v>
      </c>
      <c r="I1474" s="22" t="s">
        <v>4587</v>
      </c>
    </row>
    <row r="1475" spans="1:9">
      <c r="A1475" s="22">
        <f t="shared" si="45"/>
        <v>1471</v>
      </c>
      <c r="B1475" s="21" t="str">
        <f t="shared" si="44"/>
        <v>80001862</v>
      </c>
      <c r="C1475" s="21">
        <v>80001862</v>
      </c>
      <c r="D1475" s="22"/>
      <c r="E1475" s="22" t="s">
        <v>5231</v>
      </c>
      <c r="F1475" s="22" t="s">
        <v>1255</v>
      </c>
      <c r="G1475" s="22" t="s">
        <v>405</v>
      </c>
      <c r="H1475" s="17">
        <v>44675</v>
      </c>
      <c r="I1475" s="22" t="s">
        <v>4587</v>
      </c>
    </row>
    <row r="1476" spans="1:9">
      <c r="A1476" s="22">
        <f t="shared" si="45"/>
        <v>1472</v>
      </c>
      <c r="B1476" s="21" t="str">
        <f t="shared" si="44"/>
        <v>80002715</v>
      </c>
      <c r="C1476" s="21">
        <v>80002715</v>
      </c>
      <c r="D1476" s="22"/>
      <c r="E1476" s="22" t="s">
        <v>6048</v>
      </c>
      <c r="F1476" s="22" t="s">
        <v>1255</v>
      </c>
      <c r="G1476" s="22" t="s">
        <v>405</v>
      </c>
      <c r="H1476" s="17">
        <v>44675</v>
      </c>
      <c r="I1476" s="22" t="s">
        <v>4587</v>
      </c>
    </row>
    <row r="1477" spans="1:9">
      <c r="A1477" s="22">
        <f t="shared" si="45"/>
        <v>1473</v>
      </c>
      <c r="B1477" s="21" t="str">
        <f t="shared" ref="B1477:B1540" si="46">TEXT(C1477,"00000000")</f>
        <v>00212447</v>
      </c>
      <c r="C1477" s="21">
        <v>212447</v>
      </c>
      <c r="D1477" s="22"/>
      <c r="E1477" s="22" t="s">
        <v>219</v>
      </c>
      <c r="F1477" s="22" t="s">
        <v>3946</v>
      </c>
      <c r="G1477" s="22" t="s">
        <v>405</v>
      </c>
      <c r="H1477" s="17">
        <v>44678</v>
      </c>
      <c r="I1477" s="22" t="s">
        <v>4587</v>
      </c>
    </row>
    <row r="1478" spans="1:9">
      <c r="A1478" s="22">
        <f t="shared" si="45"/>
        <v>1474</v>
      </c>
      <c r="B1478" s="21" t="str">
        <f t="shared" si="46"/>
        <v>00118601</v>
      </c>
      <c r="C1478" s="21">
        <v>118601</v>
      </c>
      <c r="D1478" s="22"/>
      <c r="E1478" s="22" t="s">
        <v>5445</v>
      </c>
      <c r="F1478" s="22" t="s">
        <v>1255</v>
      </c>
      <c r="G1478" s="22" t="s">
        <v>328</v>
      </c>
      <c r="H1478" s="17">
        <v>44679</v>
      </c>
      <c r="I1478" s="22" t="s">
        <v>4587</v>
      </c>
    </row>
    <row r="1479" spans="1:9">
      <c r="A1479" s="22">
        <f t="shared" si="45"/>
        <v>1475</v>
      </c>
      <c r="B1479" s="21" t="str">
        <f t="shared" si="46"/>
        <v>80002324</v>
      </c>
      <c r="C1479" s="21">
        <v>80002324</v>
      </c>
      <c r="D1479" s="22"/>
      <c r="E1479" s="22" t="s">
        <v>6049</v>
      </c>
      <c r="F1479" s="22" t="s">
        <v>1255</v>
      </c>
      <c r="G1479" s="22" t="s">
        <v>328</v>
      </c>
      <c r="H1479" s="17">
        <v>44679</v>
      </c>
      <c r="I1479" s="22" t="s">
        <v>4587</v>
      </c>
    </row>
    <row r="1480" spans="1:9">
      <c r="A1480" s="22">
        <f t="shared" ref="A1480:A1543" si="47">A1479+1</f>
        <v>1476</v>
      </c>
      <c r="B1480" s="21" t="str">
        <f t="shared" si="46"/>
        <v>80003067</v>
      </c>
      <c r="C1480" s="21">
        <v>80003067</v>
      </c>
      <c r="D1480" s="22"/>
      <c r="E1480" s="22" t="s">
        <v>6050</v>
      </c>
      <c r="F1480" s="22" t="s">
        <v>1255</v>
      </c>
      <c r="G1480" s="22" t="s">
        <v>405</v>
      </c>
      <c r="H1480" s="17">
        <v>44679</v>
      </c>
      <c r="I1480" s="22" t="s">
        <v>4587</v>
      </c>
    </row>
    <row r="1481" spans="1:9">
      <c r="A1481" s="22">
        <f t="shared" si="47"/>
        <v>1477</v>
      </c>
      <c r="B1481" s="21" t="str">
        <f t="shared" si="46"/>
        <v>80002073</v>
      </c>
      <c r="C1481" s="21">
        <v>80002073</v>
      </c>
      <c r="D1481" s="22"/>
      <c r="E1481" s="22" t="s">
        <v>5589</v>
      </c>
      <c r="F1481" s="22" t="s">
        <v>1255</v>
      </c>
      <c r="G1481" s="22" t="s">
        <v>405</v>
      </c>
      <c r="H1481" s="17">
        <v>44679</v>
      </c>
      <c r="I1481" s="22" t="s">
        <v>4587</v>
      </c>
    </row>
    <row r="1482" spans="1:9">
      <c r="A1482" s="22">
        <f t="shared" si="47"/>
        <v>1478</v>
      </c>
      <c r="B1482" s="21" t="str">
        <f t="shared" si="46"/>
        <v>MP/EDJ-21030007</v>
      </c>
      <c r="C1482" s="21" t="s">
        <v>4427</v>
      </c>
      <c r="D1482" s="22"/>
      <c r="E1482" s="22" t="s">
        <v>775</v>
      </c>
      <c r="F1482" s="22" t="s">
        <v>744</v>
      </c>
      <c r="G1482" s="22" t="s">
        <v>328</v>
      </c>
      <c r="H1482" s="17">
        <v>44679</v>
      </c>
      <c r="I1482" s="22" t="s">
        <v>4587</v>
      </c>
    </row>
    <row r="1483" spans="1:9">
      <c r="A1483" s="22">
        <f t="shared" si="47"/>
        <v>1479</v>
      </c>
      <c r="B1483" s="21" t="str">
        <f t="shared" si="46"/>
        <v>00112823</v>
      </c>
      <c r="C1483" s="21">
        <v>112823</v>
      </c>
      <c r="D1483" s="22"/>
      <c r="E1483" s="22" t="s">
        <v>6051</v>
      </c>
      <c r="F1483" s="22" t="s">
        <v>1255</v>
      </c>
      <c r="G1483" s="22" t="s">
        <v>328</v>
      </c>
      <c r="H1483" s="17">
        <v>44679</v>
      </c>
      <c r="I1483" s="22" t="s">
        <v>4587</v>
      </c>
    </row>
    <row r="1484" spans="1:9">
      <c r="A1484" s="22">
        <f t="shared" si="47"/>
        <v>1480</v>
      </c>
      <c r="B1484" s="21" t="str">
        <f t="shared" si="46"/>
        <v>80002981</v>
      </c>
      <c r="C1484" s="21">
        <v>80002981</v>
      </c>
      <c r="D1484" s="22"/>
      <c r="E1484" s="22" t="s">
        <v>6052</v>
      </c>
      <c r="F1484" s="22" t="s">
        <v>1255</v>
      </c>
      <c r="G1484" s="22" t="s">
        <v>328</v>
      </c>
      <c r="H1484" s="17">
        <v>44679</v>
      </c>
      <c r="I1484" s="22" t="s">
        <v>4587</v>
      </c>
    </row>
    <row r="1485" spans="1:9">
      <c r="A1485" s="22">
        <f t="shared" si="47"/>
        <v>1481</v>
      </c>
      <c r="B1485" s="21" t="str">
        <f t="shared" si="46"/>
        <v>80002138</v>
      </c>
      <c r="C1485" s="21">
        <v>80002138</v>
      </c>
      <c r="D1485" s="22"/>
      <c r="E1485" s="22" t="s">
        <v>6053</v>
      </c>
      <c r="F1485" s="22" t="s">
        <v>1255</v>
      </c>
      <c r="G1485" s="22" t="s">
        <v>405</v>
      </c>
      <c r="H1485" s="17">
        <v>44680</v>
      </c>
      <c r="I1485" s="22" t="s">
        <v>4587</v>
      </c>
    </row>
    <row r="1486" spans="1:9">
      <c r="A1486" s="22">
        <f t="shared" si="47"/>
        <v>1482</v>
      </c>
      <c r="B1486" s="21" t="str">
        <f t="shared" si="46"/>
        <v>01111568</v>
      </c>
      <c r="C1486" s="21">
        <v>1111568</v>
      </c>
      <c r="D1486" s="22"/>
      <c r="E1486" s="22" t="s">
        <v>5276</v>
      </c>
      <c r="F1486" s="22" t="s">
        <v>1255</v>
      </c>
      <c r="G1486" s="22" t="s">
        <v>328</v>
      </c>
      <c r="H1486" s="17">
        <v>44680</v>
      </c>
      <c r="I1486" s="22" t="s">
        <v>4587</v>
      </c>
    </row>
    <row r="1487" spans="1:9">
      <c r="A1487" s="22">
        <f t="shared" si="47"/>
        <v>1483</v>
      </c>
      <c r="B1487" s="21" t="str">
        <f t="shared" si="46"/>
        <v>80002018</v>
      </c>
      <c r="C1487" s="21">
        <v>80002018</v>
      </c>
      <c r="D1487" s="22"/>
      <c r="E1487" s="22" t="s">
        <v>5671</v>
      </c>
      <c r="F1487" s="22" t="s">
        <v>1255</v>
      </c>
      <c r="G1487" s="22" t="s">
        <v>405</v>
      </c>
      <c r="H1487" s="17">
        <v>44680</v>
      </c>
      <c r="I1487" s="22" t="s">
        <v>4587</v>
      </c>
    </row>
    <row r="1488" spans="1:9">
      <c r="A1488" s="22">
        <f t="shared" si="47"/>
        <v>1484</v>
      </c>
      <c r="B1488" s="21" t="str">
        <f t="shared" si="46"/>
        <v>00116187</v>
      </c>
      <c r="C1488" s="21">
        <v>116187</v>
      </c>
      <c r="D1488" s="22"/>
      <c r="E1488" s="22" t="s">
        <v>2481</v>
      </c>
      <c r="F1488" s="22" t="s">
        <v>1255</v>
      </c>
      <c r="G1488" s="22" t="s">
        <v>328</v>
      </c>
      <c r="H1488" s="17">
        <v>44680</v>
      </c>
      <c r="I1488" s="22" t="s">
        <v>4587</v>
      </c>
    </row>
    <row r="1489" spans="1:9">
      <c r="A1489" s="22">
        <f t="shared" si="47"/>
        <v>1485</v>
      </c>
      <c r="B1489" s="21" t="str">
        <f t="shared" si="46"/>
        <v>80000645</v>
      </c>
      <c r="C1489" s="21">
        <v>80000645</v>
      </c>
      <c r="D1489" s="22"/>
      <c r="E1489" s="22" t="s">
        <v>5139</v>
      </c>
      <c r="F1489" s="22" t="s">
        <v>1255</v>
      </c>
      <c r="G1489" s="22" t="s">
        <v>405</v>
      </c>
      <c r="H1489" s="17">
        <v>44680</v>
      </c>
      <c r="I1489" s="22" t="s">
        <v>4587</v>
      </c>
    </row>
    <row r="1490" spans="1:9">
      <c r="A1490" s="22">
        <f t="shared" si="47"/>
        <v>1486</v>
      </c>
      <c r="B1490" s="21" t="str">
        <f t="shared" si="46"/>
        <v>80000634</v>
      </c>
      <c r="C1490" s="21">
        <v>80000634</v>
      </c>
      <c r="D1490" s="22"/>
      <c r="E1490" s="22" t="s">
        <v>5694</v>
      </c>
      <c r="F1490" s="22" t="s">
        <v>1255</v>
      </c>
      <c r="G1490" s="22" t="s">
        <v>405</v>
      </c>
      <c r="H1490" s="17">
        <v>44680</v>
      </c>
      <c r="I1490" s="22" t="s">
        <v>4587</v>
      </c>
    </row>
    <row r="1491" spans="1:9">
      <c r="A1491" s="22">
        <f t="shared" si="47"/>
        <v>1487</v>
      </c>
      <c r="B1491" s="21" t="str">
        <f t="shared" si="46"/>
        <v>80003735</v>
      </c>
      <c r="C1491" s="21">
        <v>80003735</v>
      </c>
      <c r="D1491" s="22"/>
      <c r="E1491" s="22" t="s">
        <v>6054</v>
      </c>
      <c r="F1491" s="22" t="s">
        <v>1255</v>
      </c>
      <c r="G1491" s="22" t="s">
        <v>386</v>
      </c>
      <c r="H1491" s="17">
        <v>44681</v>
      </c>
      <c r="I1491" s="22" t="s">
        <v>4587</v>
      </c>
    </row>
    <row r="1492" spans="1:9">
      <c r="A1492" s="22">
        <f t="shared" si="47"/>
        <v>1488</v>
      </c>
      <c r="B1492" s="21" t="str">
        <f t="shared" si="46"/>
        <v>80002164</v>
      </c>
      <c r="C1492" s="21">
        <v>80002164</v>
      </c>
      <c r="D1492" s="22"/>
      <c r="E1492" s="22" t="s">
        <v>5587</v>
      </c>
      <c r="F1492" s="22" t="s">
        <v>1255</v>
      </c>
      <c r="G1492" s="22" t="s">
        <v>405</v>
      </c>
      <c r="H1492" s="17">
        <v>44681</v>
      </c>
      <c r="I1492" s="22" t="s">
        <v>4587</v>
      </c>
    </row>
    <row r="1493" spans="1:9">
      <c r="A1493" s="22">
        <f t="shared" si="47"/>
        <v>1489</v>
      </c>
      <c r="B1493" s="21" t="str">
        <f t="shared" si="46"/>
        <v>80002583</v>
      </c>
      <c r="C1493" s="21">
        <v>80002583</v>
      </c>
      <c r="D1493" s="22"/>
      <c r="E1493" s="22" t="s">
        <v>5834</v>
      </c>
      <c r="F1493" s="22" t="s">
        <v>1255</v>
      </c>
      <c r="G1493" s="22" t="s">
        <v>405</v>
      </c>
      <c r="H1493" s="17">
        <v>44681</v>
      </c>
      <c r="I1493" s="22" t="s">
        <v>4587</v>
      </c>
    </row>
    <row r="1494" spans="1:9">
      <c r="A1494" s="22">
        <f t="shared" si="47"/>
        <v>1490</v>
      </c>
      <c r="B1494" s="21" t="str">
        <f t="shared" si="46"/>
        <v>80002852</v>
      </c>
      <c r="C1494" s="21">
        <v>80002852</v>
      </c>
      <c r="D1494" s="22"/>
      <c r="E1494" s="22" t="s">
        <v>6055</v>
      </c>
      <c r="F1494" s="22" t="s">
        <v>1255</v>
      </c>
      <c r="G1494" s="22" t="s">
        <v>405</v>
      </c>
      <c r="H1494" s="17">
        <v>44682</v>
      </c>
      <c r="I1494" s="22" t="s">
        <v>4587</v>
      </c>
    </row>
    <row r="1495" spans="1:9">
      <c r="A1495" s="22">
        <f t="shared" si="47"/>
        <v>1491</v>
      </c>
      <c r="B1495" s="21" t="str">
        <f t="shared" si="46"/>
        <v>22040005</v>
      </c>
      <c r="C1495" s="21">
        <v>22040005</v>
      </c>
      <c r="D1495" s="22"/>
      <c r="E1495" s="22" t="s">
        <v>5253</v>
      </c>
      <c r="F1495" s="22" t="s">
        <v>1210</v>
      </c>
      <c r="G1495" s="22" t="s">
        <v>355</v>
      </c>
      <c r="H1495" s="17">
        <v>44684</v>
      </c>
      <c r="I1495" s="22" t="s">
        <v>4587</v>
      </c>
    </row>
    <row r="1496" spans="1:9">
      <c r="A1496" s="22">
        <f t="shared" si="47"/>
        <v>1492</v>
      </c>
      <c r="B1496" s="21" t="str">
        <f t="shared" si="46"/>
        <v>BMP1110211</v>
      </c>
      <c r="C1496" s="21" t="s">
        <v>638</v>
      </c>
      <c r="D1496" s="22"/>
      <c r="E1496" s="22" t="s">
        <v>6056</v>
      </c>
      <c r="F1496" s="22" t="s">
        <v>326</v>
      </c>
      <c r="G1496" s="22" t="s">
        <v>386</v>
      </c>
      <c r="H1496" s="17">
        <v>44685</v>
      </c>
      <c r="I1496" s="22" t="s">
        <v>4587</v>
      </c>
    </row>
    <row r="1497" spans="1:9">
      <c r="A1497" s="22">
        <f t="shared" si="47"/>
        <v>1493</v>
      </c>
      <c r="B1497" s="21" t="str">
        <f t="shared" si="46"/>
        <v>80001860</v>
      </c>
      <c r="C1497" s="21">
        <v>80001860</v>
      </c>
      <c r="D1497" s="22"/>
      <c r="E1497" s="22" t="s">
        <v>5185</v>
      </c>
      <c r="F1497" s="22" t="s">
        <v>1255</v>
      </c>
      <c r="G1497" s="22" t="s">
        <v>405</v>
      </c>
      <c r="H1497" s="17">
        <v>44685</v>
      </c>
      <c r="I1497" s="22" t="s">
        <v>4587</v>
      </c>
    </row>
    <row r="1498" spans="1:9">
      <c r="A1498" s="22">
        <f t="shared" si="47"/>
        <v>1494</v>
      </c>
      <c r="B1498" s="21" t="str">
        <f t="shared" si="46"/>
        <v>BMP2001223</v>
      </c>
      <c r="C1498" s="21" t="s">
        <v>594</v>
      </c>
      <c r="D1498" s="22"/>
      <c r="E1498" s="22" t="s">
        <v>6057</v>
      </c>
      <c r="F1498" s="22" t="s">
        <v>326</v>
      </c>
      <c r="G1498" s="22" t="s">
        <v>355</v>
      </c>
      <c r="H1498" s="17">
        <v>44685</v>
      </c>
      <c r="I1498" s="22" t="s">
        <v>4587</v>
      </c>
    </row>
    <row r="1499" spans="1:9">
      <c r="A1499" s="22">
        <f t="shared" si="47"/>
        <v>1495</v>
      </c>
      <c r="B1499" s="21" t="str">
        <f t="shared" si="46"/>
        <v>80003037</v>
      </c>
      <c r="C1499" s="21">
        <v>80003037</v>
      </c>
      <c r="D1499" s="22"/>
      <c r="E1499" s="22" t="s">
        <v>6058</v>
      </c>
      <c r="F1499" s="22" t="s">
        <v>1255</v>
      </c>
      <c r="G1499" s="22" t="s">
        <v>405</v>
      </c>
      <c r="H1499" s="17">
        <v>44685</v>
      </c>
      <c r="I1499" s="22" t="s">
        <v>4587</v>
      </c>
    </row>
    <row r="1500" spans="1:9">
      <c r="A1500" s="22">
        <f t="shared" si="47"/>
        <v>1496</v>
      </c>
      <c r="B1500" s="21" t="str">
        <f t="shared" si="46"/>
        <v>00212516</v>
      </c>
      <c r="C1500" s="21">
        <v>212516</v>
      </c>
      <c r="D1500" s="22"/>
      <c r="E1500" s="22" t="s">
        <v>6059</v>
      </c>
      <c r="F1500" s="22" t="s">
        <v>3946</v>
      </c>
      <c r="G1500" s="22" t="s">
        <v>405</v>
      </c>
      <c r="H1500" s="17">
        <v>44686</v>
      </c>
      <c r="I1500" s="22" t="s">
        <v>4587</v>
      </c>
    </row>
    <row r="1501" spans="1:9">
      <c r="A1501" s="22">
        <f t="shared" si="47"/>
        <v>1497</v>
      </c>
      <c r="B1501" s="21" t="str">
        <f t="shared" si="46"/>
        <v>80001852</v>
      </c>
      <c r="C1501" s="21">
        <v>80001852</v>
      </c>
      <c r="D1501" s="22"/>
      <c r="E1501" s="22" t="s">
        <v>5763</v>
      </c>
      <c r="F1501" s="22" t="s">
        <v>1255</v>
      </c>
      <c r="G1501" s="22" t="s">
        <v>405</v>
      </c>
      <c r="H1501" s="17">
        <v>44687</v>
      </c>
      <c r="I1501" s="22" t="s">
        <v>4587</v>
      </c>
    </row>
    <row r="1502" spans="1:9">
      <c r="A1502" s="22">
        <f t="shared" si="47"/>
        <v>1498</v>
      </c>
      <c r="B1502" s="21" t="str">
        <f t="shared" si="46"/>
        <v>80001852</v>
      </c>
      <c r="C1502" s="21">
        <v>80001852</v>
      </c>
      <c r="D1502" s="22"/>
      <c r="E1502" s="22" t="s">
        <v>5763</v>
      </c>
      <c r="F1502" s="22" t="s">
        <v>1255</v>
      </c>
      <c r="G1502" s="22" t="s">
        <v>405</v>
      </c>
      <c r="H1502" s="17">
        <v>44687</v>
      </c>
      <c r="I1502" s="22" t="s">
        <v>4587</v>
      </c>
    </row>
    <row r="1503" spans="1:9">
      <c r="A1503" s="22">
        <f t="shared" si="47"/>
        <v>1499</v>
      </c>
      <c r="B1503" s="21" t="str">
        <f t="shared" si="46"/>
        <v>80001852</v>
      </c>
      <c r="C1503" s="21">
        <v>80001852</v>
      </c>
      <c r="D1503" s="22"/>
      <c r="E1503" s="22" t="s">
        <v>5763</v>
      </c>
      <c r="F1503" s="22" t="s">
        <v>1255</v>
      </c>
      <c r="G1503" s="22" t="s">
        <v>405</v>
      </c>
      <c r="H1503" s="17">
        <v>44687</v>
      </c>
      <c r="I1503" s="22" t="s">
        <v>4587</v>
      </c>
    </row>
    <row r="1504" spans="1:9">
      <c r="A1504" s="22">
        <f t="shared" si="47"/>
        <v>1500</v>
      </c>
      <c r="B1504" s="21" t="str">
        <f t="shared" si="46"/>
        <v>80002128</v>
      </c>
      <c r="C1504" s="21">
        <v>80002128</v>
      </c>
      <c r="D1504" s="22"/>
      <c r="E1504" s="22" t="s">
        <v>2703</v>
      </c>
      <c r="F1504" s="22" t="s">
        <v>1255</v>
      </c>
      <c r="G1504" s="22" t="s">
        <v>405</v>
      </c>
      <c r="H1504" s="17">
        <v>44687</v>
      </c>
      <c r="I1504" s="22" t="s">
        <v>4587</v>
      </c>
    </row>
    <row r="1505" spans="1:9">
      <c r="A1505" s="22">
        <f t="shared" si="47"/>
        <v>1501</v>
      </c>
      <c r="B1505" s="21" t="str">
        <f t="shared" si="46"/>
        <v>80002128</v>
      </c>
      <c r="C1505" s="21">
        <v>80002128</v>
      </c>
      <c r="D1505" s="22"/>
      <c r="E1505" s="22" t="s">
        <v>2703</v>
      </c>
      <c r="F1505" s="22" t="s">
        <v>1255</v>
      </c>
      <c r="G1505" s="22" t="s">
        <v>405</v>
      </c>
      <c r="H1505" s="17">
        <v>44687</v>
      </c>
      <c r="I1505" s="22" t="s">
        <v>4587</v>
      </c>
    </row>
    <row r="1506" spans="1:9">
      <c r="A1506" s="22">
        <f t="shared" si="47"/>
        <v>1502</v>
      </c>
      <c r="B1506" s="21" t="str">
        <f t="shared" si="46"/>
        <v>80002377</v>
      </c>
      <c r="C1506" s="21">
        <v>80002377</v>
      </c>
      <c r="D1506" s="22"/>
      <c r="E1506" s="22" t="s">
        <v>1494</v>
      </c>
      <c r="F1506" s="22" t="s">
        <v>1255</v>
      </c>
      <c r="G1506" s="22" t="s">
        <v>405</v>
      </c>
      <c r="H1506" s="17">
        <v>44687</v>
      </c>
      <c r="I1506" s="22" t="s">
        <v>4587</v>
      </c>
    </row>
    <row r="1507" spans="1:9">
      <c r="A1507" s="22">
        <f t="shared" si="47"/>
        <v>1503</v>
      </c>
      <c r="B1507" s="21" t="str">
        <f t="shared" si="46"/>
        <v>80002128</v>
      </c>
      <c r="C1507" s="21">
        <v>80002128</v>
      </c>
      <c r="D1507" s="22"/>
      <c r="E1507" s="22" t="s">
        <v>2703</v>
      </c>
      <c r="F1507" s="22" t="s">
        <v>1255</v>
      </c>
      <c r="G1507" s="22" t="s">
        <v>405</v>
      </c>
      <c r="H1507" s="17">
        <v>44687</v>
      </c>
      <c r="I1507" s="22" t="s">
        <v>4587</v>
      </c>
    </row>
    <row r="1508" spans="1:9">
      <c r="A1508" s="22">
        <f t="shared" si="47"/>
        <v>1504</v>
      </c>
      <c r="B1508" s="21" t="str">
        <f t="shared" si="46"/>
        <v>80002134</v>
      </c>
      <c r="C1508" s="21">
        <v>80002134</v>
      </c>
      <c r="D1508" s="22"/>
      <c r="E1508" s="22" t="s">
        <v>1748</v>
      </c>
      <c r="F1508" s="22" t="s">
        <v>1255</v>
      </c>
      <c r="G1508" s="22" t="s">
        <v>405</v>
      </c>
      <c r="H1508" s="17">
        <v>44687</v>
      </c>
      <c r="I1508" s="22" t="s">
        <v>4587</v>
      </c>
    </row>
    <row r="1509" spans="1:9">
      <c r="A1509" s="22">
        <f t="shared" si="47"/>
        <v>1505</v>
      </c>
      <c r="B1509" s="21" t="str">
        <f t="shared" si="46"/>
        <v>80002533</v>
      </c>
      <c r="C1509" s="21">
        <v>80002533</v>
      </c>
      <c r="D1509" s="22"/>
      <c r="E1509" s="22" t="s">
        <v>6060</v>
      </c>
      <c r="F1509" s="22" t="s">
        <v>1255</v>
      </c>
      <c r="G1509" s="22" t="s">
        <v>405</v>
      </c>
      <c r="H1509" s="17">
        <v>44687</v>
      </c>
      <c r="I1509" s="22" t="s">
        <v>4587</v>
      </c>
    </row>
    <row r="1510" spans="1:9">
      <c r="A1510" s="22">
        <f t="shared" si="47"/>
        <v>1506</v>
      </c>
      <c r="B1510" s="21" t="str">
        <f t="shared" si="46"/>
        <v>80002222</v>
      </c>
      <c r="C1510" s="21">
        <v>80002222</v>
      </c>
      <c r="D1510" s="22"/>
      <c r="E1510" s="22" t="s">
        <v>5781</v>
      </c>
      <c r="F1510" s="22" t="s">
        <v>1255</v>
      </c>
      <c r="G1510" s="22" t="s">
        <v>405</v>
      </c>
      <c r="H1510" s="17">
        <v>44687</v>
      </c>
      <c r="I1510" s="22" t="s">
        <v>4587</v>
      </c>
    </row>
    <row r="1511" spans="1:9">
      <c r="A1511" s="22">
        <f t="shared" si="47"/>
        <v>1507</v>
      </c>
      <c r="B1511" s="21" t="str">
        <f t="shared" si="46"/>
        <v>C2106007</v>
      </c>
      <c r="C1511" s="21" t="s">
        <v>709</v>
      </c>
      <c r="D1511" s="22"/>
      <c r="E1511" s="22" t="s">
        <v>6061</v>
      </c>
      <c r="F1511" s="22" t="s">
        <v>666</v>
      </c>
      <c r="G1511" s="22" t="s">
        <v>386</v>
      </c>
      <c r="H1511" s="17">
        <v>44687</v>
      </c>
      <c r="I1511" s="22" t="s">
        <v>4587</v>
      </c>
    </row>
    <row r="1512" spans="1:9">
      <c r="A1512" s="22">
        <f t="shared" si="47"/>
        <v>1508</v>
      </c>
      <c r="B1512" s="21" t="str">
        <f t="shared" si="46"/>
        <v>80002381</v>
      </c>
      <c r="C1512" s="21">
        <v>80002381</v>
      </c>
      <c r="D1512" s="22"/>
      <c r="E1512" s="22" t="s">
        <v>5802</v>
      </c>
      <c r="F1512" s="22" t="s">
        <v>1255</v>
      </c>
      <c r="G1512" s="22" t="s">
        <v>328</v>
      </c>
      <c r="H1512" s="17">
        <v>44688</v>
      </c>
      <c r="I1512" s="22" t="s">
        <v>4587</v>
      </c>
    </row>
    <row r="1513" spans="1:9">
      <c r="A1513" s="22">
        <f t="shared" si="47"/>
        <v>1509</v>
      </c>
      <c r="B1513" s="21" t="str">
        <f t="shared" si="46"/>
        <v>80001215</v>
      </c>
      <c r="C1513" s="21">
        <v>80001215</v>
      </c>
      <c r="D1513" s="22"/>
      <c r="E1513" s="22" t="s">
        <v>3467</v>
      </c>
      <c r="F1513" s="22" t="s">
        <v>1255</v>
      </c>
      <c r="G1513" s="22" t="s">
        <v>328</v>
      </c>
      <c r="H1513" s="17">
        <v>44688</v>
      </c>
      <c r="I1513" s="22" t="s">
        <v>4587</v>
      </c>
    </row>
    <row r="1514" spans="1:9">
      <c r="A1514" s="22">
        <f t="shared" si="47"/>
        <v>1510</v>
      </c>
      <c r="B1514" s="21" t="str">
        <f t="shared" si="46"/>
        <v>BMP-191220</v>
      </c>
      <c r="C1514" s="21" t="s">
        <v>377</v>
      </c>
      <c r="D1514" s="22"/>
      <c r="E1514" s="22" t="s">
        <v>5442</v>
      </c>
      <c r="F1514" s="22" t="s">
        <v>326</v>
      </c>
      <c r="G1514" s="22" t="s">
        <v>355</v>
      </c>
      <c r="H1514" s="17">
        <v>44688</v>
      </c>
      <c r="I1514" s="22" t="s">
        <v>4587</v>
      </c>
    </row>
    <row r="1515" spans="1:9">
      <c r="A1515" s="22">
        <f t="shared" si="47"/>
        <v>1511</v>
      </c>
      <c r="B1515" s="21" t="str">
        <f t="shared" si="46"/>
        <v>80002070</v>
      </c>
      <c r="C1515" s="21">
        <v>80002070</v>
      </c>
      <c r="D1515" s="22"/>
      <c r="E1515" s="22" t="s">
        <v>5467</v>
      </c>
      <c r="F1515" s="22" t="s">
        <v>1255</v>
      </c>
      <c r="G1515" s="22" t="s">
        <v>328</v>
      </c>
      <c r="H1515" s="17">
        <v>44688</v>
      </c>
      <c r="I1515" s="22" t="s">
        <v>4587</v>
      </c>
    </row>
    <row r="1516" spans="1:9">
      <c r="A1516" s="22">
        <f t="shared" si="47"/>
        <v>1512</v>
      </c>
      <c r="B1516" s="21" t="str">
        <f t="shared" si="46"/>
        <v>80001790</v>
      </c>
      <c r="C1516" s="21">
        <v>80001790</v>
      </c>
      <c r="D1516" s="22"/>
      <c r="E1516" s="22" t="s">
        <v>5433</v>
      </c>
      <c r="F1516" s="22" t="s">
        <v>1255</v>
      </c>
      <c r="G1516" s="22" t="s">
        <v>328</v>
      </c>
      <c r="H1516" s="17">
        <v>44688</v>
      </c>
      <c r="I1516" s="22" t="s">
        <v>4587</v>
      </c>
    </row>
    <row r="1517" spans="1:9">
      <c r="A1517" s="22">
        <f t="shared" si="47"/>
        <v>1513</v>
      </c>
      <c r="B1517" s="21" t="str">
        <f t="shared" si="46"/>
        <v>BMP-0405213</v>
      </c>
      <c r="C1517" s="21" t="s">
        <v>560</v>
      </c>
      <c r="D1517" s="22"/>
      <c r="E1517" s="22" t="s">
        <v>5634</v>
      </c>
      <c r="F1517" s="22" t="s">
        <v>326</v>
      </c>
      <c r="G1517" s="22" t="s">
        <v>355</v>
      </c>
      <c r="H1517" s="17">
        <v>44688</v>
      </c>
      <c r="I1517" s="22" t="s">
        <v>4587</v>
      </c>
    </row>
    <row r="1518" spans="1:9">
      <c r="A1518" s="22">
        <f t="shared" si="47"/>
        <v>1514</v>
      </c>
      <c r="B1518" s="21" t="str">
        <f t="shared" si="46"/>
        <v>BMP1901221</v>
      </c>
      <c r="C1518" s="21" t="s">
        <v>506</v>
      </c>
      <c r="D1518" s="22"/>
      <c r="E1518" s="22" t="s">
        <v>6062</v>
      </c>
      <c r="F1518" s="22" t="s">
        <v>326</v>
      </c>
      <c r="G1518" s="22" t="s">
        <v>328</v>
      </c>
      <c r="H1518" s="17">
        <v>44688</v>
      </c>
      <c r="I1518" s="22" t="s">
        <v>4587</v>
      </c>
    </row>
    <row r="1519" spans="1:9">
      <c r="A1519" s="22">
        <f t="shared" si="47"/>
        <v>1515</v>
      </c>
      <c r="B1519" s="21" t="str">
        <f t="shared" si="46"/>
        <v>80002437</v>
      </c>
      <c r="C1519" s="21">
        <v>80002437</v>
      </c>
      <c r="D1519" s="22"/>
      <c r="E1519" s="22" t="s">
        <v>5816</v>
      </c>
      <c r="F1519" s="22" t="s">
        <v>1255</v>
      </c>
      <c r="G1519" s="22" t="s">
        <v>405</v>
      </c>
      <c r="H1519" s="17">
        <v>44688</v>
      </c>
      <c r="I1519" s="22" t="s">
        <v>4587</v>
      </c>
    </row>
    <row r="1520" spans="1:9">
      <c r="A1520" s="22">
        <f t="shared" si="47"/>
        <v>1516</v>
      </c>
      <c r="B1520" s="21" t="str">
        <f t="shared" si="46"/>
        <v>80002437</v>
      </c>
      <c r="C1520" s="21">
        <v>80002437</v>
      </c>
      <c r="D1520" s="22"/>
      <c r="E1520" s="22" t="s">
        <v>5816</v>
      </c>
      <c r="F1520" s="22" t="s">
        <v>1255</v>
      </c>
      <c r="G1520" s="22" t="s">
        <v>405</v>
      </c>
      <c r="H1520" s="17">
        <v>44688</v>
      </c>
      <c r="I1520" s="22" t="s">
        <v>4587</v>
      </c>
    </row>
    <row r="1521" spans="1:9">
      <c r="A1521" s="22">
        <f t="shared" si="47"/>
        <v>1517</v>
      </c>
      <c r="B1521" s="21" t="str">
        <f t="shared" si="46"/>
        <v>80002253</v>
      </c>
      <c r="C1521" s="21">
        <v>80002253</v>
      </c>
      <c r="D1521" s="22"/>
      <c r="E1521" s="22" t="s">
        <v>360</v>
      </c>
      <c r="F1521" s="22" t="s">
        <v>1255</v>
      </c>
      <c r="G1521" s="22" t="s">
        <v>386</v>
      </c>
      <c r="H1521" s="17">
        <v>44688</v>
      </c>
      <c r="I1521" s="22" t="s">
        <v>4587</v>
      </c>
    </row>
    <row r="1522" spans="1:9">
      <c r="A1522" s="22">
        <f t="shared" si="47"/>
        <v>1518</v>
      </c>
      <c r="B1522" s="21" t="str">
        <f t="shared" si="46"/>
        <v>BMP-0405212</v>
      </c>
      <c r="C1522" s="21" t="s">
        <v>521</v>
      </c>
      <c r="D1522" s="22"/>
      <c r="E1522" s="22" t="s">
        <v>5225</v>
      </c>
      <c r="F1522" s="22" t="s">
        <v>326</v>
      </c>
      <c r="G1522" s="22" t="s">
        <v>386</v>
      </c>
      <c r="H1522" s="17">
        <v>44688</v>
      </c>
      <c r="I1522" s="22" t="s">
        <v>4587</v>
      </c>
    </row>
    <row r="1523" spans="1:9">
      <c r="A1523" s="22">
        <f t="shared" si="47"/>
        <v>1519</v>
      </c>
      <c r="B1523" s="21" t="str">
        <f t="shared" si="46"/>
        <v>80002141</v>
      </c>
      <c r="C1523" s="21">
        <v>80002141</v>
      </c>
      <c r="D1523" s="22"/>
      <c r="E1523" s="22" t="s">
        <v>5762</v>
      </c>
      <c r="F1523" s="22" t="s">
        <v>1255</v>
      </c>
      <c r="G1523" s="22" t="s">
        <v>405</v>
      </c>
      <c r="H1523" s="17">
        <v>44689</v>
      </c>
      <c r="I1523" s="22" t="s">
        <v>4587</v>
      </c>
    </row>
    <row r="1524" spans="1:9">
      <c r="A1524" s="22">
        <f t="shared" si="47"/>
        <v>1520</v>
      </c>
      <c r="B1524" s="21" t="str">
        <f t="shared" si="46"/>
        <v>80002118</v>
      </c>
      <c r="C1524" s="21">
        <v>80002118</v>
      </c>
      <c r="D1524" s="22"/>
      <c r="E1524" s="22" t="s">
        <v>5760</v>
      </c>
      <c r="F1524" s="22" t="s">
        <v>1255</v>
      </c>
      <c r="G1524" s="22" t="s">
        <v>386</v>
      </c>
      <c r="H1524" s="17">
        <v>44689</v>
      </c>
      <c r="I1524" s="22" t="s">
        <v>4587</v>
      </c>
    </row>
    <row r="1525" spans="1:9">
      <c r="A1525" s="22">
        <f t="shared" si="47"/>
        <v>1521</v>
      </c>
      <c r="B1525" s="21" t="str">
        <f t="shared" si="46"/>
        <v>80003044</v>
      </c>
      <c r="C1525" s="21">
        <v>80003044</v>
      </c>
      <c r="D1525" s="22"/>
      <c r="E1525" s="22" t="s">
        <v>5228</v>
      </c>
      <c r="F1525" s="22" t="s">
        <v>1255</v>
      </c>
      <c r="G1525" s="22" t="s">
        <v>405</v>
      </c>
      <c r="H1525" s="17">
        <v>44689</v>
      </c>
      <c r="I1525" s="22" t="s">
        <v>4587</v>
      </c>
    </row>
    <row r="1526" spans="1:9">
      <c r="A1526" s="22">
        <f t="shared" si="47"/>
        <v>1522</v>
      </c>
      <c r="B1526" s="21" t="str">
        <f t="shared" si="46"/>
        <v>80002893</v>
      </c>
      <c r="C1526" s="21">
        <v>80002893</v>
      </c>
      <c r="D1526" s="22"/>
      <c r="E1526" s="22" t="s">
        <v>6063</v>
      </c>
      <c r="F1526" s="22" t="s">
        <v>1255</v>
      </c>
      <c r="G1526" s="22" t="s">
        <v>405</v>
      </c>
      <c r="H1526" s="17">
        <v>44689</v>
      </c>
      <c r="I1526" s="22" t="s">
        <v>4587</v>
      </c>
    </row>
    <row r="1527" spans="1:9">
      <c r="A1527" s="22">
        <f t="shared" si="47"/>
        <v>1523</v>
      </c>
      <c r="B1527" s="21" t="str">
        <f t="shared" si="46"/>
        <v>80002249</v>
      </c>
      <c r="C1527" s="21">
        <v>80002249</v>
      </c>
      <c r="D1527" s="22"/>
      <c r="E1527" s="22" t="s">
        <v>5765</v>
      </c>
      <c r="F1527" s="22" t="s">
        <v>1255</v>
      </c>
      <c r="G1527" s="22" t="s">
        <v>405</v>
      </c>
      <c r="H1527" s="17">
        <v>44689</v>
      </c>
      <c r="I1527" s="22" t="s">
        <v>4587</v>
      </c>
    </row>
    <row r="1528" spans="1:9">
      <c r="A1528" s="22">
        <f t="shared" si="47"/>
        <v>1524</v>
      </c>
      <c r="B1528" s="21" t="str">
        <f t="shared" si="46"/>
        <v>80003027</v>
      </c>
      <c r="C1528" s="21">
        <v>80003027</v>
      </c>
      <c r="D1528" s="22"/>
      <c r="E1528" s="22" t="s">
        <v>5633</v>
      </c>
      <c r="F1528" s="22" t="s">
        <v>1255</v>
      </c>
      <c r="G1528" s="22" t="s">
        <v>405</v>
      </c>
      <c r="H1528" s="17">
        <v>44689</v>
      </c>
      <c r="I1528" s="22" t="s">
        <v>4587</v>
      </c>
    </row>
    <row r="1529" spans="1:9">
      <c r="A1529" s="22">
        <f t="shared" si="47"/>
        <v>1525</v>
      </c>
      <c r="B1529" s="21" t="str">
        <f t="shared" si="46"/>
        <v>80002742</v>
      </c>
      <c r="C1529" s="21">
        <v>80002742</v>
      </c>
      <c r="D1529" s="22"/>
      <c r="E1529" s="22" t="s">
        <v>6064</v>
      </c>
      <c r="F1529" s="22" t="s">
        <v>1255</v>
      </c>
      <c r="G1529" s="22" t="s">
        <v>405</v>
      </c>
      <c r="H1529" s="17">
        <v>44689</v>
      </c>
      <c r="I1529" s="22" t="s">
        <v>4587</v>
      </c>
    </row>
    <row r="1530" spans="1:9">
      <c r="A1530" s="22">
        <f t="shared" si="47"/>
        <v>1526</v>
      </c>
      <c r="B1530" s="21" t="str">
        <f t="shared" si="46"/>
        <v>80002742</v>
      </c>
      <c r="C1530" s="21">
        <v>80002742</v>
      </c>
      <c r="D1530" s="22"/>
      <c r="E1530" s="22" t="s">
        <v>6064</v>
      </c>
      <c r="F1530" s="22" t="s">
        <v>1255</v>
      </c>
      <c r="G1530" s="22" t="s">
        <v>405</v>
      </c>
      <c r="H1530" s="17">
        <v>44689</v>
      </c>
      <c r="I1530" s="22" t="s">
        <v>4587</v>
      </c>
    </row>
    <row r="1531" spans="1:9">
      <c r="A1531" s="22">
        <f t="shared" si="47"/>
        <v>1527</v>
      </c>
      <c r="B1531" s="21" t="str">
        <f t="shared" si="46"/>
        <v>80003185</v>
      </c>
      <c r="C1531" s="21">
        <v>80003185</v>
      </c>
      <c r="D1531" s="22"/>
      <c r="E1531" s="22" t="s">
        <v>5783</v>
      </c>
      <c r="F1531" s="22" t="s">
        <v>1255</v>
      </c>
      <c r="G1531" s="22" t="s">
        <v>405</v>
      </c>
      <c r="H1531" s="17">
        <v>44689</v>
      </c>
      <c r="I1531" s="22" t="s">
        <v>4587</v>
      </c>
    </row>
    <row r="1532" spans="1:9">
      <c r="A1532" s="22">
        <f t="shared" si="47"/>
        <v>1528</v>
      </c>
      <c r="B1532" s="21" t="str">
        <f t="shared" si="46"/>
        <v>80002843</v>
      </c>
      <c r="C1532" s="21">
        <v>80002843</v>
      </c>
      <c r="D1532" s="22"/>
      <c r="E1532" s="22" t="s">
        <v>6065</v>
      </c>
      <c r="F1532" s="22" t="s">
        <v>1255</v>
      </c>
      <c r="G1532" s="22" t="s">
        <v>405</v>
      </c>
      <c r="H1532" s="17">
        <v>44691</v>
      </c>
      <c r="I1532" s="22" t="s">
        <v>4587</v>
      </c>
    </row>
    <row r="1533" spans="1:9">
      <c r="A1533" s="22">
        <f t="shared" si="47"/>
        <v>1529</v>
      </c>
      <c r="B1533" s="21" t="str">
        <f t="shared" si="46"/>
        <v>80001798</v>
      </c>
      <c r="C1533" s="21">
        <v>80001798</v>
      </c>
      <c r="D1533" s="22"/>
      <c r="E1533" s="22" t="s">
        <v>5360</v>
      </c>
      <c r="F1533" s="22" t="s">
        <v>1255</v>
      </c>
      <c r="G1533" s="22" t="s">
        <v>3973</v>
      </c>
      <c r="H1533" s="17">
        <v>44691</v>
      </c>
      <c r="I1533" s="22" t="s">
        <v>4587</v>
      </c>
    </row>
    <row r="1534" spans="1:9">
      <c r="A1534" s="22">
        <f t="shared" si="47"/>
        <v>1530</v>
      </c>
      <c r="B1534" s="21" t="str">
        <f t="shared" si="46"/>
        <v>BMP0303222</v>
      </c>
      <c r="C1534" s="21" t="s">
        <v>508</v>
      </c>
      <c r="D1534" s="22"/>
      <c r="E1534" s="22" t="s">
        <v>6066</v>
      </c>
      <c r="F1534" s="22" t="s">
        <v>326</v>
      </c>
      <c r="G1534" s="22" t="s">
        <v>386</v>
      </c>
      <c r="H1534" s="17">
        <v>44691</v>
      </c>
      <c r="I1534" s="22" t="s">
        <v>4587</v>
      </c>
    </row>
    <row r="1535" spans="1:9">
      <c r="A1535" s="22">
        <f t="shared" si="47"/>
        <v>1531</v>
      </c>
      <c r="B1535" s="21" t="str">
        <f t="shared" si="46"/>
        <v>80002784</v>
      </c>
      <c r="C1535" s="21">
        <v>80002784</v>
      </c>
      <c r="D1535" s="22"/>
      <c r="E1535" s="22" t="s">
        <v>5586</v>
      </c>
      <c r="F1535" s="22" t="s">
        <v>1255</v>
      </c>
      <c r="G1535" s="22" t="s">
        <v>328</v>
      </c>
      <c r="H1535" s="17">
        <v>44693</v>
      </c>
      <c r="I1535" s="22" t="s">
        <v>4587</v>
      </c>
    </row>
    <row r="1536" spans="1:9">
      <c r="A1536" s="22">
        <f t="shared" si="47"/>
        <v>1532</v>
      </c>
      <c r="B1536" s="21" t="str">
        <f t="shared" si="46"/>
        <v>80000956</v>
      </c>
      <c r="C1536" s="21">
        <v>80000956</v>
      </c>
      <c r="D1536" s="22"/>
      <c r="E1536" s="22" t="s">
        <v>5362</v>
      </c>
      <c r="F1536" s="22" t="s">
        <v>1255</v>
      </c>
      <c r="G1536" s="22" t="s">
        <v>328</v>
      </c>
      <c r="H1536" s="17">
        <v>44693</v>
      </c>
      <c r="I1536" s="22" t="s">
        <v>4587</v>
      </c>
    </row>
    <row r="1537" spans="1:9">
      <c r="A1537" s="22">
        <f t="shared" si="47"/>
        <v>1533</v>
      </c>
      <c r="B1537" s="21" t="str">
        <f t="shared" si="46"/>
        <v>80002775</v>
      </c>
      <c r="C1537" s="21">
        <v>80002775</v>
      </c>
      <c r="D1537" s="22"/>
      <c r="E1537" s="22" t="s">
        <v>5376</v>
      </c>
      <c r="F1537" s="22" t="s">
        <v>1255</v>
      </c>
      <c r="G1537" s="22" t="s">
        <v>328</v>
      </c>
      <c r="H1537" s="17">
        <v>44693</v>
      </c>
      <c r="I1537" s="22" t="s">
        <v>4587</v>
      </c>
    </row>
    <row r="1538" spans="1:9">
      <c r="A1538" s="22">
        <f t="shared" si="47"/>
        <v>1534</v>
      </c>
      <c r="B1538" s="21" t="str">
        <f t="shared" si="46"/>
        <v>00112224</v>
      </c>
      <c r="C1538" s="21">
        <v>112224</v>
      </c>
      <c r="D1538" s="22"/>
      <c r="E1538" s="22" t="s">
        <v>6067</v>
      </c>
      <c r="F1538" s="22" t="s">
        <v>1255</v>
      </c>
      <c r="G1538" s="22" t="s">
        <v>328</v>
      </c>
      <c r="H1538" s="17">
        <v>44693</v>
      </c>
      <c r="I1538" s="22" t="s">
        <v>4587</v>
      </c>
    </row>
    <row r="1539" spans="1:9">
      <c r="A1539" s="22">
        <f t="shared" si="47"/>
        <v>1535</v>
      </c>
      <c r="B1539" s="21" t="str">
        <f t="shared" si="46"/>
        <v>80000638</v>
      </c>
      <c r="C1539" s="21">
        <v>80000638</v>
      </c>
      <c r="D1539" s="22"/>
      <c r="E1539" s="22" t="s">
        <v>6068</v>
      </c>
      <c r="F1539" s="22" t="s">
        <v>1255</v>
      </c>
      <c r="G1539" s="22" t="s">
        <v>405</v>
      </c>
      <c r="H1539" s="17">
        <v>44693</v>
      </c>
      <c r="I1539" s="22" t="s">
        <v>4587</v>
      </c>
    </row>
    <row r="1540" spans="1:9">
      <c r="A1540" s="22">
        <f t="shared" si="47"/>
        <v>1536</v>
      </c>
      <c r="B1540" s="21" t="str">
        <f t="shared" si="46"/>
        <v>80002343</v>
      </c>
      <c r="C1540" s="21">
        <v>80002343</v>
      </c>
      <c r="D1540" s="22"/>
      <c r="E1540" s="22" t="s">
        <v>6069</v>
      </c>
      <c r="F1540" s="22" t="s">
        <v>1255</v>
      </c>
      <c r="G1540" s="22" t="s">
        <v>393</v>
      </c>
      <c r="H1540" s="17">
        <v>44693</v>
      </c>
      <c r="I1540" s="22" t="s">
        <v>4587</v>
      </c>
    </row>
    <row r="1541" spans="1:9">
      <c r="A1541" s="22">
        <f t="shared" si="47"/>
        <v>1537</v>
      </c>
      <c r="B1541" s="21" t="str">
        <f t="shared" ref="B1541:B1604" si="48">TEXT(C1541,"00000000")</f>
        <v>00108258</v>
      </c>
      <c r="C1541" s="21">
        <v>108258</v>
      </c>
      <c r="D1541" s="22"/>
      <c r="E1541" s="22" t="s">
        <v>5153</v>
      </c>
      <c r="F1541" s="22" t="s">
        <v>1255</v>
      </c>
      <c r="G1541" s="22" t="s">
        <v>393</v>
      </c>
      <c r="H1541" s="17">
        <v>44693</v>
      </c>
      <c r="I1541" s="22" t="s">
        <v>4587</v>
      </c>
    </row>
    <row r="1542" spans="1:9">
      <c r="A1542" s="22">
        <f t="shared" si="47"/>
        <v>1538</v>
      </c>
      <c r="B1542" s="21" t="str">
        <f t="shared" si="48"/>
        <v>80000642</v>
      </c>
      <c r="C1542" s="21">
        <v>80000642</v>
      </c>
      <c r="D1542" s="22"/>
      <c r="E1542" s="22" t="s">
        <v>5244</v>
      </c>
      <c r="F1542" s="22" t="s">
        <v>1255</v>
      </c>
      <c r="G1542" s="22" t="s">
        <v>405</v>
      </c>
      <c r="H1542" s="17">
        <v>44694</v>
      </c>
      <c r="I1542" s="22" t="s">
        <v>4587</v>
      </c>
    </row>
    <row r="1543" spans="1:9">
      <c r="A1543" s="22">
        <f t="shared" si="47"/>
        <v>1539</v>
      </c>
      <c r="B1543" s="21" t="str">
        <f t="shared" si="48"/>
        <v>80001839</v>
      </c>
      <c r="C1543" s="21">
        <v>80001839</v>
      </c>
      <c r="D1543" s="22"/>
      <c r="E1543" s="22" t="s">
        <v>5087</v>
      </c>
      <c r="F1543" s="22" t="s">
        <v>1255</v>
      </c>
      <c r="G1543" s="22" t="s">
        <v>405</v>
      </c>
      <c r="H1543" s="17">
        <v>44694</v>
      </c>
      <c r="I1543" s="22" t="s">
        <v>4587</v>
      </c>
    </row>
    <row r="1544" spans="1:9">
      <c r="A1544" s="22">
        <f t="shared" ref="A1544:A1607" si="49">A1543+1</f>
        <v>1540</v>
      </c>
      <c r="B1544" s="21" t="str">
        <f t="shared" si="48"/>
        <v>00119142</v>
      </c>
      <c r="C1544" s="21">
        <v>119142</v>
      </c>
      <c r="D1544" s="22"/>
      <c r="E1544" s="22" t="s">
        <v>5321</v>
      </c>
      <c r="F1544" s="22" t="s">
        <v>1255</v>
      </c>
      <c r="G1544" s="22" t="s">
        <v>405</v>
      </c>
      <c r="H1544" s="17">
        <v>44695</v>
      </c>
      <c r="I1544" s="22" t="s">
        <v>4587</v>
      </c>
    </row>
    <row r="1545" spans="1:9">
      <c r="A1545" s="22">
        <f t="shared" si="49"/>
        <v>1541</v>
      </c>
      <c r="B1545" s="21" t="str">
        <f t="shared" si="48"/>
        <v>00212262</v>
      </c>
      <c r="C1545" s="21">
        <v>212262</v>
      </c>
      <c r="D1545" s="22"/>
      <c r="E1545" s="22" t="s">
        <v>6070</v>
      </c>
      <c r="F1545" s="22" t="s">
        <v>3946</v>
      </c>
      <c r="G1545" s="22" t="s">
        <v>328</v>
      </c>
      <c r="H1545" s="17">
        <v>44695</v>
      </c>
      <c r="I1545" s="22" t="s">
        <v>4587</v>
      </c>
    </row>
    <row r="1546" spans="1:9">
      <c r="A1546" s="22">
        <f t="shared" si="49"/>
        <v>1542</v>
      </c>
      <c r="B1546" s="21" t="str">
        <f t="shared" si="48"/>
        <v>00291057</v>
      </c>
      <c r="C1546" s="21">
        <v>291057</v>
      </c>
      <c r="D1546" s="22"/>
      <c r="E1546" s="22" t="s">
        <v>214</v>
      </c>
      <c r="F1546" s="22" t="s">
        <v>3946</v>
      </c>
      <c r="G1546" s="22" t="s">
        <v>405</v>
      </c>
      <c r="H1546" s="17">
        <v>44695</v>
      </c>
      <c r="I1546" s="22" t="s">
        <v>4587</v>
      </c>
    </row>
    <row r="1547" spans="1:9">
      <c r="A1547" s="22">
        <f t="shared" si="49"/>
        <v>1543</v>
      </c>
      <c r="B1547" s="21" t="str">
        <f t="shared" si="48"/>
        <v>00212370</v>
      </c>
      <c r="C1547" s="21">
        <v>212370</v>
      </c>
      <c r="D1547" s="22"/>
      <c r="E1547" s="22" t="s">
        <v>5612</v>
      </c>
      <c r="F1547" s="22" t="s">
        <v>3946</v>
      </c>
      <c r="G1547" s="22" t="s">
        <v>405</v>
      </c>
      <c r="H1547" s="17">
        <v>44695</v>
      </c>
      <c r="I1547" s="22" t="s">
        <v>4587</v>
      </c>
    </row>
    <row r="1548" spans="1:9">
      <c r="A1548" s="22">
        <f t="shared" si="49"/>
        <v>1544</v>
      </c>
      <c r="B1548" s="21" t="str">
        <f t="shared" si="48"/>
        <v>00212262</v>
      </c>
      <c r="C1548" s="21">
        <v>212262</v>
      </c>
      <c r="D1548" s="22"/>
      <c r="E1548" s="22" t="s">
        <v>4330</v>
      </c>
      <c r="F1548" s="22" t="s">
        <v>3946</v>
      </c>
      <c r="G1548" s="22" t="s">
        <v>405</v>
      </c>
      <c r="H1548" s="17">
        <v>44695</v>
      </c>
      <c r="I1548" s="22" t="s">
        <v>4587</v>
      </c>
    </row>
    <row r="1549" spans="1:9">
      <c r="A1549" s="22">
        <f t="shared" si="49"/>
        <v>1545</v>
      </c>
      <c r="B1549" s="21" t="str">
        <f t="shared" si="48"/>
        <v>00118383</v>
      </c>
      <c r="C1549" s="21">
        <v>118383</v>
      </c>
      <c r="D1549" s="22"/>
      <c r="E1549" s="22" t="s">
        <v>5271</v>
      </c>
      <c r="F1549" s="22" t="s">
        <v>1255</v>
      </c>
      <c r="G1549" s="22" t="s">
        <v>355</v>
      </c>
      <c r="H1549" s="17">
        <v>44695</v>
      </c>
      <c r="I1549" s="22" t="s">
        <v>4587</v>
      </c>
    </row>
    <row r="1550" spans="1:9">
      <c r="A1550" s="22">
        <f t="shared" si="49"/>
        <v>1546</v>
      </c>
      <c r="B1550" s="21" t="str">
        <f t="shared" si="48"/>
        <v>80002166</v>
      </c>
      <c r="C1550" s="21">
        <v>80002166</v>
      </c>
      <c r="D1550" s="22"/>
      <c r="E1550" s="22" t="s">
        <v>5248</v>
      </c>
      <c r="F1550" s="22" t="s">
        <v>1255</v>
      </c>
      <c r="G1550" s="22" t="s">
        <v>355</v>
      </c>
      <c r="H1550" s="17">
        <v>44695</v>
      </c>
      <c r="I1550" s="22" t="s">
        <v>4587</v>
      </c>
    </row>
    <row r="1551" spans="1:9">
      <c r="A1551" s="22">
        <f t="shared" si="49"/>
        <v>1547</v>
      </c>
      <c r="B1551" s="21" t="str">
        <f t="shared" si="48"/>
        <v>80000837</v>
      </c>
      <c r="C1551" s="21">
        <v>80000837</v>
      </c>
      <c r="D1551" s="22"/>
      <c r="E1551" s="22" t="s">
        <v>5448</v>
      </c>
      <c r="F1551" s="22" t="s">
        <v>1255</v>
      </c>
      <c r="G1551" s="22" t="s">
        <v>328</v>
      </c>
      <c r="H1551" s="17">
        <v>44695</v>
      </c>
      <c r="I1551" s="22" t="s">
        <v>4587</v>
      </c>
    </row>
    <row r="1552" spans="1:9">
      <c r="A1552" s="22">
        <f t="shared" si="49"/>
        <v>1548</v>
      </c>
      <c r="B1552" s="21" t="str">
        <f t="shared" si="48"/>
        <v>80002785</v>
      </c>
      <c r="C1552" s="21">
        <v>80002785</v>
      </c>
      <c r="D1552" s="22"/>
      <c r="E1552" s="22" t="s">
        <v>2457</v>
      </c>
      <c r="F1552" s="22" t="s">
        <v>1255</v>
      </c>
      <c r="G1552" s="22" t="s">
        <v>328</v>
      </c>
      <c r="H1552" s="17">
        <v>44695</v>
      </c>
      <c r="I1552" s="22" t="s">
        <v>4587</v>
      </c>
    </row>
    <row r="1553" spans="1:9">
      <c r="A1553" s="22">
        <f t="shared" si="49"/>
        <v>1549</v>
      </c>
      <c r="B1553" s="21" t="str">
        <f t="shared" si="48"/>
        <v>80002971</v>
      </c>
      <c r="C1553" s="21">
        <v>80002971</v>
      </c>
      <c r="D1553" s="22"/>
      <c r="E1553" s="22" t="s">
        <v>6071</v>
      </c>
      <c r="F1553" s="22" t="s">
        <v>1255</v>
      </c>
      <c r="G1553" s="22" t="s">
        <v>328</v>
      </c>
      <c r="H1553" s="17">
        <v>44695</v>
      </c>
      <c r="I1553" s="22" t="s">
        <v>4587</v>
      </c>
    </row>
    <row r="1554" spans="1:9">
      <c r="A1554" s="22">
        <f t="shared" si="49"/>
        <v>1550</v>
      </c>
      <c r="B1554" s="21" t="str">
        <f t="shared" si="48"/>
        <v>00418055</v>
      </c>
      <c r="C1554" s="21">
        <v>418055</v>
      </c>
      <c r="D1554" s="22"/>
      <c r="E1554" s="22" t="s">
        <v>6072</v>
      </c>
      <c r="F1554" s="22" t="s">
        <v>1255</v>
      </c>
      <c r="G1554" s="22" t="s">
        <v>328</v>
      </c>
      <c r="H1554" s="17">
        <v>44695</v>
      </c>
      <c r="I1554" s="22" t="s">
        <v>4587</v>
      </c>
    </row>
    <row r="1555" spans="1:9">
      <c r="A1555" s="22">
        <f t="shared" si="49"/>
        <v>1551</v>
      </c>
      <c r="B1555" s="21" t="str">
        <f t="shared" si="48"/>
        <v>80002259</v>
      </c>
      <c r="C1555" s="21">
        <v>80002259</v>
      </c>
      <c r="D1555" s="22"/>
      <c r="E1555" s="22" t="s">
        <v>6073</v>
      </c>
      <c r="F1555" s="22" t="s">
        <v>1255</v>
      </c>
      <c r="G1555" s="22" t="s">
        <v>328</v>
      </c>
      <c r="H1555" s="17">
        <v>44695</v>
      </c>
      <c r="I1555" s="22" t="s">
        <v>4587</v>
      </c>
    </row>
    <row r="1556" spans="1:9">
      <c r="A1556" s="22">
        <f t="shared" si="49"/>
        <v>1552</v>
      </c>
      <c r="B1556" s="21" t="str">
        <f t="shared" si="48"/>
        <v>80000848</v>
      </c>
      <c r="C1556" s="21">
        <v>80000848</v>
      </c>
      <c r="D1556" s="22"/>
      <c r="E1556" s="22" t="s">
        <v>5391</v>
      </c>
      <c r="F1556" s="22" t="s">
        <v>1255</v>
      </c>
      <c r="G1556" s="22" t="s">
        <v>328</v>
      </c>
      <c r="H1556" s="17">
        <v>44695</v>
      </c>
      <c r="I1556" s="22" t="s">
        <v>4587</v>
      </c>
    </row>
    <row r="1557" spans="1:9">
      <c r="A1557" s="22">
        <f t="shared" si="49"/>
        <v>1553</v>
      </c>
      <c r="B1557" s="21" t="str">
        <f t="shared" si="48"/>
        <v>01121142</v>
      </c>
      <c r="C1557" s="21">
        <v>1121142</v>
      </c>
      <c r="D1557" s="22"/>
      <c r="E1557" s="22" t="s">
        <v>5375</v>
      </c>
      <c r="F1557" s="22" t="s">
        <v>1255</v>
      </c>
      <c r="G1557" s="22" t="s">
        <v>328</v>
      </c>
      <c r="H1557" s="17">
        <v>44695</v>
      </c>
      <c r="I1557" s="22" t="s">
        <v>4587</v>
      </c>
    </row>
    <row r="1558" spans="1:9">
      <c r="A1558" s="22">
        <f t="shared" si="49"/>
        <v>1554</v>
      </c>
      <c r="B1558" s="21" t="str">
        <f t="shared" si="48"/>
        <v>C19020003</v>
      </c>
      <c r="C1558" s="21" t="s">
        <v>5574</v>
      </c>
      <c r="D1558" s="22"/>
      <c r="E1558" s="22" t="s">
        <v>5383</v>
      </c>
      <c r="F1558" s="22" t="s">
        <v>666</v>
      </c>
      <c r="G1558" s="22" t="s">
        <v>355</v>
      </c>
      <c r="H1558" s="17">
        <v>44695</v>
      </c>
      <c r="I1558" s="22" t="s">
        <v>4587</v>
      </c>
    </row>
    <row r="1559" spans="1:9">
      <c r="A1559" s="22">
        <f t="shared" si="49"/>
        <v>1555</v>
      </c>
      <c r="B1559" s="21" t="str">
        <f t="shared" si="48"/>
        <v>80003004</v>
      </c>
      <c r="C1559" s="21">
        <v>80003004</v>
      </c>
      <c r="D1559" s="22"/>
      <c r="E1559" s="22" t="s">
        <v>6074</v>
      </c>
      <c r="F1559" s="22" t="s">
        <v>1255</v>
      </c>
      <c r="G1559" s="22" t="s">
        <v>405</v>
      </c>
      <c r="H1559" s="17">
        <v>44695</v>
      </c>
      <c r="I1559" s="22" t="s">
        <v>4587</v>
      </c>
    </row>
    <row r="1560" spans="1:9">
      <c r="A1560" s="22">
        <f t="shared" si="49"/>
        <v>1556</v>
      </c>
      <c r="B1560" s="21" t="str">
        <f t="shared" si="48"/>
        <v>80003186</v>
      </c>
      <c r="C1560" s="21">
        <v>80003186</v>
      </c>
      <c r="D1560" s="22"/>
      <c r="E1560" s="22" t="s">
        <v>5252</v>
      </c>
      <c r="F1560" s="22" t="s">
        <v>1255</v>
      </c>
      <c r="G1560" s="22" t="s">
        <v>405</v>
      </c>
      <c r="H1560" s="17">
        <v>44695</v>
      </c>
      <c r="I1560" s="22" t="s">
        <v>4587</v>
      </c>
    </row>
    <row r="1561" spans="1:9">
      <c r="A1561" s="22">
        <f t="shared" si="49"/>
        <v>1557</v>
      </c>
      <c r="B1561" s="21" t="str">
        <f t="shared" si="48"/>
        <v>80002987</v>
      </c>
      <c r="C1561" s="21">
        <v>80002987</v>
      </c>
      <c r="D1561" s="22"/>
      <c r="E1561" s="22" t="s">
        <v>6075</v>
      </c>
      <c r="F1561" s="22" t="s">
        <v>1255</v>
      </c>
      <c r="G1561" s="22" t="s">
        <v>328</v>
      </c>
      <c r="H1561" s="17">
        <v>44696</v>
      </c>
      <c r="I1561" s="22" t="s">
        <v>4587</v>
      </c>
    </row>
    <row r="1562" spans="1:9">
      <c r="A1562" s="22">
        <f t="shared" si="49"/>
        <v>1558</v>
      </c>
      <c r="B1562" s="21" t="str">
        <f t="shared" si="48"/>
        <v>80002953</v>
      </c>
      <c r="C1562" s="21">
        <v>80002953</v>
      </c>
      <c r="D1562" s="22"/>
      <c r="E1562" s="22" t="s">
        <v>6076</v>
      </c>
      <c r="F1562" s="22" t="s">
        <v>1255</v>
      </c>
      <c r="G1562" s="22" t="s">
        <v>405</v>
      </c>
      <c r="H1562" s="17">
        <v>44696</v>
      </c>
      <c r="I1562" s="22" t="s">
        <v>4587</v>
      </c>
    </row>
    <row r="1563" spans="1:9">
      <c r="A1563" s="22">
        <f t="shared" si="49"/>
        <v>1559</v>
      </c>
      <c r="B1563" s="21" t="str">
        <f t="shared" si="48"/>
        <v>80002953</v>
      </c>
      <c r="C1563" s="21">
        <v>80002953</v>
      </c>
      <c r="D1563" s="22"/>
      <c r="E1563" s="22" t="s">
        <v>6077</v>
      </c>
      <c r="F1563" s="22" t="s">
        <v>1255</v>
      </c>
      <c r="G1563" s="22" t="s">
        <v>405</v>
      </c>
      <c r="H1563" s="17">
        <v>44696</v>
      </c>
      <c r="I1563" s="22" t="s">
        <v>4587</v>
      </c>
    </row>
    <row r="1564" spans="1:9">
      <c r="A1564" s="22">
        <f t="shared" si="49"/>
        <v>1560</v>
      </c>
      <c r="B1564" s="21" t="str">
        <f t="shared" si="48"/>
        <v>80002953</v>
      </c>
      <c r="C1564" s="21">
        <v>80002953</v>
      </c>
      <c r="D1564" s="22"/>
      <c r="E1564" s="22" t="s">
        <v>6076</v>
      </c>
      <c r="F1564" s="22" t="s">
        <v>1255</v>
      </c>
      <c r="G1564" s="22" t="s">
        <v>405</v>
      </c>
      <c r="H1564" s="17">
        <v>44696</v>
      </c>
      <c r="I1564" s="22" t="s">
        <v>4587</v>
      </c>
    </row>
    <row r="1565" spans="1:9">
      <c r="A1565" s="22">
        <f t="shared" si="49"/>
        <v>1561</v>
      </c>
      <c r="B1565" s="21" t="str">
        <f t="shared" si="48"/>
        <v>80001365</v>
      </c>
      <c r="C1565" s="21">
        <v>80001365</v>
      </c>
      <c r="D1565" s="22"/>
      <c r="E1565" s="22" t="s">
        <v>5737</v>
      </c>
      <c r="F1565" s="22" t="s">
        <v>1255</v>
      </c>
      <c r="G1565" s="22" t="s">
        <v>405</v>
      </c>
      <c r="H1565" s="17">
        <v>44696</v>
      </c>
      <c r="I1565" s="22" t="s">
        <v>4587</v>
      </c>
    </row>
    <row r="1566" spans="1:9">
      <c r="A1566" s="22">
        <f t="shared" si="49"/>
        <v>1562</v>
      </c>
      <c r="B1566" s="21" t="str">
        <f t="shared" si="48"/>
        <v>80001365</v>
      </c>
      <c r="C1566" s="21">
        <v>80001365</v>
      </c>
      <c r="D1566" s="22"/>
      <c r="E1566" s="22" t="s">
        <v>6078</v>
      </c>
      <c r="F1566" s="22" t="s">
        <v>1255</v>
      </c>
      <c r="G1566" s="22" t="s">
        <v>405</v>
      </c>
      <c r="H1566" s="17">
        <v>44696</v>
      </c>
      <c r="I1566" s="22" t="s">
        <v>4587</v>
      </c>
    </row>
    <row r="1567" spans="1:9">
      <c r="A1567" s="22">
        <f t="shared" si="49"/>
        <v>1563</v>
      </c>
      <c r="B1567" s="21" t="str">
        <f t="shared" si="48"/>
        <v>80003556</v>
      </c>
      <c r="C1567" s="21">
        <v>80003556</v>
      </c>
      <c r="D1567" s="22"/>
      <c r="E1567" s="22" t="s">
        <v>2153</v>
      </c>
      <c r="F1567" s="22" t="s">
        <v>1255</v>
      </c>
      <c r="G1567" s="22" t="s">
        <v>405</v>
      </c>
      <c r="H1567" s="17">
        <v>44696</v>
      </c>
      <c r="I1567" s="22" t="s">
        <v>4587</v>
      </c>
    </row>
    <row r="1568" spans="1:9">
      <c r="A1568" s="22">
        <f t="shared" si="49"/>
        <v>1564</v>
      </c>
      <c r="B1568" s="21" t="str">
        <f t="shared" si="48"/>
        <v>80002594</v>
      </c>
      <c r="C1568" s="21">
        <v>80002594</v>
      </c>
      <c r="D1568" s="22"/>
      <c r="E1568" s="22" t="s">
        <v>6079</v>
      </c>
      <c r="F1568" s="22" t="s">
        <v>1255</v>
      </c>
      <c r="G1568" s="22" t="s">
        <v>405</v>
      </c>
      <c r="H1568" s="17">
        <v>44696</v>
      </c>
      <c r="I1568" s="22" t="s">
        <v>4587</v>
      </c>
    </row>
    <row r="1569" spans="1:9">
      <c r="A1569" s="22">
        <f t="shared" si="49"/>
        <v>1565</v>
      </c>
      <c r="B1569" s="21" t="str">
        <f t="shared" si="48"/>
        <v>80003005</v>
      </c>
      <c r="C1569" s="21">
        <v>80003005</v>
      </c>
      <c r="D1569" s="22"/>
      <c r="E1569" s="22" t="s">
        <v>6080</v>
      </c>
      <c r="F1569" s="22" t="s">
        <v>1255</v>
      </c>
      <c r="G1569" s="22" t="s">
        <v>405</v>
      </c>
      <c r="H1569" s="17">
        <v>44697</v>
      </c>
      <c r="I1569" s="22" t="s">
        <v>4587</v>
      </c>
    </row>
    <row r="1570" spans="1:9">
      <c r="A1570" s="22">
        <f t="shared" si="49"/>
        <v>1566</v>
      </c>
      <c r="B1570" s="21" t="str">
        <f t="shared" si="48"/>
        <v>80002242</v>
      </c>
      <c r="C1570" s="21">
        <v>80002242</v>
      </c>
      <c r="D1570" s="22"/>
      <c r="E1570" s="22" t="s">
        <v>2816</v>
      </c>
      <c r="F1570" s="22" t="s">
        <v>1255</v>
      </c>
      <c r="G1570" s="22" t="s">
        <v>405</v>
      </c>
      <c r="H1570" s="17">
        <v>44697</v>
      </c>
      <c r="I1570" s="22" t="s">
        <v>4587</v>
      </c>
    </row>
    <row r="1571" spans="1:9">
      <c r="A1571" s="22">
        <f t="shared" si="49"/>
        <v>1567</v>
      </c>
      <c r="B1571" s="21" t="str">
        <f t="shared" si="48"/>
        <v>80002888</v>
      </c>
      <c r="C1571" s="21">
        <v>80002888</v>
      </c>
      <c r="D1571" s="22"/>
      <c r="E1571" s="22" t="s">
        <v>6081</v>
      </c>
      <c r="F1571" s="22" t="s">
        <v>1255</v>
      </c>
      <c r="G1571" s="22" t="s">
        <v>405</v>
      </c>
      <c r="H1571" s="17">
        <v>44697</v>
      </c>
      <c r="I1571" s="22" t="s">
        <v>4587</v>
      </c>
    </row>
    <row r="1572" spans="1:9">
      <c r="A1572" s="22">
        <f t="shared" si="49"/>
        <v>1568</v>
      </c>
      <c r="B1572" s="21" t="str">
        <f t="shared" si="48"/>
        <v>80002242</v>
      </c>
      <c r="C1572" s="21">
        <v>80002242</v>
      </c>
      <c r="D1572" s="22"/>
      <c r="E1572" s="22" t="s">
        <v>2816</v>
      </c>
      <c r="F1572" s="22" t="s">
        <v>1255</v>
      </c>
      <c r="G1572" s="22" t="s">
        <v>405</v>
      </c>
      <c r="H1572" s="17">
        <v>44697</v>
      </c>
      <c r="I1572" s="22" t="s">
        <v>4587</v>
      </c>
    </row>
    <row r="1573" spans="1:9">
      <c r="A1573" s="22">
        <f t="shared" si="49"/>
        <v>1569</v>
      </c>
      <c r="B1573" s="21" t="str">
        <f t="shared" si="48"/>
        <v>80002532</v>
      </c>
      <c r="C1573" s="21">
        <v>80002532</v>
      </c>
      <c r="D1573" s="22"/>
      <c r="E1573" s="22" t="s">
        <v>5567</v>
      </c>
      <c r="F1573" s="22" t="s">
        <v>1255</v>
      </c>
      <c r="G1573" s="22" t="s">
        <v>3973</v>
      </c>
      <c r="H1573" s="17">
        <v>44697</v>
      </c>
      <c r="I1573" s="22" t="s">
        <v>4587</v>
      </c>
    </row>
    <row r="1574" spans="1:9">
      <c r="A1574" s="22">
        <f t="shared" si="49"/>
        <v>1570</v>
      </c>
      <c r="B1574" s="21" t="str">
        <f t="shared" si="48"/>
        <v>80001364</v>
      </c>
      <c r="C1574" s="21">
        <v>80001364</v>
      </c>
      <c r="D1574" s="22"/>
      <c r="E1574" s="22" t="s">
        <v>5329</v>
      </c>
      <c r="F1574" s="22" t="s">
        <v>1255</v>
      </c>
      <c r="G1574" s="22" t="s">
        <v>405</v>
      </c>
      <c r="H1574" s="17">
        <v>44697</v>
      </c>
      <c r="I1574" s="22" t="s">
        <v>4587</v>
      </c>
    </row>
    <row r="1575" spans="1:9">
      <c r="A1575" s="22">
        <f t="shared" si="49"/>
        <v>1571</v>
      </c>
      <c r="B1575" s="21" t="str">
        <f t="shared" si="48"/>
        <v>80001363</v>
      </c>
      <c r="C1575" s="21">
        <v>80001363</v>
      </c>
      <c r="D1575" s="22"/>
      <c r="E1575" s="22" t="s">
        <v>5268</v>
      </c>
      <c r="F1575" s="22" t="s">
        <v>1255</v>
      </c>
      <c r="G1575" s="22" t="s">
        <v>405</v>
      </c>
      <c r="H1575" s="17">
        <v>44697</v>
      </c>
      <c r="I1575" s="22" t="s">
        <v>4587</v>
      </c>
    </row>
    <row r="1576" spans="1:9">
      <c r="A1576" s="22">
        <f t="shared" si="49"/>
        <v>1572</v>
      </c>
      <c r="B1576" s="21" t="str">
        <f t="shared" si="48"/>
        <v>00212519</v>
      </c>
      <c r="C1576" s="21">
        <v>212519</v>
      </c>
      <c r="D1576" s="22"/>
      <c r="E1576" s="22" t="s">
        <v>256</v>
      </c>
      <c r="F1576" s="22" t="s">
        <v>3946</v>
      </c>
      <c r="G1576" s="22" t="s">
        <v>405</v>
      </c>
      <c r="H1576" s="17">
        <v>44697</v>
      </c>
      <c r="I1576" s="22" t="s">
        <v>4587</v>
      </c>
    </row>
    <row r="1577" spans="1:9">
      <c r="A1577" s="22">
        <f t="shared" si="49"/>
        <v>1573</v>
      </c>
      <c r="B1577" s="21" t="str">
        <f t="shared" si="48"/>
        <v>80002105</v>
      </c>
      <c r="C1577" s="21">
        <v>80002105</v>
      </c>
      <c r="D1577" s="22"/>
      <c r="E1577" s="22" t="s">
        <v>6082</v>
      </c>
      <c r="F1577" s="22" t="s">
        <v>1255</v>
      </c>
      <c r="G1577" s="22" t="s">
        <v>3973</v>
      </c>
      <c r="H1577" s="17">
        <v>44698</v>
      </c>
      <c r="I1577" s="22" t="s">
        <v>4587</v>
      </c>
    </row>
    <row r="1578" spans="1:9">
      <c r="A1578" s="22">
        <f t="shared" si="49"/>
        <v>1574</v>
      </c>
      <c r="B1578" s="21" t="str">
        <f t="shared" si="48"/>
        <v>80001786</v>
      </c>
      <c r="C1578" s="21">
        <v>80001786</v>
      </c>
      <c r="D1578" s="22"/>
      <c r="E1578" s="22" t="s">
        <v>5810</v>
      </c>
      <c r="F1578" s="22" t="s">
        <v>1255</v>
      </c>
      <c r="G1578" s="22" t="s">
        <v>328</v>
      </c>
      <c r="H1578" s="17">
        <v>44698</v>
      </c>
      <c r="I1578" s="22" t="s">
        <v>4587</v>
      </c>
    </row>
    <row r="1579" spans="1:9">
      <c r="A1579" s="22">
        <f t="shared" si="49"/>
        <v>1575</v>
      </c>
      <c r="B1579" s="21" t="str">
        <f t="shared" si="48"/>
        <v>80002838</v>
      </c>
      <c r="C1579" s="21">
        <v>80002838</v>
      </c>
      <c r="D1579" s="22"/>
      <c r="E1579" s="22" t="s">
        <v>6083</v>
      </c>
      <c r="F1579" s="22" t="s">
        <v>1255</v>
      </c>
      <c r="G1579" s="22" t="s">
        <v>328</v>
      </c>
      <c r="H1579" s="17">
        <v>44698</v>
      </c>
      <c r="I1579" s="22" t="s">
        <v>4587</v>
      </c>
    </row>
    <row r="1580" spans="1:9">
      <c r="A1580" s="22">
        <f t="shared" si="49"/>
        <v>1576</v>
      </c>
      <c r="B1580" s="21" t="str">
        <f t="shared" si="48"/>
        <v>80001289</v>
      </c>
      <c r="C1580" s="21">
        <v>80001289</v>
      </c>
      <c r="D1580" s="22"/>
      <c r="E1580" s="22" t="s">
        <v>5824</v>
      </c>
      <c r="F1580" s="22" t="s">
        <v>1255</v>
      </c>
      <c r="G1580" s="22" t="s">
        <v>405</v>
      </c>
      <c r="H1580" s="17">
        <v>44699</v>
      </c>
      <c r="I1580" s="22" t="s">
        <v>4587</v>
      </c>
    </row>
    <row r="1581" spans="1:9">
      <c r="A1581" s="22">
        <f t="shared" si="49"/>
        <v>1577</v>
      </c>
      <c r="B1581" s="21" t="str">
        <f t="shared" si="48"/>
        <v>80001107</v>
      </c>
      <c r="C1581" s="21">
        <v>80001107</v>
      </c>
      <c r="D1581" s="22"/>
      <c r="E1581" s="22" t="s">
        <v>6084</v>
      </c>
      <c r="F1581" s="22" t="s">
        <v>1255</v>
      </c>
      <c r="G1581" s="22" t="s">
        <v>405</v>
      </c>
      <c r="H1581" s="17">
        <v>44699</v>
      </c>
      <c r="I1581" s="22" t="s">
        <v>4587</v>
      </c>
    </row>
    <row r="1582" spans="1:9">
      <c r="A1582" s="22">
        <f t="shared" si="49"/>
        <v>1578</v>
      </c>
      <c r="B1582" s="21" t="str">
        <f t="shared" si="48"/>
        <v>80002005</v>
      </c>
      <c r="C1582" s="21">
        <v>80002005</v>
      </c>
      <c r="D1582" s="22"/>
      <c r="E1582" s="22" t="s">
        <v>5580</v>
      </c>
      <c r="F1582" s="22" t="s">
        <v>1255</v>
      </c>
      <c r="G1582" s="22" t="s">
        <v>405</v>
      </c>
      <c r="H1582" s="17">
        <v>44699</v>
      </c>
      <c r="I1582" s="22" t="s">
        <v>4587</v>
      </c>
    </row>
    <row r="1583" spans="1:9">
      <c r="A1583" s="22">
        <f t="shared" si="49"/>
        <v>1579</v>
      </c>
      <c r="B1583" s="21" t="str">
        <f t="shared" si="48"/>
        <v>80001362</v>
      </c>
      <c r="C1583" s="21">
        <v>80001362</v>
      </c>
      <c r="D1583" s="22"/>
      <c r="E1583" s="22" t="s">
        <v>5764</v>
      </c>
      <c r="F1583" s="22" t="s">
        <v>1255</v>
      </c>
      <c r="G1583" s="22" t="s">
        <v>405</v>
      </c>
      <c r="H1583" s="17">
        <v>44699</v>
      </c>
      <c r="I1583" s="22" t="s">
        <v>4587</v>
      </c>
    </row>
    <row r="1584" spans="1:9">
      <c r="A1584" s="22">
        <f t="shared" si="49"/>
        <v>1580</v>
      </c>
      <c r="B1584" s="21" t="str">
        <f t="shared" si="48"/>
        <v>00108631</v>
      </c>
      <c r="C1584" s="21">
        <v>108631</v>
      </c>
      <c r="D1584" s="22"/>
      <c r="E1584" s="22" t="s">
        <v>5512</v>
      </c>
      <c r="F1584" s="22" t="s">
        <v>1255</v>
      </c>
      <c r="G1584" s="22" t="s">
        <v>328</v>
      </c>
      <c r="H1584" s="17">
        <v>44700</v>
      </c>
      <c r="I1584" s="22" t="s">
        <v>4587</v>
      </c>
    </row>
    <row r="1585" spans="1:9">
      <c r="A1585" s="22">
        <f t="shared" si="49"/>
        <v>1581</v>
      </c>
      <c r="B1585" s="21" t="str">
        <f t="shared" si="48"/>
        <v>00108333</v>
      </c>
      <c r="C1585" s="21">
        <v>108333</v>
      </c>
      <c r="D1585" s="22"/>
      <c r="E1585" s="22" t="s">
        <v>6085</v>
      </c>
      <c r="F1585" s="22" t="s">
        <v>1255</v>
      </c>
      <c r="G1585" s="22" t="s">
        <v>328</v>
      </c>
      <c r="H1585" s="17">
        <v>44700</v>
      </c>
      <c r="I1585" s="22" t="s">
        <v>4587</v>
      </c>
    </row>
    <row r="1586" spans="1:9">
      <c r="A1586" s="22">
        <f t="shared" si="49"/>
        <v>1582</v>
      </c>
      <c r="B1586" s="21" t="str">
        <f t="shared" si="48"/>
        <v>00305040</v>
      </c>
      <c r="C1586" s="21">
        <v>305040</v>
      </c>
      <c r="D1586" s="22"/>
      <c r="E1586" s="22" t="s">
        <v>5387</v>
      </c>
      <c r="F1586" s="22" t="s">
        <v>1255</v>
      </c>
      <c r="G1586" s="22" t="s">
        <v>405</v>
      </c>
      <c r="H1586" s="17">
        <v>44700</v>
      </c>
      <c r="I1586" s="22" t="s">
        <v>4587</v>
      </c>
    </row>
    <row r="1587" spans="1:9">
      <c r="A1587" s="22">
        <f t="shared" si="49"/>
        <v>1583</v>
      </c>
      <c r="B1587" s="21" t="str">
        <f t="shared" si="48"/>
        <v>80002160</v>
      </c>
      <c r="C1587" s="21">
        <v>80002160</v>
      </c>
      <c r="D1587" s="22"/>
      <c r="E1587" s="22" t="s">
        <v>5519</v>
      </c>
      <c r="F1587" s="22" t="s">
        <v>1255</v>
      </c>
      <c r="G1587" s="22" t="s">
        <v>405</v>
      </c>
      <c r="H1587" s="17">
        <v>44700</v>
      </c>
      <c r="I1587" s="22" t="s">
        <v>4587</v>
      </c>
    </row>
    <row r="1588" spans="1:9">
      <c r="A1588" s="22">
        <f t="shared" si="49"/>
        <v>1584</v>
      </c>
      <c r="B1588" s="21" t="str">
        <f t="shared" si="48"/>
        <v>80001162</v>
      </c>
      <c r="C1588" s="21">
        <v>80001162</v>
      </c>
      <c r="D1588" s="22"/>
      <c r="E1588" s="22" t="s">
        <v>6086</v>
      </c>
      <c r="F1588" s="22" t="s">
        <v>1255</v>
      </c>
      <c r="G1588" s="22" t="s">
        <v>386</v>
      </c>
      <c r="H1588" s="17">
        <v>44700</v>
      </c>
      <c r="I1588" s="22" t="s">
        <v>4587</v>
      </c>
    </row>
    <row r="1589" spans="1:9">
      <c r="A1589" s="22">
        <f t="shared" si="49"/>
        <v>1585</v>
      </c>
      <c r="B1589" s="21" t="str">
        <f t="shared" si="48"/>
        <v>80002067</v>
      </c>
      <c r="C1589" s="21">
        <v>80002067</v>
      </c>
      <c r="D1589" s="22"/>
      <c r="E1589" s="22" t="s">
        <v>5513</v>
      </c>
      <c r="F1589" s="22" t="s">
        <v>1255</v>
      </c>
      <c r="G1589" s="22" t="s">
        <v>328</v>
      </c>
      <c r="H1589" s="17">
        <v>44700</v>
      </c>
      <c r="I1589" s="22" t="s">
        <v>4587</v>
      </c>
    </row>
    <row r="1590" spans="1:9">
      <c r="A1590" s="22">
        <f t="shared" si="49"/>
        <v>1586</v>
      </c>
      <c r="B1590" s="21" t="str">
        <f t="shared" si="48"/>
        <v>80002501</v>
      </c>
      <c r="C1590" s="21">
        <v>80002501</v>
      </c>
      <c r="D1590" s="22"/>
      <c r="E1590" s="22" t="s">
        <v>6087</v>
      </c>
      <c r="F1590" s="22" t="s">
        <v>1255</v>
      </c>
      <c r="G1590" s="22" t="s">
        <v>328</v>
      </c>
      <c r="H1590" s="17">
        <v>44701</v>
      </c>
      <c r="I1590" s="22" t="s">
        <v>4587</v>
      </c>
    </row>
    <row r="1591" spans="1:9">
      <c r="A1591" s="22">
        <f t="shared" si="49"/>
        <v>1587</v>
      </c>
      <c r="B1591" s="21" t="str">
        <f t="shared" si="48"/>
        <v>00118225</v>
      </c>
      <c r="C1591" s="21">
        <v>118225</v>
      </c>
      <c r="D1591" s="22"/>
      <c r="E1591" s="22" t="s">
        <v>6088</v>
      </c>
      <c r="F1591" s="22" t="s">
        <v>1255</v>
      </c>
      <c r="G1591" s="22" t="s">
        <v>328</v>
      </c>
      <c r="H1591" s="17">
        <v>44701</v>
      </c>
      <c r="I1591" s="22" t="s">
        <v>4587</v>
      </c>
    </row>
    <row r="1592" spans="1:9">
      <c r="A1592" s="22">
        <f t="shared" si="49"/>
        <v>1588</v>
      </c>
      <c r="B1592" s="21" t="str">
        <f t="shared" si="48"/>
        <v>00113055</v>
      </c>
      <c r="C1592" s="21">
        <v>113055</v>
      </c>
      <c r="D1592" s="22"/>
      <c r="E1592" s="22" t="s">
        <v>6089</v>
      </c>
      <c r="F1592" s="22" t="s">
        <v>1255</v>
      </c>
      <c r="G1592" s="22" t="s">
        <v>328</v>
      </c>
      <c r="H1592" s="17">
        <v>44701</v>
      </c>
      <c r="I1592" s="22" t="s">
        <v>4587</v>
      </c>
    </row>
    <row r="1593" spans="1:9">
      <c r="A1593" s="22">
        <f t="shared" si="49"/>
        <v>1589</v>
      </c>
      <c r="B1593" s="21" t="str">
        <f t="shared" si="48"/>
        <v>00117539</v>
      </c>
      <c r="C1593" s="21">
        <v>117539</v>
      </c>
      <c r="D1593" s="22"/>
      <c r="E1593" s="22" t="s">
        <v>6090</v>
      </c>
      <c r="F1593" s="22" t="s">
        <v>1255</v>
      </c>
      <c r="G1593" s="22" t="s">
        <v>328</v>
      </c>
      <c r="H1593" s="17">
        <v>44701</v>
      </c>
      <c r="I1593" s="22" t="s">
        <v>4587</v>
      </c>
    </row>
    <row r="1594" spans="1:9">
      <c r="A1594" s="22">
        <f t="shared" si="49"/>
        <v>1590</v>
      </c>
      <c r="B1594" s="21" t="str">
        <f t="shared" si="48"/>
        <v>00111482</v>
      </c>
      <c r="C1594" s="21">
        <v>111482</v>
      </c>
      <c r="D1594" s="22"/>
      <c r="E1594" s="22" t="s">
        <v>5735</v>
      </c>
      <c r="F1594" s="22" t="s">
        <v>1255</v>
      </c>
      <c r="G1594" s="22" t="s">
        <v>328</v>
      </c>
      <c r="H1594" s="17">
        <v>44701</v>
      </c>
      <c r="I1594" s="22" t="s">
        <v>4587</v>
      </c>
    </row>
    <row r="1595" spans="1:9">
      <c r="A1595" s="22">
        <f t="shared" si="49"/>
        <v>1591</v>
      </c>
      <c r="B1595" s="21" t="str">
        <f t="shared" si="48"/>
        <v>00117538</v>
      </c>
      <c r="C1595" s="21">
        <v>117538</v>
      </c>
      <c r="D1595" s="22"/>
      <c r="E1595" s="22" t="s">
        <v>6091</v>
      </c>
      <c r="F1595" s="22" t="s">
        <v>1255</v>
      </c>
      <c r="G1595" s="22" t="s">
        <v>328</v>
      </c>
      <c r="H1595" s="17">
        <v>44701</v>
      </c>
      <c r="I1595" s="22" t="s">
        <v>4587</v>
      </c>
    </row>
    <row r="1596" spans="1:9">
      <c r="A1596" s="22">
        <f t="shared" si="49"/>
        <v>1592</v>
      </c>
      <c r="B1596" s="21" t="str">
        <f t="shared" si="48"/>
        <v>00118225</v>
      </c>
      <c r="C1596" s="21">
        <v>118225</v>
      </c>
      <c r="D1596" s="22"/>
      <c r="E1596" s="22" t="s">
        <v>6088</v>
      </c>
      <c r="F1596" s="22" t="s">
        <v>1255</v>
      </c>
      <c r="G1596" s="22" t="s">
        <v>328</v>
      </c>
      <c r="H1596" s="17">
        <v>44701</v>
      </c>
      <c r="I1596" s="22" t="s">
        <v>4587</v>
      </c>
    </row>
    <row r="1597" spans="1:9">
      <c r="A1597" s="22">
        <f t="shared" si="49"/>
        <v>1593</v>
      </c>
      <c r="B1597" s="21" t="str">
        <f t="shared" si="48"/>
        <v>00113055</v>
      </c>
      <c r="C1597" s="21">
        <v>113055</v>
      </c>
      <c r="D1597" s="22"/>
      <c r="E1597" s="22" t="s">
        <v>6092</v>
      </c>
      <c r="F1597" s="22" t="s">
        <v>1255</v>
      </c>
      <c r="G1597" s="22" t="s">
        <v>328</v>
      </c>
      <c r="H1597" s="17">
        <v>44701</v>
      </c>
      <c r="I1597" s="22" t="s">
        <v>4587</v>
      </c>
    </row>
    <row r="1598" spans="1:9">
      <c r="A1598" s="22">
        <f t="shared" si="49"/>
        <v>1594</v>
      </c>
      <c r="B1598" s="21" t="str">
        <f t="shared" si="48"/>
        <v>80002316</v>
      </c>
      <c r="C1598" s="21">
        <v>80002316</v>
      </c>
      <c r="D1598" s="22"/>
      <c r="E1598" s="22" t="s">
        <v>5472</v>
      </c>
      <c r="F1598" s="22" t="s">
        <v>1255</v>
      </c>
      <c r="G1598" s="22" t="s">
        <v>3973</v>
      </c>
      <c r="H1598" s="17">
        <v>44701</v>
      </c>
      <c r="I1598" s="22" t="s">
        <v>4587</v>
      </c>
    </row>
    <row r="1599" spans="1:9">
      <c r="A1599" s="22">
        <f t="shared" si="49"/>
        <v>1595</v>
      </c>
      <c r="B1599" s="21" t="str">
        <f t="shared" si="48"/>
        <v>80001312</v>
      </c>
      <c r="C1599" s="21">
        <v>80001312</v>
      </c>
      <c r="D1599" s="22"/>
      <c r="E1599" s="22" t="s">
        <v>5304</v>
      </c>
      <c r="F1599" s="22" t="s">
        <v>1255</v>
      </c>
      <c r="G1599" s="22" t="s">
        <v>386</v>
      </c>
      <c r="H1599" s="17">
        <v>44702</v>
      </c>
      <c r="I1599" s="22" t="s">
        <v>4587</v>
      </c>
    </row>
    <row r="1600" spans="1:9">
      <c r="A1600" s="22">
        <f t="shared" si="49"/>
        <v>1596</v>
      </c>
      <c r="B1600" s="21" t="str">
        <f t="shared" si="48"/>
        <v>80002260</v>
      </c>
      <c r="C1600" s="21">
        <v>80002260</v>
      </c>
      <c r="D1600" s="22"/>
      <c r="E1600" s="22" t="s">
        <v>5655</v>
      </c>
      <c r="F1600" s="22" t="s">
        <v>1255</v>
      </c>
      <c r="G1600" s="22" t="s">
        <v>328</v>
      </c>
      <c r="H1600" s="17">
        <v>44702</v>
      </c>
      <c r="I1600" s="22" t="s">
        <v>4587</v>
      </c>
    </row>
    <row r="1601" spans="1:9">
      <c r="A1601" s="22">
        <f t="shared" si="49"/>
        <v>1597</v>
      </c>
      <c r="B1601" s="21" t="str">
        <f t="shared" si="48"/>
        <v>00112396</v>
      </c>
      <c r="C1601" s="21">
        <v>112396</v>
      </c>
      <c r="D1601" s="22"/>
      <c r="E1601" s="22" t="s">
        <v>6093</v>
      </c>
      <c r="F1601" s="22" t="s">
        <v>1255</v>
      </c>
      <c r="G1601" s="22" t="s">
        <v>3973</v>
      </c>
      <c r="H1601" s="17">
        <v>44702</v>
      </c>
      <c r="I1601" s="22" t="s">
        <v>4587</v>
      </c>
    </row>
    <row r="1602" spans="1:9">
      <c r="A1602" s="22">
        <f t="shared" si="49"/>
        <v>1598</v>
      </c>
      <c r="B1602" s="21" t="str">
        <f t="shared" si="48"/>
        <v>80002516</v>
      </c>
      <c r="C1602" s="21">
        <v>80002516</v>
      </c>
      <c r="D1602" s="22"/>
      <c r="E1602" s="22" t="s">
        <v>6094</v>
      </c>
      <c r="F1602" s="22" t="s">
        <v>1255</v>
      </c>
      <c r="G1602" s="22" t="s">
        <v>405</v>
      </c>
      <c r="H1602" s="17">
        <v>44702</v>
      </c>
      <c r="I1602" s="22" t="s">
        <v>4587</v>
      </c>
    </row>
    <row r="1603" spans="1:9">
      <c r="A1603" s="22">
        <f t="shared" si="49"/>
        <v>1599</v>
      </c>
      <c r="B1603" s="21" t="str">
        <f t="shared" si="48"/>
        <v>80002746</v>
      </c>
      <c r="C1603" s="21">
        <v>80002746</v>
      </c>
      <c r="D1603" s="22"/>
      <c r="E1603" s="22" t="s">
        <v>6095</v>
      </c>
      <c r="F1603" s="22" t="s">
        <v>1255</v>
      </c>
      <c r="G1603" s="22" t="s">
        <v>405</v>
      </c>
      <c r="H1603" s="17">
        <v>44703</v>
      </c>
      <c r="I1603" s="22" t="s">
        <v>4587</v>
      </c>
    </row>
    <row r="1604" spans="1:9">
      <c r="A1604" s="22">
        <f t="shared" si="49"/>
        <v>1600</v>
      </c>
      <c r="B1604" s="21" t="str">
        <f t="shared" si="48"/>
        <v>80002121</v>
      </c>
      <c r="C1604" s="21">
        <v>80002121</v>
      </c>
      <c r="D1604" s="22"/>
      <c r="E1604" s="22" t="s">
        <v>6096</v>
      </c>
      <c r="F1604" s="22" t="s">
        <v>1255</v>
      </c>
      <c r="G1604" s="22" t="s">
        <v>386</v>
      </c>
      <c r="H1604" s="17">
        <v>44703</v>
      </c>
      <c r="I1604" s="22" t="s">
        <v>4587</v>
      </c>
    </row>
    <row r="1605" spans="1:9">
      <c r="A1605" s="22">
        <f t="shared" si="49"/>
        <v>1601</v>
      </c>
      <c r="B1605" s="21" t="str">
        <f t="shared" ref="B1605:B1668" si="50">TEXT(C1605,"00000000")</f>
        <v>80002028</v>
      </c>
      <c r="C1605" s="21">
        <v>80002028</v>
      </c>
      <c r="D1605" s="22"/>
      <c r="E1605" s="22" t="s">
        <v>5298</v>
      </c>
      <c r="F1605" s="22" t="s">
        <v>1255</v>
      </c>
      <c r="G1605" s="22" t="s">
        <v>405</v>
      </c>
      <c r="H1605" s="17">
        <v>44703</v>
      </c>
      <c r="I1605" s="22" t="s">
        <v>4587</v>
      </c>
    </row>
    <row r="1606" spans="1:9">
      <c r="A1606" s="22">
        <f t="shared" si="49"/>
        <v>1602</v>
      </c>
      <c r="B1606" s="21" t="str">
        <f t="shared" si="50"/>
        <v>80002007</v>
      </c>
      <c r="C1606" s="21">
        <v>80002007</v>
      </c>
      <c r="D1606" s="22"/>
      <c r="E1606" s="22" t="s">
        <v>5359</v>
      </c>
      <c r="F1606" s="22" t="s">
        <v>1255</v>
      </c>
      <c r="G1606" s="22" t="s">
        <v>405</v>
      </c>
      <c r="H1606" s="17">
        <v>44703</v>
      </c>
      <c r="I1606" s="22" t="s">
        <v>4587</v>
      </c>
    </row>
    <row r="1607" spans="1:9">
      <c r="A1607" s="22">
        <f t="shared" si="49"/>
        <v>1603</v>
      </c>
      <c r="B1607" s="21" t="str">
        <f t="shared" si="50"/>
        <v>80002466</v>
      </c>
      <c r="C1607" s="21">
        <v>80002466</v>
      </c>
      <c r="D1607" s="22"/>
      <c r="E1607" s="22" t="s">
        <v>2139</v>
      </c>
      <c r="F1607" s="22" t="s">
        <v>1255</v>
      </c>
      <c r="G1607" s="22" t="s">
        <v>328</v>
      </c>
      <c r="H1607" s="17">
        <v>44703</v>
      </c>
      <c r="I1607" s="22" t="s">
        <v>4587</v>
      </c>
    </row>
    <row r="1608" spans="1:9">
      <c r="A1608" s="22">
        <f t="shared" ref="A1608:A1671" si="51">A1607+1</f>
        <v>1604</v>
      </c>
      <c r="B1608" s="21" t="str">
        <f t="shared" si="50"/>
        <v>80002038</v>
      </c>
      <c r="C1608" s="21">
        <v>80002038</v>
      </c>
      <c r="D1608" s="22"/>
      <c r="E1608" s="22" t="s">
        <v>5446</v>
      </c>
      <c r="F1608" s="22" t="s">
        <v>1255</v>
      </c>
      <c r="G1608" s="22" t="s">
        <v>328</v>
      </c>
      <c r="H1608" s="17">
        <v>44703</v>
      </c>
      <c r="I1608" s="22" t="s">
        <v>4587</v>
      </c>
    </row>
    <row r="1609" spans="1:9">
      <c r="A1609" s="22">
        <f t="shared" si="51"/>
        <v>1605</v>
      </c>
      <c r="B1609" s="21" t="str">
        <f t="shared" si="50"/>
        <v>80002039</v>
      </c>
      <c r="C1609" s="21">
        <v>80002039</v>
      </c>
      <c r="D1609" s="22"/>
      <c r="E1609" s="22" t="s">
        <v>1335</v>
      </c>
      <c r="F1609" s="22" t="s">
        <v>1255</v>
      </c>
      <c r="G1609" s="22" t="s">
        <v>405</v>
      </c>
      <c r="H1609" s="17">
        <v>44703</v>
      </c>
      <c r="I1609" s="22" t="s">
        <v>4587</v>
      </c>
    </row>
    <row r="1610" spans="1:9">
      <c r="A1610" s="22">
        <f t="shared" si="51"/>
        <v>1606</v>
      </c>
      <c r="B1610" s="21" t="str">
        <f t="shared" si="50"/>
        <v>80003622</v>
      </c>
      <c r="C1610" s="21">
        <v>80003622</v>
      </c>
      <c r="D1610" s="22"/>
      <c r="E1610" s="22" t="s">
        <v>5381</v>
      </c>
      <c r="F1610" s="22" t="s">
        <v>1255</v>
      </c>
      <c r="G1610" s="22" t="s">
        <v>405</v>
      </c>
      <c r="H1610" s="17">
        <v>44703</v>
      </c>
      <c r="I1610" s="22" t="s">
        <v>4587</v>
      </c>
    </row>
    <row r="1611" spans="1:9">
      <c r="A1611" s="22">
        <f t="shared" si="51"/>
        <v>1607</v>
      </c>
      <c r="B1611" s="21" t="str">
        <f t="shared" si="50"/>
        <v>80002333</v>
      </c>
      <c r="C1611" s="21">
        <v>80002333</v>
      </c>
      <c r="D1611" s="22"/>
      <c r="E1611" s="22" t="s">
        <v>5744</v>
      </c>
      <c r="F1611" s="22" t="s">
        <v>1255</v>
      </c>
      <c r="G1611" s="22" t="s">
        <v>405</v>
      </c>
      <c r="H1611" s="17">
        <v>44703</v>
      </c>
      <c r="I1611" s="22" t="s">
        <v>4587</v>
      </c>
    </row>
    <row r="1612" spans="1:9">
      <c r="A1612" s="22">
        <f t="shared" si="51"/>
        <v>1608</v>
      </c>
      <c r="B1612" s="21" t="str">
        <f t="shared" si="50"/>
        <v>00111117</v>
      </c>
      <c r="C1612" s="21">
        <v>111117</v>
      </c>
      <c r="D1612" s="22"/>
      <c r="E1612" s="22" t="s">
        <v>6097</v>
      </c>
      <c r="F1612" s="22" t="s">
        <v>1255</v>
      </c>
      <c r="G1612" s="22" t="s">
        <v>355</v>
      </c>
      <c r="H1612" s="17">
        <v>44703</v>
      </c>
      <c r="I1612" s="22" t="s">
        <v>4587</v>
      </c>
    </row>
    <row r="1613" spans="1:9">
      <c r="A1613" s="22">
        <f t="shared" si="51"/>
        <v>1609</v>
      </c>
      <c r="B1613" s="21" t="str">
        <f t="shared" si="50"/>
        <v>80001110</v>
      </c>
      <c r="C1613" s="21">
        <v>80001110</v>
      </c>
      <c r="D1613" s="22"/>
      <c r="E1613" s="22" t="s">
        <v>5766</v>
      </c>
      <c r="F1613" s="22" t="s">
        <v>1255</v>
      </c>
      <c r="G1613" s="22" t="s">
        <v>405</v>
      </c>
      <c r="H1613" s="17">
        <v>44703</v>
      </c>
      <c r="I1613" s="22" t="s">
        <v>4587</v>
      </c>
    </row>
    <row r="1614" spans="1:9">
      <c r="A1614" s="22">
        <f t="shared" si="51"/>
        <v>1610</v>
      </c>
      <c r="B1614" s="21" t="str">
        <f t="shared" si="50"/>
        <v>80000669</v>
      </c>
      <c r="C1614" s="21">
        <v>80000669</v>
      </c>
      <c r="D1614" s="22"/>
      <c r="E1614" s="22" t="s">
        <v>1674</v>
      </c>
      <c r="F1614" s="22" t="s">
        <v>1255</v>
      </c>
      <c r="G1614" s="22" t="s">
        <v>405</v>
      </c>
      <c r="H1614" s="17">
        <v>44703</v>
      </c>
      <c r="I1614" s="22" t="s">
        <v>4587</v>
      </c>
    </row>
    <row r="1615" spans="1:9">
      <c r="A1615" s="22">
        <f t="shared" si="51"/>
        <v>1611</v>
      </c>
      <c r="B1615" s="21" t="str">
        <f t="shared" si="50"/>
        <v>00117388</v>
      </c>
      <c r="C1615" s="21">
        <v>117388</v>
      </c>
      <c r="D1615" s="22"/>
      <c r="E1615" s="22" t="s">
        <v>4014</v>
      </c>
      <c r="F1615" s="22" t="s">
        <v>1255</v>
      </c>
      <c r="G1615" s="22" t="s">
        <v>386</v>
      </c>
      <c r="H1615" s="17">
        <v>44703</v>
      </c>
      <c r="I1615" s="22" t="s">
        <v>4587</v>
      </c>
    </row>
    <row r="1616" spans="1:9">
      <c r="A1616" s="22">
        <f t="shared" si="51"/>
        <v>1612</v>
      </c>
      <c r="B1616" s="21" t="str">
        <f t="shared" si="50"/>
        <v>80001841</v>
      </c>
      <c r="C1616" s="21">
        <v>80001841</v>
      </c>
      <c r="D1616" s="22"/>
      <c r="E1616" s="22" t="s">
        <v>5767</v>
      </c>
      <c r="F1616" s="22" t="s">
        <v>1255</v>
      </c>
      <c r="G1616" s="22" t="s">
        <v>405</v>
      </c>
      <c r="H1616" s="17">
        <v>44703</v>
      </c>
      <c r="I1616" s="22" t="s">
        <v>4587</v>
      </c>
    </row>
    <row r="1617" spans="1:9">
      <c r="A1617" s="22">
        <f t="shared" si="51"/>
        <v>1613</v>
      </c>
      <c r="B1617" s="21" t="str">
        <f t="shared" si="50"/>
        <v>80001813</v>
      </c>
      <c r="C1617" s="21">
        <v>80001813</v>
      </c>
      <c r="D1617" s="22"/>
      <c r="E1617" s="22" t="s">
        <v>5704</v>
      </c>
      <c r="F1617" s="22" t="s">
        <v>1255</v>
      </c>
      <c r="G1617" s="22" t="s">
        <v>405</v>
      </c>
      <c r="H1617" s="17">
        <v>44704</v>
      </c>
      <c r="I1617" s="22" t="s">
        <v>4587</v>
      </c>
    </row>
    <row r="1618" spans="1:9">
      <c r="A1618" s="22">
        <f t="shared" si="51"/>
        <v>1614</v>
      </c>
      <c r="B1618" s="21" t="str">
        <f t="shared" si="50"/>
        <v>80000688</v>
      </c>
      <c r="C1618" s="21">
        <v>80000688</v>
      </c>
      <c r="D1618" s="22"/>
      <c r="E1618" s="22" t="s">
        <v>6098</v>
      </c>
      <c r="F1618" s="22" t="s">
        <v>1255</v>
      </c>
      <c r="G1618" s="22" t="s">
        <v>405</v>
      </c>
      <c r="H1618" s="17">
        <v>44704</v>
      </c>
      <c r="I1618" s="22" t="s">
        <v>4587</v>
      </c>
    </row>
    <row r="1619" spans="1:9">
      <c r="A1619" s="22">
        <f t="shared" si="51"/>
        <v>1615</v>
      </c>
      <c r="B1619" s="21" t="str">
        <f t="shared" si="50"/>
        <v>80000688</v>
      </c>
      <c r="C1619" s="21">
        <v>80000688</v>
      </c>
      <c r="D1619" s="22"/>
      <c r="E1619" s="22" t="s">
        <v>6098</v>
      </c>
      <c r="F1619" s="22" t="s">
        <v>1255</v>
      </c>
      <c r="G1619" s="22" t="s">
        <v>405</v>
      </c>
      <c r="H1619" s="17">
        <v>44704</v>
      </c>
      <c r="I1619" s="22" t="s">
        <v>4587</v>
      </c>
    </row>
    <row r="1620" spans="1:9">
      <c r="A1620" s="22">
        <f t="shared" si="51"/>
        <v>1616</v>
      </c>
      <c r="B1620" s="21" t="str">
        <f t="shared" si="50"/>
        <v>80000880</v>
      </c>
      <c r="C1620" s="21">
        <v>80000880</v>
      </c>
      <c r="D1620" s="22"/>
      <c r="E1620" s="22" t="s">
        <v>5777</v>
      </c>
      <c r="F1620" s="22" t="s">
        <v>1255</v>
      </c>
      <c r="G1620" s="22" t="s">
        <v>405</v>
      </c>
      <c r="H1620" s="17">
        <v>44704</v>
      </c>
      <c r="I1620" s="22" t="s">
        <v>4587</v>
      </c>
    </row>
    <row r="1621" spans="1:9">
      <c r="A1621" s="22">
        <f t="shared" si="51"/>
        <v>1617</v>
      </c>
      <c r="B1621" s="21" t="str">
        <f t="shared" si="50"/>
        <v>80000256</v>
      </c>
      <c r="C1621" s="21">
        <v>80000256</v>
      </c>
      <c r="D1621" s="22"/>
      <c r="E1621" s="22" t="s">
        <v>6099</v>
      </c>
      <c r="F1621" s="22" t="s">
        <v>1255</v>
      </c>
      <c r="G1621" s="22" t="s">
        <v>405</v>
      </c>
      <c r="H1621" s="17">
        <v>44704</v>
      </c>
      <c r="I1621" s="22" t="s">
        <v>4587</v>
      </c>
    </row>
    <row r="1622" spans="1:9">
      <c r="A1622" s="22">
        <f t="shared" si="51"/>
        <v>1618</v>
      </c>
      <c r="B1622" s="21" t="str">
        <f t="shared" si="50"/>
        <v>BMP811211</v>
      </c>
      <c r="C1622" s="21" t="s">
        <v>6100</v>
      </c>
      <c r="D1622" s="22"/>
      <c r="E1622" s="22" t="s">
        <v>6101</v>
      </c>
      <c r="F1622" s="22" t="s">
        <v>326</v>
      </c>
      <c r="G1622" s="22" t="s">
        <v>328</v>
      </c>
      <c r="H1622" s="17">
        <v>44704</v>
      </c>
      <c r="I1622" s="22" t="s">
        <v>4587</v>
      </c>
    </row>
    <row r="1623" spans="1:9">
      <c r="A1623" s="22">
        <f t="shared" si="51"/>
        <v>1619</v>
      </c>
      <c r="B1623" s="21" t="str">
        <f t="shared" si="50"/>
        <v>80000682</v>
      </c>
      <c r="C1623" s="21">
        <v>80000682</v>
      </c>
      <c r="D1623" s="22"/>
      <c r="E1623" s="22" t="s">
        <v>6102</v>
      </c>
      <c r="F1623" s="22" t="s">
        <v>1255</v>
      </c>
      <c r="G1623" s="22" t="s">
        <v>405</v>
      </c>
      <c r="H1623" s="17">
        <v>44704</v>
      </c>
      <c r="I1623" s="22" t="s">
        <v>4587</v>
      </c>
    </row>
    <row r="1624" spans="1:9">
      <c r="A1624" s="22">
        <f t="shared" si="51"/>
        <v>1620</v>
      </c>
      <c r="B1624" s="21" t="str">
        <f t="shared" si="50"/>
        <v>BMP0603222</v>
      </c>
      <c r="C1624" s="21" t="s">
        <v>479</v>
      </c>
      <c r="D1624" s="22"/>
      <c r="E1624" s="22" t="s">
        <v>6103</v>
      </c>
      <c r="F1624" s="22" t="s">
        <v>326</v>
      </c>
      <c r="G1624" s="22" t="s">
        <v>386</v>
      </c>
      <c r="H1624" s="17">
        <v>44705</v>
      </c>
      <c r="I1624" s="22" t="s">
        <v>4587</v>
      </c>
    </row>
    <row r="1625" spans="1:9">
      <c r="A1625" s="22">
        <f t="shared" si="51"/>
        <v>1621</v>
      </c>
      <c r="B1625" s="21" t="str">
        <f t="shared" si="50"/>
        <v>C2106008</v>
      </c>
      <c r="C1625" s="21" t="s">
        <v>706</v>
      </c>
      <c r="D1625" s="22"/>
      <c r="E1625" s="22" t="s">
        <v>5951</v>
      </c>
      <c r="F1625" s="22" t="s">
        <v>666</v>
      </c>
      <c r="G1625" s="22" t="s">
        <v>386</v>
      </c>
      <c r="H1625" s="17">
        <v>44705</v>
      </c>
      <c r="I1625" s="22" t="s">
        <v>4587</v>
      </c>
    </row>
    <row r="1626" spans="1:9">
      <c r="A1626" s="22">
        <f t="shared" si="51"/>
        <v>1622</v>
      </c>
      <c r="B1626" s="21" t="str">
        <f t="shared" si="50"/>
        <v>80000843</v>
      </c>
      <c r="C1626" s="21">
        <v>80000843</v>
      </c>
      <c r="D1626" s="22"/>
      <c r="E1626" s="22" t="s">
        <v>5920</v>
      </c>
      <c r="F1626" s="22" t="s">
        <v>1255</v>
      </c>
      <c r="G1626" s="22" t="s">
        <v>328</v>
      </c>
      <c r="H1626" s="17">
        <v>44705</v>
      </c>
      <c r="I1626" s="22" t="s">
        <v>4587</v>
      </c>
    </row>
    <row r="1627" spans="1:9">
      <c r="A1627" s="22">
        <f t="shared" si="51"/>
        <v>1623</v>
      </c>
      <c r="B1627" s="21" t="str">
        <f t="shared" si="50"/>
        <v>MP/EDJ-21060001</v>
      </c>
      <c r="C1627" s="21" t="s">
        <v>4431</v>
      </c>
      <c r="D1627" s="22"/>
      <c r="E1627" s="22" t="s">
        <v>6104</v>
      </c>
      <c r="F1627" s="22" t="s">
        <v>744</v>
      </c>
      <c r="G1627" s="22" t="s">
        <v>328</v>
      </c>
      <c r="H1627" s="17">
        <v>44705</v>
      </c>
      <c r="I1627" s="22" t="s">
        <v>4587</v>
      </c>
    </row>
    <row r="1628" spans="1:9">
      <c r="A1628" s="22">
        <f t="shared" si="51"/>
        <v>1624</v>
      </c>
      <c r="B1628" s="21" t="str">
        <f t="shared" si="50"/>
        <v>Edj-21090005</v>
      </c>
      <c r="C1628" s="21" t="s">
        <v>6105</v>
      </c>
      <c r="D1628" s="22"/>
      <c r="E1628" s="22" t="s">
        <v>6106</v>
      </c>
      <c r="F1628" s="22" t="s">
        <v>744</v>
      </c>
      <c r="G1628" s="22" t="s">
        <v>328</v>
      </c>
      <c r="H1628" s="17">
        <v>44705</v>
      </c>
      <c r="I1628" s="22" t="s">
        <v>4587</v>
      </c>
    </row>
    <row r="1629" spans="1:9">
      <c r="A1629" s="22">
        <f t="shared" si="51"/>
        <v>1625</v>
      </c>
      <c r="B1629" s="21" t="str">
        <f t="shared" si="50"/>
        <v>80003131</v>
      </c>
      <c r="C1629" s="21">
        <v>80003131</v>
      </c>
      <c r="D1629" s="22"/>
      <c r="E1629" s="22" t="s">
        <v>6107</v>
      </c>
      <c r="F1629" s="22" t="s">
        <v>1255</v>
      </c>
      <c r="G1629" s="22" t="s">
        <v>328</v>
      </c>
      <c r="H1629" s="17">
        <v>44705</v>
      </c>
      <c r="I1629" s="22" t="s">
        <v>4587</v>
      </c>
    </row>
    <row r="1630" spans="1:9">
      <c r="A1630" s="22">
        <f t="shared" si="51"/>
        <v>1626</v>
      </c>
      <c r="B1630" s="21" t="str">
        <f t="shared" si="50"/>
        <v>00111104</v>
      </c>
      <c r="C1630" s="21">
        <v>111104</v>
      </c>
      <c r="D1630" s="22"/>
      <c r="E1630" s="22" t="s">
        <v>3792</v>
      </c>
      <c r="F1630" s="22" t="s">
        <v>1255</v>
      </c>
      <c r="G1630" s="22" t="s">
        <v>3973</v>
      </c>
      <c r="H1630" s="17">
        <v>44705</v>
      </c>
      <c r="I1630" s="22" t="s">
        <v>4587</v>
      </c>
    </row>
    <row r="1631" spans="1:9">
      <c r="A1631" s="22">
        <f t="shared" si="51"/>
        <v>1627</v>
      </c>
      <c r="B1631" s="21" t="str">
        <f t="shared" si="50"/>
        <v>80001793</v>
      </c>
      <c r="C1631" s="21">
        <v>80001793</v>
      </c>
      <c r="D1631" s="22"/>
      <c r="E1631" s="22" t="s">
        <v>5848</v>
      </c>
      <c r="F1631" s="22" t="s">
        <v>1255</v>
      </c>
      <c r="G1631" s="22" t="s">
        <v>328</v>
      </c>
      <c r="H1631" s="17">
        <v>44705</v>
      </c>
      <c r="I1631" s="22" t="s">
        <v>4587</v>
      </c>
    </row>
    <row r="1632" spans="1:9">
      <c r="A1632" s="22">
        <f t="shared" si="51"/>
        <v>1628</v>
      </c>
      <c r="B1632" s="21" t="str">
        <f t="shared" si="50"/>
        <v>80002343</v>
      </c>
      <c r="C1632" s="21">
        <v>80002343</v>
      </c>
      <c r="D1632" s="22"/>
      <c r="E1632" s="22" t="s">
        <v>6069</v>
      </c>
      <c r="F1632" s="22" t="s">
        <v>1255</v>
      </c>
      <c r="G1632" s="22" t="s">
        <v>393</v>
      </c>
      <c r="H1632" s="17">
        <v>44705</v>
      </c>
      <c r="I1632" s="22" t="s">
        <v>4587</v>
      </c>
    </row>
    <row r="1633" spans="1:9">
      <c r="A1633" s="22">
        <f t="shared" si="51"/>
        <v>1629</v>
      </c>
      <c r="B1633" s="21" t="str">
        <f t="shared" si="50"/>
        <v>80001834</v>
      </c>
      <c r="C1633" s="21">
        <v>80001834</v>
      </c>
      <c r="D1633" s="22"/>
      <c r="E1633" s="22" t="s">
        <v>6108</v>
      </c>
      <c r="F1633" s="22" t="s">
        <v>1255</v>
      </c>
      <c r="G1633" s="22" t="s">
        <v>405</v>
      </c>
      <c r="H1633" s="17">
        <v>44706</v>
      </c>
      <c r="I1633" s="22" t="s">
        <v>4587</v>
      </c>
    </row>
    <row r="1634" spans="1:9">
      <c r="A1634" s="22">
        <f t="shared" si="51"/>
        <v>1630</v>
      </c>
      <c r="B1634" s="21" t="str">
        <f t="shared" si="50"/>
        <v>08002140</v>
      </c>
      <c r="C1634" s="21">
        <v>8002140</v>
      </c>
      <c r="D1634" s="22"/>
      <c r="E1634" s="22" t="s">
        <v>5738</v>
      </c>
      <c r="F1634" s="22" t="s">
        <v>1255</v>
      </c>
      <c r="G1634" s="22" t="s">
        <v>405</v>
      </c>
      <c r="H1634" s="17">
        <v>44706</v>
      </c>
      <c r="I1634" s="22" t="s">
        <v>4587</v>
      </c>
    </row>
    <row r="1635" spans="1:9">
      <c r="A1635" s="22">
        <f t="shared" si="51"/>
        <v>1631</v>
      </c>
      <c r="B1635" s="21" t="str">
        <f t="shared" si="50"/>
        <v>BMP0311215</v>
      </c>
      <c r="C1635" s="21" t="s">
        <v>608</v>
      </c>
      <c r="D1635" s="22"/>
      <c r="E1635" s="22" t="s">
        <v>609</v>
      </c>
      <c r="F1635" s="22" t="s">
        <v>326</v>
      </c>
      <c r="G1635" s="22" t="s">
        <v>328</v>
      </c>
      <c r="H1635" s="17">
        <v>44706</v>
      </c>
      <c r="I1635" s="22" t="s">
        <v>4587</v>
      </c>
    </row>
    <row r="1636" spans="1:9">
      <c r="A1636" s="22">
        <f t="shared" si="51"/>
        <v>1632</v>
      </c>
      <c r="B1636" s="21" t="str">
        <f t="shared" si="50"/>
        <v>BMP0811213</v>
      </c>
      <c r="C1636" s="21" t="s">
        <v>447</v>
      </c>
      <c r="D1636" s="22"/>
      <c r="E1636" s="22" t="s">
        <v>5828</v>
      </c>
      <c r="F1636" s="22" t="s">
        <v>326</v>
      </c>
      <c r="G1636" s="22" t="s">
        <v>328</v>
      </c>
      <c r="H1636" s="17">
        <v>44706</v>
      </c>
      <c r="I1636" s="22" t="s">
        <v>4587</v>
      </c>
    </row>
    <row r="1637" spans="1:9">
      <c r="A1637" s="22">
        <f t="shared" si="51"/>
        <v>1633</v>
      </c>
      <c r="B1637" s="21" t="str">
        <f t="shared" si="50"/>
        <v>BMP0311215</v>
      </c>
      <c r="C1637" s="21" t="s">
        <v>608</v>
      </c>
      <c r="D1637" s="22"/>
      <c r="E1637" s="22" t="s">
        <v>609</v>
      </c>
      <c r="F1637" s="22" t="s">
        <v>326</v>
      </c>
      <c r="G1637" s="22" t="s">
        <v>328</v>
      </c>
      <c r="H1637" s="17">
        <v>44706</v>
      </c>
      <c r="I1637" s="22" t="s">
        <v>4587</v>
      </c>
    </row>
    <row r="1638" spans="1:9">
      <c r="A1638" s="22">
        <f t="shared" si="51"/>
        <v>1634</v>
      </c>
      <c r="B1638" s="21" t="str">
        <f t="shared" si="50"/>
        <v>BMP0811213</v>
      </c>
      <c r="C1638" s="21" t="s">
        <v>447</v>
      </c>
      <c r="D1638" s="22"/>
      <c r="E1638" s="22" t="s">
        <v>6109</v>
      </c>
      <c r="F1638" s="22" t="s">
        <v>326</v>
      </c>
      <c r="G1638" s="22" t="s">
        <v>328</v>
      </c>
      <c r="H1638" s="17">
        <v>44706</v>
      </c>
      <c r="I1638" s="22" t="s">
        <v>4587</v>
      </c>
    </row>
    <row r="1639" spans="1:9">
      <c r="A1639" s="22">
        <f t="shared" si="51"/>
        <v>1635</v>
      </c>
      <c r="B1639" s="21" t="str">
        <f t="shared" si="50"/>
        <v>80001263</v>
      </c>
      <c r="C1639" s="21">
        <v>80001263</v>
      </c>
      <c r="D1639" s="22"/>
      <c r="E1639" s="22" t="s">
        <v>5242</v>
      </c>
      <c r="F1639" s="22" t="s">
        <v>1255</v>
      </c>
      <c r="G1639" s="22" t="s">
        <v>3973</v>
      </c>
      <c r="H1639" s="17">
        <v>44706</v>
      </c>
      <c r="I1639" s="22" t="s">
        <v>4587</v>
      </c>
    </row>
    <row r="1640" spans="1:9">
      <c r="A1640" s="22">
        <f t="shared" si="51"/>
        <v>1636</v>
      </c>
      <c r="B1640" s="21" t="str">
        <f t="shared" si="50"/>
        <v>80002545</v>
      </c>
      <c r="C1640" s="21">
        <v>80002545</v>
      </c>
      <c r="D1640" s="22"/>
      <c r="E1640" s="22" t="s">
        <v>5753</v>
      </c>
      <c r="F1640" s="22" t="s">
        <v>1255</v>
      </c>
      <c r="G1640" s="22" t="s">
        <v>405</v>
      </c>
      <c r="H1640" s="17">
        <v>44706</v>
      </c>
      <c r="I1640" s="22" t="s">
        <v>4587</v>
      </c>
    </row>
    <row r="1641" spans="1:9">
      <c r="A1641" s="22">
        <f t="shared" si="51"/>
        <v>1637</v>
      </c>
      <c r="B1641" s="21" t="str">
        <f t="shared" si="50"/>
        <v>80001819</v>
      </c>
      <c r="C1641" s="21">
        <v>80001819</v>
      </c>
      <c r="D1641" s="22"/>
      <c r="E1641" s="22" t="s">
        <v>2113</v>
      </c>
      <c r="F1641" s="22" t="s">
        <v>1255</v>
      </c>
      <c r="G1641" s="22" t="s">
        <v>405</v>
      </c>
      <c r="H1641" s="17">
        <v>44706</v>
      </c>
      <c r="I1641" s="22" t="s">
        <v>4587</v>
      </c>
    </row>
    <row r="1642" spans="1:9">
      <c r="A1642" s="22">
        <f t="shared" si="51"/>
        <v>1638</v>
      </c>
      <c r="B1642" s="21" t="str">
        <f t="shared" si="50"/>
        <v>21060001</v>
      </c>
      <c r="C1642" s="21">
        <v>21060001</v>
      </c>
      <c r="D1642" s="22"/>
      <c r="E1642" s="22" t="s">
        <v>5295</v>
      </c>
      <c r="F1642" s="22" t="s">
        <v>1210</v>
      </c>
      <c r="G1642" s="22" t="s">
        <v>355</v>
      </c>
      <c r="H1642" s="17">
        <v>44706</v>
      </c>
      <c r="I1642" s="22" t="s">
        <v>4587</v>
      </c>
    </row>
    <row r="1643" spans="1:9">
      <c r="A1643" s="22">
        <f t="shared" si="51"/>
        <v>1639</v>
      </c>
      <c r="B1643" s="21" t="str">
        <f t="shared" si="50"/>
        <v>80003045</v>
      </c>
      <c r="C1643" s="21">
        <v>80003045</v>
      </c>
      <c r="D1643" s="22"/>
      <c r="E1643" s="22" t="s">
        <v>1488</v>
      </c>
      <c r="F1643" s="22" t="s">
        <v>1255</v>
      </c>
      <c r="G1643" s="22" t="s">
        <v>405</v>
      </c>
      <c r="H1643" s="17">
        <v>44706</v>
      </c>
      <c r="I1643" s="22" t="s">
        <v>4587</v>
      </c>
    </row>
    <row r="1644" spans="1:9">
      <c r="A1644" s="22">
        <f t="shared" si="51"/>
        <v>1640</v>
      </c>
      <c r="B1644" s="21" t="str">
        <f t="shared" si="50"/>
        <v>80002378</v>
      </c>
      <c r="C1644" s="21">
        <v>80002378</v>
      </c>
      <c r="D1644" s="22"/>
      <c r="E1644" s="22" t="s">
        <v>5776</v>
      </c>
      <c r="F1644" s="22" t="s">
        <v>1255</v>
      </c>
      <c r="G1644" s="22" t="s">
        <v>328</v>
      </c>
      <c r="H1644" s="17">
        <v>44706</v>
      </c>
      <c r="I1644" s="22" t="s">
        <v>4587</v>
      </c>
    </row>
    <row r="1645" spans="1:9">
      <c r="A1645" s="22">
        <f t="shared" si="51"/>
        <v>1641</v>
      </c>
      <c r="B1645" s="21" t="str">
        <f t="shared" si="50"/>
        <v>80001819</v>
      </c>
      <c r="C1645" s="21">
        <v>80001819</v>
      </c>
      <c r="D1645" s="22"/>
      <c r="E1645" s="22" t="s">
        <v>6110</v>
      </c>
      <c r="F1645" s="22" t="s">
        <v>1255</v>
      </c>
      <c r="G1645" s="22" t="s">
        <v>405</v>
      </c>
      <c r="H1645" s="17">
        <v>44706</v>
      </c>
      <c r="I1645" s="22" t="s">
        <v>4587</v>
      </c>
    </row>
    <row r="1646" spans="1:9">
      <c r="A1646" s="22">
        <f t="shared" si="51"/>
        <v>1642</v>
      </c>
      <c r="B1646" s="21" t="str">
        <f t="shared" si="50"/>
        <v>H819888</v>
      </c>
      <c r="C1646" s="21" t="s">
        <v>6111</v>
      </c>
      <c r="D1646" s="22"/>
      <c r="E1646" s="22" t="s">
        <v>6112</v>
      </c>
      <c r="F1646" s="22" t="s">
        <v>5138</v>
      </c>
      <c r="G1646" s="22" t="s">
        <v>328</v>
      </c>
      <c r="H1646" s="17">
        <v>44707</v>
      </c>
      <c r="I1646" s="22" t="s">
        <v>4587</v>
      </c>
    </row>
    <row r="1647" spans="1:9">
      <c r="A1647" s="22">
        <f t="shared" si="51"/>
        <v>1643</v>
      </c>
      <c r="B1647" s="21" t="str">
        <f t="shared" si="50"/>
        <v>00117511</v>
      </c>
      <c r="C1647" s="21">
        <v>117511</v>
      </c>
      <c r="D1647" s="22"/>
      <c r="E1647" s="22" t="s">
        <v>6113</v>
      </c>
      <c r="F1647" s="22" t="s">
        <v>1255</v>
      </c>
      <c r="G1647" s="22" t="s">
        <v>328</v>
      </c>
      <c r="H1647" s="17">
        <v>44707</v>
      </c>
      <c r="I1647" s="22" t="s">
        <v>4587</v>
      </c>
    </row>
    <row r="1648" spans="1:9">
      <c r="A1648" s="22">
        <f t="shared" si="51"/>
        <v>1644</v>
      </c>
      <c r="B1648" s="21" t="str">
        <f t="shared" si="50"/>
        <v>00117500</v>
      </c>
      <c r="C1648" s="21">
        <v>117500</v>
      </c>
      <c r="D1648" s="22"/>
      <c r="E1648" s="22" t="s">
        <v>5915</v>
      </c>
      <c r="F1648" s="22" t="s">
        <v>1255</v>
      </c>
      <c r="G1648" s="22" t="s">
        <v>328</v>
      </c>
      <c r="H1648" s="17">
        <v>44707</v>
      </c>
      <c r="I1648" s="22" t="s">
        <v>4587</v>
      </c>
    </row>
    <row r="1649" spans="1:9">
      <c r="A1649" s="22">
        <f t="shared" si="51"/>
        <v>1645</v>
      </c>
      <c r="B1649" s="21" t="str">
        <f t="shared" si="50"/>
        <v>80002777</v>
      </c>
      <c r="C1649" s="21">
        <v>80002777</v>
      </c>
      <c r="D1649" s="22"/>
      <c r="E1649" s="22" t="s">
        <v>5408</v>
      </c>
      <c r="F1649" s="22" t="s">
        <v>1255</v>
      </c>
      <c r="G1649" s="22" t="s">
        <v>328</v>
      </c>
      <c r="H1649" s="17">
        <v>44707</v>
      </c>
      <c r="I1649" s="22" t="s">
        <v>4587</v>
      </c>
    </row>
    <row r="1650" spans="1:9">
      <c r="A1650" s="22">
        <f t="shared" si="51"/>
        <v>1646</v>
      </c>
      <c r="B1650" s="21" t="str">
        <f t="shared" si="50"/>
        <v>00113044</v>
      </c>
      <c r="C1650" s="21">
        <v>113044</v>
      </c>
      <c r="D1650" s="22"/>
      <c r="E1650" s="22" t="s">
        <v>5501</v>
      </c>
      <c r="F1650" s="22" t="s">
        <v>1255</v>
      </c>
      <c r="G1650" s="22" t="s">
        <v>328</v>
      </c>
      <c r="H1650" s="17">
        <v>44707</v>
      </c>
      <c r="I1650" s="22" t="s">
        <v>4587</v>
      </c>
    </row>
    <row r="1651" spans="1:9">
      <c r="A1651" s="22">
        <f t="shared" si="51"/>
        <v>1647</v>
      </c>
      <c r="B1651" s="21" t="str">
        <f t="shared" si="50"/>
        <v>80002330</v>
      </c>
      <c r="C1651" s="21">
        <v>80002330</v>
      </c>
      <c r="D1651" s="22"/>
      <c r="E1651" s="22" t="s">
        <v>5684</v>
      </c>
      <c r="F1651" s="22" t="s">
        <v>1255</v>
      </c>
      <c r="G1651" s="22" t="s">
        <v>328</v>
      </c>
      <c r="H1651" s="17">
        <v>44707</v>
      </c>
      <c r="I1651" s="22" t="s">
        <v>4587</v>
      </c>
    </row>
    <row r="1652" spans="1:9">
      <c r="A1652" s="22">
        <f t="shared" si="51"/>
        <v>1648</v>
      </c>
      <c r="B1652" s="21" t="str">
        <f t="shared" si="50"/>
        <v>01121141</v>
      </c>
      <c r="C1652" s="21">
        <v>1121141</v>
      </c>
      <c r="D1652" s="22"/>
      <c r="E1652" s="22" t="s">
        <v>1389</v>
      </c>
      <c r="F1652" s="22" t="s">
        <v>1255</v>
      </c>
      <c r="G1652" s="22" t="s">
        <v>328</v>
      </c>
      <c r="H1652" s="17">
        <v>44707</v>
      </c>
      <c r="I1652" s="22" t="s">
        <v>4587</v>
      </c>
    </row>
    <row r="1653" spans="1:9">
      <c r="A1653" s="22">
        <f t="shared" si="51"/>
        <v>1649</v>
      </c>
      <c r="B1653" s="21" t="str">
        <f t="shared" si="50"/>
        <v>80002120</v>
      </c>
      <c r="C1653" s="21">
        <v>80002120</v>
      </c>
      <c r="D1653" s="22"/>
      <c r="E1653" s="22" t="s">
        <v>6114</v>
      </c>
      <c r="F1653" s="22" t="s">
        <v>1255</v>
      </c>
      <c r="G1653" s="22" t="s">
        <v>386</v>
      </c>
      <c r="H1653" s="17">
        <v>44707</v>
      </c>
      <c r="I1653" s="22" t="s">
        <v>4587</v>
      </c>
    </row>
    <row r="1654" spans="1:9">
      <c r="A1654" s="22">
        <f t="shared" si="51"/>
        <v>1650</v>
      </c>
      <c r="B1654" s="21" t="str">
        <f t="shared" si="50"/>
        <v>00110961</v>
      </c>
      <c r="C1654" s="21">
        <v>110961</v>
      </c>
      <c r="D1654" s="22"/>
      <c r="E1654" s="22" t="s">
        <v>5904</v>
      </c>
      <c r="F1654" s="22" t="s">
        <v>1255</v>
      </c>
      <c r="G1654" s="22" t="s">
        <v>328</v>
      </c>
      <c r="H1654" s="17">
        <v>44707</v>
      </c>
      <c r="I1654" s="22" t="s">
        <v>4587</v>
      </c>
    </row>
    <row r="1655" spans="1:9">
      <c r="A1655" s="22">
        <f t="shared" si="51"/>
        <v>1651</v>
      </c>
      <c r="B1655" s="21" t="str">
        <f t="shared" si="50"/>
        <v>80002186</v>
      </c>
      <c r="C1655" s="21">
        <v>80002186</v>
      </c>
      <c r="D1655" s="22"/>
      <c r="E1655" s="22" t="s">
        <v>5599</v>
      </c>
      <c r="F1655" s="22" t="s">
        <v>1255</v>
      </c>
      <c r="G1655" s="22" t="s">
        <v>405</v>
      </c>
      <c r="H1655" s="17">
        <v>44707</v>
      </c>
      <c r="I1655" s="22" t="s">
        <v>4587</v>
      </c>
    </row>
    <row r="1656" spans="1:9">
      <c r="A1656" s="22">
        <f t="shared" si="51"/>
        <v>1652</v>
      </c>
      <c r="B1656" s="21" t="str">
        <f t="shared" si="50"/>
        <v>00117344</v>
      </c>
      <c r="C1656" s="21">
        <v>117344</v>
      </c>
      <c r="D1656" s="22"/>
      <c r="E1656" s="22" t="s">
        <v>5562</v>
      </c>
      <c r="F1656" s="22" t="s">
        <v>1255</v>
      </c>
      <c r="G1656" s="22" t="s">
        <v>328</v>
      </c>
      <c r="H1656" s="17">
        <v>44707</v>
      </c>
      <c r="I1656" s="22" t="s">
        <v>4587</v>
      </c>
    </row>
    <row r="1657" spans="1:9">
      <c r="A1657" s="22">
        <f t="shared" si="51"/>
        <v>1653</v>
      </c>
      <c r="B1657" s="21" t="str">
        <f t="shared" si="50"/>
        <v>80002786</v>
      </c>
      <c r="C1657" s="21">
        <v>80002786</v>
      </c>
      <c r="D1657" s="22"/>
      <c r="E1657" s="22" t="s">
        <v>5878</v>
      </c>
      <c r="F1657" s="22" t="s">
        <v>1255</v>
      </c>
      <c r="G1657" s="22" t="s">
        <v>328</v>
      </c>
      <c r="H1657" s="17">
        <v>44707</v>
      </c>
      <c r="I1657" s="22" t="s">
        <v>4587</v>
      </c>
    </row>
    <row r="1658" spans="1:9">
      <c r="A1658" s="22">
        <f t="shared" si="51"/>
        <v>1654</v>
      </c>
      <c r="B1658" s="21" t="str">
        <f t="shared" si="50"/>
        <v>80002186</v>
      </c>
      <c r="C1658" s="21">
        <v>80002186</v>
      </c>
      <c r="D1658" s="22"/>
      <c r="E1658" s="22" t="s">
        <v>5599</v>
      </c>
      <c r="F1658" s="22" t="s">
        <v>1255</v>
      </c>
      <c r="G1658" s="22" t="s">
        <v>405</v>
      </c>
      <c r="H1658" s="17">
        <v>44707</v>
      </c>
      <c r="I1658" s="22" t="s">
        <v>4587</v>
      </c>
    </row>
    <row r="1659" spans="1:9">
      <c r="A1659" s="22">
        <f t="shared" si="51"/>
        <v>1655</v>
      </c>
      <c r="B1659" s="21" t="str">
        <f t="shared" si="50"/>
        <v>80002970</v>
      </c>
      <c r="C1659" s="21">
        <v>80002970</v>
      </c>
      <c r="D1659" s="22"/>
      <c r="E1659" s="22" t="s">
        <v>5531</v>
      </c>
      <c r="F1659" s="22" t="s">
        <v>1255</v>
      </c>
      <c r="G1659" s="22" t="s">
        <v>328</v>
      </c>
      <c r="H1659" s="17">
        <v>44707</v>
      </c>
      <c r="I1659" s="22" t="s">
        <v>4587</v>
      </c>
    </row>
    <row r="1660" spans="1:9">
      <c r="A1660" s="22">
        <f t="shared" si="51"/>
        <v>1656</v>
      </c>
      <c r="B1660" s="21" t="str">
        <f t="shared" si="50"/>
        <v>00110271</v>
      </c>
      <c r="C1660" s="21">
        <v>110271</v>
      </c>
      <c r="D1660" s="22"/>
      <c r="E1660" s="22" t="s">
        <v>5307</v>
      </c>
      <c r="F1660" s="22" t="s">
        <v>1255</v>
      </c>
      <c r="G1660" s="22" t="s">
        <v>386</v>
      </c>
      <c r="H1660" s="17">
        <v>44707</v>
      </c>
      <c r="I1660" s="22" t="s">
        <v>4587</v>
      </c>
    </row>
    <row r="1661" spans="1:9">
      <c r="A1661" s="22">
        <f t="shared" si="51"/>
        <v>1657</v>
      </c>
      <c r="B1661" s="21" t="str">
        <f t="shared" si="50"/>
        <v>80001280</v>
      </c>
      <c r="C1661" s="21">
        <v>80001280</v>
      </c>
      <c r="D1661" s="22"/>
      <c r="E1661" s="22" t="s">
        <v>6115</v>
      </c>
      <c r="F1661" s="22" t="s">
        <v>1255</v>
      </c>
      <c r="G1661" s="22" t="s">
        <v>405</v>
      </c>
      <c r="H1661" s="17">
        <v>44708</v>
      </c>
      <c r="I1661" s="22" t="s">
        <v>4587</v>
      </c>
    </row>
    <row r="1662" spans="1:9">
      <c r="A1662" s="22">
        <f t="shared" si="51"/>
        <v>1658</v>
      </c>
      <c r="B1662" s="21" t="str">
        <f t="shared" si="50"/>
        <v>22040005</v>
      </c>
      <c r="C1662" s="21">
        <v>22040005</v>
      </c>
      <c r="D1662" s="22"/>
      <c r="E1662" s="22" t="s">
        <v>5253</v>
      </c>
      <c r="F1662" s="22" t="s">
        <v>1210</v>
      </c>
      <c r="G1662" s="22" t="s">
        <v>355</v>
      </c>
      <c r="H1662" s="17">
        <v>44708</v>
      </c>
      <c r="I1662" s="22" t="s">
        <v>4587</v>
      </c>
    </row>
    <row r="1663" spans="1:9">
      <c r="A1663" s="22">
        <f t="shared" si="51"/>
        <v>1659</v>
      </c>
      <c r="B1663" s="21" t="str">
        <f t="shared" si="50"/>
        <v>80001267</v>
      </c>
      <c r="C1663" s="21">
        <v>80001267</v>
      </c>
      <c r="D1663" s="22"/>
      <c r="E1663" s="22" t="s">
        <v>5490</v>
      </c>
      <c r="F1663" s="22" t="s">
        <v>1255</v>
      </c>
      <c r="G1663" s="22" t="s">
        <v>405</v>
      </c>
      <c r="H1663" s="17">
        <v>44708</v>
      </c>
      <c r="I1663" s="22" t="s">
        <v>4587</v>
      </c>
    </row>
    <row r="1664" spans="1:9">
      <c r="A1664" s="22">
        <f t="shared" si="51"/>
        <v>1660</v>
      </c>
      <c r="B1664" s="21" t="str">
        <f t="shared" si="50"/>
        <v>80002470</v>
      </c>
      <c r="C1664" s="21">
        <v>80002470</v>
      </c>
      <c r="D1664" s="22"/>
      <c r="E1664" s="22" t="s">
        <v>5862</v>
      </c>
      <c r="F1664" s="22" t="s">
        <v>1255</v>
      </c>
      <c r="G1664" s="22" t="s">
        <v>405</v>
      </c>
      <c r="H1664" s="17">
        <v>44708</v>
      </c>
      <c r="I1664" s="22" t="s">
        <v>4587</v>
      </c>
    </row>
    <row r="1665" spans="1:9">
      <c r="A1665" s="22">
        <f t="shared" si="51"/>
        <v>1661</v>
      </c>
      <c r="B1665" s="21" t="str">
        <f t="shared" si="50"/>
        <v>80002554</v>
      </c>
      <c r="C1665" s="21">
        <v>80002554</v>
      </c>
      <c r="D1665" s="22"/>
      <c r="E1665" s="22" t="s">
        <v>5320</v>
      </c>
      <c r="F1665" s="22" t="s">
        <v>1255</v>
      </c>
      <c r="G1665" s="22" t="s">
        <v>405</v>
      </c>
      <c r="H1665" s="17">
        <v>44708</v>
      </c>
      <c r="I1665" s="22" t="s">
        <v>4587</v>
      </c>
    </row>
    <row r="1666" spans="1:9">
      <c r="A1666" s="22">
        <f t="shared" si="51"/>
        <v>1662</v>
      </c>
      <c r="B1666" s="21" t="str">
        <f t="shared" si="50"/>
        <v>80002554</v>
      </c>
      <c r="C1666" s="21">
        <v>80002554</v>
      </c>
      <c r="D1666" s="22"/>
      <c r="E1666" s="22" t="s">
        <v>5320</v>
      </c>
      <c r="F1666" s="22" t="s">
        <v>1255</v>
      </c>
      <c r="G1666" s="22" t="s">
        <v>405</v>
      </c>
      <c r="H1666" s="17">
        <v>44708</v>
      </c>
      <c r="I1666" s="22" t="s">
        <v>4587</v>
      </c>
    </row>
    <row r="1667" spans="1:9">
      <c r="A1667" s="22">
        <f t="shared" si="51"/>
        <v>1663</v>
      </c>
      <c r="B1667" s="21" t="str">
        <f t="shared" si="50"/>
        <v>80003615</v>
      </c>
      <c r="C1667" s="21">
        <v>80003615</v>
      </c>
      <c r="D1667" s="22"/>
      <c r="E1667" s="22" t="s">
        <v>2964</v>
      </c>
      <c r="F1667" s="22" t="s">
        <v>1255</v>
      </c>
      <c r="G1667" s="22" t="s">
        <v>405</v>
      </c>
      <c r="H1667" s="17">
        <v>44708</v>
      </c>
      <c r="I1667" s="22" t="s">
        <v>4587</v>
      </c>
    </row>
    <row r="1668" spans="1:9">
      <c r="A1668" s="22">
        <f t="shared" si="51"/>
        <v>1664</v>
      </c>
      <c r="B1668" s="21" t="str">
        <f t="shared" si="50"/>
        <v>80001820</v>
      </c>
      <c r="C1668" s="21">
        <v>80001820</v>
      </c>
      <c r="D1668" s="22"/>
      <c r="E1668" s="22" t="s">
        <v>6116</v>
      </c>
      <c r="F1668" s="22" t="s">
        <v>1255</v>
      </c>
      <c r="G1668" s="22" t="s">
        <v>405</v>
      </c>
      <c r="H1668" s="17">
        <v>44708</v>
      </c>
      <c r="I1668" s="22" t="s">
        <v>4587</v>
      </c>
    </row>
    <row r="1669" spans="1:9">
      <c r="A1669" s="22">
        <f t="shared" si="51"/>
        <v>1665</v>
      </c>
      <c r="B1669" s="21" t="str">
        <f t="shared" ref="B1669:B1732" si="52">TEXT(C1669,"00000000")</f>
        <v>80002002</v>
      </c>
      <c r="C1669" s="21">
        <v>80002002</v>
      </c>
      <c r="D1669" s="22"/>
      <c r="E1669" s="22" t="s">
        <v>5151</v>
      </c>
      <c r="F1669" s="22" t="s">
        <v>1255</v>
      </c>
      <c r="G1669" s="22" t="s">
        <v>405</v>
      </c>
      <c r="H1669" s="17">
        <v>44708</v>
      </c>
      <c r="I1669" s="22" t="s">
        <v>4587</v>
      </c>
    </row>
    <row r="1670" spans="1:9">
      <c r="A1670" s="22">
        <f t="shared" si="51"/>
        <v>1666</v>
      </c>
      <c r="B1670" s="21" t="str">
        <f t="shared" si="52"/>
        <v>80003140</v>
      </c>
      <c r="C1670" s="21">
        <v>80003140</v>
      </c>
      <c r="D1670" s="22"/>
      <c r="E1670" s="22" t="s">
        <v>5843</v>
      </c>
      <c r="F1670" s="22" t="s">
        <v>1255</v>
      </c>
      <c r="G1670" s="22" t="s">
        <v>386</v>
      </c>
      <c r="H1670" s="17">
        <v>44708</v>
      </c>
      <c r="I1670" s="22" t="s">
        <v>4587</v>
      </c>
    </row>
    <row r="1671" spans="1:9">
      <c r="A1671" s="22">
        <f t="shared" si="51"/>
        <v>1667</v>
      </c>
      <c r="B1671" s="21" t="str">
        <f t="shared" si="52"/>
        <v>80001814</v>
      </c>
      <c r="C1671" s="21">
        <v>80001814</v>
      </c>
      <c r="D1671" s="22"/>
      <c r="E1671" s="22" t="s">
        <v>6117</v>
      </c>
      <c r="F1671" s="22" t="s">
        <v>1255</v>
      </c>
      <c r="G1671" s="22" t="s">
        <v>405</v>
      </c>
      <c r="H1671" s="17">
        <v>44708</v>
      </c>
      <c r="I1671" s="22" t="s">
        <v>4587</v>
      </c>
    </row>
    <row r="1672" spans="1:9">
      <c r="A1672" s="22">
        <f t="shared" ref="A1672:A1735" si="53">A1671+1</f>
        <v>1668</v>
      </c>
      <c r="B1672" s="21" t="str">
        <f t="shared" si="52"/>
        <v>80002961</v>
      </c>
      <c r="C1672" s="21">
        <v>80002961</v>
      </c>
      <c r="D1672" s="22"/>
      <c r="E1672" s="22" t="s">
        <v>6118</v>
      </c>
      <c r="F1672" s="22" t="s">
        <v>1255</v>
      </c>
      <c r="G1672" s="22" t="s">
        <v>405</v>
      </c>
      <c r="H1672" s="17">
        <v>44708</v>
      </c>
      <c r="I1672" s="22" t="s">
        <v>4587</v>
      </c>
    </row>
    <row r="1673" spans="1:9">
      <c r="A1673" s="22">
        <f t="shared" si="53"/>
        <v>1669</v>
      </c>
      <c r="B1673" s="21" t="str">
        <f t="shared" si="52"/>
        <v>80002117</v>
      </c>
      <c r="C1673" s="21">
        <v>80002117</v>
      </c>
      <c r="D1673" s="22"/>
      <c r="E1673" s="22" t="s">
        <v>6119</v>
      </c>
      <c r="F1673" s="22" t="s">
        <v>1255</v>
      </c>
      <c r="G1673" s="22" t="s">
        <v>405</v>
      </c>
      <c r="H1673" s="17">
        <v>44708</v>
      </c>
      <c r="I1673" s="22" t="s">
        <v>4587</v>
      </c>
    </row>
    <row r="1674" spans="1:9">
      <c r="A1674" s="22">
        <f t="shared" si="53"/>
        <v>1670</v>
      </c>
      <c r="B1674" s="21" t="str">
        <f t="shared" si="52"/>
        <v>80001347</v>
      </c>
      <c r="C1674" s="21">
        <v>80001347</v>
      </c>
      <c r="D1674" s="22"/>
      <c r="E1674" s="22" t="s">
        <v>5216</v>
      </c>
      <c r="F1674" s="22" t="s">
        <v>1255</v>
      </c>
      <c r="G1674" s="22" t="s">
        <v>405</v>
      </c>
      <c r="H1674" s="17">
        <v>44708</v>
      </c>
      <c r="I1674" s="22" t="s">
        <v>4587</v>
      </c>
    </row>
    <row r="1675" spans="1:9">
      <c r="A1675" s="22">
        <f t="shared" si="53"/>
        <v>1671</v>
      </c>
      <c r="B1675" s="21" t="str">
        <f t="shared" si="52"/>
        <v>00001036</v>
      </c>
      <c r="C1675" s="21">
        <v>1036</v>
      </c>
      <c r="D1675" s="22"/>
      <c r="E1675" s="22" t="s">
        <v>5443</v>
      </c>
      <c r="F1675" s="22" t="s">
        <v>5138</v>
      </c>
      <c r="G1675" s="22" t="s">
        <v>328</v>
      </c>
      <c r="H1675" s="17">
        <v>44708</v>
      </c>
      <c r="I1675" s="22" t="s">
        <v>4587</v>
      </c>
    </row>
    <row r="1676" spans="1:9">
      <c r="A1676" s="22">
        <f t="shared" si="53"/>
        <v>1672</v>
      </c>
      <c r="B1676" s="21" t="str">
        <f t="shared" si="52"/>
        <v>80002188</v>
      </c>
      <c r="C1676" s="21">
        <v>80002188</v>
      </c>
      <c r="D1676" s="22"/>
      <c r="E1676" s="22" t="s">
        <v>5680</v>
      </c>
      <c r="F1676" s="22" t="s">
        <v>1255</v>
      </c>
      <c r="G1676" s="22" t="s">
        <v>328</v>
      </c>
      <c r="H1676" s="17">
        <v>44709</v>
      </c>
      <c r="I1676" s="22" t="s">
        <v>4587</v>
      </c>
    </row>
    <row r="1677" spans="1:9">
      <c r="A1677" s="22">
        <f t="shared" si="53"/>
        <v>1673</v>
      </c>
      <c r="B1677" s="21" t="str">
        <f t="shared" si="52"/>
        <v>80002399</v>
      </c>
      <c r="C1677" s="21">
        <v>80002399</v>
      </c>
      <c r="D1677" s="22"/>
      <c r="E1677" s="22" t="s">
        <v>5519</v>
      </c>
      <c r="F1677" s="22" t="s">
        <v>1255</v>
      </c>
      <c r="G1677" s="22" t="s">
        <v>328</v>
      </c>
      <c r="H1677" s="17">
        <v>44709</v>
      </c>
      <c r="I1677" s="22" t="s">
        <v>4587</v>
      </c>
    </row>
    <row r="1678" spans="1:9">
      <c r="A1678" s="22">
        <f t="shared" si="53"/>
        <v>1674</v>
      </c>
      <c r="B1678" s="21" t="str">
        <f t="shared" si="52"/>
        <v>80001218</v>
      </c>
      <c r="C1678" s="21">
        <v>80001218</v>
      </c>
      <c r="D1678" s="22"/>
      <c r="E1678" s="22" t="s">
        <v>5464</v>
      </c>
      <c r="F1678" s="22" t="s">
        <v>1255</v>
      </c>
      <c r="G1678" s="22" t="s">
        <v>328</v>
      </c>
      <c r="H1678" s="17">
        <v>44709</v>
      </c>
      <c r="I1678" s="22" t="s">
        <v>4587</v>
      </c>
    </row>
    <row r="1679" spans="1:9">
      <c r="A1679" s="22">
        <f t="shared" si="53"/>
        <v>1675</v>
      </c>
      <c r="B1679" s="21" t="str">
        <f t="shared" si="52"/>
        <v>80003079</v>
      </c>
      <c r="C1679" s="21">
        <v>80003079</v>
      </c>
      <c r="D1679" s="22"/>
      <c r="E1679" s="22" t="s">
        <v>6120</v>
      </c>
      <c r="F1679" s="22" t="s">
        <v>1255</v>
      </c>
      <c r="G1679" s="22" t="s">
        <v>405</v>
      </c>
      <c r="H1679" s="17">
        <v>44709</v>
      </c>
      <c r="I1679" s="22" t="s">
        <v>4587</v>
      </c>
    </row>
    <row r="1680" spans="1:9">
      <c r="A1680" s="22">
        <f t="shared" si="53"/>
        <v>1676</v>
      </c>
      <c r="B1680" s="21" t="str">
        <f t="shared" si="52"/>
        <v>80002778</v>
      </c>
      <c r="C1680" s="21">
        <v>80002778</v>
      </c>
      <c r="D1680" s="22"/>
      <c r="E1680" s="22" t="s">
        <v>2157</v>
      </c>
      <c r="F1680" s="22" t="s">
        <v>1255</v>
      </c>
      <c r="G1680" s="22" t="s">
        <v>328</v>
      </c>
      <c r="H1680" s="17">
        <v>44709</v>
      </c>
      <c r="I1680" s="22" t="s">
        <v>4587</v>
      </c>
    </row>
    <row r="1681" spans="1:9">
      <c r="A1681" s="22">
        <f t="shared" si="53"/>
        <v>1677</v>
      </c>
      <c r="B1681" s="21" t="str">
        <f t="shared" si="52"/>
        <v>80003133</v>
      </c>
      <c r="C1681" s="21">
        <v>80003133</v>
      </c>
      <c r="D1681" s="22"/>
      <c r="E1681" s="22" t="s">
        <v>6121</v>
      </c>
      <c r="F1681" s="22" t="s">
        <v>1255</v>
      </c>
      <c r="G1681" s="22" t="s">
        <v>328</v>
      </c>
      <c r="H1681" s="17">
        <v>44709</v>
      </c>
      <c r="I1681" s="22" t="s">
        <v>4587</v>
      </c>
    </row>
    <row r="1682" spans="1:9">
      <c r="A1682" s="22">
        <f t="shared" si="53"/>
        <v>1678</v>
      </c>
      <c r="B1682" s="21" t="str">
        <f t="shared" si="52"/>
        <v>BMP151021</v>
      </c>
      <c r="C1682" s="21" t="s">
        <v>619</v>
      </c>
      <c r="D1682" s="22"/>
      <c r="E1682" s="22" t="s">
        <v>6122</v>
      </c>
      <c r="F1682" s="22" t="s">
        <v>326</v>
      </c>
      <c r="G1682" s="22" t="s">
        <v>386</v>
      </c>
      <c r="H1682" s="17">
        <v>44709</v>
      </c>
      <c r="I1682" s="22" t="s">
        <v>4587</v>
      </c>
    </row>
    <row r="1683" spans="1:9">
      <c r="A1683" s="22">
        <f t="shared" si="53"/>
        <v>1679</v>
      </c>
      <c r="B1683" s="21" t="str">
        <f t="shared" si="52"/>
        <v>00415016</v>
      </c>
      <c r="C1683" s="21">
        <v>415016</v>
      </c>
      <c r="D1683" s="22"/>
      <c r="E1683" s="22" t="s">
        <v>5517</v>
      </c>
      <c r="F1683" s="22" t="s">
        <v>1255</v>
      </c>
      <c r="G1683" s="22" t="s">
        <v>328</v>
      </c>
      <c r="H1683" s="17">
        <v>44709</v>
      </c>
      <c r="I1683" s="22" t="s">
        <v>4587</v>
      </c>
    </row>
    <row r="1684" spans="1:9">
      <c r="A1684" s="22">
        <f t="shared" si="53"/>
        <v>1680</v>
      </c>
      <c r="B1684" s="21" t="str">
        <f t="shared" si="52"/>
        <v>00112727</v>
      </c>
      <c r="C1684" s="21">
        <v>112727</v>
      </c>
      <c r="D1684" s="22"/>
      <c r="E1684" s="22" t="s">
        <v>5241</v>
      </c>
      <c r="F1684" s="22" t="s">
        <v>1255</v>
      </c>
      <c r="G1684" s="22" t="s">
        <v>405</v>
      </c>
      <c r="H1684" s="17">
        <v>44710</v>
      </c>
      <c r="I1684" s="22" t="s">
        <v>4587</v>
      </c>
    </row>
    <row r="1685" spans="1:9">
      <c r="A1685" s="22">
        <f t="shared" si="53"/>
        <v>1681</v>
      </c>
      <c r="B1685" s="21" t="str">
        <f t="shared" si="52"/>
        <v>80001117</v>
      </c>
      <c r="C1685" s="21">
        <v>80001117</v>
      </c>
      <c r="D1685" s="22"/>
      <c r="E1685" s="22" t="s">
        <v>5378</v>
      </c>
      <c r="F1685" s="22" t="s">
        <v>1255</v>
      </c>
      <c r="G1685" s="22" t="s">
        <v>405</v>
      </c>
      <c r="H1685" s="17">
        <v>44710</v>
      </c>
      <c r="I1685" s="22" t="s">
        <v>4587</v>
      </c>
    </row>
    <row r="1686" spans="1:9">
      <c r="A1686" s="22">
        <f t="shared" si="53"/>
        <v>1682</v>
      </c>
      <c r="B1686" s="21" t="str">
        <f t="shared" si="52"/>
        <v>80002873</v>
      </c>
      <c r="C1686" s="21">
        <v>80002873</v>
      </c>
      <c r="D1686" s="22"/>
      <c r="E1686" s="22" t="s">
        <v>6123</v>
      </c>
      <c r="F1686" s="22" t="s">
        <v>1255</v>
      </c>
      <c r="G1686" s="22" t="s">
        <v>405</v>
      </c>
      <c r="H1686" s="17">
        <v>44710</v>
      </c>
      <c r="I1686" s="22" t="s">
        <v>4587</v>
      </c>
    </row>
    <row r="1687" spans="1:9">
      <c r="A1687" s="22">
        <f t="shared" si="53"/>
        <v>1683</v>
      </c>
      <c r="B1687" s="21" t="str">
        <f t="shared" si="52"/>
        <v>80003028</v>
      </c>
      <c r="C1687" s="21">
        <v>80003028</v>
      </c>
      <c r="D1687" s="22"/>
      <c r="E1687" s="22" t="s">
        <v>5097</v>
      </c>
      <c r="F1687" s="22" t="s">
        <v>1255</v>
      </c>
      <c r="G1687" s="22" t="s">
        <v>405</v>
      </c>
      <c r="H1687" s="17">
        <v>44710</v>
      </c>
      <c r="I1687" s="22" t="s">
        <v>4587</v>
      </c>
    </row>
    <row r="1688" spans="1:9">
      <c r="A1688" s="22">
        <f t="shared" si="53"/>
        <v>1684</v>
      </c>
      <c r="B1688" s="21" t="str">
        <f t="shared" si="52"/>
        <v>80000886</v>
      </c>
      <c r="C1688" s="21">
        <v>80000886</v>
      </c>
      <c r="D1688" s="22"/>
      <c r="E1688" s="22" t="s">
        <v>5439</v>
      </c>
      <c r="F1688" s="22" t="s">
        <v>1255</v>
      </c>
      <c r="G1688" s="22" t="s">
        <v>405</v>
      </c>
      <c r="H1688" s="17">
        <v>44710</v>
      </c>
      <c r="I1688" s="22" t="s">
        <v>4587</v>
      </c>
    </row>
    <row r="1689" spans="1:9">
      <c r="A1689" s="22">
        <f t="shared" si="53"/>
        <v>1685</v>
      </c>
      <c r="B1689" s="21" t="str">
        <f t="shared" si="52"/>
        <v>80002962</v>
      </c>
      <c r="C1689" s="21">
        <v>80002962</v>
      </c>
      <c r="D1689" s="22"/>
      <c r="E1689" s="22" t="s">
        <v>6124</v>
      </c>
      <c r="F1689" s="22" t="s">
        <v>1255</v>
      </c>
      <c r="G1689" s="22" t="s">
        <v>405</v>
      </c>
      <c r="H1689" s="17">
        <v>44710</v>
      </c>
      <c r="I1689" s="22" t="s">
        <v>4587</v>
      </c>
    </row>
    <row r="1690" spans="1:9">
      <c r="A1690" s="22">
        <f t="shared" si="53"/>
        <v>1686</v>
      </c>
      <c r="B1690" s="21" t="str">
        <f t="shared" si="52"/>
        <v>80000654</v>
      </c>
      <c r="C1690" s="21">
        <v>80000654</v>
      </c>
      <c r="D1690" s="22"/>
      <c r="E1690" s="22" t="s">
        <v>5357</v>
      </c>
      <c r="F1690" s="22" t="s">
        <v>1255</v>
      </c>
      <c r="G1690" s="22" t="s">
        <v>405</v>
      </c>
      <c r="H1690" s="17">
        <v>44710</v>
      </c>
      <c r="I1690" s="22" t="s">
        <v>4587</v>
      </c>
    </row>
    <row r="1691" spans="1:9">
      <c r="A1691" s="22">
        <f t="shared" si="53"/>
        <v>1687</v>
      </c>
      <c r="B1691" s="21" t="str">
        <f t="shared" si="52"/>
        <v>800038618</v>
      </c>
      <c r="C1691" s="21">
        <v>800038618</v>
      </c>
      <c r="D1691" s="22"/>
      <c r="E1691" s="22" t="s">
        <v>5350</v>
      </c>
      <c r="F1691" s="22" t="s">
        <v>1255</v>
      </c>
      <c r="G1691" s="22" t="s">
        <v>405</v>
      </c>
      <c r="H1691" s="17">
        <v>44711</v>
      </c>
      <c r="I1691" s="22" t="s">
        <v>4587</v>
      </c>
    </row>
    <row r="1692" spans="1:9">
      <c r="A1692" s="22">
        <f t="shared" si="53"/>
        <v>1688</v>
      </c>
      <c r="B1692" s="21" t="str">
        <f t="shared" si="52"/>
        <v>22060006</v>
      </c>
      <c r="C1692" s="21">
        <v>22060006</v>
      </c>
      <c r="D1692" s="22"/>
      <c r="E1692" s="22" t="s">
        <v>5435</v>
      </c>
      <c r="F1692" s="22" t="s">
        <v>1210</v>
      </c>
      <c r="G1692" s="22" t="s">
        <v>355</v>
      </c>
      <c r="H1692" s="17">
        <v>44711</v>
      </c>
      <c r="I1692" s="22" t="s">
        <v>4587</v>
      </c>
    </row>
    <row r="1693" spans="1:9">
      <c r="A1693" s="22">
        <f t="shared" si="53"/>
        <v>1689</v>
      </c>
      <c r="B1693" s="21" t="str">
        <f t="shared" si="52"/>
        <v>00112830</v>
      </c>
      <c r="C1693" s="21">
        <v>112830</v>
      </c>
      <c r="D1693" s="22"/>
      <c r="E1693" s="22" t="s">
        <v>5863</v>
      </c>
      <c r="F1693" s="22" t="s">
        <v>1255</v>
      </c>
      <c r="G1693" s="22" t="s">
        <v>328</v>
      </c>
      <c r="H1693" s="17">
        <v>44712</v>
      </c>
      <c r="I1693" s="22" t="s">
        <v>4587</v>
      </c>
    </row>
    <row r="1694" spans="1:9">
      <c r="A1694" s="22">
        <f t="shared" si="53"/>
        <v>1690</v>
      </c>
      <c r="B1694" s="21" t="str">
        <f t="shared" si="52"/>
        <v>80001770</v>
      </c>
      <c r="C1694" s="21">
        <v>80001770</v>
      </c>
      <c r="D1694" s="22"/>
      <c r="E1694" s="22" t="s">
        <v>1478</v>
      </c>
      <c r="F1694" s="22" t="s">
        <v>1255</v>
      </c>
      <c r="G1694" s="22" t="s">
        <v>328</v>
      </c>
      <c r="H1694" s="17">
        <v>44712</v>
      </c>
      <c r="I1694" s="22" t="s">
        <v>4587</v>
      </c>
    </row>
    <row r="1695" spans="1:9">
      <c r="A1695" s="22">
        <f t="shared" si="53"/>
        <v>1691</v>
      </c>
      <c r="B1695" s="21" t="str">
        <f t="shared" si="52"/>
        <v>80000885</v>
      </c>
      <c r="C1695" s="21">
        <v>80000885</v>
      </c>
      <c r="D1695" s="22"/>
      <c r="E1695" s="22" t="s">
        <v>6125</v>
      </c>
      <c r="F1695" s="22" t="s">
        <v>1255</v>
      </c>
      <c r="G1695" s="22" t="s">
        <v>405</v>
      </c>
      <c r="H1695" s="17">
        <v>44713</v>
      </c>
      <c r="I1695" s="22" t="s">
        <v>4587</v>
      </c>
    </row>
    <row r="1696" spans="1:9">
      <c r="A1696" s="22">
        <f t="shared" si="53"/>
        <v>1692</v>
      </c>
      <c r="B1696" s="21" t="str">
        <f t="shared" si="52"/>
        <v>80002465</v>
      </c>
      <c r="C1696" s="21">
        <v>80002465</v>
      </c>
      <c r="D1696" s="22"/>
      <c r="E1696" s="22" t="s">
        <v>5866</v>
      </c>
      <c r="F1696" s="22" t="s">
        <v>1255</v>
      </c>
      <c r="G1696" s="22" t="s">
        <v>405</v>
      </c>
      <c r="H1696" s="17">
        <v>44713</v>
      </c>
      <c r="I1696" s="22" t="s">
        <v>4587</v>
      </c>
    </row>
    <row r="1697" spans="1:9">
      <c r="A1697" s="22">
        <f t="shared" si="53"/>
        <v>1693</v>
      </c>
      <c r="B1697" s="21" t="str">
        <f t="shared" si="52"/>
        <v>80001765</v>
      </c>
      <c r="C1697" s="21">
        <v>80001765</v>
      </c>
      <c r="D1697" s="22"/>
      <c r="E1697" s="22" t="s">
        <v>5907</v>
      </c>
      <c r="F1697" s="22" t="s">
        <v>1255</v>
      </c>
      <c r="G1697" s="22" t="s">
        <v>328</v>
      </c>
      <c r="H1697" s="17">
        <v>44714</v>
      </c>
      <c r="I1697" s="22" t="s">
        <v>4587</v>
      </c>
    </row>
    <row r="1698" spans="1:9">
      <c r="A1698" s="22">
        <f t="shared" si="53"/>
        <v>1694</v>
      </c>
      <c r="B1698" s="21" t="str">
        <f t="shared" si="52"/>
        <v>BMP1410213</v>
      </c>
      <c r="C1698" s="21" t="s">
        <v>483</v>
      </c>
      <c r="D1698" s="22"/>
      <c r="E1698" s="22" t="s">
        <v>6126</v>
      </c>
      <c r="F1698" s="22" t="s">
        <v>326</v>
      </c>
      <c r="G1698" s="22" t="s">
        <v>386</v>
      </c>
      <c r="H1698" s="17">
        <v>44714</v>
      </c>
      <c r="I1698" s="22" t="s">
        <v>4587</v>
      </c>
    </row>
    <row r="1699" spans="1:9">
      <c r="A1699" s="22">
        <f t="shared" si="53"/>
        <v>1695</v>
      </c>
      <c r="B1699" s="21" t="str">
        <f t="shared" si="52"/>
        <v>80002331</v>
      </c>
      <c r="C1699" s="21">
        <v>80002331</v>
      </c>
      <c r="D1699" s="22"/>
      <c r="E1699" s="22" t="s">
        <v>5831</v>
      </c>
      <c r="F1699" s="22" t="s">
        <v>1255</v>
      </c>
      <c r="G1699" s="22" t="s">
        <v>328</v>
      </c>
      <c r="H1699" s="17">
        <v>44714</v>
      </c>
      <c r="I1699" s="22" t="s">
        <v>4587</v>
      </c>
    </row>
    <row r="1700" spans="1:9">
      <c r="A1700" s="22">
        <f t="shared" si="53"/>
        <v>1696</v>
      </c>
      <c r="B1700" s="21" t="str">
        <f t="shared" si="52"/>
        <v>02201377</v>
      </c>
      <c r="C1700" s="21">
        <v>2201377</v>
      </c>
      <c r="D1700" s="22"/>
      <c r="E1700" s="22" t="s">
        <v>6127</v>
      </c>
      <c r="F1700" s="22" t="s">
        <v>5138</v>
      </c>
      <c r="G1700" s="22" t="s">
        <v>328</v>
      </c>
      <c r="H1700" s="17">
        <v>44714</v>
      </c>
      <c r="I1700" s="22" t="s">
        <v>4587</v>
      </c>
    </row>
    <row r="1701" spans="1:9">
      <c r="A1701" s="22">
        <f t="shared" si="53"/>
        <v>1697</v>
      </c>
      <c r="B1701" s="21" t="str">
        <f t="shared" si="52"/>
        <v>80001795</v>
      </c>
      <c r="C1701" s="21">
        <v>80001795</v>
      </c>
      <c r="D1701" s="22"/>
      <c r="E1701" s="22" t="s">
        <v>5628</v>
      </c>
      <c r="F1701" s="22" t="s">
        <v>1255</v>
      </c>
      <c r="G1701" s="22" t="s">
        <v>328</v>
      </c>
      <c r="H1701" s="17">
        <v>44714</v>
      </c>
      <c r="I1701" s="22" t="s">
        <v>4587</v>
      </c>
    </row>
    <row r="1702" spans="1:9">
      <c r="A1702" s="22">
        <f t="shared" si="53"/>
        <v>1698</v>
      </c>
      <c r="B1702" s="21" t="str">
        <f t="shared" si="52"/>
        <v>80001795</v>
      </c>
      <c r="C1702" s="21">
        <v>80001795</v>
      </c>
      <c r="D1702" s="22"/>
      <c r="E1702" s="22" t="s">
        <v>5628</v>
      </c>
      <c r="F1702" s="22" t="s">
        <v>1255</v>
      </c>
      <c r="G1702" s="22" t="s">
        <v>328</v>
      </c>
      <c r="H1702" s="17">
        <v>44714</v>
      </c>
      <c r="I1702" s="22" t="s">
        <v>4587</v>
      </c>
    </row>
    <row r="1703" spans="1:9">
      <c r="A1703" s="22">
        <f t="shared" si="53"/>
        <v>1699</v>
      </c>
      <c r="B1703" s="21" t="str">
        <f t="shared" si="52"/>
        <v>C21040024</v>
      </c>
      <c r="C1703" s="21" t="s">
        <v>5177</v>
      </c>
      <c r="D1703" s="22"/>
      <c r="E1703" s="22" t="s">
        <v>5178</v>
      </c>
      <c r="F1703" s="22" t="s">
        <v>666</v>
      </c>
      <c r="G1703" s="22" t="s">
        <v>355</v>
      </c>
      <c r="H1703" s="17">
        <v>44714</v>
      </c>
      <c r="I1703" s="22" t="s">
        <v>4587</v>
      </c>
    </row>
    <row r="1704" spans="1:9">
      <c r="A1704" s="22">
        <f t="shared" si="53"/>
        <v>1700</v>
      </c>
      <c r="B1704" s="21" t="str">
        <f t="shared" si="52"/>
        <v>80001138</v>
      </c>
      <c r="C1704" s="21">
        <v>80001138</v>
      </c>
      <c r="D1704" s="22"/>
      <c r="E1704" s="22" t="s">
        <v>5365</v>
      </c>
      <c r="F1704" s="22" t="s">
        <v>1255</v>
      </c>
      <c r="G1704" s="22" t="s">
        <v>405</v>
      </c>
      <c r="H1704" s="17">
        <v>44715</v>
      </c>
      <c r="I1704" s="22" t="s">
        <v>4587</v>
      </c>
    </row>
    <row r="1705" spans="1:9">
      <c r="A1705" s="22">
        <f t="shared" si="53"/>
        <v>1701</v>
      </c>
      <c r="B1705" s="21" t="str">
        <f t="shared" si="52"/>
        <v>08002884</v>
      </c>
      <c r="C1705" s="21">
        <v>8002884</v>
      </c>
      <c r="D1705" s="22"/>
      <c r="E1705" s="22" t="s">
        <v>6128</v>
      </c>
      <c r="F1705" s="22" t="s">
        <v>1255</v>
      </c>
      <c r="G1705" s="22" t="s">
        <v>405</v>
      </c>
      <c r="H1705" s="17">
        <v>44715</v>
      </c>
      <c r="I1705" s="22" t="s">
        <v>4587</v>
      </c>
    </row>
    <row r="1706" spans="1:9">
      <c r="A1706" s="22">
        <f t="shared" si="53"/>
        <v>1702</v>
      </c>
      <c r="B1706" s="21" t="str">
        <f t="shared" si="52"/>
        <v>BMP1103221</v>
      </c>
      <c r="C1706" s="21" t="s">
        <v>461</v>
      </c>
      <c r="D1706" s="22"/>
      <c r="E1706" s="22" t="s">
        <v>6129</v>
      </c>
      <c r="F1706" s="22" t="s">
        <v>326</v>
      </c>
      <c r="G1706" s="22" t="s">
        <v>405</v>
      </c>
      <c r="H1706" s="17">
        <v>44715</v>
      </c>
      <c r="I1706" s="22" t="s">
        <v>4587</v>
      </c>
    </row>
    <row r="1707" spans="1:9">
      <c r="A1707" s="22">
        <f t="shared" si="53"/>
        <v>1703</v>
      </c>
      <c r="B1707" s="21" t="str">
        <f t="shared" si="52"/>
        <v>BMP1103221</v>
      </c>
      <c r="C1707" s="21" t="s">
        <v>461</v>
      </c>
      <c r="D1707" s="22"/>
      <c r="E1707" s="22" t="s">
        <v>6129</v>
      </c>
      <c r="F1707" s="22" t="s">
        <v>326</v>
      </c>
      <c r="G1707" s="22" t="s">
        <v>405</v>
      </c>
      <c r="H1707" s="17">
        <v>44715</v>
      </c>
      <c r="I1707" s="22" t="s">
        <v>4587</v>
      </c>
    </row>
    <row r="1708" spans="1:9">
      <c r="A1708" s="22">
        <f t="shared" si="53"/>
        <v>1704</v>
      </c>
      <c r="B1708" s="21" t="str">
        <f t="shared" si="52"/>
        <v>80000674</v>
      </c>
      <c r="C1708" s="21">
        <v>80000674</v>
      </c>
      <c r="D1708" s="22"/>
      <c r="E1708" s="22" t="s">
        <v>5116</v>
      </c>
      <c r="F1708" s="22" t="s">
        <v>1255</v>
      </c>
      <c r="G1708" s="22" t="s">
        <v>405</v>
      </c>
      <c r="H1708" s="17">
        <v>44715</v>
      </c>
      <c r="I1708" s="22" t="s">
        <v>4587</v>
      </c>
    </row>
    <row r="1709" spans="1:9">
      <c r="A1709" s="22">
        <f t="shared" si="53"/>
        <v>1705</v>
      </c>
      <c r="B1709" s="21" t="str">
        <f t="shared" si="52"/>
        <v>80000674</v>
      </c>
      <c r="C1709" s="21">
        <v>80000674</v>
      </c>
      <c r="D1709" s="22"/>
      <c r="E1709" s="22" t="s">
        <v>5116</v>
      </c>
      <c r="F1709" s="22" t="s">
        <v>1255</v>
      </c>
      <c r="G1709" s="22" t="s">
        <v>405</v>
      </c>
      <c r="H1709" s="17">
        <v>44715</v>
      </c>
      <c r="I1709" s="22" t="s">
        <v>4587</v>
      </c>
    </row>
    <row r="1710" spans="1:9">
      <c r="A1710" s="22">
        <f t="shared" si="53"/>
        <v>1706</v>
      </c>
      <c r="B1710" s="21" t="str">
        <f t="shared" si="52"/>
        <v>00119200</v>
      </c>
      <c r="C1710" s="21">
        <v>119200</v>
      </c>
      <c r="D1710" s="22"/>
      <c r="E1710" s="22" t="s">
        <v>5235</v>
      </c>
      <c r="F1710" s="22" t="s">
        <v>1255</v>
      </c>
      <c r="G1710" s="22" t="s">
        <v>405</v>
      </c>
      <c r="H1710" s="17">
        <v>44715</v>
      </c>
      <c r="I1710" s="22" t="s">
        <v>4587</v>
      </c>
    </row>
    <row r="1711" spans="1:9">
      <c r="A1711" s="22">
        <f t="shared" si="53"/>
        <v>1707</v>
      </c>
      <c r="B1711" s="21" t="str">
        <f t="shared" si="52"/>
        <v>80002567</v>
      </c>
      <c r="C1711" s="21">
        <v>80002567</v>
      </c>
      <c r="D1711" s="22"/>
      <c r="E1711" s="22" t="s">
        <v>6130</v>
      </c>
      <c r="F1711" s="22" t="s">
        <v>1255</v>
      </c>
      <c r="G1711" s="22" t="s">
        <v>328</v>
      </c>
      <c r="H1711" s="17">
        <v>44716</v>
      </c>
      <c r="I1711" s="22" t="s">
        <v>4587</v>
      </c>
    </row>
    <row r="1712" spans="1:9">
      <c r="A1712" s="22">
        <f t="shared" si="53"/>
        <v>1708</v>
      </c>
      <c r="B1712" s="21" t="str">
        <f t="shared" si="52"/>
        <v>00114064</v>
      </c>
      <c r="C1712" s="21">
        <v>114064</v>
      </c>
      <c r="D1712" s="22"/>
      <c r="E1712" s="22" t="s">
        <v>5447</v>
      </c>
      <c r="F1712" s="22" t="s">
        <v>1255</v>
      </c>
      <c r="G1712" s="22" t="s">
        <v>328</v>
      </c>
      <c r="H1712" s="17">
        <v>44716</v>
      </c>
      <c r="I1712" s="22" t="s">
        <v>4587</v>
      </c>
    </row>
    <row r="1713" spans="1:9">
      <c r="A1713" s="22">
        <f t="shared" si="53"/>
        <v>1709</v>
      </c>
      <c r="B1713" s="21" t="str">
        <f t="shared" si="52"/>
        <v>00117423</v>
      </c>
      <c r="C1713" s="21">
        <v>117423</v>
      </c>
      <c r="D1713" s="22"/>
      <c r="E1713" s="22" t="s">
        <v>5192</v>
      </c>
      <c r="F1713" s="22" t="s">
        <v>1255</v>
      </c>
      <c r="G1713" s="22" t="s">
        <v>355</v>
      </c>
      <c r="H1713" s="17">
        <v>44716</v>
      </c>
      <c r="I1713" s="22" t="s">
        <v>4587</v>
      </c>
    </row>
    <row r="1714" spans="1:9">
      <c r="A1714" s="22">
        <f t="shared" si="53"/>
        <v>1710</v>
      </c>
      <c r="B1714" s="21" t="str">
        <f t="shared" si="52"/>
        <v>00112663</v>
      </c>
      <c r="C1714" s="21">
        <v>112663</v>
      </c>
      <c r="D1714" s="22"/>
      <c r="E1714" s="22" t="s">
        <v>5933</v>
      </c>
      <c r="F1714" s="22" t="s">
        <v>1255</v>
      </c>
      <c r="G1714" s="22" t="s">
        <v>328</v>
      </c>
      <c r="H1714" s="17">
        <v>44716</v>
      </c>
      <c r="I1714" s="22" t="s">
        <v>4587</v>
      </c>
    </row>
    <row r="1715" spans="1:9">
      <c r="A1715" s="22">
        <f t="shared" si="53"/>
        <v>1711</v>
      </c>
      <c r="B1715" s="21" t="str">
        <f t="shared" si="52"/>
        <v>80002776</v>
      </c>
      <c r="C1715" s="21">
        <v>80002776</v>
      </c>
      <c r="D1715" s="22"/>
      <c r="E1715" s="22" t="s">
        <v>6131</v>
      </c>
      <c r="F1715" s="22" t="s">
        <v>1255</v>
      </c>
      <c r="G1715" s="22" t="s">
        <v>328</v>
      </c>
      <c r="H1715" s="17">
        <v>44716</v>
      </c>
      <c r="I1715" s="22" t="s">
        <v>4587</v>
      </c>
    </row>
    <row r="1716" spans="1:9">
      <c r="A1716" s="22">
        <f t="shared" si="53"/>
        <v>1712</v>
      </c>
      <c r="B1716" s="21" t="str">
        <f t="shared" si="52"/>
        <v>80003138</v>
      </c>
      <c r="C1716" s="21">
        <v>80003138</v>
      </c>
      <c r="D1716" s="22"/>
      <c r="E1716" s="22" t="s">
        <v>6132</v>
      </c>
      <c r="F1716" s="22" t="s">
        <v>1255</v>
      </c>
      <c r="G1716" s="22" t="s">
        <v>328</v>
      </c>
      <c r="H1716" s="17">
        <v>44716</v>
      </c>
      <c r="I1716" s="22" t="s">
        <v>4587</v>
      </c>
    </row>
    <row r="1717" spans="1:9">
      <c r="A1717" s="22">
        <f t="shared" si="53"/>
        <v>1713</v>
      </c>
      <c r="B1717" s="21" t="str">
        <f t="shared" si="52"/>
        <v>80002063</v>
      </c>
      <c r="C1717" s="21">
        <v>80002063</v>
      </c>
      <c r="D1717" s="22"/>
      <c r="E1717" s="22" t="s">
        <v>5520</v>
      </c>
      <c r="F1717" s="22" t="s">
        <v>1255</v>
      </c>
      <c r="G1717" s="22" t="s">
        <v>328</v>
      </c>
      <c r="H1717" s="17">
        <v>44716</v>
      </c>
      <c r="I1717" s="22" t="s">
        <v>4587</v>
      </c>
    </row>
    <row r="1718" spans="1:9">
      <c r="A1718" s="22">
        <f t="shared" si="53"/>
        <v>1714</v>
      </c>
      <c r="B1718" s="21" t="str">
        <f t="shared" si="52"/>
        <v>80002364</v>
      </c>
      <c r="C1718" s="21">
        <v>80002364</v>
      </c>
      <c r="D1718" s="22"/>
      <c r="E1718" s="22" t="s">
        <v>5854</v>
      </c>
      <c r="F1718" s="22" t="s">
        <v>1255</v>
      </c>
      <c r="G1718" s="22" t="s">
        <v>405</v>
      </c>
      <c r="H1718" s="17">
        <v>44716</v>
      </c>
      <c r="I1718" s="22" t="s">
        <v>4587</v>
      </c>
    </row>
    <row r="1719" spans="1:9">
      <c r="A1719" s="22">
        <f t="shared" si="53"/>
        <v>1715</v>
      </c>
      <c r="B1719" s="21" t="str">
        <f t="shared" si="52"/>
        <v>80000850</v>
      </c>
      <c r="C1719" s="21">
        <v>80000850</v>
      </c>
      <c r="D1719" s="22"/>
      <c r="E1719" s="22" t="s">
        <v>5109</v>
      </c>
      <c r="F1719" s="22" t="s">
        <v>1255</v>
      </c>
      <c r="G1719" s="22" t="s">
        <v>328</v>
      </c>
      <c r="H1719" s="17">
        <v>44716</v>
      </c>
      <c r="I1719" s="22" t="s">
        <v>4587</v>
      </c>
    </row>
    <row r="1720" spans="1:9">
      <c r="A1720" s="22">
        <f t="shared" si="53"/>
        <v>1716</v>
      </c>
      <c r="B1720" s="21" t="str">
        <f t="shared" si="52"/>
        <v>00112329</v>
      </c>
      <c r="C1720" s="21">
        <v>112329</v>
      </c>
      <c r="D1720" s="22"/>
      <c r="E1720" s="22" t="s">
        <v>5913</v>
      </c>
      <c r="F1720" s="22" t="s">
        <v>1255</v>
      </c>
      <c r="G1720" s="22" t="s">
        <v>328</v>
      </c>
      <c r="H1720" s="17">
        <v>44716</v>
      </c>
      <c r="I1720" s="22" t="s">
        <v>4587</v>
      </c>
    </row>
    <row r="1721" spans="1:9">
      <c r="A1721" s="22">
        <f t="shared" si="53"/>
        <v>1717</v>
      </c>
      <c r="B1721" s="21" t="str">
        <f t="shared" si="52"/>
        <v>00118089</v>
      </c>
      <c r="C1721" s="21">
        <v>118089</v>
      </c>
      <c r="D1721" s="22"/>
      <c r="E1721" s="22" t="s">
        <v>5936</v>
      </c>
      <c r="F1721" s="22" t="s">
        <v>1255</v>
      </c>
      <c r="G1721" s="22" t="s">
        <v>328</v>
      </c>
      <c r="H1721" s="17">
        <v>44716</v>
      </c>
      <c r="I1721" s="22" t="s">
        <v>4587</v>
      </c>
    </row>
    <row r="1722" spans="1:9">
      <c r="A1722" s="22">
        <f t="shared" si="53"/>
        <v>1718</v>
      </c>
      <c r="B1722" s="21" t="str">
        <f t="shared" si="52"/>
        <v>80003312</v>
      </c>
      <c r="C1722" s="21">
        <v>80003312</v>
      </c>
      <c r="D1722" s="22"/>
      <c r="E1722" s="22" t="s">
        <v>5807</v>
      </c>
      <c r="F1722" s="22" t="s">
        <v>1255</v>
      </c>
      <c r="G1722" s="22" t="s">
        <v>328</v>
      </c>
      <c r="H1722" s="17">
        <v>44717</v>
      </c>
      <c r="I1722" s="22" t="s">
        <v>4587</v>
      </c>
    </row>
    <row r="1723" spans="1:9">
      <c r="A1723" s="22">
        <f t="shared" si="53"/>
        <v>1719</v>
      </c>
      <c r="B1723" s="21" t="str">
        <f t="shared" si="52"/>
        <v>80002960</v>
      </c>
      <c r="C1723" s="21">
        <v>80002960</v>
      </c>
      <c r="D1723" s="22"/>
      <c r="E1723" s="22" t="s">
        <v>2422</v>
      </c>
      <c r="F1723" s="22" t="s">
        <v>1255</v>
      </c>
      <c r="G1723" s="22" t="s">
        <v>3973</v>
      </c>
      <c r="H1723" s="17">
        <v>44718</v>
      </c>
      <c r="I1723" s="22" t="s">
        <v>4587</v>
      </c>
    </row>
    <row r="1724" spans="1:9">
      <c r="A1724" s="22">
        <f t="shared" si="53"/>
        <v>1720</v>
      </c>
      <c r="B1724" s="21" t="str">
        <f t="shared" si="52"/>
        <v>80002485</v>
      </c>
      <c r="C1724" s="21">
        <v>80002485</v>
      </c>
      <c r="D1724" s="22"/>
      <c r="E1724" s="22" t="s">
        <v>5865</v>
      </c>
      <c r="F1724" s="22" t="s">
        <v>1255</v>
      </c>
      <c r="G1724" s="22" t="s">
        <v>405</v>
      </c>
      <c r="H1724" s="17">
        <v>44718</v>
      </c>
      <c r="I1724" s="22" t="s">
        <v>4587</v>
      </c>
    </row>
    <row r="1725" spans="1:9">
      <c r="A1725" s="22">
        <f t="shared" si="53"/>
        <v>1721</v>
      </c>
      <c r="B1725" s="21" t="str">
        <f t="shared" si="52"/>
        <v>80003136</v>
      </c>
      <c r="C1725" s="21">
        <v>80003136</v>
      </c>
      <c r="D1725" s="22"/>
      <c r="E1725" s="22" t="s">
        <v>6133</v>
      </c>
      <c r="F1725" s="22" t="s">
        <v>1255</v>
      </c>
      <c r="G1725" s="22" t="s">
        <v>405</v>
      </c>
      <c r="H1725" s="17">
        <v>44718</v>
      </c>
      <c r="I1725" s="22" t="s">
        <v>4587</v>
      </c>
    </row>
    <row r="1726" spans="1:9">
      <c r="A1726" s="22">
        <f t="shared" si="53"/>
        <v>1722</v>
      </c>
      <c r="B1726" s="21" t="str">
        <f t="shared" si="52"/>
        <v>80002960</v>
      </c>
      <c r="C1726" s="21">
        <v>80002960</v>
      </c>
      <c r="D1726" s="22"/>
      <c r="E1726" s="22" t="s">
        <v>6134</v>
      </c>
      <c r="F1726" s="22" t="s">
        <v>1255</v>
      </c>
      <c r="G1726" s="22" t="s">
        <v>3973</v>
      </c>
      <c r="H1726" s="17">
        <v>44718</v>
      </c>
      <c r="I1726" s="22" t="s">
        <v>4587</v>
      </c>
    </row>
    <row r="1727" spans="1:9">
      <c r="A1727" s="22">
        <f t="shared" si="53"/>
        <v>1723</v>
      </c>
      <c r="B1727" s="21" t="str">
        <f t="shared" si="52"/>
        <v>00707198</v>
      </c>
      <c r="C1727" s="21">
        <v>707198</v>
      </c>
      <c r="D1727" s="22"/>
      <c r="E1727" s="22" t="s">
        <v>5348</v>
      </c>
      <c r="F1727" s="22" t="s">
        <v>1255</v>
      </c>
      <c r="G1727" s="22" t="s">
        <v>355</v>
      </c>
      <c r="H1727" s="17">
        <v>44719</v>
      </c>
      <c r="I1727" s="22" t="s">
        <v>4587</v>
      </c>
    </row>
    <row r="1728" spans="1:9">
      <c r="A1728" s="22">
        <f t="shared" si="53"/>
        <v>1724</v>
      </c>
      <c r="B1728" s="21" t="str">
        <f t="shared" si="52"/>
        <v>00117326</v>
      </c>
      <c r="C1728" s="21">
        <v>117326</v>
      </c>
      <c r="D1728" s="22"/>
      <c r="E1728" s="22" t="s">
        <v>6135</v>
      </c>
      <c r="F1728" s="22" t="s">
        <v>1255</v>
      </c>
      <c r="G1728" s="22" t="s">
        <v>405</v>
      </c>
      <c r="H1728" s="17">
        <v>44719</v>
      </c>
      <c r="I1728" s="22" t="s">
        <v>4587</v>
      </c>
    </row>
    <row r="1729" spans="1:9">
      <c r="A1729" s="22">
        <f t="shared" si="53"/>
        <v>1725</v>
      </c>
      <c r="B1729" s="21" t="str">
        <f t="shared" si="52"/>
        <v>80000981</v>
      </c>
      <c r="C1729" s="21">
        <v>80000981</v>
      </c>
      <c r="D1729" s="22"/>
      <c r="E1729" s="22" t="s">
        <v>5327</v>
      </c>
      <c r="F1729" s="22" t="s">
        <v>1255</v>
      </c>
      <c r="G1729" s="22" t="s">
        <v>405</v>
      </c>
      <c r="H1729" s="17">
        <v>44719</v>
      </c>
      <c r="I1729" s="22" t="s">
        <v>4587</v>
      </c>
    </row>
    <row r="1730" spans="1:9">
      <c r="A1730" s="22">
        <f t="shared" si="53"/>
        <v>1726</v>
      </c>
      <c r="B1730" s="21" t="str">
        <f t="shared" si="52"/>
        <v>80003080</v>
      </c>
      <c r="C1730" s="21">
        <v>80003080</v>
      </c>
      <c r="D1730" s="22"/>
      <c r="E1730" s="22" t="s">
        <v>5786</v>
      </c>
      <c r="F1730" s="22" t="s">
        <v>1255</v>
      </c>
      <c r="G1730" s="22" t="s">
        <v>405</v>
      </c>
      <c r="H1730" s="17">
        <v>44719</v>
      </c>
      <c r="I1730" s="22" t="s">
        <v>4587</v>
      </c>
    </row>
    <row r="1731" spans="1:9">
      <c r="A1731" s="22">
        <f t="shared" si="53"/>
        <v>1727</v>
      </c>
      <c r="B1731" s="21" t="str">
        <f t="shared" si="52"/>
        <v>C2112001</v>
      </c>
      <c r="C1731" s="21" t="s">
        <v>6136</v>
      </c>
      <c r="D1731" s="22"/>
      <c r="E1731" s="22" t="s">
        <v>665</v>
      </c>
      <c r="F1731" s="22" t="s">
        <v>666</v>
      </c>
      <c r="G1731" s="22" t="s">
        <v>386</v>
      </c>
      <c r="H1731" s="17">
        <v>44719</v>
      </c>
      <c r="I1731" s="22" t="s">
        <v>4587</v>
      </c>
    </row>
    <row r="1732" spans="1:9">
      <c r="A1732" s="22">
        <f t="shared" si="53"/>
        <v>1728</v>
      </c>
      <c r="B1732" s="21" t="str">
        <f t="shared" si="52"/>
        <v>80002566</v>
      </c>
      <c r="C1732" s="21">
        <v>80002566</v>
      </c>
      <c r="D1732" s="22"/>
      <c r="E1732" s="22" t="s">
        <v>5882</v>
      </c>
      <c r="F1732" s="22" t="s">
        <v>1255</v>
      </c>
      <c r="G1732" s="22" t="s">
        <v>405</v>
      </c>
      <c r="H1732" s="17">
        <v>44720</v>
      </c>
      <c r="I1732" s="22" t="s">
        <v>4587</v>
      </c>
    </row>
    <row r="1733" spans="1:9">
      <c r="A1733" s="22">
        <f t="shared" si="53"/>
        <v>1729</v>
      </c>
      <c r="B1733" s="21" t="str">
        <f t="shared" ref="B1733:B1796" si="54">TEXT(C1733,"00000000")</f>
        <v>80002668</v>
      </c>
      <c r="C1733" s="21">
        <v>80002668</v>
      </c>
      <c r="D1733" s="22"/>
      <c r="E1733" s="22" t="s">
        <v>5945</v>
      </c>
      <c r="F1733" s="22" t="s">
        <v>1255</v>
      </c>
      <c r="G1733" s="22" t="s">
        <v>405</v>
      </c>
      <c r="H1733" s="17">
        <v>44720</v>
      </c>
      <c r="I1733" s="22" t="s">
        <v>4587</v>
      </c>
    </row>
    <row r="1734" spans="1:9">
      <c r="A1734" s="22">
        <f t="shared" si="53"/>
        <v>1730</v>
      </c>
      <c r="B1734" s="21" t="str">
        <f t="shared" si="54"/>
        <v>80003275</v>
      </c>
      <c r="C1734" s="21">
        <v>80003275</v>
      </c>
      <c r="D1734" s="22"/>
      <c r="E1734" s="22" t="s">
        <v>5287</v>
      </c>
      <c r="F1734" s="22" t="s">
        <v>1255</v>
      </c>
      <c r="G1734" s="22" t="s">
        <v>405</v>
      </c>
      <c r="H1734" s="17">
        <v>44720</v>
      </c>
      <c r="I1734" s="22" t="s">
        <v>4587</v>
      </c>
    </row>
    <row r="1735" spans="1:9">
      <c r="A1735" s="22">
        <f t="shared" si="53"/>
        <v>1731</v>
      </c>
      <c r="B1735" s="21" t="str">
        <f t="shared" si="54"/>
        <v>97987yyyi8</v>
      </c>
      <c r="C1735" s="21" t="s">
        <v>6137</v>
      </c>
      <c r="D1735" s="22"/>
      <c r="E1735" s="22" t="s">
        <v>6138</v>
      </c>
      <c r="F1735" s="22" t="s">
        <v>1255</v>
      </c>
      <c r="G1735" s="22" t="s">
        <v>405</v>
      </c>
      <c r="H1735" s="17">
        <v>44720</v>
      </c>
      <c r="I1735" s="22" t="s">
        <v>4587</v>
      </c>
    </row>
    <row r="1736" spans="1:9">
      <c r="A1736" s="22">
        <f t="shared" ref="A1736:A1799" si="55">A1735+1</f>
        <v>1732</v>
      </c>
      <c r="B1736" s="21" t="str">
        <f t="shared" si="54"/>
        <v>80001785</v>
      </c>
      <c r="C1736" s="21">
        <v>80001785</v>
      </c>
      <c r="D1736" s="22"/>
      <c r="E1736" s="22" t="s">
        <v>5593</v>
      </c>
      <c r="F1736" s="22" t="s">
        <v>1255</v>
      </c>
      <c r="G1736" s="22" t="s">
        <v>328</v>
      </c>
      <c r="H1736" s="17">
        <v>44720</v>
      </c>
      <c r="I1736" s="22" t="s">
        <v>4587</v>
      </c>
    </row>
    <row r="1737" spans="1:9">
      <c r="A1737" s="22">
        <f t="shared" si="55"/>
        <v>1733</v>
      </c>
      <c r="B1737" s="21" t="str">
        <f t="shared" si="54"/>
        <v>80002396</v>
      </c>
      <c r="C1737" s="21">
        <v>80002396</v>
      </c>
      <c r="D1737" s="22"/>
      <c r="E1737" s="22" t="s">
        <v>6139</v>
      </c>
      <c r="F1737" s="22" t="s">
        <v>1255</v>
      </c>
      <c r="G1737" s="22" t="s">
        <v>328</v>
      </c>
      <c r="H1737" s="17">
        <v>44720</v>
      </c>
      <c r="I1737" s="22" t="s">
        <v>4587</v>
      </c>
    </row>
    <row r="1738" spans="1:9">
      <c r="A1738" s="22">
        <f t="shared" si="55"/>
        <v>1734</v>
      </c>
      <c r="B1738" s="21" t="str">
        <f t="shared" si="54"/>
        <v>80002848</v>
      </c>
      <c r="C1738" s="21">
        <v>80002848</v>
      </c>
      <c r="D1738" s="22"/>
      <c r="E1738" s="22" t="s">
        <v>6140</v>
      </c>
      <c r="F1738" s="22" t="s">
        <v>1255</v>
      </c>
      <c r="G1738" s="22" t="s">
        <v>405</v>
      </c>
      <c r="H1738" s="17">
        <v>44721</v>
      </c>
      <c r="I1738" s="22" t="s">
        <v>4587</v>
      </c>
    </row>
    <row r="1739" spans="1:9">
      <c r="A1739" s="22">
        <f t="shared" si="55"/>
        <v>1735</v>
      </c>
      <c r="B1739" s="21" t="str">
        <f t="shared" si="54"/>
        <v>00119203</v>
      </c>
      <c r="C1739" s="21">
        <v>119203</v>
      </c>
      <c r="D1739" s="22"/>
      <c r="E1739" s="22" t="s">
        <v>5932</v>
      </c>
      <c r="F1739" s="22" t="s">
        <v>1255</v>
      </c>
      <c r="G1739" s="22" t="s">
        <v>355</v>
      </c>
      <c r="H1739" s="17">
        <v>44721</v>
      </c>
      <c r="I1739" s="22" t="s">
        <v>4587</v>
      </c>
    </row>
    <row r="1740" spans="1:9">
      <c r="A1740" s="22">
        <f t="shared" si="55"/>
        <v>1736</v>
      </c>
      <c r="B1740" s="21" t="str">
        <f t="shared" si="54"/>
        <v>04111064</v>
      </c>
      <c r="C1740" s="21">
        <v>4111064</v>
      </c>
      <c r="D1740" s="22"/>
      <c r="E1740" s="22" t="s">
        <v>5396</v>
      </c>
      <c r="F1740" s="22" t="s">
        <v>1255</v>
      </c>
      <c r="G1740" s="22" t="s">
        <v>328</v>
      </c>
      <c r="H1740" s="17">
        <v>44721</v>
      </c>
      <c r="I1740" s="22" t="s">
        <v>4587</v>
      </c>
    </row>
    <row r="1741" spans="1:9">
      <c r="A1741" s="22">
        <f t="shared" si="55"/>
        <v>1737</v>
      </c>
      <c r="B1741" s="21" t="str">
        <f t="shared" si="54"/>
        <v>00115145</v>
      </c>
      <c r="C1741" s="21">
        <v>115145</v>
      </c>
      <c r="D1741" s="22"/>
      <c r="E1741" s="22" t="s">
        <v>6141</v>
      </c>
      <c r="F1741" s="22" t="s">
        <v>1255</v>
      </c>
      <c r="G1741" s="22" t="s">
        <v>328</v>
      </c>
      <c r="H1741" s="17">
        <v>44721</v>
      </c>
      <c r="I1741" s="22" t="s">
        <v>4587</v>
      </c>
    </row>
    <row r="1742" spans="1:9">
      <c r="A1742" s="22">
        <f t="shared" si="55"/>
        <v>1738</v>
      </c>
      <c r="B1742" s="21" t="str">
        <f t="shared" si="54"/>
        <v>80001850</v>
      </c>
      <c r="C1742" s="21">
        <v>80001850</v>
      </c>
      <c r="D1742" s="22"/>
      <c r="E1742" s="22" t="s">
        <v>5488</v>
      </c>
      <c r="F1742" s="22" t="s">
        <v>1255</v>
      </c>
      <c r="G1742" s="22" t="s">
        <v>405</v>
      </c>
      <c r="H1742" s="17">
        <v>44721</v>
      </c>
      <c r="I1742" s="22" t="s">
        <v>4587</v>
      </c>
    </row>
    <row r="1743" spans="1:9">
      <c r="A1743" s="22">
        <f t="shared" si="55"/>
        <v>1739</v>
      </c>
      <c r="B1743" s="21" t="str">
        <f t="shared" si="54"/>
        <v>00192091</v>
      </c>
      <c r="C1743" s="21">
        <v>192091</v>
      </c>
      <c r="D1743" s="22"/>
      <c r="E1743" s="22" t="s">
        <v>230</v>
      </c>
      <c r="F1743" s="22" t="s">
        <v>3946</v>
      </c>
      <c r="G1743" s="22" t="s">
        <v>405</v>
      </c>
      <c r="H1743" s="17">
        <v>44722</v>
      </c>
      <c r="I1743" s="22" t="s">
        <v>4587</v>
      </c>
    </row>
    <row r="1744" spans="1:9">
      <c r="A1744" s="22">
        <f t="shared" si="55"/>
        <v>1740</v>
      </c>
      <c r="B1744" s="21" t="str">
        <f t="shared" si="54"/>
        <v>00192091</v>
      </c>
      <c r="C1744" s="21">
        <v>192091</v>
      </c>
      <c r="D1744" s="22"/>
      <c r="E1744" s="22" t="s">
        <v>6142</v>
      </c>
      <c r="F1744" s="22" t="s">
        <v>3946</v>
      </c>
      <c r="G1744" s="22" t="s">
        <v>405</v>
      </c>
      <c r="H1744" s="17">
        <v>44722</v>
      </c>
      <c r="I1744" s="22" t="s">
        <v>4587</v>
      </c>
    </row>
    <row r="1745" spans="1:9">
      <c r="A1745" s="22">
        <f t="shared" si="55"/>
        <v>1741</v>
      </c>
      <c r="B1745" s="21" t="str">
        <f t="shared" si="54"/>
        <v>MP/PRP-22040004</v>
      </c>
      <c r="C1745" s="21" t="s">
        <v>6143</v>
      </c>
      <c r="D1745" s="22"/>
      <c r="E1745" s="22" t="s">
        <v>6144</v>
      </c>
      <c r="F1745" s="22" t="s">
        <v>1210</v>
      </c>
      <c r="G1745" s="22" t="s">
        <v>355</v>
      </c>
      <c r="H1745" s="17">
        <v>44722</v>
      </c>
      <c r="I1745" s="22" t="s">
        <v>4587</v>
      </c>
    </row>
    <row r="1746" spans="1:9">
      <c r="A1746" s="22">
        <f t="shared" si="55"/>
        <v>1742</v>
      </c>
      <c r="B1746" s="21" t="str">
        <f t="shared" si="54"/>
        <v>80002958</v>
      </c>
      <c r="C1746" s="21">
        <v>80002958</v>
      </c>
      <c r="D1746" s="22"/>
      <c r="E1746" s="22" t="s">
        <v>6145</v>
      </c>
      <c r="F1746" s="22" t="s">
        <v>1255</v>
      </c>
      <c r="G1746" s="22" t="s">
        <v>405</v>
      </c>
      <c r="H1746" s="17">
        <v>44722</v>
      </c>
      <c r="I1746" s="22" t="s">
        <v>4587</v>
      </c>
    </row>
    <row r="1747" spans="1:9">
      <c r="A1747" s="22">
        <f t="shared" si="55"/>
        <v>1743</v>
      </c>
      <c r="B1747" s="21" t="str">
        <f t="shared" si="54"/>
        <v>00212518</v>
      </c>
      <c r="C1747" s="21">
        <v>212518</v>
      </c>
      <c r="D1747" s="22"/>
      <c r="E1747" s="22" t="s">
        <v>5788</v>
      </c>
      <c r="F1747" s="22" t="s">
        <v>3946</v>
      </c>
      <c r="G1747" s="22" t="s">
        <v>405</v>
      </c>
      <c r="H1747" s="17">
        <v>44723</v>
      </c>
      <c r="I1747" s="22" t="s">
        <v>4587</v>
      </c>
    </row>
    <row r="1748" spans="1:9">
      <c r="A1748" s="22">
        <f t="shared" si="55"/>
        <v>1744</v>
      </c>
      <c r="B1748" s="21" t="str">
        <f t="shared" si="54"/>
        <v>00118525</v>
      </c>
      <c r="C1748" s="21">
        <v>118525</v>
      </c>
      <c r="D1748" s="22"/>
      <c r="E1748" s="22" t="s">
        <v>6146</v>
      </c>
      <c r="F1748" s="22" t="s">
        <v>1255</v>
      </c>
      <c r="G1748" s="22" t="s">
        <v>328</v>
      </c>
      <c r="H1748" s="17">
        <v>44723</v>
      </c>
      <c r="I1748" s="22" t="s">
        <v>4587</v>
      </c>
    </row>
    <row r="1749" spans="1:9">
      <c r="A1749" s="22">
        <f t="shared" si="55"/>
        <v>1745</v>
      </c>
      <c r="B1749" s="21" t="str">
        <f t="shared" si="54"/>
        <v>80002174</v>
      </c>
      <c r="C1749" s="21">
        <v>80002174</v>
      </c>
      <c r="D1749" s="22"/>
      <c r="E1749" s="22" t="s">
        <v>5700</v>
      </c>
      <c r="F1749" s="22" t="s">
        <v>1255</v>
      </c>
      <c r="G1749" s="22" t="s">
        <v>328</v>
      </c>
      <c r="H1749" s="17">
        <v>44723</v>
      </c>
      <c r="I1749" s="22" t="s">
        <v>4587</v>
      </c>
    </row>
    <row r="1750" spans="1:9">
      <c r="A1750" s="22">
        <f t="shared" si="55"/>
        <v>1746</v>
      </c>
      <c r="B1750" s="21" t="str">
        <f t="shared" si="54"/>
        <v>80004299</v>
      </c>
      <c r="C1750" s="21">
        <v>80004299</v>
      </c>
      <c r="D1750" s="22"/>
      <c r="E1750" s="22" t="s">
        <v>5941</v>
      </c>
      <c r="F1750" s="22" t="s">
        <v>1255</v>
      </c>
      <c r="G1750" s="22" t="s">
        <v>328</v>
      </c>
      <c r="H1750" s="17">
        <v>44723</v>
      </c>
      <c r="I1750" s="22" t="s">
        <v>4587</v>
      </c>
    </row>
    <row r="1751" spans="1:9">
      <c r="A1751" s="22">
        <f t="shared" si="55"/>
        <v>1747</v>
      </c>
      <c r="B1751" s="21" t="str">
        <f t="shared" si="54"/>
        <v>80001767</v>
      </c>
      <c r="C1751" s="21">
        <v>80001767</v>
      </c>
      <c r="D1751" s="22"/>
      <c r="E1751" s="22" t="s">
        <v>5561</v>
      </c>
      <c r="F1751" s="22" t="s">
        <v>1255</v>
      </c>
      <c r="G1751" s="22" t="s">
        <v>328</v>
      </c>
      <c r="H1751" s="17">
        <v>44723</v>
      </c>
      <c r="I1751" s="22" t="s">
        <v>4587</v>
      </c>
    </row>
    <row r="1752" spans="1:9">
      <c r="A1752" s="22">
        <f t="shared" si="55"/>
        <v>1748</v>
      </c>
      <c r="B1752" s="21" t="str">
        <f t="shared" si="54"/>
        <v>80002159</v>
      </c>
      <c r="C1752" s="21">
        <v>80002159</v>
      </c>
      <c r="D1752" s="22"/>
      <c r="E1752" s="22" t="s">
        <v>5503</v>
      </c>
      <c r="F1752" s="22" t="s">
        <v>1255</v>
      </c>
      <c r="G1752" s="22" t="s">
        <v>405</v>
      </c>
      <c r="H1752" s="17">
        <v>44723</v>
      </c>
      <c r="I1752" s="22" t="s">
        <v>4587</v>
      </c>
    </row>
    <row r="1753" spans="1:9">
      <c r="A1753" s="22">
        <f t="shared" si="55"/>
        <v>1749</v>
      </c>
      <c r="B1753" s="21" t="str">
        <f t="shared" si="54"/>
        <v>80002221</v>
      </c>
      <c r="C1753" s="21">
        <v>80002221</v>
      </c>
      <c r="D1753" s="22"/>
      <c r="E1753" s="22" t="s">
        <v>5850</v>
      </c>
      <c r="F1753" s="22" t="s">
        <v>1255</v>
      </c>
      <c r="G1753" s="22" t="s">
        <v>328</v>
      </c>
      <c r="H1753" s="17">
        <v>44723</v>
      </c>
      <c r="I1753" s="22" t="s">
        <v>4587</v>
      </c>
    </row>
    <row r="1754" spans="1:9">
      <c r="A1754" s="22">
        <f t="shared" si="55"/>
        <v>1750</v>
      </c>
      <c r="B1754" s="21" t="str">
        <f t="shared" si="54"/>
        <v>80002195</v>
      </c>
      <c r="C1754" s="21">
        <v>80002195</v>
      </c>
      <c r="D1754" s="22"/>
      <c r="E1754" s="22" t="s">
        <v>5759</v>
      </c>
      <c r="F1754" s="22" t="s">
        <v>1255</v>
      </c>
      <c r="G1754" s="22" t="s">
        <v>386</v>
      </c>
      <c r="H1754" s="17">
        <v>44724</v>
      </c>
      <c r="I1754" s="22" t="s">
        <v>4587</v>
      </c>
    </row>
    <row r="1755" spans="1:9">
      <c r="A1755" s="22">
        <f t="shared" si="55"/>
        <v>1751</v>
      </c>
      <c r="B1755" s="21" t="str">
        <f t="shared" si="54"/>
        <v>80001108</v>
      </c>
      <c r="C1755" s="21">
        <v>80001108</v>
      </c>
      <c r="D1755" s="22"/>
      <c r="E1755" s="22" t="s">
        <v>5451</v>
      </c>
      <c r="F1755" s="22" t="s">
        <v>1255</v>
      </c>
      <c r="G1755" s="22" t="s">
        <v>405</v>
      </c>
      <c r="H1755" s="17">
        <v>44724</v>
      </c>
      <c r="I1755" s="22" t="s">
        <v>4587</v>
      </c>
    </row>
    <row r="1756" spans="1:9">
      <c r="A1756" s="22">
        <f t="shared" si="55"/>
        <v>1752</v>
      </c>
      <c r="B1756" s="21" t="str">
        <f t="shared" si="54"/>
        <v>80002547</v>
      </c>
      <c r="C1756" s="21">
        <v>80002547</v>
      </c>
      <c r="D1756" s="22"/>
      <c r="E1756" s="22" t="s">
        <v>5500</v>
      </c>
      <c r="F1756" s="22" t="s">
        <v>1255</v>
      </c>
      <c r="G1756" s="22" t="s">
        <v>405</v>
      </c>
      <c r="H1756" s="17">
        <v>44725</v>
      </c>
      <c r="I1756" s="22" t="s">
        <v>4587</v>
      </c>
    </row>
    <row r="1757" spans="1:9">
      <c r="A1757" s="22">
        <f t="shared" si="55"/>
        <v>1753</v>
      </c>
      <c r="B1757" s="21" t="str">
        <f t="shared" si="54"/>
        <v>80001837</v>
      </c>
      <c r="C1757" s="21">
        <v>80001837</v>
      </c>
      <c r="D1757" s="22"/>
      <c r="E1757" s="22" t="s">
        <v>5413</v>
      </c>
      <c r="F1757" s="22" t="s">
        <v>1255</v>
      </c>
      <c r="G1757" s="22" t="s">
        <v>405</v>
      </c>
      <c r="H1757" s="17">
        <v>44725</v>
      </c>
      <c r="I1757" s="22" t="s">
        <v>4587</v>
      </c>
    </row>
    <row r="1758" spans="1:9">
      <c r="A1758" s="22">
        <f t="shared" si="55"/>
        <v>1754</v>
      </c>
      <c r="B1758" s="21" t="str">
        <f t="shared" si="54"/>
        <v>00117397</v>
      </c>
      <c r="C1758" s="21">
        <v>117397</v>
      </c>
      <c r="D1758" s="22"/>
      <c r="E1758" s="22" t="s">
        <v>1951</v>
      </c>
      <c r="F1758" s="22" t="s">
        <v>1255</v>
      </c>
      <c r="G1758" s="22" t="s">
        <v>328</v>
      </c>
      <c r="H1758" s="17">
        <v>44726</v>
      </c>
      <c r="I1758" s="22" t="s">
        <v>4587</v>
      </c>
    </row>
    <row r="1759" spans="1:9">
      <c r="A1759" s="22">
        <f t="shared" si="55"/>
        <v>1755</v>
      </c>
      <c r="B1759" s="21" t="str">
        <f t="shared" si="54"/>
        <v>80002221</v>
      </c>
      <c r="C1759" s="21">
        <v>80002221</v>
      </c>
      <c r="D1759" s="22"/>
      <c r="E1759" s="22" t="s">
        <v>5850</v>
      </c>
      <c r="F1759" s="22" t="s">
        <v>1255</v>
      </c>
      <c r="G1759" s="22" t="s">
        <v>328</v>
      </c>
      <c r="H1759" s="17">
        <v>44726</v>
      </c>
      <c r="I1759" s="22" t="s">
        <v>4587</v>
      </c>
    </row>
    <row r="1760" spans="1:9">
      <c r="A1760" s="22">
        <f t="shared" si="55"/>
        <v>1756</v>
      </c>
      <c r="B1760" s="21" t="str">
        <f t="shared" si="54"/>
        <v>80000842</v>
      </c>
      <c r="C1760" s="21">
        <v>80000842</v>
      </c>
      <c r="D1760" s="22"/>
      <c r="E1760" s="22" t="s">
        <v>5549</v>
      </c>
      <c r="F1760" s="22" t="s">
        <v>1255</v>
      </c>
      <c r="G1760" s="22" t="s">
        <v>328</v>
      </c>
      <c r="H1760" s="17">
        <v>44726</v>
      </c>
      <c r="I1760" s="22" t="s">
        <v>4587</v>
      </c>
    </row>
    <row r="1761" spans="1:9">
      <c r="A1761" s="22">
        <f t="shared" si="55"/>
        <v>1757</v>
      </c>
      <c r="B1761" s="21" t="str">
        <f t="shared" si="54"/>
        <v>80001843</v>
      </c>
      <c r="C1761" s="21">
        <v>80001843</v>
      </c>
      <c r="D1761" s="22"/>
      <c r="E1761" s="22" t="s">
        <v>5455</v>
      </c>
      <c r="F1761" s="22" t="s">
        <v>1255</v>
      </c>
      <c r="G1761" s="22" t="s">
        <v>405</v>
      </c>
      <c r="H1761" s="17">
        <v>44726</v>
      </c>
      <c r="I1761" s="22" t="s">
        <v>4587</v>
      </c>
    </row>
    <row r="1762" spans="1:9">
      <c r="A1762" s="22">
        <f t="shared" si="55"/>
        <v>1758</v>
      </c>
      <c r="B1762" s="21" t="str">
        <f t="shared" si="54"/>
        <v>00107809</v>
      </c>
      <c r="C1762" s="21">
        <v>107809</v>
      </c>
      <c r="D1762" s="22"/>
      <c r="E1762" s="22" t="s">
        <v>5347</v>
      </c>
      <c r="F1762" s="22" t="s">
        <v>1255</v>
      </c>
      <c r="G1762" s="22" t="s">
        <v>3973</v>
      </c>
      <c r="H1762" s="17">
        <v>44726</v>
      </c>
      <c r="I1762" s="22" t="s">
        <v>4587</v>
      </c>
    </row>
    <row r="1763" spans="1:9">
      <c r="A1763" s="22">
        <f t="shared" si="55"/>
        <v>1759</v>
      </c>
      <c r="B1763" s="21" t="str">
        <f t="shared" si="54"/>
        <v>80002320</v>
      </c>
      <c r="C1763" s="21">
        <v>80002320</v>
      </c>
      <c r="D1763" s="22"/>
      <c r="E1763" s="22" t="s">
        <v>5716</v>
      </c>
      <c r="F1763" s="22" t="s">
        <v>1255</v>
      </c>
      <c r="G1763" s="22" t="s">
        <v>405</v>
      </c>
      <c r="H1763" s="17">
        <v>44726</v>
      </c>
      <c r="I1763" s="22" t="s">
        <v>4587</v>
      </c>
    </row>
    <row r="1764" spans="1:9">
      <c r="A1764" s="22">
        <f t="shared" si="55"/>
        <v>1760</v>
      </c>
      <c r="B1764" s="21" t="str">
        <f t="shared" si="54"/>
        <v>01121174</v>
      </c>
      <c r="C1764" s="21">
        <v>1121174</v>
      </c>
      <c r="D1764" s="22"/>
      <c r="E1764" s="22" t="s">
        <v>5556</v>
      </c>
      <c r="F1764" s="22" t="s">
        <v>1255</v>
      </c>
      <c r="G1764" s="22" t="s">
        <v>328</v>
      </c>
      <c r="H1764" s="17">
        <v>44726</v>
      </c>
      <c r="I1764" s="22" t="s">
        <v>4587</v>
      </c>
    </row>
    <row r="1765" spans="1:9">
      <c r="A1765" s="22">
        <f t="shared" si="55"/>
        <v>1761</v>
      </c>
      <c r="B1765" s="21" t="str">
        <f t="shared" si="54"/>
        <v>80003353</v>
      </c>
      <c r="C1765" s="21">
        <v>80003353</v>
      </c>
      <c r="D1765" s="22"/>
      <c r="E1765" s="22" t="s">
        <v>6147</v>
      </c>
      <c r="F1765" s="22" t="s">
        <v>1255</v>
      </c>
      <c r="G1765" s="22" t="s">
        <v>405</v>
      </c>
      <c r="H1765" s="17">
        <v>44726</v>
      </c>
      <c r="I1765" s="22" t="s">
        <v>4587</v>
      </c>
    </row>
    <row r="1766" spans="1:9">
      <c r="A1766" s="22">
        <f t="shared" si="55"/>
        <v>1762</v>
      </c>
      <c r="B1766" s="21" t="str">
        <f t="shared" si="54"/>
        <v>80002940</v>
      </c>
      <c r="C1766" s="21">
        <v>80002940</v>
      </c>
      <c r="D1766" s="22"/>
      <c r="E1766" s="22" t="s">
        <v>6148</v>
      </c>
      <c r="F1766" s="22" t="s">
        <v>1255</v>
      </c>
      <c r="G1766" s="22" t="s">
        <v>405</v>
      </c>
      <c r="H1766" s="17">
        <v>44726</v>
      </c>
      <c r="I1766" s="22" t="s">
        <v>4587</v>
      </c>
    </row>
    <row r="1767" spans="1:9">
      <c r="A1767" s="22">
        <f t="shared" si="55"/>
        <v>1763</v>
      </c>
      <c r="B1767" s="21" t="str">
        <f t="shared" si="54"/>
        <v>80003137</v>
      </c>
      <c r="C1767" s="21">
        <v>80003137</v>
      </c>
      <c r="D1767" s="22"/>
      <c r="E1767" s="22" t="s">
        <v>6149</v>
      </c>
      <c r="F1767" s="22" t="s">
        <v>1255</v>
      </c>
      <c r="G1767" s="22" t="s">
        <v>328</v>
      </c>
      <c r="H1767" s="17">
        <v>44726</v>
      </c>
      <c r="I1767" s="22" t="s">
        <v>4587</v>
      </c>
    </row>
    <row r="1768" spans="1:9">
      <c r="A1768" s="22">
        <f t="shared" si="55"/>
        <v>1764</v>
      </c>
      <c r="B1768" s="21" t="str">
        <f t="shared" si="54"/>
        <v>80000641</v>
      </c>
      <c r="C1768" s="21">
        <v>80000641</v>
      </c>
      <c r="D1768" s="22"/>
      <c r="E1768" s="22" t="s">
        <v>1677</v>
      </c>
      <c r="F1768" s="22" t="s">
        <v>1255</v>
      </c>
      <c r="G1768" s="22" t="s">
        <v>405</v>
      </c>
      <c r="H1768" s="17">
        <v>44727</v>
      </c>
      <c r="I1768" s="22" t="s">
        <v>4587</v>
      </c>
    </row>
    <row r="1769" spans="1:9">
      <c r="A1769" s="22">
        <f t="shared" si="55"/>
        <v>1765</v>
      </c>
      <c r="B1769" s="21" t="str">
        <f t="shared" si="54"/>
        <v>80002019</v>
      </c>
      <c r="C1769" s="21">
        <v>80002019</v>
      </c>
      <c r="D1769" s="22"/>
      <c r="E1769" s="22" t="s">
        <v>5282</v>
      </c>
      <c r="F1769" s="22" t="s">
        <v>1255</v>
      </c>
      <c r="G1769" s="22" t="s">
        <v>405</v>
      </c>
      <c r="H1769" s="17">
        <v>44727</v>
      </c>
      <c r="I1769" s="22" t="s">
        <v>4587</v>
      </c>
    </row>
    <row r="1770" spans="1:9">
      <c r="A1770" s="22">
        <f t="shared" si="55"/>
        <v>1766</v>
      </c>
      <c r="B1770" s="21" t="str">
        <f t="shared" si="54"/>
        <v>80002478</v>
      </c>
      <c r="C1770" s="21">
        <v>80002478</v>
      </c>
      <c r="D1770" s="22"/>
      <c r="E1770" s="22" t="s">
        <v>6150</v>
      </c>
      <c r="F1770" s="22" t="s">
        <v>1255</v>
      </c>
      <c r="G1770" s="22" t="s">
        <v>405</v>
      </c>
      <c r="H1770" s="17">
        <v>44727</v>
      </c>
      <c r="I1770" s="22" t="s">
        <v>4587</v>
      </c>
    </row>
    <row r="1771" spans="1:9">
      <c r="A1771" s="22">
        <f t="shared" si="55"/>
        <v>1767</v>
      </c>
      <c r="B1771" s="21" t="str">
        <f t="shared" si="54"/>
        <v>BMP-0405211</v>
      </c>
      <c r="C1771" s="21" t="s">
        <v>564</v>
      </c>
      <c r="D1771" s="22"/>
      <c r="E1771" s="22" t="s">
        <v>5938</v>
      </c>
      <c r="F1771" s="22" t="s">
        <v>326</v>
      </c>
      <c r="G1771" s="22" t="s">
        <v>328</v>
      </c>
      <c r="H1771" s="17">
        <v>44727</v>
      </c>
      <c r="I1771" s="22" t="s">
        <v>4587</v>
      </c>
    </row>
    <row r="1772" spans="1:9">
      <c r="A1772" s="22">
        <f t="shared" si="55"/>
        <v>1768</v>
      </c>
      <c r="B1772" s="21" t="str">
        <f t="shared" si="54"/>
        <v>80002478</v>
      </c>
      <c r="C1772" s="21">
        <v>80002478</v>
      </c>
      <c r="D1772" s="22"/>
      <c r="E1772" s="22" t="s">
        <v>6150</v>
      </c>
      <c r="F1772" s="22" t="s">
        <v>1255</v>
      </c>
      <c r="G1772" s="22" t="s">
        <v>405</v>
      </c>
      <c r="H1772" s="17">
        <v>44727</v>
      </c>
      <c r="I1772" s="22" t="s">
        <v>4587</v>
      </c>
    </row>
    <row r="1773" spans="1:9">
      <c r="A1773" s="22">
        <f t="shared" si="55"/>
        <v>1769</v>
      </c>
      <c r="B1773" s="21" t="str">
        <f t="shared" si="54"/>
        <v>80002126</v>
      </c>
      <c r="C1773" s="21">
        <v>80002126</v>
      </c>
      <c r="D1773" s="22"/>
      <c r="E1773" s="22" t="s">
        <v>6151</v>
      </c>
      <c r="F1773" s="22" t="s">
        <v>1255</v>
      </c>
      <c r="G1773" s="22" t="s">
        <v>405</v>
      </c>
      <c r="H1773" s="17">
        <v>44729</v>
      </c>
      <c r="I1773" s="22" t="s">
        <v>4587</v>
      </c>
    </row>
    <row r="1774" spans="1:9">
      <c r="A1774" s="22">
        <f t="shared" si="55"/>
        <v>1770</v>
      </c>
      <c r="B1774" s="21" t="str">
        <f t="shared" si="54"/>
        <v>80002126</v>
      </c>
      <c r="C1774" s="21">
        <v>80002126</v>
      </c>
      <c r="D1774" s="22"/>
      <c r="E1774" s="22" t="s">
        <v>6151</v>
      </c>
      <c r="F1774" s="22" t="s">
        <v>1255</v>
      </c>
      <c r="G1774" s="22" t="s">
        <v>405</v>
      </c>
      <c r="H1774" s="17">
        <v>44729</v>
      </c>
      <c r="I1774" s="22" t="s">
        <v>4587</v>
      </c>
    </row>
    <row r="1775" spans="1:9">
      <c r="A1775" s="22">
        <f t="shared" si="55"/>
        <v>1771</v>
      </c>
      <c r="B1775" s="21" t="str">
        <f t="shared" si="54"/>
        <v>80001283</v>
      </c>
      <c r="C1775" s="21">
        <v>80001283</v>
      </c>
      <c r="D1775" s="22"/>
      <c r="E1775" s="22" t="s">
        <v>5437</v>
      </c>
      <c r="F1775" s="22" t="s">
        <v>1255</v>
      </c>
      <c r="G1775" s="22" t="s">
        <v>405</v>
      </c>
      <c r="H1775" s="17">
        <v>44729</v>
      </c>
      <c r="I1775" s="22" t="s">
        <v>4587</v>
      </c>
    </row>
    <row r="1776" spans="1:9">
      <c r="A1776" s="22">
        <f t="shared" si="55"/>
        <v>1772</v>
      </c>
      <c r="B1776" s="21" t="str">
        <f t="shared" si="54"/>
        <v>BMP-191040002</v>
      </c>
      <c r="C1776" s="21" t="s">
        <v>439</v>
      </c>
      <c r="D1776" s="22"/>
      <c r="E1776" s="22" t="s">
        <v>5206</v>
      </c>
      <c r="F1776" s="22" t="s">
        <v>326</v>
      </c>
      <c r="G1776" s="22" t="s">
        <v>355</v>
      </c>
      <c r="H1776" s="17">
        <v>44729</v>
      </c>
      <c r="I1776" s="22" t="s">
        <v>4587</v>
      </c>
    </row>
    <row r="1777" spans="1:9">
      <c r="A1777" s="22">
        <f t="shared" si="55"/>
        <v>1773</v>
      </c>
      <c r="B1777" s="21" t="str">
        <f t="shared" si="54"/>
        <v>01111232</v>
      </c>
      <c r="C1777" s="21">
        <v>1111232</v>
      </c>
      <c r="D1777" s="22"/>
      <c r="E1777" s="22" t="s">
        <v>5174</v>
      </c>
      <c r="F1777" s="22" t="s">
        <v>1141</v>
      </c>
      <c r="G1777" s="22" t="s">
        <v>328</v>
      </c>
      <c r="H1777" s="17">
        <v>44729</v>
      </c>
      <c r="I1777" s="22" t="s">
        <v>4587</v>
      </c>
    </row>
    <row r="1778" spans="1:9">
      <c r="A1778" s="22">
        <f t="shared" si="55"/>
        <v>1774</v>
      </c>
      <c r="B1778" s="21" t="str">
        <f t="shared" si="54"/>
        <v>80001846</v>
      </c>
      <c r="C1778" s="21">
        <v>80001846</v>
      </c>
      <c r="D1778" s="22"/>
      <c r="E1778" s="22" t="s">
        <v>5855</v>
      </c>
      <c r="F1778" s="22" t="s">
        <v>1255</v>
      </c>
      <c r="G1778" s="22" t="s">
        <v>405</v>
      </c>
      <c r="H1778" s="17">
        <v>44729</v>
      </c>
      <c r="I1778" s="22" t="s">
        <v>4587</v>
      </c>
    </row>
    <row r="1779" spans="1:9">
      <c r="A1779" s="22">
        <f t="shared" si="55"/>
        <v>1775</v>
      </c>
      <c r="B1779" s="21" t="str">
        <f t="shared" si="54"/>
        <v>80001831</v>
      </c>
      <c r="C1779" s="21">
        <v>80001831</v>
      </c>
      <c r="D1779" s="22"/>
      <c r="E1779" s="22" t="s">
        <v>5821</v>
      </c>
      <c r="F1779" s="22" t="s">
        <v>1255</v>
      </c>
      <c r="G1779" s="22" t="s">
        <v>405</v>
      </c>
      <c r="H1779" s="17">
        <v>44729</v>
      </c>
      <c r="I1779" s="22" t="s">
        <v>4587</v>
      </c>
    </row>
    <row r="1780" spans="1:9">
      <c r="A1780" s="22">
        <f t="shared" si="55"/>
        <v>1776</v>
      </c>
      <c r="B1780" s="21" t="str">
        <f t="shared" si="54"/>
        <v>80002502</v>
      </c>
      <c r="C1780" s="21">
        <v>80002502</v>
      </c>
      <c r="D1780" s="22"/>
      <c r="E1780" s="22" t="s">
        <v>5299</v>
      </c>
      <c r="F1780" s="22" t="s">
        <v>1255</v>
      </c>
      <c r="G1780" s="22" t="s">
        <v>328</v>
      </c>
      <c r="H1780" s="17">
        <v>44730</v>
      </c>
      <c r="I1780" s="22" t="s">
        <v>4587</v>
      </c>
    </row>
    <row r="1781" spans="1:9">
      <c r="A1781" s="22">
        <f t="shared" si="55"/>
        <v>1777</v>
      </c>
      <c r="B1781" s="21" t="str">
        <f t="shared" si="54"/>
        <v>80002101</v>
      </c>
      <c r="C1781" s="21">
        <v>80002101</v>
      </c>
      <c r="D1781" s="22"/>
      <c r="E1781" s="22" t="s">
        <v>5944</v>
      </c>
      <c r="F1781" s="22" t="s">
        <v>1255</v>
      </c>
      <c r="G1781" s="22" t="s">
        <v>386</v>
      </c>
      <c r="H1781" s="17">
        <v>44730</v>
      </c>
      <c r="I1781" s="22" t="s">
        <v>4587</v>
      </c>
    </row>
    <row r="1782" spans="1:9">
      <c r="A1782" s="22">
        <f t="shared" si="55"/>
        <v>1778</v>
      </c>
      <c r="B1782" s="21" t="str">
        <f t="shared" si="54"/>
        <v>80000644</v>
      </c>
      <c r="C1782" s="21">
        <v>80000644</v>
      </c>
      <c r="D1782" s="22"/>
      <c r="E1782" s="22" t="s">
        <v>5583</v>
      </c>
      <c r="F1782" s="22" t="s">
        <v>1255</v>
      </c>
      <c r="G1782" s="22" t="s">
        <v>328</v>
      </c>
      <c r="H1782" s="17">
        <v>44730</v>
      </c>
      <c r="I1782" s="22" t="s">
        <v>4587</v>
      </c>
    </row>
    <row r="1783" spans="1:9">
      <c r="A1783" s="22">
        <f t="shared" si="55"/>
        <v>1779</v>
      </c>
      <c r="B1783" s="21" t="str">
        <f t="shared" si="54"/>
        <v>80002172</v>
      </c>
      <c r="C1783" s="21">
        <v>80002172</v>
      </c>
      <c r="D1783" s="22"/>
      <c r="E1783" s="22" t="s">
        <v>5699</v>
      </c>
      <c r="F1783" s="22" t="s">
        <v>1255</v>
      </c>
      <c r="G1783" s="22" t="s">
        <v>328</v>
      </c>
      <c r="H1783" s="17">
        <v>44730</v>
      </c>
      <c r="I1783" s="22" t="s">
        <v>4587</v>
      </c>
    </row>
    <row r="1784" spans="1:9">
      <c r="A1784" s="22">
        <f t="shared" si="55"/>
        <v>1780</v>
      </c>
      <c r="B1784" s="21" t="str">
        <f t="shared" si="54"/>
        <v>80002943</v>
      </c>
      <c r="C1784" s="21">
        <v>80002943</v>
      </c>
      <c r="D1784" s="22"/>
      <c r="E1784" s="22" t="s">
        <v>6152</v>
      </c>
      <c r="F1784" s="22" t="s">
        <v>1255</v>
      </c>
      <c r="G1784" s="22" t="s">
        <v>328</v>
      </c>
      <c r="H1784" s="17">
        <v>44730</v>
      </c>
      <c r="I1784" s="22" t="s">
        <v>4587</v>
      </c>
    </row>
    <row r="1785" spans="1:9">
      <c r="A1785" s="22">
        <f t="shared" si="55"/>
        <v>1781</v>
      </c>
      <c r="B1785" s="21" t="str">
        <f t="shared" si="54"/>
        <v>00116136</v>
      </c>
      <c r="C1785" s="21">
        <v>116136</v>
      </c>
      <c r="D1785" s="22"/>
      <c r="E1785" s="22" t="s">
        <v>5305</v>
      </c>
      <c r="F1785" s="22" t="s">
        <v>1255</v>
      </c>
      <c r="G1785" s="22" t="s">
        <v>328</v>
      </c>
      <c r="H1785" s="17">
        <v>44730</v>
      </c>
      <c r="I1785" s="22" t="s">
        <v>4587</v>
      </c>
    </row>
    <row r="1786" spans="1:9">
      <c r="A1786" s="22">
        <f t="shared" si="55"/>
        <v>1782</v>
      </c>
      <c r="B1786" s="21" t="str">
        <f t="shared" si="54"/>
        <v>80002435</v>
      </c>
      <c r="C1786" s="21">
        <v>80002435</v>
      </c>
      <c r="D1786" s="22"/>
      <c r="E1786" s="22" t="s">
        <v>6153</v>
      </c>
      <c r="F1786" s="22" t="s">
        <v>1255</v>
      </c>
      <c r="G1786" s="22" t="s">
        <v>386</v>
      </c>
      <c r="H1786" s="17">
        <v>44730</v>
      </c>
      <c r="I1786" s="22" t="s">
        <v>4587</v>
      </c>
    </row>
    <row r="1787" spans="1:9">
      <c r="A1787" s="22">
        <f t="shared" si="55"/>
        <v>1783</v>
      </c>
      <c r="B1787" s="21" t="str">
        <f t="shared" si="54"/>
        <v>00212505</v>
      </c>
      <c r="C1787" s="21">
        <v>212505</v>
      </c>
      <c r="D1787" s="22"/>
      <c r="E1787" s="22" t="s">
        <v>4341</v>
      </c>
      <c r="F1787" s="22" t="s">
        <v>3946</v>
      </c>
      <c r="G1787" s="22" t="s">
        <v>405</v>
      </c>
      <c r="H1787" s="17">
        <v>44731</v>
      </c>
      <c r="I1787" s="22" t="s">
        <v>4587</v>
      </c>
    </row>
    <row r="1788" spans="1:9">
      <c r="A1788" s="22">
        <f t="shared" si="55"/>
        <v>1784</v>
      </c>
      <c r="B1788" s="21" t="str">
        <f t="shared" si="54"/>
        <v>80002533</v>
      </c>
      <c r="C1788" s="21">
        <v>80002533</v>
      </c>
      <c r="D1788" s="22"/>
      <c r="E1788" s="22" t="s">
        <v>5224</v>
      </c>
      <c r="F1788" s="22" t="s">
        <v>1255</v>
      </c>
      <c r="G1788" s="22" t="s">
        <v>405</v>
      </c>
      <c r="H1788" s="17">
        <v>44731</v>
      </c>
      <c r="I1788" s="22" t="s">
        <v>4587</v>
      </c>
    </row>
    <row r="1789" spans="1:9">
      <c r="A1789" s="22">
        <f t="shared" si="55"/>
        <v>1785</v>
      </c>
      <c r="B1789" s="21" t="str">
        <f t="shared" si="54"/>
        <v>BMP1103222</v>
      </c>
      <c r="C1789" s="21" t="s">
        <v>402</v>
      </c>
      <c r="D1789" s="22"/>
      <c r="E1789" s="22" t="s">
        <v>6154</v>
      </c>
      <c r="F1789" s="22" t="s">
        <v>326</v>
      </c>
      <c r="G1789" s="22" t="s">
        <v>405</v>
      </c>
      <c r="H1789" s="17">
        <v>44731</v>
      </c>
      <c r="I1789" s="22" t="s">
        <v>4587</v>
      </c>
    </row>
    <row r="1790" spans="1:9">
      <c r="A1790" s="22">
        <f t="shared" si="55"/>
        <v>1786</v>
      </c>
      <c r="B1790" s="21" t="str">
        <f t="shared" si="54"/>
        <v>80002479</v>
      </c>
      <c r="C1790" s="21">
        <v>80002479</v>
      </c>
      <c r="D1790" s="22"/>
      <c r="E1790" s="22" t="s">
        <v>6155</v>
      </c>
      <c r="F1790" s="22" t="s">
        <v>1255</v>
      </c>
      <c r="G1790" s="22" t="s">
        <v>405</v>
      </c>
      <c r="H1790" s="17">
        <v>44731</v>
      </c>
      <c r="I1790" s="22" t="s">
        <v>4587</v>
      </c>
    </row>
    <row r="1791" spans="1:9">
      <c r="A1791" s="22">
        <f t="shared" si="55"/>
        <v>1787</v>
      </c>
      <c r="B1791" s="21" t="str">
        <f t="shared" si="54"/>
        <v>00212629</v>
      </c>
      <c r="C1791" s="21">
        <v>212629</v>
      </c>
      <c r="D1791" s="22"/>
      <c r="E1791" s="22" t="s">
        <v>4700</v>
      </c>
      <c r="F1791" s="22" t="s">
        <v>3946</v>
      </c>
      <c r="G1791" s="22" t="s">
        <v>405</v>
      </c>
      <c r="H1791" s="17">
        <v>44731</v>
      </c>
      <c r="I1791" s="22" t="s">
        <v>4587</v>
      </c>
    </row>
    <row r="1792" spans="1:9">
      <c r="A1792" s="22">
        <f t="shared" si="55"/>
        <v>1788</v>
      </c>
      <c r="B1792" s="21" t="str">
        <f t="shared" si="54"/>
        <v>80001232</v>
      </c>
      <c r="C1792" s="21">
        <v>80001232</v>
      </c>
      <c r="D1792" s="22"/>
      <c r="E1792" s="22" t="s">
        <v>5934</v>
      </c>
      <c r="F1792" s="22" t="s">
        <v>1255</v>
      </c>
      <c r="G1792" s="22" t="s">
        <v>405</v>
      </c>
      <c r="H1792" s="17">
        <v>44732</v>
      </c>
      <c r="I1792" s="22" t="s">
        <v>4587</v>
      </c>
    </row>
    <row r="1793" spans="1:9">
      <c r="A1793" s="22">
        <f t="shared" si="55"/>
        <v>1789</v>
      </c>
      <c r="B1793" s="21" t="str">
        <f t="shared" si="54"/>
        <v>BMP2103222</v>
      </c>
      <c r="C1793" s="21" t="s">
        <v>487</v>
      </c>
      <c r="D1793" s="22"/>
      <c r="E1793" s="22" t="s">
        <v>6156</v>
      </c>
      <c r="F1793" s="22" t="s">
        <v>326</v>
      </c>
      <c r="G1793" s="22" t="s">
        <v>355</v>
      </c>
      <c r="H1793" s="17">
        <v>44732</v>
      </c>
      <c r="I1793" s="22" t="s">
        <v>4587</v>
      </c>
    </row>
    <row r="1794" spans="1:9">
      <c r="A1794" s="22">
        <f t="shared" si="55"/>
        <v>1790</v>
      </c>
      <c r="B1794" s="21" t="str">
        <f t="shared" si="54"/>
        <v>80003139</v>
      </c>
      <c r="C1794" s="21">
        <v>80003139</v>
      </c>
      <c r="D1794" s="22"/>
      <c r="E1794" s="22" t="s">
        <v>2396</v>
      </c>
      <c r="F1794" s="22" t="s">
        <v>1255</v>
      </c>
      <c r="G1794" s="22" t="s">
        <v>405</v>
      </c>
      <c r="H1794" s="17">
        <v>44732</v>
      </c>
      <c r="I1794" s="22" t="s">
        <v>4587</v>
      </c>
    </row>
    <row r="1795" spans="1:9">
      <c r="A1795" s="22">
        <f t="shared" si="55"/>
        <v>1791</v>
      </c>
      <c r="B1795" s="21" t="str">
        <f t="shared" si="54"/>
        <v>80002655</v>
      </c>
      <c r="C1795" s="21">
        <v>80002655</v>
      </c>
      <c r="D1795" s="22"/>
      <c r="E1795" s="22" t="s">
        <v>4651</v>
      </c>
      <c r="F1795" s="22" t="s">
        <v>1255</v>
      </c>
      <c r="G1795" s="22" t="s">
        <v>386</v>
      </c>
      <c r="H1795" s="17">
        <v>44732</v>
      </c>
      <c r="I1795" s="22" t="s">
        <v>4587</v>
      </c>
    </row>
    <row r="1796" spans="1:9">
      <c r="A1796" s="22">
        <f t="shared" si="55"/>
        <v>1792</v>
      </c>
      <c r="B1796" s="21" t="str">
        <f t="shared" si="54"/>
        <v>BMP_5</v>
      </c>
      <c r="C1796" s="21" t="s">
        <v>4391</v>
      </c>
      <c r="D1796" s="22"/>
      <c r="E1796" s="22" t="s">
        <v>559</v>
      </c>
      <c r="F1796" s="22" t="s">
        <v>326</v>
      </c>
      <c r="G1796" s="22" t="s">
        <v>386</v>
      </c>
      <c r="H1796" s="17">
        <v>44732</v>
      </c>
      <c r="I1796" s="22" t="s">
        <v>4587</v>
      </c>
    </row>
    <row r="1797" spans="1:9">
      <c r="A1797" s="22">
        <f t="shared" si="55"/>
        <v>1793</v>
      </c>
      <c r="B1797" s="21" t="str">
        <f t="shared" ref="B1797:B1860" si="56">TEXT(C1797,"00000000")</f>
        <v>00115073</v>
      </c>
      <c r="C1797" s="21">
        <v>115073</v>
      </c>
      <c r="D1797" s="22"/>
      <c r="E1797" s="22" t="s">
        <v>5993</v>
      </c>
      <c r="F1797" s="22" t="s">
        <v>1255</v>
      </c>
      <c r="G1797" s="22" t="s">
        <v>328</v>
      </c>
      <c r="H1797" s="17">
        <v>44733</v>
      </c>
      <c r="I1797" s="22" t="s">
        <v>4587</v>
      </c>
    </row>
    <row r="1798" spans="1:9">
      <c r="A1798" s="22">
        <f t="shared" si="55"/>
        <v>1794</v>
      </c>
      <c r="B1798" s="21" t="str">
        <f t="shared" si="56"/>
        <v>01111845</v>
      </c>
      <c r="C1798" s="21">
        <v>1111845</v>
      </c>
      <c r="D1798" s="22"/>
      <c r="E1798" s="22" t="s">
        <v>5441</v>
      </c>
      <c r="F1798" s="22" t="s">
        <v>1255</v>
      </c>
      <c r="G1798" s="22" t="s">
        <v>355</v>
      </c>
      <c r="H1798" s="17">
        <v>44733</v>
      </c>
      <c r="I1798" s="22" t="s">
        <v>4587</v>
      </c>
    </row>
    <row r="1799" spans="1:9">
      <c r="A1799" s="22">
        <f t="shared" si="55"/>
        <v>1795</v>
      </c>
      <c r="B1799" s="21" t="str">
        <f t="shared" si="56"/>
        <v>80002323</v>
      </c>
      <c r="C1799" s="21">
        <v>80002323</v>
      </c>
      <c r="D1799" s="22"/>
      <c r="E1799" s="22" t="s">
        <v>5632</v>
      </c>
      <c r="F1799" s="22" t="s">
        <v>1255</v>
      </c>
      <c r="G1799" s="22" t="s">
        <v>328</v>
      </c>
      <c r="H1799" s="17">
        <v>44733</v>
      </c>
      <c r="I1799" s="22" t="s">
        <v>4587</v>
      </c>
    </row>
    <row r="1800" spans="1:9">
      <c r="A1800" s="22">
        <f t="shared" ref="A1800:A1863" si="57">A1799+1</f>
        <v>1796</v>
      </c>
      <c r="B1800" s="21" t="str">
        <f t="shared" si="56"/>
        <v>80002779</v>
      </c>
      <c r="C1800" s="21">
        <v>80002779</v>
      </c>
      <c r="D1800" s="22"/>
      <c r="E1800" s="22" t="s">
        <v>5983</v>
      </c>
      <c r="F1800" s="22" t="s">
        <v>1255</v>
      </c>
      <c r="G1800" s="22" t="s">
        <v>328</v>
      </c>
      <c r="H1800" s="17">
        <v>44733</v>
      </c>
      <c r="I1800" s="22" t="s">
        <v>4587</v>
      </c>
    </row>
    <row r="1801" spans="1:9">
      <c r="A1801" s="22">
        <f t="shared" si="57"/>
        <v>1797</v>
      </c>
      <c r="B1801" s="21" t="str">
        <f t="shared" si="56"/>
        <v>80002783</v>
      </c>
      <c r="C1801" s="21">
        <v>80002783</v>
      </c>
      <c r="D1801" s="22"/>
      <c r="E1801" s="22" t="s">
        <v>5301</v>
      </c>
      <c r="F1801" s="22" t="s">
        <v>1255</v>
      </c>
      <c r="G1801" s="22" t="s">
        <v>328</v>
      </c>
      <c r="H1801" s="17">
        <v>44733</v>
      </c>
      <c r="I1801" s="22" t="s">
        <v>4587</v>
      </c>
    </row>
    <row r="1802" spans="1:9">
      <c r="A1802" s="22">
        <f t="shared" si="57"/>
        <v>1798</v>
      </c>
      <c r="B1802" s="21" t="str">
        <f t="shared" si="56"/>
        <v>80001446</v>
      </c>
      <c r="C1802" s="21">
        <v>80001446</v>
      </c>
      <c r="D1802" s="22"/>
      <c r="E1802" s="22" t="s">
        <v>5233</v>
      </c>
      <c r="F1802" s="22" t="s">
        <v>1255</v>
      </c>
      <c r="G1802" s="22" t="s">
        <v>328</v>
      </c>
      <c r="H1802" s="17">
        <v>44733</v>
      </c>
      <c r="I1802" s="22" t="s">
        <v>4587</v>
      </c>
    </row>
    <row r="1803" spans="1:9">
      <c r="A1803" s="22">
        <f t="shared" si="57"/>
        <v>1799</v>
      </c>
      <c r="B1803" s="21" t="str">
        <f t="shared" si="56"/>
        <v>02201376</v>
      </c>
      <c r="C1803" s="21">
        <v>2201376</v>
      </c>
      <c r="D1803" s="22"/>
      <c r="E1803" s="22" t="s">
        <v>6157</v>
      </c>
      <c r="F1803" s="22" t="s">
        <v>5138</v>
      </c>
      <c r="G1803" s="22" t="s">
        <v>328</v>
      </c>
      <c r="H1803" s="17">
        <v>44733</v>
      </c>
      <c r="I1803" s="22" t="s">
        <v>4587</v>
      </c>
    </row>
    <row r="1804" spans="1:9">
      <c r="A1804" s="22">
        <f t="shared" si="57"/>
        <v>1800</v>
      </c>
      <c r="B1804" s="21" t="str">
        <f t="shared" si="56"/>
        <v>80002571</v>
      </c>
      <c r="C1804" s="21">
        <v>80002571</v>
      </c>
      <c r="D1804" s="22"/>
      <c r="E1804" s="22" t="s">
        <v>5890</v>
      </c>
      <c r="F1804" s="22" t="s">
        <v>1255</v>
      </c>
      <c r="G1804" s="22" t="s">
        <v>405</v>
      </c>
      <c r="H1804" s="17">
        <v>44734</v>
      </c>
      <c r="I1804" s="22" t="s">
        <v>4587</v>
      </c>
    </row>
    <row r="1805" spans="1:9">
      <c r="A1805" s="22">
        <f t="shared" si="57"/>
        <v>1801</v>
      </c>
      <c r="B1805" s="21" t="str">
        <f t="shared" si="56"/>
        <v>80002022</v>
      </c>
      <c r="C1805" s="21">
        <v>80002022</v>
      </c>
      <c r="D1805" s="22"/>
      <c r="E1805" s="22" t="s">
        <v>5917</v>
      </c>
      <c r="F1805" s="22" t="s">
        <v>1255</v>
      </c>
      <c r="G1805" s="22" t="s">
        <v>405</v>
      </c>
      <c r="H1805" s="17">
        <v>44734</v>
      </c>
      <c r="I1805" s="22" t="s">
        <v>4587</v>
      </c>
    </row>
    <row r="1806" spans="1:9">
      <c r="A1806" s="22">
        <f t="shared" si="57"/>
        <v>1802</v>
      </c>
      <c r="B1806" s="21" t="str">
        <f t="shared" si="56"/>
        <v>80002642</v>
      </c>
      <c r="C1806" s="21">
        <v>80002642</v>
      </c>
      <c r="D1806" s="22"/>
      <c r="E1806" s="22" t="s">
        <v>5928</v>
      </c>
      <c r="F1806" s="22" t="s">
        <v>1255</v>
      </c>
      <c r="G1806" s="22" t="s">
        <v>405</v>
      </c>
      <c r="H1806" s="17">
        <v>44734</v>
      </c>
      <c r="I1806" s="22" t="s">
        <v>4587</v>
      </c>
    </row>
    <row r="1807" spans="1:9">
      <c r="A1807" s="22">
        <f t="shared" si="57"/>
        <v>1803</v>
      </c>
      <c r="B1807" s="21" t="str">
        <f t="shared" si="56"/>
        <v>80002026</v>
      </c>
      <c r="C1807" s="21">
        <v>80002026</v>
      </c>
      <c r="D1807" s="22"/>
      <c r="E1807" s="22" t="s">
        <v>5132</v>
      </c>
      <c r="F1807" s="22" t="s">
        <v>1255</v>
      </c>
      <c r="G1807" s="22" t="s">
        <v>405</v>
      </c>
      <c r="H1807" s="17">
        <v>44734</v>
      </c>
      <c r="I1807" s="22" t="s">
        <v>4587</v>
      </c>
    </row>
    <row r="1808" spans="1:9">
      <c r="A1808" s="22">
        <f t="shared" si="57"/>
        <v>1804</v>
      </c>
      <c r="B1808" s="21" t="str">
        <f t="shared" si="56"/>
        <v>80002957</v>
      </c>
      <c r="C1808" s="21">
        <v>80002957</v>
      </c>
      <c r="D1808" s="22"/>
      <c r="E1808" s="22" t="s">
        <v>6158</v>
      </c>
      <c r="F1808" s="22" t="s">
        <v>1255</v>
      </c>
      <c r="G1808" s="22" t="s">
        <v>405</v>
      </c>
      <c r="H1808" s="17">
        <v>44734</v>
      </c>
      <c r="I1808" s="22" t="s">
        <v>4587</v>
      </c>
    </row>
    <row r="1809" spans="1:9">
      <c r="A1809" s="22">
        <f t="shared" si="57"/>
        <v>1805</v>
      </c>
      <c r="B1809" s="21" t="str">
        <f t="shared" si="56"/>
        <v>80002610</v>
      </c>
      <c r="C1809" s="21">
        <v>80002610</v>
      </c>
      <c r="D1809" s="22"/>
      <c r="E1809" s="22" t="s">
        <v>5922</v>
      </c>
      <c r="F1809" s="22" t="s">
        <v>1255</v>
      </c>
      <c r="G1809" s="22" t="s">
        <v>405</v>
      </c>
      <c r="H1809" s="17">
        <v>44736</v>
      </c>
      <c r="I1809" s="22" t="s">
        <v>4587</v>
      </c>
    </row>
    <row r="1810" spans="1:9">
      <c r="A1810" s="22">
        <f t="shared" si="57"/>
        <v>1806</v>
      </c>
      <c r="B1810" s="21" t="str">
        <f t="shared" si="56"/>
        <v>80000671</v>
      </c>
      <c r="C1810" s="21">
        <v>80000671</v>
      </c>
      <c r="D1810" s="22"/>
      <c r="E1810" s="22" t="s">
        <v>5739</v>
      </c>
      <c r="F1810" s="22" t="s">
        <v>1255</v>
      </c>
      <c r="G1810" s="22" t="s">
        <v>405</v>
      </c>
      <c r="H1810" s="17">
        <v>44736</v>
      </c>
      <c r="I1810" s="22" t="s">
        <v>4587</v>
      </c>
    </row>
    <row r="1811" spans="1:9">
      <c r="A1811" s="22">
        <f t="shared" si="57"/>
        <v>1807</v>
      </c>
      <c r="B1811" s="21" t="str">
        <f t="shared" si="56"/>
        <v>80002596</v>
      </c>
      <c r="C1811" s="21">
        <v>80002596</v>
      </c>
      <c r="D1811" s="22"/>
      <c r="E1811" s="22" t="s">
        <v>6159</v>
      </c>
      <c r="F1811" s="22" t="s">
        <v>1255</v>
      </c>
      <c r="G1811" s="22" t="s">
        <v>405</v>
      </c>
      <c r="H1811" s="17">
        <v>44736</v>
      </c>
      <c r="I1811" s="22" t="s">
        <v>4587</v>
      </c>
    </row>
    <row r="1812" spans="1:9">
      <c r="A1812" s="22">
        <f t="shared" si="57"/>
        <v>1808</v>
      </c>
      <c r="B1812" s="21" t="str">
        <f t="shared" si="56"/>
        <v>80001109</v>
      </c>
      <c r="C1812" s="21">
        <v>80001109</v>
      </c>
      <c r="D1812" s="22"/>
      <c r="E1812" s="22" t="s">
        <v>3270</v>
      </c>
      <c r="F1812" s="22" t="s">
        <v>1255</v>
      </c>
      <c r="G1812" s="22" t="s">
        <v>405</v>
      </c>
      <c r="H1812" s="17">
        <v>44736</v>
      </c>
      <c r="I1812" s="22" t="s">
        <v>4587</v>
      </c>
    </row>
    <row r="1813" spans="1:9">
      <c r="A1813" s="22">
        <f t="shared" si="57"/>
        <v>1809</v>
      </c>
      <c r="B1813" s="21" t="str">
        <f t="shared" si="56"/>
        <v>BMP1104221</v>
      </c>
      <c r="C1813" s="21" t="s">
        <v>418</v>
      </c>
      <c r="D1813" s="22"/>
      <c r="E1813" s="22" t="s">
        <v>6160</v>
      </c>
      <c r="F1813" s="22" t="s">
        <v>326</v>
      </c>
      <c r="G1813" s="22" t="s">
        <v>386</v>
      </c>
      <c r="H1813" s="17">
        <v>44736</v>
      </c>
      <c r="I1813" s="22" t="s">
        <v>4587</v>
      </c>
    </row>
    <row r="1814" spans="1:9">
      <c r="A1814" s="22">
        <f t="shared" si="57"/>
        <v>1810</v>
      </c>
      <c r="B1814" s="21" t="str">
        <f t="shared" si="56"/>
        <v>00112221</v>
      </c>
      <c r="C1814" s="21">
        <v>112221</v>
      </c>
      <c r="D1814" s="22"/>
      <c r="E1814" s="22" t="s">
        <v>6161</v>
      </c>
      <c r="F1814" s="22" t="s">
        <v>1255</v>
      </c>
      <c r="G1814" s="22" t="s">
        <v>328</v>
      </c>
      <c r="H1814" s="17">
        <v>44736</v>
      </c>
      <c r="I1814" s="22" t="s">
        <v>4587</v>
      </c>
    </row>
    <row r="1815" spans="1:9">
      <c r="A1815" s="22">
        <f t="shared" si="57"/>
        <v>1811</v>
      </c>
      <c r="B1815" s="21" t="str">
        <f t="shared" si="56"/>
        <v>80002186</v>
      </c>
      <c r="C1815" s="21">
        <v>80002186</v>
      </c>
      <c r="D1815" s="22"/>
      <c r="E1815" s="22" t="s">
        <v>5599</v>
      </c>
      <c r="F1815" s="22" t="s">
        <v>1255</v>
      </c>
      <c r="G1815" s="22" t="s">
        <v>405</v>
      </c>
      <c r="H1815" s="17">
        <v>44737</v>
      </c>
      <c r="I1815" s="22" t="s">
        <v>4587</v>
      </c>
    </row>
    <row r="1816" spans="1:9">
      <c r="A1816" s="22">
        <f t="shared" si="57"/>
        <v>1812</v>
      </c>
      <c r="B1816" s="21" t="str">
        <f t="shared" si="56"/>
        <v>80003067</v>
      </c>
      <c r="C1816" s="21">
        <v>80003067</v>
      </c>
      <c r="D1816" s="22"/>
      <c r="E1816" s="22" t="s">
        <v>6162</v>
      </c>
      <c r="F1816" s="22" t="s">
        <v>1255</v>
      </c>
      <c r="G1816" s="22" t="s">
        <v>405</v>
      </c>
      <c r="H1816" s="17">
        <v>44737</v>
      </c>
      <c r="I1816" s="22" t="s">
        <v>4587</v>
      </c>
    </row>
    <row r="1817" spans="1:9">
      <c r="A1817" s="22">
        <f t="shared" si="57"/>
        <v>1813</v>
      </c>
      <c r="B1817" s="21" t="str">
        <f t="shared" si="56"/>
        <v>80002319</v>
      </c>
      <c r="C1817" s="21">
        <v>80002319</v>
      </c>
      <c r="D1817" s="22"/>
      <c r="E1817" s="22" t="s">
        <v>5717</v>
      </c>
      <c r="F1817" s="22" t="s">
        <v>1255</v>
      </c>
      <c r="G1817" s="22" t="s">
        <v>355</v>
      </c>
      <c r="H1817" s="17">
        <v>44737</v>
      </c>
      <c r="I1817" s="22" t="s">
        <v>4587</v>
      </c>
    </row>
    <row r="1818" spans="1:9">
      <c r="A1818" s="22">
        <f t="shared" si="57"/>
        <v>1814</v>
      </c>
      <c r="B1818" s="21" t="str">
        <f t="shared" si="56"/>
        <v>80001320</v>
      </c>
      <c r="C1818" s="21">
        <v>80001320</v>
      </c>
      <c r="D1818" s="22"/>
      <c r="E1818" s="22" t="s">
        <v>5695</v>
      </c>
      <c r="F1818" s="22" t="s">
        <v>1255</v>
      </c>
      <c r="G1818" s="22" t="s">
        <v>328</v>
      </c>
      <c r="H1818" s="17">
        <v>44737</v>
      </c>
      <c r="I1818" s="22" t="s">
        <v>4587</v>
      </c>
    </row>
    <row r="1819" spans="1:9">
      <c r="A1819" s="22">
        <f t="shared" si="57"/>
        <v>1815</v>
      </c>
      <c r="B1819" s="21" t="str">
        <f t="shared" si="56"/>
        <v>80000648</v>
      </c>
      <c r="C1819" s="21">
        <v>80000648</v>
      </c>
      <c r="D1819" s="22"/>
      <c r="E1819" s="22" t="s">
        <v>5921</v>
      </c>
      <c r="F1819" s="22" t="s">
        <v>1255</v>
      </c>
      <c r="G1819" s="22" t="s">
        <v>3973</v>
      </c>
      <c r="H1819" s="17">
        <v>44737</v>
      </c>
      <c r="I1819" s="22" t="s">
        <v>4587</v>
      </c>
    </row>
    <row r="1820" spans="1:9">
      <c r="A1820" s="22">
        <f t="shared" si="57"/>
        <v>1816</v>
      </c>
      <c r="B1820" s="21" t="str">
        <f t="shared" si="56"/>
        <v>BMP0603221</v>
      </c>
      <c r="C1820" s="21" t="s">
        <v>397</v>
      </c>
      <c r="D1820" s="22"/>
      <c r="E1820" s="22" t="s">
        <v>6163</v>
      </c>
      <c r="F1820" s="22" t="s">
        <v>326</v>
      </c>
      <c r="G1820" s="22" t="s">
        <v>328</v>
      </c>
      <c r="H1820" s="17">
        <v>44737</v>
      </c>
      <c r="I1820" s="22" t="s">
        <v>4587</v>
      </c>
    </row>
    <row r="1821" spans="1:9">
      <c r="A1821" s="22">
        <f t="shared" si="57"/>
        <v>1817</v>
      </c>
      <c r="B1821" s="21" t="str">
        <f t="shared" si="56"/>
        <v>BMP311211</v>
      </c>
      <c r="C1821" s="21" t="s">
        <v>5805</v>
      </c>
      <c r="D1821" s="22"/>
      <c r="E1821" s="22" t="s">
        <v>6164</v>
      </c>
      <c r="F1821" s="22" t="s">
        <v>326</v>
      </c>
      <c r="G1821" s="22" t="s">
        <v>328</v>
      </c>
      <c r="H1821" s="17">
        <v>44737</v>
      </c>
      <c r="I1821" s="22" t="s">
        <v>4587</v>
      </c>
    </row>
    <row r="1822" spans="1:9">
      <c r="A1822" s="22">
        <f t="shared" si="57"/>
        <v>1818</v>
      </c>
      <c r="B1822" s="21" t="str">
        <f t="shared" si="56"/>
        <v>80000882</v>
      </c>
      <c r="C1822" s="21">
        <v>80000882</v>
      </c>
      <c r="D1822" s="22"/>
      <c r="E1822" s="22" t="s">
        <v>3309</v>
      </c>
      <c r="F1822" s="22" t="s">
        <v>1255</v>
      </c>
      <c r="G1822" s="22" t="s">
        <v>405</v>
      </c>
      <c r="H1822" s="17">
        <v>44738</v>
      </c>
      <c r="I1822" s="22" t="s">
        <v>4587</v>
      </c>
    </row>
    <row r="1823" spans="1:9">
      <c r="A1823" s="22">
        <f t="shared" si="57"/>
        <v>1819</v>
      </c>
      <c r="B1823" s="21" t="str">
        <f t="shared" si="56"/>
        <v>80002238</v>
      </c>
      <c r="C1823" s="21">
        <v>80002238</v>
      </c>
      <c r="D1823" s="22"/>
      <c r="E1823" s="22" t="s">
        <v>3671</v>
      </c>
      <c r="F1823" s="22" t="s">
        <v>1255</v>
      </c>
      <c r="G1823" s="22" t="s">
        <v>386</v>
      </c>
      <c r="H1823" s="17">
        <v>44738</v>
      </c>
      <c r="I1823" s="22" t="s">
        <v>4587</v>
      </c>
    </row>
    <row r="1824" spans="1:9">
      <c r="A1824" s="22">
        <f t="shared" si="57"/>
        <v>1820</v>
      </c>
      <c r="B1824" s="21" t="str">
        <f t="shared" si="56"/>
        <v>08000957</v>
      </c>
      <c r="C1824" s="21">
        <v>8000957</v>
      </c>
      <c r="D1824" s="22"/>
      <c r="E1824" s="22" t="s">
        <v>6165</v>
      </c>
      <c r="F1824" s="22" t="s">
        <v>1255</v>
      </c>
      <c r="G1824" s="22" t="s">
        <v>328</v>
      </c>
      <c r="H1824" s="17">
        <v>44738</v>
      </c>
      <c r="I1824" s="22" t="s">
        <v>4587</v>
      </c>
    </row>
    <row r="1825" spans="1:9">
      <c r="A1825" s="22">
        <f t="shared" si="57"/>
        <v>1821</v>
      </c>
      <c r="B1825" s="21" t="str">
        <f t="shared" si="56"/>
        <v>80000658</v>
      </c>
      <c r="C1825" s="21">
        <v>80000658</v>
      </c>
      <c r="D1825" s="22"/>
      <c r="E1825" s="22" t="s">
        <v>2117</v>
      </c>
      <c r="F1825" s="22" t="s">
        <v>1255</v>
      </c>
      <c r="G1825" s="22" t="s">
        <v>405</v>
      </c>
      <c r="H1825" s="17">
        <v>44738</v>
      </c>
      <c r="I1825" s="22" t="s">
        <v>4587</v>
      </c>
    </row>
    <row r="1826" spans="1:9">
      <c r="A1826" s="22">
        <f t="shared" si="57"/>
        <v>1822</v>
      </c>
      <c r="B1826" s="21" t="str">
        <f t="shared" si="56"/>
        <v>80003519</v>
      </c>
      <c r="C1826" s="21">
        <v>80003519</v>
      </c>
      <c r="D1826" s="22"/>
      <c r="E1826" s="22" t="s">
        <v>6166</v>
      </c>
      <c r="F1826" s="22" t="s">
        <v>1255</v>
      </c>
      <c r="G1826" s="22" t="s">
        <v>405</v>
      </c>
      <c r="H1826" s="17">
        <v>44738</v>
      </c>
      <c r="I1826" s="22" t="s">
        <v>4587</v>
      </c>
    </row>
    <row r="1827" spans="1:9">
      <c r="A1827" s="22">
        <f t="shared" si="57"/>
        <v>1823</v>
      </c>
      <c r="B1827" s="21" t="str">
        <f t="shared" si="56"/>
        <v>80000957</v>
      </c>
      <c r="C1827" s="21">
        <v>80000957</v>
      </c>
      <c r="D1827" s="22"/>
      <c r="E1827" s="22" t="s">
        <v>6165</v>
      </c>
      <c r="F1827" s="22" t="s">
        <v>1255</v>
      </c>
      <c r="G1827" s="22" t="s">
        <v>328</v>
      </c>
      <c r="H1827" s="17">
        <v>44738</v>
      </c>
      <c r="I1827" s="22" t="s">
        <v>4587</v>
      </c>
    </row>
    <row r="1828" spans="1:9">
      <c r="A1828" s="22">
        <f t="shared" si="57"/>
        <v>1824</v>
      </c>
      <c r="B1828" s="21" t="str">
        <f t="shared" si="56"/>
        <v>80003519</v>
      </c>
      <c r="C1828" s="21">
        <v>80003519</v>
      </c>
      <c r="D1828" s="22"/>
      <c r="E1828" s="22" t="s">
        <v>6166</v>
      </c>
      <c r="F1828" s="22" t="s">
        <v>1255</v>
      </c>
      <c r="G1828" s="22" t="s">
        <v>405</v>
      </c>
      <c r="H1828" s="17">
        <v>44738</v>
      </c>
      <c r="I1828" s="22" t="s">
        <v>4587</v>
      </c>
    </row>
    <row r="1829" spans="1:9">
      <c r="A1829" s="22">
        <f t="shared" si="57"/>
        <v>1825</v>
      </c>
      <c r="B1829" s="21" t="str">
        <f t="shared" si="56"/>
        <v>C2112002</v>
      </c>
      <c r="C1829" s="21" t="s">
        <v>6167</v>
      </c>
      <c r="D1829" s="22"/>
      <c r="E1829" s="22" t="s">
        <v>6168</v>
      </c>
      <c r="F1829" s="22" t="s">
        <v>666</v>
      </c>
      <c r="G1829" s="22" t="s">
        <v>386</v>
      </c>
      <c r="H1829" s="17">
        <v>44738</v>
      </c>
      <c r="I1829" s="22" t="s">
        <v>4587</v>
      </c>
    </row>
    <row r="1830" spans="1:9">
      <c r="A1830" s="22">
        <f t="shared" si="57"/>
        <v>1826</v>
      </c>
      <c r="B1830" s="21" t="str">
        <f t="shared" si="56"/>
        <v>80003520</v>
      </c>
      <c r="C1830" s="21">
        <v>80003520</v>
      </c>
      <c r="D1830" s="22"/>
      <c r="E1830" s="22" t="s">
        <v>6169</v>
      </c>
      <c r="F1830" s="22" t="s">
        <v>1255</v>
      </c>
      <c r="G1830" s="22" t="s">
        <v>405</v>
      </c>
      <c r="H1830" s="17">
        <v>44738</v>
      </c>
      <c r="I1830" s="22" t="s">
        <v>4587</v>
      </c>
    </row>
    <row r="1831" spans="1:9">
      <c r="A1831" s="22">
        <f t="shared" si="57"/>
        <v>1827</v>
      </c>
      <c r="B1831" s="21" t="str">
        <f t="shared" si="56"/>
        <v>80003519</v>
      </c>
      <c r="C1831" s="21">
        <v>80003519</v>
      </c>
      <c r="D1831" s="22"/>
      <c r="E1831" s="22" t="s">
        <v>6166</v>
      </c>
      <c r="F1831" s="22" t="s">
        <v>1255</v>
      </c>
      <c r="G1831" s="22" t="s">
        <v>405</v>
      </c>
      <c r="H1831" s="17">
        <v>44738</v>
      </c>
      <c r="I1831" s="22" t="s">
        <v>4587</v>
      </c>
    </row>
    <row r="1832" spans="1:9">
      <c r="A1832" s="22">
        <f t="shared" si="57"/>
        <v>1828</v>
      </c>
      <c r="B1832" s="21" t="str">
        <f t="shared" si="56"/>
        <v>80003520</v>
      </c>
      <c r="C1832" s="21">
        <v>80003520</v>
      </c>
      <c r="D1832" s="22"/>
      <c r="E1832" s="22" t="s">
        <v>6169</v>
      </c>
      <c r="F1832" s="22" t="s">
        <v>1255</v>
      </c>
      <c r="G1832" s="22" t="s">
        <v>405</v>
      </c>
      <c r="H1832" s="17">
        <v>44738</v>
      </c>
      <c r="I1832" s="22" t="s">
        <v>4587</v>
      </c>
    </row>
    <row r="1833" spans="1:9">
      <c r="A1833" s="22">
        <f t="shared" si="57"/>
        <v>1829</v>
      </c>
      <c r="B1833" s="21" t="str">
        <f t="shared" si="56"/>
        <v>80000658</v>
      </c>
      <c r="C1833" s="21">
        <v>80000658</v>
      </c>
      <c r="D1833" s="22"/>
      <c r="E1833" s="22" t="s">
        <v>2117</v>
      </c>
      <c r="F1833" s="22" t="s">
        <v>1255</v>
      </c>
      <c r="G1833" s="22" t="s">
        <v>405</v>
      </c>
      <c r="H1833" s="17">
        <v>44738</v>
      </c>
      <c r="I1833" s="22" t="s">
        <v>4587</v>
      </c>
    </row>
    <row r="1834" spans="1:9">
      <c r="A1834" s="22">
        <f t="shared" si="57"/>
        <v>1830</v>
      </c>
      <c r="B1834" s="21" t="str">
        <f t="shared" si="56"/>
        <v>80003130</v>
      </c>
      <c r="C1834" s="21">
        <v>80003130</v>
      </c>
      <c r="D1834" s="22"/>
      <c r="E1834" s="22" t="s">
        <v>6170</v>
      </c>
      <c r="F1834" s="22" t="s">
        <v>1255</v>
      </c>
      <c r="G1834" s="22" t="s">
        <v>328</v>
      </c>
      <c r="H1834" s="17">
        <v>44739</v>
      </c>
      <c r="I1834" s="22" t="s">
        <v>4587</v>
      </c>
    </row>
    <row r="1835" spans="1:9">
      <c r="A1835" s="22">
        <f t="shared" si="57"/>
        <v>1831</v>
      </c>
      <c r="B1835" s="21" t="str">
        <f t="shared" si="56"/>
        <v>BMP1304221</v>
      </c>
      <c r="C1835" s="21" t="s">
        <v>4390</v>
      </c>
      <c r="D1835" s="22"/>
      <c r="E1835" s="22" t="s">
        <v>6171</v>
      </c>
      <c r="F1835" s="22" t="s">
        <v>326</v>
      </c>
      <c r="G1835" s="22" t="s">
        <v>386</v>
      </c>
      <c r="H1835" s="17">
        <v>44739</v>
      </c>
      <c r="I1835" s="22" t="s">
        <v>4587</v>
      </c>
    </row>
    <row r="1836" spans="1:9">
      <c r="A1836" s="22">
        <f t="shared" si="57"/>
        <v>1832</v>
      </c>
      <c r="B1836" s="21" t="str">
        <f t="shared" si="56"/>
        <v>80001448</v>
      </c>
      <c r="C1836" s="21">
        <v>80001448</v>
      </c>
      <c r="D1836" s="22"/>
      <c r="E1836" s="22" t="s">
        <v>5303</v>
      </c>
      <c r="F1836" s="22" t="s">
        <v>1255</v>
      </c>
      <c r="G1836" s="22" t="s">
        <v>405</v>
      </c>
      <c r="H1836" s="17">
        <v>44740</v>
      </c>
      <c r="I1836" s="22" t="s">
        <v>4587</v>
      </c>
    </row>
    <row r="1837" spans="1:9">
      <c r="A1837" s="22">
        <f t="shared" si="57"/>
        <v>1833</v>
      </c>
      <c r="B1837" s="21" t="str">
        <f t="shared" si="56"/>
        <v>80002034</v>
      </c>
      <c r="C1837" s="21">
        <v>80002034</v>
      </c>
      <c r="D1837" s="22"/>
      <c r="E1837" s="22" t="s">
        <v>6172</v>
      </c>
      <c r="F1837" s="22" t="s">
        <v>1255</v>
      </c>
      <c r="G1837" s="22" t="s">
        <v>405</v>
      </c>
      <c r="H1837" s="17">
        <v>44741</v>
      </c>
      <c r="I1837" s="22" t="s">
        <v>4587</v>
      </c>
    </row>
    <row r="1838" spans="1:9">
      <c r="A1838" s="22">
        <f t="shared" si="57"/>
        <v>1834</v>
      </c>
      <c r="B1838" s="21" t="str">
        <f t="shared" si="56"/>
        <v>80002136</v>
      </c>
      <c r="C1838" s="21">
        <v>80002136</v>
      </c>
      <c r="D1838" s="22"/>
      <c r="E1838" s="22" t="s">
        <v>5712</v>
      </c>
      <c r="F1838" s="22" t="s">
        <v>1255</v>
      </c>
      <c r="G1838" s="22" t="s">
        <v>405</v>
      </c>
      <c r="H1838" s="17">
        <v>44741</v>
      </c>
      <c r="I1838" s="22" t="s">
        <v>4587</v>
      </c>
    </row>
    <row r="1839" spans="1:9">
      <c r="A1839" s="22">
        <f t="shared" si="57"/>
        <v>1835</v>
      </c>
      <c r="B1839" s="21" t="str">
        <f t="shared" si="56"/>
        <v>80003986</v>
      </c>
      <c r="C1839" s="21">
        <v>80003986</v>
      </c>
      <c r="D1839" s="22"/>
      <c r="E1839" s="22" t="s">
        <v>5565</v>
      </c>
      <c r="F1839" s="22" t="s">
        <v>1255</v>
      </c>
      <c r="G1839" s="22" t="s">
        <v>405</v>
      </c>
      <c r="H1839" s="17">
        <v>44741</v>
      </c>
      <c r="I1839" s="22" t="s">
        <v>4587</v>
      </c>
    </row>
    <row r="1840" spans="1:9">
      <c r="A1840" s="22">
        <f t="shared" si="57"/>
        <v>1836</v>
      </c>
      <c r="B1840" s="21" t="str">
        <f t="shared" si="56"/>
        <v>80002688</v>
      </c>
      <c r="C1840" s="21">
        <v>80002688</v>
      </c>
      <c r="D1840" s="22"/>
      <c r="E1840" s="22" t="s">
        <v>5987</v>
      </c>
      <c r="F1840" s="22" t="s">
        <v>1255</v>
      </c>
      <c r="G1840" s="22" t="s">
        <v>328</v>
      </c>
      <c r="H1840" s="17">
        <v>44741</v>
      </c>
      <c r="I1840" s="22" t="s">
        <v>4587</v>
      </c>
    </row>
    <row r="1841" spans="1:9">
      <c r="A1841" s="22">
        <f t="shared" si="57"/>
        <v>1837</v>
      </c>
      <c r="B1841" s="21" t="str">
        <f t="shared" si="56"/>
        <v>80002546</v>
      </c>
      <c r="C1841" s="21">
        <v>80002546</v>
      </c>
      <c r="D1841" s="22"/>
      <c r="E1841" s="22" t="s">
        <v>5903</v>
      </c>
      <c r="F1841" s="22" t="s">
        <v>1255</v>
      </c>
      <c r="G1841" s="22" t="s">
        <v>405</v>
      </c>
      <c r="H1841" s="17">
        <v>44741</v>
      </c>
      <c r="I1841" s="22" t="s">
        <v>4587</v>
      </c>
    </row>
    <row r="1842" spans="1:9">
      <c r="A1842" s="22">
        <f t="shared" si="57"/>
        <v>1838</v>
      </c>
      <c r="B1842" s="21" t="str">
        <f t="shared" si="56"/>
        <v>80002593</v>
      </c>
      <c r="C1842" s="21">
        <v>80002593</v>
      </c>
      <c r="D1842" s="22"/>
      <c r="E1842" s="22" t="s">
        <v>5948</v>
      </c>
      <c r="F1842" s="22" t="s">
        <v>1255</v>
      </c>
      <c r="G1842" s="22" t="s">
        <v>405</v>
      </c>
      <c r="H1842" s="17">
        <v>44741</v>
      </c>
      <c r="I1842" s="22" t="s">
        <v>4587</v>
      </c>
    </row>
    <row r="1843" spans="1:9">
      <c r="A1843" s="22">
        <f t="shared" si="57"/>
        <v>1839</v>
      </c>
      <c r="B1843" s="21" t="str">
        <f t="shared" si="56"/>
        <v>80002650</v>
      </c>
      <c r="C1843" s="21">
        <v>80002650</v>
      </c>
      <c r="D1843" s="22"/>
      <c r="E1843" s="22" t="s">
        <v>3421</v>
      </c>
      <c r="F1843" s="22" t="s">
        <v>1255</v>
      </c>
      <c r="G1843" s="22" t="s">
        <v>405</v>
      </c>
      <c r="H1843" s="17">
        <v>44741</v>
      </c>
      <c r="I1843" s="22" t="s">
        <v>4587</v>
      </c>
    </row>
    <row r="1844" spans="1:9">
      <c r="A1844" s="22">
        <f t="shared" si="57"/>
        <v>1840</v>
      </c>
      <c r="B1844" s="21" t="str">
        <f t="shared" si="56"/>
        <v>22030015</v>
      </c>
      <c r="C1844" s="21">
        <v>22030015</v>
      </c>
      <c r="D1844" s="22"/>
      <c r="E1844" s="22" t="s">
        <v>6173</v>
      </c>
      <c r="F1844" s="22" t="s">
        <v>3799</v>
      </c>
      <c r="G1844" s="22" t="s">
        <v>328</v>
      </c>
      <c r="H1844" s="17">
        <v>44741</v>
      </c>
      <c r="I1844" s="22" t="s">
        <v>4587</v>
      </c>
    </row>
    <row r="1845" spans="1:9">
      <c r="A1845" s="22">
        <f t="shared" si="57"/>
        <v>1841</v>
      </c>
      <c r="B1845" s="21" t="str">
        <f t="shared" si="56"/>
        <v>80003352</v>
      </c>
      <c r="C1845" s="21">
        <v>80003352</v>
      </c>
      <c r="D1845" s="22"/>
      <c r="E1845" s="22" t="s">
        <v>6174</v>
      </c>
      <c r="F1845" s="22" t="s">
        <v>1255</v>
      </c>
      <c r="G1845" s="22" t="s">
        <v>355</v>
      </c>
      <c r="H1845" s="17">
        <v>44742</v>
      </c>
      <c r="I1845" s="22" t="s">
        <v>4587</v>
      </c>
    </row>
    <row r="1846" spans="1:9">
      <c r="A1846" s="22">
        <f t="shared" si="57"/>
        <v>1842</v>
      </c>
      <c r="B1846" s="21" t="str">
        <f t="shared" si="56"/>
        <v>80002072</v>
      </c>
      <c r="C1846" s="21">
        <v>80002072</v>
      </c>
      <c r="D1846" s="22"/>
      <c r="E1846" s="22" t="s">
        <v>5730</v>
      </c>
      <c r="F1846" s="22" t="s">
        <v>1255</v>
      </c>
      <c r="G1846" s="22" t="s">
        <v>405</v>
      </c>
      <c r="H1846" s="17">
        <v>44742</v>
      </c>
      <c r="I1846" s="22" t="s">
        <v>4587</v>
      </c>
    </row>
    <row r="1847" spans="1:9">
      <c r="A1847" s="22">
        <f t="shared" si="57"/>
        <v>1843</v>
      </c>
      <c r="B1847" s="21" t="str">
        <f t="shared" si="56"/>
        <v>80002577</v>
      </c>
      <c r="C1847" s="21">
        <v>80002577</v>
      </c>
      <c r="D1847" s="22"/>
      <c r="E1847" s="22" t="s">
        <v>6175</v>
      </c>
      <c r="F1847" s="22" t="s">
        <v>1255</v>
      </c>
      <c r="G1847" s="22" t="s">
        <v>328</v>
      </c>
      <c r="H1847" s="17">
        <v>44742</v>
      </c>
      <c r="I1847" s="22" t="s">
        <v>4587</v>
      </c>
    </row>
    <row r="1848" spans="1:9">
      <c r="A1848" s="22">
        <f t="shared" si="57"/>
        <v>1844</v>
      </c>
      <c r="B1848" s="21" t="str">
        <f t="shared" si="56"/>
        <v>C2112003</v>
      </c>
      <c r="C1848" s="21" t="s">
        <v>6018</v>
      </c>
      <c r="D1848" s="22"/>
      <c r="E1848" s="22" t="s">
        <v>701</v>
      </c>
      <c r="F1848" s="22" t="s">
        <v>666</v>
      </c>
      <c r="G1848" s="22" t="s">
        <v>386</v>
      </c>
      <c r="H1848" s="17">
        <v>44742</v>
      </c>
      <c r="I1848" s="22" t="s">
        <v>4587</v>
      </c>
    </row>
    <row r="1849" spans="1:9">
      <c r="A1849" s="22">
        <f t="shared" si="57"/>
        <v>1845</v>
      </c>
      <c r="B1849" s="21" t="str">
        <f t="shared" si="56"/>
        <v>MP/PTEPIROC-011</v>
      </c>
      <c r="C1849" s="21" t="s">
        <v>796</v>
      </c>
      <c r="D1849" s="22"/>
      <c r="E1849" s="22" t="s">
        <v>6176</v>
      </c>
      <c r="F1849" s="22" t="s">
        <v>783</v>
      </c>
      <c r="G1849" s="22" t="s">
        <v>328</v>
      </c>
      <c r="H1849" s="17">
        <v>44743</v>
      </c>
      <c r="I1849" s="22" t="s">
        <v>4587</v>
      </c>
    </row>
    <row r="1850" spans="1:9">
      <c r="A1850" s="22">
        <f t="shared" si="57"/>
        <v>1846</v>
      </c>
      <c r="B1850" s="21" t="str">
        <f t="shared" si="56"/>
        <v>80003523</v>
      </c>
      <c r="C1850" s="21">
        <v>80003523</v>
      </c>
      <c r="D1850" s="22"/>
      <c r="E1850" s="22" t="s">
        <v>6177</v>
      </c>
      <c r="F1850" s="22" t="s">
        <v>1255</v>
      </c>
      <c r="G1850" s="22" t="s">
        <v>405</v>
      </c>
      <c r="H1850" s="17">
        <v>44743</v>
      </c>
      <c r="I1850" s="22" t="s">
        <v>4587</v>
      </c>
    </row>
    <row r="1851" spans="1:9">
      <c r="A1851" s="22">
        <f t="shared" si="57"/>
        <v>1847</v>
      </c>
      <c r="B1851" s="21" t="str">
        <f t="shared" si="56"/>
        <v>80003521</v>
      </c>
      <c r="C1851" s="21">
        <v>80003521</v>
      </c>
      <c r="D1851" s="22"/>
      <c r="E1851" s="22" t="s">
        <v>1704</v>
      </c>
      <c r="F1851" s="22" t="s">
        <v>1255</v>
      </c>
      <c r="G1851" s="22" t="s">
        <v>405</v>
      </c>
      <c r="H1851" s="17">
        <v>44743</v>
      </c>
      <c r="I1851" s="22" t="s">
        <v>4587</v>
      </c>
    </row>
    <row r="1852" spans="1:9">
      <c r="A1852" s="22">
        <f t="shared" si="57"/>
        <v>1848</v>
      </c>
      <c r="B1852" s="21" t="str">
        <f t="shared" si="56"/>
        <v>80003523</v>
      </c>
      <c r="C1852" s="21">
        <v>80003523</v>
      </c>
      <c r="D1852" s="22"/>
      <c r="E1852" s="22" t="s">
        <v>6177</v>
      </c>
      <c r="F1852" s="22" t="s">
        <v>1255</v>
      </c>
      <c r="G1852" s="22" t="s">
        <v>405</v>
      </c>
      <c r="H1852" s="17">
        <v>44743</v>
      </c>
      <c r="I1852" s="22" t="s">
        <v>4587</v>
      </c>
    </row>
    <row r="1853" spans="1:9">
      <c r="A1853" s="22">
        <f t="shared" si="57"/>
        <v>1849</v>
      </c>
      <c r="B1853" s="21" t="str">
        <f t="shared" si="56"/>
        <v>80003521</v>
      </c>
      <c r="C1853" s="21">
        <v>80003521</v>
      </c>
      <c r="D1853" s="22"/>
      <c r="E1853" s="22" t="s">
        <v>1704</v>
      </c>
      <c r="F1853" s="22" t="s">
        <v>1255</v>
      </c>
      <c r="G1853" s="22" t="s">
        <v>405</v>
      </c>
      <c r="H1853" s="17">
        <v>44743</v>
      </c>
      <c r="I1853" s="22" t="s">
        <v>4587</v>
      </c>
    </row>
    <row r="1854" spans="1:9">
      <c r="A1854" s="22">
        <f t="shared" si="57"/>
        <v>1850</v>
      </c>
      <c r="B1854" s="21" t="str">
        <f t="shared" si="56"/>
        <v>80003523</v>
      </c>
      <c r="C1854" s="21">
        <v>80003523</v>
      </c>
      <c r="D1854" s="22"/>
      <c r="E1854" s="22" t="s">
        <v>6177</v>
      </c>
      <c r="F1854" s="22" t="s">
        <v>1255</v>
      </c>
      <c r="G1854" s="22" t="s">
        <v>405</v>
      </c>
      <c r="H1854" s="17">
        <v>44743</v>
      </c>
      <c r="I1854" s="22" t="s">
        <v>4587</v>
      </c>
    </row>
    <row r="1855" spans="1:9">
      <c r="A1855" s="22">
        <f t="shared" si="57"/>
        <v>1851</v>
      </c>
      <c r="B1855" s="21" t="str">
        <f t="shared" si="56"/>
        <v>80003521</v>
      </c>
      <c r="C1855" s="21">
        <v>80003521</v>
      </c>
      <c r="D1855" s="22"/>
      <c r="E1855" s="22" t="s">
        <v>1704</v>
      </c>
      <c r="F1855" s="22" t="s">
        <v>1255</v>
      </c>
      <c r="G1855" s="22" t="s">
        <v>405</v>
      </c>
      <c r="H1855" s="17">
        <v>44743</v>
      </c>
      <c r="I1855" s="22" t="s">
        <v>4587</v>
      </c>
    </row>
    <row r="1856" spans="1:9">
      <c r="A1856" s="22">
        <f t="shared" si="57"/>
        <v>1852</v>
      </c>
      <c r="B1856" s="21" t="str">
        <f t="shared" si="56"/>
        <v>80003523</v>
      </c>
      <c r="C1856" s="21">
        <v>80003523</v>
      </c>
      <c r="D1856" s="22"/>
      <c r="E1856" s="22" t="s">
        <v>6177</v>
      </c>
      <c r="F1856" s="22" t="s">
        <v>1255</v>
      </c>
      <c r="G1856" s="22" t="s">
        <v>405</v>
      </c>
      <c r="H1856" s="17">
        <v>44743</v>
      </c>
      <c r="I1856" s="22" t="s">
        <v>4587</v>
      </c>
    </row>
    <row r="1857" spans="1:9">
      <c r="A1857" s="22">
        <f t="shared" si="57"/>
        <v>1853</v>
      </c>
      <c r="B1857" s="21" t="str">
        <f t="shared" si="56"/>
        <v>80003522</v>
      </c>
      <c r="C1857" s="21">
        <v>80003522</v>
      </c>
      <c r="D1857" s="22"/>
      <c r="E1857" s="22" t="s">
        <v>2646</v>
      </c>
      <c r="F1857" s="22" t="s">
        <v>1255</v>
      </c>
      <c r="G1857" s="22" t="s">
        <v>405</v>
      </c>
      <c r="H1857" s="17">
        <v>44743</v>
      </c>
      <c r="I1857" s="22" t="s">
        <v>4587</v>
      </c>
    </row>
    <row r="1858" spans="1:9">
      <c r="A1858" s="22">
        <f t="shared" si="57"/>
        <v>1854</v>
      </c>
      <c r="B1858" s="21" t="str">
        <f t="shared" si="56"/>
        <v>80003563</v>
      </c>
      <c r="C1858" s="21">
        <v>80003563</v>
      </c>
      <c r="D1858" s="22"/>
      <c r="E1858" s="22" t="s">
        <v>6178</v>
      </c>
      <c r="F1858" s="22" t="s">
        <v>1255</v>
      </c>
      <c r="G1858" s="22" t="s">
        <v>405</v>
      </c>
      <c r="H1858" s="17">
        <v>44744</v>
      </c>
      <c r="I1858" s="22" t="s">
        <v>4587</v>
      </c>
    </row>
    <row r="1859" spans="1:9">
      <c r="A1859" s="22">
        <f t="shared" si="57"/>
        <v>1855</v>
      </c>
      <c r="B1859" s="21" t="str">
        <f t="shared" si="56"/>
        <v>80002259</v>
      </c>
      <c r="C1859" s="21">
        <v>80002259</v>
      </c>
      <c r="D1859" s="22"/>
      <c r="E1859" s="22" t="s">
        <v>5654</v>
      </c>
      <c r="F1859" s="22" t="s">
        <v>1255</v>
      </c>
      <c r="G1859" s="22" t="s">
        <v>328</v>
      </c>
      <c r="H1859" s="17">
        <v>44744</v>
      </c>
      <c r="I1859" s="22" t="s">
        <v>4587</v>
      </c>
    </row>
    <row r="1860" spans="1:9">
      <c r="A1860" s="22">
        <f t="shared" si="57"/>
        <v>1856</v>
      </c>
      <c r="B1860" s="21" t="str">
        <f t="shared" si="56"/>
        <v>80002931</v>
      </c>
      <c r="C1860" s="21">
        <v>80002931</v>
      </c>
      <c r="D1860" s="22"/>
      <c r="E1860" s="22" t="s">
        <v>5290</v>
      </c>
      <c r="F1860" s="22" t="s">
        <v>1255</v>
      </c>
      <c r="G1860" s="22" t="s">
        <v>328</v>
      </c>
      <c r="H1860" s="17">
        <v>44744</v>
      </c>
      <c r="I1860" s="22" t="s">
        <v>4587</v>
      </c>
    </row>
    <row r="1861" spans="1:9">
      <c r="A1861" s="22">
        <f t="shared" si="57"/>
        <v>1857</v>
      </c>
      <c r="B1861" s="21" t="str">
        <f t="shared" ref="B1861:B1924" si="58">TEXT(C1861,"00000000")</f>
        <v>80002259</v>
      </c>
      <c r="C1861" s="21">
        <v>80002259</v>
      </c>
      <c r="D1861" s="22"/>
      <c r="E1861" s="22" t="s">
        <v>5654</v>
      </c>
      <c r="F1861" s="22" t="s">
        <v>1255</v>
      </c>
      <c r="G1861" s="22" t="s">
        <v>328</v>
      </c>
      <c r="H1861" s="17">
        <v>44744</v>
      </c>
      <c r="I1861" s="22" t="s">
        <v>4587</v>
      </c>
    </row>
    <row r="1862" spans="1:9">
      <c r="A1862" s="22">
        <f t="shared" si="57"/>
        <v>1858</v>
      </c>
      <c r="B1862" s="21" t="str">
        <f t="shared" si="58"/>
        <v>80003150</v>
      </c>
      <c r="C1862" s="21">
        <v>80003150</v>
      </c>
      <c r="D1862" s="22"/>
      <c r="E1862" s="22" t="s">
        <v>6179</v>
      </c>
      <c r="F1862" s="22" t="s">
        <v>1255</v>
      </c>
      <c r="G1862" s="22" t="s">
        <v>328</v>
      </c>
      <c r="H1862" s="17">
        <v>44744</v>
      </c>
      <c r="I1862" s="22" t="s">
        <v>4587</v>
      </c>
    </row>
    <row r="1863" spans="1:9">
      <c r="A1863" s="22">
        <f t="shared" si="57"/>
        <v>1859</v>
      </c>
      <c r="B1863" s="21" t="str">
        <f t="shared" si="58"/>
        <v>80002029</v>
      </c>
      <c r="C1863" s="21">
        <v>80002029</v>
      </c>
      <c r="D1863" s="22"/>
      <c r="E1863" s="22" t="s">
        <v>6180</v>
      </c>
      <c r="F1863" s="22" t="s">
        <v>1255</v>
      </c>
      <c r="G1863" s="22" t="s">
        <v>405</v>
      </c>
      <c r="H1863" s="17">
        <v>44745</v>
      </c>
      <c r="I1863" s="22" t="s">
        <v>4587</v>
      </c>
    </row>
    <row r="1864" spans="1:9">
      <c r="A1864" s="22">
        <f t="shared" ref="A1864:A1927" si="59">A1863+1</f>
        <v>1860</v>
      </c>
      <c r="B1864" s="21" t="str">
        <f t="shared" si="58"/>
        <v>80001844</v>
      </c>
      <c r="C1864" s="21">
        <v>80001844</v>
      </c>
      <c r="D1864" s="22"/>
      <c r="E1864" s="22" t="s">
        <v>5532</v>
      </c>
      <c r="F1864" s="22" t="s">
        <v>1255</v>
      </c>
      <c r="G1864" s="22" t="s">
        <v>405</v>
      </c>
      <c r="H1864" s="17">
        <v>44745</v>
      </c>
      <c r="I1864" s="22" t="s">
        <v>4587</v>
      </c>
    </row>
    <row r="1865" spans="1:9">
      <c r="A1865" s="22">
        <f t="shared" si="59"/>
        <v>1861</v>
      </c>
      <c r="B1865" s="21" t="str">
        <f t="shared" si="58"/>
        <v>91221028</v>
      </c>
      <c r="C1865" s="21">
        <v>91221028</v>
      </c>
      <c r="D1865" s="22"/>
      <c r="E1865" s="22" t="s">
        <v>6181</v>
      </c>
      <c r="F1865" s="22" t="s">
        <v>1255</v>
      </c>
      <c r="G1865" s="22" t="s">
        <v>405</v>
      </c>
      <c r="H1865" s="17">
        <v>44745</v>
      </c>
      <c r="I1865" s="22" t="s">
        <v>4587</v>
      </c>
    </row>
    <row r="1866" spans="1:9">
      <c r="A1866" s="22">
        <f t="shared" si="59"/>
        <v>1862</v>
      </c>
      <c r="B1866" s="21" t="str">
        <f t="shared" si="58"/>
        <v>80002695</v>
      </c>
      <c r="C1866" s="21">
        <v>80002695</v>
      </c>
      <c r="D1866" s="22"/>
      <c r="E1866" s="22" t="s">
        <v>6182</v>
      </c>
      <c r="F1866" s="22" t="s">
        <v>1255</v>
      </c>
      <c r="G1866" s="22" t="s">
        <v>405</v>
      </c>
      <c r="H1866" s="17">
        <v>44745</v>
      </c>
      <c r="I1866" s="22" t="s">
        <v>4587</v>
      </c>
    </row>
    <row r="1867" spans="1:9">
      <c r="A1867" s="22">
        <f t="shared" si="59"/>
        <v>1863</v>
      </c>
      <c r="B1867" s="21" t="str">
        <f t="shared" si="58"/>
        <v>80002641</v>
      </c>
      <c r="C1867" s="21">
        <v>80002641</v>
      </c>
      <c r="D1867" s="22"/>
      <c r="E1867" s="22" t="s">
        <v>5953</v>
      </c>
      <c r="F1867" s="22" t="s">
        <v>1255</v>
      </c>
      <c r="G1867" s="22" t="s">
        <v>405</v>
      </c>
      <c r="H1867" s="17">
        <v>44745</v>
      </c>
      <c r="I1867" s="22" t="s">
        <v>4587</v>
      </c>
    </row>
    <row r="1868" spans="1:9">
      <c r="A1868" s="22">
        <f t="shared" si="59"/>
        <v>1864</v>
      </c>
      <c r="B1868" s="21" t="str">
        <f t="shared" si="58"/>
        <v>80002615</v>
      </c>
      <c r="C1868" s="21">
        <v>80002615</v>
      </c>
      <c r="D1868" s="22"/>
      <c r="E1868" s="22" t="s">
        <v>3590</v>
      </c>
      <c r="F1868" s="22" t="s">
        <v>1255</v>
      </c>
      <c r="G1868" s="22" t="s">
        <v>405</v>
      </c>
      <c r="H1868" s="17">
        <v>44745</v>
      </c>
      <c r="I1868" s="22" t="s">
        <v>4587</v>
      </c>
    </row>
    <row r="1869" spans="1:9">
      <c r="A1869" s="22">
        <f t="shared" si="59"/>
        <v>1865</v>
      </c>
      <c r="B1869" s="21" t="str">
        <f t="shared" si="58"/>
        <v>80003524</v>
      </c>
      <c r="C1869" s="21">
        <v>80003524</v>
      </c>
      <c r="D1869" s="22"/>
      <c r="E1869" s="22" t="s">
        <v>6183</v>
      </c>
      <c r="F1869" s="22" t="s">
        <v>1255</v>
      </c>
      <c r="G1869" s="22" t="s">
        <v>405</v>
      </c>
      <c r="H1869" s="17">
        <v>44745</v>
      </c>
      <c r="I1869" s="22" t="s">
        <v>4587</v>
      </c>
    </row>
    <row r="1870" spans="1:9">
      <c r="A1870" s="22">
        <f t="shared" si="59"/>
        <v>1866</v>
      </c>
      <c r="B1870" s="21" t="str">
        <f t="shared" si="58"/>
        <v>91221031</v>
      </c>
      <c r="C1870" s="21">
        <v>91221031</v>
      </c>
      <c r="D1870" s="22"/>
      <c r="E1870" s="22" t="s">
        <v>6184</v>
      </c>
      <c r="F1870" s="22" t="s">
        <v>1255</v>
      </c>
      <c r="G1870" s="22" t="s">
        <v>405</v>
      </c>
      <c r="H1870" s="17">
        <v>44745</v>
      </c>
      <c r="I1870" s="22" t="s">
        <v>4587</v>
      </c>
    </row>
    <row r="1871" spans="1:9">
      <c r="A1871" s="22">
        <f t="shared" si="59"/>
        <v>1867</v>
      </c>
      <c r="B1871" s="21" t="str">
        <f t="shared" si="58"/>
        <v>80003531</v>
      </c>
      <c r="C1871" s="21">
        <v>80003531</v>
      </c>
      <c r="D1871" s="22"/>
      <c r="E1871" s="22" t="s">
        <v>6185</v>
      </c>
      <c r="F1871" s="22" t="s">
        <v>1255</v>
      </c>
      <c r="G1871" s="22" t="s">
        <v>405</v>
      </c>
      <c r="H1871" s="17">
        <v>44745</v>
      </c>
      <c r="I1871" s="22" t="s">
        <v>4587</v>
      </c>
    </row>
    <row r="1872" spans="1:9">
      <c r="A1872" s="22">
        <f t="shared" si="59"/>
        <v>1868</v>
      </c>
      <c r="B1872" s="21" t="str">
        <f t="shared" si="58"/>
        <v>91221059</v>
      </c>
      <c r="C1872" s="21">
        <v>91221059</v>
      </c>
      <c r="D1872" s="22"/>
      <c r="E1872" s="22" t="s">
        <v>6186</v>
      </c>
      <c r="F1872" s="22" t="s">
        <v>1255</v>
      </c>
      <c r="G1872" s="22" t="s">
        <v>405</v>
      </c>
      <c r="H1872" s="17">
        <v>44745</v>
      </c>
      <c r="I1872" s="22" t="s">
        <v>4587</v>
      </c>
    </row>
    <row r="1873" spans="1:9">
      <c r="A1873" s="22">
        <f t="shared" si="59"/>
        <v>1869</v>
      </c>
      <c r="B1873" s="21" t="str">
        <f t="shared" si="58"/>
        <v>91221058</v>
      </c>
      <c r="C1873" s="21">
        <v>91221058</v>
      </c>
      <c r="D1873" s="22"/>
      <c r="E1873" s="22" t="s">
        <v>6187</v>
      </c>
      <c r="F1873" s="22" t="s">
        <v>1255</v>
      </c>
      <c r="G1873" s="22" t="s">
        <v>405</v>
      </c>
      <c r="H1873" s="17">
        <v>44745</v>
      </c>
      <c r="I1873" s="22" t="s">
        <v>4587</v>
      </c>
    </row>
    <row r="1874" spans="1:9">
      <c r="A1874" s="22">
        <f t="shared" si="59"/>
        <v>1870</v>
      </c>
      <c r="B1874" s="21" t="str">
        <f t="shared" si="58"/>
        <v>80001832</v>
      </c>
      <c r="C1874" s="21">
        <v>80001832</v>
      </c>
      <c r="D1874" s="22"/>
      <c r="E1874" s="22" t="s">
        <v>5782</v>
      </c>
      <c r="F1874" s="22" t="s">
        <v>1255</v>
      </c>
      <c r="G1874" s="22" t="s">
        <v>405</v>
      </c>
      <c r="H1874" s="17">
        <v>44745</v>
      </c>
      <c r="I1874" s="22" t="s">
        <v>4587</v>
      </c>
    </row>
    <row r="1875" spans="1:9">
      <c r="A1875" s="22">
        <f t="shared" si="59"/>
        <v>1871</v>
      </c>
      <c r="B1875" s="21" t="str">
        <f t="shared" si="58"/>
        <v>91221021</v>
      </c>
      <c r="C1875" s="21">
        <v>91221021</v>
      </c>
      <c r="D1875" s="22"/>
      <c r="E1875" s="22" t="s">
        <v>6188</v>
      </c>
      <c r="F1875" s="22" t="s">
        <v>1255</v>
      </c>
      <c r="G1875" s="22" t="s">
        <v>405</v>
      </c>
      <c r="H1875" s="17">
        <v>44745</v>
      </c>
      <c r="I1875" s="22" t="s">
        <v>4587</v>
      </c>
    </row>
    <row r="1876" spans="1:9">
      <c r="A1876" s="22">
        <f t="shared" si="59"/>
        <v>1872</v>
      </c>
      <c r="B1876" s="21" t="str">
        <f t="shared" si="58"/>
        <v>91221033</v>
      </c>
      <c r="C1876" s="21">
        <v>91221033</v>
      </c>
      <c r="D1876" s="22"/>
      <c r="E1876" s="22" t="s">
        <v>4689</v>
      </c>
      <c r="F1876" s="22" t="s">
        <v>1255</v>
      </c>
      <c r="G1876" s="22" t="s">
        <v>405</v>
      </c>
      <c r="H1876" s="17">
        <v>44745</v>
      </c>
      <c r="I1876" s="22" t="s">
        <v>4587</v>
      </c>
    </row>
    <row r="1877" spans="1:9">
      <c r="A1877" s="22">
        <f t="shared" si="59"/>
        <v>1873</v>
      </c>
      <c r="B1877" s="21" t="str">
        <f t="shared" si="58"/>
        <v>91221027</v>
      </c>
      <c r="C1877" s="21">
        <v>91221027</v>
      </c>
      <c r="D1877" s="22"/>
      <c r="E1877" s="22" t="s">
        <v>6189</v>
      </c>
      <c r="F1877" s="22" t="s">
        <v>1255</v>
      </c>
      <c r="G1877" s="22" t="s">
        <v>405</v>
      </c>
      <c r="H1877" s="17">
        <v>44745</v>
      </c>
      <c r="I1877" s="22" t="s">
        <v>4587</v>
      </c>
    </row>
    <row r="1878" spans="1:9">
      <c r="A1878" s="22">
        <f t="shared" si="59"/>
        <v>1874</v>
      </c>
      <c r="B1878" s="21" t="str">
        <f t="shared" si="58"/>
        <v>91221013</v>
      </c>
      <c r="C1878" s="21">
        <v>91221013</v>
      </c>
      <c r="D1878" s="22"/>
      <c r="E1878" s="22" t="s">
        <v>5911</v>
      </c>
      <c r="F1878" s="22" t="s">
        <v>1255</v>
      </c>
      <c r="G1878" s="22" t="s">
        <v>405</v>
      </c>
      <c r="H1878" s="17">
        <v>44745</v>
      </c>
      <c r="I1878" s="22" t="s">
        <v>4587</v>
      </c>
    </row>
    <row r="1879" spans="1:9">
      <c r="A1879" s="22">
        <f t="shared" si="59"/>
        <v>1875</v>
      </c>
      <c r="B1879" s="21" t="str">
        <f t="shared" si="58"/>
        <v>91221038</v>
      </c>
      <c r="C1879" s="21">
        <v>91221038</v>
      </c>
      <c r="D1879" s="22"/>
      <c r="E1879" s="22" t="s">
        <v>4688</v>
      </c>
      <c r="F1879" s="22" t="s">
        <v>1255</v>
      </c>
      <c r="G1879" s="22" t="s">
        <v>405</v>
      </c>
      <c r="H1879" s="17">
        <v>44745</v>
      </c>
      <c r="I1879" s="22" t="s">
        <v>4587</v>
      </c>
    </row>
    <row r="1880" spans="1:9">
      <c r="A1880" s="22">
        <f t="shared" si="59"/>
        <v>1876</v>
      </c>
      <c r="B1880" s="21" t="str">
        <f t="shared" si="58"/>
        <v>91221011</v>
      </c>
      <c r="C1880" s="21">
        <v>91221011</v>
      </c>
      <c r="D1880" s="22"/>
      <c r="E1880" s="22" t="s">
        <v>4694</v>
      </c>
      <c r="F1880" s="22" t="s">
        <v>1255</v>
      </c>
      <c r="G1880" s="22" t="s">
        <v>405</v>
      </c>
      <c r="H1880" s="17">
        <v>44745</v>
      </c>
      <c r="I1880" s="22" t="s">
        <v>4587</v>
      </c>
    </row>
    <row r="1881" spans="1:9">
      <c r="A1881" s="22">
        <f t="shared" si="59"/>
        <v>1877</v>
      </c>
      <c r="B1881" s="21" t="str">
        <f t="shared" si="58"/>
        <v>91221017</v>
      </c>
      <c r="C1881" s="21">
        <v>91221017</v>
      </c>
      <c r="D1881" s="22"/>
      <c r="E1881" s="22" t="s">
        <v>5724</v>
      </c>
      <c r="F1881" s="22" t="s">
        <v>1255</v>
      </c>
      <c r="G1881" s="22" t="s">
        <v>405</v>
      </c>
      <c r="H1881" s="17">
        <v>44745</v>
      </c>
      <c r="I1881" s="22" t="s">
        <v>4587</v>
      </c>
    </row>
    <row r="1882" spans="1:9">
      <c r="A1882" s="22">
        <f t="shared" si="59"/>
        <v>1878</v>
      </c>
      <c r="B1882" s="21" t="str">
        <f t="shared" si="58"/>
        <v>91221053</v>
      </c>
      <c r="C1882" s="21">
        <v>91221053</v>
      </c>
      <c r="D1882" s="22"/>
      <c r="E1882" s="22" t="s">
        <v>6190</v>
      </c>
      <c r="F1882" s="22" t="s">
        <v>1255</v>
      </c>
      <c r="G1882" s="22" t="s">
        <v>405</v>
      </c>
      <c r="H1882" s="17">
        <v>44745</v>
      </c>
      <c r="I1882" s="22" t="s">
        <v>4587</v>
      </c>
    </row>
    <row r="1883" spans="1:9">
      <c r="A1883" s="22">
        <f t="shared" si="59"/>
        <v>1879</v>
      </c>
      <c r="B1883" s="21" t="str">
        <f t="shared" si="58"/>
        <v>91221024</v>
      </c>
      <c r="C1883" s="21">
        <v>91221024</v>
      </c>
      <c r="D1883" s="22"/>
      <c r="E1883" s="22" t="s">
        <v>6191</v>
      </c>
      <c r="F1883" s="22" t="s">
        <v>1255</v>
      </c>
      <c r="G1883" s="22" t="s">
        <v>405</v>
      </c>
      <c r="H1883" s="17">
        <v>44745</v>
      </c>
      <c r="I1883" s="22" t="s">
        <v>4587</v>
      </c>
    </row>
    <row r="1884" spans="1:9">
      <c r="A1884" s="22">
        <f t="shared" si="59"/>
        <v>1880</v>
      </c>
      <c r="B1884" s="21" t="str">
        <f t="shared" si="58"/>
        <v>91221028</v>
      </c>
      <c r="C1884" s="21">
        <v>91221028</v>
      </c>
      <c r="D1884" s="22"/>
      <c r="E1884" s="22" t="s">
        <v>6181</v>
      </c>
      <c r="F1884" s="22" t="s">
        <v>1255</v>
      </c>
      <c r="G1884" s="22" t="s">
        <v>405</v>
      </c>
      <c r="H1884" s="17">
        <v>44745</v>
      </c>
      <c r="I1884" s="22" t="s">
        <v>4587</v>
      </c>
    </row>
    <row r="1885" spans="1:9">
      <c r="A1885" s="22">
        <f t="shared" si="59"/>
        <v>1881</v>
      </c>
      <c r="B1885" s="21" t="str">
        <f t="shared" si="58"/>
        <v>80003524</v>
      </c>
      <c r="C1885" s="21">
        <v>80003524</v>
      </c>
      <c r="D1885" s="22"/>
      <c r="E1885" s="22" t="s">
        <v>6183</v>
      </c>
      <c r="F1885" s="22" t="s">
        <v>1255</v>
      </c>
      <c r="G1885" s="22" t="s">
        <v>405</v>
      </c>
      <c r="H1885" s="17">
        <v>44745</v>
      </c>
      <c r="I1885" s="22" t="s">
        <v>4587</v>
      </c>
    </row>
    <row r="1886" spans="1:9">
      <c r="A1886" s="22">
        <f t="shared" si="59"/>
        <v>1882</v>
      </c>
      <c r="B1886" s="21" t="str">
        <f t="shared" si="58"/>
        <v>80003559</v>
      </c>
      <c r="C1886" s="21">
        <v>80003559</v>
      </c>
      <c r="D1886" s="22"/>
      <c r="E1886" s="22" t="s">
        <v>6192</v>
      </c>
      <c r="F1886" s="22" t="s">
        <v>1255</v>
      </c>
      <c r="G1886" s="22" t="s">
        <v>405</v>
      </c>
      <c r="H1886" s="17">
        <v>44746</v>
      </c>
      <c r="I1886" s="22" t="s">
        <v>4587</v>
      </c>
    </row>
    <row r="1887" spans="1:9">
      <c r="A1887" s="22">
        <f t="shared" si="59"/>
        <v>1883</v>
      </c>
      <c r="B1887" s="21" t="str">
        <f t="shared" si="58"/>
        <v>80002614</v>
      </c>
      <c r="C1887" s="21">
        <v>80002614</v>
      </c>
      <c r="D1887" s="22"/>
      <c r="E1887" s="22" t="s">
        <v>6193</v>
      </c>
      <c r="F1887" s="22" t="s">
        <v>1255</v>
      </c>
      <c r="G1887" s="22" t="s">
        <v>405</v>
      </c>
      <c r="H1887" s="17">
        <v>44746</v>
      </c>
      <c r="I1887" s="22" t="s">
        <v>4587</v>
      </c>
    </row>
    <row r="1888" spans="1:9">
      <c r="A1888" s="22">
        <f t="shared" si="59"/>
        <v>1884</v>
      </c>
      <c r="B1888" s="21" t="str">
        <f t="shared" si="58"/>
        <v>80003559</v>
      </c>
      <c r="C1888" s="21">
        <v>80003559</v>
      </c>
      <c r="D1888" s="22"/>
      <c r="E1888" s="22" t="s">
        <v>6192</v>
      </c>
      <c r="F1888" s="22" t="s">
        <v>1255</v>
      </c>
      <c r="G1888" s="22" t="s">
        <v>405</v>
      </c>
      <c r="H1888" s="17">
        <v>44746</v>
      </c>
      <c r="I1888" s="22" t="s">
        <v>4587</v>
      </c>
    </row>
    <row r="1889" spans="1:9">
      <c r="A1889" s="22">
        <f t="shared" si="59"/>
        <v>1885</v>
      </c>
      <c r="B1889" s="21" t="str">
        <f t="shared" si="58"/>
        <v>80003559</v>
      </c>
      <c r="C1889" s="21">
        <v>80003559</v>
      </c>
      <c r="D1889" s="22"/>
      <c r="E1889" s="22" t="s">
        <v>6192</v>
      </c>
      <c r="F1889" s="22" t="s">
        <v>1255</v>
      </c>
      <c r="G1889" s="22" t="s">
        <v>405</v>
      </c>
      <c r="H1889" s="17">
        <v>44746</v>
      </c>
      <c r="I1889" s="22" t="s">
        <v>4587</v>
      </c>
    </row>
    <row r="1890" spans="1:9">
      <c r="A1890" s="22">
        <f t="shared" si="59"/>
        <v>1886</v>
      </c>
      <c r="B1890" s="21" t="str">
        <f t="shared" si="58"/>
        <v>80003532</v>
      </c>
      <c r="C1890" s="21">
        <v>80003532</v>
      </c>
      <c r="D1890" s="22"/>
      <c r="E1890" s="22" t="s">
        <v>6194</v>
      </c>
      <c r="F1890" s="22" t="s">
        <v>1255</v>
      </c>
      <c r="G1890" s="22" t="s">
        <v>405</v>
      </c>
      <c r="H1890" s="17">
        <v>44746</v>
      </c>
      <c r="I1890" s="22" t="s">
        <v>4587</v>
      </c>
    </row>
    <row r="1891" spans="1:9">
      <c r="A1891" s="22">
        <f t="shared" si="59"/>
        <v>1887</v>
      </c>
      <c r="B1891" s="21" t="str">
        <f t="shared" si="58"/>
        <v>80002614</v>
      </c>
      <c r="C1891" s="21">
        <v>80002614</v>
      </c>
      <c r="D1891" s="22"/>
      <c r="E1891" s="22" t="s">
        <v>6193</v>
      </c>
      <c r="F1891" s="22" t="s">
        <v>1255</v>
      </c>
      <c r="G1891" s="22" t="s">
        <v>405</v>
      </c>
      <c r="H1891" s="17">
        <v>44746</v>
      </c>
      <c r="I1891" s="22" t="s">
        <v>4587</v>
      </c>
    </row>
    <row r="1892" spans="1:9">
      <c r="A1892" s="22">
        <f t="shared" si="59"/>
        <v>1888</v>
      </c>
      <c r="B1892" s="21" t="str">
        <f t="shared" si="58"/>
        <v>80003533</v>
      </c>
      <c r="C1892" s="21">
        <v>80003533</v>
      </c>
      <c r="D1892" s="22"/>
      <c r="E1892" s="22" t="s">
        <v>6195</v>
      </c>
      <c r="F1892" s="22" t="s">
        <v>1255</v>
      </c>
      <c r="G1892" s="22" t="s">
        <v>405</v>
      </c>
      <c r="H1892" s="17">
        <v>44746</v>
      </c>
      <c r="I1892" s="22" t="s">
        <v>4587</v>
      </c>
    </row>
    <row r="1893" spans="1:9">
      <c r="A1893" s="22">
        <f t="shared" si="59"/>
        <v>1889</v>
      </c>
      <c r="B1893" s="21" t="str">
        <f t="shared" si="58"/>
        <v>80003533</v>
      </c>
      <c r="C1893" s="21">
        <v>80003533</v>
      </c>
      <c r="D1893" s="22"/>
      <c r="E1893" s="22" t="s">
        <v>6195</v>
      </c>
      <c r="F1893" s="22" t="s">
        <v>1255</v>
      </c>
      <c r="G1893" s="22" t="s">
        <v>405</v>
      </c>
      <c r="H1893" s="17">
        <v>44746</v>
      </c>
      <c r="I1893" s="22" t="s">
        <v>4587</v>
      </c>
    </row>
    <row r="1894" spans="1:9">
      <c r="A1894" s="22">
        <f t="shared" si="59"/>
        <v>1890</v>
      </c>
      <c r="B1894" s="21" t="str">
        <f t="shared" si="58"/>
        <v>80003526</v>
      </c>
      <c r="C1894" s="21">
        <v>80003526</v>
      </c>
      <c r="D1894" s="22"/>
      <c r="E1894" s="22" t="s">
        <v>4202</v>
      </c>
      <c r="F1894" s="22" t="s">
        <v>1255</v>
      </c>
      <c r="G1894" s="22" t="s">
        <v>405</v>
      </c>
      <c r="H1894" s="17">
        <v>44746</v>
      </c>
      <c r="I1894" s="22" t="s">
        <v>4587</v>
      </c>
    </row>
    <row r="1895" spans="1:9">
      <c r="A1895" s="22">
        <f t="shared" si="59"/>
        <v>1891</v>
      </c>
      <c r="B1895" s="21" t="str">
        <f t="shared" si="58"/>
        <v>80002132</v>
      </c>
      <c r="C1895" s="21">
        <v>80002132</v>
      </c>
      <c r="D1895" s="22"/>
      <c r="E1895" s="22" t="s">
        <v>6196</v>
      </c>
      <c r="F1895" s="22" t="s">
        <v>1255</v>
      </c>
      <c r="G1895" s="22" t="s">
        <v>405</v>
      </c>
      <c r="H1895" s="17">
        <v>44746</v>
      </c>
      <c r="I1895" s="22" t="s">
        <v>4587</v>
      </c>
    </row>
    <row r="1896" spans="1:9">
      <c r="A1896" s="22">
        <f t="shared" si="59"/>
        <v>1892</v>
      </c>
      <c r="B1896" s="21" t="str">
        <f t="shared" si="58"/>
        <v>80001815</v>
      </c>
      <c r="C1896" s="21">
        <v>80001815</v>
      </c>
      <c r="D1896" s="22"/>
      <c r="E1896" s="22" t="s">
        <v>6197</v>
      </c>
      <c r="F1896" s="22" t="s">
        <v>1255</v>
      </c>
      <c r="G1896" s="22" t="s">
        <v>405</v>
      </c>
      <c r="H1896" s="17">
        <v>44746</v>
      </c>
      <c r="I1896" s="22" t="s">
        <v>4587</v>
      </c>
    </row>
    <row r="1897" spans="1:9">
      <c r="A1897" s="22">
        <f t="shared" si="59"/>
        <v>1893</v>
      </c>
      <c r="B1897" s="21" t="str">
        <f t="shared" si="58"/>
        <v>80002741</v>
      </c>
      <c r="C1897" s="21">
        <v>80002741</v>
      </c>
      <c r="D1897" s="22"/>
      <c r="E1897" s="22" t="s">
        <v>6198</v>
      </c>
      <c r="F1897" s="22" t="s">
        <v>1255</v>
      </c>
      <c r="G1897" s="22" t="s">
        <v>405</v>
      </c>
      <c r="H1897" s="17">
        <v>44746</v>
      </c>
      <c r="I1897" s="22" t="s">
        <v>4587</v>
      </c>
    </row>
    <row r="1898" spans="1:9">
      <c r="A1898" s="22">
        <f t="shared" si="59"/>
        <v>1894</v>
      </c>
      <c r="B1898" s="21" t="str">
        <f t="shared" si="58"/>
        <v>08003614</v>
      </c>
      <c r="C1898" s="21">
        <v>8003614</v>
      </c>
      <c r="D1898" s="22"/>
      <c r="E1898" s="22" t="s">
        <v>5133</v>
      </c>
      <c r="F1898" s="22" t="s">
        <v>1255</v>
      </c>
      <c r="G1898" s="22" t="s">
        <v>405</v>
      </c>
      <c r="H1898" s="17">
        <v>44746</v>
      </c>
      <c r="I1898" s="22" t="s">
        <v>4587</v>
      </c>
    </row>
    <row r="1899" spans="1:9">
      <c r="A1899" s="22">
        <f t="shared" si="59"/>
        <v>1895</v>
      </c>
      <c r="B1899" s="21" t="str">
        <f t="shared" si="58"/>
        <v>80002671</v>
      </c>
      <c r="C1899" s="21">
        <v>80002671</v>
      </c>
      <c r="D1899" s="22"/>
      <c r="E1899" s="22" t="s">
        <v>6199</v>
      </c>
      <c r="F1899" s="22" t="s">
        <v>1255</v>
      </c>
      <c r="G1899" s="22" t="s">
        <v>405</v>
      </c>
      <c r="H1899" s="17">
        <v>44746</v>
      </c>
      <c r="I1899" s="22" t="s">
        <v>4587</v>
      </c>
    </row>
    <row r="1900" spans="1:9">
      <c r="A1900" s="22">
        <f t="shared" si="59"/>
        <v>1896</v>
      </c>
      <c r="B1900" s="21" t="str">
        <f t="shared" si="58"/>
        <v>80002597</v>
      </c>
      <c r="C1900" s="21">
        <v>80002597</v>
      </c>
      <c r="D1900" s="22"/>
      <c r="E1900" s="22" t="s">
        <v>5963</v>
      </c>
      <c r="F1900" s="22" t="s">
        <v>1255</v>
      </c>
      <c r="G1900" s="22" t="s">
        <v>405</v>
      </c>
      <c r="H1900" s="17">
        <v>44746</v>
      </c>
      <c r="I1900" s="22" t="s">
        <v>4587</v>
      </c>
    </row>
    <row r="1901" spans="1:9">
      <c r="A1901" s="22">
        <f t="shared" si="59"/>
        <v>1897</v>
      </c>
      <c r="B1901" s="21" t="str">
        <f t="shared" si="58"/>
        <v>80002024</v>
      </c>
      <c r="C1901" s="21">
        <v>80002024</v>
      </c>
      <c r="D1901" s="22"/>
      <c r="E1901" s="22" t="s">
        <v>5221</v>
      </c>
      <c r="F1901" s="22" t="s">
        <v>1255</v>
      </c>
      <c r="G1901" s="22" t="s">
        <v>405</v>
      </c>
      <c r="H1901" s="17">
        <v>44748</v>
      </c>
      <c r="I1901" s="22" t="s">
        <v>4587</v>
      </c>
    </row>
    <row r="1902" spans="1:9">
      <c r="A1902" s="22">
        <f t="shared" si="59"/>
        <v>1898</v>
      </c>
      <c r="B1902" s="21" t="str">
        <f t="shared" si="58"/>
        <v>80002620</v>
      </c>
      <c r="C1902" s="21">
        <v>80002620</v>
      </c>
      <c r="D1902" s="22"/>
      <c r="E1902" s="22" t="s">
        <v>5992</v>
      </c>
      <c r="F1902" s="22" t="s">
        <v>1255</v>
      </c>
      <c r="G1902" s="22" t="s">
        <v>405</v>
      </c>
      <c r="H1902" s="17">
        <v>44748</v>
      </c>
      <c r="I1902" s="22" t="s">
        <v>4587</v>
      </c>
    </row>
    <row r="1903" spans="1:9">
      <c r="A1903" s="22">
        <f t="shared" si="59"/>
        <v>1899</v>
      </c>
      <c r="B1903" s="21" t="str">
        <f t="shared" si="58"/>
        <v>00116187</v>
      </c>
      <c r="C1903" s="21">
        <v>116187</v>
      </c>
      <c r="D1903" s="22"/>
      <c r="E1903" s="22" t="s">
        <v>2481</v>
      </c>
      <c r="F1903" s="22" t="s">
        <v>1255</v>
      </c>
      <c r="G1903" s="22" t="s">
        <v>328</v>
      </c>
      <c r="H1903" s="17">
        <v>44748</v>
      </c>
      <c r="I1903" s="22" t="s">
        <v>4587</v>
      </c>
    </row>
    <row r="1904" spans="1:9">
      <c r="A1904" s="22">
        <f t="shared" si="59"/>
        <v>1900</v>
      </c>
      <c r="B1904" s="21" t="str">
        <f t="shared" si="58"/>
        <v>01111568</v>
      </c>
      <c r="C1904" s="21">
        <v>1111568</v>
      </c>
      <c r="D1904" s="22"/>
      <c r="E1904" s="22" t="s">
        <v>5276</v>
      </c>
      <c r="F1904" s="22" t="s">
        <v>1255</v>
      </c>
      <c r="G1904" s="22" t="s">
        <v>328</v>
      </c>
      <c r="H1904" s="17">
        <v>44748</v>
      </c>
      <c r="I1904" s="22" t="s">
        <v>4587</v>
      </c>
    </row>
    <row r="1905" spans="1:9">
      <c r="A1905" s="22">
        <f t="shared" si="59"/>
        <v>1901</v>
      </c>
      <c r="B1905" s="21" t="str">
        <f t="shared" si="58"/>
        <v>80003560</v>
      </c>
      <c r="C1905" s="21">
        <v>80003560</v>
      </c>
      <c r="D1905" s="22"/>
      <c r="E1905" s="22" t="s">
        <v>3331</v>
      </c>
      <c r="F1905" s="22" t="s">
        <v>1255</v>
      </c>
      <c r="G1905" s="22" t="s">
        <v>405</v>
      </c>
      <c r="H1905" s="17">
        <v>44748</v>
      </c>
      <c r="I1905" s="22" t="s">
        <v>4587</v>
      </c>
    </row>
    <row r="1906" spans="1:9">
      <c r="A1906" s="22">
        <f t="shared" si="59"/>
        <v>1902</v>
      </c>
      <c r="B1906" s="21" t="str">
        <f t="shared" si="58"/>
        <v>80003558</v>
      </c>
      <c r="C1906" s="21">
        <v>80003558</v>
      </c>
      <c r="D1906" s="22"/>
      <c r="E1906" s="22" t="s">
        <v>6200</v>
      </c>
      <c r="F1906" s="22" t="s">
        <v>1255</v>
      </c>
      <c r="G1906" s="22" t="s">
        <v>405</v>
      </c>
      <c r="H1906" s="17">
        <v>44748</v>
      </c>
      <c r="I1906" s="22" t="s">
        <v>4587</v>
      </c>
    </row>
    <row r="1907" spans="1:9">
      <c r="A1907" s="22">
        <f t="shared" si="59"/>
        <v>1903</v>
      </c>
      <c r="B1907" s="21" t="str">
        <f t="shared" si="58"/>
        <v>80000687</v>
      </c>
      <c r="C1907" s="21">
        <v>80000687</v>
      </c>
      <c r="D1907" s="22"/>
      <c r="E1907" s="22" t="s">
        <v>6201</v>
      </c>
      <c r="F1907" s="22" t="s">
        <v>1255</v>
      </c>
      <c r="G1907" s="22" t="s">
        <v>405</v>
      </c>
      <c r="H1907" s="17">
        <v>44748</v>
      </c>
      <c r="I1907" s="22" t="s">
        <v>4587</v>
      </c>
    </row>
    <row r="1908" spans="1:9">
      <c r="A1908" s="22">
        <f t="shared" si="59"/>
        <v>1904</v>
      </c>
      <c r="B1908" s="21" t="str">
        <f t="shared" si="58"/>
        <v>80002643</v>
      </c>
      <c r="C1908" s="21">
        <v>80002643</v>
      </c>
      <c r="D1908" s="22"/>
      <c r="E1908" s="22" t="s">
        <v>5986</v>
      </c>
      <c r="F1908" s="22" t="s">
        <v>1255</v>
      </c>
      <c r="G1908" s="22" t="s">
        <v>405</v>
      </c>
      <c r="H1908" s="17">
        <v>44748</v>
      </c>
      <c r="I1908" s="22" t="s">
        <v>4587</v>
      </c>
    </row>
    <row r="1909" spans="1:9">
      <c r="A1909" s="22">
        <f t="shared" si="59"/>
        <v>1905</v>
      </c>
      <c r="B1909" s="21" t="str">
        <f t="shared" si="58"/>
        <v>80002892</v>
      </c>
      <c r="C1909" s="21">
        <v>80002892</v>
      </c>
      <c r="D1909" s="22"/>
      <c r="E1909" s="22" t="s">
        <v>6202</v>
      </c>
      <c r="F1909" s="22" t="s">
        <v>1255</v>
      </c>
      <c r="G1909" s="22" t="s">
        <v>405</v>
      </c>
      <c r="H1909" s="17">
        <v>44748</v>
      </c>
      <c r="I1909" s="22" t="s">
        <v>4587</v>
      </c>
    </row>
    <row r="1910" spans="1:9">
      <c r="A1910" s="22">
        <f t="shared" si="59"/>
        <v>1906</v>
      </c>
      <c r="B1910" s="21" t="str">
        <f t="shared" si="58"/>
        <v>80003628</v>
      </c>
      <c r="C1910" s="21">
        <v>80003628</v>
      </c>
      <c r="D1910" s="22"/>
      <c r="E1910" s="22" t="s">
        <v>5131</v>
      </c>
      <c r="F1910" s="22" t="s">
        <v>1255</v>
      </c>
      <c r="G1910" s="22" t="s">
        <v>405</v>
      </c>
      <c r="H1910" s="17">
        <v>44748</v>
      </c>
      <c r="I1910" s="22" t="s">
        <v>4587</v>
      </c>
    </row>
    <row r="1911" spans="1:9">
      <c r="A1911" s="22">
        <f t="shared" si="59"/>
        <v>1907</v>
      </c>
      <c r="B1911" s="21" t="str">
        <f t="shared" si="58"/>
        <v>80001825</v>
      </c>
      <c r="C1911" s="21">
        <v>80001825</v>
      </c>
      <c r="D1911" s="22"/>
      <c r="E1911" s="22" t="s">
        <v>1492</v>
      </c>
      <c r="F1911" s="22" t="s">
        <v>1255</v>
      </c>
      <c r="G1911" s="22" t="s">
        <v>405</v>
      </c>
      <c r="H1911" s="17">
        <v>44748</v>
      </c>
      <c r="I1911" s="22" t="s">
        <v>4587</v>
      </c>
    </row>
    <row r="1912" spans="1:9">
      <c r="A1912" s="22">
        <f t="shared" si="59"/>
        <v>1908</v>
      </c>
      <c r="B1912" s="21" t="str">
        <f t="shared" si="58"/>
        <v>80002614</v>
      </c>
      <c r="C1912" s="21">
        <v>80002614</v>
      </c>
      <c r="D1912" s="22"/>
      <c r="E1912" s="22" t="s">
        <v>6193</v>
      </c>
      <c r="F1912" s="22" t="s">
        <v>1255</v>
      </c>
      <c r="G1912" s="22" t="s">
        <v>405</v>
      </c>
      <c r="H1912" s="17">
        <v>44748</v>
      </c>
      <c r="I1912" s="22" t="s">
        <v>4587</v>
      </c>
    </row>
    <row r="1913" spans="1:9">
      <c r="A1913" s="22">
        <f t="shared" si="59"/>
        <v>1909</v>
      </c>
      <c r="B1913" s="21" t="str">
        <f t="shared" si="58"/>
        <v>80000693</v>
      </c>
      <c r="C1913" s="21">
        <v>80000693</v>
      </c>
      <c r="D1913" s="22"/>
      <c r="E1913" s="22" t="s">
        <v>6203</v>
      </c>
      <c r="F1913" s="22" t="s">
        <v>1255</v>
      </c>
      <c r="G1913" s="22" t="s">
        <v>405</v>
      </c>
      <c r="H1913" s="17">
        <v>44748</v>
      </c>
      <c r="I1913" s="22" t="s">
        <v>4587</v>
      </c>
    </row>
    <row r="1914" spans="1:9">
      <c r="A1914" s="22">
        <f t="shared" si="59"/>
        <v>1910</v>
      </c>
      <c r="B1914" s="21" t="str">
        <f t="shared" si="58"/>
        <v>80002669</v>
      </c>
      <c r="C1914" s="21">
        <v>80002669</v>
      </c>
      <c r="D1914" s="22"/>
      <c r="E1914" s="22" t="s">
        <v>1653</v>
      </c>
      <c r="F1914" s="22" t="s">
        <v>1255</v>
      </c>
      <c r="G1914" s="22" t="s">
        <v>405</v>
      </c>
      <c r="H1914" s="17">
        <v>44748</v>
      </c>
      <c r="I1914" s="22" t="s">
        <v>4587</v>
      </c>
    </row>
    <row r="1915" spans="1:9">
      <c r="A1915" s="22">
        <f t="shared" si="59"/>
        <v>1911</v>
      </c>
      <c r="B1915" s="21" t="str">
        <f t="shared" si="58"/>
        <v>80004534</v>
      </c>
      <c r="C1915" s="21">
        <v>80004534</v>
      </c>
      <c r="D1915" s="22"/>
      <c r="E1915" s="22" t="s">
        <v>6204</v>
      </c>
      <c r="F1915" s="22" t="s">
        <v>1255</v>
      </c>
      <c r="G1915" s="22" t="s">
        <v>405</v>
      </c>
      <c r="H1915" s="17">
        <v>44748</v>
      </c>
      <c r="I1915" s="22" t="s">
        <v>4587</v>
      </c>
    </row>
    <row r="1916" spans="1:9">
      <c r="A1916" s="22">
        <f t="shared" si="59"/>
        <v>1912</v>
      </c>
      <c r="B1916" s="21" t="str">
        <f t="shared" si="58"/>
        <v>80001829</v>
      </c>
      <c r="C1916" s="21">
        <v>80001829</v>
      </c>
      <c r="D1916" s="22"/>
      <c r="E1916" s="22" t="s">
        <v>5673</v>
      </c>
      <c r="F1916" s="22" t="s">
        <v>1255</v>
      </c>
      <c r="G1916" s="22" t="s">
        <v>405</v>
      </c>
      <c r="H1916" s="17">
        <v>44748</v>
      </c>
      <c r="I1916" s="22" t="s">
        <v>4587</v>
      </c>
    </row>
    <row r="1917" spans="1:9">
      <c r="A1917" s="22">
        <f t="shared" si="59"/>
        <v>1913</v>
      </c>
      <c r="B1917" s="21" t="str">
        <f t="shared" si="58"/>
        <v>80002652</v>
      </c>
      <c r="C1917" s="21">
        <v>80002652</v>
      </c>
      <c r="D1917" s="22"/>
      <c r="E1917" s="22" t="s">
        <v>5990</v>
      </c>
      <c r="F1917" s="22" t="s">
        <v>1255</v>
      </c>
      <c r="G1917" s="22" t="s">
        <v>405</v>
      </c>
      <c r="H1917" s="17">
        <v>44748</v>
      </c>
      <c r="I1917" s="22" t="s">
        <v>4587</v>
      </c>
    </row>
    <row r="1918" spans="1:9">
      <c r="A1918" s="22">
        <f t="shared" si="59"/>
        <v>1914</v>
      </c>
      <c r="B1918" s="21" t="str">
        <f t="shared" si="58"/>
        <v>BMP22070114</v>
      </c>
      <c r="C1918" s="21" t="s">
        <v>6205</v>
      </c>
      <c r="D1918" s="22"/>
      <c r="E1918" s="22" t="s">
        <v>6206</v>
      </c>
      <c r="F1918" s="22" t="s">
        <v>326</v>
      </c>
      <c r="G1918" s="22" t="s">
        <v>3973</v>
      </c>
      <c r="H1918" s="17">
        <v>44748</v>
      </c>
      <c r="I1918" s="22" t="s">
        <v>4587</v>
      </c>
    </row>
    <row r="1919" spans="1:9">
      <c r="A1919" s="22">
        <f t="shared" si="59"/>
        <v>1915</v>
      </c>
      <c r="B1919" s="21" t="str">
        <f t="shared" si="58"/>
        <v>MP/SIS-20110578</v>
      </c>
      <c r="C1919" s="21" t="s">
        <v>4435</v>
      </c>
      <c r="D1919" s="22"/>
      <c r="E1919" s="22" t="s">
        <v>5108</v>
      </c>
      <c r="F1919" s="22" t="s">
        <v>744</v>
      </c>
      <c r="G1919" s="22" t="s">
        <v>386</v>
      </c>
      <c r="H1919" s="17">
        <v>44748</v>
      </c>
      <c r="I1919" s="22" t="s">
        <v>4587</v>
      </c>
    </row>
    <row r="1920" spans="1:9">
      <c r="A1920" s="22">
        <f t="shared" si="59"/>
        <v>1916</v>
      </c>
      <c r="B1920" s="21" t="str">
        <f t="shared" si="58"/>
        <v>80002653</v>
      </c>
      <c r="C1920" s="21">
        <v>80002653</v>
      </c>
      <c r="D1920" s="22"/>
      <c r="E1920" s="22" t="s">
        <v>6207</v>
      </c>
      <c r="F1920" s="22" t="s">
        <v>1255</v>
      </c>
      <c r="G1920" s="22" t="s">
        <v>405</v>
      </c>
      <c r="H1920" s="17">
        <v>44748</v>
      </c>
      <c r="I1920" s="22" t="s">
        <v>4587</v>
      </c>
    </row>
    <row r="1921" spans="1:9">
      <c r="A1921" s="22">
        <f t="shared" si="59"/>
        <v>1917</v>
      </c>
      <c r="B1921" s="21" t="str">
        <f t="shared" si="58"/>
        <v>80001360</v>
      </c>
      <c r="C1921" s="21">
        <v>80001360</v>
      </c>
      <c r="D1921" s="22"/>
      <c r="E1921" s="22" t="s">
        <v>5403</v>
      </c>
      <c r="F1921" s="22" t="s">
        <v>1255</v>
      </c>
      <c r="G1921" s="22" t="s">
        <v>405</v>
      </c>
      <c r="H1921" s="17">
        <v>44748</v>
      </c>
      <c r="I1921" s="22" t="s">
        <v>4587</v>
      </c>
    </row>
    <row r="1922" spans="1:9">
      <c r="A1922" s="22">
        <f t="shared" si="59"/>
        <v>1918</v>
      </c>
      <c r="B1922" s="21" t="str">
        <f t="shared" si="58"/>
        <v>80002291</v>
      </c>
      <c r="C1922" s="21">
        <v>80002291</v>
      </c>
      <c r="D1922" s="22"/>
      <c r="E1922" s="22" t="s">
        <v>2192</v>
      </c>
      <c r="F1922" s="22" t="s">
        <v>1255</v>
      </c>
      <c r="G1922" s="22" t="s">
        <v>386</v>
      </c>
      <c r="H1922" s="17">
        <v>44748</v>
      </c>
      <c r="I1922" s="22" t="s">
        <v>4587</v>
      </c>
    </row>
    <row r="1923" spans="1:9">
      <c r="A1923" s="22">
        <f t="shared" si="59"/>
        <v>1919</v>
      </c>
      <c r="B1923" s="21" t="str">
        <f t="shared" si="58"/>
        <v>80002135</v>
      </c>
      <c r="C1923" s="21">
        <v>80002135</v>
      </c>
      <c r="D1923" s="22"/>
      <c r="E1923" s="22" t="s">
        <v>2770</v>
      </c>
      <c r="F1923" s="22" t="s">
        <v>1255</v>
      </c>
      <c r="G1923" s="22" t="s">
        <v>405</v>
      </c>
      <c r="H1923" s="17">
        <v>44749</v>
      </c>
      <c r="I1923" s="22" t="s">
        <v>4587</v>
      </c>
    </row>
    <row r="1924" spans="1:9">
      <c r="A1924" s="22">
        <f t="shared" si="59"/>
        <v>1920</v>
      </c>
      <c r="B1924" s="21" t="str">
        <f t="shared" si="58"/>
        <v>ISAC-22031214</v>
      </c>
      <c r="C1924" s="21" t="s">
        <v>157</v>
      </c>
      <c r="D1924" s="22"/>
      <c r="E1924" s="22" t="s">
        <v>6208</v>
      </c>
      <c r="F1924" s="22" t="s">
        <v>19</v>
      </c>
      <c r="G1924" s="22" t="s">
        <v>3973</v>
      </c>
      <c r="H1924" s="17">
        <v>44749</v>
      </c>
      <c r="I1924" s="22" t="s">
        <v>4587</v>
      </c>
    </row>
    <row r="1925" spans="1:9">
      <c r="A1925" s="22">
        <f t="shared" si="59"/>
        <v>1921</v>
      </c>
      <c r="B1925" s="21" t="str">
        <f t="shared" ref="B1925:B1988" si="60">TEXT(C1925,"00000000")</f>
        <v>MP/ARCO-0041</v>
      </c>
      <c r="C1925" s="21" t="s">
        <v>58</v>
      </c>
      <c r="D1925" s="22"/>
      <c r="E1925" s="22" t="s">
        <v>6209</v>
      </c>
      <c r="F1925" s="22" t="s">
        <v>19</v>
      </c>
      <c r="G1925" s="22" t="s">
        <v>3973</v>
      </c>
      <c r="H1925" s="17">
        <v>44749</v>
      </c>
      <c r="I1925" s="22" t="s">
        <v>4587</v>
      </c>
    </row>
    <row r="1926" spans="1:9">
      <c r="A1926" s="22">
        <f t="shared" si="59"/>
        <v>1922</v>
      </c>
      <c r="B1926" s="21" t="str">
        <f t="shared" si="60"/>
        <v>80000694</v>
      </c>
      <c r="C1926" s="21">
        <v>80000694</v>
      </c>
      <c r="D1926" s="22"/>
      <c r="E1926" s="22" t="s">
        <v>6210</v>
      </c>
      <c r="F1926" s="22" t="s">
        <v>1255</v>
      </c>
      <c r="G1926" s="22" t="s">
        <v>405</v>
      </c>
      <c r="H1926" s="17">
        <v>44749</v>
      </c>
      <c r="I1926" s="22" t="s">
        <v>4587</v>
      </c>
    </row>
    <row r="1927" spans="1:9">
      <c r="A1927" s="22">
        <f t="shared" si="59"/>
        <v>1923</v>
      </c>
      <c r="B1927" s="21" t="str">
        <f t="shared" si="60"/>
        <v>00210059</v>
      </c>
      <c r="C1927" s="21">
        <v>210059</v>
      </c>
      <c r="D1927" s="22"/>
      <c r="E1927" s="22" t="s">
        <v>5430</v>
      </c>
      <c r="F1927" s="22" t="s">
        <v>1255</v>
      </c>
      <c r="G1927" s="22" t="s">
        <v>328</v>
      </c>
      <c r="H1927" s="17">
        <v>44749</v>
      </c>
      <c r="I1927" s="22" t="s">
        <v>4587</v>
      </c>
    </row>
    <row r="1928" spans="1:9">
      <c r="A1928" s="22">
        <f t="shared" ref="A1928:A1991" si="61">A1927+1</f>
        <v>1924</v>
      </c>
      <c r="B1928" s="21" t="str">
        <f t="shared" si="60"/>
        <v>80000694</v>
      </c>
      <c r="C1928" s="21">
        <v>80000694</v>
      </c>
      <c r="D1928" s="22"/>
      <c r="E1928" s="22" t="s">
        <v>6211</v>
      </c>
      <c r="F1928" s="22" t="s">
        <v>1255</v>
      </c>
      <c r="G1928" s="22" t="s">
        <v>405</v>
      </c>
      <c r="H1928" s="17">
        <v>44749</v>
      </c>
      <c r="I1928" s="22" t="s">
        <v>4587</v>
      </c>
    </row>
    <row r="1929" spans="1:9">
      <c r="A1929" s="22">
        <f t="shared" si="61"/>
        <v>1925</v>
      </c>
      <c r="B1929" s="21" t="str">
        <f t="shared" si="60"/>
        <v>MP/ARCO-0008</v>
      </c>
      <c r="C1929" s="21" t="s">
        <v>48</v>
      </c>
      <c r="D1929" s="22"/>
      <c r="E1929" s="22" t="s">
        <v>6212</v>
      </c>
      <c r="F1929" s="22" t="s">
        <v>19</v>
      </c>
      <c r="G1929" s="22" t="s">
        <v>3973</v>
      </c>
      <c r="H1929" s="17">
        <v>44749</v>
      </c>
      <c r="I1929" s="22" t="s">
        <v>4587</v>
      </c>
    </row>
    <row r="1930" spans="1:9">
      <c r="A1930" s="22">
        <f t="shared" si="61"/>
        <v>1926</v>
      </c>
      <c r="B1930" s="21" t="str">
        <f t="shared" si="60"/>
        <v>MP/ARCO0211</v>
      </c>
      <c r="C1930" s="21" t="s">
        <v>31</v>
      </c>
      <c r="D1930" s="22"/>
      <c r="E1930" s="22" t="s">
        <v>6213</v>
      </c>
      <c r="F1930" s="22" t="s">
        <v>19</v>
      </c>
      <c r="G1930" s="22" t="s">
        <v>3973</v>
      </c>
      <c r="H1930" s="17">
        <v>44749</v>
      </c>
      <c r="I1930" s="22" t="s">
        <v>4587</v>
      </c>
    </row>
    <row r="1931" spans="1:9">
      <c r="A1931" s="22">
        <f t="shared" si="61"/>
        <v>1927</v>
      </c>
      <c r="B1931" s="21" t="str">
        <f t="shared" si="60"/>
        <v>80002753</v>
      </c>
      <c r="C1931" s="21">
        <v>80002753</v>
      </c>
      <c r="D1931" s="22"/>
      <c r="E1931" s="22" t="s">
        <v>5199</v>
      </c>
      <c r="F1931" s="22" t="s">
        <v>1255</v>
      </c>
      <c r="G1931" s="22" t="s">
        <v>328</v>
      </c>
      <c r="H1931" s="17">
        <v>44749</v>
      </c>
      <c r="I1931" s="22" t="s">
        <v>4587</v>
      </c>
    </row>
    <row r="1932" spans="1:9">
      <c r="A1932" s="22">
        <f t="shared" si="61"/>
        <v>1928</v>
      </c>
      <c r="B1932" s="21" t="str">
        <f t="shared" si="60"/>
        <v>ISAC-21090294</v>
      </c>
      <c r="C1932" s="21" t="s">
        <v>54</v>
      </c>
      <c r="D1932" s="22"/>
      <c r="E1932" s="22" t="s">
        <v>6214</v>
      </c>
      <c r="F1932" s="22" t="s">
        <v>19</v>
      </c>
      <c r="G1932" s="22" t="s">
        <v>3973</v>
      </c>
      <c r="H1932" s="17">
        <v>44749</v>
      </c>
      <c r="I1932" s="22" t="s">
        <v>4587</v>
      </c>
    </row>
    <row r="1933" spans="1:9">
      <c r="A1933" s="22">
        <f t="shared" si="61"/>
        <v>1929</v>
      </c>
      <c r="B1933" s="21" t="str">
        <f t="shared" si="60"/>
        <v>MP/ARCO-0041</v>
      </c>
      <c r="C1933" s="21" t="s">
        <v>58</v>
      </c>
      <c r="D1933" s="22"/>
      <c r="E1933" s="22" t="s">
        <v>6209</v>
      </c>
      <c r="F1933" s="22" t="s">
        <v>19</v>
      </c>
      <c r="G1933" s="22" t="s">
        <v>3973</v>
      </c>
      <c r="H1933" s="17">
        <v>44749</v>
      </c>
      <c r="I1933" s="22" t="s">
        <v>4587</v>
      </c>
    </row>
    <row r="1934" spans="1:9">
      <c r="A1934" s="22">
        <f t="shared" si="61"/>
        <v>1930</v>
      </c>
      <c r="B1934" s="21" t="str">
        <f t="shared" si="60"/>
        <v>00415047</v>
      </c>
      <c r="C1934" s="21">
        <v>415047</v>
      </c>
      <c r="D1934" s="22"/>
      <c r="E1934" s="22" t="s">
        <v>5115</v>
      </c>
      <c r="F1934" s="22" t="s">
        <v>1255</v>
      </c>
      <c r="G1934" s="22" t="s">
        <v>328</v>
      </c>
      <c r="H1934" s="17">
        <v>44749</v>
      </c>
      <c r="I1934" s="22" t="s">
        <v>4587</v>
      </c>
    </row>
    <row r="1935" spans="1:9">
      <c r="A1935" s="22">
        <f t="shared" si="61"/>
        <v>1931</v>
      </c>
      <c r="B1935" s="21" t="str">
        <f t="shared" si="60"/>
        <v>80002578</v>
      </c>
      <c r="C1935" s="21">
        <v>80002578</v>
      </c>
      <c r="D1935" s="22"/>
      <c r="E1935" s="22" t="s">
        <v>6215</v>
      </c>
      <c r="F1935" s="22" t="s">
        <v>1255</v>
      </c>
      <c r="G1935" s="22" t="s">
        <v>328</v>
      </c>
      <c r="H1935" s="17">
        <v>44749</v>
      </c>
      <c r="I1935" s="22" t="s">
        <v>4587</v>
      </c>
    </row>
    <row r="1936" spans="1:9">
      <c r="A1936" s="22">
        <f t="shared" si="61"/>
        <v>1932</v>
      </c>
      <c r="B1936" s="21" t="str">
        <f t="shared" si="60"/>
        <v>702220277</v>
      </c>
      <c r="C1936" s="21">
        <v>702220277</v>
      </c>
      <c r="D1936" s="22"/>
      <c r="E1936" s="22" t="s">
        <v>3896</v>
      </c>
      <c r="F1936" s="22" t="s">
        <v>3947</v>
      </c>
      <c r="G1936" s="22" t="s">
        <v>328</v>
      </c>
      <c r="H1936" s="17">
        <v>44749</v>
      </c>
      <c r="I1936" s="22" t="s">
        <v>4587</v>
      </c>
    </row>
    <row r="1937" spans="1:9">
      <c r="A1937" s="22">
        <f t="shared" si="61"/>
        <v>1933</v>
      </c>
      <c r="B1937" s="21" t="str">
        <f t="shared" si="60"/>
        <v>702220268</v>
      </c>
      <c r="C1937" s="21">
        <v>702220268</v>
      </c>
      <c r="D1937" s="22"/>
      <c r="E1937" s="22" t="s">
        <v>6216</v>
      </c>
      <c r="F1937" s="22" t="s">
        <v>3947</v>
      </c>
      <c r="G1937" s="22" t="s">
        <v>328</v>
      </c>
      <c r="H1937" s="17">
        <v>44749</v>
      </c>
      <c r="I1937" s="22" t="s">
        <v>4587</v>
      </c>
    </row>
    <row r="1938" spans="1:9">
      <c r="A1938" s="22">
        <f t="shared" si="61"/>
        <v>1934</v>
      </c>
      <c r="B1938" s="21" t="str">
        <f t="shared" si="60"/>
        <v>00119143</v>
      </c>
      <c r="C1938" s="21">
        <v>119143</v>
      </c>
      <c r="D1938" s="22"/>
      <c r="E1938" s="22" t="s">
        <v>5417</v>
      </c>
      <c r="F1938" s="22" t="s">
        <v>1255</v>
      </c>
      <c r="G1938" s="22" t="s">
        <v>405</v>
      </c>
      <c r="H1938" s="17">
        <v>44749</v>
      </c>
      <c r="I1938" s="22" t="s">
        <v>4587</v>
      </c>
    </row>
    <row r="1939" spans="1:9">
      <c r="A1939" s="22">
        <f t="shared" si="61"/>
        <v>1935</v>
      </c>
      <c r="B1939" s="21" t="str">
        <f t="shared" si="60"/>
        <v>80001840</v>
      </c>
      <c r="C1939" s="21">
        <v>80001840</v>
      </c>
      <c r="D1939" s="22"/>
      <c r="E1939" s="22" t="s">
        <v>5399</v>
      </c>
      <c r="F1939" s="22" t="s">
        <v>1255</v>
      </c>
      <c r="G1939" s="22" t="s">
        <v>405</v>
      </c>
      <c r="H1939" s="17">
        <v>44750</v>
      </c>
      <c r="I1939" s="22" t="s">
        <v>4587</v>
      </c>
    </row>
    <row r="1940" spans="1:9">
      <c r="A1940" s="22">
        <f t="shared" si="61"/>
        <v>1936</v>
      </c>
      <c r="B1940" s="21" t="str">
        <f t="shared" si="60"/>
        <v>80002966</v>
      </c>
      <c r="C1940" s="21">
        <v>80002966</v>
      </c>
      <c r="D1940" s="22"/>
      <c r="E1940" s="22" t="s">
        <v>1528</v>
      </c>
      <c r="F1940" s="22" t="s">
        <v>1255</v>
      </c>
      <c r="G1940" s="22" t="s">
        <v>355</v>
      </c>
      <c r="H1940" s="17">
        <v>44750</v>
      </c>
      <c r="I1940" s="22" t="s">
        <v>4587</v>
      </c>
    </row>
    <row r="1941" spans="1:9">
      <c r="A1941" s="22">
        <f t="shared" si="61"/>
        <v>1937</v>
      </c>
      <c r="B1941" s="21" t="str">
        <f t="shared" si="60"/>
        <v>80002654</v>
      </c>
      <c r="C1941" s="21">
        <v>80002654</v>
      </c>
      <c r="D1941" s="22"/>
      <c r="E1941" s="22" t="s">
        <v>5970</v>
      </c>
      <c r="F1941" s="22" t="s">
        <v>1255</v>
      </c>
      <c r="G1941" s="22" t="s">
        <v>386</v>
      </c>
      <c r="H1941" s="17">
        <v>44750</v>
      </c>
      <c r="I1941" s="22" t="s">
        <v>4587</v>
      </c>
    </row>
    <row r="1942" spans="1:9">
      <c r="A1942" s="22">
        <f t="shared" si="61"/>
        <v>1938</v>
      </c>
      <c r="B1942" s="21" t="str">
        <f t="shared" si="60"/>
        <v>80002871</v>
      </c>
      <c r="C1942" s="21">
        <v>80002871</v>
      </c>
      <c r="D1942" s="22"/>
      <c r="E1942" s="22" t="s">
        <v>5971</v>
      </c>
      <c r="F1942" s="22" t="s">
        <v>1255</v>
      </c>
      <c r="G1942" s="22" t="s">
        <v>405</v>
      </c>
      <c r="H1942" s="17">
        <v>44750</v>
      </c>
      <c r="I1942" s="22" t="s">
        <v>4587</v>
      </c>
    </row>
    <row r="1943" spans="1:9">
      <c r="A1943" s="22">
        <f t="shared" si="61"/>
        <v>1939</v>
      </c>
      <c r="B1943" s="21" t="str">
        <f t="shared" si="60"/>
        <v>80002842</v>
      </c>
      <c r="C1943" s="21">
        <v>80002842</v>
      </c>
      <c r="D1943" s="22"/>
      <c r="E1943" s="22" t="s">
        <v>2372</v>
      </c>
      <c r="F1943" s="22" t="s">
        <v>1255</v>
      </c>
      <c r="G1943" s="22" t="s">
        <v>328</v>
      </c>
      <c r="H1943" s="17">
        <v>44750</v>
      </c>
      <c r="I1943" s="22" t="s">
        <v>4587</v>
      </c>
    </row>
    <row r="1944" spans="1:9">
      <c r="A1944" s="22">
        <f t="shared" si="61"/>
        <v>1940</v>
      </c>
      <c r="B1944" s="21" t="str">
        <f t="shared" si="60"/>
        <v>BMP101225</v>
      </c>
      <c r="C1944" s="21" t="s">
        <v>408</v>
      </c>
      <c r="D1944" s="22"/>
      <c r="E1944" s="22" t="s">
        <v>5908</v>
      </c>
      <c r="F1944" s="22" t="s">
        <v>326</v>
      </c>
      <c r="G1944" s="22" t="s">
        <v>328</v>
      </c>
      <c r="H1944" s="17">
        <v>44750</v>
      </c>
      <c r="I1944" s="22" t="s">
        <v>4587</v>
      </c>
    </row>
    <row r="1945" spans="1:9">
      <c r="A1945" s="22">
        <f t="shared" si="61"/>
        <v>1941</v>
      </c>
      <c r="B1945" s="21" t="str">
        <f t="shared" si="60"/>
        <v>80002645</v>
      </c>
      <c r="C1945" s="21">
        <v>80002645</v>
      </c>
      <c r="D1945" s="22"/>
      <c r="E1945" s="22" t="s">
        <v>5958</v>
      </c>
      <c r="F1945" s="22" t="s">
        <v>1255</v>
      </c>
      <c r="G1945" s="22" t="s">
        <v>405</v>
      </c>
      <c r="H1945" s="17">
        <v>44750</v>
      </c>
      <c r="I1945" s="22" t="s">
        <v>4587</v>
      </c>
    </row>
    <row r="1946" spans="1:9">
      <c r="A1946" s="22">
        <f t="shared" si="61"/>
        <v>1942</v>
      </c>
      <c r="B1946" s="21" t="str">
        <f t="shared" si="60"/>
        <v>80001346</v>
      </c>
      <c r="C1946" s="21">
        <v>80001346</v>
      </c>
      <c r="D1946" s="22"/>
      <c r="E1946" s="22" t="s">
        <v>1550</v>
      </c>
      <c r="F1946" s="22" t="s">
        <v>1255</v>
      </c>
      <c r="G1946" s="22" t="s">
        <v>405</v>
      </c>
      <c r="H1946" s="17">
        <v>44750</v>
      </c>
      <c r="I1946" s="22" t="s">
        <v>4587</v>
      </c>
    </row>
    <row r="1947" spans="1:9">
      <c r="A1947" s="22">
        <f t="shared" si="61"/>
        <v>1943</v>
      </c>
      <c r="B1947" s="21" t="str">
        <f t="shared" si="60"/>
        <v>BMP101225</v>
      </c>
      <c r="C1947" s="21" t="s">
        <v>408</v>
      </c>
      <c r="D1947" s="22"/>
      <c r="E1947" s="22" t="s">
        <v>5908</v>
      </c>
      <c r="F1947" s="22" t="s">
        <v>326</v>
      </c>
      <c r="G1947" s="22" t="s">
        <v>328</v>
      </c>
      <c r="H1947" s="17">
        <v>44750</v>
      </c>
      <c r="I1947" s="22" t="s">
        <v>4587</v>
      </c>
    </row>
    <row r="1948" spans="1:9">
      <c r="A1948" s="22">
        <f t="shared" si="61"/>
        <v>1944</v>
      </c>
      <c r="B1948" s="21" t="str">
        <f t="shared" si="60"/>
        <v>80002347</v>
      </c>
      <c r="C1948" s="21">
        <v>80002347</v>
      </c>
      <c r="D1948" s="22"/>
      <c r="E1948" s="22" t="s">
        <v>3045</v>
      </c>
      <c r="F1948" s="22" t="s">
        <v>1255</v>
      </c>
      <c r="G1948" s="22" t="s">
        <v>393</v>
      </c>
      <c r="H1948" s="17">
        <v>44750</v>
      </c>
      <c r="I1948" s="22" t="s">
        <v>4587</v>
      </c>
    </row>
    <row r="1949" spans="1:9">
      <c r="A1949" s="22">
        <f t="shared" si="61"/>
        <v>1945</v>
      </c>
      <c r="B1949" s="21" t="str">
        <f t="shared" si="60"/>
        <v>BMP101221</v>
      </c>
      <c r="C1949" s="21" t="s">
        <v>598</v>
      </c>
      <c r="D1949" s="22"/>
      <c r="E1949" s="22" t="s">
        <v>6217</v>
      </c>
      <c r="F1949" s="22" t="s">
        <v>326</v>
      </c>
      <c r="G1949" s="22" t="s">
        <v>328</v>
      </c>
      <c r="H1949" s="17">
        <v>44750</v>
      </c>
      <c r="I1949" s="22" t="s">
        <v>4587</v>
      </c>
    </row>
    <row r="1950" spans="1:9">
      <c r="A1950" s="22">
        <f t="shared" si="61"/>
        <v>1946</v>
      </c>
      <c r="B1950" s="21" t="str">
        <f t="shared" si="60"/>
        <v>80003613</v>
      </c>
      <c r="C1950" s="21">
        <v>80003613</v>
      </c>
      <c r="D1950" s="22"/>
      <c r="E1950" s="22" t="s">
        <v>1766</v>
      </c>
      <c r="F1950" s="22" t="s">
        <v>1255</v>
      </c>
      <c r="G1950" s="22" t="s">
        <v>405</v>
      </c>
      <c r="H1950" s="17">
        <v>44750</v>
      </c>
      <c r="I1950" s="22" t="s">
        <v>4587</v>
      </c>
    </row>
    <row r="1951" spans="1:9">
      <c r="A1951" s="22">
        <f t="shared" si="61"/>
        <v>1947</v>
      </c>
      <c r="B1951" s="21" t="str">
        <f t="shared" si="60"/>
        <v>BMP101221</v>
      </c>
      <c r="C1951" s="21" t="s">
        <v>598</v>
      </c>
      <c r="D1951" s="22"/>
      <c r="E1951" s="22" t="s">
        <v>6217</v>
      </c>
      <c r="F1951" s="22" t="s">
        <v>326</v>
      </c>
      <c r="G1951" s="22" t="s">
        <v>328</v>
      </c>
      <c r="H1951" s="17">
        <v>44750</v>
      </c>
      <c r="I1951" s="22" t="s">
        <v>4587</v>
      </c>
    </row>
    <row r="1952" spans="1:9">
      <c r="A1952" s="22">
        <f t="shared" si="61"/>
        <v>1948</v>
      </c>
      <c r="B1952" s="21" t="str">
        <f t="shared" si="60"/>
        <v>BMP101221</v>
      </c>
      <c r="C1952" s="21" t="s">
        <v>598</v>
      </c>
      <c r="D1952" s="22"/>
      <c r="E1952" s="22" t="s">
        <v>6217</v>
      </c>
      <c r="F1952" s="22" t="s">
        <v>326</v>
      </c>
      <c r="G1952" s="22" t="s">
        <v>328</v>
      </c>
      <c r="H1952" s="17">
        <v>44750</v>
      </c>
      <c r="I1952" s="22" t="s">
        <v>4587</v>
      </c>
    </row>
    <row r="1953" spans="1:9">
      <c r="A1953" s="22">
        <f t="shared" si="61"/>
        <v>1949</v>
      </c>
      <c r="B1953" s="21" t="str">
        <f t="shared" si="60"/>
        <v>BMP101225</v>
      </c>
      <c r="C1953" s="21" t="s">
        <v>408</v>
      </c>
      <c r="D1953" s="22"/>
      <c r="E1953" s="22" t="s">
        <v>5908</v>
      </c>
      <c r="F1953" s="22" t="s">
        <v>326</v>
      </c>
      <c r="G1953" s="22" t="s">
        <v>328</v>
      </c>
      <c r="H1953" s="17">
        <v>44750</v>
      </c>
      <c r="I1953" s="22" t="s">
        <v>4587</v>
      </c>
    </row>
    <row r="1954" spans="1:9">
      <c r="A1954" s="22">
        <f t="shared" si="61"/>
        <v>1950</v>
      </c>
      <c r="B1954" s="21" t="str">
        <f t="shared" si="60"/>
        <v>80000639</v>
      </c>
      <c r="C1954" s="21">
        <v>80000639</v>
      </c>
      <c r="D1954" s="22"/>
      <c r="E1954" s="22" t="s">
        <v>5930</v>
      </c>
      <c r="F1954" s="22" t="s">
        <v>1255</v>
      </c>
      <c r="G1954" s="22" t="s">
        <v>405</v>
      </c>
      <c r="H1954" s="17">
        <v>44750</v>
      </c>
      <c r="I1954" s="22" t="s">
        <v>4587</v>
      </c>
    </row>
    <row r="1955" spans="1:9">
      <c r="A1955" s="22">
        <f t="shared" si="61"/>
        <v>1951</v>
      </c>
      <c r="B1955" s="21" t="str">
        <f t="shared" si="60"/>
        <v>80000639</v>
      </c>
      <c r="C1955" s="21">
        <v>80000639</v>
      </c>
      <c r="D1955" s="22"/>
      <c r="E1955" s="22" t="s">
        <v>5930</v>
      </c>
      <c r="F1955" s="22" t="s">
        <v>1255</v>
      </c>
      <c r="G1955" s="22" t="s">
        <v>405</v>
      </c>
      <c r="H1955" s="17">
        <v>44750</v>
      </c>
      <c r="I1955" s="22" t="s">
        <v>4587</v>
      </c>
    </row>
    <row r="1956" spans="1:9">
      <c r="A1956" s="22">
        <f t="shared" si="61"/>
        <v>1952</v>
      </c>
      <c r="B1956" s="21" t="str">
        <f t="shared" si="60"/>
        <v>00212631</v>
      </c>
      <c r="C1956" s="21">
        <v>212631</v>
      </c>
      <c r="D1956" s="22"/>
      <c r="E1956" s="22" t="s">
        <v>5923</v>
      </c>
      <c r="F1956" s="22" t="s">
        <v>3946</v>
      </c>
      <c r="G1956" s="22" t="s">
        <v>405</v>
      </c>
      <c r="H1956" s="17">
        <v>44751</v>
      </c>
      <c r="I1956" s="22" t="s">
        <v>4587</v>
      </c>
    </row>
    <row r="1957" spans="1:9">
      <c r="A1957" s="22">
        <f t="shared" si="61"/>
        <v>1953</v>
      </c>
      <c r="B1957" s="21" t="str">
        <f t="shared" si="60"/>
        <v>80003333</v>
      </c>
      <c r="C1957" s="21">
        <v>80003333</v>
      </c>
      <c r="D1957" s="22"/>
      <c r="E1957" s="22" t="s">
        <v>6218</v>
      </c>
      <c r="F1957" s="22" t="s">
        <v>1255</v>
      </c>
      <c r="G1957" s="22" t="s">
        <v>386</v>
      </c>
      <c r="H1957" s="17">
        <v>44751</v>
      </c>
      <c r="I1957" s="22" t="s">
        <v>4587</v>
      </c>
    </row>
    <row r="1958" spans="1:9">
      <c r="A1958" s="22">
        <f t="shared" si="61"/>
        <v>1954</v>
      </c>
      <c r="B1958" s="21" t="str">
        <f t="shared" si="60"/>
        <v>80001845</v>
      </c>
      <c r="C1958" s="21">
        <v>80001845</v>
      </c>
      <c r="D1958" s="22"/>
      <c r="E1958" s="22" t="s">
        <v>6219</v>
      </c>
      <c r="F1958" s="22" t="s">
        <v>1255</v>
      </c>
      <c r="G1958" s="22" t="s">
        <v>405</v>
      </c>
      <c r="H1958" s="17">
        <v>44751</v>
      </c>
      <c r="I1958" s="22" t="s">
        <v>4587</v>
      </c>
    </row>
    <row r="1959" spans="1:9">
      <c r="A1959" s="22">
        <f t="shared" si="61"/>
        <v>1955</v>
      </c>
      <c r="B1959" s="21" t="str">
        <f t="shared" si="60"/>
        <v>80002036</v>
      </c>
      <c r="C1959" s="21">
        <v>80002036</v>
      </c>
      <c r="D1959" s="22"/>
      <c r="E1959" s="22" t="s">
        <v>6220</v>
      </c>
      <c r="F1959" s="22" t="s">
        <v>1255</v>
      </c>
      <c r="G1959" s="22" t="s">
        <v>405</v>
      </c>
      <c r="H1959" s="17">
        <v>44751</v>
      </c>
      <c r="I1959" s="22" t="s">
        <v>4587</v>
      </c>
    </row>
    <row r="1960" spans="1:9">
      <c r="A1960" s="22">
        <f t="shared" si="61"/>
        <v>1956</v>
      </c>
      <c r="B1960" s="21" t="str">
        <f t="shared" si="60"/>
        <v>80002651</v>
      </c>
      <c r="C1960" s="21">
        <v>80002651</v>
      </c>
      <c r="D1960" s="22"/>
      <c r="E1960" s="22" t="s">
        <v>6221</v>
      </c>
      <c r="F1960" s="22" t="s">
        <v>1255</v>
      </c>
      <c r="G1960" s="22" t="s">
        <v>405</v>
      </c>
      <c r="H1960" s="17">
        <v>44752</v>
      </c>
      <c r="I1960" s="22" t="s">
        <v>4587</v>
      </c>
    </row>
    <row r="1961" spans="1:9">
      <c r="A1961" s="22">
        <f t="shared" si="61"/>
        <v>1957</v>
      </c>
      <c r="B1961" s="21" t="str">
        <f t="shared" si="60"/>
        <v>80003523</v>
      </c>
      <c r="C1961" s="21">
        <v>80003523</v>
      </c>
      <c r="D1961" s="22"/>
      <c r="E1961" s="22" t="s">
        <v>6177</v>
      </c>
      <c r="F1961" s="22" t="s">
        <v>1255</v>
      </c>
      <c r="G1961" s="22" t="s">
        <v>405</v>
      </c>
      <c r="H1961" s="17">
        <v>44752</v>
      </c>
      <c r="I1961" s="22" t="s">
        <v>4587</v>
      </c>
    </row>
    <row r="1962" spans="1:9">
      <c r="A1962" s="22">
        <f t="shared" si="61"/>
        <v>1958</v>
      </c>
      <c r="B1962" s="21" t="str">
        <f t="shared" si="60"/>
        <v>80002644</v>
      </c>
      <c r="C1962" s="21">
        <v>80002644</v>
      </c>
      <c r="D1962" s="22"/>
      <c r="E1962" s="22" t="s">
        <v>6011</v>
      </c>
      <c r="F1962" s="22" t="s">
        <v>1255</v>
      </c>
      <c r="G1962" s="22" t="s">
        <v>405</v>
      </c>
      <c r="H1962" s="17">
        <v>44752</v>
      </c>
      <c r="I1962" s="22" t="s">
        <v>4587</v>
      </c>
    </row>
    <row r="1963" spans="1:9">
      <c r="A1963" s="22">
        <f t="shared" si="61"/>
        <v>1959</v>
      </c>
      <c r="B1963" s="21" t="str">
        <f t="shared" si="60"/>
        <v>80002649</v>
      </c>
      <c r="C1963" s="21">
        <v>80002649</v>
      </c>
      <c r="D1963" s="22"/>
      <c r="E1963" s="22" t="s">
        <v>5985</v>
      </c>
      <c r="F1963" s="22" t="s">
        <v>1255</v>
      </c>
      <c r="G1963" s="22" t="s">
        <v>405</v>
      </c>
      <c r="H1963" s="17">
        <v>44752</v>
      </c>
      <c r="I1963" s="22" t="s">
        <v>4587</v>
      </c>
    </row>
    <row r="1964" spans="1:9">
      <c r="A1964" s="22">
        <f t="shared" si="61"/>
        <v>1960</v>
      </c>
      <c r="B1964" s="21" t="str">
        <f t="shared" si="60"/>
        <v>80002647</v>
      </c>
      <c r="C1964" s="21">
        <v>80002647</v>
      </c>
      <c r="D1964" s="22"/>
      <c r="E1964" s="22" t="s">
        <v>5956</v>
      </c>
      <c r="F1964" s="22" t="s">
        <v>1255</v>
      </c>
      <c r="G1964" s="22" t="s">
        <v>405</v>
      </c>
      <c r="H1964" s="17">
        <v>44752</v>
      </c>
      <c r="I1964" s="22" t="s">
        <v>4587</v>
      </c>
    </row>
    <row r="1965" spans="1:9">
      <c r="A1965" s="22">
        <f t="shared" si="61"/>
        <v>1961</v>
      </c>
      <c r="B1965" s="21" t="str">
        <f t="shared" si="60"/>
        <v>80002312</v>
      </c>
      <c r="C1965" s="21">
        <v>80002312</v>
      </c>
      <c r="D1965" s="22"/>
      <c r="E1965" s="22" t="s">
        <v>5438</v>
      </c>
      <c r="F1965" s="22" t="s">
        <v>1255</v>
      </c>
      <c r="G1965" s="22" t="s">
        <v>405</v>
      </c>
      <c r="H1965" s="17">
        <v>44753</v>
      </c>
      <c r="I1965" s="22" t="s">
        <v>4587</v>
      </c>
    </row>
    <row r="1966" spans="1:9">
      <c r="A1966" s="22">
        <f t="shared" si="61"/>
        <v>1962</v>
      </c>
      <c r="B1966" s="21" t="str">
        <f t="shared" si="60"/>
        <v>BMP2103223</v>
      </c>
      <c r="C1966" s="21" t="s">
        <v>558</v>
      </c>
      <c r="D1966" s="22"/>
      <c r="E1966" s="22" t="s">
        <v>6222</v>
      </c>
      <c r="F1966" s="22" t="s">
        <v>326</v>
      </c>
      <c r="G1966" s="22" t="s">
        <v>355</v>
      </c>
      <c r="H1966" s="17">
        <v>44753</v>
      </c>
      <c r="I1966" s="22" t="s">
        <v>4587</v>
      </c>
    </row>
    <row r="1967" spans="1:9">
      <c r="A1967" s="22">
        <f t="shared" si="61"/>
        <v>1963</v>
      </c>
      <c r="B1967" s="21" t="str">
        <f t="shared" si="60"/>
        <v>80000646</v>
      </c>
      <c r="C1967" s="21">
        <v>80000646</v>
      </c>
      <c r="D1967" s="22"/>
      <c r="E1967" s="22" t="s">
        <v>6223</v>
      </c>
      <c r="F1967" s="22" t="s">
        <v>1255</v>
      </c>
      <c r="G1967" s="22" t="s">
        <v>405</v>
      </c>
      <c r="H1967" s="17">
        <v>44753</v>
      </c>
      <c r="I1967" s="22" t="s">
        <v>4587</v>
      </c>
    </row>
    <row r="1968" spans="1:9">
      <c r="A1968" s="22">
        <f t="shared" si="61"/>
        <v>1964</v>
      </c>
      <c r="B1968" s="21" t="str">
        <f t="shared" si="60"/>
        <v>80002592</v>
      </c>
      <c r="C1968" s="21">
        <v>80002592</v>
      </c>
      <c r="D1968" s="22"/>
      <c r="E1968" s="22" t="s">
        <v>5955</v>
      </c>
      <c r="F1968" s="22" t="s">
        <v>1255</v>
      </c>
      <c r="G1968" s="22" t="s">
        <v>405</v>
      </c>
      <c r="H1968" s="17">
        <v>44753</v>
      </c>
      <c r="I1968" s="22" t="s">
        <v>4587</v>
      </c>
    </row>
    <row r="1969" spans="1:9">
      <c r="A1969" s="22">
        <f t="shared" si="61"/>
        <v>1965</v>
      </c>
      <c r="B1969" s="21" t="str">
        <f t="shared" si="60"/>
        <v>80004549</v>
      </c>
      <c r="C1969" s="21">
        <v>80004549</v>
      </c>
      <c r="D1969" s="22"/>
      <c r="E1969" s="22" t="s">
        <v>6224</v>
      </c>
      <c r="F1969" s="22" t="s">
        <v>1255</v>
      </c>
      <c r="G1969" s="22" t="s">
        <v>405</v>
      </c>
      <c r="H1969" s="17">
        <v>44753</v>
      </c>
      <c r="I1969" s="22" t="s">
        <v>4587</v>
      </c>
    </row>
    <row r="1970" spans="1:9">
      <c r="A1970" s="22">
        <f t="shared" si="61"/>
        <v>1966</v>
      </c>
      <c r="B1970" s="21" t="str">
        <f t="shared" si="60"/>
        <v>80002559</v>
      </c>
      <c r="C1970" s="21">
        <v>80002559</v>
      </c>
      <c r="D1970" s="22"/>
      <c r="E1970" s="22" t="s">
        <v>6225</v>
      </c>
      <c r="F1970" s="22" t="s">
        <v>1255</v>
      </c>
      <c r="G1970" s="22" t="s">
        <v>405</v>
      </c>
      <c r="H1970" s="17">
        <v>44753</v>
      </c>
      <c r="I1970" s="22" t="s">
        <v>4587</v>
      </c>
    </row>
    <row r="1971" spans="1:9">
      <c r="A1971" s="22">
        <f t="shared" si="61"/>
        <v>1967</v>
      </c>
      <c r="B1971" s="21" t="str">
        <f t="shared" si="60"/>
        <v>80002376</v>
      </c>
      <c r="C1971" s="21">
        <v>80002376</v>
      </c>
      <c r="D1971" s="22"/>
      <c r="E1971" s="22" t="s">
        <v>6226</v>
      </c>
      <c r="F1971" s="22" t="s">
        <v>1255</v>
      </c>
      <c r="G1971" s="22" t="s">
        <v>405</v>
      </c>
      <c r="H1971" s="17">
        <v>44753</v>
      </c>
      <c r="I1971" s="22" t="s">
        <v>4587</v>
      </c>
    </row>
    <row r="1972" spans="1:9">
      <c r="A1972" s="22">
        <f t="shared" si="61"/>
        <v>1968</v>
      </c>
      <c r="B1972" s="21" t="str">
        <f t="shared" si="60"/>
        <v>80002950</v>
      </c>
      <c r="C1972" s="21">
        <v>80002950</v>
      </c>
      <c r="D1972" s="22"/>
      <c r="E1972" s="22" t="s">
        <v>6227</v>
      </c>
      <c r="F1972" s="22" t="s">
        <v>1255</v>
      </c>
      <c r="G1972" s="22" t="s">
        <v>405</v>
      </c>
      <c r="H1972" s="17">
        <v>44753</v>
      </c>
      <c r="I1972" s="22" t="s">
        <v>4587</v>
      </c>
    </row>
    <row r="1973" spans="1:9">
      <c r="A1973" s="22">
        <f t="shared" si="61"/>
        <v>1969</v>
      </c>
      <c r="B1973" s="21" t="str">
        <f t="shared" si="60"/>
        <v>80002950</v>
      </c>
      <c r="C1973" s="21">
        <v>80002950</v>
      </c>
      <c r="D1973" s="22"/>
      <c r="E1973" s="22" t="s">
        <v>6227</v>
      </c>
      <c r="F1973" s="22" t="s">
        <v>1255</v>
      </c>
      <c r="G1973" s="22" t="s">
        <v>405</v>
      </c>
      <c r="H1973" s="17">
        <v>44753</v>
      </c>
      <c r="I1973" s="22" t="s">
        <v>4587</v>
      </c>
    </row>
    <row r="1974" spans="1:9">
      <c r="A1974" s="22">
        <f t="shared" si="61"/>
        <v>1970</v>
      </c>
      <c r="B1974" s="21" t="str">
        <f t="shared" si="60"/>
        <v>80004525</v>
      </c>
      <c r="C1974" s="21">
        <v>80004525</v>
      </c>
      <c r="D1974" s="22"/>
      <c r="E1974" s="22" t="s">
        <v>6228</v>
      </c>
      <c r="F1974" s="22" t="s">
        <v>1255</v>
      </c>
      <c r="G1974" s="22" t="s">
        <v>405</v>
      </c>
      <c r="H1974" s="17">
        <v>44753</v>
      </c>
      <c r="I1974" s="22" t="s">
        <v>4587</v>
      </c>
    </row>
    <row r="1975" spans="1:9">
      <c r="A1975" s="22">
        <f t="shared" si="61"/>
        <v>1971</v>
      </c>
      <c r="B1975" s="21" t="str">
        <f t="shared" si="60"/>
        <v>80002239</v>
      </c>
      <c r="C1975" s="21">
        <v>80002239</v>
      </c>
      <c r="D1975" s="22"/>
      <c r="E1975" s="22" t="s">
        <v>6229</v>
      </c>
      <c r="F1975" s="22" t="s">
        <v>1255</v>
      </c>
      <c r="G1975" s="22" t="s">
        <v>386</v>
      </c>
      <c r="H1975" s="17">
        <v>44754</v>
      </c>
      <c r="I1975" s="22" t="s">
        <v>4587</v>
      </c>
    </row>
    <row r="1976" spans="1:9">
      <c r="A1976" s="22">
        <f t="shared" si="61"/>
        <v>1972</v>
      </c>
      <c r="B1976" s="21" t="str">
        <f t="shared" si="60"/>
        <v>80002932</v>
      </c>
      <c r="C1976" s="21">
        <v>80002932</v>
      </c>
      <c r="D1976" s="22"/>
      <c r="E1976" s="22" t="s">
        <v>5389</v>
      </c>
      <c r="F1976" s="22" t="s">
        <v>1255</v>
      </c>
      <c r="G1976" s="22" t="s">
        <v>328</v>
      </c>
      <c r="H1976" s="17">
        <v>44754</v>
      </c>
      <c r="I1976" s="22" t="s">
        <v>4587</v>
      </c>
    </row>
    <row r="1977" spans="1:9">
      <c r="A1977" s="22">
        <f t="shared" si="61"/>
        <v>1973</v>
      </c>
      <c r="B1977" s="21" t="str">
        <f t="shared" si="60"/>
        <v>80002932</v>
      </c>
      <c r="C1977" s="21">
        <v>80002932</v>
      </c>
      <c r="D1977" s="22"/>
      <c r="E1977" s="22" t="s">
        <v>5389</v>
      </c>
      <c r="F1977" s="22" t="s">
        <v>1255</v>
      </c>
      <c r="G1977" s="22" t="s">
        <v>328</v>
      </c>
      <c r="H1977" s="17">
        <v>44754</v>
      </c>
      <c r="I1977" s="22" t="s">
        <v>4587</v>
      </c>
    </row>
    <row r="1978" spans="1:9">
      <c r="A1978" s="22">
        <f t="shared" si="61"/>
        <v>1974</v>
      </c>
      <c r="B1978" s="21" t="str">
        <f t="shared" si="60"/>
        <v>80002826</v>
      </c>
      <c r="C1978" s="21">
        <v>80002826</v>
      </c>
      <c r="D1978" s="22"/>
      <c r="E1978" s="22" t="s">
        <v>6230</v>
      </c>
      <c r="F1978" s="22" t="s">
        <v>1255</v>
      </c>
      <c r="G1978" s="22" t="s">
        <v>328</v>
      </c>
      <c r="H1978" s="17">
        <v>44754</v>
      </c>
      <c r="I1978" s="22" t="s">
        <v>4587</v>
      </c>
    </row>
    <row r="1979" spans="1:9">
      <c r="A1979" s="22">
        <f t="shared" si="61"/>
        <v>1975</v>
      </c>
      <c r="B1979" s="21" t="str">
        <f t="shared" si="60"/>
        <v>80002239</v>
      </c>
      <c r="C1979" s="21">
        <v>80002239</v>
      </c>
      <c r="D1979" s="22"/>
      <c r="E1979" s="22" t="s">
        <v>6229</v>
      </c>
      <c r="F1979" s="22" t="s">
        <v>1255</v>
      </c>
      <c r="G1979" s="22" t="s">
        <v>386</v>
      </c>
      <c r="H1979" s="17">
        <v>44754</v>
      </c>
      <c r="I1979" s="22" t="s">
        <v>4587</v>
      </c>
    </row>
    <row r="1980" spans="1:9">
      <c r="A1980" s="22">
        <f t="shared" si="61"/>
        <v>1976</v>
      </c>
      <c r="B1980" s="21" t="str">
        <f t="shared" si="60"/>
        <v>BMP501221</v>
      </c>
      <c r="C1980" s="21" t="s">
        <v>469</v>
      </c>
      <c r="D1980" s="22"/>
      <c r="E1980" s="22" t="s">
        <v>6231</v>
      </c>
      <c r="F1980" s="22" t="s">
        <v>326</v>
      </c>
      <c r="G1980" s="22" t="s">
        <v>328</v>
      </c>
      <c r="H1980" s="17">
        <v>44754</v>
      </c>
      <c r="I1980" s="22" t="s">
        <v>4587</v>
      </c>
    </row>
    <row r="1981" spans="1:9">
      <c r="A1981" s="22">
        <f t="shared" si="61"/>
        <v>1977</v>
      </c>
      <c r="B1981" s="21" t="str">
        <f t="shared" si="60"/>
        <v>80000746</v>
      </c>
      <c r="C1981" s="21">
        <v>80000746</v>
      </c>
      <c r="D1981" s="22"/>
      <c r="E1981" s="22" t="s">
        <v>5643</v>
      </c>
      <c r="F1981" s="22" t="s">
        <v>1255</v>
      </c>
      <c r="G1981" s="22" t="s">
        <v>328</v>
      </c>
      <c r="H1981" s="17">
        <v>44754</v>
      </c>
      <c r="I1981" s="22" t="s">
        <v>4587</v>
      </c>
    </row>
    <row r="1982" spans="1:9">
      <c r="A1982" s="22">
        <f t="shared" si="61"/>
        <v>1978</v>
      </c>
      <c r="B1982" s="21" t="str">
        <f t="shared" si="60"/>
        <v>80003018</v>
      </c>
      <c r="C1982" s="21">
        <v>80003018</v>
      </c>
      <c r="D1982" s="22"/>
      <c r="E1982" s="22" t="s">
        <v>6232</v>
      </c>
      <c r="F1982" s="22" t="s">
        <v>1255</v>
      </c>
      <c r="G1982" s="22" t="s">
        <v>328</v>
      </c>
      <c r="H1982" s="17">
        <v>44754</v>
      </c>
      <c r="I1982" s="22" t="s">
        <v>4587</v>
      </c>
    </row>
    <row r="1983" spans="1:9">
      <c r="A1983" s="22">
        <f t="shared" si="61"/>
        <v>1979</v>
      </c>
      <c r="B1983" s="21" t="str">
        <f t="shared" si="60"/>
        <v>00212635</v>
      </c>
      <c r="C1983" s="21">
        <v>212635</v>
      </c>
      <c r="D1983" s="22"/>
      <c r="E1983" s="22" t="s">
        <v>5879</v>
      </c>
      <c r="F1983" s="22" t="s">
        <v>3946</v>
      </c>
      <c r="G1983" s="22" t="s">
        <v>405</v>
      </c>
      <c r="H1983" s="17">
        <v>44754</v>
      </c>
      <c r="I1983" s="22" t="s">
        <v>4587</v>
      </c>
    </row>
    <row r="1984" spans="1:9">
      <c r="A1984" s="22">
        <f t="shared" si="61"/>
        <v>1980</v>
      </c>
      <c r="B1984" s="21" t="str">
        <f t="shared" si="60"/>
        <v>BMP0104226</v>
      </c>
      <c r="C1984" s="21" t="s">
        <v>628</v>
      </c>
      <c r="D1984" s="22"/>
      <c r="E1984" s="22" t="s">
        <v>6233</v>
      </c>
      <c r="F1984" s="22" t="s">
        <v>326</v>
      </c>
      <c r="G1984" s="22" t="s">
        <v>405</v>
      </c>
      <c r="H1984" s="17">
        <v>44754</v>
      </c>
      <c r="I1984" s="22" t="s">
        <v>4587</v>
      </c>
    </row>
    <row r="1985" spans="1:9">
      <c r="A1985" s="22">
        <f t="shared" si="61"/>
        <v>1981</v>
      </c>
      <c r="B1985" s="21" t="str">
        <f t="shared" si="60"/>
        <v>80002583</v>
      </c>
      <c r="C1985" s="21">
        <v>80002583</v>
      </c>
      <c r="D1985" s="22"/>
      <c r="E1985" s="22" t="s">
        <v>5834</v>
      </c>
      <c r="F1985" s="22" t="s">
        <v>1255</v>
      </c>
      <c r="G1985" s="22" t="s">
        <v>405</v>
      </c>
      <c r="H1985" s="17">
        <v>44754</v>
      </c>
      <c r="I1985" s="22" t="s">
        <v>4587</v>
      </c>
    </row>
    <row r="1986" spans="1:9">
      <c r="A1986" s="22">
        <f t="shared" si="61"/>
        <v>1982</v>
      </c>
      <c r="B1986" s="21" t="str">
        <f t="shared" si="60"/>
        <v>80002391</v>
      </c>
      <c r="C1986" s="21">
        <v>80002391</v>
      </c>
      <c r="D1986" s="22"/>
      <c r="E1986" s="22" t="s">
        <v>6234</v>
      </c>
      <c r="F1986" s="22" t="s">
        <v>1255</v>
      </c>
      <c r="G1986" s="22" t="s">
        <v>328</v>
      </c>
      <c r="H1986" s="17">
        <v>44754</v>
      </c>
      <c r="I1986" s="22" t="s">
        <v>4587</v>
      </c>
    </row>
    <row r="1987" spans="1:9">
      <c r="A1987" s="22">
        <f t="shared" si="61"/>
        <v>1983</v>
      </c>
      <c r="B1987" s="21" t="str">
        <f t="shared" si="60"/>
        <v>80004204</v>
      </c>
      <c r="C1987" s="21">
        <v>80004204</v>
      </c>
      <c r="D1987" s="22"/>
      <c r="E1987" s="22" t="s">
        <v>5454</v>
      </c>
      <c r="F1987" s="22" t="s">
        <v>1255</v>
      </c>
      <c r="G1987" s="22" t="s">
        <v>405</v>
      </c>
      <c r="H1987" s="17">
        <v>44754</v>
      </c>
      <c r="I1987" s="22" t="s">
        <v>4587</v>
      </c>
    </row>
    <row r="1988" spans="1:9">
      <c r="A1988" s="22">
        <f t="shared" si="61"/>
        <v>1984</v>
      </c>
      <c r="B1988" s="21" t="str">
        <f t="shared" si="60"/>
        <v>80004208</v>
      </c>
      <c r="C1988" s="21">
        <v>80004208</v>
      </c>
      <c r="D1988" s="22"/>
      <c r="E1988" s="22" t="s">
        <v>6235</v>
      </c>
      <c r="F1988" s="22" t="s">
        <v>1255</v>
      </c>
      <c r="G1988" s="22" t="s">
        <v>405</v>
      </c>
      <c r="H1988" s="17">
        <v>44754</v>
      </c>
      <c r="I1988" s="22" t="s">
        <v>4587</v>
      </c>
    </row>
    <row r="1989" spans="1:9">
      <c r="A1989" s="22">
        <f t="shared" si="61"/>
        <v>1985</v>
      </c>
      <c r="B1989" s="21" t="str">
        <f t="shared" ref="B1989:B2052" si="62">TEXT(C1989,"00000000")</f>
        <v>80004206</v>
      </c>
      <c r="C1989" s="21">
        <v>80004206</v>
      </c>
      <c r="D1989" s="22"/>
      <c r="E1989" s="22" t="s">
        <v>6236</v>
      </c>
      <c r="F1989" s="22" t="s">
        <v>1255</v>
      </c>
      <c r="G1989" s="22" t="s">
        <v>405</v>
      </c>
      <c r="H1989" s="17">
        <v>44754</v>
      </c>
      <c r="I1989" s="22" t="s">
        <v>4587</v>
      </c>
    </row>
    <row r="1990" spans="1:9">
      <c r="A1990" s="22">
        <f t="shared" si="61"/>
        <v>1986</v>
      </c>
      <c r="B1990" s="21" t="str">
        <f t="shared" si="62"/>
        <v>80004202</v>
      </c>
      <c r="C1990" s="21">
        <v>80004202</v>
      </c>
      <c r="D1990" s="22"/>
      <c r="E1990" s="22" t="s">
        <v>5456</v>
      </c>
      <c r="F1990" s="22" t="s">
        <v>1255</v>
      </c>
      <c r="G1990" s="22" t="s">
        <v>405</v>
      </c>
      <c r="H1990" s="17">
        <v>44754</v>
      </c>
      <c r="I1990" s="22" t="s">
        <v>4587</v>
      </c>
    </row>
    <row r="1991" spans="1:9">
      <c r="A1991" s="22">
        <f t="shared" si="61"/>
        <v>1987</v>
      </c>
      <c r="B1991" s="21" t="str">
        <f t="shared" si="62"/>
        <v>80003040</v>
      </c>
      <c r="C1991" s="21">
        <v>80003040</v>
      </c>
      <c r="D1991" s="22"/>
      <c r="E1991" s="22" t="s">
        <v>6237</v>
      </c>
      <c r="F1991" s="22" t="s">
        <v>1255</v>
      </c>
      <c r="G1991" s="22" t="s">
        <v>405</v>
      </c>
      <c r="H1991" s="17">
        <v>44754</v>
      </c>
      <c r="I1991" s="22" t="s">
        <v>4587</v>
      </c>
    </row>
    <row r="1992" spans="1:9">
      <c r="A1992" s="22">
        <f t="shared" ref="A1992:A2055" si="63">A1991+1</f>
        <v>1988</v>
      </c>
      <c r="B1992" s="21" t="str">
        <f t="shared" si="62"/>
        <v>80004536</v>
      </c>
      <c r="C1992" s="21">
        <v>80004536</v>
      </c>
      <c r="D1992" s="22"/>
      <c r="E1992" s="22" t="s">
        <v>6238</v>
      </c>
      <c r="F1992" s="22" t="s">
        <v>1255</v>
      </c>
      <c r="G1992" s="22" t="s">
        <v>405</v>
      </c>
      <c r="H1992" s="17">
        <v>44755</v>
      </c>
      <c r="I1992" s="22" t="s">
        <v>4587</v>
      </c>
    </row>
    <row r="1993" spans="1:9">
      <c r="A1993" s="22">
        <f t="shared" si="63"/>
        <v>1989</v>
      </c>
      <c r="B1993" s="21" t="str">
        <f t="shared" si="62"/>
        <v>80002528</v>
      </c>
      <c r="C1993" s="21">
        <v>80002528</v>
      </c>
      <c r="D1993" s="22"/>
      <c r="E1993" s="22" t="s">
        <v>6239</v>
      </c>
      <c r="F1993" s="22" t="s">
        <v>1255</v>
      </c>
      <c r="G1993" s="22" t="s">
        <v>405</v>
      </c>
      <c r="H1993" s="17">
        <v>44755</v>
      </c>
      <c r="I1993" s="22" t="s">
        <v>4587</v>
      </c>
    </row>
    <row r="1994" spans="1:9">
      <c r="A1994" s="22">
        <f t="shared" si="63"/>
        <v>1990</v>
      </c>
      <c r="B1994" s="21" t="str">
        <f t="shared" si="62"/>
        <v>80003990</v>
      </c>
      <c r="C1994" s="21">
        <v>80003990</v>
      </c>
      <c r="D1994" s="22"/>
      <c r="E1994" s="22" t="s">
        <v>6240</v>
      </c>
      <c r="F1994" s="22" t="s">
        <v>1255</v>
      </c>
      <c r="G1994" s="22" t="s">
        <v>405</v>
      </c>
      <c r="H1994" s="17">
        <v>44755</v>
      </c>
      <c r="I1994" s="22" t="s">
        <v>4587</v>
      </c>
    </row>
    <row r="1995" spans="1:9">
      <c r="A1995" s="22">
        <f t="shared" si="63"/>
        <v>1991</v>
      </c>
      <c r="B1995" s="21" t="str">
        <f t="shared" si="62"/>
        <v>80002619</v>
      </c>
      <c r="C1995" s="21">
        <v>80002619</v>
      </c>
      <c r="D1995" s="22"/>
      <c r="E1995" s="22" t="s">
        <v>6241</v>
      </c>
      <c r="F1995" s="22" t="s">
        <v>1255</v>
      </c>
      <c r="G1995" s="22" t="s">
        <v>405</v>
      </c>
      <c r="H1995" s="17">
        <v>44755</v>
      </c>
      <c r="I1995" s="22" t="s">
        <v>4587</v>
      </c>
    </row>
    <row r="1996" spans="1:9">
      <c r="A1996" s="22">
        <f t="shared" si="63"/>
        <v>1992</v>
      </c>
      <c r="B1996" s="21" t="str">
        <f t="shared" si="62"/>
        <v>80002735</v>
      </c>
      <c r="C1996" s="21">
        <v>80002735</v>
      </c>
      <c r="D1996" s="22"/>
      <c r="E1996" s="22" t="s">
        <v>3001</v>
      </c>
      <c r="F1996" s="22" t="s">
        <v>1255</v>
      </c>
      <c r="G1996" s="22" t="s">
        <v>405</v>
      </c>
      <c r="H1996" s="17">
        <v>44755</v>
      </c>
      <c r="I1996" s="22" t="s">
        <v>4587</v>
      </c>
    </row>
    <row r="1997" spans="1:9">
      <c r="A1997" s="22">
        <f t="shared" si="63"/>
        <v>1993</v>
      </c>
      <c r="B1997" s="21" t="str">
        <f t="shared" si="62"/>
        <v>80002682</v>
      </c>
      <c r="C1997" s="21">
        <v>80002682</v>
      </c>
      <c r="D1997" s="22"/>
      <c r="E1997" s="22" t="s">
        <v>5959</v>
      </c>
      <c r="F1997" s="22" t="s">
        <v>1255</v>
      </c>
      <c r="G1997" s="22" t="s">
        <v>405</v>
      </c>
      <c r="H1997" s="17">
        <v>44755</v>
      </c>
      <c r="I1997" s="22" t="s">
        <v>4587</v>
      </c>
    </row>
    <row r="1998" spans="1:9">
      <c r="A1998" s="22">
        <f t="shared" si="63"/>
        <v>1994</v>
      </c>
      <c r="B1998" s="21" t="str">
        <f t="shared" si="62"/>
        <v>80002047</v>
      </c>
      <c r="C1998" s="21">
        <v>80002047</v>
      </c>
      <c r="D1998" s="22"/>
      <c r="E1998" s="22" t="s">
        <v>6242</v>
      </c>
      <c r="F1998" s="22" t="s">
        <v>1255</v>
      </c>
      <c r="G1998" s="22" t="s">
        <v>405</v>
      </c>
      <c r="H1998" s="17">
        <v>44755</v>
      </c>
      <c r="I1998" s="22" t="s">
        <v>4587</v>
      </c>
    </row>
    <row r="1999" spans="1:9">
      <c r="A1999" s="22">
        <f t="shared" si="63"/>
        <v>1995</v>
      </c>
      <c r="B1999" s="21" t="str">
        <f t="shared" si="62"/>
        <v>80002686</v>
      </c>
      <c r="C1999" s="21">
        <v>80002686</v>
      </c>
      <c r="D1999" s="22"/>
      <c r="E1999" s="22" t="s">
        <v>2123</v>
      </c>
      <c r="F1999" s="22" t="s">
        <v>1255</v>
      </c>
      <c r="G1999" s="22" t="s">
        <v>405</v>
      </c>
      <c r="H1999" s="17">
        <v>44755</v>
      </c>
      <c r="I1999" s="22" t="s">
        <v>4587</v>
      </c>
    </row>
    <row r="2000" spans="1:9">
      <c r="A2000" s="22">
        <f t="shared" si="63"/>
        <v>1996</v>
      </c>
      <c r="B2000" s="21" t="str">
        <f t="shared" si="62"/>
        <v>80002518</v>
      </c>
      <c r="C2000" s="21">
        <v>80002518</v>
      </c>
      <c r="D2000" s="22"/>
      <c r="E2000" s="22" t="s">
        <v>3459</v>
      </c>
      <c r="F2000" s="22" t="s">
        <v>1255</v>
      </c>
      <c r="G2000" s="22" t="s">
        <v>405</v>
      </c>
      <c r="H2000" s="17">
        <v>44755</v>
      </c>
      <c r="I2000" s="22" t="s">
        <v>4587</v>
      </c>
    </row>
    <row r="2001" spans="1:9">
      <c r="A2001" s="22">
        <f t="shared" si="63"/>
        <v>1997</v>
      </c>
      <c r="B2001" s="21" t="str">
        <f t="shared" si="62"/>
        <v>80002518</v>
      </c>
      <c r="C2001" s="21">
        <v>80002518</v>
      </c>
      <c r="D2001" s="22"/>
      <c r="E2001" s="22" t="s">
        <v>3459</v>
      </c>
      <c r="F2001" s="22" t="s">
        <v>1255</v>
      </c>
      <c r="G2001" s="22" t="s">
        <v>405</v>
      </c>
      <c r="H2001" s="17">
        <v>44755</v>
      </c>
      <c r="I2001" s="22" t="s">
        <v>4587</v>
      </c>
    </row>
    <row r="2002" spans="1:9">
      <c r="A2002" s="22">
        <f t="shared" si="63"/>
        <v>1998</v>
      </c>
      <c r="B2002" s="21" t="str">
        <f t="shared" si="62"/>
        <v>80002326</v>
      </c>
      <c r="C2002" s="21">
        <v>80002326</v>
      </c>
      <c r="D2002" s="22"/>
      <c r="E2002" s="22" t="s">
        <v>5117</v>
      </c>
      <c r="F2002" s="22" t="s">
        <v>1255</v>
      </c>
      <c r="G2002" s="22" t="s">
        <v>405</v>
      </c>
      <c r="H2002" s="17">
        <v>44755</v>
      </c>
      <c r="I2002" s="22" t="s">
        <v>4587</v>
      </c>
    </row>
    <row r="2003" spans="1:9">
      <c r="A2003" s="22">
        <f t="shared" si="63"/>
        <v>1999</v>
      </c>
      <c r="B2003" s="21" t="str">
        <f t="shared" si="62"/>
        <v>80002700</v>
      </c>
      <c r="C2003" s="21">
        <v>80002700</v>
      </c>
      <c r="D2003" s="22"/>
      <c r="E2003" s="22" t="s">
        <v>6030</v>
      </c>
      <c r="F2003" s="22" t="s">
        <v>1255</v>
      </c>
      <c r="G2003" s="22" t="s">
        <v>405</v>
      </c>
      <c r="H2003" s="17">
        <v>44755</v>
      </c>
      <c r="I2003" s="22" t="s">
        <v>4587</v>
      </c>
    </row>
    <row r="2004" spans="1:9">
      <c r="A2004" s="22">
        <f t="shared" si="63"/>
        <v>2000</v>
      </c>
      <c r="B2004" s="21" t="str">
        <f t="shared" si="62"/>
        <v>80004081</v>
      </c>
      <c r="C2004" s="21">
        <v>80004081</v>
      </c>
      <c r="D2004" s="22"/>
      <c r="E2004" s="22" t="s">
        <v>1803</v>
      </c>
      <c r="F2004" s="22" t="s">
        <v>1255</v>
      </c>
      <c r="G2004" s="22" t="s">
        <v>405</v>
      </c>
      <c r="H2004" s="17">
        <v>44755</v>
      </c>
      <c r="I2004" s="22" t="s">
        <v>4587</v>
      </c>
    </row>
    <row r="2005" spans="1:9">
      <c r="A2005" s="22">
        <f t="shared" si="63"/>
        <v>2001</v>
      </c>
      <c r="B2005" s="21" t="str">
        <f t="shared" si="62"/>
        <v>80004491</v>
      </c>
      <c r="C2005" s="21">
        <v>80004491</v>
      </c>
      <c r="D2005" s="22"/>
      <c r="E2005" s="22" t="s">
        <v>1056</v>
      </c>
      <c r="F2005" s="22" t="s">
        <v>1255</v>
      </c>
      <c r="G2005" s="22" t="s">
        <v>405</v>
      </c>
      <c r="H2005" s="17">
        <v>44755</v>
      </c>
      <c r="I2005" s="22" t="s">
        <v>4587</v>
      </c>
    </row>
    <row r="2006" spans="1:9">
      <c r="A2006" s="22">
        <f t="shared" si="63"/>
        <v>2002</v>
      </c>
      <c r="B2006" s="21" t="str">
        <f t="shared" si="62"/>
        <v>80002468</v>
      </c>
      <c r="C2006" s="21">
        <v>80002468</v>
      </c>
      <c r="D2006" s="22"/>
      <c r="E2006" s="22" t="s">
        <v>5874</v>
      </c>
      <c r="F2006" s="22" t="s">
        <v>1255</v>
      </c>
      <c r="G2006" s="22" t="s">
        <v>405</v>
      </c>
      <c r="H2006" s="17">
        <v>44755</v>
      </c>
      <c r="I2006" s="22" t="s">
        <v>4587</v>
      </c>
    </row>
    <row r="2007" spans="1:9">
      <c r="A2007" s="22">
        <f t="shared" si="63"/>
        <v>2003</v>
      </c>
      <c r="B2007" s="21" t="str">
        <f t="shared" si="62"/>
        <v>80002667</v>
      </c>
      <c r="C2007" s="21">
        <v>80002667</v>
      </c>
      <c r="D2007" s="22"/>
      <c r="E2007" s="22" t="s">
        <v>6243</v>
      </c>
      <c r="F2007" s="22" t="s">
        <v>1255</v>
      </c>
      <c r="G2007" s="22" t="s">
        <v>405</v>
      </c>
      <c r="H2007" s="17">
        <v>44755</v>
      </c>
      <c r="I2007" s="22" t="s">
        <v>4587</v>
      </c>
    </row>
    <row r="2008" spans="1:9">
      <c r="A2008" s="22">
        <f t="shared" si="63"/>
        <v>2004</v>
      </c>
      <c r="B2008" s="21" t="str">
        <f t="shared" si="62"/>
        <v>80002696</v>
      </c>
      <c r="C2008" s="21">
        <v>80002696</v>
      </c>
      <c r="D2008" s="22"/>
      <c r="E2008" s="22" t="s">
        <v>1526</v>
      </c>
      <c r="F2008" s="22" t="s">
        <v>1255</v>
      </c>
      <c r="G2008" s="22" t="s">
        <v>405</v>
      </c>
      <c r="H2008" s="17">
        <v>44755</v>
      </c>
      <c r="I2008" s="22" t="s">
        <v>4587</v>
      </c>
    </row>
    <row r="2009" spans="1:9">
      <c r="A2009" s="22">
        <f t="shared" si="63"/>
        <v>2005</v>
      </c>
      <c r="B2009" s="21" t="str">
        <f t="shared" si="62"/>
        <v>21070001</v>
      </c>
      <c r="C2009" s="21">
        <v>21070001</v>
      </c>
      <c r="D2009" s="22"/>
      <c r="E2009" s="22" t="s">
        <v>5568</v>
      </c>
      <c r="F2009" s="22" t="s">
        <v>1255</v>
      </c>
      <c r="G2009" s="22" t="s">
        <v>3973</v>
      </c>
      <c r="H2009" s="17">
        <v>44755</v>
      </c>
      <c r="I2009" s="22" t="s">
        <v>4587</v>
      </c>
    </row>
    <row r="2010" spans="1:9">
      <c r="A2010" s="22">
        <f t="shared" si="63"/>
        <v>2006</v>
      </c>
      <c r="B2010" s="21" t="str">
        <f t="shared" si="62"/>
        <v>BMP-1804215</v>
      </c>
      <c r="C2010" s="21" t="s">
        <v>485</v>
      </c>
      <c r="D2010" s="22"/>
      <c r="E2010" s="22" t="s">
        <v>6244</v>
      </c>
      <c r="F2010" s="22" t="s">
        <v>326</v>
      </c>
      <c r="G2010" s="22" t="s">
        <v>328</v>
      </c>
      <c r="H2010" s="17">
        <v>44756</v>
      </c>
      <c r="I2010" s="22" t="s">
        <v>4587</v>
      </c>
    </row>
    <row r="2011" spans="1:9">
      <c r="A2011" s="22">
        <f t="shared" si="63"/>
        <v>2007</v>
      </c>
      <c r="B2011" s="21" t="str">
        <f t="shared" si="62"/>
        <v>80002599</v>
      </c>
      <c r="C2011" s="21">
        <v>80002599</v>
      </c>
      <c r="D2011" s="22"/>
      <c r="E2011" s="22" t="s">
        <v>6245</v>
      </c>
      <c r="F2011" s="22" t="s">
        <v>1255</v>
      </c>
      <c r="G2011" s="22" t="s">
        <v>328</v>
      </c>
      <c r="H2011" s="17">
        <v>44756</v>
      </c>
      <c r="I2011" s="22" t="s">
        <v>4587</v>
      </c>
    </row>
    <row r="2012" spans="1:9">
      <c r="A2012" s="22">
        <f t="shared" si="63"/>
        <v>2008</v>
      </c>
      <c r="B2012" s="21" t="str">
        <f t="shared" si="62"/>
        <v>80002825</v>
      </c>
      <c r="C2012" s="21">
        <v>80002825</v>
      </c>
      <c r="D2012" s="22"/>
      <c r="E2012" s="22" t="s">
        <v>6246</v>
      </c>
      <c r="F2012" s="22" t="s">
        <v>1255</v>
      </c>
      <c r="G2012" s="22" t="s">
        <v>405</v>
      </c>
      <c r="H2012" s="17">
        <v>44756</v>
      </c>
      <c r="I2012" s="22" t="s">
        <v>4587</v>
      </c>
    </row>
    <row r="2013" spans="1:9">
      <c r="A2013" s="22">
        <f t="shared" si="63"/>
        <v>2009</v>
      </c>
      <c r="B2013" s="21" t="str">
        <f t="shared" si="62"/>
        <v>80002334</v>
      </c>
      <c r="C2013" s="21">
        <v>80002334</v>
      </c>
      <c r="D2013" s="22"/>
      <c r="E2013" s="22" t="s">
        <v>5988</v>
      </c>
      <c r="F2013" s="22" t="s">
        <v>1255</v>
      </c>
      <c r="G2013" s="22" t="s">
        <v>405</v>
      </c>
      <c r="H2013" s="17">
        <v>44757</v>
      </c>
      <c r="I2013" s="22" t="s">
        <v>4587</v>
      </c>
    </row>
    <row r="2014" spans="1:9">
      <c r="A2014" s="22">
        <f t="shared" si="63"/>
        <v>2010</v>
      </c>
      <c r="B2014" s="21" t="str">
        <f t="shared" si="62"/>
        <v>80002714</v>
      </c>
      <c r="C2014" s="21">
        <v>80002714</v>
      </c>
      <c r="D2014" s="22"/>
      <c r="E2014" s="22" t="s">
        <v>1565</v>
      </c>
      <c r="F2014" s="22" t="s">
        <v>1255</v>
      </c>
      <c r="G2014" s="22" t="s">
        <v>405</v>
      </c>
      <c r="H2014" s="17">
        <v>44757</v>
      </c>
      <c r="I2014" s="22" t="s">
        <v>4587</v>
      </c>
    </row>
    <row r="2015" spans="1:9">
      <c r="A2015" s="22">
        <f t="shared" si="63"/>
        <v>2011</v>
      </c>
      <c r="B2015" s="21" t="str">
        <f t="shared" si="62"/>
        <v>80002484</v>
      </c>
      <c r="C2015" s="21">
        <v>80002484</v>
      </c>
      <c r="D2015" s="22"/>
      <c r="E2015" s="22" t="s">
        <v>5962</v>
      </c>
      <c r="F2015" s="22" t="s">
        <v>1255</v>
      </c>
      <c r="G2015" s="22" t="s">
        <v>405</v>
      </c>
      <c r="H2015" s="17">
        <v>44757</v>
      </c>
      <c r="I2015" s="22" t="s">
        <v>4587</v>
      </c>
    </row>
    <row r="2016" spans="1:9">
      <c r="A2016" s="22">
        <f t="shared" si="63"/>
        <v>2012</v>
      </c>
      <c r="B2016" s="21" t="str">
        <f t="shared" si="62"/>
        <v>80002672</v>
      </c>
      <c r="C2016" s="21">
        <v>80002672</v>
      </c>
      <c r="D2016" s="22"/>
      <c r="E2016" s="22" t="s">
        <v>5972</v>
      </c>
      <c r="F2016" s="22" t="s">
        <v>1255</v>
      </c>
      <c r="G2016" s="22" t="s">
        <v>405</v>
      </c>
      <c r="H2016" s="17">
        <v>44757</v>
      </c>
      <c r="I2016" s="22" t="s">
        <v>4587</v>
      </c>
    </row>
    <row r="2017" spans="1:9">
      <c r="A2017" s="22">
        <f t="shared" si="63"/>
        <v>2013</v>
      </c>
      <c r="B2017" s="21" t="str">
        <f t="shared" si="62"/>
        <v>80002698</v>
      </c>
      <c r="C2017" s="21">
        <v>80002698</v>
      </c>
      <c r="D2017" s="22"/>
      <c r="E2017" s="22" t="s">
        <v>1614</v>
      </c>
      <c r="F2017" s="22" t="s">
        <v>1255</v>
      </c>
      <c r="G2017" s="22" t="s">
        <v>405</v>
      </c>
      <c r="H2017" s="17">
        <v>44757</v>
      </c>
      <c r="I2017" s="22" t="s">
        <v>4587</v>
      </c>
    </row>
    <row r="2018" spans="1:9">
      <c r="A2018" s="22">
        <f t="shared" si="63"/>
        <v>2014</v>
      </c>
      <c r="B2018" s="21" t="str">
        <f t="shared" si="62"/>
        <v>80003043</v>
      </c>
      <c r="C2018" s="21">
        <v>80003043</v>
      </c>
      <c r="D2018" s="22"/>
      <c r="E2018" s="22" t="s">
        <v>6038</v>
      </c>
      <c r="F2018" s="22" t="s">
        <v>1255</v>
      </c>
      <c r="G2018" s="22" t="s">
        <v>405</v>
      </c>
      <c r="H2018" s="17">
        <v>44757</v>
      </c>
      <c r="I2018" s="22" t="s">
        <v>4587</v>
      </c>
    </row>
    <row r="2019" spans="1:9">
      <c r="A2019" s="22">
        <f t="shared" si="63"/>
        <v>2015</v>
      </c>
      <c r="B2019" s="21" t="str">
        <f t="shared" si="62"/>
        <v>80002133</v>
      </c>
      <c r="C2019" s="21">
        <v>80002133</v>
      </c>
      <c r="D2019" s="22"/>
      <c r="E2019" s="22" t="s">
        <v>6247</v>
      </c>
      <c r="F2019" s="22" t="s">
        <v>1255</v>
      </c>
      <c r="G2019" s="22" t="s">
        <v>405</v>
      </c>
      <c r="H2019" s="17">
        <v>44757</v>
      </c>
      <c r="I2019" s="22" t="s">
        <v>4587</v>
      </c>
    </row>
    <row r="2020" spans="1:9">
      <c r="A2020" s="22">
        <f t="shared" si="63"/>
        <v>2016</v>
      </c>
      <c r="B2020" s="21" t="str">
        <f t="shared" si="62"/>
        <v>08000250</v>
      </c>
      <c r="C2020" s="21">
        <v>8000250</v>
      </c>
      <c r="D2020" s="22"/>
      <c r="E2020" s="22" t="s">
        <v>6248</v>
      </c>
      <c r="F2020" s="22" t="s">
        <v>1255</v>
      </c>
      <c r="G2020" s="22" t="s">
        <v>405</v>
      </c>
      <c r="H2020" s="17">
        <v>44757</v>
      </c>
      <c r="I2020" s="22" t="s">
        <v>4587</v>
      </c>
    </row>
    <row r="2021" spans="1:9">
      <c r="A2021" s="22">
        <f t="shared" si="63"/>
        <v>2017</v>
      </c>
      <c r="B2021" s="21" t="str">
        <f t="shared" si="62"/>
        <v>80002328</v>
      </c>
      <c r="C2021" s="21">
        <v>80002328</v>
      </c>
      <c r="D2021" s="22"/>
      <c r="E2021" s="22" t="s">
        <v>6249</v>
      </c>
      <c r="F2021" s="22" t="s">
        <v>1255</v>
      </c>
      <c r="G2021" s="22" t="s">
        <v>405</v>
      </c>
      <c r="H2021" s="17">
        <v>44757</v>
      </c>
      <c r="I2021" s="22" t="s">
        <v>4587</v>
      </c>
    </row>
    <row r="2022" spans="1:9">
      <c r="A2022" s="22">
        <f t="shared" si="63"/>
        <v>2018</v>
      </c>
      <c r="B2022" s="21" t="str">
        <f t="shared" si="62"/>
        <v>80003008</v>
      </c>
      <c r="C2022" s="21">
        <v>80003008</v>
      </c>
      <c r="D2022" s="22"/>
      <c r="E2022" s="22" t="s">
        <v>6250</v>
      </c>
      <c r="F2022" s="22" t="s">
        <v>1255</v>
      </c>
      <c r="G2022" s="22" t="s">
        <v>405</v>
      </c>
      <c r="H2022" s="17">
        <v>44757</v>
      </c>
      <c r="I2022" s="22" t="s">
        <v>4587</v>
      </c>
    </row>
    <row r="2023" spans="1:9">
      <c r="A2023" s="22">
        <f t="shared" si="63"/>
        <v>2019</v>
      </c>
      <c r="B2023" s="21" t="str">
        <f t="shared" si="62"/>
        <v>80002363</v>
      </c>
      <c r="C2023" s="21">
        <v>80002363</v>
      </c>
      <c r="D2023" s="22"/>
      <c r="E2023" s="22" t="s">
        <v>6251</v>
      </c>
      <c r="F2023" s="22" t="s">
        <v>1255</v>
      </c>
      <c r="G2023" s="22" t="s">
        <v>405</v>
      </c>
      <c r="H2023" s="17">
        <v>44757</v>
      </c>
      <c r="I2023" s="22" t="s">
        <v>4587</v>
      </c>
    </row>
    <row r="2024" spans="1:9">
      <c r="A2024" s="22">
        <f t="shared" si="63"/>
        <v>2020</v>
      </c>
      <c r="B2024" s="21" t="str">
        <f t="shared" si="62"/>
        <v>80002670</v>
      </c>
      <c r="C2024" s="21">
        <v>80002670</v>
      </c>
      <c r="D2024" s="22"/>
      <c r="E2024" s="22" t="s">
        <v>6252</v>
      </c>
      <c r="F2024" s="22" t="s">
        <v>1255</v>
      </c>
      <c r="G2024" s="22" t="s">
        <v>405</v>
      </c>
      <c r="H2024" s="17">
        <v>44757</v>
      </c>
      <c r="I2024" s="22" t="s">
        <v>4587</v>
      </c>
    </row>
    <row r="2025" spans="1:9">
      <c r="A2025" s="22">
        <f t="shared" si="63"/>
        <v>2021</v>
      </c>
      <c r="B2025" s="21" t="str">
        <f t="shared" si="62"/>
        <v>80002731</v>
      </c>
      <c r="C2025" s="21">
        <v>80002731</v>
      </c>
      <c r="D2025" s="22"/>
      <c r="E2025" s="22" t="s">
        <v>6253</v>
      </c>
      <c r="F2025" s="22" t="s">
        <v>1255</v>
      </c>
      <c r="G2025" s="22" t="s">
        <v>405</v>
      </c>
      <c r="H2025" s="17">
        <v>44757</v>
      </c>
      <c r="I2025" s="22" t="s">
        <v>4587</v>
      </c>
    </row>
    <row r="2026" spans="1:9">
      <c r="A2026" s="22">
        <f t="shared" si="63"/>
        <v>2022</v>
      </c>
      <c r="B2026" s="21" t="str">
        <f t="shared" si="62"/>
        <v>80003023</v>
      </c>
      <c r="C2026" s="21">
        <v>80003023</v>
      </c>
      <c r="D2026" s="22"/>
      <c r="E2026" s="22" t="s">
        <v>5590</v>
      </c>
      <c r="F2026" s="22" t="s">
        <v>1255</v>
      </c>
      <c r="G2026" s="22" t="s">
        <v>405</v>
      </c>
      <c r="H2026" s="17">
        <v>44757</v>
      </c>
      <c r="I2026" s="22" t="s">
        <v>4587</v>
      </c>
    </row>
    <row r="2027" spans="1:9">
      <c r="A2027" s="22">
        <f t="shared" si="63"/>
        <v>2023</v>
      </c>
      <c r="B2027" s="21" t="str">
        <f t="shared" si="62"/>
        <v>80002610</v>
      </c>
      <c r="C2027" s="21">
        <v>80002610</v>
      </c>
      <c r="D2027" s="22"/>
      <c r="E2027" s="22" t="s">
        <v>5922</v>
      </c>
      <c r="F2027" s="22" t="s">
        <v>1255</v>
      </c>
      <c r="G2027" s="22" t="s">
        <v>405</v>
      </c>
      <c r="H2027" s="17">
        <v>44757</v>
      </c>
      <c r="I2027" s="22" t="s">
        <v>4587</v>
      </c>
    </row>
    <row r="2028" spans="1:9">
      <c r="A2028" s="22">
        <f t="shared" si="63"/>
        <v>2024</v>
      </c>
      <c r="B2028" s="21" t="str">
        <f t="shared" si="62"/>
        <v>80002361</v>
      </c>
      <c r="C2028" s="21">
        <v>80002361</v>
      </c>
      <c r="D2028" s="22"/>
      <c r="E2028" s="22" t="s">
        <v>6254</v>
      </c>
      <c r="F2028" s="22" t="s">
        <v>1255</v>
      </c>
      <c r="G2028" s="22" t="s">
        <v>405</v>
      </c>
      <c r="H2028" s="17">
        <v>44757</v>
      </c>
      <c r="I2028" s="22" t="s">
        <v>4587</v>
      </c>
    </row>
    <row r="2029" spans="1:9">
      <c r="A2029" s="22">
        <f t="shared" si="63"/>
        <v>2025</v>
      </c>
      <c r="B2029" s="21" t="str">
        <f t="shared" si="62"/>
        <v>80002363</v>
      </c>
      <c r="C2029" s="21">
        <v>80002363</v>
      </c>
      <c r="D2029" s="22"/>
      <c r="E2029" s="22" t="s">
        <v>6251</v>
      </c>
      <c r="F2029" s="22" t="s">
        <v>1255</v>
      </c>
      <c r="G2029" s="22" t="s">
        <v>405</v>
      </c>
      <c r="H2029" s="17">
        <v>44757</v>
      </c>
      <c r="I2029" s="22" t="s">
        <v>4587</v>
      </c>
    </row>
    <row r="2030" spans="1:9">
      <c r="A2030" s="22">
        <f t="shared" si="63"/>
        <v>2026</v>
      </c>
      <c r="B2030" s="21" t="str">
        <f t="shared" si="62"/>
        <v>80004487</v>
      </c>
      <c r="C2030" s="21">
        <v>80004487</v>
      </c>
      <c r="D2030" s="22"/>
      <c r="E2030" s="22" t="s">
        <v>5659</v>
      </c>
      <c r="F2030" s="22" t="s">
        <v>1255</v>
      </c>
      <c r="G2030" s="22" t="s">
        <v>405</v>
      </c>
      <c r="H2030" s="17">
        <v>44757</v>
      </c>
      <c r="I2030" s="22" t="s">
        <v>4587</v>
      </c>
    </row>
    <row r="2031" spans="1:9">
      <c r="A2031" s="22">
        <f t="shared" si="63"/>
        <v>2027</v>
      </c>
      <c r="B2031" s="21" t="str">
        <f t="shared" si="62"/>
        <v>80004522</v>
      </c>
      <c r="C2031" s="21">
        <v>80004522</v>
      </c>
      <c r="D2031" s="22"/>
      <c r="E2031" s="22" t="s">
        <v>5432</v>
      </c>
      <c r="F2031" s="22" t="s">
        <v>1255</v>
      </c>
      <c r="G2031" s="22" t="s">
        <v>3973</v>
      </c>
      <c r="H2031" s="17">
        <v>44757</v>
      </c>
      <c r="I2031" s="22" t="s">
        <v>4587</v>
      </c>
    </row>
    <row r="2032" spans="1:9">
      <c r="A2032" s="22">
        <f t="shared" si="63"/>
        <v>2028</v>
      </c>
      <c r="B2032" s="21" t="str">
        <f t="shared" si="62"/>
        <v>80004487</v>
      </c>
      <c r="C2032" s="21">
        <v>80004487</v>
      </c>
      <c r="D2032" s="22"/>
      <c r="E2032" s="22" t="s">
        <v>5659</v>
      </c>
      <c r="F2032" s="22" t="s">
        <v>1255</v>
      </c>
      <c r="G2032" s="22" t="s">
        <v>405</v>
      </c>
      <c r="H2032" s="17">
        <v>44757</v>
      </c>
      <c r="I2032" s="22" t="s">
        <v>4587</v>
      </c>
    </row>
    <row r="2033" spans="1:9">
      <c r="A2033" s="22">
        <f t="shared" si="63"/>
        <v>2029</v>
      </c>
      <c r="B2033" s="21" t="str">
        <f t="shared" si="62"/>
        <v>80002664</v>
      </c>
      <c r="C2033" s="21">
        <v>80002664</v>
      </c>
      <c r="D2033" s="22"/>
      <c r="E2033" s="22" t="s">
        <v>6255</v>
      </c>
      <c r="F2033" s="22" t="s">
        <v>1255</v>
      </c>
      <c r="G2033" s="22" t="s">
        <v>328</v>
      </c>
      <c r="H2033" s="17">
        <v>44757</v>
      </c>
      <c r="I2033" s="22" t="s">
        <v>4587</v>
      </c>
    </row>
    <row r="2034" spans="1:9">
      <c r="A2034" s="22">
        <f t="shared" si="63"/>
        <v>2030</v>
      </c>
      <c r="B2034" s="21" t="str">
        <f t="shared" si="62"/>
        <v>80002102</v>
      </c>
      <c r="C2034" s="21">
        <v>80002102</v>
      </c>
      <c r="D2034" s="22"/>
      <c r="E2034" s="22" t="s">
        <v>5856</v>
      </c>
      <c r="F2034" s="22" t="s">
        <v>1255</v>
      </c>
      <c r="G2034" s="22" t="s">
        <v>328</v>
      </c>
      <c r="H2034" s="17">
        <v>44758</v>
      </c>
      <c r="I2034" s="22" t="s">
        <v>4587</v>
      </c>
    </row>
    <row r="2035" spans="1:9">
      <c r="A2035" s="22">
        <f t="shared" si="63"/>
        <v>2031</v>
      </c>
      <c r="B2035" s="21" t="str">
        <f t="shared" si="62"/>
        <v>BMP2103224</v>
      </c>
      <c r="C2035" s="21" t="s">
        <v>432</v>
      </c>
      <c r="D2035" s="22"/>
      <c r="E2035" s="22" t="s">
        <v>6256</v>
      </c>
      <c r="F2035" s="22" t="s">
        <v>326</v>
      </c>
      <c r="G2035" s="22" t="s">
        <v>3973</v>
      </c>
      <c r="H2035" s="17">
        <v>44758</v>
      </c>
      <c r="I2035" s="22" t="s">
        <v>4587</v>
      </c>
    </row>
    <row r="2036" spans="1:9">
      <c r="A2036" s="22">
        <f t="shared" si="63"/>
        <v>2032</v>
      </c>
      <c r="B2036" s="21" t="str">
        <f t="shared" si="62"/>
        <v>80000844</v>
      </c>
      <c r="C2036" s="21">
        <v>80000844</v>
      </c>
      <c r="D2036" s="22"/>
      <c r="E2036" s="22" t="s">
        <v>5288</v>
      </c>
      <c r="F2036" s="22" t="s">
        <v>1255</v>
      </c>
      <c r="G2036" s="22" t="s">
        <v>328</v>
      </c>
      <c r="H2036" s="17">
        <v>44758</v>
      </c>
      <c r="I2036" s="22" t="s">
        <v>4587</v>
      </c>
    </row>
    <row r="2037" spans="1:9">
      <c r="A2037" s="22">
        <f t="shared" si="63"/>
        <v>2033</v>
      </c>
      <c r="B2037" s="21" t="str">
        <f t="shared" si="62"/>
        <v>80002164</v>
      </c>
      <c r="C2037" s="21">
        <v>80002164</v>
      </c>
      <c r="D2037" s="22"/>
      <c r="E2037" s="22" t="s">
        <v>5587</v>
      </c>
      <c r="F2037" s="22" t="s">
        <v>1255</v>
      </c>
      <c r="G2037" s="22" t="s">
        <v>405</v>
      </c>
      <c r="H2037" s="17">
        <v>44758</v>
      </c>
      <c r="I2037" s="22" t="s">
        <v>4587</v>
      </c>
    </row>
    <row r="2038" spans="1:9">
      <c r="A2038" s="22">
        <f t="shared" si="63"/>
        <v>2034</v>
      </c>
      <c r="B2038" s="21" t="str">
        <f t="shared" si="62"/>
        <v>80002437</v>
      </c>
      <c r="C2038" s="21">
        <v>80002437</v>
      </c>
      <c r="D2038" s="22"/>
      <c r="E2038" s="22" t="s">
        <v>5816</v>
      </c>
      <c r="F2038" s="22" t="s">
        <v>1255</v>
      </c>
      <c r="G2038" s="22" t="s">
        <v>405</v>
      </c>
      <c r="H2038" s="17">
        <v>44758</v>
      </c>
      <c r="I2038" s="22" t="s">
        <v>4587</v>
      </c>
    </row>
    <row r="2039" spans="1:9">
      <c r="A2039" s="22">
        <f t="shared" si="63"/>
        <v>2035</v>
      </c>
      <c r="B2039" s="21" t="str">
        <f t="shared" si="62"/>
        <v>22050008</v>
      </c>
      <c r="C2039" s="21">
        <v>22050008</v>
      </c>
      <c r="D2039" s="22"/>
      <c r="E2039" s="22" t="s">
        <v>6016</v>
      </c>
      <c r="F2039" s="22" t="s">
        <v>3799</v>
      </c>
      <c r="G2039" s="22" t="s">
        <v>328</v>
      </c>
      <c r="H2039" s="17">
        <v>44758</v>
      </c>
      <c r="I2039" s="22" t="s">
        <v>4587</v>
      </c>
    </row>
    <row r="2040" spans="1:9">
      <c r="A2040" s="22">
        <f t="shared" si="63"/>
        <v>2036</v>
      </c>
      <c r="B2040" s="21" t="str">
        <f t="shared" si="62"/>
        <v>80001215</v>
      </c>
      <c r="C2040" s="21">
        <v>80001215</v>
      </c>
      <c r="D2040" s="22"/>
      <c r="E2040" s="22" t="s">
        <v>6257</v>
      </c>
      <c r="F2040" s="22" t="s">
        <v>1255</v>
      </c>
      <c r="G2040" s="22" t="s">
        <v>328</v>
      </c>
      <c r="H2040" s="17">
        <v>44758</v>
      </c>
      <c r="I2040" s="22" t="s">
        <v>4587</v>
      </c>
    </row>
    <row r="2041" spans="1:9">
      <c r="A2041" s="22">
        <f t="shared" si="63"/>
        <v>2037</v>
      </c>
      <c r="B2041" s="21" t="str">
        <f t="shared" si="62"/>
        <v>22070003</v>
      </c>
      <c r="C2041" s="21">
        <v>22070003</v>
      </c>
      <c r="D2041" s="22"/>
      <c r="E2041" s="22" t="s">
        <v>6258</v>
      </c>
      <c r="F2041" s="22" t="s">
        <v>5138</v>
      </c>
      <c r="G2041" s="22" t="s">
        <v>386</v>
      </c>
      <c r="H2041" s="17">
        <v>44758</v>
      </c>
      <c r="I2041" s="22" t="s">
        <v>4587</v>
      </c>
    </row>
    <row r="2042" spans="1:9">
      <c r="A2042" s="22">
        <f t="shared" si="63"/>
        <v>2038</v>
      </c>
      <c r="B2042" s="21" t="str">
        <f t="shared" si="62"/>
        <v>80002071</v>
      </c>
      <c r="C2042" s="21">
        <v>80002071</v>
      </c>
      <c r="D2042" s="22"/>
      <c r="E2042" s="22" t="s">
        <v>5499</v>
      </c>
      <c r="F2042" s="22" t="s">
        <v>1255</v>
      </c>
      <c r="G2042" s="22" t="s">
        <v>405</v>
      </c>
      <c r="H2042" s="17">
        <v>44758</v>
      </c>
      <c r="I2042" s="22" t="s">
        <v>4587</v>
      </c>
    </row>
    <row r="2043" spans="1:9">
      <c r="A2043" s="22">
        <f t="shared" si="63"/>
        <v>2039</v>
      </c>
      <c r="B2043" s="21" t="str">
        <f t="shared" si="62"/>
        <v>BMP0104225</v>
      </c>
      <c r="C2043" s="21" t="s">
        <v>374</v>
      </c>
      <c r="D2043" s="22"/>
      <c r="E2043" s="22" t="s">
        <v>6259</v>
      </c>
      <c r="F2043" s="22" t="s">
        <v>326</v>
      </c>
      <c r="G2043" s="22" t="s">
        <v>3973</v>
      </c>
      <c r="H2043" s="17">
        <v>44758</v>
      </c>
      <c r="I2043" s="22" t="s">
        <v>4587</v>
      </c>
    </row>
    <row r="2044" spans="1:9">
      <c r="A2044" s="22">
        <f t="shared" si="63"/>
        <v>2040</v>
      </c>
      <c r="B2044" s="21" t="str">
        <f t="shared" si="62"/>
        <v>80002071</v>
      </c>
      <c r="C2044" s="21">
        <v>80002071</v>
      </c>
      <c r="D2044" s="22"/>
      <c r="E2044" s="22" t="s">
        <v>6260</v>
      </c>
      <c r="F2044" s="22" t="s">
        <v>1255</v>
      </c>
      <c r="G2044" s="22" t="s">
        <v>405</v>
      </c>
      <c r="H2044" s="17">
        <v>44758</v>
      </c>
      <c r="I2044" s="22" t="s">
        <v>4587</v>
      </c>
    </row>
    <row r="2045" spans="1:9">
      <c r="A2045" s="22">
        <f t="shared" si="63"/>
        <v>2041</v>
      </c>
      <c r="B2045" s="21" t="str">
        <f t="shared" si="62"/>
        <v>80002579</v>
      </c>
      <c r="C2045" s="21">
        <v>80002579</v>
      </c>
      <c r="D2045" s="22"/>
      <c r="E2045" s="22" t="s">
        <v>6261</v>
      </c>
      <c r="F2045" s="22" t="s">
        <v>1255</v>
      </c>
      <c r="G2045" s="22" t="s">
        <v>328</v>
      </c>
      <c r="H2045" s="17">
        <v>44758</v>
      </c>
      <c r="I2045" s="22" t="s">
        <v>4587</v>
      </c>
    </row>
    <row r="2046" spans="1:9">
      <c r="A2046" s="22">
        <f t="shared" si="63"/>
        <v>2042</v>
      </c>
      <c r="B2046" s="21" t="str">
        <f t="shared" si="62"/>
        <v>80002056</v>
      </c>
      <c r="C2046" s="21">
        <v>80002056</v>
      </c>
      <c r="D2046" s="22"/>
      <c r="E2046" s="22" t="s">
        <v>6262</v>
      </c>
      <c r="F2046" s="22" t="s">
        <v>1255</v>
      </c>
      <c r="G2046" s="22" t="s">
        <v>328</v>
      </c>
      <c r="H2046" s="17">
        <v>44758</v>
      </c>
      <c r="I2046" s="22" t="s">
        <v>4587</v>
      </c>
    </row>
    <row r="2047" spans="1:9">
      <c r="A2047" s="22">
        <f t="shared" si="63"/>
        <v>2043</v>
      </c>
      <c r="B2047" s="21" t="str">
        <f t="shared" si="62"/>
        <v>80002059</v>
      </c>
      <c r="C2047" s="21">
        <v>80002059</v>
      </c>
      <c r="D2047" s="22"/>
      <c r="E2047" s="22" t="s">
        <v>5478</v>
      </c>
      <c r="F2047" s="22" t="s">
        <v>1255</v>
      </c>
      <c r="G2047" s="22" t="s">
        <v>328</v>
      </c>
      <c r="H2047" s="17">
        <v>44758</v>
      </c>
      <c r="I2047" s="22" t="s">
        <v>4587</v>
      </c>
    </row>
    <row r="2048" spans="1:9">
      <c r="A2048" s="22">
        <f t="shared" si="63"/>
        <v>2044</v>
      </c>
      <c r="B2048" s="21" t="str">
        <f t="shared" si="62"/>
        <v>80003223</v>
      </c>
      <c r="C2048" s="21">
        <v>80003223</v>
      </c>
      <c r="D2048" s="22"/>
      <c r="E2048" s="22" t="s">
        <v>5837</v>
      </c>
      <c r="F2048" s="22" t="s">
        <v>1255</v>
      </c>
      <c r="G2048" s="22" t="s">
        <v>328</v>
      </c>
      <c r="H2048" s="17">
        <v>44758</v>
      </c>
      <c r="I2048" s="22" t="s">
        <v>4587</v>
      </c>
    </row>
    <row r="2049" spans="1:9">
      <c r="A2049" s="22">
        <f t="shared" si="63"/>
        <v>2045</v>
      </c>
      <c r="B2049" s="21" t="str">
        <f t="shared" si="62"/>
        <v>80003341</v>
      </c>
      <c r="C2049" s="21">
        <v>80003341</v>
      </c>
      <c r="D2049" s="22"/>
      <c r="E2049" s="22" t="s">
        <v>6263</v>
      </c>
      <c r="F2049" s="22" t="s">
        <v>1255</v>
      </c>
      <c r="G2049" s="22" t="s">
        <v>328</v>
      </c>
      <c r="H2049" s="17">
        <v>44758</v>
      </c>
      <c r="I2049" s="22" t="s">
        <v>4587</v>
      </c>
    </row>
    <row r="2050" spans="1:9">
      <c r="A2050" s="22">
        <f t="shared" si="63"/>
        <v>2046</v>
      </c>
      <c r="B2050" s="21" t="str">
        <f t="shared" si="62"/>
        <v>80002056</v>
      </c>
      <c r="C2050" s="21">
        <v>80002056</v>
      </c>
      <c r="D2050" s="22"/>
      <c r="E2050" s="22" t="s">
        <v>6262</v>
      </c>
      <c r="F2050" s="22" t="s">
        <v>1255</v>
      </c>
      <c r="G2050" s="22" t="s">
        <v>328</v>
      </c>
      <c r="H2050" s="17">
        <v>44758</v>
      </c>
      <c r="I2050" s="22" t="s">
        <v>4587</v>
      </c>
    </row>
    <row r="2051" spans="1:9">
      <c r="A2051" s="22">
        <f t="shared" si="63"/>
        <v>2047</v>
      </c>
      <c r="B2051" s="21" t="str">
        <f t="shared" si="62"/>
        <v>80002581</v>
      </c>
      <c r="C2051" s="21">
        <v>80002581</v>
      </c>
      <c r="D2051" s="22"/>
      <c r="E2051" s="22" t="s">
        <v>6264</v>
      </c>
      <c r="F2051" s="22" t="s">
        <v>1255</v>
      </c>
      <c r="G2051" s="22" t="s">
        <v>328</v>
      </c>
      <c r="H2051" s="17">
        <v>44758</v>
      </c>
      <c r="I2051" s="22" t="s">
        <v>4587</v>
      </c>
    </row>
    <row r="2052" spans="1:9">
      <c r="A2052" s="22">
        <f t="shared" si="63"/>
        <v>2048</v>
      </c>
      <c r="B2052" s="21" t="str">
        <f t="shared" si="62"/>
        <v>80002048</v>
      </c>
      <c r="C2052" s="21">
        <v>80002048</v>
      </c>
      <c r="D2052" s="22"/>
      <c r="E2052" s="22" t="s">
        <v>6265</v>
      </c>
      <c r="F2052" s="22" t="s">
        <v>1255</v>
      </c>
      <c r="G2052" s="22" t="s">
        <v>405</v>
      </c>
      <c r="H2052" s="17">
        <v>44758</v>
      </c>
      <c r="I2052" s="22" t="s">
        <v>4587</v>
      </c>
    </row>
    <row r="2053" spans="1:9">
      <c r="A2053" s="22">
        <f t="shared" si="63"/>
        <v>2049</v>
      </c>
      <c r="B2053" s="21" t="str">
        <f t="shared" ref="B2053:B2116" si="64">TEXT(C2053,"00000000")</f>
        <v>01111953</v>
      </c>
      <c r="C2053" s="21">
        <v>1111953</v>
      </c>
      <c r="D2053" s="22"/>
      <c r="E2053" s="22" t="s">
        <v>3744</v>
      </c>
      <c r="F2053" s="22" t="s">
        <v>1255</v>
      </c>
      <c r="G2053" s="22" t="s">
        <v>386</v>
      </c>
      <c r="H2053" s="17">
        <v>44758</v>
      </c>
      <c r="I2053" s="22" t="s">
        <v>4587</v>
      </c>
    </row>
    <row r="2054" spans="1:9">
      <c r="A2054" s="22">
        <f t="shared" si="63"/>
        <v>2050</v>
      </c>
      <c r="B2054" s="21" t="str">
        <f t="shared" si="64"/>
        <v>80003007</v>
      </c>
      <c r="C2054" s="21">
        <v>80003007</v>
      </c>
      <c r="D2054" s="22"/>
      <c r="E2054" s="22" t="s">
        <v>5598</v>
      </c>
      <c r="F2054" s="22" t="s">
        <v>1255</v>
      </c>
      <c r="G2054" s="22" t="s">
        <v>405</v>
      </c>
      <c r="H2054" s="17">
        <v>44758</v>
      </c>
      <c r="I2054" s="22" t="s">
        <v>4587</v>
      </c>
    </row>
    <row r="2055" spans="1:9">
      <c r="A2055" s="22">
        <f t="shared" si="63"/>
        <v>2051</v>
      </c>
      <c r="B2055" s="21" t="str">
        <f t="shared" si="64"/>
        <v>80003007</v>
      </c>
      <c r="C2055" s="21">
        <v>80003007</v>
      </c>
      <c r="D2055" s="22"/>
      <c r="E2055" s="22" t="s">
        <v>5598</v>
      </c>
      <c r="F2055" s="22" t="s">
        <v>1255</v>
      </c>
      <c r="G2055" s="22" t="s">
        <v>405</v>
      </c>
      <c r="H2055" s="17">
        <v>44758</v>
      </c>
      <c r="I2055" s="22" t="s">
        <v>4587</v>
      </c>
    </row>
    <row r="2056" spans="1:9">
      <c r="A2056" s="22">
        <f t="shared" ref="A2056:A2119" si="65">A2055+1</f>
        <v>2052</v>
      </c>
      <c r="B2056" s="21" t="str">
        <f t="shared" si="64"/>
        <v>80002560</v>
      </c>
      <c r="C2056" s="21">
        <v>80002560</v>
      </c>
      <c r="D2056" s="22"/>
      <c r="E2056" s="22" t="s">
        <v>6266</v>
      </c>
      <c r="F2056" s="22" t="s">
        <v>1255</v>
      </c>
      <c r="G2056" s="22" t="s">
        <v>405</v>
      </c>
      <c r="H2056" s="17">
        <v>44759</v>
      </c>
      <c r="I2056" s="22" t="s">
        <v>4587</v>
      </c>
    </row>
    <row r="2057" spans="1:9">
      <c r="A2057" s="22">
        <f t="shared" si="65"/>
        <v>2053</v>
      </c>
      <c r="B2057" s="21" t="str">
        <f t="shared" si="64"/>
        <v>BMP2001221</v>
      </c>
      <c r="C2057" s="21" t="s">
        <v>451</v>
      </c>
      <c r="D2057" s="22"/>
      <c r="E2057" s="22" t="s">
        <v>6267</v>
      </c>
      <c r="F2057" s="22" t="s">
        <v>326</v>
      </c>
      <c r="G2057" s="22" t="s">
        <v>355</v>
      </c>
      <c r="H2057" s="17">
        <v>44759</v>
      </c>
      <c r="I2057" s="22" t="s">
        <v>4587</v>
      </c>
    </row>
    <row r="2058" spans="1:9">
      <c r="A2058" s="22">
        <f t="shared" si="65"/>
        <v>2054</v>
      </c>
      <c r="B2058" s="21" t="str">
        <f t="shared" si="64"/>
        <v>80002015</v>
      </c>
      <c r="C2058" s="21">
        <v>80002015</v>
      </c>
      <c r="D2058" s="22"/>
      <c r="E2058" s="22" t="s">
        <v>5585</v>
      </c>
      <c r="F2058" s="22" t="s">
        <v>1255</v>
      </c>
      <c r="G2058" s="22" t="s">
        <v>405</v>
      </c>
      <c r="H2058" s="17">
        <v>44759</v>
      </c>
      <c r="I2058" s="22" t="s">
        <v>4587</v>
      </c>
    </row>
    <row r="2059" spans="1:9">
      <c r="A2059" s="22">
        <f t="shared" si="65"/>
        <v>2055</v>
      </c>
      <c r="B2059" s="21" t="str">
        <f t="shared" si="64"/>
        <v>80002646</v>
      </c>
      <c r="C2059" s="21">
        <v>80002646</v>
      </c>
      <c r="D2059" s="22"/>
      <c r="E2059" s="22" t="s">
        <v>5975</v>
      </c>
      <c r="F2059" s="22" t="s">
        <v>1255</v>
      </c>
      <c r="G2059" s="22" t="s">
        <v>405</v>
      </c>
      <c r="H2059" s="17">
        <v>44759</v>
      </c>
      <c r="I2059" s="22" t="s">
        <v>4587</v>
      </c>
    </row>
    <row r="2060" spans="1:9">
      <c r="A2060" s="22">
        <f t="shared" si="65"/>
        <v>2056</v>
      </c>
      <c r="B2060" s="21" t="str">
        <f t="shared" si="64"/>
        <v>80002015</v>
      </c>
      <c r="C2060" s="21">
        <v>80002015</v>
      </c>
      <c r="D2060" s="22"/>
      <c r="E2060" s="22" t="s">
        <v>6268</v>
      </c>
      <c r="F2060" s="22" t="s">
        <v>1255</v>
      </c>
      <c r="G2060" s="22" t="s">
        <v>405</v>
      </c>
      <c r="H2060" s="17">
        <v>44759</v>
      </c>
      <c r="I2060" s="22" t="s">
        <v>4587</v>
      </c>
    </row>
    <row r="2061" spans="1:9">
      <c r="A2061" s="22">
        <f t="shared" si="65"/>
        <v>2057</v>
      </c>
      <c r="B2061" s="21" t="str">
        <f t="shared" si="64"/>
        <v>80003048</v>
      </c>
      <c r="C2061" s="21">
        <v>80003048</v>
      </c>
      <c r="D2061" s="22"/>
      <c r="E2061" s="22" t="s">
        <v>5691</v>
      </c>
      <c r="F2061" s="22" t="s">
        <v>1255</v>
      </c>
      <c r="G2061" s="22" t="s">
        <v>328</v>
      </c>
      <c r="H2061" s="17">
        <v>44759</v>
      </c>
      <c r="I2061" s="22" t="s">
        <v>4587</v>
      </c>
    </row>
    <row r="2062" spans="1:9">
      <c r="A2062" s="22">
        <f t="shared" si="65"/>
        <v>2058</v>
      </c>
      <c r="B2062" s="21" t="str">
        <f t="shared" si="64"/>
        <v>80002255</v>
      </c>
      <c r="C2062" s="21">
        <v>80002255</v>
      </c>
      <c r="D2062" s="22"/>
      <c r="E2062" s="22" t="s">
        <v>6010</v>
      </c>
      <c r="F2062" s="22" t="s">
        <v>1255</v>
      </c>
      <c r="G2062" s="22" t="s">
        <v>328</v>
      </c>
      <c r="H2062" s="17">
        <v>44759</v>
      </c>
      <c r="I2062" s="22" t="s">
        <v>4587</v>
      </c>
    </row>
    <row r="2063" spans="1:9">
      <c r="A2063" s="22">
        <f t="shared" si="65"/>
        <v>2059</v>
      </c>
      <c r="B2063" s="21" t="str">
        <f t="shared" si="64"/>
        <v>80002694</v>
      </c>
      <c r="C2063" s="21">
        <v>80002694</v>
      </c>
      <c r="D2063" s="22"/>
      <c r="E2063" s="22" t="s">
        <v>6269</v>
      </c>
      <c r="F2063" s="22" t="s">
        <v>1255</v>
      </c>
      <c r="G2063" s="22" t="s">
        <v>405</v>
      </c>
      <c r="H2063" s="17">
        <v>44759</v>
      </c>
      <c r="I2063" s="22" t="s">
        <v>4587</v>
      </c>
    </row>
    <row r="2064" spans="1:9">
      <c r="A2064" s="22">
        <f t="shared" si="65"/>
        <v>2060</v>
      </c>
      <c r="B2064" s="21" t="str">
        <f t="shared" si="64"/>
        <v>80000959</v>
      </c>
      <c r="C2064" s="21">
        <v>80000959</v>
      </c>
      <c r="D2064" s="22"/>
      <c r="E2064" s="22" t="s">
        <v>5260</v>
      </c>
      <c r="F2064" s="22" t="s">
        <v>1255</v>
      </c>
      <c r="G2064" s="22" t="s">
        <v>328</v>
      </c>
      <c r="H2064" s="17">
        <v>44759</v>
      </c>
      <c r="I2064" s="22" t="s">
        <v>4587</v>
      </c>
    </row>
    <row r="2065" spans="1:9">
      <c r="A2065" s="22">
        <f t="shared" si="65"/>
        <v>2061</v>
      </c>
      <c r="B2065" s="21" t="str">
        <f t="shared" si="64"/>
        <v>80003291</v>
      </c>
      <c r="C2065" s="21">
        <v>80003291</v>
      </c>
      <c r="D2065" s="22"/>
      <c r="E2065" s="22" t="s">
        <v>6270</v>
      </c>
      <c r="F2065" s="22" t="s">
        <v>1255</v>
      </c>
      <c r="G2065" s="22" t="s">
        <v>405</v>
      </c>
      <c r="H2065" s="17">
        <v>44760</v>
      </c>
      <c r="I2065" s="22" t="s">
        <v>4587</v>
      </c>
    </row>
    <row r="2066" spans="1:9">
      <c r="A2066" s="22">
        <f t="shared" si="65"/>
        <v>2062</v>
      </c>
      <c r="B2066" s="21" t="str">
        <f t="shared" si="64"/>
        <v>80003194</v>
      </c>
      <c r="C2066" s="21">
        <v>80003194</v>
      </c>
      <c r="D2066" s="22"/>
      <c r="E2066" s="22" t="s">
        <v>6271</v>
      </c>
      <c r="F2066" s="22" t="s">
        <v>1255</v>
      </c>
      <c r="G2066" s="22" t="s">
        <v>405</v>
      </c>
      <c r="H2066" s="17">
        <v>44760</v>
      </c>
      <c r="I2066" s="22" t="s">
        <v>4587</v>
      </c>
    </row>
    <row r="2067" spans="1:9">
      <c r="A2067" s="22">
        <f t="shared" si="65"/>
        <v>2063</v>
      </c>
      <c r="B2067" s="21" t="str">
        <f t="shared" si="64"/>
        <v>80002661</v>
      </c>
      <c r="C2067" s="21">
        <v>80002661</v>
      </c>
      <c r="D2067" s="22"/>
      <c r="E2067" s="22" t="s">
        <v>1548</v>
      </c>
      <c r="F2067" s="22" t="s">
        <v>1255</v>
      </c>
      <c r="G2067" s="22" t="s">
        <v>405</v>
      </c>
      <c r="H2067" s="17">
        <v>44760</v>
      </c>
      <c r="I2067" s="22" t="s">
        <v>4587</v>
      </c>
    </row>
    <row r="2068" spans="1:9">
      <c r="A2068" s="22">
        <f t="shared" si="65"/>
        <v>2064</v>
      </c>
      <c r="B2068" s="21" t="str">
        <f t="shared" si="64"/>
        <v>80007203</v>
      </c>
      <c r="C2068" s="21">
        <v>80007203</v>
      </c>
      <c r="D2068" s="22"/>
      <c r="E2068" s="22" t="s">
        <v>2367</v>
      </c>
      <c r="F2068" s="22" t="s">
        <v>1255</v>
      </c>
      <c r="G2068" s="22" t="s">
        <v>405</v>
      </c>
      <c r="H2068" s="17">
        <v>44760</v>
      </c>
      <c r="I2068" s="22" t="s">
        <v>4587</v>
      </c>
    </row>
    <row r="2069" spans="1:9">
      <c r="A2069" s="22">
        <f t="shared" si="65"/>
        <v>2065</v>
      </c>
      <c r="B2069" s="21" t="str">
        <f t="shared" si="64"/>
        <v>80002702</v>
      </c>
      <c r="C2069" s="21">
        <v>80002702</v>
      </c>
      <c r="D2069" s="22"/>
      <c r="E2069" s="22" t="s">
        <v>5918</v>
      </c>
      <c r="F2069" s="22" t="s">
        <v>1255</v>
      </c>
      <c r="G2069" s="22" t="s">
        <v>405</v>
      </c>
      <c r="H2069" s="17">
        <v>44760</v>
      </c>
      <c r="I2069" s="22" t="s">
        <v>4587</v>
      </c>
    </row>
    <row r="2070" spans="1:9">
      <c r="A2070" s="22">
        <f t="shared" si="65"/>
        <v>2066</v>
      </c>
      <c r="B2070" s="21" t="str">
        <f t="shared" si="64"/>
        <v>80003017</v>
      </c>
      <c r="C2070" s="21">
        <v>80003017</v>
      </c>
      <c r="D2070" s="22"/>
      <c r="E2070" s="22" t="s">
        <v>1779</v>
      </c>
      <c r="F2070" s="22" t="s">
        <v>1255</v>
      </c>
      <c r="G2070" s="22" t="s">
        <v>405</v>
      </c>
      <c r="H2070" s="17">
        <v>44760</v>
      </c>
      <c r="I2070" s="22" t="s">
        <v>4587</v>
      </c>
    </row>
    <row r="2071" spans="1:9">
      <c r="A2071" s="22">
        <f t="shared" si="65"/>
        <v>2067</v>
      </c>
      <c r="B2071" s="21" t="str">
        <f t="shared" si="64"/>
        <v>00001101</v>
      </c>
      <c r="C2071" s="21">
        <v>1101</v>
      </c>
      <c r="D2071" s="22"/>
      <c r="E2071" s="22" t="s">
        <v>5729</v>
      </c>
      <c r="F2071" s="22" t="s">
        <v>783</v>
      </c>
      <c r="G2071" s="22" t="s">
        <v>328</v>
      </c>
      <c r="H2071" s="17">
        <v>44760</v>
      </c>
      <c r="I2071" s="22" t="s">
        <v>4587</v>
      </c>
    </row>
    <row r="2072" spans="1:9">
      <c r="A2072" s="22">
        <f t="shared" si="65"/>
        <v>2068</v>
      </c>
      <c r="B2072" s="21" t="str">
        <f t="shared" si="64"/>
        <v>80004532</v>
      </c>
      <c r="C2072" s="21">
        <v>80004532</v>
      </c>
      <c r="D2072" s="22"/>
      <c r="E2072" s="22" t="s">
        <v>5379</v>
      </c>
      <c r="F2072" s="22" t="s">
        <v>1255</v>
      </c>
      <c r="G2072" s="22" t="s">
        <v>3973</v>
      </c>
      <c r="H2072" s="17">
        <v>44760</v>
      </c>
      <c r="I2072" s="22" t="s">
        <v>4587</v>
      </c>
    </row>
    <row r="2073" spans="1:9">
      <c r="A2073" s="22">
        <f t="shared" si="65"/>
        <v>2069</v>
      </c>
      <c r="B2073" s="21" t="str">
        <f t="shared" si="64"/>
        <v>80002553</v>
      </c>
      <c r="C2073" s="21">
        <v>80002553</v>
      </c>
      <c r="D2073" s="22"/>
      <c r="E2073" s="22" t="s">
        <v>6272</v>
      </c>
      <c r="F2073" s="22" t="s">
        <v>1255</v>
      </c>
      <c r="G2073" s="22" t="s">
        <v>405</v>
      </c>
      <c r="H2073" s="17">
        <v>44760</v>
      </c>
      <c r="I2073" s="22" t="s">
        <v>4587</v>
      </c>
    </row>
    <row r="2074" spans="1:9">
      <c r="A2074" s="22">
        <f t="shared" si="65"/>
        <v>2070</v>
      </c>
      <c r="B2074" s="21" t="str">
        <f t="shared" si="64"/>
        <v>80002666</v>
      </c>
      <c r="C2074" s="21">
        <v>80002666</v>
      </c>
      <c r="D2074" s="22"/>
      <c r="E2074" s="22" t="s">
        <v>1640</v>
      </c>
      <c r="F2074" s="22" t="s">
        <v>1255</v>
      </c>
      <c r="G2074" s="22" t="s">
        <v>405</v>
      </c>
      <c r="H2074" s="17">
        <v>44760</v>
      </c>
      <c r="I2074" s="22" t="s">
        <v>4587</v>
      </c>
    </row>
    <row r="2075" spans="1:9">
      <c r="A2075" s="22">
        <f t="shared" si="65"/>
        <v>2071</v>
      </c>
      <c r="B2075" s="21" t="str">
        <f t="shared" si="64"/>
        <v>80002702</v>
      </c>
      <c r="C2075" s="21">
        <v>80002702</v>
      </c>
      <c r="D2075" s="22"/>
      <c r="E2075" s="22" t="s">
        <v>5918</v>
      </c>
      <c r="F2075" s="22" t="s">
        <v>1255</v>
      </c>
      <c r="G2075" s="22" t="s">
        <v>405</v>
      </c>
      <c r="H2075" s="17">
        <v>44760</v>
      </c>
      <c r="I2075" s="22" t="s">
        <v>4587</v>
      </c>
    </row>
    <row r="2076" spans="1:9">
      <c r="A2076" s="22">
        <f t="shared" si="65"/>
        <v>2072</v>
      </c>
      <c r="B2076" s="21" t="str">
        <f t="shared" si="64"/>
        <v>ISAC-21050080</v>
      </c>
      <c r="C2076" s="21" t="s">
        <v>1194</v>
      </c>
      <c r="D2076" s="22"/>
      <c r="E2076" s="22" t="s">
        <v>6273</v>
      </c>
      <c r="F2076" s="22" t="s">
        <v>1196</v>
      </c>
      <c r="G2076" s="22" t="s">
        <v>393</v>
      </c>
      <c r="H2076" s="17">
        <v>44760</v>
      </c>
      <c r="I2076" s="22" t="s">
        <v>4587</v>
      </c>
    </row>
    <row r="2077" spans="1:9">
      <c r="A2077" s="22">
        <f t="shared" si="65"/>
        <v>2073</v>
      </c>
      <c r="B2077" s="21" t="str">
        <f t="shared" si="64"/>
        <v>ISAC-21050080</v>
      </c>
      <c r="C2077" s="21" t="s">
        <v>1194</v>
      </c>
      <c r="D2077" s="22"/>
      <c r="E2077" s="22" t="s">
        <v>5522</v>
      </c>
      <c r="F2077" s="22" t="s">
        <v>1196</v>
      </c>
      <c r="G2077" s="22" t="s">
        <v>393</v>
      </c>
      <c r="H2077" s="17">
        <v>44760</v>
      </c>
      <c r="I2077" s="22" t="s">
        <v>4587</v>
      </c>
    </row>
    <row r="2078" spans="1:9">
      <c r="A2078" s="22">
        <f t="shared" si="65"/>
        <v>2074</v>
      </c>
      <c r="B2078" s="21" t="str">
        <f t="shared" si="64"/>
        <v>80003220</v>
      </c>
      <c r="C2078" s="21">
        <v>80003220</v>
      </c>
      <c r="D2078" s="22"/>
      <c r="E2078" s="22" t="s">
        <v>6274</v>
      </c>
      <c r="F2078" s="22" t="s">
        <v>1255</v>
      </c>
      <c r="G2078" s="22" t="s">
        <v>405</v>
      </c>
      <c r="H2078" s="17">
        <v>44760</v>
      </c>
      <c r="I2078" s="22" t="s">
        <v>4587</v>
      </c>
    </row>
    <row r="2079" spans="1:9">
      <c r="A2079" s="22">
        <f t="shared" si="65"/>
        <v>2075</v>
      </c>
      <c r="B2079" s="21" t="str">
        <f t="shared" si="64"/>
        <v>80003013</v>
      </c>
      <c r="C2079" s="21">
        <v>80003013</v>
      </c>
      <c r="D2079" s="22"/>
      <c r="E2079" s="22" t="s">
        <v>6275</v>
      </c>
      <c r="F2079" s="22" t="s">
        <v>1255</v>
      </c>
      <c r="G2079" s="22" t="s">
        <v>405</v>
      </c>
      <c r="H2079" s="17">
        <v>44760</v>
      </c>
      <c r="I2079" s="22" t="s">
        <v>4587</v>
      </c>
    </row>
    <row r="2080" spans="1:9">
      <c r="A2080" s="22">
        <f t="shared" si="65"/>
        <v>2076</v>
      </c>
      <c r="B2080" s="21" t="str">
        <f t="shared" si="64"/>
        <v>80003013</v>
      </c>
      <c r="C2080" s="21">
        <v>80003013</v>
      </c>
      <c r="D2080" s="22"/>
      <c r="E2080" s="22" t="s">
        <v>6276</v>
      </c>
      <c r="F2080" s="22" t="s">
        <v>1255</v>
      </c>
      <c r="G2080" s="22" t="s">
        <v>405</v>
      </c>
      <c r="H2080" s="17">
        <v>44760</v>
      </c>
      <c r="I2080" s="22" t="s">
        <v>4587</v>
      </c>
    </row>
    <row r="2081" spans="1:9">
      <c r="A2081" s="22">
        <f t="shared" si="65"/>
        <v>2077</v>
      </c>
      <c r="B2081" s="21" t="str">
        <f t="shared" si="64"/>
        <v>80003220</v>
      </c>
      <c r="C2081" s="21">
        <v>80003220</v>
      </c>
      <c r="D2081" s="22"/>
      <c r="E2081" s="22" t="s">
        <v>6274</v>
      </c>
      <c r="F2081" s="22" t="s">
        <v>1255</v>
      </c>
      <c r="G2081" s="22" t="s">
        <v>405</v>
      </c>
      <c r="H2081" s="17">
        <v>44760</v>
      </c>
      <c r="I2081" s="22" t="s">
        <v>4587</v>
      </c>
    </row>
    <row r="2082" spans="1:9">
      <c r="A2082" s="22">
        <f t="shared" si="65"/>
        <v>2078</v>
      </c>
      <c r="B2082" s="21" t="str">
        <f t="shared" si="64"/>
        <v>00000197</v>
      </c>
      <c r="C2082" s="21" t="s">
        <v>790</v>
      </c>
      <c r="D2082" s="22"/>
      <c r="E2082" s="22" t="s">
        <v>6277</v>
      </c>
      <c r="F2082" s="22" t="s">
        <v>783</v>
      </c>
      <c r="G2082" s="22" t="s">
        <v>328</v>
      </c>
      <c r="H2082" s="17">
        <v>44760</v>
      </c>
      <c r="I2082" s="22" t="s">
        <v>4587</v>
      </c>
    </row>
    <row r="2083" spans="1:9">
      <c r="A2083" s="22">
        <f t="shared" si="65"/>
        <v>2079</v>
      </c>
      <c r="B2083" s="21" t="str">
        <f t="shared" si="64"/>
        <v>00120001</v>
      </c>
      <c r="C2083" s="21">
        <v>120001</v>
      </c>
      <c r="D2083" s="22"/>
      <c r="E2083" s="22" t="s">
        <v>6278</v>
      </c>
      <c r="F2083" s="22" t="s">
        <v>1255</v>
      </c>
      <c r="G2083" s="22" t="s">
        <v>405</v>
      </c>
      <c r="H2083" s="17">
        <v>44761</v>
      </c>
      <c r="I2083" s="22" t="s">
        <v>4587</v>
      </c>
    </row>
    <row r="2084" spans="1:9">
      <c r="A2084" s="22">
        <f t="shared" si="65"/>
        <v>2080</v>
      </c>
      <c r="B2084" s="21" t="str">
        <f t="shared" si="64"/>
        <v>80002503</v>
      </c>
      <c r="C2084" s="21">
        <v>80002503</v>
      </c>
      <c r="D2084" s="22"/>
      <c r="E2084" s="22" t="s">
        <v>6279</v>
      </c>
      <c r="F2084" s="22" t="s">
        <v>1255</v>
      </c>
      <c r="G2084" s="22" t="s">
        <v>328</v>
      </c>
      <c r="H2084" s="17">
        <v>44761</v>
      </c>
      <c r="I2084" s="22" t="s">
        <v>4587</v>
      </c>
    </row>
    <row r="2085" spans="1:9">
      <c r="A2085" s="22">
        <f t="shared" si="65"/>
        <v>2081</v>
      </c>
      <c r="B2085" s="21" t="str">
        <f t="shared" si="64"/>
        <v>80002188</v>
      </c>
      <c r="C2085" s="21">
        <v>80002188</v>
      </c>
      <c r="D2085" s="22"/>
      <c r="E2085" s="22" t="s">
        <v>5680</v>
      </c>
      <c r="F2085" s="22" t="s">
        <v>1255</v>
      </c>
      <c r="G2085" s="22" t="s">
        <v>328</v>
      </c>
      <c r="H2085" s="17">
        <v>44761</v>
      </c>
      <c r="I2085" s="22" t="s">
        <v>4587</v>
      </c>
    </row>
    <row r="2086" spans="1:9">
      <c r="A2086" s="22">
        <f t="shared" si="65"/>
        <v>2082</v>
      </c>
      <c r="B2086" s="21" t="str">
        <f t="shared" si="64"/>
        <v>80001763</v>
      </c>
      <c r="C2086" s="21">
        <v>80001763</v>
      </c>
      <c r="D2086" s="22"/>
      <c r="E2086" s="22" t="s">
        <v>5718</v>
      </c>
      <c r="F2086" s="22" t="s">
        <v>1255</v>
      </c>
      <c r="G2086" s="22" t="s">
        <v>328</v>
      </c>
      <c r="H2086" s="17">
        <v>44761</v>
      </c>
      <c r="I2086" s="22" t="s">
        <v>4587</v>
      </c>
    </row>
    <row r="2087" spans="1:9">
      <c r="A2087" s="22">
        <f t="shared" si="65"/>
        <v>2083</v>
      </c>
      <c r="B2087" s="21" t="str">
        <f t="shared" si="64"/>
        <v>80003874</v>
      </c>
      <c r="C2087" s="21">
        <v>80003874</v>
      </c>
      <c r="D2087" s="22"/>
      <c r="E2087" s="22" t="s">
        <v>6280</v>
      </c>
      <c r="F2087" s="22" t="s">
        <v>1255</v>
      </c>
      <c r="G2087" s="22" t="s">
        <v>3973</v>
      </c>
      <c r="H2087" s="17">
        <v>44761</v>
      </c>
      <c r="I2087" s="22" t="s">
        <v>4587</v>
      </c>
    </row>
    <row r="2088" spans="1:9">
      <c r="A2088" s="22">
        <f t="shared" si="65"/>
        <v>2084</v>
      </c>
      <c r="B2088" s="21" t="str">
        <f t="shared" si="64"/>
        <v>80004188</v>
      </c>
      <c r="C2088" s="21">
        <v>80004188</v>
      </c>
      <c r="D2088" s="22"/>
      <c r="E2088" s="22" t="s">
        <v>5979</v>
      </c>
      <c r="F2088" s="22" t="s">
        <v>1255</v>
      </c>
      <c r="G2088" s="22" t="s">
        <v>405</v>
      </c>
      <c r="H2088" s="17">
        <v>44761</v>
      </c>
      <c r="I2088" s="22" t="s">
        <v>4587</v>
      </c>
    </row>
    <row r="2089" spans="1:9">
      <c r="A2089" s="22">
        <f t="shared" si="65"/>
        <v>2085</v>
      </c>
      <c r="B2089" s="21" t="str">
        <f t="shared" si="64"/>
        <v>80004200</v>
      </c>
      <c r="C2089" s="21">
        <v>80004200</v>
      </c>
      <c r="D2089" s="22"/>
      <c r="E2089" s="22" t="s">
        <v>5982</v>
      </c>
      <c r="F2089" s="22" t="s">
        <v>1255</v>
      </c>
      <c r="G2089" s="22" t="s">
        <v>405</v>
      </c>
      <c r="H2089" s="17">
        <v>44761</v>
      </c>
      <c r="I2089" s="22" t="s">
        <v>4587</v>
      </c>
    </row>
    <row r="2090" spans="1:9">
      <c r="A2090" s="22">
        <f t="shared" si="65"/>
        <v>2086</v>
      </c>
      <c r="B2090" s="21" t="str">
        <f t="shared" si="64"/>
        <v>80004196</v>
      </c>
      <c r="C2090" s="21">
        <v>80004196</v>
      </c>
      <c r="D2090" s="22"/>
      <c r="E2090" s="22" t="s">
        <v>2621</v>
      </c>
      <c r="F2090" s="22" t="s">
        <v>1255</v>
      </c>
      <c r="G2090" s="22" t="s">
        <v>405</v>
      </c>
      <c r="H2090" s="17">
        <v>44761</v>
      </c>
      <c r="I2090" s="22" t="s">
        <v>4587</v>
      </c>
    </row>
    <row r="2091" spans="1:9">
      <c r="A2091" s="22">
        <f t="shared" si="65"/>
        <v>2087</v>
      </c>
      <c r="B2091" s="21" t="str">
        <f t="shared" si="64"/>
        <v>80004194</v>
      </c>
      <c r="C2091" s="21">
        <v>80004194</v>
      </c>
      <c r="D2091" s="22"/>
      <c r="E2091" s="22" t="s">
        <v>6281</v>
      </c>
      <c r="F2091" s="22" t="s">
        <v>1255</v>
      </c>
      <c r="G2091" s="22" t="s">
        <v>405</v>
      </c>
      <c r="H2091" s="17">
        <v>44761</v>
      </c>
      <c r="I2091" s="22" t="s">
        <v>4587</v>
      </c>
    </row>
    <row r="2092" spans="1:9">
      <c r="A2092" s="22">
        <f t="shared" si="65"/>
        <v>2088</v>
      </c>
      <c r="B2092" s="21" t="str">
        <f t="shared" si="64"/>
        <v>80001319</v>
      </c>
      <c r="C2092" s="21">
        <v>80001319</v>
      </c>
      <c r="D2092" s="22"/>
      <c r="E2092" s="22" t="s">
        <v>5335</v>
      </c>
      <c r="F2092" s="22" t="s">
        <v>1255</v>
      </c>
      <c r="G2092" s="22" t="s">
        <v>328</v>
      </c>
      <c r="H2092" s="17">
        <v>44761</v>
      </c>
      <c r="I2092" s="22" t="s">
        <v>4587</v>
      </c>
    </row>
    <row r="2093" spans="1:9">
      <c r="A2093" s="22">
        <f t="shared" si="65"/>
        <v>2089</v>
      </c>
      <c r="B2093" s="21" t="str">
        <f t="shared" si="64"/>
        <v>BMP1104222</v>
      </c>
      <c r="C2093" s="21" t="s">
        <v>624</v>
      </c>
      <c r="D2093" s="22"/>
      <c r="E2093" s="22" t="s">
        <v>6282</v>
      </c>
      <c r="F2093" s="22" t="s">
        <v>326</v>
      </c>
      <c r="G2093" s="22" t="s">
        <v>386</v>
      </c>
      <c r="H2093" s="17">
        <v>44761</v>
      </c>
      <c r="I2093" s="22" t="s">
        <v>4587</v>
      </c>
    </row>
    <row r="2094" spans="1:9">
      <c r="A2094" s="22">
        <f t="shared" si="65"/>
        <v>2090</v>
      </c>
      <c r="B2094" s="21" t="str">
        <f t="shared" si="64"/>
        <v>00120001</v>
      </c>
      <c r="C2094" s="21">
        <v>120001</v>
      </c>
      <c r="D2094" s="22"/>
      <c r="E2094" s="22" t="s">
        <v>6283</v>
      </c>
      <c r="F2094" s="22" t="s">
        <v>1255</v>
      </c>
      <c r="G2094" s="22" t="s">
        <v>405</v>
      </c>
      <c r="H2094" s="17">
        <v>44761</v>
      </c>
      <c r="I2094" s="22" t="s">
        <v>4587</v>
      </c>
    </row>
    <row r="2095" spans="1:9">
      <c r="A2095" s="22">
        <f t="shared" si="65"/>
        <v>2091</v>
      </c>
      <c r="B2095" s="21" t="str">
        <f t="shared" si="64"/>
        <v>22080014</v>
      </c>
      <c r="C2095" s="21">
        <v>22080014</v>
      </c>
      <c r="D2095" s="22"/>
      <c r="E2095" s="22" t="s">
        <v>6284</v>
      </c>
      <c r="F2095" s="22" t="s">
        <v>3799</v>
      </c>
      <c r="G2095" s="22" t="s">
        <v>328</v>
      </c>
      <c r="H2095" s="17">
        <v>44761</v>
      </c>
      <c r="I2095" s="22" t="s">
        <v>4587</v>
      </c>
    </row>
    <row r="2096" spans="1:9">
      <c r="A2096" s="22">
        <f t="shared" si="65"/>
        <v>2092</v>
      </c>
      <c r="B2096" s="21" t="str">
        <f t="shared" si="64"/>
        <v>80002332</v>
      </c>
      <c r="C2096" s="21">
        <v>80002332</v>
      </c>
      <c r="D2096" s="22"/>
      <c r="E2096" s="22" t="s">
        <v>5746</v>
      </c>
      <c r="F2096" s="22" t="s">
        <v>1255</v>
      </c>
      <c r="G2096" s="22" t="s">
        <v>328</v>
      </c>
      <c r="H2096" s="17">
        <v>44761</v>
      </c>
      <c r="I2096" s="22" t="s">
        <v>4587</v>
      </c>
    </row>
    <row r="2097" spans="1:9">
      <c r="A2097" s="22">
        <f t="shared" si="65"/>
        <v>2093</v>
      </c>
      <c r="B2097" s="21" t="str">
        <f t="shared" si="64"/>
        <v>00206201</v>
      </c>
      <c r="C2097" s="21">
        <v>206201</v>
      </c>
      <c r="D2097" s="22"/>
      <c r="E2097" s="22" t="s">
        <v>5550</v>
      </c>
      <c r="F2097" s="22" t="s">
        <v>1255</v>
      </c>
      <c r="G2097" s="22" t="s">
        <v>328</v>
      </c>
      <c r="H2097" s="17">
        <v>44761</v>
      </c>
      <c r="I2097" s="22" t="s">
        <v>4587</v>
      </c>
    </row>
    <row r="2098" spans="1:9">
      <c r="A2098" s="22">
        <f t="shared" si="65"/>
        <v>2094</v>
      </c>
      <c r="B2098" s="21" t="str">
        <f t="shared" si="64"/>
        <v>80002981</v>
      </c>
      <c r="C2098" s="21">
        <v>80002981</v>
      </c>
      <c r="D2098" s="22"/>
      <c r="E2098" s="22" t="s">
        <v>6052</v>
      </c>
      <c r="F2098" s="22" t="s">
        <v>1255</v>
      </c>
      <c r="G2098" s="22" t="s">
        <v>328</v>
      </c>
      <c r="H2098" s="17">
        <v>44761</v>
      </c>
      <c r="I2098" s="22" t="s">
        <v>4587</v>
      </c>
    </row>
    <row r="2099" spans="1:9">
      <c r="A2099" s="22">
        <f t="shared" si="65"/>
        <v>2095</v>
      </c>
      <c r="B2099" s="21" t="str">
        <f t="shared" si="64"/>
        <v>80002765</v>
      </c>
      <c r="C2099" s="21">
        <v>80002765</v>
      </c>
      <c r="D2099" s="22"/>
      <c r="E2099" s="22" t="s">
        <v>6285</v>
      </c>
      <c r="F2099" s="22" t="s">
        <v>1255</v>
      </c>
      <c r="G2099" s="22" t="s">
        <v>328</v>
      </c>
      <c r="H2099" s="17">
        <v>44761</v>
      </c>
      <c r="I2099" s="22" t="s">
        <v>4587</v>
      </c>
    </row>
    <row r="2100" spans="1:9">
      <c r="A2100" s="22">
        <f t="shared" si="65"/>
        <v>2096</v>
      </c>
      <c r="B2100" s="21" t="str">
        <f t="shared" si="64"/>
        <v>80002930</v>
      </c>
      <c r="C2100" s="21">
        <v>80002930</v>
      </c>
      <c r="D2100" s="22"/>
      <c r="E2100" s="22" t="s">
        <v>6286</v>
      </c>
      <c r="F2100" s="22" t="s">
        <v>1255</v>
      </c>
      <c r="G2100" s="22" t="s">
        <v>328</v>
      </c>
      <c r="H2100" s="17">
        <v>44761</v>
      </c>
      <c r="I2100" s="22" t="s">
        <v>4587</v>
      </c>
    </row>
    <row r="2101" spans="1:9">
      <c r="A2101" s="22">
        <f t="shared" si="65"/>
        <v>2097</v>
      </c>
      <c r="B2101" s="21" t="str">
        <f t="shared" si="64"/>
        <v>22080014</v>
      </c>
      <c r="C2101" s="21">
        <v>22080014</v>
      </c>
      <c r="D2101" s="22"/>
      <c r="E2101" s="22" t="s">
        <v>6284</v>
      </c>
      <c r="F2101" s="22" t="s">
        <v>3799</v>
      </c>
      <c r="G2101" s="22" t="s">
        <v>328</v>
      </c>
      <c r="H2101" s="17">
        <v>44761</v>
      </c>
      <c r="I2101" s="22" t="s">
        <v>4587</v>
      </c>
    </row>
    <row r="2102" spans="1:9">
      <c r="A2102" s="22">
        <f t="shared" si="65"/>
        <v>2098</v>
      </c>
      <c r="B2102" s="21" t="str">
        <f t="shared" si="64"/>
        <v>80003292</v>
      </c>
      <c r="C2102" s="21">
        <v>80003292</v>
      </c>
      <c r="D2102" s="22"/>
      <c r="E2102" s="22" t="s">
        <v>6287</v>
      </c>
      <c r="F2102" s="22" t="s">
        <v>1255</v>
      </c>
      <c r="G2102" s="22" t="s">
        <v>328</v>
      </c>
      <c r="H2102" s="17">
        <v>44761</v>
      </c>
      <c r="I2102" s="22" t="s">
        <v>4587</v>
      </c>
    </row>
    <row r="2103" spans="1:9">
      <c r="A2103" s="22">
        <f t="shared" si="65"/>
        <v>2099</v>
      </c>
      <c r="B2103" s="21" t="str">
        <f t="shared" si="64"/>
        <v>BMP120224</v>
      </c>
      <c r="C2103" s="21" t="s">
        <v>551</v>
      </c>
      <c r="D2103" s="22"/>
      <c r="E2103" s="22" t="s">
        <v>6288</v>
      </c>
      <c r="F2103" s="22" t="s">
        <v>326</v>
      </c>
      <c r="G2103" s="22" t="s">
        <v>328</v>
      </c>
      <c r="H2103" s="17">
        <v>44761</v>
      </c>
      <c r="I2103" s="22" t="s">
        <v>4587</v>
      </c>
    </row>
    <row r="2104" spans="1:9">
      <c r="A2104" s="22">
        <f t="shared" si="65"/>
        <v>2100</v>
      </c>
      <c r="B2104" s="21" t="str">
        <f t="shared" si="64"/>
        <v>00118101</v>
      </c>
      <c r="C2104" s="21">
        <v>118101</v>
      </c>
      <c r="D2104" s="22"/>
      <c r="E2104" s="22" t="s">
        <v>5257</v>
      </c>
      <c r="F2104" s="22" t="s">
        <v>1255</v>
      </c>
      <c r="G2104" s="22" t="s">
        <v>405</v>
      </c>
      <c r="H2104" s="17">
        <v>44761</v>
      </c>
      <c r="I2104" s="22" t="s">
        <v>4587</v>
      </c>
    </row>
    <row r="2105" spans="1:9">
      <c r="A2105" s="22">
        <f t="shared" si="65"/>
        <v>2101</v>
      </c>
      <c r="B2105" s="21" t="str">
        <f t="shared" si="64"/>
        <v>BMP0802223</v>
      </c>
      <c r="C2105" s="21" t="s">
        <v>539</v>
      </c>
      <c r="D2105" s="22"/>
      <c r="E2105" s="22" t="s">
        <v>6289</v>
      </c>
      <c r="F2105" s="22" t="s">
        <v>326</v>
      </c>
      <c r="G2105" s="22" t="s">
        <v>328</v>
      </c>
      <c r="H2105" s="17">
        <v>44761</v>
      </c>
      <c r="I2105" s="22" t="s">
        <v>4587</v>
      </c>
    </row>
    <row r="2106" spans="1:9">
      <c r="A2106" s="22">
        <f t="shared" si="65"/>
        <v>2102</v>
      </c>
      <c r="B2106" s="21" t="str">
        <f t="shared" si="64"/>
        <v>00306897</v>
      </c>
      <c r="C2106" s="21">
        <v>306897</v>
      </c>
      <c r="D2106" s="22"/>
      <c r="E2106" s="22" t="s">
        <v>6290</v>
      </c>
      <c r="F2106" s="22" t="s">
        <v>1255</v>
      </c>
      <c r="G2106" s="22" t="s">
        <v>3973</v>
      </c>
      <c r="H2106" s="17">
        <v>44761</v>
      </c>
      <c r="I2106" s="22" t="s">
        <v>4587</v>
      </c>
    </row>
    <row r="2107" spans="1:9">
      <c r="A2107" s="22">
        <f t="shared" si="65"/>
        <v>2103</v>
      </c>
      <c r="B2107" s="21" t="str">
        <f t="shared" si="64"/>
        <v>80003010</v>
      </c>
      <c r="C2107" s="21">
        <v>80003010</v>
      </c>
      <c r="D2107" s="22"/>
      <c r="E2107" s="22" t="s">
        <v>6044</v>
      </c>
      <c r="F2107" s="22" t="s">
        <v>1255</v>
      </c>
      <c r="G2107" s="22" t="s">
        <v>386</v>
      </c>
      <c r="H2107" s="17">
        <v>44761</v>
      </c>
      <c r="I2107" s="22" t="s">
        <v>4587</v>
      </c>
    </row>
    <row r="2108" spans="1:9">
      <c r="A2108" s="22">
        <f t="shared" si="65"/>
        <v>2104</v>
      </c>
      <c r="B2108" s="21" t="str">
        <f t="shared" si="64"/>
        <v>80002701</v>
      </c>
      <c r="C2108" s="21">
        <v>80002701</v>
      </c>
      <c r="D2108" s="22"/>
      <c r="E2108" s="22" t="s">
        <v>6291</v>
      </c>
      <c r="F2108" s="22" t="s">
        <v>1255</v>
      </c>
      <c r="G2108" s="22" t="s">
        <v>405</v>
      </c>
      <c r="H2108" s="17">
        <v>44761</v>
      </c>
      <c r="I2108" s="22" t="s">
        <v>4587</v>
      </c>
    </row>
    <row r="2109" spans="1:9">
      <c r="A2109" s="22">
        <f t="shared" si="65"/>
        <v>2105</v>
      </c>
      <c r="B2109" s="21" t="str">
        <f t="shared" si="64"/>
        <v>80003195</v>
      </c>
      <c r="C2109" s="21">
        <v>80003195</v>
      </c>
      <c r="D2109" s="22"/>
      <c r="E2109" s="22" t="s">
        <v>6292</v>
      </c>
      <c r="F2109" s="22" t="s">
        <v>1255</v>
      </c>
      <c r="G2109" s="22" t="s">
        <v>405</v>
      </c>
      <c r="H2109" s="17">
        <v>44762</v>
      </c>
      <c r="I2109" s="22" t="s">
        <v>4587</v>
      </c>
    </row>
    <row r="2110" spans="1:9">
      <c r="A2110" s="22">
        <f t="shared" si="65"/>
        <v>2106</v>
      </c>
      <c r="B2110" s="21" t="str">
        <f t="shared" si="64"/>
        <v>80002697</v>
      </c>
      <c r="C2110" s="21">
        <v>80002697</v>
      </c>
      <c r="D2110" s="22"/>
      <c r="E2110" s="22" t="s">
        <v>6293</v>
      </c>
      <c r="F2110" s="22" t="s">
        <v>1255</v>
      </c>
      <c r="G2110" s="22" t="s">
        <v>405</v>
      </c>
      <c r="H2110" s="17">
        <v>44762</v>
      </c>
      <c r="I2110" s="22" t="s">
        <v>4587</v>
      </c>
    </row>
    <row r="2111" spans="1:9">
      <c r="A2111" s="22">
        <f t="shared" si="65"/>
        <v>2107</v>
      </c>
      <c r="B2111" s="21" t="str">
        <f t="shared" si="64"/>
        <v>80002733</v>
      </c>
      <c r="C2111" s="21">
        <v>80002733</v>
      </c>
      <c r="D2111" s="22"/>
      <c r="E2111" s="22" t="s">
        <v>6294</v>
      </c>
      <c r="F2111" s="22" t="s">
        <v>1255</v>
      </c>
      <c r="G2111" s="22" t="s">
        <v>405</v>
      </c>
      <c r="H2111" s="17">
        <v>44762</v>
      </c>
      <c r="I2111" s="22" t="s">
        <v>4587</v>
      </c>
    </row>
    <row r="2112" spans="1:9">
      <c r="A2112" s="22">
        <f t="shared" si="65"/>
        <v>2108</v>
      </c>
      <c r="B2112" s="21" t="str">
        <f t="shared" si="64"/>
        <v>08002124</v>
      </c>
      <c r="C2112" s="21">
        <v>8002124</v>
      </c>
      <c r="D2112" s="22"/>
      <c r="E2112" s="22" t="s">
        <v>5916</v>
      </c>
      <c r="F2112" s="22" t="s">
        <v>1255</v>
      </c>
      <c r="G2112" s="22" t="s">
        <v>405</v>
      </c>
      <c r="H2112" s="17">
        <v>44762</v>
      </c>
      <c r="I2112" s="22" t="s">
        <v>4587</v>
      </c>
    </row>
    <row r="2113" spans="1:9">
      <c r="A2113" s="22">
        <f t="shared" si="65"/>
        <v>2109</v>
      </c>
      <c r="B2113" s="21" t="str">
        <f t="shared" si="64"/>
        <v>990821373</v>
      </c>
      <c r="C2113" s="21">
        <v>990821373</v>
      </c>
      <c r="D2113" s="22"/>
      <c r="E2113" s="22" t="s">
        <v>3856</v>
      </c>
      <c r="F2113" s="22" t="s">
        <v>3947</v>
      </c>
      <c r="G2113" s="22" t="s">
        <v>386</v>
      </c>
      <c r="H2113" s="17">
        <v>44762</v>
      </c>
      <c r="I2113" s="22" t="s">
        <v>4587</v>
      </c>
    </row>
    <row r="2114" spans="1:9">
      <c r="A2114" s="22">
        <f t="shared" si="65"/>
        <v>2110</v>
      </c>
      <c r="B2114" s="21" t="str">
        <f t="shared" si="64"/>
        <v>80002638</v>
      </c>
      <c r="C2114" s="21">
        <v>80002638</v>
      </c>
      <c r="D2114" s="22"/>
      <c r="E2114" s="22" t="s">
        <v>6295</v>
      </c>
      <c r="F2114" s="22" t="s">
        <v>1255</v>
      </c>
      <c r="G2114" s="22" t="s">
        <v>405</v>
      </c>
      <c r="H2114" s="17">
        <v>44762</v>
      </c>
      <c r="I2114" s="22" t="s">
        <v>4587</v>
      </c>
    </row>
    <row r="2115" spans="1:9">
      <c r="A2115" s="22">
        <f t="shared" si="65"/>
        <v>2111</v>
      </c>
      <c r="B2115" s="21" t="str">
        <f t="shared" si="64"/>
        <v>80002617</v>
      </c>
      <c r="C2115" s="21">
        <v>80002617</v>
      </c>
      <c r="D2115" s="22"/>
      <c r="E2115" s="22" t="s">
        <v>6296</v>
      </c>
      <c r="F2115" s="22" t="s">
        <v>1255</v>
      </c>
      <c r="G2115" s="22" t="s">
        <v>405</v>
      </c>
      <c r="H2115" s="17">
        <v>44762</v>
      </c>
      <c r="I2115" s="22" t="s">
        <v>4587</v>
      </c>
    </row>
    <row r="2116" spans="1:9">
      <c r="A2116" s="22">
        <f t="shared" si="65"/>
        <v>2112</v>
      </c>
      <c r="B2116" s="21" t="str">
        <f t="shared" si="64"/>
        <v>80002338</v>
      </c>
      <c r="C2116" s="21">
        <v>80002338</v>
      </c>
      <c r="D2116" s="22"/>
      <c r="E2116" s="22" t="s">
        <v>5426</v>
      </c>
      <c r="F2116" s="22" t="s">
        <v>1255</v>
      </c>
      <c r="G2116" s="22" t="s">
        <v>405</v>
      </c>
      <c r="H2116" s="17">
        <v>44762</v>
      </c>
      <c r="I2116" s="22" t="s">
        <v>4587</v>
      </c>
    </row>
    <row r="2117" spans="1:9">
      <c r="A2117" s="22">
        <f t="shared" si="65"/>
        <v>2113</v>
      </c>
      <c r="B2117" s="21" t="str">
        <f t="shared" ref="B2117:B2180" si="66">TEXT(C2117,"00000000")</f>
        <v>80002544</v>
      </c>
      <c r="C2117" s="21">
        <v>80002544</v>
      </c>
      <c r="D2117" s="22"/>
      <c r="E2117" s="22" t="s">
        <v>6297</v>
      </c>
      <c r="F2117" s="22" t="s">
        <v>1255</v>
      </c>
      <c r="G2117" s="22" t="s">
        <v>405</v>
      </c>
      <c r="H2117" s="17">
        <v>44762</v>
      </c>
      <c r="I2117" s="22" t="s">
        <v>4587</v>
      </c>
    </row>
    <row r="2118" spans="1:9">
      <c r="A2118" s="22">
        <f t="shared" si="65"/>
        <v>2114</v>
      </c>
      <c r="B2118" s="21" t="str">
        <f t="shared" si="66"/>
        <v>80002381</v>
      </c>
      <c r="C2118" s="21">
        <v>80002381</v>
      </c>
      <c r="D2118" s="22"/>
      <c r="E2118" s="22" t="s">
        <v>5802</v>
      </c>
      <c r="F2118" s="22" t="s">
        <v>1255</v>
      </c>
      <c r="G2118" s="22" t="s">
        <v>328</v>
      </c>
      <c r="H2118" s="17">
        <v>44763</v>
      </c>
      <c r="I2118" s="22" t="s">
        <v>4587</v>
      </c>
    </row>
    <row r="2119" spans="1:9">
      <c r="A2119" s="22">
        <f t="shared" si="65"/>
        <v>2115</v>
      </c>
      <c r="B2119" s="21" t="str">
        <f t="shared" si="66"/>
        <v>80000956</v>
      </c>
      <c r="C2119" s="21">
        <v>80000956</v>
      </c>
      <c r="D2119" s="22"/>
      <c r="E2119" s="22" t="s">
        <v>5362</v>
      </c>
      <c r="F2119" s="22" t="s">
        <v>1255</v>
      </c>
      <c r="G2119" s="22" t="s">
        <v>328</v>
      </c>
      <c r="H2119" s="17">
        <v>44763</v>
      </c>
      <c r="I2119" s="22" t="s">
        <v>4587</v>
      </c>
    </row>
    <row r="2120" spans="1:9">
      <c r="A2120" s="22">
        <f t="shared" ref="A2120:A2183" si="67">A2119+1</f>
        <v>2116</v>
      </c>
      <c r="B2120" s="21" t="str">
        <f t="shared" si="66"/>
        <v>00111117</v>
      </c>
      <c r="C2120" s="21">
        <v>111117</v>
      </c>
      <c r="D2120" s="22"/>
      <c r="E2120" s="22" t="s">
        <v>5277</v>
      </c>
      <c r="F2120" s="22" t="s">
        <v>1255</v>
      </c>
      <c r="G2120" s="22" t="s">
        <v>355</v>
      </c>
      <c r="H2120" s="17">
        <v>44763</v>
      </c>
      <c r="I2120" s="22" t="s">
        <v>4587</v>
      </c>
    </row>
    <row r="2121" spans="1:9">
      <c r="A2121" s="22">
        <f t="shared" si="67"/>
        <v>2117</v>
      </c>
      <c r="B2121" s="21" t="str">
        <f t="shared" si="66"/>
        <v>BMP300422</v>
      </c>
      <c r="C2121" s="21" t="s">
        <v>566</v>
      </c>
      <c r="D2121" s="22"/>
      <c r="E2121" s="22" t="s">
        <v>6298</v>
      </c>
      <c r="F2121" s="22" t="s">
        <v>326</v>
      </c>
      <c r="G2121" s="22" t="s">
        <v>386</v>
      </c>
      <c r="H2121" s="17">
        <v>44763</v>
      </c>
      <c r="I2121" s="22" t="s">
        <v>4587</v>
      </c>
    </row>
    <row r="2122" spans="1:9">
      <c r="A2122" s="22">
        <f t="shared" si="67"/>
        <v>2118</v>
      </c>
      <c r="B2122" s="21" t="str">
        <f t="shared" si="66"/>
        <v>80003914</v>
      </c>
      <c r="C2122" s="21">
        <v>80003914</v>
      </c>
      <c r="D2122" s="22"/>
      <c r="E2122" s="22" t="s">
        <v>6299</v>
      </c>
      <c r="F2122" s="22" t="s">
        <v>1255</v>
      </c>
      <c r="G2122" s="22" t="s">
        <v>328</v>
      </c>
      <c r="H2122" s="17">
        <v>44763</v>
      </c>
      <c r="I2122" s="22" t="s">
        <v>4587</v>
      </c>
    </row>
    <row r="2123" spans="1:9">
      <c r="A2123" s="22">
        <f t="shared" si="67"/>
        <v>2119</v>
      </c>
      <c r="B2123" s="21" t="str">
        <f t="shared" si="66"/>
        <v>80002574</v>
      </c>
      <c r="C2123" s="21">
        <v>80002574</v>
      </c>
      <c r="D2123" s="22"/>
      <c r="E2123" s="22" t="s">
        <v>5976</v>
      </c>
      <c r="F2123" s="22" t="s">
        <v>1255</v>
      </c>
      <c r="G2123" s="22" t="s">
        <v>3973</v>
      </c>
      <c r="H2123" s="17">
        <v>44763</v>
      </c>
      <c r="I2123" s="22" t="s">
        <v>4587</v>
      </c>
    </row>
    <row r="2124" spans="1:9">
      <c r="A2124" s="22">
        <f t="shared" si="67"/>
        <v>2120</v>
      </c>
      <c r="B2124" s="21" t="str">
        <f t="shared" si="66"/>
        <v>80002574</v>
      </c>
      <c r="C2124" s="21">
        <v>80002574</v>
      </c>
      <c r="D2124" s="22"/>
      <c r="E2124" s="22" t="s">
        <v>5976</v>
      </c>
      <c r="F2124" s="22" t="s">
        <v>1255</v>
      </c>
      <c r="G2124" s="22" t="s">
        <v>3973</v>
      </c>
      <c r="H2124" s="17">
        <v>44763</v>
      </c>
      <c r="I2124" s="22" t="s">
        <v>4587</v>
      </c>
    </row>
    <row r="2125" spans="1:9">
      <c r="A2125" s="22">
        <f t="shared" si="67"/>
        <v>2121</v>
      </c>
      <c r="B2125" s="21" t="str">
        <f t="shared" si="66"/>
        <v>80002252</v>
      </c>
      <c r="C2125" s="21">
        <v>80002252</v>
      </c>
      <c r="D2125" s="22"/>
      <c r="E2125" s="22" t="s">
        <v>2929</v>
      </c>
      <c r="F2125" s="22" t="s">
        <v>1255</v>
      </c>
      <c r="G2125" s="22" t="s">
        <v>405</v>
      </c>
      <c r="H2125" s="17">
        <v>44763</v>
      </c>
      <c r="I2125" s="22" t="s">
        <v>4587</v>
      </c>
    </row>
    <row r="2126" spans="1:9">
      <c r="A2126" s="22">
        <f t="shared" si="67"/>
        <v>2122</v>
      </c>
      <c r="B2126" s="21" t="str">
        <f t="shared" si="66"/>
        <v>80002976</v>
      </c>
      <c r="C2126" s="21">
        <v>80002976</v>
      </c>
      <c r="D2126" s="22"/>
      <c r="E2126" s="22" t="s">
        <v>5395</v>
      </c>
      <c r="F2126" s="22" t="s">
        <v>1255</v>
      </c>
      <c r="G2126" s="22" t="s">
        <v>328</v>
      </c>
      <c r="H2126" s="17">
        <v>44763</v>
      </c>
      <c r="I2126" s="22" t="s">
        <v>4587</v>
      </c>
    </row>
    <row r="2127" spans="1:9">
      <c r="A2127" s="22">
        <f t="shared" si="67"/>
        <v>2123</v>
      </c>
      <c r="B2127" s="21" t="str">
        <f t="shared" si="66"/>
        <v>00112823</v>
      </c>
      <c r="C2127" s="21">
        <v>112823</v>
      </c>
      <c r="D2127" s="22"/>
      <c r="E2127" s="22" t="s">
        <v>6051</v>
      </c>
      <c r="F2127" s="22" t="s">
        <v>1255</v>
      </c>
      <c r="G2127" s="22" t="s">
        <v>328</v>
      </c>
      <c r="H2127" s="17">
        <v>44763</v>
      </c>
      <c r="I2127" s="22" t="s">
        <v>4587</v>
      </c>
    </row>
    <row r="2128" spans="1:9">
      <c r="A2128" s="22">
        <f t="shared" si="67"/>
        <v>2124</v>
      </c>
      <c r="B2128" s="21" t="str">
        <f t="shared" si="66"/>
        <v>80002011</v>
      </c>
      <c r="C2128" s="21">
        <v>80002011</v>
      </c>
      <c r="D2128" s="22"/>
      <c r="E2128" s="22" t="s">
        <v>1694</v>
      </c>
      <c r="F2128" s="22" t="s">
        <v>1255</v>
      </c>
      <c r="G2128" s="22" t="s">
        <v>405</v>
      </c>
      <c r="H2128" s="17">
        <v>44763</v>
      </c>
      <c r="I2128" s="22" t="s">
        <v>4587</v>
      </c>
    </row>
    <row r="2129" spans="1:9">
      <c r="A2129" s="22">
        <f t="shared" si="67"/>
        <v>2125</v>
      </c>
      <c r="B2129" s="21" t="str">
        <f t="shared" si="66"/>
        <v>80002125</v>
      </c>
      <c r="C2129" s="21">
        <v>80002125</v>
      </c>
      <c r="D2129" s="22"/>
      <c r="E2129" s="22" t="s">
        <v>2620</v>
      </c>
      <c r="F2129" s="22" t="s">
        <v>1255</v>
      </c>
      <c r="G2129" s="22" t="s">
        <v>405</v>
      </c>
      <c r="H2129" s="17">
        <v>44763</v>
      </c>
      <c r="I2129" s="22" t="s">
        <v>4587</v>
      </c>
    </row>
    <row r="2130" spans="1:9">
      <c r="A2130" s="22">
        <f t="shared" si="67"/>
        <v>2126</v>
      </c>
      <c r="B2130" s="21" t="str">
        <f t="shared" si="66"/>
        <v>00118582</v>
      </c>
      <c r="C2130" s="21">
        <v>118582</v>
      </c>
      <c r="D2130" s="22"/>
      <c r="E2130" s="22" t="s">
        <v>6300</v>
      </c>
      <c r="F2130" s="22" t="s">
        <v>1255</v>
      </c>
      <c r="G2130" s="22" t="s">
        <v>328</v>
      </c>
      <c r="H2130" s="17">
        <v>44763</v>
      </c>
      <c r="I2130" s="22" t="s">
        <v>4587</v>
      </c>
    </row>
    <row r="2131" spans="1:9">
      <c r="A2131" s="22">
        <f t="shared" si="67"/>
        <v>2127</v>
      </c>
      <c r="B2131" s="21" t="str">
        <f t="shared" si="66"/>
        <v>00119091</v>
      </c>
      <c r="C2131" s="21">
        <v>119091</v>
      </c>
      <c r="D2131" s="22"/>
      <c r="E2131" s="22" t="s">
        <v>5721</v>
      </c>
      <c r="F2131" s="22" t="s">
        <v>1255</v>
      </c>
      <c r="G2131" s="22" t="s">
        <v>328</v>
      </c>
      <c r="H2131" s="17">
        <v>44763</v>
      </c>
      <c r="I2131" s="22" t="s">
        <v>4587</v>
      </c>
    </row>
    <row r="2132" spans="1:9">
      <c r="A2132" s="22">
        <f t="shared" si="67"/>
        <v>2128</v>
      </c>
      <c r="B2132" s="21" t="str">
        <f t="shared" si="66"/>
        <v>80002011</v>
      </c>
      <c r="C2132" s="21">
        <v>80002011</v>
      </c>
      <c r="D2132" s="22"/>
      <c r="E2132" s="22" t="s">
        <v>1694</v>
      </c>
      <c r="F2132" s="22" t="s">
        <v>1255</v>
      </c>
      <c r="G2132" s="22" t="s">
        <v>405</v>
      </c>
      <c r="H2132" s="17">
        <v>44763</v>
      </c>
      <c r="I2132" s="22" t="s">
        <v>4587</v>
      </c>
    </row>
    <row r="2133" spans="1:9">
      <c r="A2133" s="22">
        <f t="shared" si="67"/>
        <v>2129</v>
      </c>
      <c r="B2133" s="21" t="str">
        <f t="shared" si="66"/>
        <v>00118582</v>
      </c>
      <c r="C2133" s="21">
        <v>118582</v>
      </c>
      <c r="D2133" s="22"/>
      <c r="E2133" s="22" t="s">
        <v>6300</v>
      </c>
      <c r="F2133" s="22" t="s">
        <v>1255</v>
      </c>
      <c r="G2133" s="22" t="s">
        <v>328</v>
      </c>
      <c r="H2133" s="17">
        <v>44763</v>
      </c>
      <c r="I2133" s="22" t="s">
        <v>4587</v>
      </c>
    </row>
    <row r="2134" spans="1:9">
      <c r="A2134" s="22">
        <f t="shared" si="67"/>
        <v>2130</v>
      </c>
      <c r="B2134" s="21" t="str">
        <f t="shared" si="66"/>
        <v>00000414</v>
      </c>
      <c r="C2134" s="21">
        <v>414</v>
      </c>
      <c r="D2134" s="22"/>
      <c r="E2134" s="22" t="s">
        <v>6301</v>
      </c>
      <c r="F2134" s="22" t="s">
        <v>5138</v>
      </c>
      <c r="G2134" s="22" t="s">
        <v>328</v>
      </c>
      <c r="H2134" s="17">
        <v>44763</v>
      </c>
      <c r="I2134" s="22" t="s">
        <v>4587</v>
      </c>
    </row>
    <row r="2135" spans="1:9">
      <c r="A2135" s="22">
        <f t="shared" si="67"/>
        <v>2131</v>
      </c>
      <c r="B2135" s="21" t="str">
        <f t="shared" si="66"/>
        <v>ISAC-21110496</v>
      </c>
      <c r="C2135" s="21" t="s">
        <v>143</v>
      </c>
      <c r="D2135" s="22"/>
      <c r="E2135" s="22" t="s">
        <v>144</v>
      </c>
      <c r="F2135" s="22" t="s">
        <v>19</v>
      </c>
      <c r="G2135" s="22" t="s">
        <v>3973</v>
      </c>
      <c r="H2135" s="17">
        <v>44763</v>
      </c>
      <c r="I2135" s="22" t="s">
        <v>4587</v>
      </c>
    </row>
    <row r="2136" spans="1:9">
      <c r="A2136" s="22">
        <f t="shared" si="67"/>
        <v>2132</v>
      </c>
      <c r="B2136" s="21" t="str">
        <f t="shared" si="66"/>
        <v>00000178</v>
      </c>
      <c r="C2136" s="21">
        <v>178</v>
      </c>
      <c r="D2136" s="22"/>
      <c r="E2136" s="22" t="s">
        <v>6302</v>
      </c>
      <c r="F2136" s="22" t="s">
        <v>5138</v>
      </c>
      <c r="G2136" s="22" t="s">
        <v>328</v>
      </c>
      <c r="H2136" s="17">
        <v>44763</v>
      </c>
      <c r="I2136" s="22" t="s">
        <v>4587</v>
      </c>
    </row>
    <row r="2137" spans="1:9">
      <c r="A2137" s="22">
        <f t="shared" si="67"/>
        <v>2133</v>
      </c>
      <c r="B2137" s="21" t="str">
        <f t="shared" si="66"/>
        <v>ISAC-21110502</v>
      </c>
      <c r="C2137" s="21" t="s">
        <v>111</v>
      </c>
      <c r="D2137" s="22"/>
      <c r="E2137" s="22" t="s">
        <v>112</v>
      </c>
      <c r="F2137" s="22" t="s">
        <v>19</v>
      </c>
      <c r="G2137" s="22" t="s">
        <v>3973</v>
      </c>
      <c r="H2137" s="17">
        <v>44763</v>
      </c>
      <c r="I2137" s="22" t="s">
        <v>4587</v>
      </c>
    </row>
    <row r="2138" spans="1:9">
      <c r="A2138" s="22">
        <f t="shared" si="67"/>
        <v>2134</v>
      </c>
      <c r="B2138" s="21" t="str">
        <f t="shared" si="66"/>
        <v>00000001</v>
      </c>
      <c r="C2138" s="21">
        <v>1</v>
      </c>
      <c r="D2138" s="22"/>
      <c r="E2138" s="22" t="s">
        <v>6303</v>
      </c>
      <c r="F2138" s="22" t="s">
        <v>5138</v>
      </c>
      <c r="G2138" s="22" t="s">
        <v>3973</v>
      </c>
      <c r="H2138" s="17">
        <v>44763</v>
      </c>
      <c r="I2138" s="22" t="s">
        <v>4587</v>
      </c>
    </row>
    <row r="2139" spans="1:9">
      <c r="A2139" s="22">
        <f t="shared" si="67"/>
        <v>2135</v>
      </c>
      <c r="B2139" s="21" t="str">
        <f t="shared" si="66"/>
        <v>80002574</v>
      </c>
      <c r="C2139" s="21">
        <v>80002574</v>
      </c>
      <c r="D2139" s="22"/>
      <c r="E2139" s="22" t="s">
        <v>5976</v>
      </c>
      <c r="F2139" s="22" t="s">
        <v>1255</v>
      </c>
      <c r="G2139" s="22" t="s">
        <v>3973</v>
      </c>
      <c r="H2139" s="17">
        <v>44763</v>
      </c>
      <c r="I2139" s="22" t="s">
        <v>4587</v>
      </c>
    </row>
    <row r="2140" spans="1:9">
      <c r="A2140" s="22">
        <f t="shared" si="67"/>
        <v>2136</v>
      </c>
      <c r="B2140" s="21" t="str">
        <f t="shared" si="66"/>
        <v>80001117</v>
      </c>
      <c r="C2140" s="21">
        <v>80001117</v>
      </c>
      <c r="D2140" s="22"/>
      <c r="E2140" s="22" t="s">
        <v>5378</v>
      </c>
      <c r="F2140" s="22" t="s">
        <v>1255</v>
      </c>
      <c r="G2140" s="22" t="s">
        <v>405</v>
      </c>
      <c r="H2140" s="17">
        <v>44763</v>
      </c>
      <c r="I2140" s="22" t="s">
        <v>4587</v>
      </c>
    </row>
    <row r="2141" spans="1:9">
      <c r="A2141" s="22">
        <f t="shared" si="67"/>
        <v>2137</v>
      </c>
      <c r="B2141" s="21" t="str">
        <f t="shared" si="66"/>
        <v>80002717</v>
      </c>
      <c r="C2141" s="21">
        <v>80002717</v>
      </c>
      <c r="D2141" s="22"/>
      <c r="E2141" s="22" t="s">
        <v>6304</v>
      </c>
      <c r="F2141" s="22" t="s">
        <v>1255</v>
      </c>
      <c r="G2141" s="22" t="s">
        <v>405</v>
      </c>
      <c r="H2141" s="17">
        <v>44763</v>
      </c>
      <c r="I2141" s="22" t="s">
        <v>4587</v>
      </c>
    </row>
    <row r="2142" spans="1:9">
      <c r="A2142" s="22">
        <f t="shared" si="67"/>
        <v>2138</v>
      </c>
      <c r="B2142" s="21" t="str">
        <f t="shared" si="66"/>
        <v>80002534</v>
      </c>
      <c r="C2142" s="21">
        <v>80002534</v>
      </c>
      <c r="D2142" s="22"/>
      <c r="E2142" s="22" t="s">
        <v>5486</v>
      </c>
      <c r="F2142" s="22" t="s">
        <v>1255</v>
      </c>
      <c r="G2142" s="22" t="s">
        <v>405</v>
      </c>
      <c r="H2142" s="17">
        <v>44764</v>
      </c>
      <c r="I2142" s="22" t="s">
        <v>4587</v>
      </c>
    </row>
    <row r="2143" spans="1:9">
      <c r="A2143" s="22">
        <f t="shared" si="67"/>
        <v>2139</v>
      </c>
      <c r="B2143" s="21" t="str">
        <f t="shared" si="66"/>
        <v>80004207</v>
      </c>
      <c r="C2143" s="21">
        <v>80004207</v>
      </c>
      <c r="D2143" s="22"/>
      <c r="E2143" s="22" t="s">
        <v>2753</v>
      </c>
      <c r="F2143" s="22" t="s">
        <v>1255</v>
      </c>
      <c r="G2143" s="22" t="s">
        <v>405</v>
      </c>
      <c r="H2143" s="17">
        <v>44764</v>
      </c>
      <c r="I2143" s="22" t="s">
        <v>4587</v>
      </c>
    </row>
    <row r="2144" spans="1:9">
      <c r="A2144" s="22">
        <f t="shared" si="67"/>
        <v>2140</v>
      </c>
      <c r="B2144" s="21" t="str">
        <f t="shared" si="66"/>
        <v>80002896</v>
      </c>
      <c r="C2144" s="21">
        <v>80002896</v>
      </c>
      <c r="D2144" s="22"/>
      <c r="E2144" s="22" t="s">
        <v>6045</v>
      </c>
      <c r="F2144" s="22" t="s">
        <v>1255</v>
      </c>
      <c r="G2144" s="22" t="s">
        <v>405</v>
      </c>
      <c r="H2144" s="17">
        <v>44764</v>
      </c>
      <c r="I2144" s="22" t="s">
        <v>4587</v>
      </c>
    </row>
    <row r="2145" spans="1:9">
      <c r="A2145" s="22">
        <f t="shared" si="67"/>
        <v>2141</v>
      </c>
      <c r="B2145" s="21" t="str">
        <f t="shared" si="66"/>
        <v>80004195</v>
      </c>
      <c r="C2145" s="21">
        <v>80004195</v>
      </c>
      <c r="D2145" s="22"/>
      <c r="E2145" s="22" t="s">
        <v>5452</v>
      </c>
      <c r="F2145" s="22" t="s">
        <v>1255</v>
      </c>
      <c r="G2145" s="22" t="s">
        <v>405</v>
      </c>
      <c r="H2145" s="17">
        <v>44764</v>
      </c>
      <c r="I2145" s="22" t="s">
        <v>4587</v>
      </c>
    </row>
    <row r="2146" spans="1:9">
      <c r="A2146" s="22">
        <f t="shared" si="67"/>
        <v>2142</v>
      </c>
      <c r="B2146" s="21" t="str">
        <f t="shared" si="66"/>
        <v>80004203</v>
      </c>
      <c r="C2146" s="21">
        <v>80004203</v>
      </c>
      <c r="D2146" s="22"/>
      <c r="E2146" s="22" t="s">
        <v>5453</v>
      </c>
      <c r="F2146" s="22" t="s">
        <v>1255</v>
      </c>
      <c r="G2146" s="22" t="s">
        <v>405</v>
      </c>
      <c r="H2146" s="17">
        <v>44764</v>
      </c>
      <c r="I2146" s="22" t="s">
        <v>4587</v>
      </c>
    </row>
    <row r="2147" spans="1:9">
      <c r="A2147" s="22">
        <f t="shared" si="67"/>
        <v>2143</v>
      </c>
      <c r="B2147" s="21" t="str">
        <f t="shared" si="66"/>
        <v>80003188</v>
      </c>
      <c r="C2147" s="21">
        <v>80003188</v>
      </c>
      <c r="D2147" s="22"/>
      <c r="E2147" s="22" t="s">
        <v>6305</v>
      </c>
      <c r="F2147" s="22" t="s">
        <v>1255</v>
      </c>
      <c r="G2147" s="22" t="s">
        <v>405</v>
      </c>
      <c r="H2147" s="17">
        <v>44764</v>
      </c>
      <c r="I2147" s="22" t="s">
        <v>4587</v>
      </c>
    </row>
    <row r="2148" spans="1:9">
      <c r="A2148" s="22">
        <f t="shared" si="67"/>
        <v>2144</v>
      </c>
      <c r="B2148" s="21" t="str">
        <f t="shared" si="66"/>
        <v>80002896</v>
      </c>
      <c r="C2148" s="21">
        <v>80002896</v>
      </c>
      <c r="D2148" s="22"/>
      <c r="E2148" s="22" t="s">
        <v>6045</v>
      </c>
      <c r="F2148" s="22" t="s">
        <v>1255</v>
      </c>
      <c r="G2148" s="22" t="s">
        <v>405</v>
      </c>
      <c r="H2148" s="17">
        <v>44764</v>
      </c>
      <c r="I2148" s="22" t="s">
        <v>4587</v>
      </c>
    </row>
    <row r="2149" spans="1:9">
      <c r="A2149" s="22">
        <f t="shared" si="67"/>
        <v>2145</v>
      </c>
      <c r="B2149" s="21" t="str">
        <f t="shared" si="66"/>
        <v>80002896</v>
      </c>
      <c r="C2149" s="21">
        <v>80002896</v>
      </c>
      <c r="D2149" s="22"/>
      <c r="E2149" s="22" t="s">
        <v>6045</v>
      </c>
      <c r="F2149" s="22" t="s">
        <v>1255</v>
      </c>
      <c r="G2149" s="22" t="s">
        <v>405</v>
      </c>
      <c r="H2149" s="17">
        <v>44764</v>
      </c>
      <c r="I2149" s="22" t="s">
        <v>4587</v>
      </c>
    </row>
    <row r="2150" spans="1:9">
      <c r="A2150" s="22">
        <f t="shared" si="67"/>
        <v>2146</v>
      </c>
      <c r="B2150" s="21" t="str">
        <f t="shared" si="66"/>
        <v>80004197</v>
      </c>
      <c r="C2150" s="21">
        <v>80004197</v>
      </c>
      <c r="D2150" s="22"/>
      <c r="E2150" s="22" t="s">
        <v>2649</v>
      </c>
      <c r="F2150" s="22" t="s">
        <v>1255</v>
      </c>
      <c r="G2150" s="22" t="s">
        <v>405</v>
      </c>
      <c r="H2150" s="17">
        <v>44764</v>
      </c>
      <c r="I2150" s="22" t="s">
        <v>4587</v>
      </c>
    </row>
    <row r="2151" spans="1:9">
      <c r="A2151" s="22">
        <f t="shared" si="67"/>
        <v>2147</v>
      </c>
      <c r="B2151" s="21" t="str">
        <f t="shared" si="66"/>
        <v>80004193</v>
      </c>
      <c r="C2151" s="21">
        <v>80004193</v>
      </c>
      <c r="D2151" s="22"/>
      <c r="E2151" s="22" t="s">
        <v>2813</v>
      </c>
      <c r="F2151" s="22" t="s">
        <v>1255</v>
      </c>
      <c r="G2151" s="22" t="s">
        <v>405</v>
      </c>
      <c r="H2151" s="17">
        <v>44764</v>
      </c>
      <c r="I2151" s="22" t="s">
        <v>4587</v>
      </c>
    </row>
    <row r="2152" spans="1:9">
      <c r="A2152" s="22">
        <f t="shared" si="67"/>
        <v>2148</v>
      </c>
      <c r="B2152" s="21" t="str">
        <f t="shared" si="66"/>
        <v>80004201</v>
      </c>
      <c r="C2152" s="21">
        <v>80004201</v>
      </c>
      <c r="D2152" s="22"/>
      <c r="E2152" s="22" t="s">
        <v>2669</v>
      </c>
      <c r="F2152" s="22" t="s">
        <v>1255</v>
      </c>
      <c r="G2152" s="22" t="s">
        <v>405</v>
      </c>
      <c r="H2152" s="17">
        <v>44764</v>
      </c>
      <c r="I2152" s="22" t="s">
        <v>4587</v>
      </c>
    </row>
    <row r="2153" spans="1:9">
      <c r="A2153" s="22">
        <f t="shared" si="67"/>
        <v>2149</v>
      </c>
      <c r="B2153" s="21" t="str">
        <f t="shared" si="66"/>
        <v>80004001</v>
      </c>
      <c r="C2153" s="21">
        <v>80004001</v>
      </c>
      <c r="D2153" s="22"/>
      <c r="E2153" s="22" t="s">
        <v>6306</v>
      </c>
      <c r="F2153" s="22" t="s">
        <v>1255</v>
      </c>
      <c r="G2153" s="22" t="s">
        <v>405</v>
      </c>
      <c r="H2153" s="17">
        <v>44764</v>
      </c>
      <c r="I2153" s="22" t="s">
        <v>4587</v>
      </c>
    </row>
    <row r="2154" spans="1:9">
      <c r="A2154" s="22">
        <f t="shared" si="67"/>
        <v>2150</v>
      </c>
      <c r="B2154" s="21" t="str">
        <f t="shared" si="66"/>
        <v>80004001</v>
      </c>
      <c r="C2154" s="21">
        <v>80004001</v>
      </c>
      <c r="D2154" s="22"/>
      <c r="E2154" s="22" t="s">
        <v>6306</v>
      </c>
      <c r="F2154" s="22" t="s">
        <v>1255</v>
      </c>
      <c r="G2154" s="22" t="s">
        <v>405</v>
      </c>
      <c r="H2154" s="17">
        <v>44764</v>
      </c>
      <c r="I2154" s="22" t="s">
        <v>4587</v>
      </c>
    </row>
    <row r="2155" spans="1:9">
      <c r="A2155" s="22">
        <f t="shared" si="67"/>
        <v>2151</v>
      </c>
      <c r="B2155" s="21" t="str">
        <f t="shared" si="66"/>
        <v>80003982</v>
      </c>
      <c r="C2155" s="21">
        <v>80003982</v>
      </c>
      <c r="D2155" s="22"/>
      <c r="E2155" s="22" t="s">
        <v>6307</v>
      </c>
      <c r="F2155" s="22" t="s">
        <v>1255</v>
      </c>
      <c r="G2155" s="22" t="s">
        <v>405</v>
      </c>
      <c r="H2155" s="17">
        <v>44764</v>
      </c>
      <c r="I2155" s="22" t="s">
        <v>4587</v>
      </c>
    </row>
    <row r="2156" spans="1:9">
      <c r="A2156" s="22">
        <f t="shared" si="67"/>
        <v>2152</v>
      </c>
      <c r="B2156" s="21" t="str">
        <f t="shared" si="66"/>
        <v>80002658</v>
      </c>
      <c r="C2156" s="21">
        <v>80002658</v>
      </c>
      <c r="D2156" s="22"/>
      <c r="E2156" s="22" t="s">
        <v>1520</v>
      </c>
      <c r="F2156" s="22" t="s">
        <v>1255</v>
      </c>
      <c r="G2156" s="22" t="s">
        <v>405</v>
      </c>
      <c r="H2156" s="17">
        <v>44764</v>
      </c>
      <c r="I2156" s="22" t="s">
        <v>4587</v>
      </c>
    </row>
    <row r="2157" spans="1:9">
      <c r="A2157" s="22">
        <f t="shared" si="67"/>
        <v>2153</v>
      </c>
      <c r="B2157" s="21" t="str">
        <f t="shared" si="66"/>
        <v>80002046</v>
      </c>
      <c r="C2157" s="21">
        <v>80002046</v>
      </c>
      <c r="D2157" s="22"/>
      <c r="E2157" s="22" t="s">
        <v>5607</v>
      </c>
      <c r="F2157" s="22" t="s">
        <v>1255</v>
      </c>
      <c r="G2157" s="22" t="s">
        <v>405</v>
      </c>
      <c r="H2157" s="17">
        <v>44764</v>
      </c>
      <c r="I2157" s="22" t="s">
        <v>4587</v>
      </c>
    </row>
    <row r="2158" spans="1:9">
      <c r="A2158" s="22">
        <f t="shared" si="67"/>
        <v>2154</v>
      </c>
      <c r="B2158" s="21" t="str">
        <f t="shared" si="66"/>
        <v>80004193</v>
      </c>
      <c r="C2158" s="21">
        <v>80004193</v>
      </c>
      <c r="D2158" s="22"/>
      <c r="E2158" s="22" t="s">
        <v>2813</v>
      </c>
      <c r="F2158" s="22" t="s">
        <v>1255</v>
      </c>
      <c r="G2158" s="22" t="s">
        <v>405</v>
      </c>
      <c r="H2158" s="17">
        <v>44764</v>
      </c>
      <c r="I2158" s="22" t="s">
        <v>4587</v>
      </c>
    </row>
    <row r="2159" spans="1:9">
      <c r="A2159" s="22">
        <f t="shared" si="67"/>
        <v>2155</v>
      </c>
      <c r="B2159" s="21" t="str">
        <f t="shared" si="66"/>
        <v>80002739</v>
      </c>
      <c r="C2159" s="21">
        <v>80002739</v>
      </c>
      <c r="D2159" s="22"/>
      <c r="E2159" s="22" t="s">
        <v>6308</v>
      </c>
      <c r="F2159" s="22" t="s">
        <v>1255</v>
      </c>
      <c r="G2159" s="22" t="s">
        <v>405</v>
      </c>
      <c r="H2159" s="17">
        <v>44764</v>
      </c>
      <c r="I2159" s="22" t="s">
        <v>4587</v>
      </c>
    </row>
    <row r="2160" spans="1:9">
      <c r="A2160" s="22">
        <f t="shared" si="67"/>
        <v>2156</v>
      </c>
      <c r="B2160" s="21" t="str">
        <f t="shared" si="66"/>
        <v>80002127</v>
      </c>
      <c r="C2160" s="21">
        <v>80002127</v>
      </c>
      <c r="D2160" s="22"/>
      <c r="E2160" s="22" t="s">
        <v>6309</v>
      </c>
      <c r="F2160" s="22" t="s">
        <v>1255</v>
      </c>
      <c r="G2160" s="22" t="s">
        <v>405</v>
      </c>
      <c r="H2160" s="17">
        <v>44764</v>
      </c>
      <c r="I2160" s="22" t="s">
        <v>4587</v>
      </c>
    </row>
    <row r="2161" spans="1:9">
      <c r="A2161" s="22">
        <f t="shared" si="67"/>
        <v>2157</v>
      </c>
      <c r="B2161" s="21" t="str">
        <f t="shared" si="66"/>
        <v>80002717</v>
      </c>
      <c r="C2161" s="21">
        <v>80002717</v>
      </c>
      <c r="D2161" s="22"/>
      <c r="E2161" s="22" t="s">
        <v>6304</v>
      </c>
      <c r="F2161" s="22" t="s">
        <v>1255</v>
      </c>
      <c r="G2161" s="22" t="s">
        <v>405</v>
      </c>
      <c r="H2161" s="17">
        <v>44764</v>
      </c>
      <c r="I2161" s="22" t="s">
        <v>4587</v>
      </c>
    </row>
    <row r="2162" spans="1:9">
      <c r="A2162" s="22">
        <f t="shared" si="67"/>
        <v>2158</v>
      </c>
      <c r="B2162" s="21" t="str">
        <f t="shared" si="66"/>
        <v>80002705</v>
      </c>
      <c r="C2162" s="21">
        <v>80002705</v>
      </c>
      <c r="D2162" s="22"/>
      <c r="E2162" s="22" t="s">
        <v>6020</v>
      </c>
      <c r="F2162" s="22" t="s">
        <v>1255</v>
      </c>
      <c r="G2162" s="22" t="s">
        <v>405</v>
      </c>
      <c r="H2162" s="17">
        <v>44764</v>
      </c>
      <c r="I2162" s="22" t="s">
        <v>4587</v>
      </c>
    </row>
    <row r="2163" spans="1:9">
      <c r="A2163" s="22">
        <f t="shared" si="67"/>
        <v>2159</v>
      </c>
      <c r="B2163" s="21" t="str">
        <f t="shared" si="66"/>
        <v>80003989</v>
      </c>
      <c r="C2163" s="21">
        <v>80003989</v>
      </c>
      <c r="D2163" s="22"/>
      <c r="E2163" s="22" t="s">
        <v>6310</v>
      </c>
      <c r="F2163" s="22" t="s">
        <v>1255</v>
      </c>
      <c r="G2163" s="22" t="s">
        <v>405</v>
      </c>
      <c r="H2163" s="17">
        <v>44764</v>
      </c>
      <c r="I2163" s="22" t="s">
        <v>4587</v>
      </c>
    </row>
    <row r="2164" spans="1:9">
      <c r="A2164" s="22">
        <f t="shared" si="67"/>
        <v>2160</v>
      </c>
      <c r="B2164" s="21" t="str">
        <f t="shared" si="66"/>
        <v>BMP0802224</v>
      </c>
      <c r="C2164" s="21" t="s">
        <v>384</v>
      </c>
      <c r="D2164" s="22"/>
      <c r="E2164" s="22" t="s">
        <v>6311</v>
      </c>
      <c r="F2164" s="22" t="s">
        <v>326</v>
      </c>
      <c r="G2164" s="22" t="s">
        <v>386</v>
      </c>
      <c r="H2164" s="17">
        <v>44764</v>
      </c>
      <c r="I2164" s="22" t="s">
        <v>4587</v>
      </c>
    </row>
    <row r="2165" spans="1:9">
      <c r="A2165" s="22">
        <f t="shared" si="67"/>
        <v>2161</v>
      </c>
      <c r="B2165" s="21" t="str">
        <f t="shared" si="66"/>
        <v>80001842</v>
      </c>
      <c r="C2165" s="21">
        <v>80001842</v>
      </c>
      <c r="D2165" s="22"/>
      <c r="E2165" s="22" t="s">
        <v>5547</v>
      </c>
      <c r="F2165" s="22" t="s">
        <v>1255</v>
      </c>
      <c r="G2165" s="22" t="s">
        <v>405</v>
      </c>
      <c r="H2165" s="17">
        <v>44764</v>
      </c>
      <c r="I2165" s="22" t="s">
        <v>4587</v>
      </c>
    </row>
    <row r="2166" spans="1:9">
      <c r="A2166" s="22">
        <f t="shared" si="67"/>
        <v>2162</v>
      </c>
      <c r="B2166" s="21" t="str">
        <f t="shared" si="66"/>
        <v>BMP0802224</v>
      </c>
      <c r="C2166" s="21" t="s">
        <v>384</v>
      </c>
      <c r="D2166" s="22"/>
      <c r="E2166" s="22" t="s">
        <v>6311</v>
      </c>
      <c r="F2166" s="22" t="s">
        <v>326</v>
      </c>
      <c r="G2166" s="22" t="s">
        <v>386</v>
      </c>
      <c r="H2166" s="17">
        <v>44764</v>
      </c>
      <c r="I2166" s="22" t="s">
        <v>4587</v>
      </c>
    </row>
    <row r="2167" spans="1:9">
      <c r="A2167" s="22">
        <f t="shared" si="67"/>
        <v>2163</v>
      </c>
      <c r="B2167" s="21" t="str">
        <f t="shared" si="66"/>
        <v>80000661</v>
      </c>
      <c r="C2167" s="21">
        <v>80000661</v>
      </c>
      <c r="D2167" s="22"/>
      <c r="E2167" s="22" t="s">
        <v>5969</v>
      </c>
      <c r="F2167" s="22" t="s">
        <v>1255</v>
      </c>
      <c r="G2167" s="22" t="s">
        <v>405</v>
      </c>
      <c r="H2167" s="17">
        <v>44764</v>
      </c>
      <c r="I2167" s="22" t="s">
        <v>4587</v>
      </c>
    </row>
    <row r="2168" spans="1:9">
      <c r="A2168" s="22">
        <f t="shared" si="67"/>
        <v>2164</v>
      </c>
      <c r="B2168" s="21" t="str">
        <f t="shared" si="66"/>
        <v>80002844</v>
      </c>
      <c r="C2168" s="21">
        <v>80002844</v>
      </c>
      <c r="D2168" s="22"/>
      <c r="E2168" s="22" t="s">
        <v>6312</v>
      </c>
      <c r="F2168" s="22" t="s">
        <v>1255</v>
      </c>
      <c r="G2168" s="22" t="s">
        <v>328</v>
      </c>
      <c r="H2168" s="17">
        <v>44764</v>
      </c>
      <c r="I2168" s="22" t="s">
        <v>4587</v>
      </c>
    </row>
    <row r="2169" spans="1:9">
      <c r="A2169" s="22">
        <f t="shared" si="67"/>
        <v>2165</v>
      </c>
      <c r="B2169" s="21" t="str">
        <f t="shared" si="66"/>
        <v>80002570</v>
      </c>
      <c r="C2169" s="21">
        <v>80002570</v>
      </c>
      <c r="D2169" s="22"/>
      <c r="E2169" s="22" t="s">
        <v>6313</v>
      </c>
      <c r="F2169" s="22" t="s">
        <v>1255</v>
      </c>
      <c r="G2169" s="22" t="s">
        <v>3973</v>
      </c>
      <c r="H2169" s="17">
        <v>44765</v>
      </c>
      <c r="I2169" s="22" t="s">
        <v>4587</v>
      </c>
    </row>
    <row r="2170" spans="1:9">
      <c r="A2170" s="22">
        <f t="shared" si="67"/>
        <v>2166</v>
      </c>
      <c r="B2170" s="21" t="str">
        <f t="shared" si="66"/>
        <v>C2106008</v>
      </c>
      <c r="C2170" s="21" t="s">
        <v>706</v>
      </c>
      <c r="D2170" s="22"/>
      <c r="E2170" s="22" t="s">
        <v>6314</v>
      </c>
      <c r="F2170" s="22" t="s">
        <v>666</v>
      </c>
      <c r="G2170" s="22" t="s">
        <v>386</v>
      </c>
      <c r="H2170" s="17">
        <v>44765</v>
      </c>
      <c r="I2170" s="22" t="s">
        <v>4587</v>
      </c>
    </row>
    <row r="2171" spans="1:9">
      <c r="A2171" s="22">
        <f t="shared" si="67"/>
        <v>2167</v>
      </c>
      <c r="B2171" s="21" t="str">
        <f t="shared" si="66"/>
        <v>80002171</v>
      </c>
      <c r="C2171" s="21">
        <v>80002171</v>
      </c>
      <c r="D2171" s="22"/>
      <c r="E2171" s="22" t="s">
        <v>5603</v>
      </c>
      <c r="F2171" s="22" t="s">
        <v>1255</v>
      </c>
      <c r="G2171" s="22" t="s">
        <v>405</v>
      </c>
      <c r="H2171" s="17">
        <v>44765</v>
      </c>
      <c r="I2171" s="22" t="s">
        <v>4587</v>
      </c>
    </row>
    <row r="2172" spans="1:9">
      <c r="A2172" s="22">
        <f t="shared" si="67"/>
        <v>2168</v>
      </c>
      <c r="B2172" s="21" t="str">
        <f t="shared" si="66"/>
        <v>80002137</v>
      </c>
      <c r="C2172" s="21">
        <v>80002137</v>
      </c>
      <c r="D2172" s="22"/>
      <c r="E2172" s="22" t="s">
        <v>6315</v>
      </c>
      <c r="F2172" s="22" t="s">
        <v>1255</v>
      </c>
      <c r="G2172" s="22" t="s">
        <v>405</v>
      </c>
      <c r="H2172" s="17">
        <v>44765</v>
      </c>
      <c r="I2172" s="22" t="s">
        <v>4587</v>
      </c>
    </row>
    <row r="2173" spans="1:9">
      <c r="A2173" s="22">
        <f t="shared" si="67"/>
        <v>2169</v>
      </c>
      <c r="B2173" s="21" t="str">
        <f t="shared" si="66"/>
        <v>MP/SIS-20050634</v>
      </c>
      <c r="C2173" s="21" t="s">
        <v>4434</v>
      </c>
      <c r="D2173" s="22"/>
      <c r="E2173" s="22" t="s">
        <v>5316</v>
      </c>
      <c r="F2173" s="22" t="s">
        <v>744</v>
      </c>
      <c r="G2173" s="22" t="s">
        <v>386</v>
      </c>
      <c r="H2173" s="17">
        <v>44765</v>
      </c>
      <c r="I2173" s="22" t="s">
        <v>4587</v>
      </c>
    </row>
    <row r="2174" spans="1:9">
      <c r="A2174" s="22">
        <f t="shared" si="67"/>
        <v>2170</v>
      </c>
      <c r="B2174" s="21" t="str">
        <f t="shared" si="66"/>
        <v>MP/SIS-20070581</v>
      </c>
      <c r="C2174" s="21" t="s">
        <v>4429</v>
      </c>
      <c r="D2174" s="22"/>
      <c r="E2174" s="22" t="s">
        <v>6316</v>
      </c>
      <c r="F2174" s="22" t="s">
        <v>744</v>
      </c>
      <c r="G2174" s="22" t="s">
        <v>328</v>
      </c>
      <c r="H2174" s="17">
        <v>44765</v>
      </c>
      <c r="I2174" s="22" t="s">
        <v>4587</v>
      </c>
    </row>
    <row r="2175" spans="1:9">
      <c r="A2175" s="22">
        <f t="shared" si="67"/>
        <v>2171</v>
      </c>
      <c r="B2175" s="21" t="str">
        <f t="shared" si="66"/>
        <v>00119217</v>
      </c>
      <c r="C2175" s="21">
        <v>119217</v>
      </c>
      <c r="D2175" s="22"/>
      <c r="E2175" s="22" t="s">
        <v>6317</v>
      </c>
      <c r="F2175" s="22" t="s">
        <v>1255</v>
      </c>
      <c r="G2175" s="22" t="s">
        <v>405</v>
      </c>
      <c r="H2175" s="17">
        <v>44765</v>
      </c>
      <c r="I2175" s="22" t="s">
        <v>4587</v>
      </c>
    </row>
    <row r="2176" spans="1:9">
      <c r="A2176" s="22">
        <f t="shared" si="67"/>
        <v>2172</v>
      </c>
      <c r="B2176" s="21" t="str">
        <f t="shared" si="66"/>
        <v>80002398</v>
      </c>
      <c r="C2176" s="21">
        <v>80002398</v>
      </c>
      <c r="D2176" s="22"/>
      <c r="E2176" s="22" t="s">
        <v>6318</v>
      </c>
      <c r="F2176" s="22" t="s">
        <v>1255</v>
      </c>
      <c r="G2176" s="22" t="s">
        <v>328</v>
      </c>
      <c r="H2176" s="17">
        <v>44765</v>
      </c>
      <c r="I2176" s="22" t="s">
        <v>4587</v>
      </c>
    </row>
    <row r="2177" spans="1:9">
      <c r="A2177" s="22">
        <f t="shared" si="67"/>
        <v>2173</v>
      </c>
      <c r="B2177" s="21" t="str">
        <f t="shared" si="66"/>
        <v>80002972</v>
      </c>
      <c r="C2177" s="21">
        <v>80002972</v>
      </c>
      <c r="D2177" s="22"/>
      <c r="E2177" s="22" t="s">
        <v>6319</v>
      </c>
      <c r="F2177" s="22" t="s">
        <v>1255</v>
      </c>
      <c r="G2177" s="22" t="s">
        <v>328</v>
      </c>
      <c r="H2177" s="17">
        <v>44765</v>
      </c>
      <c r="I2177" s="22" t="s">
        <v>4587</v>
      </c>
    </row>
    <row r="2178" spans="1:9">
      <c r="A2178" s="22">
        <f t="shared" si="67"/>
        <v>2174</v>
      </c>
      <c r="B2178" s="21" t="str">
        <f t="shared" si="66"/>
        <v>00118383</v>
      </c>
      <c r="C2178" s="21">
        <v>118383</v>
      </c>
      <c r="D2178" s="22"/>
      <c r="E2178" s="22" t="s">
        <v>5579</v>
      </c>
      <c r="F2178" s="22" t="s">
        <v>1255</v>
      </c>
      <c r="G2178" s="22" t="s">
        <v>355</v>
      </c>
      <c r="H2178" s="17">
        <v>44766</v>
      </c>
      <c r="I2178" s="22" t="s">
        <v>4587</v>
      </c>
    </row>
    <row r="2179" spans="1:9">
      <c r="A2179" s="22">
        <f t="shared" si="67"/>
        <v>2175</v>
      </c>
      <c r="B2179" s="21" t="str">
        <f t="shared" si="66"/>
        <v>80002535</v>
      </c>
      <c r="C2179" s="21">
        <v>80002535</v>
      </c>
      <c r="D2179" s="22"/>
      <c r="E2179" s="22" t="s">
        <v>5535</v>
      </c>
      <c r="F2179" s="22" t="s">
        <v>1255</v>
      </c>
      <c r="G2179" s="22" t="s">
        <v>405</v>
      </c>
      <c r="H2179" s="17">
        <v>44766</v>
      </c>
      <c r="I2179" s="22" t="s">
        <v>4587</v>
      </c>
    </row>
    <row r="2180" spans="1:9">
      <c r="A2180" s="22">
        <f t="shared" si="67"/>
        <v>2176</v>
      </c>
      <c r="B2180" s="21" t="str">
        <f t="shared" si="66"/>
        <v>80001863</v>
      </c>
      <c r="C2180" s="21">
        <v>80001863</v>
      </c>
      <c r="D2180" s="22"/>
      <c r="E2180" s="22" t="s">
        <v>5541</v>
      </c>
      <c r="F2180" s="22" t="s">
        <v>1255</v>
      </c>
      <c r="G2180" s="22" t="s">
        <v>405</v>
      </c>
      <c r="H2180" s="17">
        <v>44766</v>
      </c>
      <c r="I2180" s="22" t="s">
        <v>4587</v>
      </c>
    </row>
    <row r="2181" spans="1:9">
      <c r="A2181" s="22">
        <f t="shared" si="67"/>
        <v>2177</v>
      </c>
      <c r="B2181" s="21" t="str">
        <f t="shared" ref="B2181:B2244" si="68">TEXT(C2181,"00000000")</f>
        <v>80002677</v>
      </c>
      <c r="C2181" s="21">
        <v>80002677</v>
      </c>
      <c r="D2181" s="22"/>
      <c r="E2181" s="22" t="s">
        <v>6320</v>
      </c>
      <c r="F2181" s="22" t="s">
        <v>1255</v>
      </c>
      <c r="G2181" s="22" t="s">
        <v>405</v>
      </c>
      <c r="H2181" s="17">
        <v>44766</v>
      </c>
      <c r="I2181" s="22" t="s">
        <v>4587</v>
      </c>
    </row>
    <row r="2182" spans="1:9">
      <c r="A2182" s="22">
        <f t="shared" si="67"/>
        <v>2178</v>
      </c>
      <c r="B2182" s="21" t="str">
        <f t="shared" si="68"/>
        <v>80000678</v>
      </c>
      <c r="C2182" s="21">
        <v>80000678</v>
      </c>
      <c r="D2182" s="22"/>
      <c r="E2182" s="22" t="s">
        <v>6321</v>
      </c>
      <c r="F2182" s="22" t="s">
        <v>1255</v>
      </c>
      <c r="G2182" s="22" t="s">
        <v>405</v>
      </c>
      <c r="H2182" s="17">
        <v>44766</v>
      </c>
      <c r="I2182" s="22" t="s">
        <v>4587</v>
      </c>
    </row>
    <row r="2183" spans="1:9">
      <c r="A2183" s="22">
        <f t="shared" si="67"/>
        <v>2179</v>
      </c>
      <c r="B2183" s="21" t="str">
        <f t="shared" si="68"/>
        <v>80002677</v>
      </c>
      <c r="C2183" s="21">
        <v>80002677</v>
      </c>
      <c r="D2183" s="22"/>
      <c r="E2183" s="22" t="s">
        <v>6320</v>
      </c>
      <c r="F2183" s="22" t="s">
        <v>1255</v>
      </c>
      <c r="G2183" s="22" t="s">
        <v>405</v>
      </c>
      <c r="H2183" s="17">
        <v>44766</v>
      </c>
      <c r="I2183" s="22" t="s">
        <v>4587</v>
      </c>
    </row>
    <row r="2184" spans="1:9">
      <c r="A2184" s="22">
        <f t="shared" ref="A2184:A2247" si="69">A2183+1</f>
        <v>2180</v>
      </c>
      <c r="B2184" s="21" t="str">
        <f t="shared" si="68"/>
        <v>BMP1810211</v>
      </c>
      <c r="C2184" s="21" t="s">
        <v>416</v>
      </c>
      <c r="D2184" s="22"/>
      <c r="E2184" s="22" t="s">
        <v>6322</v>
      </c>
      <c r="F2184" s="22" t="s">
        <v>326</v>
      </c>
      <c r="G2184" s="22" t="s">
        <v>386</v>
      </c>
      <c r="H2184" s="17">
        <v>44766</v>
      </c>
      <c r="I2184" s="22" t="s">
        <v>4587</v>
      </c>
    </row>
    <row r="2185" spans="1:9">
      <c r="A2185" s="22">
        <f t="shared" si="69"/>
        <v>2181</v>
      </c>
      <c r="B2185" s="21" t="str">
        <f t="shared" si="68"/>
        <v>80000662</v>
      </c>
      <c r="C2185" s="21">
        <v>80000662</v>
      </c>
      <c r="D2185" s="22"/>
      <c r="E2185" s="22" t="s">
        <v>6323</v>
      </c>
      <c r="F2185" s="22" t="s">
        <v>1255</v>
      </c>
      <c r="G2185" s="22" t="s">
        <v>405</v>
      </c>
      <c r="H2185" s="17">
        <v>44766</v>
      </c>
      <c r="I2185" s="22" t="s">
        <v>4587</v>
      </c>
    </row>
    <row r="2186" spans="1:9">
      <c r="A2186" s="22">
        <f t="shared" si="69"/>
        <v>2182</v>
      </c>
      <c r="B2186" s="21" t="str">
        <f t="shared" si="68"/>
        <v>80002677</v>
      </c>
      <c r="C2186" s="21">
        <v>80002677</v>
      </c>
      <c r="D2186" s="22"/>
      <c r="E2186" s="22" t="s">
        <v>3445</v>
      </c>
      <c r="F2186" s="22" t="s">
        <v>1255</v>
      </c>
      <c r="G2186" s="22" t="s">
        <v>405</v>
      </c>
      <c r="H2186" s="17">
        <v>44766</v>
      </c>
      <c r="I2186" s="22" t="s">
        <v>4587</v>
      </c>
    </row>
    <row r="2187" spans="1:9">
      <c r="A2187" s="22">
        <f t="shared" si="69"/>
        <v>2183</v>
      </c>
      <c r="B2187" s="21" t="str">
        <f t="shared" si="68"/>
        <v>MUK3-02</v>
      </c>
      <c r="C2187" s="21" t="s">
        <v>1202</v>
      </c>
      <c r="D2187" s="22"/>
      <c r="E2187" s="22" t="s">
        <v>6324</v>
      </c>
      <c r="F2187" s="22" t="s">
        <v>1196</v>
      </c>
      <c r="G2187" s="22" t="s">
        <v>393</v>
      </c>
      <c r="H2187" s="17">
        <v>44766</v>
      </c>
      <c r="I2187" s="22" t="s">
        <v>4587</v>
      </c>
    </row>
    <row r="2188" spans="1:9">
      <c r="A2188" s="22">
        <f t="shared" si="69"/>
        <v>2184</v>
      </c>
      <c r="B2188" s="21" t="str">
        <f t="shared" si="68"/>
        <v>80002677</v>
      </c>
      <c r="C2188" s="21">
        <v>80002677</v>
      </c>
      <c r="D2188" s="22"/>
      <c r="E2188" s="22" t="s">
        <v>6320</v>
      </c>
      <c r="F2188" s="22" t="s">
        <v>1255</v>
      </c>
      <c r="G2188" s="22" t="s">
        <v>405</v>
      </c>
      <c r="H2188" s="17">
        <v>44766</v>
      </c>
      <c r="I2188" s="22" t="s">
        <v>4587</v>
      </c>
    </row>
    <row r="2189" spans="1:9">
      <c r="A2189" s="22">
        <f t="shared" si="69"/>
        <v>2185</v>
      </c>
      <c r="B2189" s="21" t="str">
        <f t="shared" si="68"/>
        <v>80001863</v>
      </c>
      <c r="C2189" s="21">
        <v>80001863</v>
      </c>
      <c r="D2189" s="22"/>
      <c r="E2189" s="22" t="s">
        <v>5541</v>
      </c>
      <c r="F2189" s="22" t="s">
        <v>1255</v>
      </c>
      <c r="G2189" s="22" t="s">
        <v>405</v>
      </c>
      <c r="H2189" s="17">
        <v>44766</v>
      </c>
      <c r="I2189" s="22" t="s">
        <v>4587</v>
      </c>
    </row>
    <row r="2190" spans="1:9">
      <c r="A2190" s="22">
        <f t="shared" si="69"/>
        <v>2186</v>
      </c>
      <c r="B2190" s="21" t="str">
        <f t="shared" si="68"/>
        <v>80002535</v>
      </c>
      <c r="C2190" s="21">
        <v>80002535</v>
      </c>
      <c r="D2190" s="22"/>
      <c r="E2190" s="22" t="s">
        <v>5535</v>
      </c>
      <c r="F2190" s="22" t="s">
        <v>1255</v>
      </c>
      <c r="G2190" s="22" t="s">
        <v>405</v>
      </c>
      <c r="H2190" s="17">
        <v>44766</v>
      </c>
      <c r="I2190" s="22" t="s">
        <v>4587</v>
      </c>
    </row>
    <row r="2191" spans="1:9">
      <c r="A2191" s="22">
        <f t="shared" si="69"/>
        <v>2187</v>
      </c>
      <c r="B2191" s="21" t="str">
        <f t="shared" si="68"/>
        <v>80002751</v>
      </c>
      <c r="C2191" s="21">
        <v>80002751</v>
      </c>
      <c r="D2191" s="22"/>
      <c r="E2191" s="22" t="s">
        <v>6325</v>
      </c>
      <c r="F2191" s="22" t="s">
        <v>1255</v>
      </c>
      <c r="G2191" s="22" t="s">
        <v>328</v>
      </c>
      <c r="H2191" s="17">
        <v>44767</v>
      </c>
      <c r="I2191" s="22" t="s">
        <v>4587</v>
      </c>
    </row>
    <row r="2192" spans="1:9">
      <c r="A2192" s="22">
        <f t="shared" si="69"/>
        <v>2188</v>
      </c>
      <c r="B2192" s="21" t="str">
        <f t="shared" si="68"/>
        <v>80002751</v>
      </c>
      <c r="C2192" s="21">
        <v>80002751</v>
      </c>
      <c r="D2192" s="22"/>
      <c r="E2192" s="22" t="s">
        <v>6007</v>
      </c>
      <c r="F2192" s="22" t="s">
        <v>1255</v>
      </c>
      <c r="G2192" s="22" t="s">
        <v>328</v>
      </c>
      <c r="H2192" s="17">
        <v>44767</v>
      </c>
      <c r="I2192" s="22" t="s">
        <v>4587</v>
      </c>
    </row>
    <row r="2193" spans="1:9">
      <c r="A2193" s="22">
        <f t="shared" si="69"/>
        <v>2189</v>
      </c>
      <c r="B2193" s="21" t="str">
        <f t="shared" si="68"/>
        <v>80002751</v>
      </c>
      <c r="C2193" s="21">
        <v>80002751</v>
      </c>
      <c r="D2193" s="22"/>
      <c r="E2193" s="22" t="s">
        <v>6007</v>
      </c>
      <c r="F2193" s="22" t="s">
        <v>1255</v>
      </c>
      <c r="G2193" s="22" t="s">
        <v>328</v>
      </c>
      <c r="H2193" s="17">
        <v>44767</v>
      </c>
      <c r="I2193" s="22" t="s">
        <v>4587</v>
      </c>
    </row>
    <row r="2194" spans="1:9">
      <c r="A2194" s="22">
        <f t="shared" si="69"/>
        <v>2190</v>
      </c>
      <c r="B2194" s="21" t="str">
        <f t="shared" si="68"/>
        <v>70211176</v>
      </c>
      <c r="C2194" s="21">
        <v>70211176</v>
      </c>
      <c r="D2194" s="22"/>
      <c r="E2194" s="22" t="s">
        <v>5240</v>
      </c>
      <c r="F2194" s="22" t="s">
        <v>3947</v>
      </c>
      <c r="G2194" s="22" t="s">
        <v>328</v>
      </c>
      <c r="H2194" s="17">
        <v>44767</v>
      </c>
      <c r="I2194" s="22" t="s">
        <v>4587</v>
      </c>
    </row>
    <row r="2195" spans="1:9">
      <c r="A2195" s="22">
        <f t="shared" si="69"/>
        <v>2191</v>
      </c>
      <c r="B2195" s="21" t="str">
        <f t="shared" si="68"/>
        <v>702220271</v>
      </c>
      <c r="C2195" s="21">
        <v>702220271</v>
      </c>
      <c r="D2195" s="22"/>
      <c r="E2195" s="22" t="s">
        <v>3873</v>
      </c>
      <c r="F2195" s="22" t="s">
        <v>3947</v>
      </c>
      <c r="G2195" s="22" t="s">
        <v>328</v>
      </c>
      <c r="H2195" s="17">
        <v>44767</v>
      </c>
      <c r="I2195" s="22" t="s">
        <v>4587</v>
      </c>
    </row>
    <row r="2196" spans="1:9">
      <c r="A2196" s="22">
        <f t="shared" si="69"/>
        <v>2192</v>
      </c>
      <c r="B2196" s="21" t="str">
        <f t="shared" si="68"/>
        <v>702220270</v>
      </c>
      <c r="C2196" s="21">
        <v>702220270</v>
      </c>
      <c r="D2196" s="22"/>
      <c r="E2196" s="22" t="s">
        <v>4577</v>
      </c>
      <c r="F2196" s="22" t="s">
        <v>3947</v>
      </c>
      <c r="G2196" s="22" t="s">
        <v>328</v>
      </c>
      <c r="H2196" s="17">
        <v>44767</v>
      </c>
      <c r="I2196" s="22" t="s">
        <v>4587</v>
      </c>
    </row>
    <row r="2197" spans="1:9">
      <c r="A2197" s="22">
        <f t="shared" si="69"/>
        <v>2193</v>
      </c>
      <c r="B2197" s="21" t="str">
        <f t="shared" si="68"/>
        <v>80002292</v>
      </c>
      <c r="C2197" s="21">
        <v>80002292</v>
      </c>
      <c r="D2197" s="22"/>
      <c r="E2197" s="22" t="s">
        <v>6326</v>
      </c>
      <c r="F2197" s="22" t="s">
        <v>1255</v>
      </c>
      <c r="G2197" s="22" t="s">
        <v>328</v>
      </c>
      <c r="H2197" s="17">
        <v>44768</v>
      </c>
      <c r="I2197" s="22" t="s">
        <v>4587</v>
      </c>
    </row>
    <row r="2198" spans="1:9">
      <c r="A2198" s="22">
        <f t="shared" si="69"/>
        <v>2194</v>
      </c>
      <c r="B2198" s="21" t="str">
        <f t="shared" si="68"/>
        <v>00118286</v>
      </c>
      <c r="C2198" s="21">
        <v>118286</v>
      </c>
      <c r="D2198" s="22"/>
      <c r="E2198" s="22" t="s">
        <v>6327</v>
      </c>
      <c r="F2198" s="22" t="s">
        <v>1255</v>
      </c>
      <c r="G2198" s="22" t="s">
        <v>3973</v>
      </c>
      <c r="H2198" s="17">
        <v>44768</v>
      </c>
      <c r="I2198" s="22" t="s">
        <v>4587</v>
      </c>
    </row>
    <row r="2199" spans="1:9">
      <c r="A2199" s="22">
        <f t="shared" si="69"/>
        <v>2195</v>
      </c>
      <c r="B2199" s="21" t="str">
        <f t="shared" si="68"/>
        <v>00114151</v>
      </c>
      <c r="C2199" s="21">
        <v>114151</v>
      </c>
      <c r="D2199" s="22"/>
      <c r="E2199" s="22" t="s">
        <v>5428</v>
      </c>
      <c r="F2199" s="22" t="s">
        <v>1255</v>
      </c>
      <c r="G2199" s="22" t="s">
        <v>328</v>
      </c>
      <c r="H2199" s="17">
        <v>44768</v>
      </c>
      <c r="I2199" s="22" t="s">
        <v>4587</v>
      </c>
    </row>
    <row r="2200" spans="1:9">
      <c r="A2200" s="22">
        <f t="shared" si="69"/>
        <v>2196</v>
      </c>
      <c r="B2200" s="21" t="str">
        <f t="shared" si="68"/>
        <v>00810434</v>
      </c>
      <c r="C2200" s="21">
        <v>810434</v>
      </c>
      <c r="D2200" s="22"/>
      <c r="E2200" s="22" t="s">
        <v>4098</v>
      </c>
      <c r="F2200" s="22" t="s">
        <v>1255</v>
      </c>
      <c r="G2200" s="22" t="s">
        <v>328</v>
      </c>
      <c r="H2200" s="17">
        <v>44768</v>
      </c>
      <c r="I2200" s="22" t="s">
        <v>4587</v>
      </c>
    </row>
    <row r="2201" spans="1:9">
      <c r="A2201" s="22">
        <f t="shared" si="69"/>
        <v>2197</v>
      </c>
      <c r="B2201" s="21" t="str">
        <f t="shared" si="68"/>
        <v>00117342</v>
      </c>
      <c r="C2201" s="21">
        <v>117342</v>
      </c>
      <c r="D2201" s="22"/>
      <c r="E2201" s="22" t="s">
        <v>5602</v>
      </c>
      <c r="F2201" s="22" t="s">
        <v>1255</v>
      </c>
      <c r="G2201" s="22" t="s">
        <v>328</v>
      </c>
      <c r="H2201" s="17">
        <v>44768</v>
      </c>
      <c r="I2201" s="22" t="s">
        <v>4587</v>
      </c>
    </row>
    <row r="2202" spans="1:9">
      <c r="A2202" s="22">
        <f t="shared" si="69"/>
        <v>2198</v>
      </c>
      <c r="B2202" s="21" t="str">
        <f t="shared" si="68"/>
        <v>00117506</v>
      </c>
      <c r="C2202" s="21">
        <v>117506</v>
      </c>
      <c r="D2202" s="22"/>
      <c r="E2202" s="22" t="s">
        <v>5334</v>
      </c>
      <c r="F2202" s="22" t="s">
        <v>1255</v>
      </c>
      <c r="G2202" s="22" t="s">
        <v>328</v>
      </c>
      <c r="H2202" s="17">
        <v>44768</v>
      </c>
      <c r="I2202" s="22" t="s">
        <v>4587</v>
      </c>
    </row>
    <row r="2203" spans="1:9">
      <c r="A2203" s="22">
        <f t="shared" si="69"/>
        <v>2199</v>
      </c>
      <c r="B2203" s="21" t="str">
        <f t="shared" si="68"/>
        <v>01121337</v>
      </c>
      <c r="C2203" s="21">
        <v>1121337</v>
      </c>
      <c r="D2203" s="22"/>
      <c r="E2203" s="22" t="s">
        <v>2958</v>
      </c>
      <c r="F2203" s="22" t="s">
        <v>1255</v>
      </c>
      <c r="G2203" s="22" t="s">
        <v>328</v>
      </c>
      <c r="H2203" s="17">
        <v>44768</v>
      </c>
      <c r="I2203" s="22" t="s">
        <v>4587</v>
      </c>
    </row>
    <row r="2204" spans="1:9">
      <c r="A2204" s="22">
        <f t="shared" si="69"/>
        <v>2200</v>
      </c>
      <c r="B2204" s="21" t="str">
        <f t="shared" si="68"/>
        <v>80002775</v>
      </c>
      <c r="C2204" s="21">
        <v>80002775</v>
      </c>
      <c r="D2204" s="22"/>
      <c r="E2204" s="22" t="s">
        <v>5376</v>
      </c>
      <c r="F2204" s="22" t="s">
        <v>1255</v>
      </c>
      <c r="G2204" s="22" t="s">
        <v>328</v>
      </c>
      <c r="H2204" s="17">
        <v>44768</v>
      </c>
      <c r="I2204" s="22" t="s">
        <v>4587</v>
      </c>
    </row>
    <row r="2205" spans="1:9">
      <c r="A2205" s="22">
        <f t="shared" si="69"/>
        <v>2201</v>
      </c>
      <c r="B2205" s="21" t="str">
        <f t="shared" si="68"/>
        <v>80002070</v>
      </c>
      <c r="C2205" s="21">
        <v>80002070</v>
      </c>
      <c r="D2205" s="22"/>
      <c r="E2205" s="22" t="s">
        <v>6328</v>
      </c>
      <c r="F2205" s="22" t="s">
        <v>1255</v>
      </c>
      <c r="G2205" s="22" t="s">
        <v>328</v>
      </c>
      <c r="H2205" s="17">
        <v>44768</v>
      </c>
      <c r="I2205" s="22" t="s">
        <v>4587</v>
      </c>
    </row>
    <row r="2206" spans="1:9">
      <c r="A2206" s="22">
        <f t="shared" si="69"/>
        <v>2202</v>
      </c>
      <c r="B2206" s="21" t="str">
        <f t="shared" si="68"/>
        <v>00117511</v>
      </c>
      <c r="C2206" s="21">
        <v>117511</v>
      </c>
      <c r="D2206" s="22"/>
      <c r="E2206" s="22" t="s">
        <v>5409</v>
      </c>
      <c r="F2206" s="22" t="s">
        <v>1255</v>
      </c>
      <c r="G2206" s="22" t="s">
        <v>328</v>
      </c>
      <c r="H2206" s="17">
        <v>44768</v>
      </c>
      <c r="I2206" s="22" t="s">
        <v>4587</v>
      </c>
    </row>
    <row r="2207" spans="1:9">
      <c r="A2207" s="22">
        <f t="shared" si="69"/>
        <v>2203</v>
      </c>
      <c r="B2207" s="21" t="str">
        <f t="shared" si="68"/>
        <v>00119200</v>
      </c>
      <c r="C2207" s="21">
        <v>119200</v>
      </c>
      <c r="D2207" s="22"/>
      <c r="E2207" s="22" t="s">
        <v>5235</v>
      </c>
      <c r="F2207" s="22" t="s">
        <v>1255</v>
      </c>
      <c r="G2207" s="22" t="s">
        <v>405</v>
      </c>
      <c r="H2207" s="17">
        <v>44768</v>
      </c>
      <c r="I2207" s="22" t="s">
        <v>4587</v>
      </c>
    </row>
    <row r="2208" spans="1:9">
      <c r="A2208" s="22">
        <f t="shared" si="69"/>
        <v>2204</v>
      </c>
      <c r="B2208" s="21" t="str">
        <f t="shared" si="68"/>
        <v>80002329</v>
      </c>
      <c r="C2208" s="21">
        <v>80002329</v>
      </c>
      <c r="D2208" s="22"/>
      <c r="E2208" s="22" t="s">
        <v>6329</v>
      </c>
      <c r="F2208" s="22" t="s">
        <v>1255</v>
      </c>
      <c r="G2208" s="22" t="s">
        <v>328</v>
      </c>
      <c r="H2208" s="17">
        <v>44768</v>
      </c>
      <c r="I2208" s="22" t="s">
        <v>4587</v>
      </c>
    </row>
    <row r="2209" spans="1:9">
      <c r="A2209" s="22">
        <f t="shared" si="69"/>
        <v>2205</v>
      </c>
      <c r="B2209" s="21" t="str">
        <f t="shared" si="68"/>
        <v>80003909</v>
      </c>
      <c r="C2209" s="21">
        <v>80003909</v>
      </c>
      <c r="D2209" s="22"/>
      <c r="E2209" s="22" t="s">
        <v>5360</v>
      </c>
      <c r="F2209" s="22" t="s">
        <v>1255</v>
      </c>
      <c r="G2209" s="22" t="s">
        <v>3973</v>
      </c>
      <c r="H2209" s="17">
        <v>44768</v>
      </c>
      <c r="I2209" s="22" t="s">
        <v>4587</v>
      </c>
    </row>
    <row r="2210" spans="1:9">
      <c r="A2210" s="22">
        <f t="shared" si="69"/>
        <v>2206</v>
      </c>
      <c r="B2210" s="21" t="str">
        <f t="shared" si="68"/>
        <v>80002067</v>
      </c>
      <c r="C2210" s="21">
        <v>80002067</v>
      </c>
      <c r="D2210" s="22"/>
      <c r="E2210" s="22" t="s">
        <v>5513</v>
      </c>
      <c r="F2210" s="22" t="s">
        <v>1255</v>
      </c>
      <c r="G2210" s="22" t="s">
        <v>328</v>
      </c>
      <c r="H2210" s="17">
        <v>44768</v>
      </c>
      <c r="I2210" s="22" t="s">
        <v>4587</v>
      </c>
    </row>
    <row r="2211" spans="1:9">
      <c r="A2211" s="22">
        <f t="shared" si="69"/>
        <v>2207</v>
      </c>
      <c r="B2211" s="21" t="str">
        <f t="shared" si="68"/>
        <v>80002786</v>
      </c>
      <c r="C2211" s="21">
        <v>80002786</v>
      </c>
      <c r="D2211" s="22"/>
      <c r="E2211" s="22" t="s">
        <v>5878</v>
      </c>
      <c r="F2211" s="22" t="s">
        <v>1255</v>
      </c>
      <c r="G2211" s="22" t="s">
        <v>328</v>
      </c>
      <c r="H2211" s="17">
        <v>44768</v>
      </c>
      <c r="I2211" s="22" t="s">
        <v>4587</v>
      </c>
    </row>
    <row r="2212" spans="1:9">
      <c r="A2212" s="22">
        <f t="shared" si="69"/>
        <v>2208</v>
      </c>
      <c r="B2212" s="21" t="str">
        <f t="shared" si="68"/>
        <v>80002260</v>
      </c>
      <c r="C2212" s="21">
        <v>80002260</v>
      </c>
      <c r="D2212" s="22"/>
      <c r="E2212" s="22" t="s">
        <v>5655</v>
      </c>
      <c r="F2212" s="22" t="s">
        <v>1255</v>
      </c>
      <c r="G2212" s="22" t="s">
        <v>328</v>
      </c>
      <c r="H2212" s="17">
        <v>44768</v>
      </c>
      <c r="I2212" s="22" t="s">
        <v>4587</v>
      </c>
    </row>
    <row r="2213" spans="1:9">
      <c r="A2213" s="22">
        <f t="shared" si="69"/>
        <v>2209</v>
      </c>
      <c r="B2213" s="21" t="str">
        <f t="shared" si="68"/>
        <v>00110271</v>
      </c>
      <c r="C2213" s="21">
        <v>110271</v>
      </c>
      <c r="D2213" s="22"/>
      <c r="E2213" s="22" t="s">
        <v>6330</v>
      </c>
      <c r="F2213" s="22" t="s">
        <v>1255</v>
      </c>
      <c r="G2213" s="22" t="s">
        <v>386</v>
      </c>
      <c r="H2213" s="17">
        <v>44768</v>
      </c>
      <c r="I2213" s="22" t="s">
        <v>4587</v>
      </c>
    </row>
    <row r="2214" spans="1:9">
      <c r="A2214" s="22">
        <f t="shared" si="69"/>
        <v>2210</v>
      </c>
      <c r="B2214" s="21" t="str">
        <f t="shared" si="68"/>
        <v>80003875</v>
      </c>
      <c r="C2214" s="21">
        <v>80003875</v>
      </c>
      <c r="D2214" s="22"/>
      <c r="E2214" s="22" t="s">
        <v>6331</v>
      </c>
      <c r="F2214" s="22" t="s">
        <v>1255</v>
      </c>
      <c r="G2214" s="22" t="s">
        <v>328</v>
      </c>
      <c r="H2214" s="17">
        <v>44768</v>
      </c>
      <c r="I2214" s="22" t="s">
        <v>4587</v>
      </c>
    </row>
    <row r="2215" spans="1:9">
      <c r="A2215" s="22">
        <f t="shared" si="69"/>
        <v>2211</v>
      </c>
      <c r="B2215" s="21" t="str">
        <f t="shared" si="68"/>
        <v>80002050</v>
      </c>
      <c r="C2215" s="21">
        <v>80002050</v>
      </c>
      <c r="D2215" s="22"/>
      <c r="E2215" s="22" t="s">
        <v>5161</v>
      </c>
      <c r="F2215" s="22" t="s">
        <v>1255</v>
      </c>
      <c r="G2215" s="22" t="s">
        <v>405</v>
      </c>
      <c r="H2215" s="17">
        <v>44769</v>
      </c>
      <c r="I2215" s="22" t="s">
        <v>4587</v>
      </c>
    </row>
    <row r="2216" spans="1:9">
      <c r="A2216" s="22">
        <f t="shared" si="69"/>
        <v>2212</v>
      </c>
      <c r="B2216" s="21" t="str">
        <f t="shared" si="68"/>
        <v>80001841</v>
      </c>
      <c r="C2216" s="21">
        <v>80001841</v>
      </c>
      <c r="D2216" s="22"/>
      <c r="E2216" s="22" t="s">
        <v>6332</v>
      </c>
      <c r="F2216" s="22" t="s">
        <v>1255</v>
      </c>
      <c r="G2216" s="22" t="s">
        <v>405</v>
      </c>
      <c r="H2216" s="17">
        <v>44769</v>
      </c>
      <c r="I2216" s="22" t="s">
        <v>4587</v>
      </c>
    </row>
    <row r="2217" spans="1:9">
      <c r="A2217" s="22">
        <f t="shared" si="69"/>
        <v>2213</v>
      </c>
      <c r="B2217" s="21" t="str">
        <f t="shared" si="68"/>
        <v>01220009</v>
      </c>
      <c r="C2217" s="21">
        <v>1220009</v>
      </c>
      <c r="D2217" s="22"/>
      <c r="E2217" s="22" t="s">
        <v>6333</v>
      </c>
      <c r="F2217" s="22" t="s">
        <v>1255</v>
      </c>
      <c r="G2217" s="22" t="s">
        <v>405</v>
      </c>
      <c r="H2217" s="17">
        <v>44769</v>
      </c>
      <c r="I2217" s="22" t="s">
        <v>4587</v>
      </c>
    </row>
    <row r="2218" spans="1:9">
      <c r="A2218" s="22">
        <f t="shared" si="69"/>
        <v>2214</v>
      </c>
      <c r="B2218" s="21" t="str">
        <f t="shared" si="68"/>
        <v>80002040</v>
      </c>
      <c r="C2218" s="21">
        <v>80002040</v>
      </c>
      <c r="D2218" s="22"/>
      <c r="E2218" s="22" t="s">
        <v>6042</v>
      </c>
      <c r="F2218" s="22" t="s">
        <v>1255</v>
      </c>
      <c r="G2218" s="22" t="s">
        <v>405</v>
      </c>
      <c r="H2218" s="17">
        <v>44769</v>
      </c>
      <c r="I2218" s="22" t="s">
        <v>4587</v>
      </c>
    </row>
    <row r="2219" spans="1:9">
      <c r="A2219" s="22">
        <f t="shared" si="69"/>
        <v>2215</v>
      </c>
      <c r="B2219" s="21" t="str">
        <f t="shared" si="68"/>
        <v>80003971</v>
      </c>
      <c r="C2219" s="21">
        <v>80003971</v>
      </c>
      <c r="D2219" s="22"/>
      <c r="E2219" s="22" t="s">
        <v>5616</v>
      </c>
      <c r="F2219" s="22" t="s">
        <v>1255</v>
      </c>
      <c r="G2219" s="22" t="s">
        <v>405</v>
      </c>
      <c r="H2219" s="17">
        <v>44769</v>
      </c>
      <c r="I2219" s="22" t="s">
        <v>4587</v>
      </c>
    </row>
    <row r="2220" spans="1:9">
      <c r="A2220" s="22">
        <f t="shared" si="69"/>
        <v>2216</v>
      </c>
      <c r="B2220" s="21" t="str">
        <f t="shared" si="68"/>
        <v>08003790</v>
      </c>
      <c r="C2220" s="21">
        <v>8003790</v>
      </c>
      <c r="D2220" s="22"/>
      <c r="E2220" s="22" t="s">
        <v>6334</v>
      </c>
      <c r="F2220" s="22" t="s">
        <v>1255</v>
      </c>
      <c r="G2220" s="22" t="s">
        <v>405</v>
      </c>
      <c r="H2220" s="17">
        <v>44769</v>
      </c>
      <c r="I2220" s="22" t="s">
        <v>4587</v>
      </c>
    </row>
    <row r="2221" spans="1:9">
      <c r="A2221" s="22">
        <f t="shared" si="69"/>
        <v>2217</v>
      </c>
      <c r="B2221" s="21" t="str">
        <f t="shared" si="68"/>
        <v>80002040</v>
      </c>
      <c r="C2221" s="21">
        <v>80002040</v>
      </c>
      <c r="D2221" s="22"/>
      <c r="E2221" s="22" t="s">
        <v>6042</v>
      </c>
      <c r="F2221" s="22" t="s">
        <v>1255</v>
      </c>
      <c r="G2221" s="22" t="s">
        <v>405</v>
      </c>
      <c r="H2221" s="17">
        <v>44769</v>
      </c>
      <c r="I2221" s="22" t="s">
        <v>4587</v>
      </c>
    </row>
    <row r="2222" spans="1:9">
      <c r="A2222" s="22">
        <f t="shared" si="69"/>
        <v>2218</v>
      </c>
      <c r="B2222" s="21" t="str">
        <f t="shared" si="68"/>
        <v>80002558</v>
      </c>
      <c r="C2222" s="21">
        <v>80002558</v>
      </c>
      <c r="D2222" s="22"/>
      <c r="E2222" s="22" t="s">
        <v>6335</v>
      </c>
      <c r="F2222" s="22" t="s">
        <v>1255</v>
      </c>
      <c r="G2222" s="22" t="s">
        <v>405</v>
      </c>
      <c r="H2222" s="17">
        <v>44769</v>
      </c>
      <c r="I2222" s="22" t="s">
        <v>4587</v>
      </c>
    </row>
    <row r="2223" spans="1:9">
      <c r="A2223" s="22">
        <f t="shared" si="69"/>
        <v>2219</v>
      </c>
      <c r="B2223" s="21" t="str">
        <f t="shared" si="68"/>
        <v>80002736</v>
      </c>
      <c r="C2223" s="21">
        <v>80002736</v>
      </c>
      <c r="D2223" s="22"/>
      <c r="E2223" s="22" t="s">
        <v>6336</v>
      </c>
      <c r="F2223" s="22" t="s">
        <v>1255</v>
      </c>
      <c r="G2223" s="22" t="s">
        <v>405</v>
      </c>
      <c r="H2223" s="17">
        <v>44769</v>
      </c>
      <c r="I2223" s="22" t="s">
        <v>4587</v>
      </c>
    </row>
    <row r="2224" spans="1:9">
      <c r="A2224" s="22">
        <f t="shared" si="69"/>
        <v>2220</v>
      </c>
      <c r="B2224" s="21" t="str">
        <f t="shared" si="68"/>
        <v>80003790</v>
      </c>
      <c r="C2224" s="21">
        <v>80003790</v>
      </c>
      <c r="D2224" s="22"/>
      <c r="E2224" s="22" t="s">
        <v>6334</v>
      </c>
      <c r="F2224" s="22" t="s">
        <v>1255</v>
      </c>
      <c r="G2224" s="22" t="s">
        <v>405</v>
      </c>
      <c r="H2224" s="17">
        <v>44769</v>
      </c>
      <c r="I2224" s="22" t="s">
        <v>4587</v>
      </c>
    </row>
    <row r="2225" spans="1:9">
      <c r="A2225" s="22">
        <f t="shared" si="69"/>
        <v>2221</v>
      </c>
      <c r="B2225" s="21" t="str">
        <f t="shared" si="68"/>
        <v>80000649</v>
      </c>
      <c r="C2225" s="21">
        <v>80000649</v>
      </c>
      <c r="D2225" s="22"/>
      <c r="E2225" s="22" t="s">
        <v>5398</v>
      </c>
      <c r="F2225" s="22" t="s">
        <v>1255</v>
      </c>
      <c r="G2225" s="22" t="s">
        <v>405</v>
      </c>
      <c r="H2225" s="17">
        <v>44769</v>
      </c>
      <c r="I2225" s="22" t="s">
        <v>4587</v>
      </c>
    </row>
    <row r="2226" spans="1:9">
      <c r="A2226" s="22">
        <f t="shared" si="69"/>
        <v>2222</v>
      </c>
      <c r="B2226" s="21" t="str">
        <f t="shared" si="68"/>
        <v>80002868</v>
      </c>
      <c r="C2226" s="21">
        <v>80002868</v>
      </c>
      <c r="D2226" s="22"/>
      <c r="E2226" s="22" t="s">
        <v>6337</v>
      </c>
      <c r="F2226" s="22" t="s">
        <v>1255</v>
      </c>
      <c r="G2226" s="22" t="s">
        <v>405</v>
      </c>
      <c r="H2226" s="17">
        <v>44769</v>
      </c>
      <c r="I2226" s="22" t="s">
        <v>4587</v>
      </c>
    </row>
    <row r="2227" spans="1:9">
      <c r="A2227" s="22">
        <f t="shared" si="69"/>
        <v>2223</v>
      </c>
      <c r="B2227" s="21" t="str">
        <f t="shared" si="68"/>
        <v>80002517</v>
      </c>
      <c r="C2227" s="21">
        <v>80002517</v>
      </c>
      <c r="D2227" s="22"/>
      <c r="E2227" s="22" t="s">
        <v>6338</v>
      </c>
      <c r="F2227" s="22" t="s">
        <v>1255</v>
      </c>
      <c r="G2227" s="22" t="s">
        <v>405</v>
      </c>
      <c r="H2227" s="17">
        <v>44769</v>
      </c>
      <c r="I2227" s="22" t="s">
        <v>4587</v>
      </c>
    </row>
    <row r="2228" spans="1:9">
      <c r="A2228" s="22">
        <f t="shared" si="69"/>
        <v>2224</v>
      </c>
      <c r="B2228" s="21" t="str">
        <f t="shared" si="68"/>
        <v>80002740</v>
      </c>
      <c r="C2228" s="21">
        <v>80002740</v>
      </c>
      <c r="D2228" s="22"/>
      <c r="E2228" s="22" t="s">
        <v>6339</v>
      </c>
      <c r="F2228" s="22" t="s">
        <v>1255</v>
      </c>
      <c r="G2228" s="22" t="s">
        <v>405</v>
      </c>
      <c r="H2228" s="17">
        <v>44769</v>
      </c>
      <c r="I2228" s="22" t="s">
        <v>4587</v>
      </c>
    </row>
    <row r="2229" spans="1:9">
      <c r="A2229" s="22">
        <f t="shared" si="69"/>
        <v>2225</v>
      </c>
      <c r="B2229" s="21" t="str">
        <f t="shared" si="68"/>
        <v>80002207</v>
      </c>
      <c r="C2229" s="21">
        <v>80002207</v>
      </c>
      <c r="D2229" s="22"/>
      <c r="E2229" s="22" t="s">
        <v>6340</v>
      </c>
      <c r="F2229" s="22" t="s">
        <v>1255</v>
      </c>
      <c r="G2229" s="22" t="s">
        <v>405</v>
      </c>
      <c r="H2229" s="17">
        <v>44769</v>
      </c>
      <c r="I2229" s="22" t="s">
        <v>4587</v>
      </c>
    </row>
    <row r="2230" spans="1:9">
      <c r="A2230" s="22">
        <f t="shared" si="69"/>
        <v>2226</v>
      </c>
      <c r="B2230" s="21" t="str">
        <f t="shared" si="68"/>
        <v>80002549</v>
      </c>
      <c r="C2230" s="21">
        <v>80002549</v>
      </c>
      <c r="D2230" s="22"/>
      <c r="E2230" s="22" t="s">
        <v>6341</v>
      </c>
      <c r="F2230" s="22" t="s">
        <v>1255</v>
      </c>
      <c r="G2230" s="22" t="s">
        <v>405</v>
      </c>
      <c r="H2230" s="17">
        <v>44769</v>
      </c>
      <c r="I2230" s="22" t="s">
        <v>4587</v>
      </c>
    </row>
    <row r="2231" spans="1:9">
      <c r="A2231" s="22">
        <f t="shared" si="69"/>
        <v>2227</v>
      </c>
      <c r="B2231" s="21" t="str">
        <f t="shared" si="68"/>
        <v>80001823</v>
      </c>
      <c r="C2231" s="21">
        <v>80001823</v>
      </c>
      <c r="D2231" s="22"/>
      <c r="E2231" s="22" t="s">
        <v>3746</v>
      </c>
      <c r="F2231" s="22" t="s">
        <v>1255</v>
      </c>
      <c r="G2231" s="22" t="s">
        <v>405</v>
      </c>
      <c r="H2231" s="17">
        <v>44769</v>
      </c>
      <c r="I2231" s="22" t="s">
        <v>4587</v>
      </c>
    </row>
    <row r="2232" spans="1:9">
      <c r="A2232" s="22">
        <f t="shared" si="69"/>
        <v>2228</v>
      </c>
      <c r="B2232" s="21" t="str">
        <f t="shared" si="68"/>
        <v>00305040</v>
      </c>
      <c r="C2232" s="21">
        <v>305040</v>
      </c>
      <c r="D2232" s="22"/>
      <c r="E2232" s="22" t="s">
        <v>6342</v>
      </c>
      <c r="F2232" s="22" t="s">
        <v>1255</v>
      </c>
      <c r="G2232" s="22" t="s">
        <v>405</v>
      </c>
      <c r="H2232" s="17">
        <v>44769</v>
      </c>
      <c r="I2232" s="22" t="s">
        <v>4587</v>
      </c>
    </row>
    <row r="2233" spans="1:9">
      <c r="A2233" s="22">
        <f t="shared" si="69"/>
        <v>2229</v>
      </c>
      <c r="B2233" s="21" t="str">
        <f t="shared" si="68"/>
        <v>00119142</v>
      </c>
      <c r="C2233" s="21">
        <v>119142</v>
      </c>
      <c r="D2233" s="22"/>
      <c r="E2233" s="22" t="s">
        <v>5321</v>
      </c>
      <c r="F2233" s="22" t="s">
        <v>1255</v>
      </c>
      <c r="G2233" s="22" t="s">
        <v>405</v>
      </c>
      <c r="H2233" s="17">
        <v>44769</v>
      </c>
      <c r="I2233" s="22" t="s">
        <v>4587</v>
      </c>
    </row>
    <row r="2234" spans="1:9">
      <c r="A2234" s="22">
        <f t="shared" si="69"/>
        <v>2230</v>
      </c>
      <c r="B2234" s="21" t="str">
        <f t="shared" si="68"/>
        <v>00212503</v>
      </c>
      <c r="C2234" s="21">
        <v>212503</v>
      </c>
      <c r="D2234" s="22"/>
      <c r="E2234" s="22" t="s">
        <v>224</v>
      </c>
      <c r="F2234" s="22" t="s">
        <v>3946</v>
      </c>
      <c r="G2234" s="22" t="s">
        <v>405</v>
      </c>
      <c r="H2234" s="17">
        <v>44770</v>
      </c>
      <c r="I2234" s="22" t="s">
        <v>4587</v>
      </c>
    </row>
    <row r="2235" spans="1:9">
      <c r="A2235" s="22">
        <f t="shared" si="69"/>
        <v>2231</v>
      </c>
      <c r="B2235" s="21" t="str">
        <f t="shared" si="68"/>
        <v>00111104</v>
      </c>
      <c r="C2235" s="21">
        <v>111104</v>
      </c>
      <c r="D2235" s="22"/>
      <c r="E2235" s="22" t="s">
        <v>3792</v>
      </c>
      <c r="F2235" s="22" t="s">
        <v>1255</v>
      </c>
      <c r="G2235" s="22" t="s">
        <v>3973</v>
      </c>
      <c r="H2235" s="17">
        <v>44770</v>
      </c>
      <c r="I2235" s="22" t="s">
        <v>4587</v>
      </c>
    </row>
    <row r="2236" spans="1:9">
      <c r="A2236" s="22">
        <f t="shared" si="69"/>
        <v>2232</v>
      </c>
      <c r="B2236" s="21" t="str">
        <f t="shared" si="68"/>
        <v>00305040</v>
      </c>
      <c r="C2236" s="21">
        <v>305040</v>
      </c>
      <c r="D2236" s="22"/>
      <c r="E2236" s="22" t="s">
        <v>6342</v>
      </c>
      <c r="F2236" s="22" t="s">
        <v>1255</v>
      </c>
      <c r="G2236" s="22" t="s">
        <v>405</v>
      </c>
      <c r="H2236" s="17">
        <v>44770</v>
      </c>
      <c r="I2236" s="22" t="s">
        <v>4587</v>
      </c>
    </row>
    <row r="2237" spans="1:9">
      <c r="A2237" s="22">
        <f t="shared" si="69"/>
        <v>2233</v>
      </c>
      <c r="B2237" s="21" t="str">
        <f t="shared" si="68"/>
        <v>00305040</v>
      </c>
      <c r="C2237" s="21">
        <v>305040</v>
      </c>
      <c r="D2237" s="22"/>
      <c r="E2237" s="22" t="s">
        <v>5387</v>
      </c>
      <c r="F2237" s="22" t="s">
        <v>1255</v>
      </c>
      <c r="G2237" s="22" t="s">
        <v>405</v>
      </c>
      <c r="H2237" s="17">
        <v>44770</v>
      </c>
      <c r="I2237" s="22" t="s">
        <v>4587</v>
      </c>
    </row>
    <row r="2238" spans="1:9">
      <c r="A2238" s="22">
        <f t="shared" si="69"/>
        <v>2234</v>
      </c>
      <c r="B2238" s="21" t="str">
        <f t="shared" si="68"/>
        <v>BMP2103221</v>
      </c>
      <c r="C2238" s="21" t="s">
        <v>547</v>
      </c>
      <c r="D2238" s="22"/>
      <c r="E2238" s="22" t="s">
        <v>6343</v>
      </c>
      <c r="F2238" s="22" t="s">
        <v>326</v>
      </c>
      <c r="G2238" s="22" t="s">
        <v>405</v>
      </c>
      <c r="H2238" s="17">
        <v>44770</v>
      </c>
      <c r="I2238" s="22" t="s">
        <v>4587</v>
      </c>
    </row>
    <row r="2239" spans="1:9">
      <c r="A2239" s="22">
        <f t="shared" si="69"/>
        <v>2235</v>
      </c>
      <c r="B2239" s="21" t="str">
        <f t="shared" si="68"/>
        <v>BMP-0305211</v>
      </c>
      <c r="C2239" s="21" t="s">
        <v>523</v>
      </c>
      <c r="D2239" s="22"/>
      <c r="E2239" s="22" t="s">
        <v>6344</v>
      </c>
      <c r="F2239" s="22" t="s">
        <v>326</v>
      </c>
      <c r="G2239" s="22" t="s">
        <v>328</v>
      </c>
      <c r="H2239" s="17">
        <v>44770</v>
      </c>
      <c r="I2239" s="22" t="s">
        <v>4587</v>
      </c>
    </row>
    <row r="2240" spans="1:9">
      <c r="A2240" s="22">
        <f t="shared" si="69"/>
        <v>2236</v>
      </c>
      <c r="B2240" s="21" t="str">
        <f t="shared" si="68"/>
        <v>BMP2804222</v>
      </c>
      <c r="C2240" s="21" t="s">
        <v>613</v>
      </c>
      <c r="D2240" s="22"/>
      <c r="E2240" s="22" t="s">
        <v>6345</v>
      </c>
      <c r="F2240" s="22" t="s">
        <v>326</v>
      </c>
      <c r="G2240" s="22" t="s">
        <v>405</v>
      </c>
      <c r="H2240" s="17">
        <v>44770</v>
      </c>
      <c r="I2240" s="22" t="s">
        <v>4587</v>
      </c>
    </row>
    <row r="2241" spans="1:9">
      <c r="A2241" s="22">
        <f t="shared" si="69"/>
        <v>2237</v>
      </c>
      <c r="B2241" s="21" t="str">
        <f t="shared" si="68"/>
        <v>80003199</v>
      </c>
      <c r="C2241" s="21">
        <v>80003199</v>
      </c>
      <c r="D2241" s="22"/>
      <c r="E2241" s="22" t="s">
        <v>6346</v>
      </c>
      <c r="F2241" s="22" t="s">
        <v>1255</v>
      </c>
      <c r="G2241" s="22" t="s">
        <v>386</v>
      </c>
      <c r="H2241" s="17">
        <v>44771</v>
      </c>
      <c r="I2241" s="22" t="s">
        <v>4587</v>
      </c>
    </row>
    <row r="2242" spans="1:9">
      <c r="A2242" s="22">
        <f t="shared" si="69"/>
        <v>2238</v>
      </c>
      <c r="B2242" s="21" t="str">
        <f t="shared" si="68"/>
        <v>80003625</v>
      </c>
      <c r="C2242" s="21">
        <v>80003625</v>
      </c>
      <c r="D2242" s="22"/>
      <c r="E2242" s="22" t="s">
        <v>5617</v>
      </c>
      <c r="F2242" s="22" t="s">
        <v>1255</v>
      </c>
      <c r="G2242" s="22" t="s">
        <v>405</v>
      </c>
      <c r="H2242" s="17">
        <v>44771</v>
      </c>
      <c r="I2242" s="22" t="s">
        <v>4587</v>
      </c>
    </row>
    <row r="2243" spans="1:9">
      <c r="A2243" s="22">
        <f t="shared" si="69"/>
        <v>2239</v>
      </c>
      <c r="B2243" s="21" t="str">
        <f t="shared" si="68"/>
        <v>80002676</v>
      </c>
      <c r="C2243" s="21">
        <v>80002676</v>
      </c>
      <c r="D2243" s="22"/>
      <c r="E2243" s="22" t="s">
        <v>3647</v>
      </c>
      <c r="F2243" s="22" t="s">
        <v>1255</v>
      </c>
      <c r="G2243" s="22" t="s">
        <v>405</v>
      </c>
      <c r="H2243" s="17">
        <v>44771</v>
      </c>
      <c r="I2243" s="22" t="s">
        <v>4587</v>
      </c>
    </row>
    <row r="2244" spans="1:9">
      <c r="A2244" s="22">
        <f t="shared" si="69"/>
        <v>2240</v>
      </c>
      <c r="B2244" s="21" t="str">
        <f t="shared" si="68"/>
        <v>80003773</v>
      </c>
      <c r="C2244" s="21">
        <v>80003773</v>
      </c>
      <c r="D2244" s="22"/>
      <c r="E2244" s="22" t="s">
        <v>1531</v>
      </c>
      <c r="F2244" s="22" t="s">
        <v>1255</v>
      </c>
      <c r="G2244" s="22" t="s">
        <v>405</v>
      </c>
      <c r="H2244" s="17">
        <v>44771</v>
      </c>
      <c r="I2244" s="22" t="s">
        <v>4587</v>
      </c>
    </row>
    <row r="2245" spans="1:9">
      <c r="A2245" s="22">
        <f t="shared" si="69"/>
        <v>2241</v>
      </c>
      <c r="B2245" s="21" t="str">
        <f t="shared" ref="B2245:B2308" si="70">TEXT(C2245,"00000000")</f>
        <v>80003774</v>
      </c>
      <c r="C2245" s="21">
        <v>80003774</v>
      </c>
      <c r="D2245" s="22"/>
      <c r="E2245" s="22" t="s">
        <v>6347</v>
      </c>
      <c r="F2245" s="22" t="s">
        <v>1255</v>
      </c>
      <c r="G2245" s="22" t="s">
        <v>405</v>
      </c>
      <c r="H2245" s="17">
        <v>44771</v>
      </c>
      <c r="I2245" s="22" t="s">
        <v>4587</v>
      </c>
    </row>
    <row r="2246" spans="1:9">
      <c r="A2246" s="22">
        <f t="shared" si="69"/>
        <v>2242</v>
      </c>
      <c r="B2246" s="21" t="str">
        <f t="shared" si="70"/>
        <v>80003775</v>
      </c>
      <c r="C2246" s="21">
        <v>80003775</v>
      </c>
      <c r="D2246" s="22"/>
      <c r="E2246" s="22" t="s">
        <v>1567</v>
      </c>
      <c r="F2246" s="22" t="s">
        <v>1255</v>
      </c>
      <c r="G2246" s="22" t="s">
        <v>405</v>
      </c>
      <c r="H2246" s="17">
        <v>44771</v>
      </c>
      <c r="I2246" s="22" t="s">
        <v>4587</v>
      </c>
    </row>
    <row r="2247" spans="1:9">
      <c r="A2247" s="22">
        <f t="shared" si="69"/>
        <v>2243</v>
      </c>
      <c r="B2247" s="21" t="str">
        <f t="shared" si="70"/>
        <v>80002600</v>
      </c>
      <c r="C2247" s="21">
        <v>80002600</v>
      </c>
      <c r="D2247" s="22"/>
      <c r="E2247" s="22" t="s">
        <v>6043</v>
      </c>
      <c r="F2247" s="22" t="s">
        <v>1255</v>
      </c>
      <c r="G2247" s="22" t="s">
        <v>405</v>
      </c>
      <c r="H2247" s="17">
        <v>44771</v>
      </c>
      <c r="I2247" s="22" t="s">
        <v>4587</v>
      </c>
    </row>
    <row r="2248" spans="1:9">
      <c r="A2248" s="22">
        <f t="shared" ref="A2248:A2311" si="71">A2247+1</f>
        <v>2244</v>
      </c>
      <c r="B2248" s="21" t="str">
        <f t="shared" si="70"/>
        <v>80003780</v>
      </c>
      <c r="C2248" s="21">
        <v>80003780</v>
      </c>
      <c r="D2248" s="22"/>
      <c r="E2248" s="22" t="s">
        <v>6348</v>
      </c>
      <c r="F2248" s="22" t="s">
        <v>1255</v>
      </c>
      <c r="G2248" s="22" t="s">
        <v>405</v>
      </c>
      <c r="H2248" s="17">
        <v>44771</v>
      </c>
      <c r="I2248" s="22" t="s">
        <v>4587</v>
      </c>
    </row>
    <row r="2249" spans="1:9">
      <c r="A2249" s="22">
        <f t="shared" si="71"/>
        <v>2245</v>
      </c>
      <c r="B2249" s="21" t="str">
        <f t="shared" si="70"/>
        <v>80002222</v>
      </c>
      <c r="C2249" s="21">
        <v>80002222</v>
      </c>
      <c r="D2249" s="22"/>
      <c r="E2249" s="22" t="s">
        <v>1824</v>
      </c>
      <c r="F2249" s="22" t="s">
        <v>1255</v>
      </c>
      <c r="G2249" s="22" t="s">
        <v>405</v>
      </c>
      <c r="H2249" s="17">
        <v>44771</v>
      </c>
      <c r="I2249" s="22" t="s">
        <v>4587</v>
      </c>
    </row>
    <row r="2250" spans="1:9">
      <c r="A2250" s="22">
        <f t="shared" si="71"/>
        <v>2246</v>
      </c>
      <c r="B2250" s="21" t="str">
        <f t="shared" si="70"/>
        <v>80002251</v>
      </c>
      <c r="C2250" s="21">
        <v>80002251</v>
      </c>
      <c r="D2250" s="22"/>
      <c r="E2250" s="22" t="s">
        <v>6349</v>
      </c>
      <c r="F2250" s="22" t="s">
        <v>1255</v>
      </c>
      <c r="G2250" s="22" t="s">
        <v>405</v>
      </c>
      <c r="H2250" s="17">
        <v>44771</v>
      </c>
      <c r="I2250" s="22" t="s">
        <v>4587</v>
      </c>
    </row>
    <row r="2251" spans="1:9">
      <c r="A2251" s="22">
        <f t="shared" si="71"/>
        <v>2247</v>
      </c>
      <c r="B2251" s="21" t="str">
        <f t="shared" si="70"/>
        <v>80002749</v>
      </c>
      <c r="C2251" s="21">
        <v>80002749</v>
      </c>
      <c r="D2251" s="22"/>
      <c r="E2251" s="22" t="s">
        <v>5221</v>
      </c>
      <c r="F2251" s="22" t="s">
        <v>1255</v>
      </c>
      <c r="G2251" s="22" t="s">
        <v>328</v>
      </c>
      <c r="H2251" s="17">
        <v>44771</v>
      </c>
      <c r="I2251" s="22" t="s">
        <v>4587</v>
      </c>
    </row>
    <row r="2252" spans="1:9">
      <c r="A2252" s="22">
        <f t="shared" si="71"/>
        <v>2248</v>
      </c>
      <c r="B2252" s="21" t="str">
        <f t="shared" si="70"/>
        <v>80003784</v>
      </c>
      <c r="C2252" s="21">
        <v>80003784</v>
      </c>
      <c r="D2252" s="22"/>
      <c r="E2252" s="22" t="s">
        <v>6350</v>
      </c>
      <c r="F2252" s="22" t="s">
        <v>1255</v>
      </c>
      <c r="G2252" s="22" t="s">
        <v>405</v>
      </c>
      <c r="H2252" s="17">
        <v>44771</v>
      </c>
      <c r="I2252" s="22" t="s">
        <v>4587</v>
      </c>
    </row>
    <row r="2253" spans="1:9">
      <c r="A2253" s="22">
        <f t="shared" si="71"/>
        <v>2249</v>
      </c>
      <c r="B2253" s="21" t="str">
        <f t="shared" si="70"/>
        <v>80004031</v>
      </c>
      <c r="C2253" s="21">
        <v>80004031</v>
      </c>
      <c r="D2253" s="22"/>
      <c r="E2253" s="22" t="s">
        <v>6351</v>
      </c>
      <c r="F2253" s="22" t="s">
        <v>1255</v>
      </c>
      <c r="G2253" s="22" t="s">
        <v>328</v>
      </c>
      <c r="H2253" s="17">
        <v>44771</v>
      </c>
      <c r="I2253" s="22" t="s">
        <v>4587</v>
      </c>
    </row>
    <row r="2254" spans="1:9">
      <c r="A2254" s="22">
        <f t="shared" si="71"/>
        <v>2250</v>
      </c>
      <c r="B2254" s="21" t="str">
        <f t="shared" si="70"/>
        <v>80003866</v>
      </c>
      <c r="C2254" s="21">
        <v>80003866</v>
      </c>
      <c r="D2254" s="22"/>
      <c r="E2254" s="22" t="s">
        <v>1720</v>
      </c>
      <c r="F2254" s="22" t="s">
        <v>1255</v>
      </c>
      <c r="G2254" s="22" t="s">
        <v>405</v>
      </c>
      <c r="H2254" s="17">
        <v>44772</v>
      </c>
      <c r="I2254" s="22" t="s">
        <v>4587</v>
      </c>
    </row>
    <row r="2255" spans="1:9">
      <c r="A2255" s="22">
        <f t="shared" si="71"/>
        <v>2251</v>
      </c>
      <c r="B2255" s="21" t="str">
        <f t="shared" si="70"/>
        <v>08002166</v>
      </c>
      <c r="C2255" s="21">
        <v>8002166</v>
      </c>
      <c r="D2255" s="22"/>
      <c r="E2255" s="22" t="s">
        <v>5248</v>
      </c>
      <c r="F2255" s="22" t="s">
        <v>1255</v>
      </c>
      <c r="G2255" s="22" t="s">
        <v>355</v>
      </c>
      <c r="H2255" s="17">
        <v>44772</v>
      </c>
      <c r="I2255" s="22" t="s">
        <v>4587</v>
      </c>
    </row>
    <row r="2256" spans="1:9">
      <c r="A2256" s="22">
        <f t="shared" si="71"/>
        <v>2252</v>
      </c>
      <c r="B2256" s="21" t="str">
        <f t="shared" si="70"/>
        <v>80002330</v>
      </c>
      <c r="C2256" s="21">
        <v>80002330</v>
      </c>
      <c r="D2256" s="22"/>
      <c r="E2256" s="22" t="s">
        <v>5684</v>
      </c>
      <c r="F2256" s="22" t="s">
        <v>1255</v>
      </c>
      <c r="G2256" s="22" t="s">
        <v>328</v>
      </c>
      <c r="H2256" s="17">
        <v>44772</v>
      </c>
      <c r="I2256" s="22" t="s">
        <v>4587</v>
      </c>
    </row>
    <row r="2257" spans="1:9">
      <c r="A2257" s="22">
        <f t="shared" si="71"/>
        <v>2253</v>
      </c>
      <c r="B2257" s="21" t="str">
        <f t="shared" si="70"/>
        <v>80002138</v>
      </c>
      <c r="C2257" s="21">
        <v>80002138</v>
      </c>
      <c r="D2257" s="22"/>
      <c r="E2257" s="22" t="s">
        <v>6352</v>
      </c>
      <c r="F2257" s="22" t="s">
        <v>1255</v>
      </c>
      <c r="G2257" s="22" t="s">
        <v>405</v>
      </c>
      <c r="H2257" s="17">
        <v>44772</v>
      </c>
      <c r="I2257" s="22" t="s">
        <v>4587</v>
      </c>
    </row>
    <row r="2258" spans="1:9">
      <c r="A2258" s="22">
        <f t="shared" si="71"/>
        <v>2254</v>
      </c>
      <c r="B2258" s="21" t="str">
        <f t="shared" si="70"/>
        <v>80002262</v>
      </c>
      <c r="C2258" s="21">
        <v>80002262</v>
      </c>
      <c r="D2258" s="22"/>
      <c r="E2258" s="22" t="s">
        <v>6086</v>
      </c>
      <c r="F2258" s="22" t="s">
        <v>1255</v>
      </c>
      <c r="G2258" s="22" t="s">
        <v>386</v>
      </c>
      <c r="H2258" s="17">
        <v>44772</v>
      </c>
      <c r="I2258" s="22" t="s">
        <v>4587</v>
      </c>
    </row>
    <row r="2259" spans="1:9">
      <c r="A2259" s="22">
        <f t="shared" si="71"/>
        <v>2255</v>
      </c>
      <c r="B2259" s="21" t="str">
        <f t="shared" si="70"/>
        <v>MP/ARCO0312</v>
      </c>
      <c r="C2259" s="21" t="s">
        <v>188</v>
      </c>
      <c r="D2259" s="22"/>
      <c r="E2259" s="22" t="s">
        <v>189</v>
      </c>
      <c r="F2259" s="22" t="s">
        <v>19</v>
      </c>
      <c r="G2259" s="22" t="s">
        <v>3973</v>
      </c>
      <c r="H2259" s="17">
        <v>44772</v>
      </c>
      <c r="I2259" s="22" t="s">
        <v>4587</v>
      </c>
    </row>
    <row r="2260" spans="1:9">
      <c r="A2260" s="22">
        <f t="shared" si="71"/>
        <v>2256</v>
      </c>
      <c r="B2260" s="21" t="str">
        <f t="shared" si="70"/>
        <v>80003041</v>
      </c>
      <c r="C2260" s="21">
        <v>80003041</v>
      </c>
      <c r="D2260" s="22"/>
      <c r="E2260" s="22" t="s">
        <v>5771</v>
      </c>
      <c r="F2260" s="22" t="s">
        <v>1255</v>
      </c>
      <c r="G2260" s="22" t="s">
        <v>405</v>
      </c>
      <c r="H2260" s="17">
        <v>44772</v>
      </c>
      <c r="I2260" s="22" t="s">
        <v>4587</v>
      </c>
    </row>
    <row r="2261" spans="1:9">
      <c r="A2261" s="22">
        <f t="shared" si="71"/>
        <v>2257</v>
      </c>
      <c r="B2261" s="21" t="str">
        <f t="shared" si="70"/>
        <v>MP/ARCO0335</v>
      </c>
      <c r="C2261" s="21" t="s">
        <v>89</v>
      </c>
      <c r="D2261" s="22"/>
      <c r="E2261" s="22" t="s">
        <v>4317</v>
      </c>
      <c r="F2261" s="22" t="s">
        <v>19</v>
      </c>
      <c r="G2261" s="22" t="s">
        <v>3973</v>
      </c>
      <c r="H2261" s="17">
        <v>44772</v>
      </c>
      <c r="I2261" s="22" t="s">
        <v>4587</v>
      </c>
    </row>
    <row r="2262" spans="1:9">
      <c r="A2262" s="22">
        <f t="shared" si="71"/>
        <v>2258</v>
      </c>
      <c r="B2262" s="21" t="str">
        <f t="shared" si="70"/>
        <v>80114039</v>
      </c>
      <c r="C2262" s="21">
        <v>80114039</v>
      </c>
      <c r="D2262" s="22"/>
      <c r="E2262" s="22" t="s">
        <v>3867</v>
      </c>
      <c r="F2262" s="22" t="s">
        <v>3947</v>
      </c>
      <c r="G2262" s="22" t="s">
        <v>328</v>
      </c>
      <c r="H2262" s="17">
        <v>44772</v>
      </c>
      <c r="I2262" s="22" t="s">
        <v>4587</v>
      </c>
    </row>
    <row r="2263" spans="1:9">
      <c r="A2263" s="22">
        <f t="shared" si="71"/>
        <v>2259</v>
      </c>
      <c r="B2263" s="21" t="str">
        <f t="shared" si="70"/>
        <v>80000642</v>
      </c>
      <c r="C2263" s="21">
        <v>80000642</v>
      </c>
      <c r="D2263" s="22"/>
      <c r="E2263" s="22" t="s">
        <v>3533</v>
      </c>
      <c r="F2263" s="22" t="s">
        <v>1255</v>
      </c>
      <c r="G2263" s="22" t="s">
        <v>405</v>
      </c>
      <c r="H2263" s="17">
        <v>44772</v>
      </c>
      <c r="I2263" s="22" t="s">
        <v>4587</v>
      </c>
    </row>
    <row r="2264" spans="1:9">
      <c r="A2264" s="22">
        <f t="shared" si="71"/>
        <v>2260</v>
      </c>
      <c r="B2264" s="21" t="str">
        <f t="shared" si="70"/>
        <v>80001361</v>
      </c>
      <c r="C2264" s="21">
        <v>80001361</v>
      </c>
      <c r="D2264" s="22"/>
      <c r="E2264" s="22" t="s">
        <v>6033</v>
      </c>
      <c r="F2264" s="22" t="s">
        <v>1255</v>
      </c>
      <c r="G2264" s="22" t="s">
        <v>405</v>
      </c>
      <c r="H2264" s="17">
        <v>44773</v>
      </c>
      <c r="I2264" s="22" t="s">
        <v>4587</v>
      </c>
    </row>
    <row r="2265" spans="1:9">
      <c r="A2265" s="22">
        <f t="shared" si="71"/>
        <v>2261</v>
      </c>
      <c r="B2265" s="21" t="str">
        <f t="shared" si="70"/>
        <v>80001111</v>
      </c>
      <c r="C2265" s="21">
        <v>80001111</v>
      </c>
      <c r="D2265" s="22"/>
      <c r="E2265" s="22" t="s">
        <v>5663</v>
      </c>
      <c r="F2265" s="22" t="s">
        <v>1255</v>
      </c>
      <c r="G2265" s="22" t="s">
        <v>405</v>
      </c>
      <c r="H2265" s="17">
        <v>44773</v>
      </c>
      <c r="I2265" s="22" t="s">
        <v>4587</v>
      </c>
    </row>
    <row r="2266" spans="1:9">
      <c r="A2266" s="22">
        <f t="shared" si="71"/>
        <v>2262</v>
      </c>
      <c r="B2266" s="21" t="str">
        <f t="shared" si="70"/>
        <v>80003776</v>
      </c>
      <c r="C2266" s="21">
        <v>80003776</v>
      </c>
      <c r="D2266" s="22"/>
      <c r="E2266" s="22" t="s">
        <v>6353</v>
      </c>
      <c r="F2266" s="22" t="s">
        <v>1255</v>
      </c>
      <c r="G2266" s="22" t="s">
        <v>405</v>
      </c>
      <c r="H2266" s="17">
        <v>44773</v>
      </c>
      <c r="I2266" s="22" t="s">
        <v>4587</v>
      </c>
    </row>
    <row r="2267" spans="1:9">
      <c r="A2267" s="22">
        <f t="shared" si="71"/>
        <v>2263</v>
      </c>
      <c r="B2267" s="21" t="str">
        <f t="shared" si="70"/>
        <v>80003785</v>
      </c>
      <c r="C2267" s="21">
        <v>80003785</v>
      </c>
      <c r="D2267" s="22"/>
      <c r="E2267" s="22" t="s">
        <v>6354</v>
      </c>
      <c r="F2267" s="22" t="s">
        <v>1255</v>
      </c>
      <c r="G2267" s="22" t="s">
        <v>405</v>
      </c>
      <c r="H2267" s="17">
        <v>44773</v>
      </c>
      <c r="I2267" s="22" t="s">
        <v>4587</v>
      </c>
    </row>
    <row r="2268" spans="1:9">
      <c r="A2268" s="22">
        <f t="shared" si="71"/>
        <v>2264</v>
      </c>
      <c r="B2268" s="21" t="str">
        <f t="shared" si="70"/>
        <v>80003786</v>
      </c>
      <c r="C2268" s="21">
        <v>80003786</v>
      </c>
      <c r="D2268" s="22"/>
      <c r="E2268" s="22" t="s">
        <v>2442</v>
      </c>
      <c r="F2268" s="22" t="s">
        <v>1255</v>
      </c>
      <c r="G2268" s="22" t="s">
        <v>405</v>
      </c>
      <c r="H2268" s="17">
        <v>44773</v>
      </c>
      <c r="I2268" s="22" t="s">
        <v>4587</v>
      </c>
    </row>
    <row r="2269" spans="1:9">
      <c r="A2269" s="22">
        <f t="shared" si="71"/>
        <v>2265</v>
      </c>
      <c r="B2269" s="21" t="str">
        <f t="shared" si="70"/>
        <v>80003786</v>
      </c>
      <c r="C2269" s="21">
        <v>80003786</v>
      </c>
      <c r="D2269" s="22"/>
      <c r="E2269" s="22" t="s">
        <v>6354</v>
      </c>
      <c r="F2269" s="22" t="s">
        <v>1255</v>
      </c>
      <c r="G2269" s="22" t="s">
        <v>405</v>
      </c>
      <c r="H2269" s="17">
        <v>44773</v>
      </c>
      <c r="I2269" s="22" t="s">
        <v>4587</v>
      </c>
    </row>
    <row r="2270" spans="1:9">
      <c r="A2270" s="22">
        <f t="shared" si="71"/>
        <v>2266</v>
      </c>
      <c r="B2270" s="21" t="str">
        <f t="shared" si="70"/>
        <v>80003776</v>
      </c>
      <c r="C2270" s="21">
        <v>80003776</v>
      </c>
      <c r="D2270" s="22"/>
      <c r="E2270" s="22" t="s">
        <v>6353</v>
      </c>
      <c r="F2270" s="22" t="s">
        <v>1255</v>
      </c>
      <c r="G2270" s="22" t="s">
        <v>405</v>
      </c>
      <c r="H2270" s="17">
        <v>44773</v>
      </c>
      <c r="I2270" s="22" t="s">
        <v>4587</v>
      </c>
    </row>
    <row r="2271" spans="1:9">
      <c r="A2271" s="22">
        <f t="shared" si="71"/>
        <v>2267</v>
      </c>
      <c r="B2271" s="21" t="str">
        <f t="shared" si="70"/>
        <v>80003776</v>
      </c>
      <c r="C2271" s="21">
        <v>80003776</v>
      </c>
      <c r="D2271" s="22"/>
      <c r="E2271" s="22" t="s">
        <v>6353</v>
      </c>
      <c r="F2271" s="22" t="s">
        <v>1255</v>
      </c>
      <c r="G2271" s="22" t="s">
        <v>405</v>
      </c>
      <c r="H2271" s="17">
        <v>44773</v>
      </c>
      <c r="I2271" s="22" t="s">
        <v>4587</v>
      </c>
    </row>
    <row r="2272" spans="1:9">
      <c r="A2272" s="22">
        <f t="shared" si="71"/>
        <v>2268</v>
      </c>
      <c r="B2272" s="21" t="str">
        <f t="shared" si="70"/>
        <v>80002249</v>
      </c>
      <c r="C2272" s="21">
        <v>80002249</v>
      </c>
      <c r="D2272" s="22"/>
      <c r="E2272" s="22" t="s">
        <v>5765</v>
      </c>
      <c r="F2272" s="22" t="s">
        <v>1255</v>
      </c>
      <c r="G2272" s="22" t="s">
        <v>405</v>
      </c>
      <c r="H2272" s="17">
        <v>44774</v>
      </c>
      <c r="I2272" s="22" t="s">
        <v>4587</v>
      </c>
    </row>
    <row r="2273" spans="1:9">
      <c r="A2273" s="22">
        <f t="shared" si="71"/>
        <v>2269</v>
      </c>
      <c r="B2273" s="21" t="str">
        <f t="shared" si="70"/>
        <v>80002639</v>
      </c>
      <c r="C2273" s="21">
        <v>80002639</v>
      </c>
      <c r="D2273" s="22"/>
      <c r="E2273" s="22" t="s">
        <v>6019</v>
      </c>
      <c r="F2273" s="22" t="s">
        <v>1255</v>
      </c>
      <c r="G2273" s="22" t="s">
        <v>405</v>
      </c>
      <c r="H2273" s="17">
        <v>44774</v>
      </c>
      <c r="I2273" s="22" t="s">
        <v>4587</v>
      </c>
    </row>
    <row r="2274" spans="1:9">
      <c r="A2274" s="22">
        <f t="shared" si="71"/>
        <v>2270</v>
      </c>
      <c r="B2274" s="21" t="str">
        <f t="shared" si="70"/>
        <v>80003047</v>
      </c>
      <c r="C2274" s="21">
        <v>80003047</v>
      </c>
      <c r="D2274" s="22"/>
      <c r="E2274" s="22" t="s">
        <v>5694</v>
      </c>
      <c r="F2274" s="22" t="s">
        <v>1255</v>
      </c>
      <c r="G2274" s="22" t="s">
        <v>405</v>
      </c>
      <c r="H2274" s="17">
        <v>44774</v>
      </c>
      <c r="I2274" s="22" t="s">
        <v>4587</v>
      </c>
    </row>
    <row r="2275" spans="1:9">
      <c r="A2275" s="22">
        <f t="shared" si="71"/>
        <v>2271</v>
      </c>
      <c r="B2275" s="21" t="str">
        <f t="shared" si="70"/>
        <v>BMP-0405213</v>
      </c>
      <c r="C2275" s="21" t="s">
        <v>560</v>
      </c>
      <c r="D2275" s="22"/>
      <c r="E2275" s="22" t="s">
        <v>5634</v>
      </c>
      <c r="F2275" s="22" t="s">
        <v>326</v>
      </c>
      <c r="G2275" s="22" t="s">
        <v>355</v>
      </c>
      <c r="H2275" s="17">
        <v>44774</v>
      </c>
      <c r="I2275" s="22" t="s">
        <v>4587</v>
      </c>
    </row>
    <row r="2276" spans="1:9">
      <c r="A2276" s="22">
        <f t="shared" si="71"/>
        <v>2272</v>
      </c>
      <c r="B2276" s="21" t="str">
        <f t="shared" si="70"/>
        <v>80003630</v>
      </c>
      <c r="C2276" s="21">
        <v>80003630</v>
      </c>
      <c r="D2276" s="22"/>
      <c r="E2276" s="22" t="s">
        <v>6355</v>
      </c>
      <c r="F2276" s="22" t="s">
        <v>1255</v>
      </c>
      <c r="G2276" s="22" t="s">
        <v>405</v>
      </c>
      <c r="H2276" s="17">
        <v>44774</v>
      </c>
      <c r="I2276" s="22" t="s">
        <v>4587</v>
      </c>
    </row>
    <row r="2277" spans="1:9">
      <c r="A2277" s="22">
        <f t="shared" si="71"/>
        <v>2273</v>
      </c>
      <c r="B2277" s="21" t="str">
        <f t="shared" si="70"/>
        <v>80003806</v>
      </c>
      <c r="C2277" s="21">
        <v>80003806</v>
      </c>
      <c r="D2277" s="22"/>
      <c r="E2277" s="22" t="s">
        <v>6356</v>
      </c>
      <c r="F2277" s="22" t="s">
        <v>1255</v>
      </c>
      <c r="G2277" s="22" t="s">
        <v>405</v>
      </c>
      <c r="H2277" s="17">
        <v>44774</v>
      </c>
      <c r="I2277" s="22" t="s">
        <v>4587</v>
      </c>
    </row>
    <row r="2278" spans="1:9">
      <c r="A2278" s="22">
        <f t="shared" si="71"/>
        <v>2274</v>
      </c>
      <c r="B2278" s="21" t="str">
        <f t="shared" si="70"/>
        <v>80003779</v>
      </c>
      <c r="C2278" s="21">
        <v>80003779</v>
      </c>
      <c r="D2278" s="22"/>
      <c r="E2278" s="22" t="s">
        <v>6357</v>
      </c>
      <c r="F2278" s="22" t="s">
        <v>1255</v>
      </c>
      <c r="G2278" s="22" t="s">
        <v>405</v>
      </c>
      <c r="H2278" s="17">
        <v>44774</v>
      </c>
      <c r="I2278" s="22" t="s">
        <v>4587</v>
      </c>
    </row>
    <row r="2279" spans="1:9">
      <c r="A2279" s="22">
        <f t="shared" si="71"/>
        <v>2275</v>
      </c>
      <c r="B2279" s="21" t="str">
        <f t="shared" si="70"/>
        <v>00108333</v>
      </c>
      <c r="C2279" s="21">
        <v>108333</v>
      </c>
      <c r="D2279" s="22"/>
      <c r="E2279" s="22" t="s">
        <v>6358</v>
      </c>
      <c r="F2279" s="22" t="s">
        <v>1255</v>
      </c>
      <c r="G2279" s="22" t="s">
        <v>328</v>
      </c>
      <c r="H2279" s="17">
        <v>44774</v>
      </c>
      <c r="I2279" s="22" t="s">
        <v>4587</v>
      </c>
    </row>
    <row r="2280" spans="1:9">
      <c r="A2280" s="22">
        <f t="shared" si="71"/>
        <v>2276</v>
      </c>
      <c r="B2280" s="21" t="str">
        <f t="shared" si="70"/>
        <v>00117500</v>
      </c>
      <c r="C2280" s="21">
        <v>117500</v>
      </c>
      <c r="D2280" s="22"/>
      <c r="E2280" s="22" t="s">
        <v>5915</v>
      </c>
      <c r="F2280" s="22" t="s">
        <v>1255</v>
      </c>
      <c r="G2280" s="22" t="s">
        <v>328</v>
      </c>
      <c r="H2280" s="17">
        <v>44775</v>
      </c>
      <c r="I2280" s="22" t="s">
        <v>4587</v>
      </c>
    </row>
    <row r="2281" spans="1:9">
      <c r="A2281" s="22">
        <f t="shared" si="71"/>
        <v>2277</v>
      </c>
      <c r="B2281" s="21" t="str">
        <f t="shared" si="70"/>
        <v>80000847</v>
      </c>
      <c r="C2281" s="21">
        <v>80000847</v>
      </c>
      <c r="D2281" s="22"/>
      <c r="E2281" s="22" t="s">
        <v>5300</v>
      </c>
      <c r="F2281" s="22" t="s">
        <v>1255</v>
      </c>
      <c r="G2281" s="22" t="s">
        <v>328</v>
      </c>
      <c r="H2281" s="17">
        <v>44775</v>
      </c>
      <c r="I2281" s="22" t="s">
        <v>4587</v>
      </c>
    </row>
    <row r="2282" spans="1:9">
      <c r="A2282" s="22">
        <f t="shared" si="71"/>
        <v>2278</v>
      </c>
      <c r="B2282" s="21" t="str">
        <f t="shared" si="70"/>
        <v>80003791</v>
      </c>
      <c r="C2282" s="21">
        <v>80003791</v>
      </c>
      <c r="D2282" s="22"/>
      <c r="E2282" s="22" t="s">
        <v>2796</v>
      </c>
      <c r="F2282" s="22" t="s">
        <v>1255</v>
      </c>
      <c r="G2282" s="22" t="s">
        <v>405</v>
      </c>
      <c r="H2282" s="17">
        <v>44775</v>
      </c>
      <c r="I2282" s="22" t="s">
        <v>4587</v>
      </c>
    </row>
    <row r="2283" spans="1:9">
      <c r="A2283" s="22">
        <f t="shared" si="71"/>
        <v>2279</v>
      </c>
      <c r="B2283" s="21" t="str">
        <f t="shared" si="70"/>
        <v>80003804</v>
      </c>
      <c r="C2283" s="21">
        <v>80003804</v>
      </c>
      <c r="D2283" s="22"/>
      <c r="E2283" s="22" t="s">
        <v>2852</v>
      </c>
      <c r="F2283" s="22" t="s">
        <v>1255</v>
      </c>
      <c r="G2283" s="22" t="s">
        <v>405</v>
      </c>
      <c r="H2283" s="17">
        <v>44775</v>
      </c>
      <c r="I2283" s="22" t="s">
        <v>4587</v>
      </c>
    </row>
    <row r="2284" spans="1:9">
      <c r="A2284" s="22">
        <f t="shared" si="71"/>
        <v>2280</v>
      </c>
      <c r="B2284" s="21" t="str">
        <f t="shared" si="70"/>
        <v>80002057</v>
      </c>
      <c r="C2284" s="21">
        <v>80002057</v>
      </c>
      <c r="D2284" s="22"/>
      <c r="E2284" s="22" t="s">
        <v>5814</v>
      </c>
      <c r="F2284" s="22" t="s">
        <v>1255</v>
      </c>
      <c r="G2284" s="22" t="s">
        <v>328</v>
      </c>
      <c r="H2284" s="17">
        <v>44775</v>
      </c>
      <c r="I2284" s="22" t="s">
        <v>4587</v>
      </c>
    </row>
    <row r="2285" spans="1:9">
      <c r="A2285" s="22">
        <f t="shared" si="71"/>
        <v>2281</v>
      </c>
      <c r="B2285" s="21" t="str">
        <f t="shared" si="70"/>
        <v>80002782</v>
      </c>
      <c r="C2285" s="21">
        <v>80002782</v>
      </c>
      <c r="D2285" s="22"/>
      <c r="E2285" s="22" t="s">
        <v>6359</v>
      </c>
      <c r="F2285" s="22" t="s">
        <v>1255</v>
      </c>
      <c r="G2285" s="22" t="s">
        <v>328</v>
      </c>
      <c r="H2285" s="17">
        <v>44775</v>
      </c>
      <c r="I2285" s="22" t="s">
        <v>4587</v>
      </c>
    </row>
    <row r="2286" spans="1:9">
      <c r="A2286" s="22">
        <f t="shared" si="71"/>
        <v>2282</v>
      </c>
      <c r="B2286" s="21" t="str">
        <f t="shared" si="70"/>
        <v>BMP120226</v>
      </c>
      <c r="C2286" s="21" t="s">
        <v>630</v>
      </c>
      <c r="D2286" s="22"/>
      <c r="E2286" s="22" t="s">
        <v>6360</v>
      </c>
      <c r="F2286" s="22" t="s">
        <v>326</v>
      </c>
      <c r="G2286" s="22" t="s">
        <v>355</v>
      </c>
      <c r="H2286" s="17">
        <v>44775</v>
      </c>
      <c r="I2286" s="22" t="s">
        <v>4587</v>
      </c>
    </row>
    <row r="2287" spans="1:9">
      <c r="A2287" s="22">
        <f t="shared" si="71"/>
        <v>2283</v>
      </c>
      <c r="B2287" s="21" t="str">
        <f t="shared" si="70"/>
        <v>80002852</v>
      </c>
      <c r="C2287" s="21">
        <v>80002852</v>
      </c>
      <c r="D2287" s="22"/>
      <c r="E2287" s="22" t="s">
        <v>6361</v>
      </c>
      <c r="F2287" s="22" t="s">
        <v>1255</v>
      </c>
      <c r="G2287" s="22" t="s">
        <v>405</v>
      </c>
      <c r="H2287" s="17">
        <v>44776</v>
      </c>
      <c r="I2287" s="22" t="s">
        <v>4587</v>
      </c>
    </row>
    <row r="2288" spans="1:9">
      <c r="A2288" s="22">
        <f t="shared" si="71"/>
        <v>2284</v>
      </c>
      <c r="B2288" s="21" t="str">
        <f t="shared" si="70"/>
        <v>80002852</v>
      </c>
      <c r="C2288" s="21">
        <v>80002852</v>
      </c>
      <c r="D2288" s="22"/>
      <c r="E2288" s="22" t="s">
        <v>6361</v>
      </c>
      <c r="F2288" s="22" t="s">
        <v>1255</v>
      </c>
      <c r="G2288" s="22" t="s">
        <v>405</v>
      </c>
      <c r="H2288" s="17">
        <v>44776</v>
      </c>
      <c r="I2288" s="22" t="s">
        <v>4587</v>
      </c>
    </row>
    <row r="2289" spans="1:9">
      <c r="A2289" s="22">
        <f t="shared" si="71"/>
        <v>2285</v>
      </c>
      <c r="B2289" s="21" t="str">
        <f t="shared" si="70"/>
        <v>80002852</v>
      </c>
      <c r="C2289" s="21">
        <v>80002852</v>
      </c>
      <c r="D2289" s="22"/>
      <c r="E2289" s="22" t="s">
        <v>6361</v>
      </c>
      <c r="F2289" s="22" t="s">
        <v>1255</v>
      </c>
      <c r="G2289" s="22" t="s">
        <v>405</v>
      </c>
      <c r="H2289" s="17">
        <v>44776</v>
      </c>
      <c r="I2289" s="22" t="s">
        <v>4587</v>
      </c>
    </row>
    <row r="2290" spans="1:9">
      <c r="A2290" s="22">
        <f t="shared" si="71"/>
        <v>2286</v>
      </c>
      <c r="B2290" s="21" t="str">
        <f t="shared" si="70"/>
        <v>80003017</v>
      </c>
      <c r="C2290" s="21">
        <v>80003017</v>
      </c>
      <c r="D2290" s="22"/>
      <c r="E2290" s="22" t="s">
        <v>5489</v>
      </c>
      <c r="F2290" s="22" t="s">
        <v>1255</v>
      </c>
      <c r="G2290" s="22" t="s">
        <v>405</v>
      </c>
      <c r="H2290" s="17">
        <v>44776</v>
      </c>
      <c r="I2290" s="22" t="s">
        <v>4587</v>
      </c>
    </row>
    <row r="2291" spans="1:9">
      <c r="A2291" s="22">
        <f t="shared" si="71"/>
        <v>2287</v>
      </c>
      <c r="B2291" s="21" t="str">
        <f t="shared" si="70"/>
        <v>80002852</v>
      </c>
      <c r="C2291" s="21">
        <v>80002852</v>
      </c>
      <c r="D2291" s="22"/>
      <c r="E2291" s="22" t="s">
        <v>6361</v>
      </c>
      <c r="F2291" s="22" t="s">
        <v>1255</v>
      </c>
      <c r="G2291" s="22" t="s">
        <v>405</v>
      </c>
      <c r="H2291" s="17">
        <v>44776</v>
      </c>
      <c r="I2291" s="22" t="s">
        <v>4587</v>
      </c>
    </row>
    <row r="2292" spans="1:9">
      <c r="A2292" s="22">
        <f t="shared" si="71"/>
        <v>2288</v>
      </c>
      <c r="B2292" s="21" t="str">
        <f t="shared" si="70"/>
        <v>80003792</v>
      </c>
      <c r="C2292" s="21">
        <v>80003792</v>
      </c>
      <c r="D2292" s="22"/>
      <c r="E2292" s="22" t="s">
        <v>6362</v>
      </c>
      <c r="F2292" s="22" t="s">
        <v>1255</v>
      </c>
      <c r="G2292" s="22" t="s">
        <v>405</v>
      </c>
      <c r="H2292" s="17">
        <v>44776</v>
      </c>
      <c r="I2292" s="22" t="s">
        <v>4587</v>
      </c>
    </row>
    <row r="2293" spans="1:9">
      <c r="A2293" s="22">
        <f t="shared" si="71"/>
        <v>2289</v>
      </c>
      <c r="B2293" s="21" t="str">
        <f t="shared" si="70"/>
        <v>80003808</v>
      </c>
      <c r="C2293" s="21">
        <v>80003808</v>
      </c>
      <c r="D2293" s="22"/>
      <c r="E2293" s="22" t="s">
        <v>6363</v>
      </c>
      <c r="F2293" s="22" t="s">
        <v>1255</v>
      </c>
      <c r="G2293" s="22" t="s">
        <v>405</v>
      </c>
      <c r="H2293" s="17">
        <v>44776</v>
      </c>
      <c r="I2293" s="22" t="s">
        <v>4587</v>
      </c>
    </row>
    <row r="2294" spans="1:9">
      <c r="A2294" s="22">
        <f t="shared" si="71"/>
        <v>2290</v>
      </c>
      <c r="B2294" s="21" t="str">
        <f t="shared" si="70"/>
        <v>80003011</v>
      </c>
      <c r="C2294" s="21">
        <v>80003011</v>
      </c>
      <c r="D2294" s="22"/>
      <c r="E2294" s="22" t="s">
        <v>5096</v>
      </c>
      <c r="F2294" s="22" t="s">
        <v>1255</v>
      </c>
      <c r="G2294" s="22" t="s">
        <v>405</v>
      </c>
      <c r="H2294" s="17">
        <v>44776</v>
      </c>
      <c r="I2294" s="22" t="s">
        <v>4587</v>
      </c>
    </row>
    <row r="2295" spans="1:9">
      <c r="A2295" s="22">
        <f t="shared" si="71"/>
        <v>2291</v>
      </c>
      <c r="B2295" s="21" t="str">
        <f t="shared" si="70"/>
        <v>08003808</v>
      </c>
      <c r="C2295" s="21">
        <v>8003808</v>
      </c>
      <c r="D2295" s="22"/>
      <c r="E2295" s="22" t="s">
        <v>6364</v>
      </c>
      <c r="F2295" s="22" t="s">
        <v>1255</v>
      </c>
      <c r="G2295" s="22" t="s">
        <v>405</v>
      </c>
      <c r="H2295" s="17">
        <v>44776</v>
      </c>
      <c r="I2295" s="22" t="s">
        <v>4587</v>
      </c>
    </row>
    <row r="2296" spans="1:9">
      <c r="A2296" s="22">
        <f t="shared" si="71"/>
        <v>2292</v>
      </c>
      <c r="B2296" s="21" t="str">
        <f t="shared" si="70"/>
        <v>80003184</v>
      </c>
      <c r="C2296" s="21">
        <v>80003184</v>
      </c>
      <c r="D2296" s="22"/>
      <c r="E2296" s="22" t="s">
        <v>6365</v>
      </c>
      <c r="F2296" s="22" t="s">
        <v>1255</v>
      </c>
      <c r="G2296" s="22" t="s">
        <v>405</v>
      </c>
      <c r="H2296" s="17">
        <v>44776</v>
      </c>
      <c r="I2296" s="22" t="s">
        <v>4587</v>
      </c>
    </row>
    <row r="2297" spans="1:9">
      <c r="A2297" s="22">
        <f t="shared" si="71"/>
        <v>2293</v>
      </c>
      <c r="B2297" s="21" t="str">
        <f t="shared" si="70"/>
        <v>702171067</v>
      </c>
      <c r="C2297" s="21">
        <v>702171067</v>
      </c>
      <c r="D2297" s="22"/>
      <c r="E2297" s="22" t="s">
        <v>5293</v>
      </c>
      <c r="F2297" s="22" t="s">
        <v>3947</v>
      </c>
      <c r="G2297" s="22" t="s">
        <v>328</v>
      </c>
      <c r="H2297" s="17">
        <v>44776</v>
      </c>
      <c r="I2297" s="22" t="s">
        <v>4587</v>
      </c>
    </row>
    <row r="2298" spans="1:9">
      <c r="A2298" s="22">
        <f t="shared" si="71"/>
        <v>2294</v>
      </c>
      <c r="B2298" s="21" t="str">
        <f t="shared" si="70"/>
        <v>80003987</v>
      </c>
      <c r="C2298" s="21">
        <v>80003987</v>
      </c>
      <c r="D2298" s="22"/>
      <c r="E2298" s="22" t="s">
        <v>5325</v>
      </c>
      <c r="F2298" s="22" t="s">
        <v>1255</v>
      </c>
      <c r="G2298" s="22" t="s">
        <v>328</v>
      </c>
      <c r="H2298" s="17">
        <v>44776</v>
      </c>
      <c r="I2298" s="22" t="s">
        <v>4587</v>
      </c>
    </row>
    <row r="2299" spans="1:9">
      <c r="A2299" s="22">
        <f t="shared" si="71"/>
        <v>2295</v>
      </c>
      <c r="B2299" s="21" t="str">
        <f t="shared" si="70"/>
        <v>83105021</v>
      </c>
      <c r="C2299" s="21">
        <v>83105021</v>
      </c>
      <c r="D2299" s="22"/>
      <c r="E2299" s="22" t="s">
        <v>6366</v>
      </c>
      <c r="F2299" s="22" t="s">
        <v>3947</v>
      </c>
      <c r="G2299" s="22" t="s">
        <v>328</v>
      </c>
      <c r="H2299" s="17">
        <v>44776</v>
      </c>
      <c r="I2299" s="22" t="s">
        <v>4587</v>
      </c>
    </row>
    <row r="2300" spans="1:9">
      <c r="A2300" s="22">
        <f t="shared" si="71"/>
        <v>2296</v>
      </c>
      <c r="B2300" s="21" t="str">
        <f t="shared" si="70"/>
        <v>83105015</v>
      </c>
      <c r="C2300" s="21">
        <v>83105015</v>
      </c>
      <c r="D2300" s="22"/>
      <c r="E2300" s="22" t="s">
        <v>6367</v>
      </c>
      <c r="F2300" s="22" t="s">
        <v>3947</v>
      </c>
      <c r="G2300" s="22" t="s">
        <v>328</v>
      </c>
      <c r="H2300" s="17">
        <v>44776</v>
      </c>
      <c r="I2300" s="22" t="s">
        <v>4587</v>
      </c>
    </row>
    <row r="2301" spans="1:9">
      <c r="A2301" s="22">
        <f t="shared" si="71"/>
        <v>2297</v>
      </c>
      <c r="B2301" s="21" t="str">
        <f t="shared" si="70"/>
        <v>83105021</v>
      </c>
      <c r="C2301" s="21">
        <v>83105021</v>
      </c>
      <c r="D2301" s="22"/>
      <c r="E2301" s="22" t="s">
        <v>6366</v>
      </c>
      <c r="F2301" s="22" t="s">
        <v>3947</v>
      </c>
      <c r="G2301" s="22" t="s">
        <v>328</v>
      </c>
      <c r="H2301" s="17">
        <v>44776</v>
      </c>
      <c r="I2301" s="22" t="s">
        <v>4587</v>
      </c>
    </row>
    <row r="2302" spans="1:9">
      <c r="A2302" s="22">
        <f t="shared" si="71"/>
        <v>2298</v>
      </c>
      <c r="B2302" s="21" t="str">
        <f t="shared" si="70"/>
        <v>83105015</v>
      </c>
      <c r="C2302" s="21">
        <v>83105015</v>
      </c>
      <c r="D2302" s="22"/>
      <c r="E2302" s="22" t="s">
        <v>6368</v>
      </c>
      <c r="F2302" s="22" t="s">
        <v>3947</v>
      </c>
      <c r="G2302" s="22" t="s">
        <v>328</v>
      </c>
      <c r="H2302" s="17">
        <v>44776</v>
      </c>
      <c r="I2302" s="22" t="s">
        <v>4587</v>
      </c>
    </row>
    <row r="2303" spans="1:9">
      <c r="A2303" s="22">
        <f t="shared" si="71"/>
        <v>2299</v>
      </c>
      <c r="B2303" s="21" t="str">
        <f t="shared" si="70"/>
        <v>80003631</v>
      </c>
      <c r="C2303" s="21">
        <v>80003631</v>
      </c>
      <c r="D2303" s="22"/>
      <c r="E2303" s="22" t="s">
        <v>3212</v>
      </c>
      <c r="F2303" s="22" t="s">
        <v>1255</v>
      </c>
      <c r="G2303" s="22" t="s">
        <v>405</v>
      </c>
      <c r="H2303" s="17">
        <v>44776</v>
      </c>
      <c r="I2303" s="22" t="s">
        <v>4587</v>
      </c>
    </row>
    <row r="2304" spans="1:9">
      <c r="A2304" s="22">
        <f t="shared" si="71"/>
        <v>2300</v>
      </c>
      <c r="B2304" s="21" t="str">
        <f t="shared" si="70"/>
        <v>80002236</v>
      </c>
      <c r="C2304" s="21">
        <v>80002236</v>
      </c>
      <c r="D2304" s="22"/>
      <c r="E2304" s="22" t="s">
        <v>5670</v>
      </c>
      <c r="F2304" s="22" t="s">
        <v>1255</v>
      </c>
      <c r="G2304" s="22" t="s">
        <v>405</v>
      </c>
      <c r="H2304" s="17">
        <v>44776</v>
      </c>
      <c r="I2304" s="22" t="s">
        <v>4587</v>
      </c>
    </row>
    <row r="2305" spans="1:9">
      <c r="A2305" s="22">
        <f t="shared" si="71"/>
        <v>2301</v>
      </c>
      <c r="B2305" s="21" t="str">
        <f t="shared" si="70"/>
        <v>80002236</v>
      </c>
      <c r="C2305" s="21">
        <v>80002236</v>
      </c>
      <c r="D2305" s="22"/>
      <c r="E2305" s="22" t="s">
        <v>5670</v>
      </c>
      <c r="F2305" s="22" t="s">
        <v>1255</v>
      </c>
      <c r="G2305" s="22" t="s">
        <v>405</v>
      </c>
      <c r="H2305" s="17">
        <v>44776</v>
      </c>
      <c r="I2305" s="22" t="s">
        <v>4587</v>
      </c>
    </row>
    <row r="2306" spans="1:9">
      <c r="A2306" s="22">
        <f t="shared" si="71"/>
        <v>2302</v>
      </c>
      <c r="B2306" s="21" t="str">
        <f t="shared" si="70"/>
        <v>80002524</v>
      </c>
      <c r="C2306" s="21">
        <v>80002524</v>
      </c>
      <c r="D2306" s="22"/>
      <c r="E2306" s="22" t="s">
        <v>6369</v>
      </c>
      <c r="F2306" s="22" t="s">
        <v>1255</v>
      </c>
      <c r="G2306" s="22" t="s">
        <v>405</v>
      </c>
      <c r="H2306" s="17">
        <v>44776</v>
      </c>
      <c r="I2306" s="22" t="s">
        <v>4587</v>
      </c>
    </row>
    <row r="2307" spans="1:9">
      <c r="A2307" s="22">
        <f t="shared" si="71"/>
        <v>2303</v>
      </c>
      <c r="B2307" s="21" t="str">
        <f t="shared" si="70"/>
        <v>BMP-130421</v>
      </c>
      <c r="C2307" s="21" t="s">
        <v>481</v>
      </c>
      <c r="D2307" s="22"/>
      <c r="E2307" s="22" t="s">
        <v>6370</v>
      </c>
      <c r="F2307" s="22" t="s">
        <v>326</v>
      </c>
      <c r="G2307" s="22" t="s">
        <v>405</v>
      </c>
      <c r="H2307" s="17">
        <v>44777</v>
      </c>
      <c r="I2307" s="22" t="s">
        <v>4587</v>
      </c>
    </row>
    <row r="2308" spans="1:9">
      <c r="A2308" s="22">
        <f t="shared" si="71"/>
        <v>2304</v>
      </c>
      <c r="B2308" s="21" t="str">
        <f t="shared" si="70"/>
        <v>00117423</v>
      </c>
      <c r="C2308" s="21">
        <v>117423</v>
      </c>
      <c r="D2308" s="22"/>
      <c r="E2308" s="22" t="s">
        <v>5192</v>
      </c>
      <c r="F2308" s="22" t="s">
        <v>1255</v>
      </c>
      <c r="G2308" s="22" t="s">
        <v>355</v>
      </c>
      <c r="H2308" s="17">
        <v>44777</v>
      </c>
      <c r="I2308" s="22" t="s">
        <v>4587</v>
      </c>
    </row>
    <row r="2309" spans="1:9">
      <c r="A2309" s="22">
        <f t="shared" si="71"/>
        <v>2305</v>
      </c>
      <c r="B2309" s="21" t="str">
        <f t="shared" ref="B2309:B2372" si="72">TEXT(C2309,"00000000")</f>
        <v>22090010</v>
      </c>
      <c r="C2309" s="21">
        <v>22090010</v>
      </c>
      <c r="D2309" s="22"/>
      <c r="E2309" s="22" t="s">
        <v>6371</v>
      </c>
      <c r="F2309" s="22" t="s">
        <v>3799</v>
      </c>
      <c r="G2309" s="22" t="s">
        <v>328</v>
      </c>
      <c r="H2309" s="17">
        <v>44777</v>
      </c>
      <c r="I2309" s="22" t="s">
        <v>4587</v>
      </c>
    </row>
    <row r="2310" spans="1:9">
      <c r="A2310" s="22">
        <f t="shared" si="71"/>
        <v>2306</v>
      </c>
      <c r="B2310" s="21" t="str">
        <f t="shared" si="72"/>
        <v>80003807</v>
      </c>
      <c r="C2310" s="21">
        <v>80003807</v>
      </c>
      <c r="D2310" s="22"/>
      <c r="E2310" s="22" t="s">
        <v>1645</v>
      </c>
      <c r="F2310" s="22" t="s">
        <v>1255</v>
      </c>
      <c r="G2310" s="22" t="s">
        <v>405</v>
      </c>
      <c r="H2310" s="17">
        <v>44778</v>
      </c>
      <c r="I2310" s="22" t="s">
        <v>4587</v>
      </c>
    </row>
    <row r="2311" spans="1:9">
      <c r="A2311" s="22">
        <f t="shared" si="71"/>
        <v>2307</v>
      </c>
      <c r="B2311" s="21" t="str">
        <f t="shared" si="72"/>
        <v>80002018</v>
      </c>
      <c r="C2311" s="21">
        <v>80002018</v>
      </c>
      <c r="D2311" s="22"/>
      <c r="E2311" s="22" t="s">
        <v>5671</v>
      </c>
      <c r="F2311" s="22" t="s">
        <v>1255</v>
      </c>
      <c r="G2311" s="22" t="s">
        <v>405</v>
      </c>
      <c r="H2311" s="17">
        <v>44778</v>
      </c>
      <c r="I2311" s="22" t="s">
        <v>4587</v>
      </c>
    </row>
    <row r="2312" spans="1:9">
      <c r="A2312" s="22">
        <f t="shared" ref="A2312:A2375" si="73">A2311+1</f>
        <v>2308</v>
      </c>
      <c r="B2312" s="21" t="str">
        <f t="shared" si="72"/>
        <v>80003802</v>
      </c>
      <c r="C2312" s="21">
        <v>80003802</v>
      </c>
      <c r="D2312" s="22"/>
      <c r="E2312" s="22" t="s">
        <v>6372</v>
      </c>
      <c r="F2312" s="22" t="s">
        <v>1255</v>
      </c>
      <c r="G2312" s="22" t="s">
        <v>405</v>
      </c>
      <c r="H2312" s="17">
        <v>44778</v>
      </c>
      <c r="I2312" s="22" t="s">
        <v>4587</v>
      </c>
    </row>
    <row r="2313" spans="1:9">
      <c r="A2313" s="22">
        <f t="shared" si="73"/>
        <v>2309</v>
      </c>
      <c r="B2313" s="21" t="str">
        <f t="shared" si="72"/>
        <v>80003815</v>
      </c>
      <c r="C2313" s="21">
        <v>80003815</v>
      </c>
      <c r="D2313" s="22"/>
      <c r="E2313" s="22" t="s">
        <v>6373</v>
      </c>
      <c r="F2313" s="22" t="s">
        <v>1255</v>
      </c>
      <c r="G2313" s="22" t="s">
        <v>405</v>
      </c>
      <c r="H2313" s="17">
        <v>44778</v>
      </c>
      <c r="I2313" s="22" t="s">
        <v>4587</v>
      </c>
    </row>
    <row r="2314" spans="1:9">
      <c r="A2314" s="22">
        <f t="shared" si="73"/>
        <v>2310</v>
      </c>
      <c r="B2314" s="21" t="str">
        <f t="shared" si="72"/>
        <v>80003809</v>
      </c>
      <c r="C2314" s="21">
        <v>80003809</v>
      </c>
      <c r="D2314" s="22"/>
      <c r="E2314" s="22" t="s">
        <v>6374</v>
      </c>
      <c r="F2314" s="22" t="s">
        <v>1255</v>
      </c>
      <c r="G2314" s="22" t="s">
        <v>405</v>
      </c>
      <c r="H2314" s="17">
        <v>44778</v>
      </c>
      <c r="I2314" s="22" t="s">
        <v>4587</v>
      </c>
    </row>
    <row r="2315" spans="1:9">
      <c r="A2315" s="22">
        <f t="shared" si="73"/>
        <v>2311</v>
      </c>
      <c r="B2315" s="21" t="str">
        <f t="shared" si="72"/>
        <v>80003809</v>
      </c>
      <c r="C2315" s="21">
        <v>80003809</v>
      </c>
      <c r="D2315" s="22"/>
      <c r="E2315" s="22" t="s">
        <v>6374</v>
      </c>
      <c r="F2315" s="22" t="s">
        <v>1255</v>
      </c>
      <c r="G2315" s="22" t="s">
        <v>405</v>
      </c>
      <c r="H2315" s="17">
        <v>44778</v>
      </c>
      <c r="I2315" s="22" t="s">
        <v>4587</v>
      </c>
    </row>
    <row r="2316" spans="1:9">
      <c r="A2316" s="22">
        <f t="shared" si="73"/>
        <v>2312</v>
      </c>
      <c r="B2316" s="21" t="str">
        <f t="shared" si="72"/>
        <v>00112727</v>
      </c>
      <c r="C2316" s="21">
        <v>112727</v>
      </c>
      <c r="D2316" s="22"/>
      <c r="E2316" s="22" t="s">
        <v>6375</v>
      </c>
      <c r="F2316" s="22" t="s">
        <v>1255</v>
      </c>
      <c r="G2316" s="22" t="s">
        <v>405</v>
      </c>
      <c r="H2316" s="17">
        <v>44779</v>
      </c>
      <c r="I2316" s="22" t="s">
        <v>4587</v>
      </c>
    </row>
    <row r="2317" spans="1:9">
      <c r="A2317" s="22">
        <f t="shared" si="73"/>
        <v>2313</v>
      </c>
      <c r="B2317" s="21" t="str">
        <f t="shared" si="72"/>
        <v>80001795</v>
      </c>
      <c r="C2317" s="21">
        <v>80001795</v>
      </c>
      <c r="D2317" s="22"/>
      <c r="E2317" s="22" t="s">
        <v>5628</v>
      </c>
      <c r="F2317" s="22" t="s">
        <v>1255</v>
      </c>
      <c r="G2317" s="22" t="s">
        <v>328</v>
      </c>
      <c r="H2317" s="17">
        <v>44779</v>
      </c>
      <c r="I2317" s="22" t="s">
        <v>4587</v>
      </c>
    </row>
    <row r="2318" spans="1:9">
      <c r="A2318" s="22">
        <f t="shared" si="73"/>
        <v>2314</v>
      </c>
      <c r="B2318" s="21" t="str">
        <f t="shared" si="72"/>
        <v>80002174</v>
      </c>
      <c r="C2318" s="21">
        <v>80002174</v>
      </c>
      <c r="D2318" s="22"/>
      <c r="E2318" s="22" t="s">
        <v>5700</v>
      </c>
      <c r="F2318" s="22" t="s">
        <v>1255</v>
      </c>
      <c r="G2318" s="22" t="s">
        <v>328</v>
      </c>
      <c r="H2318" s="17">
        <v>44779</v>
      </c>
      <c r="I2318" s="22" t="s">
        <v>4587</v>
      </c>
    </row>
    <row r="2319" spans="1:9">
      <c r="A2319" s="22">
        <f t="shared" si="73"/>
        <v>2315</v>
      </c>
      <c r="B2319" s="21" t="str">
        <f t="shared" si="72"/>
        <v>00110961</v>
      </c>
      <c r="C2319" s="21">
        <v>110961</v>
      </c>
      <c r="D2319" s="22"/>
      <c r="E2319" s="22" t="s">
        <v>5904</v>
      </c>
      <c r="F2319" s="22" t="s">
        <v>1255</v>
      </c>
      <c r="G2319" s="22" t="s">
        <v>328</v>
      </c>
      <c r="H2319" s="17">
        <v>44779</v>
      </c>
      <c r="I2319" s="22" t="s">
        <v>4587</v>
      </c>
    </row>
    <row r="2320" spans="1:9">
      <c r="A2320" s="22">
        <f t="shared" si="73"/>
        <v>2316</v>
      </c>
      <c r="B2320" s="21" t="str">
        <f t="shared" si="72"/>
        <v>80004476</v>
      </c>
      <c r="C2320" s="21">
        <v>80004476</v>
      </c>
      <c r="D2320" s="22"/>
      <c r="E2320" s="22" t="s">
        <v>6376</v>
      </c>
      <c r="F2320" s="22" t="s">
        <v>1255</v>
      </c>
      <c r="G2320" s="22" t="s">
        <v>405</v>
      </c>
      <c r="H2320" s="17">
        <v>44779</v>
      </c>
      <c r="I2320" s="22" t="s">
        <v>4587</v>
      </c>
    </row>
    <row r="2321" spans="1:9">
      <c r="A2321" s="22">
        <f t="shared" si="73"/>
        <v>2317</v>
      </c>
      <c r="B2321" s="21" t="str">
        <f t="shared" si="72"/>
        <v>80003250</v>
      </c>
      <c r="C2321" s="21">
        <v>80003250</v>
      </c>
      <c r="D2321" s="22"/>
      <c r="E2321" s="22" t="s">
        <v>6377</v>
      </c>
      <c r="F2321" s="22" t="s">
        <v>1255</v>
      </c>
      <c r="G2321" s="22" t="s">
        <v>328</v>
      </c>
      <c r="H2321" s="17">
        <v>44779</v>
      </c>
      <c r="I2321" s="22" t="s">
        <v>4587</v>
      </c>
    </row>
    <row r="2322" spans="1:9">
      <c r="A2322" s="22">
        <f t="shared" si="73"/>
        <v>2318</v>
      </c>
      <c r="B2322" s="21" t="str">
        <f t="shared" si="72"/>
        <v>80002128</v>
      </c>
      <c r="C2322" s="21">
        <v>80002128</v>
      </c>
      <c r="D2322" s="22"/>
      <c r="E2322" s="22" t="s">
        <v>2703</v>
      </c>
      <c r="F2322" s="22" t="s">
        <v>1255</v>
      </c>
      <c r="G2322" s="22" t="s">
        <v>405</v>
      </c>
      <c r="H2322" s="17">
        <v>44780</v>
      </c>
      <c r="I2322" s="22" t="s">
        <v>4587</v>
      </c>
    </row>
    <row r="2323" spans="1:9">
      <c r="A2323" s="22">
        <f t="shared" si="73"/>
        <v>2319</v>
      </c>
      <c r="B2323" s="21" t="str">
        <f t="shared" si="72"/>
        <v>80000645</v>
      </c>
      <c r="C2323" s="21">
        <v>80000645</v>
      </c>
      <c r="D2323" s="22"/>
      <c r="E2323" s="22" t="s">
        <v>5139</v>
      </c>
      <c r="F2323" s="22" t="s">
        <v>1255</v>
      </c>
      <c r="G2323" s="22" t="s">
        <v>405</v>
      </c>
      <c r="H2323" s="17">
        <v>44780</v>
      </c>
      <c r="I2323" s="22" t="s">
        <v>4587</v>
      </c>
    </row>
    <row r="2324" spans="1:9">
      <c r="A2324" s="22">
        <f t="shared" si="73"/>
        <v>2320</v>
      </c>
      <c r="B2324" s="21" t="str">
        <f t="shared" si="72"/>
        <v>80003803</v>
      </c>
      <c r="C2324" s="21">
        <v>80003803</v>
      </c>
      <c r="D2324" s="22"/>
      <c r="E2324" s="22" t="s">
        <v>2809</v>
      </c>
      <c r="F2324" s="22" t="s">
        <v>1255</v>
      </c>
      <c r="G2324" s="22" t="s">
        <v>405</v>
      </c>
      <c r="H2324" s="17">
        <v>44780</v>
      </c>
      <c r="I2324" s="22" t="s">
        <v>4587</v>
      </c>
    </row>
    <row r="2325" spans="1:9">
      <c r="A2325" s="22">
        <f t="shared" si="73"/>
        <v>2321</v>
      </c>
      <c r="B2325" s="21" t="str">
        <f t="shared" si="72"/>
        <v>80003050</v>
      </c>
      <c r="C2325" s="21">
        <v>80003050</v>
      </c>
      <c r="D2325" s="22"/>
      <c r="E2325" s="22" t="s">
        <v>5631</v>
      </c>
      <c r="F2325" s="22" t="s">
        <v>1255</v>
      </c>
      <c r="G2325" s="22" t="s">
        <v>405</v>
      </c>
      <c r="H2325" s="17">
        <v>44780</v>
      </c>
      <c r="I2325" s="22" t="s">
        <v>4587</v>
      </c>
    </row>
    <row r="2326" spans="1:9">
      <c r="A2326" s="22">
        <f t="shared" si="73"/>
        <v>2322</v>
      </c>
      <c r="B2326" s="21" t="str">
        <f t="shared" si="72"/>
        <v>80002839</v>
      </c>
      <c r="C2326" s="21">
        <v>80002839</v>
      </c>
      <c r="D2326" s="22"/>
      <c r="E2326" s="22" t="s">
        <v>1341</v>
      </c>
      <c r="F2326" s="22" t="s">
        <v>1255</v>
      </c>
      <c r="G2326" s="22" t="s">
        <v>405</v>
      </c>
      <c r="H2326" s="17">
        <v>44780</v>
      </c>
      <c r="I2326" s="22" t="s">
        <v>4587</v>
      </c>
    </row>
    <row r="2327" spans="1:9">
      <c r="A2327" s="22">
        <f t="shared" si="73"/>
        <v>2323</v>
      </c>
      <c r="B2327" s="21" t="str">
        <f t="shared" si="72"/>
        <v>80003896</v>
      </c>
      <c r="C2327" s="21">
        <v>80003896</v>
      </c>
      <c r="D2327" s="22"/>
      <c r="E2327" s="22" t="s">
        <v>6378</v>
      </c>
      <c r="F2327" s="22" t="s">
        <v>1255</v>
      </c>
      <c r="G2327" s="22" t="s">
        <v>405</v>
      </c>
      <c r="H2327" s="17">
        <v>44780</v>
      </c>
      <c r="I2327" s="22" t="s">
        <v>4587</v>
      </c>
    </row>
    <row r="2328" spans="1:9">
      <c r="A2328" s="22">
        <f t="shared" si="73"/>
        <v>2324</v>
      </c>
      <c r="B2328" s="21" t="str">
        <f t="shared" si="72"/>
        <v>80002715</v>
      </c>
      <c r="C2328" s="21">
        <v>80002715</v>
      </c>
      <c r="D2328" s="22"/>
      <c r="E2328" s="22" t="s">
        <v>6048</v>
      </c>
      <c r="F2328" s="22" t="s">
        <v>1255</v>
      </c>
      <c r="G2328" s="22" t="s">
        <v>405</v>
      </c>
      <c r="H2328" s="17">
        <v>44780</v>
      </c>
      <c r="I2328" s="22" t="s">
        <v>4587</v>
      </c>
    </row>
    <row r="2329" spans="1:9">
      <c r="A2329" s="22">
        <f t="shared" si="73"/>
        <v>2325</v>
      </c>
      <c r="B2329" s="21" t="str">
        <f t="shared" si="72"/>
        <v>80002747</v>
      </c>
      <c r="C2329" s="21">
        <v>80002747</v>
      </c>
      <c r="D2329" s="22"/>
      <c r="E2329" s="22" t="s">
        <v>6379</v>
      </c>
      <c r="F2329" s="22" t="s">
        <v>1255</v>
      </c>
      <c r="G2329" s="22" t="s">
        <v>405</v>
      </c>
      <c r="H2329" s="17">
        <v>44780</v>
      </c>
      <c r="I2329" s="22" t="s">
        <v>4587</v>
      </c>
    </row>
    <row r="2330" spans="1:9">
      <c r="A2330" s="22">
        <f t="shared" si="73"/>
        <v>2326</v>
      </c>
      <c r="B2330" s="21" t="str">
        <f t="shared" si="72"/>
        <v>80002539</v>
      </c>
      <c r="C2330" s="21">
        <v>80002539</v>
      </c>
      <c r="D2330" s="22"/>
      <c r="E2330" s="22" t="s">
        <v>6380</v>
      </c>
      <c r="F2330" s="22" t="s">
        <v>1255</v>
      </c>
      <c r="G2330" s="22" t="s">
        <v>405</v>
      </c>
      <c r="H2330" s="17">
        <v>44780</v>
      </c>
      <c r="I2330" s="22" t="s">
        <v>4587</v>
      </c>
    </row>
    <row r="2331" spans="1:9">
      <c r="A2331" s="22">
        <f t="shared" si="73"/>
        <v>2327</v>
      </c>
      <c r="B2331" s="21" t="str">
        <f t="shared" si="72"/>
        <v>80001312</v>
      </c>
      <c r="C2331" s="21">
        <v>80001312</v>
      </c>
      <c r="D2331" s="22"/>
      <c r="E2331" s="22" t="s">
        <v>5304</v>
      </c>
      <c r="F2331" s="22" t="s">
        <v>1255</v>
      </c>
      <c r="G2331" s="22" t="s">
        <v>386</v>
      </c>
      <c r="H2331" s="17">
        <v>44781</v>
      </c>
      <c r="I2331" s="22" t="s">
        <v>4587</v>
      </c>
    </row>
    <row r="2332" spans="1:9">
      <c r="A2332" s="22">
        <f t="shared" si="73"/>
        <v>2328</v>
      </c>
      <c r="B2332" s="21" t="str">
        <f t="shared" si="72"/>
        <v>00418055</v>
      </c>
      <c r="C2332" s="21">
        <v>418055</v>
      </c>
      <c r="D2332" s="22"/>
      <c r="E2332" s="22" t="s">
        <v>6072</v>
      </c>
      <c r="F2332" s="22" t="s">
        <v>1255</v>
      </c>
      <c r="G2332" s="22" t="s">
        <v>328</v>
      </c>
      <c r="H2332" s="17">
        <v>44781</v>
      </c>
      <c r="I2332" s="22" t="s">
        <v>4587</v>
      </c>
    </row>
    <row r="2333" spans="1:9">
      <c r="A2333" s="22">
        <f t="shared" si="73"/>
        <v>2329</v>
      </c>
      <c r="B2333" s="21" t="str">
        <f t="shared" si="72"/>
        <v>C212004</v>
      </c>
      <c r="C2333" s="21" t="s">
        <v>6381</v>
      </c>
      <c r="D2333" s="22"/>
      <c r="E2333" s="22" t="s">
        <v>6382</v>
      </c>
      <c r="F2333" s="22" t="s">
        <v>666</v>
      </c>
      <c r="G2333" s="22" t="s">
        <v>386</v>
      </c>
      <c r="H2333" s="17">
        <v>44781</v>
      </c>
      <c r="I2333" s="22" t="s">
        <v>4587</v>
      </c>
    </row>
    <row r="2334" spans="1:9">
      <c r="A2334" s="22">
        <f t="shared" si="73"/>
        <v>2330</v>
      </c>
      <c r="B2334" s="21" t="str">
        <f t="shared" si="72"/>
        <v>80004088</v>
      </c>
      <c r="C2334" s="21">
        <v>80004088</v>
      </c>
      <c r="D2334" s="22"/>
      <c r="E2334" s="22" t="s">
        <v>6383</v>
      </c>
      <c r="F2334" s="22" t="s">
        <v>1255</v>
      </c>
      <c r="G2334" s="22" t="s">
        <v>3973</v>
      </c>
      <c r="H2334" s="17">
        <v>44781</v>
      </c>
      <c r="I2334" s="22" t="s">
        <v>4587</v>
      </c>
    </row>
    <row r="2335" spans="1:9">
      <c r="A2335" s="22">
        <f t="shared" si="73"/>
        <v>2331</v>
      </c>
      <c r="B2335" s="21" t="str">
        <f t="shared" si="72"/>
        <v>80003811</v>
      </c>
      <c r="C2335" s="21">
        <v>80003811</v>
      </c>
      <c r="D2335" s="22"/>
      <c r="E2335" s="22" t="s">
        <v>6384</v>
      </c>
      <c r="F2335" s="22" t="s">
        <v>1255</v>
      </c>
      <c r="G2335" s="22" t="s">
        <v>405</v>
      </c>
      <c r="H2335" s="17">
        <v>44781</v>
      </c>
      <c r="I2335" s="22" t="s">
        <v>4587</v>
      </c>
    </row>
    <row r="2336" spans="1:9">
      <c r="A2336" s="22">
        <f t="shared" si="73"/>
        <v>2332</v>
      </c>
      <c r="B2336" s="21" t="str">
        <f t="shared" si="72"/>
        <v>80000848</v>
      </c>
      <c r="C2336" s="21">
        <v>80000848</v>
      </c>
      <c r="D2336" s="22"/>
      <c r="E2336" s="22" t="s">
        <v>5391</v>
      </c>
      <c r="F2336" s="22" t="s">
        <v>1255</v>
      </c>
      <c r="G2336" s="22" t="s">
        <v>328</v>
      </c>
      <c r="H2336" s="17">
        <v>44782</v>
      </c>
      <c r="I2336" s="22" t="s">
        <v>4587</v>
      </c>
    </row>
    <row r="2337" spans="1:9">
      <c r="A2337" s="22">
        <f t="shared" si="73"/>
        <v>2333</v>
      </c>
      <c r="B2337" s="21" t="str">
        <f t="shared" si="72"/>
        <v>80002987</v>
      </c>
      <c r="C2337" s="21">
        <v>80002987</v>
      </c>
      <c r="D2337" s="22"/>
      <c r="E2337" s="22" t="s">
        <v>6075</v>
      </c>
      <c r="F2337" s="22" t="s">
        <v>1255</v>
      </c>
      <c r="G2337" s="22" t="s">
        <v>328</v>
      </c>
      <c r="H2337" s="17">
        <v>44782</v>
      </c>
      <c r="I2337" s="22" t="s">
        <v>4587</v>
      </c>
    </row>
    <row r="2338" spans="1:9">
      <c r="A2338" s="22">
        <f t="shared" si="73"/>
        <v>2334</v>
      </c>
      <c r="B2338" s="21" t="str">
        <f t="shared" si="72"/>
        <v>00112396</v>
      </c>
      <c r="C2338" s="21">
        <v>112396</v>
      </c>
      <c r="D2338" s="22"/>
      <c r="E2338" s="22" t="s">
        <v>6093</v>
      </c>
      <c r="F2338" s="22" t="s">
        <v>1255</v>
      </c>
      <c r="G2338" s="22" t="s">
        <v>3973</v>
      </c>
      <c r="H2338" s="17">
        <v>44782</v>
      </c>
      <c r="I2338" s="22" t="s">
        <v>4587</v>
      </c>
    </row>
    <row r="2339" spans="1:9">
      <c r="A2339" s="22">
        <f t="shared" si="73"/>
        <v>2335</v>
      </c>
      <c r="B2339" s="21" t="str">
        <f t="shared" si="72"/>
        <v>80003263</v>
      </c>
      <c r="C2339" s="21">
        <v>80003263</v>
      </c>
      <c r="D2339" s="22"/>
      <c r="E2339" s="22" t="s">
        <v>6385</v>
      </c>
      <c r="F2339" s="22" t="s">
        <v>1255</v>
      </c>
      <c r="G2339" s="22" t="s">
        <v>328</v>
      </c>
      <c r="H2339" s="17">
        <v>44782</v>
      </c>
      <c r="I2339" s="22" t="s">
        <v>4587</v>
      </c>
    </row>
    <row r="2340" spans="1:9">
      <c r="A2340" s="22">
        <f t="shared" si="73"/>
        <v>2336</v>
      </c>
      <c r="B2340" s="21" t="str">
        <f t="shared" si="72"/>
        <v>80002160</v>
      </c>
      <c r="C2340" s="21">
        <v>80002160</v>
      </c>
      <c r="D2340" s="22"/>
      <c r="E2340" s="22" t="s">
        <v>5519</v>
      </c>
      <c r="F2340" s="22" t="s">
        <v>1255</v>
      </c>
      <c r="G2340" s="22" t="s">
        <v>405</v>
      </c>
      <c r="H2340" s="17">
        <v>44782</v>
      </c>
      <c r="I2340" s="22" t="s">
        <v>4587</v>
      </c>
    </row>
    <row r="2341" spans="1:9">
      <c r="A2341" s="22">
        <f t="shared" si="73"/>
        <v>2337</v>
      </c>
      <c r="B2341" s="21" t="str">
        <f t="shared" si="72"/>
        <v>80003079</v>
      </c>
      <c r="C2341" s="21">
        <v>80003079</v>
      </c>
      <c r="D2341" s="22"/>
      <c r="E2341" s="22" t="s">
        <v>6120</v>
      </c>
      <c r="F2341" s="22" t="s">
        <v>1255</v>
      </c>
      <c r="G2341" s="22" t="s">
        <v>405</v>
      </c>
      <c r="H2341" s="17">
        <v>44782</v>
      </c>
      <c r="I2341" s="22" t="s">
        <v>4587</v>
      </c>
    </row>
    <row r="2342" spans="1:9">
      <c r="A2342" s="22">
        <f t="shared" si="73"/>
        <v>2338</v>
      </c>
      <c r="B2342" s="21" t="str">
        <f t="shared" si="72"/>
        <v>MP/SIS-20070580</v>
      </c>
      <c r="C2342" s="21" t="s">
        <v>4428</v>
      </c>
      <c r="D2342" s="22"/>
      <c r="E2342" s="22" t="s">
        <v>5529</v>
      </c>
      <c r="F2342" s="22" t="s">
        <v>744</v>
      </c>
      <c r="G2342" s="22" t="s">
        <v>328</v>
      </c>
      <c r="H2342" s="17">
        <v>44782</v>
      </c>
      <c r="I2342" s="22" t="s">
        <v>4587</v>
      </c>
    </row>
    <row r="2343" spans="1:9">
      <c r="A2343" s="22">
        <f t="shared" si="73"/>
        <v>2339</v>
      </c>
      <c r="B2343" s="21" t="str">
        <f t="shared" si="72"/>
        <v>MP/SIS-20070580</v>
      </c>
      <c r="C2343" s="21" t="s">
        <v>4428</v>
      </c>
      <c r="D2343" s="22"/>
      <c r="E2343" s="22" t="s">
        <v>5529</v>
      </c>
      <c r="F2343" s="22" t="s">
        <v>744</v>
      </c>
      <c r="G2343" s="22" t="s">
        <v>328</v>
      </c>
      <c r="H2343" s="17">
        <v>44782</v>
      </c>
      <c r="I2343" s="22" t="s">
        <v>4587</v>
      </c>
    </row>
    <row r="2344" spans="1:9">
      <c r="A2344" s="22">
        <f t="shared" si="73"/>
        <v>2340</v>
      </c>
      <c r="B2344" s="21" t="str">
        <f t="shared" si="72"/>
        <v>80002933</v>
      </c>
      <c r="C2344" s="21">
        <v>80002933</v>
      </c>
      <c r="D2344" s="22"/>
      <c r="E2344" s="22" t="s">
        <v>6386</v>
      </c>
      <c r="F2344" s="22" t="s">
        <v>1255</v>
      </c>
      <c r="G2344" s="22" t="s">
        <v>328</v>
      </c>
      <c r="H2344" s="17">
        <v>44782</v>
      </c>
      <c r="I2344" s="22" t="s">
        <v>4587</v>
      </c>
    </row>
    <row r="2345" spans="1:9">
      <c r="A2345" s="22">
        <f t="shared" si="73"/>
        <v>2341</v>
      </c>
      <c r="B2345" s="21" t="str">
        <f t="shared" si="72"/>
        <v>80002969</v>
      </c>
      <c r="C2345" s="21">
        <v>80002969</v>
      </c>
      <c r="D2345" s="22"/>
      <c r="E2345" s="22" t="s">
        <v>6387</v>
      </c>
      <c r="F2345" s="22" t="s">
        <v>1255</v>
      </c>
      <c r="G2345" s="22" t="s">
        <v>328</v>
      </c>
      <c r="H2345" s="17">
        <v>44782</v>
      </c>
      <c r="I2345" s="22" t="s">
        <v>4587</v>
      </c>
    </row>
    <row r="2346" spans="1:9">
      <c r="A2346" s="22">
        <f t="shared" si="73"/>
        <v>2342</v>
      </c>
      <c r="B2346" s="21" t="str">
        <f t="shared" si="72"/>
        <v>80002977</v>
      </c>
      <c r="C2346" s="21">
        <v>80002977</v>
      </c>
      <c r="D2346" s="22"/>
      <c r="E2346" s="22" t="s">
        <v>6388</v>
      </c>
      <c r="F2346" s="22" t="s">
        <v>1255</v>
      </c>
      <c r="G2346" s="22" t="s">
        <v>328</v>
      </c>
      <c r="H2346" s="17">
        <v>44782</v>
      </c>
      <c r="I2346" s="22" t="s">
        <v>4587</v>
      </c>
    </row>
    <row r="2347" spans="1:9">
      <c r="A2347" s="22">
        <f t="shared" si="73"/>
        <v>2343</v>
      </c>
      <c r="B2347" s="21" t="str">
        <f t="shared" si="72"/>
        <v>80002104</v>
      </c>
      <c r="C2347" s="21">
        <v>80002104</v>
      </c>
      <c r="D2347" s="22"/>
      <c r="E2347" s="22" t="s">
        <v>2038</v>
      </c>
      <c r="F2347" s="22" t="s">
        <v>1255</v>
      </c>
      <c r="G2347" s="22" t="s">
        <v>328</v>
      </c>
      <c r="H2347" s="17">
        <v>44782</v>
      </c>
      <c r="I2347" s="22" t="s">
        <v>4587</v>
      </c>
    </row>
    <row r="2348" spans="1:9">
      <c r="A2348" s="22">
        <f t="shared" si="73"/>
        <v>2344</v>
      </c>
      <c r="B2348" s="21" t="str">
        <f t="shared" si="72"/>
        <v>80002068</v>
      </c>
      <c r="C2348" s="21">
        <v>80002068</v>
      </c>
      <c r="D2348" s="22"/>
      <c r="E2348" s="22" t="s">
        <v>5747</v>
      </c>
      <c r="F2348" s="22" t="s">
        <v>1255</v>
      </c>
      <c r="G2348" s="22" t="s">
        <v>328</v>
      </c>
      <c r="H2348" s="17">
        <v>44782</v>
      </c>
      <c r="I2348" s="22" t="s">
        <v>4587</v>
      </c>
    </row>
    <row r="2349" spans="1:9">
      <c r="A2349" s="22">
        <f t="shared" si="73"/>
        <v>2345</v>
      </c>
      <c r="B2349" s="21" t="str">
        <f t="shared" si="72"/>
        <v>80003897</v>
      </c>
      <c r="C2349" s="21">
        <v>80003897</v>
      </c>
      <c r="D2349" s="22"/>
      <c r="E2349" s="22" t="s">
        <v>6389</v>
      </c>
      <c r="F2349" s="22" t="s">
        <v>1255</v>
      </c>
      <c r="G2349" s="22" t="s">
        <v>405</v>
      </c>
      <c r="H2349" s="17">
        <v>44783</v>
      </c>
      <c r="I2349" s="22" t="s">
        <v>4587</v>
      </c>
    </row>
    <row r="2350" spans="1:9">
      <c r="A2350" s="22">
        <f t="shared" si="73"/>
        <v>2346</v>
      </c>
      <c r="B2350" s="21" t="str">
        <f t="shared" si="72"/>
        <v>80003969</v>
      </c>
      <c r="C2350" s="21">
        <v>80003969</v>
      </c>
      <c r="D2350" s="22"/>
      <c r="E2350" s="22" t="s">
        <v>6390</v>
      </c>
      <c r="F2350" s="22" t="s">
        <v>1255</v>
      </c>
      <c r="G2350" s="22" t="s">
        <v>405</v>
      </c>
      <c r="H2350" s="17">
        <v>44783</v>
      </c>
      <c r="I2350" s="22" t="s">
        <v>4587</v>
      </c>
    </row>
    <row r="2351" spans="1:9">
      <c r="A2351" s="22">
        <f t="shared" si="73"/>
        <v>2347</v>
      </c>
      <c r="B2351" s="21" t="str">
        <f t="shared" si="72"/>
        <v>80001862</v>
      </c>
      <c r="C2351" s="21">
        <v>80001862</v>
      </c>
      <c r="D2351" s="22"/>
      <c r="E2351" s="22" t="s">
        <v>5751</v>
      </c>
      <c r="F2351" s="22" t="s">
        <v>1255</v>
      </c>
      <c r="G2351" s="22" t="s">
        <v>405</v>
      </c>
      <c r="H2351" s="17">
        <v>44783</v>
      </c>
      <c r="I2351" s="22" t="s">
        <v>4587</v>
      </c>
    </row>
    <row r="2352" spans="1:9">
      <c r="A2352" s="22">
        <f t="shared" si="73"/>
        <v>2348</v>
      </c>
      <c r="B2352" s="21" t="str">
        <f t="shared" si="72"/>
        <v>01205945</v>
      </c>
      <c r="C2352" s="21">
        <v>1205945</v>
      </c>
      <c r="D2352" s="22"/>
      <c r="E2352" s="22" t="s">
        <v>6391</v>
      </c>
      <c r="F2352" s="22" t="s">
        <v>1141</v>
      </c>
      <c r="G2352" s="22" t="s">
        <v>328</v>
      </c>
      <c r="H2352" s="17">
        <v>44783</v>
      </c>
      <c r="I2352" s="22" t="s">
        <v>4587</v>
      </c>
    </row>
    <row r="2353" spans="1:9">
      <c r="A2353" s="22">
        <f t="shared" si="73"/>
        <v>2349</v>
      </c>
      <c r="B2353" s="21" t="str">
        <f t="shared" si="72"/>
        <v>80003894</v>
      </c>
      <c r="C2353" s="21">
        <v>80003894</v>
      </c>
      <c r="D2353" s="22"/>
      <c r="E2353" s="22" t="s">
        <v>1633</v>
      </c>
      <c r="F2353" s="22" t="s">
        <v>1255</v>
      </c>
      <c r="G2353" s="22" t="s">
        <v>405</v>
      </c>
      <c r="H2353" s="17">
        <v>44783</v>
      </c>
      <c r="I2353" s="22" t="s">
        <v>4587</v>
      </c>
    </row>
    <row r="2354" spans="1:9">
      <c r="A2354" s="22">
        <f t="shared" si="73"/>
        <v>2350</v>
      </c>
      <c r="B2354" s="21" t="str">
        <f t="shared" si="72"/>
        <v>80003027</v>
      </c>
      <c r="C2354" s="21">
        <v>80003027</v>
      </c>
      <c r="D2354" s="22"/>
      <c r="E2354" s="22" t="s">
        <v>5633</v>
      </c>
      <c r="F2354" s="22" t="s">
        <v>1255</v>
      </c>
      <c r="G2354" s="22" t="s">
        <v>405</v>
      </c>
      <c r="H2354" s="17">
        <v>44783</v>
      </c>
      <c r="I2354" s="22" t="s">
        <v>4587</v>
      </c>
    </row>
    <row r="2355" spans="1:9">
      <c r="A2355" s="22">
        <f t="shared" si="73"/>
        <v>2351</v>
      </c>
      <c r="B2355" s="21" t="str">
        <f t="shared" si="72"/>
        <v>MP/ARCO0164</v>
      </c>
      <c r="C2355" s="21" t="s">
        <v>190</v>
      </c>
      <c r="D2355" s="22"/>
      <c r="E2355" s="22" t="s">
        <v>6392</v>
      </c>
      <c r="F2355" s="22" t="s">
        <v>19</v>
      </c>
      <c r="G2355" s="22" t="s">
        <v>3973</v>
      </c>
      <c r="H2355" s="17">
        <v>44783</v>
      </c>
      <c r="I2355" s="22" t="s">
        <v>4587</v>
      </c>
    </row>
    <row r="2356" spans="1:9">
      <c r="A2356" s="22">
        <f t="shared" si="73"/>
        <v>2352</v>
      </c>
      <c r="B2356" s="21" t="str">
        <f t="shared" si="72"/>
        <v>MP/ARCO0141</v>
      </c>
      <c r="C2356" s="21" t="s">
        <v>21</v>
      </c>
      <c r="D2356" s="22"/>
      <c r="E2356" s="22" t="s">
        <v>6393</v>
      </c>
      <c r="F2356" s="22" t="s">
        <v>19</v>
      </c>
      <c r="G2356" s="22" t="s">
        <v>3973</v>
      </c>
      <c r="H2356" s="17">
        <v>44783</v>
      </c>
      <c r="I2356" s="22" t="s">
        <v>4587</v>
      </c>
    </row>
    <row r="2357" spans="1:9">
      <c r="A2357" s="22">
        <f t="shared" si="73"/>
        <v>2353</v>
      </c>
      <c r="B2357" s="21" t="str">
        <f t="shared" si="72"/>
        <v>80002897</v>
      </c>
      <c r="C2357" s="21">
        <v>80002897</v>
      </c>
      <c r="D2357" s="22"/>
      <c r="E2357" s="22" t="s">
        <v>1782</v>
      </c>
      <c r="F2357" s="22" t="s">
        <v>1255</v>
      </c>
      <c r="G2357" s="22" t="s">
        <v>405</v>
      </c>
      <c r="H2357" s="17">
        <v>44783</v>
      </c>
      <c r="I2357" s="22" t="s">
        <v>4587</v>
      </c>
    </row>
    <row r="2358" spans="1:9">
      <c r="A2358" s="22">
        <f t="shared" si="73"/>
        <v>2354</v>
      </c>
      <c r="B2358" s="21" t="str">
        <f t="shared" si="72"/>
        <v>ISAC-21120545</v>
      </c>
      <c r="C2358" s="21" t="s">
        <v>37</v>
      </c>
      <c r="D2358" s="22"/>
      <c r="E2358" s="22" t="s">
        <v>6394</v>
      </c>
      <c r="F2358" s="22" t="s">
        <v>19</v>
      </c>
      <c r="G2358" s="22" t="s">
        <v>3973</v>
      </c>
      <c r="H2358" s="17">
        <v>44784</v>
      </c>
      <c r="I2358" s="22" t="s">
        <v>4587</v>
      </c>
    </row>
    <row r="2359" spans="1:9">
      <c r="A2359" s="22">
        <f t="shared" si="73"/>
        <v>2355</v>
      </c>
      <c r="B2359" s="21" t="str">
        <f t="shared" si="72"/>
        <v>80001839</v>
      </c>
      <c r="C2359" s="21">
        <v>80001839</v>
      </c>
      <c r="D2359" s="22"/>
      <c r="E2359" s="22" t="s">
        <v>6395</v>
      </c>
      <c r="F2359" s="22" t="s">
        <v>1255</v>
      </c>
      <c r="G2359" s="22" t="s">
        <v>405</v>
      </c>
      <c r="H2359" s="17">
        <v>44784</v>
      </c>
      <c r="I2359" s="22" t="s">
        <v>4587</v>
      </c>
    </row>
    <row r="2360" spans="1:9">
      <c r="A2360" s="22">
        <f t="shared" si="73"/>
        <v>2356</v>
      </c>
      <c r="B2360" s="21" t="str">
        <f t="shared" si="72"/>
        <v>00118255</v>
      </c>
      <c r="C2360" s="21">
        <v>118255</v>
      </c>
      <c r="D2360" s="22"/>
      <c r="E2360" s="22" t="s">
        <v>5212</v>
      </c>
      <c r="F2360" s="22" t="s">
        <v>1255</v>
      </c>
      <c r="G2360" s="22" t="s">
        <v>386</v>
      </c>
      <c r="H2360" s="17">
        <v>44784</v>
      </c>
      <c r="I2360" s="22" t="s">
        <v>4587</v>
      </c>
    </row>
    <row r="2361" spans="1:9">
      <c r="A2361" s="22">
        <f t="shared" si="73"/>
        <v>2357</v>
      </c>
      <c r="B2361" s="21" t="str">
        <f t="shared" si="72"/>
        <v>00118601</v>
      </c>
      <c r="C2361" s="21">
        <v>118601</v>
      </c>
      <c r="D2361" s="22"/>
      <c r="E2361" s="22" t="s">
        <v>5445</v>
      </c>
      <c r="F2361" s="22" t="s">
        <v>1255</v>
      </c>
      <c r="G2361" s="22" t="s">
        <v>328</v>
      </c>
      <c r="H2361" s="17">
        <v>44784</v>
      </c>
      <c r="I2361" s="22" t="s">
        <v>4587</v>
      </c>
    </row>
    <row r="2362" spans="1:9">
      <c r="A2362" s="22">
        <f t="shared" si="73"/>
        <v>2358</v>
      </c>
      <c r="B2362" s="21" t="str">
        <f t="shared" si="72"/>
        <v>00117344</v>
      </c>
      <c r="C2362" s="21">
        <v>117344</v>
      </c>
      <c r="D2362" s="22"/>
      <c r="E2362" s="22" t="s">
        <v>5562</v>
      </c>
      <c r="F2362" s="22" t="s">
        <v>1255</v>
      </c>
      <c r="G2362" s="22" t="s">
        <v>328</v>
      </c>
      <c r="H2362" s="17">
        <v>44784</v>
      </c>
      <c r="I2362" s="22" t="s">
        <v>4587</v>
      </c>
    </row>
    <row r="2363" spans="1:9">
      <c r="A2363" s="22">
        <f t="shared" si="73"/>
        <v>2359</v>
      </c>
      <c r="B2363" s="21" t="str">
        <f t="shared" si="72"/>
        <v>80001790</v>
      </c>
      <c r="C2363" s="21">
        <v>80001790</v>
      </c>
      <c r="D2363" s="22"/>
      <c r="E2363" s="22" t="s">
        <v>5433</v>
      </c>
      <c r="F2363" s="22" t="s">
        <v>1255</v>
      </c>
      <c r="G2363" s="22" t="s">
        <v>328</v>
      </c>
      <c r="H2363" s="17">
        <v>44784</v>
      </c>
      <c r="I2363" s="22" t="s">
        <v>4587</v>
      </c>
    </row>
    <row r="2364" spans="1:9">
      <c r="A2364" s="22">
        <f t="shared" si="73"/>
        <v>2360</v>
      </c>
      <c r="B2364" s="21" t="str">
        <f t="shared" si="72"/>
        <v>BMP0811211</v>
      </c>
      <c r="C2364" s="21" t="s">
        <v>588</v>
      </c>
      <c r="D2364" s="22"/>
      <c r="E2364" s="22" t="s">
        <v>589</v>
      </c>
      <c r="F2364" s="22" t="s">
        <v>326</v>
      </c>
      <c r="G2364" s="22" t="s">
        <v>328</v>
      </c>
      <c r="H2364" s="17">
        <v>44784</v>
      </c>
      <c r="I2364" s="22" t="s">
        <v>4587</v>
      </c>
    </row>
    <row r="2365" spans="1:9">
      <c r="A2365" s="22">
        <f t="shared" si="73"/>
        <v>2361</v>
      </c>
      <c r="B2365" s="21" t="str">
        <f t="shared" si="72"/>
        <v>00222166</v>
      </c>
      <c r="C2365" s="21">
        <v>222166</v>
      </c>
      <c r="D2365" s="22"/>
      <c r="E2365" s="22" t="s">
        <v>6396</v>
      </c>
      <c r="F2365" s="22" t="s">
        <v>3946</v>
      </c>
      <c r="G2365" s="22" t="s">
        <v>405</v>
      </c>
      <c r="H2365" s="17">
        <v>44784</v>
      </c>
      <c r="I2365" s="22" t="s">
        <v>4587</v>
      </c>
    </row>
    <row r="2366" spans="1:9">
      <c r="A2366" s="22">
        <f t="shared" si="73"/>
        <v>2362</v>
      </c>
      <c r="B2366" s="21" t="str">
        <f t="shared" si="72"/>
        <v>00212264</v>
      </c>
      <c r="C2366" s="21">
        <v>212264</v>
      </c>
      <c r="D2366" s="22"/>
      <c r="E2366" s="22" t="s">
        <v>208</v>
      </c>
      <c r="F2366" s="22" t="s">
        <v>3946</v>
      </c>
      <c r="G2366" s="22" t="s">
        <v>328</v>
      </c>
      <c r="H2366" s="17">
        <v>44785</v>
      </c>
      <c r="I2366" s="22" t="s">
        <v>4587</v>
      </c>
    </row>
    <row r="2367" spans="1:9">
      <c r="A2367" s="22">
        <f t="shared" si="73"/>
        <v>2363</v>
      </c>
      <c r="B2367" s="21" t="str">
        <f t="shared" si="72"/>
        <v>00192274</v>
      </c>
      <c r="C2367" s="21">
        <v>192274</v>
      </c>
      <c r="D2367" s="22"/>
      <c r="E2367" s="22" t="s">
        <v>5401</v>
      </c>
      <c r="F2367" s="22" t="s">
        <v>3946</v>
      </c>
      <c r="G2367" s="22" t="s">
        <v>405</v>
      </c>
      <c r="H2367" s="17">
        <v>44785</v>
      </c>
      <c r="I2367" s="22" t="s">
        <v>4587</v>
      </c>
    </row>
    <row r="2368" spans="1:9">
      <c r="A2368" s="22">
        <f t="shared" si="73"/>
        <v>2364</v>
      </c>
      <c r="B2368" s="21" t="str">
        <f t="shared" si="72"/>
        <v>80003805</v>
      </c>
      <c r="C2368" s="21">
        <v>80003805</v>
      </c>
      <c r="D2368" s="22"/>
      <c r="E2368" s="22" t="s">
        <v>6397</v>
      </c>
      <c r="F2368" s="22" t="s">
        <v>1255</v>
      </c>
      <c r="G2368" s="22" t="s">
        <v>405</v>
      </c>
      <c r="H2368" s="17">
        <v>44785</v>
      </c>
      <c r="I2368" s="22" t="s">
        <v>4587</v>
      </c>
    </row>
    <row r="2369" spans="1:9">
      <c r="A2369" s="22">
        <f t="shared" si="73"/>
        <v>2365</v>
      </c>
      <c r="B2369" s="21" t="str">
        <f t="shared" si="72"/>
        <v>80000837</v>
      </c>
      <c r="C2369" s="21">
        <v>80000837</v>
      </c>
      <c r="D2369" s="22"/>
      <c r="E2369" s="22" t="s">
        <v>5448</v>
      </c>
      <c r="F2369" s="22" t="s">
        <v>1255</v>
      </c>
      <c r="G2369" s="22" t="s">
        <v>328</v>
      </c>
      <c r="H2369" s="17">
        <v>44785</v>
      </c>
      <c r="I2369" s="22" t="s">
        <v>4587</v>
      </c>
    </row>
    <row r="2370" spans="1:9">
      <c r="A2370" s="22">
        <f t="shared" si="73"/>
        <v>2366</v>
      </c>
      <c r="B2370" s="21" t="str">
        <f t="shared" si="72"/>
        <v>80003814</v>
      </c>
      <c r="C2370" s="21">
        <v>80003814</v>
      </c>
      <c r="D2370" s="22"/>
      <c r="E2370" s="22" t="s">
        <v>6398</v>
      </c>
      <c r="F2370" s="22" t="s">
        <v>1255</v>
      </c>
      <c r="G2370" s="22" t="s">
        <v>405</v>
      </c>
      <c r="H2370" s="17">
        <v>44785</v>
      </c>
      <c r="I2370" s="22" t="s">
        <v>4587</v>
      </c>
    </row>
    <row r="2371" spans="1:9">
      <c r="A2371" s="22">
        <f t="shared" si="73"/>
        <v>2367</v>
      </c>
      <c r="B2371" s="21" t="str">
        <f t="shared" si="72"/>
        <v>80003805</v>
      </c>
      <c r="C2371" s="21">
        <v>80003805</v>
      </c>
      <c r="D2371" s="22"/>
      <c r="E2371" s="22" t="s">
        <v>6397</v>
      </c>
      <c r="F2371" s="22" t="s">
        <v>1255</v>
      </c>
      <c r="G2371" s="22" t="s">
        <v>405</v>
      </c>
      <c r="H2371" s="17">
        <v>44785</v>
      </c>
      <c r="I2371" s="22" t="s">
        <v>4587</v>
      </c>
    </row>
    <row r="2372" spans="1:9">
      <c r="A2372" s="22">
        <f t="shared" si="73"/>
        <v>2368</v>
      </c>
      <c r="B2372" s="21" t="str">
        <f t="shared" si="72"/>
        <v>80002041</v>
      </c>
      <c r="C2372" s="21">
        <v>80002041</v>
      </c>
      <c r="D2372" s="22"/>
      <c r="E2372" s="22" t="s">
        <v>3705</v>
      </c>
      <c r="F2372" s="22" t="s">
        <v>1255</v>
      </c>
      <c r="G2372" s="22" t="s">
        <v>405</v>
      </c>
      <c r="H2372" s="17">
        <v>44785</v>
      </c>
      <c r="I2372" s="22" t="s">
        <v>4587</v>
      </c>
    </row>
    <row r="2373" spans="1:9">
      <c r="A2373" s="22">
        <f t="shared" si="73"/>
        <v>2369</v>
      </c>
      <c r="B2373" s="21" t="str">
        <f t="shared" ref="B2373:B2955" si="74">TEXT(C2373,"00000000")</f>
        <v>80004093</v>
      </c>
      <c r="C2373" s="21">
        <v>80004093</v>
      </c>
      <c r="D2373" s="22"/>
      <c r="E2373" s="22" t="s">
        <v>6399</v>
      </c>
      <c r="F2373" s="22" t="s">
        <v>1255</v>
      </c>
      <c r="G2373" s="22" t="s">
        <v>405</v>
      </c>
      <c r="H2373" s="17">
        <v>44785</v>
      </c>
      <c r="I2373" s="22" t="s">
        <v>4587</v>
      </c>
    </row>
    <row r="2374" spans="1:9">
      <c r="A2374" s="22">
        <f t="shared" si="73"/>
        <v>2370</v>
      </c>
      <c r="B2374" s="21" t="str">
        <f t="shared" si="74"/>
        <v>80002023</v>
      </c>
      <c r="C2374" s="21">
        <v>80002023</v>
      </c>
      <c r="D2374" s="22"/>
      <c r="E2374" s="22" t="s">
        <v>6400</v>
      </c>
      <c r="F2374" s="22" t="s">
        <v>1255</v>
      </c>
      <c r="G2374" s="22" t="s">
        <v>405</v>
      </c>
      <c r="H2374" s="17">
        <v>44785</v>
      </c>
      <c r="I2374" s="22" t="s">
        <v>4587</v>
      </c>
    </row>
    <row r="2375" spans="1:9">
      <c r="A2375" s="22">
        <f t="shared" si="73"/>
        <v>2371</v>
      </c>
      <c r="B2375" s="21" t="str">
        <f t="shared" si="74"/>
        <v>80003286</v>
      </c>
      <c r="C2375" s="21">
        <v>80003286</v>
      </c>
      <c r="D2375" s="22"/>
      <c r="E2375" s="22" t="s">
        <v>6401</v>
      </c>
      <c r="F2375" s="22" t="s">
        <v>1255</v>
      </c>
      <c r="G2375" s="22" t="s">
        <v>328</v>
      </c>
      <c r="H2375" s="17">
        <v>44785</v>
      </c>
      <c r="I2375" s="22" t="s">
        <v>4587</v>
      </c>
    </row>
    <row r="2376" spans="1:9">
      <c r="A2376" s="22">
        <f t="shared" ref="A2376:A2802" si="75">A2375+1</f>
        <v>2372</v>
      </c>
      <c r="B2376" s="21" t="str">
        <f t="shared" si="74"/>
        <v>BMP0104223</v>
      </c>
      <c r="C2376" s="21" t="s">
        <v>442</v>
      </c>
      <c r="D2376" s="22"/>
      <c r="E2376" s="22" t="s">
        <v>443</v>
      </c>
      <c r="F2376" s="22" t="s">
        <v>326</v>
      </c>
      <c r="G2376" s="22" t="s">
        <v>3973</v>
      </c>
      <c r="H2376" s="17">
        <v>44785</v>
      </c>
      <c r="I2376" s="22" t="s">
        <v>4587</v>
      </c>
    </row>
    <row r="2377" spans="1:9">
      <c r="A2377" s="22">
        <f t="shared" si="75"/>
        <v>2373</v>
      </c>
      <c r="B2377" s="21" t="str">
        <f t="shared" si="74"/>
        <v>80003805</v>
      </c>
      <c r="C2377" s="21">
        <v>80003805</v>
      </c>
      <c r="D2377" s="22"/>
      <c r="E2377" s="22" t="s">
        <v>6397</v>
      </c>
      <c r="F2377" s="22" t="s">
        <v>1255</v>
      </c>
      <c r="G2377" s="22" t="s">
        <v>405</v>
      </c>
      <c r="H2377" s="17">
        <v>44785</v>
      </c>
      <c r="I2377" s="22" t="s">
        <v>4587</v>
      </c>
    </row>
    <row r="2378" spans="1:9">
      <c r="A2378" s="22">
        <f t="shared" si="75"/>
        <v>2374</v>
      </c>
      <c r="B2378" s="21" t="str">
        <f t="shared" si="74"/>
        <v>80003814</v>
      </c>
      <c r="C2378" s="21">
        <v>80003814</v>
      </c>
      <c r="D2378" s="22"/>
      <c r="E2378" s="22" t="s">
        <v>6398</v>
      </c>
      <c r="F2378" s="22" t="s">
        <v>1255</v>
      </c>
      <c r="G2378" s="22" t="s">
        <v>405</v>
      </c>
      <c r="H2378" s="17">
        <v>44785</v>
      </c>
      <c r="I2378" s="22" t="s">
        <v>4587</v>
      </c>
    </row>
    <row r="2379" spans="1:9">
      <c r="A2379" s="22">
        <f t="shared" si="75"/>
        <v>2375</v>
      </c>
      <c r="B2379" s="21" t="str">
        <f t="shared" si="74"/>
        <v>ISAC-21080206</v>
      </c>
      <c r="C2379" s="21" t="s">
        <v>99</v>
      </c>
      <c r="D2379" s="22"/>
      <c r="E2379" s="22" t="s">
        <v>6402</v>
      </c>
      <c r="F2379" s="22" t="s">
        <v>19</v>
      </c>
      <c r="G2379" s="22" t="s">
        <v>3973</v>
      </c>
      <c r="H2379" s="17">
        <v>44785</v>
      </c>
      <c r="I2379" s="22" t="s">
        <v>4587</v>
      </c>
    </row>
    <row r="2380" spans="1:9">
      <c r="A2380" s="22">
        <f t="shared" si="75"/>
        <v>2376</v>
      </c>
      <c r="B2380" s="21" t="str">
        <f t="shared" si="74"/>
        <v>MP/ARCO0162</v>
      </c>
      <c r="C2380" s="21" t="s">
        <v>123</v>
      </c>
      <c r="D2380" s="22"/>
      <c r="E2380" s="22" t="s">
        <v>6403</v>
      </c>
      <c r="F2380" s="22" t="s">
        <v>19</v>
      </c>
      <c r="G2380" s="22" t="s">
        <v>3973</v>
      </c>
      <c r="H2380" s="17">
        <v>44785</v>
      </c>
      <c r="I2380" s="22" t="s">
        <v>4587</v>
      </c>
    </row>
    <row r="2381" spans="1:9">
      <c r="A2381" s="22">
        <f t="shared" si="75"/>
        <v>2377</v>
      </c>
      <c r="B2381" s="21" t="str">
        <f t="shared" si="74"/>
        <v>MP/ARCO-0380</v>
      </c>
      <c r="C2381" s="21" t="s">
        <v>154</v>
      </c>
      <c r="D2381" s="22"/>
      <c r="E2381" s="22" t="s">
        <v>6404</v>
      </c>
      <c r="F2381" s="22" t="s">
        <v>19</v>
      </c>
      <c r="G2381" s="22" t="s">
        <v>3973</v>
      </c>
      <c r="H2381" s="17">
        <v>44785</v>
      </c>
      <c r="I2381" s="22" t="s">
        <v>4587</v>
      </c>
    </row>
    <row r="2382" spans="1:9">
      <c r="A2382" s="22">
        <f t="shared" si="75"/>
        <v>2378</v>
      </c>
      <c r="B2382" s="21" t="str">
        <f t="shared" si="74"/>
        <v>MP/ARCO-0358</v>
      </c>
      <c r="C2382" s="21" t="s">
        <v>141</v>
      </c>
      <c r="D2382" s="22"/>
      <c r="E2382" s="22" t="s">
        <v>6405</v>
      </c>
      <c r="F2382" s="22" t="s">
        <v>19</v>
      </c>
      <c r="G2382" s="22" t="s">
        <v>3973</v>
      </c>
      <c r="H2382" s="17">
        <v>44785</v>
      </c>
      <c r="I2382" s="22" t="s">
        <v>4587</v>
      </c>
    </row>
    <row r="2383" spans="1:9">
      <c r="A2383" s="22">
        <f t="shared" si="75"/>
        <v>2379</v>
      </c>
      <c r="B2383" s="21" t="str">
        <f t="shared" si="74"/>
        <v>00112663</v>
      </c>
      <c r="C2383" s="21">
        <v>112663</v>
      </c>
      <c r="D2383" s="22"/>
      <c r="E2383" s="22" t="s">
        <v>5933</v>
      </c>
      <c r="F2383" s="22" t="s">
        <v>1255</v>
      </c>
      <c r="G2383" s="22" t="s">
        <v>328</v>
      </c>
      <c r="H2383" s="17">
        <v>44786</v>
      </c>
      <c r="I2383" s="22" t="s">
        <v>4587</v>
      </c>
    </row>
    <row r="2384" spans="1:9">
      <c r="A2384" s="22">
        <f t="shared" si="75"/>
        <v>2380</v>
      </c>
      <c r="B2384" s="21" t="str">
        <f t="shared" si="74"/>
        <v>01111845</v>
      </c>
      <c r="C2384" s="21">
        <v>1111845</v>
      </c>
      <c r="D2384" s="22"/>
      <c r="E2384" s="22" t="s">
        <v>5441</v>
      </c>
      <c r="F2384" s="22" t="s">
        <v>1255</v>
      </c>
      <c r="G2384" s="22" t="s">
        <v>355</v>
      </c>
      <c r="H2384" s="17">
        <v>44786</v>
      </c>
      <c r="I2384" s="22" t="s">
        <v>4587</v>
      </c>
    </row>
    <row r="2385" spans="1:9">
      <c r="A2385" s="22">
        <f t="shared" si="75"/>
        <v>2381</v>
      </c>
      <c r="B2385" s="21" t="str">
        <f t="shared" si="74"/>
        <v>C19020003</v>
      </c>
      <c r="C2385" s="21" t="s">
        <v>5574</v>
      </c>
      <c r="D2385" s="22"/>
      <c r="E2385" s="22" t="s">
        <v>5383</v>
      </c>
      <c r="F2385" s="22" t="s">
        <v>666</v>
      </c>
      <c r="G2385" s="22" t="s">
        <v>355</v>
      </c>
      <c r="H2385" s="17">
        <v>44786</v>
      </c>
      <c r="I2385" s="22" t="s">
        <v>4587</v>
      </c>
    </row>
    <row r="2386" spans="1:9">
      <c r="A2386" s="22">
        <f t="shared" si="75"/>
        <v>2382</v>
      </c>
      <c r="B2386" s="21" t="str">
        <f t="shared" si="74"/>
        <v>00117333</v>
      </c>
      <c r="C2386" s="21">
        <v>117333</v>
      </c>
      <c r="D2386" s="22"/>
      <c r="E2386" s="22" t="s">
        <v>6406</v>
      </c>
      <c r="F2386" s="22" t="s">
        <v>1255</v>
      </c>
      <c r="G2386" s="22" t="s">
        <v>405</v>
      </c>
      <c r="H2386" s="17">
        <v>44786</v>
      </c>
      <c r="I2386" s="22" t="s">
        <v>4587</v>
      </c>
    </row>
    <row r="2387" spans="1:9">
      <c r="A2387" s="22">
        <f t="shared" si="75"/>
        <v>2383</v>
      </c>
      <c r="B2387" s="21" t="str">
        <f t="shared" si="74"/>
        <v>80002017</v>
      </c>
      <c r="C2387" s="21">
        <v>80002017</v>
      </c>
      <c r="D2387" s="22"/>
      <c r="E2387" s="22" t="s">
        <v>6407</v>
      </c>
      <c r="F2387" s="22" t="s">
        <v>1255</v>
      </c>
      <c r="G2387" s="22" t="s">
        <v>405</v>
      </c>
      <c r="H2387" s="17">
        <v>44786</v>
      </c>
      <c r="I2387" s="22" t="s">
        <v>4587</v>
      </c>
    </row>
    <row r="2388" spans="1:9">
      <c r="A2388" s="22">
        <f t="shared" si="75"/>
        <v>2384</v>
      </c>
      <c r="B2388" s="21" t="str">
        <f t="shared" si="74"/>
        <v>80002016</v>
      </c>
      <c r="C2388" s="21">
        <v>80002016</v>
      </c>
      <c r="D2388" s="22"/>
      <c r="E2388" s="22" t="s">
        <v>5698</v>
      </c>
      <c r="F2388" s="22" t="s">
        <v>1255</v>
      </c>
      <c r="G2388" s="22" t="s">
        <v>405</v>
      </c>
      <c r="H2388" s="17">
        <v>44786</v>
      </c>
      <c r="I2388" s="22" t="s">
        <v>4587</v>
      </c>
    </row>
    <row r="2389" spans="1:9">
      <c r="A2389" s="22"/>
      <c r="B2389" s="21"/>
      <c r="C2389" s="21">
        <v>22090005</v>
      </c>
      <c r="D2389" s="22"/>
      <c r="E2389" s="2" t="s">
        <v>6408</v>
      </c>
      <c r="F2389" s="2" t="s">
        <v>5138</v>
      </c>
      <c r="G2389" s="2" t="s">
        <v>15</v>
      </c>
      <c r="H2389" s="17">
        <v>44786</v>
      </c>
      <c r="I2389" s="22" t="s">
        <v>4587</v>
      </c>
    </row>
    <row r="2390" spans="1:9">
      <c r="A2390" s="22"/>
      <c r="B2390" s="21"/>
      <c r="C2390" s="21">
        <v>80003997</v>
      </c>
      <c r="D2390" s="22"/>
      <c r="E2390" s="2" t="s">
        <v>6409</v>
      </c>
      <c r="F2390" s="2" t="s">
        <v>6410</v>
      </c>
      <c r="G2390" s="2" t="s">
        <v>6411</v>
      </c>
      <c r="H2390" s="17">
        <v>44787</v>
      </c>
      <c r="I2390" s="22" t="s">
        <v>4587</v>
      </c>
    </row>
    <row r="2391" spans="1:9">
      <c r="A2391" s="22"/>
      <c r="B2391" s="21"/>
      <c r="C2391" s="21">
        <v>80003777</v>
      </c>
      <c r="D2391" s="22"/>
      <c r="E2391" s="2" t="s">
        <v>6412</v>
      </c>
      <c r="F2391" s="2" t="s">
        <v>6410</v>
      </c>
      <c r="G2391" s="2" t="s">
        <v>6413</v>
      </c>
      <c r="H2391" s="17">
        <v>44787</v>
      </c>
      <c r="I2391" s="22" t="s">
        <v>4587</v>
      </c>
    </row>
    <row r="2392" spans="1:9">
      <c r="A2392" s="22"/>
      <c r="B2392" s="21"/>
      <c r="C2392" s="21">
        <v>80003819</v>
      </c>
      <c r="D2392" s="22"/>
      <c r="E2392" s="2" t="s">
        <v>6414</v>
      </c>
      <c r="F2392" s="2" t="s">
        <v>6410</v>
      </c>
      <c r="G2392" s="2" t="s">
        <v>6415</v>
      </c>
      <c r="H2392" s="17">
        <v>44787</v>
      </c>
      <c r="I2392" s="22" t="s">
        <v>4587</v>
      </c>
    </row>
    <row r="2393" spans="1:9">
      <c r="A2393" s="22"/>
      <c r="B2393" s="21"/>
      <c r="C2393" s="21">
        <v>80001860</v>
      </c>
      <c r="D2393" s="22"/>
      <c r="E2393" s="2" t="s">
        <v>5185</v>
      </c>
      <c r="F2393" s="2" t="s">
        <v>6410</v>
      </c>
      <c r="G2393" s="2" t="s">
        <v>6416</v>
      </c>
      <c r="H2393" s="17">
        <v>44787</v>
      </c>
      <c r="I2393" s="22" t="s">
        <v>4587</v>
      </c>
    </row>
    <row r="2394" spans="1:9">
      <c r="A2394" s="22"/>
      <c r="B2394" s="21"/>
      <c r="C2394" s="21">
        <v>80003902</v>
      </c>
      <c r="D2394" s="22"/>
      <c r="E2394" s="2" t="s">
        <v>6417</v>
      </c>
      <c r="F2394" s="2" t="s">
        <v>6410</v>
      </c>
      <c r="G2394" s="2" t="s">
        <v>6411</v>
      </c>
      <c r="H2394" s="17">
        <v>44787</v>
      </c>
      <c r="I2394" s="22" t="s">
        <v>4587</v>
      </c>
    </row>
    <row r="2395" spans="1:9">
      <c r="A2395" s="22"/>
      <c r="B2395" s="21"/>
      <c r="C2395" s="21">
        <v>80003899</v>
      </c>
      <c r="D2395" s="22"/>
      <c r="E2395" s="2" t="s">
        <v>6418</v>
      </c>
      <c r="F2395" s="2" t="s">
        <v>6410</v>
      </c>
      <c r="G2395" s="2" t="s">
        <v>6411</v>
      </c>
      <c r="H2395" s="17">
        <v>44787</v>
      </c>
      <c r="I2395" s="22" t="s">
        <v>4587</v>
      </c>
    </row>
    <row r="2396" spans="1:9">
      <c r="A2396" s="22"/>
      <c r="B2396" s="21"/>
      <c r="C2396" s="21">
        <v>1901222</v>
      </c>
      <c r="D2396" s="22"/>
      <c r="E2396" s="2" t="s">
        <v>6062</v>
      </c>
      <c r="F2396" s="2" t="s">
        <v>6419</v>
      </c>
      <c r="G2396" s="2" t="s">
        <v>6420</v>
      </c>
      <c r="H2396" s="17">
        <v>44787</v>
      </c>
      <c r="I2396" s="22" t="s">
        <v>4587</v>
      </c>
    </row>
    <row r="2397" spans="1:9">
      <c r="A2397" s="22"/>
      <c r="B2397" s="21"/>
      <c r="C2397" s="21">
        <v>80002843</v>
      </c>
      <c r="D2397" s="22"/>
      <c r="E2397" s="2" t="s">
        <v>6065</v>
      </c>
      <c r="F2397" s="2" t="s">
        <v>6410</v>
      </c>
      <c r="G2397" s="2" t="s">
        <v>6421</v>
      </c>
      <c r="H2397" s="17">
        <v>44787</v>
      </c>
      <c r="I2397" s="22" t="s">
        <v>4587</v>
      </c>
    </row>
    <row r="2398" spans="1:9">
      <c r="A2398" s="22"/>
      <c r="B2398" s="21"/>
      <c r="C2398" s="54">
        <v>212370</v>
      </c>
      <c r="D2398" s="21"/>
      <c r="E2398" s="55" t="s">
        <v>5612</v>
      </c>
      <c r="F2398" s="55" t="s">
        <v>6422</v>
      </c>
      <c r="G2398" s="55" t="s">
        <v>6423</v>
      </c>
      <c r="H2398" s="17">
        <v>44788</v>
      </c>
      <c r="I2398" s="22" t="s">
        <v>4587</v>
      </c>
    </row>
    <row r="2399" spans="1:9">
      <c r="A2399" s="22"/>
      <c r="B2399" s="21"/>
      <c r="C2399" s="54">
        <v>212632</v>
      </c>
      <c r="D2399" s="21"/>
      <c r="E2399" s="55" t="s">
        <v>5966</v>
      </c>
      <c r="F2399" s="55" t="s">
        <v>6422</v>
      </c>
      <c r="G2399" s="55" t="s">
        <v>6424</v>
      </c>
      <c r="H2399" s="17">
        <v>44788</v>
      </c>
      <c r="I2399" s="22" t="s">
        <v>4587</v>
      </c>
    </row>
    <row r="2400" spans="1:9">
      <c r="A2400" s="22"/>
      <c r="B2400" s="21"/>
      <c r="C2400" s="54">
        <v>212630</v>
      </c>
      <c r="D2400" s="21"/>
      <c r="E2400" s="55" t="s">
        <v>6425</v>
      </c>
      <c r="F2400" s="55" t="s">
        <v>6422</v>
      </c>
      <c r="G2400" s="55" t="s">
        <v>644</v>
      </c>
      <c r="H2400" s="17">
        <v>44788</v>
      </c>
      <c r="I2400" s="22" t="s">
        <v>4587</v>
      </c>
    </row>
    <row r="2401" spans="1:9">
      <c r="A2401" s="22"/>
      <c r="B2401" s="21"/>
      <c r="C2401" s="54">
        <v>230522</v>
      </c>
      <c r="D2401" s="21"/>
      <c r="E2401" s="55" t="s">
        <v>6426</v>
      </c>
      <c r="F2401" s="55" t="s">
        <v>6419</v>
      </c>
      <c r="G2401" s="55" t="s">
        <v>6420</v>
      </c>
      <c r="H2401" s="17">
        <v>44788</v>
      </c>
      <c r="I2401" s="22" t="s">
        <v>4587</v>
      </c>
    </row>
    <row r="2402" spans="1:9">
      <c r="A2402" s="22"/>
      <c r="B2402" s="21"/>
      <c r="C2402" s="54">
        <v>80002655</v>
      </c>
      <c r="D2402" s="21"/>
      <c r="E2402" s="55" t="s">
        <v>4651</v>
      </c>
      <c r="F2402" s="55" t="s">
        <v>6410</v>
      </c>
      <c r="G2402" s="55" t="s">
        <v>6427</v>
      </c>
      <c r="H2402" s="17">
        <v>44788</v>
      </c>
      <c r="I2402" s="22" t="s">
        <v>4587</v>
      </c>
    </row>
    <row r="2403" spans="1:9">
      <c r="A2403" s="22"/>
      <c r="B2403" s="21"/>
      <c r="C2403" s="54">
        <v>80003044</v>
      </c>
      <c r="D2403" s="21"/>
      <c r="E2403" s="55" t="s">
        <v>6428</v>
      </c>
      <c r="F2403" s="55" t="s">
        <v>6410</v>
      </c>
      <c r="G2403" s="55" t="s">
        <v>6429</v>
      </c>
      <c r="H2403" s="17">
        <v>44788</v>
      </c>
      <c r="I2403" s="22" t="s">
        <v>4587</v>
      </c>
    </row>
    <row r="2404" spans="1:9">
      <c r="A2404" s="22"/>
      <c r="B2404" s="21"/>
      <c r="C2404" s="54">
        <v>80002374</v>
      </c>
      <c r="D2404" s="21"/>
      <c r="E2404" s="55" t="s">
        <v>6430</v>
      </c>
      <c r="F2404" s="55" t="s">
        <v>6410</v>
      </c>
      <c r="G2404" s="55" t="s">
        <v>6431</v>
      </c>
      <c r="H2404" s="17">
        <v>44788</v>
      </c>
      <c r="I2404" s="22" t="s">
        <v>4587</v>
      </c>
    </row>
    <row r="2405" spans="1:9">
      <c r="A2405" s="22"/>
      <c r="B2405" s="21"/>
      <c r="C2405" s="21">
        <v>80003801</v>
      </c>
      <c r="D2405" s="22"/>
      <c r="E2405" s="2" t="s">
        <v>6432</v>
      </c>
      <c r="F2405" s="2" t="s">
        <v>6410</v>
      </c>
      <c r="G2405" s="2" t="s">
        <v>6433</v>
      </c>
      <c r="H2405" s="17">
        <v>44789</v>
      </c>
      <c r="I2405" s="22" t="s">
        <v>4587</v>
      </c>
    </row>
    <row r="2406" spans="1:9">
      <c r="A2406" s="22"/>
      <c r="B2406" s="21"/>
      <c r="C2406" s="21">
        <v>22080044</v>
      </c>
      <c r="D2406" s="22"/>
      <c r="E2406" s="2" t="s">
        <v>6434</v>
      </c>
      <c r="F2406" s="2" t="s">
        <v>6422</v>
      </c>
      <c r="G2406" s="2" t="s">
        <v>6435</v>
      </c>
      <c r="H2406" s="17">
        <v>44789</v>
      </c>
      <c r="I2406" s="22" t="s">
        <v>4587</v>
      </c>
    </row>
    <row r="2407" spans="1:9">
      <c r="A2407" s="22"/>
      <c r="B2407" s="21"/>
      <c r="C2407" s="21">
        <v>22080044</v>
      </c>
      <c r="D2407" s="22"/>
      <c r="E2407" s="2" t="s">
        <v>6436</v>
      </c>
      <c r="F2407" s="2" t="s">
        <v>6422</v>
      </c>
      <c r="G2407" s="2" t="s">
        <v>6437</v>
      </c>
      <c r="H2407" s="17">
        <v>44789</v>
      </c>
      <c r="I2407" s="22" t="s">
        <v>4587</v>
      </c>
    </row>
    <row r="2408" spans="1:9">
      <c r="A2408" s="22"/>
      <c r="B2408" s="21"/>
      <c r="C2408" s="21">
        <v>117326</v>
      </c>
      <c r="D2408" s="22"/>
      <c r="E2408" s="2" t="s">
        <v>5949</v>
      </c>
      <c r="F2408" s="2" t="s">
        <v>6410</v>
      </c>
      <c r="G2408" s="2" t="s">
        <v>651</v>
      </c>
      <c r="H2408" s="17">
        <v>44789</v>
      </c>
      <c r="I2408" s="22" t="s">
        <v>4587</v>
      </c>
    </row>
    <row r="2409" spans="1:9">
      <c r="A2409" s="22"/>
      <c r="B2409" s="21"/>
      <c r="C2409" s="21">
        <v>107809</v>
      </c>
      <c r="D2409" s="22"/>
      <c r="E2409" s="2" t="s">
        <v>5347</v>
      </c>
      <c r="F2409" s="2" t="s">
        <v>6410</v>
      </c>
      <c r="G2409" s="2" t="s">
        <v>6438</v>
      </c>
      <c r="H2409" s="17">
        <v>44789</v>
      </c>
      <c r="I2409" s="22" t="s">
        <v>4587</v>
      </c>
    </row>
    <row r="2410" spans="1:9">
      <c r="A2410" s="22"/>
      <c r="B2410" s="21"/>
      <c r="C2410" s="21">
        <v>80000981</v>
      </c>
      <c r="D2410" s="22"/>
      <c r="E2410" s="2" t="s">
        <v>5327</v>
      </c>
      <c r="F2410" s="2" t="s">
        <v>6410</v>
      </c>
      <c r="G2410" s="2" t="s">
        <v>651</v>
      </c>
      <c r="H2410" s="17">
        <v>44789</v>
      </c>
      <c r="I2410" s="22" t="s">
        <v>4587</v>
      </c>
    </row>
    <row r="2411" spans="1:9">
      <c r="A2411" s="22"/>
      <c r="B2411" s="21"/>
      <c r="C2411" s="21">
        <v>80000648</v>
      </c>
      <c r="D2411" s="22"/>
      <c r="E2411" s="2" t="s">
        <v>5921</v>
      </c>
      <c r="F2411" s="2" t="s">
        <v>6410</v>
      </c>
      <c r="G2411" s="2" t="s">
        <v>6439</v>
      </c>
      <c r="H2411" s="17">
        <v>44789</v>
      </c>
      <c r="I2411" s="22" t="s">
        <v>4587</v>
      </c>
    </row>
    <row r="2412" spans="1:9">
      <c r="A2412" s="22"/>
      <c r="B2412" s="21"/>
      <c r="C2412" s="21">
        <v>80002159</v>
      </c>
      <c r="D2412" s="22"/>
      <c r="E2412" s="2" t="s">
        <v>5503</v>
      </c>
      <c r="F2412" s="2" t="s">
        <v>6410</v>
      </c>
      <c r="G2412" s="2" t="s">
        <v>6440</v>
      </c>
      <c r="H2412" s="17">
        <v>44789</v>
      </c>
      <c r="I2412" s="22" t="s">
        <v>4587</v>
      </c>
    </row>
    <row r="2413" spans="1:9">
      <c r="A2413" s="22"/>
      <c r="B2413" s="21"/>
      <c r="C2413" s="21">
        <v>80003299</v>
      </c>
      <c r="D2413" s="22"/>
      <c r="E2413" s="2" t="s">
        <v>4143</v>
      </c>
      <c r="F2413" s="2" t="s">
        <v>6410</v>
      </c>
      <c r="G2413" s="2" t="s">
        <v>6441</v>
      </c>
      <c r="H2413" s="17">
        <v>44789</v>
      </c>
      <c r="I2413" s="22" t="s">
        <v>4587</v>
      </c>
    </row>
    <row r="2414" spans="1:9">
      <c r="A2414" s="22"/>
      <c r="B2414" s="21"/>
      <c r="C2414" s="21">
        <v>1805001</v>
      </c>
      <c r="D2414" s="22"/>
      <c r="E2414" s="2" t="s">
        <v>5689</v>
      </c>
      <c r="F2414" s="2" t="s">
        <v>6442</v>
      </c>
      <c r="G2414" s="2" t="s">
        <v>6443</v>
      </c>
      <c r="H2414" s="17">
        <v>44789</v>
      </c>
      <c r="I2414" s="22" t="s">
        <v>4587</v>
      </c>
    </row>
    <row r="2415" spans="1:9">
      <c r="A2415" s="22"/>
      <c r="B2415" s="21"/>
      <c r="C2415" s="21">
        <v>80002784</v>
      </c>
      <c r="D2415" s="22"/>
      <c r="E2415" s="2" t="s">
        <v>1937</v>
      </c>
      <c r="F2415" s="2" t="s">
        <v>6410</v>
      </c>
      <c r="G2415" s="2" t="s">
        <v>6444</v>
      </c>
      <c r="H2415" s="17">
        <v>44789</v>
      </c>
      <c r="I2415" s="22" t="s">
        <v>4587</v>
      </c>
    </row>
    <row r="2416" spans="1:9">
      <c r="A2416" s="22"/>
      <c r="B2416" s="21"/>
      <c r="C2416" s="21">
        <v>80002025</v>
      </c>
      <c r="D2416" s="22"/>
      <c r="E2416" s="2" t="s">
        <v>6445</v>
      </c>
      <c r="F2416" s="2" t="s">
        <v>6410</v>
      </c>
      <c r="G2416" s="2" t="s">
        <v>6446</v>
      </c>
      <c r="H2416" s="17">
        <v>44789</v>
      </c>
      <c r="I2416" s="22" t="s">
        <v>4587</v>
      </c>
    </row>
    <row r="2417" spans="1:9">
      <c r="A2417" s="22"/>
      <c r="B2417" s="21"/>
      <c r="C2417" s="21">
        <v>1305222</v>
      </c>
      <c r="D2417" s="22"/>
      <c r="E2417" s="2" t="s">
        <v>6447</v>
      </c>
      <c r="F2417" s="2" t="s">
        <v>6419</v>
      </c>
      <c r="G2417" s="2" t="s">
        <v>6448</v>
      </c>
      <c r="H2417" s="17">
        <v>44789</v>
      </c>
      <c r="I2417" s="22" t="s">
        <v>4587</v>
      </c>
    </row>
    <row r="2418" spans="1:9">
      <c r="A2418" s="22"/>
      <c r="B2418" s="21"/>
      <c r="C2418" s="21">
        <v>112833</v>
      </c>
      <c r="D2418" s="22"/>
      <c r="E2418" s="2" t="s">
        <v>6449</v>
      </c>
      <c r="F2418" s="2" t="s">
        <v>6410</v>
      </c>
      <c r="G2418" s="2" t="s">
        <v>6450</v>
      </c>
      <c r="H2418" s="17">
        <v>44789</v>
      </c>
      <c r="I2418" s="22" t="s">
        <v>4587</v>
      </c>
    </row>
    <row r="2419" spans="1:9">
      <c r="A2419" s="22"/>
      <c r="B2419" s="21"/>
      <c r="C2419" s="21" t="s">
        <v>6451</v>
      </c>
      <c r="D2419" s="22"/>
      <c r="E2419" s="2" t="s">
        <v>5683</v>
      </c>
      <c r="F2419" s="2" t="s">
        <v>6452</v>
      </c>
      <c r="G2419" s="2" t="s">
        <v>6453</v>
      </c>
      <c r="H2419" s="17">
        <v>44789</v>
      </c>
      <c r="I2419" s="22" t="s">
        <v>4587</v>
      </c>
    </row>
    <row r="2420" spans="1:9">
      <c r="A2420" s="22"/>
      <c r="B2420" s="21"/>
      <c r="C2420" s="21">
        <v>118293</v>
      </c>
      <c r="D2420" s="22"/>
      <c r="E2420" s="2" t="s">
        <v>6454</v>
      </c>
      <c r="F2420" s="2" t="s">
        <v>6410</v>
      </c>
      <c r="G2420" s="2" t="s">
        <v>6455</v>
      </c>
      <c r="H2420" s="17">
        <v>44789</v>
      </c>
      <c r="I2420" s="22" t="s">
        <v>4587</v>
      </c>
    </row>
    <row r="2421" spans="1:9">
      <c r="A2421" s="22"/>
      <c r="B2421" s="21"/>
      <c r="C2421" s="21">
        <v>80003131</v>
      </c>
      <c r="D2421" s="22"/>
      <c r="E2421" s="2" t="s">
        <v>6107</v>
      </c>
      <c r="F2421" s="2" t="s">
        <v>6410</v>
      </c>
      <c r="G2421" s="2" t="s">
        <v>248</v>
      </c>
      <c r="H2421" s="17">
        <v>44789</v>
      </c>
      <c r="I2421" s="22" t="s">
        <v>4587</v>
      </c>
    </row>
    <row r="2422" spans="1:9">
      <c r="A2422" s="22"/>
      <c r="B2422" s="21"/>
      <c r="C2422" s="21">
        <v>80003193</v>
      </c>
      <c r="D2422" s="22"/>
      <c r="E2422" s="2" t="s">
        <v>5237</v>
      </c>
      <c r="F2422" s="2" t="s">
        <v>6410</v>
      </c>
      <c r="G2422" s="2" t="s">
        <v>6456</v>
      </c>
      <c r="H2422" s="17">
        <v>44789</v>
      </c>
      <c r="I2422" s="22" t="s">
        <v>4587</v>
      </c>
    </row>
    <row r="2423" spans="1:9">
      <c r="A2423" s="22"/>
      <c r="B2423" s="21"/>
      <c r="C2423" s="21">
        <v>80001793</v>
      </c>
      <c r="D2423" s="22"/>
      <c r="E2423" s="2" t="s">
        <v>5848</v>
      </c>
      <c r="F2423" s="2" t="s">
        <v>6410</v>
      </c>
      <c r="G2423" s="2" t="s">
        <v>6457</v>
      </c>
      <c r="H2423" s="17">
        <v>44789</v>
      </c>
      <c r="I2423" s="22" t="s">
        <v>4587</v>
      </c>
    </row>
    <row r="2424" spans="1:9">
      <c r="A2424" s="22"/>
      <c r="B2424" s="21"/>
      <c r="C2424" s="21">
        <v>182583</v>
      </c>
      <c r="D2424" s="22"/>
      <c r="E2424" s="2" t="s">
        <v>6458</v>
      </c>
      <c r="F2424" s="2" t="s">
        <v>6422</v>
      </c>
      <c r="G2424" s="2" t="s">
        <v>6459</v>
      </c>
      <c r="H2424" s="17">
        <v>44790</v>
      </c>
      <c r="I2424" s="22" t="s">
        <v>4587</v>
      </c>
    </row>
    <row r="2425" spans="1:9">
      <c r="A2425" s="22"/>
      <c r="B2425" s="21"/>
      <c r="C2425" s="21">
        <v>222127</v>
      </c>
      <c r="D2425" s="22"/>
      <c r="E2425" s="2" t="s">
        <v>6460</v>
      </c>
      <c r="F2425" s="2" t="s">
        <v>6422</v>
      </c>
      <c r="G2425" s="2" t="s">
        <v>6461</v>
      </c>
      <c r="H2425" s="17">
        <v>44790</v>
      </c>
      <c r="I2425" s="22" t="s">
        <v>4587</v>
      </c>
    </row>
    <row r="2426" spans="1:9">
      <c r="A2426" s="22"/>
      <c r="B2426" s="21"/>
      <c r="C2426" s="21">
        <v>80002141</v>
      </c>
      <c r="D2426" s="22"/>
      <c r="E2426" s="2" t="s">
        <v>5762</v>
      </c>
      <c r="F2426" s="2" t="s">
        <v>6410</v>
      </c>
      <c r="G2426" s="2" t="s">
        <v>6415</v>
      </c>
      <c r="H2426" s="17">
        <v>44790</v>
      </c>
      <c r="I2426" s="22" t="s">
        <v>4587</v>
      </c>
    </row>
    <row r="2427" spans="1:9">
      <c r="A2427" s="22"/>
      <c r="B2427" s="21"/>
      <c r="C2427" s="21">
        <v>182583</v>
      </c>
      <c r="D2427" s="22"/>
      <c r="E2427" s="2" t="s">
        <v>6458</v>
      </c>
      <c r="F2427" s="2" t="s">
        <v>6422</v>
      </c>
      <c r="G2427" s="2" t="s">
        <v>6459</v>
      </c>
      <c r="H2427" s="17">
        <v>44790</v>
      </c>
      <c r="I2427" s="22" t="s">
        <v>4587</v>
      </c>
    </row>
    <row r="2428" spans="1:9">
      <c r="A2428" s="22"/>
      <c r="B2428" s="21"/>
      <c r="C2428" s="21">
        <v>80004523</v>
      </c>
      <c r="D2428" s="22"/>
      <c r="E2428" s="2" t="s">
        <v>5242</v>
      </c>
      <c r="F2428" s="2" t="s">
        <v>6410</v>
      </c>
      <c r="G2428" s="2" t="s">
        <v>6462</v>
      </c>
      <c r="H2428" s="17">
        <v>44790</v>
      </c>
      <c r="I2428" s="22" t="s">
        <v>4587</v>
      </c>
    </row>
    <row r="2429" spans="1:9">
      <c r="A2429" s="22"/>
      <c r="B2429" s="21"/>
      <c r="C2429" s="21">
        <v>80001819</v>
      </c>
      <c r="D2429" s="22"/>
      <c r="E2429" s="2" t="s">
        <v>6110</v>
      </c>
      <c r="F2429" s="2" t="s">
        <v>6410</v>
      </c>
      <c r="G2429" s="2" t="s">
        <v>4177</v>
      </c>
      <c r="H2429" s="17">
        <v>44790</v>
      </c>
      <c r="I2429" s="22" t="s">
        <v>4587</v>
      </c>
    </row>
    <row r="2430" spans="1:9">
      <c r="A2430" s="22"/>
      <c r="B2430" s="21"/>
      <c r="C2430" s="21">
        <v>80001819</v>
      </c>
      <c r="D2430" s="22"/>
      <c r="E2430" s="2" t="s">
        <v>6110</v>
      </c>
      <c r="F2430" s="2" t="s">
        <v>6410</v>
      </c>
      <c r="G2430" s="2" t="s">
        <v>6463</v>
      </c>
      <c r="H2430" s="17">
        <v>44790</v>
      </c>
      <c r="I2430" s="22" t="s">
        <v>4587</v>
      </c>
    </row>
    <row r="2431" spans="1:9">
      <c r="A2431" s="22"/>
      <c r="B2431" s="21"/>
      <c r="C2431" s="21">
        <v>80002964</v>
      </c>
      <c r="D2431" s="22"/>
      <c r="E2431" s="2" t="s">
        <v>5310</v>
      </c>
      <c r="F2431" s="2" t="s">
        <v>6410</v>
      </c>
      <c r="G2431" s="2" t="s">
        <v>6464</v>
      </c>
      <c r="H2431" s="17">
        <v>44790</v>
      </c>
      <c r="I2431" s="22" t="s">
        <v>4587</v>
      </c>
    </row>
    <row r="2432" spans="1:9">
      <c r="A2432" s="22"/>
      <c r="B2432" s="21"/>
      <c r="C2432" s="21">
        <v>80002120</v>
      </c>
      <c r="D2432" s="22"/>
      <c r="E2432" s="2" t="s">
        <v>6114</v>
      </c>
      <c r="F2432" s="2" t="s">
        <v>6410</v>
      </c>
      <c r="G2432" s="2" t="s">
        <v>6446</v>
      </c>
      <c r="H2432" s="17">
        <v>44790</v>
      </c>
      <c r="I2432" s="22" t="s">
        <v>4587</v>
      </c>
    </row>
    <row r="2433" spans="1:9">
      <c r="A2433" s="22"/>
      <c r="B2433" s="21"/>
      <c r="C2433" s="21">
        <v>80003965</v>
      </c>
      <c r="D2433" s="22"/>
      <c r="E2433" s="2" t="s">
        <v>6465</v>
      </c>
      <c r="F2433" s="2" t="s">
        <v>6410</v>
      </c>
      <c r="G2433" s="2" t="s">
        <v>6466</v>
      </c>
      <c r="H2433" s="17">
        <v>44790</v>
      </c>
      <c r="I2433" s="22" t="s">
        <v>4587</v>
      </c>
    </row>
    <row r="2434" spans="1:9">
      <c r="A2434" s="22"/>
      <c r="B2434" s="21"/>
      <c r="C2434" s="21">
        <v>80003961</v>
      </c>
      <c r="D2434" s="22"/>
      <c r="E2434" s="2" t="s">
        <v>6467</v>
      </c>
      <c r="F2434" s="2" t="s">
        <v>6410</v>
      </c>
      <c r="G2434" s="2" t="s">
        <v>6468</v>
      </c>
      <c r="H2434" s="17">
        <v>44790</v>
      </c>
      <c r="I2434" s="22" t="s">
        <v>4587</v>
      </c>
    </row>
    <row r="2435" spans="1:9">
      <c r="A2435" s="22"/>
      <c r="B2435" s="21"/>
      <c r="C2435" s="21">
        <v>80003904</v>
      </c>
      <c r="D2435" s="22"/>
      <c r="E2435" s="2" t="s">
        <v>6469</v>
      </c>
      <c r="F2435" s="2" t="s">
        <v>6410</v>
      </c>
      <c r="G2435" s="2" t="s">
        <v>6470</v>
      </c>
      <c r="H2435" s="17">
        <v>44790</v>
      </c>
      <c r="I2435" s="22" t="s">
        <v>4587</v>
      </c>
    </row>
    <row r="2436" spans="1:9">
      <c r="A2436" s="22"/>
      <c r="B2436" s="21"/>
      <c r="C2436" s="21">
        <v>80003824</v>
      </c>
      <c r="D2436" s="22"/>
      <c r="E2436" s="2" t="s">
        <v>6471</v>
      </c>
      <c r="F2436" s="2" t="s">
        <v>6410</v>
      </c>
      <c r="G2436" s="2" t="s">
        <v>6472</v>
      </c>
      <c r="H2436" s="17">
        <v>44790</v>
      </c>
      <c r="I2436" s="22" t="s">
        <v>4587</v>
      </c>
    </row>
    <row r="2437" spans="1:9">
      <c r="A2437" s="22"/>
      <c r="B2437" s="21"/>
      <c r="C2437" s="21">
        <v>80003810</v>
      </c>
      <c r="D2437" s="22"/>
      <c r="E2437" s="2" t="s">
        <v>6473</v>
      </c>
      <c r="F2437" s="2" t="s">
        <v>6410</v>
      </c>
      <c r="G2437" s="2" t="s">
        <v>6474</v>
      </c>
      <c r="H2437" s="17">
        <v>44790</v>
      </c>
      <c r="I2437" s="22" t="s">
        <v>4587</v>
      </c>
    </row>
    <row r="2438" spans="1:9">
      <c r="A2438" s="22"/>
      <c r="B2438" s="21"/>
      <c r="C2438" s="21">
        <v>80004097</v>
      </c>
      <c r="D2438" s="22"/>
      <c r="E2438" s="2" t="s">
        <v>4277</v>
      </c>
      <c r="F2438" s="2" t="s">
        <v>6410</v>
      </c>
      <c r="G2438" s="2" t="s">
        <v>6475</v>
      </c>
      <c r="H2438" s="17">
        <v>44790</v>
      </c>
      <c r="I2438" s="22" t="s">
        <v>4587</v>
      </c>
    </row>
    <row r="2439" spans="1:9">
      <c r="A2439" s="22"/>
      <c r="B2439" s="21"/>
      <c r="C2439" s="21">
        <v>80002141</v>
      </c>
      <c r="D2439" s="22"/>
      <c r="E2439" s="2" t="s">
        <v>2155</v>
      </c>
      <c r="F2439" s="2" t="s">
        <v>6410</v>
      </c>
      <c r="G2439" s="2" t="s">
        <v>6415</v>
      </c>
      <c r="H2439" s="17">
        <v>44790</v>
      </c>
      <c r="I2439" s="22" t="s">
        <v>4587</v>
      </c>
    </row>
    <row r="2440" spans="1:9">
      <c r="A2440" s="22"/>
      <c r="B2440" s="21"/>
      <c r="C2440" s="21">
        <v>222224</v>
      </c>
      <c r="D2440" s="22"/>
      <c r="E2440" s="2" t="s">
        <v>6476</v>
      </c>
      <c r="F2440" s="2" t="s">
        <v>6422</v>
      </c>
      <c r="G2440" s="2" t="s">
        <v>6477</v>
      </c>
      <c r="H2440" s="17">
        <v>44790</v>
      </c>
      <c r="I2440" s="22" t="s">
        <v>4587</v>
      </c>
    </row>
    <row r="2441" spans="1:9">
      <c r="A2441" s="22"/>
      <c r="B2441" s="21"/>
      <c r="C2441" s="21">
        <v>2804221</v>
      </c>
      <c r="D2441" s="22"/>
      <c r="E2441" s="2" t="s">
        <v>6478</v>
      </c>
      <c r="F2441" s="2" t="s">
        <v>6419</v>
      </c>
      <c r="G2441" s="2" t="s">
        <v>6479</v>
      </c>
      <c r="H2441" s="17">
        <v>44790</v>
      </c>
      <c r="I2441" s="22" t="s">
        <v>4587</v>
      </c>
    </row>
    <row r="2442" spans="1:9">
      <c r="A2442" s="22"/>
      <c r="B2442" s="21"/>
      <c r="C2442" s="21">
        <v>80002532</v>
      </c>
      <c r="D2442" s="22"/>
      <c r="E2442" s="2" t="s">
        <v>5567</v>
      </c>
      <c r="F2442" s="2" t="s">
        <v>6410</v>
      </c>
      <c r="G2442" s="2" t="s">
        <v>6480</v>
      </c>
      <c r="H2442" s="17">
        <v>44791</v>
      </c>
      <c r="I2442" s="22" t="s">
        <v>4587</v>
      </c>
    </row>
    <row r="2443" spans="1:9">
      <c r="A2443" s="22"/>
      <c r="B2443" s="21"/>
      <c r="C2443" s="21">
        <v>80003138</v>
      </c>
      <c r="D2443" s="22"/>
      <c r="E2443" s="2" t="s">
        <v>6132</v>
      </c>
      <c r="F2443" s="2" t="s">
        <v>6410</v>
      </c>
      <c r="G2443" s="2" t="s">
        <v>4467</v>
      </c>
      <c r="H2443" s="17">
        <v>44791</v>
      </c>
      <c r="I2443" s="22" t="s">
        <v>4587</v>
      </c>
    </row>
    <row r="2444" spans="1:9">
      <c r="A2444" s="22"/>
      <c r="B2444" s="21"/>
      <c r="C2444" s="21">
        <v>80002501</v>
      </c>
      <c r="D2444" s="22"/>
      <c r="E2444" s="2" t="s">
        <v>5266</v>
      </c>
      <c r="F2444" s="2" t="s">
        <v>6410</v>
      </c>
      <c r="G2444" s="2" t="s">
        <v>6457</v>
      </c>
      <c r="H2444" s="17">
        <v>44791</v>
      </c>
      <c r="I2444" s="22" t="s">
        <v>4587</v>
      </c>
    </row>
    <row r="2445" spans="1:9">
      <c r="A2445" s="22"/>
      <c r="B2445" s="21"/>
      <c r="C2445" s="21">
        <v>80003353</v>
      </c>
      <c r="D2445" s="22"/>
      <c r="E2445" s="2" t="s">
        <v>6147</v>
      </c>
      <c r="F2445" s="2" t="s">
        <v>6410</v>
      </c>
      <c r="G2445" s="2" t="s">
        <v>651</v>
      </c>
      <c r="H2445" s="17">
        <v>44791</v>
      </c>
      <c r="I2445" s="22" t="s">
        <v>4587</v>
      </c>
    </row>
    <row r="2446" spans="1:9">
      <c r="A2446" s="22"/>
      <c r="B2446" s="21"/>
      <c r="C2446" s="21">
        <v>4111064</v>
      </c>
      <c r="D2446" s="22"/>
      <c r="E2446" s="2" t="s">
        <v>5396</v>
      </c>
      <c r="F2446" s="2" t="s">
        <v>6410</v>
      </c>
      <c r="G2446" s="2" t="s">
        <v>6455</v>
      </c>
      <c r="H2446" s="17">
        <v>44791</v>
      </c>
      <c r="I2446" s="22" t="s">
        <v>4587</v>
      </c>
    </row>
    <row r="2447" spans="1:9">
      <c r="A2447" s="22"/>
      <c r="B2447" s="21"/>
      <c r="C2447" s="21">
        <v>80001835</v>
      </c>
      <c r="D2447" s="22"/>
      <c r="E2447" s="2" t="s">
        <v>6481</v>
      </c>
      <c r="F2447" s="2" t="s">
        <v>6410</v>
      </c>
      <c r="G2447" s="2" t="s">
        <v>6429</v>
      </c>
      <c r="H2447" s="17">
        <v>44791</v>
      </c>
      <c r="I2447" s="22" t="s">
        <v>4587</v>
      </c>
    </row>
    <row r="2448" spans="1:9">
      <c r="A2448" s="22"/>
      <c r="B2448" s="21"/>
      <c r="C2448" s="21" t="s">
        <v>6482</v>
      </c>
      <c r="D2448" s="22"/>
      <c r="E2448" s="2" t="s">
        <v>6483</v>
      </c>
      <c r="F2448" s="2" t="s">
        <v>6452</v>
      </c>
      <c r="G2448" s="2" t="s">
        <v>6484</v>
      </c>
      <c r="H2448" s="17">
        <v>44791</v>
      </c>
      <c r="I2448" s="22" t="s">
        <v>4587</v>
      </c>
    </row>
    <row r="2449" spans="1:9">
      <c r="A2449" s="22"/>
      <c r="B2449" s="21"/>
      <c r="C2449" s="21">
        <v>1036</v>
      </c>
      <c r="D2449" s="22"/>
      <c r="E2449" s="2" t="s">
        <v>5443</v>
      </c>
      <c r="F2449" s="2" t="s">
        <v>5138</v>
      </c>
      <c r="G2449" s="2" t="s">
        <v>6485</v>
      </c>
      <c r="H2449" s="17">
        <v>44791</v>
      </c>
      <c r="I2449" s="22" t="s">
        <v>4587</v>
      </c>
    </row>
    <row r="2450" spans="1:9">
      <c r="A2450" s="22"/>
      <c r="B2450" s="21"/>
      <c r="C2450" s="21">
        <v>80002591</v>
      </c>
      <c r="D2450" s="22"/>
      <c r="E2450" s="2" t="s">
        <v>6486</v>
      </c>
      <c r="F2450" s="2" t="s">
        <v>6410</v>
      </c>
      <c r="G2450" s="2" t="s">
        <v>6487</v>
      </c>
      <c r="H2450" s="17">
        <v>44791</v>
      </c>
      <c r="I2450" s="22" t="s">
        <v>4587</v>
      </c>
    </row>
    <row r="2451" spans="1:9">
      <c r="A2451" s="22"/>
      <c r="B2451" s="21"/>
      <c r="C2451" s="21">
        <v>80004094</v>
      </c>
      <c r="D2451" s="22"/>
      <c r="E2451" s="2" t="s">
        <v>3296</v>
      </c>
      <c r="F2451" s="2" t="s">
        <v>6410</v>
      </c>
      <c r="G2451" s="2" t="s">
        <v>6411</v>
      </c>
      <c r="H2451" s="17">
        <v>44792</v>
      </c>
      <c r="I2451" s="22" t="s">
        <v>4587</v>
      </c>
    </row>
    <row r="2452" spans="1:9">
      <c r="A2452" s="22"/>
      <c r="B2452" s="21"/>
      <c r="C2452" s="21">
        <v>80004095</v>
      </c>
      <c r="D2452" s="22"/>
      <c r="E2452" s="2" t="s">
        <v>6488</v>
      </c>
      <c r="F2452" s="2" t="s">
        <v>6410</v>
      </c>
      <c r="G2452" s="2" t="s">
        <v>6411</v>
      </c>
      <c r="H2452" s="17">
        <v>44792</v>
      </c>
      <c r="I2452" s="22" t="s">
        <v>4587</v>
      </c>
    </row>
    <row r="2453" spans="1:9">
      <c r="A2453" s="22"/>
      <c r="B2453" s="21"/>
      <c r="C2453" s="21">
        <v>21110027</v>
      </c>
      <c r="D2453" s="22"/>
      <c r="E2453" s="2" t="s">
        <v>5197</v>
      </c>
      <c r="F2453" s="2" t="s">
        <v>6419</v>
      </c>
      <c r="G2453" s="2" t="s">
        <v>6489</v>
      </c>
      <c r="H2453" s="17">
        <v>44792</v>
      </c>
      <c r="I2453" s="22" t="s">
        <v>4587</v>
      </c>
    </row>
    <row r="2454" spans="1:9">
      <c r="A2454" s="22"/>
      <c r="B2454" s="21"/>
      <c r="C2454" s="21">
        <v>1404211</v>
      </c>
      <c r="D2454" s="22"/>
      <c r="E2454" s="2" t="s">
        <v>6490</v>
      </c>
      <c r="F2454" s="2" t="s">
        <v>6419</v>
      </c>
      <c r="G2454" s="2" t="s">
        <v>6441</v>
      </c>
      <c r="H2454" s="17">
        <v>44792</v>
      </c>
      <c r="I2454" s="22" t="s">
        <v>4587</v>
      </c>
    </row>
    <row r="2455" spans="1:9">
      <c r="A2455" s="22"/>
      <c r="B2455" s="21"/>
      <c r="C2455" s="21">
        <v>20080214</v>
      </c>
      <c r="D2455" s="22"/>
      <c r="E2455" s="2" t="s">
        <v>6491</v>
      </c>
      <c r="F2455" s="2" t="s">
        <v>5138</v>
      </c>
      <c r="G2455" s="2" t="s">
        <v>6492</v>
      </c>
      <c r="H2455" s="17">
        <v>44792</v>
      </c>
      <c r="I2455" s="22" t="s">
        <v>4587</v>
      </c>
    </row>
    <row r="2456" spans="1:9">
      <c r="A2456" s="22"/>
      <c r="B2456" s="21"/>
      <c r="C2456" s="21">
        <v>21110245</v>
      </c>
      <c r="D2456" s="22"/>
      <c r="E2456" s="2" t="s">
        <v>6493</v>
      </c>
      <c r="F2456" s="2" t="s">
        <v>5138</v>
      </c>
      <c r="G2456" s="2" t="s">
        <v>6492</v>
      </c>
      <c r="H2456" s="17">
        <v>44792</v>
      </c>
      <c r="I2456" s="22" t="s">
        <v>4587</v>
      </c>
    </row>
    <row r="2457" spans="1:9">
      <c r="A2457" s="22"/>
      <c r="B2457" s="21"/>
      <c r="C2457" s="21">
        <v>21010267</v>
      </c>
      <c r="D2457" s="22"/>
      <c r="E2457" s="2" t="s">
        <v>5573</v>
      </c>
      <c r="F2457" s="2" t="s">
        <v>5138</v>
      </c>
      <c r="G2457" s="2" t="s">
        <v>6492</v>
      </c>
      <c r="H2457" s="17">
        <v>44792</v>
      </c>
      <c r="I2457" s="22" t="s">
        <v>4587</v>
      </c>
    </row>
    <row r="2458" spans="1:9">
      <c r="A2458" s="22"/>
      <c r="B2458" s="21"/>
      <c r="C2458" s="21">
        <v>80003004</v>
      </c>
      <c r="D2458" s="22"/>
      <c r="E2458" s="2" t="s">
        <v>6074</v>
      </c>
      <c r="F2458" s="2" t="s">
        <v>6410</v>
      </c>
      <c r="G2458" s="2" t="s">
        <v>6494</v>
      </c>
      <c r="H2458" s="17">
        <v>44792</v>
      </c>
      <c r="I2458" s="22" t="s">
        <v>4587</v>
      </c>
    </row>
    <row r="2459" spans="1:9">
      <c r="A2459" s="22"/>
      <c r="B2459" s="21"/>
      <c r="C2459" s="21">
        <v>80002119</v>
      </c>
      <c r="D2459" s="22"/>
      <c r="E2459" s="2" t="s">
        <v>6495</v>
      </c>
      <c r="F2459" s="2" t="s">
        <v>6410</v>
      </c>
      <c r="G2459" s="2" t="s">
        <v>6496</v>
      </c>
      <c r="H2459" s="17">
        <v>44792</v>
      </c>
      <c r="I2459" s="22" t="s">
        <v>4587</v>
      </c>
    </row>
    <row r="2460" spans="1:9">
      <c r="A2460" s="22"/>
      <c r="B2460" s="21"/>
      <c r="C2460" s="21">
        <v>80001861</v>
      </c>
      <c r="D2460" s="22"/>
      <c r="E2460" s="2" t="s">
        <v>6497</v>
      </c>
      <c r="F2460" s="2" t="s">
        <v>6410</v>
      </c>
      <c r="G2460" s="2" t="s">
        <v>6498</v>
      </c>
      <c r="H2460" s="17">
        <v>44792</v>
      </c>
      <c r="I2460" s="22" t="s">
        <v>4587</v>
      </c>
    </row>
    <row r="2461" spans="1:9">
      <c r="A2461" s="22"/>
      <c r="B2461" s="21"/>
      <c r="C2461" s="21">
        <v>80003004</v>
      </c>
      <c r="D2461" s="22"/>
      <c r="E2461" s="2" t="s">
        <v>6499</v>
      </c>
      <c r="F2461" s="2" t="s">
        <v>6410</v>
      </c>
      <c r="G2461" s="2" t="s">
        <v>6500</v>
      </c>
      <c r="H2461" s="17">
        <v>44793</v>
      </c>
      <c r="I2461" s="22" t="s">
        <v>4587</v>
      </c>
    </row>
    <row r="2462" spans="1:9">
      <c r="A2462" s="22"/>
      <c r="B2462" s="21"/>
      <c r="C2462" s="21">
        <v>80004539</v>
      </c>
      <c r="D2462" s="22"/>
      <c r="E2462" s="2" t="s">
        <v>6501</v>
      </c>
      <c r="F2462" s="2" t="s">
        <v>6410</v>
      </c>
      <c r="G2462" s="2" t="s">
        <v>6502</v>
      </c>
      <c r="H2462" s="17">
        <v>44793</v>
      </c>
      <c r="I2462" s="22" t="s">
        <v>4587</v>
      </c>
    </row>
    <row r="2463" spans="1:9">
      <c r="A2463" s="22"/>
      <c r="B2463" s="21"/>
      <c r="C2463" s="21">
        <v>80002777</v>
      </c>
      <c r="D2463" s="22"/>
      <c r="E2463" s="2" t="s">
        <v>5408</v>
      </c>
      <c r="F2463" s="2" t="s">
        <v>6410</v>
      </c>
      <c r="G2463" s="2" t="s">
        <v>6457</v>
      </c>
      <c r="H2463" s="17">
        <v>44793</v>
      </c>
      <c r="I2463" s="22" t="s">
        <v>4587</v>
      </c>
    </row>
    <row r="2464" spans="1:9">
      <c r="A2464" s="22"/>
      <c r="B2464" s="21"/>
      <c r="C2464" s="21">
        <v>3112115</v>
      </c>
      <c r="D2464" s="22"/>
      <c r="E2464" s="2" t="s">
        <v>609</v>
      </c>
      <c r="F2464" s="2" t="s">
        <v>6419</v>
      </c>
      <c r="G2464" s="2" t="s">
        <v>6503</v>
      </c>
      <c r="H2464" s="17">
        <v>44793</v>
      </c>
      <c r="I2464" s="22" t="s">
        <v>4587</v>
      </c>
    </row>
    <row r="2465" spans="1:9">
      <c r="A2465" s="22"/>
      <c r="B2465" s="21"/>
      <c r="C2465" s="21">
        <v>80000843</v>
      </c>
      <c r="D2465" s="22"/>
      <c r="E2465" s="2" t="s">
        <v>5920</v>
      </c>
      <c r="F2465" s="2" t="s">
        <v>6410</v>
      </c>
      <c r="G2465" s="2" t="s">
        <v>6504</v>
      </c>
      <c r="H2465" s="17">
        <v>44793</v>
      </c>
      <c r="I2465" s="22" t="s">
        <v>4587</v>
      </c>
    </row>
    <row r="2466" spans="1:9">
      <c r="A2466" s="22"/>
      <c r="B2466" s="21"/>
      <c r="C2466" s="21">
        <v>115005</v>
      </c>
      <c r="D2466" s="22"/>
      <c r="E2466" s="2" t="s">
        <v>6505</v>
      </c>
      <c r="F2466" s="2" t="s">
        <v>6410</v>
      </c>
      <c r="G2466" s="2" t="s">
        <v>6455</v>
      </c>
      <c r="H2466" s="17">
        <v>44793</v>
      </c>
      <c r="I2466" s="22" t="s">
        <v>4587</v>
      </c>
    </row>
    <row r="2467" spans="1:9">
      <c r="A2467" s="22"/>
      <c r="B2467" s="21"/>
      <c r="C2467" s="21">
        <v>80002785</v>
      </c>
      <c r="D2467" s="22"/>
      <c r="E2467" s="2" t="s">
        <v>2457</v>
      </c>
      <c r="F2467" s="2" t="s">
        <v>6410</v>
      </c>
      <c r="G2467" s="2" t="s">
        <v>6506</v>
      </c>
      <c r="H2467" s="17">
        <v>44793</v>
      </c>
      <c r="I2467" s="22" t="s">
        <v>4587</v>
      </c>
    </row>
    <row r="2468" spans="1:9">
      <c r="A2468" s="22"/>
      <c r="B2468" s="21"/>
      <c r="C2468" s="21">
        <v>202206435</v>
      </c>
      <c r="D2468" s="22"/>
      <c r="E2468" s="2" t="s">
        <v>6507</v>
      </c>
      <c r="F2468" s="2" t="s">
        <v>5138</v>
      </c>
      <c r="G2468" s="2" t="s">
        <v>248</v>
      </c>
      <c r="H2468" s="17">
        <v>44793</v>
      </c>
      <c r="I2468" s="22" t="s">
        <v>4587</v>
      </c>
    </row>
    <row r="2469" spans="1:9">
      <c r="A2469" s="22"/>
      <c r="B2469" s="21"/>
      <c r="C2469" s="21">
        <v>80002978</v>
      </c>
      <c r="D2469" s="22"/>
      <c r="E2469" s="2" t="s">
        <v>6508</v>
      </c>
      <c r="F2469" s="2" t="s">
        <v>6410</v>
      </c>
      <c r="G2469" s="2" t="s">
        <v>6509</v>
      </c>
      <c r="H2469" s="17">
        <v>44793</v>
      </c>
      <c r="I2469" s="22" t="s">
        <v>4587</v>
      </c>
    </row>
    <row r="2470" spans="1:9">
      <c r="A2470" s="22"/>
      <c r="B2470" s="21"/>
      <c r="C2470" s="21">
        <v>702210717</v>
      </c>
      <c r="D2470" s="22"/>
      <c r="E2470" s="2" t="s">
        <v>6510</v>
      </c>
      <c r="F2470" s="2" t="s">
        <v>6511</v>
      </c>
      <c r="G2470" s="2" t="s">
        <v>248</v>
      </c>
      <c r="H2470" s="17">
        <v>44793</v>
      </c>
      <c r="I2470" s="22" t="s">
        <v>4587</v>
      </c>
    </row>
    <row r="2471" spans="1:9">
      <c r="A2471" s="22"/>
      <c r="B2471" s="21"/>
      <c r="C2471" s="21">
        <v>80002456</v>
      </c>
      <c r="D2471" s="22"/>
      <c r="E2471" s="2" t="s">
        <v>6512</v>
      </c>
      <c r="F2471" s="2" t="s">
        <v>6410</v>
      </c>
      <c r="G2471" s="2" t="s">
        <v>248</v>
      </c>
      <c r="H2471" s="17">
        <v>44793</v>
      </c>
      <c r="I2471" s="22" t="s">
        <v>4587</v>
      </c>
    </row>
    <row r="2472" spans="1:9">
      <c r="A2472" s="22"/>
      <c r="B2472" s="21"/>
      <c r="C2472" s="21">
        <v>80001093</v>
      </c>
      <c r="D2472" s="22"/>
      <c r="E2472" s="2" t="s">
        <v>5518</v>
      </c>
      <c r="F2472" s="2" t="s">
        <v>6410</v>
      </c>
      <c r="G2472" s="2" t="s">
        <v>6513</v>
      </c>
      <c r="H2472" s="17">
        <v>44793</v>
      </c>
      <c r="I2472" s="22" t="s">
        <v>4587</v>
      </c>
    </row>
    <row r="2473" spans="1:9">
      <c r="A2473" s="22"/>
      <c r="B2473" s="21"/>
      <c r="C2473" s="21">
        <v>119060</v>
      </c>
      <c r="D2473" s="22"/>
      <c r="E2473" s="2" t="s">
        <v>1981</v>
      </c>
      <c r="F2473" s="2" t="s">
        <v>6410</v>
      </c>
      <c r="G2473" s="2" t="s">
        <v>6514</v>
      </c>
      <c r="H2473" s="56">
        <v>44794</v>
      </c>
      <c r="I2473" s="22" t="s">
        <v>4587</v>
      </c>
    </row>
    <row r="2474" spans="1:9">
      <c r="A2474" s="22"/>
      <c r="B2474" s="21"/>
      <c r="C2474" s="54">
        <v>80002134</v>
      </c>
      <c r="D2474" s="22"/>
      <c r="E2474" s="2" t="s">
        <v>6515</v>
      </c>
      <c r="F2474" s="2" t="s">
        <v>6410</v>
      </c>
      <c r="G2474" s="2" t="s">
        <v>6516</v>
      </c>
      <c r="H2474" s="56">
        <v>44794</v>
      </c>
      <c r="I2474" s="22" t="s">
        <v>4587</v>
      </c>
    </row>
    <row r="2475" spans="1:9">
      <c r="A2475" s="22"/>
      <c r="B2475" s="21"/>
      <c r="C2475" s="54">
        <v>80003823</v>
      </c>
      <c r="D2475" s="22"/>
      <c r="E2475" s="2" t="s">
        <v>6517</v>
      </c>
      <c r="F2475" s="2" t="s">
        <v>6410</v>
      </c>
      <c r="G2475" s="2" t="s">
        <v>6518</v>
      </c>
      <c r="H2475" s="56">
        <v>44794</v>
      </c>
      <c r="I2475" s="22" t="s">
        <v>4587</v>
      </c>
    </row>
    <row r="2476" spans="1:9">
      <c r="A2476" s="22"/>
      <c r="B2476" s="21"/>
      <c r="C2476" s="54">
        <v>117538</v>
      </c>
      <c r="D2476" s="22"/>
      <c r="E2476" s="2" t="s">
        <v>6091</v>
      </c>
      <c r="F2476" s="2" t="s">
        <v>6410</v>
      </c>
      <c r="G2476" s="2" t="s">
        <v>6519</v>
      </c>
      <c r="H2476" s="56">
        <v>44794</v>
      </c>
      <c r="I2476" s="22" t="s">
        <v>4587</v>
      </c>
    </row>
    <row r="2477" spans="1:9">
      <c r="A2477" s="22"/>
      <c r="B2477" s="21"/>
      <c r="C2477" s="54">
        <v>80002035</v>
      </c>
      <c r="D2477" s="22"/>
      <c r="E2477" s="2" t="s">
        <v>6520</v>
      </c>
      <c r="F2477" s="2" t="s">
        <v>6410</v>
      </c>
      <c r="G2477" s="2" t="s">
        <v>6415</v>
      </c>
      <c r="H2477" s="56">
        <v>44794</v>
      </c>
      <c r="I2477" s="22" t="s">
        <v>4587</v>
      </c>
    </row>
    <row r="2478" spans="1:9">
      <c r="A2478" s="22"/>
      <c r="B2478" s="21"/>
      <c r="C2478" s="54">
        <v>118225</v>
      </c>
      <c r="D2478" s="22"/>
      <c r="E2478" s="2" t="s">
        <v>6088</v>
      </c>
      <c r="F2478" s="2" t="s">
        <v>6410</v>
      </c>
      <c r="G2478" s="2" t="s">
        <v>6521</v>
      </c>
      <c r="H2478" s="56">
        <v>44794</v>
      </c>
      <c r="I2478" s="22" t="s">
        <v>4587</v>
      </c>
    </row>
    <row r="2479" spans="1:9">
      <c r="A2479" s="22"/>
      <c r="B2479" s="21"/>
      <c r="C2479" s="54">
        <v>1047</v>
      </c>
      <c r="D2479" s="22"/>
      <c r="E2479" s="2" t="s">
        <v>6522</v>
      </c>
      <c r="F2479" s="2" t="s">
        <v>5138</v>
      </c>
      <c r="G2479" s="2" t="s">
        <v>153</v>
      </c>
      <c r="H2479" s="56">
        <v>44794</v>
      </c>
      <c r="I2479" s="22" t="s">
        <v>4587</v>
      </c>
    </row>
    <row r="2480" spans="1:9">
      <c r="A2480" s="22"/>
      <c r="B2480" s="21"/>
      <c r="C2480" s="54">
        <v>1037</v>
      </c>
      <c r="D2480" s="22"/>
      <c r="E2480" s="2" t="s">
        <v>5175</v>
      </c>
      <c r="F2480" s="2" t="s">
        <v>5138</v>
      </c>
      <c r="G2480" s="2" t="s">
        <v>153</v>
      </c>
      <c r="H2480" s="56">
        <v>44794</v>
      </c>
      <c r="I2480" s="22" t="s">
        <v>4587</v>
      </c>
    </row>
    <row r="2481" spans="1:9">
      <c r="A2481" s="22"/>
      <c r="B2481" s="21"/>
      <c r="C2481" s="54">
        <v>80003962</v>
      </c>
      <c r="D2481" s="22"/>
      <c r="E2481" s="2" t="s">
        <v>6523</v>
      </c>
      <c r="F2481" s="2" t="s">
        <v>6410</v>
      </c>
      <c r="G2481" s="2" t="s">
        <v>6411</v>
      </c>
      <c r="H2481" s="56">
        <v>44794</v>
      </c>
      <c r="I2481" s="22" t="s">
        <v>4587</v>
      </c>
    </row>
    <row r="2482" spans="1:9">
      <c r="A2482" s="22"/>
      <c r="B2482" s="21"/>
      <c r="C2482" s="54">
        <v>80003964</v>
      </c>
      <c r="D2482" s="22"/>
      <c r="E2482" s="2" t="s">
        <v>6524</v>
      </c>
      <c r="F2482" s="2" t="s">
        <v>6410</v>
      </c>
      <c r="G2482" s="2" t="s">
        <v>205</v>
      </c>
      <c r="H2482" s="56">
        <v>44794</v>
      </c>
      <c r="I2482" s="22" t="s">
        <v>4587</v>
      </c>
    </row>
    <row r="2483" spans="1:9">
      <c r="A2483" s="22"/>
      <c r="B2483" s="21"/>
      <c r="C2483" s="54">
        <v>117539</v>
      </c>
      <c r="D2483" s="22"/>
      <c r="E2483" s="2" t="s">
        <v>6525</v>
      </c>
      <c r="F2483" s="2" t="s">
        <v>6410</v>
      </c>
      <c r="G2483" s="2" t="s">
        <v>6521</v>
      </c>
      <c r="H2483" s="56">
        <v>44794</v>
      </c>
      <c r="I2483" s="22" t="s">
        <v>4587</v>
      </c>
    </row>
    <row r="2484" spans="1:9">
      <c r="A2484" s="22"/>
      <c r="B2484" s="21"/>
      <c r="C2484" s="54">
        <v>80003898</v>
      </c>
      <c r="D2484" s="22"/>
      <c r="E2484" s="2" t="s">
        <v>6526</v>
      </c>
      <c r="F2484" s="2" t="s">
        <v>6410</v>
      </c>
      <c r="G2484" s="2" t="s">
        <v>6411</v>
      </c>
      <c r="H2484" s="56">
        <v>44794</v>
      </c>
      <c r="I2484" s="22" t="s">
        <v>4587</v>
      </c>
    </row>
    <row r="2485" spans="1:9">
      <c r="A2485" s="22"/>
      <c r="B2485" s="21"/>
      <c r="C2485" s="54">
        <v>80001857</v>
      </c>
      <c r="D2485" s="22"/>
      <c r="E2485" s="2" t="s">
        <v>5324</v>
      </c>
      <c r="F2485" s="2" t="s">
        <v>6410</v>
      </c>
      <c r="G2485" s="2" t="s">
        <v>6477</v>
      </c>
      <c r="H2485" s="56">
        <v>44794</v>
      </c>
      <c r="I2485" s="22" t="s">
        <v>4587</v>
      </c>
    </row>
    <row r="2486" spans="1:9">
      <c r="A2486" s="22"/>
      <c r="B2486" s="21"/>
      <c r="C2486" s="54">
        <v>80002237</v>
      </c>
      <c r="D2486" s="22"/>
      <c r="E2486" s="2" t="s">
        <v>3695</v>
      </c>
      <c r="F2486" s="2" t="s">
        <v>6410</v>
      </c>
      <c r="G2486" s="2" t="s">
        <v>205</v>
      </c>
      <c r="H2486" s="56">
        <v>44794</v>
      </c>
      <c r="I2486" s="22" t="s">
        <v>4587</v>
      </c>
    </row>
    <row r="2487" spans="1:9">
      <c r="A2487" s="22"/>
      <c r="B2487" s="21"/>
      <c r="C2487" s="21">
        <v>80000881</v>
      </c>
      <c r="D2487" s="22"/>
      <c r="E2487" s="2" t="s">
        <v>5743</v>
      </c>
      <c r="F2487" s="2" t="s">
        <v>6410</v>
      </c>
      <c r="G2487" s="2" t="s">
        <v>6527</v>
      </c>
      <c r="H2487" s="56">
        <v>44795</v>
      </c>
      <c r="I2487" s="22" t="s">
        <v>4587</v>
      </c>
    </row>
    <row r="2488" spans="1:9">
      <c r="A2488" s="22"/>
      <c r="B2488" s="21"/>
      <c r="C2488" s="21">
        <v>80003185</v>
      </c>
      <c r="D2488" s="22"/>
      <c r="E2488" s="2" t="s">
        <v>5783</v>
      </c>
      <c r="F2488" s="2" t="s">
        <v>6410</v>
      </c>
      <c r="G2488" s="2" t="s">
        <v>6528</v>
      </c>
      <c r="H2488" s="56">
        <v>44795</v>
      </c>
      <c r="I2488" s="22" t="s">
        <v>4587</v>
      </c>
    </row>
    <row r="2489" spans="1:9">
      <c r="A2489" s="22"/>
      <c r="B2489" s="21"/>
      <c r="C2489" s="21">
        <v>80003012</v>
      </c>
      <c r="D2489" s="22"/>
      <c r="E2489" s="2" t="s">
        <v>2992</v>
      </c>
      <c r="F2489" s="2" t="s">
        <v>6410</v>
      </c>
      <c r="G2489" s="2" t="s">
        <v>6529</v>
      </c>
      <c r="H2489" s="56">
        <v>44795</v>
      </c>
      <c r="I2489" s="22" t="s">
        <v>4587</v>
      </c>
    </row>
    <row r="2490" spans="1:9">
      <c r="A2490" s="22"/>
      <c r="B2490" s="21"/>
      <c r="C2490" s="21">
        <v>212633</v>
      </c>
      <c r="D2490" s="22"/>
      <c r="E2490" s="2" t="s">
        <v>245</v>
      </c>
      <c r="F2490" s="2" t="s">
        <v>6422</v>
      </c>
      <c r="G2490" s="2" t="s">
        <v>6411</v>
      </c>
      <c r="H2490" s="56">
        <v>44795</v>
      </c>
      <c r="I2490" s="22" t="s">
        <v>4587</v>
      </c>
    </row>
    <row r="2491" spans="1:9">
      <c r="A2491" s="22"/>
      <c r="B2491" s="21"/>
      <c r="C2491" s="21">
        <v>80003133</v>
      </c>
      <c r="D2491" s="22"/>
      <c r="E2491" s="2" t="s">
        <v>6121</v>
      </c>
      <c r="F2491" s="2" t="s">
        <v>6410</v>
      </c>
      <c r="G2491" s="2" t="s">
        <v>248</v>
      </c>
      <c r="H2491" s="56">
        <v>44795</v>
      </c>
      <c r="I2491" s="22" t="s">
        <v>4587</v>
      </c>
    </row>
    <row r="2492" spans="1:9">
      <c r="A2492" s="22"/>
      <c r="B2492" s="21"/>
      <c r="C2492" s="21">
        <v>212633</v>
      </c>
      <c r="D2492" s="22"/>
      <c r="E2492" s="2" t="s">
        <v>245</v>
      </c>
      <c r="F2492" s="2" t="s">
        <v>6422</v>
      </c>
      <c r="G2492" s="2" t="s">
        <v>644</v>
      </c>
      <c r="H2492" s="56">
        <v>44795</v>
      </c>
      <c r="I2492" s="22" t="s">
        <v>4587</v>
      </c>
    </row>
    <row r="2493" spans="1:9">
      <c r="A2493" s="22"/>
      <c r="B2493" s="21"/>
      <c r="C2493" s="21">
        <v>222198</v>
      </c>
      <c r="D2493" s="22"/>
      <c r="E2493" s="2" t="s">
        <v>6530</v>
      </c>
      <c r="F2493" s="2" t="s">
        <v>6422</v>
      </c>
      <c r="G2493" s="2" t="s">
        <v>6531</v>
      </c>
      <c r="H2493" s="56">
        <v>44795</v>
      </c>
      <c r="I2493" s="22" t="s">
        <v>4587</v>
      </c>
    </row>
    <row r="2494" spans="1:9">
      <c r="A2494" s="22"/>
      <c r="B2494" s="21"/>
      <c r="C2494" s="21">
        <v>212633</v>
      </c>
      <c r="D2494" s="22"/>
      <c r="E2494" s="2" t="s">
        <v>245</v>
      </c>
      <c r="F2494" s="2" t="s">
        <v>6422</v>
      </c>
      <c r="G2494" s="2" t="s">
        <v>6411</v>
      </c>
      <c r="H2494" s="56">
        <v>44795</v>
      </c>
      <c r="I2494" s="22" t="s">
        <v>4587</v>
      </c>
    </row>
    <row r="2495" spans="1:9">
      <c r="A2495" s="22"/>
      <c r="B2495" s="21"/>
      <c r="C2495" s="21">
        <v>80002320</v>
      </c>
      <c r="D2495" s="22"/>
      <c r="E2495" s="2" t="s">
        <v>5716</v>
      </c>
      <c r="F2495" s="2" t="s">
        <v>6410</v>
      </c>
      <c r="G2495" s="2" t="s">
        <v>6532</v>
      </c>
      <c r="H2495" s="56">
        <v>44796</v>
      </c>
      <c r="I2495" s="22" t="s">
        <v>4587</v>
      </c>
    </row>
    <row r="2496" spans="1:9">
      <c r="A2496" s="22"/>
      <c r="B2496" s="21"/>
      <c r="C2496" s="21">
        <v>80004259</v>
      </c>
      <c r="D2496" s="22"/>
      <c r="E2496" s="2" t="s">
        <v>2479</v>
      </c>
      <c r="F2496" s="2" t="s">
        <v>6410</v>
      </c>
      <c r="G2496" s="2" t="s">
        <v>830</v>
      </c>
      <c r="H2496" s="56">
        <v>44796</v>
      </c>
      <c r="I2496" s="22" t="s">
        <v>4587</v>
      </c>
    </row>
    <row r="2497" spans="1:9">
      <c r="A2497" s="22"/>
      <c r="B2497" s="21"/>
      <c r="C2497" s="21">
        <v>80001765</v>
      </c>
      <c r="D2497" s="22"/>
      <c r="E2497" s="2" t="s">
        <v>5907</v>
      </c>
      <c r="F2497" s="2" t="s">
        <v>6410</v>
      </c>
      <c r="G2497" s="2" t="s">
        <v>248</v>
      </c>
      <c r="H2497" s="56">
        <v>44796</v>
      </c>
      <c r="I2497" s="22" t="s">
        <v>4587</v>
      </c>
    </row>
    <row r="2498" spans="1:9">
      <c r="A2498" s="22"/>
      <c r="B2498" s="21"/>
      <c r="C2498" s="21">
        <v>80001218</v>
      </c>
      <c r="D2498" s="22"/>
      <c r="E2498" s="2" t="s">
        <v>5464</v>
      </c>
      <c r="F2498" s="2" t="s">
        <v>6410</v>
      </c>
      <c r="G2498" s="2" t="s">
        <v>6533</v>
      </c>
      <c r="H2498" s="56">
        <v>44796</v>
      </c>
      <c r="I2498" s="22" t="s">
        <v>4587</v>
      </c>
    </row>
    <row r="2499" spans="1:9">
      <c r="A2499" s="22"/>
      <c r="B2499" s="21"/>
      <c r="C2499" s="21">
        <v>70212008</v>
      </c>
      <c r="D2499" s="22"/>
      <c r="E2499" s="2" t="s">
        <v>6534</v>
      </c>
      <c r="F2499" s="2" t="s">
        <v>6511</v>
      </c>
      <c r="G2499" s="2" t="s">
        <v>248</v>
      </c>
      <c r="H2499" s="56">
        <v>44796</v>
      </c>
      <c r="I2499" s="22" t="s">
        <v>4587</v>
      </c>
    </row>
    <row r="2500" spans="1:9">
      <c r="A2500" s="22"/>
      <c r="B2500" s="21"/>
      <c r="C2500" s="21">
        <v>80001834</v>
      </c>
      <c r="D2500" s="22"/>
      <c r="E2500" s="2" t="s">
        <v>5849</v>
      </c>
      <c r="F2500" s="2" t="s">
        <v>6410</v>
      </c>
      <c r="G2500" s="2" t="s">
        <v>6535</v>
      </c>
      <c r="H2500" s="56">
        <v>44796</v>
      </c>
      <c r="I2500" s="22" t="s">
        <v>4587</v>
      </c>
    </row>
    <row r="2501" spans="1:9">
      <c r="A2501" s="22"/>
      <c r="B2501" s="21"/>
      <c r="C2501" s="21">
        <v>116074</v>
      </c>
      <c r="D2501" s="22"/>
      <c r="E2501" s="2" t="s">
        <v>6536</v>
      </c>
      <c r="F2501" s="2" t="s">
        <v>6410</v>
      </c>
      <c r="G2501" s="2" t="s">
        <v>651</v>
      </c>
      <c r="H2501" s="56">
        <v>44796</v>
      </c>
      <c r="I2501" s="22" t="s">
        <v>4587</v>
      </c>
    </row>
    <row r="2502" spans="1:9">
      <c r="A2502" s="22"/>
      <c r="B2502" s="21"/>
      <c r="C2502" s="21">
        <v>80003963</v>
      </c>
      <c r="D2502" s="22"/>
      <c r="E2502" s="2" t="s">
        <v>4260</v>
      </c>
      <c r="F2502" s="2" t="s">
        <v>6410</v>
      </c>
      <c r="G2502" s="2" t="s">
        <v>6537</v>
      </c>
      <c r="H2502" s="56">
        <v>44797</v>
      </c>
      <c r="I2502" s="22" t="s">
        <v>4587</v>
      </c>
    </row>
    <row r="2503" spans="1:9">
      <c r="A2503" s="22"/>
      <c r="B2503" s="21"/>
      <c r="C2503" s="21">
        <v>80004066</v>
      </c>
      <c r="D2503" s="22"/>
      <c r="E2503" s="2" t="s">
        <v>6538</v>
      </c>
      <c r="F2503" s="2" t="s">
        <v>6410</v>
      </c>
      <c r="G2503" s="2" t="s">
        <v>6456</v>
      </c>
      <c r="H2503" s="56">
        <v>44797</v>
      </c>
      <c r="I2503" s="22" t="s">
        <v>4587</v>
      </c>
    </row>
    <row r="2504" spans="1:9">
      <c r="A2504" s="22"/>
      <c r="B2504" s="21"/>
      <c r="C2504" s="21">
        <v>80003967</v>
      </c>
      <c r="D2504" s="22"/>
      <c r="E2504" s="2" t="s">
        <v>2258</v>
      </c>
      <c r="F2504" s="2" t="s">
        <v>6410</v>
      </c>
      <c r="G2504" s="2" t="s">
        <v>205</v>
      </c>
      <c r="H2504" s="56">
        <v>44797</v>
      </c>
      <c r="I2504" s="22" t="s">
        <v>4587</v>
      </c>
    </row>
    <row r="2505" spans="1:9">
      <c r="A2505" s="22"/>
      <c r="B2505" s="21"/>
      <c r="C2505" s="21">
        <v>80004004</v>
      </c>
      <c r="D2505" s="22"/>
      <c r="E2505" s="2" t="s">
        <v>6539</v>
      </c>
      <c r="F2505" s="2" t="s">
        <v>6410</v>
      </c>
      <c r="G2505" s="2" t="s">
        <v>6540</v>
      </c>
      <c r="H2505" s="56">
        <v>44797</v>
      </c>
      <c r="I2505" s="22" t="s">
        <v>4587</v>
      </c>
    </row>
    <row r="2506" spans="1:9">
      <c r="A2506" s="22"/>
      <c r="B2506" s="21"/>
      <c r="C2506" s="21">
        <v>80003968</v>
      </c>
      <c r="D2506" s="22"/>
      <c r="E2506" s="2" t="s">
        <v>6541</v>
      </c>
      <c r="F2506" s="2" t="s">
        <v>6410</v>
      </c>
      <c r="G2506" s="2" t="s">
        <v>6411</v>
      </c>
      <c r="H2506" s="56">
        <v>44797</v>
      </c>
      <c r="I2506" s="22" t="s">
        <v>4587</v>
      </c>
    </row>
    <row r="2507" spans="1:9">
      <c r="A2507" s="22"/>
      <c r="B2507" s="21"/>
      <c r="C2507" s="21">
        <v>80004007</v>
      </c>
      <c r="D2507" s="22"/>
      <c r="E2507" s="2" t="s">
        <v>6542</v>
      </c>
      <c r="F2507" s="2" t="s">
        <v>6410</v>
      </c>
      <c r="G2507" s="2" t="s">
        <v>6411</v>
      </c>
      <c r="H2507" s="56">
        <v>44797</v>
      </c>
      <c r="I2507" s="22" t="s">
        <v>4587</v>
      </c>
    </row>
    <row r="2508" spans="1:9">
      <c r="A2508" s="22"/>
      <c r="B2508" s="21"/>
      <c r="C2508" s="21">
        <v>80003825</v>
      </c>
      <c r="D2508" s="22"/>
      <c r="E2508" s="2" t="s">
        <v>6543</v>
      </c>
      <c r="F2508" s="2" t="s">
        <v>6410</v>
      </c>
      <c r="G2508" s="2" t="s">
        <v>6544</v>
      </c>
      <c r="H2508" s="56">
        <v>44797</v>
      </c>
      <c r="I2508" s="22" t="s">
        <v>4587</v>
      </c>
    </row>
    <row r="2509" spans="1:9">
      <c r="A2509" s="22"/>
      <c r="B2509" s="21"/>
      <c r="C2509" s="21">
        <v>80004066</v>
      </c>
      <c r="D2509" s="22"/>
      <c r="E2509" s="2" t="s">
        <v>6538</v>
      </c>
      <c r="F2509" s="2" t="s">
        <v>6410</v>
      </c>
      <c r="G2509" s="2" t="s">
        <v>6456</v>
      </c>
      <c r="H2509" s="56">
        <v>44797</v>
      </c>
      <c r="I2509" s="22" t="s">
        <v>4587</v>
      </c>
    </row>
    <row r="2510" spans="1:9">
      <c r="A2510" s="22"/>
      <c r="B2510" s="21"/>
      <c r="C2510" s="21">
        <v>80003813</v>
      </c>
      <c r="D2510" s="22"/>
      <c r="E2510" s="2" t="s">
        <v>6545</v>
      </c>
      <c r="F2510" s="2" t="s">
        <v>6410</v>
      </c>
      <c r="G2510" s="2" t="s">
        <v>6546</v>
      </c>
      <c r="H2510" s="56">
        <v>44797</v>
      </c>
      <c r="I2510" s="22" t="s">
        <v>4587</v>
      </c>
    </row>
    <row r="2511" spans="1:9">
      <c r="A2511" s="22"/>
      <c r="B2511" s="21"/>
      <c r="C2511" s="21">
        <v>80002742</v>
      </c>
      <c r="D2511" s="22"/>
      <c r="E2511" s="2" t="s">
        <v>6064</v>
      </c>
      <c r="F2511" s="2" t="s">
        <v>6410</v>
      </c>
      <c r="G2511" s="2" t="s">
        <v>6547</v>
      </c>
      <c r="H2511" s="56">
        <v>44797</v>
      </c>
      <c r="I2511" s="22" t="s">
        <v>4587</v>
      </c>
    </row>
    <row r="2512" spans="1:9">
      <c r="A2512" s="22"/>
      <c r="B2512" s="21"/>
      <c r="C2512" s="21">
        <v>80004066</v>
      </c>
      <c r="D2512" s="22"/>
      <c r="E2512" s="2" t="s">
        <v>6538</v>
      </c>
      <c r="F2512" s="2" t="s">
        <v>6410</v>
      </c>
      <c r="G2512" s="2" t="s">
        <v>6456</v>
      </c>
      <c r="H2512" s="56">
        <v>44797</v>
      </c>
      <c r="I2512" s="22" t="s">
        <v>4587</v>
      </c>
    </row>
    <row r="2513" spans="1:9">
      <c r="A2513" s="22"/>
      <c r="B2513" s="21"/>
      <c r="C2513" s="21">
        <v>80004294</v>
      </c>
      <c r="D2513" s="22"/>
      <c r="E2513" s="2" t="s">
        <v>6548</v>
      </c>
      <c r="F2513" s="2" t="s">
        <v>6410</v>
      </c>
      <c r="G2513" s="2" t="s">
        <v>6549</v>
      </c>
      <c r="H2513" s="56">
        <v>44797</v>
      </c>
      <c r="I2513" s="22" t="s">
        <v>4587</v>
      </c>
    </row>
    <row r="2514" spans="1:9">
      <c r="A2514" s="22"/>
      <c r="B2514" s="21"/>
      <c r="C2514" s="21">
        <v>80004530</v>
      </c>
      <c r="D2514" s="22"/>
      <c r="E2514" s="2" t="s">
        <v>6550</v>
      </c>
      <c r="F2514" s="2" t="s">
        <v>6410</v>
      </c>
      <c r="G2514" s="2" t="s">
        <v>6531</v>
      </c>
      <c r="H2514" s="56">
        <v>44798</v>
      </c>
      <c r="I2514" s="22" t="s">
        <v>4587</v>
      </c>
    </row>
    <row r="2515" spans="1:9">
      <c r="A2515" s="22"/>
      <c r="B2515" s="21"/>
      <c r="C2515" s="21">
        <v>80003130</v>
      </c>
      <c r="D2515" s="22"/>
      <c r="E2515" s="2" t="s">
        <v>6170</v>
      </c>
      <c r="F2515" s="2" t="s">
        <v>6410</v>
      </c>
      <c r="G2515" s="2" t="s">
        <v>248</v>
      </c>
      <c r="H2515" s="56">
        <v>44798</v>
      </c>
      <c r="I2515" s="22" t="s">
        <v>4587</v>
      </c>
    </row>
    <row r="2516" spans="1:9">
      <c r="A2516" s="22"/>
      <c r="B2516" s="21"/>
      <c r="C2516" s="21">
        <v>80002063</v>
      </c>
      <c r="D2516" s="22"/>
      <c r="E2516" s="2" t="s">
        <v>5520</v>
      </c>
      <c r="F2516" s="2" t="s">
        <v>6410</v>
      </c>
      <c r="G2516" s="2" t="s">
        <v>6551</v>
      </c>
      <c r="H2516" s="56">
        <v>44798</v>
      </c>
      <c r="I2516" s="22" t="s">
        <v>4587</v>
      </c>
    </row>
    <row r="2517" spans="1:9">
      <c r="A2517" s="22"/>
      <c r="B2517" s="21"/>
      <c r="C2517" s="21">
        <v>115145</v>
      </c>
      <c r="D2517" s="22"/>
      <c r="E2517" s="2" t="s">
        <v>5465</v>
      </c>
      <c r="F2517" s="2" t="s">
        <v>6410</v>
      </c>
      <c r="G2517" s="2" t="s">
        <v>6552</v>
      </c>
      <c r="H2517" s="56">
        <v>44798</v>
      </c>
      <c r="I2517" s="22" t="s">
        <v>4587</v>
      </c>
    </row>
    <row r="2518" spans="1:9">
      <c r="A2518" s="22"/>
      <c r="B2518" s="21"/>
      <c r="C2518" s="21">
        <v>113044</v>
      </c>
      <c r="D2518" s="22"/>
      <c r="E2518" s="2" t="s">
        <v>5501</v>
      </c>
      <c r="F2518" s="2" t="s">
        <v>6410</v>
      </c>
      <c r="G2518" s="2" t="s">
        <v>6553</v>
      </c>
      <c r="H2518" s="56">
        <v>44798</v>
      </c>
      <c r="I2518" s="22" t="s">
        <v>4587</v>
      </c>
    </row>
    <row r="2519" spans="1:9">
      <c r="A2519" s="22"/>
      <c r="B2519" s="21"/>
      <c r="C2519" s="21">
        <v>80002929</v>
      </c>
      <c r="D2519" s="22"/>
      <c r="E2519" s="2" t="s">
        <v>5272</v>
      </c>
      <c r="F2519" s="2" t="s">
        <v>6410</v>
      </c>
      <c r="G2519" s="2" t="s">
        <v>6521</v>
      </c>
      <c r="H2519" s="56">
        <v>44798</v>
      </c>
      <c r="I2519" s="22" t="s">
        <v>4587</v>
      </c>
    </row>
    <row r="2520" spans="1:9">
      <c r="A2520" s="22"/>
      <c r="B2520" s="21"/>
      <c r="C2520" s="21">
        <v>80002319</v>
      </c>
      <c r="D2520" s="22"/>
      <c r="E2520" s="2" t="s">
        <v>5717</v>
      </c>
      <c r="F2520" s="2" t="s">
        <v>6410</v>
      </c>
      <c r="G2520" s="2" t="s">
        <v>6554</v>
      </c>
      <c r="H2520" s="56">
        <v>44798</v>
      </c>
      <c r="I2520" s="22" t="s">
        <v>4587</v>
      </c>
    </row>
    <row r="2521" spans="1:9">
      <c r="A2521" s="22"/>
      <c r="B2521" s="21"/>
      <c r="C2521" s="21">
        <v>114064</v>
      </c>
      <c r="D2521" s="22"/>
      <c r="E2521" s="2" t="s">
        <v>5447</v>
      </c>
      <c r="F2521" s="2" t="s">
        <v>6410</v>
      </c>
      <c r="G2521" s="2" t="s">
        <v>6555</v>
      </c>
      <c r="H2521" s="56">
        <v>44798</v>
      </c>
      <c r="I2521" s="22" t="s">
        <v>4587</v>
      </c>
    </row>
    <row r="2522" spans="1:9">
      <c r="A2522" s="22"/>
      <c r="B2522" s="21"/>
      <c r="C2522" s="21">
        <v>22070137</v>
      </c>
      <c r="D2522" s="22"/>
      <c r="E2522" s="2" t="s">
        <v>6556</v>
      </c>
      <c r="F2522" s="2" t="s">
        <v>6419</v>
      </c>
      <c r="G2522" s="2" t="s">
        <v>6557</v>
      </c>
      <c r="H2522" s="56">
        <v>44798</v>
      </c>
      <c r="I2522" s="22" t="s">
        <v>4587</v>
      </c>
    </row>
    <row r="2523" spans="1:9">
      <c r="A2523" s="22"/>
      <c r="B2523" s="21"/>
      <c r="C2523" s="21">
        <v>117397</v>
      </c>
      <c r="D2523" s="22"/>
      <c r="E2523" s="2" t="s">
        <v>1951</v>
      </c>
      <c r="F2523" s="2" t="s">
        <v>6410</v>
      </c>
      <c r="G2523" s="2" t="s">
        <v>6455</v>
      </c>
      <c r="H2523" s="56">
        <v>44798</v>
      </c>
      <c r="I2523" s="22" t="s">
        <v>4587</v>
      </c>
    </row>
    <row r="2524" spans="1:9">
      <c r="A2524" s="22"/>
      <c r="B2524" s="21"/>
      <c r="C2524" s="21">
        <v>80004006</v>
      </c>
      <c r="D2524" s="22"/>
      <c r="E2524" s="2" t="s">
        <v>6558</v>
      </c>
      <c r="F2524" s="2" t="s">
        <v>6410</v>
      </c>
      <c r="G2524" s="2" t="s">
        <v>6411</v>
      </c>
      <c r="H2524" s="56">
        <v>44799</v>
      </c>
      <c r="I2524" s="22" t="s">
        <v>4587</v>
      </c>
    </row>
    <row r="2525" spans="1:9">
      <c r="A2525" s="22"/>
      <c r="B2525" s="21"/>
      <c r="C2525" s="21">
        <v>80000638</v>
      </c>
      <c r="D2525" s="22"/>
      <c r="E2525" s="2" t="s">
        <v>4249</v>
      </c>
      <c r="F2525" s="2" t="s">
        <v>6410</v>
      </c>
      <c r="G2525" s="2" t="s">
        <v>6559</v>
      </c>
      <c r="H2525" s="56">
        <v>44799</v>
      </c>
      <c r="I2525" s="22" t="s">
        <v>4587</v>
      </c>
    </row>
    <row r="2526" spans="1:9">
      <c r="A2526" s="22"/>
      <c r="B2526" s="21"/>
      <c r="C2526" s="21">
        <v>80000368</v>
      </c>
      <c r="D2526" s="22"/>
      <c r="E2526" s="2" t="s">
        <v>5688</v>
      </c>
      <c r="F2526" s="2" t="s">
        <v>6410</v>
      </c>
      <c r="G2526" s="2" t="s">
        <v>6559</v>
      </c>
      <c r="H2526" s="56">
        <v>44799</v>
      </c>
      <c r="I2526" s="22" t="s">
        <v>4587</v>
      </c>
    </row>
    <row r="2527" spans="1:9">
      <c r="A2527" s="22"/>
      <c r="B2527" s="21"/>
      <c r="C2527" s="21">
        <v>80003186</v>
      </c>
      <c r="D2527" s="22"/>
      <c r="E2527" s="2" t="s">
        <v>2432</v>
      </c>
      <c r="F2527" s="2" t="s">
        <v>6410</v>
      </c>
      <c r="G2527" s="2" t="s">
        <v>6560</v>
      </c>
      <c r="H2527" s="56">
        <v>44799</v>
      </c>
      <c r="I2527" s="22" t="s">
        <v>4587</v>
      </c>
    </row>
    <row r="2528" spans="1:9">
      <c r="A2528" s="22"/>
      <c r="B2528" s="21"/>
      <c r="C2528" s="21">
        <v>2001223</v>
      </c>
      <c r="D2528" s="22"/>
      <c r="E2528" s="2" t="s">
        <v>6057</v>
      </c>
      <c r="F2528" s="2" t="s">
        <v>6419</v>
      </c>
      <c r="G2528" s="2" t="s">
        <v>6561</v>
      </c>
      <c r="H2528" s="56">
        <v>44799</v>
      </c>
      <c r="I2528" s="22" t="s">
        <v>4587</v>
      </c>
    </row>
    <row r="2529" spans="1:9">
      <c r="A2529" s="22"/>
      <c r="B2529" s="21"/>
      <c r="C2529" s="21">
        <v>212788</v>
      </c>
      <c r="D2529" s="22"/>
      <c r="E2529" s="2" t="s">
        <v>5203</v>
      </c>
      <c r="F2529" s="2" t="s">
        <v>6410</v>
      </c>
      <c r="G2529" s="2" t="s">
        <v>6562</v>
      </c>
      <c r="H2529" s="56">
        <v>44799</v>
      </c>
      <c r="I2529" s="22" t="s">
        <v>4587</v>
      </c>
    </row>
    <row r="2530" spans="1:9">
      <c r="A2530" s="22"/>
      <c r="B2530" s="21"/>
      <c r="C2530" s="21">
        <v>80003186</v>
      </c>
      <c r="D2530" s="22"/>
      <c r="E2530" s="2" t="s">
        <v>2432</v>
      </c>
      <c r="F2530" s="2" t="s">
        <v>6410</v>
      </c>
      <c r="G2530" s="2" t="s">
        <v>6560</v>
      </c>
      <c r="H2530" s="56">
        <v>44799</v>
      </c>
      <c r="I2530" s="22" t="s">
        <v>4587</v>
      </c>
    </row>
    <row r="2531" spans="1:9">
      <c r="A2531" s="22"/>
      <c r="B2531" s="21"/>
      <c r="C2531" s="21">
        <v>2001223</v>
      </c>
      <c r="D2531" s="22"/>
      <c r="E2531" s="2" t="s">
        <v>6057</v>
      </c>
      <c r="F2531" s="2" t="s">
        <v>6419</v>
      </c>
      <c r="G2531" s="2" t="s">
        <v>6561</v>
      </c>
      <c r="H2531" s="56">
        <v>44799</v>
      </c>
      <c r="I2531" s="22" t="s">
        <v>4587</v>
      </c>
    </row>
    <row r="2532" spans="1:9">
      <c r="A2532" s="22"/>
      <c r="B2532" s="21"/>
      <c r="C2532" s="21">
        <v>80004079</v>
      </c>
      <c r="D2532" s="22"/>
      <c r="E2532" s="2" t="s">
        <v>6563</v>
      </c>
      <c r="F2532" s="2" t="s">
        <v>6410</v>
      </c>
      <c r="G2532" s="2" t="s">
        <v>6480</v>
      </c>
      <c r="H2532" s="56">
        <v>44799</v>
      </c>
      <c r="I2532" s="22" t="s">
        <v>4587</v>
      </c>
    </row>
    <row r="2533" spans="1:9">
      <c r="A2533" s="22"/>
      <c r="B2533" s="21"/>
      <c r="C2533" s="21">
        <v>80004626</v>
      </c>
      <c r="D2533" s="22"/>
      <c r="E2533" s="2" t="s">
        <v>6564</v>
      </c>
      <c r="F2533" s="2" t="s">
        <v>6410</v>
      </c>
      <c r="G2533" s="2" t="s">
        <v>6411</v>
      </c>
      <c r="H2533" s="56">
        <v>44799</v>
      </c>
      <c r="I2533" s="22" t="s">
        <v>4587</v>
      </c>
    </row>
    <row r="2534" spans="1:9">
      <c r="A2534" s="22"/>
      <c r="B2534" s="21"/>
      <c r="C2534" s="21">
        <v>80004079</v>
      </c>
      <c r="D2534" s="22"/>
      <c r="E2534" s="2" t="s">
        <v>6563</v>
      </c>
      <c r="F2534" s="2" t="s">
        <v>6410</v>
      </c>
      <c r="G2534" s="2" t="s">
        <v>6480</v>
      </c>
      <c r="H2534" s="56">
        <v>44799</v>
      </c>
      <c r="I2534" s="22" t="s">
        <v>4587</v>
      </c>
    </row>
    <row r="2535" spans="1:9">
      <c r="A2535" s="22"/>
      <c r="B2535" s="21"/>
      <c r="C2535" s="21">
        <v>80002940</v>
      </c>
      <c r="D2535" s="22"/>
      <c r="E2535" s="2" t="s">
        <v>6148</v>
      </c>
      <c r="F2535" s="2" t="s">
        <v>6410</v>
      </c>
      <c r="G2535" s="2" t="s">
        <v>6565</v>
      </c>
      <c r="H2535" s="56">
        <v>44800</v>
      </c>
      <c r="I2535" s="22" t="s">
        <v>4587</v>
      </c>
    </row>
    <row r="2536" spans="1:9">
      <c r="A2536" s="22"/>
      <c r="B2536" s="21"/>
      <c r="C2536" s="21">
        <v>80002242</v>
      </c>
      <c r="D2536" s="22"/>
      <c r="E2536" s="2" t="s">
        <v>2816</v>
      </c>
      <c r="F2536" s="2" t="s">
        <v>6410</v>
      </c>
      <c r="G2536" s="2" t="s">
        <v>6566</v>
      </c>
      <c r="H2536" s="56">
        <v>44800</v>
      </c>
      <c r="I2536" s="22" t="s">
        <v>4587</v>
      </c>
    </row>
    <row r="2537" spans="1:9">
      <c r="A2537" s="22"/>
      <c r="B2537" s="21"/>
      <c r="C2537" s="21">
        <v>80002121</v>
      </c>
      <c r="D2537" s="22"/>
      <c r="E2537" s="2" t="s">
        <v>3379</v>
      </c>
      <c r="F2537" s="2" t="s">
        <v>6410</v>
      </c>
      <c r="G2537" s="2" t="s">
        <v>6567</v>
      </c>
      <c r="H2537" s="56">
        <v>44801</v>
      </c>
      <c r="I2537" s="22" t="s">
        <v>4587</v>
      </c>
    </row>
    <row r="2538" spans="1:9">
      <c r="A2538" s="22"/>
      <c r="B2538" s="21"/>
      <c r="C2538" s="21">
        <v>80002038</v>
      </c>
      <c r="D2538" s="22"/>
      <c r="E2538" s="2" t="s">
        <v>6568</v>
      </c>
      <c r="F2538" s="2" t="s">
        <v>6410</v>
      </c>
      <c r="G2538" s="2" t="s">
        <v>6427</v>
      </c>
      <c r="H2538" s="56">
        <v>44801</v>
      </c>
      <c r="I2538" s="22" t="s">
        <v>4587</v>
      </c>
    </row>
    <row r="2539" spans="1:9">
      <c r="A2539" s="22"/>
      <c r="B2539" s="21"/>
      <c r="C2539" s="21">
        <v>80004009</v>
      </c>
      <c r="D2539" s="22"/>
      <c r="E2539" s="2" t="s">
        <v>6569</v>
      </c>
      <c r="F2539" s="2" t="s">
        <v>6410</v>
      </c>
      <c r="G2539" s="2" t="s">
        <v>6411</v>
      </c>
      <c r="H2539" s="56">
        <v>44801</v>
      </c>
      <c r="I2539" s="22" t="s">
        <v>4587</v>
      </c>
    </row>
    <row r="2540" spans="1:9">
      <c r="A2540" s="22"/>
      <c r="B2540" s="21"/>
      <c r="C2540" s="21">
        <v>80004070</v>
      </c>
      <c r="D2540" s="22"/>
      <c r="E2540" s="2" t="s">
        <v>6570</v>
      </c>
      <c r="F2540" s="2" t="s">
        <v>6410</v>
      </c>
      <c r="G2540" s="2" t="s">
        <v>6456</v>
      </c>
      <c r="H2540" s="56">
        <v>44801</v>
      </c>
      <c r="I2540" s="22" t="s">
        <v>4587</v>
      </c>
    </row>
    <row r="2541" spans="1:9">
      <c r="A2541" s="22"/>
      <c r="B2541" s="21"/>
      <c r="C2541" s="21">
        <v>80002594</v>
      </c>
      <c r="D2541" s="22"/>
      <c r="E2541" s="2" t="s">
        <v>6079</v>
      </c>
      <c r="F2541" s="2" t="s">
        <v>6410</v>
      </c>
      <c r="G2541" s="2" t="s">
        <v>6516</v>
      </c>
      <c r="H2541" s="56">
        <v>44801</v>
      </c>
      <c r="I2541" s="22" t="s">
        <v>4587</v>
      </c>
    </row>
    <row r="2542" spans="1:9">
      <c r="A2542" s="22"/>
      <c r="B2542" s="21"/>
      <c r="C2542" s="21">
        <v>80003822</v>
      </c>
      <c r="D2542" s="22"/>
      <c r="E2542" s="2" t="s">
        <v>6571</v>
      </c>
      <c r="F2542" s="2" t="s">
        <v>6410</v>
      </c>
      <c r="G2542" s="2" t="s">
        <v>6572</v>
      </c>
      <c r="H2542" s="56">
        <v>44801</v>
      </c>
      <c r="I2542" s="22" t="s">
        <v>4587</v>
      </c>
    </row>
    <row r="2543" spans="1:9">
      <c r="A2543" s="22"/>
      <c r="B2543" s="21"/>
      <c r="C2543" s="21">
        <v>80002066</v>
      </c>
      <c r="D2543" s="22"/>
      <c r="E2543" s="2" t="s">
        <v>6573</v>
      </c>
      <c r="F2543" s="2" t="s">
        <v>6410</v>
      </c>
      <c r="G2543" s="2" t="s">
        <v>248</v>
      </c>
      <c r="H2543" s="56">
        <v>44801</v>
      </c>
      <c r="I2543" s="22" t="s">
        <v>4587</v>
      </c>
    </row>
    <row r="2544" spans="1:9">
      <c r="A2544" s="22"/>
      <c r="B2544" s="21"/>
      <c r="C2544" s="21">
        <v>80002968</v>
      </c>
      <c r="D2544" s="22"/>
      <c r="E2544" s="2" t="s">
        <v>5483</v>
      </c>
      <c r="F2544" s="2" t="s">
        <v>6410</v>
      </c>
      <c r="G2544" s="2" t="s">
        <v>6574</v>
      </c>
      <c r="H2544" s="56">
        <v>44801</v>
      </c>
      <c r="I2544" s="22" t="s">
        <v>4587</v>
      </c>
    </row>
    <row r="2545" spans="1:9">
      <c r="A2545" s="22"/>
      <c r="B2545" s="21"/>
      <c r="C2545" s="21">
        <v>118634</v>
      </c>
      <c r="D2545" s="22"/>
      <c r="E2545" s="2" t="s">
        <v>6575</v>
      </c>
      <c r="F2545" s="2" t="s">
        <v>6410</v>
      </c>
      <c r="G2545" s="2" t="s">
        <v>248</v>
      </c>
      <c r="H2545" s="56">
        <v>44801</v>
      </c>
      <c r="I2545" s="22" t="s">
        <v>4587</v>
      </c>
    </row>
    <row r="2546" spans="1:9">
      <c r="A2546" s="22"/>
      <c r="B2546" s="21"/>
      <c r="C2546" s="21">
        <v>80002983</v>
      </c>
      <c r="D2546" s="22"/>
      <c r="E2546" s="2" t="s">
        <v>2076</v>
      </c>
      <c r="F2546" s="2" t="s">
        <v>6410</v>
      </c>
      <c r="G2546" s="2" t="s">
        <v>6576</v>
      </c>
      <c r="H2546" s="56">
        <v>44801</v>
      </c>
      <c r="I2546" s="22" t="s">
        <v>4587</v>
      </c>
    </row>
    <row r="2547" spans="1:9">
      <c r="A2547" s="22"/>
      <c r="B2547" s="21"/>
      <c r="C2547" s="21">
        <v>80002390</v>
      </c>
      <c r="D2547" s="22"/>
      <c r="E2547" s="2" t="s">
        <v>6577</v>
      </c>
      <c r="F2547" s="2" t="s">
        <v>6410</v>
      </c>
      <c r="G2547" s="2" t="s">
        <v>248</v>
      </c>
      <c r="H2547" s="56">
        <v>44801</v>
      </c>
      <c r="I2547" s="22" t="s">
        <v>4587</v>
      </c>
    </row>
    <row r="2548" spans="1:9">
      <c r="A2548" s="22"/>
      <c r="B2548" s="21"/>
      <c r="C2548" s="21">
        <v>80002954</v>
      </c>
      <c r="D2548" s="22"/>
      <c r="E2548" s="2" t="s">
        <v>6578</v>
      </c>
      <c r="F2548" s="2" t="s">
        <v>6410</v>
      </c>
      <c r="G2548" s="2" t="s">
        <v>6579</v>
      </c>
      <c r="H2548" s="56">
        <v>44801</v>
      </c>
      <c r="I2548" s="22" t="s">
        <v>4587</v>
      </c>
    </row>
    <row r="2549" spans="1:9">
      <c r="A2549" s="22"/>
      <c r="B2549" s="21"/>
      <c r="C2549" s="21">
        <v>212634</v>
      </c>
      <c r="D2549" s="22"/>
      <c r="E2549" s="2" t="s">
        <v>203</v>
      </c>
      <c r="F2549" s="2" t="s">
        <v>6422</v>
      </c>
      <c r="G2549" s="2" t="s">
        <v>6468</v>
      </c>
      <c r="H2549" s="56">
        <v>44802</v>
      </c>
      <c r="I2549" s="22" t="s">
        <v>4587</v>
      </c>
    </row>
    <row r="2550" spans="1:9">
      <c r="A2550" s="22"/>
      <c r="B2550" s="21"/>
      <c r="C2550" s="21">
        <v>80000842</v>
      </c>
      <c r="D2550" s="22"/>
      <c r="E2550" s="2" t="s">
        <v>5549</v>
      </c>
      <c r="F2550" s="2" t="s">
        <v>6410</v>
      </c>
      <c r="G2550" s="2" t="s">
        <v>248</v>
      </c>
      <c r="H2550" s="56">
        <v>44802</v>
      </c>
      <c r="I2550" s="22" t="s">
        <v>4587</v>
      </c>
    </row>
    <row r="2551" spans="1:9">
      <c r="A2551" s="22"/>
      <c r="B2551" s="21"/>
      <c r="C2551" s="21">
        <v>80002374</v>
      </c>
      <c r="D2551" s="22"/>
      <c r="E2551" s="2" t="s">
        <v>6430</v>
      </c>
      <c r="F2551" s="2" t="s">
        <v>6410</v>
      </c>
      <c r="G2551" s="2" t="s">
        <v>6431</v>
      </c>
      <c r="H2551" s="56">
        <v>44802</v>
      </c>
      <c r="I2551" s="22" t="s">
        <v>4587</v>
      </c>
    </row>
    <row r="2552" spans="1:9">
      <c r="A2552" s="22"/>
      <c r="B2552" s="21"/>
      <c r="C2552" s="21">
        <v>80003028</v>
      </c>
      <c r="D2552" s="22"/>
      <c r="E2552" s="2" t="s">
        <v>5097</v>
      </c>
      <c r="F2552" s="2" t="s">
        <v>6410</v>
      </c>
      <c r="G2552" s="2" t="s">
        <v>6580</v>
      </c>
      <c r="H2552" s="56">
        <v>44802</v>
      </c>
      <c r="I2552" s="22" t="s">
        <v>4587</v>
      </c>
    </row>
    <row r="2553" spans="1:9">
      <c r="A2553" s="22"/>
      <c r="B2553" s="21"/>
      <c r="C2553" s="21">
        <v>80001107</v>
      </c>
      <c r="D2553" s="22"/>
      <c r="E2553" s="2" t="s">
        <v>6084</v>
      </c>
      <c r="F2553" s="2" t="s">
        <v>6410</v>
      </c>
      <c r="G2553" s="2" t="s">
        <v>6581</v>
      </c>
      <c r="H2553" s="56">
        <v>44802</v>
      </c>
      <c r="I2553" s="22" t="s">
        <v>4587</v>
      </c>
    </row>
    <row r="2554" spans="1:9">
      <c r="A2554" s="22"/>
      <c r="B2554" s="21"/>
      <c r="C2554" s="21">
        <v>80003996</v>
      </c>
      <c r="D2554" s="22"/>
      <c r="E2554" s="2" t="s">
        <v>6582</v>
      </c>
      <c r="F2554" s="2" t="s">
        <v>6410</v>
      </c>
      <c r="G2554" s="2" t="s">
        <v>205</v>
      </c>
      <c r="H2554" s="56">
        <v>44802</v>
      </c>
      <c r="I2554" s="22" t="s">
        <v>4587</v>
      </c>
    </row>
    <row r="2555" spans="1:9">
      <c r="A2555" s="22"/>
      <c r="B2555" s="21"/>
      <c r="C2555" s="21">
        <v>50622</v>
      </c>
      <c r="D2555" s="22"/>
      <c r="E2555" s="2" t="s">
        <v>6583</v>
      </c>
      <c r="F2555" s="2" t="s">
        <v>6419</v>
      </c>
      <c r="G2555" s="2" t="s">
        <v>6584</v>
      </c>
      <c r="H2555" s="56">
        <v>44802</v>
      </c>
      <c r="I2555" s="22" t="s">
        <v>4587</v>
      </c>
    </row>
    <row r="2556" spans="1:9">
      <c r="A2556" s="22"/>
      <c r="B2556" s="21"/>
      <c r="C2556" s="21">
        <v>80004083</v>
      </c>
      <c r="D2556" s="22"/>
      <c r="E2556" s="2" t="s">
        <v>1515</v>
      </c>
      <c r="F2556" s="2" t="s">
        <v>6410</v>
      </c>
      <c r="G2556" s="2" t="s">
        <v>205</v>
      </c>
      <c r="H2556" s="56">
        <v>44802</v>
      </c>
      <c r="I2556" s="22" t="s">
        <v>4587</v>
      </c>
    </row>
    <row r="2557" spans="1:9">
      <c r="A2557" s="22"/>
      <c r="B2557" s="21"/>
      <c r="C2557" s="21">
        <v>80004091</v>
      </c>
      <c r="D2557" s="22"/>
      <c r="E2557" s="2" t="s">
        <v>6585</v>
      </c>
      <c r="F2557" s="2" t="s">
        <v>6410</v>
      </c>
      <c r="G2557" s="2" t="s">
        <v>6586</v>
      </c>
      <c r="H2557" s="56">
        <v>44802</v>
      </c>
      <c r="I2557" s="22" t="s">
        <v>4587</v>
      </c>
    </row>
    <row r="2558" spans="1:9">
      <c r="A2558" s="22"/>
      <c r="B2558" s="21"/>
      <c r="C2558" s="21" t="s">
        <v>685</v>
      </c>
      <c r="D2558" s="22"/>
      <c r="E2558" s="2" t="s">
        <v>6587</v>
      </c>
      <c r="F2558" s="2" t="s">
        <v>6410</v>
      </c>
      <c r="G2558" s="2" t="s">
        <v>6588</v>
      </c>
      <c r="H2558" s="56">
        <v>44802</v>
      </c>
      <c r="I2558" s="22" t="s">
        <v>4587</v>
      </c>
    </row>
    <row r="2559" spans="1:9">
      <c r="A2559" s="22"/>
      <c r="B2559" s="21"/>
      <c r="C2559" s="21">
        <v>80004493</v>
      </c>
      <c r="D2559" s="22"/>
      <c r="E2559" s="2" t="s">
        <v>5914</v>
      </c>
      <c r="F2559" s="2" t="s">
        <v>6410</v>
      </c>
      <c r="G2559" s="2" t="s">
        <v>6589</v>
      </c>
      <c r="H2559" s="56">
        <v>44803</v>
      </c>
      <c r="I2559" s="22" t="s">
        <v>4587</v>
      </c>
    </row>
    <row r="2560" spans="1:9">
      <c r="A2560" s="22"/>
      <c r="B2560" s="21"/>
      <c r="C2560" s="21">
        <v>222112</v>
      </c>
      <c r="D2560" s="22"/>
      <c r="E2560" s="2" t="s">
        <v>6590</v>
      </c>
      <c r="F2560" s="2" t="s">
        <v>6422</v>
      </c>
      <c r="G2560" s="2" t="s">
        <v>6411</v>
      </c>
      <c r="H2560" s="56">
        <v>44803</v>
      </c>
      <c r="I2560" s="22" t="s">
        <v>4587</v>
      </c>
    </row>
    <row r="2561" spans="1:9">
      <c r="A2561" s="22"/>
      <c r="B2561" s="21"/>
      <c r="C2561" s="21">
        <v>80002172</v>
      </c>
      <c r="D2561" s="22"/>
      <c r="E2561" s="2" t="s">
        <v>5699</v>
      </c>
      <c r="F2561" s="2" t="s">
        <v>6410</v>
      </c>
      <c r="G2561" s="2" t="s">
        <v>651</v>
      </c>
      <c r="H2561" s="56">
        <v>44803</v>
      </c>
      <c r="I2561" s="22" t="s">
        <v>4587</v>
      </c>
    </row>
    <row r="2562" spans="1:9">
      <c r="A2562" s="22"/>
      <c r="B2562" s="21"/>
      <c r="C2562" s="21">
        <v>118089</v>
      </c>
      <c r="D2562" s="22"/>
      <c r="E2562" s="2" t="s">
        <v>5936</v>
      </c>
      <c r="F2562" s="2" t="s">
        <v>6410</v>
      </c>
      <c r="G2562" s="2" t="s">
        <v>6591</v>
      </c>
      <c r="H2562" s="56">
        <v>44803</v>
      </c>
      <c r="I2562" s="22" t="s">
        <v>4587</v>
      </c>
    </row>
    <row r="2563" spans="1:9">
      <c r="A2563" s="22"/>
      <c r="B2563" s="21"/>
      <c r="C2563" s="21">
        <v>1103221</v>
      </c>
      <c r="D2563" s="22"/>
      <c r="E2563" s="2" t="s">
        <v>6129</v>
      </c>
      <c r="F2563" s="2" t="s">
        <v>6419</v>
      </c>
      <c r="G2563" s="2" t="s">
        <v>6592</v>
      </c>
      <c r="H2563" s="56">
        <v>44803</v>
      </c>
      <c r="I2563" s="22" t="s">
        <v>4587</v>
      </c>
    </row>
    <row r="2564" spans="1:9">
      <c r="A2564" s="22"/>
      <c r="B2564" s="21"/>
      <c r="C2564" s="21">
        <v>80004262</v>
      </c>
      <c r="D2564" s="22"/>
      <c r="E2564" s="2" t="s">
        <v>6593</v>
      </c>
      <c r="F2564" s="2" t="s">
        <v>6410</v>
      </c>
      <c r="G2564" s="2" t="s">
        <v>6594</v>
      </c>
      <c r="H2564" s="56">
        <v>44803</v>
      </c>
      <c r="I2564" s="22" t="s">
        <v>4587</v>
      </c>
    </row>
    <row r="2565" spans="1:9">
      <c r="A2565" s="22"/>
      <c r="B2565" s="21"/>
      <c r="C2565" s="21">
        <v>80001448</v>
      </c>
      <c r="D2565" s="22"/>
      <c r="E2565" s="2" t="s">
        <v>5303</v>
      </c>
      <c r="F2565" s="2" t="s">
        <v>6410</v>
      </c>
      <c r="G2565" s="2" t="s">
        <v>6423</v>
      </c>
      <c r="H2565" s="56">
        <v>44803</v>
      </c>
      <c r="I2565" s="22" t="s">
        <v>4587</v>
      </c>
    </row>
    <row r="2566" spans="1:9">
      <c r="A2566" s="22"/>
      <c r="B2566" s="21"/>
      <c r="C2566" s="21">
        <v>1410213</v>
      </c>
      <c r="D2566" s="22"/>
      <c r="E2566" s="2" t="s">
        <v>6595</v>
      </c>
      <c r="F2566" s="2" t="s">
        <v>6419</v>
      </c>
      <c r="G2566" s="2" t="s">
        <v>6596</v>
      </c>
      <c r="H2566" s="56">
        <v>44803</v>
      </c>
      <c r="I2566" s="22" t="s">
        <v>4587</v>
      </c>
    </row>
    <row r="2567" spans="1:9">
      <c r="A2567" s="22"/>
      <c r="B2567" s="21"/>
      <c r="C2567" s="21">
        <v>80002164</v>
      </c>
      <c r="D2567" s="22"/>
      <c r="E2567" s="2" t="s">
        <v>5587</v>
      </c>
      <c r="F2567" s="2" t="s">
        <v>6410</v>
      </c>
      <c r="G2567" s="2" t="s">
        <v>6597</v>
      </c>
      <c r="H2567" s="56">
        <v>44803</v>
      </c>
      <c r="I2567" s="22" t="s">
        <v>4587</v>
      </c>
    </row>
    <row r="2568" spans="1:9">
      <c r="A2568" s="22"/>
      <c r="B2568" s="21"/>
      <c r="C2568" s="21">
        <v>1103221</v>
      </c>
      <c r="D2568" s="22"/>
      <c r="E2568" s="2" t="s">
        <v>6129</v>
      </c>
      <c r="F2568" s="2" t="s">
        <v>6419</v>
      </c>
      <c r="G2568" s="2" t="s">
        <v>6592</v>
      </c>
      <c r="H2568" s="56">
        <v>44803</v>
      </c>
      <c r="I2568" s="22" t="s">
        <v>4587</v>
      </c>
    </row>
    <row r="2569" spans="1:9">
      <c r="A2569" s="22"/>
      <c r="B2569" s="21"/>
      <c r="C2569" s="21">
        <v>22100129</v>
      </c>
      <c r="D2569" s="22"/>
      <c r="E2569" s="2" t="s">
        <v>6598</v>
      </c>
      <c r="F2569" s="2" t="s">
        <v>6419</v>
      </c>
      <c r="G2569" s="2" t="s">
        <v>6599</v>
      </c>
      <c r="H2569" s="56">
        <v>44803</v>
      </c>
      <c r="I2569" s="22" t="s">
        <v>4587</v>
      </c>
    </row>
    <row r="2570" spans="1:9">
      <c r="A2570" s="22"/>
      <c r="B2570" s="21"/>
      <c r="C2570" s="21">
        <v>80002960</v>
      </c>
      <c r="D2570" s="22"/>
      <c r="E2570" s="2" t="s">
        <v>6134</v>
      </c>
      <c r="F2570" s="2" t="s">
        <v>6410</v>
      </c>
      <c r="G2570" s="2" t="s">
        <v>6600</v>
      </c>
      <c r="H2570" s="56">
        <v>44804</v>
      </c>
      <c r="I2570" s="22" t="s">
        <v>4587</v>
      </c>
    </row>
    <row r="2571" spans="1:9">
      <c r="A2571" s="22"/>
      <c r="B2571" s="21"/>
      <c r="C2571" s="21">
        <v>80002039</v>
      </c>
      <c r="D2571" s="22"/>
      <c r="E2571" s="2" t="s">
        <v>1335</v>
      </c>
      <c r="F2571" s="2" t="s">
        <v>6410</v>
      </c>
      <c r="G2571" s="2" t="s">
        <v>6601</v>
      </c>
      <c r="H2571" s="56">
        <v>44804</v>
      </c>
      <c r="I2571" s="22" t="s">
        <v>4587</v>
      </c>
    </row>
    <row r="2572" spans="1:9">
      <c r="A2572" s="22"/>
      <c r="B2572" s="21"/>
      <c r="C2572" s="21">
        <v>80002007</v>
      </c>
      <c r="D2572" s="22"/>
      <c r="E2572" s="2" t="s">
        <v>5359</v>
      </c>
      <c r="F2572" s="2" t="s">
        <v>6410</v>
      </c>
      <c r="G2572" s="2" t="s">
        <v>6559</v>
      </c>
      <c r="H2572" s="56">
        <v>44804</v>
      </c>
      <c r="I2572" s="22" t="s">
        <v>4587</v>
      </c>
    </row>
    <row r="2573" spans="1:9">
      <c r="A2573" s="22"/>
      <c r="B2573" s="21"/>
      <c r="C2573" s="21">
        <v>80000886</v>
      </c>
      <c r="D2573" s="22"/>
      <c r="E2573" s="2" t="s">
        <v>5439</v>
      </c>
      <c r="F2573" s="2" t="s">
        <v>6410</v>
      </c>
      <c r="G2573" s="2" t="s">
        <v>6459</v>
      </c>
      <c r="H2573" s="56">
        <v>44804</v>
      </c>
      <c r="I2573" s="22" t="s">
        <v>4587</v>
      </c>
    </row>
    <row r="2574" spans="1:9">
      <c r="A2574" s="22">
        <f>A2388+1</f>
        <v>2385</v>
      </c>
      <c r="B2574" s="21"/>
      <c r="C2574" s="21">
        <v>566</v>
      </c>
      <c r="D2574" s="22"/>
      <c r="E2574" s="2" t="s">
        <v>6602</v>
      </c>
      <c r="F2574" s="2" t="s">
        <v>6511</v>
      </c>
      <c r="G2574" s="2" t="s">
        <v>206</v>
      </c>
      <c r="H2574" s="17">
        <v>44805</v>
      </c>
      <c r="I2574" s="22" t="s">
        <v>4587</v>
      </c>
    </row>
    <row r="2575" spans="1:9">
      <c r="A2575" s="22">
        <f t="shared" si="75"/>
        <v>2386</v>
      </c>
      <c r="B2575" s="21"/>
      <c r="C2575" s="21">
        <v>80001312</v>
      </c>
      <c r="D2575" s="22"/>
      <c r="E2575" s="2" t="s">
        <v>5304</v>
      </c>
      <c r="F2575" s="2" t="s">
        <v>6410</v>
      </c>
      <c r="G2575" s="2" t="s">
        <v>937</v>
      </c>
      <c r="H2575" s="17">
        <v>44805</v>
      </c>
      <c r="I2575" s="22" t="s">
        <v>4587</v>
      </c>
    </row>
    <row r="2576" spans="1:9">
      <c r="A2576" s="22">
        <f t="shared" si="75"/>
        <v>2387</v>
      </c>
      <c r="B2576" s="21"/>
      <c r="C2576" s="21">
        <v>80000850</v>
      </c>
      <c r="D2576" s="22"/>
      <c r="E2576" s="2" t="s">
        <v>5109</v>
      </c>
      <c r="F2576" s="2" t="s">
        <v>6410</v>
      </c>
      <c r="G2576" s="2" t="s">
        <v>652</v>
      </c>
      <c r="H2576" s="17">
        <v>44805</v>
      </c>
      <c r="I2576" s="22" t="s">
        <v>4587</v>
      </c>
    </row>
    <row r="2577" spans="1:9">
      <c r="A2577" s="22">
        <f t="shared" si="75"/>
        <v>2388</v>
      </c>
      <c r="B2577" s="21"/>
      <c r="C2577" s="21">
        <v>115073</v>
      </c>
      <c r="D2577" s="22"/>
      <c r="E2577" s="2" t="s">
        <v>6603</v>
      </c>
      <c r="F2577" s="2" t="s">
        <v>6410</v>
      </c>
      <c r="G2577" s="2" t="s">
        <v>652</v>
      </c>
      <c r="H2577" s="17">
        <v>44805</v>
      </c>
      <c r="I2577" s="22" t="s">
        <v>4587</v>
      </c>
    </row>
    <row r="2578" spans="1:9">
      <c r="A2578" s="22">
        <f t="shared" si="75"/>
        <v>2389</v>
      </c>
      <c r="B2578" s="21"/>
      <c r="C2578" s="21">
        <v>80002238</v>
      </c>
      <c r="D2578" s="22"/>
      <c r="E2578" s="2" t="s">
        <v>6604</v>
      </c>
      <c r="F2578" s="2" t="s">
        <v>6410</v>
      </c>
      <c r="G2578" s="2" t="s">
        <v>937</v>
      </c>
      <c r="H2578" s="17">
        <v>44805</v>
      </c>
      <c r="I2578" s="22" t="s">
        <v>4587</v>
      </c>
    </row>
    <row r="2579" spans="1:9">
      <c r="A2579" s="22">
        <f t="shared" si="75"/>
        <v>2390</v>
      </c>
      <c r="B2579" s="21"/>
      <c r="C2579" s="21">
        <v>118525</v>
      </c>
      <c r="D2579" s="22"/>
      <c r="E2579" s="2" t="s">
        <v>5940</v>
      </c>
      <c r="F2579" s="2" t="s">
        <v>6410</v>
      </c>
      <c r="G2579" s="2" t="s">
        <v>652</v>
      </c>
      <c r="H2579" s="17">
        <v>44805</v>
      </c>
      <c r="I2579" s="22" t="s">
        <v>4587</v>
      </c>
    </row>
    <row r="2580" spans="1:9">
      <c r="A2580" s="22">
        <f t="shared" si="75"/>
        <v>2391</v>
      </c>
      <c r="B2580" s="21"/>
      <c r="C2580" s="21">
        <v>80002895</v>
      </c>
      <c r="D2580" s="22"/>
      <c r="E2580" s="2" t="s">
        <v>6605</v>
      </c>
      <c r="F2580" s="2" t="s">
        <v>6410</v>
      </c>
      <c r="G2580" s="2" t="s">
        <v>206</v>
      </c>
      <c r="H2580" s="17">
        <v>44806</v>
      </c>
      <c r="I2580" s="22" t="s">
        <v>4587</v>
      </c>
    </row>
    <row r="2581" spans="1:9">
      <c r="A2581" s="22">
        <f t="shared" si="75"/>
        <v>2392</v>
      </c>
      <c r="B2581" s="21"/>
      <c r="C2581" s="21">
        <v>80002333</v>
      </c>
      <c r="D2581" s="22"/>
      <c r="E2581" s="2" t="s">
        <v>5744</v>
      </c>
      <c r="F2581" s="2" t="s">
        <v>6410</v>
      </c>
      <c r="G2581" s="2" t="s">
        <v>206</v>
      </c>
      <c r="H2581" s="17">
        <v>44806</v>
      </c>
      <c r="I2581" s="22" t="s">
        <v>4587</v>
      </c>
    </row>
    <row r="2582" spans="1:9">
      <c r="A2582" s="22">
        <f t="shared" si="75"/>
        <v>2393</v>
      </c>
      <c r="B2582" s="21"/>
      <c r="C2582" s="21">
        <v>80001110</v>
      </c>
      <c r="D2582" s="22"/>
      <c r="E2582" s="2" t="s">
        <v>5766</v>
      </c>
      <c r="F2582" s="2" t="s">
        <v>6410</v>
      </c>
      <c r="G2582" s="2" t="s">
        <v>206</v>
      </c>
      <c r="H2582" s="17">
        <v>44806</v>
      </c>
      <c r="I2582" s="22" t="s">
        <v>4587</v>
      </c>
    </row>
    <row r="2583" spans="1:9">
      <c r="A2583" s="22">
        <f t="shared" si="75"/>
        <v>2394</v>
      </c>
      <c r="B2583" s="21"/>
      <c r="C2583" s="21">
        <v>80004092</v>
      </c>
      <c r="D2583" s="22"/>
      <c r="E2583" s="2" t="s">
        <v>6606</v>
      </c>
      <c r="F2583" s="2" t="s">
        <v>6410</v>
      </c>
      <c r="G2583" s="2" t="s">
        <v>206</v>
      </c>
      <c r="H2583" s="17">
        <v>44806</v>
      </c>
      <c r="I2583" s="22" t="s">
        <v>4587</v>
      </c>
    </row>
    <row r="2584" spans="1:9">
      <c r="A2584" s="22">
        <f t="shared" si="75"/>
        <v>2395</v>
      </c>
      <c r="B2584" s="21"/>
      <c r="C2584" s="21">
        <v>80004099</v>
      </c>
      <c r="D2584" s="22"/>
      <c r="E2584" s="2" t="s">
        <v>6607</v>
      </c>
      <c r="F2584" s="2" t="s">
        <v>6410</v>
      </c>
      <c r="G2584" s="2" t="s">
        <v>206</v>
      </c>
      <c r="H2584" s="17">
        <v>44806</v>
      </c>
      <c r="I2584" s="22" t="s">
        <v>4587</v>
      </c>
    </row>
    <row r="2585" spans="1:9">
      <c r="A2585" s="22">
        <f t="shared" si="75"/>
        <v>2396</v>
      </c>
      <c r="B2585" s="21"/>
      <c r="C2585" s="21">
        <v>80004084</v>
      </c>
      <c r="D2585" s="22"/>
      <c r="E2585" s="2" t="s">
        <v>6608</v>
      </c>
      <c r="F2585" s="2" t="s">
        <v>6410</v>
      </c>
      <c r="G2585" s="2" t="s">
        <v>206</v>
      </c>
      <c r="H2585" s="17">
        <v>44806</v>
      </c>
      <c r="I2585" s="22" t="s">
        <v>4587</v>
      </c>
    </row>
    <row r="2586" spans="1:9">
      <c r="A2586" s="22">
        <f t="shared" si="75"/>
        <v>2397</v>
      </c>
      <c r="B2586" s="21"/>
      <c r="C2586" s="21">
        <v>80004068</v>
      </c>
      <c r="D2586" s="22"/>
      <c r="E2586" s="2" t="s">
        <v>1509</v>
      </c>
      <c r="F2586" s="2" t="s">
        <v>6410</v>
      </c>
      <c r="G2586" s="2" t="s">
        <v>206</v>
      </c>
      <c r="H2586" s="17">
        <v>44806</v>
      </c>
      <c r="I2586" s="22" t="s">
        <v>4587</v>
      </c>
    </row>
    <row r="2587" spans="1:9">
      <c r="A2587" s="22">
        <f t="shared" si="75"/>
        <v>2398</v>
      </c>
      <c r="B2587" s="21"/>
      <c r="C2587" s="21">
        <v>80002895</v>
      </c>
      <c r="D2587" s="22"/>
      <c r="E2587" s="2" t="s">
        <v>6605</v>
      </c>
      <c r="F2587" s="2" t="s">
        <v>6410</v>
      </c>
      <c r="G2587" s="2" t="s">
        <v>206</v>
      </c>
      <c r="H2587" s="17">
        <v>44806</v>
      </c>
      <c r="I2587" s="22" t="s">
        <v>4587</v>
      </c>
    </row>
    <row r="2588" spans="1:9">
      <c r="A2588" s="22">
        <f t="shared" si="75"/>
        <v>2399</v>
      </c>
      <c r="B2588" s="21"/>
      <c r="C2588" s="21">
        <v>80003812</v>
      </c>
      <c r="D2588" s="22"/>
      <c r="E2588" s="2" t="s">
        <v>1835</v>
      </c>
      <c r="F2588" s="2" t="s">
        <v>6410</v>
      </c>
      <c r="G2588" s="2" t="s">
        <v>206</v>
      </c>
      <c r="H2588" s="17">
        <v>44806</v>
      </c>
      <c r="I2588" s="22" t="s">
        <v>4587</v>
      </c>
    </row>
    <row r="2589" spans="1:9">
      <c r="A2589" s="22">
        <f t="shared" si="75"/>
        <v>2400</v>
      </c>
      <c r="B2589" s="21"/>
      <c r="C2589" s="21">
        <v>8002186</v>
      </c>
      <c r="D2589" s="22"/>
      <c r="E2589" s="2" t="s">
        <v>5599</v>
      </c>
      <c r="F2589" s="2" t="s">
        <v>6410</v>
      </c>
      <c r="G2589" s="2" t="s">
        <v>206</v>
      </c>
      <c r="H2589" s="17">
        <v>44807</v>
      </c>
      <c r="I2589" s="22" t="s">
        <v>4587</v>
      </c>
    </row>
    <row r="2590" spans="1:9">
      <c r="A2590" s="22">
        <f t="shared" si="75"/>
        <v>2401</v>
      </c>
      <c r="B2590" s="21"/>
      <c r="C2590" s="21">
        <v>112830</v>
      </c>
      <c r="D2590" s="22"/>
      <c r="E2590" s="2" t="s">
        <v>5515</v>
      </c>
      <c r="F2590" s="2" t="s">
        <v>6410</v>
      </c>
      <c r="G2590" s="2" t="s">
        <v>652</v>
      </c>
      <c r="H2590" s="17">
        <v>44807</v>
      </c>
      <c r="I2590" s="22" t="s">
        <v>4587</v>
      </c>
    </row>
    <row r="2591" spans="1:9">
      <c r="A2591" s="22">
        <f t="shared" si="75"/>
        <v>2402</v>
      </c>
      <c r="B2591" s="21"/>
      <c r="C2591" s="21">
        <v>80002331</v>
      </c>
      <c r="D2591" s="22"/>
      <c r="E2591" s="2" t="s">
        <v>5831</v>
      </c>
      <c r="F2591" s="2" t="s">
        <v>6410</v>
      </c>
      <c r="G2591" s="2" t="s">
        <v>652</v>
      </c>
      <c r="H2591" s="17">
        <v>44807</v>
      </c>
      <c r="I2591" s="22" t="s">
        <v>4587</v>
      </c>
    </row>
    <row r="2592" spans="1:9">
      <c r="A2592" s="22">
        <f t="shared" si="75"/>
        <v>2403</v>
      </c>
      <c r="B2592" s="21"/>
      <c r="C2592" s="21">
        <v>80002106</v>
      </c>
      <c r="D2592" s="22"/>
      <c r="E2592" s="2" t="s">
        <v>6609</v>
      </c>
      <c r="F2592" s="2" t="s">
        <v>6410</v>
      </c>
      <c r="G2592" s="2" t="s">
        <v>652</v>
      </c>
      <c r="H2592" s="17">
        <v>44807</v>
      </c>
      <c r="I2592" s="22" t="s">
        <v>4587</v>
      </c>
    </row>
    <row r="2593" spans="1:9">
      <c r="A2593" s="22">
        <f t="shared" si="75"/>
        <v>2404</v>
      </c>
      <c r="B2593" s="21"/>
      <c r="C2593" s="21">
        <v>80002106</v>
      </c>
      <c r="D2593" s="22"/>
      <c r="E2593" s="2" t="s">
        <v>6609</v>
      </c>
      <c r="F2593" s="2" t="s">
        <v>6410</v>
      </c>
      <c r="G2593" s="2" t="s">
        <v>652</v>
      </c>
      <c r="H2593" s="17">
        <v>44807</v>
      </c>
      <c r="I2593" s="22" t="s">
        <v>4587</v>
      </c>
    </row>
    <row r="2594" spans="1:9">
      <c r="A2594" s="22">
        <f t="shared" si="75"/>
        <v>2405</v>
      </c>
      <c r="B2594" s="21"/>
      <c r="C2594" s="21">
        <v>201901045</v>
      </c>
      <c r="D2594" s="22"/>
      <c r="E2594" s="2" t="s">
        <v>5768</v>
      </c>
      <c r="F2594" s="2" t="s">
        <v>6610</v>
      </c>
      <c r="G2594" s="2" t="s">
        <v>652</v>
      </c>
      <c r="H2594" s="17">
        <v>44807</v>
      </c>
      <c r="I2594" s="22" t="s">
        <v>4587</v>
      </c>
    </row>
    <row r="2595" spans="1:9">
      <c r="A2595" s="22">
        <f t="shared" si="75"/>
        <v>2406</v>
      </c>
      <c r="B2595" s="21"/>
      <c r="C2595" s="21">
        <v>22110023</v>
      </c>
      <c r="D2595" s="22"/>
      <c r="E2595" s="2" t="s">
        <v>6611</v>
      </c>
      <c r="F2595" s="2" t="s">
        <v>6442</v>
      </c>
      <c r="G2595" s="2" t="s">
        <v>652</v>
      </c>
      <c r="H2595" s="17">
        <v>44807</v>
      </c>
      <c r="I2595" s="22" t="s">
        <v>4587</v>
      </c>
    </row>
    <row r="2596" spans="1:9">
      <c r="A2596" s="22">
        <f t="shared" si="75"/>
        <v>2407</v>
      </c>
      <c r="B2596" s="21"/>
      <c r="C2596" s="21">
        <v>80001094</v>
      </c>
      <c r="D2596" s="22"/>
      <c r="E2596" s="2" t="s">
        <v>5141</v>
      </c>
      <c r="F2596" s="2" t="s">
        <v>6410</v>
      </c>
      <c r="G2596" s="2" t="s">
        <v>206</v>
      </c>
      <c r="H2596" s="17">
        <v>44807</v>
      </c>
      <c r="I2596" s="22" t="s">
        <v>4587</v>
      </c>
    </row>
    <row r="2597" spans="1:9">
      <c r="A2597" s="22">
        <f t="shared" si="75"/>
        <v>2408</v>
      </c>
      <c r="B2597" s="21"/>
      <c r="C2597" s="21">
        <v>119215</v>
      </c>
      <c r="D2597" s="22"/>
      <c r="E2597" s="2" t="s">
        <v>5734</v>
      </c>
      <c r="F2597" s="2" t="s">
        <v>6410</v>
      </c>
      <c r="G2597" s="2" t="s">
        <v>1198</v>
      </c>
      <c r="H2597" s="17">
        <v>44807</v>
      </c>
      <c r="I2597" s="22" t="s">
        <v>4587</v>
      </c>
    </row>
    <row r="2598" spans="1:9">
      <c r="A2598" s="22">
        <f t="shared" si="75"/>
        <v>2409</v>
      </c>
      <c r="B2598" s="21"/>
      <c r="C2598" s="21">
        <v>160522</v>
      </c>
      <c r="D2598" s="22"/>
      <c r="E2598" s="2" t="s">
        <v>6612</v>
      </c>
      <c r="F2598" s="2" t="s">
        <v>6410</v>
      </c>
      <c r="G2598" s="2" t="s">
        <v>652</v>
      </c>
      <c r="H2598" s="17">
        <v>44807</v>
      </c>
      <c r="I2598" s="22" t="s">
        <v>4587</v>
      </c>
    </row>
    <row r="2599" spans="1:9">
      <c r="A2599" s="22">
        <f t="shared" si="75"/>
        <v>2410</v>
      </c>
      <c r="B2599" s="21"/>
      <c r="C2599" s="21">
        <v>80004163</v>
      </c>
      <c r="D2599" s="22"/>
      <c r="E2599" s="2" t="s">
        <v>6613</v>
      </c>
      <c r="F2599" s="2" t="s">
        <v>6410</v>
      </c>
      <c r="G2599" s="2" t="s">
        <v>15</v>
      </c>
      <c r="H2599" s="17">
        <v>44807</v>
      </c>
      <c r="I2599" s="22" t="s">
        <v>4587</v>
      </c>
    </row>
    <row r="2600" spans="1:9">
      <c r="A2600" s="22">
        <f t="shared" si="75"/>
        <v>2411</v>
      </c>
      <c r="B2600" s="21"/>
      <c r="C2600" s="21">
        <v>212447</v>
      </c>
      <c r="D2600" s="22"/>
      <c r="E2600" s="2" t="s">
        <v>219</v>
      </c>
      <c r="F2600" s="2" t="s">
        <v>6422</v>
      </c>
      <c r="G2600" s="2" t="s">
        <v>206</v>
      </c>
      <c r="H2600" s="17">
        <v>44808</v>
      </c>
      <c r="I2600" s="22" t="s">
        <v>4587</v>
      </c>
    </row>
    <row r="2601" spans="1:9">
      <c r="A2601" s="22">
        <f t="shared" si="75"/>
        <v>2412</v>
      </c>
      <c r="B2601" s="21"/>
      <c r="C2601" s="21">
        <v>212516</v>
      </c>
      <c r="D2601" s="22"/>
      <c r="E2601" s="2" t="s">
        <v>5687</v>
      </c>
      <c r="F2601" s="2" t="s">
        <v>6422</v>
      </c>
      <c r="G2601" s="2" t="s">
        <v>206</v>
      </c>
      <c r="H2601" s="17">
        <v>44808</v>
      </c>
      <c r="I2601" s="22" t="s">
        <v>4587</v>
      </c>
    </row>
    <row r="2602" spans="1:9">
      <c r="A2602" s="22">
        <f t="shared" si="75"/>
        <v>2413</v>
      </c>
      <c r="B2602" s="21"/>
      <c r="C2602" s="21">
        <v>80002374</v>
      </c>
      <c r="D2602" s="22"/>
      <c r="E2602" s="2" t="s">
        <v>6430</v>
      </c>
      <c r="F2602" s="2" t="s">
        <v>6410</v>
      </c>
      <c r="G2602" s="2" t="s">
        <v>206</v>
      </c>
      <c r="H2602" s="17">
        <v>44808</v>
      </c>
      <c r="I2602" s="22" t="s">
        <v>4587</v>
      </c>
    </row>
    <row r="2603" spans="1:9">
      <c r="A2603" s="22">
        <f t="shared" si="75"/>
        <v>2414</v>
      </c>
      <c r="B2603" s="21"/>
      <c r="C2603" s="21">
        <v>80004008</v>
      </c>
      <c r="D2603" s="22"/>
      <c r="E2603" s="2" t="s">
        <v>6614</v>
      </c>
      <c r="F2603" s="2" t="s">
        <v>6410</v>
      </c>
      <c r="G2603" s="2" t="s">
        <v>206</v>
      </c>
      <c r="H2603" s="17">
        <v>44808</v>
      </c>
      <c r="I2603" s="22" t="s">
        <v>4587</v>
      </c>
    </row>
    <row r="2604" spans="1:9">
      <c r="A2604" s="22">
        <f t="shared" si="75"/>
        <v>2415</v>
      </c>
      <c r="B2604" s="21"/>
      <c r="C2604" s="21">
        <v>80004005</v>
      </c>
      <c r="D2604" s="22"/>
      <c r="E2604" s="2" t="s">
        <v>6615</v>
      </c>
      <c r="F2604" s="2" t="s">
        <v>6410</v>
      </c>
      <c r="G2604" s="2" t="s">
        <v>206</v>
      </c>
      <c r="H2604" s="17">
        <v>44808</v>
      </c>
      <c r="I2604" s="22" t="s">
        <v>4587</v>
      </c>
    </row>
    <row r="2605" spans="1:9">
      <c r="A2605" s="22">
        <f t="shared" si="75"/>
        <v>2416</v>
      </c>
      <c r="B2605" s="21"/>
      <c r="C2605" s="21">
        <v>80003970</v>
      </c>
      <c r="D2605" s="22"/>
      <c r="E2605" s="2" t="s">
        <v>3392</v>
      </c>
      <c r="F2605" s="2" t="s">
        <v>6410</v>
      </c>
      <c r="G2605" s="2" t="s">
        <v>206</v>
      </c>
      <c r="H2605" s="17">
        <v>44808</v>
      </c>
      <c r="I2605" s="22" t="s">
        <v>4587</v>
      </c>
    </row>
    <row r="2606" spans="1:9">
      <c r="A2606" s="22">
        <f t="shared" si="75"/>
        <v>2417</v>
      </c>
      <c r="B2606" s="21"/>
      <c r="C2606" s="21">
        <v>80002965</v>
      </c>
      <c r="D2606" s="22"/>
      <c r="E2606" s="2" t="s">
        <v>5263</v>
      </c>
      <c r="F2606" s="2" t="s">
        <v>6410</v>
      </c>
      <c r="G2606" s="2" t="s">
        <v>6616</v>
      </c>
      <c r="H2606" s="17">
        <v>44808</v>
      </c>
      <c r="I2606" s="22" t="s">
        <v>4587</v>
      </c>
    </row>
    <row r="2607" spans="1:9">
      <c r="A2607" s="22">
        <f t="shared" si="75"/>
        <v>2418</v>
      </c>
      <c r="B2607" s="21"/>
      <c r="C2607" s="21">
        <v>80002253</v>
      </c>
      <c r="D2607" s="22"/>
      <c r="E2607" s="2" t="s">
        <v>360</v>
      </c>
      <c r="F2607" s="2" t="s">
        <v>6410</v>
      </c>
      <c r="G2607" s="2" t="s">
        <v>937</v>
      </c>
      <c r="H2607" s="17">
        <v>44808</v>
      </c>
      <c r="I2607" s="22" t="s">
        <v>4587</v>
      </c>
    </row>
    <row r="2608" spans="1:9">
      <c r="A2608" s="22">
        <f t="shared" si="75"/>
        <v>2419</v>
      </c>
      <c r="B2608" s="21"/>
      <c r="C2608" s="21">
        <v>1303221</v>
      </c>
      <c r="D2608" s="22"/>
      <c r="E2608" s="2" t="s">
        <v>6617</v>
      </c>
      <c r="F2608" s="2" t="s">
        <v>6419</v>
      </c>
      <c r="G2608" s="2" t="s">
        <v>937</v>
      </c>
      <c r="H2608" s="17">
        <v>44808</v>
      </c>
      <c r="I2608" s="22" t="s">
        <v>4587</v>
      </c>
    </row>
    <row r="2609" spans="1:9">
      <c r="A2609" s="22">
        <f t="shared" si="75"/>
        <v>2420</v>
      </c>
      <c r="B2609" s="21"/>
      <c r="C2609" s="21">
        <v>80003623</v>
      </c>
      <c r="D2609" s="22"/>
      <c r="E2609" s="2" t="s">
        <v>1722</v>
      </c>
      <c r="F2609" s="2" t="s">
        <v>6410</v>
      </c>
      <c r="G2609" s="2" t="s">
        <v>206</v>
      </c>
      <c r="H2609" s="17">
        <v>44808</v>
      </c>
      <c r="I2609" s="22" t="s">
        <v>4587</v>
      </c>
    </row>
    <row r="2610" spans="1:9">
      <c r="A2610" s="22">
        <f t="shared" si="75"/>
        <v>2421</v>
      </c>
      <c r="B2610" s="21"/>
      <c r="C2610" s="21">
        <v>1410212</v>
      </c>
      <c r="D2610" s="22"/>
      <c r="E2610" s="2" t="s">
        <v>5794</v>
      </c>
      <c r="F2610" s="2" t="s">
        <v>6419</v>
      </c>
      <c r="G2610" s="2" t="s">
        <v>937</v>
      </c>
      <c r="H2610" s="17">
        <v>44808</v>
      </c>
      <c r="I2610" s="22" t="s">
        <v>4587</v>
      </c>
    </row>
    <row r="2611" spans="1:9">
      <c r="A2611" s="22">
        <f t="shared" si="75"/>
        <v>2422</v>
      </c>
      <c r="B2611" s="21"/>
      <c r="C2611" s="21">
        <v>80001813</v>
      </c>
      <c r="D2611" s="22"/>
      <c r="E2611" s="2" t="s">
        <v>6618</v>
      </c>
      <c r="F2611" s="2" t="s">
        <v>6410</v>
      </c>
      <c r="G2611" s="2" t="s">
        <v>206</v>
      </c>
      <c r="H2611" s="17">
        <v>44808</v>
      </c>
      <c r="I2611" s="22" t="s">
        <v>4587</v>
      </c>
    </row>
    <row r="2612" spans="1:9">
      <c r="A2612" s="22">
        <f t="shared" si="75"/>
        <v>2423</v>
      </c>
      <c r="B2612" s="21"/>
      <c r="C2612" s="21">
        <v>80004312</v>
      </c>
      <c r="D2612" s="22"/>
      <c r="E2612" s="2" t="s">
        <v>6619</v>
      </c>
      <c r="F2612" s="2" t="s">
        <v>6410</v>
      </c>
      <c r="G2612" s="2" t="s">
        <v>652</v>
      </c>
      <c r="H2612" s="17">
        <v>44808</v>
      </c>
      <c r="I2612" s="22" t="s">
        <v>4587</v>
      </c>
    </row>
    <row r="2613" spans="1:9">
      <c r="A2613" s="22">
        <f t="shared" si="75"/>
        <v>2424</v>
      </c>
      <c r="B2613" s="21"/>
      <c r="C2613" s="21">
        <v>80003622</v>
      </c>
      <c r="D2613" s="22"/>
      <c r="E2613" s="2" t="s">
        <v>6620</v>
      </c>
      <c r="F2613" s="2" t="s">
        <v>6410</v>
      </c>
      <c r="G2613" s="2" t="s">
        <v>206</v>
      </c>
      <c r="H2613" s="17">
        <v>44809</v>
      </c>
      <c r="I2613" s="22" t="s">
        <v>4587</v>
      </c>
    </row>
    <row r="2614" spans="1:9">
      <c r="A2614" s="22">
        <f t="shared" si="75"/>
        <v>2425</v>
      </c>
      <c r="B2614" s="21"/>
      <c r="C2614" s="21">
        <v>303222</v>
      </c>
      <c r="D2614" s="22"/>
      <c r="E2614" s="2" t="s">
        <v>6066</v>
      </c>
      <c r="F2614" s="2" t="s">
        <v>6419</v>
      </c>
      <c r="G2614" s="2" t="s">
        <v>937</v>
      </c>
      <c r="H2614" s="17">
        <v>44809</v>
      </c>
      <c r="I2614" s="22" t="s">
        <v>4587</v>
      </c>
    </row>
    <row r="2615" spans="1:9">
      <c r="A2615" s="22">
        <f t="shared" si="75"/>
        <v>2426</v>
      </c>
      <c r="B2615" s="21"/>
      <c r="C2615" s="21">
        <v>80003045</v>
      </c>
      <c r="D2615" s="22"/>
      <c r="E2615" s="2" t="s">
        <v>6621</v>
      </c>
      <c r="F2615" s="2" t="s">
        <v>6410</v>
      </c>
      <c r="G2615" s="2" t="s">
        <v>206</v>
      </c>
      <c r="H2615" s="17">
        <v>44809</v>
      </c>
      <c r="I2615" s="22" t="s">
        <v>4587</v>
      </c>
    </row>
    <row r="2616" spans="1:9">
      <c r="A2616" s="22">
        <f t="shared" si="75"/>
        <v>2427</v>
      </c>
      <c r="B2616" s="21"/>
      <c r="C2616" s="21">
        <v>80004333</v>
      </c>
      <c r="D2616" s="22"/>
      <c r="E2616" s="2" t="s">
        <v>6622</v>
      </c>
      <c r="F2616" s="2" t="s">
        <v>6410</v>
      </c>
      <c r="G2616" s="2" t="s">
        <v>652</v>
      </c>
      <c r="H2616" s="17">
        <v>44809</v>
      </c>
      <c r="I2616" s="22" t="s">
        <v>4587</v>
      </c>
    </row>
    <row r="2617" spans="1:9">
      <c r="A2617" s="22">
        <f t="shared" si="75"/>
        <v>2428</v>
      </c>
      <c r="B2617" s="21"/>
      <c r="C2617" s="21" t="s">
        <v>377</v>
      </c>
      <c r="D2617" s="22"/>
      <c r="E2617" s="2" t="s">
        <v>5442</v>
      </c>
      <c r="F2617" s="2" t="s">
        <v>6419</v>
      </c>
      <c r="G2617" s="2" t="s">
        <v>6616</v>
      </c>
      <c r="H2617" s="17">
        <v>44809</v>
      </c>
      <c r="I2617" s="22" t="s">
        <v>4587</v>
      </c>
    </row>
    <row r="2618" spans="1:9">
      <c r="A2618" s="22">
        <f t="shared" si="75"/>
        <v>2429</v>
      </c>
      <c r="B2618" s="21"/>
      <c r="C2618" s="21">
        <v>811312</v>
      </c>
      <c r="D2618" s="22"/>
      <c r="E2618" s="2" t="s">
        <v>6109</v>
      </c>
      <c r="F2618" s="2" t="s">
        <v>6419</v>
      </c>
      <c r="G2618" s="2" t="s">
        <v>652</v>
      </c>
      <c r="H2618" s="17">
        <v>44809</v>
      </c>
      <c r="I2618" s="22" t="s">
        <v>4587</v>
      </c>
    </row>
    <row r="2619" spans="1:9">
      <c r="A2619" s="22">
        <f t="shared" si="75"/>
        <v>2430</v>
      </c>
      <c r="B2619" s="21"/>
      <c r="C2619" s="21">
        <v>80004332</v>
      </c>
      <c r="D2619" s="22"/>
      <c r="E2619" s="2" t="s">
        <v>3571</v>
      </c>
      <c r="F2619" s="2" t="s">
        <v>6410</v>
      </c>
      <c r="G2619" s="2" t="s">
        <v>206</v>
      </c>
      <c r="H2619" s="17">
        <v>44809</v>
      </c>
      <c r="I2619" s="22" t="s">
        <v>4587</v>
      </c>
    </row>
    <row r="2620" spans="1:9">
      <c r="A2620" s="22">
        <f t="shared" si="75"/>
        <v>2431</v>
      </c>
      <c r="B2620" s="21"/>
      <c r="C2620" s="21">
        <v>1123</v>
      </c>
      <c r="D2620" s="22"/>
      <c r="E2620" s="2" t="s">
        <v>6176</v>
      </c>
      <c r="F2620" s="2" t="s">
        <v>5138</v>
      </c>
      <c r="G2620" s="2" t="s">
        <v>652</v>
      </c>
      <c r="H2620" s="17">
        <v>44809</v>
      </c>
      <c r="I2620" s="22" t="s">
        <v>4587</v>
      </c>
    </row>
    <row r="2621" spans="1:9">
      <c r="A2621" s="22">
        <f t="shared" si="75"/>
        <v>2432</v>
      </c>
      <c r="B2621" s="21"/>
      <c r="C2621" s="21">
        <v>80004333</v>
      </c>
      <c r="D2621" s="22"/>
      <c r="E2621" s="2" t="s">
        <v>6623</v>
      </c>
      <c r="F2621" s="2" t="s">
        <v>6410</v>
      </c>
      <c r="G2621" s="2" t="s">
        <v>652</v>
      </c>
      <c r="H2621" s="17">
        <v>44809</v>
      </c>
      <c r="I2621" s="22" t="s">
        <v>4587</v>
      </c>
    </row>
    <row r="2622" spans="1:9">
      <c r="A2622" s="22">
        <f t="shared" si="75"/>
        <v>2433</v>
      </c>
      <c r="B2622" s="21"/>
      <c r="C2622" s="21">
        <v>80002943</v>
      </c>
      <c r="D2622" s="22"/>
      <c r="E2622" s="2" t="s">
        <v>6152</v>
      </c>
      <c r="F2622" s="2" t="s">
        <v>6410</v>
      </c>
      <c r="G2622" s="2" t="s">
        <v>652</v>
      </c>
      <c r="H2622" s="17">
        <v>44810</v>
      </c>
      <c r="I2622" s="22" t="s">
        <v>4587</v>
      </c>
    </row>
    <row r="2623" spans="1:9">
      <c r="A2623" s="22">
        <f t="shared" si="75"/>
        <v>2434</v>
      </c>
      <c r="B2623" s="21"/>
      <c r="C2623" s="21">
        <v>80002499</v>
      </c>
      <c r="D2623" s="22"/>
      <c r="E2623" s="2" t="s">
        <v>5941</v>
      </c>
      <c r="F2623" s="2" t="s">
        <v>6410</v>
      </c>
      <c r="G2623" s="2" t="s">
        <v>652</v>
      </c>
      <c r="H2623" s="17">
        <v>44810</v>
      </c>
      <c r="I2623" s="22" t="s">
        <v>4587</v>
      </c>
    </row>
    <row r="2624" spans="1:9">
      <c r="A2624" s="22">
        <f t="shared" si="75"/>
        <v>2435</v>
      </c>
      <c r="B2624" s="21"/>
      <c r="C2624" s="21">
        <v>80003311</v>
      </c>
      <c r="D2624" s="22"/>
      <c r="E2624" s="2" t="s">
        <v>6624</v>
      </c>
      <c r="F2624" s="2" t="s">
        <v>6410</v>
      </c>
      <c r="G2624" s="2" t="s">
        <v>652</v>
      </c>
      <c r="H2624" s="17">
        <v>44810</v>
      </c>
      <c r="I2624" s="22" t="s">
        <v>4587</v>
      </c>
    </row>
    <row r="2625" spans="1:9">
      <c r="A2625" s="22">
        <f t="shared" si="75"/>
        <v>2436</v>
      </c>
      <c r="B2625" s="21"/>
      <c r="C2625" s="21">
        <v>119227</v>
      </c>
      <c r="D2625" s="22"/>
      <c r="E2625" s="2" t="s">
        <v>6625</v>
      </c>
      <c r="F2625" s="2" t="s">
        <v>6410</v>
      </c>
      <c r="G2625" s="2" t="s">
        <v>206</v>
      </c>
      <c r="H2625" s="17">
        <v>44810</v>
      </c>
      <c r="I2625" s="22" t="s">
        <v>4587</v>
      </c>
    </row>
    <row r="2626" spans="1:9">
      <c r="A2626" s="22">
        <f t="shared" si="75"/>
        <v>2437</v>
      </c>
      <c r="B2626" s="21"/>
      <c r="C2626" s="21">
        <v>80002261</v>
      </c>
      <c r="D2626" s="22"/>
      <c r="E2626" s="2" t="s">
        <v>6626</v>
      </c>
      <c r="F2626" s="2" t="s">
        <v>6410</v>
      </c>
      <c r="G2626" s="2" t="s">
        <v>652</v>
      </c>
      <c r="H2626" s="17">
        <v>44810</v>
      </c>
      <c r="I2626" s="22" t="s">
        <v>4587</v>
      </c>
    </row>
    <row r="2627" spans="1:9">
      <c r="A2627" s="22">
        <f t="shared" si="75"/>
        <v>2438</v>
      </c>
      <c r="B2627" s="21"/>
      <c r="C2627" s="21">
        <v>80001816</v>
      </c>
      <c r="D2627" s="22"/>
      <c r="E2627" s="2" t="s">
        <v>6627</v>
      </c>
      <c r="F2627" s="2" t="s">
        <v>6410</v>
      </c>
      <c r="G2627" s="2" t="s">
        <v>206</v>
      </c>
      <c r="H2627" s="17">
        <v>44810</v>
      </c>
      <c r="I2627" s="22" t="s">
        <v>4587</v>
      </c>
    </row>
    <row r="2628" spans="1:9">
      <c r="A2628" s="22">
        <f t="shared" si="75"/>
        <v>2439</v>
      </c>
      <c r="B2628" s="21"/>
      <c r="C2628" s="21">
        <v>80000885</v>
      </c>
      <c r="D2628" s="22"/>
      <c r="E2628" s="2" t="s">
        <v>6628</v>
      </c>
      <c r="F2628" s="2" t="s">
        <v>6410</v>
      </c>
      <c r="G2628" s="2" t="s">
        <v>206</v>
      </c>
      <c r="H2628" s="17">
        <v>44811</v>
      </c>
      <c r="I2628" s="22" t="s">
        <v>4587</v>
      </c>
    </row>
    <row r="2629" spans="1:9">
      <c r="A2629" s="22">
        <f t="shared" si="75"/>
        <v>2440</v>
      </c>
      <c r="B2629" s="21"/>
      <c r="C2629" s="21">
        <v>80001117</v>
      </c>
      <c r="D2629" s="22"/>
      <c r="E2629" s="2" t="s">
        <v>5378</v>
      </c>
      <c r="F2629" s="2" t="s">
        <v>6410</v>
      </c>
      <c r="G2629" s="2" t="s">
        <v>206</v>
      </c>
      <c r="H2629" s="17">
        <v>44811</v>
      </c>
      <c r="I2629" s="22" t="s">
        <v>4587</v>
      </c>
    </row>
    <row r="2630" spans="1:9">
      <c r="A2630" s="22">
        <f t="shared" si="75"/>
        <v>2441</v>
      </c>
      <c r="B2630" s="21"/>
      <c r="C2630" s="21">
        <v>80001362</v>
      </c>
      <c r="D2630" s="22"/>
      <c r="E2630" s="2" t="s">
        <v>5764</v>
      </c>
      <c r="F2630" s="2" t="s">
        <v>6410</v>
      </c>
      <c r="G2630" s="2" t="s">
        <v>206</v>
      </c>
      <c r="H2630" s="17">
        <v>44811</v>
      </c>
      <c r="I2630" s="22" t="s">
        <v>4587</v>
      </c>
    </row>
    <row r="2631" spans="1:9">
      <c r="A2631" s="22">
        <f t="shared" si="75"/>
        <v>2442</v>
      </c>
      <c r="B2631" s="21"/>
      <c r="C2631" s="21">
        <v>80001362</v>
      </c>
      <c r="D2631" s="22"/>
      <c r="E2631" s="2" t="s">
        <v>5764</v>
      </c>
      <c r="F2631" s="2" t="s">
        <v>6410</v>
      </c>
      <c r="G2631" s="2" t="s">
        <v>206</v>
      </c>
      <c r="H2631" s="17">
        <v>44811</v>
      </c>
      <c r="I2631" s="22" t="s">
        <v>4587</v>
      </c>
    </row>
    <row r="2632" spans="1:9">
      <c r="A2632" s="22">
        <f t="shared" si="75"/>
        <v>2443</v>
      </c>
      <c r="B2632" s="21"/>
      <c r="C2632" s="21">
        <v>1412003</v>
      </c>
      <c r="D2632" s="22"/>
      <c r="E2632" s="2" t="s">
        <v>6629</v>
      </c>
      <c r="F2632" s="2" t="s">
        <v>6442</v>
      </c>
      <c r="G2632" s="2" t="s">
        <v>652</v>
      </c>
      <c r="H2632" s="17">
        <v>44811</v>
      </c>
      <c r="I2632" s="22" t="s">
        <v>4587</v>
      </c>
    </row>
    <row r="2633" spans="1:9">
      <c r="A2633" s="22">
        <f t="shared" si="75"/>
        <v>2444</v>
      </c>
      <c r="B2633" s="21"/>
      <c r="C2633" s="21">
        <v>80002140</v>
      </c>
      <c r="D2633" s="22"/>
      <c r="E2633" s="2" t="s">
        <v>5738</v>
      </c>
      <c r="F2633" s="2" t="s">
        <v>6410</v>
      </c>
      <c r="G2633" s="2" t="s">
        <v>206</v>
      </c>
      <c r="H2633" s="17">
        <v>44811</v>
      </c>
      <c r="I2633" s="22" t="s">
        <v>4587</v>
      </c>
    </row>
    <row r="2634" spans="1:9">
      <c r="A2634" s="22">
        <f t="shared" si="75"/>
        <v>2445</v>
      </c>
      <c r="B2634" s="21"/>
      <c r="C2634" s="21">
        <v>80003312</v>
      </c>
      <c r="D2634" s="22"/>
      <c r="E2634" s="2" t="s">
        <v>5807</v>
      </c>
      <c r="F2634" s="2" t="s">
        <v>6410</v>
      </c>
      <c r="G2634" s="2" t="s">
        <v>652</v>
      </c>
      <c r="H2634" s="17">
        <v>44811</v>
      </c>
      <c r="I2634" s="22" t="s">
        <v>4587</v>
      </c>
    </row>
    <row r="2635" spans="1:9">
      <c r="A2635" s="22">
        <f t="shared" si="75"/>
        <v>2446</v>
      </c>
      <c r="B2635" s="21"/>
      <c r="C2635" s="21">
        <v>80004256</v>
      </c>
      <c r="D2635" s="22"/>
      <c r="E2635" s="2" t="s">
        <v>6630</v>
      </c>
      <c r="F2635" s="2" t="s">
        <v>6410</v>
      </c>
      <c r="G2635" s="2" t="s">
        <v>652</v>
      </c>
      <c r="H2635" s="17">
        <v>44811</v>
      </c>
      <c r="I2635" s="22" t="s">
        <v>4587</v>
      </c>
    </row>
    <row r="2636" spans="1:9">
      <c r="A2636" s="22">
        <f t="shared" si="75"/>
        <v>2447</v>
      </c>
      <c r="B2636" s="21"/>
      <c r="C2636" s="21">
        <v>80004258</v>
      </c>
      <c r="D2636" s="22"/>
      <c r="E2636" s="2" t="s">
        <v>6631</v>
      </c>
      <c r="F2636" s="2" t="s">
        <v>6410</v>
      </c>
      <c r="G2636" s="2" t="s">
        <v>652</v>
      </c>
      <c r="H2636" s="17">
        <v>44811</v>
      </c>
      <c r="I2636" s="22" t="s">
        <v>4587</v>
      </c>
    </row>
    <row r="2637" spans="1:9">
      <c r="A2637" s="22">
        <f t="shared" si="75"/>
        <v>2448</v>
      </c>
      <c r="B2637" s="21"/>
      <c r="C2637" s="21">
        <v>80002951</v>
      </c>
      <c r="D2637" s="22"/>
      <c r="E2637" s="2" t="s">
        <v>6632</v>
      </c>
      <c r="F2637" s="2" t="s">
        <v>6410</v>
      </c>
      <c r="G2637" s="2" t="s">
        <v>15</v>
      </c>
      <c r="H2637" s="17">
        <v>44811</v>
      </c>
      <c r="I2637" s="22" t="s">
        <v>4587</v>
      </c>
    </row>
    <row r="2638" spans="1:9">
      <c r="A2638" s="22">
        <f t="shared" si="75"/>
        <v>2449</v>
      </c>
      <c r="B2638" s="21"/>
      <c r="C2638" s="21">
        <v>80002540</v>
      </c>
      <c r="D2638" s="22"/>
      <c r="E2638" s="2" t="s">
        <v>5664</v>
      </c>
      <c r="F2638" s="2" t="s">
        <v>6410</v>
      </c>
      <c r="G2638" s="2" t="s">
        <v>206</v>
      </c>
      <c r="H2638" s="17">
        <v>44811</v>
      </c>
      <c r="I2638" s="22" t="s">
        <v>4587</v>
      </c>
    </row>
    <row r="2639" spans="1:9">
      <c r="A2639" s="22">
        <f t="shared" si="75"/>
        <v>2450</v>
      </c>
      <c r="B2639" s="21"/>
      <c r="C2639" s="21">
        <v>80002776</v>
      </c>
      <c r="D2639" s="22"/>
      <c r="E2639" s="2" t="s">
        <v>6633</v>
      </c>
      <c r="F2639" s="2" t="s">
        <v>6410</v>
      </c>
      <c r="G2639" s="2" t="s">
        <v>652</v>
      </c>
      <c r="H2639" s="17">
        <v>44812</v>
      </c>
      <c r="I2639" s="22" t="s">
        <v>4587</v>
      </c>
    </row>
    <row r="2640" spans="1:9">
      <c r="A2640" s="22">
        <f t="shared" si="75"/>
        <v>2451</v>
      </c>
      <c r="B2640" s="21"/>
      <c r="C2640" s="21">
        <v>113187</v>
      </c>
      <c r="D2640" s="22"/>
      <c r="E2640" s="2" t="s">
        <v>2526</v>
      </c>
      <c r="F2640" s="2" t="s">
        <v>6410</v>
      </c>
      <c r="G2640" s="2" t="s">
        <v>15</v>
      </c>
      <c r="H2640" s="17">
        <v>44812</v>
      </c>
      <c r="I2640" s="22" t="s">
        <v>4587</v>
      </c>
    </row>
    <row r="2641" spans="1:9">
      <c r="A2641" s="22">
        <f t="shared" si="75"/>
        <v>2452</v>
      </c>
      <c r="B2641" s="21"/>
      <c r="C2641" s="21">
        <v>80003080</v>
      </c>
      <c r="D2641" s="22"/>
      <c r="E2641" s="2" t="s">
        <v>5786</v>
      </c>
      <c r="F2641" s="2" t="s">
        <v>6410</v>
      </c>
      <c r="G2641" s="2" t="s">
        <v>206</v>
      </c>
      <c r="H2641" s="17">
        <v>44812</v>
      </c>
      <c r="I2641" s="22" t="s">
        <v>4587</v>
      </c>
    </row>
    <row r="2642" spans="1:9">
      <c r="A2642" s="22">
        <f t="shared" si="75"/>
        <v>2453</v>
      </c>
      <c r="B2642" s="21"/>
      <c r="C2642" s="21">
        <v>80004322</v>
      </c>
      <c r="D2642" s="22"/>
      <c r="E2642" s="2" t="s">
        <v>6634</v>
      </c>
      <c r="F2642" s="2" t="s">
        <v>6410</v>
      </c>
      <c r="G2642" s="2" t="s">
        <v>652</v>
      </c>
      <c r="H2642" s="17">
        <v>44813</v>
      </c>
      <c r="I2642" s="22" t="s">
        <v>4587</v>
      </c>
    </row>
    <row r="2643" spans="1:9">
      <c r="A2643" s="22">
        <f t="shared" si="75"/>
        <v>2454</v>
      </c>
      <c r="B2643" s="21"/>
      <c r="C2643" s="21">
        <v>222164</v>
      </c>
      <c r="D2643" s="22"/>
      <c r="E2643" s="2" t="s">
        <v>6635</v>
      </c>
      <c r="F2643" s="2" t="s">
        <v>6422</v>
      </c>
      <c r="G2643" s="2" t="s">
        <v>206</v>
      </c>
      <c r="H2643" s="17">
        <v>44813</v>
      </c>
      <c r="I2643" s="22" t="s">
        <v>4587</v>
      </c>
    </row>
    <row r="2644" spans="1:9">
      <c r="A2644" s="22">
        <f t="shared" si="75"/>
        <v>2455</v>
      </c>
      <c r="B2644" s="21"/>
      <c r="C2644" s="21">
        <v>80004322</v>
      </c>
      <c r="D2644" s="22"/>
      <c r="E2644" s="2" t="s">
        <v>6634</v>
      </c>
      <c r="F2644" s="2" t="s">
        <v>6410</v>
      </c>
      <c r="G2644" s="2" t="s">
        <v>652</v>
      </c>
      <c r="H2644" s="17">
        <v>44813</v>
      </c>
      <c r="I2644" s="22" t="s">
        <v>4587</v>
      </c>
    </row>
    <row r="2645" spans="1:9">
      <c r="A2645" s="22">
        <f t="shared" si="75"/>
        <v>2456</v>
      </c>
      <c r="B2645" s="21"/>
      <c r="C2645" s="21">
        <v>8004164</v>
      </c>
      <c r="D2645" s="22"/>
      <c r="E2645" s="2" t="s">
        <v>6636</v>
      </c>
      <c r="F2645" s="2" t="s">
        <v>6410</v>
      </c>
      <c r="G2645" s="2" t="s">
        <v>206</v>
      </c>
      <c r="H2645" s="17">
        <v>44813</v>
      </c>
      <c r="I2645" s="22" t="s">
        <v>4587</v>
      </c>
    </row>
    <row r="2646" spans="1:9">
      <c r="A2646" s="22">
        <f t="shared" si="75"/>
        <v>2457</v>
      </c>
      <c r="B2646" s="21"/>
      <c r="C2646" s="21">
        <v>22060078</v>
      </c>
      <c r="D2646" s="22"/>
      <c r="E2646" s="2" t="s">
        <v>6637</v>
      </c>
      <c r="F2646" s="2" t="s">
        <v>6422</v>
      </c>
      <c r="G2646" s="2" t="s">
        <v>652</v>
      </c>
      <c r="H2646" s="17">
        <v>44813</v>
      </c>
      <c r="I2646" s="22" t="s">
        <v>4587</v>
      </c>
    </row>
    <row r="2647" spans="1:9">
      <c r="A2647" s="22">
        <f t="shared" si="75"/>
        <v>2458</v>
      </c>
      <c r="B2647" s="21"/>
      <c r="C2647" s="21">
        <v>222203</v>
      </c>
      <c r="D2647" s="22"/>
      <c r="E2647" s="2" t="s">
        <v>4356</v>
      </c>
      <c r="F2647" s="2" t="s">
        <v>6422</v>
      </c>
      <c r="G2647" s="2" t="s">
        <v>206</v>
      </c>
      <c r="H2647" s="17">
        <v>44813</v>
      </c>
      <c r="I2647" s="22" t="s">
        <v>4587</v>
      </c>
    </row>
    <row r="2648" spans="1:9">
      <c r="A2648" s="22">
        <f t="shared" si="75"/>
        <v>2459</v>
      </c>
      <c r="B2648" s="21"/>
      <c r="C2648" s="21">
        <v>80004328</v>
      </c>
      <c r="D2648" s="22"/>
      <c r="E2648" s="2" t="s">
        <v>2393</v>
      </c>
      <c r="F2648" s="2" t="s">
        <v>6410</v>
      </c>
      <c r="G2648" s="2" t="s">
        <v>206</v>
      </c>
      <c r="H2648" s="17">
        <v>44813</v>
      </c>
      <c r="I2648" s="22" t="s">
        <v>4587</v>
      </c>
    </row>
    <row r="2649" spans="1:9">
      <c r="A2649" s="22">
        <f t="shared" si="75"/>
        <v>2460</v>
      </c>
      <c r="B2649" s="21"/>
      <c r="C2649" s="21">
        <v>80000688</v>
      </c>
      <c r="D2649" s="22"/>
      <c r="E2649" s="2" t="s">
        <v>6638</v>
      </c>
      <c r="F2649" s="2" t="s">
        <v>6410</v>
      </c>
      <c r="G2649" s="2" t="s">
        <v>206</v>
      </c>
      <c r="H2649" s="17">
        <v>44813</v>
      </c>
      <c r="I2649" s="22" t="s">
        <v>4587</v>
      </c>
    </row>
    <row r="2650" spans="1:9">
      <c r="A2650" s="22">
        <f t="shared" si="75"/>
        <v>2461</v>
      </c>
      <c r="B2650" s="21"/>
      <c r="C2650" s="21">
        <v>80004318</v>
      </c>
      <c r="D2650" s="22"/>
      <c r="E2650" s="2" t="s">
        <v>6639</v>
      </c>
      <c r="F2650" s="2" t="s">
        <v>6410</v>
      </c>
      <c r="G2650" s="2" t="s">
        <v>206</v>
      </c>
      <c r="H2650" s="17">
        <v>44813</v>
      </c>
      <c r="I2650" s="22" t="s">
        <v>4587</v>
      </c>
    </row>
    <row r="2651" spans="1:9">
      <c r="A2651" s="22">
        <f t="shared" si="75"/>
        <v>2462</v>
      </c>
      <c r="B2651" s="21"/>
      <c r="C2651" s="21">
        <v>80000669</v>
      </c>
      <c r="D2651" s="22"/>
      <c r="E2651" s="2" t="s">
        <v>5183</v>
      </c>
      <c r="F2651" s="2" t="s">
        <v>6410</v>
      </c>
      <c r="G2651" s="2" t="s">
        <v>206</v>
      </c>
      <c r="H2651" s="17">
        <v>44813</v>
      </c>
      <c r="I2651" s="22" t="s">
        <v>4587</v>
      </c>
    </row>
    <row r="2652" spans="1:9">
      <c r="A2652" s="22">
        <f t="shared" si="75"/>
        <v>2463</v>
      </c>
      <c r="B2652" s="21"/>
      <c r="C2652" s="21">
        <v>8000431</v>
      </c>
      <c r="D2652" s="22"/>
      <c r="E2652" s="2" t="s">
        <v>6640</v>
      </c>
      <c r="F2652" s="2" t="s">
        <v>6410</v>
      </c>
      <c r="G2652" s="2" t="s">
        <v>206</v>
      </c>
      <c r="H2652" s="17">
        <v>44813</v>
      </c>
      <c r="I2652" s="22" t="s">
        <v>4587</v>
      </c>
    </row>
    <row r="2653" spans="1:9">
      <c r="A2653" s="22">
        <f t="shared" si="75"/>
        <v>2464</v>
      </c>
      <c r="B2653" s="21"/>
      <c r="C2653" s="21">
        <v>80004323</v>
      </c>
      <c r="D2653" s="22"/>
      <c r="E2653" s="2" t="s">
        <v>2376</v>
      </c>
      <c r="F2653" s="2" t="s">
        <v>6410</v>
      </c>
      <c r="G2653" s="2" t="s">
        <v>206</v>
      </c>
      <c r="H2653" s="17">
        <v>44813</v>
      </c>
      <c r="I2653" s="22" t="s">
        <v>4587</v>
      </c>
    </row>
    <row r="2654" spans="1:9">
      <c r="A2654" s="22">
        <f t="shared" si="75"/>
        <v>2465</v>
      </c>
      <c r="B2654" s="21"/>
      <c r="C2654" s="21">
        <v>80002470</v>
      </c>
      <c r="D2654" s="22"/>
      <c r="E2654" s="2" t="s">
        <v>5862</v>
      </c>
      <c r="F2654" s="2" t="s">
        <v>6410</v>
      </c>
      <c r="G2654" s="2" t="s">
        <v>206</v>
      </c>
      <c r="H2654" s="17">
        <v>44813</v>
      </c>
      <c r="I2654" s="22" t="s">
        <v>4587</v>
      </c>
    </row>
    <row r="2655" spans="1:9">
      <c r="A2655" s="22">
        <f t="shared" si="75"/>
        <v>2466</v>
      </c>
      <c r="B2655" s="21"/>
      <c r="C2655" s="21">
        <v>80000688</v>
      </c>
      <c r="D2655" s="22"/>
      <c r="E2655" s="2" t="s">
        <v>6638</v>
      </c>
      <c r="F2655" s="2" t="s">
        <v>6410</v>
      </c>
      <c r="G2655" s="2" t="s">
        <v>206</v>
      </c>
      <c r="H2655" s="17">
        <v>44813</v>
      </c>
      <c r="I2655" s="22" t="s">
        <v>4587</v>
      </c>
    </row>
    <row r="2656" spans="1:9">
      <c r="A2656" s="22">
        <f t="shared" si="75"/>
        <v>2467</v>
      </c>
      <c r="B2656" s="21"/>
      <c r="C2656" s="21">
        <v>80003615</v>
      </c>
      <c r="D2656" s="22"/>
      <c r="E2656" s="2" t="s">
        <v>2964</v>
      </c>
      <c r="F2656" s="2" t="s">
        <v>6410</v>
      </c>
      <c r="G2656" s="2" t="s">
        <v>206</v>
      </c>
      <c r="H2656" s="17">
        <v>44813</v>
      </c>
      <c r="I2656" s="22" t="s">
        <v>4587</v>
      </c>
    </row>
    <row r="2657" spans="1:9">
      <c r="A2657" s="22">
        <f t="shared" si="75"/>
        <v>2468</v>
      </c>
      <c r="B2657" s="21"/>
      <c r="C2657" s="21">
        <v>80001364</v>
      </c>
      <c r="D2657" s="22"/>
      <c r="E2657" s="2" t="s">
        <v>5329</v>
      </c>
      <c r="F2657" s="2" t="s">
        <v>6410</v>
      </c>
      <c r="G2657" s="2" t="s">
        <v>206</v>
      </c>
      <c r="H2657" s="17">
        <v>44813</v>
      </c>
      <c r="I2657" s="22" t="s">
        <v>4587</v>
      </c>
    </row>
    <row r="2658" spans="1:9">
      <c r="A2658" s="22">
        <f t="shared" si="75"/>
        <v>2469</v>
      </c>
      <c r="B2658" s="21"/>
      <c r="C2658" s="21">
        <v>80000669</v>
      </c>
      <c r="D2658" s="22"/>
      <c r="E2658" s="2" t="s">
        <v>5183</v>
      </c>
      <c r="F2658" s="2" t="s">
        <v>6410</v>
      </c>
      <c r="G2658" s="2" t="s">
        <v>206</v>
      </c>
      <c r="H2658" s="17">
        <v>44813</v>
      </c>
      <c r="I2658" s="22" t="s">
        <v>4587</v>
      </c>
    </row>
    <row r="2659" spans="1:9">
      <c r="A2659" s="22">
        <f t="shared" si="75"/>
        <v>2470</v>
      </c>
      <c r="B2659" s="21"/>
      <c r="C2659" s="21">
        <v>80004165</v>
      </c>
      <c r="D2659" s="22"/>
      <c r="E2659" s="2" t="s">
        <v>6641</v>
      </c>
      <c r="F2659" s="2" t="s">
        <v>6410</v>
      </c>
      <c r="G2659" s="2" t="s">
        <v>206</v>
      </c>
      <c r="H2659" s="17">
        <v>44813</v>
      </c>
      <c r="I2659" s="22" t="s">
        <v>4587</v>
      </c>
    </row>
    <row r="2660" spans="1:9">
      <c r="A2660" s="22">
        <f t="shared" si="75"/>
        <v>2471</v>
      </c>
      <c r="B2660" s="21"/>
      <c r="C2660" s="21">
        <v>80004320</v>
      </c>
      <c r="D2660" s="22"/>
      <c r="E2660" s="2" t="s">
        <v>6642</v>
      </c>
      <c r="F2660" s="2" t="s">
        <v>6410</v>
      </c>
      <c r="G2660" s="2" t="s">
        <v>206</v>
      </c>
      <c r="H2660" s="17">
        <v>44813</v>
      </c>
      <c r="I2660" s="22" t="s">
        <v>4587</v>
      </c>
    </row>
    <row r="2661" spans="1:9">
      <c r="A2661" s="22">
        <f t="shared" si="75"/>
        <v>2472</v>
      </c>
      <c r="B2661" s="21"/>
      <c r="C2661" s="21">
        <v>21020026</v>
      </c>
      <c r="D2661" s="22"/>
      <c r="E2661" s="2" t="s">
        <v>5938</v>
      </c>
      <c r="F2661" s="2" t="s">
        <v>6419</v>
      </c>
      <c r="G2661" s="2" t="s">
        <v>652</v>
      </c>
      <c r="H2661" s="17">
        <v>44813</v>
      </c>
      <c r="I2661" s="22" t="s">
        <v>4587</v>
      </c>
    </row>
    <row r="2662" spans="1:9">
      <c r="A2662" s="22">
        <f t="shared" si="75"/>
        <v>2473</v>
      </c>
      <c r="B2662" s="21"/>
      <c r="C2662" s="21">
        <v>222060</v>
      </c>
      <c r="D2662" s="22"/>
      <c r="E2662" s="2" t="s">
        <v>6643</v>
      </c>
      <c r="F2662" s="2" t="s">
        <v>6422</v>
      </c>
      <c r="G2662" s="2" t="s">
        <v>206</v>
      </c>
      <c r="H2662" s="17">
        <v>44813</v>
      </c>
      <c r="I2662" s="22" t="s">
        <v>4587</v>
      </c>
    </row>
    <row r="2663" spans="1:9">
      <c r="A2663" s="22">
        <f t="shared" si="75"/>
        <v>2474</v>
      </c>
      <c r="B2663" s="21"/>
      <c r="C2663" s="21">
        <v>116187</v>
      </c>
      <c r="D2663" s="22"/>
      <c r="E2663" s="2" t="s">
        <v>2481</v>
      </c>
      <c r="F2663" s="2" t="s">
        <v>6410</v>
      </c>
      <c r="G2663" s="2" t="s">
        <v>652</v>
      </c>
      <c r="H2663" s="17">
        <v>44813</v>
      </c>
      <c r="I2663" s="22" t="s">
        <v>4587</v>
      </c>
    </row>
    <row r="2664" spans="1:9">
      <c r="A2664" s="22">
        <f t="shared" si="75"/>
        <v>2475</v>
      </c>
      <c r="B2664" s="21"/>
      <c r="C2664" s="21">
        <v>222175</v>
      </c>
      <c r="D2664" s="22"/>
      <c r="E2664" s="2" t="s">
        <v>6644</v>
      </c>
      <c r="F2664" s="2" t="s">
        <v>6422</v>
      </c>
      <c r="G2664" s="2" t="s">
        <v>206</v>
      </c>
      <c r="H2664" s="17">
        <v>44813</v>
      </c>
      <c r="I2664" s="22" t="s">
        <v>4587</v>
      </c>
    </row>
    <row r="2665" spans="1:9">
      <c r="A2665" s="22">
        <f t="shared" si="75"/>
        <v>2476</v>
      </c>
      <c r="B2665" s="21"/>
      <c r="C2665" s="21">
        <v>212372</v>
      </c>
      <c r="D2665" s="22"/>
      <c r="E2665" s="2" t="s">
        <v>5623</v>
      </c>
      <c r="F2665" s="2" t="s">
        <v>6422</v>
      </c>
      <c r="G2665" s="2" t="s">
        <v>652</v>
      </c>
      <c r="H2665" s="17">
        <v>44813</v>
      </c>
      <c r="I2665" s="22" t="s">
        <v>4587</v>
      </c>
    </row>
    <row r="2666" spans="1:9">
      <c r="A2666" s="22">
        <f t="shared" si="75"/>
        <v>2477</v>
      </c>
      <c r="B2666" s="21"/>
      <c r="C2666" s="21">
        <v>212519</v>
      </c>
      <c r="D2666" s="22"/>
      <c r="E2666" s="2" t="s">
        <v>256</v>
      </c>
      <c r="F2666" s="2" t="s">
        <v>6422</v>
      </c>
      <c r="G2666" s="2" t="s">
        <v>206</v>
      </c>
      <c r="H2666" s="17">
        <v>44813</v>
      </c>
      <c r="I2666" s="22" t="s">
        <v>4587</v>
      </c>
    </row>
    <row r="2667" spans="1:9">
      <c r="A2667" s="22">
        <f t="shared" si="75"/>
        <v>2478</v>
      </c>
      <c r="B2667" s="21"/>
      <c r="C2667" s="21">
        <v>80003053</v>
      </c>
      <c r="D2667" s="22"/>
      <c r="E2667" s="2" t="s">
        <v>6645</v>
      </c>
      <c r="F2667" s="2" t="s">
        <v>6410</v>
      </c>
      <c r="G2667" s="2" t="s">
        <v>206</v>
      </c>
      <c r="H2667" s="17">
        <v>44814</v>
      </c>
      <c r="I2667" s="22" t="s">
        <v>4587</v>
      </c>
    </row>
    <row r="2668" spans="1:9">
      <c r="A2668" s="22">
        <f t="shared" si="75"/>
        <v>2479</v>
      </c>
      <c r="B2668" s="21"/>
      <c r="C2668" s="21">
        <v>707198</v>
      </c>
      <c r="D2668" s="22"/>
      <c r="E2668" s="2" t="s">
        <v>5348</v>
      </c>
      <c r="F2668" s="2" t="s">
        <v>6410</v>
      </c>
      <c r="G2668" s="2" t="s">
        <v>6616</v>
      </c>
      <c r="H2668" s="17">
        <v>44814</v>
      </c>
      <c r="I2668" s="22" t="s">
        <v>4587</v>
      </c>
    </row>
    <row r="2669" spans="1:9">
      <c r="A2669" s="22">
        <f t="shared" si="75"/>
        <v>2480</v>
      </c>
      <c r="B2669" s="21"/>
      <c r="C2669" s="21">
        <v>80001446</v>
      </c>
      <c r="D2669" s="22"/>
      <c r="E2669" s="2" t="s">
        <v>2183</v>
      </c>
      <c r="F2669" s="2" t="s">
        <v>6410</v>
      </c>
      <c r="G2669" s="2" t="s">
        <v>652</v>
      </c>
      <c r="H2669" s="17">
        <v>44814</v>
      </c>
      <c r="I2669" s="22" t="s">
        <v>4587</v>
      </c>
    </row>
    <row r="2670" spans="1:9">
      <c r="A2670" s="22">
        <f t="shared" si="75"/>
        <v>2481</v>
      </c>
      <c r="B2670" s="21"/>
      <c r="C2670" s="21">
        <v>80002521</v>
      </c>
      <c r="D2670" s="22"/>
      <c r="E2670" s="2" t="s">
        <v>5091</v>
      </c>
      <c r="F2670" s="2" t="s">
        <v>6410</v>
      </c>
      <c r="G2670" s="2" t="s">
        <v>206</v>
      </c>
      <c r="H2670" s="17">
        <v>44814</v>
      </c>
      <c r="I2670" s="22" t="s">
        <v>4587</v>
      </c>
    </row>
    <row r="2671" spans="1:9">
      <c r="A2671" s="22">
        <f t="shared" si="75"/>
        <v>2482</v>
      </c>
      <c r="B2671" s="21"/>
      <c r="C2671" s="21">
        <v>80001769</v>
      </c>
      <c r="D2671" s="22"/>
      <c r="E2671" s="2" t="s">
        <v>6646</v>
      </c>
      <c r="F2671" s="2" t="s">
        <v>6410</v>
      </c>
      <c r="G2671" s="2" t="s">
        <v>652</v>
      </c>
      <c r="H2671" s="17">
        <v>44814</v>
      </c>
      <c r="I2671" s="22" t="s">
        <v>4587</v>
      </c>
    </row>
    <row r="2672" spans="1:9">
      <c r="A2672" s="22">
        <f t="shared" si="75"/>
        <v>2483</v>
      </c>
      <c r="B2672" s="21"/>
      <c r="C2672" s="21">
        <v>22010044</v>
      </c>
      <c r="D2672" s="22"/>
      <c r="E2672" s="2" t="s">
        <v>6647</v>
      </c>
      <c r="F2672" s="2" t="s">
        <v>6648</v>
      </c>
      <c r="G2672" s="2" t="s">
        <v>652</v>
      </c>
      <c r="H2672" s="17">
        <v>44814</v>
      </c>
      <c r="I2672" s="22" t="s">
        <v>4587</v>
      </c>
    </row>
    <row r="2673" spans="1:9">
      <c r="A2673" s="22">
        <f t="shared" si="75"/>
        <v>2484</v>
      </c>
      <c r="B2673" s="21"/>
      <c r="C2673" s="21">
        <v>2111002</v>
      </c>
      <c r="D2673" s="22"/>
      <c r="E2673" s="2" t="s">
        <v>6649</v>
      </c>
      <c r="F2673" s="2" t="s">
        <v>6648</v>
      </c>
      <c r="G2673" s="2" t="s">
        <v>937</v>
      </c>
      <c r="H2673" s="17">
        <v>44814</v>
      </c>
      <c r="I2673" s="22" t="s">
        <v>4587</v>
      </c>
    </row>
    <row r="2674" spans="1:9">
      <c r="A2674" s="22">
        <f t="shared" si="75"/>
        <v>2485</v>
      </c>
      <c r="B2674" s="21"/>
      <c r="C2674" s="21">
        <v>80003152</v>
      </c>
      <c r="D2674" s="22"/>
      <c r="E2674" s="2" t="s">
        <v>4016</v>
      </c>
      <c r="F2674" s="2" t="s">
        <v>6410</v>
      </c>
      <c r="G2674" s="2" t="s">
        <v>937</v>
      </c>
      <c r="H2674" s="17">
        <v>44814</v>
      </c>
      <c r="I2674" s="22" t="s">
        <v>4587</v>
      </c>
    </row>
    <row r="2675" spans="1:9">
      <c r="A2675" s="22">
        <f t="shared" si="75"/>
        <v>2486</v>
      </c>
      <c r="B2675" s="21"/>
      <c r="C2675" s="21" t="s">
        <v>6650</v>
      </c>
      <c r="D2675" s="22"/>
      <c r="E2675" s="2" t="s">
        <v>6651</v>
      </c>
      <c r="F2675" s="2" t="s">
        <v>5138</v>
      </c>
      <c r="G2675" s="2" t="s">
        <v>15</v>
      </c>
      <c r="H2675" s="17">
        <v>44814</v>
      </c>
      <c r="I2675" s="22" t="s">
        <v>4587</v>
      </c>
    </row>
    <row r="2676" spans="1:9">
      <c r="A2676" s="22">
        <f t="shared" si="75"/>
        <v>2487</v>
      </c>
      <c r="B2676" s="21"/>
      <c r="C2676" s="21" t="s">
        <v>6652</v>
      </c>
      <c r="D2676" s="22"/>
      <c r="E2676" s="2" t="s">
        <v>6653</v>
      </c>
      <c r="F2676" s="2" t="s">
        <v>5138</v>
      </c>
      <c r="G2676" s="2" t="s">
        <v>15</v>
      </c>
      <c r="H2676" s="17">
        <v>44814</v>
      </c>
      <c r="I2676" s="22" t="s">
        <v>4587</v>
      </c>
    </row>
    <row r="2677" spans="1:9">
      <c r="A2677" s="22">
        <f t="shared" si="75"/>
        <v>2488</v>
      </c>
      <c r="B2677" s="21"/>
      <c r="C2677" s="21">
        <v>80004085</v>
      </c>
      <c r="D2677" s="22"/>
      <c r="E2677" s="2" t="s">
        <v>6654</v>
      </c>
      <c r="F2677" s="2" t="s">
        <v>6410</v>
      </c>
      <c r="G2677" s="2" t="s">
        <v>206</v>
      </c>
      <c r="H2677" s="17">
        <v>44814</v>
      </c>
      <c r="I2677" s="22" t="s">
        <v>4587</v>
      </c>
    </row>
    <row r="2678" spans="1:9">
      <c r="A2678" s="22">
        <f t="shared" si="75"/>
        <v>2489</v>
      </c>
      <c r="B2678" s="21"/>
      <c r="C2678" s="21">
        <v>80001850</v>
      </c>
      <c r="D2678" s="22"/>
      <c r="E2678" s="2" t="s">
        <v>5488</v>
      </c>
      <c r="F2678" s="2" t="s">
        <v>6410</v>
      </c>
      <c r="G2678" s="2" t="s">
        <v>206</v>
      </c>
      <c r="H2678" s="17">
        <v>44814</v>
      </c>
      <c r="I2678" s="22" t="s">
        <v>4587</v>
      </c>
    </row>
    <row r="2679" spans="1:9">
      <c r="A2679" s="22">
        <f t="shared" si="75"/>
        <v>2490</v>
      </c>
      <c r="B2679" s="21"/>
      <c r="C2679" s="21">
        <v>80003549</v>
      </c>
      <c r="D2679" s="22"/>
      <c r="E2679" s="2" t="s">
        <v>6655</v>
      </c>
      <c r="F2679" s="2" t="s">
        <v>6410</v>
      </c>
      <c r="G2679" s="2" t="s">
        <v>652</v>
      </c>
      <c r="H2679" s="17">
        <v>44814</v>
      </c>
      <c r="I2679" s="22" t="s">
        <v>4587</v>
      </c>
    </row>
    <row r="2680" spans="1:9">
      <c r="A2680" s="22">
        <f t="shared" si="75"/>
        <v>2491</v>
      </c>
      <c r="B2680" s="21"/>
      <c r="C2680" s="21">
        <v>80003966</v>
      </c>
      <c r="D2680" s="22"/>
      <c r="E2680" s="2" t="s">
        <v>6656</v>
      </c>
      <c r="F2680" s="2" t="s">
        <v>6410</v>
      </c>
      <c r="G2680" s="2" t="s">
        <v>6657</v>
      </c>
      <c r="H2680" s="17">
        <v>44815</v>
      </c>
      <c r="I2680" s="22" t="s">
        <v>4587</v>
      </c>
    </row>
    <row r="2681" spans="1:9">
      <c r="A2681" s="22">
        <f t="shared" si="75"/>
        <v>2492</v>
      </c>
      <c r="B2681" s="21"/>
      <c r="C2681" s="21">
        <v>80004098</v>
      </c>
      <c r="D2681" s="22"/>
      <c r="E2681" s="2" t="s">
        <v>3128</v>
      </c>
      <c r="F2681" s="2" t="s">
        <v>6410</v>
      </c>
      <c r="G2681" s="2" t="s">
        <v>6658</v>
      </c>
      <c r="H2681" s="17">
        <v>44815</v>
      </c>
      <c r="I2681" s="22" t="s">
        <v>4587</v>
      </c>
    </row>
    <row r="2682" spans="1:9">
      <c r="A2682" s="22">
        <f t="shared" si="75"/>
        <v>2493</v>
      </c>
      <c r="B2682" s="21"/>
      <c r="C2682" s="21">
        <v>80003819</v>
      </c>
      <c r="D2682" s="22"/>
      <c r="E2682" s="2" t="s">
        <v>6414</v>
      </c>
      <c r="F2682" s="2" t="s">
        <v>6410</v>
      </c>
      <c r="G2682" s="2" t="s">
        <v>6429</v>
      </c>
      <c r="H2682" s="17">
        <v>44815</v>
      </c>
      <c r="I2682" s="22" t="s">
        <v>4587</v>
      </c>
    </row>
    <row r="2683" spans="1:9">
      <c r="A2683" s="22">
        <f t="shared" si="75"/>
        <v>2494</v>
      </c>
      <c r="B2683" s="21"/>
      <c r="C2683" s="21">
        <v>80004139</v>
      </c>
      <c r="D2683" s="22"/>
      <c r="E2683" s="2" t="s">
        <v>6659</v>
      </c>
      <c r="F2683" s="2" t="s">
        <v>6410</v>
      </c>
      <c r="G2683" s="2" t="s">
        <v>6415</v>
      </c>
      <c r="H2683" s="17">
        <v>44815</v>
      </c>
      <c r="I2683" s="22" t="s">
        <v>4587</v>
      </c>
    </row>
    <row r="2684" spans="1:9">
      <c r="A2684" s="22">
        <f t="shared" si="75"/>
        <v>2495</v>
      </c>
      <c r="B2684" s="21"/>
      <c r="C2684" s="21">
        <v>80004330</v>
      </c>
      <c r="D2684" s="22"/>
      <c r="E2684" s="2" t="s">
        <v>6660</v>
      </c>
      <c r="F2684" s="2" t="s">
        <v>6410</v>
      </c>
      <c r="G2684" s="2" t="s">
        <v>6657</v>
      </c>
      <c r="H2684" s="17">
        <v>44815</v>
      </c>
      <c r="I2684" s="22" t="s">
        <v>4587</v>
      </c>
    </row>
    <row r="2685" spans="1:9">
      <c r="A2685" s="22">
        <f t="shared" si="75"/>
        <v>2496</v>
      </c>
      <c r="B2685" s="21"/>
      <c r="C2685" s="21">
        <v>80004317</v>
      </c>
      <c r="D2685" s="22"/>
      <c r="E2685" s="2" t="s">
        <v>6661</v>
      </c>
      <c r="F2685" s="2" t="s">
        <v>6410</v>
      </c>
      <c r="G2685" s="2" t="s">
        <v>6411</v>
      </c>
      <c r="H2685" s="17">
        <v>44815</v>
      </c>
      <c r="I2685" s="22" t="s">
        <v>4587</v>
      </c>
    </row>
    <row r="2686" spans="1:9">
      <c r="A2686" s="22">
        <f t="shared" si="75"/>
        <v>2497</v>
      </c>
      <c r="B2686" s="21"/>
      <c r="C2686" s="21">
        <v>80004098</v>
      </c>
      <c r="D2686" s="22"/>
      <c r="E2686" s="2" t="s">
        <v>3128</v>
      </c>
      <c r="F2686" s="2" t="s">
        <v>6410</v>
      </c>
      <c r="G2686" s="2" t="s">
        <v>6658</v>
      </c>
      <c r="H2686" s="17">
        <v>44815</v>
      </c>
      <c r="I2686" s="22" t="s">
        <v>4587</v>
      </c>
    </row>
    <row r="2687" spans="1:9">
      <c r="A2687" s="22">
        <f t="shared" si="75"/>
        <v>2498</v>
      </c>
      <c r="B2687" s="21"/>
      <c r="C2687" s="21">
        <v>80003966</v>
      </c>
      <c r="D2687" s="22"/>
      <c r="E2687" s="2" t="s">
        <v>6656</v>
      </c>
      <c r="F2687" s="2" t="s">
        <v>6410</v>
      </c>
      <c r="G2687" s="2" t="s">
        <v>6657</v>
      </c>
      <c r="H2687" s="17">
        <v>44815</v>
      </c>
      <c r="I2687" s="22" t="s">
        <v>4587</v>
      </c>
    </row>
    <row r="2688" spans="1:9">
      <c r="A2688" s="22">
        <f t="shared" si="75"/>
        <v>2499</v>
      </c>
      <c r="B2688" s="21"/>
      <c r="C2688" s="21">
        <v>80004319</v>
      </c>
      <c r="D2688" s="22"/>
      <c r="E2688" s="2" t="s">
        <v>6662</v>
      </c>
      <c r="F2688" s="2" t="s">
        <v>6410</v>
      </c>
      <c r="G2688" s="2" t="s">
        <v>6446</v>
      </c>
      <c r="H2688" s="17">
        <v>44815</v>
      </c>
      <c r="I2688" s="22" t="s">
        <v>4587</v>
      </c>
    </row>
    <row r="2689" spans="1:9">
      <c r="A2689" s="22">
        <f t="shared" si="75"/>
        <v>2500</v>
      </c>
      <c r="B2689" s="21"/>
      <c r="C2689" s="21">
        <v>80003966</v>
      </c>
      <c r="D2689" s="22"/>
      <c r="E2689" s="2" t="s">
        <v>6656</v>
      </c>
      <c r="F2689" s="2" t="s">
        <v>6410</v>
      </c>
      <c r="G2689" s="2" t="s">
        <v>6657</v>
      </c>
      <c r="H2689" s="17">
        <v>44815</v>
      </c>
      <c r="I2689" s="22" t="s">
        <v>4587</v>
      </c>
    </row>
    <row r="2690" spans="1:9">
      <c r="A2690" s="22">
        <f t="shared" si="75"/>
        <v>2501</v>
      </c>
      <c r="B2690" s="21"/>
      <c r="C2690" s="21">
        <v>80000654</v>
      </c>
      <c r="D2690" s="22"/>
      <c r="E2690" s="2" t="s">
        <v>5357</v>
      </c>
      <c r="F2690" s="2" t="s">
        <v>6410</v>
      </c>
      <c r="G2690" s="2" t="s">
        <v>6663</v>
      </c>
      <c r="H2690" s="17">
        <v>44815</v>
      </c>
      <c r="I2690" s="22" t="s">
        <v>4587</v>
      </c>
    </row>
    <row r="2691" spans="1:9">
      <c r="A2691" s="22">
        <f t="shared" si="75"/>
        <v>2502</v>
      </c>
      <c r="B2691" s="21"/>
      <c r="C2691" s="21">
        <v>80000689</v>
      </c>
      <c r="D2691" s="22"/>
      <c r="E2691" s="2" t="s">
        <v>1402</v>
      </c>
      <c r="F2691" s="2" t="s">
        <v>6410</v>
      </c>
      <c r="G2691" s="2" t="s">
        <v>6664</v>
      </c>
      <c r="H2691" s="17">
        <v>44815</v>
      </c>
      <c r="I2691" s="22" t="s">
        <v>4587</v>
      </c>
    </row>
    <row r="2692" spans="1:9">
      <c r="A2692" s="22">
        <f t="shared" si="75"/>
        <v>2503</v>
      </c>
      <c r="B2692" s="21"/>
      <c r="C2692" s="21">
        <v>80004296</v>
      </c>
      <c r="D2692" s="22"/>
      <c r="E2692" s="2" t="s">
        <v>6665</v>
      </c>
      <c r="F2692" s="2" t="s">
        <v>6410</v>
      </c>
      <c r="G2692" s="2" t="s">
        <v>2374</v>
      </c>
      <c r="H2692" s="17">
        <v>44815</v>
      </c>
      <c r="I2692" s="22" t="s">
        <v>4587</v>
      </c>
    </row>
    <row r="2693" spans="1:9">
      <c r="A2693" s="22">
        <f t="shared" si="75"/>
        <v>2504</v>
      </c>
      <c r="B2693" s="21"/>
      <c r="C2693" s="21">
        <v>80002566</v>
      </c>
      <c r="D2693" s="22"/>
      <c r="E2693" s="2" t="s">
        <v>6666</v>
      </c>
      <c r="F2693" s="2" t="s">
        <v>6410</v>
      </c>
      <c r="G2693" s="2" t="s">
        <v>6411</v>
      </c>
      <c r="H2693" s="17">
        <v>44815</v>
      </c>
      <c r="I2693" s="22" t="s">
        <v>4587</v>
      </c>
    </row>
    <row r="2694" spans="1:9">
      <c r="A2694" s="22">
        <f t="shared" si="75"/>
        <v>2505</v>
      </c>
      <c r="B2694" s="21"/>
      <c r="C2694" s="21">
        <v>80002552</v>
      </c>
      <c r="D2694" s="22"/>
      <c r="E2694" s="2" t="s">
        <v>6667</v>
      </c>
      <c r="F2694" s="2" t="s">
        <v>6410</v>
      </c>
      <c r="G2694" s="2" t="s">
        <v>6424</v>
      </c>
      <c r="H2694" s="17">
        <v>44815</v>
      </c>
      <c r="I2694" s="22" t="s">
        <v>4587</v>
      </c>
    </row>
    <row r="2695" spans="1:9">
      <c r="A2695" s="22">
        <f t="shared" si="75"/>
        <v>2506</v>
      </c>
      <c r="B2695" s="21"/>
      <c r="C2695" s="21">
        <v>80002563</v>
      </c>
      <c r="D2695" s="22"/>
      <c r="E2695" s="2" t="s">
        <v>6668</v>
      </c>
      <c r="F2695" s="2" t="s">
        <v>6410</v>
      </c>
      <c r="G2695" s="2" t="s">
        <v>6411</v>
      </c>
      <c r="H2695" s="17">
        <v>44815</v>
      </c>
      <c r="I2695" s="22" t="s">
        <v>4587</v>
      </c>
    </row>
    <row r="2696" spans="1:9">
      <c r="A2696" s="22">
        <f t="shared" si="75"/>
        <v>2507</v>
      </c>
      <c r="B2696" s="21"/>
      <c r="C2696" s="21">
        <v>80003632</v>
      </c>
      <c r="D2696" s="22"/>
      <c r="E2696" s="2" t="s">
        <v>1828</v>
      </c>
      <c r="F2696" s="2" t="s">
        <v>6410</v>
      </c>
      <c r="G2696" s="2" t="s">
        <v>6658</v>
      </c>
      <c r="H2696" s="17">
        <v>44815</v>
      </c>
      <c r="I2696" s="22" t="s">
        <v>4587</v>
      </c>
    </row>
    <row r="2697" spans="1:9">
      <c r="A2697" s="22">
        <f t="shared" si="75"/>
        <v>2508</v>
      </c>
      <c r="B2697" s="21"/>
      <c r="C2697" s="21">
        <v>212159</v>
      </c>
      <c r="D2697" s="22"/>
      <c r="E2697" s="2" t="s">
        <v>5377</v>
      </c>
      <c r="F2697" s="2" t="s">
        <v>6422</v>
      </c>
      <c r="G2697" s="2" t="s">
        <v>6565</v>
      </c>
      <c r="H2697" s="17">
        <v>44815</v>
      </c>
      <c r="I2697" s="22" t="s">
        <v>4587</v>
      </c>
    </row>
    <row r="2698" spans="1:9">
      <c r="A2698" s="22">
        <f t="shared" si="75"/>
        <v>2509</v>
      </c>
      <c r="B2698" s="21"/>
      <c r="C2698" s="21">
        <v>80003046</v>
      </c>
      <c r="D2698" s="22"/>
      <c r="E2698" s="2" t="s">
        <v>6669</v>
      </c>
      <c r="F2698" s="2" t="s">
        <v>6410</v>
      </c>
      <c r="G2698" s="2" t="s">
        <v>6670</v>
      </c>
      <c r="H2698" s="17">
        <v>44815</v>
      </c>
      <c r="I2698" s="22" t="s">
        <v>4587</v>
      </c>
    </row>
    <row r="2699" spans="1:9">
      <c r="A2699" s="22">
        <f t="shared" si="75"/>
        <v>2510</v>
      </c>
      <c r="B2699" s="21"/>
      <c r="C2699" s="21">
        <v>80004535</v>
      </c>
      <c r="D2699" s="22"/>
      <c r="E2699" s="2" t="s">
        <v>1943</v>
      </c>
      <c r="F2699" s="2" t="s">
        <v>6410</v>
      </c>
      <c r="G2699" s="2" t="s">
        <v>6671</v>
      </c>
      <c r="H2699" s="17">
        <v>44815</v>
      </c>
      <c r="I2699" s="22" t="s">
        <v>4587</v>
      </c>
    </row>
    <row r="2700" spans="1:9">
      <c r="A2700" s="22">
        <f t="shared" si="75"/>
        <v>2511</v>
      </c>
      <c r="B2700" s="21"/>
      <c r="C2700" s="21">
        <v>80002469</v>
      </c>
      <c r="D2700" s="22"/>
      <c r="E2700" s="2" t="s">
        <v>6672</v>
      </c>
      <c r="F2700" s="2" t="s">
        <v>6410</v>
      </c>
      <c r="G2700" s="2" t="s">
        <v>205</v>
      </c>
      <c r="H2700" s="17">
        <v>44815</v>
      </c>
      <c r="I2700" s="22" t="s">
        <v>4587</v>
      </c>
    </row>
    <row r="2701" spans="1:9">
      <c r="A2701" s="22">
        <f t="shared" si="75"/>
        <v>2512</v>
      </c>
      <c r="B2701" s="21"/>
      <c r="C2701" s="21">
        <v>80002472</v>
      </c>
      <c r="D2701" s="22"/>
      <c r="E2701" s="2" t="s">
        <v>6673</v>
      </c>
      <c r="F2701" s="2" t="s">
        <v>6410</v>
      </c>
      <c r="G2701" s="2" t="s">
        <v>6424</v>
      </c>
      <c r="H2701" s="17">
        <v>44815</v>
      </c>
      <c r="I2701" s="22" t="s">
        <v>4587</v>
      </c>
    </row>
    <row r="2702" spans="1:9">
      <c r="A2702" s="22">
        <f t="shared" si="75"/>
        <v>2513</v>
      </c>
      <c r="B2702" s="21"/>
      <c r="C2702" s="21">
        <v>80002850</v>
      </c>
      <c r="D2702" s="22"/>
      <c r="E2702" s="2" t="s">
        <v>6674</v>
      </c>
      <c r="F2702" s="2" t="s">
        <v>6410</v>
      </c>
      <c r="G2702" s="2" t="s">
        <v>6675</v>
      </c>
      <c r="H2702" s="17">
        <v>44815</v>
      </c>
      <c r="I2702" s="22" t="s">
        <v>4587</v>
      </c>
    </row>
    <row r="2703" spans="1:9">
      <c r="A2703" s="22">
        <f t="shared" si="75"/>
        <v>2514</v>
      </c>
      <c r="B2703" s="21"/>
      <c r="C2703" s="21">
        <v>80002003</v>
      </c>
      <c r="D2703" s="22"/>
      <c r="E2703" s="2" t="s">
        <v>6676</v>
      </c>
      <c r="F2703" s="2" t="s">
        <v>6410</v>
      </c>
      <c r="G2703" s="2" t="s">
        <v>6677</v>
      </c>
      <c r="H2703" s="17">
        <v>44815</v>
      </c>
      <c r="I2703" s="22" t="s">
        <v>4587</v>
      </c>
    </row>
    <row r="2704" spans="1:9">
      <c r="A2704" s="22">
        <f t="shared" si="75"/>
        <v>2515</v>
      </c>
      <c r="B2704" s="21"/>
      <c r="C2704" s="21">
        <v>80004488</v>
      </c>
      <c r="D2704" s="22"/>
      <c r="E2704" s="2" t="s">
        <v>5365</v>
      </c>
      <c r="F2704" s="2" t="s">
        <v>6410</v>
      </c>
      <c r="G2704" s="2" t="s">
        <v>6678</v>
      </c>
      <c r="H2704" s="17">
        <v>44816</v>
      </c>
      <c r="I2704" s="22" t="s">
        <v>4587</v>
      </c>
    </row>
    <row r="2705" spans="1:9">
      <c r="A2705" s="22">
        <f t="shared" si="75"/>
        <v>2516</v>
      </c>
      <c r="B2705" s="21"/>
      <c r="C2705" s="21">
        <v>91221006</v>
      </c>
      <c r="D2705" s="22"/>
      <c r="E2705" s="2" t="s">
        <v>4729</v>
      </c>
      <c r="F2705" s="2" t="s">
        <v>6410</v>
      </c>
      <c r="G2705" s="2" t="s">
        <v>2374</v>
      </c>
      <c r="H2705" s="17">
        <v>44816</v>
      </c>
      <c r="I2705" s="22" t="s">
        <v>4587</v>
      </c>
    </row>
    <row r="2706" spans="1:9">
      <c r="A2706" s="22">
        <f t="shared" si="75"/>
        <v>2517</v>
      </c>
      <c r="B2706" s="21"/>
      <c r="C2706" s="21">
        <v>80004327</v>
      </c>
      <c r="D2706" s="22"/>
      <c r="E2706" s="2" t="s">
        <v>6679</v>
      </c>
      <c r="F2706" s="2" t="s">
        <v>6410</v>
      </c>
      <c r="G2706" s="2" t="s">
        <v>6424</v>
      </c>
      <c r="H2706" s="17">
        <v>44816</v>
      </c>
      <c r="I2706" s="22" t="s">
        <v>4587</v>
      </c>
    </row>
    <row r="2707" spans="1:9">
      <c r="A2707" s="22">
        <f t="shared" si="75"/>
        <v>2518</v>
      </c>
      <c r="B2707" s="21"/>
      <c r="C2707" s="21">
        <v>80004082</v>
      </c>
      <c r="D2707" s="22"/>
      <c r="E2707" s="2" t="s">
        <v>6680</v>
      </c>
      <c r="F2707" s="2" t="s">
        <v>6410</v>
      </c>
      <c r="G2707" s="2" t="s">
        <v>6658</v>
      </c>
      <c r="H2707" s="17">
        <v>44816</v>
      </c>
      <c r="I2707" s="22" t="s">
        <v>4587</v>
      </c>
    </row>
    <row r="2708" spans="1:9">
      <c r="A2708" s="22">
        <f t="shared" si="75"/>
        <v>2519</v>
      </c>
      <c r="B2708" s="21"/>
      <c r="C2708" s="21">
        <v>80004604</v>
      </c>
      <c r="D2708" s="22"/>
      <c r="E2708" s="2" t="s">
        <v>6681</v>
      </c>
      <c r="F2708" s="2" t="s">
        <v>6410</v>
      </c>
      <c r="G2708" s="2" t="s">
        <v>6581</v>
      </c>
      <c r="H2708" s="17">
        <v>44816</v>
      </c>
      <c r="I2708" s="22" t="s">
        <v>4587</v>
      </c>
    </row>
    <row r="2709" spans="1:9">
      <c r="A2709" s="22">
        <f t="shared" si="75"/>
        <v>2520</v>
      </c>
      <c r="B2709" s="21"/>
      <c r="C2709" s="21">
        <v>80002958</v>
      </c>
      <c r="D2709" s="22"/>
      <c r="E2709" s="2" t="s">
        <v>6145</v>
      </c>
      <c r="F2709" s="2" t="s">
        <v>6410</v>
      </c>
      <c r="G2709" s="2" t="s">
        <v>6446</v>
      </c>
      <c r="H2709" s="17">
        <v>44816</v>
      </c>
      <c r="I2709" s="22" t="s">
        <v>4587</v>
      </c>
    </row>
    <row r="2710" spans="1:9">
      <c r="A2710" s="22">
        <f t="shared" si="75"/>
        <v>2521</v>
      </c>
      <c r="B2710" s="21"/>
      <c r="C2710" s="21">
        <v>80004168</v>
      </c>
      <c r="D2710" s="22"/>
      <c r="E2710" s="2" t="s">
        <v>6682</v>
      </c>
      <c r="F2710" s="2" t="s">
        <v>6410</v>
      </c>
      <c r="G2710" s="2" t="s">
        <v>6683</v>
      </c>
      <c r="H2710" s="17">
        <v>44816</v>
      </c>
      <c r="I2710" s="22" t="s">
        <v>4587</v>
      </c>
    </row>
    <row r="2711" spans="1:9">
      <c r="A2711" s="22">
        <f t="shared" si="75"/>
        <v>2522</v>
      </c>
      <c r="B2711" s="21"/>
      <c r="C2711" s="21">
        <v>80004315</v>
      </c>
      <c r="D2711" s="22"/>
      <c r="E2711" s="2" t="s">
        <v>6684</v>
      </c>
      <c r="F2711" s="2" t="s">
        <v>6410</v>
      </c>
      <c r="G2711" s="2" t="s">
        <v>6685</v>
      </c>
      <c r="H2711" s="17">
        <v>44816</v>
      </c>
      <c r="I2711" s="22" t="s">
        <v>4587</v>
      </c>
    </row>
    <row r="2712" spans="1:9">
      <c r="A2712" s="22">
        <f t="shared" si="75"/>
        <v>2523</v>
      </c>
      <c r="B2712" s="21"/>
      <c r="C2712" s="21">
        <v>80004297</v>
      </c>
      <c r="D2712" s="22"/>
      <c r="E2712" s="2" t="s">
        <v>6686</v>
      </c>
      <c r="F2712" s="2" t="s">
        <v>6410</v>
      </c>
      <c r="G2712" s="2" t="s">
        <v>6687</v>
      </c>
      <c r="H2712" s="17">
        <v>44816</v>
      </c>
      <c r="I2712" s="22" t="s">
        <v>4587</v>
      </c>
    </row>
    <row r="2713" spans="1:9">
      <c r="A2713" s="22">
        <f t="shared" si="75"/>
        <v>2524</v>
      </c>
      <c r="B2713" s="21"/>
      <c r="C2713" s="21">
        <v>80002611</v>
      </c>
      <c r="D2713" s="22"/>
      <c r="E2713" s="2" t="s">
        <v>6688</v>
      </c>
      <c r="F2713" s="2" t="s">
        <v>6410</v>
      </c>
      <c r="G2713" s="2" t="s">
        <v>6689</v>
      </c>
      <c r="H2713" s="17">
        <v>44816</v>
      </c>
      <c r="I2713" s="22" t="s">
        <v>4587</v>
      </c>
    </row>
    <row r="2714" spans="1:9">
      <c r="A2714" s="22">
        <f t="shared" si="75"/>
        <v>2525</v>
      </c>
      <c r="B2714" s="21"/>
      <c r="C2714" s="21">
        <v>80004313</v>
      </c>
      <c r="D2714" s="22"/>
      <c r="E2714" s="2" t="s">
        <v>6690</v>
      </c>
      <c r="F2714" s="2" t="s">
        <v>6410</v>
      </c>
      <c r="G2714" s="2" t="s">
        <v>6691</v>
      </c>
      <c r="H2714" s="17">
        <v>44816</v>
      </c>
      <c r="I2714" s="22" t="s">
        <v>4587</v>
      </c>
    </row>
    <row r="2715" spans="1:9">
      <c r="A2715" s="22">
        <f t="shared" si="75"/>
        <v>2526</v>
      </c>
      <c r="B2715" s="21"/>
      <c r="C2715" s="21">
        <v>80001282</v>
      </c>
      <c r="D2715" s="22"/>
      <c r="E2715" s="2" t="s">
        <v>5934</v>
      </c>
      <c r="F2715" s="2" t="s">
        <v>6410</v>
      </c>
      <c r="G2715" s="2" t="s">
        <v>6459</v>
      </c>
      <c r="H2715" s="17">
        <v>44816</v>
      </c>
      <c r="I2715" s="22" t="s">
        <v>4587</v>
      </c>
    </row>
    <row r="2716" spans="1:9">
      <c r="A2716" s="22">
        <f t="shared" si="75"/>
        <v>2527</v>
      </c>
      <c r="B2716" s="21"/>
      <c r="C2716" s="21">
        <v>80004314</v>
      </c>
      <c r="D2716" s="22"/>
      <c r="E2716" s="2" t="s">
        <v>6692</v>
      </c>
      <c r="F2716" s="2" t="s">
        <v>6410</v>
      </c>
      <c r="G2716" s="2" t="s">
        <v>6411</v>
      </c>
      <c r="H2716" s="17">
        <v>44816</v>
      </c>
      <c r="I2716" s="22" t="s">
        <v>4587</v>
      </c>
    </row>
    <row r="2717" spans="1:9">
      <c r="A2717" s="22">
        <f t="shared" si="75"/>
        <v>2528</v>
      </c>
      <c r="B2717" s="21"/>
      <c r="C2717" s="21">
        <v>80004596</v>
      </c>
      <c r="D2717" s="22"/>
      <c r="E2717" s="2" t="s">
        <v>6693</v>
      </c>
      <c r="F2717" s="2" t="s">
        <v>6410</v>
      </c>
      <c r="G2717" s="2" t="s">
        <v>6424</v>
      </c>
      <c r="H2717" s="17">
        <v>44816</v>
      </c>
      <c r="I2717" s="22" t="s">
        <v>4587</v>
      </c>
    </row>
    <row r="2718" spans="1:9">
      <c r="A2718" s="22">
        <f t="shared" si="75"/>
        <v>2529</v>
      </c>
      <c r="B2718" s="21"/>
      <c r="C2718" s="21">
        <v>80004314</v>
      </c>
      <c r="D2718" s="22"/>
      <c r="E2718" s="2" t="s">
        <v>6692</v>
      </c>
      <c r="F2718" s="2" t="s">
        <v>6410</v>
      </c>
      <c r="G2718" s="2" t="s">
        <v>6411</v>
      </c>
      <c r="H2718" s="17">
        <v>44816</v>
      </c>
      <c r="I2718" s="22" t="s">
        <v>4587</v>
      </c>
    </row>
    <row r="2719" spans="1:9">
      <c r="A2719" s="22">
        <f t="shared" si="75"/>
        <v>2530</v>
      </c>
      <c r="B2719" s="21"/>
      <c r="C2719" s="21">
        <v>80000692</v>
      </c>
      <c r="D2719" s="22"/>
      <c r="E2719" s="2" t="s">
        <v>6694</v>
      </c>
      <c r="F2719" s="2" t="s">
        <v>6410</v>
      </c>
      <c r="G2719" s="2" t="s">
        <v>6527</v>
      </c>
      <c r="H2719" s="17">
        <v>44816</v>
      </c>
      <c r="I2719" s="22" t="s">
        <v>4587</v>
      </c>
    </row>
    <row r="2720" spans="1:9">
      <c r="A2720" s="22">
        <f t="shared" si="75"/>
        <v>2531</v>
      </c>
      <c r="B2720" s="21"/>
      <c r="C2720" s="21">
        <v>702220353</v>
      </c>
      <c r="D2720" s="22"/>
      <c r="E2720" s="2" t="s">
        <v>4750</v>
      </c>
      <c r="F2720" s="2" t="s">
        <v>6511</v>
      </c>
      <c r="G2720" s="2" t="s">
        <v>280</v>
      </c>
      <c r="H2720" s="17">
        <v>44816</v>
      </c>
      <c r="I2720" s="22" t="s">
        <v>4587</v>
      </c>
    </row>
    <row r="2721" spans="1:9">
      <c r="A2721" s="22">
        <f t="shared" si="75"/>
        <v>2532</v>
      </c>
      <c r="B2721" s="21"/>
      <c r="C2721" s="21">
        <v>80002467</v>
      </c>
      <c r="D2721" s="22"/>
      <c r="E2721" s="2" t="s">
        <v>6695</v>
      </c>
      <c r="F2721" s="2" t="s">
        <v>6410</v>
      </c>
      <c r="G2721" s="2" t="s">
        <v>6696</v>
      </c>
      <c r="H2721" s="17">
        <v>44816</v>
      </c>
      <c r="I2721" s="22" t="s">
        <v>4587</v>
      </c>
    </row>
    <row r="2722" spans="1:9">
      <c r="A2722" s="22">
        <f t="shared" si="75"/>
        <v>2533</v>
      </c>
      <c r="B2722" s="21"/>
      <c r="C2722" s="21">
        <v>80002465</v>
      </c>
      <c r="D2722" s="22"/>
      <c r="E2722" s="2" t="s">
        <v>5866</v>
      </c>
      <c r="F2722" s="2" t="s">
        <v>6410</v>
      </c>
      <c r="G2722" s="2" t="s">
        <v>6697</v>
      </c>
      <c r="H2722" s="17">
        <v>44816</v>
      </c>
      <c r="I2722" s="22" t="s">
        <v>4587</v>
      </c>
    </row>
    <row r="2723" spans="1:9">
      <c r="A2723" s="22">
        <f t="shared" si="75"/>
        <v>2534</v>
      </c>
      <c r="B2723" s="21"/>
      <c r="C2723" s="21">
        <v>80004152</v>
      </c>
      <c r="D2723" s="22"/>
      <c r="E2723" s="2" t="s">
        <v>6698</v>
      </c>
      <c r="F2723" s="2" t="s">
        <v>6410</v>
      </c>
      <c r="G2723" s="2" t="s">
        <v>6699</v>
      </c>
      <c r="H2723" s="17">
        <v>44817</v>
      </c>
      <c r="I2723" s="22" t="s">
        <v>4587</v>
      </c>
    </row>
    <row r="2724" spans="1:9">
      <c r="A2724" s="22">
        <f t="shared" si="75"/>
        <v>2535</v>
      </c>
      <c r="B2724" s="21"/>
      <c r="C2724" s="21">
        <v>2201377</v>
      </c>
      <c r="D2724" s="22"/>
      <c r="E2724" s="2" t="s">
        <v>6700</v>
      </c>
      <c r="F2724" s="2" t="s">
        <v>5138</v>
      </c>
      <c r="G2724" s="2" t="s">
        <v>6701</v>
      </c>
      <c r="H2724" s="17">
        <v>44817</v>
      </c>
      <c r="I2724" s="22" t="s">
        <v>4587</v>
      </c>
    </row>
    <row r="2725" spans="1:9">
      <c r="A2725" s="22">
        <f t="shared" si="75"/>
        <v>2536</v>
      </c>
      <c r="B2725" s="21"/>
      <c r="C2725" s="21">
        <v>1121337</v>
      </c>
      <c r="D2725" s="22"/>
      <c r="E2725" s="2" t="s">
        <v>2958</v>
      </c>
      <c r="F2725" s="2" t="s">
        <v>6410</v>
      </c>
      <c r="G2725" s="2" t="s">
        <v>280</v>
      </c>
      <c r="H2725" s="17">
        <v>44817</v>
      </c>
      <c r="I2725" s="22" t="s">
        <v>4587</v>
      </c>
    </row>
    <row r="2726" spans="1:9">
      <c r="A2726" s="22">
        <f t="shared" si="75"/>
        <v>2537</v>
      </c>
      <c r="B2726" s="21"/>
      <c r="C2726" s="21">
        <v>80002259</v>
      </c>
      <c r="D2726" s="22"/>
      <c r="E2726" s="2" t="s">
        <v>5654</v>
      </c>
      <c r="F2726" s="2" t="s">
        <v>6410</v>
      </c>
      <c r="G2726" s="2" t="s">
        <v>248</v>
      </c>
      <c r="H2726" s="17">
        <v>44817</v>
      </c>
      <c r="I2726" s="22" t="s">
        <v>4587</v>
      </c>
    </row>
    <row r="2727" spans="1:9">
      <c r="A2727" s="22">
        <f t="shared" si="75"/>
        <v>2538</v>
      </c>
      <c r="B2727" s="21"/>
      <c r="C2727" s="21">
        <v>210059</v>
      </c>
      <c r="D2727" s="22"/>
      <c r="E2727" s="2" t="s">
        <v>5430</v>
      </c>
      <c r="F2727" s="2" t="s">
        <v>6410</v>
      </c>
      <c r="G2727" s="2" t="s">
        <v>6702</v>
      </c>
      <c r="H2727" s="17">
        <v>44817</v>
      </c>
      <c r="I2727" s="22" t="s">
        <v>4587</v>
      </c>
    </row>
    <row r="2728" spans="1:9">
      <c r="A2728" s="22">
        <f t="shared" si="75"/>
        <v>2539</v>
      </c>
      <c r="B2728" s="21"/>
      <c r="C2728" s="21">
        <v>270622</v>
      </c>
      <c r="D2728" s="22"/>
      <c r="E2728" s="2" t="s">
        <v>6703</v>
      </c>
      <c r="F2728" s="2" t="s">
        <v>6419</v>
      </c>
      <c r="G2728" s="2" t="s">
        <v>6704</v>
      </c>
      <c r="H2728" s="17">
        <v>44817</v>
      </c>
      <c r="I2728" s="22" t="s">
        <v>4587</v>
      </c>
    </row>
    <row r="2729" spans="1:9">
      <c r="A2729" s="22">
        <f t="shared" si="75"/>
        <v>2540</v>
      </c>
      <c r="B2729" s="21"/>
      <c r="C2729" s="21">
        <v>80002942</v>
      </c>
      <c r="D2729" s="22"/>
      <c r="E2729" s="2" t="s">
        <v>6705</v>
      </c>
      <c r="F2729" s="2" t="s">
        <v>6410</v>
      </c>
      <c r="G2729" s="2" t="s">
        <v>248</v>
      </c>
      <c r="H2729" s="17">
        <v>44817</v>
      </c>
      <c r="I2729" s="22" t="s">
        <v>4587</v>
      </c>
    </row>
    <row r="2730" spans="1:9">
      <c r="A2730" s="22">
        <f t="shared" si="75"/>
        <v>2541</v>
      </c>
      <c r="B2730" s="21"/>
      <c r="C2730" s="21">
        <v>80002259</v>
      </c>
      <c r="D2730" s="22"/>
      <c r="E2730" s="2" t="s">
        <v>5654</v>
      </c>
      <c r="F2730" s="2" t="s">
        <v>6410</v>
      </c>
      <c r="G2730" s="2" t="s">
        <v>248</v>
      </c>
      <c r="H2730" s="17">
        <v>44817</v>
      </c>
      <c r="I2730" s="22" t="s">
        <v>4587</v>
      </c>
    </row>
    <row r="2731" spans="1:9">
      <c r="A2731" s="22">
        <f t="shared" si="75"/>
        <v>2542</v>
      </c>
      <c r="B2731" s="21"/>
      <c r="C2731" s="21">
        <v>80002316</v>
      </c>
      <c r="D2731" s="22"/>
      <c r="E2731" s="2" t="s">
        <v>6706</v>
      </c>
      <c r="F2731" s="2" t="s">
        <v>6410</v>
      </c>
      <c r="G2731" s="2" t="s">
        <v>6707</v>
      </c>
      <c r="H2731" s="17">
        <v>44817</v>
      </c>
      <c r="I2731" s="22" t="s">
        <v>4587</v>
      </c>
    </row>
    <row r="2732" spans="1:9">
      <c r="A2732" s="22">
        <f t="shared" si="75"/>
        <v>2543</v>
      </c>
      <c r="B2732" s="21"/>
      <c r="C2732" s="21">
        <v>80002955</v>
      </c>
      <c r="D2732" s="22"/>
      <c r="E2732" s="2" t="s">
        <v>6708</v>
      </c>
      <c r="F2732" s="2" t="s">
        <v>6410</v>
      </c>
      <c r="G2732" s="2" t="s">
        <v>248</v>
      </c>
      <c r="H2732" s="17">
        <v>44817</v>
      </c>
      <c r="I2732" s="22" t="s">
        <v>4587</v>
      </c>
    </row>
    <row r="2733" spans="1:9">
      <c r="A2733" s="22">
        <f t="shared" si="75"/>
        <v>2544</v>
      </c>
      <c r="B2733" s="21"/>
      <c r="C2733" s="21">
        <v>80003151</v>
      </c>
      <c r="D2733" s="22"/>
      <c r="E2733" s="2" t="s">
        <v>2252</v>
      </c>
      <c r="F2733" s="2" t="s">
        <v>6410</v>
      </c>
      <c r="G2733" s="2" t="s">
        <v>280</v>
      </c>
      <c r="H2733" s="17">
        <v>44817</v>
      </c>
      <c r="I2733" s="22" t="s">
        <v>4587</v>
      </c>
    </row>
    <row r="2734" spans="1:9">
      <c r="A2734" s="22">
        <f t="shared" si="75"/>
        <v>2545</v>
      </c>
      <c r="B2734" s="21"/>
      <c r="C2734" s="21">
        <v>80001217</v>
      </c>
      <c r="D2734" s="22"/>
      <c r="E2734" s="2" t="s">
        <v>6709</v>
      </c>
      <c r="F2734" s="2" t="s">
        <v>6410</v>
      </c>
      <c r="G2734" s="2" t="s">
        <v>6710</v>
      </c>
      <c r="H2734" s="17">
        <v>44817</v>
      </c>
      <c r="I2734" s="22" t="s">
        <v>4587</v>
      </c>
    </row>
    <row r="2735" spans="1:9">
      <c r="A2735" s="22">
        <f t="shared" si="75"/>
        <v>2546</v>
      </c>
      <c r="B2735" s="21"/>
      <c r="C2735" s="21">
        <v>119143</v>
      </c>
      <c r="D2735" s="22"/>
      <c r="E2735" s="2" t="s">
        <v>5417</v>
      </c>
      <c r="F2735" s="2" t="s">
        <v>6410</v>
      </c>
      <c r="G2735" s="2" t="s">
        <v>6711</v>
      </c>
      <c r="H2735" s="17">
        <v>44817</v>
      </c>
      <c r="I2735" s="22" t="s">
        <v>4587</v>
      </c>
    </row>
    <row r="2736" spans="1:9">
      <c r="A2736" s="22">
        <f t="shared" si="75"/>
        <v>2547</v>
      </c>
      <c r="B2736" s="21"/>
      <c r="C2736" s="21">
        <v>212505</v>
      </c>
      <c r="D2736" s="22"/>
      <c r="E2736" s="2" t="s">
        <v>4341</v>
      </c>
      <c r="F2736" s="2" t="s">
        <v>6422</v>
      </c>
      <c r="G2736" s="2" t="s">
        <v>644</v>
      </c>
      <c r="H2736" s="17">
        <v>44818</v>
      </c>
      <c r="I2736" s="22" t="s">
        <v>4587</v>
      </c>
    </row>
    <row r="2737" spans="1:9">
      <c r="A2737" s="22">
        <f t="shared" si="75"/>
        <v>2548</v>
      </c>
      <c r="B2737" s="21"/>
      <c r="C2737" s="21">
        <v>80004490</v>
      </c>
      <c r="D2737" s="22"/>
      <c r="E2737" s="2" t="s">
        <v>5606</v>
      </c>
      <c r="F2737" s="2" t="s">
        <v>6410</v>
      </c>
      <c r="G2737" s="2" t="s">
        <v>6712</v>
      </c>
      <c r="H2737" s="17">
        <v>44818</v>
      </c>
      <c r="I2737" s="22" t="s">
        <v>4587</v>
      </c>
    </row>
    <row r="2738" spans="1:9">
      <c r="A2738" s="22">
        <f t="shared" si="75"/>
        <v>2549</v>
      </c>
      <c r="B2738" s="21"/>
      <c r="C2738" s="21">
        <v>8002893</v>
      </c>
      <c r="D2738" s="22"/>
      <c r="E2738" s="2" t="s">
        <v>6063</v>
      </c>
      <c r="F2738" s="2" t="s">
        <v>6410</v>
      </c>
      <c r="G2738" s="2" t="s">
        <v>6713</v>
      </c>
      <c r="H2738" s="17">
        <v>44818</v>
      </c>
      <c r="I2738" s="22" t="s">
        <v>4587</v>
      </c>
    </row>
    <row r="2739" spans="1:9">
      <c r="A2739" s="22">
        <f t="shared" si="75"/>
        <v>2550</v>
      </c>
      <c r="B2739" s="21"/>
      <c r="C2739" s="21">
        <v>80002545</v>
      </c>
      <c r="D2739" s="22"/>
      <c r="E2739" s="2" t="s">
        <v>6714</v>
      </c>
      <c r="F2739" s="2" t="s">
        <v>6410</v>
      </c>
      <c r="G2739" s="2" t="s">
        <v>6581</v>
      </c>
      <c r="H2739" s="17">
        <v>44818</v>
      </c>
      <c r="I2739" s="22" t="s">
        <v>4587</v>
      </c>
    </row>
    <row r="2740" spans="1:9">
      <c r="A2740" s="22">
        <f t="shared" si="75"/>
        <v>2551</v>
      </c>
      <c r="B2740" s="21"/>
      <c r="C2740" s="21">
        <v>80000690</v>
      </c>
      <c r="D2740" s="22"/>
      <c r="E2740" s="2" t="s">
        <v>1420</v>
      </c>
      <c r="F2740" s="2" t="s">
        <v>6410</v>
      </c>
      <c r="G2740" s="2" t="s">
        <v>6715</v>
      </c>
      <c r="H2740" s="17">
        <v>44818</v>
      </c>
      <c r="I2740" s="22" t="s">
        <v>4587</v>
      </c>
    </row>
    <row r="2741" spans="1:9">
      <c r="A2741" s="22">
        <f t="shared" si="75"/>
        <v>2552</v>
      </c>
      <c r="B2741" s="21"/>
      <c r="C2741" s="21">
        <v>22040005</v>
      </c>
      <c r="D2741" s="22"/>
      <c r="E2741" s="2" t="s">
        <v>5253</v>
      </c>
      <c r="F2741" s="2" t="s">
        <v>6716</v>
      </c>
      <c r="G2741" s="2" t="s">
        <v>6717</v>
      </c>
      <c r="H2741" s="17">
        <v>44818</v>
      </c>
      <c r="I2741" s="22" t="s">
        <v>4587</v>
      </c>
    </row>
    <row r="2742" spans="1:9">
      <c r="A2742" s="22">
        <f t="shared" si="75"/>
        <v>2553</v>
      </c>
      <c r="B2742" s="21"/>
      <c r="C2742" s="21">
        <v>80004316</v>
      </c>
      <c r="D2742" s="22"/>
      <c r="E2742" s="2" t="s">
        <v>2228</v>
      </c>
      <c r="F2742" s="2" t="s">
        <v>6410</v>
      </c>
      <c r="G2742" s="2" t="s">
        <v>6581</v>
      </c>
      <c r="H2742" s="17">
        <v>44818</v>
      </c>
      <c r="I2742" s="22" t="s">
        <v>4587</v>
      </c>
    </row>
    <row r="2743" spans="1:9">
      <c r="A2743" s="22">
        <f t="shared" si="75"/>
        <v>2554</v>
      </c>
      <c r="B2743" s="21"/>
      <c r="C2743" s="21">
        <v>22020007</v>
      </c>
      <c r="D2743" s="22"/>
      <c r="E2743" s="2" t="s">
        <v>6718</v>
      </c>
      <c r="F2743" s="2" t="s">
        <v>6716</v>
      </c>
      <c r="G2743" s="2" t="s">
        <v>6719</v>
      </c>
      <c r="H2743" s="17">
        <v>44818</v>
      </c>
      <c r="I2743" s="22" t="s">
        <v>4587</v>
      </c>
    </row>
    <row r="2744" spans="1:9">
      <c r="A2744" s="22">
        <f t="shared" si="75"/>
        <v>2555</v>
      </c>
      <c r="B2744" s="21"/>
      <c r="C2744" s="21">
        <v>22060006</v>
      </c>
      <c r="D2744" s="22"/>
      <c r="E2744" s="2" t="s">
        <v>5435</v>
      </c>
      <c r="F2744" s="2" t="s">
        <v>6716</v>
      </c>
      <c r="G2744" s="2" t="s">
        <v>6720</v>
      </c>
      <c r="H2744" s="17">
        <v>44818</v>
      </c>
      <c r="I2744" s="22" t="s">
        <v>4587</v>
      </c>
    </row>
    <row r="2745" spans="1:9">
      <c r="A2745" s="22">
        <f t="shared" si="75"/>
        <v>2556</v>
      </c>
      <c r="B2745" s="21"/>
      <c r="C2745" s="21">
        <v>19040002</v>
      </c>
      <c r="D2745" s="22"/>
      <c r="E2745" s="2" t="s">
        <v>5206</v>
      </c>
      <c r="F2745" s="2" t="s">
        <v>6419</v>
      </c>
      <c r="G2745" s="2" t="s">
        <v>6562</v>
      </c>
      <c r="H2745" s="17">
        <v>44818</v>
      </c>
      <c r="I2745" s="22" t="s">
        <v>4587</v>
      </c>
    </row>
    <row r="2746" spans="1:9">
      <c r="A2746" s="22">
        <f t="shared" si="75"/>
        <v>2557</v>
      </c>
      <c r="B2746" s="21"/>
      <c r="C2746" s="21">
        <v>80002873</v>
      </c>
      <c r="D2746" s="22"/>
      <c r="E2746" s="2" t="s">
        <v>6721</v>
      </c>
      <c r="F2746" s="2" t="s">
        <v>6410</v>
      </c>
      <c r="G2746" s="2" t="s">
        <v>6424</v>
      </c>
      <c r="H2746" s="17">
        <v>44818</v>
      </c>
      <c r="I2746" s="22" t="s">
        <v>4587</v>
      </c>
    </row>
    <row r="2747" spans="1:9">
      <c r="A2747" s="22">
        <f t="shared" si="75"/>
        <v>2558</v>
      </c>
      <c r="B2747" s="21"/>
      <c r="C2747" s="21">
        <v>8000651</v>
      </c>
      <c r="D2747" s="22"/>
      <c r="E2747" s="2" t="s">
        <v>5898</v>
      </c>
      <c r="F2747" s="2" t="s">
        <v>6410</v>
      </c>
      <c r="G2747" s="2" t="s">
        <v>6722</v>
      </c>
      <c r="H2747" s="17">
        <v>44818</v>
      </c>
      <c r="I2747" s="22" t="s">
        <v>4587</v>
      </c>
    </row>
    <row r="2748" spans="1:9">
      <c r="A2748" s="22">
        <f t="shared" si="75"/>
        <v>2559</v>
      </c>
      <c r="B2748" s="21"/>
      <c r="C2748" s="21">
        <v>80002562</v>
      </c>
      <c r="D2748" s="22"/>
      <c r="E2748" s="2" t="s">
        <v>5891</v>
      </c>
      <c r="F2748" s="2" t="s">
        <v>6410</v>
      </c>
      <c r="G2748" s="2" t="s">
        <v>6411</v>
      </c>
      <c r="H2748" s="17">
        <v>44818</v>
      </c>
      <c r="I2748" s="22" t="s">
        <v>4587</v>
      </c>
    </row>
    <row r="2749" spans="1:9">
      <c r="A2749" s="22">
        <f t="shared" si="75"/>
        <v>2560</v>
      </c>
      <c r="B2749" s="21"/>
      <c r="C2749" s="21">
        <v>80004165</v>
      </c>
      <c r="D2749" s="22"/>
      <c r="E2749" s="2" t="s">
        <v>6641</v>
      </c>
      <c r="F2749" s="2" t="s">
        <v>6410</v>
      </c>
      <c r="G2749" s="2" t="s">
        <v>6547</v>
      </c>
      <c r="H2749" s="17">
        <v>44818</v>
      </c>
      <c r="I2749" s="22" t="s">
        <v>4587</v>
      </c>
    </row>
    <row r="2750" spans="1:9">
      <c r="A2750" s="22">
        <f t="shared" si="75"/>
        <v>2561</v>
      </c>
      <c r="B2750" s="21"/>
      <c r="C2750" s="21">
        <v>80004585</v>
      </c>
      <c r="D2750" s="22"/>
      <c r="E2750" s="2" t="s">
        <v>6723</v>
      </c>
      <c r="F2750" s="2" t="s">
        <v>6410</v>
      </c>
      <c r="G2750" s="2" t="s">
        <v>6724</v>
      </c>
      <c r="H2750" s="17">
        <v>44819</v>
      </c>
      <c r="I2750" s="22" t="s">
        <v>4587</v>
      </c>
    </row>
    <row r="2751" spans="1:9">
      <c r="A2751" s="22">
        <f t="shared" si="75"/>
        <v>2562</v>
      </c>
      <c r="B2751" s="21"/>
      <c r="C2751" s="21">
        <v>80002506</v>
      </c>
      <c r="D2751" s="22"/>
      <c r="E2751" s="2" t="s">
        <v>6725</v>
      </c>
      <c r="F2751" s="2" t="s">
        <v>6410</v>
      </c>
      <c r="G2751" s="2" t="s">
        <v>6726</v>
      </c>
      <c r="H2751" s="17">
        <v>44819</v>
      </c>
      <c r="I2751" s="22" t="s">
        <v>4587</v>
      </c>
    </row>
    <row r="2752" spans="1:9">
      <c r="A2752" s="22">
        <f t="shared" si="75"/>
        <v>2563</v>
      </c>
      <c r="B2752" s="21"/>
      <c r="C2752" s="21">
        <v>80002291</v>
      </c>
      <c r="D2752" s="22"/>
      <c r="E2752" s="2" t="s">
        <v>2192</v>
      </c>
      <c r="F2752" s="2" t="s">
        <v>6410</v>
      </c>
      <c r="G2752" s="2" t="s">
        <v>1500</v>
      </c>
      <c r="H2752" s="17">
        <v>44819</v>
      </c>
      <c r="I2752" s="22" t="s">
        <v>4587</v>
      </c>
    </row>
    <row r="2753" spans="1:9">
      <c r="A2753" s="22">
        <f t="shared" si="75"/>
        <v>2564</v>
      </c>
      <c r="B2753" s="21"/>
      <c r="C2753" s="21">
        <v>80002254</v>
      </c>
      <c r="D2753" s="22"/>
      <c r="E2753" s="2" t="s">
        <v>5942</v>
      </c>
      <c r="F2753" s="2" t="s">
        <v>6410</v>
      </c>
      <c r="G2753" s="2" t="s">
        <v>6552</v>
      </c>
      <c r="H2753" s="17">
        <v>44819</v>
      </c>
      <c r="I2753" s="22" t="s">
        <v>4587</v>
      </c>
    </row>
    <row r="2754" spans="1:9">
      <c r="A2754" s="22">
        <f t="shared" si="75"/>
        <v>2565</v>
      </c>
      <c r="B2754" s="21"/>
      <c r="C2754" s="21">
        <v>80001770</v>
      </c>
      <c r="D2754" s="22"/>
      <c r="E2754" s="2" t="s">
        <v>5629</v>
      </c>
      <c r="F2754" s="2" t="s">
        <v>6410</v>
      </c>
      <c r="G2754" s="2" t="s">
        <v>6727</v>
      </c>
      <c r="H2754" s="17">
        <v>44819</v>
      </c>
      <c r="I2754" s="22" t="s">
        <v>4587</v>
      </c>
    </row>
    <row r="2755" spans="1:9">
      <c r="A2755" s="22">
        <f t="shared" si="75"/>
        <v>2566</v>
      </c>
      <c r="B2755" s="21"/>
      <c r="C2755" s="21">
        <v>80002944</v>
      </c>
      <c r="D2755" s="22"/>
      <c r="E2755" s="2" t="s">
        <v>6728</v>
      </c>
      <c r="F2755" s="2" t="s">
        <v>6410</v>
      </c>
      <c r="G2755" s="2" t="s">
        <v>248</v>
      </c>
      <c r="H2755" s="17">
        <v>44819</v>
      </c>
      <c r="I2755" s="22" t="s">
        <v>4587</v>
      </c>
    </row>
    <row r="2756" spans="1:9">
      <c r="A2756" s="22">
        <f t="shared" si="75"/>
        <v>2567</v>
      </c>
      <c r="B2756" s="21"/>
      <c r="C2756" s="21">
        <v>80001799</v>
      </c>
      <c r="D2756" s="22"/>
      <c r="E2756" s="2" t="s">
        <v>2442</v>
      </c>
      <c r="F2756" s="2" t="s">
        <v>6410</v>
      </c>
      <c r="G2756" s="2" t="s">
        <v>6729</v>
      </c>
      <c r="H2756" s="17">
        <v>44819</v>
      </c>
      <c r="I2756" s="22" t="s">
        <v>4587</v>
      </c>
    </row>
    <row r="2757" spans="1:9">
      <c r="A2757" s="22">
        <f t="shared" si="75"/>
        <v>2568</v>
      </c>
      <c r="B2757" s="21"/>
      <c r="C2757" s="21">
        <v>80003333</v>
      </c>
      <c r="D2757" s="22"/>
      <c r="E2757" s="2" t="s">
        <v>6218</v>
      </c>
      <c r="F2757" s="2" t="s">
        <v>6410</v>
      </c>
      <c r="G2757" s="2" t="s">
        <v>651</v>
      </c>
      <c r="H2757" s="17">
        <v>44819</v>
      </c>
      <c r="I2757" s="22" t="s">
        <v>4587</v>
      </c>
    </row>
    <row r="2758" spans="1:9">
      <c r="A2758" s="22">
        <f t="shared" si="75"/>
        <v>2569</v>
      </c>
      <c r="B2758" s="21"/>
      <c r="C2758" s="21">
        <v>80004661</v>
      </c>
      <c r="D2758" s="22"/>
      <c r="E2758" s="2" t="s">
        <v>6730</v>
      </c>
      <c r="F2758" s="2" t="s">
        <v>6410</v>
      </c>
      <c r="G2758" s="2" t="s">
        <v>6731</v>
      </c>
      <c r="H2758" s="17">
        <v>44819</v>
      </c>
      <c r="I2758" s="22" t="s">
        <v>4587</v>
      </c>
    </row>
    <row r="2759" spans="1:9">
      <c r="A2759" s="22">
        <f t="shared" si="75"/>
        <v>2570</v>
      </c>
      <c r="B2759" s="21"/>
      <c r="C2759" s="21">
        <v>80004538</v>
      </c>
      <c r="D2759" s="22"/>
      <c r="E2759" s="2" t="s">
        <v>6732</v>
      </c>
      <c r="F2759" s="2" t="s">
        <v>6410</v>
      </c>
      <c r="G2759" s="2" t="s">
        <v>6733</v>
      </c>
      <c r="H2759" s="17">
        <v>44819</v>
      </c>
      <c r="I2759" s="22" t="s">
        <v>4587</v>
      </c>
    </row>
    <row r="2760" spans="1:9">
      <c r="A2760" s="22">
        <f t="shared" si="75"/>
        <v>2571</v>
      </c>
      <c r="B2760" s="21"/>
      <c r="C2760" s="21">
        <v>80004661</v>
      </c>
      <c r="D2760" s="22"/>
      <c r="E2760" s="2" t="s">
        <v>6730</v>
      </c>
      <c r="F2760" s="2" t="s">
        <v>6410</v>
      </c>
      <c r="G2760" s="2" t="s">
        <v>6734</v>
      </c>
      <c r="H2760" s="17">
        <v>44819</v>
      </c>
      <c r="I2760" s="22" t="s">
        <v>4587</v>
      </c>
    </row>
    <row r="2761" spans="1:9">
      <c r="A2761" s="22">
        <f t="shared" si="75"/>
        <v>2572</v>
      </c>
      <c r="B2761" s="21"/>
      <c r="C2761" s="21">
        <v>80002816</v>
      </c>
      <c r="D2761" s="22"/>
      <c r="E2761" s="2" t="s">
        <v>6735</v>
      </c>
      <c r="F2761" s="2" t="s">
        <v>6410</v>
      </c>
      <c r="G2761" s="2" t="s">
        <v>6736</v>
      </c>
      <c r="H2761" s="17">
        <v>44819</v>
      </c>
      <c r="I2761" s="22" t="s">
        <v>4587</v>
      </c>
    </row>
    <row r="2762" spans="1:9">
      <c r="A2762" s="22">
        <f t="shared" si="75"/>
        <v>2573</v>
      </c>
      <c r="B2762" s="21"/>
      <c r="C2762" s="21">
        <v>80001767</v>
      </c>
      <c r="D2762" s="22"/>
      <c r="E2762" s="2" t="s">
        <v>5561</v>
      </c>
      <c r="F2762" s="2" t="s">
        <v>6410</v>
      </c>
      <c r="G2762" s="2" t="s">
        <v>6457</v>
      </c>
      <c r="H2762" s="17">
        <v>44819</v>
      </c>
      <c r="I2762" s="22" t="s">
        <v>4587</v>
      </c>
    </row>
    <row r="2763" spans="1:9">
      <c r="A2763" s="22">
        <f t="shared" si="75"/>
        <v>2574</v>
      </c>
      <c r="B2763" s="21"/>
      <c r="C2763" s="21">
        <v>80002617</v>
      </c>
      <c r="D2763" s="22"/>
      <c r="E2763" s="2" t="s">
        <v>6737</v>
      </c>
      <c r="F2763" s="2" t="s">
        <v>6410</v>
      </c>
      <c r="G2763" s="2" t="s">
        <v>6424</v>
      </c>
      <c r="H2763" s="17">
        <v>44819</v>
      </c>
      <c r="I2763" s="22" t="s">
        <v>4587</v>
      </c>
    </row>
    <row r="2764" spans="1:9">
      <c r="A2764" s="22">
        <f t="shared" si="75"/>
        <v>2575</v>
      </c>
      <c r="B2764" s="21"/>
      <c r="C2764" s="21">
        <v>80004080</v>
      </c>
      <c r="D2764" s="22"/>
      <c r="E2764" s="2" t="s">
        <v>4265</v>
      </c>
      <c r="F2764" s="2" t="s">
        <v>6410</v>
      </c>
      <c r="G2764" s="2" t="s">
        <v>6424</v>
      </c>
      <c r="H2764" s="17">
        <v>44820</v>
      </c>
      <c r="I2764" s="22" t="s">
        <v>4587</v>
      </c>
    </row>
    <row r="2765" spans="1:9">
      <c r="A2765" s="22">
        <f t="shared" si="75"/>
        <v>2576</v>
      </c>
      <c r="B2765" s="21"/>
      <c r="C2765" s="21">
        <v>8003016</v>
      </c>
      <c r="D2765" s="22"/>
      <c r="E2765" s="2" t="s">
        <v>6738</v>
      </c>
      <c r="F2765" s="2" t="s">
        <v>6410</v>
      </c>
      <c r="G2765" s="2" t="s">
        <v>6527</v>
      </c>
      <c r="H2765" s="17">
        <v>44820</v>
      </c>
      <c r="I2765" s="22" t="s">
        <v>4587</v>
      </c>
    </row>
    <row r="2766" spans="1:9">
      <c r="A2766" s="22">
        <f t="shared" si="75"/>
        <v>2577</v>
      </c>
      <c r="B2766" s="21"/>
      <c r="C2766" s="21">
        <v>80002668</v>
      </c>
      <c r="D2766" s="22"/>
      <c r="E2766" s="2" t="s">
        <v>5945</v>
      </c>
      <c r="F2766" s="2" t="s">
        <v>6410</v>
      </c>
      <c r="G2766" s="2" t="s">
        <v>6411</v>
      </c>
      <c r="H2766" s="17">
        <v>44820</v>
      </c>
      <c r="I2766" s="22" t="s">
        <v>4587</v>
      </c>
    </row>
    <row r="2767" spans="1:9">
      <c r="A2767" s="22">
        <f t="shared" si="75"/>
        <v>2578</v>
      </c>
      <c r="B2767" s="21"/>
      <c r="C2767" s="21">
        <v>80004608</v>
      </c>
      <c r="D2767" s="22"/>
      <c r="E2767" s="2" t="s">
        <v>6739</v>
      </c>
      <c r="F2767" s="2" t="s">
        <v>6410</v>
      </c>
      <c r="G2767" s="2" t="s">
        <v>6446</v>
      </c>
      <c r="H2767" s="17">
        <v>44820</v>
      </c>
      <c r="I2767" s="22" t="s">
        <v>4587</v>
      </c>
    </row>
    <row r="2768" spans="1:9">
      <c r="A2768" s="22">
        <f t="shared" si="75"/>
        <v>2579</v>
      </c>
      <c r="B2768" s="21"/>
      <c r="C2768" s="21">
        <v>80004175</v>
      </c>
      <c r="D2768" s="22"/>
      <c r="E2768" s="2" t="s">
        <v>6740</v>
      </c>
      <c r="F2768" s="2" t="s">
        <v>6410</v>
      </c>
      <c r="G2768" s="2" t="s">
        <v>6415</v>
      </c>
      <c r="H2768" s="17">
        <v>44820</v>
      </c>
      <c r="I2768" s="22" t="s">
        <v>4587</v>
      </c>
    </row>
    <row r="2769" spans="1:9">
      <c r="A2769" s="22">
        <f t="shared" si="75"/>
        <v>2580</v>
      </c>
      <c r="B2769" s="21"/>
      <c r="C2769" s="21" t="s">
        <v>6741</v>
      </c>
      <c r="D2769" s="22"/>
      <c r="E2769" s="2" t="s">
        <v>6154</v>
      </c>
      <c r="F2769" s="2" t="s">
        <v>6419</v>
      </c>
      <c r="G2769" s="2" t="s">
        <v>6742</v>
      </c>
      <c r="H2769" s="17">
        <v>44820</v>
      </c>
      <c r="I2769" s="22" t="s">
        <v>4587</v>
      </c>
    </row>
    <row r="2770" spans="1:9">
      <c r="A2770" s="22">
        <f t="shared" si="75"/>
        <v>2581</v>
      </c>
      <c r="B2770" s="21"/>
      <c r="C2770" s="21">
        <v>80004331</v>
      </c>
      <c r="D2770" s="22"/>
      <c r="E2770" s="2" t="s">
        <v>6743</v>
      </c>
      <c r="F2770" s="2" t="s">
        <v>6410</v>
      </c>
      <c r="G2770" s="2" t="s">
        <v>6744</v>
      </c>
      <c r="H2770" s="17">
        <v>44820</v>
      </c>
      <c r="I2770" s="22" t="s">
        <v>4587</v>
      </c>
    </row>
    <row r="2771" spans="1:9">
      <c r="A2771" s="22">
        <f t="shared" si="75"/>
        <v>2582</v>
      </c>
      <c r="B2771" s="21"/>
      <c r="C2771" s="21">
        <v>80003016</v>
      </c>
      <c r="D2771" s="22"/>
      <c r="E2771" s="2" t="s">
        <v>6738</v>
      </c>
      <c r="F2771" s="2" t="s">
        <v>6410</v>
      </c>
      <c r="G2771" s="2" t="s">
        <v>6745</v>
      </c>
      <c r="H2771" s="17">
        <v>44820</v>
      </c>
      <c r="I2771" s="22" t="s">
        <v>4587</v>
      </c>
    </row>
    <row r="2772" spans="1:9">
      <c r="A2772" s="22">
        <f t="shared" si="75"/>
        <v>2583</v>
      </c>
      <c r="B2772" s="21"/>
      <c r="C2772" s="21">
        <v>80004175</v>
      </c>
      <c r="D2772" s="22"/>
      <c r="E2772" s="2" t="s">
        <v>6740</v>
      </c>
      <c r="F2772" s="2" t="s">
        <v>6410</v>
      </c>
      <c r="G2772" s="2" t="s">
        <v>6415</v>
      </c>
      <c r="H2772" s="17">
        <v>44820</v>
      </c>
      <c r="I2772" s="22" t="s">
        <v>4587</v>
      </c>
    </row>
    <row r="2773" spans="1:9">
      <c r="A2773" s="22">
        <f t="shared" si="75"/>
        <v>2584</v>
      </c>
      <c r="B2773" s="21"/>
      <c r="C2773" s="21">
        <v>2112001</v>
      </c>
      <c r="D2773" s="22"/>
      <c r="E2773" s="2" t="s">
        <v>665</v>
      </c>
      <c r="F2773" s="2" t="s">
        <v>6648</v>
      </c>
      <c r="G2773" s="2" t="s">
        <v>705</v>
      </c>
      <c r="H2773" s="17">
        <v>44820</v>
      </c>
      <c r="I2773" s="22" t="s">
        <v>4587</v>
      </c>
    </row>
    <row r="2774" spans="1:9">
      <c r="A2774" s="22">
        <f t="shared" si="75"/>
        <v>2585</v>
      </c>
      <c r="B2774" s="21"/>
      <c r="C2774" s="21">
        <v>80001846</v>
      </c>
      <c r="D2774" s="22"/>
      <c r="E2774" s="2" t="s">
        <v>5855</v>
      </c>
      <c r="F2774" s="2" t="s">
        <v>6410</v>
      </c>
      <c r="G2774" s="2" t="s">
        <v>6746</v>
      </c>
      <c r="H2774" s="17">
        <v>44820</v>
      </c>
      <c r="I2774" s="22" t="s">
        <v>4587</v>
      </c>
    </row>
    <row r="2775" spans="1:9">
      <c r="A2775" s="22">
        <f t="shared" si="75"/>
        <v>2586</v>
      </c>
      <c r="B2775" s="21"/>
      <c r="C2775" s="21">
        <v>1804214</v>
      </c>
      <c r="D2775" s="22"/>
      <c r="E2775" s="2" t="s">
        <v>5157</v>
      </c>
      <c r="F2775" s="2" t="s">
        <v>6419</v>
      </c>
      <c r="G2775" s="2" t="s">
        <v>6704</v>
      </c>
      <c r="H2775" s="17">
        <v>44820</v>
      </c>
      <c r="I2775" s="22" t="s">
        <v>4587</v>
      </c>
    </row>
    <row r="2776" spans="1:9">
      <c r="A2776" s="22">
        <f t="shared" si="75"/>
        <v>2587</v>
      </c>
      <c r="B2776" s="21"/>
      <c r="C2776" s="21">
        <v>21050755</v>
      </c>
      <c r="D2776" s="22"/>
      <c r="E2776" s="2" t="s">
        <v>5662</v>
      </c>
      <c r="F2776" s="2" t="s">
        <v>6716</v>
      </c>
      <c r="G2776" s="2" t="s">
        <v>6747</v>
      </c>
      <c r="H2776" s="17">
        <v>44821</v>
      </c>
      <c r="I2776" s="22" t="s">
        <v>4587</v>
      </c>
    </row>
    <row r="2777" spans="1:9">
      <c r="A2777" s="22">
        <f t="shared" si="75"/>
        <v>2588</v>
      </c>
      <c r="B2777" s="21"/>
      <c r="C2777" s="21">
        <v>117359</v>
      </c>
      <c r="D2777" s="22"/>
      <c r="E2777" s="2" t="s">
        <v>6748</v>
      </c>
      <c r="F2777" s="2" t="s">
        <v>6410</v>
      </c>
      <c r="G2777" s="2" t="s">
        <v>6749</v>
      </c>
      <c r="H2777" s="17">
        <v>44821</v>
      </c>
      <c r="I2777" s="22" t="s">
        <v>4587</v>
      </c>
    </row>
    <row r="2778" spans="1:9">
      <c r="A2778" s="22">
        <f t="shared" si="75"/>
        <v>2589</v>
      </c>
      <c r="B2778" s="21"/>
      <c r="C2778" s="21">
        <v>111117</v>
      </c>
      <c r="D2778" s="22"/>
      <c r="E2778" s="2" t="s">
        <v>5277</v>
      </c>
      <c r="F2778" s="2" t="s">
        <v>6410</v>
      </c>
      <c r="G2778" s="2" t="s">
        <v>6750</v>
      </c>
      <c r="H2778" s="17">
        <v>44821</v>
      </c>
      <c r="I2778" s="22" t="s">
        <v>4587</v>
      </c>
    </row>
    <row r="2779" spans="1:9">
      <c r="A2779" s="22">
        <f t="shared" si="75"/>
        <v>2590</v>
      </c>
      <c r="B2779" s="21"/>
      <c r="C2779" s="21">
        <v>1111568</v>
      </c>
      <c r="D2779" s="22"/>
      <c r="E2779" s="2" t="s">
        <v>5276</v>
      </c>
      <c r="F2779" s="2" t="s">
        <v>6410</v>
      </c>
      <c r="G2779" s="2" t="s">
        <v>6736</v>
      </c>
      <c r="H2779" s="17">
        <v>44821</v>
      </c>
      <c r="I2779" s="22" t="s">
        <v>4587</v>
      </c>
    </row>
    <row r="2780" spans="1:9">
      <c r="A2780" s="22">
        <f t="shared" si="75"/>
        <v>2591</v>
      </c>
      <c r="B2780" s="21"/>
      <c r="C2780" s="21">
        <v>80002099</v>
      </c>
      <c r="D2780" s="22"/>
      <c r="E2780" s="2" t="s">
        <v>6046</v>
      </c>
      <c r="F2780" s="2" t="s">
        <v>6410</v>
      </c>
      <c r="G2780" s="2" t="s">
        <v>651</v>
      </c>
      <c r="H2780" s="17">
        <v>44821</v>
      </c>
      <c r="I2780" s="22" t="s">
        <v>4587</v>
      </c>
    </row>
    <row r="2781" spans="1:9">
      <c r="A2781" s="22">
        <f t="shared" si="75"/>
        <v>2592</v>
      </c>
      <c r="B2781" s="21"/>
      <c r="C2781" s="21">
        <v>306897</v>
      </c>
      <c r="D2781" s="22"/>
      <c r="E2781" s="2" t="s">
        <v>6751</v>
      </c>
      <c r="F2781" s="2" t="s">
        <v>6410</v>
      </c>
      <c r="G2781" s="2" t="s">
        <v>6752</v>
      </c>
      <c r="H2781" s="17">
        <v>44821</v>
      </c>
      <c r="I2781" s="22" t="s">
        <v>4587</v>
      </c>
    </row>
    <row r="2782" spans="1:9">
      <c r="A2782" s="22">
        <f t="shared" si="75"/>
        <v>2593</v>
      </c>
      <c r="B2782" s="21"/>
      <c r="C2782" s="21">
        <v>118054</v>
      </c>
      <c r="D2782" s="22"/>
      <c r="E2782" s="2" t="s">
        <v>6753</v>
      </c>
      <c r="F2782" s="2" t="s">
        <v>6410</v>
      </c>
      <c r="G2782" s="2" t="s">
        <v>6455</v>
      </c>
      <c r="H2782" s="17">
        <v>44821</v>
      </c>
      <c r="I2782" s="22" t="s">
        <v>4587</v>
      </c>
    </row>
    <row r="2783" spans="1:9">
      <c r="A2783" s="22">
        <f t="shared" si="75"/>
        <v>2594</v>
      </c>
      <c r="B2783" s="21"/>
      <c r="C2783" s="21">
        <v>80001320</v>
      </c>
      <c r="D2783" s="22"/>
      <c r="E2783" s="2" t="s">
        <v>5695</v>
      </c>
      <c r="F2783" s="2" t="s">
        <v>6410</v>
      </c>
      <c r="G2783" s="2" t="s">
        <v>6754</v>
      </c>
      <c r="H2783" s="17">
        <v>44821</v>
      </c>
      <c r="I2783" s="22" t="s">
        <v>4587</v>
      </c>
    </row>
    <row r="2784" spans="1:9">
      <c r="A2784" s="22">
        <f t="shared" si="75"/>
        <v>2595</v>
      </c>
      <c r="B2784" s="21"/>
      <c r="C2784" s="21">
        <v>80001357</v>
      </c>
      <c r="D2784" s="22"/>
      <c r="E2784" s="2" t="s">
        <v>6755</v>
      </c>
      <c r="F2784" s="2" t="s">
        <v>6410</v>
      </c>
      <c r="G2784" s="2" t="s">
        <v>6756</v>
      </c>
      <c r="H2784" s="17">
        <v>44821</v>
      </c>
      <c r="I2784" s="22" t="s">
        <v>4587</v>
      </c>
    </row>
    <row r="2785" spans="1:9">
      <c r="A2785" s="22">
        <f t="shared" si="75"/>
        <v>2596</v>
      </c>
      <c r="B2785" s="21"/>
      <c r="C2785" s="21">
        <v>80001854</v>
      </c>
      <c r="D2785" s="22"/>
      <c r="E2785" s="2" t="s">
        <v>5487</v>
      </c>
      <c r="F2785" s="2" t="s">
        <v>6410</v>
      </c>
      <c r="G2785" s="2" t="s">
        <v>6757</v>
      </c>
      <c r="H2785" s="17">
        <v>44821</v>
      </c>
      <c r="I2785" s="22" t="s">
        <v>4587</v>
      </c>
    </row>
    <row r="2786" spans="1:9">
      <c r="A2786" s="22">
        <f t="shared" si="75"/>
        <v>2597</v>
      </c>
      <c r="B2786" s="21"/>
      <c r="C2786" s="21">
        <v>222165</v>
      </c>
      <c r="D2786" s="22"/>
      <c r="E2786" s="2" t="s">
        <v>6758</v>
      </c>
      <c r="F2786" s="2" t="s">
        <v>6422</v>
      </c>
      <c r="G2786" s="2" t="s">
        <v>267</v>
      </c>
      <c r="H2786" s="17">
        <v>44821</v>
      </c>
      <c r="I2786" s="22" t="s">
        <v>4587</v>
      </c>
    </row>
    <row r="2787" spans="1:9">
      <c r="A2787" s="22">
        <f t="shared" si="75"/>
        <v>2598</v>
      </c>
      <c r="B2787" s="21"/>
      <c r="C2787" s="21">
        <v>222220</v>
      </c>
      <c r="D2787" s="22"/>
      <c r="E2787" s="2" t="s">
        <v>6759</v>
      </c>
      <c r="F2787" s="2" t="s">
        <v>6422</v>
      </c>
      <c r="G2787" s="2" t="s">
        <v>6760</v>
      </c>
      <c r="H2787" s="17">
        <v>44822</v>
      </c>
      <c r="I2787" s="22" t="s">
        <v>4587</v>
      </c>
    </row>
    <row r="2788" spans="1:9">
      <c r="A2788" s="22">
        <f t="shared" si="75"/>
        <v>2599</v>
      </c>
      <c r="B2788" s="21"/>
      <c r="C2788" s="21">
        <v>80002848</v>
      </c>
      <c r="D2788" s="22"/>
      <c r="E2788" s="2" t="s">
        <v>6140</v>
      </c>
      <c r="F2788" s="2" t="s">
        <v>6410</v>
      </c>
      <c r="G2788" s="2" t="s">
        <v>6581</v>
      </c>
      <c r="H2788" s="17">
        <v>44822</v>
      </c>
      <c r="I2788" s="22" t="s">
        <v>4587</v>
      </c>
    </row>
    <row r="2789" spans="1:9">
      <c r="A2789" s="22">
        <f t="shared" si="75"/>
        <v>2600</v>
      </c>
      <c r="B2789" s="21"/>
      <c r="C2789" s="21">
        <v>80002962</v>
      </c>
      <c r="D2789" s="22"/>
      <c r="E2789" s="2" t="s">
        <v>6761</v>
      </c>
      <c r="F2789" s="2" t="s">
        <v>6410</v>
      </c>
      <c r="G2789" s="2" t="s">
        <v>6581</v>
      </c>
      <c r="H2789" s="17">
        <v>44822</v>
      </c>
      <c r="I2789" s="22" t="s">
        <v>4587</v>
      </c>
    </row>
    <row r="2790" spans="1:9">
      <c r="A2790" s="22">
        <f t="shared" si="75"/>
        <v>2601</v>
      </c>
      <c r="B2790" s="21"/>
      <c r="C2790" s="21">
        <v>80001838</v>
      </c>
      <c r="D2790" s="22"/>
      <c r="E2790" s="2" t="s">
        <v>6762</v>
      </c>
      <c r="F2790" s="2" t="s">
        <v>6410</v>
      </c>
      <c r="G2790" s="2" t="s">
        <v>6588</v>
      </c>
      <c r="H2790" s="17">
        <v>44822</v>
      </c>
      <c r="I2790" s="22" t="s">
        <v>4587</v>
      </c>
    </row>
    <row r="2791" spans="1:9">
      <c r="A2791" s="22">
        <f t="shared" si="75"/>
        <v>2602</v>
      </c>
      <c r="B2791" s="21"/>
      <c r="C2791" s="21">
        <v>80002848</v>
      </c>
      <c r="D2791" s="22"/>
      <c r="E2791" s="2" t="s">
        <v>6140</v>
      </c>
      <c r="F2791" s="2" t="s">
        <v>6410</v>
      </c>
      <c r="G2791" s="2" t="s">
        <v>6581</v>
      </c>
      <c r="H2791" s="17">
        <v>44822</v>
      </c>
      <c r="I2791" s="22" t="s">
        <v>4587</v>
      </c>
    </row>
    <row r="2792" spans="1:9">
      <c r="A2792" s="22">
        <f t="shared" si="75"/>
        <v>2603</v>
      </c>
      <c r="B2792" s="21"/>
      <c r="C2792" s="21">
        <v>160622</v>
      </c>
      <c r="D2792" s="22"/>
      <c r="E2792" s="2" t="s">
        <v>6763</v>
      </c>
      <c r="F2792" s="2" t="s">
        <v>6419</v>
      </c>
      <c r="G2792" s="2" t="s">
        <v>6764</v>
      </c>
      <c r="H2792" s="17">
        <v>44822</v>
      </c>
      <c r="I2792" s="22" t="s">
        <v>4587</v>
      </c>
    </row>
    <row r="2793" spans="1:9">
      <c r="A2793" s="22">
        <f t="shared" si="75"/>
        <v>2604</v>
      </c>
      <c r="B2793" s="21"/>
      <c r="C2793" s="21">
        <v>80002462</v>
      </c>
      <c r="D2793" s="22"/>
      <c r="E2793" s="2" t="s">
        <v>6765</v>
      </c>
      <c r="F2793" s="2" t="s">
        <v>6410</v>
      </c>
      <c r="G2793" s="2" t="s">
        <v>6766</v>
      </c>
      <c r="H2793" s="17">
        <v>44822</v>
      </c>
      <c r="I2793" s="22" t="s">
        <v>4587</v>
      </c>
    </row>
    <row r="2794" spans="1:9">
      <c r="A2794" s="22">
        <f t="shared" si="75"/>
        <v>2605</v>
      </c>
      <c r="B2794" s="21"/>
      <c r="C2794" s="21">
        <v>80002569</v>
      </c>
      <c r="D2794" s="22"/>
      <c r="E2794" s="2" t="s">
        <v>5902</v>
      </c>
      <c r="F2794" s="2" t="s">
        <v>6410</v>
      </c>
      <c r="G2794" s="2" t="s">
        <v>6411</v>
      </c>
      <c r="H2794" s="17">
        <v>44822</v>
      </c>
      <c r="I2794" s="22" t="s">
        <v>4587</v>
      </c>
    </row>
    <row r="2795" spans="1:9">
      <c r="A2795" s="22">
        <f t="shared" si="75"/>
        <v>2606</v>
      </c>
      <c r="B2795" s="21"/>
      <c r="C2795" s="21">
        <v>80001824</v>
      </c>
      <c r="D2795" s="22"/>
      <c r="E2795" s="2" t="s">
        <v>1663</v>
      </c>
      <c r="F2795" s="2" t="s">
        <v>6410</v>
      </c>
      <c r="G2795" s="2" t="s">
        <v>205</v>
      </c>
      <c r="H2795" s="17">
        <v>44822</v>
      </c>
      <c r="I2795" s="22" t="s">
        <v>4587</v>
      </c>
    </row>
    <row r="2796" spans="1:9">
      <c r="A2796" s="22">
        <f t="shared" si="75"/>
        <v>2607</v>
      </c>
      <c r="B2796" s="21"/>
      <c r="C2796" s="21">
        <v>80002550</v>
      </c>
      <c r="D2796" s="22"/>
      <c r="E2796" s="2" t="s">
        <v>6767</v>
      </c>
      <c r="F2796" s="2" t="s">
        <v>6410</v>
      </c>
      <c r="G2796" s="2" t="s">
        <v>6446</v>
      </c>
      <c r="H2796" s="17">
        <v>44822</v>
      </c>
      <c r="I2796" s="22" t="s">
        <v>4587</v>
      </c>
    </row>
    <row r="2797" spans="1:9">
      <c r="A2797" s="22">
        <f t="shared" si="75"/>
        <v>2608</v>
      </c>
      <c r="B2797" s="21"/>
      <c r="C2797" s="21">
        <v>80002375</v>
      </c>
      <c r="D2797" s="22"/>
      <c r="E2797" s="2" t="s">
        <v>6768</v>
      </c>
      <c r="F2797" s="2" t="s">
        <v>6410</v>
      </c>
      <c r="G2797" s="2" t="s">
        <v>205</v>
      </c>
      <c r="H2797" s="17">
        <v>44822</v>
      </c>
      <c r="I2797" s="22" t="s">
        <v>4587</v>
      </c>
    </row>
    <row r="2798" spans="1:9">
      <c r="A2798" s="22">
        <f t="shared" si="75"/>
        <v>2609</v>
      </c>
      <c r="B2798" s="21"/>
      <c r="C2798" s="21" t="s">
        <v>6769</v>
      </c>
      <c r="D2798" s="22"/>
      <c r="E2798" s="2" t="s">
        <v>118</v>
      </c>
      <c r="F2798" s="2" t="s">
        <v>5138</v>
      </c>
      <c r="G2798" s="2" t="s">
        <v>6770</v>
      </c>
      <c r="H2798" s="17">
        <v>44822</v>
      </c>
      <c r="I2798" s="22" t="s">
        <v>4587</v>
      </c>
    </row>
    <row r="2799" spans="1:9">
      <c r="A2799" s="22">
        <f t="shared" si="75"/>
        <v>2610</v>
      </c>
      <c r="B2799" s="21"/>
      <c r="C2799" s="21">
        <v>80004597</v>
      </c>
      <c r="D2799" s="22"/>
      <c r="E2799" s="2" t="s">
        <v>6771</v>
      </c>
      <c r="F2799" s="2" t="s">
        <v>6410</v>
      </c>
      <c r="G2799" s="2" t="s">
        <v>6772</v>
      </c>
      <c r="H2799" s="17">
        <v>44822</v>
      </c>
      <c r="I2799" s="22" t="s">
        <v>4587</v>
      </c>
    </row>
    <row r="2800" spans="1:9">
      <c r="A2800" s="22">
        <f t="shared" si="75"/>
        <v>2611</v>
      </c>
      <c r="B2800" s="21"/>
      <c r="C2800" s="21">
        <v>80002341</v>
      </c>
      <c r="D2800" s="22"/>
      <c r="E2800" s="2" t="s">
        <v>6773</v>
      </c>
      <c r="F2800" s="2" t="s">
        <v>6410</v>
      </c>
      <c r="G2800" s="2" t="s">
        <v>6774</v>
      </c>
      <c r="H2800" s="17">
        <v>44823</v>
      </c>
      <c r="I2800" s="22" t="s">
        <v>4587</v>
      </c>
    </row>
    <row r="2801" spans="1:9">
      <c r="A2801" s="22">
        <f t="shared" si="75"/>
        <v>2612</v>
      </c>
      <c r="B2801" s="21"/>
      <c r="C2801" s="21">
        <v>20110046</v>
      </c>
      <c r="D2801" s="22"/>
      <c r="E2801" s="2" t="s">
        <v>6775</v>
      </c>
      <c r="F2801" s="2" t="s">
        <v>5138</v>
      </c>
      <c r="G2801" s="2" t="s">
        <v>6776</v>
      </c>
      <c r="H2801" s="17">
        <v>44823</v>
      </c>
      <c r="I2801" s="22" t="s">
        <v>4587</v>
      </c>
    </row>
    <row r="2802" spans="1:9">
      <c r="A2802" s="22">
        <f t="shared" si="75"/>
        <v>2613</v>
      </c>
      <c r="B2802" s="21"/>
      <c r="C2802" s="21">
        <v>21020288</v>
      </c>
      <c r="D2802" s="22"/>
      <c r="E2802" s="2" t="s">
        <v>6777</v>
      </c>
      <c r="F2802" s="2" t="s">
        <v>5138</v>
      </c>
      <c r="G2802" s="2" t="s">
        <v>6776</v>
      </c>
      <c r="H2802" s="17">
        <v>44823</v>
      </c>
      <c r="I2802" s="22" t="s">
        <v>4587</v>
      </c>
    </row>
    <row r="2803" spans="1:9">
      <c r="A2803" s="22">
        <f t="shared" ref="A2803:A2866" si="76">A2802+1</f>
        <v>2614</v>
      </c>
      <c r="B2803" s="21"/>
      <c r="C2803" s="21">
        <v>22050397</v>
      </c>
      <c r="D2803" s="22"/>
      <c r="E2803" s="2" t="s">
        <v>6778</v>
      </c>
      <c r="F2803" s="2" t="s">
        <v>5138</v>
      </c>
      <c r="G2803" s="2" t="s">
        <v>6779</v>
      </c>
      <c r="H2803" s="17">
        <v>44823</v>
      </c>
      <c r="I2803" s="22" t="s">
        <v>4587</v>
      </c>
    </row>
    <row r="2804" spans="1:9">
      <c r="A2804" s="22">
        <f t="shared" si="76"/>
        <v>2615</v>
      </c>
      <c r="B2804" s="21"/>
      <c r="C2804" s="21">
        <v>22030399</v>
      </c>
      <c r="D2804" s="22"/>
      <c r="E2804" s="2" t="s">
        <v>6780</v>
      </c>
      <c r="F2804" s="2" t="s">
        <v>5138</v>
      </c>
      <c r="G2804" s="2" t="s">
        <v>6781</v>
      </c>
      <c r="H2804" s="17">
        <v>44823</v>
      </c>
      <c r="I2804" s="22" t="s">
        <v>4587</v>
      </c>
    </row>
    <row r="2805" spans="1:9">
      <c r="A2805" s="22">
        <f t="shared" si="76"/>
        <v>2616</v>
      </c>
      <c r="B2805" s="21"/>
      <c r="C2805" s="21">
        <v>20080010</v>
      </c>
      <c r="D2805" s="22"/>
      <c r="E2805" s="2" t="s">
        <v>6782</v>
      </c>
      <c r="F2805" s="2" t="s">
        <v>5138</v>
      </c>
      <c r="G2805" s="2" t="s">
        <v>6783</v>
      </c>
      <c r="H2805" s="17">
        <v>44823</v>
      </c>
      <c r="I2805" s="22" t="s">
        <v>4587</v>
      </c>
    </row>
    <row r="2806" spans="1:9">
      <c r="A2806" s="22">
        <f t="shared" si="76"/>
        <v>2617</v>
      </c>
      <c r="B2806" s="21"/>
      <c r="C2806" s="21">
        <v>22080386</v>
      </c>
      <c r="D2806" s="22"/>
      <c r="E2806" s="2" t="s">
        <v>6784</v>
      </c>
      <c r="F2806" s="2" t="s">
        <v>5138</v>
      </c>
      <c r="G2806" s="2" t="s">
        <v>6776</v>
      </c>
      <c r="H2806" s="17">
        <v>44823</v>
      </c>
      <c r="I2806" s="22" t="s">
        <v>4587</v>
      </c>
    </row>
    <row r="2807" spans="1:9">
      <c r="A2807" s="22">
        <f t="shared" si="76"/>
        <v>2618</v>
      </c>
      <c r="B2807" s="21"/>
      <c r="C2807" s="21">
        <v>80004324</v>
      </c>
      <c r="D2807" s="22"/>
      <c r="E2807" s="2" t="s">
        <v>6785</v>
      </c>
      <c r="F2807" s="2" t="s">
        <v>6410</v>
      </c>
      <c r="G2807" s="2" t="s">
        <v>6581</v>
      </c>
      <c r="H2807" s="17">
        <v>44823</v>
      </c>
      <c r="I2807" s="22" t="s">
        <v>4587</v>
      </c>
    </row>
    <row r="2808" spans="1:9">
      <c r="A2808" s="22">
        <f t="shared" si="76"/>
        <v>2619</v>
      </c>
      <c r="B2808" s="21"/>
      <c r="C2808" s="21">
        <v>2802221</v>
      </c>
      <c r="D2808" s="22"/>
      <c r="E2808" s="2" t="s">
        <v>398</v>
      </c>
      <c r="F2808" s="2" t="s">
        <v>6419</v>
      </c>
      <c r="G2808" s="2" t="s">
        <v>6503</v>
      </c>
      <c r="H2808" s="17">
        <v>44823</v>
      </c>
      <c r="I2808" s="22" t="s">
        <v>4587</v>
      </c>
    </row>
    <row r="2809" spans="1:9">
      <c r="A2809" s="22">
        <f t="shared" si="76"/>
        <v>2620</v>
      </c>
      <c r="B2809" s="21"/>
      <c r="C2809" s="21">
        <v>22060016</v>
      </c>
      <c r="D2809" s="22"/>
      <c r="E2809" s="2" t="s">
        <v>6786</v>
      </c>
      <c r="F2809" s="2" t="s">
        <v>6442</v>
      </c>
      <c r="G2809" s="2" t="s">
        <v>6787</v>
      </c>
      <c r="H2809" s="17">
        <v>44823</v>
      </c>
      <c r="I2809" s="22" t="s">
        <v>4587</v>
      </c>
    </row>
    <row r="2810" spans="1:9">
      <c r="A2810" s="22">
        <f t="shared" si="76"/>
        <v>2621</v>
      </c>
      <c r="B2810" s="21"/>
      <c r="C2810" s="21">
        <v>311211</v>
      </c>
      <c r="D2810" s="22"/>
      <c r="E2810" s="2" t="s">
        <v>6788</v>
      </c>
      <c r="F2810" s="2" t="s">
        <v>6419</v>
      </c>
      <c r="G2810" s="2" t="s">
        <v>6789</v>
      </c>
      <c r="H2810" s="17">
        <v>44823</v>
      </c>
      <c r="I2810" s="22" t="s">
        <v>4587</v>
      </c>
    </row>
    <row r="2811" spans="1:9">
      <c r="A2811" s="22">
        <f t="shared" si="76"/>
        <v>2622</v>
      </c>
      <c r="B2811" s="21"/>
      <c r="C2811" s="21" t="s">
        <v>6790</v>
      </c>
      <c r="D2811" s="22"/>
      <c r="E2811" s="2" t="s">
        <v>6791</v>
      </c>
      <c r="F2811" s="2" t="s">
        <v>6442</v>
      </c>
      <c r="G2811" s="2" t="s">
        <v>6477</v>
      </c>
      <c r="H2811" s="17">
        <v>44823</v>
      </c>
      <c r="I2811" s="22" t="s">
        <v>4587</v>
      </c>
    </row>
    <row r="2812" spans="1:9">
      <c r="A2812" s="22">
        <f t="shared" si="76"/>
        <v>2623</v>
      </c>
      <c r="B2812" s="21"/>
      <c r="C2812" s="21" t="s">
        <v>6792</v>
      </c>
      <c r="D2812" s="22"/>
      <c r="E2812" s="2" t="s">
        <v>6793</v>
      </c>
      <c r="F2812" s="2" t="s">
        <v>6442</v>
      </c>
      <c r="G2812" s="2" t="s">
        <v>6477</v>
      </c>
      <c r="H2812" s="17">
        <v>44823</v>
      </c>
      <c r="I2812" s="22" t="s">
        <v>4587</v>
      </c>
    </row>
    <row r="2813" spans="1:9">
      <c r="A2813" s="22">
        <f t="shared" si="76"/>
        <v>2624</v>
      </c>
      <c r="B2813" s="21"/>
      <c r="C2813" s="21">
        <v>8004295</v>
      </c>
      <c r="D2813" s="22"/>
      <c r="E2813" s="2" t="s">
        <v>6794</v>
      </c>
      <c r="F2813" s="2" t="s">
        <v>6410</v>
      </c>
      <c r="G2813" s="2" t="s">
        <v>6415</v>
      </c>
      <c r="H2813" s="17">
        <v>44823</v>
      </c>
      <c r="I2813" s="22" t="s">
        <v>4587</v>
      </c>
    </row>
    <row r="2814" spans="1:9">
      <c r="A2814" s="22">
        <f t="shared" si="76"/>
        <v>2625</v>
      </c>
      <c r="B2814" s="21"/>
      <c r="C2814" s="21">
        <v>20030110</v>
      </c>
      <c r="D2814" s="22"/>
      <c r="E2814" s="2" t="s">
        <v>6795</v>
      </c>
      <c r="F2814" s="2" t="s">
        <v>5138</v>
      </c>
      <c r="G2814" s="2" t="s">
        <v>6776</v>
      </c>
      <c r="H2814" s="17">
        <v>44823</v>
      </c>
      <c r="I2814" s="22" t="s">
        <v>4587</v>
      </c>
    </row>
    <row r="2815" spans="1:9">
      <c r="A2815" s="22">
        <f t="shared" si="76"/>
        <v>2626</v>
      </c>
      <c r="B2815" s="21"/>
      <c r="C2815" s="21">
        <v>80002204</v>
      </c>
      <c r="D2815" s="22"/>
      <c r="E2815" s="2" t="s">
        <v>6796</v>
      </c>
      <c r="F2815" s="2" t="s">
        <v>6410</v>
      </c>
      <c r="G2815" s="2" t="s">
        <v>6726</v>
      </c>
      <c r="H2815" s="17">
        <v>44823</v>
      </c>
      <c r="I2815" s="22" t="s">
        <v>4587</v>
      </c>
    </row>
    <row r="2816" spans="1:9">
      <c r="A2816" s="22">
        <f t="shared" si="76"/>
        <v>2627</v>
      </c>
      <c r="B2816" s="21"/>
      <c r="C2816" s="21">
        <v>80002204</v>
      </c>
      <c r="D2816" s="22"/>
      <c r="E2816" s="2" t="s">
        <v>6796</v>
      </c>
      <c r="F2816" s="2" t="s">
        <v>6410</v>
      </c>
      <c r="G2816" s="2" t="s">
        <v>6797</v>
      </c>
      <c r="H2816" s="17">
        <v>44823</v>
      </c>
      <c r="I2816" s="22" t="s">
        <v>4587</v>
      </c>
    </row>
    <row r="2817" spans="1:9">
      <c r="A2817" s="22">
        <f t="shared" si="76"/>
        <v>2628</v>
      </c>
      <c r="B2817" s="21"/>
      <c r="C2817" s="21">
        <v>222176</v>
      </c>
      <c r="D2817" s="22"/>
      <c r="E2817" s="2" t="s">
        <v>6798</v>
      </c>
      <c r="F2817" s="2" t="s">
        <v>6422</v>
      </c>
      <c r="G2817" s="2" t="s">
        <v>6429</v>
      </c>
      <c r="H2817" s="17">
        <v>44823</v>
      </c>
      <c r="I2817" s="22" t="s">
        <v>4587</v>
      </c>
    </row>
    <row r="2818" spans="1:9">
      <c r="A2818" s="22">
        <f t="shared" si="76"/>
        <v>2629</v>
      </c>
      <c r="B2818" s="21"/>
      <c r="C2818" s="21">
        <v>80006352</v>
      </c>
      <c r="D2818" s="22"/>
      <c r="E2818" s="2" t="s">
        <v>6799</v>
      </c>
      <c r="F2818" s="2" t="s">
        <v>6410</v>
      </c>
      <c r="G2818" s="2" t="s">
        <v>6800</v>
      </c>
      <c r="H2818" s="17">
        <v>44824</v>
      </c>
      <c r="I2818" s="22" t="s">
        <v>4587</v>
      </c>
    </row>
    <row r="2819" spans="1:9">
      <c r="A2819" s="22">
        <f t="shared" si="76"/>
        <v>2630</v>
      </c>
      <c r="B2819" s="21"/>
      <c r="C2819" s="21">
        <v>80000851</v>
      </c>
      <c r="D2819" s="22"/>
      <c r="E2819" s="2" t="s">
        <v>5265</v>
      </c>
      <c r="F2819" s="2" t="s">
        <v>6410</v>
      </c>
      <c r="G2819" s="2" t="s">
        <v>6801</v>
      </c>
      <c r="H2819" s="17">
        <v>44824</v>
      </c>
      <c r="I2819" s="22" t="s">
        <v>4587</v>
      </c>
    </row>
    <row r="2820" spans="1:9">
      <c r="A2820" s="22">
        <f t="shared" si="76"/>
        <v>2631</v>
      </c>
      <c r="B2820" s="21"/>
      <c r="C2820" s="21">
        <v>80002973</v>
      </c>
      <c r="D2820" s="22"/>
      <c r="E2820" s="2" t="s">
        <v>5369</v>
      </c>
      <c r="F2820" s="2" t="s">
        <v>6410</v>
      </c>
      <c r="G2820" s="2" t="s">
        <v>209</v>
      </c>
      <c r="H2820" s="17">
        <v>44824</v>
      </c>
      <c r="I2820" s="22" t="s">
        <v>4587</v>
      </c>
    </row>
    <row r="2821" spans="1:9">
      <c r="A2821" s="22">
        <f t="shared" si="76"/>
        <v>2632</v>
      </c>
      <c r="B2821" s="21"/>
      <c r="C2821" s="21">
        <v>80002528</v>
      </c>
      <c r="D2821" s="22"/>
      <c r="E2821" s="2" t="s">
        <v>6246</v>
      </c>
      <c r="F2821" s="2" t="s">
        <v>6410</v>
      </c>
      <c r="G2821" s="2" t="s">
        <v>6565</v>
      </c>
      <c r="H2821" s="17">
        <v>44824</v>
      </c>
      <c r="I2821" s="22" t="s">
        <v>4587</v>
      </c>
    </row>
    <row r="2822" spans="1:9">
      <c r="A2822" s="22">
        <f t="shared" si="76"/>
        <v>2633</v>
      </c>
      <c r="B2822" s="21"/>
      <c r="C2822" s="21">
        <v>80003298</v>
      </c>
      <c r="D2822" s="22"/>
      <c r="E2822" s="2" t="s">
        <v>5571</v>
      </c>
      <c r="F2822" s="2" t="s">
        <v>6410</v>
      </c>
      <c r="G2822" s="2" t="s">
        <v>6802</v>
      </c>
      <c r="H2822" s="17">
        <v>44824</v>
      </c>
      <c r="I2822" s="22" t="s">
        <v>4587</v>
      </c>
    </row>
    <row r="2823" spans="1:9">
      <c r="A2823" s="22">
        <f t="shared" si="76"/>
        <v>2634</v>
      </c>
      <c r="B2823" s="21"/>
      <c r="C2823" s="21">
        <v>80001318</v>
      </c>
      <c r="D2823" s="22"/>
      <c r="E2823" s="2" t="s">
        <v>6803</v>
      </c>
      <c r="F2823" s="2" t="s">
        <v>6410</v>
      </c>
      <c r="G2823" s="2" t="s">
        <v>6555</v>
      </c>
      <c r="H2823" s="17">
        <v>44824</v>
      </c>
      <c r="I2823" s="22" t="s">
        <v>4587</v>
      </c>
    </row>
    <row r="2824" spans="1:9">
      <c r="A2824" s="22">
        <f t="shared" si="76"/>
        <v>2635</v>
      </c>
      <c r="B2824" s="21"/>
      <c r="C2824" s="21">
        <v>80005334</v>
      </c>
      <c r="D2824" s="22"/>
      <c r="E2824" s="2" t="s">
        <v>6804</v>
      </c>
      <c r="F2824" s="2" t="s">
        <v>6410</v>
      </c>
      <c r="G2824" s="2" t="s">
        <v>280</v>
      </c>
      <c r="H2824" s="17">
        <v>44824</v>
      </c>
      <c r="I2824" s="22" t="s">
        <v>4587</v>
      </c>
    </row>
    <row r="2825" spans="1:9">
      <c r="A2825" s="22">
        <f t="shared" si="76"/>
        <v>2636</v>
      </c>
      <c r="B2825" s="21"/>
      <c r="C2825" s="21">
        <v>80005331</v>
      </c>
      <c r="D2825" s="22"/>
      <c r="E2825" s="2" t="s">
        <v>6805</v>
      </c>
      <c r="F2825" s="2" t="s">
        <v>6410</v>
      </c>
      <c r="G2825" s="2" t="s">
        <v>248</v>
      </c>
      <c r="H2825" s="17">
        <v>44824</v>
      </c>
      <c r="I2825" s="22" t="s">
        <v>4587</v>
      </c>
    </row>
    <row r="2826" spans="1:9">
      <c r="A2826" s="22">
        <f t="shared" si="76"/>
        <v>2637</v>
      </c>
      <c r="B2826" s="21"/>
      <c r="C2826" s="21">
        <v>120001</v>
      </c>
      <c r="D2826" s="22"/>
      <c r="E2826" s="2" t="s">
        <v>5363</v>
      </c>
      <c r="F2826" s="2" t="s">
        <v>6410</v>
      </c>
      <c r="G2826" s="2" t="s">
        <v>6806</v>
      </c>
      <c r="H2826" s="17">
        <v>44824</v>
      </c>
      <c r="I2826" s="22" t="s">
        <v>4587</v>
      </c>
    </row>
    <row r="2827" spans="1:9">
      <c r="A2827" s="22">
        <f t="shared" si="76"/>
        <v>2638</v>
      </c>
      <c r="B2827" s="21"/>
      <c r="C2827" s="21">
        <v>21040024</v>
      </c>
      <c r="D2827" s="22"/>
      <c r="E2827" s="2" t="s">
        <v>5178</v>
      </c>
      <c r="F2827" s="2" t="s">
        <v>6648</v>
      </c>
      <c r="G2827" s="2" t="s">
        <v>6479</v>
      </c>
      <c r="H2827" s="17">
        <v>44824</v>
      </c>
      <c r="I2827" s="22" t="s">
        <v>4587</v>
      </c>
    </row>
    <row r="2828" spans="1:9">
      <c r="A2828" s="22">
        <f t="shared" si="76"/>
        <v>2639</v>
      </c>
      <c r="B2828" s="21"/>
      <c r="C2828" s="21">
        <v>80002061</v>
      </c>
      <c r="D2828" s="22"/>
      <c r="E2828" s="2" t="s">
        <v>5596</v>
      </c>
      <c r="F2828" s="2" t="s">
        <v>6410</v>
      </c>
      <c r="G2828" s="2" t="s">
        <v>6807</v>
      </c>
      <c r="H2828" s="17">
        <v>44824</v>
      </c>
      <c r="I2828" s="22" t="s">
        <v>4587</v>
      </c>
    </row>
    <row r="2829" spans="1:9">
      <c r="A2829" s="22">
        <f t="shared" si="76"/>
        <v>2640</v>
      </c>
      <c r="B2829" s="21"/>
      <c r="C2829" s="21">
        <v>80002583</v>
      </c>
      <c r="D2829" s="22"/>
      <c r="E2829" s="2" t="s">
        <v>5834</v>
      </c>
      <c r="F2829" s="2" t="s">
        <v>6410</v>
      </c>
      <c r="G2829" s="2" t="s">
        <v>651</v>
      </c>
      <c r="H2829" s="17">
        <v>44824</v>
      </c>
      <c r="I2829" s="22" t="s">
        <v>4587</v>
      </c>
    </row>
    <row r="2830" spans="1:9">
      <c r="A2830" s="22">
        <f t="shared" si="76"/>
        <v>2641</v>
      </c>
      <c r="B2830" s="21"/>
      <c r="C2830" s="21">
        <v>80004260</v>
      </c>
      <c r="D2830" s="22"/>
      <c r="E2830" s="2" t="s">
        <v>6808</v>
      </c>
      <c r="F2830" s="2" t="s">
        <v>6410</v>
      </c>
      <c r="G2830" s="2" t="s">
        <v>248</v>
      </c>
      <c r="H2830" s="17">
        <v>44824</v>
      </c>
      <c r="I2830" s="22" t="s">
        <v>4587</v>
      </c>
    </row>
    <row r="2831" spans="1:9">
      <c r="A2831" s="22">
        <f t="shared" si="76"/>
        <v>2642</v>
      </c>
      <c r="B2831" s="21"/>
      <c r="C2831" s="21">
        <v>80003150</v>
      </c>
      <c r="D2831" s="22"/>
      <c r="E2831" s="2" t="s">
        <v>6179</v>
      </c>
      <c r="F2831" s="2" t="s">
        <v>6410</v>
      </c>
      <c r="G2831" s="2" t="s">
        <v>248</v>
      </c>
      <c r="H2831" s="17">
        <v>44824</v>
      </c>
      <c r="I2831" s="22" t="s">
        <v>4587</v>
      </c>
    </row>
    <row r="2832" spans="1:9">
      <c r="A2832" s="22">
        <f t="shared" si="76"/>
        <v>2643</v>
      </c>
      <c r="B2832" s="21"/>
      <c r="C2832" s="21">
        <v>80005335</v>
      </c>
      <c r="D2832" s="22"/>
      <c r="E2832" s="2" t="s">
        <v>6809</v>
      </c>
      <c r="F2832" s="2" t="s">
        <v>6410</v>
      </c>
      <c r="G2832" s="2" t="s">
        <v>6810</v>
      </c>
      <c r="H2832" s="17">
        <v>44824</v>
      </c>
      <c r="I2832" s="22" t="s">
        <v>4587</v>
      </c>
    </row>
    <row r="2833" spans="1:9">
      <c r="A2833" s="22">
        <f t="shared" si="76"/>
        <v>2644</v>
      </c>
      <c r="B2833" s="21"/>
      <c r="C2833" s="21">
        <v>110961</v>
      </c>
      <c r="D2833" s="22"/>
      <c r="E2833" s="2" t="s">
        <v>6811</v>
      </c>
      <c r="F2833" s="2" t="s">
        <v>6410</v>
      </c>
      <c r="G2833" s="2" t="s">
        <v>6812</v>
      </c>
      <c r="H2833" s="17">
        <v>44824</v>
      </c>
      <c r="I2833" s="22" t="s">
        <v>4587</v>
      </c>
    </row>
    <row r="2834" spans="1:9">
      <c r="A2834" s="22">
        <f t="shared" si="76"/>
        <v>2645</v>
      </c>
      <c r="B2834" s="21"/>
      <c r="C2834" s="21">
        <v>80001348</v>
      </c>
      <c r="D2834" s="22"/>
      <c r="E2834" s="2" t="s">
        <v>6813</v>
      </c>
      <c r="F2834" s="2" t="s">
        <v>6410</v>
      </c>
      <c r="G2834" s="2" t="s">
        <v>206</v>
      </c>
      <c r="H2834" s="17">
        <v>44825</v>
      </c>
      <c r="I2834" s="22" t="s">
        <v>4587</v>
      </c>
    </row>
    <row r="2835" spans="1:9">
      <c r="A2835" s="22">
        <f t="shared" si="76"/>
        <v>2646</v>
      </c>
      <c r="B2835" s="21"/>
      <c r="C2835" s="21">
        <v>80004533</v>
      </c>
      <c r="D2835" s="22"/>
      <c r="E2835" s="2" t="s">
        <v>3538</v>
      </c>
      <c r="F2835" s="2" t="s">
        <v>6410</v>
      </c>
      <c r="G2835" s="2" t="s">
        <v>206</v>
      </c>
      <c r="H2835" s="17">
        <v>44825</v>
      </c>
      <c r="I2835" s="22" t="s">
        <v>4587</v>
      </c>
    </row>
    <row r="2836" spans="1:9">
      <c r="A2836" s="22">
        <f t="shared" si="76"/>
        <v>2647</v>
      </c>
      <c r="B2836" s="21"/>
      <c r="C2836" s="21">
        <v>21020212</v>
      </c>
      <c r="D2836" s="22"/>
      <c r="E2836" s="2" t="s">
        <v>5560</v>
      </c>
      <c r="F2836" s="2" t="s">
        <v>6419</v>
      </c>
      <c r="G2836" s="2" t="s">
        <v>652</v>
      </c>
      <c r="H2836" s="17">
        <v>44825</v>
      </c>
      <c r="I2836" s="22" t="s">
        <v>4587</v>
      </c>
    </row>
    <row r="2837" spans="1:9">
      <c r="A2837" s="22">
        <f t="shared" si="76"/>
        <v>2648</v>
      </c>
      <c r="B2837" s="21"/>
      <c r="C2837" s="21">
        <v>80002618</v>
      </c>
      <c r="D2837" s="22"/>
      <c r="E2837" s="2" t="s">
        <v>6814</v>
      </c>
      <c r="F2837" s="2" t="s">
        <v>6410</v>
      </c>
      <c r="G2837" s="2" t="s">
        <v>206</v>
      </c>
      <c r="H2837" s="17">
        <v>44825</v>
      </c>
      <c r="I2837" s="22" t="s">
        <v>4587</v>
      </c>
    </row>
    <row r="2838" spans="1:9">
      <c r="A2838" s="22">
        <f t="shared" si="76"/>
        <v>2649</v>
      </c>
      <c r="B2838" s="21"/>
      <c r="C2838" s="21">
        <v>80002774</v>
      </c>
      <c r="D2838" s="22"/>
      <c r="E2838" s="2" t="s">
        <v>6815</v>
      </c>
      <c r="F2838" s="2" t="s">
        <v>6410</v>
      </c>
      <c r="G2838" s="2" t="s">
        <v>206</v>
      </c>
      <c r="H2838" s="17">
        <v>44825</v>
      </c>
      <c r="I2838" s="22" t="s">
        <v>4587</v>
      </c>
    </row>
    <row r="2839" spans="1:9">
      <c r="A2839" s="22">
        <f t="shared" si="76"/>
        <v>2650</v>
      </c>
      <c r="B2839" s="21"/>
      <c r="C2839" s="21">
        <v>80002531</v>
      </c>
      <c r="D2839" s="22"/>
      <c r="E2839" s="2" t="s">
        <v>1857</v>
      </c>
      <c r="F2839" s="2" t="s">
        <v>6410</v>
      </c>
      <c r="G2839" s="2" t="s">
        <v>206</v>
      </c>
      <c r="H2839" s="17">
        <v>44825</v>
      </c>
      <c r="I2839" s="22" t="s">
        <v>4587</v>
      </c>
    </row>
    <row r="2840" spans="1:9">
      <c r="A2840" s="22">
        <f t="shared" si="76"/>
        <v>2651</v>
      </c>
      <c r="B2840" s="21"/>
      <c r="C2840" s="21" t="s">
        <v>6816</v>
      </c>
      <c r="D2840" s="22"/>
      <c r="E2840" s="2" t="s">
        <v>78</v>
      </c>
      <c r="F2840" s="2" t="s">
        <v>5138</v>
      </c>
      <c r="G2840" s="2" t="s">
        <v>15</v>
      </c>
      <c r="H2840" s="17">
        <v>44825</v>
      </c>
      <c r="I2840" s="22" t="s">
        <v>4587</v>
      </c>
    </row>
    <row r="2841" spans="1:9">
      <c r="A2841" s="22">
        <f t="shared" si="76"/>
        <v>2652</v>
      </c>
      <c r="B2841" s="21"/>
      <c r="C2841" s="21">
        <v>8004605</v>
      </c>
      <c r="D2841" s="22"/>
      <c r="E2841" s="2" t="s">
        <v>6817</v>
      </c>
      <c r="F2841" s="2" t="s">
        <v>6410</v>
      </c>
      <c r="G2841" s="2" t="s">
        <v>15</v>
      </c>
      <c r="H2841" s="17">
        <v>44825</v>
      </c>
      <c r="I2841" s="22" t="s">
        <v>4587</v>
      </c>
    </row>
    <row r="2842" spans="1:9">
      <c r="A2842" s="22">
        <f t="shared" si="76"/>
        <v>2653</v>
      </c>
      <c r="B2842" s="21"/>
      <c r="C2842" s="21">
        <v>80004594</v>
      </c>
      <c r="D2842" s="22"/>
      <c r="E2842" s="2" t="s">
        <v>1314</v>
      </c>
      <c r="F2842" s="2" t="s">
        <v>6410</v>
      </c>
      <c r="G2842" s="2" t="s">
        <v>206</v>
      </c>
      <c r="H2842" s="17">
        <v>44825</v>
      </c>
      <c r="I2842" s="22" t="s">
        <v>4587</v>
      </c>
    </row>
    <row r="2843" spans="1:9">
      <c r="A2843" s="22">
        <f t="shared" si="76"/>
        <v>2654</v>
      </c>
      <c r="B2843" s="21"/>
      <c r="C2843" s="21">
        <v>80002533</v>
      </c>
      <c r="D2843" s="22"/>
      <c r="E2843" s="2" t="s">
        <v>5224</v>
      </c>
      <c r="F2843" s="2" t="s">
        <v>6410</v>
      </c>
      <c r="G2843" s="2" t="s">
        <v>206</v>
      </c>
      <c r="H2843" s="17">
        <v>44825</v>
      </c>
      <c r="I2843" s="22" t="s">
        <v>4587</v>
      </c>
    </row>
    <row r="2844" spans="1:9">
      <c r="A2844" s="22">
        <f t="shared" si="76"/>
        <v>2655</v>
      </c>
      <c r="B2844" s="21"/>
      <c r="C2844" s="21">
        <v>80002323</v>
      </c>
      <c r="D2844" s="22"/>
      <c r="E2844" s="2" t="s">
        <v>2469</v>
      </c>
      <c r="F2844" s="2" t="s">
        <v>6410</v>
      </c>
      <c r="G2844" s="2" t="s">
        <v>652</v>
      </c>
      <c r="H2844" s="17">
        <v>44825</v>
      </c>
      <c r="I2844" s="22" t="s">
        <v>4587</v>
      </c>
    </row>
    <row r="2845" spans="1:9">
      <c r="A2845" s="22">
        <f t="shared" si="76"/>
        <v>2656</v>
      </c>
      <c r="B2845" s="21"/>
      <c r="C2845" s="21">
        <v>80002466</v>
      </c>
      <c r="D2845" s="22"/>
      <c r="E2845" s="2" t="s">
        <v>6818</v>
      </c>
      <c r="F2845" s="2" t="s">
        <v>6410</v>
      </c>
      <c r="G2845" s="2" t="s">
        <v>652</v>
      </c>
      <c r="H2845" s="17">
        <v>44825</v>
      </c>
      <c r="I2845" s="22" t="s">
        <v>4587</v>
      </c>
    </row>
    <row r="2846" spans="1:9">
      <c r="A2846" s="22">
        <f t="shared" si="76"/>
        <v>2657</v>
      </c>
      <c r="B2846" s="21"/>
      <c r="C2846" s="21">
        <v>130322</v>
      </c>
      <c r="D2846" s="22"/>
      <c r="E2846" s="2" t="s">
        <v>6171</v>
      </c>
      <c r="F2846" s="2" t="s">
        <v>6419</v>
      </c>
      <c r="G2846" s="2" t="s">
        <v>937</v>
      </c>
      <c r="H2846" s="17">
        <v>44825</v>
      </c>
      <c r="I2846" s="22" t="s">
        <v>4587</v>
      </c>
    </row>
    <row r="2847" spans="1:9">
      <c r="A2847" s="22">
        <f t="shared" si="76"/>
        <v>2658</v>
      </c>
      <c r="B2847" s="21"/>
      <c r="C2847" s="21">
        <v>2306222</v>
      </c>
      <c r="D2847" s="22"/>
      <c r="E2847" s="2" t="s">
        <v>6819</v>
      </c>
      <c r="F2847" s="2" t="s">
        <v>6410</v>
      </c>
      <c r="G2847" s="2" t="s">
        <v>937</v>
      </c>
      <c r="H2847" s="17">
        <v>44825</v>
      </c>
      <c r="I2847" s="22" t="s">
        <v>4587</v>
      </c>
    </row>
    <row r="2848" spans="1:9">
      <c r="A2848" s="22">
        <f t="shared" si="76"/>
        <v>2659</v>
      </c>
      <c r="B2848" s="21"/>
      <c r="C2848" s="21">
        <v>80004599</v>
      </c>
      <c r="D2848" s="22"/>
      <c r="E2848" s="2" t="s">
        <v>6820</v>
      </c>
      <c r="F2848" s="2" t="s">
        <v>6410</v>
      </c>
      <c r="G2848" s="2" t="s">
        <v>206</v>
      </c>
      <c r="H2848" s="17">
        <v>44825</v>
      </c>
      <c r="I2848" s="22" t="s">
        <v>4587</v>
      </c>
    </row>
    <row r="2849" spans="1:9">
      <c r="A2849" s="22">
        <f t="shared" si="76"/>
        <v>2660</v>
      </c>
      <c r="B2849" s="21"/>
      <c r="C2849" s="21">
        <v>80003618</v>
      </c>
      <c r="D2849" s="22"/>
      <c r="E2849" s="2" t="s">
        <v>5350</v>
      </c>
      <c r="F2849" s="2" t="s">
        <v>6410</v>
      </c>
      <c r="G2849" s="2" t="s">
        <v>206</v>
      </c>
      <c r="H2849" s="17">
        <v>44825</v>
      </c>
      <c r="I2849" s="22" t="s">
        <v>4587</v>
      </c>
    </row>
    <row r="2850" spans="1:9">
      <c r="A2850" s="22">
        <f t="shared" si="76"/>
        <v>2661</v>
      </c>
      <c r="B2850" s="21"/>
      <c r="C2850" s="21">
        <v>114151</v>
      </c>
      <c r="D2850" s="22"/>
      <c r="E2850" s="2" t="s">
        <v>3125</v>
      </c>
      <c r="F2850" s="2" t="s">
        <v>6410</v>
      </c>
      <c r="G2850" s="2" t="s">
        <v>652</v>
      </c>
      <c r="H2850" s="17">
        <v>44826</v>
      </c>
      <c r="I2850" s="22" t="s">
        <v>4587</v>
      </c>
    </row>
    <row r="2851" spans="1:9">
      <c r="A2851" s="22">
        <f t="shared" si="76"/>
        <v>2662</v>
      </c>
      <c r="B2851" s="21"/>
      <c r="C2851" s="21">
        <v>80000957</v>
      </c>
      <c r="D2851" s="22"/>
      <c r="E2851" s="2" t="s">
        <v>6165</v>
      </c>
      <c r="F2851" s="2" t="s">
        <v>6410</v>
      </c>
      <c r="G2851" s="2" t="s">
        <v>652</v>
      </c>
      <c r="H2851" s="17">
        <v>44826</v>
      </c>
      <c r="I2851" s="22" t="s">
        <v>4587</v>
      </c>
    </row>
    <row r="2852" spans="1:9">
      <c r="A2852" s="22">
        <f t="shared" si="76"/>
        <v>2663</v>
      </c>
      <c r="B2852" s="21"/>
      <c r="C2852" s="21">
        <v>22020002</v>
      </c>
      <c r="D2852" s="22"/>
      <c r="E2852" s="2" t="s">
        <v>6157</v>
      </c>
      <c r="F2852" s="2" t="s">
        <v>5138</v>
      </c>
      <c r="G2852" s="2" t="s">
        <v>652</v>
      </c>
      <c r="H2852" s="17">
        <v>44826</v>
      </c>
      <c r="I2852" s="22" t="s">
        <v>4587</v>
      </c>
    </row>
    <row r="2853" spans="1:9">
      <c r="A2853" s="22">
        <f t="shared" si="76"/>
        <v>2664</v>
      </c>
      <c r="B2853" s="21"/>
      <c r="C2853" s="21">
        <v>80002778</v>
      </c>
      <c r="D2853" s="22"/>
      <c r="E2853" s="2" t="s">
        <v>2157</v>
      </c>
      <c r="F2853" s="2" t="s">
        <v>6410</v>
      </c>
      <c r="G2853" s="2" t="s">
        <v>652</v>
      </c>
      <c r="H2853" s="17">
        <v>44826</v>
      </c>
      <c r="I2853" s="22" t="s">
        <v>4587</v>
      </c>
    </row>
    <row r="2854" spans="1:9">
      <c r="A2854" s="22">
        <f t="shared" si="76"/>
        <v>2665</v>
      </c>
      <c r="B2854" s="21"/>
      <c r="C2854" s="21">
        <v>80002393</v>
      </c>
      <c r="D2854" s="22"/>
      <c r="E2854" s="2" t="s">
        <v>5995</v>
      </c>
      <c r="F2854" s="2" t="s">
        <v>6410</v>
      </c>
      <c r="G2854" s="2" t="s">
        <v>652</v>
      </c>
      <c r="H2854" s="17">
        <v>44826</v>
      </c>
      <c r="I2854" s="22" t="s">
        <v>4587</v>
      </c>
    </row>
    <row r="2855" spans="1:9">
      <c r="A2855" s="22">
        <f t="shared" si="76"/>
        <v>2666</v>
      </c>
      <c r="B2855" s="21"/>
      <c r="C2855" s="21">
        <v>80004658</v>
      </c>
      <c r="D2855" s="22"/>
      <c r="E2855" s="2" t="s">
        <v>4063</v>
      </c>
      <c r="F2855" s="2" t="s">
        <v>6410</v>
      </c>
      <c r="G2855" s="2" t="s">
        <v>652</v>
      </c>
      <c r="H2855" s="17">
        <v>44826</v>
      </c>
      <c r="I2855" s="22" t="s">
        <v>4587</v>
      </c>
    </row>
    <row r="2856" spans="1:9">
      <c r="A2856" s="22">
        <f t="shared" si="76"/>
        <v>2667</v>
      </c>
      <c r="B2856" s="21"/>
      <c r="C2856" s="21">
        <v>8004726</v>
      </c>
      <c r="D2856" s="22"/>
      <c r="E2856" s="2" t="s">
        <v>6821</v>
      </c>
      <c r="F2856" s="2" t="s">
        <v>6410</v>
      </c>
      <c r="G2856" s="2" t="s">
        <v>206</v>
      </c>
      <c r="H2856" s="17">
        <v>44826</v>
      </c>
      <c r="I2856" s="22" t="s">
        <v>4587</v>
      </c>
    </row>
    <row r="2857" spans="1:9">
      <c r="A2857" s="22">
        <f t="shared" si="76"/>
        <v>2668</v>
      </c>
      <c r="B2857" s="21"/>
      <c r="C2857" s="21">
        <v>80003343</v>
      </c>
      <c r="D2857" s="22"/>
      <c r="E2857" s="2" t="s">
        <v>6822</v>
      </c>
      <c r="F2857" s="2" t="s">
        <v>6410</v>
      </c>
      <c r="G2857" s="2" t="s">
        <v>652</v>
      </c>
      <c r="H2857" s="17">
        <v>44826</v>
      </c>
      <c r="I2857" s="22" t="s">
        <v>4587</v>
      </c>
    </row>
    <row r="2858" spans="1:9">
      <c r="A2858" s="22">
        <f t="shared" si="76"/>
        <v>2669</v>
      </c>
      <c r="B2858" s="21"/>
      <c r="C2858" s="21">
        <v>22110019</v>
      </c>
      <c r="D2858" s="22"/>
      <c r="E2858" s="2" t="s">
        <v>6823</v>
      </c>
      <c r="F2858" s="2" t="s">
        <v>6442</v>
      </c>
      <c r="G2858" s="2" t="s">
        <v>652</v>
      </c>
      <c r="H2858" s="17">
        <v>44826</v>
      </c>
      <c r="I2858" s="22" t="s">
        <v>4587</v>
      </c>
    </row>
    <row r="2859" spans="1:9">
      <c r="A2859" s="22">
        <f t="shared" si="76"/>
        <v>2670</v>
      </c>
      <c r="B2859" s="21"/>
      <c r="C2859" s="21">
        <v>22050401</v>
      </c>
      <c r="D2859" s="22"/>
      <c r="E2859" s="2" t="s">
        <v>6824</v>
      </c>
      <c r="F2859" s="2" t="s">
        <v>5138</v>
      </c>
      <c r="G2859" s="2" t="s">
        <v>15</v>
      </c>
      <c r="H2859" s="17">
        <v>44826</v>
      </c>
      <c r="I2859" s="22" t="s">
        <v>4587</v>
      </c>
    </row>
    <row r="2860" spans="1:9">
      <c r="A2860" s="22">
        <f t="shared" si="76"/>
        <v>2671</v>
      </c>
      <c r="B2860" s="21"/>
      <c r="C2860" s="21">
        <v>118582</v>
      </c>
      <c r="D2860" s="22"/>
      <c r="E2860" s="2" t="s">
        <v>6300</v>
      </c>
      <c r="F2860" s="2" t="s">
        <v>6410</v>
      </c>
      <c r="G2860" s="2" t="s">
        <v>652</v>
      </c>
      <c r="H2860" s="17">
        <v>44826</v>
      </c>
      <c r="I2860" s="22" t="s">
        <v>4587</v>
      </c>
    </row>
    <row r="2861" spans="1:9">
      <c r="A2861" s="22">
        <f t="shared" si="76"/>
        <v>2672</v>
      </c>
      <c r="B2861" s="21"/>
      <c r="C2861" s="21">
        <v>118075</v>
      </c>
      <c r="D2861" s="22"/>
      <c r="E2861" s="2" t="s">
        <v>6825</v>
      </c>
      <c r="F2861" s="2" t="s">
        <v>6410</v>
      </c>
      <c r="G2861" s="2" t="s">
        <v>652</v>
      </c>
      <c r="H2861" s="17">
        <v>44826</v>
      </c>
      <c r="I2861" s="22" t="s">
        <v>4587</v>
      </c>
    </row>
    <row r="2862" spans="1:9">
      <c r="A2862" s="22">
        <f t="shared" si="76"/>
        <v>2673</v>
      </c>
      <c r="B2862" s="21"/>
      <c r="C2862" s="21">
        <v>80002485</v>
      </c>
      <c r="D2862" s="22"/>
      <c r="E2862" s="2" t="s">
        <v>5865</v>
      </c>
      <c r="F2862" s="2" t="s">
        <v>6410</v>
      </c>
      <c r="G2862" s="2" t="s">
        <v>206</v>
      </c>
      <c r="H2862" s="17">
        <v>44827</v>
      </c>
      <c r="I2862" s="22" t="s">
        <v>4587</v>
      </c>
    </row>
    <row r="2863" spans="1:9">
      <c r="A2863" s="22">
        <f t="shared" si="76"/>
        <v>2674</v>
      </c>
      <c r="B2863" s="21"/>
      <c r="C2863" s="21">
        <v>80004601</v>
      </c>
      <c r="D2863" s="22"/>
      <c r="E2863" s="2" t="s">
        <v>6826</v>
      </c>
      <c r="F2863" s="2" t="s">
        <v>6410</v>
      </c>
      <c r="G2863" s="2" t="s">
        <v>206</v>
      </c>
      <c r="H2863" s="17">
        <v>44827</v>
      </c>
      <c r="I2863" s="22" t="s">
        <v>4587</v>
      </c>
    </row>
    <row r="2864" spans="1:9">
      <c r="A2864" s="22">
        <f t="shared" si="76"/>
        <v>2675</v>
      </c>
      <c r="B2864" s="21"/>
      <c r="C2864" s="21">
        <v>80001109</v>
      </c>
      <c r="D2864" s="22"/>
      <c r="E2864" s="2" t="s">
        <v>3270</v>
      </c>
      <c r="F2864" s="2" t="s">
        <v>6410</v>
      </c>
      <c r="G2864" s="2" t="s">
        <v>206</v>
      </c>
      <c r="H2864" s="17">
        <v>44827</v>
      </c>
      <c r="I2864" s="22" t="s">
        <v>4587</v>
      </c>
    </row>
    <row r="2865" spans="1:9">
      <c r="A2865" s="22">
        <f t="shared" si="76"/>
        <v>2676</v>
      </c>
      <c r="B2865" s="21"/>
      <c r="C2865" s="21">
        <v>80000641</v>
      </c>
      <c r="D2865" s="22"/>
      <c r="E2865" s="2" t="s">
        <v>1677</v>
      </c>
      <c r="F2865" s="2" t="s">
        <v>6410</v>
      </c>
      <c r="G2865" s="2" t="s">
        <v>206</v>
      </c>
      <c r="H2865" s="17">
        <v>44827</v>
      </c>
      <c r="I2865" s="22" t="s">
        <v>4587</v>
      </c>
    </row>
    <row r="2866" spans="1:9">
      <c r="A2866" s="22">
        <f t="shared" si="76"/>
        <v>2677</v>
      </c>
      <c r="B2866" s="21"/>
      <c r="C2866" s="21">
        <v>80002739</v>
      </c>
      <c r="D2866" s="22"/>
      <c r="E2866" s="2" t="s">
        <v>5506</v>
      </c>
      <c r="F2866" s="2" t="s">
        <v>6410</v>
      </c>
      <c r="G2866" s="2" t="s">
        <v>206</v>
      </c>
      <c r="H2866" s="17">
        <v>44827</v>
      </c>
      <c r="I2866" s="22" t="s">
        <v>4587</v>
      </c>
    </row>
    <row r="2867" spans="1:9">
      <c r="A2867" s="22">
        <f t="shared" ref="A2867:A2930" si="77">A2866+1</f>
        <v>2678</v>
      </c>
      <c r="B2867" s="21"/>
      <c r="C2867" s="21">
        <v>80000882</v>
      </c>
      <c r="D2867" s="22"/>
      <c r="E2867" s="2" t="s">
        <v>5205</v>
      </c>
      <c r="F2867" s="2" t="s">
        <v>6410</v>
      </c>
      <c r="G2867" s="2" t="s">
        <v>206</v>
      </c>
      <c r="H2867" s="17">
        <v>44827</v>
      </c>
      <c r="I2867" s="22" t="s">
        <v>4587</v>
      </c>
    </row>
    <row r="2868" spans="1:9">
      <c r="A2868" s="22">
        <f t="shared" si="77"/>
        <v>2679</v>
      </c>
      <c r="B2868" s="21"/>
      <c r="C2868" s="21" t="s">
        <v>6827</v>
      </c>
      <c r="D2868" s="22"/>
      <c r="E2868" s="2" t="s">
        <v>6828</v>
      </c>
      <c r="F2868" s="2" t="s">
        <v>6410</v>
      </c>
      <c r="G2868" s="2" t="s">
        <v>652</v>
      </c>
      <c r="H2868" s="17">
        <v>44828</v>
      </c>
      <c r="I2868" s="22" t="s">
        <v>4587</v>
      </c>
    </row>
    <row r="2869" spans="1:9">
      <c r="A2869" s="22">
        <f t="shared" si="77"/>
        <v>2680</v>
      </c>
      <c r="B2869" s="21"/>
      <c r="C2869" s="21">
        <v>80002753</v>
      </c>
      <c r="D2869" s="22"/>
      <c r="E2869" s="2" t="s">
        <v>5199</v>
      </c>
      <c r="F2869" s="2" t="s">
        <v>6410</v>
      </c>
      <c r="G2869" s="2" t="s">
        <v>652</v>
      </c>
      <c r="H2869" s="17">
        <v>44828</v>
      </c>
      <c r="I2869" s="22" t="s">
        <v>4587</v>
      </c>
    </row>
    <row r="2870" spans="1:9">
      <c r="A2870" s="22">
        <f t="shared" si="77"/>
        <v>2681</v>
      </c>
      <c r="B2870" s="21"/>
      <c r="C2870" s="21">
        <v>501212</v>
      </c>
      <c r="D2870" s="22"/>
      <c r="E2870" s="2" t="s">
        <v>6829</v>
      </c>
      <c r="F2870" s="2" t="s">
        <v>6419</v>
      </c>
      <c r="G2870" s="2" t="s">
        <v>652</v>
      </c>
      <c r="H2870" s="17">
        <v>44828</v>
      </c>
      <c r="I2870" s="22" t="s">
        <v>4587</v>
      </c>
    </row>
    <row r="2871" spans="1:9">
      <c r="A2871" s="22">
        <f t="shared" si="77"/>
        <v>2682</v>
      </c>
      <c r="B2871" s="21"/>
      <c r="C2871" s="21">
        <v>202101081</v>
      </c>
      <c r="D2871" s="22"/>
      <c r="E2871" s="2" t="s">
        <v>5770</v>
      </c>
      <c r="F2871" s="2" t="s">
        <v>6610</v>
      </c>
      <c r="G2871" s="2" t="s">
        <v>652</v>
      </c>
      <c r="H2871" s="17">
        <v>44828</v>
      </c>
      <c r="I2871" s="22" t="s">
        <v>4587</v>
      </c>
    </row>
    <row r="2872" spans="1:9">
      <c r="A2872" s="22">
        <f t="shared" si="77"/>
        <v>2683</v>
      </c>
      <c r="B2872" s="21"/>
      <c r="C2872" s="21">
        <v>80002753</v>
      </c>
      <c r="D2872" s="22"/>
      <c r="E2872" s="2" t="s">
        <v>5199</v>
      </c>
      <c r="F2872" s="2" t="s">
        <v>6410</v>
      </c>
      <c r="G2872" s="2" t="s">
        <v>652</v>
      </c>
      <c r="H2872" s="17">
        <v>44828</v>
      </c>
      <c r="I2872" s="22" t="s">
        <v>4587</v>
      </c>
    </row>
    <row r="2873" spans="1:9">
      <c r="A2873" s="22">
        <f t="shared" si="77"/>
        <v>2684</v>
      </c>
      <c r="B2873" s="21"/>
      <c r="C2873" s="21">
        <v>80002956</v>
      </c>
      <c r="D2873" s="22"/>
      <c r="E2873" s="2" t="s">
        <v>4716</v>
      </c>
      <c r="F2873" s="2" t="s">
        <v>6410</v>
      </c>
      <c r="G2873" s="2" t="s">
        <v>652</v>
      </c>
      <c r="H2873" s="17">
        <v>44828</v>
      </c>
      <c r="I2873" s="22" t="s">
        <v>4587</v>
      </c>
    </row>
    <row r="2874" spans="1:9">
      <c r="A2874" s="22">
        <f t="shared" si="77"/>
        <v>2685</v>
      </c>
      <c r="B2874" s="21"/>
      <c r="C2874" s="21">
        <v>201812762</v>
      </c>
      <c r="D2874" s="22"/>
      <c r="E2874" s="2" t="s">
        <v>6830</v>
      </c>
      <c r="F2874" s="2" t="s">
        <v>6610</v>
      </c>
      <c r="G2874" s="2" t="s">
        <v>652</v>
      </c>
      <c r="H2874" s="17">
        <v>44828</v>
      </c>
      <c r="I2874" s="22" t="s">
        <v>4587</v>
      </c>
    </row>
    <row r="2875" spans="1:9">
      <c r="A2875" s="22">
        <f t="shared" si="77"/>
        <v>2686</v>
      </c>
      <c r="B2875" s="21"/>
      <c r="C2875" s="21" t="s">
        <v>6831</v>
      </c>
      <c r="D2875" s="22"/>
      <c r="E2875" s="2" t="s">
        <v>6832</v>
      </c>
      <c r="F2875" s="2" t="s">
        <v>6452</v>
      </c>
      <c r="G2875" s="2" t="s">
        <v>652</v>
      </c>
      <c r="H2875" s="17">
        <v>44828</v>
      </c>
      <c r="I2875" s="22" t="s">
        <v>4587</v>
      </c>
    </row>
    <row r="2876" spans="1:9">
      <c r="A2876" s="22">
        <f t="shared" si="77"/>
        <v>2687</v>
      </c>
      <c r="B2876" s="21"/>
      <c r="C2876" s="21">
        <v>80001794</v>
      </c>
      <c r="D2876" s="22"/>
      <c r="E2876" s="2" t="s">
        <v>6833</v>
      </c>
      <c r="F2876" s="2" t="s">
        <v>6410</v>
      </c>
      <c r="G2876" s="2" t="s">
        <v>652</v>
      </c>
      <c r="H2876" s="17">
        <v>44828</v>
      </c>
      <c r="I2876" s="22" t="s">
        <v>4587</v>
      </c>
    </row>
    <row r="2877" spans="1:9">
      <c r="A2877" s="22">
        <f t="shared" si="77"/>
        <v>2688</v>
      </c>
      <c r="B2877" s="21"/>
      <c r="C2877" s="21">
        <v>80000837</v>
      </c>
      <c r="D2877" s="22"/>
      <c r="E2877" s="2" t="s">
        <v>5448</v>
      </c>
      <c r="F2877" s="2" t="s">
        <v>6410</v>
      </c>
      <c r="G2877" s="2" t="s">
        <v>652</v>
      </c>
      <c r="H2877" s="17">
        <v>44828</v>
      </c>
      <c r="I2877" s="22" t="s">
        <v>4587</v>
      </c>
    </row>
    <row r="2878" spans="1:9">
      <c r="A2878" s="22">
        <f t="shared" si="77"/>
        <v>2689</v>
      </c>
      <c r="B2878" s="21"/>
      <c r="C2878" s="21">
        <v>80002982</v>
      </c>
      <c r="D2878" s="22"/>
      <c r="E2878" s="2" t="s">
        <v>5273</v>
      </c>
      <c r="F2878" s="2" t="s">
        <v>6410</v>
      </c>
      <c r="G2878" s="2" t="s">
        <v>652</v>
      </c>
      <c r="H2878" s="17">
        <v>44828</v>
      </c>
      <c r="I2878" s="22" t="s">
        <v>4587</v>
      </c>
    </row>
    <row r="2879" spans="1:9">
      <c r="A2879" s="22">
        <f t="shared" si="77"/>
        <v>2690</v>
      </c>
      <c r="B2879" s="21"/>
      <c r="C2879" s="21">
        <v>206201</v>
      </c>
      <c r="D2879" s="22"/>
      <c r="E2879" s="2" t="s">
        <v>5550</v>
      </c>
      <c r="F2879" s="2" t="s">
        <v>6410</v>
      </c>
      <c r="G2879" s="2" t="s">
        <v>652</v>
      </c>
      <c r="H2879" s="17">
        <v>44828</v>
      </c>
      <c r="I2879" s="22" t="s">
        <v>4587</v>
      </c>
    </row>
    <row r="2880" spans="1:9">
      <c r="A2880" s="22">
        <f t="shared" si="77"/>
        <v>2691</v>
      </c>
      <c r="B2880" s="21"/>
      <c r="C2880" s="21">
        <v>117344</v>
      </c>
      <c r="D2880" s="22"/>
      <c r="E2880" s="2" t="s">
        <v>5562</v>
      </c>
      <c r="F2880" s="2" t="s">
        <v>6410</v>
      </c>
      <c r="G2880" s="2" t="s">
        <v>652</v>
      </c>
      <c r="H2880" s="17">
        <v>44828</v>
      </c>
      <c r="I2880" s="22" t="s">
        <v>4587</v>
      </c>
    </row>
    <row r="2881" spans="1:9">
      <c r="A2881" s="22">
        <f t="shared" si="77"/>
        <v>2692</v>
      </c>
      <c r="B2881" s="21"/>
      <c r="C2881" s="21">
        <v>80002931</v>
      </c>
      <c r="D2881" s="22"/>
      <c r="E2881" s="2" t="s">
        <v>5290</v>
      </c>
      <c r="F2881" s="2" t="s">
        <v>6410</v>
      </c>
      <c r="G2881" s="2" t="s">
        <v>652</v>
      </c>
      <c r="H2881" s="17">
        <v>44828</v>
      </c>
      <c r="I2881" s="22" t="s">
        <v>4587</v>
      </c>
    </row>
    <row r="2882" spans="1:9">
      <c r="A2882" s="22">
        <f t="shared" si="77"/>
        <v>2693</v>
      </c>
      <c r="B2882" s="21"/>
      <c r="C2882" s="21">
        <v>119133</v>
      </c>
      <c r="D2882" s="22"/>
      <c r="E2882" s="2" t="s">
        <v>6834</v>
      </c>
      <c r="F2882" s="2" t="s">
        <v>6410</v>
      </c>
      <c r="G2882" s="2" t="s">
        <v>6616</v>
      </c>
      <c r="H2882" s="17">
        <v>44828</v>
      </c>
      <c r="I2882" s="22" t="s">
        <v>4587</v>
      </c>
    </row>
    <row r="2883" spans="1:9">
      <c r="A2883" s="22">
        <f t="shared" si="77"/>
        <v>2694</v>
      </c>
      <c r="B2883" s="21"/>
      <c r="C2883" s="21">
        <v>80002613</v>
      </c>
      <c r="D2883" s="22"/>
      <c r="E2883" s="2" t="s">
        <v>6835</v>
      </c>
      <c r="F2883" s="2" t="s">
        <v>6410</v>
      </c>
      <c r="G2883" s="2" t="s">
        <v>206</v>
      </c>
      <c r="H2883" s="17">
        <v>44829</v>
      </c>
      <c r="I2883" s="22" t="s">
        <v>4587</v>
      </c>
    </row>
    <row r="2884" spans="1:9">
      <c r="A2884" s="22">
        <f t="shared" si="77"/>
        <v>2695</v>
      </c>
      <c r="B2884" s="21"/>
      <c r="C2884" s="21">
        <v>80002620</v>
      </c>
      <c r="D2884" s="22"/>
      <c r="E2884" s="2" t="s">
        <v>5992</v>
      </c>
      <c r="F2884" s="2" t="s">
        <v>6410</v>
      </c>
      <c r="G2884" s="2" t="s">
        <v>206</v>
      </c>
      <c r="H2884" s="17">
        <v>44829</v>
      </c>
      <c r="I2884" s="22" t="s">
        <v>4587</v>
      </c>
    </row>
    <row r="2885" spans="1:9">
      <c r="A2885" s="22">
        <f t="shared" si="77"/>
        <v>2696</v>
      </c>
      <c r="B2885" s="21"/>
      <c r="C2885" s="21">
        <v>2107222</v>
      </c>
      <c r="D2885" s="22"/>
      <c r="E2885" s="2" t="s">
        <v>6836</v>
      </c>
      <c r="F2885" s="2" t="s">
        <v>6419</v>
      </c>
      <c r="G2885" s="2" t="s">
        <v>652</v>
      </c>
      <c r="H2885" s="17">
        <v>44829</v>
      </c>
      <c r="I2885" s="22" t="s">
        <v>4587</v>
      </c>
    </row>
    <row r="2886" spans="1:9">
      <c r="A2886" s="22">
        <f t="shared" si="77"/>
        <v>2697</v>
      </c>
      <c r="B2886" s="21"/>
      <c r="C2886" s="21">
        <v>80003521</v>
      </c>
      <c r="D2886" s="22"/>
      <c r="E2886" s="2" t="s">
        <v>1704</v>
      </c>
      <c r="F2886" s="2" t="s">
        <v>6410</v>
      </c>
      <c r="G2886" s="2" t="s">
        <v>206</v>
      </c>
      <c r="H2886" s="17">
        <v>44829</v>
      </c>
      <c r="I2886" s="22" t="s">
        <v>4587</v>
      </c>
    </row>
    <row r="2887" spans="1:9">
      <c r="A2887" s="22">
        <f t="shared" si="77"/>
        <v>2698</v>
      </c>
      <c r="B2887" s="21"/>
      <c r="C2887" s="21">
        <v>80003522</v>
      </c>
      <c r="D2887" s="22"/>
      <c r="E2887" s="2" t="s">
        <v>6837</v>
      </c>
      <c r="F2887" s="2" t="s">
        <v>6410</v>
      </c>
      <c r="G2887" s="2" t="s">
        <v>206</v>
      </c>
      <c r="H2887" s="17">
        <v>44829</v>
      </c>
      <c r="I2887" s="22" t="s">
        <v>4587</v>
      </c>
    </row>
    <row r="2888" spans="1:9">
      <c r="A2888" s="22">
        <f t="shared" si="77"/>
        <v>2699</v>
      </c>
      <c r="B2888" s="21"/>
      <c r="C2888" s="21">
        <v>80003521</v>
      </c>
      <c r="D2888" s="22"/>
      <c r="E2888" s="2" t="s">
        <v>1704</v>
      </c>
      <c r="F2888" s="2" t="s">
        <v>6410</v>
      </c>
      <c r="G2888" s="2" t="s">
        <v>206</v>
      </c>
      <c r="H2888" s="17">
        <v>44829</v>
      </c>
      <c r="I2888" s="22" t="s">
        <v>4587</v>
      </c>
    </row>
    <row r="2889" spans="1:9">
      <c r="A2889" s="22">
        <f t="shared" si="77"/>
        <v>2700</v>
      </c>
      <c r="B2889" s="21"/>
      <c r="C2889" s="21">
        <v>80004167</v>
      </c>
      <c r="D2889" s="22"/>
      <c r="E2889" s="2" t="s">
        <v>6838</v>
      </c>
      <c r="F2889" s="2" t="s">
        <v>6410</v>
      </c>
      <c r="G2889" s="2" t="s">
        <v>206</v>
      </c>
      <c r="H2889" s="17">
        <v>44829</v>
      </c>
      <c r="I2889" s="22" t="s">
        <v>4587</v>
      </c>
    </row>
    <row r="2890" spans="1:9">
      <c r="A2890" s="22">
        <f t="shared" si="77"/>
        <v>2701</v>
      </c>
      <c r="B2890" s="21"/>
      <c r="C2890" s="21">
        <v>80002650</v>
      </c>
      <c r="D2890" s="22"/>
      <c r="E2890" s="2" t="s">
        <v>3421</v>
      </c>
      <c r="F2890" s="2" t="s">
        <v>6410</v>
      </c>
      <c r="G2890" s="2" t="s">
        <v>206</v>
      </c>
      <c r="H2890" s="17">
        <v>44829</v>
      </c>
      <c r="I2890" s="22" t="s">
        <v>4587</v>
      </c>
    </row>
    <row r="2891" spans="1:9">
      <c r="A2891" s="22">
        <f t="shared" si="77"/>
        <v>2702</v>
      </c>
      <c r="B2891" s="21"/>
      <c r="C2891" s="21">
        <v>80004174</v>
      </c>
      <c r="D2891" s="22"/>
      <c r="E2891" s="2" t="s">
        <v>2967</v>
      </c>
      <c r="F2891" s="2" t="s">
        <v>6410</v>
      </c>
      <c r="G2891" s="2" t="s">
        <v>206</v>
      </c>
      <c r="H2891" s="17">
        <v>44829</v>
      </c>
      <c r="I2891" s="22" t="s">
        <v>4587</v>
      </c>
    </row>
    <row r="2892" spans="1:9">
      <c r="A2892" s="22">
        <f t="shared" si="77"/>
        <v>2703</v>
      </c>
      <c r="B2892" s="21"/>
      <c r="C2892" s="21">
        <v>80002837</v>
      </c>
      <c r="D2892" s="22"/>
      <c r="E2892" s="2" t="s">
        <v>6839</v>
      </c>
      <c r="F2892" s="2" t="s">
        <v>6410</v>
      </c>
      <c r="G2892" s="2" t="s">
        <v>652</v>
      </c>
      <c r="H2892" s="17">
        <v>44829</v>
      </c>
      <c r="I2892" s="22" t="s">
        <v>4587</v>
      </c>
    </row>
    <row r="2893" spans="1:9">
      <c r="A2893" s="22">
        <f t="shared" si="77"/>
        <v>2704</v>
      </c>
      <c r="B2893" s="21"/>
      <c r="C2893" s="21">
        <v>116136</v>
      </c>
      <c r="D2893" s="22"/>
      <c r="E2893" s="2" t="s">
        <v>5305</v>
      </c>
      <c r="F2893" s="2" t="s">
        <v>6410</v>
      </c>
      <c r="G2893" s="2" t="s">
        <v>652</v>
      </c>
      <c r="H2893" s="17">
        <v>44829</v>
      </c>
      <c r="I2893" s="22" t="s">
        <v>4587</v>
      </c>
    </row>
    <row r="2894" spans="1:9">
      <c r="A2894" s="22">
        <f t="shared" si="77"/>
        <v>2705</v>
      </c>
      <c r="B2894" s="21"/>
      <c r="C2894" s="21">
        <v>80002783</v>
      </c>
      <c r="D2894" s="22"/>
      <c r="E2894" s="2" t="s">
        <v>6840</v>
      </c>
      <c r="F2894" s="2" t="s">
        <v>6410</v>
      </c>
      <c r="G2894" s="2" t="s">
        <v>652</v>
      </c>
      <c r="H2894" s="17">
        <v>44829</v>
      </c>
      <c r="I2894" s="22" t="s">
        <v>4587</v>
      </c>
    </row>
    <row r="2895" spans="1:9">
      <c r="A2895" s="22">
        <f t="shared" si="77"/>
        <v>2706</v>
      </c>
      <c r="B2895" s="21"/>
      <c r="C2895" s="21">
        <v>80004624</v>
      </c>
      <c r="D2895" s="22"/>
      <c r="E2895" s="2" t="s">
        <v>6841</v>
      </c>
      <c r="F2895" s="2" t="s">
        <v>6410</v>
      </c>
      <c r="G2895" s="2" t="s">
        <v>206</v>
      </c>
      <c r="H2895" s="17">
        <v>44829</v>
      </c>
      <c r="I2895" s="22" t="s">
        <v>4587</v>
      </c>
    </row>
    <row r="2896" spans="1:9">
      <c r="A2896" s="22">
        <f t="shared" si="77"/>
        <v>2707</v>
      </c>
      <c r="B2896" s="21"/>
      <c r="C2896" s="21">
        <v>1111232</v>
      </c>
      <c r="D2896" s="22"/>
      <c r="E2896" s="2" t="s">
        <v>6842</v>
      </c>
      <c r="F2896" s="2" t="s">
        <v>6410</v>
      </c>
      <c r="G2896" s="2" t="s">
        <v>652</v>
      </c>
      <c r="H2896" s="17">
        <v>44829</v>
      </c>
      <c r="I2896" s="22" t="s">
        <v>4587</v>
      </c>
    </row>
    <row r="2897" spans="1:9">
      <c r="A2897" s="22">
        <f t="shared" si="77"/>
        <v>2708</v>
      </c>
      <c r="B2897" s="21"/>
      <c r="C2897" s="21">
        <v>80004529</v>
      </c>
      <c r="D2897" s="22"/>
      <c r="E2897" s="2" t="s">
        <v>5490</v>
      </c>
      <c r="F2897" s="2" t="s">
        <v>6410</v>
      </c>
      <c r="G2897" s="2" t="s">
        <v>206</v>
      </c>
      <c r="H2897" s="17">
        <v>44829</v>
      </c>
      <c r="I2897" s="22" t="s">
        <v>4587</v>
      </c>
    </row>
    <row r="2898" spans="1:9">
      <c r="A2898" s="22">
        <f t="shared" si="77"/>
        <v>2709</v>
      </c>
      <c r="B2898" s="21"/>
      <c r="C2898" s="21">
        <v>80002957</v>
      </c>
      <c r="D2898" s="22"/>
      <c r="E2898" s="2" t="s">
        <v>6158</v>
      </c>
      <c r="F2898" s="2" t="s">
        <v>6410</v>
      </c>
      <c r="G2898" s="2" t="s">
        <v>652</v>
      </c>
      <c r="H2898" s="17">
        <v>44829</v>
      </c>
      <c r="I2898" s="22" t="s">
        <v>4587</v>
      </c>
    </row>
    <row r="2899" spans="1:9">
      <c r="A2899" s="22">
        <f t="shared" si="77"/>
        <v>2710</v>
      </c>
      <c r="B2899" s="21"/>
      <c r="C2899" s="21">
        <v>80002547</v>
      </c>
      <c r="D2899" s="22"/>
      <c r="E2899" s="2" t="s">
        <v>5500</v>
      </c>
      <c r="F2899" s="2" t="s">
        <v>6410</v>
      </c>
      <c r="G2899" s="2" t="s">
        <v>206</v>
      </c>
      <c r="H2899" s="17">
        <v>44829</v>
      </c>
      <c r="I2899" s="22" t="s">
        <v>4587</v>
      </c>
    </row>
    <row r="2900" spans="1:9">
      <c r="A2900" s="22">
        <f t="shared" si="77"/>
        <v>2711</v>
      </c>
      <c r="B2900" s="21"/>
      <c r="C2900" s="21">
        <v>1107222</v>
      </c>
      <c r="D2900" s="22"/>
      <c r="E2900" s="2" t="s">
        <v>411</v>
      </c>
      <c r="F2900" s="2" t="s">
        <v>6419</v>
      </c>
      <c r="G2900" s="2" t="s">
        <v>652</v>
      </c>
      <c r="H2900" s="17">
        <v>44829</v>
      </c>
      <c r="I2900" s="22" t="s">
        <v>4587</v>
      </c>
    </row>
    <row r="2901" spans="1:9">
      <c r="A2901" s="22">
        <f t="shared" si="77"/>
        <v>2712</v>
      </c>
      <c r="B2901" s="21"/>
      <c r="C2901" s="21">
        <v>2505222</v>
      </c>
      <c r="D2901" s="22"/>
      <c r="E2901" s="2" t="s">
        <v>454</v>
      </c>
      <c r="F2901" s="2" t="s">
        <v>6419</v>
      </c>
      <c r="G2901" s="2" t="s">
        <v>206</v>
      </c>
      <c r="H2901" s="17">
        <v>44829</v>
      </c>
      <c r="I2901" s="22" t="s">
        <v>4587</v>
      </c>
    </row>
    <row r="2902" spans="1:9">
      <c r="A2902" s="22">
        <f t="shared" si="77"/>
        <v>2713</v>
      </c>
      <c r="B2902" s="21"/>
      <c r="C2902" s="21">
        <v>80004583</v>
      </c>
      <c r="D2902" s="22"/>
      <c r="E2902" s="2" t="s">
        <v>6843</v>
      </c>
      <c r="F2902" s="2" t="s">
        <v>6410</v>
      </c>
      <c r="G2902" s="2" t="s">
        <v>206</v>
      </c>
      <c r="H2902" s="17">
        <v>44829</v>
      </c>
      <c r="I2902" s="22" t="s">
        <v>4587</v>
      </c>
    </row>
    <row r="2903" spans="1:9">
      <c r="A2903" s="22">
        <f t="shared" si="77"/>
        <v>2714</v>
      </c>
      <c r="B2903" s="21"/>
      <c r="C2903" s="21">
        <v>80003531</v>
      </c>
      <c r="D2903" s="22"/>
      <c r="E2903" s="2" t="s">
        <v>6185</v>
      </c>
      <c r="F2903" s="2" t="s">
        <v>6410</v>
      </c>
      <c r="G2903" s="2" t="s">
        <v>206</v>
      </c>
      <c r="H2903" s="17">
        <v>44830</v>
      </c>
      <c r="I2903" s="22" t="s">
        <v>4587</v>
      </c>
    </row>
    <row r="2904" spans="1:9">
      <c r="A2904" s="22">
        <f t="shared" si="77"/>
        <v>2715</v>
      </c>
      <c r="B2904" s="21"/>
      <c r="C2904" s="21">
        <v>80003018</v>
      </c>
      <c r="D2904" s="22"/>
      <c r="E2904" s="2" t="s">
        <v>6232</v>
      </c>
      <c r="F2904" s="2" t="s">
        <v>6410</v>
      </c>
      <c r="G2904" s="2" t="s">
        <v>652</v>
      </c>
      <c r="H2904" s="17">
        <v>44830</v>
      </c>
      <c r="I2904" s="22" t="s">
        <v>4587</v>
      </c>
    </row>
    <row r="2905" spans="1:9">
      <c r="A2905" s="22">
        <f t="shared" si="77"/>
        <v>2716</v>
      </c>
      <c r="B2905" s="21"/>
      <c r="C2905" s="21">
        <v>80002248</v>
      </c>
      <c r="D2905" s="22"/>
      <c r="E2905" s="2" t="s">
        <v>6844</v>
      </c>
      <c r="F2905" s="2" t="s">
        <v>6410</v>
      </c>
      <c r="G2905" s="2" t="s">
        <v>206</v>
      </c>
      <c r="H2905" s="17">
        <v>44830</v>
      </c>
      <c r="I2905" s="22" t="s">
        <v>4587</v>
      </c>
    </row>
    <row r="2906" spans="1:9">
      <c r="A2906" s="22">
        <f t="shared" si="77"/>
        <v>2717</v>
      </c>
      <c r="B2906" s="21"/>
      <c r="C2906" s="21">
        <v>20040180</v>
      </c>
      <c r="D2906" s="22"/>
      <c r="E2906" s="2" t="s">
        <v>6845</v>
      </c>
      <c r="F2906" s="2" t="s">
        <v>5138</v>
      </c>
      <c r="G2906" s="2" t="s">
        <v>15</v>
      </c>
      <c r="H2906" s="17">
        <v>44830</v>
      </c>
      <c r="I2906" s="22" t="s">
        <v>4587</v>
      </c>
    </row>
    <row r="2907" spans="1:9">
      <c r="A2907" s="22">
        <f t="shared" si="77"/>
        <v>2718</v>
      </c>
      <c r="B2907" s="21"/>
      <c r="C2907" s="21">
        <v>80001844</v>
      </c>
      <c r="D2907" s="22"/>
      <c r="E2907" s="2" t="s">
        <v>5532</v>
      </c>
      <c r="F2907" s="2" t="s">
        <v>6410</v>
      </c>
      <c r="G2907" s="2" t="s">
        <v>206</v>
      </c>
      <c r="H2907" s="17">
        <v>44830</v>
      </c>
      <c r="I2907" s="22" t="s">
        <v>4587</v>
      </c>
    </row>
    <row r="2908" spans="1:9">
      <c r="A2908" s="22">
        <f t="shared" si="77"/>
        <v>2719</v>
      </c>
      <c r="B2908" s="21"/>
      <c r="C2908" s="21">
        <v>80004609</v>
      </c>
      <c r="D2908" s="22"/>
      <c r="E2908" s="2" t="s">
        <v>3229</v>
      </c>
      <c r="F2908" s="2" t="s">
        <v>6410</v>
      </c>
      <c r="G2908" s="2" t="s">
        <v>206</v>
      </c>
      <c r="H2908" s="17">
        <v>44830</v>
      </c>
      <c r="I2908" s="22" t="s">
        <v>4587</v>
      </c>
    </row>
    <row r="2909" spans="1:9">
      <c r="A2909" s="22">
        <f t="shared" si="77"/>
        <v>2720</v>
      </c>
      <c r="B2909" s="21"/>
      <c r="C2909" s="21">
        <v>80004610</v>
      </c>
      <c r="D2909" s="22"/>
      <c r="E2909" s="2" t="s">
        <v>6846</v>
      </c>
      <c r="F2909" s="2" t="s">
        <v>6410</v>
      </c>
      <c r="G2909" s="2" t="s">
        <v>206</v>
      </c>
      <c r="H2909" s="17">
        <v>44830</v>
      </c>
      <c r="I2909" s="22" t="s">
        <v>4587</v>
      </c>
    </row>
    <row r="2910" spans="1:9">
      <c r="A2910" s="22">
        <f t="shared" si="77"/>
        <v>2721</v>
      </c>
      <c r="B2910" s="21"/>
      <c r="C2910" s="21">
        <v>80002356</v>
      </c>
      <c r="D2910" s="22"/>
      <c r="E2910" s="2" t="s">
        <v>6847</v>
      </c>
      <c r="F2910" s="2" t="s">
        <v>6410</v>
      </c>
      <c r="G2910" s="2" t="s">
        <v>206</v>
      </c>
      <c r="H2910" s="17">
        <v>44830</v>
      </c>
      <c r="I2910" s="22" t="s">
        <v>4587</v>
      </c>
    </row>
    <row r="2911" spans="1:9">
      <c r="A2911" s="22">
        <f t="shared" si="77"/>
        <v>2722</v>
      </c>
      <c r="B2911" s="21"/>
      <c r="C2911" s="21">
        <v>80002735</v>
      </c>
      <c r="D2911" s="22"/>
      <c r="E2911" s="2" t="s">
        <v>6008</v>
      </c>
      <c r="F2911" s="2" t="s">
        <v>6410</v>
      </c>
      <c r="G2911" s="2" t="s">
        <v>206</v>
      </c>
      <c r="H2911" s="17">
        <v>44830</v>
      </c>
      <c r="I2911" s="22" t="s">
        <v>4587</v>
      </c>
    </row>
    <row r="2912" spans="1:9">
      <c r="A2912" s="22">
        <f t="shared" si="77"/>
        <v>2723</v>
      </c>
      <c r="B2912" s="21"/>
      <c r="C2912" s="21">
        <v>80002334</v>
      </c>
      <c r="D2912" s="22"/>
      <c r="E2912" s="2" t="s">
        <v>5988</v>
      </c>
      <c r="F2912" s="2" t="s">
        <v>6410</v>
      </c>
      <c r="G2912" s="2" t="s">
        <v>206</v>
      </c>
      <c r="H2912" s="17">
        <v>44830</v>
      </c>
      <c r="I2912" s="22" t="s">
        <v>4587</v>
      </c>
    </row>
    <row r="2913" spans="1:9">
      <c r="A2913" s="22">
        <f t="shared" si="77"/>
        <v>2724</v>
      </c>
      <c r="B2913" s="21"/>
      <c r="C2913" s="21">
        <v>80001844</v>
      </c>
      <c r="D2913" s="22"/>
      <c r="E2913" s="2" t="s">
        <v>5532</v>
      </c>
      <c r="F2913" s="2" t="s">
        <v>6410</v>
      </c>
      <c r="G2913" s="2" t="s">
        <v>206</v>
      </c>
      <c r="H2913" s="17">
        <v>44830</v>
      </c>
      <c r="I2913" s="22" t="s">
        <v>4587</v>
      </c>
    </row>
    <row r="2914" spans="1:9">
      <c r="A2914" s="22">
        <f t="shared" si="77"/>
        <v>2725</v>
      </c>
      <c r="B2914" s="21"/>
      <c r="C2914" s="21">
        <v>80004602</v>
      </c>
      <c r="D2914" s="22"/>
      <c r="E2914" s="2" t="s">
        <v>6848</v>
      </c>
      <c r="F2914" s="2" t="s">
        <v>6410</v>
      </c>
      <c r="G2914" s="2" t="s">
        <v>206</v>
      </c>
      <c r="H2914" s="17">
        <v>44830</v>
      </c>
      <c r="I2914" s="22" t="s">
        <v>4587</v>
      </c>
    </row>
    <row r="2915" spans="1:9">
      <c r="A2915" s="22">
        <f t="shared" si="77"/>
        <v>2726</v>
      </c>
      <c r="B2915" s="21"/>
      <c r="C2915" s="21">
        <v>80004607</v>
      </c>
      <c r="D2915" s="22"/>
      <c r="E2915" s="2" t="s">
        <v>6849</v>
      </c>
      <c r="F2915" s="2" t="s">
        <v>6410</v>
      </c>
      <c r="G2915" s="2" t="s">
        <v>206</v>
      </c>
      <c r="H2915" s="17">
        <v>44830</v>
      </c>
      <c r="I2915" s="22" t="s">
        <v>4587</v>
      </c>
    </row>
    <row r="2916" spans="1:9">
      <c r="A2916" s="22">
        <f t="shared" si="77"/>
        <v>2727</v>
      </c>
      <c r="B2916" s="21"/>
      <c r="C2916" s="21">
        <v>80002884</v>
      </c>
      <c r="D2916" s="22"/>
      <c r="E2916" s="2" t="s">
        <v>6128</v>
      </c>
      <c r="F2916" s="2" t="s">
        <v>6410</v>
      </c>
      <c r="G2916" s="2" t="s">
        <v>206</v>
      </c>
      <c r="H2916" s="17">
        <v>44830</v>
      </c>
      <c r="I2916" s="22" t="s">
        <v>4587</v>
      </c>
    </row>
    <row r="2917" spans="1:9">
      <c r="A2917" s="22">
        <f t="shared" si="77"/>
        <v>2728</v>
      </c>
      <c r="B2917" s="21"/>
      <c r="C2917" s="21">
        <v>80004609</v>
      </c>
      <c r="D2917" s="22"/>
      <c r="E2917" s="2" t="s">
        <v>3229</v>
      </c>
      <c r="F2917" s="2" t="s">
        <v>6410</v>
      </c>
      <c r="G2917" s="2" t="s">
        <v>206</v>
      </c>
      <c r="H2917" s="17">
        <v>44830</v>
      </c>
      <c r="I2917" s="22" t="s">
        <v>4587</v>
      </c>
    </row>
    <row r="2918" spans="1:9">
      <c r="A2918" s="22">
        <f t="shared" si="77"/>
        <v>2729</v>
      </c>
      <c r="B2918" s="21"/>
      <c r="C2918" s="21">
        <v>80002509</v>
      </c>
      <c r="D2918" s="22"/>
      <c r="E2918" s="2" t="s">
        <v>6850</v>
      </c>
      <c r="F2918" s="2" t="s">
        <v>6410</v>
      </c>
      <c r="G2918" s="2" t="s">
        <v>206</v>
      </c>
      <c r="H2918" s="17">
        <v>44830</v>
      </c>
      <c r="I2918" s="22" t="s">
        <v>4587</v>
      </c>
    </row>
    <row r="2919" spans="1:9">
      <c r="A2919" s="22">
        <f t="shared" si="77"/>
        <v>2730</v>
      </c>
      <c r="B2919" s="21"/>
      <c r="C2919" s="21">
        <v>80002684</v>
      </c>
      <c r="D2919" s="22"/>
      <c r="E2919" s="2" t="s">
        <v>3287</v>
      </c>
      <c r="F2919" s="2" t="s">
        <v>6410</v>
      </c>
      <c r="G2919" s="2" t="s">
        <v>206</v>
      </c>
      <c r="H2919" s="17">
        <v>44830</v>
      </c>
      <c r="I2919" s="22" t="s">
        <v>4587</v>
      </c>
    </row>
    <row r="2920" spans="1:9">
      <c r="A2920" s="22">
        <f t="shared" si="77"/>
        <v>2731</v>
      </c>
      <c r="B2920" s="21"/>
      <c r="C2920" s="21">
        <v>80002515</v>
      </c>
      <c r="D2920" s="22"/>
      <c r="E2920" s="2" t="s">
        <v>5552</v>
      </c>
      <c r="F2920" s="2" t="s">
        <v>6410</v>
      </c>
      <c r="G2920" s="2" t="s">
        <v>206</v>
      </c>
      <c r="H2920" s="17">
        <v>44830</v>
      </c>
      <c r="I2920" s="22" t="s">
        <v>4587</v>
      </c>
    </row>
    <row r="2921" spans="1:9">
      <c r="A2921" s="22">
        <f t="shared" si="77"/>
        <v>2732</v>
      </c>
      <c r="B2921" s="21"/>
      <c r="C2921" s="21">
        <v>80003018</v>
      </c>
      <c r="D2921" s="22"/>
      <c r="E2921" s="2" t="s">
        <v>2606</v>
      </c>
      <c r="F2921" s="2" t="s">
        <v>6410</v>
      </c>
      <c r="G2921" s="2" t="s">
        <v>652</v>
      </c>
      <c r="H2921" s="17">
        <v>44830</v>
      </c>
      <c r="I2921" s="22" t="s">
        <v>4587</v>
      </c>
    </row>
    <row r="2922" spans="1:9">
      <c r="A2922" s="22">
        <f t="shared" si="77"/>
        <v>2733</v>
      </c>
      <c r="B2922" s="21"/>
      <c r="C2922" s="21">
        <v>2909213</v>
      </c>
      <c r="D2922" s="22"/>
      <c r="E2922" s="2" t="s">
        <v>593</v>
      </c>
      <c r="F2922" s="2" t="s">
        <v>6419</v>
      </c>
      <c r="G2922" s="2" t="s">
        <v>652</v>
      </c>
      <c r="H2922" s="17">
        <v>44830</v>
      </c>
      <c r="I2922" s="22" t="s">
        <v>4587</v>
      </c>
    </row>
    <row r="2923" spans="1:9">
      <c r="A2923" s="22">
        <f t="shared" si="77"/>
        <v>2734</v>
      </c>
      <c r="B2923" s="21"/>
      <c r="C2923" s="21">
        <v>80003009</v>
      </c>
      <c r="D2923" s="22"/>
      <c r="E2923" s="2" t="s">
        <v>5258</v>
      </c>
      <c r="F2923" s="2" t="s">
        <v>6410</v>
      </c>
      <c r="G2923" s="2" t="s">
        <v>206</v>
      </c>
      <c r="H2923" s="17">
        <v>44830</v>
      </c>
      <c r="I2923" s="22" t="s">
        <v>4587</v>
      </c>
    </row>
    <row r="2924" spans="1:9">
      <c r="A2924" s="22">
        <f t="shared" si="77"/>
        <v>2735</v>
      </c>
      <c r="B2924" s="21"/>
      <c r="C2924" s="21">
        <v>80003866</v>
      </c>
      <c r="D2924" s="22"/>
      <c r="E2924" s="2" t="s">
        <v>6196</v>
      </c>
      <c r="F2924" s="2" t="s">
        <v>6410</v>
      </c>
      <c r="G2924" s="2" t="s">
        <v>206</v>
      </c>
      <c r="H2924" s="17">
        <v>44831</v>
      </c>
      <c r="I2924" s="22" t="s">
        <v>4587</v>
      </c>
    </row>
    <row r="2925" spans="1:9">
      <c r="A2925" s="22">
        <f t="shared" si="77"/>
        <v>2736</v>
      </c>
      <c r="B2925" s="21"/>
      <c r="C2925" s="21">
        <v>80002980</v>
      </c>
      <c r="D2925" s="22"/>
      <c r="E2925" s="2" t="s">
        <v>5361</v>
      </c>
      <c r="F2925" s="2" t="s">
        <v>6410</v>
      </c>
      <c r="G2925" s="2" t="s">
        <v>652</v>
      </c>
      <c r="H2925" s="17">
        <v>44831</v>
      </c>
      <c r="I2925" s="22" t="s">
        <v>4587</v>
      </c>
    </row>
    <row r="2926" spans="1:9">
      <c r="A2926" s="22">
        <f t="shared" si="77"/>
        <v>2737</v>
      </c>
      <c r="B2926" s="21"/>
      <c r="C2926" s="21">
        <v>811212</v>
      </c>
      <c r="D2926" s="22"/>
      <c r="E2926" s="2" t="s">
        <v>6851</v>
      </c>
      <c r="F2926" s="2" t="s">
        <v>6419</v>
      </c>
      <c r="G2926" s="2" t="s">
        <v>937</v>
      </c>
      <c r="H2926" s="17">
        <v>44831</v>
      </c>
      <c r="I2926" s="22" t="s">
        <v>4587</v>
      </c>
    </row>
    <row r="2927" spans="1:9">
      <c r="A2927" s="22">
        <f t="shared" si="77"/>
        <v>2738</v>
      </c>
      <c r="B2927" s="21"/>
      <c r="C2927" s="21">
        <v>80002034</v>
      </c>
      <c r="D2927" s="22"/>
      <c r="E2927" s="2" t="s">
        <v>5318</v>
      </c>
      <c r="F2927" s="2" t="s">
        <v>6410</v>
      </c>
      <c r="G2927" s="2" t="s">
        <v>206</v>
      </c>
      <c r="H2927" s="17">
        <v>44832</v>
      </c>
      <c r="I2927" s="22" t="s">
        <v>4587</v>
      </c>
    </row>
    <row r="2928" spans="1:9">
      <c r="A2928" s="22">
        <f t="shared" si="77"/>
        <v>2739</v>
      </c>
      <c r="B2928" s="21"/>
      <c r="C2928" s="21">
        <v>80003986</v>
      </c>
      <c r="D2928" s="22"/>
      <c r="E2928" s="2" t="s">
        <v>1679</v>
      </c>
      <c r="F2928" s="2" t="s">
        <v>6410</v>
      </c>
      <c r="G2928" s="2" t="s">
        <v>206</v>
      </c>
      <c r="H2928" s="17">
        <v>44832</v>
      </c>
      <c r="I2928" s="22" t="s">
        <v>4587</v>
      </c>
    </row>
    <row r="2929" spans="1:9">
      <c r="A2929" s="22">
        <f t="shared" si="77"/>
        <v>2740</v>
      </c>
      <c r="B2929" s="21"/>
      <c r="C2929" s="21">
        <v>80004622</v>
      </c>
      <c r="D2929" s="22"/>
      <c r="E2929" s="2" t="s">
        <v>6852</v>
      </c>
      <c r="F2929" s="2" t="s">
        <v>6410</v>
      </c>
      <c r="G2929" s="2" t="s">
        <v>206</v>
      </c>
      <c r="H2929" s="17">
        <v>44832</v>
      </c>
      <c r="I2929" s="22" t="s">
        <v>4587</v>
      </c>
    </row>
    <row r="2930" spans="1:9">
      <c r="A2930" s="22">
        <f t="shared" si="77"/>
        <v>2741</v>
      </c>
      <c r="B2930" s="21"/>
      <c r="C2930" s="21">
        <v>80004584</v>
      </c>
      <c r="D2930" s="22"/>
      <c r="E2930" s="2" t="s">
        <v>6853</v>
      </c>
      <c r="F2930" s="2" t="s">
        <v>6410</v>
      </c>
      <c r="G2930" s="2" t="s">
        <v>206</v>
      </c>
      <c r="H2930" s="17">
        <v>44832</v>
      </c>
      <c r="I2930" s="22" t="s">
        <v>4587</v>
      </c>
    </row>
    <row r="2931" spans="1:9">
      <c r="A2931" s="22">
        <f t="shared" ref="A2931:A2994" si="78">A2930+1</f>
        <v>2742</v>
      </c>
      <c r="B2931" s="21"/>
      <c r="C2931" s="21">
        <v>8000184</v>
      </c>
      <c r="D2931" s="22"/>
      <c r="E2931" s="2" t="s">
        <v>5455</v>
      </c>
      <c r="F2931" s="2" t="s">
        <v>6410</v>
      </c>
      <c r="G2931" s="2" t="s">
        <v>206</v>
      </c>
      <c r="H2931" s="17">
        <v>44832</v>
      </c>
      <c r="I2931" s="22" t="s">
        <v>4587</v>
      </c>
    </row>
    <row r="2932" spans="1:9">
      <c r="A2932" s="22">
        <f t="shared" si="78"/>
        <v>2743</v>
      </c>
      <c r="B2932" s="21"/>
      <c r="C2932" s="21">
        <v>80002621</v>
      </c>
      <c r="D2932" s="22"/>
      <c r="E2932" s="2" t="s">
        <v>5989</v>
      </c>
      <c r="F2932" s="2" t="s">
        <v>6410</v>
      </c>
      <c r="G2932" s="2" t="s">
        <v>206</v>
      </c>
      <c r="H2932" s="17">
        <v>44832</v>
      </c>
      <c r="I2932" s="22" t="s">
        <v>4587</v>
      </c>
    </row>
    <row r="2933" spans="1:9">
      <c r="A2933" s="22">
        <f t="shared" si="78"/>
        <v>2744</v>
      </c>
      <c r="B2933" s="21"/>
      <c r="C2933" s="21">
        <v>80002647</v>
      </c>
      <c r="D2933" s="22"/>
      <c r="E2933" s="2" t="s">
        <v>2438</v>
      </c>
      <c r="F2933" s="2" t="s">
        <v>6410</v>
      </c>
      <c r="G2933" s="2" t="s">
        <v>206</v>
      </c>
      <c r="H2933" s="17">
        <v>44832</v>
      </c>
      <c r="I2933" s="22" t="s">
        <v>4587</v>
      </c>
    </row>
    <row r="2934" spans="1:9">
      <c r="A2934" s="22">
        <f t="shared" si="78"/>
        <v>2745</v>
      </c>
      <c r="B2934" s="21"/>
      <c r="C2934" s="21">
        <v>80004598</v>
      </c>
      <c r="D2934" s="22"/>
      <c r="E2934" s="2" t="s">
        <v>3372</v>
      </c>
      <c r="F2934" s="2" t="s">
        <v>6410</v>
      </c>
      <c r="G2934" s="2" t="s">
        <v>206</v>
      </c>
      <c r="H2934" s="17">
        <v>44832</v>
      </c>
      <c r="I2934" s="22" t="s">
        <v>4587</v>
      </c>
    </row>
    <row r="2935" spans="1:9">
      <c r="A2935" s="22">
        <f t="shared" si="78"/>
        <v>2746</v>
      </c>
      <c r="B2935" s="21"/>
      <c r="C2935" s="21">
        <v>80000694</v>
      </c>
      <c r="D2935" s="22"/>
      <c r="E2935" s="2" t="s">
        <v>6211</v>
      </c>
      <c r="F2935" s="2" t="s">
        <v>6410</v>
      </c>
      <c r="G2935" s="2" t="s">
        <v>206</v>
      </c>
      <c r="H2935" s="17">
        <v>44832</v>
      </c>
      <c r="I2935" s="22" t="s">
        <v>4587</v>
      </c>
    </row>
    <row r="2936" spans="1:9">
      <c r="A2936" s="22">
        <f t="shared" si="78"/>
        <v>2747</v>
      </c>
      <c r="B2936" s="21"/>
      <c r="C2936" s="21">
        <v>80000665</v>
      </c>
      <c r="D2936" s="22"/>
      <c r="E2936" s="2" t="s">
        <v>5287</v>
      </c>
      <c r="F2936" s="2" t="s">
        <v>6410</v>
      </c>
      <c r="G2936" s="2" t="s">
        <v>206</v>
      </c>
      <c r="H2936" s="17">
        <v>44832</v>
      </c>
      <c r="I2936" s="22" t="s">
        <v>4587</v>
      </c>
    </row>
    <row r="2937" spans="1:9">
      <c r="A2937" s="22">
        <f t="shared" si="78"/>
        <v>2748</v>
      </c>
      <c r="B2937" s="21"/>
      <c r="C2937" s="21">
        <v>80002026</v>
      </c>
      <c r="D2937" s="22"/>
      <c r="E2937" s="2" t="s">
        <v>6854</v>
      </c>
      <c r="F2937" s="2" t="s">
        <v>6410</v>
      </c>
      <c r="G2937" s="2" t="s">
        <v>206</v>
      </c>
      <c r="H2937" s="17">
        <v>44832</v>
      </c>
      <c r="I2937" s="22" t="s">
        <v>4587</v>
      </c>
    </row>
    <row r="2938" spans="1:9">
      <c r="A2938" s="22">
        <f t="shared" si="78"/>
        <v>2749</v>
      </c>
      <c r="B2938" s="21"/>
      <c r="C2938" s="21">
        <v>80003534</v>
      </c>
      <c r="D2938" s="22"/>
      <c r="E2938" s="2" t="s">
        <v>6855</v>
      </c>
      <c r="F2938" s="2" t="s">
        <v>6410</v>
      </c>
      <c r="G2938" s="2" t="s">
        <v>206</v>
      </c>
      <c r="H2938" s="17">
        <v>44832</v>
      </c>
      <c r="I2938" s="22" t="s">
        <v>4587</v>
      </c>
    </row>
    <row r="2939" spans="1:9">
      <c r="A2939" s="22">
        <f t="shared" si="78"/>
        <v>2750</v>
      </c>
      <c r="B2939" s="21"/>
      <c r="C2939" s="21">
        <v>80004257</v>
      </c>
      <c r="D2939" s="22"/>
      <c r="E2939" s="2" t="s">
        <v>6856</v>
      </c>
      <c r="F2939" s="2" t="s">
        <v>6410</v>
      </c>
      <c r="G2939" s="2" t="s">
        <v>652</v>
      </c>
      <c r="H2939" s="17">
        <v>44833</v>
      </c>
      <c r="I2939" s="22" t="s">
        <v>4587</v>
      </c>
    </row>
    <row r="2940" spans="1:9">
      <c r="A2940" s="22">
        <f t="shared" si="78"/>
        <v>2751</v>
      </c>
      <c r="B2940" s="21"/>
      <c r="C2940" s="21" t="s">
        <v>5458</v>
      </c>
      <c r="D2940" s="22"/>
      <c r="E2940" s="2" t="s">
        <v>6857</v>
      </c>
      <c r="F2940" s="2" t="s">
        <v>6419</v>
      </c>
      <c r="G2940" s="2" t="s">
        <v>6616</v>
      </c>
      <c r="H2940" s="17">
        <v>44833</v>
      </c>
      <c r="I2940" s="22" t="s">
        <v>4587</v>
      </c>
    </row>
    <row r="2941" spans="1:9">
      <c r="A2941" s="22">
        <f t="shared" si="78"/>
        <v>2752</v>
      </c>
      <c r="B2941" s="21"/>
      <c r="C2941" s="21">
        <v>200122</v>
      </c>
      <c r="D2941" s="22"/>
      <c r="E2941" s="2" t="s">
        <v>6858</v>
      </c>
      <c r="F2941" s="2" t="s">
        <v>6419</v>
      </c>
      <c r="G2941" s="2" t="s">
        <v>652</v>
      </c>
      <c r="H2941" s="17">
        <v>44833</v>
      </c>
      <c r="I2941" s="22" t="s">
        <v>4587</v>
      </c>
    </row>
    <row r="2942" spans="1:9">
      <c r="A2942" s="22">
        <f t="shared" si="78"/>
        <v>2753</v>
      </c>
      <c r="B2942" s="21"/>
      <c r="C2942" s="21">
        <v>80004762</v>
      </c>
      <c r="D2942" s="22"/>
      <c r="E2942" s="2" t="s">
        <v>6859</v>
      </c>
      <c r="F2942" s="2" t="s">
        <v>6410</v>
      </c>
      <c r="G2942" s="2" t="s">
        <v>652</v>
      </c>
      <c r="H2942" s="17">
        <v>44833</v>
      </c>
      <c r="I2942" s="22" t="s">
        <v>4587</v>
      </c>
    </row>
    <row r="2943" spans="1:9">
      <c r="A2943" s="22">
        <f t="shared" si="78"/>
        <v>2754</v>
      </c>
      <c r="B2943" s="21"/>
      <c r="C2943" s="21">
        <v>80001376</v>
      </c>
      <c r="D2943" s="22"/>
      <c r="E2943" s="2" t="s">
        <v>5349</v>
      </c>
      <c r="F2943" s="2" t="s">
        <v>6410</v>
      </c>
      <c r="G2943" s="2" t="s">
        <v>652</v>
      </c>
      <c r="H2943" s="17">
        <v>44833</v>
      </c>
      <c r="I2943" s="22" t="s">
        <v>4587</v>
      </c>
    </row>
    <row r="2944" spans="1:9">
      <c r="A2944" s="22">
        <f t="shared" si="78"/>
        <v>2755</v>
      </c>
      <c r="B2944" s="21"/>
      <c r="C2944" s="21">
        <v>80002437</v>
      </c>
      <c r="D2944" s="22"/>
      <c r="E2944" s="2" t="s">
        <v>5816</v>
      </c>
      <c r="F2944" s="2" t="s">
        <v>6410</v>
      </c>
      <c r="G2944" s="2" t="s">
        <v>206</v>
      </c>
      <c r="H2944" s="17">
        <v>44833</v>
      </c>
      <c r="I2944" s="22" t="s">
        <v>4587</v>
      </c>
    </row>
    <row r="2945" spans="1:9">
      <c r="A2945" s="22">
        <f t="shared" si="78"/>
        <v>2756</v>
      </c>
      <c r="B2945" s="21"/>
      <c r="C2945" s="21">
        <v>80004596</v>
      </c>
      <c r="D2945" s="22"/>
      <c r="E2945" s="2" t="s">
        <v>6860</v>
      </c>
      <c r="F2945" s="2" t="s">
        <v>6410</v>
      </c>
      <c r="G2945" s="2" t="s">
        <v>206</v>
      </c>
      <c r="H2945" s="17">
        <v>44834</v>
      </c>
      <c r="I2945" s="22" t="s">
        <v>4587</v>
      </c>
    </row>
    <row r="2946" spans="1:9">
      <c r="A2946" s="22">
        <f t="shared" si="78"/>
        <v>2757</v>
      </c>
      <c r="B2946" s="21"/>
      <c r="C2946" s="21">
        <v>80002478</v>
      </c>
      <c r="D2946" s="22"/>
      <c r="E2946" s="2" t="s">
        <v>6861</v>
      </c>
      <c r="F2946" s="2" t="s">
        <v>6410</v>
      </c>
      <c r="G2946" s="2" t="s">
        <v>206</v>
      </c>
      <c r="H2946" s="17">
        <v>44834</v>
      </c>
      <c r="I2946" s="22" t="s">
        <v>4587</v>
      </c>
    </row>
    <row r="2947" spans="1:9">
      <c r="A2947" s="22">
        <f t="shared" si="78"/>
        <v>2758</v>
      </c>
      <c r="B2947" s="21"/>
      <c r="C2947" s="21">
        <v>80004625</v>
      </c>
      <c r="D2947" s="22"/>
      <c r="E2947" s="2" t="s">
        <v>6862</v>
      </c>
      <c r="F2947" s="2" t="s">
        <v>6410</v>
      </c>
      <c r="G2947" s="2" t="s">
        <v>206</v>
      </c>
      <c r="H2947" s="17">
        <v>44834</v>
      </c>
      <c r="I2947" s="22" t="s">
        <v>4587</v>
      </c>
    </row>
    <row r="2948" spans="1:9">
      <c r="A2948" s="22">
        <f t="shared" si="78"/>
        <v>2759</v>
      </c>
      <c r="B2948" s="21"/>
      <c r="C2948" s="21">
        <v>80001831</v>
      </c>
      <c r="D2948" s="22"/>
      <c r="E2948" s="2" t="s">
        <v>5821</v>
      </c>
      <c r="F2948" s="2" t="s">
        <v>6410</v>
      </c>
      <c r="G2948" s="2" t="s">
        <v>206</v>
      </c>
      <c r="H2948" s="17">
        <v>44834</v>
      </c>
      <c r="I2948" s="22" t="s">
        <v>4587</v>
      </c>
    </row>
    <row r="2949" spans="1:9">
      <c r="A2949" s="22">
        <f t="shared" si="78"/>
        <v>2760</v>
      </c>
      <c r="B2949" s="21"/>
      <c r="C2949" s="21">
        <v>80001837</v>
      </c>
      <c r="D2949" s="22"/>
      <c r="E2949" s="2" t="s">
        <v>6863</v>
      </c>
      <c r="F2949" s="2" t="s">
        <v>6410</v>
      </c>
      <c r="G2949" s="2" t="s">
        <v>206</v>
      </c>
      <c r="H2949" s="17">
        <v>44834</v>
      </c>
      <c r="I2949" s="22" t="s">
        <v>4587</v>
      </c>
    </row>
    <row r="2950" spans="1:9">
      <c r="A2950" s="22">
        <f t="shared" si="78"/>
        <v>2761</v>
      </c>
      <c r="B2950" s="21"/>
      <c r="C2950" s="21">
        <v>80004626</v>
      </c>
      <c r="D2950" s="22"/>
      <c r="E2950" s="2" t="s">
        <v>6864</v>
      </c>
      <c r="F2950" s="2" t="s">
        <v>6410</v>
      </c>
      <c r="G2950" s="2" t="s">
        <v>206</v>
      </c>
      <c r="H2950" s="17">
        <v>44834</v>
      </c>
      <c r="I2950" s="22" t="s">
        <v>4587</v>
      </c>
    </row>
    <row r="2951" spans="1:9">
      <c r="A2951" s="22">
        <f t="shared" si="78"/>
        <v>2762</v>
      </c>
      <c r="B2951" s="21"/>
      <c r="C2951" s="21">
        <v>80004606</v>
      </c>
      <c r="D2951" s="22"/>
      <c r="E2951" s="2" t="s">
        <v>2607</v>
      </c>
      <c r="F2951" s="2" t="s">
        <v>6410</v>
      </c>
      <c r="G2951" s="2" t="s">
        <v>206</v>
      </c>
      <c r="H2951" s="17">
        <v>44834</v>
      </c>
      <c r="I2951" s="22" t="s">
        <v>4587</v>
      </c>
    </row>
    <row r="2952" spans="1:9">
      <c r="A2952" s="22">
        <f t="shared" si="78"/>
        <v>2763</v>
      </c>
      <c r="B2952" s="21"/>
      <c r="C2952" s="21">
        <v>80002019</v>
      </c>
      <c r="D2952" s="22"/>
      <c r="E2952" s="2" t="s">
        <v>5282</v>
      </c>
      <c r="F2952" s="2" t="s">
        <v>6410</v>
      </c>
      <c r="G2952" s="2" t="s">
        <v>206</v>
      </c>
      <c r="H2952" s="17">
        <v>44834</v>
      </c>
      <c r="I2952" s="22" t="s">
        <v>4587</v>
      </c>
    </row>
    <row r="2953" spans="1:9">
      <c r="A2953" s="22">
        <f t="shared" si="78"/>
        <v>2764</v>
      </c>
      <c r="B2953" s="21"/>
      <c r="C2953" s="21">
        <v>80004593</v>
      </c>
      <c r="D2953" s="22"/>
      <c r="E2953" s="2" t="s">
        <v>2129</v>
      </c>
      <c r="F2953" s="2" t="s">
        <v>6410</v>
      </c>
      <c r="G2953" s="2" t="s">
        <v>937</v>
      </c>
      <c r="H2953" s="17">
        <v>44834</v>
      </c>
      <c r="I2953" s="22" t="s">
        <v>4587</v>
      </c>
    </row>
    <row r="2954" spans="1:9">
      <c r="A2954" s="22">
        <f t="shared" si="78"/>
        <v>2765</v>
      </c>
      <c r="B2954" s="21" t="str">
        <f t="shared" si="74"/>
        <v>80004537</v>
      </c>
      <c r="C2954" s="21">
        <v>80004537</v>
      </c>
      <c r="D2954" s="22"/>
      <c r="E2954" s="2" t="s">
        <v>6865</v>
      </c>
      <c r="F2954" s="2" t="s">
        <v>6410</v>
      </c>
      <c r="G2954" s="2" t="s">
        <v>15</v>
      </c>
      <c r="H2954" s="17">
        <v>44834</v>
      </c>
      <c r="I2954" s="22" t="s">
        <v>4587</v>
      </c>
    </row>
    <row r="2955" spans="1:9">
      <c r="A2955" s="22">
        <f t="shared" si="78"/>
        <v>2766</v>
      </c>
      <c r="B2955" s="21" t="str">
        <f t="shared" si="74"/>
        <v>80003533</v>
      </c>
      <c r="C2955" s="21">
        <v>80003533</v>
      </c>
      <c r="D2955" s="22"/>
      <c r="E2955" s="2" t="s">
        <v>6195</v>
      </c>
      <c r="F2955" s="2" t="s">
        <v>6410</v>
      </c>
      <c r="G2955" s="2" t="s">
        <v>206</v>
      </c>
      <c r="H2955" s="17">
        <v>44834</v>
      </c>
      <c r="I2955" s="22" t="s">
        <v>4587</v>
      </c>
    </row>
    <row r="2956" spans="1:9">
      <c r="A2956" s="22">
        <f t="shared" si="78"/>
        <v>2767</v>
      </c>
      <c r="B2956" s="21"/>
      <c r="C2956" s="21">
        <v>119142</v>
      </c>
      <c r="D2956" s="22"/>
      <c r="E2956" s="2" t="s">
        <v>5321</v>
      </c>
      <c r="F2956" s="2" t="s">
        <v>6410</v>
      </c>
      <c r="G2956" s="2" t="s">
        <v>206</v>
      </c>
      <c r="H2956" s="17">
        <v>44835</v>
      </c>
      <c r="I2956" s="22" t="s">
        <v>4587</v>
      </c>
    </row>
    <row r="2957" spans="1:9">
      <c r="A2957" s="22">
        <f t="shared" si="78"/>
        <v>2768</v>
      </c>
      <c r="B2957" s="21"/>
      <c r="C2957" s="21">
        <v>80004379</v>
      </c>
      <c r="D2957" s="22"/>
      <c r="E2957" s="2" t="s">
        <v>6866</v>
      </c>
      <c r="F2957" s="2" t="s">
        <v>6410</v>
      </c>
      <c r="G2957" s="2" t="s">
        <v>652</v>
      </c>
      <c r="H2957" s="17">
        <v>44835</v>
      </c>
      <c r="I2957" s="22" t="s">
        <v>4587</v>
      </c>
    </row>
    <row r="2958" spans="1:9">
      <c r="A2958" s="22">
        <f t="shared" si="78"/>
        <v>2769</v>
      </c>
      <c r="B2958" s="21"/>
      <c r="C2958" s="21">
        <v>80002932</v>
      </c>
      <c r="D2958" s="22"/>
      <c r="E2958" s="2" t="s">
        <v>5389</v>
      </c>
      <c r="F2958" s="2" t="s">
        <v>6410</v>
      </c>
      <c r="G2958" s="2" t="s">
        <v>652</v>
      </c>
      <c r="H2958" s="17">
        <v>44835</v>
      </c>
      <c r="I2958" s="22" t="s">
        <v>4587</v>
      </c>
    </row>
    <row r="2959" spans="1:9">
      <c r="A2959" s="22">
        <f t="shared" si="78"/>
        <v>2770</v>
      </c>
      <c r="B2959" s="21"/>
      <c r="C2959" s="21">
        <v>80002136</v>
      </c>
      <c r="D2959" s="22"/>
      <c r="E2959" s="2" t="s">
        <v>1480</v>
      </c>
      <c r="F2959" s="2" t="s">
        <v>6410</v>
      </c>
      <c r="G2959" s="2" t="s">
        <v>206</v>
      </c>
      <c r="H2959" s="17">
        <v>44835</v>
      </c>
      <c r="I2959" s="22" t="s">
        <v>4587</v>
      </c>
    </row>
    <row r="2960" spans="1:9">
      <c r="A2960" s="22">
        <f t="shared" si="78"/>
        <v>2771</v>
      </c>
      <c r="B2960" s="21"/>
      <c r="C2960" s="21">
        <v>8002787</v>
      </c>
      <c r="D2960" s="22"/>
      <c r="E2960" s="2" t="s">
        <v>5346</v>
      </c>
      <c r="F2960" s="2" t="s">
        <v>6410</v>
      </c>
      <c r="G2960" s="2" t="s">
        <v>652</v>
      </c>
      <c r="H2960" s="17">
        <v>44835</v>
      </c>
      <c r="I2960" s="22" t="s">
        <v>4587</v>
      </c>
    </row>
    <row r="2961" spans="1:9">
      <c r="A2961" s="22">
        <f t="shared" si="78"/>
        <v>2772</v>
      </c>
      <c r="B2961" s="21"/>
      <c r="C2961" s="21">
        <v>80003352</v>
      </c>
      <c r="D2961" s="22"/>
      <c r="E2961" s="2" t="s">
        <v>6174</v>
      </c>
      <c r="F2961" s="2" t="s">
        <v>6410</v>
      </c>
      <c r="G2961" s="2" t="s">
        <v>6616</v>
      </c>
      <c r="H2961" s="17">
        <v>44835</v>
      </c>
      <c r="I2961" s="22" t="s">
        <v>4587</v>
      </c>
    </row>
    <row r="2962" spans="1:9">
      <c r="A2962" s="22">
        <f t="shared" si="78"/>
        <v>2773</v>
      </c>
      <c r="B2962" s="21"/>
      <c r="C2962" s="21">
        <v>111104</v>
      </c>
      <c r="D2962" s="22"/>
      <c r="E2962" s="2" t="s">
        <v>3792</v>
      </c>
      <c r="F2962" s="2" t="s">
        <v>6410</v>
      </c>
      <c r="G2962" s="2" t="s">
        <v>15</v>
      </c>
      <c r="H2962" s="17">
        <v>44835</v>
      </c>
      <c r="I2962" s="22" t="s">
        <v>4587</v>
      </c>
    </row>
    <row r="2963" spans="1:9">
      <c r="A2963" s="22">
        <f t="shared" si="78"/>
        <v>2774</v>
      </c>
      <c r="B2963" s="21"/>
      <c r="C2963" s="21">
        <v>80002067</v>
      </c>
      <c r="D2963" s="22"/>
      <c r="E2963" s="2" t="s">
        <v>5513</v>
      </c>
      <c r="F2963" s="2" t="s">
        <v>6410</v>
      </c>
      <c r="G2963" s="2" t="s">
        <v>652</v>
      </c>
      <c r="H2963" s="17">
        <v>44835</v>
      </c>
      <c r="I2963" s="22" t="s">
        <v>4587</v>
      </c>
    </row>
    <row r="2964" spans="1:9">
      <c r="A2964" s="22">
        <f t="shared" si="78"/>
        <v>2775</v>
      </c>
      <c r="B2964" s="21"/>
      <c r="C2964" s="21">
        <v>118055</v>
      </c>
      <c r="D2964" s="22"/>
      <c r="E2964" s="2" t="s">
        <v>6867</v>
      </c>
      <c r="F2964" s="2" t="s">
        <v>6410</v>
      </c>
      <c r="G2964" s="2" t="s">
        <v>652</v>
      </c>
      <c r="H2964" s="17">
        <v>44835</v>
      </c>
      <c r="I2964" s="22" t="s">
        <v>4587</v>
      </c>
    </row>
    <row r="2965" spans="1:9">
      <c r="A2965" s="22">
        <f t="shared" si="78"/>
        <v>2776</v>
      </c>
      <c r="B2965" s="21"/>
      <c r="C2965" s="21">
        <v>80004761</v>
      </c>
      <c r="D2965" s="22"/>
      <c r="E2965" s="2" t="s">
        <v>6868</v>
      </c>
      <c r="F2965" s="2" t="s">
        <v>6410</v>
      </c>
      <c r="G2965" s="2" t="s">
        <v>652</v>
      </c>
      <c r="H2965" s="17">
        <v>44835</v>
      </c>
      <c r="I2965" s="22" t="s">
        <v>4587</v>
      </c>
    </row>
    <row r="2966" spans="1:9">
      <c r="A2966" s="22">
        <f t="shared" si="78"/>
        <v>2777</v>
      </c>
      <c r="B2966" s="21"/>
      <c r="C2966" s="21">
        <v>80002332</v>
      </c>
      <c r="D2966" s="22"/>
      <c r="E2966" s="2" t="s">
        <v>5746</v>
      </c>
      <c r="F2966" s="2" t="s">
        <v>6410</v>
      </c>
      <c r="G2966" s="2" t="s">
        <v>652</v>
      </c>
      <c r="H2966" s="17">
        <v>44835</v>
      </c>
      <c r="I2966" s="22" t="s">
        <v>4587</v>
      </c>
    </row>
    <row r="2967" spans="1:9">
      <c r="A2967" s="22">
        <f t="shared" si="78"/>
        <v>2778</v>
      </c>
      <c r="B2967" s="21"/>
      <c r="C2967" s="21">
        <v>104221</v>
      </c>
      <c r="D2967" s="22"/>
      <c r="E2967" s="2" t="s">
        <v>6869</v>
      </c>
      <c r="F2967" s="2" t="s">
        <v>6419</v>
      </c>
      <c r="G2967" s="2" t="s">
        <v>15</v>
      </c>
      <c r="H2967" s="17">
        <v>44835</v>
      </c>
      <c r="I2967" s="22" t="s">
        <v>4587</v>
      </c>
    </row>
    <row r="2968" spans="1:9">
      <c r="A2968" s="22">
        <f t="shared" si="78"/>
        <v>2779</v>
      </c>
      <c r="B2968" s="21"/>
      <c r="C2968" s="21">
        <v>80004629</v>
      </c>
      <c r="D2968" s="22"/>
      <c r="E2968" s="2" t="s">
        <v>6870</v>
      </c>
      <c r="F2968" s="2" t="s">
        <v>6410</v>
      </c>
      <c r="G2968" s="2" t="s">
        <v>206</v>
      </c>
      <c r="H2968" s="17">
        <v>44835</v>
      </c>
      <c r="I2968" s="22" t="s">
        <v>4587</v>
      </c>
    </row>
    <row r="2969" spans="1:9">
      <c r="A2969" s="22">
        <f t="shared" si="78"/>
        <v>2780</v>
      </c>
      <c r="B2969" s="21"/>
      <c r="C2969" s="21">
        <v>197</v>
      </c>
      <c r="D2969" s="22"/>
      <c r="E2969" s="2" t="s">
        <v>5610</v>
      </c>
      <c r="F2969" s="2" t="s">
        <v>5138</v>
      </c>
      <c r="G2969" s="2" t="s">
        <v>652</v>
      </c>
      <c r="H2969" s="17">
        <v>44835</v>
      </c>
      <c r="I2969" s="22" t="s">
        <v>4587</v>
      </c>
    </row>
    <row r="2970" spans="1:9">
      <c r="A2970" s="22">
        <f t="shared" si="78"/>
        <v>2781</v>
      </c>
      <c r="B2970" s="21"/>
      <c r="C2970" s="21">
        <v>119200</v>
      </c>
      <c r="D2970" s="22"/>
      <c r="E2970" s="2" t="s">
        <v>5284</v>
      </c>
      <c r="F2970" s="2" t="s">
        <v>6410</v>
      </c>
      <c r="G2970" s="2" t="s">
        <v>206</v>
      </c>
      <c r="H2970" s="17">
        <v>44835</v>
      </c>
      <c r="I2970" s="22" t="s">
        <v>4587</v>
      </c>
    </row>
    <row r="2971" spans="1:9">
      <c r="A2971" s="22">
        <f t="shared" si="78"/>
        <v>2782</v>
      </c>
      <c r="B2971" s="21"/>
      <c r="C2971" s="21">
        <v>222434</v>
      </c>
      <c r="D2971" s="22"/>
      <c r="E2971" s="2" t="s">
        <v>6871</v>
      </c>
      <c r="F2971" s="2" t="s">
        <v>6422</v>
      </c>
      <c r="G2971" s="2" t="s">
        <v>206</v>
      </c>
      <c r="H2971" s="17">
        <v>44835</v>
      </c>
      <c r="I2971" s="22" t="s">
        <v>4587</v>
      </c>
    </row>
    <row r="2972" spans="1:9">
      <c r="A2972" s="22">
        <f t="shared" si="78"/>
        <v>2783</v>
      </c>
      <c r="B2972" s="21"/>
      <c r="C2972" s="21">
        <v>80002502</v>
      </c>
      <c r="D2972" s="22"/>
      <c r="E2972" s="2" t="s">
        <v>5299</v>
      </c>
      <c r="F2972" s="2" t="s">
        <v>6410</v>
      </c>
      <c r="G2972" s="2" t="s">
        <v>652</v>
      </c>
      <c r="H2972" s="17">
        <v>44836</v>
      </c>
      <c r="I2972" s="22" t="s">
        <v>4587</v>
      </c>
    </row>
    <row r="2973" spans="1:9">
      <c r="A2973" s="22">
        <f t="shared" si="78"/>
        <v>2784</v>
      </c>
      <c r="B2973" s="21"/>
      <c r="C2973" s="21">
        <v>80004632</v>
      </c>
      <c r="D2973" s="22"/>
      <c r="E2973" s="2" t="s">
        <v>6872</v>
      </c>
      <c r="F2973" s="2" t="s">
        <v>6410</v>
      </c>
      <c r="G2973" s="2" t="s">
        <v>206</v>
      </c>
      <c r="H2973" s="17">
        <v>44836</v>
      </c>
      <c r="I2973" s="22" t="s">
        <v>4587</v>
      </c>
    </row>
    <row r="2974" spans="1:9">
      <c r="A2974" s="22">
        <f t="shared" si="78"/>
        <v>2785</v>
      </c>
      <c r="B2974" s="21"/>
      <c r="C2974" s="21">
        <v>80002642</v>
      </c>
      <c r="D2974" s="22"/>
      <c r="E2974" s="2" t="s">
        <v>5928</v>
      </c>
      <c r="F2974" s="2" t="s">
        <v>6410</v>
      </c>
      <c r="G2974" s="2" t="s">
        <v>206</v>
      </c>
      <c r="H2974" s="17">
        <v>44836</v>
      </c>
      <c r="I2974" s="22" t="s">
        <v>4587</v>
      </c>
    </row>
    <row r="2975" spans="1:9">
      <c r="A2975" s="22">
        <f t="shared" si="78"/>
        <v>2786</v>
      </c>
      <c r="B2975" s="21"/>
      <c r="C2975" s="21">
        <v>22040139</v>
      </c>
      <c r="D2975" s="22"/>
      <c r="E2975" s="2" t="s">
        <v>6873</v>
      </c>
      <c r="F2975" s="2" t="s">
        <v>6419</v>
      </c>
      <c r="G2975" s="2" t="s">
        <v>206</v>
      </c>
      <c r="H2975" s="17">
        <v>44836</v>
      </c>
      <c r="I2975" s="22" t="s">
        <v>4587</v>
      </c>
    </row>
    <row r="2976" spans="1:9">
      <c r="A2976" s="22">
        <f t="shared" si="78"/>
        <v>2787</v>
      </c>
      <c r="B2976" s="21"/>
      <c r="C2976" s="21">
        <v>80004600</v>
      </c>
      <c r="D2976" s="22"/>
      <c r="E2976" s="2" t="s">
        <v>6874</v>
      </c>
      <c r="F2976" s="2" t="s">
        <v>6410</v>
      </c>
      <c r="G2976" s="2" t="s">
        <v>206</v>
      </c>
      <c r="H2976" s="17">
        <v>44836</v>
      </c>
      <c r="I2976" s="22" t="s">
        <v>4587</v>
      </c>
    </row>
    <row r="2977" spans="1:9">
      <c r="A2977" s="22">
        <f t="shared" si="78"/>
        <v>2788</v>
      </c>
      <c r="B2977" s="21"/>
      <c r="C2977" s="21">
        <v>80002642</v>
      </c>
      <c r="D2977" s="22"/>
      <c r="E2977" s="2" t="s">
        <v>5928</v>
      </c>
      <c r="F2977" s="2" t="s">
        <v>6410</v>
      </c>
      <c r="G2977" s="2" t="s">
        <v>206</v>
      </c>
      <c r="H2977" s="17">
        <v>44836</v>
      </c>
      <c r="I2977" s="22" t="s">
        <v>4587</v>
      </c>
    </row>
    <row r="2978" spans="1:9">
      <c r="A2978" s="22">
        <f t="shared" si="78"/>
        <v>2789</v>
      </c>
      <c r="B2978" s="21"/>
      <c r="C2978" s="21">
        <v>80004631</v>
      </c>
      <c r="D2978" s="22"/>
      <c r="E2978" s="2" t="s">
        <v>6875</v>
      </c>
      <c r="F2978" s="2" t="s">
        <v>6410</v>
      </c>
      <c r="G2978" s="2" t="s">
        <v>206</v>
      </c>
      <c r="H2978" s="17">
        <v>44836</v>
      </c>
      <c r="I2978" s="22" t="s">
        <v>4587</v>
      </c>
    </row>
    <row r="2979" spans="1:9">
      <c r="A2979" s="22">
        <f t="shared" si="78"/>
        <v>2790</v>
      </c>
      <c r="B2979" s="21"/>
      <c r="C2979" s="21">
        <v>80004632</v>
      </c>
      <c r="D2979" s="22"/>
      <c r="E2979" s="2" t="s">
        <v>6872</v>
      </c>
      <c r="F2979" s="2" t="s">
        <v>6410</v>
      </c>
      <c r="G2979" s="2" t="s">
        <v>206</v>
      </c>
      <c r="H2979" s="17">
        <v>44836</v>
      </c>
      <c r="I2979" s="22" t="s">
        <v>4587</v>
      </c>
    </row>
    <row r="2980" spans="1:9">
      <c r="A2980" s="22">
        <f t="shared" si="78"/>
        <v>2791</v>
      </c>
      <c r="B2980" s="21"/>
      <c r="C2980" s="21">
        <v>80004623</v>
      </c>
      <c r="D2980" s="22"/>
      <c r="E2980" s="2" t="s">
        <v>6876</v>
      </c>
      <c r="F2980" s="2" t="s">
        <v>6410</v>
      </c>
      <c r="G2980" s="2" t="s">
        <v>206</v>
      </c>
      <c r="H2980" s="17">
        <v>44836</v>
      </c>
      <c r="I2980" s="22" t="s">
        <v>4587</v>
      </c>
    </row>
    <row r="2981" spans="1:9">
      <c r="A2981" s="22">
        <f t="shared" si="78"/>
        <v>2792</v>
      </c>
      <c r="B2981" s="21"/>
      <c r="C2981" s="21">
        <v>80002688</v>
      </c>
      <c r="D2981" s="22"/>
      <c r="E2981" s="2" t="s">
        <v>5987</v>
      </c>
      <c r="F2981" s="2" t="s">
        <v>6410</v>
      </c>
      <c r="G2981" s="2" t="s">
        <v>652</v>
      </c>
      <c r="H2981" s="17">
        <v>44836</v>
      </c>
      <c r="I2981" s="22" t="s">
        <v>4587</v>
      </c>
    </row>
    <row r="2982" spans="1:9">
      <c r="A2982" s="22">
        <f t="shared" si="78"/>
        <v>2793</v>
      </c>
      <c r="B2982" s="21"/>
      <c r="C2982" s="21">
        <v>80002966</v>
      </c>
      <c r="D2982" s="22"/>
      <c r="E2982" s="2" t="s">
        <v>1528</v>
      </c>
      <c r="F2982" s="2" t="s">
        <v>6410</v>
      </c>
      <c r="G2982" s="2" t="s">
        <v>6616</v>
      </c>
      <c r="H2982" s="17">
        <v>44836</v>
      </c>
      <c r="I2982" s="22" t="s">
        <v>4587</v>
      </c>
    </row>
    <row r="2983" spans="1:9">
      <c r="A2983" s="22">
        <f t="shared" si="78"/>
        <v>2794</v>
      </c>
      <c r="B2983" s="21"/>
      <c r="C2983" s="21">
        <v>80002661</v>
      </c>
      <c r="D2983" s="22"/>
      <c r="E2983" s="2" t="s">
        <v>1548</v>
      </c>
      <c r="F2983" s="2" t="s">
        <v>6410</v>
      </c>
      <c r="G2983" s="2" t="s">
        <v>206</v>
      </c>
      <c r="H2983" s="17">
        <v>44836</v>
      </c>
      <c r="I2983" s="22" t="s">
        <v>4587</v>
      </c>
    </row>
    <row r="2984" spans="1:9">
      <c r="A2984" s="22">
        <f t="shared" si="78"/>
        <v>2795</v>
      </c>
      <c r="B2984" s="21"/>
      <c r="C2984" s="21">
        <v>80003013</v>
      </c>
      <c r="D2984" s="22"/>
      <c r="E2984" s="2" t="s">
        <v>6275</v>
      </c>
      <c r="F2984" s="2" t="s">
        <v>6410</v>
      </c>
      <c r="G2984" s="2" t="s">
        <v>206</v>
      </c>
      <c r="H2984" s="17">
        <v>44836</v>
      </c>
      <c r="I2984" s="22" t="s">
        <v>4587</v>
      </c>
    </row>
    <row r="2985" spans="1:9">
      <c r="A2985" s="22">
        <f t="shared" si="78"/>
        <v>2796</v>
      </c>
      <c r="B2985" s="21"/>
      <c r="C2985" s="21">
        <v>80002005</v>
      </c>
      <c r="D2985" s="22"/>
      <c r="E2985" s="2" t="s">
        <v>5580</v>
      </c>
      <c r="F2985" s="2" t="s">
        <v>6410</v>
      </c>
      <c r="G2985" s="2" t="s">
        <v>206</v>
      </c>
      <c r="H2985" s="17">
        <v>44836</v>
      </c>
      <c r="I2985" s="22" t="s">
        <v>4587</v>
      </c>
    </row>
    <row r="2986" spans="1:9">
      <c r="A2986" s="22">
        <f t="shared" si="78"/>
        <v>2797</v>
      </c>
      <c r="B2986" s="21"/>
      <c r="C2986" s="21">
        <v>80002479</v>
      </c>
      <c r="D2986" s="22"/>
      <c r="E2986" s="2" t="s">
        <v>522</v>
      </c>
      <c r="F2986" s="2" t="s">
        <v>6410</v>
      </c>
      <c r="G2986" s="2" t="s">
        <v>206</v>
      </c>
      <c r="H2986" s="17">
        <v>44836</v>
      </c>
      <c r="I2986" s="22" t="s">
        <v>4587</v>
      </c>
    </row>
    <row r="2987" spans="1:9">
      <c r="A2987" s="22">
        <f t="shared" si="78"/>
        <v>2798</v>
      </c>
      <c r="B2987" s="21"/>
      <c r="C2987" s="21">
        <v>80002135</v>
      </c>
      <c r="D2987" s="22"/>
      <c r="E2987" s="2" t="s">
        <v>5779</v>
      </c>
      <c r="F2987" s="2" t="s">
        <v>6410</v>
      </c>
      <c r="G2987" s="2" t="s">
        <v>206</v>
      </c>
      <c r="H2987" s="17">
        <v>44837</v>
      </c>
      <c r="I2987" s="22" t="s">
        <v>4587</v>
      </c>
    </row>
    <row r="2988" spans="1:9">
      <c r="A2988" s="22">
        <f t="shared" si="78"/>
        <v>2799</v>
      </c>
      <c r="B2988" s="21"/>
      <c r="C2988" s="21">
        <v>80002029</v>
      </c>
      <c r="D2988" s="22"/>
      <c r="E2988" s="2" t="s">
        <v>6180</v>
      </c>
      <c r="F2988" s="2" t="s">
        <v>6410</v>
      </c>
      <c r="G2988" s="2" t="s">
        <v>206</v>
      </c>
      <c r="H2988" s="17">
        <v>44837</v>
      </c>
      <c r="I2988" s="22" t="s">
        <v>4587</v>
      </c>
    </row>
    <row r="2989" spans="1:9">
      <c r="A2989" s="22">
        <f t="shared" si="78"/>
        <v>2800</v>
      </c>
      <c r="B2989" s="21"/>
      <c r="C2989" s="21">
        <v>80004763</v>
      </c>
      <c r="D2989" s="22"/>
      <c r="E2989" s="2" t="s">
        <v>6877</v>
      </c>
      <c r="F2989" s="2" t="s">
        <v>6410</v>
      </c>
      <c r="G2989" s="2" t="s">
        <v>15</v>
      </c>
      <c r="H2989" s="17">
        <v>44837</v>
      </c>
      <c r="I2989" s="22" t="s">
        <v>4587</v>
      </c>
    </row>
    <row r="2990" spans="1:9">
      <c r="A2990" s="22">
        <f t="shared" si="78"/>
        <v>2801</v>
      </c>
      <c r="B2990" s="21"/>
      <c r="C2990" s="21">
        <v>1105221</v>
      </c>
      <c r="D2990" s="22"/>
      <c r="E2990" s="2" t="s">
        <v>6878</v>
      </c>
      <c r="F2990" s="2" t="s">
        <v>6419</v>
      </c>
      <c r="G2990" s="2" t="s">
        <v>937</v>
      </c>
      <c r="H2990" s="17">
        <v>44837</v>
      </c>
      <c r="I2990" s="22" t="s">
        <v>4587</v>
      </c>
    </row>
    <row r="2991" spans="1:9">
      <c r="A2991" s="22">
        <f t="shared" si="78"/>
        <v>2802</v>
      </c>
      <c r="B2991" s="21"/>
      <c r="C2991" s="21">
        <v>80000674</v>
      </c>
      <c r="D2991" s="22"/>
      <c r="E2991" s="2" t="s">
        <v>3224</v>
      </c>
      <c r="F2991" s="2" t="s">
        <v>6410</v>
      </c>
      <c r="G2991" s="2" t="s">
        <v>206</v>
      </c>
      <c r="H2991" s="17">
        <v>44837</v>
      </c>
      <c r="I2991" s="22" t="s">
        <v>4587</v>
      </c>
    </row>
    <row r="2992" spans="1:9">
      <c r="A2992" s="22">
        <f t="shared" si="78"/>
        <v>2803</v>
      </c>
      <c r="B2992" s="21"/>
      <c r="C2992" s="21">
        <v>80004621</v>
      </c>
      <c r="D2992" s="22"/>
      <c r="E2992" s="2" t="s">
        <v>6879</v>
      </c>
      <c r="F2992" s="2" t="s">
        <v>6410</v>
      </c>
      <c r="G2992" s="2" t="s">
        <v>206</v>
      </c>
      <c r="H2992" s="17">
        <v>44837</v>
      </c>
      <c r="I2992" s="22" t="s">
        <v>4587</v>
      </c>
    </row>
    <row r="2993" spans="1:9">
      <c r="A2993" s="22">
        <f t="shared" si="78"/>
        <v>2804</v>
      </c>
      <c r="B2993" s="21"/>
      <c r="C2993" s="21">
        <v>1105221</v>
      </c>
      <c r="D2993" s="22"/>
      <c r="E2993" s="2" t="s">
        <v>6878</v>
      </c>
      <c r="F2993" s="2" t="s">
        <v>6419</v>
      </c>
      <c r="G2993" s="2" t="s">
        <v>937</v>
      </c>
      <c r="H2993" s="17">
        <v>44837</v>
      </c>
      <c r="I2993" s="22" t="s">
        <v>4587</v>
      </c>
    </row>
    <row r="2994" spans="1:9">
      <c r="A2994" s="22">
        <f t="shared" si="78"/>
        <v>2805</v>
      </c>
      <c r="B2994" s="21"/>
      <c r="C2994" s="21">
        <v>80004293</v>
      </c>
      <c r="D2994" s="22"/>
      <c r="E2994" s="2" t="s">
        <v>6880</v>
      </c>
      <c r="F2994" s="2" t="s">
        <v>6410</v>
      </c>
      <c r="G2994" s="2" t="s">
        <v>206</v>
      </c>
      <c r="H2994" s="17">
        <v>44837</v>
      </c>
      <c r="I2994" s="22" t="s">
        <v>4587</v>
      </c>
    </row>
    <row r="2995" spans="1:9">
      <c r="A2995" s="22">
        <f t="shared" ref="A2995:A3058" si="79">A2994+1</f>
        <v>2806</v>
      </c>
      <c r="B2995" s="21"/>
      <c r="C2995" s="21">
        <v>80000674</v>
      </c>
      <c r="D2995" s="22"/>
      <c r="E2995" s="2" t="s">
        <v>3224</v>
      </c>
      <c r="F2995" s="2" t="s">
        <v>6410</v>
      </c>
      <c r="G2995" s="2" t="s">
        <v>206</v>
      </c>
      <c r="H2995" s="17">
        <v>44837</v>
      </c>
      <c r="I2995" s="22" t="s">
        <v>4587</v>
      </c>
    </row>
    <row r="2996" spans="1:9">
      <c r="A2996" s="22">
        <f t="shared" si="79"/>
        <v>2807</v>
      </c>
      <c r="B2996" s="21"/>
      <c r="C2996" s="21">
        <v>80003629</v>
      </c>
      <c r="D2996" s="22"/>
      <c r="E2996" s="2" t="s">
        <v>5543</v>
      </c>
      <c r="F2996" s="2" t="s">
        <v>6410</v>
      </c>
      <c r="G2996" s="2" t="s">
        <v>206</v>
      </c>
      <c r="H2996" s="17">
        <v>44837</v>
      </c>
      <c r="I2996" s="22" t="s">
        <v>4587</v>
      </c>
    </row>
    <row r="2997" spans="1:9">
      <c r="A2997" s="22">
        <f t="shared" si="79"/>
        <v>2808</v>
      </c>
      <c r="B2997" s="21"/>
      <c r="C2997" s="21">
        <v>1202224</v>
      </c>
      <c r="D2997" s="22"/>
      <c r="E2997" s="2" t="s">
        <v>6288</v>
      </c>
      <c r="F2997" s="2" t="s">
        <v>6419</v>
      </c>
      <c r="G2997" s="2" t="s">
        <v>652</v>
      </c>
      <c r="H2997" s="17">
        <v>44837</v>
      </c>
      <c r="I2997" s="22" t="s">
        <v>4587</v>
      </c>
    </row>
    <row r="2998" spans="1:9">
      <c r="A2998" s="22">
        <f t="shared" si="79"/>
        <v>2809</v>
      </c>
      <c r="B2998" s="21"/>
      <c r="C2998" s="21">
        <v>80002596</v>
      </c>
      <c r="D2998" s="22"/>
      <c r="E2998" s="2" t="s">
        <v>6159</v>
      </c>
      <c r="F2998" s="2" t="s">
        <v>6410</v>
      </c>
      <c r="G2998" s="2" t="s">
        <v>206</v>
      </c>
      <c r="H2998" s="17">
        <v>44837</v>
      </c>
      <c r="I2998" s="22" t="s">
        <v>4587</v>
      </c>
    </row>
    <row r="2999" spans="1:9">
      <c r="A2999" s="22">
        <f t="shared" si="79"/>
        <v>2810</v>
      </c>
      <c r="B2999" s="21"/>
      <c r="C2999" s="21">
        <v>21090060</v>
      </c>
      <c r="D2999" s="22"/>
      <c r="E2999" s="2" t="s">
        <v>388</v>
      </c>
      <c r="F2999" s="2" t="s">
        <v>6419</v>
      </c>
      <c r="G2999" s="2" t="s">
        <v>6616</v>
      </c>
      <c r="H2999" s="17">
        <v>44837</v>
      </c>
      <c r="I2999" s="22" t="s">
        <v>4587</v>
      </c>
    </row>
    <row r="3000" spans="1:9">
      <c r="A3000" s="22">
        <f t="shared" si="79"/>
        <v>2811</v>
      </c>
      <c r="B3000" s="21"/>
      <c r="C3000" s="21">
        <v>80004621</v>
      </c>
      <c r="D3000" s="22"/>
      <c r="E3000" s="2" t="s">
        <v>6879</v>
      </c>
      <c r="F3000" s="2" t="s">
        <v>6410</v>
      </c>
      <c r="G3000" s="2" t="s">
        <v>206</v>
      </c>
      <c r="H3000" s="17">
        <v>44837</v>
      </c>
      <c r="I3000" s="22" t="s">
        <v>4587</v>
      </c>
    </row>
    <row r="3001" spans="1:9">
      <c r="A3001" s="22">
        <f t="shared" si="79"/>
        <v>2812</v>
      </c>
      <c r="B3001" s="21"/>
      <c r="C3001" s="21">
        <v>80002596</v>
      </c>
      <c r="D3001" s="22"/>
      <c r="E3001" s="2" t="s">
        <v>6159</v>
      </c>
      <c r="F3001" s="2" t="s">
        <v>6410</v>
      </c>
      <c r="G3001" s="2" t="s">
        <v>206</v>
      </c>
      <c r="H3001" s="17">
        <v>44837</v>
      </c>
      <c r="I3001" s="22" t="s">
        <v>4587</v>
      </c>
    </row>
    <row r="3002" spans="1:9">
      <c r="A3002" s="22">
        <f t="shared" si="79"/>
        <v>2813</v>
      </c>
      <c r="B3002" s="21"/>
      <c r="C3002" s="21">
        <v>1651561</v>
      </c>
      <c r="D3002" s="22"/>
      <c r="E3002" s="2" t="s">
        <v>6881</v>
      </c>
      <c r="F3002" s="2" t="s">
        <v>6648</v>
      </c>
      <c r="G3002" s="2" t="s">
        <v>652</v>
      </c>
      <c r="H3002" s="17">
        <v>44837</v>
      </c>
      <c r="I3002" s="22" t="s">
        <v>4587</v>
      </c>
    </row>
    <row r="3003" spans="1:9">
      <c r="A3003" s="22">
        <f t="shared" si="79"/>
        <v>2814</v>
      </c>
      <c r="B3003" s="21"/>
      <c r="C3003" s="21">
        <v>80002318</v>
      </c>
      <c r="D3003" s="22"/>
      <c r="E3003" s="2" t="s">
        <v>5720</v>
      </c>
      <c r="F3003" s="2" t="s">
        <v>6410</v>
      </c>
      <c r="G3003" s="2" t="s">
        <v>652</v>
      </c>
      <c r="H3003" s="17">
        <v>44838</v>
      </c>
      <c r="I3003" s="22" t="s">
        <v>4587</v>
      </c>
    </row>
    <row r="3004" spans="1:9">
      <c r="A3004" s="22">
        <f t="shared" si="79"/>
        <v>2815</v>
      </c>
      <c r="B3004" s="21"/>
      <c r="C3004" s="21">
        <v>501211</v>
      </c>
      <c r="D3004" s="22"/>
      <c r="E3004" s="2" t="s">
        <v>6231</v>
      </c>
      <c r="F3004" s="2" t="s">
        <v>6419</v>
      </c>
      <c r="G3004" s="2" t="s">
        <v>652</v>
      </c>
      <c r="H3004" s="17">
        <v>44838</v>
      </c>
      <c r="I3004" s="22" t="s">
        <v>4587</v>
      </c>
    </row>
    <row r="3005" spans="1:9">
      <c r="A3005" s="22">
        <f t="shared" si="79"/>
        <v>2816</v>
      </c>
      <c r="B3005" s="21"/>
      <c r="C3005" s="21">
        <v>118383</v>
      </c>
      <c r="D3005" s="22"/>
      <c r="E3005" s="2" t="s">
        <v>5579</v>
      </c>
      <c r="F3005" s="2" t="s">
        <v>6410</v>
      </c>
      <c r="G3005" s="2" t="s">
        <v>6616</v>
      </c>
      <c r="H3005" s="17">
        <v>44838</v>
      </c>
      <c r="I3005" s="22" t="s">
        <v>4587</v>
      </c>
    </row>
    <row r="3006" spans="1:9">
      <c r="A3006" s="22">
        <f t="shared" si="79"/>
        <v>2817</v>
      </c>
      <c r="B3006" s="21"/>
      <c r="C3006" s="21">
        <v>110271</v>
      </c>
      <c r="D3006" s="22"/>
      <c r="E3006" s="2" t="s">
        <v>6882</v>
      </c>
      <c r="F3006" s="2" t="s">
        <v>6410</v>
      </c>
      <c r="G3006" s="2" t="s">
        <v>937</v>
      </c>
      <c r="H3006" s="17">
        <v>44838</v>
      </c>
      <c r="I3006" s="22" t="s">
        <v>4587</v>
      </c>
    </row>
    <row r="3007" spans="1:9">
      <c r="A3007" s="22">
        <f t="shared" si="79"/>
        <v>2818</v>
      </c>
      <c r="B3007" s="21"/>
      <c r="C3007" s="21">
        <v>80002779</v>
      </c>
      <c r="D3007" s="22"/>
      <c r="E3007" s="2" t="s">
        <v>5124</v>
      </c>
      <c r="F3007" s="2" t="s">
        <v>6410</v>
      </c>
      <c r="G3007" s="2" t="s">
        <v>652</v>
      </c>
      <c r="H3007" s="17">
        <v>44838</v>
      </c>
      <c r="I3007" s="22" t="s">
        <v>4587</v>
      </c>
    </row>
    <row r="3008" spans="1:9">
      <c r="A3008" s="22">
        <f t="shared" si="79"/>
        <v>2819</v>
      </c>
      <c r="B3008" s="21"/>
      <c r="C3008" s="21">
        <v>80000959</v>
      </c>
      <c r="D3008" s="22"/>
      <c r="E3008" s="2" t="s">
        <v>5260</v>
      </c>
      <c r="F3008" s="2" t="s">
        <v>6410</v>
      </c>
      <c r="G3008" s="2" t="s">
        <v>652</v>
      </c>
      <c r="H3008" s="17">
        <v>44838</v>
      </c>
      <c r="I3008" s="22" t="s">
        <v>4587</v>
      </c>
    </row>
    <row r="3009" spans="1:9">
      <c r="A3009" s="22">
        <f t="shared" si="79"/>
        <v>2820</v>
      </c>
      <c r="B3009" s="21"/>
      <c r="C3009" s="21">
        <v>80002381</v>
      </c>
      <c r="D3009" s="22"/>
      <c r="E3009" s="2" t="s">
        <v>5802</v>
      </c>
      <c r="F3009" s="2" t="s">
        <v>6410</v>
      </c>
      <c r="G3009" s="2" t="s">
        <v>652</v>
      </c>
      <c r="H3009" s="17">
        <v>44838</v>
      </c>
      <c r="I3009" s="22" t="s">
        <v>4587</v>
      </c>
    </row>
    <row r="3010" spans="1:9">
      <c r="A3010" s="22">
        <f t="shared" si="79"/>
        <v>2821</v>
      </c>
      <c r="B3010" s="21"/>
      <c r="C3010" s="21">
        <v>1111845</v>
      </c>
      <c r="D3010" s="22"/>
      <c r="E3010" s="2" t="s">
        <v>5441</v>
      </c>
      <c r="F3010" s="2" t="s">
        <v>6410</v>
      </c>
      <c r="G3010" s="2" t="s">
        <v>6616</v>
      </c>
      <c r="H3010" s="17">
        <v>44838</v>
      </c>
      <c r="I3010" s="22" t="s">
        <v>4587</v>
      </c>
    </row>
    <row r="3011" spans="1:9">
      <c r="A3011" s="22">
        <f t="shared" si="79"/>
        <v>2822</v>
      </c>
      <c r="B3011" s="21"/>
      <c r="C3011" s="21">
        <v>80003874</v>
      </c>
      <c r="D3011" s="22"/>
      <c r="E3011" s="2" t="s">
        <v>6280</v>
      </c>
      <c r="F3011" s="2" t="s">
        <v>6410</v>
      </c>
      <c r="G3011" s="2" t="s">
        <v>15</v>
      </c>
      <c r="H3011" s="17">
        <v>44838</v>
      </c>
      <c r="I3011" s="22" t="s">
        <v>4587</v>
      </c>
    </row>
    <row r="3012" spans="1:9">
      <c r="A3012" s="22">
        <f t="shared" si="79"/>
        <v>2823</v>
      </c>
      <c r="B3012" s="21"/>
      <c r="C3012" s="21">
        <v>2103222</v>
      </c>
      <c r="D3012" s="22"/>
      <c r="E3012" s="2" t="s">
        <v>6156</v>
      </c>
      <c r="F3012" s="2" t="s">
        <v>6419</v>
      </c>
      <c r="G3012" s="2" t="s">
        <v>6616</v>
      </c>
      <c r="H3012" s="17">
        <v>44838</v>
      </c>
      <c r="I3012" s="22" t="s">
        <v>4587</v>
      </c>
    </row>
    <row r="3013" spans="1:9">
      <c r="A3013" s="22">
        <f t="shared" si="79"/>
        <v>2824</v>
      </c>
      <c r="B3013" s="21"/>
      <c r="C3013" s="21">
        <v>80001319</v>
      </c>
      <c r="D3013" s="22"/>
      <c r="E3013" s="2" t="s">
        <v>5335</v>
      </c>
      <c r="F3013" s="2" t="s">
        <v>6410</v>
      </c>
      <c r="G3013" s="2" t="s">
        <v>652</v>
      </c>
      <c r="H3013" s="17">
        <v>44838</v>
      </c>
      <c r="I3013" s="22" t="s">
        <v>4587</v>
      </c>
    </row>
    <row r="3014" spans="1:9">
      <c r="A3014" s="22">
        <f t="shared" si="79"/>
        <v>2825</v>
      </c>
      <c r="B3014" s="21"/>
      <c r="C3014" s="21">
        <v>22090072</v>
      </c>
      <c r="D3014" s="22"/>
      <c r="E3014" s="2" t="s">
        <v>5908</v>
      </c>
      <c r="F3014" s="2" t="s">
        <v>6419</v>
      </c>
      <c r="G3014" s="2" t="s">
        <v>652</v>
      </c>
      <c r="H3014" s="17">
        <v>44838</v>
      </c>
      <c r="I3014" s="22" t="s">
        <v>4587</v>
      </c>
    </row>
    <row r="3015" spans="1:9">
      <c r="A3015" s="22">
        <f t="shared" si="79"/>
        <v>2826</v>
      </c>
      <c r="B3015" s="21"/>
      <c r="C3015" s="21">
        <v>119217</v>
      </c>
      <c r="D3015" s="22"/>
      <c r="E3015" s="2" t="s">
        <v>6883</v>
      </c>
      <c r="F3015" s="2" t="s">
        <v>6410</v>
      </c>
      <c r="G3015" s="2" t="s">
        <v>206</v>
      </c>
      <c r="H3015" s="17">
        <v>44838</v>
      </c>
      <c r="I3015" s="22" t="s">
        <v>4587</v>
      </c>
    </row>
    <row r="3016" spans="1:9">
      <c r="A3016" s="22">
        <f t="shared" si="79"/>
        <v>2827</v>
      </c>
      <c r="B3016" s="21"/>
      <c r="C3016" s="21">
        <v>80000658</v>
      </c>
      <c r="D3016" s="22"/>
      <c r="E3016" s="2" t="s">
        <v>2117</v>
      </c>
      <c r="F3016" s="2" t="s">
        <v>6410</v>
      </c>
      <c r="G3016" s="2" t="s">
        <v>206</v>
      </c>
      <c r="H3016" s="17">
        <v>44839</v>
      </c>
      <c r="I3016" s="22" t="s">
        <v>4587</v>
      </c>
    </row>
    <row r="3017" spans="1:9">
      <c r="A3017" s="22">
        <f t="shared" si="79"/>
        <v>2828</v>
      </c>
      <c r="B3017" s="21"/>
      <c r="C3017" s="21">
        <v>80002571</v>
      </c>
      <c r="D3017" s="22"/>
      <c r="E3017" s="2" t="s">
        <v>5890</v>
      </c>
      <c r="F3017" s="2" t="s">
        <v>6410</v>
      </c>
      <c r="G3017" s="2" t="s">
        <v>206</v>
      </c>
      <c r="H3017" s="17">
        <v>44839</v>
      </c>
      <c r="I3017" s="22" t="s">
        <v>4587</v>
      </c>
    </row>
    <row r="3018" spans="1:9">
      <c r="A3018" s="22">
        <f t="shared" si="79"/>
        <v>2829</v>
      </c>
      <c r="B3018" s="21"/>
      <c r="C3018" s="21">
        <v>80004628</v>
      </c>
      <c r="D3018" s="22"/>
      <c r="E3018" s="2" t="s">
        <v>6884</v>
      </c>
      <c r="F3018" s="2" t="s">
        <v>6410</v>
      </c>
      <c r="G3018" s="2" t="s">
        <v>206</v>
      </c>
      <c r="H3018" s="17">
        <v>44839</v>
      </c>
      <c r="I3018" s="22" t="s">
        <v>4587</v>
      </c>
    </row>
    <row r="3019" spans="1:9">
      <c r="A3019" s="22">
        <f t="shared" si="79"/>
        <v>2830</v>
      </c>
      <c r="B3019" s="21"/>
      <c r="C3019" s="21">
        <v>80002593</v>
      </c>
      <c r="D3019" s="22"/>
      <c r="E3019" s="2" t="s">
        <v>2404</v>
      </c>
      <c r="F3019" s="2" t="s">
        <v>6410</v>
      </c>
      <c r="G3019" s="2" t="s">
        <v>206</v>
      </c>
      <c r="H3019" s="17">
        <v>44839</v>
      </c>
      <c r="I3019" s="22" t="s">
        <v>4587</v>
      </c>
    </row>
    <row r="3020" spans="1:9">
      <c r="A3020" s="22">
        <f t="shared" si="79"/>
        <v>2831</v>
      </c>
      <c r="B3020" s="21"/>
      <c r="C3020" s="21">
        <v>80002930</v>
      </c>
      <c r="D3020" s="22"/>
      <c r="E3020" s="2" t="s">
        <v>5812</v>
      </c>
      <c r="F3020" s="2" t="s">
        <v>6410</v>
      </c>
      <c r="G3020" s="2" t="s">
        <v>652</v>
      </c>
      <c r="H3020" s="17">
        <v>44840</v>
      </c>
      <c r="I3020" s="22" t="s">
        <v>4587</v>
      </c>
    </row>
    <row r="3021" spans="1:9">
      <c r="A3021" s="22">
        <f t="shared" si="79"/>
        <v>2832</v>
      </c>
      <c r="B3021" s="21"/>
      <c r="C3021" s="21">
        <v>140421</v>
      </c>
      <c r="D3021" s="22"/>
      <c r="E3021" s="2" t="s">
        <v>5368</v>
      </c>
      <c r="F3021" s="2" t="s">
        <v>6419</v>
      </c>
      <c r="G3021" s="2" t="s">
        <v>652</v>
      </c>
      <c r="H3021" s="17">
        <v>44840</v>
      </c>
      <c r="I3021" s="22" t="s">
        <v>4587</v>
      </c>
    </row>
    <row r="3022" spans="1:9">
      <c r="A3022" s="22">
        <f t="shared" si="79"/>
        <v>2833</v>
      </c>
      <c r="B3022" s="21"/>
      <c r="C3022" s="21">
        <v>22090077</v>
      </c>
      <c r="D3022" s="22"/>
      <c r="E3022" s="2" t="s">
        <v>6217</v>
      </c>
      <c r="F3022" s="2" t="s">
        <v>6419</v>
      </c>
      <c r="G3022" s="2" t="s">
        <v>652</v>
      </c>
      <c r="H3022" s="17">
        <v>44840</v>
      </c>
      <c r="I3022" s="22" t="s">
        <v>4587</v>
      </c>
    </row>
    <row r="3023" spans="1:9">
      <c r="A3023" s="22">
        <f t="shared" si="79"/>
        <v>2834</v>
      </c>
      <c r="B3023" s="21"/>
      <c r="C3023" s="21">
        <v>80002324</v>
      </c>
      <c r="D3023" s="22"/>
      <c r="E3023" s="2" t="s">
        <v>6049</v>
      </c>
      <c r="F3023" s="2" t="s">
        <v>6410</v>
      </c>
      <c r="G3023" s="2" t="s">
        <v>652</v>
      </c>
      <c r="H3023" s="17">
        <v>44840</v>
      </c>
      <c r="I3023" s="22" t="s">
        <v>4587</v>
      </c>
    </row>
    <row r="3024" spans="1:9">
      <c r="A3024" s="22">
        <f t="shared" si="79"/>
        <v>2835</v>
      </c>
      <c r="B3024" s="21"/>
      <c r="C3024" s="21" t="s">
        <v>6885</v>
      </c>
      <c r="D3024" s="22"/>
      <c r="E3024" s="2" t="s">
        <v>6886</v>
      </c>
      <c r="F3024" s="2" t="s">
        <v>6419</v>
      </c>
      <c r="G3024" s="2" t="s">
        <v>652</v>
      </c>
      <c r="H3024" s="17">
        <v>44840</v>
      </c>
      <c r="I3024" s="22" t="s">
        <v>4587</v>
      </c>
    </row>
    <row r="3025" spans="1:9">
      <c r="A3025" s="22">
        <f t="shared" si="79"/>
        <v>2836</v>
      </c>
      <c r="B3025" s="21"/>
      <c r="C3025" s="21">
        <v>80000642</v>
      </c>
      <c r="D3025" s="22"/>
      <c r="E3025" s="2" t="s">
        <v>3533</v>
      </c>
      <c r="F3025" s="2" t="s">
        <v>6410</v>
      </c>
      <c r="G3025" s="2" t="s">
        <v>206</v>
      </c>
      <c r="H3025" s="17">
        <v>44840</v>
      </c>
      <c r="I3025" s="22" t="s">
        <v>4587</v>
      </c>
    </row>
    <row r="3026" spans="1:9">
      <c r="A3026" s="22">
        <f t="shared" si="79"/>
        <v>2837</v>
      </c>
      <c r="B3026" s="21"/>
      <c r="C3026" s="21">
        <v>1804215</v>
      </c>
      <c r="D3026" s="22"/>
      <c r="E3026" s="2" t="s">
        <v>6244</v>
      </c>
      <c r="F3026" s="2" t="s">
        <v>6419</v>
      </c>
      <c r="G3026" s="2" t="s">
        <v>652</v>
      </c>
      <c r="H3026" s="17">
        <v>44840</v>
      </c>
      <c r="I3026" s="22" t="s">
        <v>4587</v>
      </c>
    </row>
    <row r="3027" spans="1:9">
      <c r="A3027" s="22">
        <f t="shared" si="79"/>
        <v>2838</v>
      </c>
      <c r="B3027" s="21"/>
      <c r="C3027" s="21">
        <v>80002068</v>
      </c>
      <c r="D3027" s="22"/>
      <c r="E3027" s="2" t="s">
        <v>1956</v>
      </c>
      <c r="F3027" s="2" t="s">
        <v>6410</v>
      </c>
      <c r="G3027" s="2" t="s">
        <v>652</v>
      </c>
      <c r="H3027" s="17">
        <v>44840</v>
      </c>
      <c r="I3027" s="22" t="s">
        <v>4587</v>
      </c>
    </row>
    <row r="3028" spans="1:9">
      <c r="A3028" s="22">
        <f t="shared" si="79"/>
        <v>2839</v>
      </c>
      <c r="B3028" s="21"/>
      <c r="C3028" s="21">
        <v>80002522</v>
      </c>
      <c r="D3028" s="22"/>
      <c r="E3028" s="2" t="s">
        <v>5508</v>
      </c>
      <c r="F3028" s="2" t="s">
        <v>6410</v>
      </c>
      <c r="G3028" s="2" t="s">
        <v>206</v>
      </c>
      <c r="H3028" s="17">
        <v>44841</v>
      </c>
      <c r="I3028" s="22" t="s">
        <v>4587</v>
      </c>
    </row>
    <row r="3029" spans="1:9">
      <c r="A3029" s="22">
        <f t="shared" si="79"/>
        <v>2840</v>
      </c>
      <c r="B3029" s="21"/>
      <c r="C3029" s="21">
        <v>80004094</v>
      </c>
      <c r="D3029" s="22"/>
      <c r="E3029" s="2" t="s">
        <v>6887</v>
      </c>
      <c r="F3029" s="2" t="s">
        <v>6410</v>
      </c>
      <c r="G3029" s="2" t="s">
        <v>206</v>
      </c>
      <c r="H3029" s="17">
        <v>44841</v>
      </c>
      <c r="I3029" s="22" t="s">
        <v>4587</v>
      </c>
    </row>
    <row r="3030" spans="1:9">
      <c r="A3030" s="22">
        <f t="shared" si="79"/>
        <v>2841</v>
      </c>
      <c r="B3030" s="21"/>
      <c r="C3030" s="21">
        <v>22080145</v>
      </c>
      <c r="D3030" s="22"/>
      <c r="E3030" s="2" t="s">
        <v>6888</v>
      </c>
      <c r="F3030" s="2" t="s">
        <v>6419</v>
      </c>
      <c r="G3030" s="2" t="s">
        <v>652</v>
      </c>
      <c r="H3030" s="17">
        <v>44841</v>
      </c>
      <c r="I3030" s="22" t="s">
        <v>4587</v>
      </c>
    </row>
    <row r="3031" spans="1:9">
      <c r="A3031" s="22">
        <f t="shared" si="79"/>
        <v>2842</v>
      </c>
      <c r="B3031" s="21"/>
      <c r="C3031" s="21">
        <v>80002528</v>
      </c>
      <c r="D3031" s="22"/>
      <c r="E3031" s="2" t="s">
        <v>6889</v>
      </c>
      <c r="F3031" s="2" t="s">
        <v>6410</v>
      </c>
      <c r="G3031" s="2" t="s">
        <v>206</v>
      </c>
      <c r="H3031" s="17">
        <v>44841</v>
      </c>
      <c r="I3031" s="22" t="s">
        <v>4587</v>
      </c>
    </row>
    <row r="3032" spans="1:9">
      <c r="A3032" s="22">
        <f t="shared" si="79"/>
        <v>2843</v>
      </c>
      <c r="B3032" s="21"/>
      <c r="C3032" s="21">
        <v>80002024</v>
      </c>
      <c r="D3032" s="22"/>
      <c r="E3032" s="2" t="s">
        <v>5221</v>
      </c>
      <c r="F3032" s="2" t="s">
        <v>6410</v>
      </c>
      <c r="G3032" s="2" t="s">
        <v>206</v>
      </c>
      <c r="H3032" s="17">
        <v>44841</v>
      </c>
      <c r="I3032" s="22" t="s">
        <v>4587</v>
      </c>
    </row>
    <row r="3033" spans="1:9">
      <c r="A3033" s="22">
        <f t="shared" si="79"/>
        <v>2844</v>
      </c>
      <c r="B3033" s="21"/>
      <c r="C3033" s="21">
        <v>80000639</v>
      </c>
      <c r="D3033" s="22"/>
      <c r="E3033" s="2" t="s">
        <v>5930</v>
      </c>
      <c r="F3033" s="2" t="s">
        <v>6410</v>
      </c>
      <c r="G3033" s="2" t="s">
        <v>206</v>
      </c>
      <c r="H3033" s="17">
        <v>44841</v>
      </c>
      <c r="I3033" s="22" t="s">
        <v>4587</v>
      </c>
    </row>
    <row r="3034" spans="1:9">
      <c r="A3034" s="22">
        <f t="shared" si="79"/>
        <v>2845</v>
      </c>
      <c r="B3034" s="21"/>
      <c r="C3034" s="21">
        <v>80003045</v>
      </c>
      <c r="D3034" s="22"/>
      <c r="E3034" s="2" t="s">
        <v>6621</v>
      </c>
      <c r="F3034" s="2" t="s">
        <v>6410</v>
      </c>
      <c r="G3034" s="2" t="s">
        <v>206</v>
      </c>
      <c r="H3034" s="17">
        <v>44841</v>
      </c>
      <c r="I3034" s="22" t="s">
        <v>4587</v>
      </c>
    </row>
    <row r="3035" spans="1:9">
      <c r="A3035" s="22">
        <f t="shared" si="79"/>
        <v>2846</v>
      </c>
      <c r="B3035" s="21"/>
      <c r="C3035" s="21">
        <v>80004487</v>
      </c>
      <c r="D3035" s="22"/>
      <c r="E3035" s="2" t="s">
        <v>5659</v>
      </c>
      <c r="F3035" s="2" t="s">
        <v>6410</v>
      </c>
      <c r="G3035" s="2" t="s">
        <v>206</v>
      </c>
      <c r="H3035" s="17">
        <v>44841</v>
      </c>
      <c r="I3035" s="22" t="s">
        <v>4587</v>
      </c>
    </row>
    <row r="3036" spans="1:9">
      <c r="A3036" s="22">
        <f t="shared" si="79"/>
        <v>2847</v>
      </c>
      <c r="B3036" s="21"/>
      <c r="C3036" s="21">
        <v>80003312</v>
      </c>
      <c r="D3036" s="22"/>
      <c r="E3036" s="2" t="s">
        <v>5807</v>
      </c>
      <c r="F3036" s="2" t="s">
        <v>6410</v>
      </c>
      <c r="G3036" s="2" t="s">
        <v>652</v>
      </c>
      <c r="H3036" s="17">
        <v>44841</v>
      </c>
      <c r="I3036" s="22" t="s">
        <v>4587</v>
      </c>
    </row>
    <row r="3037" spans="1:9">
      <c r="A3037" s="22">
        <f t="shared" si="79"/>
        <v>2848</v>
      </c>
      <c r="B3037" s="21"/>
      <c r="C3037" s="21">
        <v>80002645</v>
      </c>
      <c r="D3037" s="22"/>
      <c r="E3037" s="2" t="s">
        <v>5958</v>
      </c>
      <c r="F3037" s="2" t="s">
        <v>6410</v>
      </c>
      <c r="G3037" s="2" t="s">
        <v>206</v>
      </c>
      <c r="H3037" s="17">
        <v>44841</v>
      </c>
      <c r="I3037" s="22" t="s">
        <v>4587</v>
      </c>
    </row>
    <row r="3038" spans="1:9">
      <c r="A3038" s="22">
        <f t="shared" si="79"/>
        <v>2849</v>
      </c>
      <c r="B3038" s="21"/>
      <c r="C3038" s="21">
        <v>221000003</v>
      </c>
      <c r="D3038" s="22"/>
      <c r="E3038" s="2" t="s">
        <v>6890</v>
      </c>
      <c r="F3038" s="2" t="s">
        <v>5138</v>
      </c>
      <c r="G3038" s="2" t="s">
        <v>652</v>
      </c>
      <c r="H3038" s="17">
        <v>44841</v>
      </c>
      <c r="I3038" s="22" t="s">
        <v>4587</v>
      </c>
    </row>
    <row r="3039" spans="1:9">
      <c r="A3039" s="22">
        <f t="shared" si="79"/>
        <v>2850</v>
      </c>
      <c r="B3039" s="21"/>
      <c r="C3039" s="21">
        <v>80001825</v>
      </c>
      <c r="D3039" s="22"/>
      <c r="E3039" s="2" t="s">
        <v>1492</v>
      </c>
      <c r="F3039" s="2" t="s">
        <v>6410</v>
      </c>
      <c r="G3039" s="2" t="s">
        <v>206</v>
      </c>
      <c r="H3039" s="17">
        <v>44841</v>
      </c>
      <c r="I3039" s="22" t="s">
        <v>4587</v>
      </c>
    </row>
    <row r="3040" spans="1:9">
      <c r="A3040" s="22">
        <f t="shared" si="79"/>
        <v>2851</v>
      </c>
      <c r="B3040" s="21"/>
      <c r="C3040" s="21">
        <v>80003532</v>
      </c>
      <c r="D3040" s="22"/>
      <c r="E3040" s="2" t="s">
        <v>6194</v>
      </c>
      <c r="F3040" s="2" t="s">
        <v>6410</v>
      </c>
      <c r="G3040" s="2" t="s">
        <v>206</v>
      </c>
      <c r="H3040" s="17">
        <v>44841</v>
      </c>
      <c r="I3040" s="22" t="s">
        <v>4587</v>
      </c>
    </row>
    <row r="3041" spans="1:9">
      <c r="A3041" s="22">
        <f t="shared" si="79"/>
        <v>2852</v>
      </c>
      <c r="B3041" s="21"/>
      <c r="C3041" s="21">
        <v>80001825</v>
      </c>
      <c r="D3041" s="22"/>
      <c r="E3041" s="2" t="s">
        <v>1492</v>
      </c>
      <c r="F3041" s="2" t="s">
        <v>6410</v>
      </c>
      <c r="G3041" s="2" t="s">
        <v>206</v>
      </c>
      <c r="H3041" s="17">
        <v>44841</v>
      </c>
      <c r="I3041" s="22" t="s">
        <v>4587</v>
      </c>
    </row>
    <row r="3042" spans="1:9">
      <c r="A3042" s="22">
        <f t="shared" si="79"/>
        <v>2853</v>
      </c>
      <c r="B3042" s="21"/>
      <c r="C3042" s="21">
        <v>117238</v>
      </c>
      <c r="D3042" s="22"/>
      <c r="E3042" s="2" t="s">
        <v>6891</v>
      </c>
      <c r="F3042" s="2" t="s">
        <v>6410</v>
      </c>
      <c r="G3042" s="2" t="s">
        <v>1198</v>
      </c>
      <c r="H3042" s="17">
        <v>44842</v>
      </c>
      <c r="I3042" s="22" t="s">
        <v>4587</v>
      </c>
    </row>
    <row r="3043" spans="1:9">
      <c r="A3043" s="22">
        <f t="shared" si="79"/>
        <v>2854</v>
      </c>
      <c r="B3043" s="21"/>
      <c r="C3043" s="21">
        <v>80002988</v>
      </c>
      <c r="D3043" s="22"/>
      <c r="E3043" s="2" t="s">
        <v>5125</v>
      </c>
      <c r="F3043" s="2" t="s">
        <v>6410</v>
      </c>
      <c r="G3043" s="2" t="s">
        <v>652</v>
      </c>
      <c r="H3043" s="17">
        <v>44842</v>
      </c>
      <c r="I3043" s="22" t="s">
        <v>4587</v>
      </c>
    </row>
    <row r="3044" spans="1:9">
      <c r="A3044" s="22">
        <f t="shared" si="79"/>
        <v>2855</v>
      </c>
      <c r="B3044" s="21"/>
      <c r="C3044" s="21">
        <v>117500</v>
      </c>
      <c r="D3044" s="22"/>
      <c r="E3044" s="2" t="s">
        <v>5915</v>
      </c>
      <c r="F3044" s="2" t="s">
        <v>6410</v>
      </c>
      <c r="G3044" s="2" t="s">
        <v>652</v>
      </c>
      <c r="H3044" s="17">
        <v>44842</v>
      </c>
      <c r="I3044" s="22" t="s">
        <v>4587</v>
      </c>
    </row>
    <row r="3045" spans="1:9">
      <c r="A3045" s="22">
        <f t="shared" si="79"/>
        <v>2856</v>
      </c>
      <c r="B3045" s="21"/>
      <c r="C3045" s="21">
        <v>80000956</v>
      </c>
      <c r="D3045" s="22"/>
      <c r="E3045" s="2" t="s">
        <v>5362</v>
      </c>
      <c r="F3045" s="2" t="s">
        <v>6410</v>
      </c>
      <c r="G3045" s="2" t="s">
        <v>652</v>
      </c>
      <c r="H3045" s="17">
        <v>44842</v>
      </c>
      <c r="I3045" s="22" t="s">
        <v>4587</v>
      </c>
    </row>
    <row r="3046" spans="1:9">
      <c r="A3046" s="22">
        <f t="shared" si="79"/>
        <v>2857</v>
      </c>
      <c r="B3046" s="21"/>
      <c r="C3046" s="21">
        <v>80002260</v>
      </c>
      <c r="D3046" s="22"/>
      <c r="E3046" s="2" t="s">
        <v>5655</v>
      </c>
      <c r="F3046" s="2" t="s">
        <v>6410</v>
      </c>
      <c r="G3046" s="2" t="s">
        <v>652</v>
      </c>
      <c r="H3046" s="17">
        <v>44842</v>
      </c>
      <c r="I3046" s="22" t="s">
        <v>4587</v>
      </c>
    </row>
    <row r="3047" spans="1:9">
      <c r="A3047" s="22">
        <f t="shared" si="79"/>
        <v>2858</v>
      </c>
      <c r="B3047" s="21"/>
      <c r="C3047" s="21">
        <v>80000844</v>
      </c>
      <c r="D3047" s="22"/>
      <c r="E3047" s="2" t="s">
        <v>5288</v>
      </c>
      <c r="F3047" s="2" t="s">
        <v>6410</v>
      </c>
      <c r="G3047" s="2" t="s">
        <v>652</v>
      </c>
      <c r="H3047" s="17">
        <v>44842</v>
      </c>
      <c r="I3047" s="22" t="s">
        <v>4587</v>
      </c>
    </row>
    <row r="3048" spans="1:9">
      <c r="A3048" s="22">
        <f t="shared" si="79"/>
        <v>2859</v>
      </c>
      <c r="B3048" s="21"/>
      <c r="C3048" s="21">
        <v>80002255</v>
      </c>
      <c r="D3048" s="22"/>
      <c r="E3048" s="2" t="s">
        <v>6010</v>
      </c>
      <c r="F3048" s="2" t="s">
        <v>6410</v>
      </c>
      <c r="G3048" s="2" t="s">
        <v>652</v>
      </c>
      <c r="H3048" s="17">
        <v>44842</v>
      </c>
      <c r="I3048" s="22" t="s">
        <v>4587</v>
      </c>
    </row>
    <row r="3049" spans="1:9">
      <c r="A3049" s="22">
        <f t="shared" si="79"/>
        <v>2860</v>
      </c>
      <c r="B3049" s="21"/>
      <c r="C3049" s="21">
        <v>80002262</v>
      </c>
      <c r="D3049" s="22"/>
      <c r="E3049" s="2" t="s">
        <v>6086</v>
      </c>
      <c r="F3049" s="2" t="s">
        <v>6410</v>
      </c>
      <c r="G3049" s="2" t="s">
        <v>937</v>
      </c>
      <c r="H3049" s="17">
        <v>44842</v>
      </c>
      <c r="I3049" s="22" t="s">
        <v>4587</v>
      </c>
    </row>
    <row r="3050" spans="1:9">
      <c r="A3050" s="22">
        <f t="shared" si="79"/>
        <v>2861</v>
      </c>
      <c r="B3050" s="21"/>
      <c r="C3050" s="21">
        <v>80001215</v>
      </c>
      <c r="D3050" s="22"/>
      <c r="E3050" s="2" t="s">
        <v>3467</v>
      </c>
      <c r="F3050" s="2" t="s">
        <v>6410</v>
      </c>
      <c r="G3050" s="2" t="s">
        <v>652</v>
      </c>
      <c r="H3050" s="17">
        <v>44842</v>
      </c>
      <c r="I3050" s="22" t="s">
        <v>4587</v>
      </c>
    </row>
    <row r="3051" spans="1:9">
      <c r="A3051" s="22">
        <f t="shared" si="79"/>
        <v>2862</v>
      </c>
      <c r="B3051" s="21"/>
      <c r="C3051" s="21">
        <v>80004659</v>
      </c>
      <c r="D3051" s="22"/>
      <c r="E3051" s="2" t="s">
        <v>2070</v>
      </c>
      <c r="F3051" s="2" t="s">
        <v>6410</v>
      </c>
      <c r="G3051" s="2" t="s">
        <v>6892</v>
      </c>
      <c r="H3051" s="17">
        <v>44842</v>
      </c>
      <c r="I3051" s="22" t="s">
        <v>4587</v>
      </c>
    </row>
    <row r="3052" spans="1:9">
      <c r="A3052" s="22">
        <f t="shared" si="79"/>
        <v>2863</v>
      </c>
      <c r="B3052" s="21"/>
      <c r="C3052" s="21">
        <v>80003037</v>
      </c>
      <c r="D3052" s="22"/>
      <c r="E3052" s="2" t="s">
        <v>6058</v>
      </c>
      <c r="F3052" s="2" t="s">
        <v>6410</v>
      </c>
      <c r="G3052" s="2" t="s">
        <v>206</v>
      </c>
      <c r="H3052" s="17">
        <v>44842</v>
      </c>
      <c r="I3052" s="22" t="s">
        <v>4587</v>
      </c>
    </row>
    <row r="3053" spans="1:9">
      <c r="A3053" s="22">
        <f t="shared" si="79"/>
        <v>2864</v>
      </c>
      <c r="B3053" s="21"/>
      <c r="C3053" s="21">
        <v>80002981</v>
      </c>
      <c r="D3053" s="22"/>
      <c r="E3053" s="2" t="s">
        <v>5804</v>
      </c>
      <c r="F3053" s="2" t="s">
        <v>6410</v>
      </c>
      <c r="G3053" s="2" t="s">
        <v>652</v>
      </c>
      <c r="H3053" s="17">
        <v>44842</v>
      </c>
      <c r="I3053" s="22" t="s">
        <v>4587</v>
      </c>
    </row>
    <row r="3054" spans="1:9">
      <c r="A3054" s="22">
        <f t="shared" si="79"/>
        <v>2865</v>
      </c>
      <c r="B3054" s="21"/>
      <c r="C3054" s="21">
        <v>80003223</v>
      </c>
      <c r="D3054" s="22"/>
      <c r="E3054" s="2" t="s">
        <v>5837</v>
      </c>
      <c r="F3054" s="2" t="s">
        <v>6410</v>
      </c>
      <c r="G3054" s="2" t="s">
        <v>652</v>
      </c>
      <c r="H3054" s="17">
        <v>44842</v>
      </c>
      <c r="I3054" s="22" t="s">
        <v>4587</v>
      </c>
    </row>
    <row r="3055" spans="1:9">
      <c r="A3055" s="22">
        <f t="shared" si="79"/>
        <v>2866</v>
      </c>
      <c r="B3055" s="21"/>
      <c r="C3055" s="21">
        <v>80002976</v>
      </c>
      <c r="D3055" s="22"/>
      <c r="E3055" s="2" t="s">
        <v>5395</v>
      </c>
      <c r="F3055" s="2" t="s">
        <v>6410</v>
      </c>
      <c r="G3055" s="2" t="s">
        <v>652</v>
      </c>
      <c r="H3055" s="17">
        <v>44842</v>
      </c>
      <c r="I3055" s="22" t="s">
        <v>4587</v>
      </c>
    </row>
    <row r="3056" spans="1:9">
      <c r="A3056" s="22">
        <f t="shared" si="79"/>
        <v>2867</v>
      </c>
      <c r="B3056" s="21"/>
      <c r="C3056" s="21">
        <v>80004895</v>
      </c>
      <c r="D3056" s="22"/>
      <c r="E3056" s="2" t="s">
        <v>6893</v>
      </c>
      <c r="F3056" s="2" t="s">
        <v>6410</v>
      </c>
      <c r="G3056" s="2" t="s">
        <v>15</v>
      </c>
      <c r="H3056" s="17">
        <v>44842</v>
      </c>
      <c r="I3056" s="22" t="s">
        <v>4587</v>
      </c>
    </row>
    <row r="3057" spans="1:9">
      <c r="A3057" s="22">
        <f t="shared" si="79"/>
        <v>2868</v>
      </c>
      <c r="B3057" s="21"/>
      <c r="C3057" s="21">
        <v>8001764</v>
      </c>
      <c r="D3057" s="22"/>
      <c r="E3057" s="2" t="s">
        <v>6894</v>
      </c>
      <c r="F3057" s="2" t="s">
        <v>6410</v>
      </c>
      <c r="G3057" s="2" t="s">
        <v>652</v>
      </c>
      <c r="H3057" s="17">
        <v>44842</v>
      </c>
      <c r="I3057" s="22" t="s">
        <v>4587</v>
      </c>
    </row>
    <row r="3058" spans="1:9">
      <c r="A3058" s="22">
        <f t="shared" si="79"/>
        <v>2869</v>
      </c>
      <c r="B3058" s="21"/>
      <c r="C3058" s="21">
        <v>80004718</v>
      </c>
      <c r="D3058" s="22"/>
      <c r="E3058" s="2" t="s">
        <v>6895</v>
      </c>
      <c r="F3058" s="2" t="s">
        <v>6410</v>
      </c>
      <c r="G3058" s="2" t="s">
        <v>652</v>
      </c>
      <c r="H3058" s="17">
        <v>44842</v>
      </c>
      <c r="I3058" s="22" t="s">
        <v>4587</v>
      </c>
    </row>
    <row r="3059" spans="1:9">
      <c r="A3059" s="22">
        <f t="shared" ref="A3059:A3122" si="80">A3058+1</f>
        <v>2870</v>
      </c>
      <c r="B3059" s="21"/>
      <c r="C3059" s="21">
        <v>80004760</v>
      </c>
      <c r="D3059" s="22"/>
      <c r="E3059" s="2" t="s">
        <v>6896</v>
      </c>
      <c r="F3059" s="2" t="s">
        <v>6410</v>
      </c>
      <c r="G3059" s="2" t="s">
        <v>652</v>
      </c>
      <c r="H3059" s="17">
        <v>44842</v>
      </c>
      <c r="I3059" s="22" t="s">
        <v>4587</v>
      </c>
    </row>
    <row r="3060" spans="1:9">
      <c r="A3060" s="22">
        <f t="shared" si="80"/>
        <v>2871</v>
      </c>
      <c r="B3060" s="21"/>
      <c r="C3060" s="21">
        <v>80002578</v>
      </c>
      <c r="D3060" s="22"/>
      <c r="E3060" s="2" t="s">
        <v>6897</v>
      </c>
      <c r="F3060" s="2" t="s">
        <v>6410</v>
      </c>
      <c r="G3060" s="2" t="s">
        <v>652</v>
      </c>
      <c r="H3060" s="17">
        <v>44842</v>
      </c>
      <c r="I3060" s="22" t="s">
        <v>4587</v>
      </c>
    </row>
    <row r="3061" spans="1:9">
      <c r="A3061" s="22">
        <f t="shared" si="80"/>
        <v>2872</v>
      </c>
      <c r="B3061" s="21"/>
      <c r="C3061" s="21">
        <v>80004718</v>
      </c>
      <c r="D3061" s="22"/>
      <c r="E3061" s="2" t="s">
        <v>6898</v>
      </c>
      <c r="F3061" s="2" t="s">
        <v>6410</v>
      </c>
      <c r="G3061" s="2" t="s">
        <v>652</v>
      </c>
      <c r="H3061" s="17">
        <v>44842</v>
      </c>
      <c r="I3061" s="22" t="s">
        <v>4587</v>
      </c>
    </row>
    <row r="3062" spans="1:9">
      <c r="A3062" s="22">
        <f t="shared" si="80"/>
        <v>2873</v>
      </c>
      <c r="B3062" s="21"/>
      <c r="C3062" s="21">
        <v>117342</v>
      </c>
      <c r="D3062" s="22"/>
      <c r="E3062" s="2" t="s">
        <v>6899</v>
      </c>
      <c r="F3062" s="2" t="s">
        <v>6410</v>
      </c>
      <c r="G3062" s="2" t="s">
        <v>652</v>
      </c>
      <c r="H3062" s="17">
        <v>44842</v>
      </c>
      <c r="I3062" s="22" t="s">
        <v>4587</v>
      </c>
    </row>
    <row r="3063" spans="1:9">
      <c r="A3063" s="22">
        <f t="shared" si="80"/>
        <v>2874</v>
      </c>
      <c r="B3063" s="21"/>
      <c r="C3063" s="21">
        <v>80003010</v>
      </c>
      <c r="D3063" s="22"/>
      <c r="E3063" s="2" t="s">
        <v>1298</v>
      </c>
      <c r="F3063" s="2" t="s">
        <v>6410</v>
      </c>
      <c r="G3063" s="2" t="s">
        <v>937</v>
      </c>
      <c r="H3063" s="17">
        <v>44843</v>
      </c>
      <c r="I3063" s="22" t="s">
        <v>4587</v>
      </c>
    </row>
    <row r="3064" spans="1:9">
      <c r="A3064" s="22">
        <f t="shared" si="80"/>
        <v>2875</v>
      </c>
      <c r="B3064" s="21"/>
      <c r="C3064" s="21">
        <v>80004522</v>
      </c>
      <c r="D3064" s="22"/>
      <c r="E3064" s="2" t="s">
        <v>5432</v>
      </c>
      <c r="F3064" s="2" t="s">
        <v>6410</v>
      </c>
      <c r="G3064" s="2" t="s">
        <v>15</v>
      </c>
      <c r="H3064" s="17">
        <v>44843</v>
      </c>
      <c r="I3064" s="22" t="s">
        <v>4587</v>
      </c>
    </row>
    <row r="3065" spans="1:9">
      <c r="A3065" s="22">
        <f t="shared" si="80"/>
        <v>2876</v>
      </c>
      <c r="B3065" s="21"/>
      <c r="C3065" s="21">
        <v>80001845</v>
      </c>
      <c r="D3065" s="22"/>
      <c r="E3065" s="2" t="s">
        <v>6900</v>
      </c>
      <c r="F3065" s="2" t="s">
        <v>6410</v>
      </c>
      <c r="G3065" s="2" t="s">
        <v>206</v>
      </c>
      <c r="H3065" s="17">
        <v>44843</v>
      </c>
      <c r="I3065" s="22" t="s">
        <v>4587</v>
      </c>
    </row>
    <row r="3066" spans="1:9">
      <c r="A3066" s="22">
        <f t="shared" si="80"/>
        <v>2877</v>
      </c>
      <c r="B3066" s="21"/>
      <c r="C3066" s="21">
        <v>80002695</v>
      </c>
      <c r="D3066" s="22"/>
      <c r="E3066" s="2" t="s">
        <v>6182</v>
      </c>
      <c r="F3066" s="2" t="s">
        <v>6410</v>
      </c>
      <c r="G3066" s="2" t="s">
        <v>206</v>
      </c>
      <c r="H3066" s="17">
        <v>44843</v>
      </c>
      <c r="I3066" s="22" t="s">
        <v>4587</v>
      </c>
    </row>
    <row r="3067" spans="1:9">
      <c r="A3067" s="22">
        <f t="shared" si="80"/>
        <v>2878</v>
      </c>
      <c r="B3067" s="21"/>
      <c r="C3067" s="21">
        <v>80002021</v>
      </c>
      <c r="D3067" s="22"/>
      <c r="E3067" s="2" t="s">
        <v>5564</v>
      </c>
      <c r="F3067" s="2" t="s">
        <v>6410</v>
      </c>
      <c r="G3067" s="2" t="s">
        <v>206</v>
      </c>
      <c r="H3067" s="17">
        <v>44843</v>
      </c>
      <c r="I3067" s="22" t="s">
        <v>4587</v>
      </c>
    </row>
    <row r="3068" spans="1:9">
      <c r="A3068" s="22">
        <f t="shared" si="80"/>
        <v>2879</v>
      </c>
      <c r="B3068" s="21"/>
      <c r="C3068" s="21">
        <v>80004204</v>
      </c>
      <c r="D3068" s="22"/>
      <c r="E3068" s="2" t="s">
        <v>5454</v>
      </c>
      <c r="F3068" s="2" t="s">
        <v>6410</v>
      </c>
      <c r="G3068" s="2" t="s">
        <v>206</v>
      </c>
      <c r="H3068" s="17">
        <v>44843</v>
      </c>
      <c r="I3068" s="22" t="s">
        <v>4587</v>
      </c>
    </row>
    <row r="3069" spans="1:9">
      <c r="A3069" s="22">
        <f t="shared" si="80"/>
        <v>2880</v>
      </c>
      <c r="B3069" s="21"/>
      <c r="C3069" s="21">
        <v>80003971</v>
      </c>
      <c r="D3069" s="22"/>
      <c r="E3069" s="2" t="s">
        <v>5616</v>
      </c>
      <c r="F3069" s="2" t="s">
        <v>6410</v>
      </c>
      <c r="G3069" s="2" t="s">
        <v>206</v>
      </c>
      <c r="H3069" s="17">
        <v>44843</v>
      </c>
      <c r="I3069" s="22" t="s">
        <v>4587</v>
      </c>
    </row>
    <row r="3070" spans="1:9">
      <c r="A3070" s="22">
        <f t="shared" si="80"/>
        <v>2881</v>
      </c>
      <c r="B3070" s="21"/>
      <c r="C3070" s="21">
        <v>80002326</v>
      </c>
      <c r="D3070" s="22"/>
      <c r="E3070" s="2" t="s">
        <v>5117</v>
      </c>
      <c r="F3070" s="2" t="s">
        <v>6410</v>
      </c>
      <c r="G3070" s="2" t="s">
        <v>206</v>
      </c>
      <c r="H3070" s="17">
        <v>44843</v>
      </c>
      <c r="I3070" s="22" t="s">
        <v>4587</v>
      </c>
    </row>
    <row r="3071" spans="1:9">
      <c r="A3071" s="22">
        <f t="shared" si="80"/>
        <v>2882</v>
      </c>
      <c r="B3071" s="21"/>
      <c r="C3071" s="21">
        <v>80002546</v>
      </c>
      <c r="D3071" s="22"/>
      <c r="E3071" s="2" t="s">
        <v>5903</v>
      </c>
      <c r="F3071" s="2" t="s">
        <v>6410</v>
      </c>
      <c r="G3071" s="2" t="s">
        <v>206</v>
      </c>
      <c r="H3071" s="17">
        <v>44843</v>
      </c>
      <c r="I3071" s="22" t="s">
        <v>4587</v>
      </c>
    </row>
    <row r="3072" spans="1:9">
      <c r="A3072" s="22">
        <f t="shared" si="80"/>
        <v>2883</v>
      </c>
      <c r="B3072" s="21"/>
      <c r="C3072" s="21">
        <v>80002654</v>
      </c>
      <c r="D3072" s="22"/>
      <c r="E3072" s="2" t="s">
        <v>6901</v>
      </c>
      <c r="F3072" s="2" t="s">
        <v>6410</v>
      </c>
      <c r="G3072" s="2" t="s">
        <v>937</v>
      </c>
      <c r="H3072" s="17">
        <v>44844</v>
      </c>
      <c r="I3072" s="22" t="s">
        <v>4587</v>
      </c>
    </row>
    <row r="3073" spans="1:9">
      <c r="A3073" s="22">
        <f t="shared" si="80"/>
        <v>2884</v>
      </c>
      <c r="B3073" s="21"/>
      <c r="C3073" s="21">
        <v>80004708</v>
      </c>
      <c r="D3073" s="22"/>
      <c r="E3073" s="2" t="s">
        <v>3636</v>
      </c>
      <c r="F3073" s="2" t="s">
        <v>6410</v>
      </c>
      <c r="G3073" s="2" t="s">
        <v>206</v>
      </c>
      <c r="H3073" s="17">
        <v>44844</v>
      </c>
      <c r="I3073" s="22" t="s">
        <v>4587</v>
      </c>
    </row>
    <row r="3074" spans="1:9">
      <c r="A3074" s="22">
        <f t="shared" si="80"/>
        <v>2885</v>
      </c>
      <c r="B3074" s="21"/>
      <c r="C3074" s="21">
        <v>22060006</v>
      </c>
      <c r="D3074" s="22"/>
      <c r="E3074" s="2" t="s">
        <v>5435</v>
      </c>
      <c r="F3074" s="2" t="s">
        <v>6716</v>
      </c>
      <c r="G3074" s="2" t="s">
        <v>6616</v>
      </c>
      <c r="H3074" s="17">
        <v>44844</v>
      </c>
      <c r="I3074" s="22" t="s">
        <v>4587</v>
      </c>
    </row>
    <row r="3075" spans="1:9">
      <c r="A3075" s="22">
        <f t="shared" si="80"/>
        <v>2886</v>
      </c>
      <c r="B3075" s="21"/>
      <c r="C3075" s="21">
        <v>80003049</v>
      </c>
      <c r="D3075" s="22"/>
      <c r="E3075" s="2" t="s">
        <v>5965</v>
      </c>
      <c r="F3075" s="2" t="s">
        <v>6410</v>
      </c>
      <c r="G3075" s="2" t="s">
        <v>206</v>
      </c>
      <c r="H3075" s="17">
        <v>44844</v>
      </c>
      <c r="I3075" s="22" t="s">
        <v>4587</v>
      </c>
    </row>
    <row r="3076" spans="1:9">
      <c r="A3076" s="22">
        <f t="shared" si="80"/>
        <v>2887</v>
      </c>
      <c r="B3076" s="21"/>
      <c r="C3076" s="21">
        <v>80002503</v>
      </c>
      <c r="D3076" s="22"/>
      <c r="E3076" s="2" t="s">
        <v>5345</v>
      </c>
      <c r="F3076" s="2" t="s">
        <v>6410</v>
      </c>
      <c r="G3076" s="2" t="s">
        <v>6506</v>
      </c>
      <c r="H3076" s="17">
        <v>44845</v>
      </c>
      <c r="I3076" s="22" t="s">
        <v>4587</v>
      </c>
    </row>
    <row r="3077" spans="1:9">
      <c r="A3077" s="22">
        <f t="shared" si="80"/>
        <v>2888</v>
      </c>
      <c r="B3077" s="21"/>
      <c r="C3077" s="21">
        <v>112727</v>
      </c>
      <c r="D3077" s="22"/>
      <c r="E3077" s="2" t="s">
        <v>6375</v>
      </c>
      <c r="F3077" s="2" t="s">
        <v>6410</v>
      </c>
      <c r="G3077" s="2" t="s">
        <v>651</v>
      </c>
      <c r="H3077" s="17">
        <v>44845</v>
      </c>
      <c r="I3077" s="22" t="s">
        <v>4587</v>
      </c>
    </row>
    <row r="3078" spans="1:9">
      <c r="A3078" s="22">
        <f t="shared" si="80"/>
        <v>2889</v>
      </c>
      <c r="B3078" s="21"/>
      <c r="C3078" s="21">
        <v>112396</v>
      </c>
      <c r="D3078" s="22"/>
      <c r="E3078" s="2" t="s">
        <v>6093</v>
      </c>
      <c r="F3078" s="2" t="s">
        <v>6410</v>
      </c>
      <c r="G3078" s="2" t="s">
        <v>6736</v>
      </c>
      <c r="H3078" s="17">
        <v>44845</v>
      </c>
      <c r="I3078" s="22" t="s">
        <v>4587</v>
      </c>
    </row>
    <row r="3079" spans="1:9">
      <c r="A3079" s="22">
        <f t="shared" si="80"/>
        <v>2890</v>
      </c>
      <c r="B3079" s="21"/>
      <c r="C3079" s="21">
        <v>80003067</v>
      </c>
      <c r="D3079" s="22"/>
      <c r="E3079" s="2" t="s">
        <v>6902</v>
      </c>
      <c r="F3079" s="2" t="s">
        <v>6410</v>
      </c>
      <c r="G3079" s="2" t="s">
        <v>1500</v>
      </c>
      <c r="H3079" s="17">
        <v>44845</v>
      </c>
      <c r="I3079" s="22" t="s">
        <v>4587</v>
      </c>
    </row>
    <row r="3080" spans="1:9">
      <c r="A3080" s="22">
        <f t="shared" si="80"/>
        <v>2891</v>
      </c>
      <c r="B3080" s="21"/>
      <c r="C3080" s="21">
        <v>80002188</v>
      </c>
      <c r="D3080" s="22"/>
      <c r="E3080" s="2" t="s">
        <v>5680</v>
      </c>
      <c r="F3080" s="2" t="s">
        <v>6410</v>
      </c>
      <c r="G3080" s="2" t="s">
        <v>6903</v>
      </c>
      <c r="H3080" s="17">
        <v>44845</v>
      </c>
      <c r="I3080" s="22" t="s">
        <v>4587</v>
      </c>
    </row>
    <row r="3081" spans="1:9">
      <c r="A3081" s="22">
        <f t="shared" si="80"/>
        <v>2892</v>
      </c>
      <c r="B3081" s="21"/>
      <c r="C3081" s="21">
        <v>80001795</v>
      </c>
      <c r="D3081" s="22"/>
      <c r="E3081" s="2" t="s">
        <v>5628</v>
      </c>
      <c r="F3081" s="2" t="s">
        <v>6410</v>
      </c>
      <c r="G3081" s="2" t="s">
        <v>248</v>
      </c>
      <c r="H3081" s="17">
        <v>44845</v>
      </c>
      <c r="I3081" s="22" t="s">
        <v>4587</v>
      </c>
    </row>
    <row r="3082" spans="1:9">
      <c r="A3082" s="22">
        <f t="shared" si="80"/>
        <v>2893</v>
      </c>
      <c r="B3082" s="21"/>
      <c r="C3082" s="21">
        <v>80004206</v>
      </c>
      <c r="D3082" s="22"/>
      <c r="E3082" s="2" t="s">
        <v>4301</v>
      </c>
      <c r="F3082" s="2" t="s">
        <v>6410</v>
      </c>
      <c r="G3082" s="2" t="s">
        <v>6726</v>
      </c>
      <c r="H3082" s="17">
        <v>44845</v>
      </c>
      <c r="I3082" s="22" t="s">
        <v>4587</v>
      </c>
    </row>
    <row r="3083" spans="1:9">
      <c r="A3083" s="22">
        <f t="shared" si="80"/>
        <v>2894</v>
      </c>
      <c r="B3083" s="21"/>
      <c r="C3083" s="21">
        <v>80004898</v>
      </c>
      <c r="D3083" s="22"/>
      <c r="E3083" s="2" t="s">
        <v>6904</v>
      </c>
      <c r="F3083" s="2" t="s">
        <v>6410</v>
      </c>
      <c r="G3083" s="2" t="s">
        <v>6905</v>
      </c>
      <c r="H3083" s="17">
        <v>44845</v>
      </c>
      <c r="I3083" s="22" t="s">
        <v>4587</v>
      </c>
    </row>
    <row r="3084" spans="1:9">
      <c r="A3084" s="22">
        <f t="shared" si="80"/>
        <v>2895</v>
      </c>
      <c r="B3084" s="21"/>
      <c r="C3084" s="21">
        <v>80004208</v>
      </c>
      <c r="D3084" s="22"/>
      <c r="E3084" s="2" t="s">
        <v>2805</v>
      </c>
      <c r="F3084" s="2" t="s">
        <v>6410</v>
      </c>
      <c r="G3084" s="2" t="s">
        <v>205</v>
      </c>
      <c r="H3084" s="17">
        <v>44845</v>
      </c>
      <c r="I3084" s="22" t="s">
        <v>4587</v>
      </c>
    </row>
    <row r="3085" spans="1:9">
      <c r="A3085" s="22">
        <f t="shared" si="80"/>
        <v>2896</v>
      </c>
      <c r="B3085" s="21"/>
      <c r="C3085" s="21">
        <v>80004705</v>
      </c>
      <c r="D3085" s="22"/>
      <c r="E3085" s="2" t="s">
        <v>6906</v>
      </c>
      <c r="F3085" s="2" t="s">
        <v>6410</v>
      </c>
      <c r="G3085" s="2" t="s">
        <v>6600</v>
      </c>
      <c r="H3085" s="17">
        <v>44845</v>
      </c>
      <c r="I3085" s="22" t="s">
        <v>4587</v>
      </c>
    </row>
    <row r="3086" spans="1:9">
      <c r="A3086" s="22">
        <f t="shared" si="80"/>
        <v>2897</v>
      </c>
      <c r="B3086" s="21"/>
      <c r="C3086" s="21" t="s">
        <v>6907</v>
      </c>
      <c r="D3086" s="22"/>
      <c r="E3086" s="2" t="s">
        <v>6016</v>
      </c>
      <c r="F3086" s="2" t="s">
        <v>6442</v>
      </c>
      <c r="G3086" s="2" t="s">
        <v>6477</v>
      </c>
      <c r="H3086" s="17">
        <v>44845</v>
      </c>
      <c r="I3086" s="22" t="s">
        <v>4587</v>
      </c>
    </row>
    <row r="3087" spans="1:9">
      <c r="A3087" s="22">
        <f t="shared" si="80"/>
        <v>2898</v>
      </c>
      <c r="B3087" s="21"/>
      <c r="C3087" s="21">
        <v>80002126</v>
      </c>
      <c r="D3087" s="22"/>
      <c r="E3087" s="2" t="s">
        <v>6908</v>
      </c>
      <c r="F3087" s="2" t="s">
        <v>6410</v>
      </c>
      <c r="G3087" s="2" t="s">
        <v>6766</v>
      </c>
      <c r="H3087" s="17">
        <v>44846</v>
      </c>
      <c r="I3087" s="22" t="s">
        <v>4587</v>
      </c>
    </row>
    <row r="3088" spans="1:9">
      <c r="A3088" s="22">
        <f t="shared" si="80"/>
        <v>2899</v>
      </c>
      <c r="B3088" s="21"/>
      <c r="C3088" s="21">
        <v>80002559</v>
      </c>
      <c r="D3088" s="22"/>
      <c r="E3088" s="2" t="s">
        <v>6225</v>
      </c>
      <c r="F3088" s="2" t="s">
        <v>6410</v>
      </c>
      <c r="G3088" s="2" t="s">
        <v>6459</v>
      </c>
      <c r="H3088" s="17">
        <v>44846</v>
      </c>
      <c r="I3088" s="22" t="s">
        <v>4587</v>
      </c>
    </row>
    <row r="3089" spans="1:9">
      <c r="A3089" s="22">
        <f t="shared" si="80"/>
        <v>2900</v>
      </c>
      <c r="B3089" s="21"/>
      <c r="C3089" s="21">
        <v>80002133</v>
      </c>
      <c r="D3089" s="22"/>
      <c r="E3089" s="2" t="s">
        <v>6909</v>
      </c>
      <c r="F3089" s="2" t="s">
        <v>6410</v>
      </c>
      <c r="G3089" s="2" t="s">
        <v>6910</v>
      </c>
      <c r="H3089" s="17">
        <v>44846</v>
      </c>
      <c r="I3089" s="22" t="s">
        <v>4587</v>
      </c>
    </row>
    <row r="3090" spans="1:9">
      <c r="A3090" s="22">
        <f t="shared" si="80"/>
        <v>2901</v>
      </c>
      <c r="B3090" s="21"/>
      <c r="C3090" s="21">
        <v>80002133</v>
      </c>
      <c r="D3090" s="22"/>
      <c r="E3090" s="2" t="s">
        <v>6911</v>
      </c>
      <c r="F3090" s="2" t="s">
        <v>6410</v>
      </c>
      <c r="G3090" s="2" t="s">
        <v>6910</v>
      </c>
      <c r="H3090" s="17">
        <v>44846</v>
      </c>
      <c r="I3090" s="22" t="s">
        <v>4587</v>
      </c>
    </row>
    <row r="3091" spans="1:9">
      <c r="A3091" s="22">
        <f t="shared" si="80"/>
        <v>2902</v>
      </c>
      <c r="B3091" s="21"/>
      <c r="C3091" s="21">
        <v>80001360</v>
      </c>
      <c r="D3091" s="22"/>
      <c r="E3091" s="2" t="s">
        <v>5403</v>
      </c>
      <c r="F3091" s="2" t="s">
        <v>6410</v>
      </c>
      <c r="G3091" s="2" t="s">
        <v>6415</v>
      </c>
      <c r="H3091" s="17">
        <v>44846</v>
      </c>
      <c r="I3091" s="22" t="s">
        <v>4587</v>
      </c>
    </row>
    <row r="3092" spans="1:9">
      <c r="A3092" s="22">
        <f t="shared" si="80"/>
        <v>2903</v>
      </c>
      <c r="B3092" s="21"/>
      <c r="C3092" s="21">
        <v>80002195</v>
      </c>
      <c r="D3092" s="22"/>
      <c r="E3092" s="2" t="s">
        <v>5759</v>
      </c>
      <c r="F3092" s="2" t="s">
        <v>6410</v>
      </c>
      <c r="G3092" s="2" t="s">
        <v>6459</v>
      </c>
      <c r="H3092" s="17">
        <v>44846</v>
      </c>
      <c r="I3092" s="22" t="s">
        <v>4587</v>
      </c>
    </row>
    <row r="3093" spans="1:9">
      <c r="A3093" s="22">
        <f t="shared" si="80"/>
        <v>2904</v>
      </c>
      <c r="B3093" s="21"/>
      <c r="C3093" s="21">
        <v>117511</v>
      </c>
      <c r="D3093" s="22"/>
      <c r="E3093" s="2" t="s">
        <v>5409</v>
      </c>
      <c r="F3093" s="2" t="s">
        <v>6410</v>
      </c>
      <c r="G3093" s="2" t="s">
        <v>6455</v>
      </c>
      <c r="H3093" s="17">
        <v>44847</v>
      </c>
      <c r="I3093" s="22" t="s">
        <v>4587</v>
      </c>
    </row>
    <row r="3094" spans="1:9">
      <c r="A3094" s="22">
        <f t="shared" si="80"/>
        <v>2905</v>
      </c>
      <c r="B3094" s="21"/>
      <c r="C3094" s="21">
        <v>80004202</v>
      </c>
      <c r="D3094" s="22"/>
      <c r="E3094" s="2" t="s">
        <v>5456</v>
      </c>
      <c r="F3094" s="2" t="s">
        <v>6410</v>
      </c>
      <c r="G3094" s="2" t="s">
        <v>6912</v>
      </c>
      <c r="H3094" s="17">
        <v>44847</v>
      </c>
      <c r="I3094" s="22" t="s">
        <v>4587</v>
      </c>
    </row>
    <row r="3095" spans="1:9">
      <c r="A3095" s="22">
        <f t="shared" si="80"/>
        <v>2906</v>
      </c>
      <c r="B3095" s="21"/>
      <c r="C3095" s="21">
        <v>80004194</v>
      </c>
      <c r="D3095" s="22"/>
      <c r="E3095" s="2" t="s">
        <v>6281</v>
      </c>
      <c r="F3095" s="2" t="s">
        <v>6410</v>
      </c>
      <c r="G3095" s="2" t="s">
        <v>6726</v>
      </c>
      <c r="H3095" s="17">
        <v>44847</v>
      </c>
      <c r="I3095" s="22" t="s">
        <v>4587</v>
      </c>
    </row>
    <row r="3096" spans="1:9">
      <c r="A3096" s="22">
        <f t="shared" si="80"/>
        <v>2907</v>
      </c>
      <c r="B3096" s="21"/>
      <c r="C3096" s="21">
        <v>80004200</v>
      </c>
      <c r="D3096" s="22"/>
      <c r="E3096" s="2" t="s">
        <v>2655</v>
      </c>
      <c r="F3096" s="2" t="s">
        <v>6410</v>
      </c>
      <c r="G3096" s="2" t="s">
        <v>2374</v>
      </c>
      <c r="H3096" s="17">
        <v>44847</v>
      </c>
      <c r="I3096" s="22" t="s">
        <v>4587</v>
      </c>
    </row>
    <row r="3097" spans="1:9">
      <c r="A3097" s="22">
        <f t="shared" si="80"/>
        <v>2908</v>
      </c>
      <c r="B3097" s="21"/>
      <c r="C3097" s="21">
        <v>80003043</v>
      </c>
      <c r="D3097" s="22"/>
      <c r="E3097" s="2" t="s">
        <v>5614</v>
      </c>
      <c r="F3097" s="2" t="s">
        <v>6410</v>
      </c>
      <c r="G3097" s="2" t="s">
        <v>6913</v>
      </c>
      <c r="H3097" s="17">
        <v>44848</v>
      </c>
      <c r="I3097" s="22" t="s">
        <v>4587</v>
      </c>
    </row>
    <row r="3098" spans="1:9">
      <c r="A3098" s="22">
        <f t="shared" si="80"/>
        <v>2909</v>
      </c>
      <c r="B3098" s="21"/>
      <c r="C3098" s="21">
        <v>80003194</v>
      </c>
      <c r="D3098" s="22"/>
      <c r="E3098" s="2" t="s">
        <v>6271</v>
      </c>
      <c r="F3098" s="2" t="s">
        <v>6410</v>
      </c>
      <c r="G3098" s="2" t="s">
        <v>6446</v>
      </c>
      <c r="H3098" s="17">
        <v>44848</v>
      </c>
      <c r="I3098" s="22" t="s">
        <v>4587</v>
      </c>
    </row>
    <row r="3099" spans="1:9">
      <c r="A3099" s="22">
        <f t="shared" si="80"/>
        <v>2910</v>
      </c>
      <c r="B3099" s="21"/>
      <c r="C3099" s="21">
        <v>80002672</v>
      </c>
      <c r="D3099" s="22"/>
      <c r="E3099" s="2" t="s">
        <v>5972</v>
      </c>
      <c r="F3099" s="2" t="s">
        <v>6410</v>
      </c>
      <c r="G3099" s="2" t="s">
        <v>6446</v>
      </c>
      <c r="H3099" s="17">
        <v>44848</v>
      </c>
      <c r="I3099" s="22" t="s">
        <v>4587</v>
      </c>
    </row>
    <row r="3100" spans="1:9">
      <c r="A3100" s="22">
        <f t="shared" si="80"/>
        <v>2911</v>
      </c>
      <c r="B3100" s="21"/>
      <c r="C3100" s="21">
        <v>305040</v>
      </c>
      <c r="D3100" s="22"/>
      <c r="E3100" s="2" t="s">
        <v>5387</v>
      </c>
      <c r="F3100" s="2" t="s">
        <v>6410</v>
      </c>
      <c r="G3100" s="2" t="s">
        <v>6440</v>
      </c>
      <c r="H3100" s="17">
        <v>44849</v>
      </c>
      <c r="I3100" s="22" t="s">
        <v>4587</v>
      </c>
    </row>
    <row r="3101" spans="1:9">
      <c r="A3101" s="22">
        <f t="shared" si="80"/>
        <v>2912</v>
      </c>
      <c r="B3101" s="21"/>
      <c r="C3101" s="21">
        <v>80000847</v>
      </c>
      <c r="D3101" s="22"/>
      <c r="E3101" s="2" t="s">
        <v>6914</v>
      </c>
      <c r="F3101" s="2" t="s">
        <v>6410</v>
      </c>
      <c r="G3101" s="2" t="s">
        <v>248</v>
      </c>
      <c r="H3101" s="17">
        <v>44849</v>
      </c>
      <c r="I3101" s="22" t="s">
        <v>4587</v>
      </c>
    </row>
    <row r="3102" spans="1:9">
      <c r="A3102" s="22">
        <f t="shared" si="80"/>
        <v>2913</v>
      </c>
      <c r="B3102" s="21"/>
      <c r="C3102" s="21">
        <v>22010125</v>
      </c>
      <c r="D3102" s="22"/>
      <c r="E3102" s="2" t="s">
        <v>6298</v>
      </c>
      <c r="F3102" s="2" t="s">
        <v>6419</v>
      </c>
      <c r="G3102" s="2" t="s">
        <v>6588</v>
      </c>
      <c r="H3102" s="17">
        <v>44849</v>
      </c>
      <c r="I3102" s="22" t="s">
        <v>4587</v>
      </c>
    </row>
    <row r="3103" spans="1:9">
      <c r="A3103" s="22">
        <f t="shared" si="80"/>
        <v>2914</v>
      </c>
      <c r="B3103" s="21"/>
      <c r="C3103" s="21">
        <v>80004188</v>
      </c>
      <c r="D3103" s="22"/>
      <c r="E3103" s="2" t="s">
        <v>5979</v>
      </c>
      <c r="F3103" s="2" t="s">
        <v>6410</v>
      </c>
      <c r="G3103" s="2" t="s">
        <v>6726</v>
      </c>
      <c r="H3103" s="17">
        <v>44849</v>
      </c>
      <c r="I3103" s="22" t="s">
        <v>4587</v>
      </c>
    </row>
    <row r="3104" spans="1:9">
      <c r="A3104" s="22">
        <f t="shared" si="80"/>
        <v>2915</v>
      </c>
      <c r="B3104" s="21"/>
      <c r="C3104" s="21">
        <v>80003914</v>
      </c>
      <c r="D3104" s="22"/>
      <c r="E3104" s="2" t="s">
        <v>6299</v>
      </c>
      <c r="F3104" s="2" t="s">
        <v>6410</v>
      </c>
      <c r="G3104" s="2" t="s">
        <v>651</v>
      </c>
      <c r="H3104" s="17">
        <v>44849</v>
      </c>
      <c r="I3104" s="22" t="s">
        <v>4587</v>
      </c>
    </row>
    <row r="3105" spans="1:9">
      <c r="A3105" s="22">
        <f t="shared" si="80"/>
        <v>2916</v>
      </c>
      <c r="B3105" s="21"/>
      <c r="C3105" s="21">
        <v>80003079</v>
      </c>
      <c r="D3105" s="22"/>
      <c r="E3105" s="2" t="s">
        <v>6120</v>
      </c>
      <c r="F3105" s="2" t="s">
        <v>6410</v>
      </c>
      <c r="G3105" s="2" t="s">
        <v>6915</v>
      </c>
      <c r="H3105" s="17">
        <v>44849</v>
      </c>
      <c r="I3105" s="22" t="s">
        <v>4587</v>
      </c>
    </row>
    <row r="3106" spans="1:9">
      <c r="A3106" s="22">
        <f t="shared" si="80"/>
        <v>2917</v>
      </c>
      <c r="B3106" s="21"/>
      <c r="C3106" s="21">
        <v>22070155</v>
      </c>
      <c r="D3106" s="22"/>
      <c r="E3106" s="2" t="s">
        <v>6916</v>
      </c>
      <c r="F3106" s="2" t="s">
        <v>6419</v>
      </c>
      <c r="G3106" s="2" t="s">
        <v>6464</v>
      </c>
      <c r="H3106" s="17">
        <v>44849</v>
      </c>
      <c r="I3106" s="22" t="s">
        <v>4587</v>
      </c>
    </row>
    <row r="3107" spans="1:9">
      <c r="A3107" s="22">
        <f t="shared" si="80"/>
        <v>2918</v>
      </c>
      <c r="B3107" s="21"/>
      <c r="C3107" s="21">
        <v>80004737</v>
      </c>
      <c r="D3107" s="22"/>
      <c r="E3107" s="2" t="s">
        <v>6917</v>
      </c>
      <c r="F3107" s="2" t="s">
        <v>6410</v>
      </c>
      <c r="G3107" s="2" t="s">
        <v>248</v>
      </c>
      <c r="H3107" s="17">
        <v>44849</v>
      </c>
      <c r="I3107" s="22" t="s">
        <v>4587</v>
      </c>
    </row>
    <row r="3108" spans="1:9">
      <c r="A3108" s="22">
        <f t="shared" si="80"/>
        <v>2919</v>
      </c>
      <c r="B3108" s="21"/>
      <c r="C3108" s="21">
        <v>80004901</v>
      </c>
      <c r="D3108" s="22"/>
      <c r="E3108" s="2" t="s">
        <v>6918</v>
      </c>
      <c r="F3108" s="2" t="s">
        <v>6410</v>
      </c>
      <c r="G3108" s="2" t="s">
        <v>248</v>
      </c>
      <c r="H3108" s="17">
        <v>44849</v>
      </c>
      <c r="I3108" s="22" t="s">
        <v>4587</v>
      </c>
    </row>
    <row r="3109" spans="1:9">
      <c r="A3109" s="22">
        <f t="shared" si="80"/>
        <v>2920</v>
      </c>
      <c r="B3109" s="21"/>
      <c r="C3109" s="21">
        <v>112823</v>
      </c>
      <c r="D3109" s="22"/>
      <c r="E3109" s="2" t="s">
        <v>6051</v>
      </c>
      <c r="F3109" s="2" t="s">
        <v>6410</v>
      </c>
      <c r="G3109" s="2" t="s">
        <v>6919</v>
      </c>
      <c r="H3109" s="17">
        <v>44849</v>
      </c>
      <c r="I3109" s="22" t="s">
        <v>4587</v>
      </c>
    </row>
    <row r="3110" spans="1:9">
      <c r="A3110" s="22">
        <f t="shared" si="80"/>
        <v>2921</v>
      </c>
      <c r="B3110" s="21"/>
      <c r="C3110" s="21">
        <v>190722</v>
      </c>
      <c r="D3110" s="22"/>
      <c r="E3110" s="2" t="s">
        <v>607</v>
      </c>
      <c r="F3110" s="2" t="s">
        <v>6419</v>
      </c>
      <c r="G3110" s="2" t="s">
        <v>372</v>
      </c>
      <c r="H3110" s="17">
        <v>44849</v>
      </c>
      <c r="I3110" s="22" t="s">
        <v>4587</v>
      </c>
    </row>
    <row r="3111" spans="1:9">
      <c r="A3111" s="22">
        <f t="shared" si="80"/>
        <v>2922</v>
      </c>
      <c r="B3111" s="21"/>
      <c r="C3111" s="21">
        <v>80002581</v>
      </c>
      <c r="D3111" s="22"/>
      <c r="E3111" s="2" t="s">
        <v>6264</v>
      </c>
      <c r="F3111" s="2" t="s">
        <v>6410</v>
      </c>
      <c r="G3111" s="2" t="s">
        <v>248</v>
      </c>
      <c r="H3111" s="17">
        <v>44849</v>
      </c>
      <c r="I3111" s="22" t="s">
        <v>4587</v>
      </c>
    </row>
    <row r="3112" spans="1:9">
      <c r="A3112" s="22">
        <f t="shared" si="80"/>
        <v>2923</v>
      </c>
      <c r="B3112" s="21"/>
      <c r="C3112" s="21">
        <v>117333</v>
      </c>
      <c r="D3112" s="22"/>
      <c r="E3112" s="2" t="s">
        <v>6406</v>
      </c>
      <c r="F3112" s="2" t="s">
        <v>6410</v>
      </c>
      <c r="G3112" s="2" t="s">
        <v>6920</v>
      </c>
      <c r="H3112" s="17">
        <v>44849</v>
      </c>
      <c r="I3112" s="22" t="s">
        <v>4587</v>
      </c>
    </row>
    <row r="3113" spans="1:9">
      <c r="A3113" s="22">
        <f t="shared" si="80"/>
        <v>2924</v>
      </c>
      <c r="B3113" s="21"/>
      <c r="C3113" s="21">
        <v>80004896</v>
      </c>
      <c r="D3113" s="22"/>
      <c r="E3113" s="2" t="s">
        <v>6921</v>
      </c>
      <c r="F3113" s="2" t="s">
        <v>6410</v>
      </c>
      <c r="G3113" s="2" t="s">
        <v>248</v>
      </c>
      <c r="H3113" s="17">
        <v>44849</v>
      </c>
      <c r="I3113" s="22" t="s">
        <v>4587</v>
      </c>
    </row>
    <row r="3114" spans="1:9">
      <c r="A3114" s="22">
        <f t="shared" si="80"/>
        <v>2925</v>
      </c>
      <c r="B3114" s="21"/>
      <c r="C3114" s="21">
        <v>80002059</v>
      </c>
      <c r="D3114" s="22"/>
      <c r="E3114" s="2" t="s">
        <v>5478</v>
      </c>
      <c r="F3114" s="2" t="s">
        <v>6410</v>
      </c>
      <c r="G3114" s="2" t="s">
        <v>6922</v>
      </c>
      <c r="H3114" s="17">
        <v>44850</v>
      </c>
      <c r="I3114" s="22" t="s">
        <v>4587</v>
      </c>
    </row>
    <row r="3115" spans="1:9">
      <c r="A3115" s="22">
        <f t="shared" si="80"/>
        <v>2926</v>
      </c>
      <c r="B3115" s="21"/>
      <c r="C3115" s="21">
        <v>113055</v>
      </c>
      <c r="D3115" s="22"/>
      <c r="E3115" s="2" t="s">
        <v>6089</v>
      </c>
      <c r="F3115" s="2" t="s">
        <v>6410</v>
      </c>
      <c r="G3115" s="2" t="s">
        <v>248</v>
      </c>
      <c r="H3115" s="17">
        <v>44850</v>
      </c>
      <c r="I3115" s="22" t="s">
        <v>4587</v>
      </c>
    </row>
    <row r="3116" spans="1:9">
      <c r="A3116" s="22">
        <f t="shared" si="80"/>
        <v>2927</v>
      </c>
      <c r="B3116" s="21"/>
      <c r="C3116" s="21">
        <v>1101</v>
      </c>
      <c r="D3116" s="22"/>
      <c r="E3116" s="2" t="s">
        <v>5729</v>
      </c>
      <c r="F3116" s="2" t="s">
        <v>5138</v>
      </c>
      <c r="G3116" s="2" t="s">
        <v>6923</v>
      </c>
      <c r="H3116" s="17">
        <v>44850</v>
      </c>
      <c r="I3116" s="22" t="s">
        <v>4587</v>
      </c>
    </row>
    <row r="3117" spans="1:9">
      <c r="A3117" s="22">
        <f t="shared" si="80"/>
        <v>2928</v>
      </c>
      <c r="B3117" s="21"/>
      <c r="C3117" s="21">
        <v>80002733</v>
      </c>
      <c r="D3117" s="22"/>
      <c r="E3117" s="2" t="s">
        <v>6294</v>
      </c>
      <c r="F3117" s="2" t="s">
        <v>6410</v>
      </c>
      <c r="G3117" s="2" t="s">
        <v>6456</v>
      </c>
      <c r="H3117" s="17">
        <v>44850</v>
      </c>
      <c r="I3117" s="22" t="s">
        <v>4587</v>
      </c>
    </row>
    <row r="3118" spans="1:9">
      <c r="A3118" s="22">
        <f t="shared" si="80"/>
        <v>2929</v>
      </c>
      <c r="B3118" s="21"/>
      <c r="C3118" s="21">
        <v>80002577</v>
      </c>
      <c r="D3118" s="22"/>
      <c r="E3118" s="2" t="s">
        <v>6175</v>
      </c>
      <c r="F3118" s="2" t="s">
        <v>6410</v>
      </c>
      <c r="G3118" s="2" t="s">
        <v>248</v>
      </c>
      <c r="H3118" s="17">
        <v>44850</v>
      </c>
      <c r="I3118" s="22" t="s">
        <v>4587</v>
      </c>
    </row>
    <row r="3119" spans="1:9">
      <c r="A3119" s="22">
        <f t="shared" si="80"/>
        <v>2930</v>
      </c>
      <c r="B3119" s="21"/>
      <c r="C3119" s="21">
        <v>80004491</v>
      </c>
      <c r="D3119" s="22"/>
      <c r="E3119" s="2" t="s">
        <v>5829</v>
      </c>
      <c r="F3119" s="2" t="s">
        <v>6410</v>
      </c>
      <c r="G3119" s="2" t="s">
        <v>6924</v>
      </c>
      <c r="H3119" s="17">
        <v>44850</v>
      </c>
      <c r="I3119" s="22" t="s">
        <v>4587</v>
      </c>
    </row>
    <row r="3120" spans="1:9">
      <c r="A3120" s="22">
        <f t="shared" si="80"/>
        <v>2931</v>
      </c>
      <c r="B3120" s="21"/>
      <c r="C3120" s="21">
        <v>117535</v>
      </c>
      <c r="D3120" s="22"/>
      <c r="E3120" s="2" t="s">
        <v>6925</v>
      </c>
      <c r="F3120" s="2" t="s">
        <v>6410</v>
      </c>
      <c r="G3120" s="2" t="s">
        <v>248</v>
      </c>
      <c r="H3120" s="17">
        <v>44850</v>
      </c>
      <c r="I3120" s="22" t="s">
        <v>4587</v>
      </c>
    </row>
    <row r="3121" spans="1:9">
      <c r="A3121" s="22">
        <f t="shared" si="80"/>
        <v>2932</v>
      </c>
      <c r="B3121" s="21"/>
      <c r="C3121" s="21">
        <v>80003810</v>
      </c>
      <c r="D3121" s="22"/>
      <c r="E3121" s="2" t="s">
        <v>6926</v>
      </c>
      <c r="F3121" s="2" t="s">
        <v>6410</v>
      </c>
      <c r="G3121" s="2" t="s">
        <v>6474</v>
      </c>
      <c r="H3121" s="17">
        <v>44850</v>
      </c>
      <c r="I3121" s="22" t="s">
        <v>4587</v>
      </c>
    </row>
    <row r="3122" spans="1:9">
      <c r="A3122" s="22">
        <f t="shared" si="80"/>
        <v>2933</v>
      </c>
      <c r="B3122" s="21"/>
      <c r="C3122" s="21">
        <v>80001832</v>
      </c>
      <c r="D3122" s="22"/>
      <c r="E3122" s="2" t="s">
        <v>5782</v>
      </c>
      <c r="F3122" s="2" t="s">
        <v>6410</v>
      </c>
      <c r="G3122" s="2" t="s">
        <v>6927</v>
      </c>
      <c r="H3122" s="17">
        <v>44850</v>
      </c>
      <c r="I3122" s="22" t="s">
        <v>4587</v>
      </c>
    </row>
    <row r="3123" spans="1:9">
      <c r="A3123" s="22">
        <f t="shared" ref="A3123:A3185" si="81">A3122+1</f>
        <v>2934</v>
      </c>
      <c r="B3123" s="21"/>
      <c r="C3123" s="21">
        <v>80002046</v>
      </c>
      <c r="D3123" s="22"/>
      <c r="E3123" s="2" t="s">
        <v>5607</v>
      </c>
      <c r="F3123" s="2" t="s">
        <v>6410</v>
      </c>
      <c r="G3123" s="2" t="s">
        <v>6928</v>
      </c>
      <c r="H3123" s="17">
        <v>44850</v>
      </c>
      <c r="I3123" s="22" t="s">
        <v>4587</v>
      </c>
    </row>
    <row r="3124" spans="1:9">
      <c r="A3124" s="22">
        <f t="shared" si="81"/>
        <v>2935</v>
      </c>
      <c r="B3124" s="21"/>
      <c r="C3124" s="21">
        <v>80005172</v>
      </c>
      <c r="D3124" s="22"/>
      <c r="E3124" s="2" t="s">
        <v>4857</v>
      </c>
      <c r="F3124" s="2" t="s">
        <v>6410</v>
      </c>
      <c r="G3124" s="2" t="s">
        <v>6658</v>
      </c>
      <c r="H3124" s="17">
        <v>44850</v>
      </c>
      <c r="I3124" s="22" t="s">
        <v>4587</v>
      </c>
    </row>
    <row r="3125" spans="1:9">
      <c r="A3125" s="22">
        <f t="shared" si="81"/>
        <v>2936</v>
      </c>
      <c r="B3125" s="21"/>
      <c r="C3125" s="21">
        <v>80004532</v>
      </c>
      <c r="D3125" s="22"/>
      <c r="E3125" s="2" t="s">
        <v>5379</v>
      </c>
      <c r="F3125" s="2" t="s">
        <v>6410</v>
      </c>
      <c r="G3125" s="2" t="s">
        <v>15</v>
      </c>
      <c r="H3125" s="17">
        <v>44850</v>
      </c>
      <c r="I3125" s="22" t="s">
        <v>4587</v>
      </c>
    </row>
    <row r="3126" spans="1:9">
      <c r="A3126" s="22">
        <f t="shared" si="81"/>
        <v>2937</v>
      </c>
      <c r="B3126" s="21"/>
      <c r="C3126" s="21">
        <v>80002733</v>
      </c>
      <c r="D3126" s="22"/>
      <c r="E3126" s="2" t="s">
        <v>6294</v>
      </c>
      <c r="F3126" s="2" t="s">
        <v>6410</v>
      </c>
      <c r="G3126" s="2" t="s">
        <v>6456</v>
      </c>
      <c r="H3126" s="17">
        <v>44850</v>
      </c>
      <c r="I3126" s="22" t="s">
        <v>4587</v>
      </c>
    </row>
    <row r="3127" spans="1:9">
      <c r="A3127" s="22">
        <f t="shared" si="81"/>
        <v>2938</v>
      </c>
      <c r="B3127" s="21"/>
      <c r="C3127" s="21">
        <v>80002022</v>
      </c>
      <c r="D3127" s="22"/>
      <c r="E3127" s="2" t="s">
        <v>6929</v>
      </c>
      <c r="F3127" s="2" t="s">
        <v>6410</v>
      </c>
      <c r="G3127" s="2" t="s">
        <v>6930</v>
      </c>
      <c r="H3127" s="17">
        <v>44850</v>
      </c>
      <c r="I3127" s="22" t="s">
        <v>4587</v>
      </c>
    </row>
    <row r="3128" spans="1:9">
      <c r="A3128" s="22">
        <f t="shared" si="81"/>
        <v>2939</v>
      </c>
      <c r="B3128" s="21"/>
      <c r="C3128" s="21">
        <v>80002619</v>
      </c>
      <c r="D3128" s="22"/>
      <c r="E3128" s="2" t="s">
        <v>6021</v>
      </c>
      <c r="F3128" s="2" t="s">
        <v>6410</v>
      </c>
      <c r="G3128" s="2" t="s">
        <v>6547</v>
      </c>
      <c r="H3128" s="17">
        <v>44850</v>
      </c>
      <c r="I3128" s="22" t="s">
        <v>4587</v>
      </c>
    </row>
    <row r="3129" spans="1:9">
      <c r="A3129" s="22">
        <f t="shared" si="81"/>
        <v>2940</v>
      </c>
      <c r="B3129" s="21"/>
      <c r="C3129" s="21">
        <v>192091</v>
      </c>
      <c r="D3129" s="22"/>
      <c r="E3129" s="2" t="s">
        <v>6142</v>
      </c>
      <c r="F3129" s="2" t="s">
        <v>6422</v>
      </c>
      <c r="G3129" s="2" t="s">
        <v>6931</v>
      </c>
      <c r="H3129" s="17">
        <v>44851</v>
      </c>
      <c r="I3129" s="22" t="s">
        <v>4587</v>
      </c>
    </row>
    <row r="3130" spans="1:9">
      <c r="A3130" s="22">
        <f t="shared" si="81"/>
        <v>2941</v>
      </c>
      <c r="B3130" s="21"/>
      <c r="C3130" s="21">
        <v>80002015</v>
      </c>
      <c r="D3130" s="22"/>
      <c r="E3130" s="2" t="s">
        <v>6268</v>
      </c>
      <c r="F3130" s="2" t="s">
        <v>6410</v>
      </c>
      <c r="G3130" s="2" t="s">
        <v>6932</v>
      </c>
      <c r="H3130" s="17">
        <v>44851</v>
      </c>
      <c r="I3130" s="22" t="s">
        <v>4587</v>
      </c>
    </row>
    <row r="3131" spans="1:9">
      <c r="A3131" s="22">
        <f t="shared" si="81"/>
        <v>2942</v>
      </c>
      <c r="B3131" s="21"/>
      <c r="C3131" s="21">
        <v>405213</v>
      </c>
      <c r="D3131" s="22"/>
      <c r="E3131" s="2" t="s">
        <v>5634</v>
      </c>
      <c r="F3131" s="2" t="s">
        <v>6419</v>
      </c>
      <c r="G3131" s="2" t="s">
        <v>6933</v>
      </c>
      <c r="H3131" s="17">
        <v>44851</v>
      </c>
      <c r="I3131" s="22" t="s">
        <v>4587</v>
      </c>
    </row>
    <row r="3132" spans="1:9">
      <c r="A3132" s="22">
        <f t="shared" si="81"/>
        <v>2943</v>
      </c>
      <c r="B3132" s="21"/>
      <c r="C3132" s="21">
        <v>22070004</v>
      </c>
      <c r="D3132" s="22"/>
      <c r="E3132" s="2" t="s">
        <v>6934</v>
      </c>
      <c r="F3132" s="2" t="s">
        <v>5138</v>
      </c>
      <c r="G3132" s="2" t="s">
        <v>6935</v>
      </c>
      <c r="H3132" s="17">
        <v>44851</v>
      </c>
      <c r="I3132" s="22" t="s">
        <v>4587</v>
      </c>
    </row>
    <row r="3133" spans="1:9">
      <c r="A3133" s="22">
        <f t="shared" si="81"/>
        <v>2944</v>
      </c>
      <c r="B3133" s="21"/>
      <c r="C3133" s="21">
        <v>80002610</v>
      </c>
      <c r="D3133" s="22"/>
      <c r="E3133" s="2" t="s">
        <v>5922</v>
      </c>
      <c r="F3133" s="2" t="s">
        <v>6410</v>
      </c>
      <c r="G3133" s="2" t="s">
        <v>6726</v>
      </c>
      <c r="H3133" s="17">
        <v>44851</v>
      </c>
      <c r="I3133" s="22" t="s">
        <v>4587</v>
      </c>
    </row>
    <row r="3134" spans="1:9">
      <c r="A3134" s="22">
        <f t="shared" si="81"/>
        <v>2945</v>
      </c>
      <c r="B3134" s="21"/>
      <c r="C3134" s="21">
        <v>80002731</v>
      </c>
      <c r="D3134" s="22"/>
      <c r="E3134" s="2" t="s">
        <v>6936</v>
      </c>
      <c r="F3134" s="2" t="s">
        <v>6410</v>
      </c>
      <c r="G3134" s="2" t="s">
        <v>6937</v>
      </c>
      <c r="H3134" s="17">
        <v>44851</v>
      </c>
      <c r="I3134" s="22" t="s">
        <v>4587</v>
      </c>
    </row>
    <row r="3135" spans="1:9">
      <c r="A3135" s="22">
        <f t="shared" si="81"/>
        <v>2946</v>
      </c>
      <c r="B3135" s="21"/>
      <c r="C3135" s="21">
        <v>212262</v>
      </c>
      <c r="D3135" s="22"/>
      <c r="E3135" s="2" t="s">
        <v>6938</v>
      </c>
      <c r="F3135" s="2" t="s">
        <v>6422</v>
      </c>
      <c r="G3135" s="2" t="s">
        <v>6411</v>
      </c>
      <c r="H3135" s="17">
        <v>44851</v>
      </c>
      <c r="I3135" s="22" t="s">
        <v>4587</v>
      </c>
    </row>
    <row r="3136" spans="1:9">
      <c r="A3136" s="22">
        <f t="shared" si="81"/>
        <v>2947</v>
      </c>
      <c r="B3136" s="21"/>
      <c r="C3136" s="21">
        <v>212369</v>
      </c>
      <c r="D3136" s="22"/>
      <c r="E3136" s="2" t="s">
        <v>6939</v>
      </c>
      <c r="F3136" s="2" t="s">
        <v>6422</v>
      </c>
      <c r="G3136" s="2" t="s">
        <v>644</v>
      </c>
      <c r="H3136" s="17">
        <v>44851</v>
      </c>
      <c r="I3136" s="22" t="s">
        <v>4587</v>
      </c>
    </row>
    <row r="3137" spans="1:9">
      <c r="A3137" s="22">
        <f t="shared" si="81"/>
        <v>2948</v>
      </c>
      <c r="B3137" s="21"/>
      <c r="C3137" s="21">
        <v>80004089</v>
      </c>
      <c r="D3137" s="22"/>
      <c r="E3137" s="2" t="s">
        <v>6940</v>
      </c>
      <c r="F3137" s="2" t="s">
        <v>6410</v>
      </c>
      <c r="G3137" s="2" t="s">
        <v>6411</v>
      </c>
      <c r="H3137" s="17">
        <v>44851</v>
      </c>
      <c r="I3137" s="22" t="s">
        <v>4587</v>
      </c>
    </row>
    <row r="3138" spans="1:9">
      <c r="A3138" s="22">
        <f t="shared" si="81"/>
        <v>2949</v>
      </c>
      <c r="B3138" s="21"/>
      <c r="C3138" s="21">
        <v>477</v>
      </c>
      <c r="D3138" s="22"/>
      <c r="E3138" s="2" t="s">
        <v>5528</v>
      </c>
      <c r="F3138" s="2" t="s">
        <v>5138</v>
      </c>
      <c r="G3138" s="2" t="s">
        <v>6941</v>
      </c>
      <c r="H3138" s="17">
        <v>44851</v>
      </c>
      <c r="I3138" s="22" t="s">
        <v>4587</v>
      </c>
    </row>
    <row r="3139" spans="1:9">
      <c r="A3139" s="22">
        <f t="shared" si="81"/>
        <v>2950</v>
      </c>
      <c r="B3139" s="21"/>
      <c r="C3139" s="21">
        <v>212368</v>
      </c>
      <c r="D3139" s="22"/>
      <c r="E3139" s="2" t="s">
        <v>6939</v>
      </c>
      <c r="F3139" s="2" t="s">
        <v>6422</v>
      </c>
      <c r="G3139" s="2" t="s">
        <v>6468</v>
      </c>
      <c r="H3139" s="17">
        <v>44851</v>
      </c>
      <c r="I3139" s="22" t="s">
        <v>4587</v>
      </c>
    </row>
    <row r="3140" spans="1:9">
      <c r="A3140" s="22">
        <f t="shared" si="81"/>
        <v>2951</v>
      </c>
      <c r="B3140" s="21"/>
      <c r="C3140" s="21">
        <v>212262</v>
      </c>
      <c r="D3140" s="22"/>
      <c r="E3140" s="2" t="s">
        <v>6938</v>
      </c>
      <c r="F3140" s="2" t="s">
        <v>6422</v>
      </c>
      <c r="G3140" s="2" t="s">
        <v>6424</v>
      </c>
      <c r="H3140" s="17">
        <v>44851</v>
      </c>
      <c r="I3140" s="22" t="s">
        <v>4587</v>
      </c>
    </row>
    <row r="3141" spans="1:9">
      <c r="A3141" s="22">
        <f t="shared" si="81"/>
        <v>2952</v>
      </c>
      <c r="B3141" s="21"/>
      <c r="C3141" s="21">
        <v>80002338</v>
      </c>
      <c r="D3141" s="22"/>
      <c r="E3141" s="2" t="s">
        <v>5426</v>
      </c>
      <c r="F3141" s="2" t="s">
        <v>6410</v>
      </c>
      <c r="G3141" s="2" t="s">
        <v>6942</v>
      </c>
      <c r="H3141" s="17">
        <v>44851</v>
      </c>
      <c r="I3141" s="22" t="s">
        <v>4587</v>
      </c>
    </row>
    <row r="3142" spans="1:9">
      <c r="A3142" s="22">
        <f t="shared" si="81"/>
        <v>2953</v>
      </c>
      <c r="B3142" s="21"/>
      <c r="C3142" s="21">
        <v>80002174</v>
      </c>
      <c r="D3142" s="22"/>
      <c r="E3142" s="2" t="s">
        <v>5700</v>
      </c>
      <c r="F3142" s="2" t="s">
        <v>6410</v>
      </c>
      <c r="G3142" s="2" t="s">
        <v>651</v>
      </c>
      <c r="H3142" s="17">
        <v>44852</v>
      </c>
      <c r="I3142" s="22" t="s">
        <v>4587</v>
      </c>
    </row>
    <row r="3143" spans="1:9">
      <c r="A3143" s="22">
        <f t="shared" si="81"/>
        <v>2954</v>
      </c>
      <c r="B3143" s="21"/>
      <c r="C3143" s="21">
        <v>80001790</v>
      </c>
      <c r="D3143" s="22"/>
      <c r="E3143" s="2" t="s">
        <v>5433</v>
      </c>
      <c r="F3143" s="2" t="s">
        <v>6410</v>
      </c>
      <c r="G3143" s="2" t="s">
        <v>248</v>
      </c>
      <c r="H3143" s="17">
        <v>44852</v>
      </c>
      <c r="I3143" s="22" t="s">
        <v>4587</v>
      </c>
    </row>
    <row r="3144" spans="1:9">
      <c r="A3144" s="22">
        <f t="shared" si="81"/>
        <v>2955</v>
      </c>
      <c r="B3144" s="21"/>
      <c r="C3144" s="21">
        <v>80002329</v>
      </c>
      <c r="D3144" s="22"/>
      <c r="E3144" s="2" t="s">
        <v>6329</v>
      </c>
      <c r="F3144" s="2" t="s">
        <v>6410</v>
      </c>
      <c r="G3144" s="2" t="s">
        <v>6450</v>
      </c>
      <c r="H3144" s="17">
        <v>44852</v>
      </c>
      <c r="I3144" s="22" t="s">
        <v>4587</v>
      </c>
    </row>
    <row r="3145" spans="1:9">
      <c r="A3145" s="22">
        <f t="shared" si="81"/>
        <v>2956</v>
      </c>
      <c r="B3145" s="21"/>
      <c r="C3145" s="21">
        <v>80002501</v>
      </c>
      <c r="D3145" s="22"/>
      <c r="E3145" s="2" t="s">
        <v>6087</v>
      </c>
      <c r="F3145" s="2" t="s">
        <v>6410</v>
      </c>
      <c r="G3145" s="2" t="s">
        <v>248</v>
      </c>
      <c r="H3145" s="17">
        <v>44852</v>
      </c>
      <c r="I3145" s="22" t="s">
        <v>4587</v>
      </c>
    </row>
    <row r="3146" spans="1:9">
      <c r="A3146" s="22">
        <f t="shared" si="81"/>
        <v>2957</v>
      </c>
      <c r="B3146" s="21"/>
      <c r="C3146" s="21">
        <v>80004203</v>
      </c>
      <c r="D3146" s="22"/>
      <c r="E3146" s="2" t="s">
        <v>5453</v>
      </c>
      <c r="F3146" s="2" t="s">
        <v>6410</v>
      </c>
      <c r="G3146" s="2" t="s">
        <v>6411</v>
      </c>
      <c r="H3146" s="17">
        <v>44852</v>
      </c>
      <c r="I3146" s="22" t="s">
        <v>4587</v>
      </c>
    </row>
    <row r="3147" spans="1:9">
      <c r="A3147" s="22">
        <f t="shared" si="81"/>
        <v>2958</v>
      </c>
      <c r="B3147" s="21"/>
      <c r="C3147" s="21">
        <v>80002187</v>
      </c>
      <c r="D3147" s="22"/>
      <c r="E3147" s="2" t="s">
        <v>5731</v>
      </c>
      <c r="F3147" s="2" t="s">
        <v>6410</v>
      </c>
      <c r="G3147" s="2" t="s">
        <v>6807</v>
      </c>
      <c r="H3147" s="17">
        <v>44852</v>
      </c>
      <c r="I3147" s="22" t="s">
        <v>4587</v>
      </c>
    </row>
    <row r="3148" spans="1:9">
      <c r="A3148" s="22">
        <f t="shared" si="81"/>
        <v>2959</v>
      </c>
      <c r="B3148" s="21"/>
      <c r="C3148" s="21">
        <v>80004196</v>
      </c>
      <c r="D3148" s="22"/>
      <c r="E3148" s="2" t="s">
        <v>2621</v>
      </c>
      <c r="F3148" s="2" t="s">
        <v>6410</v>
      </c>
      <c r="G3148" s="2" t="s">
        <v>6459</v>
      </c>
      <c r="H3148" s="17">
        <v>44852</v>
      </c>
      <c r="I3148" s="22" t="s">
        <v>4587</v>
      </c>
    </row>
    <row r="3149" spans="1:9">
      <c r="A3149" s="22">
        <f t="shared" si="81"/>
        <v>2960</v>
      </c>
      <c r="B3149" s="21"/>
      <c r="C3149" s="21">
        <v>104225</v>
      </c>
      <c r="D3149" s="22"/>
      <c r="E3149" s="2" t="s">
        <v>6259</v>
      </c>
      <c r="F3149" s="2" t="s">
        <v>6419</v>
      </c>
      <c r="G3149" s="2" t="s">
        <v>6943</v>
      </c>
      <c r="H3149" s="17">
        <v>44852</v>
      </c>
      <c r="I3149" s="22" t="s">
        <v>4587</v>
      </c>
    </row>
    <row r="3150" spans="1:9">
      <c r="A3150" s="22">
        <f t="shared" si="81"/>
        <v>2961</v>
      </c>
      <c r="B3150" s="21"/>
      <c r="C3150" s="21">
        <v>21040068</v>
      </c>
      <c r="D3150" s="22"/>
      <c r="E3150" s="2" t="s">
        <v>6944</v>
      </c>
      <c r="F3150" s="2" t="s">
        <v>6419</v>
      </c>
      <c r="G3150" s="2" t="s">
        <v>6945</v>
      </c>
      <c r="H3150" s="17">
        <v>44852</v>
      </c>
      <c r="I3150" s="22" t="s">
        <v>4587</v>
      </c>
    </row>
    <row r="3151" spans="1:9">
      <c r="A3151" s="22">
        <f t="shared" si="81"/>
        <v>2962</v>
      </c>
      <c r="B3151" s="21"/>
      <c r="C3151" s="21">
        <v>80003875</v>
      </c>
      <c r="D3151" s="22"/>
      <c r="E3151" s="2" t="s">
        <v>6331</v>
      </c>
      <c r="F3151" s="2" t="s">
        <v>6410</v>
      </c>
      <c r="G3151" s="2" t="s">
        <v>209</v>
      </c>
      <c r="H3151" s="17">
        <v>44852</v>
      </c>
      <c r="I3151" s="22" t="s">
        <v>4587</v>
      </c>
    </row>
    <row r="3152" spans="1:9">
      <c r="A3152" s="22">
        <f t="shared" si="81"/>
        <v>2963</v>
      </c>
      <c r="B3152" s="21"/>
      <c r="C3152" s="21">
        <v>80004759</v>
      </c>
      <c r="D3152" s="22"/>
      <c r="E3152" s="2" t="s">
        <v>6946</v>
      </c>
      <c r="F3152" s="2" t="s">
        <v>6410</v>
      </c>
      <c r="G3152" s="2" t="s">
        <v>6947</v>
      </c>
      <c r="H3152" s="17">
        <v>44852</v>
      </c>
      <c r="I3152" s="22" t="s">
        <v>4587</v>
      </c>
    </row>
    <row r="3153" spans="1:9">
      <c r="A3153" s="22">
        <f t="shared" si="81"/>
        <v>2964</v>
      </c>
      <c r="B3153" s="21"/>
      <c r="C3153" s="21">
        <v>80002071</v>
      </c>
      <c r="D3153" s="22"/>
      <c r="E3153" s="2" t="s">
        <v>5499</v>
      </c>
      <c r="F3153" s="2" t="s">
        <v>6410</v>
      </c>
      <c r="G3153" s="2" t="s">
        <v>6455</v>
      </c>
      <c r="H3153" s="17">
        <v>44852</v>
      </c>
      <c r="I3153" s="22" t="s">
        <v>4587</v>
      </c>
    </row>
    <row r="3154" spans="1:9">
      <c r="A3154" s="22">
        <f t="shared" si="81"/>
        <v>2965</v>
      </c>
      <c r="B3154" s="21"/>
      <c r="C3154" s="21">
        <v>802223</v>
      </c>
      <c r="D3154" s="22"/>
      <c r="E3154" s="2" t="s">
        <v>6289</v>
      </c>
      <c r="F3154" s="2" t="s">
        <v>6419</v>
      </c>
      <c r="G3154" s="2" t="s">
        <v>6420</v>
      </c>
      <c r="H3154" s="17">
        <v>44852</v>
      </c>
      <c r="I3154" s="22" t="s">
        <v>4587</v>
      </c>
    </row>
    <row r="3155" spans="1:9">
      <c r="A3155" s="22">
        <f t="shared" si="81"/>
        <v>2966</v>
      </c>
      <c r="B3155" s="21"/>
      <c r="C3155" s="21">
        <v>702220270</v>
      </c>
      <c r="D3155" s="22"/>
      <c r="E3155" s="2" t="s">
        <v>4577</v>
      </c>
      <c r="F3155" s="2" t="s">
        <v>6511</v>
      </c>
      <c r="G3155" s="2" t="s">
        <v>248</v>
      </c>
      <c r="H3155" s="17">
        <v>44852</v>
      </c>
      <c r="I3155" s="22" t="s">
        <v>4587</v>
      </c>
    </row>
    <row r="3156" spans="1:9">
      <c r="A3156" s="22">
        <f t="shared" si="81"/>
        <v>2967</v>
      </c>
      <c r="B3156" s="21"/>
      <c r="C3156" s="21">
        <v>702220277</v>
      </c>
      <c r="D3156" s="22"/>
      <c r="E3156" s="2" t="s">
        <v>3896</v>
      </c>
      <c r="F3156" s="2" t="s">
        <v>6511</v>
      </c>
      <c r="G3156" s="2" t="s">
        <v>248</v>
      </c>
      <c r="H3156" s="17">
        <v>44852</v>
      </c>
      <c r="I3156" s="22" t="s">
        <v>4587</v>
      </c>
    </row>
    <row r="3157" spans="1:9">
      <c r="A3157" s="22">
        <f t="shared" si="81"/>
        <v>2968</v>
      </c>
      <c r="B3157" s="21"/>
      <c r="C3157" s="21">
        <v>80002397</v>
      </c>
      <c r="D3157" s="22"/>
      <c r="E3157" s="2" t="s">
        <v>6948</v>
      </c>
      <c r="F3157" s="2" t="s">
        <v>6410</v>
      </c>
      <c r="G3157" s="2" t="s">
        <v>6949</v>
      </c>
      <c r="H3157" s="17">
        <v>44852</v>
      </c>
      <c r="I3157" s="22" t="s">
        <v>4587</v>
      </c>
    </row>
    <row r="3158" spans="1:9">
      <c r="A3158" s="22">
        <f t="shared" si="81"/>
        <v>2969</v>
      </c>
      <c r="B3158" s="21"/>
      <c r="C3158" s="21">
        <v>80003256</v>
      </c>
      <c r="D3158" s="22"/>
      <c r="E3158" s="2" t="s">
        <v>1966</v>
      </c>
      <c r="F3158" s="2" t="s">
        <v>6410</v>
      </c>
      <c r="G3158" s="2" t="s">
        <v>289</v>
      </c>
      <c r="H3158" s="17">
        <v>44852</v>
      </c>
      <c r="I3158" s="22" t="s">
        <v>4587</v>
      </c>
    </row>
    <row r="3159" spans="1:9">
      <c r="A3159" s="22">
        <f t="shared" si="81"/>
        <v>2970</v>
      </c>
      <c r="B3159" s="21"/>
      <c r="C3159" s="21">
        <v>80001353</v>
      </c>
      <c r="D3159" s="22"/>
      <c r="E3159" s="2" t="s">
        <v>5196</v>
      </c>
      <c r="F3159" s="2" t="s">
        <v>6410</v>
      </c>
      <c r="G3159" s="2" t="s">
        <v>6521</v>
      </c>
      <c r="H3159" s="17">
        <v>44853</v>
      </c>
      <c r="I3159" s="22" t="s">
        <v>4587</v>
      </c>
    </row>
    <row r="3160" spans="1:9">
      <c r="A3160" s="22">
        <f t="shared" si="81"/>
        <v>2971</v>
      </c>
      <c r="B3160" s="21"/>
      <c r="C3160" s="21">
        <v>1863</v>
      </c>
      <c r="D3160" s="22"/>
      <c r="E3160" s="2" t="s">
        <v>6950</v>
      </c>
      <c r="F3160" s="2" t="s">
        <v>6452</v>
      </c>
      <c r="G3160" s="2" t="s">
        <v>6951</v>
      </c>
      <c r="H3160" s="17">
        <v>44853</v>
      </c>
      <c r="I3160" s="22" t="s">
        <v>4587</v>
      </c>
    </row>
    <row r="3161" spans="1:9">
      <c r="A3161" s="22">
        <f t="shared" si="81"/>
        <v>2972</v>
      </c>
      <c r="B3161" s="21"/>
      <c r="C3161" s="21">
        <v>508223</v>
      </c>
      <c r="D3161" s="22"/>
      <c r="E3161" s="2" t="s">
        <v>6952</v>
      </c>
      <c r="F3161" s="2" t="s">
        <v>6419</v>
      </c>
      <c r="G3161" s="2" t="s">
        <v>705</v>
      </c>
      <c r="H3161" s="17">
        <v>44853</v>
      </c>
      <c r="I3161" s="22" t="s">
        <v>4587</v>
      </c>
    </row>
    <row r="3162" spans="1:9">
      <c r="A3162" s="22">
        <f t="shared" si="81"/>
        <v>2973</v>
      </c>
      <c r="B3162" s="21"/>
      <c r="C3162" s="21">
        <v>80004195</v>
      </c>
      <c r="D3162" s="22"/>
      <c r="E3162" s="2" t="s">
        <v>6953</v>
      </c>
      <c r="F3162" s="2" t="s">
        <v>6410</v>
      </c>
      <c r="G3162" s="2" t="s">
        <v>6726</v>
      </c>
      <c r="H3162" s="17">
        <v>44853</v>
      </c>
      <c r="I3162" s="22" t="s">
        <v>4587</v>
      </c>
    </row>
    <row r="3163" spans="1:9">
      <c r="A3163" s="22">
        <f t="shared" si="81"/>
        <v>2974</v>
      </c>
      <c r="B3163" s="21"/>
      <c r="C3163" s="21">
        <v>80003017</v>
      </c>
      <c r="D3163" s="22"/>
      <c r="E3163" s="2" t="s">
        <v>5489</v>
      </c>
      <c r="F3163" s="2" t="s">
        <v>6410</v>
      </c>
      <c r="G3163" s="2" t="s">
        <v>6415</v>
      </c>
      <c r="H3163" s="17">
        <v>44853</v>
      </c>
      <c r="I3163" s="22" t="s">
        <v>4587</v>
      </c>
    </row>
    <row r="3164" spans="1:9">
      <c r="A3164" s="22">
        <f t="shared" si="81"/>
        <v>2975</v>
      </c>
      <c r="B3164" s="21"/>
      <c r="C3164" s="21" t="s">
        <v>628</v>
      </c>
      <c r="D3164" s="22"/>
      <c r="E3164" s="2" t="s">
        <v>629</v>
      </c>
      <c r="F3164" s="2" t="s">
        <v>6419</v>
      </c>
      <c r="G3164" s="2" t="s">
        <v>404</v>
      </c>
      <c r="H3164" s="17">
        <v>44853</v>
      </c>
      <c r="I3164" s="22" t="s">
        <v>4587</v>
      </c>
    </row>
    <row r="3165" spans="1:9">
      <c r="A3165" s="22">
        <f t="shared" si="81"/>
        <v>2976</v>
      </c>
      <c r="B3165" s="21"/>
      <c r="C3165" s="21">
        <v>22050103</v>
      </c>
      <c r="D3165" s="22"/>
      <c r="E3165" s="2" t="s">
        <v>6222</v>
      </c>
      <c r="F3165" s="2" t="s">
        <v>6419</v>
      </c>
      <c r="G3165" s="2" t="s">
        <v>6954</v>
      </c>
      <c r="H3165" s="17">
        <v>44853</v>
      </c>
      <c r="I3165" s="22" t="s">
        <v>4587</v>
      </c>
    </row>
    <row r="3166" spans="1:9">
      <c r="A3166" s="22">
        <f t="shared" si="81"/>
        <v>2977</v>
      </c>
      <c r="B3166" s="21"/>
      <c r="C3166" s="2"/>
      <c r="D3166" s="22"/>
      <c r="E3166" s="2"/>
      <c r="F3166" s="2"/>
      <c r="G3166" s="2"/>
      <c r="H3166" s="17"/>
      <c r="I3166" s="22"/>
    </row>
    <row r="3167" spans="1:9">
      <c r="A3167" s="22">
        <f t="shared" si="81"/>
        <v>2978</v>
      </c>
      <c r="B3167" s="21"/>
      <c r="C3167" s="2"/>
      <c r="D3167" s="22"/>
      <c r="E3167" s="2"/>
      <c r="F3167" s="2"/>
      <c r="G3167" s="2"/>
      <c r="H3167" s="17"/>
      <c r="I3167" s="22"/>
    </row>
    <row r="3168" spans="1:9">
      <c r="A3168" s="22">
        <f t="shared" si="81"/>
        <v>2979</v>
      </c>
      <c r="B3168" s="21"/>
      <c r="C3168" s="2"/>
      <c r="D3168" s="22"/>
      <c r="E3168" s="2"/>
      <c r="F3168" s="2"/>
      <c r="G3168" s="2"/>
      <c r="H3168" s="17"/>
      <c r="I3168" s="22"/>
    </row>
    <row r="3169" spans="1:9">
      <c r="A3169" s="22">
        <f t="shared" si="81"/>
        <v>2980</v>
      </c>
      <c r="B3169" s="21"/>
      <c r="C3169" s="2"/>
      <c r="D3169" s="22"/>
      <c r="E3169" s="2"/>
      <c r="F3169" s="2"/>
      <c r="G3169" s="2"/>
      <c r="H3169" s="17"/>
      <c r="I3169" s="22"/>
    </row>
    <row r="3170" spans="1:9">
      <c r="A3170" s="22">
        <f t="shared" si="81"/>
        <v>2981</v>
      </c>
      <c r="B3170" s="21"/>
      <c r="C3170" s="2"/>
      <c r="D3170" s="22"/>
      <c r="E3170" s="2"/>
      <c r="F3170" s="2"/>
      <c r="G3170" s="2"/>
      <c r="H3170" s="17"/>
      <c r="I3170" s="22"/>
    </row>
    <row r="3171" spans="1:9">
      <c r="A3171" s="22">
        <f t="shared" si="81"/>
        <v>2982</v>
      </c>
      <c r="B3171" s="21"/>
      <c r="C3171" s="2"/>
      <c r="D3171" s="22"/>
      <c r="E3171" s="2"/>
      <c r="F3171" s="2"/>
      <c r="G3171" s="2"/>
      <c r="H3171" s="17"/>
      <c r="I3171" s="22"/>
    </row>
    <row r="3172" spans="1:9">
      <c r="A3172" s="22">
        <f t="shared" si="81"/>
        <v>2983</v>
      </c>
      <c r="B3172" s="21"/>
      <c r="C3172" s="2"/>
      <c r="D3172" s="22"/>
      <c r="E3172" s="2"/>
      <c r="F3172" s="2"/>
      <c r="G3172" s="2"/>
      <c r="H3172" s="17"/>
      <c r="I3172" s="22"/>
    </row>
    <row r="3173" spans="1:9">
      <c r="A3173" s="22">
        <f t="shared" si="81"/>
        <v>2984</v>
      </c>
      <c r="B3173" s="21"/>
      <c r="C3173" s="2"/>
      <c r="D3173" s="22"/>
      <c r="E3173" s="2"/>
      <c r="F3173" s="2"/>
      <c r="G3173" s="2"/>
      <c r="H3173" s="17"/>
      <c r="I3173" s="22"/>
    </row>
    <row r="3174" spans="1:9">
      <c r="A3174" s="22">
        <f t="shared" si="81"/>
        <v>2985</v>
      </c>
      <c r="B3174" s="21"/>
      <c r="C3174" s="2"/>
      <c r="D3174" s="22"/>
      <c r="E3174" s="2"/>
      <c r="F3174" s="2"/>
      <c r="G3174" s="2"/>
      <c r="H3174" s="17"/>
      <c r="I3174" s="22"/>
    </row>
    <row r="3175" spans="1:9">
      <c r="A3175" s="22">
        <f t="shared" si="81"/>
        <v>2986</v>
      </c>
      <c r="B3175" s="21"/>
      <c r="C3175" s="2"/>
      <c r="D3175" s="22"/>
      <c r="E3175" s="2"/>
      <c r="F3175" s="2"/>
      <c r="G3175" s="2"/>
      <c r="H3175" s="17"/>
      <c r="I3175" s="22"/>
    </row>
    <row r="3176" spans="1:9">
      <c r="A3176" s="22">
        <f t="shared" si="81"/>
        <v>2987</v>
      </c>
      <c r="B3176" s="21"/>
      <c r="C3176" s="2"/>
      <c r="D3176" s="22"/>
      <c r="E3176" s="2"/>
      <c r="F3176" s="2"/>
      <c r="G3176" s="2"/>
      <c r="H3176" s="17"/>
      <c r="I3176" s="22"/>
    </row>
    <row r="3177" spans="1:9">
      <c r="A3177" s="22">
        <f t="shared" si="81"/>
        <v>2988</v>
      </c>
      <c r="B3177" s="21"/>
      <c r="C3177" s="2"/>
      <c r="D3177" s="22"/>
      <c r="E3177" s="2"/>
      <c r="F3177" s="2"/>
      <c r="G3177" s="2"/>
      <c r="H3177" s="17"/>
      <c r="I3177" s="22"/>
    </row>
    <row r="3178" spans="1:9">
      <c r="A3178" s="22">
        <f t="shared" si="81"/>
        <v>2989</v>
      </c>
      <c r="B3178" s="21"/>
      <c r="C3178" s="2"/>
      <c r="D3178" s="22"/>
      <c r="E3178" s="2"/>
      <c r="F3178" s="2"/>
      <c r="G3178" s="2"/>
      <c r="H3178" s="17"/>
      <c r="I3178" s="22"/>
    </row>
    <row r="3179" spans="1:9">
      <c r="A3179" s="22">
        <f t="shared" si="81"/>
        <v>2990</v>
      </c>
      <c r="B3179" s="21"/>
      <c r="C3179" s="2"/>
      <c r="D3179" s="22"/>
      <c r="E3179" s="2"/>
      <c r="F3179" s="2"/>
      <c r="G3179" s="2"/>
      <c r="H3179" s="17"/>
      <c r="I3179" s="22"/>
    </row>
    <row r="3180" spans="1:9">
      <c r="A3180" s="22">
        <f t="shared" si="81"/>
        <v>2991</v>
      </c>
      <c r="B3180" s="21"/>
      <c r="C3180" s="2"/>
      <c r="D3180" s="22"/>
      <c r="E3180" s="2"/>
      <c r="F3180" s="2"/>
      <c r="G3180" s="2"/>
      <c r="H3180" s="17"/>
      <c r="I3180" s="22"/>
    </row>
    <row r="3181" spans="1:9">
      <c r="A3181" s="22">
        <f t="shared" si="81"/>
        <v>2992</v>
      </c>
      <c r="B3181" s="21"/>
      <c r="C3181" s="2"/>
      <c r="D3181" s="22"/>
      <c r="E3181" s="2"/>
      <c r="F3181" s="2"/>
      <c r="G3181" s="2"/>
      <c r="H3181" s="17"/>
      <c r="I3181" s="22"/>
    </row>
    <row r="3182" spans="1:9">
      <c r="A3182" s="22">
        <f t="shared" si="81"/>
        <v>2993</v>
      </c>
      <c r="B3182" s="21"/>
      <c r="C3182" s="2"/>
      <c r="D3182" s="22"/>
      <c r="E3182" s="2"/>
      <c r="F3182" s="2"/>
      <c r="G3182" s="2"/>
      <c r="H3182" s="17"/>
      <c r="I3182" s="22"/>
    </row>
    <row r="3183" spans="1:9">
      <c r="A3183" s="22">
        <f t="shared" si="81"/>
        <v>2994</v>
      </c>
      <c r="B3183" s="21"/>
      <c r="C3183" s="2"/>
      <c r="D3183" s="22"/>
      <c r="E3183" s="2"/>
      <c r="F3183" s="2"/>
      <c r="G3183" s="2"/>
      <c r="H3183" s="17"/>
      <c r="I3183" s="22"/>
    </row>
    <row r="3184" spans="1:9">
      <c r="A3184" s="22">
        <f t="shared" si="81"/>
        <v>2995</v>
      </c>
      <c r="B3184" s="21"/>
      <c r="C3184" s="21"/>
      <c r="D3184" s="22"/>
      <c r="E3184" s="22"/>
      <c r="F3184" s="22"/>
      <c r="G3184" s="22"/>
      <c r="H3184" s="17"/>
      <c r="I3184" s="22"/>
    </row>
    <row r="3185" spans="1:9">
      <c r="A3185" s="22">
        <f t="shared" si="81"/>
        <v>2996</v>
      </c>
      <c r="B3185" s="21"/>
      <c r="C3185" s="21"/>
      <c r="D3185" s="22"/>
      <c r="E3185" s="22"/>
      <c r="F3185" s="22"/>
      <c r="G3185" s="22"/>
      <c r="H3185" s="17"/>
      <c r="I3185" s="22"/>
    </row>
  </sheetData>
  <sheetProtection algorithmName="SHA-512" hashValue="kJCGMHDCaXtVaF5Eom5YlIQj3cbk5/4jx5AEVrZC7qnDS9cwi2FrSs1Pb3qoUWow+9/Mnc0zQEOl5cjyM01uSQ==" saltValue="Oa2e7SCViXVJNlD+Uz4VfA==" spinCount="100000" sheet="1" objects="1" scenarios="1"/>
  <autoFilter ref="A4:L3185" xr:uid="{2121E0B4-439D-4511-BFF0-8E296403C613}">
    <filterColumn colId="7">
      <filters>
        <dateGroupItem year="2022" dateTimeGrouping="year"/>
      </filters>
    </filterColumn>
  </autoFilter>
  <sortState xmlns:xlrd2="http://schemas.microsoft.com/office/spreadsheetml/2017/richdata2" ref="A5:I3185">
    <sortCondition ref="H5:H3185"/>
  </sortState>
  <conditionalFormatting sqref="B1:B1048576">
    <cfRule type="duplicateValues" dxfId="5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E0B4-439D-4511-BFF0-8E296403C613}">
  <sheetPr>
    <tabColor theme="5" tint="0.39997558519241921"/>
  </sheetPr>
  <dimension ref="A1:L265"/>
  <sheetViews>
    <sheetView zoomScale="85" zoomScaleNormal="85" workbookViewId="0">
      <pane ySplit="4" topLeftCell="A255" activePane="bottomLeft" state="frozen"/>
      <selection pane="bottomLeft" activeCell="M271" sqref="M271"/>
      <selection activeCell="E15" sqref="E15"/>
    </sheetView>
  </sheetViews>
  <sheetFormatPr defaultColWidth="9.140625" defaultRowHeight="14.45"/>
  <cols>
    <col min="1" max="1" width="5.85546875" style="14" customWidth="1"/>
    <col min="2" max="2" width="18.85546875" style="8" bestFit="1" customWidth="1"/>
    <col min="3" max="3" width="19.5703125" style="8" bestFit="1" customWidth="1"/>
    <col min="4" max="4" width="9.7109375" style="14" customWidth="1"/>
    <col min="5" max="5" width="32.7109375" style="14" bestFit="1" customWidth="1"/>
    <col min="6" max="6" width="22" style="14" bestFit="1" customWidth="1"/>
    <col min="7" max="7" width="13.7109375" style="14" bestFit="1" customWidth="1"/>
    <col min="8" max="8" width="12.7109375" style="15" customWidth="1"/>
    <col min="9" max="9" width="11.42578125" style="14" customWidth="1"/>
    <col min="10" max="16384" width="9.140625" style="14"/>
  </cols>
  <sheetData>
    <row r="1" spans="1:12" ht="9.9499999999999993" customHeight="1"/>
    <row r="2" spans="1:12">
      <c r="A2" s="18" t="s">
        <v>6955</v>
      </c>
    </row>
    <row r="3" spans="1:12" ht="9.9499999999999993" customHeight="1"/>
    <row r="4" spans="1:12" s="13" customFormat="1" ht="30" customHeight="1">
      <c r="A4" s="19" t="s">
        <v>1</v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8</v>
      </c>
      <c r="H4" s="16" t="s">
        <v>3952</v>
      </c>
      <c r="I4" s="19" t="s">
        <v>4586</v>
      </c>
    </row>
    <row r="5" spans="1:12">
      <c r="A5" s="22">
        <v>1</v>
      </c>
      <c r="B5" s="21" t="str">
        <f t="shared" ref="B5:B36" si="0">TEXT(C5,"00000000")</f>
        <v>80002500</v>
      </c>
      <c r="C5" s="21">
        <v>80002500</v>
      </c>
      <c r="D5" s="22"/>
      <c r="E5" s="22" t="s">
        <v>2054</v>
      </c>
      <c r="F5" s="22" t="s">
        <v>1255</v>
      </c>
      <c r="G5" s="22" t="s">
        <v>328</v>
      </c>
      <c r="H5" s="17">
        <v>44640</v>
      </c>
      <c r="I5" s="22" t="s">
        <v>4587</v>
      </c>
      <c r="L5" s="8"/>
    </row>
    <row r="6" spans="1:12">
      <c r="A6" s="22">
        <f t="shared" ref="A6:A53" si="1">A5+1</f>
        <v>2</v>
      </c>
      <c r="B6" s="21" t="str">
        <f t="shared" si="0"/>
        <v>80002322</v>
      </c>
      <c r="C6" s="21">
        <v>80002322</v>
      </c>
      <c r="D6" s="22"/>
      <c r="E6" s="22" t="s">
        <v>6956</v>
      </c>
      <c r="F6" s="22" t="s">
        <v>1255</v>
      </c>
      <c r="G6" s="22" t="s">
        <v>328</v>
      </c>
      <c r="H6" s="17">
        <v>44640</v>
      </c>
      <c r="I6" s="22" t="s">
        <v>4587</v>
      </c>
      <c r="L6" s="8"/>
    </row>
    <row r="7" spans="1:12">
      <c r="A7" s="22">
        <f t="shared" si="1"/>
        <v>3</v>
      </c>
      <c r="B7" s="21" t="str">
        <f t="shared" si="0"/>
        <v>80002069</v>
      </c>
      <c r="C7" s="21">
        <v>80002069</v>
      </c>
      <c r="D7" s="22"/>
      <c r="E7" s="22" t="s">
        <v>1298</v>
      </c>
      <c r="F7" s="22" t="s">
        <v>1255</v>
      </c>
      <c r="G7" s="22" t="s">
        <v>328</v>
      </c>
      <c r="H7" s="17">
        <v>44640</v>
      </c>
      <c r="I7" s="22" t="s">
        <v>4587</v>
      </c>
      <c r="L7" s="8"/>
    </row>
    <row r="8" spans="1:12">
      <c r="A8" s="22">
        <f t="shared" si="1"/>
        <v>4</v>
      </c>
      <c r="B8" s="21" t="str">
        <f t="shared" si="0"/>
        <v>80002579</v>
      </c>
      <c r="C8" s="21">
        <v>80002579</v>
      </c>
      <c r="D8" s="22"/>
      <c r="E8" s="22" t="s">
        <v>6957</v>
      </c>
      <c r="F8" s="22" t="s">
        <v>1255</v>
      </c>
      <c r="G8" s="22" t="s">
        <v>328</v>
      </c>
      <c r="H8" s="17">
        <v>44640</v>
      </c>
      <c r="I8" s="22" t="s">
        <v>4587</v>
      </c>
      <c r="L8" s="8"/>
    </row>
    <row r="9" spans="1:12">
      <c r="A9" s="22">
        <f t="shared" si="1"/>
        <v>5</v>
      </c>
      <c r="B9" s="21" t="str">
        <f t="shared" si="0"/>
        <v>80002066</v>
      </c>
      <c r="C9" s="21">
        <v>80002066</v>
      </c>
      <c r="D9" s="22"/>
      <c r="E9" s="22" t="s">
        <v>6958</v>
      </c>
      <c r="F9" s="22" t="s">
        <v>1255</v>
      </c>
      <c r="G9" s="22" t="s">
        <v>328</v>
      </c>
      <c r="H9" s="17">
        <v>44640</v>
      </c>
      <c r="I9" s="22" t="s">
        <v>4587</v>
      </c>
      <c r="L9" s="8"/>
    </row>
    <row r="10" spans="1:12">
      <c r="A10" s="22">
        <f t="shared" si="1"/>
        <v>6</v>
      </c>
      <c r="B10" s="21" t="str">
        <f t="shared" si="0"/>
        <v>80002048</v>
      </c>
      <c r="C10" s="21">
        <v>80002048</v>
      </c>
      <c r="D10" s="22"/>
      <c r="E10" s="22" t="s">
        <v>6959</v>
      </c>
      <c r="F10" s="22" t="s">
        <v>1255</v>
      </c>
      <c r="G10" s="22" t="s">
        <v>405</v>
      </c>
      <c r="H10" s="17">
        <v>44640</v>
      </c>
      <c r="I10" s="22" t="s">
        <v>4587</v>
      </c>
      <c r="L10" s="8"/>
    </row>
    <row r="11" spans="1:12">
      <c r="A11" s="22">
        <f t="shared" si="1"/>
        <v>7</v>
      </c>
      <c r="B11" s="21" t="str">
        <f t="shared" si="0"/>
        <v>80000692</v>
      </c>
      <c r="C11" s="21">
        <v>80000692</v>
      </c>
      <c r="D11" s="22"/>
      <c r="E11" s="22" t="s">
        <v>6960</v>
      </c>
      <c r="F11" s="22" t="s">
        <v>1255</v>
      </c>
      <c r="G11" s="22" t="s">
        <v>405</v>
      </c>
      <c r="H11" s="17">
        <v>44640</v>
      </c>
      <c r="I11" s="22" t="s">
        <v>4587</v>
      </c>
      <c r="L11" s="8"/>
    </row>
    <row r="12" spans="1:12">
      <c r="A12" s="22">
        <f t="shared" si="1"/>
        <v>8</v>
      </c>
      <c r="B12" s="21" t="str">
        <f t="shared" si="0"/>
        <v>80001821</v>
      </c>
      <c r="C12" s="21">
        <v>80001821</v>
      </c>
      <c r="D12" s="22"/>
      <c r="E12" s="22" t="s">
        <v>6961</v>
      </c>
      <c r="F12" s="22" t="s">
        <v>1255</v>
      </c>
      <c r="G12" s="22" t="s">
        <v>405</v>
      </c>
      <c r="H12" s="17">
        <v>44640</v>
      </c>
      <c r="I12" s="22" t="s">
        <v>4587</v>
      </c>
      <c r="L12" s="8"/>
    </row>
    <row r="13" spans="1:12">
      <c r="A13" s="22">
        <f t="shared" si="1"/>
        <v>9</v>
      </c>
      <c r="B13" s="21" t="str">
        <f t="shared" si="0"/>
        <v>80002353</v>
      </c>
      <c r="C13" s="21">
        <v>80002353</v>
      </c>
      <c r="D13" s="22"/>
      <c r="E13" s="22" t="s">
        <v>2938</v>
      </c>
      <c r="F13" s="22" t="s">
        <v>1255</v>
      </c>
      <c r="G13" s="22" t="s">
        <v>405</v>
      </c>
      <c r="H13" s="17">
        <v>44640</v>
      </c>
      <c r="I13" s="22" t="s">
        <v>4587</v>
      </c>
      <c r="L13" s="8"/>
    </row>
    <row r="14" spans="1:12">
      <c r="A14" s="22">
        <f t="shared" si="1"/>
        <v>10</v>
      </c>
      <c r="B14" s="21" t="str">
        <f t="shared" si="0"/>
        <v>80002350</v>
      </c>
      <c r="C14" s="21">
        <v>80002350</v>
      </c>
      <c r="D14" s="22"/>
      <c r="E14" s="22" t="s">
        <v>2734</v>
      </c>
      <c r="F14" s="22" t="s">
        <v>1255</v>
      </c>
      <c r="G14" s="22" t="s">
        <v>405</v>
      </c>
      <c r="H14" s="17">
        <v>44640</v>
      </c>
      <c r="I14" s="22" t="s">
        <v>4587</v>
      </c>
      <c r="L14" s="8"/>
    </row>
    <row r="15" spans="1:12">
      <c r="A15" s="22">
        <f t="shared" si="1"/>
        <v>11</v>
      </c>
      <c r="B15" s="21" t="str">
        <f t="shared" si="0"/>
        <v>80002199</v>
      </c>
      <c r="C15" s="21">
        <v>80002199</v>
      </c>
      <c r="D15" s="22"/>
      <c r="E15" s="22" t="s">
        <v>1630</v>
      </c>
      <c r="F15" s="22" t="s">
        <v>1255</v>
      </c>
      <c r="G15" s="22" t="s">
        <v>405</v>
      </c>
      <c r="H15" s="17">
        <v>44643</v>
      </c>
      <c r="I15" s="22" t="s">
        <v>4587</v>
      </c>
      <c r="L15" s="8"/>
    </row>
    <row r="16" spans="1:12">
      <c r="A16" s="22">
        <f t="shared" si="1"/>
        <v>12</v>
      </c>
      <c r="B16" s="21" t="str">
        <f t="shared" si="0"/>
        <v>80001824</v>
      </c>
      <c r="C16" s="21">
        <v>80001824</v>
      </c>
      <c r="D16" s="22"/>
      <c r="E16" s="22" t="s">
        <v>1663</v>
      </c>
      <c r="F16" s="22" t="s">
        <v>1255</v>
      </c>
      <c r="G16" s="22" t="s">
        <v>405</v>
      </c>
      <c r="H16" s="17">
        <v>44643</v>
      </c>
      <c r="I16" s="22" t="s">
        <v>4587</v>
      </c>
      <c r="L16" s="8"/>
    </row>
    <row r="17" spans="1:12">
      <c r="A17" s="22">
        <f t="shared" si="1"/>
        <v>13</v>
      </c>
      <c r="B17" s="21" t="str">
        <f t="shared" si="0"/>
        <v>80002059</v>
      </c>
      <c r="C17" s="21">
        <v>80002059</v>
      </c>
      <c r="D17" s="22"/>
      <c r="E17" s="22" t="s">
        <v>6962</v>
      </c>
      <c r="F17" s="22" t="s">
        <v>1255</v>
      </c>
      <c r="G17" s="22" t="s">
        <v>328</v>
      </c>
      <c r="H17" s="17">
        <v>44643</v>
      </c>
      <c r="I17" s="22" t="s">
        <v>4587</v>
      </c>
      <c r="L17" s="8"/>
    </row>
    <row r="18" spans="1:12">
      <c r="A18" s="22">
        <f t="shared" si="1"/>
        <v>14</v>
      </c>
      <c r="B18" s="21" t="str">
        <f t="shared" si="0"/>
        <v>80002360</v>
      </c>
      <c r="C18" s="21">
        <v>80002360</v>
      </c>
      <c r="D18" s="22"/>
      <c r="E18" s="22" t="s">
        <v>2028</v>
      </c>
      <c r="F18" s="22" t="s">
        <v>1255</v>
      </c>
      <c r="G18" s="22" t="s">
        <v>405</v>
      </c>
      <c r="H18" s="17">
        <v>44643</v>
      </c>
      <c r="I18" s="22" t="s">
        <v>4587</v>
      </c>
      <c r="L18" s="8"/>
    </row>
    <row r="19" spans="1:12">
      <c r="A19" s="22">
        <f t="shared" si="1"/>
        <v>15</v>
      </c>
      <c r="B19" s="21" t="str">
        <f t="shared" si="0"/>
        <v>80001764</v>
      </c>
      <c r="C19" s="21">
        <v>80001764</v>
      </c>
      <c r="D19" s="22"/>
      <c r="E19" s="22" t="s">
        <v>3517</v>
      </c>
      <c r="F19" s="22" t="s">
        <v>1255</v>
      </c>
      <c r="G19" s="22" t="s">
        <v>328</v>
      </c>
      <c r="H19" s="17">
        <v>44643</v>
      </c>
      <c r="I19" s="22" t="s">
        <v>4587</v>
      </c>
      <c r="L19" s="8"/>
    </row>
    <row r="20" spans="1:12">
      <c r="A20" s="22">
        <f t="shared" si="1"/>
        <v>16</v>
      </c>
      <c r="B20" s="21" t="str">
        <f t="shared" si="0"/>
        <v>80002355</v>
      </c>
      <c r="C20" s="21">
        <v>80002355</v>
      </c>
      <c r="D20" s="22"/>
      <c r="E20" s="22" t="s">
        <v>4623</v>
      </c>
      <c r="F20" s="22" t="s">
        <v>1255</v>
      </c>
      <c r="G20" s="22" t="s">
        <v>405</v>
      </c>
      <c r="H20" s="17">
        <v>44643</v>
      </c>
      <c r="I20" s="22" t="s">
        <v>4587</v>
      </c>
      <c r="L20" s="8"/>
    </row>
    <row r="21" spans="1:12">
      <c r="A21" s="22">
        <f t="shared" si="1"/>
        <v>17</v>
      </c>
      <c r="B21" s="21" t="str">
        <f t="shared" si="0"/>
        <v>80002196</v>
      </c>
      <c r="C21" s="21">
        <v>80002196</v>
      </c>
      <c r="D21" s="22"/>
      <c r="E21" s="22" t="s">
        <v>2624</v>
      </c>
      <c r="F21" s="22" t="s">
        <v>1255</v>
      </c>
      <c r="G21" s="22" t="s">
        <v>405</v>
      </c>
      <c r="H21" s="17">
        <v>44643</v>
      </c>
      <c r="I21" s="22" t="s">
        <v>4587</v>
      </c>
      <c r="L21" s="8"/>
    </row>
    <row r="22" spans="1:12">
      <c r="A22" s="22">
        <f t="shared" si="1"/>
        <v>18</v>
      </c>
      <c r="B22" s="21" t="str">
        <f t="shared" si="0"/>
        <v>00000000</v>
      </c>
      <c r="C22" s="21"/>
      <c r="D22" s="22"/>
      <c r="E22" s="22" t="s">
        <v>6963</v>
      </c>
      <c r="F22" s="22" t="s">
        <v>1255</v>
      </c>
      <c r="G22" s="22" t="s">
        <v>328</v>
      </c>
      <c r="H22" s="17">
        <v>44643</v>
      </c>
      <c r="I22" s="22" t="s">
        <v>4587</v>
      </c>
      <c r="L22" s="8"/>
    </row>
    <row r="23" spans="1:12">
      <c r="A23" s="22">
        <f t="shared" si="1"/>
        <v>19</v>
      </c>
      <c r="B23" s="21" t="str">
        <f t="shared" si="0"/>
        <v>00112832</v>
      </c>
      <c r="C23" s="21" t="s">
        <v>6964</v>
      </c>
      <c r="D23" s="22"/>
      <c r="E23" s="22" t="s">
        <v>3069</v>
      </c>
      <c r="F23" s="22" t="s">
        <v>1255</v>
      </c>
      <c r="G23" s="22" t="s">
        <v>328</v>
      </c>
      <c r="H23" s="17">
        <v>44643</v>
      </c>
      <c r="I23" s="22" t="s">
        <v>4587</v>
      </c>
      <c r="L23" s="8"/>
    </row>
    <row r="24" spans="1:12">
      <c r="A24" s="22">
        <f t="shared" si="1"/>
        <v>20</v>
      </c>
      <c r="B24" s="21" t="str">
        <f t="shared" si="0"/>
        <v>80002978</v>
      </c>
      <c r="C24" s="21">
        <v>80002978</v>
      </c>
      <c r="D24" s="22"/>
      <c r="E24" s="22" t="s">
        <v>6965</v>
      </c>
      <c r="F24" s="22" t="s">
        <v>1255</v>
      </c>
      <c r="G24" s="22" t="s">
        <v>328</v>
      </c>
      <c r="H24" s="17">
        <v>44643</v>
      </c>
      <c r="I24" s="22" t="s">
        <v>4587</v>
      </c>
      <c r="L24" s="8"/>
    </row>
    <row r="25" spans="1:12">
      <c r="A25" s="22">
        <f t="shared" si="1"/>
        <v>21</v>
      </c>
      <c r="B25" s="21" t="str">
        <f t="shared" si="0"/>
        <v>80002973</v>
      </c>
      <c r="C25" s="21">
        <v>80002973</v>
      </c>
      <c r="D25" s="22"/>
      <c r="E25" s="22" t="s">
        <v>3717</v>
      </c>
      <c r="F25" s="22" t="s">
        <v>1255</v>
      </c>
      <c r="G25" s="22" t="s">
        <v>328</v>
      </c>
      <c r="H25" s="17">
        <v>44647</v>
      </c>
      <c r="I25" s="22" t="s">
        <v>4587</v>
      </c>
      <c r="L25" s="8"/>
    </row>
    <row r="26" spans="1:12">
      <c r="A26" s="22">
        <f t="shared" si="1"/>
        <v>22</v>
      </c>
      <c r="B26" s="21" t="str">
        <f t="shared" si="0"/>
        <v>80002782</v>
      </c>
      <c r="C26" s="21">
        <v>80002782</v>
      </c>
      <c r="D26" s="22"/>
      <c r="E26" s="22" t="s">
        <v>3149</v>
      </c>
      <c r="F26" s="22" t="s">
        <v>1255</v>
      </c>
      <c r="G26" s="22" t="s">
        <v>328</v>
      </c>
      <c r="H26" s="17">
        <v>44647</v>
      </c>
      <c r="I26" s="22" t="s">
        <v>4587</v>
      </c>
      <c r="L26" s="8"/>
    </row>
    <row r="27" spans="1:12">
      <c r="A27" s="22">
        <f t="shared" si="1"/>
        <v>23</v>
      </c>
      <c r="B27" s="21" t="str">
        <f t="shared" si="0"/>
        <v>80002261</v>
      </c>
      <c r="C27" s="21">
        <v>80002261</v>
      </c>
      <c r="D27" s="22"/>
      <c r="E27" s="22" t="s">
        <v>2524</v>
      </c>
      <c r="F27" s="22" t="s">
        <v>1255</v>
      </c>
      <c r="G27" s="22" t="s">
        <v>328</v>
      </c>
      <c r="H27" s="17">
        <v>44647</v>
      </c>
      <c r="I27" s="22" t="s">
        <v>4587</v>
      </c>
      <c r="L27" s="8"/>
    </row>
    <row r="28" spans="1:12">
      <c r="A28" s="22">
        <f t="shared" si="1"/>
        <v>24</v>
      </c>
      <c r="B28" s="21" t="str">
        <f t="shared" si="0"/>
        <v>80001768</v>
      </c>
      <c r="C28" s="21">
        <v>80001768</v>
      </c>
      <c r="D28" s="22"/>
      <c r="E28" s="22" t="s">
        <v>2497</v>
      </c>
      <c r="F28" s="22" t="s">
        <v>1255</v>
      </c>
      <c r="G28" s="22" t="s">
        <v>328</v>
      </c>
      <c r="H28" s="17">
        <v>44647</v>
      </c>
      <c r="I28" s="22" t="s">
        <v>4587</v>
      </c>
      <c r="L28" s="8"/>
    </row>
    <row r="29" spans="1:12">
      <c r="A29" s="22">
        <f t="shared" si="1"/>
        <v>25</v>
      </c>
      <c r="B29" s="21" t="str">
        <f t="shared" si="0"/>
        <v>80001288</v>
      </c>
      <c r="C29" s="21">
        <v>80001288</v>
      </c>
      <c r="D29" s="22"/>
      <c r="E29" s="22" t="s">
        <v>6966</v>
      </c>
      <c r="F29" s="22" t="s">
        <v>1255</v>
      </c>
      <c r="G29" s="22" t="s">
        <v>405</v>
      </c>
      <c r="H29" s="17">
        <v>44647</v>
      </c>
      <c r="I29" s="22" t="s">
        <v>4587</v>
      </c>
      <c r="L29" s="8"/>
    </row>
    <row r="30" spans="1:12">
      <c r="A30" s="22">
        <f t="shared" si="1"/>
        <v>26</v>
      </c>
      <c r="B30" s="21" t="str">
        <f t="shared" si="0"/>
        <v>80002058</v>
      </c>
      <c r="C30" s="21">
        <v>80002058</v>
      </c>
      <c r="D30" s="22"/>
      <c r="E30" s="22" t="s">
        <v>2557</v>
      </c>
      <c r="F30" s="22" t="s">
        <v>1255</v>
      </c>
      <c r="G30" s="22" t="s">
        <v>328</v>
      </c>
      <c r="H30" s="17">
        <v>44647</v>
      </c>
      <c r="I30" s="22" t="s">
        <v>4587</v>
      </c>
      <c r="L30" s="8"/>
    </row>
    <row r="31" spans="1:12">
      <c r="A31" s="22">
        <f t="shared" si="1"/>
        <v>27</v>
      </c>
      <c r="B31" s="21" t="str">
        <f t="shared" si="0"/>
        <v>80001769</v>
      </c>
      <c r="C31" s="21">
        <v>80001769</v>
      </c>
      <c r="D31" s="22"/>
      <c r="E31" s="22" t="s">
        <v>1391</v>
      </c>
      <c r="F31" s="22" t="s">
        <v>1255</v>
      </c>
      <c r="G31" s="22" t="s">
        <v>328</v>
      </c>
      <c r="H31" s="17">
        <v>44647</v>
      </c>
      <c r="I31" s="22" t="s">
        <v>4587</v>
      </c>
      <c r="L31" s="8"/>
    </row>
    <row r="32" spans="1:12">
      <c r="A32" s="22">
        <f t="shared" si="1"/>
        <v>28</v>
      </c>
      <c r="B32" s="21" t="str">
        <f t="shared" si="0"/>
        <v>80001847</v>
      </c>
      <c r="C32" s="21">
        <v>80001847</v>
      </c>
      <c r="D32" s="22"/>
      <c r="E32" s="22" t="s">
        <v>2808</v>
      </c>
      <c r="F32" s="22" t="s">
        <v>1255</v>
      </c>
      <c r="G32" s="22" t="s">
        <v>405</v>
      </c>
      <c r="H32" s="17">
        <v>44647</v>
      </c>
      <c r="I32" s="22" t="s">
        <v>4587</v>
      </c>
      <c r="L32" s="8"/>
    </row>
    <row r="33" spans="1:12">
      <c r="A33" s="22">
        <f t="shared" si="1"/>
        <v>29</v>
      </c>
      <c r="B33" s="21" t="str">
        <f t="shared" si="0"/>
        <v>80002781</v>
      </c>
      <c r="C33" s="21">
        <v>80002781</v>
      </c>
      <c r="D33" s="22"/>
      <c r="E33" s="22" t="s">
        <v>6967</v>
      </c>
      <c r="F33" s="22" t="s">
        <v>1255</v>
      </c>
      <c r="G33" s="22" t="s">
        <v>328</v>
      </c>
      <c r="H33" s="17">
        <v>44647</v>
      </c>
      <c r="I33" s="22" t="s">
        <v>4587</v>
      </c>
      <c r="L33" s="8"/>
    </row>
    <row r="34" spans="1:12">
      <c r="A34" s="22">
        <f t="shared" si="1"/>
        <v>30</v>
      </c>
      <c r="B34" s="21" t="str">
        <f t="shared" si="0"/>
        <v>80002004</v>
      </c>
      <c r="C34" s="21">
        <v>80002004</v>
      </c>
      <c r="D34" s="22"/>
      <c r="E34" s="22" t="s">
        <v>6968</v>
      </c>
      <c r="F34" s="22" t="s">
        <v>1255</v>
      </c>
      <c r="G34" s="22" t="s">
        <v>405</v>
      </c>
      <c r="H34" s="17">
        <v>44647</v>
      </c>
      <c r="I34" s="22" t="s">
        <v>4587</v>
      </c>
      <c r="L34" s="8"/>
    </row>
    <row r="35" spans="1:12">
      <c r="A35" s="22">
        <f t="shared" si="1"/>
        <v>31</v>
      </c>
      <c r="B35" s="21" t="str">
        <f t="shared" si="0"/>
        <v>80002207</v>
      </c>
      <c r="C35" s="21">
        <v>80002207</v>
      </c>
      <c r="D35" s="22"/>
      <c r="E35" s="22" t="s">
        <v>6969</v>
      </c>
      <c r="F35" s="22" t="s">
        <v>1255</v>
      </c>
      <c r="G35" s="22" t="s">
        <v>405</v>
      </c>
      <c r="H35" s="17">
        <v>44647</v>
      </c>
      <c r="I35" s="22" t="s">
        <v>4587</v>
      </c>
      <c r="L35" s="8"/>
    </row>
    <row r="36" spans="1:12">
      <c r="A36" s="22">
        <f t="shared" si="1"/>
        <v>32</v>
      </c>
      <c r="B36" s="21" t="str">
        <f t="shared" si="0"/>
        <v>80001826</v>
      </c>
      <c r="C36" s="21">
        <v>80001826</v>
      </c>
      <c r="D36" s="22"/>
      <c r="E36" s="22" t="s">
        <v>1494</v>
      </c>
      <c r="F36" s="22" t="s">
        <v>1255</v>
      </c>
      <c r="G36" s="22" t="s">
        <v>405</v>
      </c>
      <c r="H36" s="17">
        <v>44647</v>
      </c>
      <c r="I36" s="22" t="s">
        <v>4587</v>
      </c>
      <c r="L36" s="8"/>
    </row>
    <row r="37" spans="1:12">
      <c r="A37" s="22">
        <f t="shared" si="1"/>
        <v>33</v>
      </c>
      <c r="B37" s="21" t="str">
        <f t="shared" ref="B37:B53" si="2">TEXT(C37,"00000000")</f>
        <v>80002352</v>
      </c>
      <c r="C37" s="21">
        <v>80002352</v>
      </c>
      <c r="D37" s="22"/>
      <c r="E37" s="22" t="s">
        <v>2870</v>
      </c>
      <c r="F37" s="22" t="s">
        <v>1255</v>
      </c>
      <c r="G37" s="22" t="s">
        <v>405</v>
      </c>
      <c r="H37" s="17">
        <v>44647</v>
      </c>
      <c r="I37" s="22" t="s">
        <v>4587</v>
      </c>
      <c r="L37" s="8"/>
    </row>
    <row r="38" spans="1:12">
      <c r="A38" s="22">
        <f t="shared" si="1"/>
        <v>34</v>
      </c>
      <c r="B38" s="21" t="str">
        <f t="shared" si="2"/>
        <v>80000016</v>
      </c>
      <c r="C38" s="21">
        <v>80000016</v>
      </c>
      <c r="D38" s="22"/>
      <c r="E38" s="22" t="s">
        <v>1715</v>
      </c>
      <c r="F38" s="22" t="s">
        <v>1255</v>
      </c>
      <c r="G38" s="22" t="s">
        <v>405</v>
      </c>
      <c r="H38" s="17">
        <v>44650</v>
      </c>
      <c r="I38" s="22" t="s">
        <v>4587</v>
      </c>
      <c r="L38" s="8"/>
    </row>
    <row r="39" spans="1:12">
      <c r="A39" s="22">
        <f t="shared" si="1"/>
        <v>35</v>
      </c>
      <c r="B39" s="21" t="str">
        <f t="shared" si="2"/>
        <v>80002034</v>
      </c>
      <c r="C39" s="21">
        <v>80002034</v>
      </c>
      <c r="D39" s="22"/>
      <c r="E39" s="22" t="s">
        <v>1325</v>
      </c>
      <c r="F39" s="22" t="s">
        <v>1255</v>
      </c>
      <c r="G39" s="22" t="s">
        <v>405</v>
      </c>
      <c r="H39" s="17">
        <v>44650</v>
      </c>
      <c r="I39" s="22" t="s">
        <v>4587</v>
      </c>
      <c r="L39" s="8"/>
    </row>
    <row r="40" spans="1:12">
      <c r="A40" s="22">
        <f t="shared" si="1"/>
        <v>36</v>
      </c>
      <c r="B40" s="21" t="str">
        <f t="shared" si="2"/>
        <v>80000541</v>
      </c>
      <c r="C40" s="21">
        <v>80000541</v>
      </c>
      <c r="D40" s="22"/>
      <c r="E40" s="22" t="s">
        <v>6970</v>
      </c>
      <c r="F40" s="22" t="s">
        <v>1255</v>
      </c>
      <c r="G40" s="22" t="s">
        <v>405</v>
      </c>
      <c r="H40" s="17">
        <v>44650</v>
      </c>
      <c r="I40" s="22" t="s">
        <v>4587</v>
      </c>
      <c r="L40" s="8"/>
    </row>
    <row r="41" spans="1:12">
      <c r="A41" s="22">
        <f t="shared" si="1"/>
        <v>37</v>
      </c>
      <c r="B41" s="21" t="str">
        <f t="shared" si="2"/>
        <v>80002317</v>
      </c>
      <c r="C41" s="21">
        <v>80002317</v>
      </c>
      <c r="D41" s="22"/>
      <c r="E41" s="22" t="s">
        <v>3453</v>
      </c>
      <c r="F41" s="22" t="s">
        <v>1255</v>
      </c>
      <c r="G41" s="22" t="s">
        <v>328</v>
      </c>
      <c r="H41" s="17">
        <v>44650</v>
      </c>
      <c r="I41" s="22" t="s">
        <v>4587</v>
      </c>
      <c r="L41" s="8"/>
    </row>
    <row r="42" spans="1:12">
      <c r="A42" s="22">
        <f t="shared" si="1"/>
        <v>38</v>
      </c>
      <c r="B42" s="21" t="str">
        <f t="shared" si="2"/>
        <v>80001268</v>
      </c>
      <c r="C42" s="21">
        <v>80001268</v>
      </c>
      <c r="D42" s="22"/>
      <c r="E42" s="22" t="s">
        <v>6971</v>
      </c>
      <c r="F42" s="22" t="s">
        <v>1255</v>
      </c>
      <c r="G42" s="22" t="s">
        <v>405</v>
      </c>
      <c r="H42" s="17">
        <v>44650</v>
      </c>
      <c r="I42" s="22" t="s">
        <v>4587</v>
      </c>
      <c r="L42" s="8"/>
    </row>
    <row r="43" spans="1:12">
      <c r="A43" s="22">
        <f t="shared" si="1"/>
        <v>39</v>
      </c>
      <c r="B43" s="21" t="str">
        <f t="shared" si="2"/>
        <v>80000687</v>
      </c>
      <c r="C43" s="21">
        <v>80000687</v>
      </c>
      <c r="D43" s="22"/>
      <c r="E43" s="22" t="s">
        <v>2265</v>
      </c>
      <c r="F43" s="22" t="s">
        <v>1255</v>
      </c>
      <c r="G43" s="22" t="s">
        <v>405</v>
      </c>
      <c r="H43" s="17">
        <v>44650</v>
      </c>
      <c r="I43" s="22" t="s">
        <v>4587</v>
      </c>
      <c r="L43" s="8"/>
    </row>
    <row r="44" spans="1:12">
      <c r="A44" s="22">
        <f t="shared" si="1"/>
        <v>40</v>
      </c>
      <c r="B44" s="21" t="str">
        <f t="shared" si="2"/>
        <v>80002755</v>
      </c>
      <c r="C44" s="21">
        <v>80002755</v>
      </c>
      <c r="D44" s="22"/>
      <c r="E44" s="22" t="s">
        <v>2720</v>
      </c>
      <c r="F44" s="22" t="s">
        <v>1255</v>
      </c>
      <c r="G44" s="22" t="s">
        <v>328</v>
      </c>
      <c r="H44" s="17">
        <v>44650</v>
      </c>
      <c r="I44" s="22" t="s">
        <v>4587</v>
      </c>
      <c r="L44" s="8"/>
    </row>
    <row r="45" spans="1:12">
      <c r="A45" s="22">
        <f t="shared" si="1"/>
        <v>41</v>
      </c>
      <c r="B45" s="21" t="str">
        <f t="shared" si="2"/>
        <v>80002660</v>
      </c>
      <c r="C45" s="21">
        <v>80002660</v>
      </c>
      <c r="D45" s="22"/>
      <c r="E45" s="22" t="s">
        <v>1546</v>
      </c>
      <c r="F45" s="22" t="s">
        <v>1255</v>
      </c>
      <c r="G45" s="22" t="s">
        <v>405</v>
      </c>
      <c r="H45" s="17">
        <v>44650</v>
      </c>
      <c r="I45" s="22" t="s">
        <v>4587</v>
      </c>
      <c r="L45" s="8"/>
    </row>
    <row r="46" spans="1:12">
      <c r="A46" s="22">
        <f t="shared" si="1"/>
        <v>42</v>
      </c>
      <c r="B46" s="21" t="str">
        <f t="shared" si="2"/>
        <v>80002544</v>
      </c>
      <c r="C46" s="21">
        <v>80002544</v>
      </c>
      <c r="D46" s="22"/>
      <c r="E46" s="22" t="s">
        <v>6972</v>
      </c>
      <c r="F46" s="22" t="s">
        <v>1255</v>
      </c>
      <c r="G46" s="22" t="s">
        <v>405</v>
      </c>
      <c r="H46" s="17">
        <v>44650</v>
      </c>
      <c r="I46" s="22" t="s">
        <v>4587</v>
      </c>
      <c r="L46" s="8"/>
    </row>
    <row r="47" spans="1:12">
      <c r="A47" s="22">
        <f t="shared" si="1"/>
        <v>43</v>
      </c>
      <c r="B47" s="21" t="str">
        <f t="shared" si="2"/>
        <v>80000695</v>
      </c>
      <c r="C47" s="21">
        <v>80000695</v>
      </c>
      <c r="D47" s="22"/>
      <c r="E47" s="22" t="s">
        <v>1598</v>
      </c>
      <c r="F47" s="22" t="s">
        <v>1255</v>
      </c>
      <c r="G47" s="22" t="s">
        <v>405</v>
      </c>
      <c r="H47" s="17">
        <v>44650</v>
      </c>
      <c r="I47" s="22" t="s">
        <v>4587</v>
      </c>
      <c r="L47" s="8"/>
    </row>
    <row r="48" spans="1:12">
      <c r="A48" s="22">
        <f t="shared" si="1"/>
        <v>44</v>
      </c>
      <c r="B48" s="21" t="str">
        <f t="shared" si="2"/>
        <v>80001795</v>
      </c>
      <c r="C48" s="21">
        <v>80001795</v>
      </c>
      <c r="D48" s="22"/>
      <c r="E48" s="22" t="s">
        <v>3568</v>
      </c>
      <c r="F48" s="22" t="s">
        <v>1255</v>
      </c>
      <c r="G48" s="22" t="s">
        <v>328</v>
      </c>
      <c r="H48" s="17">
        <v>44650</v>
      </c>
      <c r="I48" s="22" t="s">
        <v>4587</v>
      </c>
      <c r="L48" s="8"/>
    </row>
    <row r="49" spans="1:12">
      <c r="A49" s="22">
        <f t="shared" si="1"/>
        <v>45</v>
      </c>
      <c r="B49" s="21" t="str">
        <f t="shared" si="2"/>
        <v>80002967</v>
      </c>
      <c r="C49" s="21">
        <v>80002967</v>
      </c>
      <c r="D49" s="22"/>
      <c r="E49" s="22" t="s">
        <v>6973</v>
      </c>
      <c r="F49" s="22" t="s">
        <v>1255</v>
      </c>
      <c r="G49" s="22" t="s">
        <v>328</v>
      </c>
      <c r="H49" s="17">
        <v>44650</v>
      </c>
      <c r="I49" s="22" t="s">
        <v>4587</v>
      </c>
      <c r="L49" s="8"/>
    </row>
    <row r="50" spans="1:12">
      <c r="A50" s="22">
        <f t="shared" si="1"/>
        <v>46</v>
      </c>
      <c r="B50" s="21" t="str">
        <f t="shared" si="2"/>
        <v>80002968</v>
      </c>
      <c r="C50" s="21">
        <v>80002968</v>
      </c>
      <c r="D50" s="22"/>
      <c r="E50" s="22" t="s">
        <v>3552</v>
      </c>
      <c r="F50" s="22" t="s">
        <v>1255</v>
      </c>
      <c r="G50" s="22" t="s">
        <v>328</v>
      </c>
      <c r="H50" s="17">
        <v>44650</v>
      </c>
      <c r="I50" s="22" t="s">
        <v>4587</v>
      </c>
      <c r="L50" s="8"/>
    </row>
    <row r="51" spans="1:12">
      <c r="A51" s="22">
        <f t="shared" si="1"/>
        <v>47</v>
      </c>
      <c r="B51" s="21" t="str">
        <f t="shared" si="2"/>
        <v>80002930</v>
      </c>
      <c r="C51" s="21">
        <v>80002930</v>
      </c>
      <c r="D51" s="22"/>
      <c r="E51" s="22" t="s">
        <v>2036</v>
      </c>
      <c r="F51" s="22" t="s">
        <v>1255</v>
      </c>
      <c r="G51" s="22" t="s">
        <v>328</v>
      </c>
      <c r="H51" s="17">
        <v>44650</v>
      </c>
      <c r="I51" s="22" t="s">
        <v>4587</v>
      </c>
      <c r="L51" s="8"/>
    </row>
    <row r="52" spans="1:12">
      <c r="A52" s="22">
        <f t="shared" si="1"/>
        <v>48</v>
      </c>
      <c r="B52" s="21" t="str">
        <f t="shared" si="2"/>
        <v>80001265</v>
      </c>
      <c r="C52" s="21">
        <v>80001265</v>
      </c>
      <c r="D52" s="22"/>
      <c r="E52" s="22" t="s">
        <v>6974</v>
      </c>
      <c r="F52" s="22" t="s">
        <v>1255</v>
      </c>
      <c r="G52" s="22" t="s">
        <v>405</v>
      </c>
      <c r="H52" s="17">
        <v>44650</v>
      </c>
      <c r="I52" s="22" t="s">
        <v>4587</v>
      </c>
      <c r="L52" s="8"/>
    </row>
    <row r="53" spans="1:12">
      <c r="A53" s="22">
        <f t="shared" si="1"/>
        <v>49</v>
      </c>
      <c r="B53" s="21" t="str">
        <f t="shared" si="2"/>
        <v>BMP-0805213</v>
      </c>
      <c r="C53" s="21" t="s">
        <v>412</v>
      </c>
      <c r="D53" s="22"/>
      <c r="E53" s="22" t="s">
        <v>413</v>
      </c>
      <c r="F53" s="22" t="s">
        <v>326</v>
      </c>
      <c r="G53" s="22" t="s">
        <v>328</v>
      </c>
      <c r="H53" s="17">
        <v>44650</v>
      </c>
      <c r="I53" s="22" t="s">
        <v>4587</v>
      </c>
      <c r="L53" s="8"/>
    </row>
    <row r="54" spans="1:12">
      <c r="A54" s="22">
        <f t="shared" ref="A54:A117" si="3">A53+1</f>
        <v>50</v>
      </c>
      <c r="B54" s="21" t="str">
        <f t="shared" ref="B54:B117" si="4">TEXT(C54,"00000000")</f>
        <v>C2111004</v>
      </c>
      <c r="C54" s="21" t="s">
        <v>669</v>
      </c>
      <c r="D54" s="22"/>
      <c r="E54" s="22" t="s">
        <v>4406</v>
      </c>
      <c r="F54" s="22" t="s">
        <v>666</v>
      </c>
      <c r="G54" s="22" t="s">
        <v>355</v>
      </c>
      <c r="H54" s="17">
        <v>44650</v>
      </c>
      <c r="I54" s="22" t="s">
        <v>4587</v>
      </c>
      <c r="L54" s="8"/>
    </row>
    <row r="55" spans="1:12">
      <c r="A55" s="22">
        <f t="shared" si="3"/>
        <v>51</v>
      </c>
      <c r="B55" s="21" t="str">
        <f t="shared" si="4"/>
        <v>80002236</v>
      </c>
      <c r="C55" s="21">
        <v>80002236</v>
      </c>
      <c r="D55" s="22"/>
      <c r="E55" s="22" t="s">
        <v>1840</v>
      </c>
      <c r="F55" s="22" t="s">
        <v>1255</v>
      </c>
      <c r="G55" s="22" t="s">
        <v>405</v>
      </c>
      <c r="H55" s="17">
        <v>44654</v>
      </c>
      <c r="I55" s="22" t="s">
        <v>4587</v>
      </c>
      <c r="L55" s="8"/>
    </row>
    <row r="56" spans="1:12">
      <c r="A56" s="22">
        <f t="shared" si="3"/>
        <v>52</v>
      </c>
      <c r="B56" s="21" t="str">
        <f t="shared" si="4"/>
        <v>80002137</v>
      </c>
      <c r="C56" s="21">
        <v>80002137</v>
      </c>
      <c r="D56" s="22"/>
      <c r="E56" s="22" t="s">
        <v>6975</v>
      </c>
      <c r="F56" s="22" t="s">
        <v>1255</v>
      </c>
      <c r="G56" s="22" t="s">
        <v>405</v>
      </c>
      <c r="H56" s="17">
        <v>44654</v>
      </c>
      <c r="I56" s="22" t="s">
        <v>4587</v>
      </c>
      <c r="L56" s="8"/>
    </row>
    <row r="57" spans="1:12">
      <c r="A57" s="22">
        <f t="shared" si="3"/>
        <v>53</v>
      </c>
      <c r="B57" s="21" t="str">
        <f t="shared" si="4"/>
        <v>80002337</v>
      </c>
      <c r="C57" s="21">
        <v>80002337</v>
      </c>
      <c r="D57" s="22"/>
      <c r="E57" s="22" t="s">
        <v>2738</v>
      </c>
      <c r="F57" s="22" t="s">
        <v>1255</v>
      </c>
      <c r="G57" s="22" t="s">
        <v>405</v>
      </c>
      <c r="H57" s="17">
        <v>44654</v>
      </c>
      <c r="I57" s="22" t="s">
        <v>4587</v>
      </c>
      <c r="L57" s="8"/>
    </row>
    <row r="58" spans="1:12">
      <c r="A58" s="22">
        <f t="shared" si="3"/>
        <v>54</v>
      </c>
      <c r="B58" s="21" t="str">
        <f t="shared" si="4"/>
        <v>80001827</v>
      </c>
      <c r="C58" s="21">
        <v>80001827</v>
      </c>
      <c r="D58" s="22"/>
      <c r="E58" s="22" t="s">
        <v>6976</v>
      </c>
      <c r="F58" s="22" t="s">
        <v>1255</v>
      </c>
      <c r="G58" s="22" t="s">
        <v>405</v>
      </c>
      <c r="H58" s="17">
        <v>44654</v>
      </c>
      <c r="I58" s="22" t="s">
        <v>4587</v>
      </c>
      <c r="L58" s="8"/>
    </row>
    <row r="59" spans="1:12">
      <c r="A59" s="22">
        <f t="shared" si="3"/>
        <v>55</v>
      </c>
      <c r="B59" s="21" t="str">
        <f t="shared" si="4"/>
        <v>80003150</v>
      </c>
      <c r="C59" s="21">
        <v>80003150</v>
      </c>
      <c r="D59" s="22"/>
      <c r="E59" s="22" t="s">
        <v>1983</v>
      </c>
      <c r="F59" s="22" t="s">
        <v>1255</v>
      </c>
      <c r="G59" s="22" t="s">
        <v>328</v>
      </c>
      <c r="H59" s="17">
        <v>44654</v>
      </c>
      <c r="I59" s="22" t="s">
        <v>4587</v>
      </c>
      <c r="L59" s="8"/>
    </row>
    <row r="60" spans="1:12">
      <c r="A60" s="22">
        <f t="shared" si="3"/>
        <v>56</v>
      </c>
      <c r="B60" s="21" t="str">
        <f t="shared" si="4"/>
        <v>80002944</v>
      </c>
      <c r="C60" s="21">
        <v>80002944</v>
      </c>
      <c r="D60" s="22"/>
      <c r="E60" s="22" t="s">
        <v>6977</v>
      </c>
      <c r="F60" s="22" t="s">
        <v>1255</v>
      </c>
      <c r="G60" s="22" t="s">
        <v>328</v>
      </c>
      <c r="H60" s="17">
        <v>44654</v>
      </c>
      <c r="I60" s="22" t="s">
        <v>4587</v>
      </c>
      <c r="L60" s="8"/>
    </row>
    <row r="61" spans="1:12">
      <c r="A61" s="22">
        <f t="shared" si="3"/>
        <v>57</v>
      </c>
      <c r="B61" s="21" t="str">
        <f t="shared" si="4"/>
        <v>80002104</v>
      </c>
      <c r="C61" s="21">
        <v>80002104</v>
      </c>
      <c r="D61" s="22"/>
      <c r="E61" s="22" t="s">
        <v>2038</v>
      </c>
      <c r="F61" s="22" t="s">
        <v>1255</v>
      </c>
      <c r="G61" s="22" t="s">
        <v>328</v>
      </c>
      <c r="H61" s="17">
        <v>44654</v>
      </c>
      <c r="I61" s="22" t="s">
        <v>4587</v>
      </c>
      <c r="L61" s="8"/>
    </row>
    <row r="62" spans="1:12">
      <c r="A62" s="22">
        <f t="shared" si="3"/>
        <v>58</v>
      </c>
      <c r="B62" s="21" t="str">
        <f t="shared" si="4"/>
        <v>80002057</v>
      </c>
      <c r="C62" s="21">
        <v>80002057</v>
      </c>
      <c r="D62" s="22"/>
      <c r="E62" s="22" t="s">
        <v>2285</v>
      </c>
      <c r="F62" s="22" t="s">
        <v>1255</v>
      </c>
      <c r="G62" s="22" t="s">
        <v>328</v>
      </c>
      <c r="H62" s="17">
        <v>44654</v>
      </c>
      <c r="I62" s="22" t="s">
        <v>4587</v>
      </c>
      <c r="L62" s="8"/>
    </row>
    <row r="63" spans="1:12">
      <c r="A63" s="22">
        <f t="shared" si="3"/>
        <v>59</v>
      </c>
      <c r="B63" s="21" t="str">
        <f t="shared" si="4"/>
        <v>SKB - 00026</v>
      </c>
      <c r="C63" s="21" t="s">
        <v>1241</v>
      </c>
      <c r="D63" s="22"/>
      <c r="E63" s="22" t="s">
        <v>1242</v>
      </c>
      <c r="F63" s="22" t="s">
        <v>1228</v>
      </c>
      <c r="G63" s="22" t="s">
        <v>386</v>
      </c>
      <c r="H63" s="17">
        <v>44654</v>
      </c>
      <c r="I63" s="22" t="s">
        <v>4587</v>
      </c>
      <c r="L63" s="8"/>
    </row>
    <row r="64" spans="1:12">
      <c r="A64" s="22">
        <f t="shared" si="3"/>
        <v>60</v>
      </c>
      <c r="B64" s="21" t="str">
        <f t="shared" si="4"/>
        <v>80001358</v>
      </c>
      <c r="C64" s="21">
        <v>80001358</v>
      </c>
      <c r="D64" s="22"/>
      <c r="E64" s="22" t="s">
        <v>2893</v>
      </c>
      <c r="F64" s="22" t="s">
        <v>1255</v>
      </c>
      <c r="G64" s="22" t="s">
        <v>328</v>
      </c>
      <c r="H64" s="17">
        <v>44661</v>
      </c>
      <c r="I64" s="22" t="s">
        <v>4587</v>
      </c>
      <c r="L64" s="8"/>
    </row>
    <row r="65" spans="1:12">
      <c r="A65" s="22">
        <f t="shared" si="3"/>
        <v>61</v>
      </c>
      <c r="B65" s="21" t="str">
        <f t="shared" si="4"/>
        <v>80002098</v>
      </c>
      <c r="C65" s="21">
        <v>80002098</v>
      </c>
      <c r="D65" s="22"/>
      <c r="E65" s="22" t="s">
        <v>3531</v>
      </c>
      <c r="F65" s="22" t="s">
        <v>1255</v>
      </c>
      <c r="G65" s="22" t="s">
        <v>328</v>
      </c>
      <c r="H65" s="17">
        <v>44661</v>
      </c>
      <c r="I65" s="22" t="s">
        <v>4587</v>
      </c>
      <c r="L65" s="8"/>
    </row>
    <row r="66" spans="1:12">
      <c r="A66" s="22">
        <f t="shared" si="3"/>
        <v>62</v>
      </c>
      <c r="B66" s="21" t="str">
        <f t="shared" si="4"/>
        <v>80001357</v>
      </c>
      <c r="C66" s="21">
        <v>80001357</v>
      </c>
      <c r="D66" s="22"/>
      <c r="E66" s="22" t="s">
        <v>2872</v>
      </c>
      <c r="F66" s="22" t="s">
        <v>1255</v>
      </c>
      <c r="G66" s="22" t="s">
        <v>328</v>
      </c>
      <c r="H66" s="17">
        <v>44661</v>
      </c>
      <c r="I66" s="22" t="s">
        <v>4587</v>
      </c>
      <c r="L66" s="8"/>
    </row>
    <row r="67" spans="1:12">
      <c r="A67" s="22">
        <f t="shared" si="3"/>
        <v>63</v>
      </c>
      <c r="B67" s="21" t="str">
        <f t="shared" si="4"/>
        <v>80002123</v>
      </c>
      <c r="C67" s="21">
        <v>80002123</v>
      </c>
      <c r="D67" s="22"/>
      <c r="E67" s="22" t="s">
        <v>641</v>
      </c>
      <c r="F67" s="22" t="s">
        <v>1255</v>
      </c>
      <c r="G67" s="22" t="s">
        <v>328</v>
      </c>
      <c r="H67" s="17">
        <v>44661</v>
      </c>
      <c r="I67" s="22" t="s">
        <v>4587</v>
      </c>
      <c r="L67" s="8"/>
    </row>
    <row r="68" spans="1:12">
      <c r="A68" s="22">
        <f t="shared" si="3"/>
        <v>64</v>
      </c>
      <c r="B68" s="21" t="str">
        <f t="shared" si="4"/>
        <v>00112833</v>
      </c>
      <c r="C68" s="21" t="s">
        <v>6978</v>
      </c>
      <c r="D68" s="22"/>
      <c r="E68" s="22" t="s">
        <v>3449</v>
      </c>
      <c r="F68" s="22" t="s">
        <v>1255</v>
      </c>
      <c r="G68" s="22" t="s">
        <v>328</v>
      </c>
      <c r="H68" s="17">
        <v>44661</v>
      </c>
      <c r="I68" s="22" t="s">
        <v>4587</v>
      </c>
      <c r="L68" s="8"/>
    </row>
    <row r="69" spans="1:12">
      <c r="A69" s="22">
        <f t="shared" si="3"/>
        <v>65</v>
      </c>
      <c r="B69" s="21" t="str">
        <f t="shared" si="4"/>
        <v>80002837</v>
      </c>
      <c r="C69" s="21">
        <v>80002837</v>
      </c>
      <c r="D69" s="22"/>
      <c r="E69" s="22" t="s">
        <v>6979</v>
      </c>
      <c r="F69" s="22" t="s">
        <v>1255</v>
      </c>
      <c r="G69" s="22" t="s">
        <v>328</v>
      </c>
      <c r="H69" s="17">
        <v>44661</v>
      </c>
      <c r="I69" s="22" t="s">
        <v>4587</v>
      </c>
      <c r="L69" s="8"/>
    </row>
    <row r="70" spans="1:12">
      <c r="A70" s="22">
        <f t="shared" si="3"/>
        <v>66</v>
      </c>
      <c r="B70" s="21" t="str">
        <f t="shared" si="4"/>
        <v>80000867</v>
      </c>
      <c r="C70" s="21">
        <v>80000867</v>
      </c>
      <c r="D70" s="22"/>
      <c r="E70" s="22" t="s">
        <v>1612</v>
      </c>
      <c r="F70" s="22" t="s">
        <v>1255</v>
      </c>
      <c r="G70" s="22" t="s">
        <v>405</v>
      </c>
      <c r="H70" s="17">
        <v>44661</v>
      </c>
      <c r="I70" s="22" t="s">
        <v>4587</v>
      </c>
      <c r="L70" s="8"/>
    </row>
    <row r="71" spans="1:12">
      <c r="A71" s="22">
        <f t="shared" si="3"/>
        <v>67</v>
      </c>
      <c r="B71" s="21" t="str">
        <f t="shared" si="4"/>
        <v>80000952</v>
      </c>
      <c r="C71" s="21">
        <v>80000952</v>
      </c>
      <c r="D71" s="22"/>
      <c r="E71" s="22" t="s">
        <v>3447</v>
      </c>
      <c r="F71" s="22" t="s">
        <v>1255</v>
      </c>
      <c r="G71" s="22" t="s">
        <v>405</v>
      </c>
      <c r="H71" s="17">
        <v>44661</v>
      </c>
      <c r="I71" s="22" t="s">
        <v>4587</v>
      </c>
      <c r="L71" s="8"/>
    </row>
    <row r="72" spans="1:12">
      <c r="A72" s="22">
        <f t="shared" si="3"/>
        <v>68</v>
      </c>
      <c r="B72" s="21" t="str">
        <f t="shared" si="4"/>
        <v>80002670</v>
      </c>
      <c r="C72" s="21">
        <v>80002670</v>
      </c>
      <c r="D72" s="22"/>
      <c r="E72" s="22" t="s">
        <v>1665</v>
      </c>
      <c r="F72" s="22" t="s">
        <v>1255</v>
      </c>
      <c r="G72" s="22" t="s">
        <v>405</v>
      </c>
      <c r="H72" s="17">
        <v>44661</v>
      </c>
      <c r="I72" s="22" t="s">
        <v>4587</v>
      </c>
      <c r="L72" s="8"/>
    </row>
    <row r="73" spans="1:12">
      <c r="A73" s="22">
        <f t="shared" si="3"/>
        <v>69</v>
      </c>
      <c r="B73" s="21" t="str">
        <f t="shared" si="4"/>
        <v>80001830</v>
      </c>
      <c r="C73" s="21">
        <v>80001830</v>
      </c>
      <c r="D73" s="22"/>
      <c r="E73" s="22" t="s">
        <v>6980</v>
      </c>
      <c r="F73" s="22" t="s">
        <v>1255</v>
      </c>
      <c r="G73" s="22" t="s">
        <v>405</v>
      </c>
      <c r="H73" s="17">
        <v>44661</v>
      </c>
      <c r="I73" s="22" t="s">
        <v>4587</v>
      </c>
      <c r="L73" s="8"/>
    </row>
    <row r="74" spans="1:12">
      <c r="A74" s="22">
        <f t="shared" si="3"/>
        <v>70</v>
      </c>
      <c r="B74" s="21" t="str">
        <f t="shared" si="4"/>
        <v>80002215</v>
      </c>
      <c r="C74" s="21">
        <v>80002215</v>
      </c>
      <c r="D74" s="22"/>
      <c r="E74" s="22" t="s">
        <v>6981</v>
      </c>
      <c r="F74" s="22" t="s">
        <v>1255</v>
      </c>
      <c r="G74" s="22" t="s">
        <v>405</v>
      </c>
      <c r="H74" s="17">
        <v>44661</v>
      </c>
      <c r="I74" s="22" t="s">
        <v>4587</v>
      </c>
      <c r="L74" s="8"/>
    </row>
    <row r="75" spans="1:12">
      <c r="A75" s="22">
        <f t="shared" si="3"/>
        <v>71</v>
      </c>
      <c r="B75" s="21" t="str">
        <f t="shared" si="4"/>
        <v>80002699</v>
      </c>
      <c r="C75" s="21">
        <v>80002699</v>
      </c>
      <c r="D75" s="22"/>
      <c r="E75" s="22" t="s">
        <v>2975</v>
      </c>
      <c r="F75" s="22" t="s">
        <v>1255</v>
      </c>
      <c r="G75" s="22" t="s">
        <v>405</v>
      </c>
      <c r="H75" s="17">
        <v>44661</v>
      </c>
      <c r="I75" s="22" t="s">
        <v>4587</v>
      </c>
      <c r="L75" s="8"/>
    </row>
    <row r="76" spans="1:12">
      <c r="A76" s="22">
        <f t="shared" si="3"/>
        <v>72</v>
      </c>
      <c r="B76" s="21" t="str">
        <f t="shared" si="4"/>
        <v>80002718</v>
      </c>
      <c r="C76" s="21">
        <v>80002718</v>
      </c>
      <c r="D76" s="22"/>
      <c r="E76" s="22" t="s">
        <v>6982</v>
      </c>
      <c r="F76" s="22" t="s">
        <v>1255</v>
      </c>
      <c r="G76" s="22" t="s">
        <v>405</v>
      </c>
      <c r="H76" s="17">
        <v>44661</v>
      </c>
      <c r="I76" s="22" t="s">
        <v>4587</v>
      </c>
      <c r="L76" s="8"/>
    </row>
    <row r="77" spans="1:12">
      <c r="A77" s="22">
        <f t="shared" si="3"/>
        <v>73</v>
      </c>
      <c r="B77" s="21" t="str">
        <f t="shared" si="4"/>
        <v>80002335</v>
      </c>
      <c r="C77" s="21">
        <v>80002335</v>
      </c>
      <c r="D77" s="22"/>
      <c r="E77" s="22" t="s">
        <v>2483</v>
      </c>
      <c r="F77" s="22" t="s">
        <v>1255</v>
      </c>
      <c r="G77" s="22" t="s">
        <v>405</v>
      </c>
      <c r="H77" s="17">
        <v>44661</v>
      </c>
      <c r="I77" s="22" t="s">
        <v>4587</v>
      </c>
      <c r="L77" s="8"/>
    </row>
    <row r="78" spans="1:12">
      <c r="A78" s="22">
        <f t="shared" si="3"/>
        <v>74</v>
      </c>
      <c r="B78" s="21" t="str">
        <f t="shared" si="4"/>
        <v>80002753</v>
      </c>
      <c r="C78" s="21">
        <v>80002753</v>
      </c>
      <c r="D78" s="22"/>
      <c r="E78" s="22" t="s">
        <v>2776</v>
      </c>
      <c r="F78" s="22" t="s">
        <v>1255</v>
      </c>
      <c r="G78" s="22" t="s">
        <v>328</v>
      </c>
      <c r="H78" s="17">
        <v>44661</v>
      </c>
      <c r="I78" s="22" t="s">
        <v>4587</v>
      </c>
      <c r="L78" s="8"/>
    </row>
    <row r="79" spans="1:12">
      <c r="A79" s="22">
        <f t="shared" si="3"/>
        <v>75</v>
      </c>
      <c r="B79" s="21" t="str">
        <f t="shared" si="4"/>
        <v>80002068</v>
      </c>
      <c r="C79" s="21">
        <v>80002068</v>
      </c>
      <c r="D79" s="22"/>
      <c r="E79" s="22" t="s">
        <v>6983</v>
      </c>
      <c r="F79" s="22" t="s">
        <v>1255</v>
      </c>
      <c r="G79" s="22" t="s">
        <v>328</v>
      </c>
      <c r="H79" s="17">
        <v>44664</v>
      </c>
      <c r="I79" s="22" t="s">
        <v>4587</v>
      </c>
      <c r="L79" s="8"/>
    </row>
    <row r="80" spans="1:12">
      <c r="A80" s="22">
        <f t="shared" si="3"/>
        <v>76</v>
      </c>
      <c r="B80" s="21" t="str">
        <f t="shared" si="4"/>
        <v>00118361</v>
      </c>
      <c r="C80" s="21">
        <v>118361</v>
      </c>
      <c r="D80" s="22"/>
      <c r="E80" s="22" t="s">
        <v>2451</v>
      </c>
      <c r="F80" s="22" t="s">
        <v>1255</v>
      </c>
      <c r="G80" s="22" t="s">
        <v>328</v>
      </c>
      <c r="H80" s="17">
        <v>44664</v>
      </c>
      <c r="I80" s="22" t="s">
        <v>4587</v>
      </c>
      <c r="L80" s="8"/>
    </row>
    <row r="81" spans="1:12">
      <c r="A81" s="22">
        <f t="shared" si="3"/>
        <v>77</v>
      </c>
      <c r="B81" s="21" t="str">
        <f t="shared" si="4"/>
        <v>80002849</v>
      </c>
      <c r="C81" s="21">
        <v>80002849</v>
      </c>
      <c r="D81" s="22"/>
      <c r="E81" s="22" t="s">
        <v>4081</v>
      </c>
      <c r="F81" s="22" t="s">
        <v>1255</v>
      </c>
      <c r="G81" s="22" t="s">
        <v>328</v>
      </c>
      <c r="H81" s="17">
        <v>44664</v>
      </c>
      <c r="I81" s="22" t="s">
        <v>4587</v>
      </c>
      <c r="L81" s="8"/>
    </row>
    <row r="82" spans="1:12">
      <c r="A82" s="22">
        <f t="shared" si="3"/>
        <v>78</v>
      </c>
      <c r="B82" s="21" t="str">
        <f t="shared" si="4"/>
        <v>80002500</v>
      </c>
      <c r="C82" s="21">
        <v>80002500</v>
      </c>
      <c r="D82" s="22"/>
      <c r="E82" s="22" t="s">
        <v>2054</v>
      </c>
      <c r="F82" s="22" t="s">
        <v>1255</v>
      </c>
      <c r="G82" s="22" t="s">
        <v>328</v>
      </c>
      <c r="H82" s="17">
        <v>44664</v>
      </c>
      <c r="I82" s="22" t="s">
        <v>4587</v>
      </c>
      <c r="L82" s="8"/>
    </row>
    <row r="83" spans="1:12">
      <c r="A83" s="22">
        <f t="shared" si="3"/>
        <v>79</v>
      </c>
      <c r="B83" s="21" t="str">
        <f t="shared" si="4"/>
        <v>80003131</v>
      </c>
      <c r="C83" s="21">
        <v>80003131</v>
      </c>
      <c r="D83" s="22"/>
      <c r="E83" s="22" t="s">
        <v>2618</v>
      </c>
      <c r="F83" s="22" t="s">
        <v>1255</v>
      </c>
      <c r="G83" s="22" t="s">
        <v>328</v>
      </c>
      <c r="H83" s="17">
        <v>44664</v>
      </c>
      <c r="I83" s="22" t="s">
        <v>4587</v>
      </c>
      <c r="L83" s="8"/>
    </row>
    <row r="84" spans="1:12">
      <c r="A84" s="22">
        <f t="shared" si="3"/>
        <v>80</v>
      </c>
      <c r="B84" s="21" t="str">
        <f t="shared" si="4"/>
        <v>BMP-2509211</v>
      </c>
      <c r="C84" s="21" t="s">
        <v>437</v>
      </c>
      <c r="D84" s="22"/>
      <c r="E84" s="22" t="s">
        <v>438</v>
      </c>
      <c r="F84" s="22" t="s">
        <v>326</v>
      </c>
      <c r="G84" s="22" t="s">
        <v>386</v>
      </c>
      <c r="H84" s="17">
        <v>44664</v>
      </c>
      <c r="I84" s="22" t="s">
        <v>4587</v>
      </c>
      <c r="L84" s="8"/>
    </row>
    <row r="85" spans="1:12">
      <c r="A85" s="22">
        <f t="shared" si="3"/>
        <v>81</v>
      </c>
      <c r="B85" s="21" t="str">
        <f t="shared" si="4"/>
        <v>BMP0802224</v>
      </c>
      <c r="C85" s="21" t="s">
        <v>384</v>
      </c>
      <c r="D85" s="22"/>
      <c r="E85" s="22" t="s">
        <v>385</v>
      </c>
      <c r="F85" s="22" t="s">
        <v>326</v>
      </c>
      <c r="G85" s="22" t="s">
        <v>386</v>
      </c>
      <c r="H85" s="17">
        <v>44664</v>
      </c>
      <c r="I85" s="22" t="s">
        <v>4587</v>
      </c>
      <c r="L85" s="8"/>
    </row>
    <row r="86" spans="1:12">
      <c r="A86" s="22">
        <f t="shared" si="3"/>
        <v>82</v>
      </c>
      <c r="B86" s="21" t="str">
        <f t="shared" si="4"/>
        <v>BMP_1</v>
      </c>
      <c r="C86" s="21" t="s">
        <v>6984</v>
      </c>
      <c r="D86" s="22"/>
      <c r="E86" s="22" t="s">
        <v>417</v>
      </c>
      <c r="F86" s="22" t="s">
        <v>326</v>
      </c>
      <c r="G86" s="22" t="s">
        <v>386</v>
      </c>
      <c r="H86" s="17">
        <v>44664</v>
      </c>
      <c r="I86" s="22" t="s">
        <v>4587</v>
      </c>
      <c r="L86" s="8"/>
    </row>
    <row r="87" spans="1:12">
      <c r="A87" s="22">
        <f t="shared" si="3"/>
        <v>83</v>
      </c>
      <c r="B87" s="21" t="str">
        <f t="shared" si="4"/>
        <v>80000873</v>
      </c>
      <c r="C87" s="21">
        <v>80000873</v>
      </c>
      <c r="D87" s="22"/>
      <c r="E87" s="22" t="s">
        <v>1502</v>
      </c>
      <c r="F87" s="22" t="s">
        <v>1255</v>
      </c>
      <c r="G87" s="22" t="s">
        <v>405</v>
      </c>
      <c r="H87" s="17">
        <v>44664</v>
      </c>
      <c r="I87" s="22" t="s">
        <v>4587</v>
      </c>
      <c r="L87" s="8"/>
    </row>
    <row r="88" spans="1:12">
      <c r="A88" s="22">
        <f t="shared" si="3"/>
        <v>84</v>
      </c>
      <c r="B88" s="21" t="str">
        <f t="shared" si="4"/>
        <v>80002011</v>
      </c>
      <c r="C88" s="21">
        <v>80002011</v>
      </c>
      <c r="D88" s="22"/>
      <c r="E88" s="22" t="s">
        <v>1694</v>
      </c>
      <c r="F88" s="22" t="s">
        <v>1255</v>
      </c>
      <c r="G88" s="22" t="s">
        <v>405</v>
      </c>
      <c r="H88" s="17">
        <v>44664</v>
      </c>
      <c r="I88" s="22" t="s">
        <v>4587</v>
      </c>
      <c r="L88" s="8"/>
    </row>
    <row r="89" spans="1:12">
      <c r="A89" s="22">
        <f t="shared" si="3"/>
        <v>85</v>
      </c>
      <c r="B89" s="21" t="str">
        <f t="shared" si="4"/>
        <v>80000878</v>
      </c>
      <c r="C89" s="21">
        <v>80000878</v>
      </c>
      <c r="D89" s="22"/>
      <c r="E89" s="22" t="s">
        <v>6985</v>
      </c>
      <c r="F89" s="22" t="s">
        <v>1255</v>
      </c>
      <c r="G89" s="22" t="s">
        <v>405</v>
      </c>
      <c r="H89" s="17">
        <v>44664</v>
      </c>
      <c r="I89" s="22" t="s">
        <v>4587</v>
      </c>
      <c r="L89" s="8"/>
    </row>
    <row r="90" spans="1:12">
      <c r="A90" s="22">
        <f t="shared" si="3"/>
        <v>86</v>
      </c>
      <c r="B90" s="21" t="str">
        <f t="shared" si="4"/>
        <v>80002739</v>
      </c>
      <c r="C90" s="21">
        <v>80002739</v>
      </c>
      <c r="D90" s="22"/>
      <c r="E90" s="22" t="s">
        <v>1717</v>
      </c>
      <c r="F90" s="22" t="s">
        <v>1255</v>
      </c>
      <c r="G90" s="22" t="s">
        <v>405</v>
      </c>
      <c r="H90" s="17">
        <v>44664</v>
      </c>
      <c r="I90" s="22" t="s">
        <v>4587</v>
      </c>
      <c r="L90" s="8"/>
    </row>
    <row r="91" spans="1:12">
      <c r="A91" s="22">
        <f t="shared" si="3"/>
        <v>87</v>
      </c>
      <c r="B91" s="21" t="str">
        <f t="shared" si="4"/>
        <v>80000678</v>
      </c>
      <c r="C91" s="21">
        <v>80000678</v>
      </c>
      <c r="D91" s="22"/>
      <c r="E91" s="22" t="s">
        <v>1261</v>
      </c>
      <c r="F91" s="22" t="s">
        <v>1255</v>
      </c>
      <c r="G91" s="22" t="s">
        <v>405</v>
      </c>
      <c r="H91" s="17">
        <v>44664</v>
      </c>
      <c r="I91" s="22" t="s">
        <v>4587</v>
      </c>
      <c r="L91" s="8"/>
    </row>
    <row r="92" spans="1:12">
      <c r="A92" s="22">
        <f t="shared" si="3"/>
        <v>88</v>
      </c>
      <c r="B92" s="21" t="str">
        <f t="shared" si="4"/>
        <v>80000034</v>
      </c>
      <c r="C92" s="21">
        <v>80000034</v>
      </c>
      <c r="D92" s="22"/>
      <c r="E92" s="22" t="s">
        <v>1749</v>
      </c>
      <c r="F92" s="22" t="s">
        <v>1255</v>
      </c>
      <c r="G92" s="22" t="s">
        <v>405</v>
      </c>
      <c r="H92" s="17">
        <v>44664</v>
      </c>
      <c r="I92" s="22" t="s">
        <v>4587</v>
      </c>
      <c r="L92" s="8"/>
    </row>
    <row r="93" spans="1:12">
      <c r="A93" s="22">
        <f t="shared" si="3"/>
        <v>89</v>
      </c>
      <c r="B93" s="21" t="str">
        <f t="shared" si="4"/>
        <v>80003195</v>
      </c>
      <c r="C93" s="21">
        <v>80003195</v>
      </c>
      <c r="D93" s="22"/>
      <c r="E93" s="22" t="s">
        <v>2748</v>
      </c>
      <c r="F93" s="22" t="s">
        <v>1255</v>
      </c>
      <c r="G93" s="22" t="s">
        <v>405</v>
      </c>
      <c r="H93" s="17">
        <v>44668</v>
      </c>
      <c r="I93" s="22" t="s">
        <v>4587</v>
      </c>
      <c r="L93" s="8"/>
    </row>
    <row r="94" spans="1:12">
      <c r="A94" s="22">
        <f t="shared" si="3"/>
        <v>90</v>
      </c>
      <c r="B94" s="21" t="str">
        <f t="shared" si="4"/>
        <v>80002540</v>
      </c>
      <c r="C94" s="21">
        <v>80002540</v>
      </c>
      <c r="D94" s="22"/>
      <c r="E94" s="22" t="s">
        <v>4276</v>
      </c>
      <c r="F94" s="22" t="s">
        <v>1255</v>
      </c>
      <c r="G94" s="22" t="s">
        <v>405</v>
      </c>
      <c r="H94" s="17">
        <v>44668</v>
      </c>
      <c r="I94" s="22" t="s">
        <v>4587</v>
      </c>
      <c r="L94" s="8"/>
    </row>
    <row r="95" spans="1:12">
      <c r="A95" s="22">
        <f t="shared" si="3"/>
        <v>91</v>
      </c>
      <c r="B95" s="21" t="str">
        <f t="shared" si="4"/>
        <v>80000937</v>
      </c>
      <c r="C95" s="21">
        <v>80000937</v>
      </c>
      <c r="D95" s="22"/>
      <c r="E95" s="22" t="s">
        <v>6986</v>
      </c>
      <c r="F95" s="22" t="s">
        <v>1255</v>
      </c>
      <c r="G95" s="22" t="s">
        <v>405</v>
      </c>
      <c r="H95" s="17">
        <v>44668</v>
      </c>
      <c r="I95" s="22" t="s">
        <v>4587</v>
      </c>
      <c r="L95" s="8"/>
    </row>
    <row r="96" spans="1:12">
      <c r="A96" s="22">
        <f t="shared" si="3"/>
        <v>92</v>
      </c>
      <c r="B96" s="21" t="str">
        <f t="shared" si="4"/>
        <v>BMP1410214</v>
      </c>
      <c r="C96" s="21" t="s">
        <v>562</v>
      </c>
      <c r="D96" s="22"/>
      <c r="E96" s="22" t="s">
        <v>4621</v>
      </c>
      <c r="F96" s="22" t="s">
        <v>326</v>
      </c>
      <c r="G96" s="22" t="s">
        <v>386</v>
      </c>
      <c r="H96" s="17">
        <v>44668</v>
      </c>
      <c r="I96" s="22" t="s">
        <v>4587</v>
      </c>
      <c r="L96" s="8"/>
    </row>
    <row r="97" spans="1:12">
      <c r="A97" s="22">
        <f t="shared" si="3"/>
        <v>93</v>
      </c>
      <c r="B97" s="21" t="str">
        <f t="shared" si="4"/>
        <v>80002826</v>
      </c>
      <c r="C97" s="21">
        <v>80002826</v>
      </c>
      <c r="D97" s="22"/>
      <c r="E97" s="22" t="s">
        <v>4112</v>
      </c>
      <c r="F97" s="22" t="s">
        <v>1255</v>
      </c>
      <c r="G97" s="22" t="s">
        <v>328</v>
      </c>
      <c r="H97" s="17">
        <v>44668</v>
      </c>
      <c r="I97" s="22" t="s">
        <v>4587</v>
      </c>
      <c r="L97" s="8"/>
    </row>
    <row r="98" spans="1:12">
      <c r="A98" s="22">
        <f t="shared" si="3"/>
        <v>94</v>
      </c>
      <c r="B98" s="21" t="str">
        <f t="shared" si="4"/>
        <v>80002500</v>
      </c>
      <c r="C98" s="21">
        <v>80002500</v>
      </c>
      <c r="D98" s="22"/>
      <c r="E98" s="22" t="s">
        <v>2054</v>
      </c>
      <c r="F98" s="22" t="s">
        <v>1255</v>
      </c>
      <c r="G98" s="22" t="s">
        <v>328</v>
      </c>
      <c r="H98" s="17">
        <v>44668</v>
      </c>
      <c r="I98" s="22" t="s">
        <v>4587</v>
      </c>
      <c r="L98" s="8"/>
    </row>
    <row r="99" spans="1:12">
      <c r="A99" s="22">
        <f t="shared" si="3"/>
        <v>95</v>
      </c>
      <c r="B99" s="21" t="str">
        <f t="shared" si="4"/>
        <v>80002594</v>
      </c>
      <c r="C99" s="21">
        <v>80002594</v>
      </c>
      <c r="D99" s="22"/>
      <c r="E99" s="22" t="s">
        <v>6987</v>
      </c>
      <c r="F99" s="22" t="s">
        <v>1255</v>
      </c>
      <c r="G99" s="22" t="s">
        <v>405</v>
      </c>
      <c r="H99" s="17">
        <v>44674</v>
      </c>
      <c r="I99" s="22" t="s">
        <v>4587</v>
      </c>
      <c r="L99" s="8"/>
    </row>
    <row r="100" spans="1:12">
      <c r="A100" s="22">
        <f t="shared" si="3"/>
        <v>96</v>
      </c>
      <c r="B100" s="21" t="str">
        <f t="shared" si="4"/>
        <v>80003034</v>
      </c>
      <c r="C100" s="21">
        <v>80003034</v>
      </c>
      <c r="D100" s="22"/>
      <c r="E100" s="22" t="s">
        <v>6988</v>
      </c>
      <c r="F100" s="22" t="s">
        <v>1255</v>
      </c>
      <c r="G100" s="22" t="s">
        <v>405</v>
      </c>
      <c r="H100" s="17">
        <v>44674</v>
      </c>
      <c r="I100" s="22" t="s">
        <v>4587</v>
      </c>
      <c r="L100" s="8"/>
    </row>
    <row r="101" spans="1:12">
      <c r="A101" s="22">
        <f t="shared" si="3"/>
        <v>97</v>
      </c>
      <c r="B101" s="21" t="str">
        <f t="shared" si="4"/>
        <v>80000954</v>
      </c>
      <c r="C101" s="21">
        <v>80000954</v>
      </c>
      <c r="D101" s="22"/>
      <c r="E101" s="22" t="s">
        <v>6989</v>
      </c>
      <c r="F101" s="22" t="s">
        <v>1255</v>
      </c>
      <c r="G101" s="22" t="s">
        <v>405</v>
      </c>
      <c r="H101" s="17">
        <v>44674</v>
      </c>
      <c r="I101" s="22" t="s">
        <v>4587</v>
      </c>
      <c r="L101" s="8"/>
    </row>
    <row r="102" spans="1:12">
      <c r="A102" s="22">
        <f t="shared" si="3"/>
        <v>98</v>
      </c>
      <c r="B102" s="21" t="str">
        <f t="shared" si="4"/>
        <v>80003033</v>
      </c>
      <c r="C102" s="21">
        <v>80003033</v>
      </c>
      <c r="D102" s="22"/>
      <c r="E102" s="22" t="s">
        <v>6990</v>
      </c>
      <c r="F102" s="22" t="s">
        <v>1255</v>
      </c>
      <c r="G102" s="22" t="s">
        <v>405</v>
      </c>
      <c r="H102" s="17">
        <v>44674</v>
      </c>
      <c r="I102" s="22" t="s">
        <v>4587</v>
      </c>
      <c r="L102" s="8"/>
    </row>
    <row r="103" spans="1:12">
      <c r="A103" s="22">
        <f t="shared" si="3"/>
        <v>99</v>
      </c>
      <c r="B103" s="21" t="str">
        <f t="shared" si="4"/>
        <v>80002245</v>
      </c>
      <c r="C103" s="21">
        <v>80002245</v>
      </c>
      <c r="D103" s="22"/>
      <c r="E103" s="22" t="s">
        <v>6991</v>
      </c>
      <c r="F103" s="22" t="s">
        <v>1255</v>
      </c>
      <c r="G103" s="22" t="s">
        <v>405</v>
      </c>
      <c r="H103" s="17">
        <v>44674</v>
      </c>
      <c r="I103" s="22" t="s">
        <v>4587</v>
      </c>
      <c r="L103" s="8"/>
    </row>
    <row r="104" spans="1:12">
      <c r="A104" s="22">
        <f t="shared" si="3"/>
        <v>100</v>
      </c>
      <c r="B104" s="21" t="str">
        <f t="shared" si="4"/>
        <v>80002207</v>
      </c>
      <c r="C104" s="21">
        <v>80002207</v>
      </c>
      <c r="D104" s="22"/>
      <c r="E104" s="22" t="s">
        <v>5666</v>
      </c>
      <c r="F104" s="22" t="s">
        <v>1255</v>
      </c>
      <c r="G104" s="22" t="s">
        <v>405</v>
      </c>
      <c r="H104" s="17">
        <v>44674</v>
      </c>
      <c r="I104" s="22" t="s">
        <v>4587</v>
      </c>
      <c r="L104" s="8"/>
    </row>
    <row r="105" spans="1:12">
      <c r="A105" s="22">
        <f t="shared" si="3"/>
        <v>101</v>
      </c>
      <c r="B105" s="21" t="str">
        <f t="shared" si="4"/>
        <v>80001350</v>
      </c>
      <c r="C105" s="21">
        <v>80001350</v>
      </c>
      <c r="D105" s="22"/>
      <c r="E105" s="22" t="s">
        <v>6992</v>
      </c>
      <c r="F105" s="22" t="s">
        <v>1255</v>
      </c>
      <c r="G105" s="22" t="s">
        <v>405</v>
      </c>
      <c r="H105" s="17">
        <v>44674</v>
      </c>
      <c r="I105" s="22" t="s">
        <v>4587</v>
      </c>
      <c r="L105" s="8"/>
    </row>
    <row r="106" spans="1:12">
      <c r="A106" s="22">
        <f t="shared" si="3"/>
        <v>102</v>
      </c>
      <c r="B106" s="21" t="str">
        <f t="shared" si="4"/>
        <v>80001258</v>
      </c>
      <c r="C106" s="21">
        <v>80001258</v>
      </c>
      <c r="D106" s="22"/>
      <c r="E106" s="22" t="s">
        <v>6993</v>
      </c>
      <c r="F106" s="22" t="s">
        <v>1255</v>
      </c>
      <c r="G106" s="22" t="s">
        <v>405</v>
      </c>
      <c r="H106" s="17">
        <v>44674</v>
      </c>
      <c r="I106" s="22" t="s">
        <v>4587</v>
      </c>
      <c r="L106" s="8"/>
    </row>
    <row r="107" spans="1:12">
      <c r="A107" s="22">
        <f t="shared" si="3"/>
        <v>103</v>
      </c>
      <c r="B107" s="21" t="str">
        <f t="shared" si="4"/>
        <v>80002740</v>
      </c>
      <c r="C107" s="21">
        <v>80002740</v>
      </c>
      <c r="D107" s="22"/>
      <c r="E107" s="22" t="s">
        <v>6994</v>
      </c>
      <c r="F107" s="22" t="s">
        <v>1255</v>
      </c>
      <c r="G107" s="22" t="s">
        <v>405</v>
      </c>
      <c r="H107" s="17">
        <v>44674</v>
      </c>
      <c r="I107" s="22" t="s">
        <v>4587</v>
      </c>
      <c r="L107" s="8"/>
    </row>
    <row r="108" spans="1:12">
      <c r="A108" s="22">
        <f t="shared" si="3"/>
        <v>104</v>
      </c>
      <c r="B108" s="21" t="str">
        <f t="shared" si="4"/>
        <v>80002511</v>
      </c>
      <c r="C108" s="21">
        <v>80002511</v>
      </c>
      <c r="D108" s="22"/>
      <c r="E108" s="22" t="s">
        <v>5573</v>
      </c>
      <c r="F108" s="22" t="s">
        <v>1255</v>
      </c>
      <c r="G108" s="22" t="s">
        <v>405</v>
      </c>
      <c r="H108" s="17">
        <v>44674</v>
      </c>
      <c r="I108" s="22" t="s">
        <v>4587</v>
      </c>
      <c r="L108" s="8"/>
    </row>
    <row r="109" spans="1:12">
      <c r="A109" s="22">
        <f t="shared" si="3"/>
        <v>105</v>
      </c>
      <c r="B109" s="21" t="str">
        <f t="shared" si="4"/>
        <v>80002004</v>
      </c>
      <c r="C109" s="21">
        <v>80002004</v>
      </c>
      <c r="D109" s="22"/>
      <c r="E109" s="22" t="s">
        <v>6995</v>
      </c>
      <c r="F109" s="22" t="s">
        <v>1255</v>
      </c>
      <c r="G109" s="22" t="s">
        <v>405</v>
      </c>
      <c r="H109" s="17">
        <v>44674</v>
      </c>
      <c r="I109" s="22" t="s">
        <v>4587</v>
      </c>
      <c r="L109" s="8"/>
    </row>
    <row r="110" spans="1:12">
      <c r="A110" s="22">
        <f t="shared" si="3"/>
        <v>106</v>
      </c>
      <c r="B110" s="21" t="str">
        <f t="shared" si="4"/>
        <v>80001345</v>
      </c>
      <c r="C110" s="21">
        <v>80001345</v>
      </c>
      <c r="D110" s="22"/>
      <c r="E110" s="22" t="s">
        <v>6996</v>
      </c>
      <c r="F110" s="22" t="s">
        <v>1255</v>
      </c>
      <c r="G110" s="22" t="s">
        <v>405</v>
      </c>
      <c r="H110" s="17">
        <v>44674</v>
      </c>
      <c r="I110" s="22" t="s">
        <v>4587</v>
      </c>
      <c r="L110" s="8"/>
    </row>
    <row r="111" spans="1:12">
      <c r="A111" s="22">
        <f t="shared" si="3"/>
        <v>107</v>
      </c>
      <c r="B111" s="21" t="str">
        <f t="shared" si="4"/>
        <v>80001013</v>
      </c>
      <c r="C111" s="21">
        <v>80001013</v>
      </c>
      <c r="D111" s="22"/>
      <c r="E111" s="22" t="s">
        <v>6997</v>
      </c>
      <c r="F111" s="22" t="s">
        <v>1255</v>
      </c>
      <c r="G111" s="22" t="s">
        <v>386</v>
      </c>
      <c r="H111" s="17">
        <v>44692</v>
      </c>
      <c r="I111" s="22" t="s">
        <v>4587</v>
      </c>
      <c r="L111" s="8"/>
    </row>
    <row r="112" spans="1:12">
      <c r="A112" s="22">
        <f t="shared" si="3"/>
        <v>108</v>
      </c>
      <c r="B112" s="21" t="str">
        <f t="shared" si="4"/>
        <v>80000929</v>
      </c>
      <c r="C112" s="21">
        <v>80000929</v>
      </c>
      <c r="D112" s="22"/>
      <c r="E112" s="22" t="s">
        <v>6998</v>
      </c>
      <c r="F112" s="22" t="s">
        <v>1255</v>
      </c>
      <c r="G112" s="22" t="s">
        <v>405</v>
      </c>
      <c r="H112" s="17">
        <v>44692</v>
      </c>
      <c r="I112" s="22" t="s">
        <v>4587</v>
      </c>
      <c r="L112" s="8"/>
    </row>
    <row r="113" spans="1:12">
      <c r="A113" s="22">
        <f t="shared" si="3"/>
        <v>109</v>
      </c>
      <c r="B113" s="21" t="str">
        <f t="shared" si="4"/>
        <v>80002349</v>
      </c>
      <c r="C113" s="21">
        <v>80002349</v>
      </c>
      <c r="D113" s="22"/>
      <c r="E113" s="22" t="s">
        <v>6999</v>
      </c>
      <c r="F113" s="22" t="s">
        <v>1255</v>
      </c>
      <c r="G113" s="22" t="s">
        <v>405</v>
      </c>
      <c r="H113" s="17">
        <v>44692</v>
      </c>
      <c r="I113" s="22" t="s">
        <v>4587</v>
      </c>
      <c r="L113" s="8"/>
    </row>
    <row r="114" spans="1:12">
      <c r="A114" s="22">
        <f t="shared" si="3"/>
        <v>110</v>
      </c>
      <c r="B114" s="21" t="str">
        <f t="shared" si="4"/>
        <v>80002897</v>
      </c>
      <c r="C114" s="21">
        <v>80002897</v>
      </c>
      <c r="D114" s="22"/>
      <c r="E114" s="22" t="s">
        <v>7000</v>
      </c>
      <c r="F114" s="22" t="s">
        <v>1255</v>
      </c>
      <c r="G114" s="22" t="s">
        <v>405</v>
      </c>
      <c r="H114" s="17">
        <v>44692</v>
      </c>
      <c r="I114" s="22" t="s">
        <v>4587</v>
      </c>
      <c r="L114" s="8"/>
    </row>
    <row r="115" spans="1:12">
      <c r="A115" s="22">
        <f t="shared" si="3"/>
        <v>111</v>
      </c>
      <c r="B115" s="21" t="str">
        <f t="shared" si="4"/>
        <v>80001128</v>
      </c>
      <c r="C115" s="21">
        <v>80001128</v>
      </c>
      <c r="D115" s="22"/>
      <c r="E115" s="22" t="s">
        <v>7001</v>
      </c>
      <c r="F115" s="22" t="s">
        <v>1255</v>
      </c>
      <c r="G115" s="22" t="s">
        <v>405</v>
      </c>
      <c r="H115" s="17">
        <v>44692</v>
      </c>
      <c r="I115" s="22" t="s">
        <v>4587</v>
      </c>
      <c r="L115" s="8"/>
    </row>
    <row r="116" spans="1:12">
      <c r="A116" s="22">
        <f t="shared" si="3"/>
        <v>112</v>
      </c>
      <c r="B116" s="21" t="str">
        <f t="shared" si="4"/>
        <v>80003631</v>
      </c>
      <c r="C116" s="21">
        <v>80003631</v>
      </c>
      <c r="D116" s="22"/>
      <c r="E116" s="22" t="s">
        <v>7002</v>
      </c>
      <c r="F116" s="22" t="s">
        <v>1255</v>
      </c>
      <c r="G116" s="22" t="s">
        <v>405</v>
      </c>
      <c r="H116" s="17">
        <v>44692</v>
      </c>
      <c r="I116" s="22" t="s">
        <v>4587</v>
      </c>
      <c r="L116" s="8"/>
    </row>
    <row r="117" spans="1:12">
      <c r="A117" s="22">
        <f t="shared" si="3"/>
        <v>113</v>
      </c>
      <c r="B117" s="21" t="str">
        <f t="shared" si="4"/>
        <v>80001849</v>
      </c>
      <c r="C117" s="21">
        <v>80001849</v>
      </c>
      <c r="D117" s="22"/>
      <c r="E117" s="22" t="s">
        <v>5679</v>
      </c>
      <c r="F117" s="22" t="s">
        <v>1255</v>
      </c>
      <c r="G117" s="22" t="s">
        <v>405</v>
      </c>
      <c r="H117" s="17">
        <v>44692</v>
      </c>
      <c r="I117" s="22" t="s">
        <v>4587</v>
      </c>
      <c r="L117" s="8"/>
    </row>
    <row r="118" spans="1:12">
      <c r="A118" s="22">
        <f t="shared" ref="A118:A181" si="5">A117+1</f>
        <v>114</v>
      </c>
      <c r="B118" s="21" t="str">
        <f t="shared" ref="B118:B181" si="6">TEXT(C118,"00000000")</f>
        <v>80000691</v>
      </c>
      <c r="C118" s="21">
        <v>80000691</v>
      </c>
      <c r="D118" s="22"/>
      <c r="E118" s="22" t="s">
        <v>7003</v>
      </c>
      <c r="F118" s="22" t="s">
        <v>1255</v>
      </c>
      <c r="G118" s="22" t="s">
        <v>405</v>
      </c>
      <c r="H118" s="17">
        <v>44692</v>
      </c>
      <c r="I118" s="22" t="s">
        <v>4587</v>
      </c>
      <c r="L118" s="8"/>
    </row>
    <row r="119" spans="1:12">
      <c r="A119" s="22">
        <f t="shared" si="5"/>
        <v>115</v>
      </c>
      <c r="B119" s="21" t="str">
        <f t="shared" si="6"/>
        <v>80002020</v>
      </c>
      <c r="C119" s="21">
        <v>80002020</v>
      </c>
      <c r="D119" s="22"/>
      <c r="E119" s="22" t="s">
        <v>7004</v>
      </c>
      <c r="F119" s="22" t="s">
        <v>1255</v>
      </c>
      <c r="G119" s="22" t="s">
        <v>405</v>
      </c>
      <c r="H119" s="17">
        <v>44692</v>
      </c>
      <c r="I119" s="22" t="s">
        <v>4587</v>
      </c>
      <c r="L119" s="8"/>
    </row>
    <row r="120" spans="1:12">
      <c r="A120" s="22">
        <f t="shared" si="5"/>
        <v>116</v>
      </c>
      <c r="B120" s="21" t="str">
        <f t="shared" si="6"/>
        <v>80002361</v>
      </c>
      <c r="C120" s="21">
        <v>80002361</v>
      </c>
      <c r="D120" s="22"/>
      <c r="E120" s="22" t="s">
        <v>7005</v>
      </c>
      <c r="F120" s="22" t="s">
        <v>1255</v>
      </c>
      <c r="G120" s="22" t="s">
        <v>405</v>
      </c>
      <c r="H120" s="17">
        <v>44692</v>
      </c>
      <c r="I120" s="22" t="s">
        <v>4587</v>
      </c>
      <c r="L120" s="8"/>
    </row>
    <row r="121" spans="1:12">
      <c r="A121" s="22">
        <f t="shared" si="5"/>
        <v>117</v>
      </c>
      <c r="B121" s="21" t="str">
        <f t="shared" si="6"/>
        <v>00118286</v>
      </c>
      <c r="C121" s="21" t="s">
        <v>4010</v>
      </c>
      <c r="D121" s="22"/>
      <c r="E121" s="22" t="s">
        <v>3500</v>
      </c>
      <c r="F121" s="22" t="s">
        <v>1255</v>
      </c>
      <c r="G121" s="22" t="s">
        <v>3973</v>
      </c>
      <c r="H121" s="17">
        <v>44693</v>
      </c>
      <c r="I121" s="22" t="s">
        <v>4587</v>
      </c>
      <c r="L121" s="8"/>
    </row>
    <row r="122" spans="1:12">
      <c r="A122" s="22">
        <f t="shared" si="5"/>
        <v>118</v>
      </c>
      <c r="B122" s="21" t="str">
        <f t="shared" si="6"/>
        <v>80001567</v>
      </c>
      <c r="C122" s="21">
        <v>80001567</v>
      </c>
      <c r="D122" s="22"/>
      <c r="E122" s="22" t="s">
        <v>5325</v>
      </c>
      <c r="F122" s="22" t="s">
        <v>1255</v>
      </c>
      <c r="G122" s="22" t="s">
        <v>328</v>
      </c>
      <c r="H122" s="17">
        <v>44693</v>
      </c>
      <c r="I122" s="22" t="s">
        <v>4587</v>
      </c>
      <c r="L122" s="8"/>
    </row>
    <row r="123" spans="1:12">
      <c r="A123" s="22">
        <f t="shared" si="5"/>
        <v>119</v>
      </c>
      <c r="B123" s="21" t="str">
        <f t="shared" si="6"/>
        <v>80002598</v>
      </c>
      <c r="C123" s="21">
        <v>80002598</v>
      </c>
      <c r="D123" s="22"/>
      <c r="E123" s="22" t="s">
        <v>7006</v>
      </c>
      <c r="F123" s="22" t="s">
        <v>1255</v>
      </c>
      <c r="G123" s="22" t="s">
        <v>328</v>
      </c>
      <c r="H123" s="17">
        <v>44693</v>
      </c>
      <c r="I123" s="22" t="s">
        <v>4587</v>
      </c>
      <c r="L123" s="8"/>
    </row>
    <row r="124" spans="1:12">
      <c r="A124" s="22">
        <f t="shared" si="5"/>
        <v>120</v>
      </c>
      <c r="B124" s="21" t="str">
        <f t="shared" si="6"/>
        <v>80002933</v>
      </c>
      <c r="C124" s="21">
        <v>80002933</v>
      </c>
      <c r="D124" s="22"/>
      <c r="E124" s="22" t="s">
        <v>5312</v>
      </c>
      <c r="F124" s="22" t="s">
        <v>1255</v>
      </c>
      <c r="G124" s="22" t="s">
        <v>328</v>
      </c>
      <c r="H124" s="17">
        <v>44693</v>
      </c>
      <c r="I124" s="22" t="s">
        <v>4587</v>
      </c>
      <c r="L124" s="8"/>
    </row>
    <row r="125" spans="1:12">
      <c r="A125" s="22">
        <f t="shared" si="5"/>
        <v>121</v>
      </c>
      <c r="B125" s="21" t="str">
        <f t="shared" si="6"/>
        <v>80000034</v>
      </c>
      <c r="C125" s="21">
        <v>80000034</v>
      </c>
      <c r="D125" s="22"/>
      <c r="E125" s="22" t="s">
        <v>7007</v>
      </c>
      <c r="F125" s="22" t="s">
        <v>1255</v>
      </c>
      <c r="G125" s="22" t="s">
        <v>328</v>
      </c>
      <c r="H125" s="17">
        <v>44696</v>
      </c>
      <c r="I125" s="22" t="s">
        <v>4587</v>
      </c>
      <c r="L125" s="8"/>
    </row>
    <row r="126" spans="1:12">
      <c r="A126" s="22">
        <f t="shared" si="5"/>
        <v>122</v>
      </c>
      <c r="B126" s="21" t="str">
        <f t="shared" si="6"/>
        <v>80004606</v>
      </c>
      <c r="C126" s="21">
        <v>80004606</v>
      </c>
      <c r="D126" s="22"/>
      <c r="E126" s="22" t="s">
        <v>2607</v>
      </c>
      <c r="F126" s="22" t="s">
        <v>1255</v>
      </c>
      <c r="G126" s="22" t="s">
        <v>328</v>
      </c>
      <c r="H126" s="17">
        <v>44696</v>
      </c>
      <c r="I126" s="22" t="s">
        <v>4587</v>
      </c>
      <c r="L126" s="8"/>
    </row>
    <row r="127" spans="1:12">
      <c r="A127" s="22">
        <f t="shared" si="5"/>
        <v>123</v>
      </c>
      <c r="B127" s="21" t="str">
        <f t="shared" si="6"/>
        <v>80001355</v>
      </c>
      <c r="C127" s="21" t="s">
        <v>2676</v>
      </c>
      <c r="D127" s="22"/>
      <c r="E127" s="22" t="s">
        <v>2677</v>
      </c>
      <c r="F127" s="22" t="s">
        <v>1255</v>
      </c>
      <c r="G127" s="22" t="s">
        <v>328</v>
      </c>
      <c r="H127" s="17">
        <v>44696</v>
      </c>
      <c r="I127" s="22" t="s">
        <v>4587</v>
      </c>
      <c r="L127" s="8"/>
    </row>
    <row r="128" spans="1:12">
      <c r="A128" s="22">
        <f t="shared" si="5"/>
        <v>124</v>
      </c>
      <c r="B128" s="21" t="str">
        <f t="shared" si="6"/>
        <v>80002770</v>
      </c>
      <c r="C128" s="21">
        <v>80002770</v>
      </c>
      <c r="D128" s="22"/>
      <c r="E128" s="22" t="s">
        <v>2846</v>
      </c>
      <c r="F128" s="22" t="s">
        <v>1255</v>
      </c>
      <c r="G128" s="22" t="s">
        <v>405</v>
      </c>
      <c r="H128" s="17">
        <v>44699</v>
      </c>
      <c r="I128" s="22" t="s">
        <v>4587</v>
      </c>
      <c r="L128" s="8"/>
    </row>
    <row r="129" spans="1:12">
      <c r="A129" s="22">
        <f t="shared" si="5"/>
        <v>125</v>
      </c>
      <c r="B129" s="21" t="str">
        <f t="shared" si="6"/>
        <v>80002017</v>
      </c>
      <c r="C129" s="21">
        <v>80002017</v>
      </c>
      <c r="D129" s="22"/>
      <c r="E129" s="22" t="s">
        <v>7008</v>
      </c>
      <c r="F129" s="22" t="s">
        <v>1255</v>
      </c>
      <c r="G129" s="22" t="s">
        <v>405</v>
      </c>
      <c r="H129" s="17">
        <v>44699</v>
      </c>
      <c r="I129" s="22" t="s">
        <v>4587</v>
      </c>
      <c r="L129" s="8"/>
    </row>
    <row r="130" spans="1:12">
      <c r="A130" s="22">
        <f t="shared" si="5"/>
        <v>126</v>
      </c>
      <c r="B130" s="21" t="str">
        <f t="shared" si="6"/>
        <v>80000034</v>
      </c>
      <c r="C130" s="21">
        <v>80000034</v>
      </c>
      <c r="D130" s="22"/>
      <c r="E130" s="22" t="s">
        <v>7009</v>
      </c>
      <c r="F130" s="22" t="s">
        <v>1255</v>
      </c>
      <c r="G130" s="22" t="s">
        <v>405</v>
      </c>
      <c r="H130" s="17">
        <v>44699</v>
      </c>
      <c r="I130" s="22" t="s">
        <v>4587</v>
      </c>
      <c r="L130" s="8"/>
    </row>
    <row r="131" spans="1:12">
      <c r="A131" s="22">
        <f t="shared" si="5"/>
        <v>127</v>
      </c>
      <c r="B131" s="21" t="str">
        <f t="shared" si="6"/>
        <v>80003195</v>
      </c>
      <c r="C131" s="21">
        <v>80003195</v>
      </c>
      <c r="D131" s="22"/>
      <c r="E131" s="22" t="s">
        <v>82</v>
      </c>
      <c r="F131" s="22" t="s">
        <v>1255</v>
      </c>
      <c r="G131" s="22" t="s">
        <v>386</v>
      </c>
      <c r="H131" s="17">
        <v>44699</v>
      </c>
      <c r="I131" s="22" t="s">
        <v>4587</v>
      </c>
      <c r="L131" s="8"/>
    </row>
    <row r="132" spans="1:12">
      <c r="A132" s="22">
        <f t="shared" si="5"/>
        <v>128</v>
      </c>
      <c r="B132" s="21" t="str">
        <f t="shared" si="6"/>
        <v>BMP0802224</v>
      </c>
      <c r="C132" s="21" t="s">
        <v>384</v>
      </c>
      <c r="D132" s="22"/>
      <c r="E132" s="22" t="s">
        <v>385</v>
      </c>
      <c r="F132" s="22" t="s">
        <v>326</v>
      </c>
      <c r="G132" s="22" t="s">
        <v>386</v>
      </c>
      <c r="H132" s="17">
        <v>44713</v>
      </c>
      <c r="I132" s="22" t="s">
        <v>4587</v>
      </c>
      <c r="L132" s="8"/>
    </row>
    <row r="133" spans="1:12">
      <c r="A133" s="22">
        <f t="shared" si="5"/>
        <v>129</v>
      </c>
      <c r="B133" s="21" t="str">
        <f t="shared" si="6"/>
        <v>BMP0811212</v>
      </c>
      <c r="C133" s="21" t="s">
        <v>537</v>
      </c>
      <c r="D133" s="22"/>
      <c r="E133" s="22" t="s">
        <v>7010</v>
      </c>
      <c r="F133" s="22" t="s">
        <v>326</v>
      </c>
      <c r="G133" s="22" t="s">
        <v>386</v>
      </c>
      <c r="H133" s="17">
        <v>44713</v>
      </c>
      <c r="I133" s="22" t="s">
        <v>4587</v>
      </c>
      <c r="L133" s="8"/>
    </row>
    <row r="134" spans="1:12">
      <c r="A134" s="22">
        <f t="shared" si="5"/>
        <v>130</v>
      </c>
      <c r="B134" s="21" t="str">
        <f t="shared" si="6"/>
        <v>80000982</v>
      </c>
      <c r="C134" s="21">
        <v>80000982</v>
      </c>
      <c r="D134" s="22"/>
      <c r="E134" s="22" t="s">
        <v>3527</v>
      </c>
      <c r="F134" s="22" t="s">
        <v>1255</v>
      </c>
      <c r="G134" s="22" t="s">
        <v>328</v>
      </c>
      <c r="H134" s="17">
        <v>44713</v>
      </c>
      <c r="I134" s="22" t="s">
        <v>4587</v>
      </c>
      <c r="L134" s="8"/>
    </row>
    <row r="135" spans="1:12">
      <c r="A135" s="22">
        <f t="shared" si="5"/>
        <v>131</v>
      </c>
      <c r="B135" s="21" t="str">
        <f t="shared" si="6"/>
        <v>80002008</v>
      </c>
      <c r="C135" s="21">
        <v>80002008</v>
      </c>
      <c r="D135" s="22"/>
      <c r="E135" s="22" t="s">
        <v>7011</v>
      </c>
      <c r="F135" s="22" t="s">
        <v>1255</v>
      </c>
      <c r="G135" s="22" t="s">
        <v>405</v>
      </c>
      <c r="H135" s="17">
        <v>44713</v>
      </c>
      <c r="I135" s="22" t="s">
        <v>4587</v>
      </c>
      <c r="L135" s="8"/>
    </row>
    <row r="136" spans="1:12">
      <c r="A136" s="22">
        <f t="shared" si="5"/>
        <v>132</v>
      </c>
      <c r="B136" s="21" t="str">
        <f t="shared" si="6"/>
        <v>LSS-014</v>
      </c>
      <c r="C136" s="21" t="s">
        <v>1177</v>
      </c>
      <c r="D136" s="22"/>
      <c r="E136" s="22" t="s">
        <v>1178</v>
      </c>
      <c r="F136" s="22" t="s">
        <v>1158</v>
      </c>
      <c r="G136" s="22" t="s">
        <v>3973</v>
      </c>
      <c r="H136" s="17">
        <v>44713</v>
      </c>
      <c r="I136" s="22" t="s">
        <v>4587</v>
      </c>
      <c r="L136" s="8"/>
    </row>
    <row r="137" spans="1:12">
      <c r="A137" s="22">
        <f t="shared" si="5"/>
        <v>133</v>
      </c>
      <c r="B137" s="21" t="str">
        <f t="shared" si="6"/>
        <v>LSS-011</v>
      </c>
      <c r="C137" s="21" t="s">
        <v>1171</v>
      </c>
      <c r="D137" s="22"/>
      <c r="E137" s="22" t="s">
        <v>7012</v>
      </c>
      <c r="F137" s="22" t="s">
        <v>1158</v>
      </c>
      <c r="G137" s="22" t="s">
        <v>3973</v>
      </c>
      <c r="H137" s="17">
        <v>44713</v>
      </c>
      <c r="I137" s="22" t="s">
        <v>4587</v>
      </c>
      <c r="L137" s="8"/>
    </row>
    <row r="138" spans="1:12">
      <c r="A138" s="22">
        <f t="shared" si="5"/>
        <v>134</v>
      </c>
      <c r="B138" s="21" t="str">
        <f t="shared" si="6"/>
        <v>LSS-015</v>
      </c>
      <c r="C138" s="21" t="s">
        <v>1182</v>
      </c>
      <c r="D138" s="22"/>
      <c r="E138" s="22" t="s">
        <v>1183</v>
      </c>
      <c r="F138" s="22" t="s">
        <v>1158</v>
      </c>
      <c r="G138" s="22" t="s">
        <v>3973</v>
      </c>
      <c r="H138" s="17">
        <v>44713</v>
      </c>
      <c r="I138" s="22" t="s">
        <v>4587</v>
      </c>
      <c r="L138" s="8"/>
    </row>
    <row r="139" spans="1:12">
      <c r="A139" s="22">
        <f t="shared" si="5"/>
        <v>135</v>
      </c>
      <c r="B139" s="21" t="str">
        <f t="shared" si="6"/>
        <v>LSS-009</v>
      </c>
      <c r="C139" s="21" t="s">
        <v>1179</v>
      </c>
      <c r="D139" s="22"/>
      <c r="E139" s="22" t="s">
        <v>1180</v>
      </c>
      <c r="F139" s="22" t="s">
        <v>1158</v>
      </c>
      <c r="G139" s="22" t="s">
        <v>3973</v>
      </c>
      <c r="H139" s="17">
        <v>44713</v>
      </c>
      <c r="I139" s="22" t="s">
        <v>4587</v>
      </c>
      <c r="L139" s="8"/>
    </row>
    <row r="140" spans="1:12">
      <c r="A140" s="22">
        <f t="shared" si="5"/>
        <v>136</v>
      </c>
      <c r="B140" s="21" t="str">
        <f t="shared" si="6"/>
        <v>LSS-010</v>
      </c>
      <c r="C140" s="21" t="s">
        <v>1173</v>
      </c>
      <c r="D140" s="22"/>
      <c r="E140" s="22" t="s">
        <v>7013</v>
      </c>
      <c r="F140" s="22" t="s">
        <v>1158</v>
      </c>
      <c r="G140" s="22" t="s">
        <v>3973</v>
      </c>
      <c r="H140" s="17">
        <v>44713</v>
      </c>
      <c r="I140" s="22" t="s">
        <v>4587</v>
      </c>
      <c r="L140" s="8"/>
    </row>
    <row r="141" spans="1:12">
      <c r="A141" s="22">
        <f t="shared" si="5"/>
        <v>137</v>
      </c>
      <c r="B141" s="21" t="str">
        <f t="shared" si="6"/>
        <v>80003338</v>
      </c>
      <c r="C141" s="21">
        <v>80003338</v>
      </c>
      <c r="D141" s="22"/>
      <c r="E141" s="22" t="s">
        <v>7014</v>
      </c>
      <c r="F141" s="22" t="s">
        <v>1255</v>
      </c>
      <c r="G141" s="22" t="s">
        <v>328</v>
      </c>
      <c r="H141" s="17">
        <v>44713</v>
      </c>
      <c r="I141" s="22" t="s">
        <v>4587</v>
      </c>
      <c r="L141" s="8"/>
    </row>
    <row r="142" spans="1:12">
      <c r="A142" s="22">
        <f t="shared" si="5"/>
        <v>138</v>
      </c>
      <c r="B142" s="21" t="str">
        <f t="shared" si="6"/>
        <v>80003343</v>
      </c>
      <c r="C142" s="21">
        <v>80003343</v>
      </c>
      <c r="D142" s="22"/>
      <c r="E142" s="22" t="s">
        <v>7015</v>
      </c>
      <c r="F142" s="22" t="s">
        <v>1255</v>
      </c>
      <c r="G142" s="22" t="s">
        <v>328</v>
      </c>
      <c r="H142" s="17">
        <v>44713</v>
      </c>
      <c r="I142" s="22" t="s">
        <v>4587</v>
      </c>
      <c r="L142" s="8"/>
    </row>
    <row r="143" spans="1:12">
      <c r="A143" s="22">
        <f t="shared" si="5"/>
        <v>139</v>
      </c>
      <c r="B143" s="21" t="str">
        <f t="shared" si="6"/>
        <v>80002837</v>
      </c>
      <c r="C143" s="21">
        <v>80002837</v>
      </c>
      <c r="D143" s="22"/>
      <c r="E143" s="22" t="s">
        <v>6979</v>
      </c>
      <c r="F143" s="22" t="s">
        <v>1255</v>
      </c>
      <c r="G143" s="22" t="s">
        <v>328</v>
      </c>
      <c r="H143" s="17">
        <v>44713</v>
      </c>
      <c r="I143" s="22" t="s">
        <v>4587</v>
      </c>
      <c r="L143" s="8"/>
    </row>
    <row r="144" spans="1:12">
      <c r="A144" s="22">
        <f t="shared" si="5"/>
        <v>140</v>
      </c>
      <c r="B144" s="21" t="str">
        <f t="shared" si="6"/>
        <v>80003031</v>
      </c>
      <c r="C144" s="21">
        <v>80003031</v>
      </c>
      <c r="D144" s="22"/>
      <c r="E144" s="22" t="s">
        <v>7016</v>
      </c>
      <c r="F144" s="22" t="s">
        <v>1255</v>
      </c>
      <c r="G144" s="22" t="s">
        <v>405</v>
      </c>
      <c r="H144" s="17">
        <v>44713</v>
      </c>
      <c r="I144" s="22" t="s">
        <v>4587</v>
      </c>
      <c r="L144" s="8"/>
    </row>
    <row r="145" spans="1:12">
      <c r="A145" s="22">
        <f t="shared" si="5"/>
        <v>141</v>
      </c>
      <c r="B145" s="21" t="str">
        <f t="shared" si="6"/>
        <v>80002462</v>
      </c>
      <c r="C145" s="21">
        <v>80002462</v>
      </c>
      <c r="D145" s="22"/>
      <c r="E145" s="22" t="s">
        <v>7017</v>
      </c>
      <c r="F145" s="22" t="s">
        <v>1255</v>
      </c>
      <c r="G145" s="22" t="s">
        <v>405</v>
      </c>
      <c r="H145" s="17">
        <v>44713</v>
      </c>
      <c r="I145" s="22" t="s">
        <v>4587</v>
      </c>
      <c r="L145" s="8"/>
    </row>
    <row r="146" spans="1:12">
      <c r="A146" s="22">
        <f t="shared" si="5"/>
        <v>142</v>
      </c>
      <c r="B146" s="21" t="str">
        <f t="shared" si="6"/>
        <v>80003623</v>
      </c>
      <c r="C146" s="21">
        <v>80003623</v>
      </c>
      <c r="D146" s="22"/>
      <c r="E146" s="22" t="s">
        <v>1722</v>
      </c>
      <c r="F146" s="22" t="s">
        <v>1255</v>
      </c>
      <c r="G146" s="22" t="s">
        <v>405</v>
      </c>
      <c r="H146" s="17">
        <v>44713</v>
      </c>
      <c r="I146" s="22" t="s">
        <v>4587</v>
      </c>
      <c r="L146" s="8"/>
    </row>
    <row r="147" spans="1:12">
      <c r="A147" s="22">
        <f t="shared" si="5"/>
        <v>143</v>
      </c>
      <c r="B147" s="21" t="str">
        <f t="shared" si="6"/>
        <v>80002482</v>
      </c>
      <c r="C147" s="21">
        <v>80002482</v>
      </c>
      <c r="D147" s="22"/>
      <c r="E147" s="22" t="s">
        <v>7018</v>
      </c>
      <c r="F147" s="22" t="s">
        <v>1255</v>
      </c>
      <c r="G147" s="22" t="s">
        <v>405</v>
      </c>
      <c r="H147" s="17">
        <v>44713</v>
      </c>
      <c r="I147" s="22" t="s">
        <v>4587</v>
      </c>
      <c r="L147" s="8"/>
    </row>
    <row r="148" spans="1:12">
      <c r="A148" s="22">
        <f t="shared" si="5"/>
        <v>144</v>
      </c>
      <c r="B148" s="21" t="str">
        <f t="shared" si="6"/>
        <v>80003030</v>
      </c>
      <c r="C148" s="21">
        <v>80003030</v>
      </c>
      <c r="D148" s="22"/>
      <c r="E148" s="22" t="s">
        <v>1671</v>
      </c>
      <c r="F148" s="22" t="s">
        <v>1255</v>
      </c>
      <c r="G148" s="22" t="s">
        <v>405</v>
      </c>
      <c r="H148" s="17">
        <v>44713</v>
      </c>
      <c r="I148" s="22" t="s">
        <v>4587</v>
      </c>
      <c r="L148" s="8"/>
    </row>
    <row r="149" spans="1:12">
      <c r="A149" s="22">
        <f t="shared" si="5"/>
        <v>145</v>
      </c>
      <c r="B149" s="21" t="str">
        <f t="shared" si="6"/>
        <v>80002033</v>
      </c>
      <c r="C149" s="21">
        <v>80002033</v>
      </c>
      <c r="D149" s="22"/>
      <c r="E149" s="22" t="s">
        <v>4274</v>
      </c>
      <c r="F149" s="22" t="s">
        <v>1255</v>
      </c>
      <c r="G149" s="22" t="s">
        <v>405</v>
      </c>
      <c r="H149" s="17">
        <v>44713</v>
      </c>
      <c r="I149" s="22" t="s">
        <v>4587</v>
      </c>
      <c r="L149" s="8"/>
    </row>
    <row r="150" spans="1:12">
      <c r="A150" s="22">
        <f t="shared" si="5"/>
        <v>146</v>
      </c>
      <c r="B150" s="21" t="str">
        <f t="shared" si="6"/>
        <v>80000681</v>
      </c>
      <c r="C150" s="21">
        <v>80000681</v>
      </c>
      <c r="D150" s="22"/>
      <c r="E150" s="22" t="s">
        <v>1746</v>
      </c>
      <c r="F150" s="22" t="s">
        <v>1255</v>
      </c>
      <c r="G150" s="22" t="s">
        <v>405</v>
      </c>
      <c r="H150" s="17">
        <v>44713</v>
      </c>
      <c r="I150" s="22" t="s">
        <v>4587</v>
      </c>
      <c r="L150" s="8"/>
    </row>
    <row r="151" spans="1:12">
      <c r="A151" s="22">
        <f t="shared" si="5"/>
        <v>147</v>
      </c>
      <c r="B151" s="21" t="str">
        <f t="shared" si="6"/>
        <v>80003051</v>
      </c>
      <c r="C151" s="21">
        <v>80003051</v>
      </c>
      <c r="D151" s="22"/>
      <c r="E151" s="22" t="s">
        <v>3343</v>
      </c>
      <c r="F151" s="22" t="s">
        <v>1255</v>
      </c>
      <c r="G151" s="22" t="s">
        <v>405</v>
      </c>
      <c r="H151" s="17">
        <v>44713</v>
      </c>
      <c r="I151" s="22" t="s">
        <v>4587</v>
      </c>
      <c r="L151" s="8"/>
    </row>
    <row r="152" spans="1:12">
      <c r="A152" s="22">
        <f t="shared" si="5"/>
        <v>148</v>
      </c>
      <c r="B152" s="21" t="str">
        <f t="shared" si="6"/>
        <v>80002963</v>
      </c>
      <c r="C152" s="21">
        <v>80002963</v>
      </c>
      <c r="D152" s="22"/>
      <c r="E152" s="22" t="s">
        <v>3277</v>
      </c>
      <c r="F152" s="22" t="s">
        <v>1255</v>
      </c>
      <c r="G152" s="22" t="s">
        <v>386</v>
      </c>
      <c r="H152" s="17">
        <v>44717</v>
      </c>
      <c r="I152" s="22" t="s">
        <v>4587</v>
      </c>
      <c r="L152" s="8"/>
    </row>
    <row r="153" spans="1:12">
      <c r="A153" s="22">
        <f t="shared" si="5"/>
        <v>149</v>
      </c>
      <c r="B153" s="21" t="str">
        <f t="shared" si="6"/>
        <v>80002377</v>
      </c>
      <c r="C153" s="21">
        <v>80002377</v>
      </c>
      <c r="D153" s="22"/>
      <c r="E153" s="22" t="s">
        <v>1494</v>
      </c>
      <c r="F153" s="22" t="s">
        <v>1255</v>
      </c>
      <c r="G153" s="22" t="s">
        <v>405</v>
      </c>
      <c r="H153" s="17">
        <v>44717</v>
      </c>
      <c r="I153" s="22" t="s">
        <v>4587</v>
      </c>
      <c r="L153" s="8"/>
    </row>
    <row r="154" spans="1:12">
      <c r="A154" s="22">
        <f t="shared" si="5"/>
        <v>150</v>
      </c>
      <c r="B154" s="21" t="str">
        <f t="shared" si="6"/>
        <v>80002540</v>
      </c>
      <c r="C154" s="21">
        <v>80002540</v>
      </c>
      <c r="D154" s="22"/>
      <c r="E154" s="22" t="s">
        <v>4276</v>
      </c>
      <c r="F154" s="22" t="s">
        <v>1255</v>
      </c>
      <c r="G154" s="22" t="s">
        <v>405</v>
      </c>
      <c r="H154" s="17">
        <v>44717</v>
      </c>
      <c r="I154" s="22" t="s">
        <v>4587</v>
      </c>
      <c r="L154" s="8"/>
    </row>
    <row r="155" spans="1:12">
      <c r="A155" s="22">
        <f t="shared" si="5"/>
        <v>151</v>
      </c>
      <c r="B155" s="21" t="str">
        <f t="shared" si="6"/>
        <v>80002003</v>
      </c>
      <c r="C155" s="21">
        <v>80002003</v>
      </c>
      <c r="D155" s="22"/>
      <c r="E155" s="22" t="s">
        <v>3179</v>
      </c>
      <c r="F155" s="22" t="s">
        <v>1255</v>
      </c>
      <c r="G155" s="22" t="s">
        <v>405</v>
      </c>
      <c r="H155" s="17">
        <v>44717</v>
      </c>
      <c r="I155" s="22" t="s">
        <v>4587</v>
      </c>
      <c r="L155" s="8"/>
    </row>
    <row r="156" spans="1:12">
      <c r="A156" s="22">
        <f t="shared" si="5"/>
        <v>152</v>
      </c>
      <c r="B156" s="21" t="str">
        <f t="shared" si="6"/>
        <v>80002062</v>
      </c>
      <c r="C156" s="21">
        <v>80002062</v>
      </c>
      <c r="D156" s="22"/>
      <c r="E156" s="22" t="s">
        <v>7019</v>
      </c>
      <c r="F156" s="22" t="s">
        <v>1255</v>
      </c>
      <c r="G156" s="22" t="s">
        <v>328</v>
      </c>
      <c r="H156" s="17">
        <v>44717</v>
      </c>
      <c r="I156" s="22" t="s">
        <v>4587</v>
      </c>
      <c r="L156" s="8"/>
    </row>
    <row r="157" spans="1:12">
      <c r="A157" s="22">
        <f t="shared" si="5"/>
        <v>153</v>
      </c>
      <c r="B157" s="21" t="str">
        <f t="shared" si="6"/>
        <v>04121374</v>
      </c>
      <c r="C157" s="21" t="s">
        <v>2540</v>
      </c>
      <c r="D157" s="22"/>
      <c r="E157" s="22" t="s">
        <v>7020</v>
      </c>
      <c r="F157" s="22" t="s">
        <v>1255</v>
      </c>
      <c r="G157" s="22" t="s">
        <v>328</v>
      </c>
      <c r="H157" s="17">
        <v>44717</v>
      </c>
      <c r="I157" s="22" t="s">
        <v>4587</v>
      </c>
      <c r="L157" s="8"/>
    </row>
    <row r="158" spans="1:12">
      <c r="A158" s="22">
        <f t="shared" si="5"/>
        <v>154</v>
      </c>
      <c r="B158" s="21" t="str">
        <f t="shared" si="6"/>
        <v>80003878</v>
      </c>
      <c r="C158" s="21">
        <v>80003878</v>
      </c>
      <c r="D158" s="22"/>
      <c r="E158" s="22" t="s">
        <v>1417</v>
      </c>
      <c r="F158" s="22" t="s">
        <v>1255</v>
      </c>
      <c r="G158" s="22" t="s">
        <v>328</v>
      </c>
      <c r="H158" s="17">
        <v>44720</v>
      </c>
      <c r="I158" s="22" t="s">
        <v>4587</v>
      </c>
      <c r="L158" s="8"/>
    </row>
    <row r="159" spans="1:12">
      <c r="A159" s="22">
        <f t="shared" si="5"/>
        <v>155</v>
      </c>
      <c r="B159" s="21" t="str">
        <f t="shared" si="6"/>
        <v>80003850</v>
      </c>
      <c r="C159" s="21">
        <v>80003850</v>
      </c>
      <c r="D159" s="22"/>
      <c r="E159" s="22" t="s">
        <v>1590</v>
      </c>
      <c r="F159" s="22" t="s">
        <v>1255</v>
      </c>
      <c r="G159" s="22" t="s">
        <v>328</v>
      </c>
      <c r="H159" s="17">
        <v>44720</v>
      </c>
      <c r="I159" s="22" t="s">
        <v>4587</v>
      </c>
      <c r="L159" s="8"/>
    </row>
    <row r="160" spans="1:12">
      <c r="A160" s="22">
        <f t="shared" si="5"/>
        <v>156</v>
      </c>
      <c r="B160" s="21" t="str">
        <f t="shared" si="6"/>
        <v>80004518</v>
      </c>
      <c r="C160" s="21">
        <v>80004518</v>
      </c>
      <c r="D160" s="22"/>
      <c r="E160" s="22" t="s">
        <v>2960</v>
      </c>
      <c r="F160" s="22" t="s">
        <v>1255</v>
      </c>
      <c r="G160" s="22" t="s">
        <v>405</v>
      </c>
      <c r="H160" s="17">
        <v>44724</v>
      </c>
      <c r="I160" s="22" t="s">
        <v>4587</v>
      </c>
      <c r="L160" s="8"/>
    </row>
    <row r="161" spans="1:12">
      <c r="A161" s="22">
        <f t="shared" si="5"/>
        <v>157</v>
      </c>
      <c r="B161" s="21" t="str">
        <f t="shared" si="6"/>
        <v>80000651</v>
      </c>
      <c r="C161" s="21">
        <v>80000651</v>
      </c>
      <c r="D161" s="22"/>
      <c r="E161" s="22" t="s">
        <v>1432</v>
      </c>
      <c r="F161" s="22" t="s">
        <v>1255</v>
      </c>
      <c r="G161" s="22" t="s">
        <v>405</v>
      </c>
      <c r="H161" s="17">
        <v>44724</v>
      </c>
      <c r="I161" s="22" t="s">
        <v>4587</v>
      </c>
      <c r="L161" s="8"/>
    </row>
    <row r="162" spans="1:12">
      <c r="A162" s="22">
        <f t="shared" si="5"/>
        <v>158</v>
      </c>
      <c r="B162" s="21" t="str">
        <f t="shared" si="6"/>
        <v>80002467</v>
      </c>
      <c r="C162" s="21">
        <v>80002467</v>
      </c>
      <c r="D162" s="22"/>
      <c r="E162" s="22" t="s">
        <v>3403</v>
      </c>
      <c r="F162" s="22" t="s">
        <v>1255</v>
      </c>
      <c r="G162" s="22" t="s">
        <v>405</v>
      </c>
      <c r="H162" s="17">
        <v>44724</v>
      </c>
      <c r="I162" s="22" t="s">
        <v>4587</v>
      </c>
      <c r="L162" s="8"/>
    </row>
    <row r="163" spans="1:12">
      <c r="A163" s="22">
        <f t="shared" si="5"/>
        <v>159</v>
      </c>
      <c r="B163" s="21" t="str">
        <f t="shared" si="6"/>
        <v>80004535</v>
      </c>
      <c r="C163" s="21">
        <v>80004535</v>
      </c>
      <c r="D163" s="22"/>
      <c r="E163" s="22" t="s">
        <v>1943</v>
      </c>
      <c r="F163" s="22" t="s">
        <v>1255</v>
      </c>
      <c r="G163" s="22" t="s">
        <v>405</v>
      </c>
      <c r="H163" s="17">
        <v>44724</v>
      </c>
      <c r="I163" s="22" t="s">
        <v>4587</v>
      </c>
      <c r="L163" s="8"/>
    </row>
    <row r="164" spans="1:12">
      <c r="A164" s="22">
        <f t="shared" si="5"/>
        <v>160</v>
      </c>
      <c r="B164" s="21" t="str">
        <f t="shared" si="6"/>
        <v>80002951</v>
      </c>
      <c r="C164" s="21">
        <v>80002951</v>
      </c>
      <c r="D164" s="22"/>
      <c r="E164" s="22" t="s">
        <v>4245</v>
      </c>
      <c r="F164" s="22" t="s">
        <v>1255</v>
      </c>
      <c r="G164" s="22" t="s">
        <v>3973</v>
      </c>
      <c r="H164" s="17">
        <v>44724</v>
      </c>
      <c r="I164" s="22" t="s">
        <v>4587</v>
      </c>
      <c r="L164" s="8"/>
    </row>
    <row r="165" spans="1:12">
      <c r="A165" s="22">
        <f t="shared" si="5"/>
        <v>161</v>
      </c>
      <c r="B165" s="21" t="str">
        <f t="shared" si="6"/>
        <v>80002562</v>
      </c>
      <c r="C165" s="21">
        <v>80002562</v>
      </c>
      <c r="D165" s="22"/>
      <c r="E165" s="22" t="s">
        <v>7021</v>
      </c>
      <c r="F165" s="22" t="s">
        <v>1255</v>
      </c>
      <c r="G165" s="22" t="s">
        <v>405</v>
      </c>
      <c r="H165" s="17">
        <v>44724</v>
      </c>
      <c r="I165" s="22" t="s">
        <v>4587</v>
      </c>
      <c r="L165" s="8"/>
    </row>
    <row r="166" spans="1:12">
      <c r="A166" s="22">
        <f t="shared" si="5"/>
        <v>162</v>
      </c>
      <c r="B166" s="21" t="str">
        <f t="shared" si="6"/>
        <v>80002471</v>
      </c>
      <c r="C166" s="21">
        <v>80002471</v>
      </c>
      <c r="D166" s="22"/>
      <c r="E166" s="22" t="s">
        <v>3381</v>
      </c>
      <c r="F166" s="22" t="s">
        <v>1255</v>
      </c>
      <c r="G166" s="22" t="s">
        <v>405</v>
      </c>
      <c r="H166" s="17">
        <v>44724</v>
      </c>
      <c r="I166" s="22" t="s">
        <v>4587</v>
      </c>
      <c r="L166" s="8"/>
    </row>
    <row r="167" spans="1:12">
      <c r="A167" s="22">
        <f t="shared" si="5"/>
        <v>163</v>
      </c>
      <c r="B167" s="21" t="str">
        <f t="shared" si="6"/>
        <v>80004479</v>
      </c>
      <c r="C167" s="21">
        <v>80004479</v>
      </c>
      <c r="D167" s="22"/>
      <c r="E167" s="22" t="s">
        <v>2689</v>
      </c>
      <c r="F167" s="22" t="s">
        <v>1255</v>
      </c>
      <c r="G167" s="22" t="s">
        <v>386</v>
      </c>
      <c r="H167" s="17">
        <v>44724</v>
      </c>
      <c r="I167" s="22" t="s">
        <v>4587</v>
      </c>
      <c r="L167" s="8"/>
    </row>
    <row r="168" spans="1:12">
      <c r="A168" s="22">
        <f t="shared" si="5"/>
        <v>164</v>
      </c>
      <c r="B168" s="21" t="str">
        <f t="shared" si="6"/>
        <v>80001816</v>
      </c>
      <c r="C168" s="21">
        <v>80001816</v>
      </c>
      <c r="D168" s="22"/>
      <c r="E168" s="22" t="s">
        <v>1455</v>
      </c>
      <c r="F168" s="22" t="s">
        <v>1255</v>
      </c>
      <c r="G168" s="22" t="s">
        <v>405</v>
      </c>
      <c r="H168" s="17">
        <v>44724</v>
      </c>
      <c r="I168" s="22" t="s">
        <v>4587</v>
      </c>
      <c r="L168" s="8"/>
    </row>
    <row r="169" spans="1:12">
      <c r="A169" s="22">
        <f t="shared" si="5"/>
        <v>165</v>
      </c>
      <c r="B169" s="21" t="str">
        <f t="shared" si="6"/>
        <v>EPC-02</v>
      </c>
      <c r="C169" s="21" t="s">
        <v>793</v>
      </c>
      <c r="D169" s="22"/>
      <c r="E169" s="22" t="s">
        <v>7022</v>
      </c>
      <c r="F169" s="22" t="s">
        <v>783</v>
      </c>
      <c r="G169" s="22" t="s">
        <v>328</v>
      </c>
      <c r="H169" s="17">
        <v>44727</v>
      </c>
      <c r="I169" s="22" t="s">
        <v>4587</v>
      </c>
      <c r="L169" s="8"/>
    </row>
    <row r="170" spans="1:12">
      <c r="A170" s="22">
        <f t="shared" si="5"/>
        <v>166</v>
      </c>
      <c r="B170" s="21" t="str">
        <f t="shared" si="6"/>
        <v>80000689</v>
      </c>
      <c r="C170" s="21">
        <v>80000689</v>
      </c>
      <c r="D170" s="22"/>
      <c r="E170" s="22" t="s">
        <v>1402</v>
      </c>
      <c r="F170" s="22" t="s">
        <v>1255</v>
      </c>
      <c r="G170" s="22" t="s">
        <v>405</v>
      </c>
      <c r="H170" s="17">
        <v>44727</v>
      </c>
      <c r="I170" s="22" t="s">
        <v>4587</v>
      </c>
      <c r="L170" s="8"/>
    </row>
    <row r="171" spans="1:12">
      <c r="A171" s="22">
        <f t="shared" si="5"/>
        <v>167</v>
      </c>
      <c r="B171" s="21" t="str">
        <f t="shared" si="6"/>
        <v>80002849</v>
      </c>
      <c r="C171" s="21">
        <v>80002849</v>
      </c>
      <c r="D171" s="22"/>
      <c r="E171" s="22" t="s">
        <v>4081</v>
      </c>
      <c r="F171" s="22" t="s">
        <v>1255</v>
      </c>
      <c r="G171" s="22" t="s">
        <v>328</v>
      </c>
      <c r="H171" s="17">
        <v>44727</v>
      </c>
      <c r="I171" s="22" t="s">
        <v>4587</v>
      </c>
      <c r="L171" s="8"/>
    </row>
    <row r="172" spans="1:12">
      <c r="A172" s="22">
        <f t="shared" si="5"/>
        <v>168</v>
      </c>
      <c r="B172" s="21" t="str">
        <f t="shared" si="6"/>
        <v>80002375</v>
      </c>
      <c r="C172" s="21">
        <v>80002375</v>
      </c>
      <c r="D172" s="22"/>
      <c r="E172" s="22" t="s">
        <v>7023</v>
      </c>
      <c r="F172" s="22" t="s">
        <v>1255</v>
      </c>
      <c r="G172" s="22" t="s">
        <v>405</v>
      </c>
      <c r="H172" s="17">
        <v>44727</v>
      </c>
      <c r="I172" s="22" t="s">
        <v>4587</v>
      </c>
      <c r="L172" s="8"/>
    </row>
    <row r="173" spans="1:12">
      <c r="A173" s="22">
        <f t="shared" si="5"/>
        <v>169</v>
      </c>
      <c r="B173" s="21" t="str">
        <f t="shared" si="6"/>
        <v>80002130</v>
      </c>
      <c r="C173" s="21">
        <v>80002130</v>
      </c>
      <c r="D173" s="22"/>
      <c r="E173" s="22" t="s">
        <v>2596</v>
      </c>
      <c r="F173" s="22" t="s">
        <v>1255</v>
      </c>
      <c r="G173" s="22" t="s">
        <v>405</v>
      </c>
      <c r="H173" s="17">
        <v>44727</v>
      </c>
      <c r="I173" s="22" t="s">
        <v>4587</v>
      </c>
      <c r="L173" s="8"/>
    </row>
    <row r="174" spans="1:12">
      <c r="A174" s="22">
        <f t="shared" si="5"/>
        <v>170</v>
      </c>
      <c r="B174" s="21" t="str">
        <f t="shared" si="6"/>
        <v>C2111002</v>
      </c>
      <c r="C174" s="21" t="s">
        <v>687</v>
      </c>
      <c r="D174" s="22"/>
      <c r="E174" s="22" t="s">
        <v>4405</v>
      </c>
      <c r="F174" s="22" t="s">
        <v>666</v>
      </c>
      <c r="G174" s="22" t="s">
        <v>386</v>
      </c>
      <c r="H174" s="17">
        <v>44727</v>
      </c>
      <c r="I174" s="22" t="s">
        <v>4587</v>
      </c>
      <c r="L174" s="8"/>
    </row>
    <row r="175" spans="1:12">
      <c r="A175" s="22">
        <f t="shared" si="5"/>
        <v>171</v>
      </c>
      <c r="B175" s="21" t="str">
        <f t="shared" si="6"/>
        <v>80002568</v>
      </c>
      <c r="C175" s="21">
        <v>80002568</v>
      </c>
      <c r="D175" s="22"/>
      <c r="E175" s="22" t="s">
        <v>7024</v>
      </c>
      <c r="F175" s="22" t="s">
        <v>1255</v>
      </c>
      <c r="G175" s="22" t="s">
        <v>405</v>
      </c>
      <c r="H175" s="17">
        <v>44727</v>
      </c>
      <c r="I175" s="22" t="s">
        <v>4587</v>
      </c>
      <c r="L175" s="8"/>
    </row>
    <row r="176" spans="1:12">
      <c r="A176" s="22">
        <f t="shared" si="5"/>
        <v>172</v>
      </c>
      <c r="B176" s="21" t="str">
        <f t="shared" si="6"/>
        <v>BMP-0805213</v>
      </c>
      <c r="C176" s="21" t="s">
        <v>412</v>
      </c>
      <c r="D176" s="22"/>
      <c r="E176" s="22" t="s">
        <v>413</v>
      </c>
      <c r="F176" s="22" t="s">
        <v>326</v>
      </c>
      <c r="G176" s="22" t="s">
        <v>405</v>
      </c>
      <c r="H176" s="17">
        <v>44727</v>
      </c>
      <c r="I176" s="22" t="s">
        <v>4587</v>
      </c>
      <c r="L176" s="8"/>
    </row>
    <row r="177" spans="1:12">
      <c r="A177" s="22">
        <f t="shared" si="5"/>
        <v>173</v>
      </c>
      <c r="B177" s="21" t="str">
        <f t="shared" si="6"/>
        <v>80002552</v>
      </c>
      <c r="C177" s="21">
        <v>80002552</v>
      </c>
      <c r="D177" s="22"/>
      <c r="E177" s="22" t="s">
        <v>3369</v>
      </c>
      <c r="F177" s="22" t="s">
        <v>1255</v>
      </c>
      <c r="G177" s="22" t="s">
        <v>328</v>
      </c>
      <c r="H177" s="17">
        <v>44727</v>
      </c>
      <c r="I177" s="22" t="s">
        <v>4587</v>
      </c>
      <c r="L177" s="8"/>
    </row>
    <row r="178" spans="1:12">
      <c r="A178" s="22">
        <f t="shared" si="5"/>
        <v>174</v>
      </c>
      <c r="B178" s="21" t="str">
        <f t="shared" si="6"/>
        <v>80002576</v>
      </c>
      <c r="C178" s="21">
        <v>80002576</v>
      </c>
      <c r="D178" s="22"/>
      <c r="E178" s="22" t="s">
        <v>7025</v>
      </c>
      <c r="F178" s="22" t="s">
        <v>1255</v>
      </c>
      <c r="G178" s="22" t="s">
        <v>405</v>
      </c>
      <c r="H178" s="17">
        <v>44727</v>
      </c>
      <c r="I178" s="22" t="s">
        <v>4587</v>
      </c>
      <c r="L178" s="8"/>
    </row>
    <row r="179" spans="1:12">
      <c r="A179" s="22">
        <f t="shared" si="5"/>
        <v>175</v>
      </c>
      <c r="B179" s="21" t="str">
        <f t="shared" si="6"/>
        <v>80002523</v>
      </c>
      <c r="C179" s="21">
        <v>80002523</v>
      </c>
      <c r="D179" s="22"/>
      <c r="E179" s="22" t="s">
        <v>1846</v>
      </c>
      <c r="F179" s="22" t="s">
        <v>1255</v>
      </c>
      <c r="G179" s="22" t="s">
        <v>405</v>
      </c>
      <c r="H179" s="17">
        <v>44727</v>
      </c>
      <c r="I179" s="22" t="s">
        <v>4587</v>
      </c>
      <c r="L179" s="8"/>
    </row>
    <row r="180" spans="1:12">
      <c r="A180" s="22">
        <f t="shared" si="5"/>
        <v>176</v>
      </c>
      <c r="B180" s="21" t="str">
        <f t="shared" si="6"/>
        <v>80002012</v>
      </c>
      <c r="C180" s="21">
        <v>80002012</v>
      </c>
      <c r="D180" s="22"/>
      <c r="E180" s="22" t="s">
        <v>1764</v>
      </c>
      <c r="F180" s="22" t="s">
        <v>1255</v>
      </c>
      <c r="G180" s="22" t="s">
        <v>405</v>
      </c>
      <c r="H180" s="17">
        <v>44727</v>
      </c>
      <c r="I180" s="22" t="s">
        <v>4587</v>
      </c>
      <c r="L180" s="8"/>
    </row>
    <row r="181" spans="1:12">
      <c r="A181" s="22">
        <f t="shared" si="5"/>
        <v>177</v>
      </c>
      <c r="B181" s="21" t="str">
        <f t="shared" si="6"/>
        <v>80002551</v>
      </c>
      <c r="C181" s="21">
        <v>80002551</v>
      </c>
      <c r="D181" s="22"/>
      <c r="E181" s="22" t="s">
        <v>979</v>
      </c>
      <c r="F181" s="22" t="s">
        <v>1255</v>
      </c>
      <c r="G181" s="22" t="s">
        <v>405</v>
      </c>
      <c r="H181" s="17">
        <v>44727</v>
      </c>
      <c r="I181" s="22" t="s">
        <v>4587</v>
      </c>
      <c r="L181" s="8"/>
    </row>
    <row r="182" spans="1:12">
      <c r="A182" s="22">
        <f t="shared" ref="A182:A245" si="7">A181+1</f>
        <v>178</v>
      </c>
      <c r="B182" s="21" t="str">
        <f t="shared" ref="B182:B245" si="8">TEXT(C182,"00000000")</f>
        <v>80000652</v>
      </c>
      <c r="C182" s="21">
        <v>80000652</v>
      </c>
      <c r="D182" s="22"/>
      <c r="E182" s="22" t="s">
        <v>2695</v>
      </c>
      <c r="F182" s="22" t="s">
        <v>1255</v>
      </c>
      <c r="G182" s="22" t="s">
        <v>405</v>
      </c>
      <c r="H182" s="17">
        <v>44727</v>
      </c>
      <c r="I182" s="22" t="s">
        <v>4587</v>
      </c>
      <c r="L182" s="8"/>
    </row>
    <row r="183" spans="1:12">
      <c r="A183" s="22">
        <f t="shared" si="7"/>
        <v>179</v>
      </c>
      <c r="B183" s="21" t="str">
        <f t="shared" si="8"/>
        <v>80002671</v>
      </c>
      <c r="C183" s="21">
        <v>80002671</v>
      </c>
      <c r="D183" s="22"/>
      <c r="E183" s="22" t="s">
        <v>7026</v>
      </c>
      <c r="F183" s="22" t="s">
        <v>1255</v>
      </c>
      <c r="G183" s="22" t="s">
        <v>405</v>
      </c>
      <c r="H183" s="17">
        <v>44727</v>
      </c>
      <c r="I183" s="22" t="s">
        <v>4587</v>
      </c>
      <c r="L183" s="8"/>
    </row>
    <row r="184" spans="1:12">
      <c r="A184" s="22">
        <f t="shared" si="7"/>
        <v>180</v>
      </c>
      <c r="B184" s="21" t="str">
        <f t="shared" si="8"/>
        <v>80002638</v>
      </c>
      <c r="C184" s="21">
        <v>80002638</v>
      </c>
      <c r="D184" s="22"/>
      <c r="E184" s="22" t="s">
        <v>1362</v>
      </c>
      <c r="F184" s="22" t="s">
        <v>1255</v>
      </c>
      <c r="G184" s="22" t="s">
        <v>405</v>
      </c>
      <c r="H184" s="17">
        <v>44727</v>
      </c>
      <c r="I184" s="22" t="s">
        <v>4587</v>
      </c>
      <c r="L184" s="8"/>
    </row>
    <row r="185" spans="1:12">
      <c r="A185" s="22">
        <f t="shared" si="7"/>
        <v>181</v>
      </c>
      <c r="B185" s="21" t="str">
        <f t="shared" si="8"/>
        <v>80002621</v>
      </c>
      <c r="C185" s="21">
        <v>80002621</v>
      </c>
      <c r="D185" s="22"/>
      <c r="E185" s="22" t="s">
        <v>7027</v>
      </c>
      <c r="F185" s="22" t="s">
        <v>1255</v>
      </c>
      <c r="G185" s="22" t="s">
        <v>405</v>
      </c>
      <c r="H185" s="17">
        <v>44727</v>
      </c>
      <c r="I185" s="22" t="s">
        <v>4587</v>
      </c>
      <c r="L185" s="8"/>
    </row>
    <row r="186" spans="1:12">
      <c r="A186" s="22">
        <f t="shared" si="7"/>
        <v>182</v>
      </c>
      <c r="B186" s="21" t="str">
        <f t="shared" si="8"/>
        <v>80002572</v>
      </c>
      <c r="C186" s="21">
        <v>80002572</v>
      </c>
      <c r="D186" s="22"/>
      <c r="E186" s="22" t="s">
        <v>2131</v>
      </c>
      <c r="F186" s="22" t="s">
        <v>1255</v>
      </c>
      <c r="G186" s="22" t="s">
        <v>405</v>
      </c>
      <c r="H186" s="17">
        <v>44727</v>
      </c>
      <c r="I186" s="22" t="s">
        <v>4587</v>
      </c>
      <c r="L186" s="8"/>
    </row>
    <row r="187" spans="1:12">
      <c r="A187" s="22">
        <f t="shared" si="7"/>
        <v>183</v>
      </c>
      <c r="B187" s="21" t="str">
        <f t="shared" si="8"/>
        <v>80004895</v>
      </c>
      <c r="C187" s="21">
        <v>80004895</v>
      </c>
      <c r="D187" s="22"/>
      <c r="E187" s="22" t="s">
        <v>7028</v>
      </c>
      <c r="F187" s="22" t="s">
        <v>1255</v>
      </c>
      <c r="G187" s="22" t="s">
        <v>3973</v>
      </c>
      <c r="H187" s="17">
        <v>44731</v>
      </c>
      <c r="I187" s="22" t="s">
        <v>4587</v>
      </c>
      <c r="L187" s="8"/>
    </row>
    <row r="188" spans="1:12">
      <c r="A188" s="22">
        <f t="shared" si="7"/>
        <v>184</v>
      </c>
      <c r="B188" s="21" t="str">
        <f t="shared" si="8"/>
        <v>C_4</v>
      </c>
      <c r="C188" s="21" t="s">
        <v>4414</v>
      </c>
      <c r="D188" s="22"/>
      <c r="E188" s="22" t="s">
        <v>4415</v>
      </c>
      <c r="F188" s="22" t="s">
        <v>666</v>
      </c>
      <c r="G188" s="22" t="s">
        <v>328</v>
      </c>
      <c r="H188" s="17">
        <v>44731</v>
      </c>
      <c r="I188" s="22" t="s">
        <v>4587</v>
      </c>
      <c r="L188" s="8"/>
    </row>
    <row r="189" spans="1:12">
      <c r="A189" s="22">
        <f t="shared" si="7"/>
        <v>185</v>
      </c>
      <c r="B189" s="21" t="str">
        <f t="shared" si="8"/>
        <v>80002942</v>
      </c>
      <c r="C189" s="21">
        <v>80002942</v>
      </c>
      <c r="D189" s="22"/>
      <c r="E189" s="22" t="s">
        <v>1838</v>
      </c>
      <c r="F189" s="22" t="s">
        <v>1255</v>
      </c>
      <c r="G189" s="22" t="s">
        <v>405</v>
      </c>
      <c r="H189" s="17">
        <v>44731</v>
      </c>
      <c r="I189" s="22" t="s">
        <v>4587</v>
      </c>
      <c r="L189" s="8"/>
    </row>
    <row r="190" spans="1:12">
      <c r="A190" s="22">
        <f t="shared" si="7"/>
        <v>186</v>
      </c>
      <c r="B190" s="21" t="str">
        <f t="shared" si="8"/>
        <v>80002462</v>
      </c>
      <c r="C190" s="21">
        <v>80002462</v>
      </c>
      <c r="D190" s="22"/>
      <c r="E190" s="22" t="s">
        <v>2111</v>
      </c>
      <c r="F190" s="22" t="s">
        <v>1255</v>
      </c>
      <c r="G190" s="22" t="s">
        <v>405</v>
      </c>
      <c r="H190" s="17">
        <v>44731</v>
      </c>
      <c r="I190" s="22" t="s">
        <v>4587</v>
      </c>
      <c r="L190" s="8"/>
    </row>
    <row r="191" spans="1:12">
      <c r="A191" s="22">
        <f t="shared" si="7"/>
        <v>187</v>
      </c>
      <c r="B191" s="21" t="str">
        <f t="shared" si="8"/>
        <v>80003009</v>
      </c>
      <c r="C191" s="21">
        <v>80003009</v>
      </c>
      <c r="D191" s="22"/>
      <c r="E191" s="22" t="s">
        <v>7029</v>
      </c>
      <c r="F191" s="22" t="s">
        <v>1255</v>
      </c>
      <c r="G191" s="22" t="s">
        <v>405</v>
      </c>
      <c r="H191" s="17">
        <v>44731</v>
      </c>
      <c r="I191" s="22" t="s">
        <v>4587</v>
      </c>
      <c r="L191" s="8"/>
    </row>
    <row r="192" spans="1:12">
      <c r="A192" s="22">
        <f t="shared" si="7"/>
        <v>188</v>
      </c>
      <c r="B192" s="21" t="str">
        <f t="shared" si="8"/>
        <v>80003878</v>
      </c>
      <c r="C192" s="21">
        <v>80003878</v>
      </c>
      <c r="D192" s="22"/>
      <c r="E192" s="22" t="s">
        <v>1417</v>
      </c>
      <c r="F192" s="22" t="s">
        <v>1255</v>
      </c>
      <c r="G192" s="22" t="s">
        <v>328</v>
      </c>
      <c r="H192" s="17">
        <v>44731</v>
      </c>
      <c r="I192" s="22" t="s">
        <v>4587</v>
      </c>
      <c r="L192" s="8"/>
    </row>
    <row r="193" spans="1:12">
      <c r="A193" s="22">
        <f t="shared" si="7"/>
        <v>189</v>
      </c>
      <c r="B193" s="21" t="str">
        <f t="shared" si="8"/>
        <v>80003950</v>
      </c>
      <c r="C193" s="21">
        <v>80003950</v>
      </c>
      <c r="D193" s="22"/>
      <c r="E193" s="22" t="s">
        <v>1590</v>
      </c>
      <c r="F193" s="22" t="s">
        <v>1255</v>
      </c>
      <c r="G193" s="22" t="s">
        <v>328</v>
      </c>
      <c r="H193" s="17">
        <v>44731</v>
      </c>
      <c r="I193" s="22" t="s">
        <v>4587</v>
      </c>
      <c r="L193" s="8"/>
    </row>
    <row r="194" spans="1:12">
      <c r="A194" s="22">
        <f t="shared" si="7"/>
        <v>190</v>
      </c>
      <c r="B194" s="21" t="str">
        <f t="shared" si="8"/>
        <v>00114204</v>
      </c>
      <c r="C194" s="21" t="s">
        <v>4058</v>
      </c>
      <c r="D194" s="22"/>
      <c r="E194" s="22" t="s">
        <v>7030</v>
      </c>
      <c r="F194" s="22" t="s">
        <v>1255</v>
      </c>
      <c r="G194" s="22" t="s">
        <v>328</v>
      </c>
      <c r="H194" s="17">
        <v>44738</v>
      </c>
      <c r="I194" s="22" t="s">
        <v>4587</v>
      </c>
      <c r="L194" s="8"/>
    </row>
    <row r="195" spans="1:12">
      <c r="A195" s="22">
        <f t="shared" si="7"/>
        <v>191</v>
      </c>
      <c r="B195" s="21" t="str">
        <f t="shared" si="8"/>
        <v>80002199</v>
      </c>
      <c r="C195" s="21">
        <v>80002199</v>
      </c>
      <c r="D195" s="22"/>
      <c r="E195" s="22" t="s">
        <v>1630</v>
      </c>
      <c r="F195" s="22" t="s">
        <v>1255</v>
      </c>
      <c r="G195" s="22" t="s">
        <v>405</v>
      </c>
      <c r="H195" s="17">
        <v>44738</v>
      </c>
      <c r="I195" s="22" t="s">
        <v>4587</v>
      </c>
      <c r="L195" s="8"/>
    </row>
    <row r="196" spans="1:12">
      <c r="A196" s="22">
        <f t="shared" si="7"/>
        <v>192</v>
      </c>
      <c r="B196" s="21" t="str">
        <f t="shared" si="8"/>
        <v>80002531</v>
      </c>
      <c r="C196" s="21">
        <v>80002531</v>
      </c>
      <c r="D196" s="22"/>
      <c r="E196" s="22" t="s">
        <v>7031</v>
      </c>
      <c r="F196" s="22" t="s">
        <v>1255</v>
      </c>
      <c r="G196" s="22" t="s">
        <v>405</v>
      </c>
      <c r="H196" s="17">
        <v>44738</v>
      </c>
      <c r="I196" s="22" t="s">
        <v>4587</v>
      </c>
      <c r="L196" s="8"/>
    </row>
    <row r="197" spans="1:12">
      <c r="A197" s="22">
        <f t="shared" si="7"/>
        <v>193</v>
      </c>
      <c r="B197" s="21" t="str">
        <f t="shared" si="8"/>
        <v>80002647</v>
      </c>
      <c r="C197" s="21">
        <v>80002647</v>
      </c>
      <c r="D197" s="22"/>
      <c r="E197" s="22" t="s">
        <v>2438</v>
      </c>
      <c r="F197" s="22" t="s">
        <v>1255</v>
      </c>
      <c r="G197" s="22" t="s">
        <v>405</v>
      </c>
      <c r="H197" s="17">
        <v>44738</v>
      </c>
      <c r="I197" s="22" t="s">
        <v>4587</v>
      </c>
      <c r="L197" s="8"/>
    </row>
    <row r="198" spans="1:12">
      <c r="A198" s="22">
        <f t="shared" si="7"/>
        <v>194</v>
      </c>
      <c r="B198" s="21" t="str">
        <f t="shared" si="8"/>
        <v>BMP0104224</v>
      </c>
      <c r="C198" s="21" t="s">
        <v>525</v>
      </c>
      <c r="D198" s="22"/>
      <c r="E198" s="22" t="s">
        <v>7032</v>
      </c>
      <c r="F198" s="22" t="s">
        <v>326</v>
      </c>
      <c r="G198" s="22" t="s">
        <v>3973</v>
      </c>
      <c r="H198" s="17">
        <v>44738</v>
      </c>
      <c r="I198" s="22" t="s">
        <v>4587</v>
      </c>
      <c r="L198" s="8"/>
    </row>
    <row r="199" spans="1:12">
      <c r="A199" s="22">
        <f t="shared" si="7"/>
        <v>195</v>
      </c>
      <c r="B199" s="21" t="str">
        <f t="shared" si="8"/>
        <v>SUI - 2203005</v>
      </c>
      <c r="C199" s="21" t="s">
        <v>3810</v>
      </c>
      <c r="D199" s="22"/>
      <c r="E199" s="22" t="s">
        <v>3813</v>
      </c>
      <c r="F199" s="22" t="s">
        <v>3799</v>
      </c>
      <c r="G199" s="22" t="s">
        <v>328</v>
      </c>
      <c r="H199" s="17">
        <v>44738</v>
      </c>
      <c r="I199" s="22" t="s">
        <v>4587</v>
      </c>
      <c r="L199" s="8"/>
    </row>
    <row r="200" spans="1:12">
      <c r="A200" s="22">
        <f t="shared" si="7"/>
        <v>196</v>
      </c>
      <c r="B200" s="21" t="str">
        <f t="shared" si="8"/>
        <v>80000695</v>
      </c>
      <c r="C200" s="21">
        <v>80000695</v>
      </c>
      <c r="D200" s="22"/>
      <c r="E200" s="22" t="s">
        <v>1598</v>
      </c>
      <c r="F200" s="22" t="s">
        <v>1255</v>
      </c>
      <c r="G200" s="22" t="s">
        <v>405</v>
      </c>
      <c r="H200" s="17">
        <v>44738</v>
      </c>
      <c r="I200" s="22" t="s">
        <v>4587</v>
      </c>
      <c r="L200" s="8"/>
    </row>
    <row r="201" spans="1:12">
      <c r="A201" s="22">
        <f t="shared" si="7"/>
        <v>197</v>
      </c>
      <c r="B201" s="21" t="str">
        <f t="shared" si="8"/>
        <v>80001817</v>
      </c>
      <c r="C201" s="21">
        <v>80001817</v>
      </c>
      <c r="D201" s="22"/>
      <c r="E201" s="22" t="s">
        <v>1457</v>
      </c>
      <c r="F201" s="22" t="s">
        <v>1255</v>
      </c>
      <c r="G201" s="22" t="s">
        <v>405</v>
      </c>
      <c r="H201" s="17">
        <v>44738</v>
      </c>
      <c r="I201" s="22" t="s">
        <v>4587</v>
      </c>
      <c r="L201" s="8"/>
    </row>
    <row r="202" spans="1:12">
      <c r="A202" s="22">
        <f t="shared" si="7"/>
        <v>198</v>
      </c>
      <c r="B202" s="21" t="str">
        <f t="shared" si="8"/>
        <v>80002506</v>
      </c>
      <c r="C202" s="21">
        <v>80002506</v>
      </c>
      <c r="D202" s="22"/>
      <c r="E202" s="22" t="s">
        <v>3405</v>
      </c>
      <c r="F202" s="22" t="s">
        <v>1255</v>
      </c>
      <c r="G202" s="22" t="s">
        <v>405</v>
      </c>
      <c r="H202" s="17">
        <v>44738</v>
      </c>
      <c r="I202" s="22" t="s">
        <v>4587</v>
      </c>
      <c r="L202" s="8"/>
    </row>
    <row r="203" spans="1:12">
      <c r="A203" s="22">
        <f t="shared" si="7"/>
        <v>199</v>
      </c>
      <c r="B203" s="21" t="str">
        <f t="shared" si="8"/>
        <v>80004379</v>
      </c>
      <c r="C203" s="21">
        <v>80004379</v>
      </c>
      <c r="D203" s="22"/>
      <c r="E203" s="22" t="s">
        <v>2406</v>
      </c>
      <c r="F203" s="22" t="s">
        <v>1255</v>
      </c>
      <c r="G203" s="22" t="s">
        <v>328</v>
      </c>
      <c r="H203" s="17">
        <v>44738</v>
      </c>
      <c r="I203" s="22" t="s">
        <v>4587</v>
      </c>
      <c r="L203" s="8"/>
    </row>
    <row r="204" spans="1:12">
      <c r="A204" s="22">
        <f t="shared" si="7"/>
        <v>200</v>
      </c>
      <c r="B204" s="21" t="str">
        <f t="shared" si="8"/>
        <v>80004267</v>
      </c>
      <c r="C204" s="21">
        <v>80004267</v>
      </c>
      <c r="D204" s="22"/>
      <c r="E204" s="22" t="s">
        <v>4762</v>
      </c>
      <c r="F204" s="22" t="s">
        <v>1255</v>
      </c>
      <c r="G204" s="22" t="s">
        <v>328</v>
      </c>
      <c r="H204" s="17">
        <v>44738</v>
      </c>
      <c r="I204" s="22" t="s">
        <v>4587</v>
      </c>
      <c r="L204" s="8"/>
    </row>
    <row r="205" spans="1:12">
      <c r="A205" s="22">
        <f t="shared" si="7"/>
        <v>201</v>
      </c>
      <c r="B205" s="21" t="str">
        <f t="shared" si="8"/>
        <v>80004257</v>
      </c>
      <c r="C205" s="21">
        <v>80004257</v>
      </c>
      <c r="D205" s="22"/>
      <c r="E205" s="22" t="s">
        <v>1395</v>
      </c>
      <c r="F205" s="22" t="s">
        <v>1255</v>
      </c>
      <c r="G205" s="22" t="s">
        <v>328</v>
      </c>
      <c r="H205" s="17">
        <v>44738</v>
      </c>
      <c r="I205" s="22" t="s">
        <v>4587</v>
      </c>
      <c r="L205" s="8"/>
    </row>
    <row r="206" spans="1:12">
      <c r="A206" s="22">
        <f t="shared" si="7"/>
        <v>202</v>
      </c>
      <c r="B206" s="21" t="str">
        <f t="shared" si="8"/>
        <v>80002699</v>
      </c>
      <c r="C206" s="21">
        <v>80002699</v>
      </c>
      <c r="D206" s="22"/>
      <c r="E206" s="22" t="s">
        <v>2975</v>
      </c>
      <c r="F206" s="22" t="s">
        <v>1255</v>
      </c>
      <c r="G206" s="22" t="s">
        <v>405</v>
      </c>
      <c r="H206" s="17">
        <v>44745</v>
      </c>
      <c r="I206" s="22" t="s">
        <v>4587</v>
      </c>
      <c r="L206" s="8"/>
    </row>
    <row r="207" spans="1:12">
      <c r="A207" s="22">
        <f t="shared" si="7"/>
        <v>203</v>
      </c>
      <c r="B207" s="21" t="str">
        <f t="shared" si="8"/>
        <v>80003629</v>
      </c>
      <c r="C207" s="21">
        <v>80003629</v>
      </c>
      <c r="D207" s="22"/>
      <c r="E207" s="22" t="s">
        <v>6985</v>
      </c>
      <c r="F207" s="22" t="s">
        <v>1255</v>
      </c>
      <c r="G207" s="22" t="s">
        <v>405</v>
      </c>
      <c r="H207" s="17">
        <v>44745</v>
      </c>
      <c r="I207" s="22" t="s">
        <v>4587</v>
      </c>
      <c r="L207" s="8"/>
    </row>
    <row r="208" spans="1:12">
      <c r="A208" s="22">
        <f t="shared" si="7"/>
        <v>204</v>
      </c>
      <c r="B208" s="21" t="str">
        <f t="shared" si="8"/>
        <v>80002612</v>
      </c>
      <c r="C208" s="21">
        <v>80002612</v>
      </c>
      <c r="D208" s="22"/>
      <c r="E208" s="22" t="s">
        <v>4178</v>
      </c>
      <c r="F208" s="22" t="s">
        <v>1255</v>
      </c>
      <c r="G208" s="22" t="s">
        <v>405</v>
      </c>
      <c r="H208" s="17">
        <v>44745</v>
      </c>
      <c r="I208" s="22" t="s">
        <v>4587</v>
      </c>
      <c r="L208" s="8"/>
    </row>
    <row r="209" spans="1:12">
      <c r="A209" s="22">
        <f t="shared" si="7"/>
        <v>205</v>
      </c>
      <c r="B209" s="21" t="str">
        <f t="shared" si="8"/>
        <v>80003029</v>
      </c>
      <c r="C209" s="21">
        <v>80003029</v>
      </c>
      <c r="D209" s="22"/>
      <c r="E209" s="22" t="s">
        <v>1438</v>
      </c>
      <c r="F209" s="22" t="s">
        <v>1255</v>
      </c>
      <c r="G209" s="22" t="s">
        <v>405</v>
      </c>
      <c r="H209" s="17">
        <v>44745</v>
      </c>
      <c r="I209" s="22" t="s">
        <v>4587</v>
      </c>
      <c r="L209" s="8"/>
    </row>
    <row r="210" spans="1:12">
      <c r="A210" s="22">
        <f t="shared" si="7"/>
        <v>206</v>
      </c>
      <c r="B210" s="21" t="str">
        <f t="shared" si="8"/>
        <v>80002621</v>
      </c>
      <c r="C210" s="21">
        <v>80002621</v>
      </c>
      <c r="D210" s="22"/>
      <c r="E210" s="22" t="s">
        <v>7027</v>
      </c>
      <c r="F210" s="22" t="s">
        <v>1255</v>
      </c>
      <c r="G210" s="22" t="s">
        <v>405</v>
      </c>
      <c r="H210" s="17">
        <v>44745</v>
      </c>
      <c r="I210" s="22" t="s">
        <v>4587</v>
      </c>
      <c r="L210" s="8"/>
    </row>
    <row r="211" spans="1:12">
      <c r="A211" s="22">
        <f t="shared" si="7"/>
        <v>207</v>
      </c>
      <c r="B211" s="21" t="str">
        <f t="shared" si="8"/>
        <v>80002194</v>
      </c>
      <c r="C211" s="21">
        <v>80002194</v>
      </c>
      <c r="D211" s="22"/>
      <c r="E211" s="22" t="s">
        <v>2852</v>
      </c>
      <c r="F211" s="22" t="s">
        <v>1255</v>
      </c>
      <c r="G211" s="22" t="s">
        <v>405</v>
      </c>
      <c r="H211" s="17">
        <v>44755</v>
      </c>
      <c r="I211" s="22" t="s">
        <v>4587</v>
      </c>
      <c r="L211" s="8"/>
    </row>
    <row r="212" spans="1:12">
      <c r="A212" s="22">
        <f t="shared" si="7"/>
        <v>208</v>
      </c>
      <c r="B212" s="21" t="str">
        <f t="shared" si="8"/>
        <v>80000320</v>
      </c>
      <c r="C212" s="21">
        <v>80000320</v>
      </c>
      <c r="D212" s="22"/>
      <c r="E212" s="22" t="s">
        <v>3313</v>
      </c>
      <c r="F212" s="22" t="s">
        <v>1255</v>
      </c>
      <c r="G212" s="22" t="s">
        <v>405</v>
      </c>
      <c r="H212" s="17">
        <v>44755</v>
      </c>
      <c r="I212" s="22" t="s">
        <v>4587</v>
      </c>
      <c r="L212" s="8"/>
    </row>
    <row r="213" spans="1:12">
      <c r="A213" s="22">
        <f t="shared" si="7"/>
        <v>209</v>
      </c>
      <c r="B213" s="21" t="str">
        <f t="shared" si="8"/>
        <v>80002619</v>
      </c>
      <c r="C213" s="21" t="s">
        <v>2150</v>
      </c>
      <c r="D213" s="22"/>
      <c r="E213" s="22" t="s">
        <v>2151</v>
      </c>
      <c r="F213" s="22" t="s">
        <v>1255</v>
      </c>
      <c r="G213" s="22" t="s">
        <v>405</v>
      </c>
      <c r="H213" s="17">
        <v>44755</v>
      </c>
      <c r="I213" s="22" t="s">
        <v>4587</v>
      </c>
      <c r="L213" s="8"/>
    </row>
    <row r="214" spans="1:12">
      <c r="A214" s="22">
        <f t="shared" si="7"/>
        <v>210</v>
      </c>
      <c r="B214" s="21" t="str">
        <f t="shared" si="8"/>
        <v>80002735</v>
      </c>
      <c r="C214" s="21">
        <v>80002735</v>
      </c>
      <c r="D214" s="22"/>
      <c r="E214" s="22" t="s">
        <v>7033</v>
      </c>
      <c r="F214" s="22" t="s">
        <v>1255</v>
      </c>
      <c r="G214" s="22" t="s">
        <v>405</v>
      </c>
      <c r="H214" s="17">
        <v>44755</v>
      </c>
      <c r="I214" s="22" t="s">
        <v>4587</v>
      </c>
      <c r="L214" s="8"/>
    </row>
    <row r="215" spans="1:12">
      <c r="A215" s="22">
        <f t="shared" si="7"/>
        <v>211</v>
      </c>
      <c r="B215" s="21" t="str">
        <f t="shared" si="8"/>
        <v>80002686</v>
      </c>
      <c r="C215" s="21">
        <v>80002686</v>
      </c>
      <c r="D215" s="22"/>
      <c r="E215" s="22" t="s">
        <v>2123</v>
      </c>
      <c r="F215" s="22" t="s">
        <v>1255</v>
      </c>
      <c r="G215" s="22" t="s">
        <v>405</v>
      </c>
      <c r="H215" s="17">
        <v>44755</v>
      </c>
      <c r="I215" s="22" t="s">
        <v>4587</v>
      </c>
      <c r="L215" s="8"/>
    </row>
    <row r="216" spans="1:12">
      <c r="A216" s="22">
        <f t="shared" si="7"/>
        <v>212</v>
      </c>
      <c r="B216" s="21" t="str">
        <f t="shared" si="8"/>
        <v>80002682</v>
      </c>
      <c r="C216" s="21">
        <v>80002682</v>
      </c>
      <c r="D216" s="22"/>
      <c r="E216" s="22" t="s">
        <v>3461</v>
      </c>
      <c r="F216" s="22" t="s">
        <v>1255</v>
      </c>
      <c r="G216" s="22" t="s">
        <v>405</v>
      </c>
      <c r="H216" s="17">
        <v>44755</v>
      </c>
      <c r="I216" s="22" t="s">
        <v>4587</v>
      </c>
      <c r="L216" s="8"/>
    </row>
    <row r="217" spans="1:12">
      <c r="A217" s="22">
        <f t="shared" si="7"/>
        <v>213</v>
      </c>
      <c r="B217" s="21" t="str">
        <f t="shared" si="8"/>
        <v>80001286</v>
      </c>
      <c r="C217" s="21">
        <v>80001286</v>
      </c>
      <c r="D217" s="22"/>
      <c r="E217" s="22" t="s">
        <v>1413</v>
      </c>
      <c r="F217" s="22" t="s">
        <v>1255</v>
      </c>
      <c r="G217" s="22" t="s">
        <v>405</v>
      </c>
      <c r="H217" s="17">
        <v>44755</v>
      </c>
      <c r="I217" s="22" t="s">
        <v>4587</v>
      </c>
      <c r="L217" s="8"/>
    </row>
    <row r="218" spans="1:12">
      <c r="A218" s="22">
        <f t="shared" si="7"/>
        <v>214</v>
      </c>
      <c r="B218" s="21" t="str">
        <f t="shared" si="8"/>
        <v>DENY ERFIANTO</v>
      </c>
      <c r="C218" s="21" t="s">
        <v>6982</v>
      </c>
      <c r="D218" s="22"/>
      <c r="E218" s="22" t="s">
        <v>6982</v>
      </c>
      <c r="F218" s="22" t="s">
        <v>1255</v>
      </c>
      <c r="G218" s="22" t="s">
        <v>405</v>
      </c>
      <c r="H218" s="17">
        <v>44755</v>
      </c>
      <c r="I218" s="22" t="s">
        <v>4587</v>
      </c>
      <c r="L218" s="8"/>
    </row>
    <row r="219" spans="1:12">
      <c r="A219" s="22">
        <f t="shared" si="7"/>
        <v>215</v>
      </c>
      <c r="B219" s="21" t="str">
        <f t="shared" si="8"/>
        <v>80000953</v>
      </c>
      <c r="C219" s="21">
        <v>80000953</v>
      </c>
      <c r="D219" s="22"/>
      <c r="E219" s="22" t="s">
        <v>2050</v>
      </c>
      <c r="F219" s="22" t="s">
        <v>1255</v>
      </c>
      <c r="G219" s="22" t="s">
        <v>405</v>
      </c>
      <c r="H219" s="17">
        <v>44755</v>
      </c>
      <c r="I219" s="22" t="s">
        <v>4587</v>
      </c>
      <c r="L219" s="8"/>
    </row>
    <row r="220" spans="1:12">
      <c r="A220" s="22">
        <f t="shared" si="7"/>
        <v>216</v>
      </c>
      <c r="B220" s="21" t="str">
        <f t="shared" si="8"/>
        <v>80000662</v>
      </c>
      <c r="C220" s="21">
        <v>80000662</v>
      </c>
      <c r="D220" s="22"/>
      <c r="E220" s="22" t="s">
        <v>2868</v>
      </c>
      <c r="F220" s="22" t="s">
        <v>1255</v>
      </c>
      <c r="G220" s="22" t="s">
        <v>405</v>
      </c>
      <c r="H220" s="17">
        <v>44766</v>
      </c>
      <c r="I220" s="22" t="s">
        <v>4587</v>
      </c>
      <c r="L220" s="8"/>
    </row>
    <row r="221" spans="1:12">
      <c r="A221" s="22">
        <f t="shared" si="7"/>
        <v>217</v>
      </c>
      <c r="B221" s="21" t="str">
        <f t="shared" si="8"/>
        <v>BMP_1</v>
      </c>
      <c r="C221" s="21" t="s">
        <v>6984</v>
      </c>
      <c r="D221" s="22"/>
      <c r="E221" s="22" t="s">
        <v>417</v>
      </c>
      <c r="F221" s="22" t="s">
        <v>326</v>
      </c>
      <c r="G221" s="22" t="s">
        <v>386</v>
      </c>
      <c r="H221" s="17">
        <v>44766</v>
      </c>
      <c r="I221" s="22" t="s">
        <v>4587</v>
      </c>
      <c r="L221" s="8"/>
    </row>
    <row r="222" spans="1:12">
      <c r="A222" s="22">
        <f t="shared" si="7"/>
        <v>218</v>
      </c>
      <c r="B222" s="21" t="str">
        <f t="shared" si="8"/>
        <v>80000678</v>
      </c>
      <c r="C222" s="21">
        <v>80000678</v>
      </c>
      <c r="D222" s="22"/>
      <c r="E222" s="22" t="s">
        <v>1261</v>
      </c>
      <c r="F222" s="22" t="s">
        <v>1255</v>
      </c>
      <c r="G222" s="22" t="s">
        <v>405</v>
      </c>
      <c r="H222" s="17">
        <v>44766</v>
      </c>
      <c r="I222" s="22" t="s">
        <v>4587</v>
      </c>
      <c r="L222" s="8"/>
    </row>
    <row r="223" spans="1:12">
      <c r="A223" s="22">
        <f t="shared" si="7"/>
        <v>219</v>
      </c>
      <c r="B223" s="21" t="str">
        <f t="shared" si="8"/>
        <v>80002517</v>
      </c>
      <c r="C223" s="21">
        <v>80002517</v>
      </c>
      <c r="D223" s="22"/>
      <c r="E223" s="22" t="s">
        <v>3409</v>
      </c>
      <c r="F223" s="22" t="s">
        <v>1255</v>
      </c>
      <c r="G223" s="22" t="s">
        <v>405</v>
      </c>
      <c r="H223" s="17">
        <v>44769</v>
      </c>
      <c r="I223" s="22" t="s">
        <v>4587</v>
      </c>
      <c r="L223" s="8"/>
    </row>
    <row r="224" spans="1:12">
      <c r="A224" s="22">
        <f t="shared" si="7"/>
        <v>220</v>
      </c>
      <c r="B224" s="21" t="str">
        <f t="shared" si="8"/>
        <v>80000649</v>
      </c>
      <c r="C224" s="21">
        <v>80000649</v>
      </c>
      <c r="D224" s="22"/>
      <c r="E224" s="22" t="s">
        <v>2918</v>
      </c>
      <c r="F224" s="22" t="s">
        <v>1255</v>
      </c>
      <c r="G224" s="22" t="s">
        <v>405</v>
      </c>
      <c r="H224" s="17">
        <v>44769</v>
      </c>
      <c r="I224" s="22" t="s">
        <v>4587</v>
      </c>
      <c r="L224" s="8"/>
    </row>
    <row r="225" spans="1:12">
      <c r="A225" s="22">
        <f t="shared" si="7"/>
        <v>221</v>
      </c>
      <c r="B225" s="21" t="str">
        <f t="shared" si="8"/>
        <v>80002740</v>
      </c>
      <c r="C225" s="21">
        <v>80002740</v>
      </c>
      <c r="D225" s="22"/>
      <c r="E225" s="22" t="s">
        <v>7034</v>
      </c>
      <c r="F225" s="22" t="s">
        <v>1255</v>
      </c>
      <c r="G225" s="22" t="s">
        <v>405</v>
      </c>
      <c r="H225" s="17">
        <v>44769</v>
      </c>
      <c r="I225" s="22" t="s">
        <v>4587</v>
      </c>
      <c r="L225" s="8"/>
    </row>
    <row r="226" spans="1:12">
      <c r="A226" s="22">
        <f t="shared" si="7"/>
        <v>222</v>
      </c>
      <c r="B226" s="21" t="str">
        <f t="shared" si="8"/>
        <v>80002549</v>
      </c>
      <c r="C226" s="21">
        <v>80002549</v>
      </c>
      <c r="D226" s="22"/>
      <c r="E226" s="22" t="s">
        <v>3600</v>
      </c>
      <c r="F226" s="22" t="s">
        <v>1255</v>
      </c>
      <c r="G226" s="22" t="s">
        <v>405</v>
      </c>
      <c r="H226" s="17">
        <v>44769</v>
      </c>
      <c r="I226" s="22" t="s">
        <v>4587</v>
      </c>
      <c r="L226" s="8"/>
    </row>
    <row r="227" spans="1:12">
      <c r="A227" s="22">
        <f t="shared" si="7"/>
        <v>223</v>
      </c>
      <c r="B227" s="21" t="str">
        <f t="shared" si="8"/>
        <v>80002207</v>
      </c>
      <c r="C227" s="21">
        <v>80002207</v>
      </c>
      <c r="D227" s="22"/>
      <c r="E227" s="22" t="s">
        <v>1794</v>
      </c>
      <c r="F227" s="22" t="s">
        <v>1255</v>
      </c>
      <c r="G227" s="22" t="s">
        <v>405</v>
      </c>
      <c r="H227" s="17">
        <v>44769</v>
      </c>
      <c r="I227" s="22" t="s">
        <v>4587</v>
      </c>
      <c r="L227" s="8"/>
    </row>
    <row r="228" spans="1:12">
      <c r="A228" s="22">
        <f t="shared" si="7"/>
        <v>224</v>
      </c>
      <c r="B228" s="21" t="str">
        <f t="shared" si="8"/>
        <v>80002868</v>
      </c>
      <c r="C228" s="21">
        <v>80002868</v>
      </c>
      <c r="D228" s="22"/>
      <c r="E228" s="22" t="s">
        <v>1317</v>
      </c>
      <c r="F228" s="22" t="s">
        <v>1255</v>
      </c>
      <c r="G228" s="22" t="s">
        <v>405</v>
      </c>
      <c r="H228" s="17">
        <v>44769</v>
      </c>
      <c r="I228" s="22" t="s">
        <v>4587</v>
      </c>
      <c r="L228" s="8"/>
    </row>
    <row r="229" spans="1:12">
      <c r="A229" s="22">
        <f t="shared" si="7"/>
        <v>225</v>
      </c>
      <c r="B229" s="21" t="str">
        <f t="shared" si="8"/>
        <v>80001823</v>
      </c>
      <c r="C229" s="21">
        <v>80001823</v>
      </c>
      <c r="D229" s="22"/>
      <c r="E229" s="22" t="s">
        <v>3746</v>
      </c>
      <c r="F229" s="22" t="s">
        <v>1255</v>
      </c>
      <c r="G229" s="22" t="s">
        <v>405</v>
      </c>
      <c r="H229" s="17">
        <v>44769</v>
      </c>
      <c r="I229" s="22" t="s">
        <v>4587</v>
      </c>
      <c r="L229" s="8"/>
    </row>
    <row r="230" spans="1:12">
      <c r="A230" s="22">
        <f t="shared" si="7"/>
        <v>226</v>
      </c>
      <c r="B230" s="21" t="str">
        <f t="shared" si="8"/>
        <v>80004718</v>
      </c>
      <c r="C230" s="21">
        <v>80004718</v>
      </c>
      <c r="D230" s="22"/>
      <c r="E230" s="22" t="s">
        <v>7035</v>
      </c>
      <c r="F230" s="22" t="s">
        <v>1255</v>
      </c>
      <c r="G230" s="22" t="s">
        <v>328</v>
      </c>
      <c r="H230" s="17">
        <v>44773</v>
      </c>
      <c r="I230" s="22" t="s">
        <v>4587</v>
      </c>
      <c r="L230" s="8"/>
    </row>
    <row r="231" spans="1:12">
      <c r="A231" s="22">
        <f t="shared" si="7"/>
        <v>227</v>
      </c>
      <c r="B231" s="21" t="str">
        <f t="shared" si="8"/>
        <v>80002348</v>
      </c>
      <c r="C231" s="21">
        <v>80002348</v>
      </c>
      <c r="D231" s="22"/>
      <c r="E231" s="22" t="s">
        <v>2628</v>
      </c>
      <c r="F231" s="22" t="s">
        <v>1255</v>
      </c>
      <c r="G231" s="22" t="s">
        <v>405</v>
      </c>
      <c r="H231" s="17">
        <v>44773</v>
      </c>
      <c r="I231" s="22" t="s">
        <v>4587</v>
      </c>
      <c r="L231" s="8"/>
    </row>
    <row r="232" spans="1:12">
      <c r="A232" s="22">
        <f t="shared" si="7"/>
        <v>228</v>
      </c>
      <c r="B232" s="21" t="str">
        <f t="shared" si="8"/>
        <v>80002377</v>
      </c>
      <c r="C232" s="21">
        <v>80002377</v>
      </c>
      <c r="D232" s="22"/>
      <c r="E232" s="22" t="s">
        <v>1494</v>
      </c>
      <c r="F232" s="22" t="s">
        <v>1255</v>
      </c>
      <c r="G232" s="22" t="s">
        <v>405</v>
      </c>
      <c r="H232" s="17">
        <v>44773</v>
      </c>
      <c r="I232" s="22" t="s">
        <v>4587</v>
      </c>
      <c r="L232" s="8"/>
    </row>
    <row r="233" spans="1:12">
      <c r="A233" s="22">
        <f t="shared" si="7"/>
        <v>229</v>
      </c>
      <c r="B233" s="21" t="str">
        <f t="shared" si="8"/>
        <v>80002212</v>
      </c>
      <c r="C233" s="21">
        <v>80002212</v>
      </c>
      <c r="D233" s="22"/>
      <c r="E233" s="22" t="s">
        <v>7036</v>
      </c>
      <c r="F233" s="22" t="s">
        <v>1255</v>
      </c>
      <c r="G233" s="22" t="s">
        <v>405</v>
      </c>
      <c r="H233" s="17">
        <v>44773</v>
      </c>
      <c r="I233" s="22" t="s">
        <v>4587</v>
      </c>
      <c r="L233" s="8"/>
    </row>
    <row r="234" spans="1:12">
      <c r="A234" s="22">
        <f t="shared" si="7"/>
        <v>230</v>
      </c>
      <c r="B234" s="21" t="str">
        <f t="shared" si="8"/>
        <v>80002569</v>
      </c>
      <c r="C234" s="21">
        <v>80002569</v>
      </c>
      <c r="D234" s="22"/>
      <c r="E234" s="22" t="s">
        <v>1575</v>
      </c>
      <c r="F234" s="22" t="s">
        <v>1255</v>
      </c>
      <c r="G234" s="22" t="s">
        <v>405</v>
      </c>
      <c r="H234" s="17">
        <v>44773</v>
      </c>
      <c r="I234" s="22" t="s">
        <v>4587</v>
      </c>
      <c r="L234" s="8"/>
    </row>
    <row r="235" spans="1:12">
      <c r="A235" s="22">
        <f t="shared" si="7"/>
        <v>231</v>
      </c>
      <c r="B235" s="21" t="str">
        <f t="shared" si="8"/>
        <v>80001347</v>
      </c>
      <c r="C235" s="21">
        <v>80001347</v>
      </c>
      <c r="D235" s="22"/>
      <c r="E235" s="22" t="s">
        <v>1610</v>
      </c>
      <c r="F235" s="22" t="s">
        <v>1255</v>
      </c>
      <c r="G235" s="22" t="s">
        <v>405</v>
      </c>
      <c r="H235" s="17">
        <v>44773</v>
      </c>
      <c r="I235" s="22" t="s">
        <v>4587</v>
      </c>
      <c r="L235" s="8"/>
    </row>
    <row r="236" spans="1:12">
      <c r="A236" s="22">
        <f t="shared" si="7"/>
        <v>232</v>
      </c>
      <c r="B236" s="21" t="str">
        <f t="shared" si="8"/>
        <v>80002614</v>
      </c>
      <c r="C236" s="21">
        <v>80002614</v>
      </c>
      <c r="D236" s="22"/>
      <c r="E236" s="22" t="s">
        <v>2255</v>
      </c>
      <c r="F236" s="22" t="s">
        <v>1255</v>
      </c>
      <c r="G236" s="22" t="s">
        <v>405</v>
      </c>
      <c r="H236" s="17">
        <v>44773</v>
      </c>
      <c r="I236" s="22" t="s">
        <v>4587</v>
      </c>
      <c r="L236" s="8"/>
    </row>
    <row r="237" spans="1:12">
      <c r="A237" s="22">
        <f t="shared" si="7"/>
        <v>233</v>
      </c>
      <c r="B237" s="21" t="str">
        <f t="shared" si="8"/>
        <v>DWI PRASETYO</v>
      </c>
      <c r="C237" s="21" t="s">
        <v>1872</v>
      </c>
      <c r="D237" s="22"/>
      <c r="E237" s="22" t="s">
        <v>1872</v>
      </c>
      <c r="F237" s="22" t="s">
        <v>1255</v>
      </c>
      <c r="G237" s="22" t="s">
        <v>405</v>
      </c>
      <c r="H237" s="17">
        <v>44773</v>
      </c>
      <c r="I237" s="22" t="s">
        <v>4587</v>
      </c>
      <c r="L237" s="8"/>
    </row>
    <row r="238" spans="1:12">
      <c r="A238" s="22">
        <f t="shared" si="7"/>
        <v>234</v>
      </c>
      <c r="B238" s="21" t="str">
        <f t="shared" si="8"/>
        <v>MUH SYAWALUDIN</v>
      </c>
      <c r="C238" s="21" t="s">
        <v>2417</v>
      </c>
      <c r="D238" s="22"/>
      <c r="E238" s="22" t="s">
        <v>2417</v>
      </c>
      <c r="F238" s="22" t="s">
        <v>1255</v>
      </c>
      <c r="G238" s="22" t="s">
        <v>405</v>
      </c>
      <c r="H238" s="17">
        <v>44773</v>
      </c>
      <c r="I238" s="22" t="s">
        <v>4587</v>
      </c>
      <c r="L238" s="8"/>
    </row>
    <row r="239" spans="1:12">
      <c r="A239" s="22">
        <f t="shared" si="7"/>
        <v>235</v>
      </c>
      <c r="B239" s="21" t="str">
        <f t="shared" si="8"/>
        <v>M FEBRIYANTO</v>
      </c>
      <c r="C239" s="21" t="s">
        <v>7037</v>
      </c>
      <c r="D239" s="22"/>
      <c r="E239" s="22" t="s">
        <v>7037</v>
      </c>
      <c r="F239" s="22" t="s">
        <v>1255</v>
      </c>
      <c r="G239" s="22" t="s">
        <v>405</v>
      </c>
      <c r="H239" s="17">
        <v>44773</v>
      </c>
      <c r="I239" s="22" t="s">
        <v>4587</v>
      </c>
      <c r="L239" s="8"/>
    </row>
    <row r="240" spans="1:12">
      <c r="A240" s="22">
        <f t="shared" si="7"/>
        <v>236</v>
      </c>
      <c r="B240" s="21" t="str">
        <f t="shared" si="8"/>
        <v>80000863</v>
      </c>
      <c r="C240" s="21">
        <v>80000863</v>
      </c>
      <c r="D240" s="22"/>
      <c r="E240" s="22" t="s">
        <v>7038</v>
      </c>
      <c r="F240" s="22" t="s">
        <v>1255</v>
      </c>
      <c r="G240" s="22" t="s">
        <v>405</v>
      </c>
      <c r="H240" s="17">
        <v>44773</v>
      </c>
      <c r="I240" s="22" t="s">
        <v>4587</v>
      </c>
      <c r="L240" s="8"/>
    </row>
    <row r="241" spans="1:12">
      <c r="A241" s="22">
        <f t="shared" si="7"/>
        <v>237</v>
      </c>
      <c r="B241" s="21" t="str">
        <f t="shared" si="8"/>
        <v>SYAH NOBRI A</v>
      </c>
      <c r="C241" s="21" t="s">
        <v>7039</v>
      </c>
      <c r="D241" s="22"/>
      <c r="E241" s="22" t="s">
        <v>7039</v>
      </c>
      <c r="F241" s="22" t="s">
        <v>1255</v>
      </c>
      <c r="G241" s="22" t="s">
        <v>405</v>
      </c>
      <c r="H241" s="17">
        <v>44773</v>
      </c>
      <c r="I241" s="22" t="s">
        <v>4587</v>
      </c>
      <c r="L241" s="8"/>
    </row>
    <row r="242" spans="1:12">
      <c r="A242" s="22">
        <f t="shared" si="7"/>
        <v>238</v>
      </c>
      <c r="B242" s="21" t="str">
        <f t="shared" si="8"/>
        <v>BMP2112212</v>
      </c>
      <c r="C242" s="21" t="s">
        <v>496</v>
      </c>
      <c r="D242" s="22"/>
      <c r="E242" s="22" t="s">
        <v>497</v>
      </c>
      <c r="F242" s="22" t="s">
        <v>326</v>
      </c>
      <c r="G242" s="22" t="s">
        <v>328</v>
      </c>
      <c r="H242" s="17">
        <v>44773</v>
      </c>
      <c r="I242" s="22" t="s">
        <v>4587</v>
      </c>
      <c r="L242" s="8"/>
    </row>
    <row r="243" spans="1:12">
      <c r="A243" s="22">
        <f t="shared" si="7"/>
        <v>239</v>
      </c>
      <c r="B243" s="21" t="str">
        <f t="shared" si="8"/>
        <v>80003626</v>
      </c>
      <c r="C243" s="21">
        <v>80003626</v>
      </c>
      <c r="D243" s="22"/>
      <c r="E243" s="22" t="s">
        <v>2886</v>
      </c>
      <c r="F243" s="22" t="s">
        <v>1255</v>
      </c>
      <c r="G243" s="22" t="s">
        <v>405</v>
      </c>
      <c r="H243" s="17">
        <v>44773</v>
      </c>
      <c r="I243" s="22" t="s">
        <v>4587</v>
      </c>
      <c r="L243" s="8"/>
    </row>
    <row r="244" spans="1:12">
      <c r="A244" s="22">
        <f t="shared" si="7"/>
        <v>240</v>
      </c>
      <c r="B244" s="21" t="str">
        <f t="shared" si="8"/>
        <v>80000850</v>
      </c>
      <c r="C244" s="21">
        <v>80000850</v>
      </c>
      <c r="D244" s="22"/>
      <c r="E244" s="22" t="s">
        <v>7040</v>
      </c>
      <c r="F244" s="22" t="s">
        <v>1255</v>
      </c>
      <c r="G244" s="22" t="s">
        <v>405</v>
      </c>
      <c r="H244" s="17">
        <v>44773</v>
      </c>
      <c r="I244" s="22" t="s">
        <v>4587</v>
      </c>
      <c r="L244" s="8"/>
    </row>
    <row r="245" spans="1:12">
      <c r="A245" s="22">
        <f t="shared" si="7"/>
        <v>241</v>
      </c>
      <c r="B245" s="21" t="str">
        <f t="shared" si="8"/>
        <v>80003636</v>
      </c>
      <c r="C245" s="21">
        <v>80003636</v>
      </c>
      <c r="D245" s="22"/>
      <c r="E245" s="22" t="s">
        <v>2817</v>
      </c>
      <c r="F245" s="22" t="s">
        <v>1255</v>
      </c>
      <c r="G245" s="22" t="s">
        <v>405</v>
      </c>
      <c r="H245" s="17">
        <v>44776</v>
      </c>
      <c r="I245" s="22" t="s">
        <v>4587</v>
      </c>
      <c r="L245" s="8"/>
    </row>
    <row r="246" spans="1:12">
      <c r="A246" s="22">
        <f t="shared" ref="A246:A265" si="9">A245+1</f>
        <v>242</v>
      </c>
      <c r="B246" s="21" t="str">
        <f t="shared" ref="B246:B265" si="10">TEXT(C246,"00000000")</f>
        <v>80000863</v>
      </c>
      <c r="C246" s="21">
        <v>80000863</v>
      </c>
      <c r="D246" s="22"/>
      <c r="E246" s="22" t="s">
        <v>7038</v>
      </c>
      <c r="F246" s="22" t="s">
        <v>1255</v>
      </c>
      <c r="G246" s="22" t="s">
        <v>405</v>
      </c>
      <c r="H246" s="17">
        <v>44776</v>
      </c>
      <c r="I246" s="22" t="s">
        <v>4587</v>
      </c>
      <c r="L246" s="8"/>
    </row>
    <row r="247" spans="1:12">
      <c r="A247" s="22">
        <f t="shared" si="9"/>
        <v>243</v>
      </c>
      <c r="B247" s="21" t="str">
        <f t="shared" si="10"/>
        <v>80003521</v>
      </c>
      <c r="C247" s="21">
        <v>80003521</v>
      </c>
      <c r="D247" s="22"/>
      <c r="E247" s="22" t="s">
        <v>7041</v>
      </c>
      <c r="F247" s="22" t="s">
        <v>1255</v>
      </c>
      <c r="G247" s="22" t="s">
        <v>405</v>
      </c>
      <c r="H247" s="17">
        <v>44776</v>
      </c>
      <c r="I247" s="22" t="s">
        <v>4587</v>
      </c>
      <c r="L247" s="8"/>
    </row>
    <row r="248" spans="1:12">
      <c r="A248" s="22">
        <f t="shared" si="9"/>
        <v>244</v>
      </c>
      <c r="B248" s="21" t="str">
        <f t="shared" si="10"/>
        <v>80004258</v>
      </c>
      <c r="C248" s="21">
        <v>80004258</v>
      </c>
      <c r="D248" s="22"/>
      <c r="E248" s="22" t="s">
        <v>7042</v>
      </c>
      <c r="F248" s="22" t="s">
        <v>1255</v>
      </c>
      <c r="G248" s="22" t="s">
        <v>328</v>
      </c>
      <c r="H248" s="17">
        <v>44776</v>
      </c>
      <c r="I248" s="22" t="s">
        <v>4587</v>
      </c>
      <c r="L248" s="8"/>
    </row>
    <row r="249" spans="1:12">
      <c r="A249" s="22">
        <f t="shared" si="9"/>
        <v>245</v>
      </c>
      <c r="B249" s="21" t="str">
        <f t="shared" si="10"/>
        <v>BMP_3</v>
      </c>
      <c r="C249" s="21" t="s">
        <v>4389</v>
      </c>
      <c r="D249" s="22"/>
      <c r="E249" s="22" t="s">
        <v>612</v>
      </c>
      <c r="F249" s="22" t="s">
        <v>326</v>
      </c>
      <c r="G249" s="22" t="s">
        <v>328</v>
      </c>
      <c r="H249" s="17">
        <v>44776</v>
      </c>
      <c r="I249" s="22" t="s">
        <v>4587</v>
      </c>
      <c r="L249" s="8"/>
    </row>
    <row r="250" spans="1:12">
      <c r="A250" s="22">
        <f t="shared" si="9"/>
        <v>246</v>
      </c>
      <c r="B250" s="21" t="str">
        <f t="shared" si="10"/>
        <v>80001354</v>
      </c>
      <c r="C250" s="21">
        <v>80001354</v>
      </c>
      <c r="D250" s="22"/>
      <c r="E250" s="22" t="s">
        <v>4405</v>
      </c>
      <c r="F250" s="22" t="s">
        <v>1255</v>
      </c>
      <c r="G250" s="22" t="s">
        <v>328</v>
      </c>
      <c r="H250" s="17">
        <v>44776</v>
      </c>
      <c r="I250" s="22" t="s">
        <v>4587</v>
      </c>
      <c r="L250" s="8"/>
    </row>
    <row r="251" spans="1:12">
      <c r="A251" s="22">
        <f t="shared" si="9"/>
        <v>247</v>
      </c>
      <c r="B251" s="21" t="str">
        <f t="shared" si="10"/>
        <v>MEGI</v>
      </c>
      <c r="C251" s="21" t="s">
        <v>505</v>
      </c>
      <c r="D251" s="22"/>
      <c r="E251" s="22" t="s">
        <v>505</v>
      </c>
      <c r="F251" s="22" t="s">
        <v>326</v>
      </c>
      <c r="G251" s="22" t="s">
        <v>328</v>
      </c>
      <c r="H251" s="17">
        <v>44776</v>
      </c>
      <c r="I251" s="22" t="s">
        <v>4587</v>
      </c>
      <c r="L251" s="8"/>
    </row>
    <row r="252" spans="1:12">
      <c r="A252" s="22">
        <f t="shared" si="9"/>
        <v>248</v>
      </c>
      <c r="B252" s="21" t="str">
        <f t="shared" si="10"/>
        <v>BASO MUHLIS</v>
      </c>
      <c r="C252" s="21" t="s">
        <v>7043</v>
      </c>
      <c r="D252" s="22"/>
      <c r="E252" s="22" t="s">
        <v>7043</v>
      </c>
      <c r="F252" s="22"/>
      <c r="G252" s="22" t="s">
        <v>328</v>
      </c>
      <c r="H252" s="17">
        <v>44776</v>
      </c>
      <c r="I252" s="22" t="s">
        <v>4587</v>
      </c>
      <c r="L252" s="8"/>
    </row>
    <row r="253" spans="1:12">
      <c r="A253" s="22">
        <f t="shared" si="9"/>
        <v>249</v>
      </c>
      <c r="B253" s="21" t="str">
        <f t="shared" si="10"/>
        <v>80003992</v>
      </c>
      <c r="C253" s="21">
        <v>80003992</v>
      </c>
      <c r="D253" s="22"/>
      <c r="E253" s="22" t="s">
        <v>2850</v>
      </c>
      <c r="F253" s="22" t="s">
        <v>1255</v>
      </c>
      <c r="G253" s="22" t="s">
        <v>405</v>
      </c>
      <c r="H253" s="17">
        <v>44776</v>
      </c>
      <c r="I253" s="22" t="s">
        <v>4587</v>
      </c>
      <c r="L253" s="8"/>
    </row>
    <row r="254" spans="1:12">
      <c r="A254" s="22">
        <f t="shared" si="9"/>
        <v>250</v>
      </c>
      <c r="B254" s="21" t="str">
        <f t="shared" si="10"/>
        <v>80001359</v>
      </c>
      <c r="C254" s="21">
        <v>80001359</v>
      </c>
      <c r="D254" s="22"/>
      <c r="E254" s="22" t="s">
        <v>4132</v>
      </c>
      <c r="F254" s="22" t="s">
        <v>1255</v>
      </c>
      <c r="G254" s="22" t="s">
        <v>328</v>
      </c>
      <c r="H254" s="17">
        <v>44776</v>
      </c>
      <c r="I254" s="22" t="s">
        <v>4587</v>
      </c>
      <c r="L254" s="8"/>
    </row>
    <row r="255" spans="1:12">
      <c r="A255" s="22">
        <f t="shared" si="9"/>
        <v>251</v>
      </c>
      <c r="B255" s="21" t="str">
        <f t="shared" si="10"/>
        <v>80003134</v>
      </c>
      <c r="C255" s="21">
        <v>80003134</v>
      </c>
      <c r="D255" s="22"/>
      <c r="E255" s="22" t="s">
        <v>7044</v>
      </c>
      <c r="F255" s="22" t="s">
        <v>1255</v>
      </c>
      <c r="G255" s="22" t="s">
        <v>328</v>
      </c>
      <c r="H255" s="17">
        <v>44776</v>
      </c>
      <c r="I255" s="22" t="s">
        <v>4587</v>
      </c>
      <c r="L255" s="8"/>
    </row>
    <row r="256" spans="1:12">
      <c r="A256" s="22">
        <f t="shared" si="9"/>
        <v>252</v>
      </c>
      <c r="B256" s="21" t="str">
        <f t="shared" si="10"/>
        <v>80001358</v>
      </c>
      <c r="C256" s="21">
        <v>80001358</v>
      </c>
      <c r="D256" s="22"/>
      <c r="E256" s="22" t="s">
        <v>2893</v>
      </c>
      <c r="F256" s="22" t="s">
        <v>1255</v>
      </c>
      <c r="G256" s="22" t="s">
        <v>328</v>
      </c>
      <c r="H256" s="17">
        <v>44776</v>
      </c>
      <c r="I256" s="22" t="s">
        <v>4587</v>
      </c>
      <c r="L256" s="8"/>
    </row>
    <row r="257" spans="1:12">
      <c r="A257" s="22">
        <f t="shared" si="9"/>
        <v>253</v>
      </c>
      <c r="B257" s="21" t="str">
        <f t="shared" si="10"/>
        <v>00000477</v>
      </c>
      <c r="C257" s="21">
        <v>477</v>
      </c>
      <c r="D257" s="22"/>
      <c r="E257" s="22" t="s">
        <v>7045</v>
      </c>
      <c r="F257" s="22" t="s">
        <v>783</v>
      </c>
      <c r="G257" s="22" t="s">
        <v>328</v>
      </c>
      <c r="H257" s="17">
        <v>44776</v>
      </c>
      <c r="I257" s="22" t="s">
        <v>4587</v>
      </c>
      <c r="L257" s="8"/>
    </row>
    <row r="258" spans="1:12">
      <c r="A258" s="22">
        <f t="shared" si="9"/>
        <v>254</v>
      </c>
      <c r="B258" s="21" t="str">
        <f t="shared" si="10"/>
        <v>80002498</v>
      </c>
      <c r="C258" s="21">
        <v>80002498</v>
      </c>
      <c r="D258" s="22"/>
      <c r="E258" s="22" t="s">
        <v>7046</v>
      </c>
      <c r="F258" s="22" t="s">
        <v>1255</v>
      </c>
      <c r="G258" s="22" t="s">
        <v>328</v>
      </c>
      <c r="H258" s="17">
        <v>44776</v>
      </c>
      <c r="I258" s="22" t="s">
        <v>4587</v>
      </c>
      <c r="L258" s="8"/>
    </row>
    <row r="259" spans="1:12">
      <c r="A259" s="22">
        <f t="shared" si="9"/>
        <v>255</v>
      </c>
      <c r="B259" s="21" t="str">
        <f t="shared" si="10"/>
        <v>SUI - 1901006</v>
      </c>
      <c r="C259" s="21" t="s">
        <v>3831</v>
      </c>
      <c r="D259" s="22"/>
      <c r="E259" s="22" t="s">
        <v>7047</v>
      </c>
      <c r="F259" s="22" t="s">
        <v>3799</v>
      </c>
      <c r="G259" s="22" t="s">
        <v>328</v>
      </c>
      <c r="H259" s="17">
        <v>44776</v>
      </c>
      <c r="I259" s="22" t="s">
        <v>4587</v>
      </c>
      <c r="L259" s="8"/>
    </row>
    <row r="260" spans="1:12">
      <c r="A260" s="22">
        <f t="shared" si="9"/>
        <v>256</v>
      </c>
      <c r="B260" s="21" t="str">
        <f t="shared" si="10"/>
        <v>80003789</v>
      </c>
      <c r="C260" s="21">
        <v>80003789</v>
      </c>
      <c r="D260" s="22"/>
      <c r="E260" s="22" t="s">
        <v>7048</v>
      </c>
      <c r="F260" s="22" t="s">
        <v>1255</v>
      </c>
      <c r="G260" s="22" t="s">
        <v>405</v>
      </c>
      <c r="H260" s="17">
        <v>44776</v>
      </c>
      <c r="I260" s="22" t="s">
        <v>4587</v>
      </c>
      <c r="L260" s="8"/>
    </row>
    <row r="261" spans="1:12">
      <c r="A261" s="22">
        <f t="shared" si="9"/>
        <v>257</v>
      </c>
      <c r="B261" s="21" t="str">
        <f t="shared" si="10"/>
        <v>80000284</v>
      </c>
      <c r="C261" s="21">
        <v>80000284</v>
      </c>
      <c r="D261" s="22"/>
      <c r="E261" s="22" t="s">
        <v>7049</v>
      </c>
      <c r="F261" s="22" t="s">
        <v>1255</v>
      </c>
      <c r="G261" s="22" t="s">
        <v>405</v>
      </c>
      <c r="H261" s="17">
        <v>44780</v>
      </c>
      <c r="I261" s="22" t="s">
        <v>4587</v>
      </c>
      <c r="L261" s="8"/>
    </row>
    <row r="262" spans="1:12">
      <c r="A262" s="22">
        <f t="shared" si="9"/>
        <v>258</v>
      </c>
      <c r="B262" s="21" t="str">
        <f t="shared" si="10"/>
        <v>80002747</v>
      </c>
      <c r="C262" s="21">
        <v>80002747</v>
      </c>
      <c r="D262" s="22"/>
      <c r="E262" s="22" t="s">
        <v>7050</v>
      </c>
      <c r="F262" s="22" t="s">
        <v>1255</v>
      </c>
      <c r="G262" s="22" t="s">
        <v>405</v>
      </c>
      <c r="H262" s="17">
        <v>44780</v>
      </c>
      <c r="I262" s="22" t="s">
        <v>4587</v>
      </c>
      <c r="L262" s="8"/>
    </row>
    <row r="263" spans="1:12">
      <c r="A263" s="22">
        <f t="shared" si="9"/>
        <v>259</v>
      </c>
      <c r="B263" s="21" t="str">
        <f t="shared" si="10"/>
        <v>80002715</v>
      </c>
      <c r="C263" s="21" t="s">
        <v>3434</v>
      </c>
      <c r="D263" s="22"/>
      <c r="E263" s="22" t="s">
        <v>3435</v>
      </c>
      <c r="F263" s="22" t="s">
        <v>1255</v>
      </c>
      <c r="G263" s="22" t="s">
        <v>405</v>
      </c>
      <c r="H263" s="17">
        <v>44780</v>
      </c>
      <c r="I263" s="22" t="s">
        <v>4587</v>
      </c>
      <c r="L263" s="8"/>
    </row>
    <row r="264" spans="1:12">
      <c r="A264" s="22">
        <f t="shared" si="9"/>
        <v>260</v>
      </c>
      <c r="B264" s="21" t="str">
        <f t="shared" si="10"/>
        <v>80004894</v>
      </c>
      <c r="C264" s="21">
        <v>80004894</v>
      </c>
      <c r="D264" s="22"/>
      <c r="E264" s="22" t="s">
        <v>3639</v>
      </c>
      <c r="F264" s="22" t="s">
        <v>1255</v>
      </c>
      <c r="G264" s="22" t="s">
        <v>328</v>
      </c>
      <c r="H264" s="17">
        <v>44780</v>
      </c>
      <c r="I264" s="22" t="s">
        <v>4587</v>
      </c>
      <c r="L264" s="8"/>
    </row>
    <row r="265" spans="1:12">
      <c r="A265" s="22">
        <f t="shared" si="9"/>
        <v>261</v>
      </c>
      <c r="B265" s="21" t="str">
        <f t="shared" si="10"/>
        <v>80004900</v>
      </c>
      <c r="C265" s="21">
        <v>80004900</v>
      </c>
      <c r="D265" s="22"/>
      <c r="E265" s="22" t="s">
        <v>7051</v>
      </c>
      <c r="F265" s="22" t="s">
        <v>1255</v>
      </c>
      <c r="G265" s="22" t="s">
        <v>328</v>
      </c>
      <c r="H265" s="17">
        <v>44780</v>
      </c>
      <c r="I265" s="22" t="s">
        <v>4587</v>
      </c>
      <c r="L265" s="8"/>
    </row>
  </sheetData>
  <sheetProtection algorithmName="SHA-512" hashValue="T8pwatuvYIdi2d3bRV1ktk8EF5U7CP8GFosK0THpy7Nic2w0U9otME1kMb6EaYiSwAAfz7448azgr5+ooY71hg==" saltValue="ff71gWFSxg8Up+vf+aOF5g==" spinCount="100000" sheet="1" objects="1" scenarios="1"/>
  <autoFilter ref="A4:L265" xr:uid="{2121E0B4-439D-4511-BFF0-8E296403C613}"/>
  <conditionalFormatting sqref="B1:B1048576">
    <cfRule type="duplicateValues" dxfId="4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8789-BD88-4095-858E-446174103C58}">
  <sheetPr>
    <tabColor theme="5" tint="0.39997558519241921"/>
  </sheetPr>
  <dimension ref="A1:L495"/>
  <sheetViews>
    <sheetView topLeftCell="D1" zoomScale="85" zoomScaleNormal="85" workbookViewId="0">
      <pane ySplit="4" topLeftCell="A464" activePane="bottomLeft" state="frozen"/>
      <selection pane="bottomLeft" activeCell="E15" sqref="E15"/>
      <selection activeCell="E15" sqref="E15"/>
    </sheetView>
  </sheetViews>
  <sheetFormatPr defaultColWidth="9.140625" defaultRowHeight="14.45"/>
  <cols>
    <col min="1" max="1" width="5.85546875" style="14" customWidth="1"/>
    <col min="2" max="2" width="18.85546875" style="8" bestFit="1" customWidth="1"/>
    <col min="3" max="3" width="19.5703125" style="8" customWidth="1"/>
    <col min="4" max="4" width="9.7109375" style="14" customWidth="1"/>
    <col min="5" max="5" width="32.7109375" style="14" bestFit="1" customWidth="1"/>
    <col min="6" max="6" width="22" style="14" bestFit="1" customWidth="1"/>
    <col min="7" max="7" width="13.7109375" style="14" bestFit="1" customWidth="1"/>
    <col min="8" max="8" width="12.7109375" style="15" customWidth="1"/>
    <col min="9" max="9" width="11.42578125" style="14" customWidth="1"/>
    <col min="10" max="16384" width="9.140625" style="14"/>
  </cols>
  <sheetData>
    <row r="1" spans="1:12" ht="9.9499999999999993" customHeight="1"/>
    <row r="2" spans="1:12">
      <c r="A2" s="18" t="s">
        <v>7052</v>
      </c>
    </row>
    <row r="3" spans="1:12" ht="9.9499999999999993" customHeight="1"/>
    <row r="4" spans="1:12" s="13" customFormat="1" ht="30" customHeight="1">
      <c r="A4" s="19" t="s">
        <v>1</v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8</v>
      </c>
      <c r="H4" s="16" t="s">
        <v>3952</v>
      </c>
      <c r="I4" s="19" t="s">
        <v>4586</v>
      </c>
    </row>
    <row r="5" spans="1:12">
      <c r="A5" s="22">
        <v>1</v>
      </c>
      <c r="B5" s="21" t="str">
        <f t="shared" ref="B5:B68" si="0">TEXT(C5,"00000000")</f>
        <v>80002785</v>
      </c>
      <c r="C5" s="21" t="s">
        <v>2456</v>
      </c>
      <c r="D5" s="22"/>
      <c r="E5" s="22" t="s">
        <v>2457</v>
      </c>
      <c r="F5" s="22" t="s">
        <v>7053</v>
      </c>
      <c r="G5" s="22" t="s">
        <v>328</v>
      </c>
      <c r="H5" s="17">
        <v>44230</v>
      </c>
      <c r="I5" s="22" t="s">
        <v>4587</v>
      </c>
      <c r="L5" s="8"/>
    </row>
    <row r="6" spans="1:12">
      <c r="A6" s="22">
        <f t="shared" ref="A6:A69" si="1">A5+1</f>
        <v>2</v>
      </c>
      <c r="B6" s="21" t="str">
        <f t="shared" si="0"/>
        <v>80002929</v>
      </c>
      <c r="C6" s="21" t="s">
        <v>3028</v>
      </c>
      <c r="D6" s="22"/>
      <c r="E6" s="22" t="s">
        <v>3029</v>
      </c>
      <c r="F6" s="22" t="s">
        <v>7053</v>
      </c>
      <c r="G6" s="22" t="s">
        <v>328</v>
      </c>
      <c r="H6" s="17">
        <v>44243</v>
      </c>
      <c r="I6" s="22" t="s">
        <v>4587</v>
      </c>
    </row>
    <row r="7" spans="1:12">
      <c r="A7" s="22">
        <f t="shared" si="1"/>
        <v>3</v>
      </c>
      <c r="B7" s="21" t="str">
        <f t="shared" si="0"/>
        <v>80002971</v>
      </c>
      <c r="C7" s="21" t="s">
        <v>3426</v>
      </c>
      <c r="D7" s="22"/>
      <c r="E7" s="22" t="s">
        <v>3427</v>
      </c>
      <c r="F7" s="22" t="s">
        <v>7053</v>
      </c>
      <c r="G7" s="22" t="s">
        <v>328</v>
      </c>
      <c r="H7" s="17">
        <v>44243</v>
      </c>
      <c r="I7" s="22" t="s">
        <v>4587</v>
      </c>
    </row>
    <row r="8" spans="1:12">
      <c r="A8" s="22">
        <f t="shared" si="1"/>
        <v>4</v>
      </c>
      <c r="B8" s="21" t="str">
        <f t="shared" si="0"/>
        <v>80002981</v>
      </c>
      <c r="C8" s="21" t="s">
        <v>3122</v>
      </c>
      <c r="D8" s="22"/>
      <c r="E8" s="22" t="s">
        <v>3123</v>
      </c>
      <c r="F8" s="22" t="s">
        <v>7053</v>
      </c>
      <c r="G8" s="22" t="s">
        <v>328</v>
      </c>
      <c r="H8" s="17">
        <v>44247</v>
      </c>
      <c r="I8" s="22" t="s">
        <v>4587</v>
      </c>
    </row>
    <row r="9" spans="1:12">
      <c r="A9" s="22">
        <f t="shared" si="1"/>
        <v>5</v>
      </c>
      <c r="B9" s="21" t="str">
        <f t="shared" si="0"/>
        <v>00114175</v>
      </c>
      <c r="C9" s="21" t="s">
        <v>3120</v>
      </c>
      <c r="D9" s="22"/>
      <c r="E9" s="22" t="s">
        <v>3121</v>
      </c>
      <c r="F9" s="22" t="s">
        <v>7053</v>
      </c>
      <c r="G9" s="22" t="s">
        <v>328</v>
      </c>
      <c r="H9" s="17">
        <v>44265</v>
      </c>
      <c r="I9" s="22" t="s">
        <v>4587</v>
      </c>
    </row>
    <row r="10" spans="1:12">
      <c r="A10" s="22">
        <f t="shared" si="1"/>
        <v>6</v>
      </c>
      <c r="B10" s="21" t="str">
        <f t="shared" si="0"/>
        <v>00116136</v>
      </c>
      <c r="C10" s="21" t="s">
        <v>2536</v>
      </c>
      <c r="D10" s="22"/>
      <c r="E10" s="22" t="s">
        <v>2537</v>
      </c>
      <c r="F10" s="22" t="s">
        <v>7053</v>
      </c>
      <c r="G10" s="22" t="s">
        <v>328</v>
      </c>
      <c r="H10" s="17">
        <v>44265</v>
      </c>
      <c r="I10" s="22" t="s">
        <v>4587</v>
      </c>
    </row>
    <row r="11" spans="1:12">
      <c r="A11" s="22">
        <f t="shared" si="1"/>
        <v>7</v>
      </c>
      <c r="B11" s="21" t="str">
        <f t="shared" si="0"/>
        <v>80002988</v>
      </c>
      <c r="C11" s="21" t="s">
        <v>2173</v>
      </c>
      <c r="D11" s="22"/>
      <c r="E11" s="22" t="s">
        <v>2174</v>
      </c>
      <c r="F11" s="22" t="s">
        <v>7053</v>
      </c>
      <c r="G11" s="22" t="s">
        <v>328</v>
      </c>
      <c r="H11" s="17">
        <v>44274</v>
      </c>
      <c r="I11" s="22" t="s">
        <v>4587</v>
      </c>
    </row>
    <row r="12" spans="1:12">
      <c r="A12" s="22">
        <f t="shared" si="1"/>
        <v>8</v>
      </c>
      <c r="B12" s="21" t="str">
        <f t="shared" si="0"/>
        <v>80002502</v>
      </c>
      <c r="C12" s="21" t="s">
        <v>2212</v>
      </c>
      <c r="D12" s="22"/>
      <c r="E12" s="22" t="s">
        <v>2213</v>
      </c>
      <c r="F12" s="22" t="s">
        <v>7053</v>
      </c>
      <c r="G12" s="22" t="s">
        <v>328</v>
      </c>
      <c r="H12" s="17">
        <v>44279</v>
      </c>
      <c r="I12" s="22" t="s">
        <v>4587</v>
      </c>
    </row>
    <row r="13" spans="1:12">
      <c r="A13" s="22">
        <f t="shared" si="1"/>
        <v>9</v>
      </c>
      <c r="B13" s="21" t="str">
        <f t="shared" si="0"/>
        <v>80001353</v>
      </c>
      <c r="C13" s="21" t="s">
        <v>2633</v>
      </c>
      <c r="D13" s="22"/>
      <c r="E13" s="22" t="s">
        <v>2634</v>
      </c>
      <c r="F13" s="22" t="s">
        <v>7053</v>
      </c>
      <c r="G13" s="22" t="s">
        <v>328</v>
      </c>
      <c r="H13" s="17">
        <v>44292</v>
      </c>
      <c r="I13" s="22" t="s">
        <v>4587</v>
      </c>
    </row>
    <row r="14" spans="1:12">
      <c r="A14" s="22">
        <f t="shared" si="1"/>
        <v>10</v>
      </c>
      <c r="B14" s="21" t="str">
        <f t="shared" si="0"/>
        <v>00001034</v>
      </c>
      <c r="C14" s="21" t="s">
        <v>7054</v>
      </c>
      <c r="D14" s="22"/>
      <c r="E14" s="22" t="s">
        <v>7055</v>
      </c>
      <c r="F14" s="22" t="s">
        <v>7056</v>
      </c>
      <c r="G14" s="22" t="e">
        <v>#N/A</v>
      </c>
      <c r="H14" s="17">
        <v>44304</v>
      </c>
      <c r="I14" s="22" t="s">
        <v>4587</v>
      </c>
    </row>
    <row r="15" spans="1:12">
      <c r="A15" s="22">
        <f t="shared" si="1"/>
        <v>11</v>
      </c>
      <c r="B15" s="21" t="str">
        <f t="shared" si="0"/>
        <v>70120161</v>
      </c>
      <c r="C15" s="21" t="s">
        <v>7057</v>
      </c>
      <c r="D15" s="22"/>
      <c r="E15" s="22" t="s">
        <v>7058</v>
      </c>
      <c r="F15" s="22" t="s">
        <v>7059</v>
      </c>
      <c r="G15" s="22" t="e">
        <v>#N/A</v>
      </c>
      <c r="H15" s="17">
        <v>44304</v>
      </c>
      <c r="I15" s="22" t="s">
        <v>4587</v>
      </c>
    </row>
    <row r="16" spans="1:12">
      <c r="A16" s="22">
        <f t="shared" si="1"/>
        <v>12</v>
      </c>
      <c r="B16" s="21" t="str">
        <f t="shared" si="0"/>
        <v>80000837</v>
      </c>
      <c r="C16" s="21" t="s">
        <v>4100</v>
      </c>
      <c r="D16" s="22"/>
      <c r="E16" s="22" t="s">
        <v>3529</v>
      </c>
      <c r="F16" s="22" t="s">
        <v>7053</v>
      </c>
      <c r="G16" s="22" t="s">
        <v>328</v>
      </c>
      <c r="H16" s="17">
        <v>44309</v>
      </c>
      <c r="I16" s="22" t="s">
        <v>4587</v>
      </c>
    </row>
    <row r="17" spans="1:9">
      <c r="A17" s="22">
        <f t="shared" si="1"/>
        <v>13</v>
      </c>
      <c r="B17" s="21" t="str">
        <f t="shared" si="0"/>
        <v>80000842</v>
      </c>
      <c r="C17" s="21" t="s">
        <v>3191</v>
      </c>
      <c r="D17" s="22"/>
      <c r="E17" s="22" t="s">
        <v>3192</v>
      </c>
      <c r="F17" s="22" t="s">
        <v>7053</v>
      </c>
      <c r="G17" s="22" t="s">
        <v>328</v>
      </c>
      <c r="H17" s="17">
        <v>44309</v>
      </c>
      <c r="I17" s="22" t="s">
        <v>4587</v>
      </c>
    </row>
    <row r="18" spans="1:9">
      <c r="A18" s="22">
        <f t="shared" si="1"/>
        <v>14</v>
      </c>
      <c r="B18" s="21" t="str">
        <f t="shared" si="0"/>
        <v>80000844</v>
      </c>
      <c r="C18" s="21" t="s">
        <v>2208</v>
      </c>
      <c r="D18" s="22"/>
      <c r="E18" s="22" t="s">
        <v>2209</v>
      </c>
      <c r="F18" s="22" t="s">
        <v>7053</v>
      </c>
      <c r="G18" s="22" t="s">
        <v>328</v>
      </c>
      <c r="H18" s="17">
        <v>44309</v>
      </c>
      <c r="I18" s="22" t="s">
        <v>4587</v>
      </c>
    </row>
    <row r="19" spans="1:9">
      <c r="A19" s="22">
        <f t="shared" si="1"/>
        <v>15</v>
      </c>
      <c r="B19" s="21" t="str">
        <f t="shared" si="0"/>
        <v>80000850</v>
      </c>
      <c r="C19" s="21" t="s">
        <v>2503</v>
      </c>
      <c r="D19" s="22"/>
      <c r="E19" s="22" t="s">
        <v>4101</v>
      </c>
      <c r="F19" s="22" t="s">
        <v>7053</v>
      </c>
      <c r="G19" s="22" t="s">
        <v>328</v>
      </c>
      <c r="H19" s="17">
        <v>44309</v>
      </c>
      <c r="I19" s="22" t="s">
        <v>4587</v>
      </c>
    </row>
    <row r="20" spans="1:9">
      <c r="A20" s="22">
        <f t="shared" si="1"/>
        <v>16</v>
      </c>
      <c r="B20" s="21" t="str">
        <f t="shared" si="0"/>
        <v>80001321</v>
      </c>
      <c r="C20" s="21" t="s">
        <v>2039</v>
      </c>
      <c r="D20" s="22"/>
      <c r="E20" s="22" t="s">
        <v>2040</v>
      </c>
      <c r="F20" s="22" t="s">
        <v>7053</v>
      </c>
      <c r="G20" s="22" t="s">
        <v>328</v>
      </c>
      <c r="H20" s="17">
        <v>44309</v>
      </c>
      <c r="I20" s="22" t="s">
        <v>4587</v>
      </c>
    </row>
    <row r="21" spans="1:9">
      <c r="A21" s="22">
        <f t="shared" si="1"/>
        <v>17</v>
      </c>
      <c r="B21" s="21" t="str">
        <f t="shared" si="0"/>
        <v>00210059</v>
      </c>
      <c r="C21" s="21" t="s">
        <v>2490</v>
      </c>
      <c r="D21" s="22"/>
      <c r="E21" s="22" t="s">
        <v>2491</v>
      </c>
      <c r="F21" s="22" t="s">
        <v>7053</v>
      </c>
      <c r="G21" s="22" t="s">
        <v>328</v>
      </c>
      <c r="H21" s="17">
        <v>44310</v>
      </c>
      <c r="I21" s="22" t="s">
        <v>4587</v>
      </c>
    </row>
    <row r="22" spans="1:9">
      <c r="A22" s="22">
        <f t="shared" si="1"/>
        <v>18</v>
      </c>
      <c r="B22" s="21" t="str">
        <f t="shared" si="0"/>
        <v>00000000</v>
      </c>
      <c r="C22" s="21"/>
      <c r="D22" s="22"/>
      <c r="E22" s="22" t="s">
        <v>2972</v>
      </c>
      <c r="F22" s="22" t="s">
        <v>7053</v>
      </c>
      <c r="G22" s="22" t="s">
        <v>328</v>
      </c>
      <c r="H22" s="17">
        <v>44313</v>
      </c>
      <c r="I22" s="22" t="s">
        <v>4587</v>
      </c>
    </row>
    <row r="23" spans="1:9">
      <c r="A23" s="22">
        <f t="shared" si="1"/>
        <v>19</v>
      </c>
      <c r="B23" s="21" t="str">
        <f t="shared" si="0"/>
        <v>00117596</v>
      </c>
      <c r="C23" s="21" t="s">
        <v>2550</v>
      </c>
      <c r="D23" s="22"/>
      <c r="E23" s="22" t="s">
        <v>2551</v>
      </c>
      <c r="F23" s="22" t="s">
        <v>7053</v>
      </c>
      <c r="G23" s="22" t="s">
        <v>328</v>
      </c>
      <c r="H23" s="17">
        <v>44317</v>
      </c>
      <c r="I23" s="22" t="s">
        <v>4587</v>
      </c>
    </row>
    <row r="24" spans="1:9">
      <c r="A24" s="22">
        <f t="shared" si="1"/>
        <v>20</v>
      </c>
      <c r="B24" s="21" t="str">
        <f t="shared" si="0"/>
        <v>ADIM FITRI PRADANA</v>
      </c>
      <c r="C24" s="21" t="s">
        <v>7060</v>
      </c>
      <c r="D24" s="22"/>
      <c r="E24" s="22" t="s">
        <v>7060</v>
      </c>
      <c r="F24" s="22" t="s">
        <v>7061</v>
      </c>
      <c r="G24" s="22" t="e">
        <v>#N/A</v>
      </c>
      <c r="H24" s="17">
        <v>44317</v>
      </c>
      <c r="I24" s="22" t="s">
        <v>4587</v>
      </c>
    </row>
    <row r="25" spans="1:9">
      <c r="A25" s="22">
        <f t="shared" si="1"/>
        <v>21</v>
      </c>
      <c r="B25" s="21" t="str">
        <f t="shared" si="0"/>
        <v>JATI PURNANSYAH PRAWIRANEGARA</v>
      </c>
      <c r="C25" s="21" t="s">
        <v>7062</v>
      </c>
      <c r="D25" s="22"/>
      <c r="E25" s="22" t="s">
        <v>7062</v>
      </c>
      <c r="F25" s="22" t="s">
        <v>7061</v>
      </c>
      <c r="G25" s="22" t="e">
        <v>#N/A</v>
      </c>
      <c r="H25" s="17">
        <v>44317</v>
      </c>
      <c r="I25" s="22" t="s">
        <v>4587</v>
      </c>
    </row>
    <row r="26" spans="1:9">
      <c r="A26" s="22">
        <f t="shared" si="1"/>
        <v>22</v>
      </c>
      <c r="B26" s="21" t="str">
        <f t="shared" si="0"/>
        <v>00112833</v>
      </c>
      <c r="C26" s="21" t="s">
        <v>3448</v>
      </c>
      <c r="D26" s="22"/>
      <c r="E26" s="22" t="s">
        <v>3449</v>
      </c>
      <c r="F26" s="22" t="s">
        <v>7053</v>
      </c>
      <c r="G26" s="22" t="s">
        <v>328</v>
      </c>
      <c r="H26" s="17">
        <v>44324</v>
      </c>
      <c r="I26" s="22" t="s">
        <v>4587</v>
      </c>
    </row>
    <row r="27" spans="1:9">
      <c r="A27" s="22">
        <f t="shared" si="1"/>
        <v>23</v>
      </c>
      <c r="B27" s="21" t="str">
        <f t="shared" si="0"/>
        <v>00118293</v>
      </c>
      <c r="C27" s="21" t="s">
        <v>3082</v>
      </c>
      <c r="D27" s="22"/>
      <c r="E27" s="22" t="s">
        <v>3083</v>
      </c>
      <c r="F27" s="22" t="s">
        <v>7053</v>
      </c>
      <c r="G27" s="22" t="s">
        <v>328</v>
      </c>
      <c r="H27" s="17">
        <v>44324</v>
      </c>
      <c r="I27" s="22" t="s">
        <v>4587</v>
      </c>
    </row>
    <row r="28" spans="1:9">
      <c r="A28" s="22">
        <f t="shared" si="1"/>
        <v>24</v>
      </c>
      <c r="B28" s="21" t="str">
        <f t="shared" si="0"/>
        <v>00001035</v>
      </c>
      <c r="C28" s="21" t="s">
        <v>7063</v>
      </c>
      <c r="D28" s="22"/>
      <c r="E28" s="22" t="s">
        <v>802</v>
      </c>
      <c r="F28" s="22" t="s">
        <v>7056</v>
      </c>
      <c r="G28" s="22" t="s">
        <v>328</v>
      </c>
      <c r="H28" s="17">
        <v>44324</v>
      </c>
      <c r="I28" s="22" t="s">
        <v>4587</v>
      </c>
    </row>
    <row r="29" spans="1:9">
      <c r="A29" s="22">
        <f t="shared" si="1"/>
        <v>25</v>
      </c>
      <c r="B29" s="21" t="str">
        <f t="shared" si="0"/>
        <v>00001037</v>
      </c>
      <c r="C29" s="21" t="s">
        <v>7064</v>
      </c>
      <c r="D29" s="22"/>
      <c r="E29" s="22" t="s">
        <v>798</v>
      </c>
      <c r="F29" s="22" t="s">
        <v>7056</v>
      </c>
      <c r="G29" s="22" t="s">
        <v>328</v>
      </c>
      <c r="H29" s="17">
        <v>44324</v>
      </c>
      <c r="I29" s="22" t="s">
        <v>4587</v>
      </c>
    </row>
    <row r="30" spans="1:9">
      <c r="A30" s="22">
        <f t="shared" si="1"/>
        <v>26</v>
      </c>
      <c r="B30" s="21" t="str">
        <f t="shared" si="0"/>
        <v>00001047</v>
      </c>
      <c r="C30" s="21" t="s">
        <v>7065</v>
      </c>
      <c r="D30" s="22"/>
      <c r="E30" s="22" t="s">
        <v>800</v>
      </c>
      <c r="F30" s="22" t="s">
        <v>7056</v>
      </c>
      <c r="G30" s="22" t="s">
        <v>328</v>
      </c>
      <c r="H30" s="17">
        <v>44324</v>
      </c>
      <c r="I30" s="22" t="s">
        <v>4587</v>
      </c>
    </row>
    <row r="31" spans="1:9">
      <c r="A31" s="22">
        <f t="shared" si="1"/>
        <v>27</v>
      </c>
      <c r="B31" s="21" t="str">
        <f t="shared" si="0"/>
        <v>70212323</v>
      </c>
      <c r="C31" s="21" t="s">
        <v>7066</v>
      </c>
      <c r="D31" s="22"/>
      <c r="E31" s="22" t="s">
        <v>7067</v>
      </c>
      <c r="F31" s="22" t="s">
        <v>7059</v>
      </c>
      <c r="G31" s="22" t="e">
        <v>#N/A</v>
      </c>
      <c r="H31" s="17">
        <v>44324</v>
      </c>
      <c r="I31" s="22" t="s">
        <v>4587</v>
      </c>
    </row>
    <row r="32" spans="1:9">
      <c r="A32" s="22">
        <f t="shared" si="1"/>
        <v>28</v>
      </c>
      <c r="B32" s="21" t="str">
        <f t="shared" si="0"/>
        <v>80002754</v>
      </c>
      <c r="C32" s="21" t="s">
        <v>2696</v>
      </c>
      <c r="D32" s="22"/>
      <c r="E32" s="22" t="s">
        <v>2697</v>
      </c>
      <c r="F32" s="22" t="s">
        <v>7053</v>
      </c>
      <c r="G32" s="22" t="s">
        <v>328</v>
      </c>
      <c r="H32" s="17">
        <v>44324</v>
      </c>
      <c r="I32" s="22" t="s">
        <v>4587</v>
      </c>
    </row>
    <row r="33" spans="1:9">
      <c r="A33" s="22">
        <f t="shared" si="1"/>
        <v>29</v>
      </c>
      <c r="B33" s="21" t="str">
        <f t="shared" si="0"/>
        <v>AHMAD MURIDIN</v>
      </c>
      <c r="C33" s="21" t="s">
        <v>7068</v>
      </c>
      <c r="D33" s="22"/>
      <c r="E33" s="22" t="s">
        <v>7068</v>
      </c>
      <c r="F33" s="22" t="s">
        <v>7069</v>
      </c>
      <c r="G33" s="22" t="e">
        <v>#N/A</v>
      </c>
      <c r="H33" s="17">
        <v>44324</v>
      </c>
      <c r="I33" s="22" t="s">
        <v>4587</v>
      </c>
    </row>
    <row r="34" spans="1:9">
      <c r="A34" s="22">
        <f t="shared" si="1"/>
        <v>30</v>
      </c>
      <c r="B34" s="21" t="str">
        <f t="shared" si="0"/>
        <v>FIKI YUNIOR ADIT SAPUTRA</v>
      </c>
      <c r="C34" s="21" t="s">
        <v>7070</v>
      </c>
      <c r="D34" s="22"/>
      <c r="E34" s="22" t="s">
        <v>7070</v>
      </c>
      <c r="F34" s="22" t="s">
        <v>7071</v>
      </c>
      <c r="G34" s="22" t="e">
        <v>#N/A</v>
      </c>
      <c r="H34" s="17">
        <v>44324</v>
      </c>
      <c r="I34" s="22" t="s">
        <v>4587</v>
      </c>
    </row>
    <row r="35" spans="1:9">
      <c r="A35" s="22">
        <f t="shared" si="1"/>
        <v>31</v>
      </c>
      <c r="B35" s="21" t="str">
        <f t="shared" si="0"/>
        <v>RIAN PRASETYO</v>
      </c>
      <c r="C35" s="21" t="s">
        <v>7072</v>
      </c>
      <c r="D35" s="22"/>
      <c r="E35" s="22" t="s">
        <v>7072</v>
      </c>
      <c r="F35" s="22" t="s">
        <v>7073</v>
      </c>
      <c r="G35" s="22" t="e">
        <v>#N/A</v>
      </c>
      <c r="H35" s="17">
        <v>44324</v>
      </c>
      <c r="I35" s="22" t="s">
        <v>4587</v>
      </c>
    </row>
    <row r="36" spans="1:9">
      <c r="A36" s="22">
        <f t="shared" si="1"/>
        <v>32</v>
      </c>
      <c r="B36" s="21" t="str">
        <f t="shared" si="0"/>
        <v>MARDI</v>
      </c>
      <c r="C36" s="21" t="s">
        <v>7074</v>
      </c>
      <c r="D36" s="22"/>
      <c r="E36" s="22" t="s">
        <v>7074</v>
      </c>
      <c r="F36" s="22" t="s">
        <v>7069</v>
      </c>
      <c r="G36" s="22" t="e">
        <v>#N/A</v>
      </c>
      <c r="H36" s="17">
        <v>44324</v>
      </c>
      <c r="I36" s="22" t="s">
        <v>4587</v>
      </c>
    </row>
    <row r="37" spans="1:9">
      <c r="A37" s="22">
        <f t="shared" si="1"/>
        <v>33</v>
      </c>
      <c r="B37" s="21" t="str">
        <f t="shared" si="0"/>
        <v>SAIVUL CHAZIS</v>
      </c>
      <c r="C37" s="21" t="s">
        <v>7075</v>
      </c>
      <c r="D37" s="22"/>
      <c r="E37" s="22" t="s">
        <v>7075</v>
      </c>
      <c r="F37" s="22" t="s">
        <v>7069</v>
      </c>
      <c r="G37" s="22" t="e">
        <v>#N/A</v>
      </c>
      <c r="H37" s="17">
        <v>44324</v>
      </c>
      <c r="I37" s="22" t="s">
        <v>4587</v>
      </c>
    </row>
    <row r="38" spans="1:9">
      <c r="A38" s="22">
        <f t="shared" si="1"/>
        <v>34</v>
      </c>
      <c r="B38" s="21" t="str">
        <f t="shared" si="0"/>
        <v>202101081</v>
      </c>
      <c r="C38" s="21" t="s">
        <v>3921</v>
      </c>
      <c r="D38" s="22"/>
      <c r="E38" s="22" t="s">
        <v>3920</v>
      </c>
      <c r="F38" s="22" t="s">
        <v>7069</v>
      </c>
      <c r="G38" s="22" t="s">
        <v>328</v>
      </c>
      <c r="H38" s="17">
        <v>44331</v>
      </c>
      <c r="I38" s="22" t="s">
        <v>4587</v>
      </c>
    </row>
    <row r="39" spans="1:9">
      <c r="A39" s="22">
        <f t="shared" si="1"/>
        <v>35</v>
      </c>
      <c r="B39" s="21" t="str">
        <f t="shared" si="0"/>
        <v>80002755</v>
      </c>
      <c r="C39" s="21" t="s">
        <v>2719</v>
      </c>
      <c r="D39" s="22"/>
      <c r="E39" s="22" t="s">
        <v>2720</v>
      </c>
      <c r="F39" s="22" t="s">
        <v>7053</v>
      </c>
      <c r="G39" s="22" t="s">
        <v>328</v>
      </c>
      <c r="H39" s="17">
        <v>44331</v>
      </c>
      <c r="I39" s="22" t="s">
        <v>4587</v>
      </c>
    </row>
    <row r="40" spans="1:9">
      <c r="A40" s="22">
        <f t="shared" si="1"/>
        <v>36</v>
      </c>
      <c r="B40" s="21" t="str">
        <f t="shared" si="0"/>
        <v>80111141</v>
      </c>
      <c r="C40" s="21" t="s">
        <v>3902</v>
      </c>
      <c r="D40" s="22"/>
      <c r="E40" s="22" t="s">
        <v>4556</v>
      </c>
      <c r="F40" s="22" t="s">
        <v>7059</v>
      </c>
      <c r="G40" s="22" t="s">
        <v>328</v>
      </c>
      <c r="H40" s="17">
        <v>44331</v>
      </c>
      <c r="I40" s="22" t="s">
        <v>4587</v>
      </c>
    </row>
    <row r="41" spans="1:9">
      <c r="A41" s="22">
        <f t="shared" si="1"/>
        <v>37</v>
      </c>
      <c r="B41" s="21" t="str">
        <f t="shared" si="0"/>
        <v>ACHMAD DARIYANTO</v>
      </c>
      <c r="C41" s="21" t="s">
        <v>4785</v>
      </c>
      <c r="D41" s="22"/>
      <c r="E41" s="22" t="s">
        <v>4785</v>
      </c>
      <c r="F41" s="22" t="s">
        <v>7071</v>
      </c>
      <c r="G41" s="22" t="e">
        <v>#N/A</v>
      </c>
      <c r="H41" s="17">
        <v>44331</v>
      </c>
      <c r="I41" s="22" t="s">
        <v>4587</v>
      </c>
    </row>
    <row r="42" spans="1:9">
      <c r="A42" s="22">
        <f t="shared" si="1"/>
        <v>38</v>
      </c>
      <c r="B42" s="21" t="str">
        <f t="shared" si="0"/>
        <v>BMP-0805213</v>
      </c>
      <c r="C42" s="21" t="s">
        <v>412</v>
      </c>
      <c r="D42" s="22"/>
      <c r="E42" s="22" t="s">
        <v>413</v>
      </c>
      <c r="F42" s="22" t="s">
        <v>7076</v>
      </c>
      <c r="G42" s="22" t="s">
        <v>328</v>
      </c>
      <c r="H42" s="17">
        <v>44331</v>
      </c>
      <c r="I42" s="22" t="s">
        <v>4587</v>
      </c>
    </row>
    <row r="43" spans="1:9">
      <c r="A43" s="22">
        <f t="shared" si="1"/>
        <v>39</v>
      </c>
      <c r="B43" s="21" t="str">
        <f t="shared" si="0"/>
        <v>18090049</v>
      </c>
      <c r="C43" s="21" t="s">
        <v>7077</v>
      </c>
      <c r="D43" s="22"/>
      <c r="E43" s="22" t="s">
        <v>7078</v>
      </c>
      <c r="F43" s="22" t="s">
        <v>7079</v>
      </c>
      <c r="G43" s="22" t="e">
        <v>#N/A</v>
      </c>
      <c r="H43" s="17">
        <v>44338</v>
      </c>
      <c r="I43" s="22" t="s">
        <v>4587</v>
      </c>
    </row>
    <row r="44" spans="1:9">
      <c r="A44" s="22">
        <f t="shared" si="1"/>
        <v>40</v>
      </c>
      <c r="B44" s="21" t="str">
        <f t="shared" si="0"/>
        <v>20110002</v>
      </c>
      <c r="C44" s="21" t="s">
        <v>7080</v>
      </c>
      <c r="D44" s="22"/>
      <c r="E44" s="22" t="s">
        <v>7081</v>
      </c>
      <c r="F44" s="22" t="s">
        <v>7082</v>
      </c>
      <c r="G44" s="22" t="e">
        <v>#N/A</v>
      </c>
      <c r="H44" s="17">
        <v>44338</v>
      </c>
      <c r="I44" s="22" t="s">
        <v>4587</v>
      </c>
    </row>
    <row r="45" spans="1:9">
      <c r="A45" s="22">
        <f t="shared" si="1"/>
        <v>41</v>
      </c>
      <c r="B45" s="21" t="str">
        <f t="shared" si="0"/>
        <v>SUI - 1705001</v>
      </c>
      <c r="C45" s="21" t="s">
        <v>3797</v>
      </c>
      <c r="D45" s="22"/>
      <c r="E45" s="22" t="s">
        <v>7083</v>
      </c>
      <c r="F45" s="22" t="s">
        <v>7084</v>
      </c>
      <c r="G45" s="22" t="s">
        <v>328</v>
      </c>
      <c r="H45" s="17">
        <v>44338</v>
      </c>
      <c r="I45" s="22" t="s">
        <v>4587</v>
      </c>
    </row>
    <row r="46" spans="1:9">
      <c r="A46" s="22">
        <f t="shared" si="1"/>
        <v>42</v>
      </c>
      <c r="B46" s="21" t="str">
        <f t="shared" si="0"/>
        <v>ARIM SUHERMAN</v>
      </c>
      <c r="C46" s="21" t="s">
        <v>7085</v>
      </c>
      <c r="D46" s="22"/>
      <c r="E46" s="22" t="s">
        <v>7085</v>
      </c>
      <c r="F46" s="22" t="s">
        <v>7086</v>
      </c>
      <c r="G46" s="22" t="e">
        <v>#N/A</v>
      </c>
      <c r="H46" s="17">
        <v>44338</v>
      </c>
      <c r="I46" s="22" t="s">
        <v>4587</v>
      </c>
    </row>
    <row r="47" spans="1:9">
      <c r="A47" s="22">
        <f t="shared" si="1"/>
        <v>43</v>
      </c>
      <c r="B47" s="21" t="str">
        <f t="shared" si="0"/>
        <v>20010053</v>
      </c>
      <c r="C47" s="21" t="s">
        <v>7087</v>
      </c>
      <c r="D47" s="22"/>
      <c r="E47" s="22" t="s">
        <v>7088</v>
      </c>
      <c r="F47" s="22" t="s">
        <v>7089</v>
      </c>
      <c r="G47" s="22" t="e">
        <v>#N/A</v>
      </c>
      <c r="H47" s="17">
        <v>44345</v>
      </c>
      <c r="I47" s="22" t="s">
        <v>4587</v>
      </c>
    </row>
    <row r="48" spans="1:9">
      <c r="A48" s="22">
        <f t="shared" si="1"/>
        <v>44</v>
      </c>
      <c r="B48" s="21" t="str">
        <f t="shared" si="0"/>
        <v>21010030</v>
      </c>
      <c r="C48" s="21" t="s">
        <v>7090</v>
      </c>
      <c r="D48" s="22"/>
      <c r="E48" s="22" t="s">
        <v>7091</v>
      </c>
      <c r="F48" s="22" t="s">
        <v>7092</v>
      </c>
      <c r="G48" s="22" t="e">
        <v>#N/A</v>
      </c>
      <c r="H48" s="17">
        <v>44345</v>
      </c>
      <c r="I48" s="22" t="s">
        <v>4587</v>
      </c>
    </row>
    <row r="49" spans="1:9">
      <c r="A49" s="22">
        <f t="shared" si="1"/>
        <v>45</v>
      </c>
      <c r="B49" s="21" t="str">
        <f t="shared" si="0"/>
        <v>21030031</v>
      </c>
      <c r="C49" s="21" t="s">
        <v>7093</v>
      </c>
      <c r="D49" s="22"/>
      <c r="E49" s="22" t="s">
        <v>7094</v>
      </c>
      <c r="F49" s="22" t="s">
        <v>7092</v>
      </c>
      <c r="G49" s="22" t="e">
        <v>#N/A</v>
      </c>
      <c r="H49" s="17">
        <v>44345</v>
      </c>
      <c r="I49" s="22" t="s">
        <v>4587</v>
      </c>
    </row>
    <row r="50" spans="1:9">
      <c r="A50" s="22">
        <f t="shared" si="1"/>
        <v>46</v>
      </c>
      <c r="B50" s="21" t="str">
        <f t="shared" si="0"/>
        <v>80000746</v>
      </c>
      <c r="C50" s="21" t="s">
        <v>2484</v>
      </c>
      <c r="D50" s="22"/>
      <c r="E50" s="22" t="s">
        <v>4099</v>
      </c>
      <c r="F50" s="22" t="s">
        <v>7053</v>
      </c>
      <c r="G50" s="22" t="s">
        <v>328</v>
      </c>
      <c r="H50" s="17">
        <v>44345</v>
      </c>
      <c r="I50" s="22" t="s">
        <v>4587</v>
      </c>
    </row>
    <row r="51" spans="1:9">
      <c r="A51" s="22">
        <f t="shared" si="1"/>
        <v>47</v>
      </c>
      <c r="B51" s="21" t="str">
        <f t="shared" si="0"/>
        <v>80001355</v>
      </c>
      <c r="C51" s="21" t="s">
        <v>2676</v>
      </c>
      <c r="D51" s="22"/>
      <c r="E51" s="22" t="s">
        <v>2677</v>
      </c>
      <c r="F51" s="22" t="s">
        <v>7053</v>
      </c>
      <c r="G51" s="22" t="s">
        <v>328</v>
      </c>
      <c r="H51" s="17">
        <v>44345</v>
      </c>
      <c r="I51" s="22" t="s">
        <v>4587</v>
      </c>
    </row>
    <row r="52" spans="1:9">
      <c r="A52" s="22">
        <f t="shared" si="1"/>
        <v>48</v>
      </c>
      <c r="B52" s="21" t="str">
        <f t="shared" si="0"/>
        <v>AGUNG SUMANTORO</v>
      </c>
      <c r="C52" s="21" t="s">
        <v>7095</v>
      </c>
      <c r="D52" s="22"/>
      <c r="E52" s="22" t="s">
        <v>7095</v>
      </c>
      <c r="F52" s="22" t="s">
        <v>7084</v>
      </c>
      <c r="G52" s="22" t="e">
        <v>#N/A</v>
      </c>
      <c r="H52" s="17">
        <v>44345</v>
      </c>
      <c r="I52" s="22" t="s">
        <v>4587</v>
      </c>
    </row>
    <row r="53" spans="1:9">
      <c r="A53" s="22">
        <f t="shared" si="1"/>
        <v>49</v>
      </c>
      <c r="B53" s="21" t="str">
        <f t="shared" si="0"/>
        <v>ACHMAD ALFIAN</v>
      </c>
      <c r="C53" s="21" t="s">
        <v>7096</v>
      </c>
      <c r="D53" s="22"/>
      <c r="E53" s="22" t="s">
        <v>7096</v>
      </c>
      <c r="F53" s="22" t="s">
        <v>7089</v>
      </c>
      <c r="G53" s="22" t="e">
        <v>#N/A</v>
      </c>
      <c r="H53" s="17">
        <v>44345</v>
      </c>
      <c r="I53" s="22" t="s">
        <v>4587</v>
      </c>
    </row>
    <row r="54" spans="1:9">
      <c r="A54" s="22">
        <f t="shared" si="1"/>
        <v>50</v>
      </c>
      <c r="B54" s="21" t="str">
        <f t="shared" si="0"/>
        <v>EDJS-1</v>
      </c>
      <c r="C54" s="21" t="s">
        <v>4437</v>
      </c>
      <c r="D54" s="22"/>
      <c r="E54" s="22" t="s">
        <v>4753</v>
      </c>
      <c r="F54" s="22" t="s">
        <v>7097</v>
      </c>
      <c r="G54" s="22" t="s">
        <v>328</v>
      </c>
      <c r="H54" s="17">
        <v>44345</v>
      </c>
      <c r="I54" s="22" t="s">
        <v>4587</v>
      </c>
    </row>
    <row r="55" spans="1:9">
      <c r="A55" s="22">
        <f t="shared" si="1"/>
        <v>51</v>
      </c>
      <c r="B55" s="21" t="str">
        <f t="shared" si="0"/>
        <v>00118075</v>
      </c>
      <c r="C55" s="21" t="s">
        <v>2276</v>
      </c>
      <c r="D55" s="22"/>
      <c r="E55" s="22" t="s">
        <v>2277</v>
      </c>
      <c r="F55" s="22" t="s">
        <v>7053</v>
      </c>
      <c r="G55" s="22" t="s">
        <v>328</v>
      </c>
      <c r="H55" s="17">
        <v>44352</v>
      </c>
      <c r="I55" s="22" t="s">
        <v>4587</v>
      </c>
    </row>
    <row r="56" spans="1:9">
      <c r="A56" s="22">
        <f t="shared" si="1"/>
        <v>52</v>
      </c>
      <c r="B56" s="21" t="str">
        <f t="shared" si="0"/>
        <v>70212821</v>
      </c>
      <c r="C56" s="21" t="s">
        <v>7098</v>
      </c>
      <c r="D56" s="22"/>
      <c r="E56" s="22" t="s">
        <v>7099</v>
      </c>
      <c r="F56" s="22" t="s">
        <v>7059</v>
      </c>
      <c r="G56" s="22" t="e">
        <v>#N/A</v>
      </c>
      <c r="H56" s="17">
        <v>44353</v>
      </c>
      <c r="I56" s="22" t="s">
        <v>4587</v>
      </c>
    </row>
    <row r="57" spans="1:9">
      <c r="A57" s="22">
        <f t="shared" si="1"/>
        <v>53</v>
      </c>
      <c r="B57" s="21" t="str">
        <f t="shared" si="0"/>
        <v>FERIAN ABDUL FIQRI</v>
      </c>
      <c r="C57" s="21" t="s">
        <v>7100</v>
      </c>
      <c r="D57" s="22"/>
      <c r="E57" s="22" t="s">
        <v>7100</v>
      </c>
      <c r="F57" s="22" t="s">
        <v>7069</v>
      </c>
      <c r="G57" s="22" t="e">
        <v>#N/A</v>
      </c>
      <c r="H57" s="17">
        <v>44353</v>
      </c>
      <c r="I57" s="22" t="s">
        <v>4587</v>
      </c>
    </row>
    <row r="58" spans="1:9">
      <c r="A58" s="22">
        <f t="shared" si="1"/>
        <v>54</v>
      </c>
      <c r="B58" s="21" t="str">
        <f t="shared" si="0"/>
        <v>00112663</v>
      </c>
      <c r="C58" s="21" t="s">
        <v>3708</v>
      </c>
      <c r="D58" s="22"/>
      <c r="E58" s="22" t="s">
        <v>3709</v>
      </c>
      <c r="F58" s="22" t="s">
        <v>7053</v>
      </c>
      <c r="G58" s="22" t="s">
        <v>328</v>
      </c>
      <c r="H58" s="17">
        <v>44359</v>
      </c>
      <c r="I58" s="22" t="s">
        <v>4587</v>
      </c>
    </row>
    <row r="59" spans="1:9">
      <c r="A59" s="22">
        <f t="shared" si="1"/>
        <v>55</v>
      </c>
      <c r="B59" s="21" t="str">
        <f t="shared" si="0"/>
        <v>20030166</v>
      </c>
      <c r="C59" s="21" t="s">
        <v>7101</v>
      </c>
      <c r="D59" s="22"/>
      <c r="E59" s="22" t="s">
        <v>7102</v>
      </c>
      <c r="F59" s="22" t="s">
        <v>7103</v>
      </c>
      <c r="G59" s="22" t="e">
        <v>#N/A</v>
      </c>
      <c r="H59" s="17">
        <v>44359</v>
      </c>
      <c r="I59" s="22" t="s">
        <v>4587</v>
      </c>
    </row>
    <row r="60" spans="1:9">
      <c r="A60" s="22">
        <f t="shared" si="1"/>
        <v>56</v>
      </c>
      <c r="B60" s="21" t="str">
        <f t="shared" si="0"/>
        <v>21010001</v>
      </c>
      <c r="C60" s="21" t="s">
        <v>7104</v>
      </c>
      <c r="D60" s="22"/>
      <c r="E60" s="22" t="s">
        <v>7105</v>
      </c>
      <c r="F60" s="22" t="s">
        <v>7106</v>
      </c>
      <c r="G60" s="22" t="e">
        <v>#N/A</v>
      </c>
      <c r="H60" s="17">
        <v>44359</v>
      </c>
      <c r="I60" s="22" t="s">
        <v>4587</v>
      </c>
    </row>
    <row r="61" spans="1:9">
      <c r="A61" s="22">
        <f t="shared" si="1"/>
        <v>57</v>
      </c>
      <c r="B61" s="21" t="str">
        <f t="shared" si="0"/>
        <v>MP/SIS-20070580</v>
      </c>
      <c r="C61" s="21" t="s">
        <v>4428</v>
      </c>
      <c r="D61" s="22"/>
      <c r="E61" s="22" t="s">
        <v>767</v>
      </c>
      <c r="F61" s="22" t="s">
        <v>6452</v>
      </c>
      <c r="G61" s="22" t="s">
        <v>386</v>
      </c>
      <c r="H61" s="17">
        <v>44359</v>
      </c>
      <c r="I61" s="22" t="s">
        <v>4587</v>
      </c>
    </row>
    <row r="62" spans="1:9">
      <c r="A62" s="22">
        <f t="shared" si="1"/>
        <v>58</v>
      </c>
      <c r="B62" s="21" t="str">
        <f t="shared" si="0"/>
        <v>JOJON</v>
      </c>
      <c r="C62" s="21" t="s">
        <v>7107</v>
      </c>
      <c r="D62" s="22"/>
      <c r="E62" s="22" t="s">
        <v>7107</v>
      </c>
      <c r="F62" s="22" t="s">
        <v>7108</v>
      </c>
      <c r="G62" s="22" t="e">
        <v>#N/A</v>
      </c>
      <c r="H62" s="17">
        <v>44359</v>
      </c>
      <c r="I62" s="22" t="s">
        <v>4587</v>
      </c>
    </row>
    <row r="63" spans="1:9">
      <c r="A63" s="22">
        <f t="shared" si="1"/>
        <v>59</v>
      </c>
      <c r="B63" s="21" t="str">
        <f t="shared" si="0"/>
        <v>MP/SIS-20120484</v>
      </c>
      <c r="C63" s="21" t="s">
        <v>4421</v>
      </c>
      <c r="D63" s="22"/>
      <c r="E63" s="22" t="s">
        <v>773</v>
      </c>
      <c r="F63" s="22" t="s">
        <v>6452</v>
      </c>
      <c r="G63" s="22" t="s">
        <v>386</v>
      </c>
      <c r="H63" s="17">
        <v>44359</v>
      </c>
      <c r="I63" s="22" t="s">
        <v>4587</v>
      </c>
    </row>
    <row r="64" spans="1:9">
      <c r="A64" s="22">
        <f t="shared" si="1"/>
        <v>60</v>
      </c>
      <c r="B64" s="21" t="str">
        <f t="shared" si="0"/>
        <v>TAUFI QURRAHMAN</v>
      </c>
      <c r="C64" s="21" t="s">
        <v>7109</v>
      </c>
      <c r="D64" s="22"/>
      <c r="E64" s="22" t="s">
        <v>7109</v>
      </c>
      <c r="F64" s="22" t="s">
        <v>7110</v>
      </c>
      <c r="G64" s="22" t="e">
        <v>#N/A</v>
      </c>
      <c r="H64" s="17">
        <v>44359</v>
      </c>
      <c r="I64" s="22" t="s">
        <v>4587</v>
      </c>
    </row>
    <row r="65" spans="1:9">
      <c r="A65" s="22">
        <f t="shared" si="1"/>
        <v>61</v>
      </c>
      <c r="B65" s="21" t="str">
        <f t="shared" si="0"/>
        <v>AGUS SETIAWAN</v>
      </c>
      <c r="C65" s="21" t="s">
        <v>979</v>
      </c>
      <c r="D65" s="22"/>
      <c r="E65" s="22" t="s">
        <v>979</v>
      </c>
      <c r="F65" s="22" t="s">
        <v>7111</v>
      </c>
      <c r="G65" s="22" t="e">
        <v>#N/A</v>
      </c>
      <c r="H65" s="17">
        <v>44366</v>
      </c>
      <c r="I65" s="22" t="s">
        <v>4587</v>
      </c>
    </row>
    <row r="66" spans="1:9">
      <c r="A66" s="22">
        <f t="shared" si="1"/>
        <v>62</v>
      </c>
      <c r="B66" s="21" t="str">
        <f t="shared" si="0"/>
        <v>SKB - 00018</v>
      </c>
      <c r="C66" s="21" t="s">
        <v>1244</v>
      </c>
      <c r="D66" s="22"/>
      <c r="E66" s="22" t="s">
        <v>7112</v>
      </c>
      <c r="F66" s="22" t="s">
        <v>7073</v>
      </c>
      <c r="G66" s="22" t="s">
        <v>386</v>
      </c>
      <c r="H66" s="17">
        <v>44366</v>
      </c>
      <c r="I66" s="22" t="s">
        <v>4587</v>
      </c>
    </row>
    <row r="67" spans="1:9">
      <c r="A67" s="22">
        <f t="shared" si="1"/>
        <v>63</v>
      </c>
      <c r="B67" s="21" t="str">
        <f t="shared" si="0"/>
        <v>RIKI SUBAGIA</v>
      </c>
      <c r="C67" s="21" t="s">
        <v>7113</v>
      </c>
      <c r="D67" s="22"/>
      <c r="E67" s="22" t="s">
        <v>7113</v>
      </c>
      <c r="F67" s="22" t="s">
        <v>7092</v>
      </c>
      <c r="G67" s="22" t="e">
        <v>#N/A</v>
      </c>
      <c r="H67" s="17">
        <v>44366</v>
      </c>
      <c r="I67" s="22" t="s">
        <v>4587</v>
      </c>
    </row>
    <row r="68" spans="1:9">
      <c r="A68" s="22">
        <f t="shared" si="1"/>
        <v>64</v>
      </c>
      <c r="B68" s="21" t="str">
        <f t="shared" si="0"/>
        <v>RUSLAN</v>
      </c>
      <c r="C68" s="21" t="s">
        <v>2888</v>
      </c>
      <c r="D68" s="22"/>
      <c r="E68" s="22" t="s">
        <v>2888</v>
      </c>
      <c r="F68" s="22" t="s">
        <v>7073</v>
      </c>
      <c r="G68" s="22" t="e">
        <v>#N/A</v>
      </c>
      <c r="H68" s="17">
        <v>44366</v>
      </c>
      <c r="I68" s="22" t="s">
        <v>4587</v>
      </c>
    </row>
    <row r="69" spans="1:9">
      <c r="A69" s="22">
        <f t="shared" si="1"/>
        <v>65</v>
      </c>
      <c r="B69" s="21" t="str">
        <f t="shared" ref="B69:B132" si="2">TEXT(C69,"00000000")</f>
        <v>02102911</v>
      </c>
      <c r="C69" s="21" t="s">
        <v>3935</v>
      </c>
      <c r="D69" s="22"/>
      <c r="E69" s="22" t="s">
        <v>7114</v>
      </c>
      <c r="F69" s="22" t="s">
        <v>7092</v>
      </c>
      <c r="G69" s="22" t="s">
        <v>3973</v>
      </c>
      <c r="H69" s="17">
        <v>44366</v>
      </c>
      <c r="I69" s="22" t="s">
        <v>4587</v>
      </c>
    </row>
    <row r="70" spans="1:9">
      <c r="A70" s="22">
        <f t="shared" ref="A70:A133" si="3">A69+1</f>
        <v>66</v>
      </c>
      <c r="B70" s="21" t="str">
        <f t="shared" si="2"/>
        <v>RIMPUN PATINGGI</v>
      </c>
      <c r="C70" s="21" t="s">
        <v>7115</v>
      </c>
      <c r="D70" s="22"/>
      <c r="E70" s="22" t="s">
        <v>7115</v>
      </c>
      <c r="F70" s="22" t="s">
        <v>7056</v>
      </c>
      <c r="G70" s="22" t="e">
        <v>#N/A</v>
      </c>
      <c r="H70" s="17">
        <v>44366</v>
      </c>
      <c r="I70" s="22" t="s">
        <v>4587</v>
      </c>
    </row>
    <row r="71" spans="1:9">
      <c r="A71" s="22">
        <f t="shared" si="3"/>
        <v>67</v>
      </c>
      <c r="B71" s="21" t="str">
        <f t="shared" si="2"/>
        <v>INEL LEBANG</v>
      </c>
      <c r="C71" s="21" t="s">
        <v>7116</v>
      </c>
      <c r="D71" s="22"/>
      <c r="E71" s="22" t="s">
        <v>7116</v>
      </c>
      <c r="F71" s="22" t="s">
        <v>7110</v>
      </c>
      <c r="G71" s="22" t="e">
        <v>#N/A</v>
      </c>
      <c r="H71" s="17">
        <v>44366</v>
      </c>
      <c r="I71" s="22" t="s">
        <v>4587</v>
      </c>
    </row>
    <row r="72" spans="1:9">
      <c r="A72" s="22">
        <f t="shared" si="3"/>
        <v>68</v>
      </c>
      <c r="B72" s="21" t="str">
        <f t="shared" si="2"/>
        <v>HENDRI ARIFIN</v>
      </c>
      <c r="C72" s="21" t="s">
        <v>7117</v>
      </c>
      <c r="D72" s="22"/>
      <c r="E72" s="22" t="s">
        <v>7117</v>
      </c>
      <c r="F72" s="22" t="s">
        <v>7110</v>
      </c>
      <c r="G72" s="22" t="e">
        <v>#N/A</v>
      </c>
      <c r="H72" s="17">
        <v>44366</v>
      </c>
      <c r="I72" s="22" t="s">
        <v>4587</v>
      </c>
    </row>
    <row r="73" spans="1:9">
      <c r="A73" s="22">
        <f t="shared" si="3"/>
        <v>69</v>
      </c>
      <c r="B73" s="21" t="str">
        <f t="shared" si="2"/>
        <v>KMK-20060046</v>
      </c>
      <c r="C73" s="21" t="s">
        <v>4444</v>
      </c>
      <c r="D73" s="22"/>
      <c r="E73" s="22" t="s">
        <v>1013</v>
      </c>
      <c r="F73" s="22" t="s">
        <v>7118</v>
      </c>
      <c r="G73" s="22" t="s">
        <v>3973</v>
      </c>
      <c r="H73" s="17">
        <v>44387</v>
      </c>
      <c r="I73" s="22" t="s">
        <v>4587</v>
      </c>
    </row>
    <row r="74" spans="1:9">
      <c r="A74" s="22">
        <f t="shared" si="3"/>
        <v>70</v>
      </c>
      <c r="B74" s="21" t="str">
        <f t="shared" si="2"/>
        <v>M. MIRDAD</v>
      </c>
      <c r="C74" s="21" t="s">
        <v>7119</v>
      </c>
      <c r="D74" s="22"/>
      <c r="E74" s="22" t="s">
        <v>7119</v>
      </c>
      <c r="F74" s="22" t="s">
        <v>7120</v>
      </c>
      <c r="G74" s="22" t="e">
        <v>#N/A</v>
      </c>
      <c r="H74" s="17">
        <v>44387</v>
      </c>
      <c r="I74" s="22" t="s">
        <v>4587</v>
      </c>
    </row>
    <row r="75" spans="1:9">
      <c r="A75" s="22">
        <f t="shared" si="3"/>
        <v>71</v>
      </c>
      <c r="B75" s="21" t="str">
        <f t="shared" si="2"/>
        <v>RIYANTO</v>
      </c>
      <c r="C75" s="21" t="s">
        <v>7121</v>
      </c>
      <c r="D75" s="22"/>
      <c r="E75" s="22" t="s">
        <v>7121</v>
      </c>
      <c r="F75" s="22" t="s">
        <v>7122</v>
      </c>
      <c r="G75" s="22" t="e">
        <v>#N/A</v>
      </c>
      <c r="H75" s="17">
        <v>44387</v>
      </c>
      <c r="I75" s="22" t="s">
        <v>4587</v>
      </c>
    </row>
    <row r="76" spans="1:9">
      <c r="A76" s="22">
        <f t="shared" si="3"/>
        <v>72</v>
      </c>
      <c r="B76" s="21" t="str">
        <f t="shared" si="2"/>
        <v>BENI RISCO WIJAYA</v>
      </c>
      <c r="C76" s="21" t="s">
        <v>7123</v>
      </c>
      <c r="D76" s="22"/>
      <c r="E76" s="22" t="s">
        <v>7123</v>
      </c>
      <c r="F76" s="22" t="s">
        <v>7118</v>
      </c>
      <c r="G76" s="22" t="e">
        <v>#N/A</v>
      </c>
      <c r="H76" s="17">
        <v>44387</v>
      </c>
      <c r="I76" s="22" t="s">
        <v>4587</v>
      </c>
    </row>
    <row r="77" spans="1:9">
      <c r="A77" s="22">
        <f t="shared" si="3"/>
        <v>73</v>
      </c>
      <c r="B77" s="21" t="str">
        <f t="shared" si="2"/>
        <v>M. ARIS WARDANA</v>
      </c>
      <c r="C77" s="21" t="s">
        <v>7124</v>
      </c>
      <c r="D77" s="22"/>
      <c r="E77" s="22" t="s">
        <v>7124</v>
      </c>
      <c r="F77" s="22" t="s">
        <v>7125</v>
      </c>
      <c r="G77" s="22" t="e">
        <v>#N/A</v>
      </c>
      <c r="H77" s="17">
        <v>44387</v>
      </c>
      <c r="I77" s="22" t="s">
        <v>4587</v>
      </c>
    </row>
    <row r="78" spans="1:9">
      <c r="A78" s="22">
        <f t="shared" si="3"/>
        <v>74</v>
      </c>
      <c r="B78" s="21" t="str">
        <f t="shared" si="2"/>
        <v>MUHTAR</v>
      </c>
      <c r="C78" s="21" t="s">
        <v>7126</v>
      </c>
      <c r="D78" s="22"/>
      <c r="E78" s="22" t="s">
        <v>7126</v>
      </c>
      <c r="F78" s="22" t="s">
        <v>7120</v>
      </c>
      <c r="G78" s="22" t="e">
        <v>#N/A</v>
      </c>
      <c r="H78" s="17">
        <v>44387</v>
      </c>
      <c r="I78" s="22" t="s">
        <v>4587</v>
      </c>
    </row>
    <row r="79" spans="1:9">
      <c r="A79" s="22">
        <f t="shared" si="3"/>
        <v>75</v>
      </c>
      <c r="B79" s="21" t="str">
        <f t="shared" si="2"/>
        <v>TERIANDI MARI ANTO</v>
      </c>
      <c r="C79" s="21" t="s">
        <v>7127</v>
      </c>
      <c r="D79" s="22"/>
      <c r="E79" s="22" t="s">
        <v>7127</v>
      </c>
      <c r="F79" s="22" t="s">
        <v>7125</v>
      </c>
      <c r="G79" s="22" t="e">
        <v>#N/A</v>
      </c>
      <c r="H79" s="17">
        <v>44387</v>
      </c>
      <c r="I79" s="22" t="s">
        <v>4587</v>
      </c>
    </row>
    <row r="80" spans="1:9">
      <c r="A80" s="22">
        <f t="shared" si="3"/>
        <v>76</v>
      </c>
      <c r="B80" s="21" t="str">
        <f t="shared" si="2"/>
        <v>AKHMAD RIADI</v>
      </c>
      <c r="C80" s="21" t="s">
        <v>7128</v>
      </c>
      <c r="D80" s="22"/>
      <c r="E80" s="22" t="s">
        <v>7128</v>
      </c>
      <c r="F80" s="22" t="s">
        <v>3839</v>
      </c>
      <c r="G80" s="22" t="e">
        <v>#N/A</v>
      </c>
      <c r="H80" s="17">
        <v>44387</v>
      </c>
      <c r="I80" s="22" t="s">
        <v>4587</v>
      </c>
    </row>
    <row r="81" spans="1:9">
      <c r="A81" s="22">
        <f t="shared" si="3"/>
        <v>77</v>
      </c>
      <c r="B81" s="21" t="str">
        <f t="shared" si="2"/>
        <v>00116032</v>
      </c>
      <c r="C81" s="21" t="s">
        <v>3298</v>
      </c>
      <c r="D81" s="22"/>
      <c r="E81" s="22" t="s">
        <v>3299</v>
      </c>
      <c r="F81" s="22" t="s">
        <v>7053</v>
      </c>
      <c r="G81" s="22" t="s">
        <v>328</v>
      </c>
      <c r="H81" s="17">
        <v>44401</v>
      </c>
      <c r="I81" s="22" t="s">
        <v>4587</v>
      </c>
    </row>
    <row r="82" spans="1:9">
      <c r="A82" s="22">
        <f t="shared" si="3"/>
        <v>78</v>
      </c>
      <c r="B82" s="21" t="str">
        <f t="shared" si="2"/>
        <v>RONNY</v>
      </c>
      <c r="C82" s="21" t="s">
        <v>7129</v>
      </c>
      <c r="D82" s="22"/>
      <c r="E82" s="22" t="s">
        <v>7129</v>
      </c>
      <c r="F82" s="22" t="s">
        <v>7110</v>
      </c>
      <c r="G82" s="22" t="e">
        <v>#N/A</v>
      </c>
      <c r="H82" s="17">
        <v>44401</v>
      </c>
      <c r="I82" s="22" t="s">
        <v>4587</v>
      </c>
    </row>
    <row r="83" spans="1:9">
      <c r="A83" s="22">
        <f t="shared" si="3"/>
        <v>79</v>
      </c>
      <c r="B83" s="21" t="str">
        <f t="shared" si="2"/>
        <v>SAUT MONANG PURBA</v>
      </c>
      <c r="C83" s="21" t="s">
        <v>7130</v>
      </c>
      <c r="D83" s="22"/>
      <c r="E83" s="22" t="s">
        <v>7130</v>
      </c>
      <c r="F83" s="22" t="s">
        <v>7110</v>
      </c>
      <c r="G83" s="22" t="e">
        <v>#N/A</v>
      </c>
      <c r="H83" s="17">
        <v>44401</v>
      </c>
      <c r="I83" s="22" t="s">
        <v>4587</v>
      </c>
    </row>
    <row r="84" spans="1:9">
      <c r="A84" s="22">
        <f t="shared" si="3"/>
        <v>80</v>
      </c>
      <c r="B84" s="21" t="str">
        <f t="shared" si="2"/>
        <v>80002069</v>
      </c>
      <c r="C84" s="21" t="s">
        <v>1301</v>
      </c>
      <c r="D84" s="22"/>
      <c r="E84" s="22" t="s">
        <v>1298</v>
      </c>
      <c r="F84" s="22" t="s">
        <v>7053</v>
      </c>
      <c r="G84" s="22" t="s">
        <v>328</v>
      </c>
      <c r="H84" s="17">
        <v>44450</v>
      </c>
      <c r="I84" s="22" t="s">
        <v>4587</v>
      </c>
    </row>
    <row r="85" spans="1:9">
      <c r="A85" s="22">
        <f t="shared" si="3"/>
        <v>81</v>
      </c>
      <c r="B85" s="21" t="str">
        <f t="shared" si="2"/>
        <v>00118525</v>
      </c>
      <c r="C85" s="21" t="s">
        <v>3130</v>
      </c>
      <c r="D85" s="22"/>
      <c r="E85" s="22" t="s">
        <v>3131</v>
      </c>
      <c r="F85" s="22" t="s">
        <v>7053</v>
      </c>
      <c r="G85" s="22" t="s">
        <v>328</v>
      </c>
      <c r="H85" s="17">
        <v>44451</v>
      </c>
      <c r="I85" s="22" t="s">
        <v>4587</v>
      </c>
    </row>
    <row r="86" spans="1:9">
      <c r="A86" s="22">
        <f t="shared" si="3"/>
        <v>82</v>
      </c>
      <c r="B86" s="21" t="str">
        <f t="shared" si="2"/>
        <v>80001765</v>
      </c>
      <c r="C86" s="21" t="s">
        <v>3030</v>
      </c>
      <c r="D86" s="22"/>
      <c r="E86" s="22" t="s">
        <v>3031</v>
      </c>
      <c r="F86" s="22" t="s">
        <v>7053</v>
      </c>
      <c r="G86" s="22" t="s">
        <v>328</v>
      </c>
      <c r="H86" s="17">
        <v>44451</v>
      </c>
      <c r="I86" s="22" t="s">
        <v>4587</v>
      </c>
    </row>
    <row r="87" spans="1:9">
      <c r="A87" s="22">
        <f t="shared" si="3"/>
        <v>83</v>
      </c>
      <c r="B87" s="21" t="str">
        <f t="shared" si="2"/>
        <v>00108631</v>
      </c>
      <c r="C87" s="21" t="s">
        <v>2169</v>
      </c>
      <c r="D87" s="22"/>
      <c r="E87" s="22" t="s">
        <v>2170</v>
      </c>
      <c r="F87" s="22" t="s">
        <v>7053</v>
      </c>
      <c r="G87" s="22" t="s">
        <v>328</v>
      </c>
      <c r="H87" s="17">
        <v>44457</v>
      </c>
      <c r="I87" s="22" t="s">
        <v>4587</v>
      </c>
    </row>
    <row r="88" spans="1:9">
      <c r="A88" s="22">
        <f t="shared" si="3"/>
        <v>84</v>
      </c>
      <c r="B88" s="21" t="str">
        <f t="shared" si="2"/>
        <v>80002063</v>
      </c>
      <c r="C88" s="21" t="s">
        <v>2509</v>
      </c>
      <c r="D88" s="22"/>
      <c r="E88" s="22" t="s">
        <v>4103</v>
      </c>
      <c r="F88" s="22" t="s">
        <v>7053</v>
      </c>
      <c r="G88" s="22" t="s">
        <v>328</v>
      </c>
      <c r="H88" s="17">
        <v>44471</v>
      </c>
      <c r="I88" s="22" t="s">
        <v>4587</v>
      </c>
    </row>
    <row r="89" spans="1:9">
      <c r="A89" s="22">
        <f t="shared" si="3"/>
        <v>85</v>
      </c>
      <c r="B89" s="21" t="str">
        <f t="shared" si="2"/>
        <v>ANTO PURWANTO</v>
      </c>
      <c r="C89" s="21" t="s">
        <v>7131</v>
      </c>
      <c r="D89" s="22"/>
      <c r="E89" s="22" t="s">
        <v>7131</v>
      </c>
      <c r="F89" s="22" t="s">
        <v>7089</v>
      </c>
      <c r="G89" s="22" t="e">
        <v>#N/A</v>
      </c>
      <c r="H89" s="17">
        <v>44471</v>
      </c>
      <c r="I89" s="22" t="s">
        <v>4587</v>
      </c>
    </row>
    <row r="90" spans="1:9">
      <c r="A90" s="22">
        <f t="shared" si="3"/>
        <v>86</v>
      </c>
      <c r="B90" s="21" t="str">
        <f t="shared" si="2"/>
        <v>SUPRIANTO_EDJS</v>
      </c>
      <c r="C90" s="21" t="s">
        <v>7132</v>
      </c>
      <c r="D90" s="22"/>
      <c r="E90" s="22" t="s">
        <v>7133</v>
      </c>
      <c r="F90" s="22" t="s">
        <v>7097</v>
      </c>
      <c r="G90" s="22" t="e">
        <v>#N/A</v>
      </c>
      <c r="H90" s="17">
        <v>44471</v>
      </c>
      <c r="I90" s="22" t="s">
        <v>4587</v>
      </c>
    </row>
    <row r="91" spans="1:9">
      <c r="A91" s="22">
        <f t="shared" si="3"/>
        <v>87</v>
      </c>
      <c r="B91" s="21" t="str">
        <f t="shared" si="2"/>
        <v>80001794</v>
      </c>
      <c r="C91" s="21" t="s">
        <v>3567</v>
      </c>
      <c r="D91" s="22"/>
      <c r="E91" s="22" t="s">
        <v>3568</v>
      </c>
      <c r="F91" s="22" t="s">
        <v>7053</v>
      </c>
      <c r="G91" s="22" t="s">
        <v>328</v>
      </c>
      <c r="H91" s="17">
        <v>44478</v>
      </c>
      <c r="I91" s="22" t="s">
        <v>4587</v>
      </c>
    </row>
    <row r="92" spans="1:9">
      <c r="A92" s="22">
        <f t="shared" si="3"/>
        <v>88</v>
      </c>
      <c r="B92" s="21" t="str">
        <f t="shared" si="2"/>
        <v>ADAM DEWANTORO</v>
      </c>
      <c r="C92" s="21" t="s">
        <v>7134</v>
      </c>
      <c r="D92" s="22"/>
      <c r="E92" s="22" t="s">
        <v>7134</v>
      </c>
      <c r="F92" s="22" t="s">
        <v>7089</v>
      </c>
      <c r="G92" s="22" t="e">
        <v>#N/A</v>
      </c>
      <c r="H92" s="17">
        <v>44478</v>
      </c>
      <c r="I92" s="22" t="s">
        <v>4587</v>
      </c>
    </row>
    <row r="93" spans="1:9">
      <c r="A93" s="22">
        <f t="shared" si="3"/>
        <v>89</v>
      </c>
      <c r="B93" s="21" t="str">
        <f t="shared" si="2"/>
        <v>MP/EDJ-21030007</v>
      </c>
      <c r="C93" s="21" t="s">
        <v>4427</v>
      </c>
      <c r="D93" s="22"/>
      <c r="E93" s="22" t="s">
        <v>775</v>
      </c>
      <c r="F93" s="22" t="s">
        <v>7097</v>
      </c>
      <c r="G93" s="22" t="s">
        <v>328</v>
      </c>
      <c r="H93" s="17">
        <v>44478</v>
      </c>
      <c r="I93" s="22" t="s">
        <v>4587</v>
      </c>
    </row>
    <row r="94" spans="1:9">
      <c r="A94" s="22">
        <f t="shared" si="3"/>
        <v>90</v>
      </c>
      <c r="B94" s="21" t="str">
        <f t="shared" si="2"/>
        <v>BMP-021020211</v>
      </c>
      <c r="C94" s="21" t="s">
        <v>529</v>
      </c>
      <c r="D94" s="22"/>
      <c r="E94" s="22" t="s">
        <v>7135</v>
      </c>
      <c r="F94" s="22" t="s">
        <v>7076</v>
      </c>
      <c r="G94" s="22" t="s">
        <v>328</v>
      </c>
      <c r="H94" s="17">
        <v>44478</v>
      </c>
      <c r="I94" s="22" t="s">
        <v>4587</v>
      </c>
    </row>
    <row r="95" spans="1:9">
      <c r="A95" s="22">
        <f t="shared" si="3"/>
        <v>91</v>
      </c>
      <c r="B95" s="21" t="str">
        <f t="shared" si="2"/>
        <v>MP/SIS20080635</v>
      </c>
      <c r="C95" s="21" t="s">
        <v>7136</v>
      </c>
      <c r="D95" s="22"/>
      <c r="E95" s="22" t="s">
        <v>762</v>
      </c>
      <c r="F95" s="22" t="s">
        <v>7097</v>
      </c>
      <c r="G95" s="22" t="e">
        <v>#N/A</v>
      </c>
      <c r="H95" s="17">
        <v>44478</v>
      </c>
      <c r="I95" s="22" t="s">
        <v>4587</v>
      </c>
    </row>
    <row r="96" spans="1:9">
      <c r="A96" s="22">
        <f t="shared" si="3"/>
        <v>92</v>
      </c>
      <c r="B96" s="21" t="str">
        <f t="shared" si="2"/>
        <v>00113187</v>
      </c>
      <c r="C96" s="21" t="s">
        <v>2525</v>
      </c>
      <c r="D96" s="22"/>
      <c r="E96" s="22" t="s">
        <v>2526</v>
      </c>
      <c r="F96" s="22" t="s">
        <v>7053</v>
      </c>
      <c r="G96" s="22" t="s">
        <v>3973</v>
      </c>
      <c r="H96" s="17">
        <v>44485</v>
      </c>
      <c r="I96" s="22" t="s">
        <v>4587</v>
      </c>
    </row>
    <row r="97" spans="1:9">
      <c r="A97" s="22">
        <f t="shared" si="3"/>
        <v>93</v>
      </c>
      <c r="B97" s="21" t="str">
        <f t="shared" si="2"/>
        <v>AGUS DIAN RANDI PUTRA</v>
      </c>
      <c r="C97" s="21" t="s">
        <v>7137</v>
      </c>
      <c r="D97" s="22"/>
      <c r="E97" s="22" t="s">
        <v>7137</v>
      </c>
      <c r="F97" s="22" t="s">
        <v>7138</v>
      </c>
      <c r="G97" s="22" t="e">
        <v>#N/A</v>
      </c>
      <c r="H97" s="17">
        <v>44485</v>
      </c>
      <c r="I97" s="22" t="s">
        <v>4587</v>
      </c>
    </row>
    <row r="98" spans="1:9">
      <c r="A98" s="22">
        <f t="shared" si="3"/>
        <v>94</v>
      </c>
      <c r="B98" s="21" t="str">
        <f t="shared" si="2"/>
        <v>ARIS SETIYO BUDI</v>
      </c>
      <c r="C98" s="21" t="s">
        <v>7139</v>
      </c>
      <c r="D98" s="22"/>
      <c r="E98" s="22" t="s">
        <v>7139</v>
      </c>
      <c r="F98" s="22" t="s">
        <v>3839</v>
      </c>
      <c r="G98" s="22" t="e">
        <v>#N/A</v>
      </c>
      <c r="H98" s="17">
        <v>44485</v>
      </c>
      <c r="I98" s="22" t="s">
        <v>4587</v>
      </c>
    </row>
    <row r="99" spans="1:9">
      <c r="A99" s="22">
        <f t="shared" si="3"/>
        <v>95</v>
      </c>
      <c r="B99" s="21" t="str">
        <f t="shared" si="2"/>
        <v>ASNIL BASRI</v>
      </c>
      <c r="C99" s="21" t="s">
        <v>7140</v>
      </c>
      <c r="D99" s="22"/>
      <c r="E99" s="22" t="s">
        <v>7140</v>
      </c>
      <c r="F99" s="22" t="s">
        <v>7138</v>
      </c>
      <c r="G99" s="22" t="e">
        <v>#N/A</v>
      </c>
      <c r="H99" s="17">
        <v>44485</v>
      </c>
      <c r="I99" s="22" t="s">
        <v>4587</v>
      </c>
    </row>
    <row r="100" spans="1:9">
      <c r="A100" s="22">
        <f t="shared" si="3"/>
        <v>96</v>
      </c>
      <c r="B100" s="21" t="str">
        <f t="shared" si="2"/>
        <v>GUNTUR GUNAWAN</v>
      </c>
      <c r="C100" s="21" t="s">
        <v>5080</v>
      </c>
      <c r="D100" s="22"/>
      <c r="E100" s="22" t="s">
        <v>5080</v>
      </c>
      <c r="F100" s="22" t="s">
        <v>7138</v>
      </c>
      <c r="G100" s="22" t="e">
        <v>#N/A</v>
      </c>
      <c r="H100" s="17">
        <v>44485</v>
      </c>
      <c r="I100" s="22" t="s">
        <v>4587</v>
      </c>
    </row>
    <row r="101" spans="1:9">
      <c r="A101" s="22">
        <f t="shared" si="3"/>
        <v>97</v>
      </c>
      <c r="B101" s="21" t="str">
        <f t="shared" si="2"/>
        <v>JOKO MAULANA</v>
      </c>
      <c r="C101" s="21" t="s">
        <v>7141</v>
      </c>
      <c r="D101" s="22"/>
      <c r="E101" s="22" t="s">
        <v>7141</v>
      </c>
      <c r="F101" s="22" t="s">
        <v>7138</v>
      </c>
      <c r="G101" s="22" t="e">
        <v>#N/A</v>
      </c>
      <c r="H101" s="17">
        <v>44485</v>
      </c>
      <c r="I101" s="22" t="s">
        <v>4587</v>
      </c>
    </row>
    <row r="102" spans="1:9">
      <c r="A102" s="22">
        <f t="shared" si="3"/>
        <v>98</v>
      </c>
      <c r="B102" s="21" t="str">
        <f t="shared" si="2"/>
        <v>KEVIN GEORGE MANOPO</v>
      </c>
      <c r="C102" s="21" t="s">
        <v>7142</v>
      </c>
      <c r="D102" s="22"/>
      <c r="E102" s="22" t="s">
        <v>7142</v>
      </c>
      <c r="F102" s="22" t="s">
        <v>7053</v>
      </c>
      <c r="G102" s="22" t="e">
        <v>#N/A</v>
      </c>
      <c r="H102" s="17">
        <v>44485</v>
      </c>
      <c r="I102" s="22" t="s">
        <v>4587</v>
      </c>
    </row>
    <row r="103" spans="1:9">
      <c r="A103" s="22">
        <f t="shared" si="3"/>
        <v>99</v>
      </c>
      <c r="B103" s="21" t="str">
        <f t="shared" si="2"/>
        <v>LUKMAN</v>
      </c>
      <c r="C103" s="21" t="s">
        <v>7143</v>
      </c>
      <c r="D103" s="22"/>
      <c r="E103" s="22" t="s">
        <v>7143</v>
      </c>
      <c r="F103" s="22" t="s">
        <v>7138</v>
      </c>
      <c r="G103" s="22" t="e">
        <v>#N/A</v>
      </c>
      <c r="H103" s="17">
        <v>44485</v>
      </c>
      <c r="I103" s="22" t="s">
        <v>4587</v>
      </c>
    </row>
    <row r="104" spans="1:9">
      <c r="A104" s="22">
        <f t="shared" si="3"/>
        <v>100</v>
      </c>
      <c r="B104" s="21" t="str">
        <f t="shared" si="2"/>
        <v>MATORI ABDUL JALIL</v>
      </c>
      <c r="C104" s="21" t="s">
        <v>7144</v>
      </c>
      <c r="D104" s="22"/>
      <c r="E104" s="22" t="s">
        <v>7144</v>
      </c>
      <c r="F104" s="22" t="s">
        <v>3839</v>
      </c>
      <c r="G104" s="22" t="e">
        <v>#N/A</v>
      </c>
      <c r="H104" s="17">
        <v>44485</v>
      </c>
      <c r="I104" s="22" t="s">
        <v>4587</v>
      </c>
    </row>
    <row r="105" spans="1:9">
      <c r="A105" s="22">
        <f t="shared" si="3"/>
        <v>101</v>
      </c>
      <c r="B105" s="21" t="str">
        <f t="shared" si="2"/>
        <v>BMP-021020212</v>
      </c>
      <c r="C105" s="21" t="s">
        <v>572</v>
      </c>
      <c r="D105" s="22"/>
      <c r="E105" s="22" t="s">
        <v>573</v>
      </c>
      <c r="F105" s="22" t="s">
        <v>7076</v>
      </c>
      <c r="G105" s="22" t="s">
        <v>328</v>
      </c>
      <c r="H105" s="17">
        <v>44485</v>
      </c>
      <c r="I105" s="22" t="s">
        <v>4587</v>
      </c>
    </row>
    <row r="106" spans="1:9">
      <c r="A106" s="22">
        <f t="shared" si="3"/>
        <v>102</v>
      </c>
      <c r="B106" s="21" t="str">
        <f t="shared" si="2"/>
        <v>RIFA ATTIN NUR</v>
      </c>
      <c r="C106" s="21" t="s">
        <v>7145</v>
      </c>
      <c r="D106" s="22"/>
      <c r="E106" s="22" t="s">
        <v>7145</v>
      </c>
      <c r="F106" s="22" t="s">
        <v>7138</v>
      </c>
      <c r="G106" s="22" t="e">
        <v>#N/A</v>
      </c>
      <c r="H106" s="17">
        <v>44485</v>
      </c>
      <c r="I106" s="22" t="s">
        <v>4587</v>
      </c>
    </row>
    <row r="107" spans="1:9">
      <c r="A107" s="22">
        <f t="shared" si="3"/>
        <v>103</v>
      </c>
      <c r="B107" s="21" t="str">
        <f t="shared" si="2"/>
        <v>TK - 2</v>
      </c>
      <c r="C107" s="21" t="s">
        <v>4555</v>
      </c>
      <c r="D107" s="22"/>
      <c r="E107" s="22" t="s">
        <v>3841</v>
      </c>
      <c r="F107" s="22" t="s">
        <v>3839</v>
      </c>
      <c r="G107" s="22" t="s">
        <v>328</v>
      </c>
      <c r="H107" s="17">
        <v>44485</v>
      </c>
      <c r="I107" s="22" t="s">
        <v>4587</v>
      </c>
    </row>
    <row r="108" spans="1:9">
      <c r="A108" s="22">
        <f t="shared" si="3"/>
        <v>104</v>
      </c>
      <c r="B108" s="21" t="str">
        <f t="shared" si="2"/>
        <v>00212261</v>
      </c>
      <c r="C108" s="21">
        <v>212261</v>
      </c>
      <c r="D108" s="22"/>
      <c r="E108" s="22" t="s">
        <v>4329</v>
      </c>
      <c r="F108" s="22" t="s">
        <v>7125</v>
      </c>
      <c r="G108" s="22" t="s">
        <v>405</v>
      </c>
      <c r="H108" s="17">
        <v>44485</v>
      </c>
      <c r="I108" s="22" t="s">
        <v>4587</v>
      </c>
    </row>
    <row r="109" spans="1:9">
      <c r="A109" s="22">
        <f t="shared" si="3"/>
        <v>105</v>
      </c>
      <c r="B109" s="21" t="str">
        <f t="shared" si="2"/>
        <v>00212373</v>
      </c>
      <c r="C109" s="21">
        <v>212373</v>
      </c>
      <c r="D109" s="22"/>
      <c r="E109" s="22" t="s">
        <v>7133</v>
      </c>
      <c r="F109" s="22" t="s">
        <v>7125</v>
      </c>
      <c r="G109" s="22" t="s">
        <v>405</v>
      </c>
      <c r="H109" s="17">
        <v>44485</v>
      </c>
      <c r="I109" s="22" t="s">
        <v>4587</v>
      </c>
    </row>
    <row r="110" spans="1:9">
      <c r="A110" s="22">
        <f t="shared" si="3"/>
        <v>106</v>
      </c>
      <c r="B110" s="21" t="str">
        <f t="shared" si="2"/>
        <v>80000730</v>
      </c>
      <c r="C110" s="21" t="s">
        <v>4142</v>
      </c>
      <c r="D110" s="22"/>
      <c r="E110" s="22" t="s">
        <v>4143</v>
      </c>
      <c r="F110" s="22" t="s">
        <v>7053</v>
      </c>
      <c r="G110" s="22" t="s">
        <v>328</v>
      </c>
      <c r="H110" s="17">
        <v>44492</v>
      </c>
      <c r="I110" s="22" t="s">
        <v>4587</v>
      </c>
    </row>
    <row r="111" spans="1:9">
      <c r="A111" s="22">
        <f t="shared" si="3"/>
        <v>107</v>
      </c>
      <c r="B111" s="21" t="str">
        <f t="shared" si="2"/>
        <v>80002753</v>
      </c>
      <c r="C111" s="21" t="s">
        <v>2775</v>
      </c>
      <c r="D111" s="22"/>
      <c r="E111" s="22" t="s">
        <v>2776</v>
      </c>
      <c r="F111" s="22" t="s">
        <v>7053</v>
      </c>
      <c r="G111" s="22" t="s">
        <v>328</v>
      </c>
      <c r="H111" s="17">
        <v>44492</v>
      </c>
      <c r="I111" s="22" t="s">
        <v>4587</v>
      </c>
    </row>
    <row r="112" spans="1:9">
      <c r="A112" s="22">
        <f t="shared" si="3"/>
        <v>108</v>
      </c>
      <c r="B112" s="21" t="str">
        <f t="shared" si="2"/>
        <v>AHMAD SURYADI</v>
      </c>
      <c r="C112" s="21" t="s">
        <v>7146</v>
      </c>
      <c r="D112" s="22"/>
      <c r="E112" s="22" t="s">
        <v>7146</v>
      </c>
      <c r="F112" s="22" t="s">
        <v>7120</v>
      </c>
      <c r="G112" s="22" t="e">
        <v>#N/A</v>
      </c>
      <c r="H112" s="17">
        <v>44492</v>
      </c>
      <c r="I112" s="22" t="s">
        <v>4587</v>
      </c>
    </row>
    <row r="113" spans="1:9">
      <c r="A113" s="22">
        <f t="shared" si="3"/>
        <v>109</v>
      </c>
      <c r="B113" s="21" t="str">
        <f t="shared" si="2"/>
        <v>AKMAL TAUFIKUL AMIN</v>
      </c>
      <c r="C113" s="21" t="s">
        <v>7147</v>
      </c>
      <c r="D113" s="22"/>
      <c r="E113" s="22" t="s">
        <v>7147</v>
      </c>
      <c r="F113" s="22" t="s">
        <v>7120</v>
      </c>
      <c r="G113" s="22" t="e">
        <v>#N/A</v>
      </c>
      <c r="H113" s="17">
        <v>44492</v>
      </c>
      <c r="I113" s="22" t="s">
        <v>4587</v>
      </c>
    </row>
    <row r="114" spans="1:9">
      <c r="A114" s="22">
        <f t="shared" si="3"/>
        <v>110</v>
      </c>
      <c r="B114" s="21" t="str">
        <f t="shared" si="2"/>
        <v>ALDIYAN CHANIAGO</v>
      </c>
      <c r="C114" s="21" t="s">
        <v>7148</v>
      </c>
      <c r="D114" s="22"/>
      <c r="E114" s="22" t="s">
        <v>7148</v>
      </c>
      <c r="F114" s="22" t="s">
        <v>7120</v>
      </c>
      <c r="G114" s="22" t="e">
        <v>#N/A</v>
      </c>
      <c r="H114" s="17">
        <v>44492</v>
      </c>
      <c r="I114" s="22" t="s">
        <v>4587</v>
      </c>
    </row>
    <row r="115" spans="1:9">
      <c r="A115" s="22">
        <f t="shared" si="3"/>
        <v>111</v>
      </c>
      <c r="B115" s="21" t="str">
        <f t="shared" si="2"/>
        <v>ANDI ARFAN</v>
      </c>
      <c r="C115" s="21" t="s">
        <v>7149</v>
      </c>
      <c r="D115" s="22"/>
      <c r="E115" s="22" t="s">
        <v>7149</v>
      </c>
      <c r="F115" s="22" t="s">
        <v>7150</v>
      </c>
      <c r="G115" s="22" t="e">
        <v>#N/A</v>
      </c>
      <c r="H115" s="17">
        <v>44492</v>
      </c>
      <c r="I115" s="22" t="s">
        <v>4587</v>
      </c>
    </row>
    <row r="116" spans="1:9">
      <c r="A116" s="22">
        <f t="shared" si="3"/>
        <v>112</v>
      </c>
      <c r="B116" s="21" t="str">
        <f t="shared" si="2"/>
        <v>ANGGA WISMA</v>
      </c>
      <c r="C116" s="21" t="s">
        <v>7151</v>
      </c>
      <c r="D116" s="22"/>
      <c r="E116" s="22" t="s">
        <v>7151</v>
      </c>
      <c r="F116" s="22" t="s">
        <v>7120</v>
      </c>
      <c r="G116" s="22" t="e">
        <v>#N/A</v>
      </c>
      <c r="H116" s="17">
        <v>44492</v>
      </c>
      <c r="I116" s="22" t="s">
        <v>4587</v>
      </c>
    </row>
    <row r="117" spans="1:9">
      <c r="A117" s="22">
        <f t="shared" si="3"/>
        <v>113</v>
      </c>
      <c r="B117" s="21" t="str">
        <f t="shared" si="2"/>
        <v>DAFLER SIRINGO RINGO</v>
      </c>
      <c r="C117" s="21" t="s">
        <v>7152</v>
      </c>
      <c r="D117" s="22"/>
      <c r="E117" s="22" t="s">
        <v>7152</v>
      </c>
      <c r="F117" s="22" t="s">
        <v>7120</v>
      </c>
      <c r="G117" s="22" t="e">
        <v>#N/A</v>
      </c>
      <c r="H117" s="17">
        <v>44492</v>
      </c>
      <c r="I117" s="22" t="s">
        <v>4587</v>
      </c>
    </row>
    <row r="118" spans="1:9">
      <c r="A118" s="22">
        <f t="shared" si="3"/>
        <v>114</v>
      </c>
      <c r="B118" s="21" t="str">
        <f t="shared" si="2"/>
        <v>FENCE ALFERADO LASUT</v>
      </c>
      <c r="C118" s="21" t="s">
        <v>7153</v>
      </c>
      <c r="D118" s="22"/>
      <c r="E118" s="22" t="s">
        <v>7153</v>
      </c>
      <c r="F118" s="22" t="s">
        <v>7125</v>
      </c>
      <c r="G118" s="22" t="e">
        <v>#N/A</v>
      </c>
      <c r="H118" s="17">
        <v>44492</v>
      </c>
      <c r="I118" s="22" t="s">
        <v>4587</v>
      </c>
    </row>
    <row r="119" spans="1:9">
      <c r="A119" s="22">
        <f t="shared" si="3"/>
        <v>115</v>
      </c>
      <c r="B119" s="21" t="str">
        <f t="shared" si="2"/>
        <v>JOKO SUWARYANTO</v>
      </c>
      <c r="C119" s="21" t="s">
        <v>7154</v>
      </c>
      <c r="D119" s="22"/>
      <c r="E119" s="22" t="s">
        <v>7154</v>
      </c>
      <c r="F119" s="22" t="s">
        <v>7120</v>
      </c>
      <c r="G119" s="22" t="e">
        <v>#N/A</v>
      </c>
      <c r="H119" s="17">
        <v>44492</v>
      </c>
      <c r="I119" s="22" t="s">
        <v>4587</v>
      </c>
    </row>
    <row r="120" spans="1:9">
      <c r="A120" s="22">
        <f t="shared" si="3"/>
        <v>116</v>
      </c>
      <c r="B120" s="21" t="str">
        <f t="shared" si="2"/>
        <v>MIKHAEL TARIGAN</v>
      </c>
      <c r="C120" s="21" t="s">
        <v>7155</v>
      </c>
      <c r="D120" s="22"/>
      <c r="E120" s="22" t="s">
        <v>7155</v>
      </c>
      <c r="F120" s="22" t="s">
        <v>7120</v>
      </c>
      <c r="G120" s="22" t="e">
        <v>#N/A</v>
      </c>
      <c r="H120" s="17">
        <v>44492</v>
      </c>
      <c r="I120" s="22" t="s">
        <v>4587</v>
      </c>
    </row>
    <row r="121" spans="1:9">
      <c r="A121" s="22">
        <f t="shared" si="3"/>
        <v>117</v>
      </c>
      <c r="B121" s="21" t="str">
        <f t="shared" si="2"/>
        <v>SUTRISNO</v>
      </c>
      <c r="C121" s="21" t="s">
        <v>1854</v>
      </c>
      <c r="D121" s="22"/>
      <c r="E121" s="22" t="s">
        <v>1854</v>
      </c>
      <c r="F121" s="22" t="s">
        <v>7120</v>
      </c>
      <c r="G121" s="22" t="e">
        <v>#N/A</v>
      </c>
      <c r="H121" s="17">
        <v>44492</v>
      </c>
      <c r="I121" s="22" t="s">
        <v>4587</v>
      </c>
    </row>
    <row r="122" spans="1:9">
      <c r="A122" s="22">
        <f t="shared" si="3"/>
        <v>118</v>
      </c>
      <c r="B122" s="21" t="str">
        <f t="shared" si="2"/>
        <v>80001764</v>
      </c>
      <c r="C122" s="21" t="s">
        <v>3516</v>
      </c>
      <c r="D122" s="22"/>
      <c r="E122" s="22" t="s">
        <v>3517</v>
      </c>
      <c r="F122" s="22" t="s">
        <v>7053</v>
      </c>
      <c r="G122" s="22" t="s">
        <v>328</v>
      </c>
      <c r="H122" s="17">
        <v>44499</v>
      </c>
      <c r="I122" s="22" t="s">
        <v>4587</v>
      </c>
    </row>
    <row r="123" spans="1:9">
      <c r="A123" s="22">
        <f t="shared" si="3"/>
        <v>119</v>
      </c>
      <c r="B123" s="21" t="str">
        <f t="shared" si="2"/>
        <v>80002066</v>
      </c>
      <c r="C123" s="21" t="s">
        <v>3730</v>
      </c>
      <c r="D123" s="22"/>
      <c r="E123" s="22" t="s">
        <v>3731</v>
      </c>
      <c r="F123" s="22" t="s">
        <v>7053</v>
      </c>
      <c r="G123" s="22" t="s">
        <v>328</v>
      </c>
      <c r="H123" s="17">
        <v>44499</v>
      </c>
      <c r="I123" s="22" t="s">
        <v>4587</v>
      </c>
    </row>
    <row r="124" spans="1:9">
      <c r="A124" s="22">
        <f t="shared" si="3"/>
        <v>120</v>
      </c>
      <c r="B124" s="21" t="str">
        <f t="shared" si="2"/>
        <v>80002106</v>
      </c>
      <c r="C124" s="21" t="s">
        <v>3155</v>
      </c>
      <c r="D124" s="22"/>
      <c r="E124" s="22" t="s">
        <v>6609</v>
      </c>
      <c r="F124" s="22" t="s">
        <v>7053</v>
      </c>
      <c r="G124" s="22" t="s">
        <v>328</v>
      </c>
      <c r="H124" s="17">
        <v>44499</v>
      </c>
      <c r="I124" s="22" t="s">
        <v>4587</v>
      </c>
    </row>
    <row r="125" spans="1:9">
      <c r="A125" s="22">
        <f t="shared" si="3"/>
        <v>121</v>
      </c>
      <c r="B125" s="21" t="str">
        <f t="shared" si="2"/>
        <v>DEFI WICAKSONO</v>
      </c>
      <c r="C125" s="21" t="s">
        <v>7156</v>
      </c>
      <c r="D125" s="22"/>
      <c r="E125" s="22" t="s">
        <v>7156</v>
      </c>
      <c r="F125" s="22" t="s">
        <v>7059</v>
      </c>
      <c r="G125" s="22" t="e">
        <v>#N/A</v>
      </c>
      <c r="H125" s="17">
        <v>44499</v>
      </c>
      <c r="I125" s="22" t="s">
        <v>4587</v>
      </c>
    </row>
    <row r="126" spans="1:9">
      <c r="A126" s="22">
        <f t="shared" si="3"/>
        <v>122</v>
      </c>
      <c r="B126" s="21" t="str">
        <f t="shared" si="2"/>
        <v>DENI HERMAWAN</v>
      </c>
      <c r="C126" s="21" t="s">
        <v>4645</v>
      </c>
      <c r="D126" s="22"/>
      <c r="E126" s="22" t="s">
        <v>4645</v>
      </c>
      <c r="F126" s="22" t="s">
        <v>7059</v>
      </c>
      <c r="G126" s="22" t="e">
        <v>#N/A</v>
      </c>
      <c r="H126" s="17">
        <v>44499</v>
      </c>
      <c r="I126" s="22" t="s">
        <v>4587</v>
      </c>
    </row>
    <row r="127" spans="1:9">
      <c r="A127" s="22">
        <f t="shared" si="3"/>
        <v>123</v>
      </c>
      <c r="B127" s="21" t="str">
        <f t="shared" si="2"/>
        <v>DIMAS AGUSTIO</v>
      </c>
      <c r="C127" s="21" t="s">
        <v>7157</v>
      </c>
      <c r="D127" s="22"/>
      <c r="E127" s="22" t="s">
        <v>7157</v>
      </c>
      <c r="F127" s="22" t="s">
        <v>7122</v>
      </c>
      <c r="G127" s="22" t="e">
        <v>#N/A</v>
      </c>
      <c r="H127" s="17">
        <v>44499</v>
      </c>
      <c r="I127" s="22" t="s">
        <v>4587</v>
      </c>
    </row>
    <row r="128" spans="1:9">
      <c r="A128" s="22">
        <f t="shared" si="3"/>
        <v>124</v>
      </c>
      <c r="B128" s="21" t="str">
        <f t="shared" si="2"/>
        <v>RIZKY ADJIE P</v>
      </c>
      <c r="C128" s="21" t="s">
        <v>7158</v>
      </c>
      <c r="D128" s="22"/>
      <c r="E128" s="22" t="s">
        <v>7158</v>
      </c>
      <c r="F128" s="22" t="s">
        <v>7159</v>
      </c>
      <c r="G128" s="22" t="e">
        <v>#N/A</v>
      </c>
      <c r="H128" s="17">
        <v>44500</v>
      </c>
      <c r="I128" s="22" t="s">
        <v>4587</v>
      </c>
    </row>
    <row r="129" spans="1:9">
      <c r="A129" s="22">
        <f t="shared" si="3"/>
        <v>125</v>
      </c>
      <c r="B129" s="21" t="str">
        <f t="shared" si="2"/>
        <v>80002098</v>
      </c>
      <c r="C129" s="21" t="s">
        <v>3530</v>
      </c>
      <c r="D129" s="22"/>
      <c r="E129" s="22" t="s">
        <v>3531</v>
      </c>
      <c r="F129" s="22" t="s">
        <v>7053</v>
      </c>
      <c r="G129" s="22" t="s">
        <v>328</v>
      </c>
      <c r="H129" s="17">
        <v>44506</v>
      </c>
      <c r="I129" s="22" t="s">
        <v>4587</v>
      </c>
    </row>
    <row r="130" spans="1:9">
      <c r="A130" s="22">
        <f t="shared" si="3"/>
        <v>126</v>
      </c>
      <c r="B130" s="21" t="str">
        <f t="shared" si="2"/>
        <v>80002260</v>
      </c>
      <c r="C130" s="21" t="s">
        <v>3007</v>
      </c>
      <c r="D130" s="22"/>
      <c r="E130" s="22" t="s">
        <v>5655</v>
      </c>
      <c r="F130" s="22" t="s">
        <v>7053</v>
      </c>
      <c r="G130" s="22" t="s">
        <v>328</v>
      </c>
      <c r="H130" s="17">
        <v>44506</v>
      </c>
      <c r="I130" s="22" t="s">
        <v>4587</v>
      </c>
    </row>
    <row r="131" spans="1:9">
      <c r="A131" s="22">
        <f t="shared" si="3"/>
        <v>127</v>
      </c>
      <c r="B131" s="21" t="str">
        <f t="shared" si="2"/>
        <v>80002261</v>
      </c>
      <c r="C131" s="21" t="s">
        <v>2523</v>
      </c>
      <c r="D131" s="22"/>
      <c r="E131" s="22" t="s">
        <v>2524</v>
      </c>
      <c r="F131" s="22" t="s">
        <v>7053</v>
      </c>
      <c r="G131" s="22" t="s">
        <v>328</v>
      </c>
      <c r="H131" s="17">
        <v>44506</v>
      </c>
      <c r="I131" s="22" t="s">
        <v>4587</v>
      </c>
    </row>
    <row r="132" spans="1:9">
      <c r="A132" s="22">
        <f t="shared" si="3"/>
        <v>128</v>
      </c>
      <c r="B132" s="21" t="str">
        <f t="shared" si="2"/>
        <v>80002292</v>
      </c>
      <c r="C132" s="21" t="s">
        <v>1326</v>
      </c>
      <c r="D132" s="22"/>
      <c r="E132" s="22" t="s">
        <v>5620</v>
      </c>
      <c r="F132" s="22" t="s">
        <v>7053</v>
      </c>
      <c r="G132" s="22" t="s">
        <v>328</v>
      </c>
      <c r="H132" s="17">
        <v>44506</v>
      </c>
      <c r="I132" s="22" t="s">
        <v>4587</v>
      </c>
    </row>
    <row r="133" spans="1:9">
      <c r="A133" s="22">
        <f t="shared" si="3"/>
        <v>129</v>
      </c>
      <c r="B133" s="21" t="str">
        <f t="shared" ref="B133:B196" si="4">TEXT(C133,"00000000")</f>
        <v>80002317</v>
      </c>
      <c r="C133" s="21" t="s">
        <v>3452</v>
      </c>
      <c r="D133" s="22"/>
      <c r="E133" s="22" t="s">
        <v>4134</v>
      </c>
      <c r="F133" s="22" t="s">
        <v>7053</v>
      </c>
      <c r="G133" s="22" t="s">
        <v>328</v>
      </c>
      <c r="H133" s="17">
        <v>44506</v>
      </c>
      <c r="I133" s="22" t="s">
        <v>4587</v>
      </c>
    </row>
    <row r="134" spans="1:9">
      <c r="A134" s="22">
        <f t="shared" ref="A134:A197" si="5">A133+1</f>
        <v>130</v>
      </c>
      <c r="B134" s="21" t="str">
        <f t="shared" si="4"/>
        <v>80002318</v>
      </c>
      <c r="C134" s="21" t="s">
        <v>1927</v>
      </c>
      <c r="D134" s="22"/>
      <c r="E134" s="22" t="s">
        <v>1926</v>
      </c>
      <c r="F134" s="22" t="s">
        <v>7053</v>
      </c>
      <c r="G134" s="22" t="s">
        <v>328</v>
      </c>
      <c r="H134" s="17">
        <v>44506</v>
      </c>
      <c r="I134" s="22" t="s">
        <v>4587</v>
      </c>
    </row>
    <row r="135" spans="1:9">
      <c r="A135" s="22">
        <f t="shared" si="5"/>
        <v>131</v>
      </c>
      <c r="B135" s="21" t="str">
        <f t="shared" si="4"/>
        <v>ERVAN</v>
      </c>
      <c r="C135" s="21" t="s">
        <v>7160</v>
      </c>
      <c r="D135" s="22"/>
      <c r="E135" s="22" t="s">
        <v>7160</v>
      </c>
      <c r="F135" s="22" t="s">
        <v>3839</v>
      </c>
      <c r="G135" s="22" t="e">
        <v>#N/A</v>
      </c>
      <c r="H135" s="17">
        <v>44506</v>
      </c>
      <c r="I135" s="22" t="s">
        <v>4587</v>
      </c>
    </row>
    <row r="136" spans="1:9">
      <c r="A136" s="22">
        <f t="shared" si="5"/>
        <v>132</v>
      </c>
      <c r="B136" s="21" t="str">
        <f t="shared" si="4"/>
        <v>GUNAWAN PAMBUDI Y</v>
      </c>
      <c r="C136" s="21" t="s">
        <v>7161</v>
      </c>
      <c r="D136" s="22"/>
      <c r="E136" s="22" t="s">
        <v>7161</v>
      </c>
      <c r="F136" s="22" t="s">
        <v>7138</v>
      </c>
      <c r="G136" s="22" t="e">
        <v>#N/A</v>
      </c>
      <c r="H136" s="17">
        <v>44506</v>
      </c>
      <c r="I136" s="22" t="s">
        <v>4587</v>
      </c>
    </row>
    <row r="137" spans="1:9">
      <c r="A137" s="22">
        <f t="shared" si="5"/>
        <v>133</v>
      </c>
      <c r="B137" s="21" t="str">
        <f t="shared" si="4"/>
        <v>M. IDRIS</v>
      </c>
      <c r="C137" s="21" t="s">
        <v>7162</v>
      </c>
      <c r="D137" s="22"/>
      <c r="E137" s="22" t="s">
        <v>7162</v>
      </c>
      <c r="F137" s="22" t="s">
        <v>7122</v>
      </c>
      <c r="G137" s="22" t="e">
        <v>#N/A</v>
      </c>
      <c r="H137" s="17">
        <v>44506</v>
      </c>
      <c r="I137" s="22" t="s">
        <v>4587</v>
      </c>
    </row>
    <row r="138" spans="1:9">
      <c r="A138" s="22">
        <f t="shared" si="5"/>
        <v>134</v>
      </c>
      <c r="B138" s="21" t="str">
        <f t="shared" si="4"/>
        <v>00023587</v>
      </c>
      <c r="C138" s="21" t="s">
        <v>7163</v>
      </c>
      <c r="D138" s="22"/>
      <c r="E138" s="22" t="s">
        <v>7164</v>
      </c>
      <c r="F138" s="22" t="s">
        <v>7110</v>
      </c>
      <c r="G138" s="22" t="e">
        <v>#N/A</v>
      </c>
      <c r="H138" s="17">
        <v>44513</v>
      </c>
      <c r="I138" s="22" t="s">
        <v>4587</v>
      </c>
    </row>
    <row r="139" spans="1:9">
      <c r="A139" s="22">
        <f t="shared" si="5"/>
        <v>135</v>
      </c>
      <c r="B139" s="21" t="str">
        <f t="shared" si="4"/>
        <v>00023680</v>
      </c>
      <c r="C139" s="21" t="s">
        <v>7165</v>
      </c>
      <c r="D139" s="22"/>
      <c r="E139" s="22" t="s">
        <v>7166</v>
      </c>
      <c r="F139" s="22" t="s">
        <v>7110</v>
      </c>
      <c r="G139" s="22" t="e">
        <v>#N/A</v>
      </c>
      <c r="H139" s="17">
        <v>44513</v>
      </c>
      <c r="I139" s="22" t="s">
        <v>4587</v>
      </c>
    </row>
    <row r="140" spans="1:9">
      <c r="A140" s="22">
        <f t="shared" si="5"/>
        <v>136</v>
      </c>
      <c r="B140" s="21" t="str">
        <f t="shared" si="4"/>
        <v>BMP0811213</v>
      </c>
      <c r="C140" s="21" t="s">
        <v>447</v>
      </c>
      <c r="D140" s="22"/>
      <c r="E140" s="22" t="s">
        <v>4635</v>
      </c>
      <c r="F140" s="22" t="s">
        <v>7076</v>
      </c>
      <c r="G140" s="22" t="s">
        <v>328</v>
      </c>
      <c r="H140" s="17">
        <v>44513</v>
      </c>
      <c r="I140" s="22" t="s">
        <v>4587</v>
      </c>
    </row>
    <row r="141" spans="1:9">
      <c r="A141" s="22">
        <f t="shared" si="5"/>
        <v>137</v>
      </c>
      <c r="B141" s="21" t="str">
        <f t="shared" si="4"/>
        <v>HASIM RIYANTO</v>
      </c>
      <c r="C141" s="21" t="s">
        <v>7167</v>
      </c>
      <c r="D141" s="22"/>
      <c r="E141" s="22" t="s">
        <v>7167</v>
      </c>
      <c r="F141" s="22" t="s">
        <v>7168</v>
      </c>
      <c r="G141" s="22" t="e">
        <v>#N/A</v>
      </c>
      <c r="H141" s="17">
        <v>44513</v>
      </c>
      <c r="I141" s="22" t="s">
        <v>4587</v>
      </c>
    </row>
    <row r="142" spans="1:9">
      <c r="A142" s="22">
        <f t="shared" si="5"/>
        <v>138</v>
      </c>
      <c r="B142" s="21" t="str">
        <f t="shared" si="4"/>
        <v>BMP0311214</v>
      </c>
      <c r="C142" s="21" t="s">
        <v>517</v>
      </c>
      <c r="D142" s="22"/>
      <c r="E142" s="22" t="s">
        <v>7169</v>
      </c>
      <c r="F142" s="22" t="s">
        <v>7076</v>
      </c>
      <c r="G142" s="22" t="s">
        <v>328</v>
      </c>
      <c r="H142" s="17">
        <v>44513</v>
      </c>
      <c r="I142" s="22" t="s">
        <v>4587</v>
      </c>
    </row>
    <row r="143" spans="1:9">
      <c r="A143" s="22">
        <f t="shared" si="5"/>
        <v>139</v>
      </c>
      <c r="B143" s="21" t="str">
        <f t="shared" si="4"/>
        <v>BMP0311211</v>
      </c>
      <c r="C143" s="21" t="s">
        <v>511</v>
      </c>
      <c r="D143" s="22"/>
      <c r="E143" s="22" t="s">
        <v>4631</v>
      </c>
      <c r="F143" s="22" t="s">
        <v>7076</v>
      </c>
      <c r="G143" s="22" t="s">
        <v>328</v>
      </c>
      <c r="H143" s="17">
        <v>44513</v>
      </c>
      <c r="I143" s="22" t="s">
        <v>4587</v>
      </c>
    </row>
    <row r="144" spans="1:9">
      <c r="A144" s="22">
        <f t="shared" si="5"/>
        <v>140</v>
      </c>
      <c r="B144" s="21" t="str">
        <f t="shared" si="4"/>
        <v>MISFAHRUDIN</v>
      </c>
      <c r="C144" s="21" t="s">
        <v>7170</v>
      </c>
      <c r="D144" s="22"/>
      <c r="E144" s="22" t="s">
        <v>7170</v>
      </c>
      <c r="F144" s="22" t="s">
        <v>7110</v>
      </c>
      <c r="G144" s="22" t="e">
        <v>#N/A</v>
      </c>
      <c r="H144" s="17">
        <v>44513</v>
      </c>
      <c r="I144" s="22" t="s">
        <v>4587</v>
      </c>
    </row>
    <row r="145" spans="1:9">
      <c r="A145" s="22">
        <f t="shared" si="5"/>
        <v>141</v>
      </c>
      <c r="B145" s="21" t="str">
        <f t="shared" si="4"/>
        <v>BMP0811211</v>
      </c>
      <c r="C145" s="21" t="s">
        <v>588</v>
      </c>
      <c r="D145" s="22"/>
      <c r="E145" s="22" t="s">
        <v>589</v>
      </c>
      <c r="F145" s="22" t="s">
        <v>7076</v>
      </c>
      <c r="G145" s="22" t="s">
        <v>328</v>
      </c>
      <c r="H145" s="17">
        <v>44513</v>
      </c>
      <c r="I145" s="22" t="s">
        <v>4587</v>
      </c>
    </row>
    <row r="146" spans="1:9">
      <c r="A146" s="22">
        <f t="shared" si="5"/>
        <v>142</v>
      </c>
      <c r="B146" s="21" t="str">
        <f t="shared" si="4"/>
        <v>SUSILO RAHMAN</v>
      </c>
      <c r="C146" s="21" t="s">
        <v>7171</v>
      </c>
      <c r="D146" s="22"/>
      <c r="E146" s="22" t="s">
        <v>7171</v>
      </c>
      <c r="F146" s="22" t="s">
        <v>7076</v>
      </c>
      <c r="G146" s="22" t="e">
        <v>#N/A</v>
      </c>
      <c r="H146" s="17">
        <v>44513</v>
      </c>
      <c r="I146" s="22" t="s">
        <v>4587</v>
      </c>
    </row>
    <row r="147" spans="1:9">
      <c r="A147" s="22">
        <f t="shared" si="5"/>
        <v>143</v>
      </c>
      <c r="B147" s="21" t="str">
        <f t="shared" si="4"/>
        <v>SEPTIAN BAGUS PRAYITNO</v>
      </c>
      <c r="C147" s="21" t="s">
        <v>7172</v>
      </c>
      <c r="D147" s="22"/>
      <c r="E147" s="22" t="s">
        <v>7172</v>
      </c>
      <c r="F147" s="22" t="s">
        <v>7110</v>
      </c>
      <c r="G147" s="22" t="e">
        <v>#N/A</v>
      </c>
      <c r="H147" s="17">
        <v>44513</v>
      </c>
      <c r="I147" s="22" t="s">
        <v>4587</v>
      </c>
    </row>
    <row r="148" spans="1:9">
      <c r="A148" s="22">
        <f t="shared" si="5"/>
        <v>144</v>
      </c>
      <c r="B148" s="21" t="str">
        <f t="shared" si="4"/>
        <v>80002396</v>
      </c>
      <c r="C148" s="21" t="s">
        <v>2214</v>
      </c>
      <c r="D148" s="22"/>
      <c r="E148" s="22" t="s">
        <v>2215</v>
      </c>
      <c r="F148" s="22" t="s">
        <v>7053</v>
      </c>
      <c r="G148" s="22" t="s">
        <v>328</v>
      </c>
      <c r="H148" s="17">
        <v>44516</v>
      </c>
      <c r="I148" s="22" t="s">
        <v>4587</v>
      </c>
    </row>
    <row r="149" spans="1:9">
      <c r="A149" s="22">
        <f t="shared" si="5"/>
        <v>145</v>
      </c>
      <c r="B149" s="21" t="str">
        <f t="shared" si="4"/>
        <v>00112221</v>
      </c>
      <c r="C149" s="21" t="s">
        <v>1365</v>
      </c>
      <c r="D149" s="22"/>
      <c r="E149" s="22" t="s">
        <v>1366</v>
      </c>
      <c r="F149" s="22" t="s">
        <v>7053</v>
      </c>
      <c r="G149" s="22" t="s">
        <v>328</v>
      </c>
      <c r="H149" s="17">
        <v>44520</v>
      </c>
      <c r="I149" s="22" t="s">
        <v>4587</v>
      </c>
    </row>
    <row r="150" spans="1:9">
      <c r="A150" s="22">
        <f t="shared" si="5"/>
        <v>146</v>
      </c>
      <c r="B150" s="21" t="str">
        <f t="shared" si="4"/>
        <v>80002340</v>
      </c>
      <c r="C150" s="21" t="s">
        <v>2682</v>
      </c>
      <c r="D150" s="22"/>
      <c r="E150" s="22" t="s">
        <v>2683</v>
      </c>
      <c r="F150" s="22" t="s">
        <v>7053</v>
      </c>
      <c r="G150" s="22" t="s">
        <v>393</v>
      </c>
      <c r="H150" s="17">
        <v>44520</v>
      </c>
      <c r="I150" s="22" t="s">
        <v>4587</v>
      </c>
    </row>
    <row r="151" spans="1:9">
      <c r="A151" s="22">
        <f t="shared" si="5"/>
        <v>147</v>
      </c>
      <c r="B151" s="21" t="str">
        <f t="shared" si="4"/>
        <v>80002341</v>
      </c>
      <c r="C151" s="21" t="s">
        <v>3674</v>
      </c>
      <c r="D151" s="22"/>
      <c r="E151" s="22" t="s">
        <v>7173</v>
      </c>
      <c r="F151" s="22" t="s">
        <v>7053</v>
      </c>
      <c r="G151" s="22" t="s">
        <v>393</v>
      </c>
      <c r="H151" s="17">
        <v>44520</v>
      </c>
      <c r="I151" s="22" t="s">
        <v>4587</v>
      </c>
    </row>
    <row r="152" spans="1:9">
      <c r="A152" s="22">
        <f t="shared" si="5"/>
        <v>148</v>
      </c>
      <c r="B152" s="21" t="str">
        <f t="shared" si="4"/>
        <v>AL-GHONI RAHMAN</v>
      </c>
      <c r="C152" s="21" t="s">
        <v>7174</v>
      </c>
      <c r="D152" s="22"/>
      <c r="E152" s="22" t="s">
        <v>7174</v>
      </c>
      <c r="F152" s="22" t="s">
        <v>7110</v>
      </c>
      <c r="G152" s="22" t="e">
        <v>#N/A</v>
      </c>
      <c r="H152" s="17">
        <v>44520</v>
      </c>
      <c r="I152" s="22" t="s">
        <v>4587</v>
      </c>
    </row>
    <row r="153" spans="1:9">
      <c r="A153" s="22">
        <f t="shared" si="5"/>
        <v>149</v>
      </c>
      <c r="B153" s="21" t="str">
        <f t="shared" si="4"/>
        <v>KMK-21090242</v>
      </c>
      <c r="C153" s="21" t="s">
        <v>4507</v>
      </c>
      <c r="D153" s="22"/>
      <c r="E153" s="22" t="s">
        <v>810</v>
      </c>
      <c r="F153" s="22" t="s">
        <v>7118</v>
      </c>
      <c r="G153" s="22" t="s">
        <v>3973</v>
      </c>
      <c r="H153" s="17">
        <v>44520</v>
      </c>
      <c r="I153" s="22" t="s">
        <v>4587</v>
      </c>
    </row>
    <row r="154" spans="1:9">
      <c r="A154" s="22">
        <f t="shared" si="5"/>
        <v>150</v>
      </c>
      <c r="B154" s="21" t="str">
        <f t="shared" si="4"/>
        <v>FERNANDUS KANJI HAIKON</v>
      </c>
      <c r="C154" s="21" t="s">
        <v>7175</v>
      </c>
      <c r="D154" s="22"/>
      <c r="E154" s="22" t="s">
        <v>7175</v>
      </c>
      <c r="F154" s="22" t="s">
        <v>7110</v>
      </c>
      <c r="G154" s="22" t="e">
        <v>#N/A</v>
      </c>
      <c r="H154" s="17">
        <v>44520</v>
      </c>
      <c r="I154" s="22" t="s">
        <v>4587</v>
      </c>
    </row>
    <row r="155" spans="1:9">
      <c r="A155" s="22">
        <f t="shared" si="5"/>
        <v>151</v>
      </c>
      <c r="B155" s="21" t="str">
        <f t="shared" si="4"/>
        <v>KMK-21020241</v>
      </c>
      <c r="C155" s="21" t="s">
        <v>4510</v>
      </c>
      <c r="D155" s="22"/>
      <c r="E155" s="22" t="s">
        <v>1049</v>
      </c>
      <c r="F155" s="22" t="s">
        <v>7118</v>
      </c>
      <c r="G155" s="22" t="s">
        <v>3973</v>
      </c>
      <c r="H155" s="17">
        <v>44520</v>
      </c>
      <c r="I155" s="22" t="s">
        <v>4587</v>
      </c>
    </row>
    <row r="156" spans="1:9">
      <c r="A156" s="22">
        <f t="shared" si="5"/>
        <v>152</v>
      </c>
      <c r="B156" s="21" t="str">
        <f t="shared" si="4"/>
        <v>KARIANOR</v>
      </c>
      <c r="C156" s="21" t="s">
        <v>7176</v>
      </c>
      <c r="D156" s="22"/>
      <c r="E156" s="22" t="s">
        <v>7176</v>
      </c>
      <c r="F156" s="22" t="s">
        <v>3839</v>
      </c>
      <c r="G156" s="22" t="e">
        <v>#N/A</v>
      </c>
      <c r="H156" s="17">
        <v>44520</v>
      </c>
      <c r="I156" s="22" t="s">
        <v>4587</v>
      </c>
    </row>
    <row r="157" spans="1:9">
      <c r="A157" s="22">
        <f t="shared" si="5"/>
        <v>153</v>
      </c>
      <c r="B157" s="21" t="str">
        <f t="shared" si="4"/>
        <v>NIKI</v>
      </c>
      <c r="C157" s="21" t="s">
        <v>7177</v>
      </c>
      <c r="D157" s="22"/>
      <c r="E157" s="22" t="s">
        <v>7177</v>
      </c>
      <c r="F157" s="22" t="s">
        <v>7103</v>
      </c>
      <c r="G157" s="22" t="e">
        <v>#N/A</v>
      </c>
      <c r="H157" s="17">
        <v>44520</v>
      </c>
      <c r="I157" s="22" t="s">
        <v>4587</v>
      </c>
    </row>
    <row r="158" spans="1:9">
      <c r="A158" s="22">
        <f t="shared" si="5"/>
        <v>154</v>
      </c>
      <c r="B158" s="21" t="str">
        <f t="shared" si="4"/>
        <v>KMK-20070157</v>
      </c>
      <c r="C158" s="21" t="s">
        <v>4468</v>
      </c>
      <c r="D158" s="22"/>
      <c r="E158" s="22" t="s">
        <v>829</v>
      </c>
      <c r="F158" s="22" t="s">
        <v>7118</v>
      </c>
      <c r="G158" s="22" t="s">
        <v>3973</v>
      </c>
      <c r="H158" s="17">
        <v>44520</v>
      </c>
      <c r="I158" s="22" t="s">
        <v>4587</v>
      </c>
    </row>
    <row r="159" spans="1:9">
      <c r="A159" s="22">
        <f t="shared" si="5"/>
        <v>155</v>
      </c>
      <c r="B159" s="21" t="str">
        <f t="shared" si="4"/>
        <v>00112832</v>
      </c>
      <c r="C159" s="21" t="s">
        <v>3068</v>
      </c>
      <c r="D159" s="22"/>
      <c r="E159" s="22" t="s">
        <v>3069</v>
      </c>
      <c r="F159" s="22" t="s">
        <v>7053</v>
      </c>
      <c r="G159" s="22" t="s">
        <v>328</v>
      </c>
      <c r="H159" s="17">
        <v>44527</v>
      </c>
      <c r="I159" s="22" t="s">
        <v>4587</v>
      </c>
    </row>
    <row r="160" spans="1:9">
      <c r="A160" s="22">
        <f t="shared" si="5"/>
        <v>156</v>
      </c>
      <c r="B160" s="21" t="str">
        <f t="shared" si="4"/>
        <v>00415047</v>
      </c>
      <c r="C160" s="21" t="s">
        <v>3064</v>
      </c>
      <c r="D160" s="22"/>
      <c r="E160" s="22" t="s">
        <v>3065</v>
      </c>
      <c r="F160" s="22" t="s">
        <v>7053</v>
      </c>
      <c r="G160" s="22" t="s">
        <v>328</v>
      </c>
      <c r="H160" s="17">
        <v>44527</v>
      </c>
      <c r="I160" s="22" t="s">
        <v>4587</v>
      </c>
    </row>
    <row r="161" spans="1:9">
      <c r="A161" s="22">
        <f t="shared" si="5"/>
        <v>157</v>
      </c>
      <c r="B161" s="21" t="str">
        <f t="shared" si="4"/>
        <v>04121374</v>
      </c>
      <c r="C161" s="21" t="s">
        <v>2540</v>
      </c>
      <c r="D161" s="22"/>
      <c r="E161" s="22" t="s">
        <v>2541</v>
      </c>
      <c r="F161" s="22" t="s">
        <v>7053</v>
      </c>
      <c r="G161" s="22" t="s">
        <v>328</v>
      </c>
      <c r="H161" s="17">
        <v>44527</v>
      </c>
      <c r="I161" s="22" t="s">
        <v>4587</v>
      </c>
    </row>
    <row r="162" spans="1:9">
      <c r="A162" s="22">
        <f t="shared" si="5"/>
        <v>158</v>
      </c>
      <c r="B162" s="21" t="str">
        <f t="shared" si="4"/>
        <v>80000729</v>
      </c>
      <c r="C162" s="21" t="s">
        <v>4140</v>
      </c>
      <c r="D162" s="22"/>
      <c r="E162" s="22" t="s">
        <v>2565</v>
      </c>
      <c r="F162" s="22" t="s">
        <v>7053</v>
      </c>
      <c r="G162" s="22" t="s">
        <v>328</v>
      </c>
      <c r="H162" s="17">
        <v>44527</v>
      </c>
      <c r="I162" s="22" t="s">
        <v>4587</v>
      </c>
    </row>
    <row r="163" spans="1:9">
      <c r="A163" s="22">
        <f t="shared" si="5"/>
        <v>159</v>
      </c>
      <c r="B163" s="21" t="str">
        <f t="shared" si="4"/>
        <v>80001356</v>
      </c>
      <c r="C163" s="21" t="s">
        <v>2803</v>
      </c>
      <c r="D163" s="22"/>
      <c r="E163" s="22" t="s">
        <v>2804</v>
      </c>
      <c r="F163" s="22" t="s">
        <v>7053</v>
      </c>
      <c r="G163" s="22" t="s">
        <v>328</v>
      </c>
      <c r="H163" s="17">
        <v>44527</v>
      </c>
      <c r="I163" s="22" t="s">
        <v>4587</v>
      </c>
    </row>
    <row r="164" spans="1:9">
      <c r="A164" s="22">
        <f t="shared" si="5"/>
        <v>160</v>
      </c>
      <c r="B164" s="21" t="str">
        <f t="shared" si="4"/>
        <v>80001357</v>
      </c>
      <c r="C164" s="21" t="s">
        <v>2871</v>
      </c>
      <c r="D164" s="22"/>
      <c r="E164" s="22" t="s">
        <v>2872</v>
      </c>
      <c r="F164" s="22" t="s">
        <v>7053</v>
      </c>
      <c r="G164" s="22" t="s">
        <v>328</v>
      </c>
      <c r="H164" s="17">
        <v>44527</v>
      </c>
      <c r="I164" s="22" t="s">
        <v>4587</v>
      </c>
    </row>
    <row r="165" spans="1:9">
      <c r="A165" s="22">
        <f t="shared" si="5"/>
        <v>161</v>
      </c>
      <c r="B165" s="21" t="str">
        <f t="shared" si="4"/>
        <v>80001358</v>
      </c>
      <c r="C165" s="21" t="s">
        <v>2892</v>
      </c>
      <c r="D165" s="22"/>
      <c r="E165" s="22" t="s">
        <v>2893</v>
      </c>
      <c r="F165" s="22" t="s">
        <v>7053</v>
      </c>
      <c r="G165" s="22" t="s">
        <v>328</v>
      </c>
      <c r="H165" s="17">
        <v>44527</v>
      </c>
      <c r="I165" s="22" t="s">
        <v>4587</v>
      </c>
    </row>
    <row r="166" spans="1:9">
      <c r="A166" s="22">
        <f t="shared" si="5"/>
        <v>162</v>
      </c>
      <c r="B166" s="21" t="str">
        <f t="shared" si="4"/>
        <v>80001359</v>
      </c>
      <c r="C166" s="21" t="s">
        <v>2841</v>
      </c>
      <c r="D166" s="22"/>
      <c r="E166" s="22" t="s">
        <v>4132</v>
      </c>
      <c r="F166" s="22" t="s">
        <v>7053</v>
      </c>
      <c r="G166" s="22" t="s">
        <v>328</v>
      </c>
      <c r="H166" s="17">
        <v>44527</v>
      </c>
      <c r="I166" s="22" t="s">
        <v>4587</v>
      </c>
    </row>
    <row r="167" spans="1:9">
      <c r="A167" s="22">
        <f t="shared" si="5"/>
        <v>163</v>
      </c>
      <c r="B167" s="21" t="str">
        <f t="shared" si="4"/>
        <v>80001857</v>
      </c>
      <c r="C167" s="21" t="s">
        <v>3480</v>
      </c>
      <c r="D167" s="22"/>
      <c r="E167" s="22" t="s">
        <v>3481</v>
      </c>
      <c r="F167" s="22" t="s">
        <v>7053</v>
      </c>
      <c r="G167" s="22" t="s">
        <v>328</v>
      </c>
      <c r="H167" s="17">
        <v>44527</v>
      </c>
      <c r="I167" s="22" t="s">
        <v>4587</v>
      </c>
    </row>
    <row r="168" spans="1:9">
      <c r="A168" s="22">
        <f t="shared" si="5"/>
        <v>164</v>
      </c>
      <c r="B168" s="21" t="str">
        <f t="shared" si="4"/>
        <v>80002331</v>
      </c>
      <c r="C168" s="21" t="s">
        <v>2306</v>
      </c>
      <c r="D168" s="22"/>
      <c r="E168" s="22" t="s">
        <v>2307</v>
      </c>
      <c r="F168" s="22" t="s">
        <v>7053</v>
      </c>
      <c r="G168" s="22" t="s">
        <v>328</v>
      </c>
      <c r="H168" s="17">
        <v>44527</v>
      </c>
      <c r="I168" s="22" t="s">
        <v>4587</v>
      </c>
    </row>
    <row r="169" spans="1:9">
      <c r="A169" s="22">
        <f t="shared" si="5"/>
        <v>165</v>
      </c>
      <c r="B169" s="21" t="str">
        <f t="shared" si="4"/>
        <v>80002498</v>
      </c>
      <c r="C169" s="21" t="s">
        <v>2204</v>
      </c>
      <c r="D169" s="22"/>
      <c r="E169" s="22" t="s">
        <v>2205</v>
      </c>
      <c r="F169" s="22" t="s">
        <v>7053</v>
      </c>
      <c r="G169" s="22" t="s">
        <v>328</v>
      </c>
      <c r="H169" s="17">
        <v>44527</v>
      </c>
      <c r="I169" s="22" t="s">
        <v>4587</v>
      </c>
    </row>
    <row r="170" spans="1:9">
      <c r="A170" s="22">
        <f t="shared" si="5"/>
        <v>166</v>
      </c>
      <c r="B170" s="21" t="str">
        <f t="shared" si="4"/>
        <v>AHMED SURYADI</v>
      </c>
      <c r="C170" s="21" t="s">
        <v>7178</v>
      </c>
      <c r="D170" s="22"/>
      <c r="E170" s="22" t="s">
        <v>7178</v>
      </c>
      <c r="F170" s="22" t="s">
        <v>7179</v>
      </c>
      <c r="G170" s="22" t="e">
        <v>#N/A</v>
      </c>
      <c r="H170" s="17">
        <v>44527</v>
      </c>
      <c r="I170" s="22" t="s">
        <v>4587</v>
      </c>
    </row>
    <row r="171" spans="1:9">
      <c r="A171" s="22">
        <f t="shared" si="5"/>
        <v>167</v>
      </c>
      <c r="B171" s="21" t="str">
        <f t="shared" si="4"/>
        <v>00001101</v>
      </c>
      <c r="C171" s="21">
        <v>1101</v>
      </c>
      <c r="D171" s="22"/>
      <c r="E171" s="22" t="s">
        <v>782</v>
      </c>
      <c r="F171" s="22" t="s">
        <v>7056</v>
      </c>
      <c r="G171" s="22" t="s">
        <v>328</v>
      </c>
      <c r="H171" s="17">
        <v>44527</v>
      </c>
      <c r="I171" s="22" t="s">
        <v>4587</v>
      </c>
    </row>
    <row r="172" spans="1:9">
      <c r="A172" s="22">
        <f t="shared" si="5"/>
        <v>168</v>
      </c>
      <c r="B172" s="21" t="str">
        <f t="shared" si="4"/>
        <v>EGA PERIATNA</v>
      </c>
      <c r="C172" s="21" t="s">
        <v>7180</v>
      </c>
      <c r="D172" s="22"/>
      <c r="E172" s="22" t="s">
        <v>7180</v>
      </c>
      <c r="F172" s="22" t="s">
        <v>7108</v>
      </c>
      <c r="G172" s="22" t="e">
        <v>#N/A</v>
      </c>
      <c r="H172" s="17">
        <v>44527</v>
      </c>
      <c r="I172" s="22" t="s">
        <v>4587</v>
      </c>
    </row>
    <row r="173" spans="1:9">
      <c r="A173" s="22">
        <f t="shared" si="5"/>
        <v>169</v>
      </c>
      <c r="B173" s="21" t="str">
        <f t="shared" si="4"/>
        <v>LSS-002</v>
      </c>
      <c r="C173" s="21" t="s">
        <v>1192</v>
      </c>
      <c r="D173" s="22"/>
      <c r="E173" s="22" t="s">
        <v>7181</v>
      </c>
      <c r="F173" s="22" t="s">
        <v>7182</v>
      </c>
      <c r="G173" s="22" t="s">
        <v>3973</v>
      </c>
      <c r="H173" s="17">
        <v>44527</v>
      </c>
      <c r="I173" s="22" t="s">
        <v>4587</v>
      </c>
    </row>
    <row r="174" spans="1:9">
      <c r="A174" s="22">
        <f t="shared" si="5"/>
        <v>170</v>
      </c>
      <c r="B174" s="21" t="str">
        <f t="shared" si="4"/>
        <v>HENDRY SANJAYA</v>
      </c>
      <c r="C174" s="21" t="s">
        <v>7183</v>
      </c>
      <c r="D174" s="22"/>
      <c r="E174" s="22" t="s">
        <v>7183</v>
      </c>
      <c r="F174" s="22" t="s">
        <v>7184</v>
      </c>
      <c r="G174" s="22" t="e">
        <v>#N/A</v>
      </c>
      <c r="H174" s="17">
        <v>44527</v>
      </c>
      <c r="I174" s="22" t="s">
        <v>4587</v>
      </c>
    </row>
    <row r="175" spans="1:9">
      <c r="A175" s="22">
        <f t="shared" si="5"/>
        <v>171</v>
      </c>
      <c r="B175" s="21" t="str">
        <f t="shared" si="4"/>
        <v>JUNI</v>
      </c>
      <c r="C175" s="21" t="s">
        <v>7185</v>
      </c>
      <c r="D175" s="22"/>
      <c r="E175" s="22" t="s">
        <v>7185</v>
      </c>
      <c r="F175" s="22" t="s">
        <v>7103</v>
      </c>
      <c r="G175" s="22" t="e">
        <v>#N/A</v>
      </c>
      <c r="H175" s="17">
        <v>44527</v>
      </c>
      <c r="I175" s="22" t="s">
        <v>4587</v>
      </c>
    </row>
    <row r="176" spans="1:9">
      <c r="A176" s="22">
        <f t="shared" si="5"/>
        <v>172</v>
      </c>
      <c r="B176" s="21" t="str">
        <f t="shared" si="4"/>
        <v>MAHENDRA TIO FARIAL</v>
      </c>
      <c r="C176" s="21" t="s">
        <v>4622</v>
      </c>
      <c r="D176" s="22"/>
      <c r="E176" s="22" t="s">
        <v>4622</v>
      </c>
      <c r="F176" s="22" t="s">
        <v>7182</v>
      </c>
      <c r="G176" s="22" t="e">
        <v>#N/A</v>
      </c>
      <c r="H176" s="17">
        <v>44527</v>
      </c>
      <c r="I176" s="22" t="s">
        <v>4587</v>
      </c>
    </row>
    <row r="177" spans="1:9">
      <c r="A177" s="22">
        <f t="shared" si="5"/>
        <v>173</v>
      </c>
      <c r="B177" s="21" t="str">
        <f t="shared" si="4"/>
        <v>RUSDIANSYAH</v>
      </c>
      <c r="C177" s="21" t="s">
        <v>1835</v>
      </c>
      <c r="D177" s="22"/>
      <c r="E177" s="22" t="s">
        <v>1835</v>
      </c>
      <c r="F177" s="22" t="s">
        <v>7184</v>
      </c>
      <c r="G177" s="22" t="e">
        <v>#N/A</v>
      </c>
      <c r="H177" s="17">
        <v>44527</v>
      </c>
      <c r="I177" s="22" t="s">
        <v>4587</v>
      </c>
    </row>
    <row r="178" spans="1:9">
      <c r="A178" s="22">
        <f t="shared" si="5"/>
        <v>174</v>
      </c>
      <c r="B178" s="21" t="str">
        <f t="shared" si="4"/>
        <v>SEBTY ARIF PRATAMA</v>
      </c>
      <c r="C178" s="21" t="s">
        <v>7186</v>
      </c>
      <c r="D178" s="22"/>
      <c r="E178" s="22" t="s">
        <v>7186</v>
      </c>
      <c r="F178" s="22" t="s">
        <v>7184</v>
      </c>
      <c r="G178" s="22" t="e">
        <v>#N/A</v>
      </c>
      <c r="H178" s="17">
        <v>44527</v>
      </c>
      <c r="I178" s="22" t="s">
        <v>4587</v>
      </c>
    </row>
    <row r="179" spans="1:9">
      <c r="A179" s="22">
        <f t="shared" si="5"/>
        <v>175</v>
      </c>
      <c r="B179" s="21" t="str">
        <f t="shared" si="4"/>
        <v>ISAC-21090296</v>
      </c>
      <c r="C179" s="21" t="s">
        <v>151</v>
      </c>
      <c r="D179" s="22"/>
      <c r="E179" s="22" t="s">
        <v>152</v>
      </c>
      <c r="F179" s="22" t="s">
        <v>7103</v>
      </c>
      <c r="G179" s="22" t="s">
        <v>3973</v>
      </c>
      <c r="H179" s="17">
        <v>44527</v>
      </c>
      <c r="I179" s="22" t="s">
        <v>4587</v>
      </c>
    </row>
    <row r="180" spans="1:9">
      <c r="A180" s="22">
        <f t="shared" si="5"/>
        <v>176</v>
      </c>
      <c r="B180" s="21" t="str">
        <f t="shared" si="4"/>
        <v>SURADI</v>
      </c>
      <c r="C180" s="21" t="s">
        <v>7187</v>
      </c>
      <c r="D180" s="22"/>
      <c r="E180" s="22" t="s">
        <v>7187</v>
      </c>
      <c r="F180" s="22" t="s">
        <v>7103</v>
      </c>
      <c r="G180" s="22" t="e">
        <v>#N/A</v>
      </c>
      <c r="H180" s="17">
        <v>44527</v>
      </c>
      <c r="I180" s="22" t="s">
        <v>4587</v>
      </c>
    </row>
    <row r="181" spans="1:9">
      <c r="A181" s="22">
        <f t="shared" si="5"/>
        <v>177</v>
      </c>
      <c r="B181" s="21" t="str">
        <f t="shared" si="4"/>
        <v>TEGUH WIDODO</v>
      </c>
      <c r="C181" s="21" t="s">
        <v>7188</v>
      </c>
      <c r="D181" s="22"/>
      <c r="E181" s="22" t="s">
        <v>7188</v>
      </c>
      <c r="F181" s="22" t="s">
        <v>7179</v>
      </c>
      <c r="G181" s="22" t="e">
        <v>#N/A</v>
      </c>
      <c r="H181" s="17">
        <v>44527</v>
      </c>
      <c r="I181" s="22" t="s">
        <v>4587</v>
      </c>
    </row>
    <row r="182" spans="1:9">
      <c r="A182" s="22">
        <f t="shared" si="5"/>
        <v>178</v>
      </c>
      <c r="B182" s="21" t="str">
        <f t="shared" si="4"/>
        <v>80002397</v>
      </c>
      <c r="C182" s="21" t="s">
        <v>3513</v>
      </c>
      <c r="D182" s="22"/>
      <c r="E182" s="22" t="s">
        <v>3514</v>
      </c>
      <c r="F182" s="22" t="s">
        <v>7053</v>
      </c>
      <c r="G182" s="22" t="s">
        <v>328</v>
      </c>
      <c r="H182" s="17">
        <v>44529</v>
      </c>
      <c r="I182" s="22" t="s">
        <v>4587</v>
      </c>
    </row>
    <row r="183" spans="1:9">
      <c r="A183" s="22">
        <f t="shared" si="5"/>
        <v>179</v>
      </c>
      <c r="B183" s="21" t="str">
        <f t="shared" si="4"/>
        <v>SUI - 1809002</v>
      </c>
      <c r="C183" s="21" t="s">
        <v>3835</v>
      </c>
      <c r="D183" s="22"/>
      <c r="E183" s="22" t="s">
        <v>7189</v>
      </c>
      <c r="F183" s="22" t="s">
        <v>7084</v>
      </c>
      <c r="G183" s="22" t="s">
        <v>328</v>
      </c>
      <c r="H183" s="17">
        <v>44529</v>
      </c>
      <c r="I183" s="22" t="s">
        <v>4587</v>
      </c>
    </row>
    <row r="184" spans="1:9">
      <c r="A184" s="22">
        <f t="shared" si="5"/>
        <v>180</v>
      </c>
      <c r="B184" s="21" t="str">
        <f t="shared" si="4"/>
        <v>SUI - 2111001</v>
      </c>
      <c r="C184" s="21" t="s">
        <v>3829</v>
      </c>
      <c r="D184" s="22"/>
      <c r="E184" s="22" t="s">
        <v>4553</v>
      </c>
      <c r="F184" s="22" t="s">
        <v>7084</v>
      </c>
      <c r="G184" s="22" t="s">
        <v>328</v>
      </c>
      <c r="H184" s="17">
        <v>44529</v>
      </c>
      <c r="I184" s="22" t="s">
        <v>4587</v>
      </c>
    </row>
    <row r="185" spans="1:9">
      <c r="A185" s="22">
        <f t="shared" si="5"/>
        <v>181</v>
      </c>
      <c r="B185" s="21" t="str">
        <f t="shared" si="4"/>
        <v>00109298</v>
      </c>
      <c r="C185" s="21" t="s">
        <v>3166</v>
      </c>
      <c r="D185" s="22"/>
      <c r="E185" s="22" t="s">
        <v>7190</v>
      </c>
      <c r="F185" s="22" t="s">
        <v>7053</v>
      </c>
      <c r="G185" s="22" t="s">
        <v>328</v>
      </c>
      <c r="H185" s="17">
        <v>44534</v>
      </c>
      <c r="I185" s="22" t="s">
        <v>4587</v>
      </c>
    </row>
    <row r="186" spans="1:9">
      <c r="A186" s="22">
        <f t="shared" si="5"/>
        <v>182</v>
      </c>
      <c r="B186" s="21" t="str">
        <f t="shared" si="4"/>
        <v>00114064</v>
      </c>
      <c r="C186" s="21" t="s">
        <v>3012</v>
      </c>
      <c r="D186" s="22"/>
      <c r="E186" s="22" t="s">
        <v>3013</v>
      </c>
      <c r="F186" s="22" t="s">
        <v>7053</v>
      </c>
      <c r="G186" s="22" t="s">
        <v>328</v>
      </c>
      <c r="H186" s="17">
        <v>44534</v>
      </c>
      <c r="I186" s="22" t="s">
        <v>4587</v>
      </c>
    </row>
    <row r="187" spans="1:9">
      <c r="A187" s="22">
        <f t="shared" si="5"/>
        <v>183</v>
      </c>
      <c r="B187" s="21" t="str">
        <f t="shared" si="4"/>
        <v>00118634</v>
      </c>
      <c r="C187" s="21" t="s">
        <v>3072</v>
      </c>
      <c r="D187" s="22"/>
      <c r="E187" s="22" t="s">
        <v>3073</v>
      </c>
      <c r="F187" s="22" t="s">
        <v>7053</v>
      </c>
      <c r="G187" s="22" t="s">
        <v>328</v>
      </c>
      <c r="H187" s="17">
        <v>44534</v>
      </c>
      <c r="I187" s="22" t="s">
        <v>4587</v>
      </c>
    </row>
    <row r="188" spans="1:9">
      <c r="A188" s="22">
        <f t="shared" si="5"/>
        <v>184</v>
      </c>
      <c r="B188" s="21" t="str">
        <f t="shared" si="4"/>
        <v>TK - 1</v>
      </c>
      <c r="C188" s="21" t="s">
        <v>4554</v>
      </c>
      <c r="D188" s="22"/>
      <c r="E188" s="22" t="s">
        <v>3840</v>
      </c>
      <c r="F188" s="22" t="s">
        <v>3839</v>
      </c>
      <c r="G188" s="22" t="s">
        <v>328</v>
      </c>
      <c r="H188" s="17">
        <v>44534</v>
      </c>
      <c r="I188" s="22" t="s">
        <v>4587</v>
      </c>
    </row>
    <row r="189" spans="1:9">
      <c r="A189" s="22">
        <f t="shared" si="5"/>
        <v>185</v>
      </c>
      <c r="B189" s="21" t="str">
        <f t="shared" si="4"/>
        <v>YULIONO</v>
      </c>
      <c r="C189" s="21" t="s">
        <v>7191</v>
      </c>
      <c r="D189" s="22"/>
      <c r="E189" s="22" t="s">
        <v>7191</v>
      </c>
      <c r="F189" s="22" t="s">
        <v>7110</v>
      </c>
      <c r="G189" s="22" t="e">
        <v>#N/A</v>
      </c>
      <c r="H189" s="17">
        <v>44534</v>
      </c>
      <c r="I189" s="22" t="s">
        <v>4587</v>
      </c>
    </row>
    <row r="190" spans="1:9">
      <c r="A190" s="22">
        <f t="shared" si="5"/>
        <v>186</v>
      </c>
      <c r="B190" s="21" t="str">
        <f t="shared" si="4"/>
        <v>SUI - 2111005</v>
      </c>
      <c r="C190" s="21" t="s">
        <v>3802</v>
      </c>
      <c r="D190" s="22"/>
      <c r="E190" s="22" t="s">
        <v>3803</v>
      </c>
      <c r="F190" s="22" t="s">
        <v>7084</v>
      </c>
      <c r="G190" s="22" t="s">
        <v>328</v>
      </c>
      <c r="H190" s="17">
        <v>44534</v>
      </c>
      <c r="I190" s="22" t="s">
        <v>4587</v>
      </c>
    </row>
    <row r="191" spans="1:9">
      <c r="A191" s="22">
        <f t="shared" si="5"/>
        <v>187</v>
      </c>
      <c r="B191" s="21" t="str">
        <f t="shared" si="4"/>
        <v>00112329</v>
      </c>
      <c r="C191" s="21" t="s">
        <v>3765</v>
      </c>
      <c r="D191" s="22"/>
      <c r="E191" s="22" t="s">
        <v>3766</v>
      </c>
      <c r="F191" s="22" t="s">
        <v>7053</v>
      </c>
      <c r="G191" s="22" t="s">
        <v>328</v>
      </c>
      <c r="H191" s="17">
        <v>44548</v>
      </c>
      <c r="I191" s="22" t="s">
        <v>4587</v>
      </c>
    </row>
    <row r="192" spans="1:9">
      <c r="A192" s="22">
        <f t="shared" si="5"/>
        <v>188</v>
      </c>
      <c r="B192" s="21" t="str">
        <f t="shared" si="4"/>
        <v>00114151</v>
      </c>
      <c r="C192" s="21" t="s">
        <v>3124</v>
      </c>
      <c r="D192" s="22"/>
      <c r="E192" s="22" t="s">
        <v>3125</v>
      </c>
      <c r="F192" s="22" t="s">
        <v>7053</v>
      </c>
      <c r="G192" s="22" t="s">
        <v>328</v>
      </c>
      <c r="H192" s="17">
        <v>44548</v>
      </c>
      <c r="I192" s="22" t="s">
        <v>4587</v>
      </c>
    </row>
    <row r="193" spans="1:9">
      <c r="A193" s="22">
        <f t="shared" si="5"/>
        <v>189</v>
      </c>
      <c r="B193" s="21" t="str">
        <f t="shared" si="4"/>
        <v>00115145</v>
      </c>
      <c r="C193" s="21" t="s">
        <v>1397</v>
      </c>
      <c r="D193" s="22"/>
      <c r="E193" s="22" t="s">
        <v>1398</v>
      </c>
      <c r="F193" s="22" t="s">
        <v>7053</v>
      </c>
      <c r="G193" s="22" t="s">
        <v>328</v>
      </c>
      <c r="H193" s="17">
        <v>44548</v>
      </c>
      <c r="I193" s="22" t="s">
        <v>4587</v>
      </c>
    </row>
    <row r="194" spans="1:9">
      <c r="A194" s="22">
        <f t="shared" si="5"/>
        <v>190</v>
      </c>
      <c r="B194" s="21" t="str">
        <f t="shared" si="4"/>
        <v>00118361</v>
      </c>
      <c r="C194" s="21" t="s">
        <v>2450</v>
      </c>
      <c r="D194" s="22"/>
      <c r="E194" s="22" t="s">
        <v>2451</v>
      </c>
      <c r="F194" s="22" t="s">
        <v>7053</v>
      </c>
      <c r="G194" s="22" t="s">
        <v>328</v>
      </c>
      <c r="H194" s="17">
        <v>44548</v>
      </c>
      <c r="I194" s="22" t="s">
        <v>4587</v>
      </c>
    </row>
    <row r="195" spans="1:9">
      <c r="A195" s="22">
        <f t="shared" si="5"/>
        <v>191</v>
      </c>
      <c r="B195" s="21" t="str">
        <f t="shared" si="4"/>
        <v>00317065</v>
      </c>
      <c r="C195" s="21" t="s">
        <v>1905</v>
      </c>
      <c r="D195" s="22"/>
      <c r="E195" s="22" t="s">
        <v>4150</v>
      </c>
      <c r="F195" s="22" t="s">
        <v>7053</v>
      </c>
      <c r="G195" s="22" t="s">
        <v>328</v>
      </c>
      <c r="H195" s="17">
        <v>44548</v>
      </c>
      <c r="I195" s="22" t="s">
        <v>4587</v>
      </c>
    </row>
    <row r="196" spans="1:9">
      <c r="A196" s="22">
        <f t="shared" si="5"/>
        <v>192</v>
      </c>
      <c r="B196" s="21" t="str">
        <f t="shared" si="4"/>
        <v>80000731</v>
      </c>
      <c r="C196" s="21" t="s">
        <v>4144</v>
      </c>
      <c r="D196" s="22"/>
      <c r="E196" s="22" t="s">
        <v>2830</v>
      </c>
      <c r="F196" s="22" t="s">
        <v>7053</v>
      </c>
      <c r="G196" s="22" t="s">
        <v>328</v>
      </c>
      <c r="H196" s="17">
        <v>44548</v>
      </c>
      <c r="I196" s="22" t="s">
        <v>4587</v>
      </c>
    </row>
    <row r="197" spans="1:9">
      <c r="A197" s="22">
        <f t="shared" si="5"/>
        <v>193</v>
      </c>
      <c r="B197" s="21" t="str">
        <f t="shared" ref="B197:B260" si="6">TEXT(C197,"00000000")</f>
        <v>80002390</v>
      </c>
      <c r="C197" s="21" t="s">
        <v>1940</v>
      </c>
      <c r="D197" s="22"/>
      <c r="E197" s="22" t="s">
        <v>4106</v>
      </c>
      <c r="F197" s="22" t="s">
        <v>7053</v>
      </c>
      <c r="G197" s="22" t="s">
        <v>328</v>
      </c>
      <c r="H197" s="17">
        <v>44548</v>
      </c>
      <c r="I197" s="22" t="s">
        <v>4587</v>
      </c>
    </row>
    <row r="198" spans="1:9">
      <c r="A198" s="22">
        <f t="shared" ref="A198:A261" si="7">A197+1</f>
        <v>194</v>
      </c>
      <c r="B198" s="21" t="str">
        <f t="shared" si="6"/>
        <v>80002455</v>
      </c>
      <c r="C198" s="21" t="s">
        <v>3116</v>
      </c>
      <c r="D198" s="22"/>
      <c r="E198" s="22" t="s">
        <v>4108</v>
      </c>
      <c r="F198" s="22" t="s">
        <v>7053</v>
      </c>
      <c r="G198" s="22" t="s">
        <v>328</v>
      </c>
      <c r="H198" s="17">
        <v>44548</v>
      </c>
      <c r="I198" s="22" t="s">
        <v>4587</v>
      </c>
    </row>
    <row r="199" spans="1:9">
      <c r="A199" s="22">
        <f t="shared" si="7"/>
        <v>195</v>
      </c>
      <c r="B199" s="21" t="str">
        <f t="shared" si="6"/>
        <v>80002456</v>
      </c>
      <c r="C199" s="21" t="s">
        <v>1312</v>
      </c>
      <c r="D199" s="22"/>
      <c r="E199" s="22" t="s">
        <v>1313</v>
      </c>
      <c r="F199" s="22" t="s">
        <v>7053</v>
      </c>
      <c r="G199" s="22" t="s">
        <v>328</v>
      </c>
      <c r="H199" s="17">
        <v>44548</v>
      </c>
      <c r="I199" s="22" t="s">
        <v>4587</v>
      </c>
    </row>
    <row r="200" spans="1:9">
      <c r="A200" s="22">
        <f t="shared" si="7"/>
        <v>196</v>
      </c>
      <c r="B200" s="21" t="str">
        <f t="shared" si="6"/>
        <v>80002458</v>
      </c>
      <c r="C200" s="21" t="s">
        <v>3040</v>
      </c>
      <c r="D200" s="22"/>
      <c r="E200" s="22" t="s">
        <v>4105</v>
      </c>
      <c r="F200" s="22" t="s">
        <v>7053</v>
      </c>
      <c r="G200" s="22" t="s">
        <v>328</v>
      </c>
      <c r="H200" s="17">
        <v>44548</v>
      </c>
      <c r="I200" s="22" t="s">
        <v>4587</v>
      </c>
    </row>
    <row r="201" spans="1:9">
      <c r="A201" s="22">
        <f t="shared" si="7"/>
        <v>197</v>
      </c>
      <c r="B201" s="21" t="str">
        <f t="shared" si="6"/>
        <v>80002567</v>
      </c>
      <c r="C201" s="21" t="s">
        <v>1848</v>
      </c>
      <c r="D201" s="22"/>
      <c r="E201" s="22" t="s">
        <v>1849</v>
      </c>
      <c r="F201" s="22" t="s">
        <v>7053</v>
      </c>
      <c r="G201" s="22" t="s">
        <v>328</v>
      </c>
      <c r="H201" s="17">
        <v>44548</v>
      </c>
      <c r="I201" s="22" t="s">
        <v>4587</v>
      </c>
    </row>
    <row r="202" spans="1:9">
      <c r="A202" s="22">
        <f t="shared" si="7"/>
        <v>198</v>
      </c>
      <c r="B202" s="21" t="str">
        <f t="shared" si="6"/>
        <v>80002581</v>
      </c>
      <c r="C202" s="21" t="s">
        <v>2126</v>
      </c>
      <c r="D202" s="22"/>
      <c r="E202" s="22" t="s">
        <v>2127</v>
      </c>
      <c r="F202" s="22" t="s">
        <v>7053</v>
      </c>
      <c r="G202" s="22" t="s">
        <v>328</v>
      </c>
      <c r="H202" s="17">
        <v>44548</v>
      </c>
      <c r="I202" s="22" t="s">
        <v>4587</v>
      </c>
    </row>
    <row r="203" spans="1:9">
      <c r="A203" s="22">
        <f t="shared" si="7"/>
        <v>199</v>
      </c>
      <c r="B203" s="21" t="str">
        <f t="shared" si="6"/>
        <v>80002584</v>
      </c>
      <c r="C203" s="21" t="s">
        <v>2444</v>
      </c>
      <c r="D203" s="22"/>
      <c r="E203" s="22" t="s">
        <v>2445</v>
      </c>
      <c r="F203" s="22" t="s">
        <v>7053</v>
      </c>
      <c r="G203" s="22" t="s">
        <v>328</v>
      </c>
      <c r="H203" s="17">
        <v>44548</v>
      </c>
      <c r="I203" s="22" t="s">
        <v>4587</v>
      </c>
    </row>
    <row r="204" spans="1:9">
      <c r="A204" s="22">
        <f t="shared" si="7"/>
        <v>200</v>
      </c>
      <c r="B204" s="21" t="str">
        <f t="shared" si="6"/>
        <v>80002778</v>
      </c>
      <c r="C204" s="21" t="s">
        <v>2156</v>
      </c>
      <c r="D204" s="22"/>
      <c r="E204" s="22" t="s">
        <v>2157</v>
      </c>
      <c r="F204" s="22" t="s">
        <v>7053</v>
      </c>
      <c r="G204" s="22" t="s">
        <v>328</v>
      </c>
      <c r="H204" s="17">
        <v>44548</v>
      </c>
      <c r="I204" s="22" t="s">
        <v>4587</v>
      </c>
    </row>
    <row r="205" spans="1:9">
      <c r="A205" s="22">
        <f t="shared" si="7"/>
        <v>201</v>
      </c>
      <c r="B205" s="21" t="str">
        <f t="shared" si="6"/>
        <v>80002982</v>
      </c>
      <c r="C205" s="21" t="s">
        <v>2519</v>
      </c>
      <c r="D205" s="22"/>
      <c r="E205" s="22" t="s">
        <v>2520</v>
      </c>
      <c r="F205" s="22" t="s">
        <v>7053</v>
      </c>
      <c r="G205" s="22" t="s">
        <v>328</v>
      </c>
      <c r="H205" s="17">
        <v>44548</v>
      </c>
      <c r="I205" s="22" t="s">
        <v>4587</v>
      </c>
    </row>
    <row r="206" spans="1:9">
      <c r="A206" s="22">
        <f t="shared" si="7"/>
        <v>202</v>
      </c>
      <c r="B206" s="21" t="str">
        <f t="shared" si="6"/>
        <v>HERRY YANOOR</v>
      </c>
      <c r="C206" s="21" t="s">
        <v>7192</v>
      </c>
      <c r="D206" s="22"/>
      <c r="E206" s="22" t="s">
        <v>7192</v>
      </c>
      <c r="F206" s="22" t="s">
        <v>7193</v>
      </c>
      <c r="G206" s="22" t="e">
        <v>#N/A</v>
      </c>
      <c r="H206" s="17">
        <v>44548</v>
      </c>
      <c r="I206" s="22" t="s">
        <v>4587</v>
      </c>
    </row>
    <row r="207" spans="1:9">
      <c r="A207" s="22">
        <f t="shared" si="7"/>
        <v>203</v>
      </c>
      <c r="B207" s="21" t="str">
        <f t="shared" si="6"/>
        <v>01111232</v>
      </c>
      <c r="C207" s="21">
        <v>1111232</v>
      </c>
      <c r="D207" s="22"/>
      <c r="E207" s="22" t="s">
        <v>1145</v>
      </c>
      <c r="F207" s="22" t="s">
        <v>1141</v>
      </c>
      <c r="G207" s="22" t="s">
        <v>328</v>
      </c>
      <c r="H207" s="17">
        <v>44548</v>
      </c>
      <c r="I207" s="22" t="s">
        <v>4587</v>
      </c>
    </row>
    <row r="208" spans="1:9">
      <c r="A208" s="22">
        <f t="shared" si="7"/>
        <v>204</v>
      </c>
      <c r="B208" s="21" t="str">
        <f t="shared" si="6"/>
        <v>00001047</v>
      </c>
      <c r="C208" s="21">
        <v>1047</v>
      </c>
      <c r="D208" s="22"/>
      <c r="E208" s="22" t="s">
        <v>7194</v>
      </c>
      <c r="F208" s="22" t="s">
        <v>7056</v>
      </c>
      <c r="G208" s="22" t="s">
        <v>328</v>
      </c>
      <c r="H208" s="17">
        <v>44548</v>
      </c>
      <c r="I208" s="22" t="s">
        <v>4587</v>
      </c>
    </row>
    <row r="209" spans="1:9">
      <c r="A209" s="22">
        <f t="shared" si="7"/>
        <v>205</v>
      </c>
      <c r="B209" s="21" t="str">
        <f t="shared" si="6"/>
        <v>01200255</v>
      </c>
      <c r="C209" s="21">
        <v>1200255</v>
      </c>
      <c r="D209" s="22"/>
      <c r="E209" s="22" t="s">
        <v>1152</v>
      </c>
      <c r="F209" s="22" t="s">
        <v>1141</v>
      </c>
      <c r="G209" s="22" t="s">
        <v>328</v>
      </c>
      <c r="H209" s="17">
        <v>44548</v>
      </c>
      <c r="I209" s="22" t="s">
        <v>4587</v>
      </c>
    </row>
    <row r="210" spans="1:9">
      <c r="A210" s="22">
        <f t="shared" si="7"/>
        <v>206</v>
      </c>
      <c r="B210" s="21" t="str">
        <f t="shared" si="6"/>
        <v>00109299</v>
      </c>
      <c r="C210" s="21" t="s">
        <v>2187</v>
      </c>
      <c r="D210" s="22"/>
      <c r="E210" s="22" t="s">
        <v>2188</v>
      </c>
      <c r="F210" s="22" t="s">
        <v>7053</v>
      </c>
      <c r="G210" s="22" t="s">
        <v>328</v>
      </c>
      <c r="H210" s="17">
        <v>44555</v>
      </c>
      <c r="I210" s="22" t="s">
        <v>4587</v>
      </c>
    </row>
    <row r="211" spans="1:9">
      <c r="A211" s="22">
        <f t="shared" si="7"/>
        <v>207</v>
      </c>
      <c r="B211" s="21" t="str">
        <f t="shared" si="6"/>
        <v>80002344</v>
      </c>
      <c r="C211" s="21" t="s">
        <v>2665</v>
      </c>
      <c r="D211" s="22"/>
      <c r="E211" s="22" t="s">
        <v>2666</v>
      </c>
      <c r="F211" s="22" t="s">
        <v>7053</v>
      </c>
      <c r="G211" s="22" t="s">
        <v>393</v>
      </c>
      <c r="H211" s="17">
        <v>44555</v>
      </c>
      <c r="I211" s="22" t="s">
        <v>4587</v>
      </c>
    </row>
    <row r="212" spans="1:9">
      <c r="A212" s="22">
        <f t="shared" si="7"/>
        <v>208</v>
      </c>
      <c r="B212" s="21" t="str">
        <f t="shared" si="6"/>
        <v>80002781</v>
      </c>
      <c r="C212" s="21" t="s">
        <v>2031</v>
      </c>
      <c r="D212" s="22"/>
      <c r="E212" s="22" t="s">
        <v>2032</v>
      </c>
      <c r="F212" s="22" t="s">
        <v>7053</v>
      </c>
      <c r="G212" s="22" t="s">
        <v>328</v>
      </c>
      <c r="H212" s="17">
        <v>44555</v>
      </c>
      <c r="I212" s="22" t="s">
        <v>4587</v>
      </c>
    </row>
    <row r="213" spans="1:9">
      <c r="A213" s="22">
        <f t="shared" si="7"/>
        <v>209</v>
      </c>
      <c r="B213" s="21" t="str">
        <f t="shared" si="6"/>
        <v>80002933</v>
      </c>
      <c r="C213" s="21" t="s">
        <v>2542</v>
      </c>
      <c r="D213" s="22"/>
      <c r="E213" s="22" t="s">
        <v>2543</v>
      </c>
      <c r="F213" s="22" t="s">
        <v>7053</v>
      </c>
      <c r="G213" s="22" t="s">
        <v>328</v>
      </c>
      <c r="H213" s="17">
        <v>44555</v>
      </c>
      <c r="I213" s="22" t="s">
        <v>4587</v>
      </c>
    </row>
    <row r="214" spans="1:9">
      <c r="A214" s="22">
        <f t="shared" si="7"/>
        <v>210</v>
      </c>
      <c r="B214" s="21" t="str">
        <f t="shared" si="6"/>
        <v>80002968</v>
      </c>
      <c r="C214" s="21" t="s">
        <v>3551</v>
      </c>
      <c r="D214" s="22"/>
      <c r="E214" s="22" t="s">
        <v>3552</v>
      </c>
      <c r="F214" s="22" t="s">
        <v>7053</v>
      </c>
      <c r="G214" s="22" t="s">
        <v>328</v>
      </c>
      <c r="H214" s="17">
        <v>44555</v>
      </c>
      <c r="I214" s="22" t="s">
        <v>4587</v>
      </c>
    </row>
    <row r="215" spans="1:9">
      <c r="A215" s="22">
        <f t="shared" si="7"/>
        <v>211</v>
      </c>
      <c r="B215" s="21" t="str">
        <f t="shared" si="6"/>
        <v>80002974</v>
      </c>
      <c r="C215" s="21" t="s">
        <v>3759</v>
      </c>
      <c r="D215" s="22"/>
      <c r="E215" s="22" t="s">
        <v>4117</v>
      </c>
      <c r="F215" s="22" t="s">
        <v>7053</v>
      </c>
      <c r="G215" s="22" t="s">
        <v>328</v>
      </c>
      <c r="H215" s="17">
        <v>44555</v>
      </c>
      <c r="I215" s="22" t="s">
        <v>4587</v>
      </c>
    </row>
    <row r="216" spans="1:9">
      <c r="A216" s="22">
        <f t="shared" si="7"/>
        <v>212</v>
      </c>
      <c r="B216" s="21" t="str">
        <f t="shared" si="6"/>
        <v>MP/EDJ-21090005</v>
      </c>
      <c r="C216" s="21" t="s">
        <v>4432</v>
      </c>
      <c r="D216" s="22"/>
      <c r="E216" s="22" t="s">
        <v>4433</v>
      </c>
      <c r="F216" s="22" t="s">
        <v>6452</v>
      </c>
      <c r="G216" s="22" t="s">
        <v>328</v>
      </c>
      <c r="H216" s="17">
        <v>44555</v>
      </c>
      <c r="I216" s="22" t="s">
        <v>4587</v>
      </c>
    </row>
    <row r="217" spans="1:9">
      <c r="A217" s="22">
        <f t="shared" si="7"/>
        <v>213</v>
      </c>
      <c r="B217" s="21" t="str">
        <f t="shared" si="6"/>
        <v>990817236</v>
      </c>
      <c r="C217" s="21">
        <v>990817236</v>
      </c>
      <c r="D217" s="22"/>
      <c r="E217" s="22" t="s">
        <v>3842</v>
      </c>
      <c r="F217" s="22" t="s">
        <v>7059</v>
      </c>
      <c r="G217" s="22" t="s">
        <v>328</v>
      </c>
      <c r="H217" s="17">
        <v>44555</v>
      </c>
      <c r="I217" s="22" t="s">
        <v>4587</v>
      </c>
    </row>
    <row r="218" spans="1:9">
      <c r="A218" s="22">
        <f t="shared" si="7"/>
        <v>214</v>
      </c>
      <c r="B218" s="21" t="str">
        <f t="shared" si="6"/>
        <v>702180527</v>
      </c>
      <c r="C218" s="21">
        <v>702180527</v>
      </c>
      <c r="D218" s="22"/>
      <c r="E218" s="22" t="s">
        <v>3845</v>
      </c>
      <c r="F218" s="22" t="s">
        <v>7059</v>
      </c>
      <c r="G218" s="22" t="s">
        <v>328</v>
      </c>
      <c r="H218" s="17">
        <v>44555</v>
      </c>
      <c r="I218" s="22" t="s">
        <v>4587</v>
      </c>
    </row>
    <row r="219" spans="1:9">
      <c r="A219" s="22">
        <f t="shared" si="7"/>
        <v>215</v>
      </c>
      <c r="B219" s="21" t="str">
        <f t="shared" si="6"/>
        <v>00112219</v>
      </c>
      <c r="C219" s="21" t="s">
        <v>2388</v>
      </c>
      <c r="D219" s="22"/>
      <c r="E219" s="22" t="s">
        <v>4136</v>
      </c>
      <c r="F219" s="22" t="s">
        <v>7053</v>
      </c>
      <c r="G219" s="22" t="s">
        <v>328</v>
      </c>
      <c r="H219" s="17">
        <v>44562</v>
      </c>
      <c r="I219" s="22" t="s">
        <v>4587</v>
      </c>
    </row>
    <row r="220" spans="1:9">
      <c r="A220" s="22">
        <f t="shared" si="7"/>
        <v>216</v>
      </c>
      <c r="B220" s="21" t="str">
        <f t="shared" si="6"/>
        <v>00115073</v>
      </c>
      <c r="C220" s="21" t="s">
        <v>2220</v>
      </c>
      <c r="D220" s="22"/>
      <c r="E220" s="22" t="s">
        <v>7195</v>
      </c>
      <c r="F220" s="22" t="s">
        <v>7053</v>
      </c>
      <c r="G220" s="22" t="s">
        <v>328</v>
      </c>
      <c r="H220" s="17">
        <v>44562</v>
      </c>
      <c r="I220" s="22" t="s">
        <v>4587</v>
      </c>
    </row>
    <row r="221" spans="1:9">
      <c r="A221" s="22">
        <f t="shared" si="7"/>
        <v>217</v>
      </c>
      <c r="B221" s="21" t="str">
        <f t="shared" si="6"/>
        <v>00117025</v>
      </c>
      <c r="C221" s="21" t="s">
        <v>3105</v>
      </c>
      <c r="D221" s="22"/>
      <c r="E221" s="22" t="s">
        <v>3106</v>
      </c>
      <c r="F221" s="22" t="s">
        <v>7053</v>
      </c>
      <c r="G221" s="22" t="s">
        <v>328</v>
      </c>
      <c r="H221" s="17">
        <v>44562</v>
      </c>
      <c r="I221" s="22" t="s">
        <v>4587</v>
      </c>
    </row>
    <row r="222" spans="1:9">
      <c r="A222" s="22">
        <f t="shared" si="7"/>
        <v>218</v>
      </c>
      <c r="B222" s="21" t="str">
        <f t="shared" si="6"/>
        <v>01121150</v>
      </c>
      <c r="C222" s="21" t="s">
        <v>3136</v>
      </c>
      <c r="D222" s="22"/>
      <c r="E222" s="22" t="s">
        <v>3137</v>
      </c>
      <c r="F222" s="22" t="s">
        <v>7053</v>
      </c>
      <c r="G222" s="22" t="s">
        <v>328</v>
      </c>
      <c r="H222" s="17">
        <v>44562</v>
      </c>
      <c r="I222" s="22" t="s">
        <v>4587</v>
      </c>
    </row>
    <row r="223" spans="1:9">
      <c r="A223" s="22">
        <f t="shared" si="7"/>
        <v>219</v>
      </c>
      <c r="B223" s="21" t="str">
        <f t="shared" si="6"/>
        <v>80000847</v>
      </c>
      <c r="C223" s="21" t="s">
        <v>3144</v>
      </c>
      <c r="D223" s="22"/>
      <c r="E223" s="22" t="s">
        <v>3145</v>
      </c>
      <c r="F223" s="22" t="s">
        <v>7053</v>
      </c>
      <c r="G223" s="22" t="s">
        <v>328</v>
      </c>
      <c r="H223" s="17">
        <v>44562</v>
      </c>
      <c r="I223" s="22" t="s">
        <v>4587</v>
      </c>
    </row>
    <row r="224" spans="1:9">
      <c r="A224" s="22">
        <f t="shared" si="7"/>
        <v>220</v>
      </c>
      <c r="B224" s="21" t="str">
        <f t="shared" si="6"/>
        <v>80000959</v>
      </c>
      <c r="C224" s="21" t="s">
        <v>3257</v>
      </c>
      <c r="D224" s="22"/>
      <c r="E224" s="22" t="s">
        <v>3258</v>
      </c>
      <c r="F224" s="22" t="s">
        <v>7053</v>
      </c>
      <c r="G224" s="22" t="s">
        <v>328</v>
      </c>
      <c r="H224" s="17">
        <v>44562</v>
      </c>
      <c r="I224" s="22" t="s">
        <v>4587</v>
      </c>
    </row>
    <row r="225" spans="1:9">
      <c r="A225" s="22">
        <f t="shared" si="7"/>
        <v>221</v>
      </c>
      <c r="B225" s="21" t="str">
        <f t="shared" si="6"/>
        <v>80001319</v>
      </c>
      <c r="C225" s="21" t="s">
        <v>2202</v>
      </c>
      <c r="D225" s="22"/>
      <c r="E225" s="22" t="s">
        <v>2203</v>
      </c>
      <c r="F225" s="22" t="s">
        <v>7053</v>
      </c>
      <c r="G225" s="22" t="s">
        <v>328</v>
      </c>
      <c r="H225" s="17">
        <v>44562</v>
      </c>
      <c r="I225" s="22" t="s">
        <v>4587</v>
      </c>
    </row>
    <row r="226" spans="1:9">
      <c r="A226" s="22">
        <f t="shared" si="7"/>
        <v>222</v>
      </c>
      <c r="B226" s="21" t="str">
        <f t="shared" si="6"/>
        <v>80002969</v>
      </c>
      <c r="C226" s="21" t="s">
        <v>3076</v>
      </c>
      <c r="D226" s="22"/>
      <c r="E226" s="22" t="s">
        <v>3077</v>
      </c>
      <c r="F226" s="22" t="s">
        <v>7053</v>
      </c>
      <c r="G226" s="22" t="s">
        <v>328</v>
      </c>
      <c r="H226" s="17">
        <v>44562</v>
      </c>
      <c r="I226" s="22" t="s">
        <v>4587</v>
      </c>
    </row>
    <row r="227" spans="1:9">
      <c r="A227" s="22">
        <f t="shared" si="7"/>
        <v>223</v>
      </c>
      <c r="B227" s="21" t="str">
        <f t="shared" si="6"/>
        <v>80002973</v>
      </c>
      <c r="C227" s="21" t="s">
        <v>3716</v>
      </c>
      <c r="D227" s="22"/>
      <c r="E227" s="22" t="s">
        <v>3717</v>
      </c>
      <c r="F227" s="22" t="s">
        <v>7053</v>
      </c>
      <c r="G227" s="22" t="s">
        <v>328</v>
      </c>
      <c r="H227" s="17">
        <v>44562</v>
      </c>
      <c r="I227" s="22" t="s">
        <v>4587</v>
      </c>
    </row>
    <row r="228" spans="1:9">
      <c r="A228" s="22">
        <f t="shared" si="7"/>
        <v>224</v>
      </c>
      <c r="B228" s="21" t="str">
        <f t="shared" si="6"/>
        <v>80002979</v>
      </c>
      <c r="C228" s="21" t="s">
        <v>3739</v>
      </c>
      <c r="D228" s="22"/>
      <c r="E228" s="22" t="s">
        <v>3740</v>
      </c>
      <c r="F228" s="22" t="s">
        <v>7053</v>
      </c>
      <c r="G228" s="22" t="s">
        <v>328</v>
      </c>
      <c r="H228" s="17">
        <v>44562</v>
      </c>
      <c r="I228" s="22" t="s">
        <v>4587</v>
      </c>
    </row>
    <row r="229" spans="1:9">
      <c r="A229" s="22">
        <f t="shared" si="7"/>
        <v>225</v>
      </c>
      <c r="B229" s="21" t="str">
        <f t="shared" si="6"/>
        <v>80002980</v>
      </c>
      <c r="C229" s="21" t="s">
        <v>2464</v>
      </c>
      <c r="D229" s="22"/>
      <c r="E229" s="22" t="s">
        <v>4121</v>
      </c>
      <c r="F229" s="22" t="s">
        <v>7053</v>
      </c>
      <c r="G229" s="22" t="s">
        <v>328</v>
      </c>
      <c r="H229" s="17">
        <v>44562</v>
      </c>
      <c r="I229" s="22" t="s">
        <v>4587</v>
      </c>
    </row>
    <row r="230" spans="1:9">
      <c r="A230" s="22">
        <f t="shared" si="7"/>
        <v>226</v>
      </c>
      <c r="B230" s="21" t="str">
        <f t="shared" si="6"/>
        <v>80002983</v>
      </c>
      <c r="C230" s="21" t="s">
        <v>2075</v>
      </c>
      <c r="D230" s="22"/>
      <c r="E230" s="22" t="s">
        <v>4122</v>
      </c>
      <c r="F230" s="22" t="s">
        <v>7053</v>
      </c>
      <c r="G230" s="22" t="s">
        <v>328</v>
      </c>
      <c r="H230" s="17">
        <v>44562</v>
      </c>
      <c r="I230" s="22" t="s">
        <v>4587</v>
      </c>
    </row>
    <row r="231" spans="1:9">
      <c r="A231" s="22">
        <f t="shared" si="7"/>
        <v>227</v>
      </c>
      <c r="B231" s="21" t="str">
        <f t="shared" si="6"/>
        <v>80002987</v>
      </c>
      <c r="C231" s="21" t="s">
        <v>3482</v>
      </c>
      <c r="D231" s="22"/>
      <c r="E231" s="22" t="s">
        <v>3483</v>
      </c>
      <c r="F231" s="22" t="s">
        <v>7053</v>
      </c>
      <c r="G231" s="22" t="s">
        <v>328</v>
      </c>
      <c r="H231" s="17">
        <v>44562</v>
      </c>
      <c r="I231" s="22" t="s">
        <v>4587</v>
      </c>
    </row>
    <row r="232" spans="1:9">
      <c r="A232" s="22">
        <f t="shared" si="7"/>
        <v>228</v>
      </c>
      <c r="B232" s="21" t="str">
        <f t="shared" si="6"/>
        <v>80002990</v>
      </c>
      <c r="C232" s="21" t="s">
        <v>4124</v>
      </c>
      <c r="D232" s="22"/>
      <c r="E232" s="22" t="s">
        <v>2475</v>
      </c>
      <c r="F232" s="22" t="s">
        <v>7053</v>
      </c>
      <c r="G232" s="22" t="s">
        <v>328</v>
      </c>
      <c r="H232" s="17">
        <v>44562</v>
      </c>
      <c r="I232" s="22" t="s">
        <v>4587</v>
      </c>
    </row>
    <row r="233" spans="1:9">
      <c r="A233" s="22">
        <f t="shared" si="7"/>
        <v>229</v>
      </c>
      <c r="B233" s="21" t="str">
        <f t="shared" si="6"/>
        <v>01205945</v>
      </c>
      <c r="C233" s="21">
        <v>1205945</v>
      </c>
      <c r="D233" s="22"/>
      <c r="E233" s="22" t="s">
        <v>7196</v>
      </c>
      <c r="F233" s="22" t="s">
        <v>1141</v>
      </c>
      <c r="G233" s="22" t="s">
        <v>328</v>
      </c>
      <c r="H233" s="17">
        <v>44562</v>
      </c>
      <c r="I233" s="22" t="s">
        <v>4587</v>
      </c>
    </row>
    <row r="234" spans="1:9">
      <c r="A234" s="22">
        <f t="shared" si="7"/>
        <v>230</v>
      </c>
      <c r="B234" s="21" t="str">
        <f t="shared" si="6"/>
        <v>00001052</v>
      </c>
      <c r="C234" s="21">
        <v>1052</v>
      </c>
      <c r="D234" s="22"/>
      <c r="E234" s="22" t="s">
        <v>7022</v>
      </c>
      <c r="F234" s="22" t="s">
        <v>7056</v>
      </c>
      <c r="G234" s="22" t="s">
        <v>328</v>
      </c>
      <c r="H234" s="17">
        <v>44562</v>
      </c>
      <c r="I234" s="22" t="s">
        <v>4587</v>
      </c>
    </row>
    <row r="235" spans="1:9">
      <c r="A235" s="22">
        <f t="shared" si="7"/>
        <v>231</v>
      </c>
      <c r="B235" s="21" t="str">
        <f t="shared" si="6"/>
        <v>201808456</v>
      </c>
      <c r="C235" s="21">
        <v>201808456</v>
      </c>
      <c r="D235" s="22"/>
      <c r="E235" s="22" t="s">
        <v>3915</v>
      </c>
      <c r="F235" s="22" t="s">
        <v>7069</v>
      </c>
      <c r="G235" s="22" t="s">
        <v>328</v>
      </c>
      <c r="H235" s="17">
        <v>44562</v>
      </c>
      <c r="I235" s="22" t="s">
        <v>4587</v>
      </c>
    </row>
    <row r="236" spans="1:9">
      <c r="A236" s="22">
        <f t="shared" si="7"/>
        <v>232</v>
      </c>
      <c r="B236" s="21" t="str">
        <f t="shared" si="6"/>
        <v>UTE-004</v>
      </c>
      <c r="C236" s="21" t="s">
        <v>3916</v>
      </c>
      <c r="D236" s="22"/>
      <c r="E236" s="22" t="s">
        <v>3917</v>
      </c>
      <c r="F236" s="22" t="s">
        <v>7069</v>
      </c>
      <c r="G236" s="22" t="s">
        <v>328</v>
      </c>
      <c r="H236" s="17">
        <v>44562</v>
      </c>
      <c r="I236" s="22" t="s">
        <v>4587</v>
      </c>
    </row>
    <row r="237" spans="1:9">
      <c r="A237" s="22">
        <f t="shared" si="7"/>
        <v>233</v>
      </c>
      <c r="B237" s="21" t="str">
        <f t="shared" si="6"/>
        <v>00113044</v>
      </c>
      <c r="C237" s="21" t="s">
        <v>2013</v>
      </c>
      <c r="D237" s="22"/>
      <c r="E237" s="22" t="s">
        <v>955</v>
      </c>
      <c r="F237" s="22" t="s">
        <v>7053</v>
      </c>
      <c r="G237" s="22" t="s">
        <v>328</v>
      </c>
      <c r="H237" s="17">
        <v>44569</v>
      </c>
      <c r="I237" s="22" t="s">
        <v>4587</v>
      </c>
    </row>
    <row r="238" spans="1:9">
      <c r="A238" s="22">
        <f t="shared" si="7"/>
        <v>234</v>
      </c>
      <c r="B238" s="21" t="str">
        <f t="shared" si="6"/>
        <v>00118601</v>
      </c>
      <c r="C238" s="21" t="s">
        <v>2242</v>
      </c>
      <c r="D238" s="22"/>
      <c r="E238" s="22" t="s">
        <v>4097</v>
      </c>
      <c r="F238" s="22" t="s">
        <v>7053</v>
      </c>
      <c r="G238" s="22" t="s">
        <v>328</v>
      </c>
      <c r="H238" s="17">
        <v>44569</v>
      </c>
      <c r="I238" s="22" t="s">
        <v>4587</v>
      </c>
    </row>
    <row r="239" spans="1:9">
      <c r="A239" s="22">
        <f t="shared" si="7"/>
        <v>235</v>
      </c>
      <c r="B239" s="21" t="str">
        <f t="shared" si="6"/>
        <v>00415016</v>
      </c>
      <c r="C239" s="21" t="s">
        <v>3066</v>
      </c>
      <c r="D239" s="22"/>
      <c r="E239" s="22" t="s">
        <v>3067</v>
      </c>
      <c r="F239" s="22" t="s">
        <v>7053</v>
      </c>
      <c r="G239" s="22" t="s">
        <v>328</v>
      </c>
      <c r="H239" s="17">
        <v>44569</v>
      </c>
      <c r="I239" s="22" t="s">
        <v>4587</v>
      </c>
    </row>
    <row r="240" spans="1:9">
      <c r="A240" s="22">
        <f t="shared" si="7"/>
        <v>236</v>
      </c>
      <c r="B240" s="21" t="str">
        <f t="shared" si="6"/>
        <v>80000591</v>
      </c>
      <c r="C240" s="21" t="s">
        <v>4128</v>
      </c>
      <c r="D240" s="22"/>
      <c r="E240" s="22" t="s">
        <v>1971</v>
      </c>
      <c r="F240" s="22" t="s">
        <v>7053</v>
      </c>
      <c r="G240" s="22" t="s">
        <v>328</v>
      </c>
      <c r="H240" s="17">
        <v>44569</v>
      </c>
      <c r="I240" s="22" t="s">
        <v>4587</v>
      </c>
    </row>
    <row r="241" spans="1:9">
      <c r="A241" s="22">
        <f t="shared" si="7"/>
        <v>237</v>
      </c>
      <c r="B241" s="21" t="str">
        <f t="shared" si="6"/>
        <v>80000732</v>
      </c>
      <c r="C241" s="21" t="s">
        <v>4145</v>
      </c>
      <c r="D241" s="22"/>
      <c r="E241" s="22" t="s">
        <v>2950</v>
      </c>
      <c r="F241" s="22" t="s">
        <v>7053</v>
      </c>
      <c r="G241" s="22" t="s">
        <v>328</v>
      </c>
      <c r="H241" s="17">
        <v>44569</v>
      </c>
      <c r="I241" s="22" t="s">
        <v>4587</v>
      </c>
    </row>
    <row r="242" spans="1:9">
      <c r="A242" s="22">
        <f t="shared" si="7"/>
        <v>238</v>
      </c>
      <c r="B242" s="21" t="str">
        <f t="shared" si="6"/>
        <v>80000843</v>
      </c>
      <c r="C242" s="21" t="s">
        <v>3714</v>
      </c>
      <c r="D242" s="22"/>
      <c r="E242" s="22" t="s">
        <v>3715</v>
      </c>
      <c r="F242" s="22" t="s">
        <v>7053</v>
      </c>
      <c r="G242" s="22" t="s">
        <v>328</v>
      </c>
      <c r="H242" s="17">
        <v>44569</v>
      </c>
      <c r="I242" s="22" t="s">
        <v>4587</v>
      </c>
    </row>
    <row r="243" spans="1:9">
      <c r="A243" s="22">
        <f t="shared" si="7"/>
        <v>239</v>
      </c>
      <c r="B243" s="21" t="str">
        <f t="shared" si="6"/>
        <v>80000851</v>
      </c>
      <c r="C243" s="21" t="s">
        <v>3545</v>
      </c>
      <c r="D243" s="22"/>
      <c r="E243" s="22" t="s">
        <v>3546</v>
      </c>
      <c r="F243" s="22" t="s">
        <v>7053</v>
      </c>
      <c r="G243" s="22" t="s">
        <v>328</v>
      </c>
      <c r="H243" s="17">
        <v>44569</v>
      </c>
      <c r="I243" s="22" t="s">
        <v>4587</v>
      </c>
    </row>
    <row r="244" spans="1:9">
      <c r="A244" s="22">
        <f t="shared" si="7"/>
        <v>240</v>
      </c>
      <c r="B244" s="21" t="str">
        <f t="shared" si="6"/>
        <v>80000956</v>
      </c>
      <c r="C244" s="21" t="s">
        <v>2470</v>
      </c>
      <c r="D244" s="22"/>
      <c r="E244" s="22" t="s">
        <v>2471</v>
      </c>
      <c r="F244" s="22" t="s">
        <v>7053</v>
      </c>
      <c r="G244" s="22" t="s">
        <v>328</v>
      </c>
      <c r="H244" s="17">
        <v>44569</v>
      </c>
      <c r="I244" s="22" t="s">
        <v>4587</v>
      </c>
    </row>
    <row r="245" spans="1:9">
      <c r="A245" s="22">
        <f t="shared" si="7"/>
        <v>241</v>
      </c>
      <c r="B245" s="21" t="str">
        <f t="shared" si="6"/>
        <v>80002054</v>
      </c>
      <c r="C245" s="21" t="s">
        <v>3084</v>
      </c>
      <c r="D245" s="22"/>
      <c r="E245" s="22" t="s">
        <v>3085</v>
      </c>
      <c r="F245" s="22" t="s">
        <v>7053</v>
      </c>
      <c r="G245" s="22" t="s">
        <v>328</v>
      </c>
      <c r="H245" s="17">
        <v>44569</v>
      </c>
      <c r="I245" s="22" t="s">
        <v>4587</v>
      </c>
    </row>
    <row r="246" spans="1:9">
      <c r="A246" s="22">
        <f t="shared" si="7"/>
        <v>242</v>
      </c>
      <c r="B246" s="21" t="str">
        <f t="shared" si="6"/>
        <v>80002978</v>
      </c>
      <c r="C246" s="21" t="s">
        <v>1287</v>
      </c>
      <c r="D246" s="22"/>
      <c r="E246" s="22" t="s">
        <v>4120</v>
      </c>
      <c r="F246" s="22" t="s">
        <v>7053</v>
      </c>
      <c r="G246" s="22" t="s">
        <v>328</v>
      </c>
      <c r="H246" s="17">
        <v>44569</v>
      </c>
      <c r="I246" s="22" t="s">
        <v>4587</v>
      </c>
    </row>
    <row r="247" spans="1:9">
      <c r="A247" s="22">
        <f t="shared" si="7"/>
        <v>243</v>
      </c>
      <c r="B247" s="21" t="str">
        <f t="shared" si="6"/>
        <v>80002985</v>
      </c>
      <c r="C247" s="21" t="s">
        <v>3078</v>
      </c>
      <c r="D247" s="22"/>
      <c r="E247" s="22" t="s">
        <v>3079</v>
      </c>
      <c r="F247" s="22" t="s">
        <v>7053</v>
      </c>
      <c r="G247" s="22" t="s">
        <v>328</v>
      </c>
      <c r="H247" s="17">
        <v>44569</v>
      </c>
      <c r="I247" s="22" t="s">
        <v>4587</v>
      </c>
    </row>
    <row r="248" spans="1:9">
      <c r="A248" s="22">
        <f t="shared" si="7"/>
        <v>244</v>
      </c>
      <c r="B248" s="21" t="str">
        <f t="shared" si="6"/>
        <v>RONI SIANTURI</v>
      </c>
      <c r="C248" s="21" t="s">
        <v>4413</v>
      </c>
      <c r="D248" s="22"/>
      <c r="E248" s="22" t="s">
        <v>4413</v>
      </c>
      <c r="F248" s="22" t="s">
        <v>7076</v>
      </c>
      <c r="G248" s="22" t="e">
        <v>#N/A</v>
      </c>
      <c r="H248" s="17">
        <v>44569</v>
      </c>
      <c r="I248" s="22" t="s">
        <v>4587</v>
      </c>
    </row>
    <row r="249" spans="1:9">
      <c r="A249" s="22">
        <f t="shared" si="7"/>
        <v>245</v>
      </c>
      <c r="B249" s="21" t="str">
        <f t="shared" si="6"/>
        <v>SUI - 2008002</v>
      </c>
      <c r="C249" s="21" t="s">
        <v>3804</v>
      </c>
      <c r="D249" s="22"/>
      <c r="E249" s="22" t="s">
        <v>7197</v>
      </c>
      <c r="F249" s="22" t="s">
        <v>7084</v>
      </c>
      <c r="G249" s="22" t="s">
        <v>328</v>
      </c>
      <c r="H249" s="17">
        <v>44569</v>
      </c>
      <c r="I249" s="22" t="s">
        <v>4587</v>
      </c>
    </row>
    <row r="250" spans="1:9">
      <c r="A250" s="22">
        <f t="shared" si="7"/>
        <v>246</v>
      </c>
      <c r="B250" s="21" t="str">
        <f t="shared" si="6"/>
        <v>HAFIZY RAHMAD</v>
      </c>
      <c r="C250" s="21" t="s">
        <v>7198</v>
      </c>
      <c r="D250" s="22"/>
      <c r="E250" s="22" t="s">
        <v>7198</v>
      </c>
      <c r="F250" s="22" t="s">
        <v>7110</v>
      </c>
      <c r="G250" s="22" t="e">
        <v>#N/A</v>
      </c>
      <c r="H250" s="17">
        <v>44569</v>
      </c>
      <c r="I250" s="22" t="s">
        <v>4587</v>
      </c>
    </row>
    <row r="251" spans="1:9">
      <c r="A251" s="22">
        <f t="shared" si="7"/>
        <v>247</v>
      </c>
      <c r="B251" s="21" t="str">
        <f t="shared" si="6"/>
        <v>00001036</v>
      </c>
      <c r="C251" s="21" t="s">
        <v>7199</v>
      </c>
      <c r="D251" s="22"/>
      <c r="E251" s="22" t="s">
        <v>4664</v>
      </c>
      <c r="F251" s="22" t="s">
        <v>7056</v>
      </c>
      <c r="G251" s="22" t="s">
        <v>328</v>
      </c>
      <c r="H251" s="17">
        <v>44576</v>
      </c>
      <c r="I251" s="22" t="s">
        <v>4587</v>
      </c>
    </row>
    <row r="252" spans="1:9">
      <c r="A252" s="22">
        <f t="shared" si="7"/>
        <v>248</v>
      </c>
      <c r="B252" s="21" t="str">
        <f t="shared" si="6"/>
        <v>80001216</v>
      </c>
      <c r="C252" s="21" t="s">
        <v>2041</v>
      </c>
      <c r="D252" s="22"/>
      <c r="E252" s="22" t="s">
        <v>2042</v>
      </c>
      <c r="F252" s="22" t="s">
        <v>7053</v>
      </c>
      <c r="G252" s="22" t="s">
        <v>328</v>
      </c>
      <c r="H252" s="17">
        <v>44576</v>
      </c>
      <c r="I252" s="22" t="s">
        <v>4587</v>
      </c>
    </row>
    <row r="253" spans="1:9">
      <c r="A253" s="22">
        <f t="shared" si="7"/>
        <v>249</v>
      </c>
      <c r="B253" s="21" t="str">
        <f t="shared" si="6"/>
        <v>80001217</v>
      </c>
      <c r="C253" s="21" t="s">
        <v>2515</v>
      </c>
      <c r="D253" s="22"/>
      <c r="E253" s="22" t="s">
        <v>4130</v>
      </c>
      <c r="F253" s="22" t="s">
        <v>7053</v>
      </c>
      <c r="G253" s="22" t="s">
        <v>328</v>
      </c>
      <c r="H253" s="17">
        <v>44576</v>
      </c>
      <c r="I253" s="22" t="s">
        <v>4587</v>
      </c>
    </row>
    <row r="254" spans="1:9">
      <c r="A254" s="22">
        <f t="shared" si="7"/>
        <v>250</v>
      </c>
      <c r="B254" s="21" t="str">
        <f t="shared" si="6"/>
        <v>80002579</v>
      </c>
      <c r="C254" s="21" t="s">
        <v>3472</v>
      </c>
      <c r="D254" s="22"/>
      <c r="E254" s="22" t="s">
        <v>4110</v>
      </c>
      <c r="F254" s="22" t="s">
        <v>7053</v>
      </c>
      <c r="G254" s="22" t="s">
        <v>328</v>
      </c>
      <c r="H254" s="17">
        <v>44576</v>
      </c>
      <c r="I254" s="22" t="s">
        <v>4587</v>
      </c>
    </row>
    <row r="255" spans="1:9">
      <c r="A255" s="22">
        <f t="shared" si="7"/>
        <v>251</v>
      </c>
      <c r="B255" s="21" t="str">
        <f t="shared" si="6"/>
        <v>80002580</v>
      </c>
      <c r="C255" s="21" t="s">
        <v>3474</v>
      </c>
      <c r="D255" s="22"/>
      <c r="E255" s="22" t="s">
        <v>4127</v>
      </c>
      <c r="F255" s="22" t="s">
        <v>7053</v>
      </c>
      <c r="G255" s="22" t="s">
        <v>328</v>
      </c>
      <c r="H255" s="17">
        <v>44576</v>
      </c>
      <c r="I255" s="22" t="s">
        <v>4587</v>
      </c>
    </row>
    <row r="256" spans="1:9">
      <c r="A256" s="22">
        <f t="shared" si="7"/>
        <v>252</v>
      </c>
      <c r="B256" s="21" t="str">
        <f t="shared" si="6"/>
        <v>80002977</v>
      </c>
      <c r="C256" s="21" t="s">
        <v>3111</v>
      </c>
      <c r="D256" s="22"/>
      <c r="E256" s="22" t="s">
        <v>4119</v>
      </c>
      <c r="F256" s="22" t="s">
        <v>7053</v>
      </c>
      <c r="G256" s="22" t="s">
        <v>328</v>
      </c>
      <c r="H256" s="17">
        <v>44576</v>
      </c>
      <c r="I256" s="22" t="s">
        <v>4587</v>
      </c>
    </row>
    <row r="257" spans="1:9">
      <c r="A257" s="22">
        <f t="shared" si="7"/>
        <v>253</v>
      </c>
      <c r="B257" s="21" t="str">
        <f t="shared" si="6"/>
        <v>80002986</v>
      </c>
      <c r="C257" s="21" t="s">
        <v>2148</v>
      </c>
      <c r="D257" s="22"/>
      <c r="E257" s="22" t="s">
        <v>2149</v>
      </c>
      <c r="F257" s="22" t="s">
        <v>7053</v>
      </c>
      <c r="G257" s="22" t="s">
        <v>328</v>
      </c>
      <c r="H257" s="17">
        <v>44576</v>
      </c>
      <c r="I257" s="22" t="s">
        <v>4587</v>
      </c>
    </row>
    <row r="258" spans="1:9">
      <c r="A258" s="22">
        <f t="shared" si="7"/>
        <v>254</v>
      </c>
      <c r="B258" s="21" t="str">
        <f t="shared" si="6"/>
        <v>00212826</v>
      </c>
      <c r="C258" s="21">
        <v>212826</v>
      </c>
      <c r="D258" s="22"/>
      <c r="E258" s="22" t="s">
        <v>4359</v>
      </c>
      <c r="F258" s="22" t="s">
        <v>7125</v>
      </c>
      <c r="G258" s="22" t="s">
        <v>405</v>
      </c>
      <c r="H258" s="17">
        <v>44576</v>
      </c>
      <c r="I258" s="22" t="s">
        <v>4587</v>
      </c>
    </row>
    <row r="259" spans="1:9">
      <c r="A259" s="22">
        <f t="shared" si="7"/>
        <v>255</v>
      </c>
      <c r="B259" s="21" t="str">
        <f t="shared" si="6"/>
        <v>BMP-1804215</v>
      </c>
      <c r="C259" s="21" t="s">
        <v>485</v>
      </c>
      <c r="D259" s="22"/>
      <c r="E259" s="22" t="s">
        <v>486</v>
      </c>
      <c r="F259" s="22" t="s">
        <v>7076</v>
      </c>
      <c r="G259" s="22" t="s">
        <v>328</v>
      </c>
      <c r="H259" s="17">
        <v>44576</v>
      </c>
      <c r="I259" s="22" t="s">
        <v>4587</v>
      </c>
    </row>
    <row r="260" spans="1:9">
      <c r="A260" s="22">
        <f t="shared" si="7"/>
        <v>256</v>
      </c>
      <c r="B260" s="21" t="str">
        <f t="shared" si="6"/>
        <v>BMP101221</v>
      </c>
      <c r="C260" s="21" t="s">
        <v>598</v>
      </c>
      <c r="D260" s="22"/>
      <c r="E260" s="22" t="s">
        <v>599</v>
      </c>
      <c r="F260" s="22" t="s">
        <v>7076</v>
      </c>
      <c r="G260" s="22" t="s">
        <v>328</v>
      </c>
      <c r="H260" s="17">
        <v>44576</v>
      </c>
      <c r="I260" s="22" t="s">
        <v>4587</v>
      </c>
    </row>
    <row r="261" spans="1:9">
      <c r="A261" s="22">
        <f t="shared" si="7"/>
        <v>257</v>
      </c>
      <c r="B261" s="21" t="str">
        <f t="shared" ref="B261:B324" si="8">TEXT(C261,"00000000")</f>
        <v>80002591</v>
      </c>
      <c r="C261" s="21" t="s">
        <v>1968</v>
      </c>
      <c r="D261" s="22"/>
      <c r="E261" s="22" t="s">
        <v>1969</v>
      </c>
      <c r="F261" s="22" t="s">
        <v>7053</v>
      </c>
      <c r="G261" s="22" t="s">
        <v>328</v>
      </c>
      <c r="H261" s="17">
        <v>44576</v>
      </c>
      <c r="I261" s="22" t="s">
        <v>4587</v>
      </c>
    </row>
    <row r="262" spans="1:9">
      <c r="A262" s="22">
        <f t="shared" ref="A262:A325" si="9">A261+1</f>
        <v>258</v>
      </c>
      <c r="B262" s="21" t="str">
        <f t="shared" si="8"/>
        <v>201810671</v>
      </c>
      <c r="C262" s="21">
        <v>201810671</v>
      </c>
      <c r="D262" s="22"/>
      <c r="E262" s="22" t="s">
        <v>3922</v>
      </c>
      <c r="F262" s="22" t="s">
        <v>7069</v>
      </c>
      <c r="G262" s="22" t="s">
        <v>328</v>
      </c>
      <c r="H262" s="17">
        <v>44576</v>
      </c>
      <c r="I262" s="22" t="s">
        <v>4587</v>
      </c>
    </row>
    <row r="263" spans="1:9">
      <c r="A263" s="22">
        <f t="shared" si="9"/>
        <v>259</v>
      </c>
      <c r="B263" s="21" t="str">
        <f t="shared" si="8"/>
        <v>80001318</v>
      </c>
      <c r="C263" s="21" t="s">
        <v>2200</v>
      </c>
      <c r="D263" s="22"/>
      <c r="E263" s="22" t="s">
        <v>2201</v>
      </c>
      <c r="F263" s="22" t="s">
        <v>7053</v>
      </c>
      <c r="G263" s="22" t="s">
        <v>328</v>
      </c>
      <c r="H263" s="17">
        <v>44583</v>
      </c>
      <c r="I263" s="22" t="s">
        <v>4587</v>
      </c>
    </row>
    <row r="264" spans="1:9">
      <c r="A264" s="22">
        <f t="shared" si="9"/>
        <v>260</v>
      </c>
      <c r="B264" s="21" t="str">
        <f t="shared" si="8"/>
        <v>80001354</v>
      </c>
      <c r="C264" s="21" t="s">
        <v>2700</v>
      </c>
      <c r="D264" s="22"/>
      <c r="E264" s="22" t="s">
        <v>2701</v>
      </c>
      <c r="F264" s="22" t="s">
        <v>7053</v>
      </c>
      <c r="G264" s="22" t="s">
        <v>328</v>
      </c>
      <c r="H264" s="17">
        <v>44583</v>
      </c>
      <c r="I264" s="22" t="s">
        <v>4587</v>
      </c>
    </row>
    <row r="265" spans="1:9">
      <c r="A265" s="22">
        <f t="shared" si="9"/>
        <v>261</v>
      </c>
      <c r="B265" s="21" t="str">
        <f t="shared" si="8"/>
        <v>80002577</v>
      </c>
      <c r="C265" s="21" t="s">
        <v>3026</v>
      </c>
      <c r="D265" s="22"/>
      <c r="E265" s="22" t="s">
        <v>3027</v>
      </c>
      <c r="F265" s="22" t="s">
        <v>7053</v>
      </c>
      <c r="G265" s="22" t="s">
        <v>328</v>
      </c>
      <c r="H265" s="17">
        <v>44583</v>
      </c>
      <c r="I265" s="22" t="s">
        <v>4587</v>
      </c>
    </row>
    <row r="266" spans="1:9">
      <c r="A266" s="22">
        <f t="shared" si="9"/>
        <v>262</v>
      </c>
      <c r="B266" s="21" t="str">
        <f t="shared" si="8"/>
        <v>80002932</v>
      </c>
      <c r="C266" s="21" t="s">
        <v>2230</v>
      </c>
      <c r="D266" s="22"/>
      <c r="E266" s="22" t="s">
        <v>2231</v>
      </c>
      <c r="F266" s="22" t="s">
        <v>7053</v>
      </c>
      <c r="G266" s="22" t="s">
        <v>328</v>
      </c>
      <c r="H266" s="17">
        <v>44583</v>
      </c>
      <c r="I266" s="22" t="s">
        <v>4587</v>
      </c>
    </row>
    <row r="267" spans="1:9">
      <c r="A267" s="22">
        <f t="shared" si="9"/>
        <v>263</v>
      </c>
      <c r="B267" s="21" t="str">
        <f t="shared" si="8"/>
        <v>80002989</v>
      </c>
      <c r="C267" s="21" t="s">
        <v>4123</v>
      </c>
      <c r="D267" s="22"/>
      <c r="E267" s="22" t="s">
        <v>2309</v>
      </c>
      <c r="F267" s="22" t="s">
        <v>7053</v>
      </c>
      <c r="G267" s="22" t="s">
        <v>328</v>
      </c>
      <c r="H267" s="17">
        <v>44583</v>
      </c>
      <c r="I267" s="22" t="s">
        <v>4587</v>
      </c>
    </row>
    <row r="268" spans="1:9">
      <c r="A268" s="22">
        <f t="shared" si="9"/>
        <v>264</v>
      </c>
      <c r="B268" s="21" t="str">
        <f t="shared" si="8"/>
        <v>BMP101225</v>
      </c>
      <c r="C268" s="21" t="s">
        <v>408</v>
      </c>
      <c r="D268" s="22"/>
      <c r="E268" s="22" t="s">
        <v>409</v>
      </c>
      <c r="F268" s="22" t="s">
        <v>7076</v>
      </c>
      <c r="G268" s="22" t="s">
        <v>328</v>
      </c>
      <c r="H268" s="17">
        <v>44583</v>
      </c>
      <c r="I268" s="22" t="s">
        <v>4587</v>
      </c>
    </row>
    <row r="269" spans="1:9">
      <c r="A269" s="22">
        <f t="shared" si="9"/>
        <v>265</v>
      </c>
      <c r="B269" s="21" t="str">
        <f t="shared" si="8"/>
        <v>MP/SIS-20070581</v>
      </c>
      <c r="C269" s="21" t="s">
        <v>4429</v>
      </c>
      <c r="D269" s="22"/>
      <c r="E269" s="22" t="s">
        <v>752</v>
      </c>
      <c r="F269" s="22" t="s">
        <v>7097</v>
      </c>
      <c r="G269" s="22" t="s">
        <v>328</v>
      </c>
      <c r="H269" s="17">
        <v>44583</v>
      </c>
      <c r="I269" s="22" t="s">
        <v>4587</v>
      </c>
    </row>
    <row r="270" spans="1:9">
      <c r="A270" s="22">
        <f t="shared" si="9"/>
        <v>266</v>
      </c>
      <c r="B270" s="21" t="str">
        <f t="shared" si="8"/>
        <v>MP/EDJ-21060001</v>
      </c>
      <c r="C270" s="21" t="s">
        <v>4431</v>
      </c>
      <c r="D270" s="22"/>
      <c r="E270" s="22" t="s">
        <v>771</v>
      </c>
      <c r="F270" s="22" t="s">
        <v>6452</v>
      </c>
      <c r="G270" s="22" t="s">
        <v>328</v>
      </c>
      <c r="H270" s="17">
        <v>44583</v>
      </c>
      <c r="I270" s="22" t="s">
        <v>4587</v>
      </c>
    </row>
    <row r="271" spans="1:9">
      <c r="A271" s="22">
        <f t="shared" si="9"/>
        <v>267</v>
      </c>
      <c r="B271" s="21" t="str">
        <f t="shared" si="8"/>
        <v>80000840</v>
      </c>
      <c r="C271" s="21" t="s">
        <v>3534</v>
      </c>
      <c r="D271" s="22"/>
      <c r="E271" s="22" t="s">
        <v>3535</v>
      </c>
      <c r="F271" s="22" t="s">
        <v>7053</v>
      </c>
      <c r="G271" s="22" t="s">
        <v>328</v>
      </c>
      <c r="H271" s="17">
        <v>44590</v>
      </c>
      <c r="I271" s="22" t="s">
        <v>4587</v>
      </c>
    </row>
    <row r="272" spans="1:9">
      <c r="A272" s="22">
        <f t="shared" si="9"/>
        <v>268</v>
      </c>
      <c r="B272" s="21" t="str">
        <f t="shared" si="8"/>
        <v>80000957</v>
      </c>
      <c r="C272" s="21" t="s">
        <v>2029</v>
      </c>
      <c r="D272" s="22"/>
      <c r="E272" s="22" t="s">
        <v>4129</v>
      </c>
      <c r="F272" s="22" t="s">
        <v>7053</v>
      </c>
      <c r="G272" s="22" t="s">
        <v>328</v>
      </c>
      <c r="H272" s="17">
        <v>44590</v>
      </c>
      <c r="I272" s="22" t="s">
        <v>4587</v>
      </c>
    </row>
    <row r="273" spans="1:9">
      <c r="A273" s="22">
        <f t="shared" si="9"/>
        <v>269</v>
      </c>
      <c r="B273" s="21" t="str">
        <f t="shared" si="8"/>
        <v>80001320</v>
      </c>
      <c r="C273" s="21" t="s">
        <v>1925</v>
      </c>
      <c r="D273" s="22"/>
      <c r="E273" s="22" t="s">
        <v>1926</v>
      </c>
      <c r="F273" s="22" t="s">
        <v>7053</v>
      </c>
      <c r="G273" s="22" t="s">
        <v>328</v>
      </c>
      <c r="H273" s="17">
        <v>44590</v>
      </c>
      <c r="I273" s="22" t="s">
        <v>4587</v>
      </c>
    </row>
    <row r="274" spans="1:9">
      <c r="A274" s="22">
        <f t="shared" si="9"/>
        <v>270</v>
      </c>
      <c r="B274" s="21" t="str">
        <f t="shared" si="8"/>
        <v>80001446</v>
      </c>
      <c r="C274" s="21" t="s">
        <v>2182</v>
      </c>
      <c r="D274" s="22"/>
      <c r="E274" s="22" t="s">
        <v>2183</v>
      </c>
      <c r="F274" s="22" t="s">
        <v>7053</v>
      </c>
      <c r="G274" s="22" t="s">
        <v>328</v>
      </c>
      <c r="H274" s="17">
        <v>44590</v>
      </c>
      <c r="I274" s="22" t="s">
        <v>4587</v>
      </c>
    </row>
    <row r="275" spans="1:9">
      <c r="A275" s="22">
        <f t="shared" si="9"/>
        <v>271</v>
      </c>
      <c r="B275" s="21" t="str">
        <f t="shared" si="8"/>
        <v>80001763</v>
      </c>
      <c r="C275" s="21" t="s">
        <v>3094</v>
      </c>
      <c r="D275" s="22"/>
      <c r="E275" s="22" t="s">
        <v>3095</v>
      </c>
      <c r="F275" s="22" t="s">
        <v>7053</v>
      </c>
      <c r="G275" s="22" t="s">
        <v>328</v>
      </c>
      <c r="H275" s="17">
        <v>44590</v>
      </c>
      <c r="I275" s="22" t="s">
        <v>4587</v>
      </c>
    </row>
    <row r="276" spans="1:9">
      <c r="A276" s="22">
        <f t="shared" si="9"/>
        <v>272</v>
      </c>
      <c r="B276" s="21" t="str">
        <f t="shared" si="8"/>
        <v>80002931</v>
      </c>
      <c r="C276" s="21" t="s">
        <v>3456</v>
      </c>
      <c r="D276" s="22"/>
      <c r="E276" s="22" t="s">
        <v>3457</v>
      </c>
      <c r="F276" s="22" t="s">
        <v>7053</v>
      </c>
      <c r="G276" s="22" t="s">
        <v>328</v>
      </c>
      <c r="H276" s="17">
        <v>44590</v>
      </c>
      <c r="I276" s="22" t="s">
        <v>4587</v>
      </c>
    </row>
    <row r="277" spans="1:9">
      <c r="A277" s="22">
        <f t="shared" si="9"/>
        <v>273</v>
      </c>
      <c r="B277" s="21" t="str">
        <f t="shared" si="8"/>
        <v>00118089</v>
      </c>
      <c r="C277" s="21" t="s">
        <v>3767</v>
      </c>
      <c r="D277" s="22"/>
      <c r="E277" s="22" t="s">
        <v>3768</v>
      </c>
      <c r="F277" s="22" t="s">
        <v>7053</v>
      </c>
      <c r="G277" s="22" t="s">
        <v>328</v>
      </c>
      <c r="H277" s="17">
        <v>44597</v>
      </c>
      <c r="I277" s="22" t="s">
        <v>4587</v>
      </c>
    </row>
    <row r="278" spans="1:9">
      <c r="A278" s="22">
        <f t="shared" si="9"/>
        <v>274</v>
      </c>
      <c r="B278" s="21" t="str">
        <f t="shared" si="8"/>
        <v>01121174</v>
      </c>
      <c r="C278" s="21" t="s">
        <v>1948</v>
      </c>
      <c r="D278" s="22"/>
      <c r="E278" s="22" t="s">
        <v>1949</v>
      </c>
      <c r="F278" s="22" t="s">
        <v>7053</v>
      </c>
      <c r="G278" s="22" t="s">
        <v>328</v>
      </c>
      <c r="H278" s="17">
        <v>44597</v>
      </c>
      <c r="I278" s="22" t="s">
        <v>4587</v>
      </c>
    </row>
    <row r="279" spans="1:9">
      <c r="A279" s="22">
        <f t="shared" si="9"/>
        <v>275</v>
      </c>
      <c r="B279" s="21" t="str">
        <f t="shared" si="8"/>
        <v>80001376</v>
      </c>
      <c r="C279" s="21" t="s">
        <v>1938</v>
      </c>
      <c r="D279" s="22"/>
      <c r="E279" s="22" t="s">
        <v>4133</v>
      </c>
      <c r="F279" s="22" t="s">
        <v>7053</v>
      </c>
      <c r="G279" s="22" t="s">
        <v>328</v>
      </c>
      <c r="H279" s="17">
        <v>44597</v>
      </c>
      <c r="I279" s="22" t="s">
        <v>4587</v>
      </c>
    </row>
    <row r="280" spans="1:9">
      <c r="A280" s="22">
        <f t="shared" si="9"/>
        <v>276</v>
      </c>
      <c r="B280" s="21" t="str">
        <f t="shared" si="8"/>
        <v>80002749</v>
      </c>
      <c r="C280" s="21" t="s">
        <v>2684</v>
      </c>
      <c r="D280" s="22"/>
      <c r="E280" s="22" t="s">
        <v>2685</v>
      </c>
      <c r="F280" s="22" t="s">
        <v>7053</v>
      </c>
      <c r="G280" s="22" t="s">
        <v>328</v>
      </c>
      <c r="H280" s="17">
        <v>44597</v>
      </c>
      <c r="I280" s="22" t="s">
        <v>4587</v>
      </c>
    </row>
    <row r="281" spans="1:9">
      <c r="A281" s="22">
        <f t="shared" si="9"/>
        <v>277</v>
      </c>
      <c r="B281" s="21" t="str">
        <f t="shared" si="8"/>
        <v>80002751</v>
      </c>
      <c r="C281" s="21" t="s">
        <v>1553</v>
      </c>
      <c r="D281" s="22"/>
      <c r="E281" s="22" t="s">
        <v>1554</v>
      </c>
      <c r="F281" s="22" t="s">
        <v>7053</v>
      </c>
      <c r="G281" s="22" t="s">
        <v>328</v>
      </c>
      <c r="H281" s="17">
        <v>44597</v>
      </c>
      <c r="I281" s="22" t="s">
        <v>4587</v>
      </c>
    </row>
    <row r="282" spans="1:9">
      <c r="A282" s="22">
        <f t="shared" si="9"/>
        <v>278</v>
      </c>
      <c r="B282" s="21" t="str">
        <f t="shared" si="8"/>
        <v>80000848</v>
      </c>
      <c r="C282" s="21" t="s">
        <v>1382</v>
      </c>
      <c r="D282" s="22"/>
      <c r="E282" s="22" t="s">
        <v>1383</v>
      </c>
      <c r="F282" s="22" t="s">
        <v>7053</v>
      </c>
      <c r="G282" s="22" t="s">
        <v>328</v>
      </c>
      <c r="H282" s="17">
        <v>44604</v>
      </c>
      <c r="I282" s="22" t="s">
        <v>4587</v>
      </c>
    </row>
    <row r="283" spans="1:9">
      <c r="A283" s="22">
        <f t="shared" si="9"/>
        <v>279</v>
      </c>
      <c r="B283" s="21" t="str">
        <f t="shared" si="8"/>
        <v>ADI PUJO SANTOSO</v>
      </c>
      <c r="C283" s="21" t="s">
        <v>4917</v>
      </c>
      <c r="D283" s="22"/>
      <c r="E283" s="22" t="s">
        <v>4917</v>
      </c>
      <c r="F283" s="22" t="s">
        <v>7200</v>
      </c>
      <c r="G283" s="22" t="e">
        <v>#N/A</v>
      </c>
      <c r="H283" s="17">
        <v>44604</v>
      </c>
      <c r="I283" s="22" t="s">
        <v>4587</v>
      </c>
    </row>
    <row r="284" spans="1:9">
      <c r="A284" s="22">
        <f t="shared" si="9"/>
        <v>280</v>
      </c>
      <c r="B284" s="21" t="str">
        <f t="shared" si="8"/>
        <v>202101047</v>
      </c>
      <c r="C284" s="21">
        <v>202101047</v>
      </c>
      <c r="D284" s="22"/>
      <c r="E284" s="22" t="s">
        <v>4306</v>
      </c>
      <c r="F284" s="22" t="s">
        <v>7069</v>
      </c>
      <c r="G284" s="22" t="s">
        <v>328</v>
      </c>
      <c r="H284" s="17">
        <v>44604</v>
      </c>
      <c r="I284" s="22" t="s">
        <v>4587</v>
      </c>
    </row>
    <row r="285" spans="1:9">
      <c r="A285" s="22">
        <f t="shared" si="9"/>
        <v>281</v>
      </c>
      <c r="B285" s="21" t="str">
        <f t="shared" si="8"/>
        <v>M. IQBAL</v>
      </c>
      <c r="C285" s="21" t="s">
        <v>7201</v>
      </c>
      <c r="D285" s="22"/>
      <c r="E285" s="22" t="s">
        <v>7201</v>
      </c>
      <c r="F285" s="22" t="s">
        <v>1141</v>
      </c>
      <c r="G285" s="22" t="e">
        <v>#N/A</v>
      </c>
      <c r="H285" s="17">
        <v>44604</v>
      </c>
      <c r="I285" s="22" t="s">
        <v>4587</v>
      </c>
    </row>
    <row r="286" spans="1:9">
      <c r="A286" s="22">
        <f t="shared" si="9"/>
        <v>282</v>
      </c>
      <c r="B286" s="21" t="str">
        <f t="shared" si="8"/>
        <v>M. KHOIRUR ROJI A. M.</v>
      </c>
      <c r="C286" s="21" t="s">
        <v>7202</v>
      </c>
      <c r="D286" s="22"/>
      <c r="E286" s="22" t="s">
        <v>7202</v>
      </c>
      <c r="F286" s="22" t="s">
        <v>7056</v>
      </c>
      <c r="G286" s="22" t="e">
        <v>#N/A</v>
      </c>
      <c r="H286" s="17">
        <v>44604</v>
      </c>
      <c r="I286" s="22" t="s">
        <v>4587</v>
      </c>
    </row>
    <row r="287" spans="1:9">
      <c r="A287" s="22">
        <f t="shared" si="9"/>
        <v>283</v>
      </c>
      <c r="B287" s="21" t="str">
        <f t="shared" si="8"/>
        <v>01209392</v>
      </c>
      <c r="C287" s="21" t="s">
        <v>1139</v>
      </c>
      <c r="D287" s="22"/>
      <c r="E287" s="22" t="s">
        <v>7203</v>
      </c>
      <c r="F287" s="22" t="s">
        <v>1141</v>
      </c>
      <c r="G287" s="22" t="s">
        <v>328</v>
      </c>
      <c r="H287" s="17">
        <v>44604</v>
      </c>
      <c r="I287" s="22" t="s">
        <v>4587</v>
      </c>
    </row>
    <row r="288" spans="1:9">
      <c r="A288" s="22">
        <f t="shared" si="9"/>
        <v>284</v>
      </c>
      <c r="B288" s="21" t="str">
        <f t="shared" si="8"/>
        <v>SLAMET RIYADI</v>
      </c>
      <c r="C288" s="21" t="s">
        <v>7204</v>
      </c>
      <c r="D288" s="22"/>
      <c r="E288" s="22" t="s">
        <v>7204</v>
      </c>
      <c r="F288" s="22" t="s">
        <v>7205</v>
      </c>
      <c r="G288" s="22" t="e">
        <v>#N/A</v>
      </c>
      <c r="H288" s="17">
        <v>44604</v>
      </c>
      <c r="I288" s="22" t="s">
        <v>4587</v>
      </c>
    </row>
    <row r="289" spans="1:9">
      <c r="A289" s="22">
        <f t="shared" si="9"/>
        <v>285</v>
      </c>
      <c r="B289" s="21" t="str">
        <f t="shared" si="8"/>
        <v>TOTO ISWANTO</v>
      </c>
      <c r="C289" s="21" t="s">
        <v>7206</v>
      </c>
      <c r="D289" s="22"/>
      <c r="E289" s="22" t="s">
        <v>7206</v>
      </c>
      <c r="F289" s="22" t="s">
        <v>7200</v>
      </c>
      <c r="G289" s="22" t="e">
        <v>#N/A</v>
      </c>
      <c r="H289" s="17">
        <v>44604</v>
      </c>
      <c r="I289" s="22" t="s">
        <v>4587</v>
      </c>
    </row>
    <row r="290" spans="1:9">
      <c r="A290" s="22">
        <f t="shared" si="9"/>
        <v>286</v>
      </c>
      <c r="B290" s="21" t="str">
        <f t="shared" si="8"/>
        <v>00810434</v>
      </c>
      <c r="C290" s="21" t="s">
        <v>3099</v>
      </c>
      <c r="D290" s="22"/>
      <c r="E290" s="22" t="s">
        <v>4098</v>
      </c>
      <c r="F290" s="22" t="s">
        <v>7053</v>
      </c>
      <c r="G290" s="22" t="s">
        <v>328</v>
      </c>
      <c r="H290" s="17">
        <v>44617</v>
      </c>
      <c r="I290" s="22" t="s">
        <v>4587</v>
      </c>
    </row>
    <row r="291" spans="1:9">
      <c r="A291" s="22">
        <f t="shared" si="9"/>
        <v>287</v>
      </c>
      <c r="B291" s="21" t="str">
        <f t="shared" si="8"/>
        <v>80001785</v>
      </c>
      <c r="C291" s="21" t="s">
        <v>3138</v>
      </c>
      <c r="D291" s="22"/>
      <c r="E291" s="22" t="s">
        <v>4102</v>
      </c>
      <c r="F291" s="22" t="s">
        <v>7053</v>
      </c>
      <c r="G291" s="22" t="s">
        <v>328</v>
      </c>
      <c r="H291" s="17">
        <v>44617</v>
      </c>
      <c r="I291" s="22" t="s">
        <v>4587</v>
      </c>
    </row>
    <row r="292" spans="1:9">
      <c r="A292" s="22">
        <f t="shared" si="9"/>
        <v>288</v>
      </c>
      <c r="B292" s="21" t="str">
        <f t="shared" si="8"/>
        <v>80001793</v>
      </c>
      <c r="C292" s="21" t="s">
        <v>2210</v>
      </c>
      <c r="D292" s="22"/>
      <c r="E292" s="22" t="s">
        <v>2211</v>
      </c>
      <c r="F292" s="22" t="s">
        <v>7053</v>
      </c>
      <c r="G292" s="22" t="s">
        <v>328</v>
      </c>
      <c r="H292" s="17">
        <v>44617</v>
      </c>
      <c r="I292" s="22" t="s">
        <v>4587</v>
      </c>
    </row>
    <row r="293" spans="1:9">
      <c r="A293" s="22">
        <f t="shared" si="9"/>
        <v>289</v>
      </c>
      <c r="B293" s="21" t="str">
        <f t="shared" si="8"/>
        <v>80001218</v>
      </c>
      <c r="C293" s="21" t="s">
        <v>2517</v>
      </c>
      <c r="D293" s="22"/>
      <c r="E293" s="22" t="s">
        <v>4131</v>
      </c>
      <c r="F293" s="22" t="s">
        <v>7053</v>
      </c>
      <c r="G293" s="22" t="s">
        <v>328</v>
      </c>
      <c r="H293" s="17">
        <v>44632</v>
      </c>
      <c r="I293" s="22" t="s">
        <v>4587</v>
      </c>
    </row>
    <row r="294" spans="1:9">
      <c r="A294" s="22">
        <f t="shared" si="9"/>
        <v>290</v>
      </c>
      <c r="B294" s="21" t="str">
        <f t="shared" si="8"/>
        <v>80001790</v>
      </c>
      <c r="C294" s="21" t="s">
        <v>3046</v>
      </c>
      <c r="D294" s="22"/>
      <c r="E294" s="22" t="s">
        <v>3047</v>
      </c>
      <c r="F294" s="22" t="s">
        <v>7053</v>
      </c>
      <c r="G294" s="22" t="s">
        <v>328</v>
      </c>
      <c r="H294" s="17">
        <v>44632</v>
      </c>
      <c r="I294" s="22" t="s">
        <v>4587</v>
      </c>
    </row>
    <row r="295" spans="1:9">
      <c r="A295" s="22">
        <f t="shared" si="9"/>
        <v>291</v>
      </c>
      <c r="B295" s="21" t="str">
        <f t="shared" si="8"/>
        <v>80002381</v>
      </c>
      <c r="C295" s="21" t="s">
        <v>3056</v>
      </c>
      <c r="D295" s="22"/>
      <c r="E295" s="22" t="s">
        <v>3057</v>
      </c>
      <c r="F295" s="22" t="s">
        <v>7053</v>
      </c>
      <c r="G295" s="22" t="s">
        <v>328</v>
      </c>
      <c r="H295" s="17">
        <v>44632</v>
      </c>
      <c r="I295" s="22" t="s">
        <v>4587</v>
      </c>
    </row>
    <row r="296" spans="1:9">
      <c r="A296" s="22">
        <f t="shared" si="9"/>
        <v>292</v>
      </c>
      <c r="B296" s="21" t="str">
        <f t="shared" si="8"/>
        <v>BMP0603221</v>
      </c>
      <c r="C296" s="21" t="s">
        <v>397</v>
      </c>
      <c r="D296" s="22"/>
      <c r="E296" s="22" t="s">
        <v>398</v>
      </c>
      <c r="F296" s="22" t="s">
        <v>7076</v>
      </c>
      <c r="G296" s="22" t="s">
        <v>328</v>
      </c>
      <c r="H296" s="17">
        <v>44632</v>
      </c>
      <c r="I296" s="22" t="s">
        <v>4587</v>
      </c>
    </row>
    <row r="297" spans="1:9">
      <c r="A297" s="22">
        <f t="shared" si="9"/>
        <v>293</v>
      </c>
      <c r="B297" s="21" t="str">
        <f t="shared" si="8"/>
        <v>00222050</v>
      </c>
      <c r="C297" s="21">
        <v>222050</v>
      </c>
      <c r="D297" s="22"/>
      <c r="E297" s="22" t="s">
        <v>4351</v>
      </c>
      <c r="F297" s="22" t="s">
        <v>7125</v>
      </c>
      <c r="G297" s="22" t="s">
        <v>405</v>
      </c>
      <c r="H297" s="17">
        <v>44632</v>
      </c>
      <c r="I297" s="22" t="s">
        <v>4587</v>
      </c>
    </row>
    <row r="298" spans="1:9">
      <c r="A298" s="22">
        <f t="shared" si="9"/>
        <v>294</v>
      </c>
      <c r="B298" s="21" t="str">
        <f t="shared" si="8"/>
        <v>BMP-1404211</v>
      </c>
      <c r="C298" s="21" t="s">
        <v>533</v>
      </c>
      <c r="D298" s="22"/>
      <c r="E298" s="22" t="s">
        <v>7207</v>
      </c>
      <c r="F298" s="22" t="s">
        <v>7076</v>
      </c>
      <c r="G298" s="22" t="s">
        <v>328</v>
      </c>
      <c r="H298" s="17">
        <v>44632</v>
      </c>
      <c r="I298" s="22" t="s">
        <v>4587</v>
      </c>
    </row>
    <row r="299" spans="1:9">
      <c r="A299" s="22">
        <f t="shared" si="9"/>
        <v>295</v>
      </c>
      <c r="B299" s="21" t="str">
        <f t="shared" si="8"/>
        <v>80199027</v>
      </c>
      <c r="C299" s="21">
        <v>80199027</v>
      </c>
      <c r="D299" s="22"/>
      <c r="E299" s="22" t="s">
        <v>7208</v>
      </c>
      <c r="F299" s="22" t="s">
        <v>7059</v>
      </c>
      <c r="G299" s="22" t="s">
        <v>328</v>
      </c>
      <c r="H299" s="17">
        <v>44632</v>
      </c>
      <c r="I299" s="22" t="s">
        <v>4587</v>
      </c>
    </row>
    <row r="300" spans="1:9">
      <c r="A300" s="22">
        <f t="shared" si="9"/>
        <v>296</v>
      </c>
      <c r="B300" s="21" t="str">
        <f t="shared" si="8"/>
        <v>SUI - 1901006</v>
      </c>
      <c r="C300" s="21" t="s">
        <v>3831</v>
      </c>
      <c r="D300" s="22"/>
      <c r="E300" s="22" t="s">
        <v>3828</v>
      </c>
      <c r="F300" s="22" t="s">
        <v>7084</v>
      </c>
      <c r="G300" s="22" t="s">
        <v>328</v>
      </c>
      <c r="H300" s="17">
        <v>44632</v>
      </c>
      <c r="I300" s="22" t="s">
        <v>4587</v>
      </c>
    </row>
    <row r="301" spans="1:9">
      <c r="A301" s="22">
        <f t="shared" si="9"/>
        <v>297</v>
      </c>
      <c r="B301" s="21" t="str">
        <f t="shared" si="8"/>
        <v>80002671</v>
      </c>
      <c r="C301" s="21" t="s">
        <v>3318</v>
      </c>
      <c r="D301" s="22"/>
      <c r="E301" s="22" t="s">
        <v>1885</v>
      </c>
      <c r="F301" s="22" t="s">
        <v>7053</v>
      </c>
      <c r="G301" s="22" t="s">
        <v>405</v>
      </c>
      <c r="H301" s="17">
        <v>44632</v>
      </c>
      <c r="I301" s="22" t="s">
        <v>4587</v>
      </c>
    </row>
    <row r="302" spans="1:9">
      <c r="A302" s="22">
        <f t="shared" si="9"/>
        <v>298</v>
      </c>
      <c r="B302" s="21" t="str">
        <f t="shared" si="8"/>
        <v>MUJI PRIYONO</v>
      </c>
      <c r="C302" s="21" t="s">
        <v>4718</v>
      </c>
      <c r="D302" s="22"/>
      <c r="E302" s="22" t="s">
        <v>4718</v>
      </c>
      <c r="F302" s="22" t="s">
        <v>7084</v>
      </c>
      <c r="G302" s="22" t="e">
        <v>#N/A</v>
      </c>
      <c r="H302" s="17">
        <v>44632</v>
      </c>
      <c r="I302" s="22" t="s">
        <v>4587</v>
      </c>
    </row>
    <row r="303" spans="1:9">
      <c r="A303" s="22">
        <f t="shared" si="9"/>
        <v>299</v>
      </c>
      <c r="B303" s="21" t="str">
        <f t="shared" si="8"/>
        <v>702171067</v>
      </c>
      <c r="C303" s="21">
        <v>702171067</v>
      </c>
      <c r="D303" s="22"/>
      <c r="E303" s="22" t="s">
        <v>7209</v>
      </c>
      <c r="F303" s="22" t="s">
        <v>7059</v>
      </c>
      <c r="G303" s="22" t="s">
        <v>328</v>
      </c>
      <c r="H303" s="17">
        <v>44632</v>
      </c>
      <c r="I303" s="22" t="s">
        <v>4587</v>
      </c>
    </row>
    <row r="304" spans="1:9">
      <c r="A304" s="22">
        <f t="shared" si="9"/>
        <v>300</v>
      </c>
      <c r="B304" s="21" t="str">
        <f t="shared" si="8"/>
        <v>80003130</v>
      </c>
      <c r="C304" s="21" t="s">
        <v>2641</v>
      </c>
      <c r="D304" s="22"/>
      <c r="E304" s="22" t="s">
        <v>2642</v>
      </c>
      <c r="F304" s="22" t="s">
        <v>7053</v>
      </c>
      <c r="G304" s="22" t="s">
        <v>328</v>
      </c>
      <c r="H304" s="17">
        <v>44632</v>
      </c>
      <c r="I304" s="22" t="s">
        <v>4587</v>
      </c>
    </row>
    <row r="305" spans="1:9">
      <c r="A305" s="22">
        <f t="shared" si="9"/>
        <v>301</v>
      </c>
      <c r="B305" s="21" t="str">
        <f t="shared" si="8"/>
        <v>80003131</v>
      </c>
      <c r="C305" s="21" t="s">
        <v>2617</v>
      </c>
      <c r="D305" s="22"/>
      <c r="E305" s="22" t="s">
        <v>2618</v>
      </c>
      <c r="F305" s="22" t="s">
        <v>7053</v>
      </c>
      <c r="G305" s="22" t="s">
        <v>328</v>
      </c>
      <c r="H305" s="17">
        <v>44632</v>
      </c>
      <c r="I305" s="22" t="s">
        <v>4587</v>
      </c>
    </row>
    <row r="306" spans="1:9">
      <c r="A306" s="22">
        <f t="shared" si="9"/>
        <v>302</v>
      </c>
      <c r="B306" s="21" t="str">
        <f t="shared" si="8"/>
        <v>80003133</v>
      </c>
      <c r="C306" s="21" t="s">
        <v>2659</v>
      </c>
      <c r="D306" s="22"/>
      <c r="E306" s="22" t="s">
        <v>2660</v>
      </c>
      <c r="F306" s="22" t="s">
        <v>7053</v>
      </c>
      <c r="G306" s="22" t="s">
        <v>328</v>
      </c>
      <c r="H306" s="17">
        <v>44632</v>
      </c>
      <c r="I306" s="22" t="s">
        <v>4587</v>
      </c>
    </row>
    <row r="307" spans="1:9">
      <c r="A307" s="22">
        <f t="shared" si="9"/>
        <v>303</v>
      </c>
      <c r="B307" s="21" t="str">
        <f t="shared" si="8"/>
        <v>80003134</v>
      </c>
      <c r="C307" s="21" t="s">
        <v>2680</v>
      </c>
      <c r="D307" s="22"/>
      <c r="E307" s="22" t="s">
        <v>2681</v>
      </c>
      <c r="F307" s="22" t="s">
        <v>7053</v>
      </c>
      <c r="G307" s="22" t="s">
        <v>328</v>
      </c>
      <c r="H307" s="17">
        <v>44632</v>
      </c>
      <c r="I307" s="22" t="s">
        <v>4587</v>
      </c>
    </row>
    <row r="308" spans="1:9">
      <c r="A308" s="22">
        <f t="shared" si="9"/>
        <v>304</v>
      </c>
      <c r="B308" s="21" t="str">
        <f t="shared" si="8"/>
        <v>80003135</v>
      </c>
      <c r="C308" s="21" t="s">
        <v>2690</v>
      </c>
      <c r="D308" s="22"/>
      <c r="E308" s="22" t="s">
        <v>2691</v>
      </c>
      <c r="F308" s="22" t="s">
        <v>7053</v>
      </c>
      <c r="G308" s="22" t="s">
        <v>328</v>
      </c>
      <c r="H308" s="17">
        <v>44632</v>
      </c>
      <c r="I308" s="22" t="s">
        <v>4587</v>
      </c>
    </row>
    <row r="309" spans="1:9">
      <c r="A309" s="22">
        <f t="shared" si="9"/>
        <v>305</v>
      </c>
      <c r="B309" s="21" t="str">
        <f t="shared" si="8"/>
        <v>80003137</v>
      </c>
      <c r="C309" s="21" t="s">
        <v>2799</v>
      </c>
      <c r="D309" s="22"/>
      <c r="E309" s="22" t="s">
        <v>2800</v>
      </c>
      <c r="F309" s="22" t="s">
        <v>7053</v>
      </c>
      <c r="G309" s="22" t="s">
        <v>328</v>
      </c>
      <c r="H309" s="17">
        <v>44632</v>
      </c>
      <c r="I309" s="22" t="s">
        <v>4587</v>
      </c>
    </row>
    <row r="310" spans="1:9">
      <c r="A310" s="22">
        <f t="shared" si="9"/>
        <v>306</v>
      </c>
      <c r="B310" s="21" t="str">
        <f t="shared" si="8"/>
        <v>80003138</v>
      </c>
      <c r="C310" s="21" t="s">
        <v>2819</v>
      </c>
      <c r="D310" s="22"/>
      <c r="E310" s="22" t="s">
        <v>4125</v>
      </c>
      <c r="F310" s="22" t="s">
        <v>7053</v>
      </c>
      <c r="G310" s="22" t="s">
        <v>328</v>
      </c>
      <c r="H310" s="17">
        <v>44632</v>
      </c>
      <c r="I310" s="22" t="s">
        <v>4587</v>
      </c>
    </row>
    <row r="311" spans="1:9">
      <c r="A311" s="22">
        <f t="shared" si="9"/>
        <v>307</v>
      </c>
      <c r="B311" s="21" t="str">
        <f t="shared" si="8"/>
        <v>80003143</v>
      </c>
      <c r="C311" s="21" t="s">
        <v>2935</v>
      </c>
      <c r="D311" s="22"/>
      <c r="E311" s="22" t="s">
        <v>2936</v>
      </c>
      <c r="F311" s="22" t="s">
        <v>7053</v>
      </c>
      <c r="G311" s="22" t="s">
        <v>328</v>
      </c>
      <c r="H311" s="17">
        <v>44632</v>
      </c>
      <c r="I311" s="22" t="s">
        <v>4587</v>
      </c>
    </row>
    <row r="312" spans="1:9">
      <c r="A312" s="22">
        <f t="shared" si="9"/>
        <v>308</v>
      </c>
      <c r="B312" s="21" t="str">
        <f t="shared" si="8"/>
        <v>00117344</v>
      </c>
      <c r="C312" s="21" t="s">
        <v>1944</v>
      </c>
      <c r="D312" s="22"/>
      <c r="E312" s="22" t="s">
        <v>4044</v>
      </c>
      <c r="F312" s="22" t="s">
        <v>7053</v>
      </c>
      <c r="G312" s="22" t="s">
        <v>328</v>
      </c>
      <c r="H312" s="17">
        <v>44639</v>
      </c>
      <c r="I312" s="22" t="s">
        <v>4587</v>
      </c>
    </row>
    <row r="313" spans="1:9">
      <c r="A313" s="22">
        <f t="shared" si="9"/>
        <v>309</v>
      </c>
      <c r="B313" s="21" t="str">
        <f t="shared" si="8"/>
        <v>80002750</v>
      </c>
      <c r="C313" s="21" t="s">
        <v>2603</v>
      </c>
      <c r="D313" s="22"/>
      <c r="E313" s="22" t="s">
        <v>4147</v>
      </c>
      <c r="F313" s="22" t="s">
        <v>7053</v>
      </c>
      <c r="G313" s="22" t="s">
        <v>328</v>
      </c>
      <c r="H313" s="17">
        <v>44639</v>
      </c>
      <c r="I313" s="22" t="s">
        <v>4587</v>
      </c>
    </row>
    <row r="314" spans="1:9">
      <c r="A314" s="22">
        <f t="shared" si="9"/>
        <v>310</v>
      </c>
      <c r="B314" s="21" t="str">
        <f t="shared" si="8"/>
        <v>MP/PTEPIROC-011</v>
      </c>
      <c r="C314" s="21" t="s">
        <v>796</v>
      </c>
      <c r="D314" s="22"/>
      <c r="E314" s="22" t="s">
        <v>797</v>
      </c>
      <c r="F314" s="22" t="s">
        <v>7056</v>
      </c>
      <c r="G314" s="22" t="s">
        <v>328</v>
      </c>
      <c r="H314" s="17">
        <v>44639</v>
      </c>
      <c r="I314" s="22" t="s">
        <v>4587</v>
      </c>
    </row>
    <row r="315" spans="1:9">
      <c r="A315" s="22">
        <f t="shared" si="9"/>
        <v>311</v>
      </c>
      <c r="B315" s="21" t="str">
        <f t="shared" si="8"/>
        <v>80002578</v>
      </c>
      <c r="C315" s="21" t="s">
        <v>3775</v>
      </c>
      <c r="D315" s="22"/>
      <c r="E315" s="22" t="s">
        <v>3776</v>
      </c>
      <c r="F315" s="22" t="s">
        <v>7053</v>
      </c>
      <c r="G315" s="22" t="s">
        <v>328</v>
      </c>
      <c r="H315" s="17">
        <v>44639</v>
      </c>
      <c r="I315" s="22" t="s">
        <v>4587</v>
      </c>
    </row>
    <row r="316" spans="1:9">
      <c r="A316" s="22">
        <f t="shared" si="9"/>
        <v>312</v>
      </c>
      <c r="B316" s="21" t="str">
        <f t="shared" si="8"/>
        <v>80002941</v>
      </c>
      <c r="C316" s="21" t="s">
        <v>1962</v>
      </c>
      <c r="D316" s="22"/>
      <c r="E316" s="22" t="s">
        <v>1963</v>
      </c>
      <c r="F316" s="22" t="s">
        <v>7053</v>
      </c>
      <c r="G316" s="22" t="s">
        <v>328</v>
      </c>
      <c r="H316" s="17">
        <v>44639</v>
      </c>
      <c r="I316" s="22" t="s">
        <v>4587</v>
      </c>
    </row>
    <row r="317" spans="1:9">
      <c r="A317" s="22">
        <f t="shared" si="9"/>
        <v>313</v>
      </c>
      <c r="B317" s="21" t="str">
        <f t="shared" si="8"/>
        <v>80002822</v>
      </c>
      <c r="C317" s="21" t="s">
        <v>2454</v>
      </c>
      <c r="D317" s="22"/>
      <c r="E317" s="22" t="s">
        <v>2455</v>
      </c>
      <c r="F317" s="22" t="s">
        <v>7053</v>
      </c>
      <c r="G317" s="22" t="s">
        <v>328</v>
      </c>
      <c r="H317" s="17">
        <v>44639</v>
      </c>
      <c r="I317" s="22" t="s">
        <v>4587</v>
      </c>
    </row>
    <row r="318" spans="1:9">
      <c r="A318" s="22">
        <f t="shared" si="9"/>
        <v>314</v>
      </c>
      <c r="B318" s="21" t="str">
        <f t="shared" si="8"/>
        <v>80002943</v>
      </c>
      <c r="C318" s="21" t="s">
        <v>3036</v>
      </c>
      <c r="D318" s="22"/>
      <c r="E318" s="22" t="s">
        <v>4114</v>
      </c>
      <c r="F318" s="22" t="s">
        <v>7053</v>
      </c>
      <c r="G318" s="22" t="s">
        <v>328</v>
      </c>
      <c r="H318" s="17">
        <v>44639</v>
      </c>
      <c r="I318" s="22" t="s">
        <v>4587</v>
      </c>
    </row>
    <row r="319" spans="1:9">
      <c r="A319" s="22">
        <f t="shared" si="9"/>
        <v>315</v>
      </c>
      <c r="B319" s="21" t="str">
        <f t="shared" si="8"/>
        <v>80003147</v>
      </c>
      <c r="C319" s="21" t="s">
        <v>2953</v>
      </c>
      <c r="D319" s="22"/>
      <c r="E319" s="22" t="s">
        <v>4092</v>
      </c>
      <c r="F319" s="22" t="s">
        <v>7053</v>
      </c>
      <c r="G319" s="22" t="s">
        <v>328</v>
      </c>
      <c r="H319" s="17">
        <v>44639</v>
      </c>
      <c r="I319" s="22" t="s">
        <v>4587</v>
      </c>
    </row>
    <row r="320" spans="1:9">
      <c r="A320" s="22">
        <f t="shared" si="9"/>
        <v>316</v>
      </c>
      <c r="B320" s="21" t="str">
        <f t="shared" si="8"/>
        <v>00113055</v>
      </c>
      <c r="C320" s="21" t="s">
        <v>7210</v>
      </c>
      <c r="D320" s="22"/>
      <c r="E320" s="22" t="s">
        <v>7211</v>
      </c>
      <c r="F320" s="22" t="s">
        <v>7053</v>
      </c>
      <c r="G320" s="22" t="e">
        <v>#N/A</v>
      </c>
      <c r="H320" s="17">
        <v>44642</v>
      </c>
      <c r="I320" s="22" t="s">
        <v>4587</v>
      </c>
    </row>
    <row r="321" spans="1:9">
      <c r="A321" s="22">
        <f t="shared" si="9"/>
        <v>317</v>
      </c>
      <c r="B321" s="21" t="str">
        <f t="shared" si="8"/>
        <v>00117538</v>
      </c>
      <c r="C321" s="21" t="s">
        <v>7212</v>
      </c>
      <c r="D321" s="22"/>
      <c r="E321" s="22" t="s">
        <v>4722</v>
      </c>
      <c r="F321" s="22" t="s">
        <v>7053</v>
      </c>
      <c r="G321" s="22" t="e">
        <v>#N/A</v>
      </c>
      <c r="H321" s="17">
        <v>44642</v>
      </c>
      <c r="I321" s="22" t="s">
        <v>4587</v>
      </c>
    </row>
    <row r="322" spans="1:9">
      <c r="A322" s="22">
        <f t="shared" si="9"/>
        <v>318</v>
      </c>
      <c r="B322" s="21" t="str">
        <f t="shared" si="8"/>
        <v>00111482</v>
      </c>
      <c r="C322" s="21" t="s">
        <v>7213</v>
      </c>
      <c r="D322" s="22"/>
      <c r="E322" s="22" t="s">
        <v>2529</v>
      </c>
      <c r="F322" s="22" t="s">
        <v>7053</v>
      </c>
      <c r="G322" s="22" t="e">
        <v>#N/A</v>
      </c>
      <c r="H322" s="17">
        <v>44642</v>
      </c>
      <c r="I322" s="22" t="s">
        <v>4587</v>
      </c>
    </row>
    <row r="323" spans="1:9">
      <c r="A323" s="22">
        <f t="shared" si="9"/>
        <v>319</v>
      </c>
      <c r="B323" s="21" t="str">
        <f t="shared" si="8"/>
        <v>80003076</v>
      </c>
      <c r="C323" s="21" t="s">
        <v>2539</v>
      </c>
      <c r="D323" s="22"/>
      <c r="E323" s="22" t="s">
        <v>2538</v>
      </c>
      <c r="F323" s="22" t="s">
        <v>7053</v>
      </c>
      <c r="G323" s="22" t="s">
        <v>328</v>
      </c>
      <c r="H323" s="17">
        <v>44642</v>
      </c>
      <c r="I323" s="22" t="s">
        <v>4587</v>
      </c>
    </row>
    <row r="324" spans="1:9">
      <c r="A324" s="22">
        <f t="shared" si="9"/>
        <v>320</v>
      </c>
      <c r="B324" s="21" t="str">
        <f t="shared" si="8"/>
        <v>80002942</v>
      </c>
      <c r="C324" s="21" t="s">
        <v>1350</v>
      </c>
      <c r="D324" s="22"/>
      <c r="E324" s="22" t="s">
        <v>4113</v>
      </c>
      <c r="F324" s="22" t="s">
        <v>7053</v>
      </c>
      <c r="G324" s="22" t="s">
        <v>328</v>
      </c>
      <c r="H324" s="17">
        <v>44642</v>
      </c>
      <c r="I324" s="22" t="s">
        <v>4587</v>
      </c>
    </row>
    <row r="325" spans="1:9">
      <c r="A325" s="22">
        <f t="shared" si="9"/>
        <v>321</v>
      </c>
      <c r="B325" s="21" t="str">
        <f t="shared" ref="B325:B388" si="10">TEXT(C325,"00000000")</f>
        <v>80002944</v>
      </c>
      <c r="C325" s="21" t="s">
        <v>2218</v>
      </c>
      <c r="D325" s="22"/>
      <c r="E325" s="22" t="s">
        <v>4115</v>
      </c>
      <c r="F325" s="22" t="s">
        <v>7053</v>
      </c>
      <c r="G325" s="22" t="s">
        <v>328</v>
      </c>
      <c r="H325" s="17">
        <v>44642</v>
      </c>
      <c r="I325" s="22" t="s">
        <v>4587</v>
      </c>
    </row>
    <row r="326" spans="1:9">
      <c r="A326" s="22">
        <f t="shared" ref="A326:A389" si="11">A325+1</f>
        <v>322</v>
      </c>
      <c r="B326" s="21" t="str">
        <f t="shared" si="10"/>
        <v>80002955</v>
      </c>
      <c r="C326" s="21" t="s">
        <v>3524</v>
      </c>
      <c r="D326" s="22"/>
      <c r="E326" s="22" t="s">
        <v>3525</v>
      </c>
      <c r="F326" s="22" t="s">
        <v>7053</v>
      </c>
      <c r="G326" s="22" t="s">
        <v>328</v>
      </c>
      <c r="H326" s="17">
        <v>44642</v>
      </c>
      <c r="I326" s="22" t="s">
        <v>4587</v>
      </c>
    </row>
    <row r="327" spans="1:9">
      <c r="A327" s="22">
        <f t="shared" si="11"/>
        <v>323</v>
      </c>
      <c r="B327" s="21" t="str">
        <f t="shared" si="10"/>
        <v>80002956</v>
      </c>
      <c r="C327" s="21" t="s">
        <v>2225</v>
      </c>
      <c r="D327" s="22"/>
      <c r="E327" s="22" t="s">
        <v>4116</v>
      </c>
      <c r="F327" s="22" t="s">
        <v>7053</v>
      </c>
      <c r="G327" s="22" t="s">
        <v>328</v>
      </c>
      <c r="H327" s="17">
        <v>44642</v>
      </c>
      <c r="I327" s="22" t="s">
        <v>4587</v>
      </c>
    </row>
    <row r="328" spans="1:9">
      <c r="A328" s="22">
        <f t="shared" si="11"/>
        <v>324</v>
      </c>
      <c r="B328" s="21" t="str">
        <f t="shared" si="10"/>
        <v>80003150</v>
      </c>
      <c r="C328" s="21" t="s">
        <v>1984</v>
      </c>
      <c r="D328" s="22"/>
      <c r="E328" s="22" t="s">
        <v>1983</v>
      </c>
      <c r="F328" s="22" t="s">
        <v>7053</v>
      </c>
      <c r="G328" s="22" t="s">
        <v>328</v>
      </c>
      <c r="H328" s="17">
        <v>44642</v>
      </c>
      <c r="I328" s="22" t="s">
        <v>4587</v>
      </c>
    </row>
    <row r="329" spans="1:9">
      <c r="A329" s="22">
        <f t="shared" si="11"/>
        <v>325</v>
      </c>
      <c r="B329" s="21" t="str">
        <f t="shared" si="10"/>
        <v>80003151</v>
      </c>
      <c r="C329" s="21" t="s">
        <v>2253</v>
      </c>
      <c r="D329" s="22"/>
      <c r="E329" s="22" t="s">
        <v>2252</v>
      </c>
      <c r="F329" s="22" t="s">
        <v>7053</v>
      </c>
      <c r="G329" s="22" t="s">
        <v>328</v>
      </c>
      <c r="H329" s="17">
        <v>44642</v>
      </c>
      <c r="I329" s="22" t="s">
        <v>4587</v>
      </c>
    </row>
    <row r="330" spans="1:9">
      <c r="A330" s="22">
        <f t="shared" si="11"/>
        <v>326</v>
      </c>
      <c r="B330" s="21" t="str">
        <f t="shared" si="10"/>
        <v>00117539</v>
      </c>
      <c r="C330" s="21" t="s">
        <v>7214</v>
      </c>
      <c r="D330" s="22"/>
      <c r="E330" s="22" t="s">
        <v>7215</v>
      </c>
      <c r="F330" s="22" t="s">
        <v>7053</v>
      </c>
      <c r="G330" s="22" t="e">
        <v>#N/A</v>
      </c>
      <c r="H330" s="17">
        <v>44645</v>
      </c>
      <c r="I330" s="22" t="s">
        <v>4587</v>
      </c>
    </row>
    <row r="331" spans="1:9">
      <c r="A331" s="22">
        <f t="shared" si="11"/>
        <v>327</v>
      </c>
      <c r="B331" s="21" t="str">
        <f t="shared" si="10"/>
        <v>00118225</v>
      </c>
      <c r="C331" s="21" t="s">
        <v>7216</v>
      </c>
      <c r="D331" s="22"/>
      <c r="E331" s="22" t="s">
        <v>4721</v>
      </c>
      <c r="F331" s="22" t="s">
        <v>7053</v>
      </c>
      <c r="G331" s="22" t="e">
        <v>#N/A</v>
      </c>
      <c r="H331" s="17">
        <v>44645</v>
      </c>
      <c r="I331" s="22" t="s">
        <v>4587</v>
      </c>
    </row>
    <row r="332" spans="1:9">
      <c r="A332" s="22">
        <f t="shared" si="11"/>
        <v>328</v>
      </c>
      <c r="B332" s="21" t="str">
        <f t="shared" si="10"/>
        <v>80001215</v>
      </c>
      <c r="C332" s="21" t="s">
        <v>3466</v>
      </c>
      <c r="D332" s="22"/>
      <c r="E332" s="22" t="s">
        <v>3467</v>
      </c>
      <c r="F332" s="22" t="s">
        <v>7053</v>
      </c>
      <c r="G332" s="22" t="s">
        <v>328</v>
      </c>
      <c r="H332" s="17">
        <v>44660</v>
      </c>
      <c r="I332" s="22" t="s">
        <v>4587</v>
      </c>
    </row>
    <row r="333" spans="1:9">
      <c r="A333" s="22">
        <f t="shared" si="11"/>
        <v>329</v>
      </c>
      <c r="B333" s="21" t="str">
        <f t="shared" si="10"/>
        <v>80001767</v>
      </c>
      <c r="C333" s="21" t="s">
        <v>2435</v>
      </c>
      <c r="D333" s="22"/>
      <c r="E333" s="22" t="s">
        <v>2436</v>
      </c>
      <c r="F333" s="22" t="s">
        <v>7053</v>
      </c>
      <c r="G333" s="22" t="s">
        <v>328</v>
      </c>
      <c r="H333" s="17">
        <v>44660</v>
      </c>
      <c r="I333" s="22" t="s">
        <v>4587</v>
      </c>
    </row>
    <row r="334" spans="1:9">
      <c r="A334" s="22">
        <f t="shared" si="11"/>
        <v>330</v>
      </c>
      <c r="B334" s="21" t="str">
        <f t="shared" si="10"/>
        <v>80001770</v>
      </c>
      <c r="C334" s="21" t="s">
        <v>1477</v>
      </c>
      <c r="D334" s="22"/>
      <c r="E334" s="22" t="s">
        <v>1478</v>
      </c>
      <c r="F334" s="22" t="s">
        <v>7053</v>
      </c>
      <c r="G334" s="22" t="s">
        <v>328</v>
      </c>
      <c r="H334" s="17">
        <v>44660</v>
      </c>
      <c r="I334" s="22" t="s">
        <v>4587</v>
      </c>
    </row>
    <row r="335" spans="1:9">
      <c r="A335" s="22">
        <f t="shared" si="11"/>
        <v>331</v>
      </c>
      <c r="B335" s="21" t="str">
        <f t="shared" si="10"/>
        <v>80003338</v>
      </c>
      <c r="C335" s="21" t="s">
        <v>2458</v>
      </c>
      <c r="D335" s="22"/>
      <c r="E335" s="22" t="s">
        <v>2459</v>
      </c>
      <c r="F335" s="22" t="s">
        <v>7053</v>
      </c>
      <c r="G335" s="22" t="s">
        <v>328</v>
      </c>
      <c r="H335" s="17">
        <v>44660</v>
      </c>
      <c r="I335" s="22" t="s">
        <v>4587</v>
      </c>
    </row>
    <row r="336" spans="1:9">
      <c r="A336" s="22">
        <f t="shared" si="11"/>
        <v>332</v>
      </c>
      <c r="B336" s="21" t="str">
        <f t="shared" si="10"/>
        <v>80003341</v>
      </c>
      <c r="C336" s="21" t="s">
        <v>3118</v>
      </c>
      <c r="D336" s="22"/>
      <c r="E336" s="22" t="s">
        <v>4093</v>
      </c>
      <c r="F336" s="22" t="s">
        <v>7053</v>
      </c>
      <c r="G336" s="22" t="s">
        <v>328</v>
      </c>
      <c r="H336" s="17">
        <v>44660</v>
      </c>
      <c r="I336" s="22" t="s">
        <v>4587</v>
      </c>
    </row>
    <row r="337" spans="1:9">
      <c r="A337" s="22">
        <f t="shared" si="11"/>
        <v>333</v>
      </c>
      <c r="B337" s="21" t="str">
        <f t="shared" si="10"/>
        <v>80003549</v>
      </c>
      <c r="C337" s="21" t="s">
        <v>2749</v>
      </c>
      <c r="D337" s="22"/>
      <c r="E337" s="22" t="s">
        <v>2750</v>
      </c>
      <c r="F337" s="22" t="s">
        <v>7053</v>
      </c>
      <c r="G337" s="22" t="s">
        <v>328</v>
      </c>
      <c r="H337" s="17">
        <v>44660</v>
      </c>
      <c r="I337" s="22" t="s">
        <v>4587</v>
      </c>
    </row>
    <row r="338" spans="1:9">
      <c r="A338" s="22">
        <f t="shared" si="11"/>
        <v>334</v>
      </c>
      <c r="B338" s="21" t="str">
        <f t="shared" si="10"/>
        <v>702220271</v>
      </c>
      <c r="C338" s="21">
        <v>702220271</v>
      </c>
      <c r="D338" s="22"/>
      <c r="E338" s="22" t="s">
        <v>4576</v>
      </c>
      <c r="F338" s="22" t="s">
        <v>7059</v>
      </c>
      <c r="G338" s="22" t="s">
        <v>328</v>
      </c>
      <c r="H338" s="17">
        <v>44660</v>
      </c>
      <c r="I338" s="22" t="s">
        <v>4587</v>
      </c>
    </row>
    <row r="339" spans="1:9">
      <c r="A339" s="22">
        <f t="shared" si="11"/>
        <v>335</v>
      </c>
      <c r="B339" s="21" t="str">
        <f t="shared" si="10"/>
        <v>PENDERI</v>
      </c>
      <c r="C339" s="21" t="s">
        <v>4728</v>
      </c>
      <c r="D339" s="22"/>
      <c r="E339" s="22" t="s">
        <v>4728</v>
      </c>
      <c r="F339" s="22" t="s">
        <v>7084</v>
      </c>
      <c r="G339" s="22" t="e">
        <v>#N/A</v>
      </c>
      <c r="H339" s="17">
        <v>44660</v>
      </c>
      <c r="I339" s="22" t="s">
        <v>4587</v>
      </c>
    </row>
    <row r="340" spans="1:9">
      <c r="A340" s="22">
        <f t="shared" si="11"/>
        <v>336</v>
      </c>
      <c r="B340" s="21" t="str">
        <f t="shared" si="10"/>
        <v>C2104006</v>
      </c>
      <c r="C340" s="21" t="s">
        <v>4397</v>
      </c>
      <c r="D340" s="22"/>
      <c r="E340" s="22" t="s">
        <v>2587</v>
      </c>
      <c r="F340" s="22" t="s">
        <v>7217</v>
      </c>
      <c r="G340" s="22" t="s">
        <v>3973</v>
      </c>
      <c r="H340" s="17">
        <v>44660</v>
      </c>
      <c r="I340" s="22" t="s">
        <v>4587</v>
      </c>
    </row>
    <row r="341" spans="1:9">
      <c r="A341" s="22">
        <f t="shared" si="11"/>
        <v>337</v>
      </c>
      <c r="B341" s="21" t="str">
        <f t="shared" si="10"/>
        <v>C1908025</v>
      </c>
      <c r="C341" s="21" t="s">
        <v>676</v>
      </c>
      <c r="D341" s="22"/>
      <c r="E341" s="22" t="s">
        <v>677</v>
      </c>
      <c r="F341" s="22" t="s">
        <v>7217</v>
      </c>
      <c r="G341" s="22" t="s">
        <v>386</v>
      </c>
      <c r="H341" s="17">
        <v>44660</v>
      </c>
      <c r="I341" s="22" t="s">
        <v>4587</v>
      </c>
    </row>
    <row r="342" spans="1:9">
      <c r="A342" s="22">
        <f t="shared" si="11"/>
        <v>338</v>
      </c>
      <c r="B342" s="21" t="str">
        <f t="shared" si="10"/>
        <v>BMP0104222</v>
      </c>
      <c r="C342" s="21" t="s">
        <v>626</v>
      </c>
      <c r="D342" s="22"/>
      <c r="E342" s="22" t="s">
        <v>627</v>
      </c>
      <c r="F342" s="22" t="s">
        <v>7076</v>
      </c>
      <c r="G342" s="22" t="s">
        <v>3973</v>
      </c>
      <c r="H342" s="17">
        <v>44660</v>
      </c>
      <c r="I342" s="22" t="s">
        <v>4587</v>
      </c>
    </row>
    <row r="343" spans="1:9">
      <c r="A343" s="22">
        <f t="shared" si="11"/>
        <v>339</v>
      </c>
      <c r="B343" s="21" t="str">
        <f t="shared" si="10"/>
        <v>BMP0104224</v>
      </c>
      <c r="C343" s="21" t="s">
        <v>525</v>
      </c>
      <c r="D343" s="22"/>
      <c r="E343" s="22" t="s">
        <v>7032</v>
      </c>
      <c r="F343" s="22" t="s">
        <v>7076</v>
      </c>
      <c r="G343" s="22" t="s">
        <v>3973</v>
      </c>
      <c r="H343" s="17">
        <v>44660</v>
      </c>
      <c r="I343" s="22" t="s">
        <v>4587</v>
      </c>
    </row>
    <row r="344" spans="1:9">
      <c r="A344" s="22">
        <f t="shared" si="11"/>
        <v>340</v>
      </c>
      <c r="B344" s="21" t="str">
        <f t="shared" si="10"/>
        <v>SUI - 2203004</v>
      </c>
      <c r="C344" s="21" t="s">
        <v>3814</v>
      </c>
      <c r="D344" s="22"/>
      <c r="E344" s="22" t="s">
        <v>4727</v>
      </c>
      <c r="F344" s="22" t="s">
        <v>7084</v>
      </c>
      <c r="G344" s="22" t="s">
        <v>328</v>
      </c>
      <c r="H344" s="17">
        <v>44660</v>
      </c>
      <c r="I344" s="22" t="s">
        <v>4587</v>
      </c>
    </row>
    <row r="345" spans="1:9">
      <c r="A345" s="22">
        <f t="shared" si="11"/>
        <v>341</v>
      </c>
      <c r="B345" s="21" t="str">
        <f t="shared" si="10"/>
        <v>SUI - 2203007</v>
      </c>
      <c r="C345" s="21" t="s">
        <v>3823</v>
      </c>
      <c r="D345" s="22"/>
      <c r="E345" s="22" t="s">
        <v>3811</v>
      </c>
      <c r="F345" s="22" t="s">
        <v>7084</v>
      </c>
      <c r="G345" s="22" t="s">
        <v>328</v>
      </c>
      <c r="H345" s="17">
        <v>44660</v>
      </c>
      <c r="I345" s="22" t="s">
        <v>4587</v>
      </c>
    </row>
    <row r="346" spans="1:9">
      <c r="A346" s="22">
        <f t="shared" si="11"/>
        <v>342</v>
      </c>
      <c r="B346" s="21" t="str">
        <f t="shared" si="10"/>
        <v>SUI - 2203003</v>
      </c>
      <c r="C346" s="21" t="s">
        <v>3825</v>
      </c>
      <c r="D346" s="22"/>
      <c r="E346" s="22" t="s">
        <v>4726</v>
      </c>
      <c r="F346" s="22" t="s">
        <v>7084</v>
      </c>
      <c r="G346" s="22" t="s">
        <v>328</v>
      </c>
      <c r="H346" s="17">
        <v>44660</v>
      </c>
      <c r="I346" s="22" t="s">
        <v>4587</v>
      </c>
    </row>
    <row r="347" spans="1:9">
      <c r="A347" s="22">
        <f t="shared" si="11"/>
        <v>343</v>
      </c>
      <c r="B347" s="21" t="str">
        <f t="shared" si="10"/>
        <v>SUI - 2203005</v>
      </c>
      <c r="C347" s="21" t="s">
        <v>3810</v>
      </c>
      <c r="D347" s="22"/>
      <c r="E347" s="22" t="s">
        <v>3813</v>
      </c>
      <c r="F347" s="22" t="s">
        <v>7084</v>
      </c>
      <c r="G347" s="22" t="s">
        <v>328</v>
      </c>
      <c r="H347" s="17">
        <v>44660</v>
      </c>
      <c r="I347" s="22" t="s">
        <v>4587</v>
      </c>
    </row>
    <row r="348" spans="1:9">
      <c r="A348" s="22">
        <f t="shared" si="11"/>
        <v>344</v>
      </c>
      <c r="B348" s="21" t="str">
        <f t="shared" si="10"/>
        <v>BMP1410213</v>
      </c>
      <c r="C348" s="21" t="s">
        <v>483</v>
      </c>
      <c r="D348" s="22"/>
      <c r="E348" s="22" t="s">
        <v>484</v>
      </c>
      <c r="F348" s="22" t="s">
        <v>7076</v>
      </c>
      <c r="G348" s="22" t="s">
        <v>386</v>
      </c>
      <c r="H348" s="17">
        <v>44660</v>
      </c>
      <c r="I348" s="22" t="s">
        <v>4587</v>
      </c>
    </row>
    <row r="349" spans="1:9">
      <c r="A349" s="22">
        <f t="shared" si="11"/>
        <v>345</v>
      </c>
      <c r="B349" s="21" t="str">
        <f t="shared" si="10"/>
        <v>SUI - 1412002</v>
      </c>
      <c r="C349" s="21" t="s">
        <v>3827</v>
      </c>
      <c r="D349" s="22"/>
      <c r="E349" s="22" t="s">
        <v>3826</v>
      </c>
      <c r="F349" s="22" t="s">
        <v>7084</v>
      </c>
      <c r="G349" s="22" t="s">
        <v>328</v>
      </c>
      <c r="H349" s="17">
        <v>44660</v>
      </c>
      <c r="I349" s="22" t="s">
        <v>4587</v>
      </c>
    </row>
    <row r="350" spans="1:9">
      <c r="A350" s="22">
        <f t="shared" si="11"/>
        <v>346</v>
      </c>
      <c r="B350" s="21" t="str">
        <f t="shared" si="10"/>
        <v>BMP120222</v>
      </c>
      <c r="C350" s="21" t="s">
        <v>519</v>
      </c>
      <c r="D350" s="22"/>
      <c r="E350" s="22" t="s">
        <v>7218</v>
      </c>
      <c r="F350" s="22" t="s">
        <v>7076</v>
      </c>
      <c r="G350" s="22" t="s">
        <v>386</v>
      </c>
      <c r="H350" s="17">
        <v>44660</v>
      </c>
      <c r="I350" s="22" t="s">
        <v>4587</v>
      </c>
    </row>
    <row r="351" spans="1:9">
      <c r="A351" s="22">
        <f t="shared" si="11"/>
        <v>347</v>
      </c>
      <c r="B351" s="21" t="str">
        <f t="shared" si="10"/>
        <v>C2104004</v>
      </c>
      <c r="C351" s="21" t="s">
        <v>703</v>
      </c>
      <c r="D351" s="22"/>
      <c r="E351" s="22" t="s">
        <v>4011</v>
      </c>
      <c r="F351" s="22" t="s">
        <v>7217</v>
      </c>
      <c r="G351" s="22" t="s">
        <v>3973</v>
      </c>
      <c r="H351" s="17">
        <v>44660</v>
      </c>
      <c r="I351" s="22" t="s">
        <v>4587</v>
      </c>
    </row>
    <row r="352" spans="1:9">
      <c r="A352" s="22">
        <f t="shared" si="11"/>
        <v>348</v>
      </c>
      <c r="B352" s="21" t="str">
        <f t="shared" si="10"/>
        <v>01111562</v>
      </c>
      <c r="C352" s="21" t="s">
        <v>7219</v>
      </c>
      <c r="D352" s="22"/>
      <c r="E352" s="22" t="s">
        <v>2176</v>
      </c>
      <c r="F352" s="22" t="s">
        <v>7053</v>
      </c>
      <c r="G352" s="22" t="s">
        <v>328</v>
      </c>
      <c r="H352" s="17">
        <v>44667</v>
      </c>
      <c r="I352" s="22" t="s">
        <v>4587</v>
      </c>
    </row>
    <row r="353" spans="1:9">
      <c r="A353" s="22">
        <f t="shared" si="11"/>
        <v>349</v>
      </c>
      <c r="B353" s="21" t="str">
        <f t="shared" si="10"/>
        <v>80001795</v>
      </c>
      <c r="C353" s="21" t="s">
        <v>3718</v>
      </c>
      <c r="D353" s="22"/>
      <c r="E353" s="22" t="s">
        <v>3719</v>
      </c>
      <c r="F353" s="22" t="s">
        <v>7053</v>
      </c>
      <c r="G353" s="22" t="s">
        <v>328</v>
      </c>
      <c r="H353" s="17">
        <v>44667</v>
      </c>
      <c r="I353" s="22" t="s">
        <v>4587</v>
      </c>
    </row>
    <row r="354" spans="1:9">
      <c r="A354" s="22">
        <f t="shared" si="11"/>
        <v>350</v>
      </c>
      <c r="B354" s="21" t="str">
        <f t="shared" si="10"/>
        <v>80002068</v>
      </c>
      <c r="C354" s="21" t="s">
        <v>1955</v>
      </c>
      <c r="D354" s="22"/>
      <c r="E354" s="22" t="s">
        <v>1956</v>
      </c>
      <c r="F354" s="22" t="s">
        <v>7053</v>
      </c>
      <c r="G354" s="22" t="s">
        <v>328</v>
      </c>
      <c r="H354" s="17">
        <v>44667</v>
      </c>
      <c r="I354" s="22" t="s">
        <v>4587</v>
      </c>
    </row>
    <row r="355" spans="1:9">
      <c r="A355" s="22">
        <f t="shared" si="11"/>
        <v>351</v>
      </c>
      <c r="B355" s="21" t="str">
        <f t="shared" si="10"/>
        <v>SAKRIADI</v>
      </c>
      <c r="C355" s="21" t="s">
        <v>4734</v>
      </c>
      <c r="D355" s="22"/>
      <c r="E355" s="22" t="s">
        <v>4734</v>
      </c>
      <c r="F355" s="22" t="s">
        <v>7159</v>
      </c>
      <c r="G355" s="22" t="e">
        <v>#N/A</v>
      </c>
      <c r="H355" s="17">
        <v>44667</v>
      </c>
      <c r="I355" s="22" t="s">
        <v>4587</v>
      </c>
    </row>
    <row r="356" spans="1:9">
      <c r="A356" s="22">
        <f t="shared" si="11"/>
        <v>352</v>
      </c>
      <c r="B356" s="21" t="str">
        <f t="shared" si="10"/>
        <v>702220280</v>
      </c>
      <c r="C356" s="21">
        <v>702220280</v>
      </c>
      <c r="D356" s="22"/>
      <c r="E356" s="22" t="s">
        <v>3861</v>
      </c>
      <c r="F356" s="22" t="s">
        <v>7059</v>
      </c>
      <c r="G356" s="22" t="s">
        <v>328</v>
      </c>
      <c r="H356" s="17">
        <v>44667</v>
      </c>
      <c r="I356" s="22" t="s">
        <v>4587</v>
      </c>
    </row>
    <row r="357" spans="1:9">
      <c r="A357" s="22">
        <f t="shared" si="11"/>
        <v>353</v>
      </c>
      <c r="B357" s="21" t="str">
        <f t="shared" si="10"/>
        <v>80003343</v>
      </c>
      <c r="C357" s="21" t="s">
        <v>1425</v>
      </c>
      <c r="D357" s="22"/>
      <c r="E357" s="22" t="s">
        <v>1426</v>
      </c>
      <c r="F357" s="22" t="s">
        <v>7053</v>
      </c>
      <c r="G357" s="22" t="s">
        <v>328</v>
      </c>
      <c r="H357" s="17">
        <v>44667</v>
      </c>
      <c r="I357" s="22" t="s">
        <v>4587</v>
      </c>
    </row>
    <row r="358" spans="1:9">
      <c r="A358" s="22">
        <f t="shared" si="11"/>
        <v>354</v>
      </c>
      <c r="B358" s="21" t="str">
        <f t="shared" si="10"/>
        <v>M. FAISAL ARIF</v>
      </c>
      <c r="C358" s="21" t="s">
        <v>7220</v>
      </c>
      <c r="D358" s="22"/>
      <c r="E358" s="22" t="s">
        <v>7220</v>
      </c>
      <c r="F358" s="22" t="s">
        <v>7125</v>
      </c>
      <c r="G358" s="22" t="e">
        <v>#N/A</v>
      </c>
      <c r="H358" s="17">
        <v>44667</v>
      </c>
      <c r="I358" s="22" t="s">
        <v>4587</v>
      </c>
    </row>
    <row r="359" spans="1:9">
      <c r="A359" s="22">
        <f t="shared" si="11"/>
        <v>355</v>
      </c>
      <c r="B359" s="21" t="str">
        <f t="shared" si="10"/>
        <v>TRI PRASETYO</v>
      </c>
      <c r="C359" s="21" t="s">
        <v>7221</v>
      </c>
      <c r="D359" s="22"/>
      <c r="E359" s="22" t="s">
        <v>7221</v>
      </c>
      <c r="F359" s="22" t="s">
        <v>7125</v>
      </c>
      <c r="G359" s="22" t="e">
        <v>#N/A</v>
      </c>
      <c r="H359" s="17">
        <v>44667</v>
      </c>
      <c r="I359" s="22" t="s">
        <v>4587</v>
      </c>
    </row>
    <row r="360" spans="1:9">
      <c r="A360" s="22">
        <f t="shared" si="11"/>
        <v>356</v>
      </c>
      <c r="B360" s="21" t="str">
        <f t="shared" si="10"/>
        <v>M. FIRDAUS</v>
      </c>
      <c r="C360" s="21" t="s">
        <v>7222</v>
      </c>
      <c r="D360" s="22"/>
      <c r="E360" s="22" t="s">
        <v>7222</v>
      </c>
      <c r="F360" s="22" t="s">
        <v>7125</v>
      </c>
      <c r="G360" s="22" t="e">
        <v>#N/A</v>
      </c>
      <c r="H360" s="17">
        <v>44667</v>
      </c>
      <c r="I360" s="22" t="s">
        <v>4587</v>
      </c>
    </row>
    <row r="361" spans="1:9">
      <c r="A361" s="22">
        <f t="shared" si="11"/>
        <v>357</v>
      </c>
      <c r="B361" s="21" t="str">
        <f t="shared" si="10"/>
        <v>ANUGRAHAM NAMPE</v>
      </c>
      <c r="C361" s="21" t="s">
        <v>4754</v>
      </c>
      <c r="D361" s="22"/>
      <c r="E361" s="22" t="s">
        <v>4754</v>
      </c>
      <c r="F361" s="22" t="s">
        <v>7159</v>
      </c>
      <c r="G361" s="22" t="e">
        <v>#N/A</v>
      </c>
      <c r="H361" s="17">
        <v>44667</v>
      </c>
      <c r="I361" s="22" t="s">
        <v>4587</v>
      </c>
    </row>
    <row r="362" spans="1:9">
      <c r="A362" s="22">
        <f t="shared" si="11"/>
        <v>358</v>
      </c>
      <c r="B362" s="21" t="str">
        <f t="shared" si="10"/>
        <v>00222197</v>
      </c>
      <c r="C362" s="21" t="s">
        <v>306</v>
      </c>
      <c r="D362" s="22"/>
      <c r="E362" s="22" t="s">
        <v>4353</v>
      </c>
      <c r="F362" s="22" t="s">
        <v>7125</v>
      </c>
      <c r="G362" s="22" t="s">
        <v>405</v>
      </c>
      <c r="H362" s="17">
        <v>44667</v>
      </c>
      <c r="I362" s="22" t="s">
        <v>4587</v>
      </c>
    </row>
    <row r="363" spans="1:9">
      <c r="A363" s="22">
        <f t="shared" si="11"/>
        <v>359</v>
      </c>
      <c r="B363" s="21" t="str">
        <f t="shared" si="10"/>
        <v>IMAN SUKMA</v>
      </c>
      <c r="C363" s="21" t="s">
        <v>7223</v>
      </c>
      <c r="D363" s="22"/>
      <c r="E363" s="22" t="s">
        <v>7223</v>
      </c>
      <c r="F363" s="22" t="s">
        <v>7125</v>
      </c>
      <c r="G363" s="22" t="e">
        <v>#N/A</v>
      </c>
      <c r="H363" s="17">
        <v>44667</v>
      </c>
      <c r="I363" s="22" t="s">
        <v>4587</v>
      </c>
    </row>
    <row r="364" spans="1:9">
      <c r="A364" s="22">
        <f t="shared" si="11"/>
        <v>360</v>
      </c>
      <c r="B364" s="21" t="str">
        <f t="shared" si="10"/>
        <v>JONIMANUEL</v>
      </c>
      <c r="C364" s="21" t="s">
        <v>7224</v>
      </c>
      <c r="D364" s="22"/>
      <c r="E364" s="22" t="s">
        <v>7224</v>
      </c>
      <c r="F364" s="22" t="s">
        <v>7125</v>
      </c>
      <c r="G364" s="22" t="e">
        <v>#N/A</v>
      </c>
      <c r="H364" s="17">
        <v>44667</v>
      </c>
      <c r="I364" s="22" t="s">
        <v>4587</v>
      </c>
    </row>
    <row r="365" spans="1:9">
      <c r="A365" s="22">
        <f t="shared" si="11"/>
        <v>361</v>
      </c>
      <c r="B365" s="21" t="str">
        <f t="shared" si="10"/>
        <v>82106015</v>
      </c>
      <c r="C365" s="21">
        <v>82106015</v>
      </c>
      <c r="D365" s="22"/>
      <c r="E365" s="22" t="s">
        <v>4584</v>
      </c>
      <c r="F365" s="22" t="s">
        <v>7059</v>
      </c>
      <c r="G365" s="22" t="s">
        <v>328</v>
      </c>
      <c r="H365" s="17">
        <v>44667</v>
      </c>
      <c r="I365" s="22" t="s">
        <v>4587</v>
      </c>
    </row>
    <row r="366" spans="1:9">
      <c r="A366" s="22">
        <f t="shared" si="11"/>
        <v>362</v>
      </c>
      <c r="B366" s="21" t="str">
        <f t="shared" si="10"/>
        <v>82107107</v>
      </c>
      <c r="C366" s="21">
        <v>82107107</v>
      </c>
      <c r="D366" s="22"/>
      <c r="E366" s="22" t="s">
        <v>4583</v>
      </c>
      <c r="F366" s="22" t="s">
        <v>7059</v>
      </c>
      <c r="G366" s="22" t="s">
        <v>328</v>
      </c>
      <c r="H366" s="17">
        <v>44667</v>
      </c>
      <c r="I366" s="22" t="s">
        <v>4587</v>
      </c>
    </row>
    <row r="367" spans="1:9">
      <c r="A367" s="22">
        <f t="shared" si="11"/>
        <v>363</v>
      </c>
      <c r="B367" s="21" t="str">
        <f t="shared" si="10"/>
        <v>83105021</v>
      </c>
      <c r="C367" s="21">
        <v>83105021</v>
      </c>
      <c r="D367" s="22"/>
      <c r="E367" s="22" t="s">
        <v>4572</v>
      </c>
      <c r="F367" s="22" t="s">
        <v>7059</v>
      </c>
      <c r="G367" s="22" t="s">
        <v>328</v>
      </c>
      <c r="H367" s="17">
        <v>44667</v>
      </c>
      <c r="I367" s="22" t="s">
        <v>4587</v>
      </c>
    </row>
    <row r="368" spans="1:9">
      <c r="A368" s="22">
        <f t="shared" si="11"/>
        <v>364</v>
      </c>
      <c r="B368" s="21" t="str">
        <f t="shared" si="10"/>
        <v>202101003</v>
      </c>
      <c r="C368" s="21">
        <v>202101003</v>
      </c>
      <c r="D368" s="22"/>
      <c r="E368" s="22" t="s">
        <v>4305</v>
      </c>
      <c r="F368" s="22" t="s">
        <v>7069</v>
      </c>
      <c r="G368" s="22" t="s">
        <v>328</v>
      </c>
      <c r="H368" s="17">
        <v>44667</v>
      </c>
      <c r="I368" s="22" t="s">
        <v>4587</v>
      </c>
    </row>
    <row r="369" spans="1:9">
      <c r="A369" s="22">
        <f t="shared" si="11"/>
        <v>365</v>
      </c>
      <c r="B369" s="21" t="str">
        <f t="shared" si="10"/>
        <v>80002255</v>
      </c>
      <c r="C369" s="21" t="s">
        <v>2492</v>
      </c>
      <c r="D369" s="22"/>
      <c r="E369" s="22" t="s">
        <v>2493</v>
      </c>
      <c r="F369" s="22" t="s">
        <v>7053</v>
      </c>
      <c r="G369" s="22" t="s">
        <v>328</v>
      </c>
      <c r="H369" s="17">
        <v>44667</v>
      </c>
      <c r="I369" s="22" t="s">
        <v>4587</v>
      </c>
    </row>
    <row r="370" spans="1:9">
      <c r="A370" s="22">
        <f t="shared" si="11"/>
        <v>366</v>
      </c>
      <c r="B370" s="21" t="str">
        <f t="shared" si="10"/>
        <v>00117506</v>
      </c>
      <c r="C370" s="21" t="s">
        <v>3171</v>
      </c>
      <c r="D370" s="22"/>
      <c r="E370" s="22" t="s">
        <v>3172</v>
      </c>
      <c r="F370" s="22" t="s">
        <v>7053</v>
      </c>
      <c r="G370" s="22" t="s">
        <v>328</v>
      </c>
      <c r="H370" s="17">
        <v>44674</v>
      </c>
      <c r="I370" s="22" t="s">
        <v>4587</v>
      </c>
    </row>
    <row r="371" spans="1:9">
      <c r="A371" s="22">
        <f t="shared" si="11"/>
        <v>367</v>
      </c>
      <c r="B371" s="21" t="str">
        <f t="shared" si="10"/>
        <v>00212264</v>
      </c>
      <c r="C371" s="21">
        <v>212264</v>
      </c>
      <c r="D371" s="22"/>
      <c r="E371" s="22" t="s">
        <v>4331</v>
      </c>
      <c r="F371" s="22" t="s">
        <v>7125</v>
      </c>
      <c r="G371" s="22" t="s">
        <v>405</v>
      </c>
      <c r="H371" s="17">
        <v>44674</v>
      </c>
      <c r="I371" s="22" t="s">
        <v>4587</v>
      </c>
    </row>
    <row r="372" spans="1:9">
      <c r="A372" s="22">
        <f t="shared" si="11"/>
        <v>368</v>
      </c>
      <c r="B372" s="21" t="str">
        <f t="shared" si="10"/>
        <v>AWON</v>
      </c>
      <c r="C372" s="21" t="s">
        <v>7225</v>
      </c>
      <c r="D372" s="22"/>
      <c r="E372" s="22" t="s">
        <v>7225</v>
      </c>
      <c r="F372" s="22" t="s">
        <v>7125</v>
      </c>
      <c r="G372" s="22" t="e">
        <v>#N/A</v>
      </c>
      <c r="H372" s="17">
        <v>44674</v>
      </c>
      <c r="I372" s="22" t="s">
        <v>4587</v>
      </c>
    </row>
    <row r="373" spans="1:9">
      <c r="A373" s="22">
        <f t="shared" si="11"/>
        <v>369</v>
      </c>
      <c r="B373" s="21" t="str">
        <f t="shared" si="10"/>
        <v>80002187</v>
      </c>
      <c r="C373" s="21" t="s">
        <v>2534</v>
      </c>
      <c r="D373" s="22"/>
      <c r="E373" s="22" t="s">
        <v>7226</v>
      </c>
      <c r="F373" s="22" t="s">
        <v>7053</v>
      </c>
      <c r="G373" s="22" t="s">
        <v>328</v>
      </c>
      <c r="H373" s="17">
        <v>44681</v>
      </c>
      <c r="I373" s="22" t="s">
        <v>4587</v>
      </c>
    </row>
    <row r="374" spans="1:9">
      <c r="A374" s="22">
        <f t="shared" si="11"/>
        <v>370</v>
      </c>
      <c r="B374" s="21" t="str">
        <f t="shared" si="10"/>
        <v>DEDE ISWANTO</v>
      </c>
      <c r="C374" s="21" t="s">
        <v>7227</v>
      </c>
      <c r="D374" s="22"/>
      <c r="E374" s="22" t="s">
        <v>7227</v>
      </c>
      <c r="F374" s="22" t="s">
        <v>3839</v>
      </c>
      <c r="G374" s="22" t="e">
        <v>#N/A</v>
      </c>
      <c r="H374" s="17">
        <v>44681</v>
      </c>
      <c r="I374" s="22" t="s">
        <v>4587</v>
      </c>
    </row>
    <row r="375" spans="1:9">
      <c r="A375" s="22">
        <f t="shared" si="11"/>
        <v>371</v>
      </c>
      <c r="B375" s="21" t="str">
        <f t="shared" si="10"/>
        <v>HENDRA SYAH PUTRA</v>
      </c>
      <c r="C375" s="21" t="s">
        <v>7228</v>
      </c>
      <c r="D375" s="22"/>
      <c r="E375" s="22" t="s">
        <v>7228</v>
      </c>
      <c r="F375" s="22" t="s">
        <v>7125</v>
      </c>
      <c r="G375" s="22" t="e">
        <v>#N/A</v>
      </c>
      <c r="H375" s="17">
        <v>44681</v>
      </c>
      <c r="I375" s="22" t="s">
        <v>4587</v>
      </c>
    </row>
    <row r="376" spans="1:9">
      <c r="A376" s="22">
        <f t="shared" si="11"/>
        <v>372</v>
      </c>
      <c r="B376" s="21" t="str">
        <f t="shared" si="10"/>
        <v>ANDHI HIMAWAN</v>
      </c>
      <c r="C376" s="21" t="s">
        <v>7229</v>
      </c>
      <c r="D376" s="22"/>
      <c r="E376" s="22" t="s">
        <v>7229</v>
      </c>
      <c r="F376" s="22" t="s">
        <v>7125</v>
      </c>
      <c r="G376" s="22" t="e">
        <v>#N/A</v>
      </c>
      <c r="H376" s="17">
        <v>44681</v>
      </c>
      <c r="I376" s="22" t="s">
        <v>4587</v>
      </c>
    </row>
    <row r="377" spans="1:9">
      <c r="A377" s="22">
        <f t="shared" si="11"/>
        <v>373</v>
      </c>
      <c r="B377" s="21" t="str">
        <f t="shared" si="10"/>
        <v>00118054</v>
      </c>
      <c r="C377" s="21" t="s">
        <v>3173</v>
      </c>
      <c r="D377" s="22"/>
      <c r="E377" s="22" t="s">
        <v>7230</v>
      </c>
      <c r="F377" s="22" t="s">
        <v>7053</v>
      </c>
      <c r="G377" s="22" t="s">
        <v>328</v>
      </c>
      <c r="H377" s="17">
        <v>44688</v>
      </c>
      <c r="I377" s="22" t="s">
        <v>4587</v>
      </c>
    </row>
    <row r="378" spans="1:9">
      <c r="A378" s="22">
        <f t="shared" si="11"/>
        <v>374</v>
      </c>
      <c r="B378" s="21" t="str">
        <f t="shared" si="10"/>
        <v>HERMAN SUGIHARTO</v>
      </c>
      <c r="C378" s="21" t="s">
        <v>7231</v>
      </c>
      <c r="D378" s="22"/>
      <c r="E378" s="22" t="s">
        <v>7231</v>
      </c>
      <c r="F378" s="22" t="s">
        <v>7125</v>
      </c>
      <c r="G378" s="22" t="e">
        <v>#N/A</v>
      </c>
      <c r="H378" s="17">
        <v>44688</v>
      </c>
      <c r="I378" s="22" t="s">
        <v>4587</v>
      </c>
    </row>
    <row r="379" spans="1:9">
      <c r="A379" s="22">
        <f t="shared" si="11"/>
        <v>375</v>
      </c>
      <c r="B379" s="21" t="str">
        <f t="shared" si="10"/>
        <v>702190092</v>
      </c>
      <c r="C379" s="21">
        <v>702190092</v>
      </c>
      <c r="D379" s="22"/>
      <c r="E379" s="22" t="s">
        <v>4561</v>
      </c>
      <c r="F379" s="22" t="s">
        <v>7059</v>
      </c>
      <c r="G379" s="22" t="s">
        <v>328</v>
      </c>
      <c r="H379" s="17">
        <v>44688</v>
      </c>
      <c r="I379" s="22" t="s">
        <v>4587</v>
      </c>
    </row>
    <row r="380" spans="1:9">
      <c r="A380" s="22">
        <f t="shared" si="11"/>
        <v>376</v>
      </c>
      <c r="B380" s="21" t="str">
        <f t="shared" si="10"/>
        <v>EKO PURNOMO</v>
      </c>
      <c r="C380" s="21" t="s">
        <v>7232</v>
      </c>
      <c r="D380" s="22"/>
      <c r="E380" s="22" t="s">
        <v>7232</v>
      </c>
      <c r="F380" s="22" t="s">
        <v>7233</v>
      </c>
      <c r="G380" s="22" t="e">
        <v>#N/A</v>
      </c>
      <c r="H380" s="17">
        <v>44695</v>
      </c>
      <c r="I380" s="22" t="s">
        <v>4587</v>
      </c>
    </row>
    <row r="381" spans="1:9">
      <c r="A381" s="22">
        <f t="shared" si="11"/>
        <v>377</v>
      </c>
      <c r="B381" s="21" t="str">
        <f t="shared" si="10"/>
        <v>HERRY NUGROHO</v>
      </c>
      <c r="C381" s="21" t="s">
        <v>7234</v>
      </c>
      <c r="D381" s="22"/>
      <c r="E381" s="22" t="s">
        <v>7234</v>
      </c>
      <c r="F381" s="22" t="s">
        <v>7233</v>
      </c>
      <c r="G381" s="22" t="e">
        <v>#N/A</v>
      </c>
      <c r="H381" s="17">
        <v>44695</v>
      </c>
      <c r="I381" s="22" t="s">
        <v>4587</v>
      </c>
    </row>
    <row r="382" spans="1:9">
      <c r="A382" s="22">
        <f t="shared" si="11"/>
        <v>378</v>
      </c>
      <c r="B382" s="21" t="str">
        <f t="shared" si="10"/>
        <v>M. AVICIENA</v>
      </c>
      <c r="C382" s="21" t="s">
        <v>7235</v>
      </c>
      <c r="D382" s="22"/>
      <c r="E382" s="22" t="s">
        <v>7235</v>
      </c>
      <c r="F382" s="22" t="s">
        <v>7233</v>
      </c>
      <c r="G382" s="22" t="e">
        <v>#N/A</v>
      </c>
      <c r="H382" s="17">
        <v>44695</v>
      </c>
      <c r="I382" s="22" t="s">
        <v>4587</v>
      </c>
    </row>
    <row r="383" spans="1:9">
      <c r="A383" s="22">
        <f t="shared" si="11"/>
        <v>379</v>
      </c>
      <c r="B383" s="21" t="str">
        <f t="shared" si="10"/>
        <v>AHMAD</v>
      </c>
      <c r="C383" s="21" t="s">
        <v>7236</v>
      </c>
      <c r="D383" s="22"/>
      <c r="E383" s="22" t="s">
        <v>7236</v>
      </c>
      <c r="F383" s="22" t="s">
        <v>7233</v>
      </c>
      <c r="G383" s="22" t="e">
        <v>#N/A</v>
      </c>
      <c r="H383" s="17">
        <v>44695</v>
      </c>
      <c r="I383" s="22" t="s">
        <v>4587</v>
      </c>
    </row>
    <row r="384" spans="1:9">
      <c r="A384" s="22">
        <f t="shared" si="11"/>
        <v>380</v>
      </c>
      <c r="B384" s="21" t="str">
        <f t="shared" si="10"/>
        <v>80003250</v>
      </c>
      <c r="C384" s="21" t="s">
        <v>3024</v>
      </c>
      <c r="D384" s="22"/>
      <c r="E384" s="22" t="s">
        <v>3025</v>
      </c>
      <c r="F384" s="22" t="s">
        <v>7053</v>
      </c>
      <c r="G384" s="22" t="s">
        <v>328</v>
      </c>
      <c r="H384" s="17">
        <v>44695</v>
      </c>
      <c r="I384" s="22" t="s">
        <v>4587</v>
      </c>
    </row>
    <row r="385" spans="1:9">
      <c r="A385" s="22">
        <f t="shared" si="11"/>
        <v>381</v>
      </c>
      <c r="B385" s="21" t="str">
        <f t="shared" si="10"/>
        <v>80003263</v>
      </c>
      <c r="C385" s="21" t="s">
        <v>1403</v>
      </c>
      <c r="D385" s="22"/>
      <c r="E385" s="22" t="s">
        <v>1404</v>
      </c>
      <c r="F385" s="22" t="s">
        <v>7053</v>
      </c>
      <c r="G385" s="22" t="s">
        <v>328</v>
      </c>
      <c r="H385" s="17">
        <v>44695</v>
      </c>
      <c r="I385" s="22" t="s">
        <v>4587</v>
      </c>
    </row>
    <row r="386" spans="1:9">
      <c r="A386" s="22">
        <f t="shared" si="11"/>
        <v>382</v>
      </c>
      <c r="B386" s="21" t="str">
        <f t="shared" si="10"/>
        <v>80003875</v>
      </c>
      <c r="C386" s="21" t="s">
        <v>1410</v>
      </c>
      <c r="D386" s="22"/>
      <c r="E386" s="22" t="s">
        <v>1411</v>
      </c>
      <c r="F386" s="22" t="s">
        <v>7053</v>
      </c>
      <c r="G386" s="22" t="s">
        <v>328</v>
      </c>
      <c r="H386" s="17">
        <v>44695</v>
      </c>
      <c r="I386" s="22" t="s">
        <v>4587</v>
      </c>
    </row>
    <row r="387" spans="1:9">
      <c r="A387" s="22">
        <f t="shared" si="11"/>
        <v>383</v>
      </c>
      <c r="B387" s="21" t="str">
        <f t="shared" si="10"/>
        <v>80003914</v>
      </c>
      <c r="C387" s="21" t="s">
        <v>4061</v>
      </c>
      <c r="D387" s="22"/>
      <c r="E387" s="22" t="s">
        <v>4062</v>
      </c>
      <c r="F387" s="22" t="s">
        <v>7053</v>
      </c>
      <c r="G387" s="22" t="s">
        <v>328</v>
      </c>
      <c r="H387" s="17">
        <v>44695</v>
      </c>
      <c r="I387" s="22" t="s">
        <v>4587</v>
      </c>
    </row>
    <row r="388" spans="1:9">
      <c r="A388" s="22">
        <f t="shared" si="11"/>
        <v>384</v>
      </c>
      <c r="B388" s="21" t="str">
        <f t="shared" si="10"/>
        <v>80001786</v>
      </c>
      <c r="C388" s="21" t="s">
        <v>2334</v>
      </c>
      <c r="D388" s="22"/>
      <c r="E388" s="22" t="s">
        <v>2335</v>
      </c>
      <c r="F388" s="22" t="s">
        <v>7053</v>
      </c>
      <c r="G388" s="22" t="s">
        <v>328</v>
      </c>
      <c r="H388" s="17">
        <v>44702</v>
      </c>
      <c r="I388" s="22" t="s">
        <v>4587</v>
      </c>
    </row>
    <row r="389" spans="1:9">
      <c r="A389" s="22">
        <f t="shared" si="11"/>
        <v>385</v>
      </c>
      <c r="B389" s="21" t="str">
        <f t="shared" ref="B389:B452" si="12">TEXT(C389,"00000000")</f>
        <v>80002057</v>
      </c>
      <c r="C389" s="21" t="s">
        <v>2284</v>
      </c>
      <c r="D389" s="22"/>
      <c r="E389" s="22" t="s">
        <v>2285</v>
      </c>
      <c r="F389" s="22" t="s">
        <v>7053</v>
      </c>
      <c r="G389" s="22" t="s">
        <v>328</v>
      </c>
      <c r="H389" s="17">
        <v>44702</v>
      </c>
      <c r="I389" s="22" t="s">
        <v>4587</v>
      </c>
    </row>
    <row r="390" spans="1:9">
      <c r="A390" s="22">
        <f t="shared" ref="A390:A453" si="13">A389+1</f>
        <v>386</v>
      </c>
      <c r="B390" s="21" t="str">
        <f t="shared" si="12"/>
        <v>RAHMATULLAH</v>
      </c>
      <c r="C390" s="21" t="s">
        <v>4583</v>
      </c>
      <c r="D390" s="22"/>
      <c r="E390" s="22" t="s">
        <v>4583</v>
      </c>
      <c r="F390" s="22" t="s">
        <v>7103</v>
      </c>
      <c r="G390" s="22" t="e">
        <v>#N/A</v>
      </c>
      <c r="H390" s="17">
        <v>44702</v>
      </c>
      <c r="I390" s="22" t="s">
        <v>4587</v>
      </c>
    </row>
    <row r="391" spans="1:9">
      <c r="A391" s="22">
        <f t="shared" si="13"/>
        <v>387</v>
      </c>
      <c r="B391" s="21" t="str">
        <f t="shared" si="12"/>
        <v>HENDRI WIJAYA</v>
      </c>
      <c r="C391" s="21" t="s">
        <v>7237</v>
      </c>
      <c r="D391" s="22"/>
      <c r="E391" s="22" t="s">
        <v>7237</v>
      </c>
      <c r="F391" s="22" t="s">
        <v>7233</v>
      </c>
      <c r="G391" s="22" t="e">
        <v>#N/A</v>
      </c>
      <c r="H391" s="17">
        <v>44702</v>
      </c>
      <c r="I391" s="22" t="s">
        <v>4587</v>
      </c>
    </row>
    <row r="392" spans="1:9">
      <c r="A392" s="22">
        <f t="shared" si="13"/>
        <v>388</v>
      </c>
      <c r="B392" s="21" t="str">
        <f t="shared" si="12"/>
        <v>LAURENSIUS S.</v>
      </c>
      <c r="C392" s="21" t="s">
        <v>7238</v>
      </c>
      <c r="D392" s="22"/>
      <c r="E392" s="22" t="s">
        <v>7238</v>
      </c>
      <c r="F392" s="22" t="s">
        <v>3839</v>
      </c>
      <c r="G392" s="22" t="e">
        <v>#N/A</v>
      </c>
      <c r="H392" s="17">
        <v>44702</v>
      </c>
      <c r="I392" s="22" t="s">
        <v>4587</v>
      </c>
    </row>
    <row r="393" spans="1:9">
      <c r="A393" s="22">
        <f t="shared" si="13"/>
        <v>389</v>
      </c>
      <c r="B393" s="21" t="str">
        <f t="shared" si="12"/>
        <v>80003950</v>
      </c>
      <c r="C393" s="21" t="s">
        <v>1589</v>
      </c>
      <c r="D393" s="22"/>
      <c r="E393" s="22" t="s">
        <v>1590</v>
      </c>
      <c r="F393" s="22" t="s">
        <v>7053</v>
      </c>
      <c r="G393" s="22" t="s">
        <v>328</v>
      </c>
      <c r="H393" s="17">
        <v>44702</v>
      </c>
      <c r="I393" s="22" t="s">
        <v>4587</v>
      </c>
    </row>
    <row r="394" spans="1:9">
      <c r="A394" s="22">
        <f t="shared" si="13"/>
        <v>390</v>
      </c>
      <c r="B394" s="21" t="str">
        <f t="shared" si="12"/>
        <v>BMP160522</v>
      </c>
      <c r="C394" s="21" t="s">
        <v>513</v>
      </c>
      <c r="D394" s="22"/>
      <c r="E394" s="22" t="s">
        <v>514</v>
      </c>
      <c r="F394" s="22" t="s">
        <v>7076</v>
      </c>
      <c r="G394" s="22" t="s">
        <v>328</v>
      </c>
      <c r="H394" s="17">
        <v>44702</v>
      </c>
      <c r="I394" s="22" t="s">
        <v>4587</v>
      </c>
    </row>
    <row r="395" spans="1:9">
      <c r="A395" s="22">
        <f t="shared" si="13"/>
        <v>391</v>
      </c>
      <c r="B395" s="21" t="str">
        <f t="shared" si="12"/>
        <v>702220281</v>
      </c>
      <c r="C395" s="21">
        <v>702220281</v>
      </c>
      <c r="D395" s="22"/>
      <c r="E395" s="22" t="s">
        <v>7239</v>
      </c>
      <c r="F395" s="22" t="s">
        <v>7059</v>
      </c>
      <c r="G395" s="22" t="s">
        <v>328</v>
      </c>
      <c r="H395" s="17">
        <v>44702</v>
      </c>
      <c r="I395" s="22" t="s">
        <v>4587</v>
      </c>
    </row>
    <row r="396" spans="1:9">
      <c r="A396" s="22">
        <f t="shared" si="13"/>
        <v>392</v>
      </c>
      <c r="B396" s="21" t="str">
        <f t="shared" si="12"/>
        <v>LUTHFI MAHENDRA</v>
      </c>
      <c r="C396" s="21" t="s">
        <v>4742</v>
      </c>
      <c r="D396" s="22"/>
      <c r="E396" s="22" t="s">
        <v>4742</v>
      </c>
      <c r="F396" s="22" t="s">
        <v>7205</v>
      </c>
      <c r="G396" s="22" t="e">
        <v>#N/A</v>
      </c>
      <c r="H396" s="17">
        <v>44702</v>
      </c>
      <c r="I396" s="22" t="s">
        <v>4587</v>
      </c>
    </row>
    <row r="397" spans="1:9">
      <c r="A397" s="22">
        <f t="shared" si="13"/>
        <v>393</v>
      </c>
      <c r="B397" s="21" t="str">
        <f t="shared" si="12"/>
        <v>ARI SUPRIYANTO</v>
      </c>
      <c r="C397" s="21" t="s">
        <v>4740</v>
      </c>
      <c r="D397" s="22"/>
      <c r="E397" s="22" t="s">
        <v>4740</v>
      </c>
      <c r="F397" s="22" t="s">
        <v>7059</v>
      </c>
      <c r="G397" s="22" t="e">
        <v>#N/A</v>
      </c>
      <c r="H397" s="17">
        <v>44702</v>
      </c>
      <c r="I397" s="22" t="s">
        <v>4587</v>
      </c>
    </row>
    <row r="398" spans="1:9">
      <c r="A398" s="22">
        <f t="shared" si="13"/>
        <v>394</v>
      </c>
      <c r="B398" s="21" t="str">
        <f t="shared" si="12"/>
        <v>NASRUDDIN</v>
      </c>
      <c r="C398" s="21" t="s">
        <v>7240</v>
      </c>
      <c r="D398" s="22"/>
      <c r="E398" s="22" t="s">
        <v>7240</v>
      </c>
      <c r="F398" s="22" t="s">
        <v>7233</v>
      </c>
      <c r="G398" s="22" t="e">
        <v>#N/A</v>
      </c>
      <c r="H398" s="17">
        <v>44702</v>
      </c>
      <c r="I398" s="22" t="s">
        <v>4587</v>
      </c>
    </row>
    <row r="399" spans="1:9">
      <c r="A399" s="22">
        <f t="shared" si="13"/>
        <v>395</v>
      </c>
      <c r="B399" s="21" t="str">
        <f t="shared" si="12"/>
        <v>80003286</v>
      </c>
      <c r="C399" s="21" t="s">
        <v>2511</v>
      </c>
      <c r="D399" s="22"/>
      <c r="E399" s="22" t="s">
        <v>2512</v>
      </c>
      <c r="F399" s="22" t="s">
        <v>7053</v>
      </c>
      <c r="G399" s="22" t="s">
        <v>328</v>
      </c>
      <c r="H399" s="17">
        <v>44702</v>
      </c>
      <c r="I399" s="22" t="s">
        <v>4587</v>
      </c>
    </row>
    <row r="400" spans="1:9">
      <c r="A400" s="22">
        <f t="shared" si="13"/>
        <v>396</v>
      </c>
      <c r="B400" s="21" t="str">
        <f t="shared" si="12"/>
        <v>80003878</v>
      </c>
      <c r="C400" s="21" t="s">
        <v>1416</v>
      </c>
      <c r="D400" s="22"/>
      <c r="E400" s="22" t="s">
        <v>1417</v>
      </c>
      <c r="F400" s="22" t="s">
        <v>7053</v>
      </c>
      <c r="G400" s="22" t="s">
        <v>328</v>
      </c>
      <c r="H400" s="17">
        <v>44705</v>
      </c>
      <c r="I400" s="22" t="s">
        <v>4587</v>
      </c>
    </row>
    <row r="401" spans="1:9">
      <c r="A401" s="22">
        <f t="shared" si="13"/>
        <v>397</v>
      </c>
      <c r="B401" s="21" t="str">
        <f t="shared" si="12"/>
        <v>80004031</v>
      </c>
      <c r="C401" s="21" t="s">
        <v>2423</v>
      </c>
      <c r="D401" s="22"/>
      <c r="E401" s="22" t="s">
        <v>2424</v>
      </c>
      <c r="F401" s="22" t="s">
        <v>7053</v>
      </c>
      <c r="G401" s="22" t="s">
        <v>328</v>
      </c>
      <c r="H401" s="17">
        <v>44705</v>
      </c>
      <c r="I401" s="22" t="s">
        <v>4587</v>
      </c>
    </row>
    <row r="402" spans="1:9">
      <c r="A402" s="22">
        <f t="shared" si="13"/>
        <v>398</v>
      </c>
      <c r="B402" s="21" t="str">
        <f t="shared" si="12"/>
        <v>00110961</v>
      </c>
      <c r="C402" s="21" t="s">
        <v>2226</v>
      </c>
      <c r="D402" s="22"/>
      <c r="E402" s="22" t="s">
        <v>2227</v>
      </c>
      <c r="F402" s="22" t="s">
        <v>7053</v>
      </c>
      <c r="G402" s="22" t="s">
        <v>328</v>
      </c>
      <c r="H402" s="17">
        <v>44709</v>
      </c>
      <c r="I402" s="22" t="s">
        <v>4587</v>
      </c>
    </row>
    <row r="403" spans="1:9">
      <c r="A403" s="22">
        <f t="shared" si="13"/>
        <v>399</v>
      </c>
      <c r="B403" s="21" t="str">
        <f t="shared" si="12"/>
        <v>00117511</v>
      </c>
      <c r="C403" s="21" t="s">
        <v>1996</v>
      </c>
      <c r="D403" s="22"/>
      <c r="E403" s="22" t="s">
        <v>1997</v>
      </c>
      <c r="F403" s="22" t="s">
        <v>7053</v>
      </c>
      <c r="G403" s="22" t="s">
        <v>328</v>
      </c>
      <c r="H403" s="17">
        <v>44709</v>
      </c>
      <c r="I403" s="22" t="s">
        <v>4587</v>
      </c>
    </row>
    <row r="404" spans="1:9">
      <c r="A404" s="22">
        <f t="shared" si="13"/>
        <v>400</v>
      </c>
      <c r="B404" s="21" t="str">
        <f t="shared" si="12"/>
        <v>80002104</v>
      </c>
      <c r="C404" s="21" t="s">
        <v>2037</v>
      </c>
      <c r="D404" s="22"/>
      <c r="E404" s="22" t="s">
        <v>2038</v>
      </c>
      <c r="F404" s="22" t="s">
        <v>7053</v>
      </c>
      <c r="G404" s="22" t="s">
        <v>328</v>
      </c>
      <c r="H404" s="17">
        <v>44709</v>
      </c>
      <c r="I404" s="22" t="s">
        <v>4587</v>
      </c>
    </row>
    <row r="405" spans="1:9">
      <c r="A405" s="22">
        <f t="shared" si="13"/>
        <v>401</v>
      </c>
      <c r="B405" s="21" t="str">
        <f t="shared" si="12"/>
        <v>80002161</v>
      </c>
      <c r="C405" s="21" t="s">
        <v>3626</v>
      </c>
      <c r="D405" s="22"/>
      <c r="E405" s="22" t="s">
        <v>4126</v>
      </c>
      <c r="F405" s="22" t="s">
        <v>7053</v>
      </c>
      <c r="G405" s="22" t="s">
        <v>328</v>
      </c>
      <c r="H405" s="17">
        <v>44709</v>
      </c>
      <c r="I405" s="22" t="s">
        <v>4587</v>
      </c>
    </row>
    <row r="406" spans="1:9">
      <c r="A406" s="22">
        <f t="shared" si="13"/>
        <v>402</v>
      </c>
      <c r="B406" s="21" t="str">
        <f t="shared" si="12"/>
        <v>80002330</v>
      </c>
      <c r="C406" s="21" t="s">
        <v>3681</v>
      </c>
      <c r="D406" s="22"/>
      <c r="E406" s="22" t="s">
        <v>4135</v>
      </c>
      <c r="F406" s="22" t="s">
        <v>7053</v>
      </c>
      <c r="G406" s="22" t="s">
        <v>328</v>
      </c>
      <c r="H406" s="17">
        <v>44709</v>
      </c>
      <c r="I406" s="22" t="s">
        <v>4587</v>
      </c>
    </row>
    <row r="407" spans="1:9">
      <c r="A407" s="22">
        <f t="shared" si="13"/>
        <v>403</v>
      </c>
      <c r="B407" s="21" t="str">
        <f t="shared" si="12"/>
        <v>80114039</v>
      </c>
      <c r="C407" s="21" t="s">
        <v>3868</v>
      </c>
      <c r="D407" s="22"/>
      <c r="E407" s="22" t="s">
        <v>4560</v>
      </c>
      <c r="F407" s="22" t="s">
        <v>7059</v>
      </c>
      <c r="G407" s="22" t="s">
        <v>328</v>
      </c>
      <c r="H407" s="17">
        <v>44709</v>
      </c>
      <c r="I407" s="22" t="s">
        <v>4587</v>
      </c>
    </row>
    <row r="408" spans="1:9">
      <c r="A408" s="22">
        <f t="shared" si="13"/>
        <v>404</v>
      </c>
      <c r="B408" s="21" t="str">
        <f t="shared" si="12"/>
        <v>00000477</v>
      </c>
      <c r="C408" s="21">
        <v>477</v>
      </c>
      <c r="D408" s="22"/>
      <c r="E408" s="22" t="s">
        <v>804</v>
      </c>
      <c r="F408" s="22" t="s">
        <v>7056</v>
      </c>
      <c r="G408" s="22" t="s">
        <v>328</v>
      </c>
      <c r="H408" s="17">
        <v>44709</v>
      </c>
      <c r="I408" s="22" t="s">
        <v>4587</v>
      </c>
    </row>
    <row r="409" spans="1:9">
      <c r="A409" s="22">
        <f t="shared" si="13"/>
        <v>405</v>
      </c>
      <c r="B409" s="21" t="str">
        <f t="shared" si="12"/>
        <v>UTE-001</v>
      </c>
      <c r="C409" s="21" t="s">
        <v>3918</v>
      </c>
      <c r="D409" s="22"/>
      <c r="E409" s="22" t="s">
        <v>3919</v>
      </c>
      <c r="F409" s="22" t="s">
        <v>7069</v>
      </c>
      <c r="G409" s="22" t="s">
        <v>328</v>
      </c>
      <c r="H409" s="17">
        <v>44709</v>
      </c>
      <c r="I409" s="22" t="s">
        <v>4587</v>
      </c>
    </row>
    <row r="410" spans="1:9">
      <c r="A410" s="22">
        <f t="shared" si="13"/>
        <v>406</v>
      </c>
      <c r="B410" s="21" t="str">
        <f t="shared" si="12"/>
        <v>70212008</v>
      </c>
      <c r="C410" s="21">
        <v>70212008</v>
      </c>
      <c r="D410" s="22"/>
      <c r="E410" s="22" t="s">
        <v>4565</v>
      </c>
      <c r="F410" s="22" t="s">
        <v>7059</v>
      </c>
      <c r="G410" s="22" t="s">
        <v>328</v>
      </c>
      <c r="H410" s="17">
        <v>44709</v>
      </c>
      <c r="I410" s="22" t="s">
        <v>4587</v>
      </c>
    </row>
    <row r="411" spans="1:9">
      <c r="A411" s="22">
        <f t="shared" si="13"/>
        <v>407</v>
      </c>
      <c r="B411" s="21" t="str">
        <f t="shared" si="12"/>
        <v>ANDI KURNIAWAN</v>
      </c>
      <c r="C411" s="21" t="s">
        <v>1261</v>
      </c>
      <c r="D411" s="22"/>
      <c r="E411" s="22" t="s">
        <v>1261</v>
      </c>
      <c r="F411" s="22" t="s">
        <v>7125</v>
      </c>
      <c r="G411" s="22" t="e">
        <v>#N/A</v>
      </c>
      <c r="H411" s="17">
        <v>44709</v>
      </c>
      <c r="I411" s="22" t="s">
        <v>4587</v>
      </c>
    </row>
    <row r="412" spans="1:9">
      <c r="A412" s="22">
        <f t="shared" si="13"/>
        <v>408</v>
      </c>
      <c r="B412" s="21" t="str">
        <f t="shared" si="12"/>
        <v>SUI - 2205001</v>
      </c>
      <c r="C412" s="21" t="s">
        <v>3819</v>
      </c>
      <c r="D412" s="22"/>
      <c r="E412" s="22" t="s">
        <v>3820</v>
      </c>
      <c r="F412" s="22" t="s">
        <v>7084</v>
      </c>
      <c r="G412" s="22" t="s">
        <v>328</v>
      </c>
      <c r="H412" s="17">
        <v>44709</v>
      </c>
      <c r="I412" s="22" t="s">
        <v>4587</v>
      </c>
    </row>
    <row r="413" spans="1:9">
      <c r="A413" s="22">
        <f t="shared" si="13"/>
        <v>409</v>
      </c>
      <c r="B413" s="21" t="str">
        <f t="shared" si="12"/>
        <v>BMC_1</v>
      </c>
      <c r="C413" s="21" t="s">
        <v>4357</v>
      </c>
      <c r="D413" s="22"/>
      <c r="E413" s="22" t="s">
        <v>4358</v>
      </c>
      <c r="F413" s="22" t="s">
        <v>7125</v>
      </c>
      <c r="G413" s="22" t="s">
        <v>405</v>
      </c>
      <c r="H413" s="17">
        <v>44709</v>
      </c>
      <c r="I413" s="22" t="s">
        <v>4587</v>
      </c>
    </row>
    <row r="414" spans="1:9">
      <c r="A414" s="22">
        <f t="shared" si="13"/>
        <v>410</v>
      </c>
      <c r="B414" s="21" t="str">
        <f t="shared" si="12"/>
        <v>ULUNG PANDHU SAKTI</v>
      </c>
      <c r="C414" s="21" t="s">
        <v>7241</v>
      </c>
      <c r="D414" s="22"/>
      <c r="E414" s="22" t="s">
        <v>7241</v>
      </c>
      <c r="F414" s="22" t="s">
        <v>7125</v>
      </c>
      <c r="G414" s="22" t="e">
        <v>#N/A</v>
      </c>
      <c r="H414" s="17">
        <v>44709</v>
      </c>
      <c r="I414" s="22" t="s">
        <v>4587</v>
      </c>
    </row>
    <row r="415" spans="1:9">
      <c r="A415" s="22">
        <f t="shared" si="13"/>
        <v>411</v>
      </c>
      <c r="B415" s="21" t="str">
        <f t="shared" si="12"/>
        <v>00192276</v>
      </c>
      <c r="C415" s="21">
        <v>192276</v>
      </c>
      <c r="D415" s="22"/>
      <c r="E415" s="22" t="s">
        <v>7242</v>
      </c>
      <c r="F415" s="22" t="s">
        <v>7125</v>
      </c>
      <c r="G415" s="22" t="s">
        <v>405</v>
      </c>
      <c r="H415" s="17">
        <v>44709</v>
      </c>
      <c r="I415" s="22" t="s">
        <v>4587</v>
      </c>
    </row>
    <row r="416" spans="1:9">
      <c r="A416" s="22">
        <f t="shared" si="13"/>
        <v>412</v>
      </c>
      <c r="B416" s="21" t="str">
        <f t="shared" si="12"/>
        <v>01121141</v>
      </c>
      <c r="C416" s="21" t="s">
        <v>1388</v>
      </c>
      <c r="D416" s="22"/>
      <c r="E416" s="22" t="s">
        <v>1389</v>
      </c>
      <c r="F416" s="22" t="s">
        <v>7053</v>
      </c>
      <c r="G416" s="22" t="s">
        <v>328</v>
      </c>
      <c r="H416" s="17">
        <v>44730</v>
      </c>
      <c r="I416" s="22" t="s">
        <v>4587</v>
      </c>
    </row>
    <row r="417" spans="1:9">
      <c r="A417" s="22">
        <f t="shared" si="13"/>
        <v>413</v>
      </c>
      <c r="B417" s="21" t="str">
        <f t="shared" si="12"/>
        <v>04111064</v>
      </c>
      <c r="C417" s="21" t="s">
        <v>3779</v>
      </c>
      <c r="D417" s="22"/>
      <c r="E417" s="22" t="s">
        <v>3780</v>
      </c>
      <c r="F417" s="22" t="s">
        <v>7053</v>
      </c>
      <c r="G417" s="22" t="s">
        <v>328</v>
      </c>
      <c r="H417" s="17">
        <v>44730</v>
      </c>
      <c r="I417" s="22" t="s">
        <v>4587</v>
      </c>
    </row>
    <row r="418" spans="1:9">
      <c r="A418" s="22">
        <f t="shared" si="13"/>
        <v>414</v>
      </c>
      <c r="B418" s="21" t="str">
        <f t="shared" si="12"/>
        <v>80002782</v>
      </c>
      <c r="C418" s="21" t="s">
        <v>3148</v>
      </c>
      <c r="D418" s="22"/>
      <c r="E418" s="22" t="s">
        <v>3149</v>
      </c>
      <c r="F418" s="22" t="s">
        <v>7053</v>
      </c>
      <c r="G418" s="22" t="s">
        <v>328</v>
      </c>
      <c r="H418" s="17">
        <v>44730</v>
      </c>
      <c r="I418" s="22" t="s">
        <v>4587</v>
      </c>
    </row>
    <row r="419" spans="1:9">
      <c r="A419" s="22">
        <f t="shared" si="13"/>
        <v>415</v>
      </c>
      <c r="B419" s="21" t="str">
        <f t="shared" si="12"/>
        <v>NOOR HARIYADI</v>
      </c>
      <c r="C419" s="21" t="s">
        <v>4761</v>
      </c>
      <c r="D419" s="22"/>
      <c r="E419" s="22" t="s">
        <v>4761</v>
      </c>
      <c r="F419" s="22" t="s">
        <v>7059</v>
      </c>
      <c r="G419" s="22" t="e">
        <v>#N/A</v>
      </c>
      <c r="H419" s="17">
        <v>44730</v>
      </c>
      <c r="I419" s="22" t="s">
        <v>4587</v>
      </c>
    </row>
    <row r="420" spans="1:9">
      <c r="A420" s="22">
        <f t="shared" si="13"/>
        <v>416</v>
      </c>
      <c r="B420" s="21" t="str">
        <f t="shared" si="12"/>
        <v>SUI - 1505002</v>
      </c>
      <c r="C420" s="21" t="s">
        <v>3812</v>
      </c>
      <c r="D420" s="22"/>
      <c r="E420" s="22" t="s">
        <v>3832</v>
      </c>
      <c r="F420" s="22" t="s">
        <v>7084</v>
      </c>
      <c r="G420" s="22" t="s">
        <v>328</v>
      </c>
      <c r="H420" s="17">
        <v>44730</v>
      </c>
      <c r="I420" s="22" t="s">
        <v>4587</v>
      </c>
    </row>
    <row r="421" spans="1:9">
      <c r="A421" s="22">
        <f t="shared" si="13"/>
        <v>417</v>
      </c>
      <c r="B421" s="21" t="str">
        <f t="shared" si="12"/>
        <v>80004259</v>
      </c>
      <c r="C421" s="21" t="s">
        <v>2478</v>
      </c>
      <c r="D421" s="22"/>
      <c r="E421" s="22" t="s">
        <v>2479</v>
      </c>
      <c r="F421" s="22" t="s">
        <v>7053</v>
      </c>
      <c r="G421" s="22" t="s">
        <v>328</v>
      </c>
      <c r="H421" s="17">
        <v>44730</v>
      </c>
      <c r="I421" s="22" t="s">
        <v>4587</v>
      </c>
    </row>
    <row r="422" spans="1:9">
      <c r="A422" s="22">
        <f t="shared" si="13"/>
        <v>418</v>
      </c>
      <c r="B422" s="21" t="str">
        <f t="shared" si="12"/>
        <v>EDJS-2</v>
      </c>
      <c r="C422" s="21" t="s">
        <v>4438</v>
      </c>
      <c r="D422" s="22"/>
      <c r="E422" s="22" t="s">
        <v>749</v>
      </c>
      <c r="F422" s="22" t="s">
        <v>6452</v>
      </c>
      <c r="G422" s="22" t="s">
        <v>328</v>
      </c>
      <c r="H422" s="17">
        <v>44730</v>
      </c>
      <c r="I422" s="22" t="s">
        <v>4587</v>
      </c>
    </row>
    <row r="423" spans="1:9">
      <c r="A423" s="22">
        <f t="shared" si="13"/>
        <v>419</v>
      </c>
      <c r="B423" s="21" t="str">
        <f t="shared" si="12"/>
        <v>80004256</v>
      </c>
      <c r="C423" s="21" t="s">
        <v>2238</v>
      </c>
      <c r="D423" s="22"/>
      <c r="E423" s="22" t="s">
        <v>2239</v>
      </c>
      <c r="F423" s="22" t="s">
        <v>7053</v>
      </c>
      <c r="G423" s="22" t="s">
        <v>328</v>
      </c>
      <c r="H423" s="17">
        <v>44730</v>
      </c>
      <c r="I423" s="22" t="s">
        <v>4587</v>
      </c>
    </row>
    <row r="424" spans="1:9">
      <c r="A424" s="22">
        <f t="shared" si="13"/>
        <v>420</v>
      </c>
      <c r="B424" s="21" t="str">
        <f t="shared" si="12"/>
        <v>80004257</v>
      </c>
      <c r="C424" s="21" t="s">
        <v>1394</v>
      </c>
      <c r="D424" s="22"/>
      <c r="E424" s="22" t="s">
        <v>1395</v>
      </c>
      <c r="F424" s="22" t="s">
        <v>7053</v>
      </c>
      <c r="G424" s="22" t="s">
        <v>328</v>
      </c>
      <c r="H424" s="17">
        <v>44730</v>
      </c>
      <c r="I424" s="22" t="s">
        <v>4587</v>
      </c>
    </row>
    <row r="425" spans="1:9">
      <c r="A425" s="22">
        <f t="shared" si="13"/>
        <v>421</v>
      </c>
      <c r="B425" s="21" t="str">
        <f t="shared" si="12"/>
        <v>80004258</v>
      </c>
      <c r="C425" s="21" t="s">
        <v>2282</v>
      </c>
      <c r="D425" s="22"/>
      <c r="E425" s="22" t="s">
        <v>4094</v>
      </c>
      <c r="F425" s="22" t="s">
        <v>7053</v>
      </c>
      <c r="G425" s="22" t="s">
        <v>328</v>
      </c>
      <c r="H425" s="17">
        <v>44730</v>
      </c>
      <c r="I425" s="22" t="s">
        <v>4587</v>
      </c>
    </row>
    <row r="426" spans="1:9">
      <c r="A426" s="22">
        <f t="shared" si="13"/>
        <v>422</v>
      </c>
      <c r="B426" s="21" t="str">
        <f t="shared" si="12"/>
        <v>80004260</v>
      </c>
      <c r="C426" s="21" t="s">
        <v>3101</v>
      </c>
      <c r="D426" s="22"/>
      <c r="E426" s="22" t="s">
        <v>4095</v>
      </c>
      <c r="F426" s="22" t="s">
        <v>7053</v>
      </c>
      <c r="G426" s="22" t="s">
        <v>328</v>
      </c>
      <c r="H426" s="17">
        <v>44730</v>
      </c>
      <c r="I426" s="22" t="s">
        <v>4587</v>
      </c>
    </row>
    <row r="427" spans="1:9">
      <c r="A427" s="22">
        <f t="shared" si="13"/>
        <v>423</v>
      </c>
      <c r="B427" s="21" t="str">
        <f t="shared" si="12"/>
        <v>80004263</v>
      </c>
      <c r="C427" s="21" t="s">
        <v>1985</v>
      </c>
      <c r="D427" s="22"/>
      <c r="E427" s="22" t="s">
        <v>4096</v>
      </c>
      <c r="F427" s="22" t="s">
        <v>7053</v>
      </c>
      <c r="G427" s="22" t="s">
        <v>328</v>
      </c>
      <c r="H427" s="17">
        <v>44730</v>
      </c>
      <c r="I427" s="22" t="s">
        <v>4587</v>
      </c>
    </row>
    <row r="428" spans="1:9">
      <c r="A428" s="22">
        <f t="shared" si="13"/>
        <v>424</v>
      </c>
      <c r="B428" s="21" t="str">
        <f t="shared" si="12"/>
        <v>EDJS-3</v>
      </c>
      <c r="C428" s="21" t="s">
        <v>4439</v>
      </c>
      <c r="D428" s="22"/>
      <c r="E428" s="22" t="s">
        <v>645</v>
      </c>
      <c r="F428" s="22" t="s">
        <v>6452</v>
      </c>
      <c r="G428" s="22" t="s">
        <v>328</v>
      </c>
      <c r="H428" s="17">
        <v>44730</v>
      </c>
      <c r="I428" s="22" t="s">
        <v>4587</v>
      </c>
    </row>
    <row r="429" spans="1:9">
      <c r="A429" s="22">
        <f t="shared" si="13"/>
        <v>425</v>
      </c>
      <c r="B429" s="21" t="str">
        <f t="shared" si="12"/>
        <v>HARYADI ANSAR</v>
      </c>
      <c r="C429" s="21" t="s">
        <v>3239</v>
      </c>
      <c r="D429" s="22"/>
      <c r="E429" s="22" t="s">
        <v>3239</v>
      </c>
      <c r="F429" s="22" t="s">
        <v>7053</v>
      </c>
      <c r="G429" s="22" t="e">
        <v>#N/A</v>
      </c>
      <c r="H429" s="17">
        <v>44730</v>
      </c>
      <c r="I429" s="22" t="s">
        <v>4587</v>
      </c>
    </row>
    <row r="430" spans="1:9">
      <c r="A430" s="22">
        <f t="shared" si="13"/>
        <v>426</v>
      </c>
      <c r="B430" s="21" t="str">
        <f t="shared" si="12"/>
        <v>SUI - 2206003</v>
      </c>
      <c r="C430" s="21" t="s">
        <v>3806</v>
      </c>
      <c r="D430" s="22"/>
      <c r="E430" s="22" t="s">
        <v>3807</v>
      </c>
      <c r="F430" s="22" t="s">
        <v>7084</v>
      </c>
      <c r="G430" s="22" t="s">
        <v>328</v>
      </c>
      <c r="H430" s="17">
        <v>44730</v>
      </c>
      <c r="I430" s="22" t="s">
        <v>4587</v>
      </c>
    </row>
    <row r="431" spans="1:9">
      <c r="A431" s="22">
        <f t="shared" si="13"/>
        <v>427</v>
      </c>
      <c r="B431" s="21" t="str">
        <f t="shared" si="12"/>
        <v>SUI - 2206006</v>
      </c>
      <c r="C431" s="21" t="s">
        <v>3808</v>
      </c>
      <c r="D431" s="22"/>
      <c r="E431" s="22" t="s">
        <v>3809</v>
      </c>
      <c r="F431" s="22" t="s">
        <v>7084</v>
      </c>
      <c r="G431" s="22" t="s">
        <v>328</v>
      </c>
      <c r="H431" s="17">
        <v>44730</v>
      </c>
      <c r="I431" s="22" t="s">
        <v>4587</v>
      </c>
    </row>
    <row r="432" spans="1:9">
      <c r="A432" s="22">
        <f t="shared" si="13"/>
        <v>428</v>
      </c>
      <c r="B432" s="21" t="str">
        <f t="shared" si="12"/>
        <v>80004267</v>
      </c>
      <c r="C432" s="21" t="s">
        <v>3450</v>
      </c>
      <c r="D432" s="22"/>
      <c r="E432" s="22" t="s">
        <v>4111</v>
      </c>
      <c r="F432" s="22" t="s">
        <v>7053</v>
      </c>
      <c r="G432" s="22" t="s">
        <v>328</v>
      </c>
      <c r="H432" s="17">
        <v>44730</v>
      </c>
      <c r="I432" s="22" t="s">
        <v>4587</v>
      </c>
    </row>
    <row r="433" spans="1:9">
      <c r="A433" s="22">
        <f t="shared" si="13"/>
        <v>429</v>
      </c>
      <c r="B433" s="21" t="str">
        <f t="shared" si="12"/>
        <v>80004269</v>
      </c>
      <c r="C433" s="21" t="s">
        <v>3227</v>
      </c>
      <c r="D433" s="22"/>
      <c r="E433" s="22" t="s">
        <v>3228</v>
      </c>
      <c r="F433" s="22" t="s">
        <v>7053</v>
      </c>
      <c r="G433" s="22" t="s">
        <v>328</v>
      </c>
      <c r="H433" s="17">
        <v>44730</v>
      </c>
      <c r="I433" s="22" t="s">
        <v>4587</v>
      </c>
    </row>
    <row r="434" spans="1:9">
      <c r="A434" s="22">
        <f t="shared" si="13"/>
        <v>430</v>
      </c>
      <c r="B434" s="21" t="str">
        <f t="shared" si="12"/>
        <v>80004379</v>
      </c>
      <c r="C434" s="21" t="s">
        <v>2405</v>
      </c>
      <c r="D434" s="22"/>
      <c r="E434" s="22" t="s">
        <v>2406</v>
      </c>
      <c r="F434" s="22" t="s">
        <v>7053</v>
      </c>
      <c r="G434" s="22" t="s">
        <v>328</v>
      </c>
      <c r="H434" s="17">
        <v>44730</v>
      </c>
      <c r="I434" s="22" t="s">
        <v>4587</v>
      </c>
    </row>
    <row r="435" spans="1:9">
      <c r="A435" s="22">
        <f t="shared" si="13"/>
        <v>431</v>
      </c>
      <c r="B435" s="21" t="str">
        <f t="shared" si="12"/>
        <v>00117397</v>
      </c>
      <c r="C435" s="21" t="s">
        <v>1950</v>
      </c>
      <c r="D435" s="22"/>
      <c r="E435" s="22" t="s">
        <v>1951</v>
      </c>
      <c r="F435" s="22" t="s">
        <v>7053</v>
      </c>
      <c r="G435" s="22" t="s">
        <v>328</v>
      </c>
      <c r="H435" s="17">
        <v>44737</v>
      </c>
      <c r="I435" s="22" t="s">
        <v>4587</v>
      </c>
    </row>
    <row r="436" spans="1:9">
      <c r="A436" s="22">
        <f t="shared" si="13"/>
        <v>432</v>
      </c>
      <c r="B436" s="21" t="str">
        <f t="shared" si="12"/>
        <v>00206201</v>
      </c>
      <c r="C436" s="21" t="s">
        <v>3303</v>
      </c>
      <c r="D436" s="22"/>
      <c r="E436" s="22" t="s">
        <v>3304</v>
      </c>
      <c r="F436" s="22" t="s">
        <v>7053</v>
      </c>
      <c r="G436" s="22" t="s">
        <v>328</v>
      </c>
      <c r="H436" s="17">
        <v>44737</v>
      </c>
      <c r="I436" s="22" t="s">
        <v>4587</v>
      </c>
    </row>
    <row r="437" spans="1:9">
      <c r="A437" s="22">
        <f t="shared" si="13"/>
        <v>433</v>
      </c>
      <c r="B437" s="21" t="str">
        <f t="shared" si="12"/>
        <v>80001768</v>
      </c>
      <c r="C437" s="21" t="s">
        <v>2496</v>
      </c>
      <c r="D437" s="22"/>
      <c r="E437" s="22" t="s">
        <v>2497</v>
      </c>
      <c r="F437" s="22" t="s">
        <v>7053</v>
      </c>
      <c r="G437" s="22" t="s">
        <v>328</v>
      </c>
      <c r="H437" s="17">
        <v>44737</v>
      </c>
      <c r="I437" s="22" t="s">
        <v>4587</v>
      </c>
    </row>
    <row r="438" spans="1:9">
      <c r="A438" s="22">
        <f t="shared" si="13"/>
        <v>434</v>
      </c>
      <c r="B438" s="21" t="str">
        <f t="shared" si="12"/>
        <v>80001769</v>
      </c>
      <c r="C438" s="21" t="s">
        <v>1390</v>
      </c>
      <c r="D438" s="22"/>
      <c r="E438" s="22" t="s">
        <v>1391</v>
      </c>
      <c r="F438" s="22" t="s">
        <v>7053</v>
      </c>
      <c r="G438" s="22" t="s">
        <v>328</v>
      </c>
      <c r="H438" s="17">
        <v>44737</v>
      </c>
      <c r="I438" s="22" t="s">
        <v>4587</v>
      </c>
    </row>
    <row r="439" spans="1:9">
      <c r="A439" s="22">
        <f t="shared" si="13"/>
        <v>435</v>
      </c>
      <c r="B439" s="21" t="str">
        <f t="shared" si="12"/>
        <v>80002070</v>
      </c>
      <c r="C439" s="21" t="s">
        <v>3107</v>
      </c>
      <c r="D439" s="22"/>
      <c r="E439" s="22" t="s">
        <v>3108</v>
      </c>
      <c r="F439" s="22" t="s">
        <v>7053</v>
      </c>
      <c r="G439" s="22" t="s">
        <v>328</v>
      </c>
      <c r="H439" s="17">
        <v>44737</v>
      </c>
      <c r="I439" s="22" t="s">
        <v>4587</v>
      </c>
    </row>
    <row r="440" spans="1:9">
      <c r="A440" s="22">
        <f t="shared" si="13"/>
        <v>436</v>
      </c>
      <c r="B440" s="21" t="str">
        <f t="shared" si="12"/>
        <v>80002188</v>
      </c>
      <c r="C440" s="21" t="s">
        <v>2246</v>
      </c>
      <c r="D440" s="22"/>
      <c r="E440" s="22" t="s">
        <v>5680</v>
      </c>
      <c r="F440" s="22" t="s">
        <v>7053</v>
      </c>
      <c r="G440" s="22" t="s">
        <v>328</v>
      </c>
      <c r="H440" s="17">
        <v>44737</v>
      </c>
      <c r="I440" s="22" t="s">
        <v>4587</v>
      </c>
    </row>
    <row r="441" spans="1:9">
      <c r="A441" s="22">
        <f t="shared" si="13"/>
        <v>437</v>
      </c>
      <c r="B441" s="21" t="str">
        <f t="shared" si="12"/>
        <v>80002293</v>
      </c>
      <c r="C441" s="21" t="s">
        <v>3454</v>
      </c>
      <c r="D441" s="22"/>
      <c r="E441" s="22" t="s">
        <v>7243</v>
      </c>
      <c r="F441" s="22" t="s">
        <v>7053</v>
      </c>
      <c r="G441" s="22" t="s">
        <v>328</v>
      </c>
      <c r="H441" s="17">
        <v>44737</v>
      </c>
      <c r="I441" s="22" t="s">
        <v>4587</v>
      </c>
    </row>
    <row r="442" spans="1:9">
      <c r="A442" s="22">
        <f t="shared" si="13"/>
        <v>438</v>
      </c>
      <c r="B442" s="21" t="str">
        <f t="shared" si="12"/>
        <v>80002323</v>
      </c>
      <c r="C442" s="21" t="s">
        <v>2468</v>
      </c>
      <c r="D442" s="22"/>
      <c r="E442" s="22" t="s">
        <v>2469</v>
      </c>
      <c r="F442" s="22" t="s">
        <v>7053</v>
      </c>
      <c r="G442" s="22" t="s">
        <v>328</v>
      </c>
      <c r="H442" s="17">
        <v>44737</v>
      </c>
      <c r="I442" s="22" t="s">
        <v>4587</v>
      </c>
    </row>
    <row r="443" spans="1:9">
      <c r="A443" s="22">
        <f t="shared" si="13"/>
        <v>439</v>
      </c>
      <c r="B443" s="21" t="str">
        <f t="shared" si="12"/>
        <v>80002324</v>
      </c>
      <c r="C443" s="21" t="s">
        <v>2466</v>
      </c>
      <c r="D443" s="22"/>
      <c r="E443" s="22" t="s">
        <v>7244</v>
      </c>
      <c r="F443" s="22" t="s">
        <v>7053</v>
      </c>
      <c r="G443" s="22" t="s">
        <v>328</v>
      </c>
      <c r="H443" s="17">
        <v>44737</v>
      </c>
      <c r="I443" s="22" t="s">
        <v>4587</v>
      </c>
    </row>
    <row r="444" spans="1:9">
      <c r="A444" s="22">
        <f t="shared" si="13"/>
        <v>440</v>
      </c>
      <c r="B444" s="21" t="str">
        <f t="shared" si="12"/>
        <v>80002329</v>
      </c>
      <c r="C444" s="21" t="s">
        <v>2097</v>
      </c>
      <c r="D444" s="22"/>
      <c r="E444" s="22" t="s">
        <v>2098</v>
      </c>
      <c r="F444" s="22" t="s">
        <v>7053</v>
      </c>
      <c r="G444" s="22" t="s">
        <v>328</v>
      </c>
      <c r="H444" s="17">
        <v>44737</v>
      </c>
      <c r="I444" s="22" t="s">
        <v>4587</v>
      </c>
    </row>
    <row r="445" spans="1:9">
      <c r="A445" s="22">
        <f t="shared" si="13"/>
        <v>441</v>
      </c>
      <c r="B445" s="21" t="str">
        <f t="shared" si="12"/>
        <v>80002500</v>
      </c>
      <c r="C445" s="21" t="s">
        <v>2053</v>
      </c>
      <c r="D445" s="22"/>
      <c r="E445" s="22" t="s">
        <v>2054</v>
      </c>
      <c r="F445" s="22" t="s">
        <v>7053</v>
      </c>
      <c r="G445" s="22" t="s">
        <v>328</v>
      </c>
      <c r="H445" s="17">
        <v>44737</v>
      </c>
      <c r="I445" s="22" t="s">
        <v>4587</v>
      </c>
    </row>
    <row r="446" spans="1:9">
      <c r="A446" s="22">
        <f t="shared" si="13"/>
        <v>442</v>
      </c>
      <c r="B446" s="21" t="str">
        <f t="shared" si="12"/>
        <v>80002786</v>
      </c>
      <c r="C446" s="21" t="s">
        <v>2452</v>
      </c>
      <c r="D446" s="22"/>
      <c r="E446" s="22" t="s">
        <v>2453</v>
      </c>
      <c r="F446" s="22" t="s">
        <v>7053</v>
      </c>
      <c r="G446" s="22" t="s">
        <v>328</v>
      </c>
      <c r="H446" s="17">
        <v>44737</v>
      </c>
      <c r="I446" s="22" t="s">
        <v>4587</v>
      </c>
    </row>
    <row r="447" spans="1:9">
      <c r="A447" s="22">
        <f t="shared" si="13"/>
        <v>443</v>
      </c>
      <c r="B447" s="21" t="str">
        <f t="shared" si="12"/>
        <v>SUI - 1112008</v>
      </c>
      <c r="C447" s="21" t="s">
        <v>3800</v>
      </c>
      <c r="D447" s="22"/>
      <c r="E447" s="22" t="s">
        <v>3801</v>
      </c>
      <c r="F447" s="22" t="s">
        <v>7084</v>
      </c>
      <c r="G447" s="22" t="s">
        <v>328</v>
      </c>
      <c r="H447" s="17">
        <v>44737</v>
      </c>
      <c r="I447" s="22" t="s">
        <v>4587</v>
      </c>
    </row>
    <row r="448" spans="1:9">
      <c r="A448" s="22">
        <f t="shared" si="13"/>
        <v>444</v>
      </c>
      <c r="B448" s="21" t="str">
        <f t="shared" si="12"/>
        <v>UTE-003</v>
      </c>
      <c r="C448" s="21" t="s">
        <v>3912</v>
      </c>
      <c r="D448" s="22"/>
      <c r="E448" s="22" t="s">
        <v>3913</v>
      </c>
      <c r="F448" s="22" t="s">
        <v>7069</v>
      </c>
      <c r="G448" s="22" t="s">
        <v>328</v>
      </c>
      <c r="H448" s="17">
        <v>44737</v>
      </c>
      <c r="I448" s="22" t="s">
        <v>4587</v>
      </c>
    </row>
    <row r="449" spans="1:9">
      <c r="A449" s="22">
        <f t="shared" si="13"/>
        <v>445</v>
      </c>
      <c r="B449" s="21" t="str">
        <f t="shared" si="12"/>
        <v>ROY DWI DAMARA</v>
      </c>
      <c r="C449" s="21" t="s">
        <v>4768</v>
      </c>
      <c r="D449" s="22"/>
      <c r="E449" s="22" t="s">
        <v>4768</v>
      </c>
      <c r="F449" s="22" t="s">
        <v>7069</v>
      </c>
      <c r="G449" s="22" t="e">
        <v>#N/A</v>
      </c>
      <c r="H449" s="17">
        <v>44737</v>
      </c>
      <c r="I449" s="22" t="s">
        <v>4587</v>
      </c>
    </row>
    <row r="450" spans="1:9">
      <c r="A450" s="22">
        <f t="shared" si="13"/>
        <v>446</v>
      </c>
      <c r="B450" s="21" t="str">
        <f t="shared" si="12"/>
        <v>SEFI NUR RACHMAT</v>
      </c>
      <c r="C450" s="21" t="s">
        <v>4769</v>
      </c>
      <c r="D450" s="22"/>
      <c r="E450" s="22" t="s">
        <v>4769</v>
      </c>
      <c r="F450" s="22" t="s">
        <v>7069</v>
      </c>
      <c r="G450" s="22" t="e">
        <v>#N/A</v>
      </c>
      <c r="H450" s="17">
        <v>44737</v>
      </c>
      <c r="I450" s="22" t="s">
        <v>4587</v>
      </c>
    </row>
    <row r="451" spans="1:9">
      <c r="A451" s="22">
        <f t="shared" si="13"/>
        <v>447</v>
      </c>
      <c r="B451" s="21" t="str">
        <f t="shared" si="12"/>
        <v>80116038</v>
      </c>
      <c r="C451" s="21">
        <v>80116038</v>
      </c>
      <c r="D451" s="22"/>
      <c r="E451" s="22" t="s">
        <v>4558</v>
      </c>
      <c r="F451" s="22" t="s">
        <v>7059</v>
      </c>
      <c r="G451" s="22" t="s">
        <v>328</v>
      </c>
      <c r="H451" s="17">
        <v>44737</v>
      </c>
      <c r="I451" s="22" t="s">
        <v>4587</v>
      </c>
    </row>
    <row r="452" spans="1:9">
      <c r="A452" s="22">
        <f t="shared" si="13"/>
        <v>448</v>
      </c>
      <c r="B452" s="21" t="str">
        <f t="shared" si="12"/>
        <v>702180528</v>
      </c>
      <c r="C452" s="21">
        <v>702180528</v>
      </c>
      <c r="D452" s="22"/>
      <c r="E452" s="22" t="s">
        <v>4568</v>
      </c>
      <c r="F452" s="22" t="s">
        <v>7059</v>
      </c>
      <c r="G452" s="22" t="s">
        <v>328</v>
      </c>
      <c r="H452" s="17">
        <v>44737</v>
      </c>
      <c r="I452" s="22" t="s">
        <v>4587</v>
      </c>
    </row>
    <row r="453" spans="1:9">
      <c r="A453" s="22">
        <f t="shared" si="13"/>
        <v>449</v>
      </c>
      <c r="B453" s="21" t="str">
        <f t="shared" ref="B453:B469" si="14">TEXT(C453,"00000000")</f>
        <v>00115120</v>
      </c>
      <c r="C453" s="21" t="s">
        <v>1318</v>
      </c>
      <c r="D453" s="22"/>
      <c r="E453" s="22" t="s">
        <v>1319</v>
      </c>
      <c r="F453" s="22" t="s">
        <v>7053</v>
      </c>
      <c r="G453" s="22" t="s">
        <v>328</v>
      </c>
      <c r="H453" s="17">
        <v>44744</v>
      </c>
      <c r="I453" s="22" t="s">
        <v>4587</v>
      </c>
    </row>
    <row r="454" spans="1:9">
      <c r="A454" s="22">
        <f t="shared" ref="A454:A471" si="15">A453+1</f>
        <v>450</v>
      </c>
      <c r="B454" s="21" t="str">
        <f t="shared" si="14"/>
        <v>00117136</v>
      </c>
      <c r="C454" s="21" t="s">
        <v>3710</v>
      </c>
      <c r="D454" s="22"/>
      <c r="E454" s="22" t="s">
        <v>3711</v>
      </c>
      <c r="F454" s="22" t="s">
        <v>7053</v>
      </c>
      <c r="G454" s="22" t="s">
        <v>328</v>
      </c>
      <c r="H454" s="17">
        <v>44744</v>
      </c>
      <c r="I454" s="22" t="s">
        <v>4587</v>
      </c>
    </row>
    <row r="455" spans="1:9">
      <c r="A455" s="22">
        <f t="shared" si="15"/>
        <v>451</v>
      </c>
      <c r="B455" s="21" t="str">
        <f t="shared" si="14"/>
        <v>01081129</v>
      </c>
      <c r="C455" s="21" t="s">
        <v>3782</v>
      </c>
      <c r="D455" s="22"/>
      <c r="E455" s="22" t="s">
        <v>3783</v>
      </c>
      <c r="F455" s="22" t="s">
        <v>7053</v>
      </c>
      <c r="G455" s="22" t="s">
        <v>328</v>
      </c>
      <c r="H455" s="17">
        <v>44744</v>
      </c>
      <c r="I455" s="22" t="s">
        <v>4587</v>
      </c>
    </row>
    <row r="456" spans="1:9">
      <c r="A456" s="22">
        <f t="shared" si="15"/>
        <v>452</v>
      </c>
      <c r="B456" s="21" t="str">
        <f t="shared" si="14"/>
        <v>80002058</v>
      </c>
      <c r="C456" s="21" t="s">
        <v>2556</v>
      </c>
      <c r="D456" s="22"/>
      <c r="E456" s="22" t="s">
        <v>2557</v>
      </c>
      <c r="F456" s="22" t="s">
        <v>7053</v>
      </c>
      <c r="G456" s="22" t="s">
        <v>328</v>
      </c>
      <c r="H456" s="17">
        <v>44744</v>
      </c>
      <c r="I456" s="22" t="s">
        <v>4587</v>
      </c>
    </row>
    <row r="457" spans="1:9">
      <c r="A457" s="22">
        <f t="shared" si="15"/>
        <v>453</v>
      </c>
      <c r="B457" s="21" t="str">
        <f t="shared" si="14"/>
        <v>80002060</v>
      </c>
      <c r="C457" s="21" t="s">
        <v>3109</v>
      </c>
      <c r="D457" s="22"/>
      <c r="E457" s="22" t="s">
        <v>3110</v>
      </c>
      <c r="F457" s="22" t="s">
        <v>7053</v>
      </c>
      <c r="G457" s="22" t="s">
        <v>328</v>
      </c>
      <c r="H457" s="17">
        <v>44744</v>
      </c>
      <c r="I457" s="22" t="s">
        <v>4587</v>
      </c>
    </row>
    <row r="458" spans="1:9">
      <c r="A458" s="22">
        <f t="shared" si="15"/>
        <v>454</v>
      </c>
      <c r="B458" s="21" t="str">
        <f t="shared" si="14"/>
        <v>80002061</v>
      </c>
      <c r="C458" s="21" t="s">
        <v>3755</v>
      </c>
      <c r="D458" s="22"/>
      <c r="E458" s="22" t="s">
        <v>3756</v>
      </c>
      <c r="F458" s="22" t="s">
        <v>7053</v>
      </c>
      <c r="G458" s="22" t="s">
        <v>328</v>
      </c>
      <c r="H458" s="17">
        <v>44744</v>
      </c>
      <c r="I458" s="22" t="s">
        <v>4587</v>
      </c>
    </row>
    <row r="459" spans="1:9">
      <c r="A459" s="22">
        <f t="shared" si="15"/>
        <v>455</v>
      </c>
      <c r="B459" s="21" t="str">
        <f t="shared" si="14"/>
        <v>80002062</v>
      </c>
      <c r="C459" s="21" t="s">
        <v>2073</v>
      </c>
      <c r="D459" s="22"/>
      <c r="E459" s="22" t="s">
        <v>2074</v>
      </c>
      <c r="F459" s="22" t="s">
        <v>7053</v>
      </c>
      <c r="G459" s="22" t="s">
        <v>328</v>
      </c>
      <c r="H459" s="17">
        <v>44744</v>
      </c>
      <c r="I459" s="22" t="s">
        <v>4587</v>
      </c>
    </row>
    <row r="460" spans="1:9">
      <c r="A460" s="22">
        <f t="shared" si="15"/>
        <v>456</v>
      </c>
      <c r="B460" s="21" t="str">
        <f t="shared" si="14"/>
        <v>80002254</v>
      </c>
      <c r="C460" s="21" t="s">
        <v>2532</v>
      </c>
      <c r="D460" s="22"/>
      <c r="E460" s="22" t="s">
        <v>2533</v>
      </c>
      <c r="F460" s="22" t="s">
        <v>7053</v>
      </c>
      <c r="G460" s="22" t="s">
        <v>328</v>
      </c>
      <c r="H460" s="17">
        <v>44744</v>
      </c>
      <c r="I460" s="22" t="s">
        <v>4587</v>
      </c>
    </row>
    <row r="461" spans="1:9">
      <c r="A461" s="22">
        <f t="shared" si="15"/>
        <v>457</v>
      </c>
      <c r="B461" s="21" t="str">
        <f t="shared" si="14"/>
        <v>MEGI</v>
      </c>
      <c r="C461" s="21" t="s">
        <v>505</v>
      </c>
      <c r="D461" s="22"/>
      <c r="E461" s="22" t="s">
        <v>505</v>
      </c>
      <c r="F461" s="22" t="s">
        <v>7076</v>
      </c>
      <c r="G461" s="22" t="e">
        <v>#N/A</v>
      </c>
      <c r="H461" s="17">
        <v>44744</v>
      </c>
      <c r="I461" s="22" t="s">
        <v>4587</v>
      </c>
    </row>
    <row r="462" spans="1:9">
      <c r="A462" s="22">
        <f t="shared" si="15"/>
        <v>458</v>
      </c>
      <c r="B462" s="21" t="str">
        <f t="shared" si="14"/>
        <v>FATKHUL YOGA UTAMA</v>
      </c>
      <c r="C462" s="21" t="s">
        <v>7245</v>
      </c>
      <c r="D462" s="22"/>
      <c r="E462" s="22" t="s">
        <v>7245</v>
      </c>
      <c r="F462" s="22" t="s">
        <v>7246</v>
      </c>
      <c r="G462" s="22" t="e">
        <v>#N/A</v>
      </c>
      <c r="H462" s="17">
        <v>44744</v>
      </c>
      <c r="I462" s="22" t="s">
        <v>4587</v>
      </c>
    </row>
    <row r="463" spans="1:9">
      <c r="A463" s="22">
        <f t="shared" si="15"/>
        <v>459</v>
      </c>
      <c r="B463" s="21" t="str">
        <f t="shared" si="14"/>
        <v>BMP2909212</v>
      </c>
      <c r="C463" s="21" t="s">
        <v>570</v>
      </c>
      <c r="D463" s="22"/>
      <c r="E463" s="22" t="s">
        <v>571</v>
      </c>
      <c r="F463" s="22" t="s">
        <v>7076</v>
      </c>
      <c r="G463" s="22" t="s">
        <v>386</v>
      </c>
      <c r="H463" s="17">
        <v>44744</v>
      </c>
      <c r="I463" s="22" t="s">
        <v>4587</v>
      </c>
    </row>
    <row r="464" spans="1:9">
      <c r="A464" s="22">
        <f t="shared" si="15"/>
        <v>460</v>
      </c>
      <c r="B464" s="21" t="str">
        <f t="shared" si="14"/>
        <v>BMP1104221</v>
      </c>
      <c r="C464" s="21" t="s">
        <v>418</v>
      </c>
      <c r="D464" s="22"/>
      <c r="E464" s="22" t="s">
        <v>7247</v>
      </c>
      <c r="F464" s="22" t="s">
        <v>7076</v>
      </c>
      <c r="G464" s="22" t="s">
        <v>386</v>
      </c>
      <c r="H464" s="17">
        <v>44744</v>
      </c>
      <c r="I464" s="22" t="s">
        <v>4587</v>
      </c>
    </row>
    <row r="465" spans="1:9">
      <c r="A465" s="22">
        <f t="shared" si="15"/>
        <v>461</v>
      </c>
      <c r="B465" s="21" t="str">
        <f t="shared" si="14"/>
        <v>JUSDANDY</v>
      </c>
      <c r="C465" s="21" t="s">
        <v>7248</v>
      </c>
      <c r="D465" s="22"/>
      <c r="E465" s="22" t="s">
        <v>7248</v>
      </c>
      <c r="F465" s="22" t="s">
        <v>7246</v>
      </c>
      <c r="G465" s="22" t="e">
        <v>#N/A</v>
      </c>
      <c r="H465" s="17">
        <v>44744</v>
      </c>
      <c r="I465" s="22" t="s">
        <v>4587</v>
      </c>
    </row>
    <row r="466" spans="1:9">
      <c r="A466" s="22">
        <f t="shared" si="15"/>
        <v>462</v>
      </c>
      <c r="B466" s="21" t="str">
        <f t="shared" si="14"/>
        <v>MUH ERWIN SYAMSUL</v>
      </c>
      <c r="C466" s="21" t="s">
        <v>7249</v>
      </c>
      <c r="D466" s="22"/>
      <c r="E466" s="22" t="s">
        <v>7249</v>
      </c>
      <c r="F466" s="22" t="s">
        <v>7246</v>
      </c>
      <c r="G466" s="22" t="e">
        <v>#N/A</v>
      </c>
      <c r="H466" s="17">
        <v>44744</v>
      </c>
      <c r="I466" s="22" t="s">
        <v>4587</v>
      </c>
    </row>
    <row r="467" spans="1:9">
      <c r="A467" s="22">
        <f t="shared" si="15"/>
        <v>463</v>
      </c>
      <c r="B467" s="21" t="str">
        <f t="shared" si="14"/>
        <v>C2111005</v>
      </c>
      <c r="C467" s="21" t="s">
        <v>700</v>
      </c>
      <c r="D467" s="22"/>
      <c r="E467" s="22" t="s">
        <v>4410</v>
      </c>
      <c r="F467" s="22" t="s">
        <v>7217</v>
      </c>
      <c r="G467" s="22" t="s">
        <v>386</v>
      </c>
      <c r="H467" s="17">
        <v>44744</v>
      </c>
      <c r="I467" s="22" t="s">
        <v>4587</v>
      </c>
    </row>
    <row r="468" spans="1:9">
      <c r="A468" s="22">
        <f t="shared" si="15"/>
        <v>464</v>
      </c>
      <c r="B468" s="21" t="str">
        <f t="shared" si="14"/>
        <v>GUNTUR PRASETYO</v>
      </c>
      <c r="C468" s="21" t="s">
        <v>4765</v>
      </c>
      <c r="D468" s="22"/>
      <c r="E468" s="22" t="s">
        <v>4765</v>
      </c>
      <c r="F468" s="22" t="s">
        <v>7200</v>
      </c>
      <c r="G468" s="22" t="e">
        <v>#N/A</v>
      </c>
      <c r="H468" s="17">
        <v>44744</v>
      </c>
      <c r="I468" s="22" t="s">
        <v>4587</v>
      </c>
    </row>
    <row r="469" spans="1:9">
      <c r="A469" s="22">
        <f t="shared" si="15"/>
        <v>465</v>
      </c>
      <c r="B469" s="21" t="str">
        <f t="shared" si="14"/>
        <v>RIKI GILANG PRATAMA</v>
      </c>
      <c r="C469" s="21" t="s">
        <v>4767</v>
      </c>
      <c r="D469" s="22"/>
      <c r="E469" s="22" t="s">
        <v>4767</v>
      </c>
      <c r="F469" s="22" t="s">
        <v>7200</v>
      </c>
      <c r="G469" s="22" t="e">
        <v>#N/A</v>
      </c>
      <c r="H469" s="17">
        <v>44744</v>
      </c>
      <c r="I469" s="22" t="s">
        <v>4587</v>
      </c>
    </row>
    <row r="470" spans="1:9">
      <c r="A470" s="22">
        <f>A468+1</f>
        <v>465</v>
      </c>
      <c r="B470" s="21" t="str">
        <f t="shared" ref="B470" si="16">TEXT(C470,"00000000")</f>
        <v>80002963</v>
      </c>
      <c r="C470" s="21" t="s">
        <v>3276</v>
      </c>
      <c r="D470" s="22"/>
      <c r="E470" s="22" t="s">
        <v>4084</v>
      </c>
      <c r="F470" s="22" t="s">
        <v>7053</v>
      </c>
      <c r="G470" s="22" t="s">
        <v>328</v>
      </c>
      <c r="H470" s="17">
        <v>44744</v>
      </c>
      <c r="I470" s="22" t="s">
        <v>4587</v>
      </c>
    </row>
    <row r="471" spans="1:9">
      <c r="A471" s="22">
        <f t="shared" si="15"/>
        <v>466</v>
      </c>
      <c r="B471" s="21"/>
      <c r="C471" s="21"/>
      <c r="D471" s="22"/>
      <c r="E471" s="22" t="s">
        <v>7250</v>
      </c>
      <c r="F471" s="22" t="s">
        <v>6410</v>
      </c>
      <c r="G471" s="22" t="s">
        <v>328</v>
      </c>
      <c r="H471" s="17">
        <v>44849</v>
      </c>
      <c r="I471" s="22" t="s">
        <v>4587</v>
      </c>
    </row>
    <row r="472" spans="1:9">
      <c r="A472" s="22"/>
      <c r="B472" s="21"/>
      <c r="C472" s="21"/>
      <c r="D472" s="22"/>
      <c r="E472" s="22" t="s">
        <v>7251</v>
      </c>
      <c r="F472" s="22" t="s">
        <v>6410</v>
      </c>
      <c r="G472" s="22" t="s">
        <v>328</v>
      </c>
      <c r="H472" s="17">
        <v>44849</v>
      </c>
      <c r="I472" s="22" t="s">
        <v>4587</v>
      </c>
    </row>
    <row r="473" spans="1:9">
      <c r="A473" s="22"/>
      <c r="B473" s="21"/>
      <c r="C473" s="21"/>
      <c r="D473" s="22"/>
      <c r="E473" s="22" t="s">
        <v>7252</v>
      </c>
      <c r="F473" s="22" t="s">
        <v>6410</v>
      </c>
      <c r="G473" s="22" t="s">
        <v>328</v>
      </c>
      <c r="H473" s="17">
        <v>44849</v>
      </c>
      <c r="I473" s="22" t="s">
        <v>4587</v>
      </c>
    </row>
    <row r="474" spans="1:9">
      <c r="A474" s="22"/>
      <c r="B474" s="21"/>
      <c r="C474" s="21"/>
      <c r="D474" s="22"/>
      <c r="E474" s="22" t="s">
        <v>2893</v>
      </c>
      <c r="F474" s="22" t="s">
        <v>6410</v>
      </c>
      <c r="G474" s="22" t="s">
        <v>328</v>
      </c>
      <c r="H474" s="17">
        <v>44849</v>
      </c>
      <c r="I474" s="22" t="s">
        <v>4587</v>
      </c>
    </row>
    <row r="475" spans="1:9">
      <c r="A475" s="22"/>
      <c r="B475" s="21"/>
      <c r="C475" s="21"/>
      <c r="D475" s="22"/>
      <c r="E475" s="22" t="s">
        <v>7253</v>
      </c>
      <c r="F475" s="22" t="s">
        <v>6410</v>
      </c>
      <c r="G475" s="22" t="s">
        <v>328</v>
      </c>
      <c r="H475" s="17">
        <v>44849</v>
      </c>
      <c r="I475" s="22" t="s">
        <v>4587</v>
      </c>
    </row>
    <row r="476" spans="1:9">
      <c r="A476" s="22"/>
      <c r="B476" s="21"/>
      <c r="C476" s="21"/>
      <c r="D476" s="22"/>
      <c r="E476" s="22" t="s">
        <v>3543</v>
      </c>
      <c r="F476" s="22" t="s">
        <v>6410</v>
      </c>
      <c r="G476" s="22" t="s">
        <v>328</v>
      </c>
      <c r="H476" s="17">
        <v>44849</v>
      </c>
      <c r="I476" s="22" t="s">
        <v>4587</v>
      </c>
    </row>
    <row r="477" spans="1:9">
      <c r="A477" s="22"/>
      <c r="B477" s="21"/>
      <c r="C477" s="21"/>
      <c r="D477" s="22"/>
      <c r="E477" s="22" t="s">
        <v>3776</v>
      </c>
      <c r="F477" s="22" t="s">
        <v>6410</v>
      </c>
      <c r="G477" s="22" t="s">
        <v>328</v>
      </c>
      <c r="H477" s="17">
        <v>44849</v>
      </c>
      <c r="I477" s="22" t="s">
        <v>4587</v>
      </c>
    </row>
    <row r="478" spans="1:9">
      <c r="A478" s="22"/>
      <c r="B478" s="21"/>
      <c r="C478" s="21"/>
      <c r="D478" s="22"/>
      <c r="E478" s="22" t="s">
        <v>752</v>
      </c>
      <c r="F478" s="22" t="s">
        <v>6410</v>
      </c>
      <c r="G478" s="22" t="s">
        <v>328</v>
      </c>
      <c r="H478" s="17">
        <v>44849</v>
      </c>
      <c r="I478" s="22" t="s">
        <v>4587</v>
      </c>
    </row>
    <row r="479" spans="1:9">
      <c r="A479" s="22"/>
      <c r="B479" s="21"/>
      <c r="C479" s="21"/>
      <c r="D479" s="22"/>
      <c r="E479" s="22" t="s">
        <v>7254</v>
      </c>
      <c r="F479" s="22" t="s">
        <v>6410</v>
      </c>
      <c r="G479" s="22" t="s">
        <v>328</v>
      </c>
      <c r="H479" s="17">
        <v>44849</v>
      </c>
      <c r="I479" s="22" t="s">
        <v>4587</v>
      </c>
    </row>
    <row r="480" spans="1:9">
      <c r="A480" s="22"/>
      <c r="B480" s="21"/>
      <c r="C480" s="21"/>
      <c r="D480" s="22"/>
      <c r="E480" s="22"/>
      <c r="F480" s="22"/>
      <c r="G480" s="22"/>
      <c r="H480" s="17"/>
      <c r="I480" s="22"/>
    </row>
    <row r="481" spans="1:9">
      <c r="A481" s="22"/>
      <c r="B481" s="21"/>
      <c r="C481" s="21"/>
      <c r="D481" s="22"/>
      <c r="E481" s="22"/>
      <c r="F481" s="22"/>
      <c r="G481" s="22"/>
      <c r="H481" s="17"/>
      <c r="I481" s="22"/>
    </row>
    <row r="482" spans="1:9">
      <c r="A482" s="22"/>
      <c r="B482" s="21"/>
      <c r="C482" s="21"/>
      <c r="D482" s="22"/>
      <c r="E482" s="22"/>
      <c r="F482" s="22"/>
      <c r="G482" s="22"/>
      <c r="H482" s="17"/>
      <c r="I482" s="22"/>
    </row>
    <row r="483" spans="1:9">
      <c r="A483" s="22"/>
      <c r="B483" s="21"/>
      <c r="C483" s="21"/>
      <c r="D483" s="22"/>
      <c r="E483" s="22"/>
      <c r="F483" s="22"/>
      <c r="G483" s="22"/>
      <c r="H483" s="17"/>
      <c r="I483" s="22"/>
    </row>
    <row r="484" spans="1:9">
      <c r="A484" s="22"/>
      <c r="B484" s="21"/>
      <c r="C484" s="21"/>
      <c r="D484" s="22"/>
      <c r="E484" s="22"/>
      <c r="F484" s="22"/>
      <c r="G484" s="22"/>
      <c r="H484" s="17"/>
      <c r="I484" s="22"/>
    </row>
    <row r="485" spans="1:9">
      <c r="A485" s="22"/>
      <c r="B485" s="21"/>
      <c r="C485" s="21"/>
      <c r="D485" s="22"/>
      <c r="E485" s="22"/>
      <c r="F485" s="22"/>
      <c r="G485" s="22"/>
      <c r="H485" s="17"/>
      <c r="I485" s="22"/>
    </row>
    <row r="486" spans="1:9">
      <c r="A486" s="22"/>
      <c r="B486" s="21"/>
      <c r="C486" s="21"/>
      <c r="D486" s="22"/>
      <c r="E486" s="22"/>
      <c r="F486" s="22"/>
      <c r="G486" s="22"/>
      <c r="H486" s="17"/>
      <c r="I486" s="22"/>
    </row>
    <row r="487" spans="1:9">
      <c r="A487" s="22"/>
      <c r="B487" s="21"/>
      <c r="C487" s="21"/>
      <c r="D487" s="22"/>
      <c r="E487" s="22"/>
      <c r="F487" s="22"/>
      <c r="G487" s="22"/>
      <c r="H487" s="17"/>
      <c r="I487" s="22"/>
    </row>
    <row r="488" spans="1:9">
      <c r="A488" s="22"/>
      <c r="B488" s="21"/>
      <c r="C488" s="21"/>
      <c r="D488" s="22"/>
      <c r="E488" s="22"/>
      <c r="F488" s="22"/>
      <c r="G488" s="22"/>
      <c r="H488" s="17"/>
      <c r="I488" s="22"/>
    </row>
    <row r="489" spans="1:9">
      <c r="A489" s="22"/>
      <c r="B489" s="21"/>
      <c r="C489" s="21"/>
      <c r="D489" s="22"/>
      <c r="E489" s="22"/>
      <c r="F489" s="22"/>
      <c r="G489" s="22"/>
      <c r="H489" s="17"/>
      <c r="I489" s="22"/>
    </row>
    <row r="490" spans="1:9">
      <c r="A490" s="22"/>
      <c r="B490" s="21"/>
      <c r="C490" s="21"/>
      <c r="D490" s="22"/>
      <c r="E490" s="22"/>
      <c r="F490" s="22"/>
      <c r="G490" s="22"/>
      <c r="H490" s="17"/>
      <c r="I490" s="22"/>
    </row>
    <row r="491" spans="1:9">
      <c r="A491" s="22"/>
      <c r="B491" s="21"/>
      <c r="C491" s="21"/>
      <c r="D491" s="22"/>
      <c r="E491" s="22"/>
      <c r="F491" s="22"/>
      <c r="G491" s="22"/>
      <c r="H491" s="17"/>
      <c r="I491" s="22"/>
    </row>
    <row r="492" spans="1:9">
      <c r="A492" s="22"/>
      <c r="B492" s="21"/>
      <c r="C492" s="21"/>
      <c r="D492" s="22"/>
      <c r="E492" s="22"/>
      <c r="F492" s="22"/>
      <c r="G492" s="22"/>
      <c r="H492" s="17"/>
      <c r="I492" s="22"/>
    </row>
    <row r="493" spans="1:9">
      <c r="A493" s="22"/>
      <c r="B493" s="21"/>
      <c r="C493" s="21"/>
      <c r="D493" s="22"/>
      <c r="E493" s="22"/>
      <c r="F493" s="22"/>
      <c r="G493" s="22"/>
      <c r="H493" s="17"/>
      <c r="I493" s="22"/>
    </row>
    <row r="494" spans="1:9">
      <c r="A494" s="22"/>
      <c r="B494" s="21"/>
      <c r="C494" s="21"/>
      <c r="D494" s="22"/>
      <c r="E494" s="22"/>
      <c r="F494" s="22"/>
      <c r="G494" s="22"/>
      <c r="H494" s="17"/>
      <c r="I494" s="22"/>
    </row>
    <row r="495" spans="1:9">
      <c r="A495" s="22">
        <f>A469+1</f>
        <v>466</v>
      </c>
      <c r="B495" s="21"/>
      <c r="C495" s="21"/>
      <c r="D495" s="22"/>
      <c r="E495" s="22"/>
      <c r="F495" s="22"/>
      <c r="G495" s="22"/>
      <c r="H495" s="17"/>
      <c r="I495" s="22"/>
    </row>
  </sheetData>
  <sheetProtection algorithmName="SHA-512" hashValue="t1VZZLrqw0EdT9Y3SPk3u5kfrow1nqnA8BSOu7B8/SgFp3//5MUlBsh0qmvwm+irCW44PtoFMYxdezcCq3Mh6g==" saltValue="N2DZBiUZ+7QgfutIQWDVig==" spinCount="100000" sheet="1" objects="1" scenarios="1"/>
  <autoFilter ref="A4:I495" xr:uid="{832C8789-BD88-4095-858E-446174103C58}"/>
  <conditionalFormatting sqref="B1:B1048576">
    <cfRule type="duplicateValues" dxfId="3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8311-0AD9-4433-B473-E0EC8728C00A}">
  <sheetPr>
    <tabColor theme="5" tint="0.39997558519241921"/>
  </sheetPr>
  <dimension ref="A1:L470"/>
  <sheetViews>
    <sheetView zoomScale="85" zoomScaleNormal="85" workbookViewId="0">
      <pane ySplit="4" topLeftCell="A5" activePane="bottomLeft" state="frozen"/>
      <selection pane="bottomLeft" activeCell="E15" sqref="E15"/>
      <selection activeCell="E15" sqref="E15"/>
    </sheetView>
  </sheetViews>
  <sheetFormatPr defaultColWidth="9.140625" defaultRowHeight="14.45"/>
  <cols>
    <col min="1" max="1" width="5.85546875" style="14" customWidth="1"/>
    <col min="2" max="2" width="18.85546875" style="8" bestFit="1" customWidth="1"/>
    <col min="3" max="3" width="19.5703125" style="8" customWidth="1"/>
    <col min="4" max="4" width="9.7109375" style="14" customWidth="1"/>
    <col min="5" max="5" width="32.7109375" style="14" bestFit="1" customWidth="1"/>
    <col min="6" max="6" width="22" style="14" bestFit="1" customWidth="1"/>
    <col min="7" max="7" width="13.7109375" style="14" bestFit="1" customWidth="1"/>
    <col min="8" max="8" width="12.7109375" style="15" customWidth="1"/>
    <col min="9" max="9" width="11.42578125" style="14" customWidth="1"/>
    <col min="10" max="16384" width="9.140625" style="14"/>
  </cols>
  <sheetData>
    <row r="1" spans="1:12" ht="9.9499999999999993" customHeight="1"/>
    <row r="2" spans="1:12">
      <c r="A2" s="18" t="s">
        <v>7255</v>
      </c>
    </row>
    <row r="3" spans="1:12" ht="9.9499999999999993" customHeight="1"/>
    <row r="4" spans="1:12" s="13" customFormat="1" ht="30" customHeight="1">
      <c r="A4" s="19" t="s">
        <v>1</v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8</v>
      </c>
      <c r="H4" s="16" t="s">
        <v>3952</v>
      </c>
      <c r="I4" s="19" t="s">
        <v>4586</v>
      </c>
    </row>
    <row r="5" spans="1:12">
      <c r="A5" s="22">
        <v>1</v>
      </c>
      <c r="B5" s="21" t="str">
        <f t="shared" ref="B5:B12" si="0">TEXT(C5,"00000000")</f>
        <v>80002393</v>
      </c>
      <c r="C5" s="21" t="s">
        <v>2448</v>
      </c>
      <c r="D5" s="22"/>
      <c r="E5" s="22" t="s">
        <v>2449</v>
      </c>
      <c r="F5" s="22" t="s">
        <v>1255</v>
      </c>
      <c r="G5" s="22" t="s">
        <v>328</v>
      </c>
      <c r="H5" s="17">
        <v>44604</v>
      </c>
      <c r="I5" s="22" t="s">
        <v>4587</v>
      </c>
      <c r="L5" s="8"/>
    </row>
    <row r="6" spans="1:12">
      <c r="A6" s="22">
        <f t="shared" ref="A6:A12" si="1">A5+1</f>
        <v>2</v>
      </c>
      <c r="B6" s="21" t="str">
        <f t="shared" si="0"/>
        <v>80001770</v>
      </c>
      <c r="C6" s="21" t="s">
        <v>1477</v>
      </c>
      <c r="D6" s="22"/>
      <c r="E6" s="22" t="s">
        <v>1478</v>
      </c>
      <c r="F6" s="22" t="s">
        <v>1255</v>
      </c>
      <c r="G6" s="22" t="s">
        <v>328</v>
      </c>
      <c r="H6" s="17">
        <v>44762</v>
      </c>
      <c r="I6" s="22" t="s">
        <v>4587</v>
      </c>
    </row>
    <row r="7" spans="1:12">
      <c r="A7" s="22">
        <f t="shared" si="1"/>
        <v>3</v>
      </c>
      <c r="B7" s="21" t="str">
        <f t="shared" si="0"/>
        <v>80003143</v>
      </c>
      <c r="C7" s="21" t="s">
        <v>2935</v>
      </c>
      <c r="D7" s="22"/>
      <c r="E7" s="22" t="s">
        <v>2936</v>
      </c>
      <c r="F7" s="22" t="s">
        <v>1255</v>
      </c>
      <c r="G7" s="22" t="s">
        <v>328</v>
      </c>
      <c r="H7" s="17">
        <v>44762</v>
      </c>
      <c r="I7" s="22" t="s">
        <v>4587</v>
      </c>
    </row>
    <row r="8" spans="1:12">
      <c r="A8" s="22">
        <f t="shared" si="1"/>
        <v>4</v>
      </c>
      <c r="B8" s="21" t="str">
        <f t="shared" si="0"/>
        <v>80003286</v>
      </c>
      <c r="C8" s="21" t="s">
        <v>2511</v>
      </c>
      <c r="D8" s="22"/>
      <c r="E8" s="22" t="s">
        <v>2512</v>
      </c>
      <c r="F8" s="22" t="s">
        <v>1255</v>
      </c>
      <c r="G8" s="22" t="s">
        <v>328</v>
      </c>
      <c r="H8" s="17">
        <v>44762</v>
      </c>
      <c r="I8" s="22" t="s">
        <v>4587</v>
      </c>
    </row>
    <row r="9" spans="1:12">
      <c r="A9" s="22">
        <f t="shared" si="1"/>
        <v>5</v>
      </c>
      <c r="B9" s="21" t="str">
        <f t="shared" si="0"/>
        <v>80001376</v>
      </c>
      <c r="C9" s="21" t="s">
        <v>1938</v>
      </c>
      <c r="D9" s="22"/>
      <c r="E9" s="22" t="s">
        <v>4133</v>
      </c>
      <c r="F9" s="22" t="s">
        <v>1255</v>
      </c>
      <c r="G9" s="22" t="s">
        <v>328</v>
      </c>
      <c r="H9" s="17">
        <v>44762</v>
      </c>
      <c r="I9" s="22" t="s">
        <v>4587</v>
      </c>
    </row>
    <row r="10" spans="1:12">
      <c r="A10" s="22">
        <f t="shared" si="1"/>
        <v>6</v>
      </c>
      <c r="B10" s="21" t="str">
        <f t="shared" si="0"/>
        <v>80002187</v>
      </c>
      <c r="C10" s="21" t="s">
        <v>2534</v>
      </c>
      <c r="D10" s="22"/>
      <c r="E10" s="22" t="s">
        <v>7256</v>
      </c>
      <c r="F10" s="22" t="s">
        <v>1255</v>
      </c>
      <c r="G10" s="22" t="s">
        <v>328</v>
      </c>
      <c r="H10" s="17">
        <v>44762</v>
      </c>
      <c r="I10" s="22" t="s">
        <v>4587</v>
      </c>
    </row>
    <row r="11" spans="1:12">
      <c r="A11" s="22">
        <f t="shared" si="1"/>
        <v>7</v>
      </c>
      <c r="B11" s="21" t="str">
        <f t="shared" si="0"/>
        <v>80002324</v>
      </c>
      <c r="C11" s="21" t="s">
        <v>2466</v>
      </c>
      <c r="D11" s="22"/>
      <c r="E11" s="22" t="s">
        <v>2467</v>
      </c>
      <c r="F11" s="22" t="s">
        <v>1255</v>
      </c>
      <c r="G11" s="22" t="s">
        <v>328</v>
      </c>
      <c r="H11" s="17">
        <v>44762</v>
      </c>
      <c r="I11" s="22" t="s">
        <v>4587</v>
      </c>
    </row>
    <row r="12" spans="1:12">
      <c r="A12" s="22">
        <f t="shared" si="1"/>
        <v>8</v>
      </c>
      <c r="B12" s="21" t="str">
        <f t="shared" si="0"/>
        <v>80002343</v>
      </c>
      <c r="C12" s="21" t="s">
        <v>1705</v>
      </c>
      <c r="D12" s="22"/>
      <c r="E12" s="22" t="s">
        <v>1706</v>
      </c>
      <c r="F12" s="22" t="s">
        <v>1255</v>
      </c>
      <c r="G12" s="22" t="s">
        <v>393</v>
      </c>
      <c r="H12" s="17">
        <v>44897</v>
      </c>
      <c r="I12" s="22" t="s">
        <v>4587</v>
      </c>
    </row>
    <row r="13" spans="1:12">
      <c r="A13" s="22"/>
      <c r="B13" s="21"/>
      <c r="C13" s="21"/>
      <c r="D13" s="22"/>
      <c r="E13" s="22"/>
      <c r="F13" s="22"/>
      <c r="G13" s="22"/>
      <c r="H13" s="17"/>
      <c r="I13" s="22"/>
    </row>
    <row r="14" spans="1:12">
      <c r="A14" s="22"/>
      <c r="B14" s="21"/>
      <c r="C14" s="21"/>
      <c r="D14" s="22"/>
      <c r="E14" s="22"/>
      <c r="F14" s="22"/>
      <c r="G14" s="22"/>
      <c r="H14" s="17"/>
      <c r="I14" s="22"/>
    </row>
    <row r="15" spans="1:12">
      <c r="A15" s="22"/>
      <c r="B15" s="21"/>
      <c r="C15" s="21"/>
      <c r="D15" s="22"/>
      <c r="E15" s="22"/>
      <c r="F15" s="22"/>
      <c r="G15" s="22"/>
      <c r="H15" s="17"/>
      <c r="I15" s="22"/>
    </row>
    <row r="16" spans="1:12">
      <c r="A16" s="22"/>
      <c r="B16" s="21"/>
      <c r="C16" s="21"/>
      <c r="D16" s="22"/>
      <c r="E16" s="22"/>
      <c r="F16" s="22"/>
      <c r="G16" s="22"/>
      <c r="H16" s="17"/>
      <c r="I16" s="22"/>
    </row>
    <row r="17" spans="1:9">
      <c r="A17" s="22"/>
      <c r="B17" s="21"/>
      <c r="C17" s="21"/>
      <c r="D17" s="22"/>
      <c r="E17" s="22"/>
      <c r="F17" s="22"/>
      <c r="G17" s="22"/>
      <c r="H17" s="17"/>
      <c r="I17" s="22"/>
    </row>
    <row r="18" spans="1:9">
      <c r="A18" s="22"/>
      <c r="B18" s="21"/>
      <c r="C18" s="21"/>
      <c r="D18" s="22"/>
      <c r="E18" s="22"/>
      <c r="F18" s="22"/>
      <c r="G18" s="22"/>
      <c r="H18" s="17"/>
      <c r="I18" s="22"/>
    </row>
    <row r="19" spans="1:9">
      <c r="A19" s="22"/>
      <c r="B19" s="21"/>
      <c r="C19" s="21"/>
      <c r="D19" s="22"/>
      <c r="E19" s="22"/>
      <c r="F19" s="22"/>
      <c r="G19" s="22"/>
      <c r="H19" s="17"/>
      <c r="I19" s="22"/>
    </row>
    <row r="20" spans="1:9">
      <c r="A20" s="22"/>
      <c r="B20" s="21"/>
      <c r="C20" s="21"/>
      <c r="D20" s="22"/>
      <c r="E20" s="22"/>
      <c r="F20" s="22"/>
      <c r="G20" s="22"/>
      <c r="H20" s="17"/>
      <c r="I20" s="22"/>
    </row>
    <row r="21" spans="1:9">
      <c r="A21" s="22"/>
      <c r="B21" s="21"/>
      <c r="C21" s="21"/>
      <c r="D21" s="22"/>
      <c r="E21" s="22"/>
      <c r="F21" s="22"/>
      <c r="G21" s="22"/>
      <c r="H21" s="17"/>
      <c r="I21" s="22"/>
    </row>
    <row r="22" spans="1:9">
      <c r="A22" s="22"/>
      <c r="B22" s="21"/>
      <c r="C22" s="21"/>
      <c r="D22" s="22"/>
      <c r="E22" s="22"/>
      <c r="F22" s="22"/>
      <c r="G22" s="22"/>
      <c r="H22" s="17"/>
      <c r="I22" s="22"/>
    </row>
    <row r="23" spans="1:9">
      <c r="A23" s="22"/>
      <c r="B23" s="21"/>
      <c r="C23" s="21"/>
      <c r="D23" s="22"/>
      <c r="E23" s="22"/>
      <c r="F23" s="22"/>
      <c r="G23" s="22"/>
      <c r="H23" s="17"/>
      <c r="I23" s="22"/>
    </row>
    <row r="24" spans="1:9">
      <c r="A24" s="22"/>
      <c r="B24" s="21"/>
      <c r="C24" s="21"/>
      <c r="D24" s="22"/>
      <c r="E24" s="22"/>
      <c r="F24" s="22"/>
      <c r="G24" s="22"/>
      <c r="H24" s="17"/>
      <c r="I24" s="22"/>
    </row>
    <row r="25" spans="1:9">
      <c r="A25" s="22"/>
      <c r="B25" s="21"/>
      <c r="C25" s="21"/>
      <c r="D25" s="22"/>
      <c r="E25" s="22"/>
      <c r="F25" s="22"/>
      <c r="G25" s="22"/>
      <c r="H25" s="17"/>
      <c r="I25" s="22"/>
    </row>
    <row r="26" spans="1:9">
      <c r="A26" s="22"/>
      <c r="B26" s="21"/>
      <c r="C26" s="21"/>
      <c r="D26" s="22"/>
      <c r="E26" s="22"/>
      <c r="F26" s="22"/>
      <c r="G26" s="22"/>
      <c r="H26" s="17"/>
      <c r="I26" s="22"/>
    </row>
    <row r="27" spans="1:9">
      <c r="A27" s="22"/>
      <c r="B27" s="21"/>
      <c r="C27" s="21"/>
      <c r="D27" s="22"/>
      <c r="E27" s="22"/>
      <c r="F27" s="22"/>
      <c r="G27" s="22"/>
      <c r="H27" s="17"/>
      <c r="I27" s="22"/>
    </row>
    <row r="28" spans="1:9">
      <c r="A28" s="22"/>
      <c r="B28" s="21"/>
      <c r="C28" s="21"/>
      <c r="D28" s="22"/>
      <c r="E28" s="22"/>
      <c r="F28" s="22"/>
      <c r="G28" s="22"/>
      <c r="H28" s="17"/>
      <c r="I28" s="22"/>
    </row>
    <row r="29" spans="1:9">
      <c r="A29" s="22"/>
      <c r="B29" s="21"/>
      <c r="C29" s="21"/>
      <c r="D29" s="22"/>
      <c r="E29" s="22"/>
      <c r="F29" s="22"/>
      <c r="G29" s="22"/>
      <c r="H29" s="17"/>
      <c r="I29" s="22"/>
    </row>
    <row r="30" spans="1:9">
      <c r="A30" s="22"/>
      <c r="B30" s="21"/>
      <c r="C30" s="21"/>
      <c r="D30" s="22"/>
      <c r="E30" s="22"/>
      <c r="F30" s="22"/>
      <c r="G30" s="22"/>
      <c r="H30" s="17"/>
      <c r="I30" s="22"/>
    </row>
    <row r="31" spans="1:9">
      <c r="A31" s="22"/>
      <c r="B31" s="21"/>
      <c r="C31" s="21"/>
      <c r="D31" s="22"/>
      <c r="E31" s="22"/>
      <c r="F31" s="22"/>
      <c r="G31" s="22"/>
      <c r="H31" s="17"/>
      <c r="I31" s="22"/>
    </row>
    <row r="32" spans="1:9">
      <c r="A32" s="22"/>
      <c r="B32" s="21"/>
      <c r="C32" s="21"/>
      <c r="D32" s="22"/>
      <c r="E32" s="22"/>
      <c r="F32" s="22"/>
      <c r="G32" s="22"/>
      <c r="H32" s="17"/>
      <c r="I32" s="22"/>
    </row>
    <row r="33" spans="1:9">
      <c r="A33" s="22"/>
      <c r="B33" s="21"/>
      <c r="C33" s="21"/>
      <c r="D33" s="22"/>
      <c r="E33" s="22"/>
      <c r="F33" s="22"/>
      <c r="G33" s="22"/>
      <c r="H33" s="17"/>
      <c r="I33" s="22"/>
    </row>
    <row r="34" spans="1:9">
      <c r="A34" s="22"/>
      <c r="B34" s="21"/>
      <c r="C34" s="21"/>
      <c r="D34" s="22"/>
      <c r="E34" s="22"/>
      <c r="F34" s="22"/>
      <c r="G34" s="22"/>
      <c r="H34" s="17"/>
      <c r="I34" s="22"/>
    </row>
    <row r="35" spans="1:9">
      <c r="A35" s="22"/>
      <c r="B35" s="21"/>
      <c r="C35" s="21"/>
      <c r="D35" s="22"/>
      <c r="E35" s="22"/>
      <c r="F35" s="22"/>
      <c r="G35" s="22"/>
      <c r="H35" s="17"/>
      <c r="I35" s="22"/>
    </row>
    <row r="36" spans="1:9">
      <c r="A36" s="22"/>
      <c r="B36" s="21"/>
      <c r="C36" s="21"/>
      <c r="D36" s="22"/>
      <c r="E36" s="22"/>
      <c r="F36" s="22"/>
      <c r="G36" s="22"/>
      <c r="H36" s="17"/>
      <c r="I36" s="22"/>
    </row>
    <row r="37" spans="1:9">
      <c r="A37" s="22"/>
      <c r="B37" s="21"/>
      <c r="C37" s="21"/>
      <c r="D37" s="22"/>
      <c r="E37" s="22"/>
      <c r="F37" s="22"/>
      <c r="G37" s="22"/>
      <c r="H37" s="17"/>
      <c r="I37" s="22"/>
    </row>
    <row r="38" spans="1:9">
      <c r="A38" s="22"/>
      <c r="B38" s="21"/>
      <c r="C38" s="21"/>
      <c r="D38" s="22"/>
      <c r="E38" s="22"/>
      <c r="F38" s="22"/>
      <c r="G38" s="22"/>
      <c r="H38" s="17"/>
      <c r="I38" s="22"/>
    </row>
    <row r="39" spans="1:9">
      <c r="A39" s="22"/>
      <c r="B39" s="21"/>
      <c r="C39" s="21"/>
      <c r="D39" s="22"/>
      <c r="E39" s="22"/>
      <c r="F39" s="22"/>
      <c r="G39" s="22"/>
      <c r="H39" s="17"/>
      <c r="I39" s="22"/>
    </row>
    <row r="40" spans="1:9">
      <c r="A40" s="22"/>
      <c r="B40" s="21"/>
      <c r="C40" s="21"/>
      <c r="D40" s="22"/>
      <c r="E40" s="22"/>
      <c r="F40" s="22"/>
      <c r="G40" s="22"/>
      <c r="H40" s="17"/>
      <c r="I40" s="22"/>
    </row>
    <row r="41" spans="1:9">
      <c r="A41" s="22"/>
      <c r="B41" s="21"/>
      <c r="C41" s="21"/>
      <c r="D41" s="22"/>
      <c r="E41" s="22"/>
      <c r="F41" s="22"/>
      <c r="G41" s="22"/>
      <c r="H41" s="17"/>
      <c r="I41" s="22"/>
    </row>
    <row r="42" spans="1:9">
      <c r="A42" s="22"/>
      <c r="B42" s="21"/>
      <c r="C42" s="21"/>
      <c r="D42" s="22"/>
      <c r="E42" s="22"/>
      <c r="F42" s="22"/>
      <c r="G42" s="22"/>
      <c r="H42" s="17"/>
      <c r="I42" s="22"/>
    </row>
    <row r="43" spans="1:9">
      <c r="A43" s="22"/>
      <c r="B43" s="21"/>
      <c r="C43" s="21"/>
      <c r="D43" s="22"/>
      <c r="E43" s="22"/>
      <c r="F43" s="22"/>
      <c r="G43" s="22"/>
      <c r="H43" s="17"/>
      <c r="I43" s="22"/>
    </row>
    <row r="44" spans="1:9">
      <c r="A44" s="22"/>
      <c r="B44" s="21"/>
      <c r="C44" s="21"/>
      <c r="D44" s="22"/>
      <c r="E44" s="22"/>
      <c r="F44" s="22"/>
      <c r="G44" s="22"/>
      <c r="H44" s="17"/>
      <c r="I44" s="22"/>
    </row>
    <row r="45" spans="1:9">
      <c r="A45" s="22"/>
      <c r="B45" s="21"/>
      <c r="C45" s="21"/>
      <c r="D45" s="22"/>
      <c r="E45" s="22"/>
      <c r="F45" s="22"/>
      <c r="G45" s="22"/>
      <c r="H45" s="17"/>
      <c r="I45" s="22"/>
    </row>
    <row r="46" spans="1:9">
      <c r="A46" s="22"/>
      <c r="B46" s="21"/>
      <c r="C46" s="21"/>
      <c r="D46" s="22"/>
      <c r="E46" s="22"/>
      <c r="F46" s="22"/>
      <c r="G46" s="22"/>
      <c r="H46" s="17"/>
      <c r="I46" s="22"/>
    </row>
    <row r="47" spans="1:9">
      <c r="A47" s="22"/>
      <c r="B47" s="21"/>
      <c r="C47" s="21"/>
      <c r="D47" s="22"/>
      <c r="E47" s="22"/>
      <c r="F47" s="22"/>
      <c r="G47" s="22"/>
      <c r="H47" s="17"/>
      <c r="I47" s="22"/>
    </row>
    <row r="48" spans="1:9">
      <c r="A48" s="22"/>
      <c r="B48" s="21"/>
      <c r="C48" s="22"/>
      <c r="D48" s="22"/>
      <c r="E48" s="22"/>
      <c r="F48" s="22"/>
      <c r="G48" s="22"/>
      <c r="H48" s="17"/>
      <c r="I48" s="22"/>
    </row>
    <row r="49" spans="1:9">
      <c r="A49" s="22"/>
      <c r="B49" s="21"/>
      <c r="C49" s="21"/>
      <c r="D49" s="22"/>
      <c r="E49" s="22"/>
      <c r="F49" s="22"/>
      <c r="G49" s="22"/>
      <c r="H49" s="17"/>
      <c r="I49" s="22"/>
    </row>
    <row r="50" spans="1:9">
      <c r="A50" s="22"/>
      <c r="B50" s="21"/>
      <c r="C50" s="21"/>
      <c r="D50" s="22"/>
      <c r="E50" s="22"/>
      <c r="F50" s="22"/>
      <c r="G50" s="22"/>
      <c r="H50" s="17"/>
      <c r="I50" s="22"/>
    </row>
    <row r="51" spans="1:9">
      <c r="A51" s="22"/>
      <c r="B51" s="21"/>
      <c r="C51" s="21"/>
      <c r="D51" s="22"/>
      <c r="E51" s="22"/>
      <c r="F51" s="22"/>
      <c r="G51" s="22"/>
      <c r="H51" s="17"/>
      <c r="I51" s="22"/>
    </row>
    <row r="52" spans="1:9">
      <c r="A52" s="22"/>
      <c r="B52" s="21"/>
      <c r="C52" s="21"/>
      <c r="D52" s="22"/>
      <c r="E52" s="22"/>
      <c r="F52" s="22"/>
      <c r="G52" s="22"/>
      <c r="H52" s="17"/>
      <c r="I52" s="22"/>
    </row>
    <row r="53" spans="1:9">
      <c r="A53" s="22"/>
      <c r="B53" s="21"/>
      <c r="C53" s="21"/>
      <c r="D53" s="22"/>
      <c r="E53" s="22"/>
      <c r="F53" s="22"/>
      <c r="G53" s="22"/>
      <c r="H53" s="17"/>
      <c r="I53" s="22"/>
    </row>
    <row r="54" spans="1:9">
      <c r="A54" s="22"/>
      <c r="B54" s="21"/>
      <c r="C54" s="21"/>
      <c r="D54" s="22"/>
      <c r="E54" s="22"/>
      <c r="F54" s="22"/>
      <c r="G54" s="22"/>
      <c r="H54" s="17"/>
      <c r="I54" s="22"/>
    </row>
    <row r="55" spans="1:9">
      <c r="A55" s="22"/>
      <c r="B55" s="21"/>
      <c r="C55" s="21"/>
      <c r="D55" s="22"/>
      <c r="E55" s="22"/>
      <c r="F55" s="22"/>
      <c r="G55" s="22"/>
      <c r="H55" s="17"/>
      <c r="I55" s="22"/>
    </row>
    <row r="56" spans="1:9">
      <c r="A56" s="22"/>
      <c r="B56" s="21"/>
      <c r="C56" s="21"/>
      <c r="D56" s="22"/>
      <c r="E56" s="22"/>
      <c r="F56" s="22"/>
      <c r="G56" s="22"/>
      <c r="H56" s="17"/>
      <c r="I56" s="22"/>
    </row>
    <row r="57" spans="1:9">
      <c r="A57" s="22"/>
      <c r="B57" s="21"/>
      <c r="C57" s="21"/>
      <c r="D57" s="22"/>
      <c r="E57" s="22"/>
      <c r="F57" s="22"/>
      <c r="G57" s="22"/>
      <c r="H57" s="17"/>
      <c r="I57" s="22"/>
    </row>
    <row r="58" spans="1:9">
      <c r="A58" s="22"/>
      <c r="B58" s="21"/>
      <c r="C58" s="21"/>
      <c r="D58" s="22"/>
      <c r="E58" s="22"/>
      <c r="F58" s="22"/>
      <c r="G58" s="22"/>
      <c r="H58" s="17"/>
      <c r="I58" s="22"/>
    </row>
    <row r="59" spans="1:9">
      <c r="A59" s="22"/>
      <c r="B59" s="21"/>
      <c r="C59" s="21"/>
      <c r="D59" s="22"/>
      <c r="E59" s="22"/>
      <c r="F59" s="22"/>
      <c r="G59" s="22"/>
      <c r="H59" s="17"/>
      <c r="I59" s="22"/>
    </row>
    <row r="60" spans="1:9">
      <c r="A60" s="22"/>
      <c r="B60" s="21"/>
      <c r="C60" s="21"/>
      <c r="D60" s="22"/>
      <c r="E60" s="22"/>
      <c r="F60" s="22"/>
      <c r="G60" s="22"/>
      <c r="H60" s="17"/>
      <c r="I60" s="22"/>
    </row>
    <row r="61" spans="1:9">
      <c r="A61" s="22"/>
      <c r="B61" s="21"/>
      <c r="C61" s="21"/>
      <c r="D61" s="22"/>
      <c r="E61" s="22"/>
      <c r="F61" s="22"/>
      <c r="G61" s="22"/>
      <c r="H61" s="17"/>
      <c r="I61" s="22"/>
    </row>
    <row r="62" spans="1:9">
      <c r="A62" s="22"/>
      <c r="B62" s="21"/>
      <c r="C62" s="21"/>
      <c r="D62" s="22"/>
      <c r="E62" s="22"/>
      <c r="F62" s="22"/>
      <c r="G62" s="22"/>
      <c r="H62" s="17"/>
      <c r="I62" s="22"/>
    </row>
    <row r="63" spans="1:9">
      <c r="A63" s="22"/>
      <c r="B63" s="21"/>
      <c r="C63" s="21"/>
      <c r="D63" s="22"/>
      <c r="E63" s="22"/>
      <c r="F63" s="22"/>
      <c r="G63" s="22"/>
      <c r="H63" s="17"/>
      <c r="I63" s="22"/>
    </row>
    <row r="64" spans="1:9">
      <c r="A64" s="22"/>
      <c r="B64" s="21"/>
      <c r="C64" s="21"/>
      <c r="D64" s="22"/>
      <c r="E64" s="22"/>
      <c r="F64" s="22"/>
      <c r="G64" s="22"/>
      <c r="H64" s="17"/>
      <c r="I64" s="22"/>
    </row>
    <row r="65" spans="1:9">
      <c r="A65" s="22"/>
      <c r="B65" s="21"/>
      <c r="C65" s="21"/>
      <c r="D65" s="22"/>
      <c r="E65" s="22"/>
      <c r="F65" s="22"/>
      <c r="G65" s="22"/>
      <c r="H65" s="17"/>
      <c r="I65" s="22"/>
    </row>
    <row r="66" spans="1:9">
      <c r="A66" s="22"/>
      <c r="B66" s="21"/>
      <c r="C66" s="21"/>
      <c r="D66" s="22"/>
      <c r="E66" s="22"/>
      <c r="F66" s="22"/>
      <c r="G66" s="22"/>
      <c r="H66" s="17"/>
      <c r="I66" s="22"/>
    </row>
    <row r="67" spans="1:9">
      <c r="A67" s="22"/>
      <c r="B67" s="21"/>
      <c r="C67" s="21"/>
      <c r="D67" s="22"/>
      <c r="E67" s="22"/>
      <c r="F67" s="22"/>
      <c r="G67" s="22"/>
      <c r="H67" s="17"/>
      <c r="I67" s="22"/>
    </row>
    <row r="68" spans="1:9">
      <c r="A68" s="22"/>
      <c r="B68" s="21"/>
      <c r="C68" s="21"/>
      <c r="D68" s="22"/>
      <c r="E68" s="22"/>
      <c r="F68" s="22"/>
      <c r="G68" s="22"/>
      <c r="H68" s="17"/>
      <c r="I68" s="22"/>
    </row>
    <row r="69" spans="1:9">
      <c r="A69" s="22"/>
      <c r="B69" s="21"/>
      <c r="C69" s="21"/>
      <c r="D69" s="22"/>
      <c r="E69" s="22"/>
      <c r="F69" s="22"/>
      <c r="G69" s="22"/>
      <c r="H69" s="17"/>
      <c r="I69" s="22"/>
    </row>
    <row r="70" spans="1:9">
      <c r="A70" s="22"/>
      <c r="B70" s="21"/>
      <c r="C70" s="21"/>
      <c r="D70" s="22"/>
      <c r="E70" s="22"/>
      <c r="F70" s="22"/>
      <c r="G70" s="22"/>
      <c r="H70" s="17"/>
      <c r="I70" s="22"/>
    </row>
    <row r="71" spans="1:9">
      <c r="A71" s="22"/>
      <c r="B71" s="21"/>
      <c r="C71" s="21"/>
      <c r="D71" s="22"/>
      <c r="E71" s="22"/>
      <c r="F71" s="22"/>
      <c r="G71" s="22"/>
      <c r="H71" s="17"/>
      <c r="I71" s="22"/>
    </row>
    <row r="72" spans="1:9">
      <c r="A72" s="22"/>
      <c r="B72" s="21"/>
      <c r="C72" s="21"/>
      <c r="D72" s="22"/>
      <c r="E72" s="22"/>
      <c r="F72" s="22"/>
      <c r="G72" s="22"/>
      <c r="H72" s="17"/>
      <c r="I72" s="22"/>
    </row>
    <row r="73" spans="1:9">
      <c r="A73" s="22"/>
      <c r="B73" s="21"/>
      <c r="C73" s="21"/>
      <c r="D73" s="22"/>
      <c r="E73" s="22"/>
      <c r="F73" s="22"/>
      <c r="G73" s="22"/>
      <c r="H73" s="17"/>
      <c r="I73" s="22"/>
    </row>
    <row r="74" spans="1:9">
      <c r="A74" s="22"/>
      <c r="B74" s="21"/>
      <c r="C74" s="21"/>
      <c r="D74" s="22"/>
      <c r="E74" s="22"/>
      <c r="F74" s="22"/>
      <c r="G74" s="22"/>
      <c r="H74" s="17"/>
      <c r="I74" s="22"/>
    </row>
    <row r="75" spans="1:9">
      <c r="A75" s="22"/>
      <c r="B75" s="21"/>
      <c r="C75" s="21"/>
      <c r="D75" s="22"/>
      <c r="E75" s="22"/>
      <c r="F75" s="22"/>
      <c r="G75" s="22"/>
      <c r="H75" s="17"/>
      <c r="I75" s="22"/>
    </row>
    <row r="76" spans="1:9">
      <c r="A76" s="22"/>
      <c r="B76" s="21"/>
      <c r="C76" s="21"/>
      <c r="D76" s="22"/>
      <c r="E76" s="22"/>
      <c r="F76" s="22"/>
      <c r="G76" s="22"/>
      <c r="H76" s="17"/>
      <c r="I76" s="22"/>
    </row>
    <row r="77" spans="1:9">
      <c r="A77" s="22"/>
      <c r="B77" s="21"/>
      <c r="C77" s="21"/>
      <c r="D77" s="22"/>
      <c r="E77" s="22"/>
      <c r="F77" s="22"/>
      <c r="G77" s="22"/>
      <c r="H77" s="17"/>
      <c r="I77" s="22"/>
    </row>
    <row r="78" spans="1:9">
      <c r="A78" s="22"/>
      <c r="B78" s="21"/>
      <c r="C78" s="21"/>
      <c r="D78" s="22"/>
      <c r="E78" s="22"/>
      <c r="F78" s="22"/>
      <c r="G78" s="22"/>
      <c r="H78" s="17"/>
      <c r="I78" s="22"/>
    </row>
    <row r="79" spans="1:9">
      <c r="A79" s="22"/>
      <c r="B79" s="21"/>
      <c r="C79" s="21"/>
      <c r="D79" s="22"/>
      <c r="E79" s="22"/>
      <c r="F79" s="22"/>
      <c r="G79" s="22"/>
      <c r="H79" s="17"/>
      <c r="I79" s="22"/>
    </row>
    <row r="80" spans="1:9">
      <c r="A80" s="22"/>
      <c r="B80" s="21"/>
      <c r="C80" s="21"/>
      <c r="D80" s="22"/>
      <c r="E80" s="22"/>
      <c r="F80" s="22"/>
      <c r="G80" s="22"/>
      <c r="H80" s="17"/>
      <c r="I80" s="22"/>
    </row>
    <row r="81" spans="1:9">
      <c r="A81" s="22"/>
      <c r="B81" s="21"/>
      <c r="C81" s="21"/>
      <c r="D81" s="22"/>
      <c r="E81" s="22"/>
      <c r="F81" s="22"/>
      <c r="G81" s="22"/>
      <c r="H81" s="17"/>
      <c r="I81" s="22"/>
    </row>
    <row r="82" spans="1:9">
      <c r="A82" s="22"/>
      <c r="B82" s="21"/>
      <c r="C82" s="21"/>
      <c r="D82" s="22"/>
      <c r="E82" s="22"/>
      <c r="F82" s="22"/>
      <c r="G82" s="22"/>
      <c r="H82" s="17"/>
      <c r="I82" s="22"/>
    </row>
    <row r="83" spans="1:9">
      <c r="A83" s="22"/>
      <c r="B83" s="21"/>
      <c r="C83" s="21"/>
      <c r="D83" s="22"/>
      <c r="E83" s="22"/>
      <c r="F83" s="22"/>
      <c r="G83" s="22"/>
      <c r="H83" s="17"/>
      <c r="I83" s="22"/>
    </row>
    <row r="84" spans="1:9">
      <c r="A84" s="22"/>
      <c r="B84" s="21"/>
      <c r="C84" s="21"/>
      <c r="D84" s="22"/>
      <c r="E84" s="22"/>
      <c r="F84" s="22"/>
      <c r="G84" s="22"/>
      <c r="H84" s="17"/>
      <c r="I84" s="22"/>
    </row>
    <row r="85" spans="1:9">
      <c r="A85" s="22"/>
      <c r="B85" s="21"/>
      <c r="C85" s="21"/>
      <c r="D85" s="22"/>
      <c r="E85" s="22"/>
      <c r="F85" s="22"/>
      <c r="G85" s="22"/>
      <c r="H85" s="17"/>
      <c r="I85" s="22"/>
    </row>
    <row r="86" spans="1:9">
      <c r="A86" s="22"/>
      <c r="B86" s="21"/>
      <c r="C86" s="21"/>
      <c r="D86" s="22"/>
      <c r="E86" s="22"/>
      <c r="F86" s="22"/>
      <c r="G86" s="22"/>
      <c r="H86" s="17"/>
      <c r="I86" s="22"/>
    </row>
    <row r="87" spans="1:9">
      <c r="A87" s="22"/>
      <c r="B87" s="21"/>
      <c r="C87" s="21"/>
      <c r="D87" s="22"/>
      <c r="E87" s="22"/>
      <c r="F87" s="22"/>
      <c r="G87" s="22"/>
      <c r="H87" s="17"/>
      <c r="I87" s="22"/>
    </row>
    <row r="88" spans="1:9">
      <c r="A88" s="22"/>
      <c r="B88" s="21"/>
      <c r="C88" s="21"/>
      <c r="D88" s="22"/>
      <c r="E88" s="22"/>
      <c r="F88" s="22"/>
      <c r="G88" s="22"/>
      <c r="H88" s="17"/>
      <c r="I88" s="22"/>
    </row>
    <row r="89" spans="1:9">
      <c r="A89" s="22"/>
      <c r="B89" s="21"/>
      <c r="C89" s="21"/>
      <c r="D89" s="22"/>
      <c r="E89" s="22"/>
      <c r="F89" s="22"/>
      <c r="G89" s="22"/>
      <c r="H89" s="17"/>
      <c r="I89" s="22"/>
    </row>
    <row r="90" spans="1:9">
      <c r="A90" s="22"/>
      <c r="B90" s="21"/>
      <c r="C90" s="21"/>
      <c r="D90" s="22"/>
      <c r="E90" s="22"/>
      <c r="F90" s="22"/>
      <c r="G90" s="22"/>
      <c r="H90" s="17"/>
      <c r="I90" s="22"/>
    </row>
    <row r="91" spans="1:9">
      <c r="A91" s="22"/>
      <c r="B91" s="21"/>
      <c r="C91" s="21"/>
      <c r="D91" s="22"/>
      <c r="E91" s="22"/>
      <c r="F91" s="22"/>
      <c r="G91" s="22"/>
      <c r="H91" s="17"/>
      <c r="I91" s="22"/>
    </row>
    <row r="92" spans="1:9">
      <c r="A92" s="22"/>
      <c r="B92" s="21"/>
      <c r="C92" s="21"/>
      <c r="D92" s="22"/>
      <c r="E92" s="22"/>
      <c r="F92" s="22"/>
      <c r="G92" s="22"/>
      <c r="H92" s="17"/>
      <c r="I92" s="22"/>
    </row>
    <row r="93" spans="1:9">
      <c r="A93" s="22"/>
      <c r="B93" s="21"/>
      <c r="C93" s="21"/>
      <c r="D93" s="22"/>
      <c r="E93" s="22"/>
      <c r="F93" s="22"/>
      <c r="G93" s="22"/>
      <c r="H93" s="17"/>
      <c r="I93" s="22"/>
    </row>
    <row r="94" spans="1:9">
      <c r="A94" s="22"/>
      <c r="B94" s="21"/>
      <c r="C94" s="21"/>
      <c r="D94" s="22"/>
      <c r="E94" s="22"/>
      <c r="F94" s="22"/>
      <c r="G94" s="22"/>
      <c r="H94" s="17"/>
      <c r="I94" s="22"/>
    </row>
    <row r="95" spans="1:9">
      <c r="A95" s="22"/>
      <c r="B95" s="21"/>
      <c r="C95" s="21"/>
      <c r="D95" s="22"/>
      <c r="E95" s="22"/>
      <c r="F95" s="22"/>
      <c r="G95" s="22"/>
      <c r="H95" s="17"/>
      <c r="I95" s="22"/>
    </row>
    <row r="96" spans="1:9">
      <c r="A96" s="22"/>
      <c r="B96" s="21"/>
      <c r="C96" s="21"/>
      <c r="D96" s="22"/>
      <c r="E96" s="22"/>
      <c r="F96" s="22"/>
      <c r="G96" s="22"/>
      <c r="H96" s="17"/>
      <c r="I96" s="22"/>
    </row>
    <row r="97" spans="1:9">
      <c r="A97" s="22"/>
      <c r="B97" s="21"/>
      <c r="C97" s="21"/>
      <c r="D97" s="22"/>
      <c r="E97" s="22"/>
      <c r="F97" s="22"/>
      <c r="G97" s="22"/>
      <c r="H97" s="17"/>
      <c r="I97" s="22"/>
    </row>
    <row r="98" spans="1:9">
      <c r="A98" s="22"/>
      <c r="B98" s="21"/>
      <c r="C98" s="21"/>
      <c r="D98" s="22"/>
      <c r="E98" s="22"/>
      <c r="F98" s="22"/>
      <c r="G98" s="22"/>
      <c r="H98" s="17"/>
      <c r="I98" s="22"/>
    </row>
    <row r="99" spans="1:9">
      <c r="A99" s="22"/>
      <c r="B99" s="21"/>
      <c r="C99" s="21"/>
      <c r="D99" s="22"/>
      <c r="E99" s="22"/>
      <c r="F99" s="22"/>
      <c r="G99" s="22"/>
      <c r="H99" s="17"/>
      <c r="I99" s="22"/>
    </row>
    <row r="100" spans="1:9">
      <c r="A100" s="22"/>
      <c r="B100" s="21"/>
      <c r="C100" s="21"/>
      <c r="D100" s="22"/>
      <c r="E100" s="22"/>
      <c r="F100" s="22"/>
      <c r="G100" s="22"/>
      <c r="H100" s="17"/>
      <c r="I100" s="22"/>
    </row>
    <row r="101" spans="1:9">
      <c r="A101" s="22"/>
      <c r="B101" s="21"/>
      <c r="C101" s="21"/>
      <c r="D101" s="22"/>
      <c r="E101" s="22"/>
      <c r="F101" s="22"/>
      <c r="G101" s="22"/>
      <c r="H101" s="17"/>
      <c r="I101" s="22"/>
    </row>
    <row r="102" spans="1:9">
      <c r="A102" s="22"/>
      <c r="B102" s="21"/>
      <c r="C102" s="21"/>
      <c r="D102" s="22"/>
      <c r="E102" s="22"/>
      <c r="F102" s="22"/>
      <c r="G102" s="22"/>
      <c r="H102" s="17"/>
      <c r="I102" s="22"/>
    </row>
    <row r="103" spans="1:9">
      <c r="A103" s="22"/>
      <c r="B103" s="21"/>
      <c r="C103" s="21"/>
      <c r="D103" s="22"/>
      <c r="E103" s="22"/>
      <c r="F103" s="22"/>
      <c r="G103" s="22"/>
      <c r="H103" s="17"/>
      <c r="I103" s="22"/>
    </row>
    <row r="104" spans="1:9">
      <c r="A104" s="22"/>
      <c r="B104" s="21"/>
      <c r="C104" s="21"/>
      <c r="D104" s="22"/>
      <c r="E104" s="22"/>
      <c r="F104" s="22"/>
      <c r="G104" s="22"/>
      <c r="H104" s="17"/>
      <c r="I104" s="22"/>
    </row>
    <row r="105" spans="1:9">
      <c r="A105" s="22"/>
      <c r="B105" s="21"/>
      <c r="C105" s="21"/>
      <c r="D105" s="22"/>
      <c r="E105" s="22"/>
      <c r="F105" s="22"/>
      <c r="G105" s="22"/>
      <c r="H105" s="17"/>
      <c r="I105" s="22"/>
    </row>
    <row r="106" spans="1:9">
      <c r="A106" s="22"/>
      <c r="B106" s="21"/>
      <c r="C106" s="21"/>
      <c r="D106" s="22"/>
      <c r="E106" s="22"/>
      <c r="F106" s="22"/>
      <c r="G106" s="22"/>
      <c r="H106" s="17"/>
      <c r="I106" s="22"/>
    </row>
    <row r="107" spans="1:9">
      <c r="A107" s="22"/>
      <c r="B107" s="21"/>
      <c r="C107" s="21"/>
      <c r="D107" s="22"/>
      <c r="E107" s="22"/>
      <c r="F107" s="22"/>
      <c r="G107" s="22"/>
      <c r="H107" s="17"/>
      <c r="I107" s="22"/>
    </row>
    <row r="108" spans="1:9">
      <c r="A108" s="22"/>
      <c r="B108" s="21"/>
      <c r="C108" s="21"/>
      <c r="D108" s="22"/>
      <c r="E108" s="22"/>
      <c r="F108" s="22"/>
      <c r="G108" s="22"/>
      <c r="H108" s="17"/>
      <c r="I108" s="22"/>
    </row>
    <row r="109" spans="1:9">
      <c r="A109" s="22"/>
      <c r="B109" s="21"/>
      <c r="C109" s="21"/>
      <c r="D109" s="22"/>
      <c r="E109" s="22"/>
      <c r="F109" s="22"/>
      <c r="G109" s="22"/>
      <c r="H109" s="17"/>
      <c r="I109" s="22"/>
    </row>
    <row r="110" spans="1:9">
      <c r="A110" s="22"/>
      <c r="B110" s="21"/>
      <c r="C110" s="21"/>
      <c r="D110" s="22"/>
      <c r="E110" s="22"/>
      <c r="F110" s="22"/>
      <c r="G110" s="22"/>
      <c r="H110" s="17"/>
      <c r="I110" s="22"/>
    </row>
    <row r="111" spans="1:9">
      <c r="A111" s="22"/>
      <c r="B111" s="21"/>
      <c r="C111" s="21"/>
      <c r="D111" s="22"/>
      <c r="E111" s="22"/>
      <c r="F111" s="22"/>
      <c r="G111" s="22"/>
      <c r="H111" s="17"/>
      <c r="I111" s="22"/>
    </row>
    <row r="112" spans="1:9">
      <c r="A112" s="22"/>
      <c r="B112" s="21"/>
      <c r="C112" s="21"/>
      <c r="D112" s="22"/>
      <c r="E112" s="22"/>
      <c r="F112" s="22"/>
      <c r="G112" s="22"/>
      <c r="H112" s="17"/>
      <c r="I112" s="22"/>
    </row>
    <row r="113" spans="1:9">
      <c r="A113" s="22"/>
      <c r="B113" s="21"/>
      <c r="C113" s="21"/>
      <c r="D113" s="22"/>
      <c r="E113" s="22"/>
      <c r="F113" s="22"/>
      <c r="G113" s="22"/>
      <c r="H113" s="17"/>
      <c r="I113" s="22"/>
    </row>
    <row r="114" spans="1:9">
      <c r="A114" s="22"/>
      <c r="B114" s="21"/>
      <c r="C114" s="21"/>
      <c r="D114" s="22"/>
      <c r="E114" s="22"/>
      <c r="F114" s="22"/>
      <c r="G114" s="22"/>
      <c r="H114" s="17"/>
      <c r="I114" s="22"/>
    </row>
    <row r="115" spans="1:9">
      <c r="A115" s="22"/>
      <c r="B115" s="21"/>
      <c r="C115" s="21"/>
      <c r="D115" s="22"/>
      <c r="E115" s="22"/>
      <c r="F115" s="22"/>
      <c r="G115" s="22"/>
      <c r="H115" s="17"/>
      <c r="I115" s="22"/>
    </row>
    <row r="116" spans="1:9">
      <c r="A116" s="22"/>
      <c r="B116" s="21"/>
      <c r="C116" s="21"/>
      <c r="D116" s="22"/>
      <c r="E116" s="22"/>
      <c r="F116" s="22"/>
      <c r="G116" s="22"/>
      <c r="H116" s="17"/>
      <c r="I116" s="22"/>
    </row>
    <row r="117" spans="1:9">
      <c r="A117" s="22"/>
      <c r="B117" s="21"/>
      <c r="C117" s="21"/>
      <c r="D117" s="22"/>
      <c r="E117" s="22"/>
      <c r="F117" s="22"/>
      <c r="G117" s="22"/>
      <c r="H117" s="17"/>
      <c r="I117" s="22"/>
    </row>
    <row r="118" spans="1:9">
      <c r="A118" s="22"/>
      <c r="B118" s="21"/>
      <c r="C118" s="21"/>
      <c r="D118" s="22"/>
      <c r="E118" s="22"/>
      <c r="F118" s="22"/>
      <c r="G118" s="22"/>
      <c r="H118" s="17"/>
      <c r="I118" s="22"/>
    </row>
    <row r="119" spans="1:9">
      <c r="A119" s="22"/>
      <c r="B119" s="21"/>
      <c r="C119" s="21"/>
      <c r="D119" s="22"/>
      <c r="E119" s="22"/>
      <c r="F119" s="22"/>
      <c r="G119" s="22"/>
      <c r="H119" s="17"/>
      <c r="I119" s="22"/>
    </row>
    <row r="120" spans="1:9">
      <c r="A120" s="22"/>
      <c r="B120" s="21"/>
      <c r="C120" s="21"/>
      <c r="D120" s="22"/>
      <c r="E120" s="22"/>
      <c r="F120" s="22"/>
      <c r="G120" s="22"/>
      <c r="H120" s="17"/>
      <c r="I120" s="22"/>
    </row>
    <row r="121" spans="1:9">
      <c r="A121" s="22"/>
      <c r="B121" s="21"/>
      <c r="C121" s="21"/>
      <c r="D121" s="22"/>
      <c r="E121" s="22"/>
      <c r="F121" s="22"/>
      <c r="G121" s="22"/>
      <c r="H121" s="17"/>
      <c r="I121" s="22"/>
    </row>
    <row r="122" spans="1:9">
      <c r="A122" s="22"/>
      <c r="B122" s="21"/>
      <c r="C122" s="21"/>
      <c r="D122" s="22"/>
      <c r="E122" s="22"/>
      <c r="F122" s="22"/>
      <c r="G122" s="22"/>
      <c r="H122" s="17"/>
      <c r="I122" s="22"/>
    </row>
    <row r="123" spans="1:9">
      <c r="A123" s="22"/>
      <c r="B123" s="21"/>
      <c r="C123" s="21"/>
      <c r="D123" s="22"/>
      <c r="E123" s="22"/>
      <c r="F123" s="22"/>
      <c r="G123" s="22"/>
      <c r="H123" s="17"/>
      <c r="I123" s="22"/>
    </row>
    <row r="124" spans="1:9">
      <c r="A124" s="22"/>
      <c r="B124" s="21"/>
      <c r="C124" s="21"/>
      <c r="D124" s="22"/>
      <c r="E124" s="22"/>
      <c r="F124" s="22"/>
      <c r="G124" s="22"/>
      <c r="H124" s="17"/>
      <c r="I124" s="22"/>
    </row>
    <row r="125" spans="1:9">
      <c r="A125" s="22"/>
      <c r="B125" s="21"/>
      <c r="C125" s="21"/>
      <c r="D125" s="22"/>
      <c r="E125" s="22"/>
      <c r="F125" s="22"/>
      <c r="G125" s="22"/>
      <c r="H125" s="17"/>
      <c r="I125" s="22"/>
    </row>
    <row r="126" spans="1:9">
      <c r="A126" s="22"/>
      <c r="B126" s="21"/>
      <c r="C126" s="21"/>
      <c r="D126" s="22"/>
      <c r="E126" s="22"/>
      <c r="F126" s="22"/>
      <c r="G126" s="22"/>
      <c r="H126" s="17"/>
      <c r="I126" s="22"/>
    </row>
    <row r="127" spans="1:9">
      <c r="A127" s="22"/>
      <c r="B127" s="21"/>
      <c r="C127" s="21"/>
      <c r="D127" s="22"/>
      <c r="E127" s="22"/>
      <c r="F127" s="22"/>
      <c r="G127" s="22"/>
      <c r="H127" s="17"/>
      <c r="I127" s="22"/>
    </row>
    <row r="128" spans="1:9">
      <c r="A128" s="22"/>
      <c r="B128" s="21"/>
      <c r="C128" s="21"/>
      <c r="D128" s="22"/>
      <c r="E128" s="22"/>
      <c r="F128" s="22"/>
      <c r="G128" s="22"/>
      <c r="H128" s="17"/>
      <c r="I128" s="22"/>
    </row>
    <row r="129" spans="1:9">
      <c r="A129" s="22"/>
      <c r="B129" s="21"/>
      <c r="C129" s="21"/>
      <c r="D129" s="22"/>
      <c r="E129" s="22"/>
      <c r="F129" s="22"/>
      <c r="G129" s="22"/>
      <c r="H129" s="17"/>
      <c r="I129" s="22"/>
    </row>
    <row r="130" spans="1:9">
      <c r="A130" s="22"/>
      <c r="B130" s="21"/>
      <c r="C130" s="21"/>
      <c r="D130" s="22"/>
      <c r="E130" s="22"/>
      <c r="F130" s="22"/>
      <c r="G130" s="22"/>
      <c r="H130" s="17"/>
      <c r="I130" s="22"/>
    </row>
    <row r="131" spans="1:9">
      <c r="A131" s="22"/>
      <c r="B131" s="21"/>
      <c r="C131" s="21"/>
      <c r="D131" s="22"/>
      <c r="E131" s="22"/>
      <c r="F131" s="22"/>
      <c r="G131" s="22"/>
      <c r="H131" s="17"/>
      <c r="I131" s="22"/>
    </row>
    <row r="132" spans="1:9">
      <c r="A132" s="22"/>
      <c r="B132" s="21"/>
      <c r="C132" s="21"/>
      <c r="D132" s="22"/>
      <c r="E132" s="22"/>
      <c r="F132" s="22"/>
      <c r="G132" s="22"/>
      <c r="H132" s="17"/>
      <c r="I132" s="22"/>
    </row>
    <row r="133" spans="1:9">
      <c r="A133" s="22"/>
      <c r="B133" s="21"/>
      <c r="C133" s="21"/>
      <c r="D133" s="22"/>
      <c r="E133" s="22"/>
      <c r="F133" s="22"/>
      <c r="G133" s="22"/>
      <c r="H133" s="17"/>
      <c r="I133" s="22"/>
    </row>
    <row r="134" spans="1:9">
      <c r="A134" s="22"/>
      <c r="B134" s="21"/>
      <c r="C134" s="21"/>
      <c r="D134" s="22"/>
      <c r="E134" s="22"/>
      <c r="F134" s="22"/>
      <c r="G134" s="22"/>
      <c r="H134" s="17"/>
      <c r="I134" s="22"/>
    </row>
    <row r="135" spans="1:9">
      <c r="A135" s="22"/>
      <c r="B135" s="21"/>
      <c r="C135" s="21"/>
      <c r="D135" s="22"/>
      <c r="E135" s="22"/>
      <c r="F135" s="22"/>
      <c r="G135" s="22"/>
      <c r="H135" s="17"/>
      <c r="I135" s="22"/>
    </row>
    <row r="136" spans="1:9">
      <c r="A136" s="22"/>
      <c r="B136" s="21"/>
      <c r="C136" s="21"/>
      <c r="D136" s="22"/>
      <c r="E136" s="22"/>
      <c r="F136" s="22"/>
      <c r="G136" s="22"/>
      <c r="H136" s="17"/>
      <c r="I136" s="22"/>
    </row>
    <row r="137" spans="1:9">
      <c r="A137" s="22"/>
      <c r="B137" s="21"/>
      <c r="C137" s="21"/>
      <c r="D137" s="22"/>
      <c r="E137" s="22"/>
      <c r="F137" s="22"/>
      <c r="G137" s="22"/>
      <c r="H137" s="17"/>
      <c r="I137" s="22"/>
    </row>
    <row r="138" spans="1:9">
      <c r="A138" s="22"/>
      <c r="B138" s="21"/>
      <c r="C138" s="21"/>
      <c r="D138" s="22"/>
      <c r="E138" s="22"/>
      <c r="F138" s="22"/>
      <c r="G138" s="22"/>
      <c r="H138" s="17"/>
      <c r="I138" s="22"/>
    </row>
    <row r="139" spans="1:9">
      <c r="A139" s="22"/>
      <c r="B139" s="21"/>
      <c r="C139" s="21"/>
      <c r="D139" s="22"/>
      <c r="E139" s="22"/>
      <c r="F139" s="22"/>
      <c r="G139" s="22"/>
      <c r="H139" s="17"/>
      <c r="I139" s="22"/>
    </row>
    <row r="140" spans="1:9">
      <c r="A140" s="22"/>
      <c r="B140" s="21"/>
      <c r="C140" s="21"/>
      <c r="D140" s="22"/>
      <c r="E140" s="22"/>
      <c r="F140" s="22"/>
      <c r="G140" s="22"/>
      <c r="H140" s="17"/>
      <c r="I140" s="22"/>
    </row>
    <row r="141" spans="1:9">
      <c r="A141" s="22"/>
      <c r="B141" s="21"/>
      <c r="C141" s="21"/>
      <c r="D141" s="22"/>
      <c r="E141" s="22"/>
      <c r="F141" s="22"/>
      <c r="G141" s="22"/>
      <c r="H141" s="17"/>
      <c r="I141" s="22"/>
    </row>
    <row r="142" spans="1:9">
      <c r="A142" s="22"/>
      <c r="B142" s="21"/>
      <c r="C142" s="21"/>
      <c r="D142" s="22"/>
      <c r="E142" s="22"/>
      <c r="F142" s="22"/>
      <c r="G142" s="22"/>
      <c r="H142" s="17"/>
      <c r="I142" s="22"/>
    </row>
    <row r="143" spans="1:9">
      <c r="A143" s="22"/>
      <c r="B143" s="21"/>
      <c r="C143" s="21"/>
      <c r="D143" s="22"/>
      <c r="E143" s="22"/>
      <c r="F143" s="22"/>
      <c r="G143" s="22"/>
      <c r="H143" s="17"/>
      <c r="I143" s="22"/>
    </row>
    <row r="144" spans="1:9">
      <c r="A144" s="22"/>
      <c r="B144" s="21"/>
      <c r="C144" s="21"/>
      <c r="D144" s="22"/>
      <c r="E144" s="22"/>
      <c r="F144" s="22"/>
      <c r="G144" s="22"/>
      <c r="H144" s="17"/>
      <c r="I144" s="22"/>
    </row>
    <row r="145" spans="1:9">
      <c r="A145" s="22"/>
      <c r="B145" s="21"/>
      <c r="C145" s="21"/>
      <c r="D145" s="22"/>
      <c r="E145" s="22"/>
      <c r="F145" s="22"/>
      <c r="G145" s="22"/>
      <c r="H145" s="17"/>
      <c r="I145" s="22"/>
    </row>
    <row r="146" spans="1:9">
      <c r="A146" s="22"/>
      <c r="B146" s="21"/>
      <c r="C146" s="21"/>
      <c r="D146" s="22"/>
      <c r="E146" s="22"/>
      <c r="F146" s="22"/>
      <c r="G146" s="22"/>
      <c r="H146" s="17"/>
      <c r="I146" s="22"/>
    </row>
    <row r="147" spans="1:9">
      <c r="A147" s="22"/>
      <c r="B147" s="21"/>
      <c r="C147" s="21"/>
      <c r="D147" s="22"/>
      <c r="E147" s="22"/>
      <c r="F147" s="22"/>
      <c r="G147" s="22"/>
      <c r="H147" s="17"/>
      <c r="I147" s="22"/>
    </row>
    <row r="148" spans="1:9">
      <c r="A148" s="22"/>
      <c r="B148" s="21"/>
      <c r="C148" s="21"/>
      <c r="D148" s="22"/>
      <c r="E148" s="22"/>
      <c r="F148" s="22"/>
      <c r="G148" s="22"/>
      <c r="H148" s="17"/>
      <c r="I148" s="22"/>
    </row>
    <row r="149" spans="1:9">
      <c r="A149" s="22"/>
      <c r="B149" s="21"/>
      <c r="C149" s="21"/>
      <c r="D149" s="22"/>
      <c r="E149" s="22"/>
      <c r="F149" s="22"/>
      <c r="G149" s="22"/>
      <c r="H149" s="17"/>
      <c r="I149" s="22"/>
    </row>
    <row r="150" spans="1:9">
      <c r="A150" s="22"/>
      <c r="B150" s="21"/>
      <c r="C150" s="21"/>
      <c r="D150" s="22"/>
      <c r="E150" s="22"/>
      <c r="F150" s="22"/>
      <c r="G150" s="22"/>
      <c r="H150" s="17"/>
      <c r="I150" s="22"/>
    </row>
    <row r="151" spans="1:9">
      <c r="A151" s="22"/>
      <c r="B151" s="21"/>
      <c r="C151" s="21"/>
      <c r="D151" s="22"/>
      <c r="E151" s="22"/>
      <c r="F151" s="22"/>
      <c r="G151" s="22"/>
      <c r="H151" s="17"/>
      <c r="I151" s="22"/>
    </row>
    <row r="152" spans="1:9">
      <c r="A152" s="22"/>
      <c r="B152" s="21"/>
      <c r="C152" s="21"/>
      <c r="D152" s="22"/>
      <c r="E152" s="22"/>
      <c r="F152" s="22"/>
      <c r="G152" s="22"/>
      <c r="H152" s="17"/>
      <c r="I152" s="22"/>
    </row>
    <row r="153" spans="1:9">
      <c r="A153" s="22"/>
      <c r="B153" s="21"/>
      <c r="C153" s="21"/>
      <c r="D153" s="22"/>
      <c r="E153" s="22"/>
      <c r="F153" s="22"/>
      <c r="G153" s="22"/>
      <c r="H153" s="17"/>
      <c r="I153" s="22"/>
    </row>
    <row r="154" spans="1:9">
      <c r="A154" s="22"/>
      <c r="B154" s="21"/>
      <c r="C154" s="21"/>
      <c r="D154" s="22"/>
      <c r="E154" s="22"/>
      <c r="F154" s="22"/>
      <c r="G154" s="22"/>
      <c r="H154" s="17"/>
      <c r="I154" s="22"/>
    </row>
    <row r="155" spans="1:9">
      <c r="A155" s="22"/>
      <c r="B155" s="21"/>
      <c r="C155" s="21"/>
      <c r="D155" s="22"/>
      <c r="E155" s="22"/>
      <c r="F155" s="22"/>
      <c r="G155" s="22"/>
      <c r="H155" s="17"/>
      <c r="I155" s="22"/>
    </row>
    <row r="156" spans="1:9">
      <c r="A156" s="22"/>
      <c r="B156" s="21"/>
      <c r="C156" s="21"/>
      <c r="D156" s="22"/>
      <c r="E156" s="22"/>
      <c r="F156" s="22"/>
      <c r="G156" s="22"/>
      <c r="H156" s="17"/>
      <c r="I156" s="22"/>
    </row>
    <row r="157" spans="1:9">
      <c r="A157" s="22"/>
      <c r="B157" s="21"/>
      <c r="C157" s="21"/>
      <c r="D157" s="22"/>
      <c r="E157" s="22"/>
      <c r="F157" s="22"/>
      <c r="G157" s="22"/>
      <c r="H157" s="17"/>
      <c r="I157" s="22"/>
    </row>
    <row r="158" spans="1:9">
      <c r="A158" s="22"/>
      <c r="B158" s="21"/>
      <c r="C158" s="21"/>
      <c r="D158" s="22"/>
      <c r="E158" s="22"/>
      <c r="F158" s="22"/>
      <c r="G158" s="22"/>
      <c r="H158" s="17"/>
      <c r="I158" s="22"/>
    </row>
    <row r="159" spans="1:9">
      <c r="A159" s="22"/>
      <c r="B159" s="21"/>
      <c r="C159" s="21"/>
      <c r="D159" s="22"/>
      <c r="E159" s="22"/>
      <c r="F159" s="22"/>
      <c r="G159" s="22"/>
      <c r="H159" s="17"/>
      <c r="I159" s="22"/>
    </row>
    <row r="160" spans="1:9">
      <c r="A160" s="22"/>
      <c r="B160" s="21"/>
      <c r="C160" s="21"/>
      <c r="D160" s="22"/>
      <c r="E160" s="22"/>
      <c r="F160" s="22"/>
      <c r="G160" s="22"/>
      <c r="H160" s="17"/>
      <c r="I160" s="22"/>
    </row>
    <row r="161" spans="1:9">
      <c r="A161" s="22"/>
      <c r="B161" s="21"/>
      <c r="C161" s="21"/>
      <c r="D161" s="22"/>
      <c r="E161" s="22"/>
      <c r="F161" s="22"/>
      <c r="G161" s="22"/>
      <c r="H161" s="17"/>
      <c r="I161" s="22"/>
    </row>
    <row r="162" spans="1:9">
      <c r="A162" s="22"/>
      <c r="B162" s="21"/>
      <c r="C162" s="21"/>
      <c r="D162" s="22"/>
      <c r="E162" s="22"/>
      <c r="F162" s="22"/>
      <c r="G162" s="22"/>
      <c r="H162" s="17"/>
      <c r="I162" s="22"/>
    </row>
    <row r="163" spans="1:9">
      <c r="A163" s="22"/>
      <c r="B163" s="21"/>
      <c r="C163" s="21"/>
      <c r="D163" s="22"/>
      <c r="E163" s="22"/>
      <c r="F163" s="22"/>
      <c r="G163" s="22"/>
      <c r="H163" s="17"/>
      <c r="I163" s="22"/>
    </row>
    <row r="164" spans="1:9">
      <c r="A164" s="22"/>
      <c r="B164" s="21"/>
      <c r="C164" s="21"/>
      <c r="D164" s="22"/>
      <c r="E164" s="22"/>
      <c r="F164" s="22"/>
      <c r="G164" s="22"/>
      <c r="H164" s="17"/>
      <c r="I164" s="22"/>
    </row>
    <row r="165" spans="1:9">
      <c r="A165" s="22"/>
      <c r="B165" s="21"/>
      <c r="C165" s="21"/>
      <c r="D165" s="22"/>
      <c r="E165" s="22"/>
      <c r="F165" s="22"/>
      <c r="G165" s="22"/>
      <c r="H165" s="17"/>
      <c r="I165" s="22"/>
    </row>
    <row r="166" spans="1:9">
      <c r="A166" s="22"/>
      <c r="B166" s="21"/>
      <c r="C166" s="21"/>
      <c r="D166" s="22"/>
      <c r="E166" s="22"/>
      <c r="F166" s="22"/>
      <c r="G166" s="22"/>
      <c r="H166" s="17"/>
      <c r="I166" s="22"/>
    </row>
    <row r="167" spans="1:9">
      <c r="A167" s="22"/>
      <c r="B167" s="21"/>
      <c r="C167" s="21"/>
      <c r="D167" s="22"/>
      <c r="E167" s="22"/>
      <c r="F167" s="22"/>
      <c r="G167" s="22"/>
      <c r="H167" s="17"/>
      <c r="I167" s="22"/>
    </row>
    <row r="168" spans="1:9">
      <c r="A168" s="22"/>
      <c r="B168" s="21"/>
      <c r="C168" s="21"/>
      <c r="D168" s="22"/>
      <c r="E168" s="22"/>
      <c r="F168" s="22"/>
      <c r="G168" s="22"/>
      <c r="H168" s="17"/>
      <c r="I168" s="22"/>
    </row>
    <row r="169" spans="1:9">
      <c r="A169" s="22"/>
      <c r="B169" s="21"/>
      <c r="C169" s="21"/>
      <c r="D169" s="22"/>
      <c r="E169" s="22"/>
      <c r="F169" s="22"/>
      <c r="G169" s="22"/>
      <c r="H169" s="17"/>
      <c r="I169" s="22"/>
    </row>
    <row r="170" spans="1:9">
      <c r="A170" s="22"/>
      <c r="B170" s="21"/>
      <c r="C170" s="21"/>
      <c r="D170" s="22"/>
      <c r="E170" s="22"/>
      <c r="F170" s="22"/>
      <c r="G170" s="22"/>
      <c r="H170" s="17"/>
      <c r="I170" s="22"/>
    </row>
    <row r="171" spans="1:9">
      <c r="A171" s="22"/>
      <c r="B171" s="21"/>
      <c r="C171" s="21"/>
      <c r="D171" s="22"/>
      <c r="E171" s="22"/>
      <c r="F171" s="22"/>
      <c r="G171" s="22"/>
      <c r="H171" s="17"/>
      <c r="I171" s="22"/>
    </row>
    <row r="172" spans="1:9">
      <c r="A172" s="22"/>
      <c r="B172" s="21"/>
      <c r="C172" s="21"/>
      <c r="D172" s="22"/>
      <c r="E172" s="22"/>
      <c r="F172" s="22"/>
      <c r="G172" s="22"/>
      <c r="H172" s="17"/>
      <c r="I172" s="22"/>
    </row>
    <row r="173" spans="1:9">
      <c r="A173" s="22"/>
      <c r="B173" s="21"/>
      <c r="C173" s="21"/>
      <c r="D173" s="22"/>
      <c r="E173" s="22"/>
      <c r="F173" s="22"/>
      <c r="G173" s="22"/>
      <c r="H173" s="17"/>
      <c r="I173" s="22"/>
    </row>
    <row r="174" spans="1:9">
      <c r="A174" s="22"/>
      <c r="B174" s="21"/>
      <c r="C174" s="21"/>
      <c r="D174" s="22"/>
      <c r="E174" s="22"/>
      <c r="F174" s="22"/>
      <c r="G174" s="22"/>
      <c r="H174" s="17"/>
      <c r="I174" s="22"/>
    </row>
    <row r="175" spans="1:9">
      <c r="A175" s="22"/>
      <c r="B175" s="21"/>
      <c r="C175" s="21"/>
      <c r="D175" s="22"/>
      <c r="E175" s="22"/>
      <c r="F175" s="22"/>
      <c r="G175" s="22"/>
      <c r="H175" s="17"/>
      <c r="I175" s="22"/>
    </row>
    <row r="176" spans="1:9">
      <c r="A176" s="22"/>
      <c r="B176" s="21"/>
      <c r="C176" s="21"/>
      <c r="D176" s="22"/>
      <c r="E176" s="22"/>
      <c r="F176" s="22"/>
      <c r="G176" s="22"/>
      <c r="H176" s="17"/>
      <c r="I176" s="22"/>
    </row>
    <row r="177" spans="1:9">
      <c r="A177" s="22"/>
      <c r="B177" s="21"/>
      <c r="C177" s="21"/>
      <c r="D177" s="22"/>
      <c r="E177" s="22"/>
      <c r="F177" s="22"/>
      <c r="G177" s="22"/>
      <c r="H177" s="17"/>
      <c r="I177" s="22"/>
    </row>
    <row r="178" spans="1:9">
      <c r="A178" s="22"/>
      <c r="B178" s="21"/>
      <c r="C178" s="21"/>
      <c r="D178" s="22"/>
      <c r="E178" s="22"/>
      <c r="F178" s="22"/>
      <c r="G178" s="22"/>
      <c r="H178" s="17"/>
      <c r="I178" s="22"/>
    </row>
    <row r="179" spans="1:9">
      <c r="A179" s="22"/>
      <c r="B179" s="21"/>
      <c r="C179" s="21"/>
      <c r="D179" s="22"/>
      <c r="E179" s="22"/>
      <c r="F179" s="22"/>
      <c r="G179" s="22"/>
      <c r="H179" s="17"/>
      <c r="I179" s="22"/>
    </row>
    <row r="180" spans="1:9">
      <c r="A180" s="22"/>
      <c r="B180" s="21"/>
      <c r="C180" s="21"/>
      <c r="D180" s="22"/>
      <c r="E180" s="22"/>
      <c r="F180" s="22"/>
      <c r="G180" s="22"/>
      <c r="H180" s="17"/>
      <c r="I180" s="22"/>
    </row>
    <row r="181" spans="1:9">
      <c r="A181" s="22"/>
      <c r="B181" s="21"/>
      <c r="C181" s="21"/>
      <c r="D181" s="22"/>
      <c r="E181" s="22"/>
      <c r="F181" s="22"/>
      <c r="G181" s="22"/>
      <c r="H181" s="17"/>
      <c r="I181" s="22"/>
    </row>
    <row r="182" spans="1:9">
      <c r="A182" s="22"/>
      <c r="B182" s="21"/>
      <c r="C182" s="21"/>
      <c r="D182" s="22"/>
      <c r="E182" s="22"/>
      <c r="F182" s="22"/>
      <c r="G182" s="22"/>
      <c r="H182" s="17"/>
      <c r="I182" s="22"/>
    </row>
    <row r="183" spans="1:9">
      <c r="A183" s="22"/>
      <c r="B183" s="21"/>
      <c r="C183" s="21"/>
      <c r="D183" s="22"/>
      <c r="E183" s="22"/>
      <c r="F183" s="22"/>
      <c r="G183" s="22"/>
      <c r="H183" s="17"/>
      <c r="I183" s="22"/>
    </row>
    <row r="184" spans="1:9">
      <c r="A184" s="22"/>
      <c r="B184" s="21"/>
      <c r="C184" s="21"/>
      <c r="D184" s="22"/>
      <c r="E184" s="22"/>
      <c r="F184" s="22"/>
      <c r="G184" s="22"/>
      <c r="H184" s="17"/>
      <c r="I184" s="22"/>
    </row>
    <row r="185" spans="1:9">
      <c r="A185" s="22"/>
      <c r="B185" s="21"/>
      <c r="C185" s="21"/>
      <c r="D185" s="22"/>
      <c r="E185" s="22"/>
      <c r="F185" s="22"/>
      <c r="G185" s="22"/>
      <c r="H185" s="17"/>
      <c r="I185" s="22"/>
    </row>
    <row r="186" spans="1:9">
      <c r="A186" s="22"/>
      <c r="B186" s="21"/>
      <c r="C186" s="21"/>
      <c r="D186" s="22"/>
      <c r="E186" s="22"/>
      <c r="F186" s="22"/>
      <c r="G186" s="22"/>
      <c r="H186" s="17"/>
      <c r="I186" s="22"/>
    </row>
    <row r="187" spans="1:9">
      <c r="A187" s="22"/>
      <c r="B187" s="21"/>
      <c r="C187" s="21"/>
      <c r="D187" s="22"/>
      <c r="E187" s="22"/>
      <c r="F187" s="22"/>
      <c r="G187" s="22"/>
      <c r="H187" s="17"/>
      <c r="I187" s="22"/>
    </row>
    <row r="188" spans="1:9">
      <c r="A188" s="22"/>
      <c r="B188" s="21"/>
      <c r="C188" s="21"/>
      <c r="D188" s="22"/>
      <c r="E188" s="22"/>
      <c r="F188" s="22"/>
      <c r="G188" s="22"/>
      <c r="H188" s="17"/>
      <c r="I188" s="22"/>
    </row>
    <row r="189" spans="1:9">
      <c r="A189" s="22"/>
      <c r="B189" s="21"/>
      <c r="C189" s="21"/>
      <c r="D189" s="22"/>
      <c r="E189" s="22"/>
      <c r="F189" s="22"/>
      <c r="G189" s="22"/>
      <c r="H189" s="17"/>
      <c r="I189" s="22"/>
    </row>
    <row r="190" spans="1:9">
      <c r="A190" s="22"/>
      <c r="B190" s="21"/>
      <c r="C190" s="21"/>
      <c r="D190" s="22"/>
      <c r="E190" s="22"/>
      <c r="F190" s="22"/>
      <c r="G190" s="22"/>
      <c r="H190" s="17"/>
      <c r="I190" s="22"/>
    </row>
    <row r="191" spans="1:9">
      <c r="A191" s="22"/>
      <c r="B191" s="21"/>
      <c r="C191" s="21"/>
      <c r="D191" s="22"/>
      <c r="E191" s="22"/>
      <c r="F191" s="22"/>
      <c r="G191" s="22"/>
      <c r="H191" s="17"/>
      <c r="I191" s="22"/>
    </row>
    <row r="192" spans="1:9">
      <c r="A192" s="22"/>
      <c r="B192" s="21"/>
      <c r="C192" s="21"/>
      <c r="D192" s="22"/>
      <c r="E192" s="22"/>
      <c r="F192" s="22"/>
      <c r="G192" s="22"/>
      <c r="H192" s="17"/>
      <c r="I192" s="22"/>
    </row>
    <row r="193" spans="1:9">
      <c r="A193" s="22"/>
      <c r="B193" s="21"/>
      <c r="C193" s="21"/>
      <c r="D193" s="22"/>
      <c r="E193" s="22"/>
      <c r="F193" s="22"/>
      <c r="G193" s="22"/>
      <c r="H193" s="17"/>
      <c r="I193" s="22"/>
    </row>
    <row r="194" spans="1:9">
      <c r="A194" s="22"/>
      <c r="B194" s="21"/>
      <c r="C194" s="21"/>
      <c r="D194" s="22"/>
      <c r="E194" s="22"/>
      <c r="F194" s="22"/>
      <c r="G194" s="22"/>
      <c r="H194" s="17"/>
      <c r="I194" s="22"/>
    </row>
    <row r="195" spans="1:9">
      <c r="A195" s="22"/>
      <c r="B195" s="21"/>
      <c r="C195" s="21"/>
      <c r="D195" s="22"/>
      <c r="E195" s="22"/>
      <c r="F195" s="22"/>
      <c r="G195" s="22"/>
      <c r="H195" s="17"/>
      <c r="I195" s="22"/>
    </row>
    <row r="196" spans="1:9">
      <c r="A196" s="22"/>
      <c r="B196" s="21"/>
      <c r="C196" s="21"/>
      <c r="D196" s="22"/>
      <c r="E196" s="22"/>
      <c r="F196" s="22"/>
      <c r="G196" s="22"/>
      <c r="H196" s="17"/>
      <c r="I196" s="22"/>
    </row>
    <row r="197" spans="1:9">
      <c r="A197" s="22"/>
      <c r="B197" s="21"/>
      <c r="C197" s="21"/>
      <c r="D197" s="22"/>
      <c r="E197" s="22"/>
      <c r="F197" s="22"/>
      <c r="G197" s="22"/>
      <c r="H197" s="17"/>
      <c r="I197" s="22"/>
    </row>
    <row r="198" spans="1:9">
      <c r="A198" s="22"/>
      <c r="B198" s="21"/>
      <c r="C198" s="21"/>
      <c r="D198" s="22"/>
      <c r="E198" s="22"/>
      <c r="F198" s="22"/>
      <c r="G198" s="22"/>
      <c r="H198" s="17"/>
      <c r="I198" s="22"/>
    </row>
    <row r="199" spans="1:9">
      <c r="A199" s="22"/>
      <c r="B199" s="21"/>
      <c r="C199" s="21"/>
      <c r="D199" s="22"/>
      <c r="E199" s="22"/>
      <c r="F199" s="22"/>
      <c r="G199" s="22"/>
      <c r="H199" s="17"/>
      <c r="I199" s="22"/>
    </row>
    <row r="200" spans="1:9">
      <c r="A200" s="22"/>
      <c r="B200" s="21"/>
      <c r="C200" s="21"/>
      <c r="D200" s="22"/>
      <c r="E200" s="22"/>
      <c r="F200" s="22"/>
      <c r="G200" s="22"/>
      <c r="H200" s="17"/>
      <c r="I200" s="22"/>
    </row>
    <row r="201" spans="1:9">
      <c r="A201" s="22"/>
      <c r="B201" s="21"/>
      <c r="C201" s="21"/>
      <c r="D201" s="22"/>
      <c r="E201" s="22"/>
      <c r="F201" s="22"/>
      <c r="G201" s="22"/>
      <c r="H201" s="17"/>
      <c r="I201" s="22"/>
    </row>
    <row r="202" spans="1:9">
      <c r="A202" s="22"/>
      <c r="B202" s="21"/>
      <c r="C202" s="21"/>
      <c r="D202" s="22"/>
      <c r="E202" s="22"/>
      <c r="F202" s="22"/>
      <c r="G202" s="22"/>
      <c r="H202" s="17"/>
      <c r="I202" s="22"/>
    </row>
    <row r="203" spans="1:9">
      <c r="A203" s="22"/>
      <c r="B203" s="21"/>
      <c r="C203" s="21"/>
      <c r="D203" s="22"/>
      <c r="E203" s="22"/>
      <c r="F203" s="22"/>
      <c r="G203" s="22"/>
      <c r="H203" s="17"/>
      <c r="I203" s="22"/>
    </row>
    <row r="204" spans="1:9">
      <c r="A204" s="22"/>
      <c r="B204" s="21"/>
      <c r="C204" s="21"/>
      <c r="D204" s="22"/>
      <c r="E204" s="22"/>
      <c r="F204" s="22"/>
      <c r="G204" s="22"/>
      <c r="H204" s="17"/>
      <c r="I204" s="22"/>
    </row>
    <row r="205" spans="1:9">
      <c r="A205" s="22"/>
      <c r="B205" s="21"/>
      <c r="C205" s="21"/>
      <c r="D205" s="22"/>
      <c r="E205" s="22"/>
      <c r="F205" s="22"/>
      <c r="G205" s="22"/>
      <c r="H205" s="17"/>
      <c r="I205" s="22"/>
    </row>
    <row r="206" spans="1:9">
      <c r="A206" s="22"/>
      <c r="B206" s="21"/>
      <c r="C206" s="21"/>
      <c r="D206" s="22"/>
      <c r="E206" s="22"/>
      <c r="F206" s="22"/>
      <c r="G206" s="22"/>
      <c r="H206" s="17"/>
      <c r="I206" s="22"/>
    </row>
    <row r="207" spans="1:9">
      <c r="A207" s="22"/>
      <c r="B207" s="21"/>
      <c r="C207" s="21"/>
      <c r="D207" s="22"/>
      <c r="E207" s="22"/>
      <c r="F207" s="22"/>
      <c r="G207" s="22"/>
      <c r="H207" s="17"/>
      <c r="I207" s="22"/>
    </row>
    <row r="208" spans="1:9">
      <c r="A208" s="22"/>
      <c r="B208" s="21"/>
      <c r="C208" s="21"/>
      <c r="D208" s="22"/>
      <c r="E208" s="22"/>
      <c r="F208" s="22"/>
      <c r="G208" s="22"/>
      <c r="H208" s="17"/>
      <c r="I208" s="22"/>
    </row>
    <row r="209" spans="1:9">
      <c r="A209" s="22"/>
      <c r="B209" s="21"/>
      <c r="C209" s="21"/>
      <c r="D209" s="22"/>
      <c r="E209" s="22"/>
      <c r="F209" s="22"/>
      <c r="G209" s="22"/>
      <c r="H209" s="17"/>
      <c r="I209" s="22"/>
    </row>
    <row r="210" spans="1:9">
      <c r="A210" s="22"/>
      <c r="B210" s="21"/>
      <c r="C210" s="21"/>
      <c r="D210" s="22"/>
      <c r="E210" s="22"/>
      <c r="F210" s="22"/>
      <c r="G210" s="22"/>
      <c r="H210" s="17"/>
      <c r="I210" s="22"/>
    </row>
    <row r="211" spans="1:9">
      <c r="A211" s="22"/>
      <c r="B211" s="21"/>
      <c r="C211" s="21"/>
      <c r="D211" s="22"/>
      <c r="E211" s="22"/>
      <c r="F211" s="22"/>
      <c r="G211" s="22"/>
      <c r="H211" s="17"/>
      <c r="I211" s="22"/>
    </row>
    <row r="212" spans="1:9">
      <c r="A212" s="22"/>
      <c r="B212" s="21"/>
      <c r="C212" s="21"/>
      <c r="D212" s="22"/>
      <c r="E212" s="22"/>
      <c r="F212" s="22"/>
      <c r="G212" s="22"/>
      <c r="H212" s="17"/>
      <c r="I212" s="22"/>
    </row>
    <row r="213" spans="1:9">
      <c r="A213" s="22"/>
      <c r="B213" s="21"/>
      <c r="C213" s="21"/>
      <c r="D213" s="22"/>
      <c r="E213" s="22"/>
      <c r="F213" s="22"/>
      <c r="G213" s="22"/>
      <c r="H213" s="17"/>
      <c r="I213" s="22"/>
    </row>
    <row r="214" spans="1:9">
      <c r="A214" s="22"/>
      <c r="B214" s="21"/>
      <c r="C214" s="21"/>
      <c r="D214" s="22"/>
      <c r="E214" s="22"/>
      <c r="F214" s="22"/>
      <c r="G214" s="22"/>
      <c r="H214" s="17"/>
      <c r="I214" s="22"/>
    </row>
    <row r="215" spans="1:9">
      <c r="A215" s="22"/>
      <c r="B215" s="21"/>
      <c r="C215" s="21"/>
      <c r="D215" s="22"/>
      <c r="E215" s="22"/>
      <c r="F215" s="22"/>
      <c r="G215" s="22"/>
      <c r="H215" s="17"/>
      <c r="I215" s="22"/>
    </row>
    <row r="216" spans="1:9">
      <c r="A216" s="22"/>
      <c r="B216" s="21"/>
      <c r="C216" s="21"/>
      <c r="D216" s="22"/>
      <c r="E216" s="22"/>
      <c r="F216" s="22"/>
      <c r="G216" s="22"/>
      <c r="H216" s="17"/>
      <c r="I216" s="22"/>
    </row>
    <row r="217" spans="1:9">
      <c r="A217" s="22"/>
      <c r="B217" s="21"/>
      <c r="C217" s="21"/>
      <c r="D217" s="22"/>
      <c r="E217" s="22"/>
      <c r="F217" s="22"/>
      <c r="G217" s="22"/>
      <c r="H217" s="17"/>
      <c r="I217" s="22"/>
    </row>
    <row r="218" spans="1:9">
      <c r="A218" s="22"/>
      <c r="B218" s="21"/>
      <c r="C218" s="21"/>
      <c r="D218" s="22"/>
      <c r="E218" s="22"/>
      <c r="F218" s="22"/>
      <c r="G218" s="22"/>
      <c r="H218" s="17"/>
      <c r="I218" s="22"/>
    </row>
    <row r="219" spans="1:9">
      <c r="A219" s="22"/>
      <c r="B219" s="21"/>
      <c r="C219" s="21"/>
      <c r="D219" s="22"/>
      <c r="E219" s="22"/>
      <c r="F219" s="22"/>
      <c r="G219" s="22"/>
      <c r="H219" s="17"/>
      <c r="I219" s="22"/>
    </row>
    <row r="220" spans="1:9">
      <c r="A220" s="22"/>
      <c r="B220" s="21"/>
      <c r="C220" s="21"/>
      <c r="D220" s="22"/>
      <c r="E220" s="22"/>
      <c r="F220" s="22"/>
      <c r="G220" s="22"/>
      <c r="H220" s="17"/>
      <c r="I220" s="22"/>
    </row>
    <row r="221" spans="1:9">
      <c r="A221" s="22"/>
      <c r="B221" s="21"/>
      <c r="C221" s="21"/>
      <c r="D221" s="22"/>
      <c r="E221" s="22"/>
      <c r="F221" s="22"/>
      <c r="G221" s="22"/>
      <c r="H221" s="17"/>
      <c r="I221" s="22"/>
    </row>
    <row r="222" spans="1:9">
      <c r="A222" s="22"/>
      <c r="B222" s="21"/>
      <c r="C222" s="21"/>
      <c r="D222" s="22"/>
      <c r="E222" s="22"/>
      <c r="F222" s="22"/>
      <c r="G222" s="22"/>
      <c r="H222" s="17"/>
      <c r="I222" s="22"/>
    </row>
    <row r="223" spans="1:9">
      <c r="A223" s="22"/>
      <c r="B223" s="21"/>
      <c r="C223" s="21"/>
      <c r="D223" s="22"/>
      <c r="E223" s="22"/>
      <c r="F223" s="22"/>
      <c r="G223" s="22"/>
      <c r="H223" s="17"/>
      <c r="I223" s="22"/>
    </row>
    <row r="224" spans="1:9">
      <c r="A224" s="22"/>
      <c r="B224" s="21"/>
      <c r="C224" s="21"/>
      <c r="D224" s="22"/>
      <c r="E224" s="22"/>
      <c r="F224" s="22"/>
      <c r="G224" s="22"/>
      <c r="H224" s="17"/>
      <c r="I224" s="22"/>
    </row>
    <row r="225" spans="1:9">
      <c r="A225" s="22"/>
      <c r="B225" s="21"/>
      <c r="C225" s="21"/>
      <c r="D225" s="22"/>
      <c r="E225" s="22"/>
      <c r="F225" s="22"/>
      <c r="G225" s="22"/>
      <c r="H225" s="17"/>
      <c r="I225" s="22"/>
    </row>
    <row r="226" spans="1:9">
      <c r="A226" s="22"/>
      <c r="B226" s="21"/>
      <c r="C226" s="21"/>
      <c r="D226" s="22"/>
      <c r="E226" s="22"/>
      <c r="F226" s="22"/>
      <c r="G226" s="22"/>
      <c r="H226" s="17"/>
      <c r="I226" s="22"/>
    </row>
    <row r="227" spans="1:9">
      <c r="A227" s="22"/>
      <c r="B227" s="21"/>
      <c r="C227" s="21"/>
      <c r="D227" s="22"/>
      <c r="E227" s="22"/>
      <c r="F227" s="22"/>
      <c r="G227" s="22"/>
      <c r="H227" s="17"/>
      <c r="I227" s="22"/>
    </row>
    <row r="228" spans="1:9">
      <c r="A228" s="22"/>
      <c r="B228" s="21"/>
      <c r="C228" s="21"/>
      <c r="D228" s="22"/>
      <c r="E228" s="22"/>
      <c r="F228" s="22"/>
      <c r="G228" s="22"/>
      <c r="H228" s="17"/>
      <c r="I228" s="22"/>
    </row>
    <row r="229" spans="1:9">
      <c r="A229" s="22"/>
      <c r="B229" s="21"/>
      <c r="C229" s="21"/>
      <c r="D229" s="22"/>
      <c r="E229" s="22"/>
      <c r="F229" s="22"/>
      <c r="G229" s="22"/>
      <c r="H229" s="17"/>
      <c r="I229" s="22"/>
    </row>
    <row r="230" spans="1:9">
      <c r="A230" s="22"/>
      <c r="B230" s="21"/>
      <c r="C230" s="21"/>
      <c r="D230" s="22"/>
      <c r="E230" s="22"/>
      <c r="F230" s="22"/>
      <c r="G230" s="22"/>
      <c r="H230" s="17"/>
      <c r="I230" s="22"/>
    </row>
    <row r="231" spans="1:9">
      <c r="A231" s="22"/>
      <c r="B231" s="21"/>
      <c r="C231" s="21"/>
      <c r="D231" s="22"/>
      <c r="E231" s="22"/>
      <c r="F231" s="22"/>
      <c r="G231" s="22"/>
      <c r="H231" s="17"/>
      <c r="I231" s="22"/>
    </row>
    <row r="232" spans="1:9">
      <c r="A232" s="22"/>
      <c r="B232" s="21"/>
      <c r="C232" s="21"/>
      <c r="D232" s="22"/>
      <c r="E232" s="22"/>
      <c r="F232" s="22"/>
      <c r="G232" s="22"/>
      <c r="H232" s="17"/>
      <c r="I232" s="22"/>
    </row>
    <row r="233" spans="1:9">
      <c r="A233" s="22"/>
      <c r="B233" s="21"/>
      <c r="C233" s="21"/>
      <c r="D233" s="22"/>
      <c r="E233" s="22"/>
      <c r="F233" s="22"/>
      <c r="G233" s="22"/>
      <c r="H233" s="17"/>
      <c r="I233" s="22"/>
    </row>
    <row r="234" spans="1:9">
      <c r="A234" s="22"/>
      <c r="B234" s="21"/>
      <c r="C234" s="21"/>
      <c r="D234" s="22"/>
      <c r="E234" s="22"/>
      <c r="F234" s="22"/>
      <c r="G234" s="22"/>
      <c r="H234" s="17"/>
      <c r="I234" s="22"/>
    </row>
    <row r="235" spans="1:9">
      <c r="A235" s="22"/>
      <c r="B235" s="21"/>
      <c r="C235" s="21"/>
      <c r="D235" s="22"/>
      <c r="E235" s="22"/>
      <c r="F235" s="22"/>
      <c r="G235" s="22"/>
      <c r="H235" s="17"/>
      <c r="I235" s="22"/>
    </row>
    <row r="236" spans="1:9">
      <c r="A236" s="22"/>
      <c r="B236" s="21"/>
      <c r="C236" s="21"/>
      <c r="D236" s="22"/>
      <c r="E236" s="22"/>
      <c r="F236" s="22"/>
      <c r="G236" s="22"/>
      <c r="H236" s="17"/>
      <c r="I236" s="22"/>
    </row>
    <row r="237" spans="1:9">
      <c r="A237" s="22"/>
      <c r="B237" s="21"/>
      <c r="C237" s="21"/>
      <c r="D237" s="22"/>
      <c r="E237" s="22"/>
      <c r="F237" s="22"/>
      <c r="G237" s="22"/>
      <c r="H237" s="17"/>
      <c r="I237" s="22"/>
    </row>
    <row r="238" spans="1:9">
      <c r="A238" s="22"/>
      <c r="B238" s="21"/>
      <c r="C238" s="21"/>
      <c r="D238" s="22"/>
      <c r="E238" s="22"/>
      <c r="F238" s="22"/>
      <c r="G238" s="22"/>
      <c r="H238" s="17"/>
      <c r="I238" s="22"/>
    </row>
    <row r="239" spans="1:9">
      <c r="A239" s="22"/>
      <c r="B239" s="21"/>
      <c r="C239" s="21"/>
      <c r="D239" s="22"/>
      <c r="E239" s="22"/>
      <c r="F239" s="22"/>
      <c r="G239" s="22"/>
      <c r="H239" s="17"/>
      <c r="I239" s="22"/>
    </row>
    <row r="240" spans="1:9">
      <c r="A240" s="22"/>
      <c r="B240" s="21"/>
      <c r="C240" s="21"/>
      <c r="D240" s="22"/>
      <c r="E240" s="22"/>
      <c r="F240" s="22"/>
      <c r="G240" s="22"/>
      <c r="H240" s="17"/>
      <c r="I240" s="22"/>
    </row>
    <row r="241" spans="1:9">
      <c r="A241" s="22"/>
      <c r="B241" s="21"/>
      <c r="C241" s="21"/>
      <c r="D241" s="22"/>
      <c r="E241" s="22"/>
      <c r="F241" s="22"/>
      <c r="G241" s="22"/>
      <c r="H241" s="17"/>
      <c r="I241" s="22"/>
    </row>
    <row r="242" spans="1:9">
      <c r="A242" s="22"/>
      <c r="B242" s="21"/>
      <c r="C242" s="21"/>
      <c r="D242" s="22"/>
      <c r="E242" s="22"/>
      <c r="F242" s="22"/>
      <c r="G242" s="22"/>
      <c r="H242" s="17"/>
      <c r="I242" s="22"/>
    </row>
    <row r="243" spans="1:9">
      <c r="A243" s="22"/>
      <c r="B243" s="21"/>
      <c r="C243" s="21"/>
      <c r="D243" s="22"/>
      <c r="E243" s="22"/>
      <c r="F243" s="22"/>
      <c r="G243" s="22"/>
      <c r="H243" s="17"/>
      <c r="I243" s="22"/>
    </row>
    <row r="244" spans="1:9">
      <c r="A244" s="22"/>
      <c r="B244" s="21"/>
      <c r="C244" s="21"/>
      <c r="D244" s="22"/>
      <c r="E244" s="22"/>
      <c r="F244" s="22"/>
      <c r="G244" s="22"/>
      <c r="H244" s="17"/>
      <c r="I244" s="22"/>
    </row>
    <row r="245" spans="1:9">
      <c r="A245" s="22"/>
      <c r="B245" s="21"/>
      <c r="C245" s="21"/>
      <c r="D245" s="22"/>
      <c r="E245" s="22"/>
      <c r="F245" s="22"/>
      <c r="G245" s="22"/>
      <c r="H245" s="17"/>
      <c r="I245" s="22"/>
    </row>
    <row r="246" spans="1:9">
      <c r="A246" s="22"/>
      <c r="B246" s="21"/>
      <c r="C246" s="21"/>
      <c r="D246" s="22"/>
      <c r="E246" s="22"/>
      <c r="F246" s="22"/>
      <c r="G246" s="22"/>
      <c r="H246" s="17"/>
      <c r="I246" s="22"/>
    </row>
    <row r="247" spans="1:9">
      <c r="A247" s="22"/>
      <c r="B247" s="21"/>
      <c r="C247" s="21"/>
      <c r="D247" s="22"/>
      <c r="E247" s="22"/>
      <c r="F247" s="22"/>
      <c r="G247" s="22"/>
      <c r="H247" s="17"/>
      <c r="I247" s="22"/>
    </row>
    <row r="248" spans="1:9">
      <c r="A248" s="22"/>
      <c r="B248" s="21"/>
      <c r="C248" s="21"/>
      <c r="D248" s="22"/>
      <c r="E248" s="22"/>
      <c r="F248" s="22"/>
      <c r="G248" s="22"/>
      <c r="H248" s="17"/>
      <c r="I248" s="22"/>
    </row>
    <row r="249" spans="1:9">
      <c r="A249" s="22"/>
      <c r="B249" s="21"/>
      <c r="C249" s="21"/>
      <c r="D249" s="22"/>
      <c r="E249" s="22"/>
      <c r="F249" s="22"/>
      <c r="G249" s="22"/>
      <c r="H249" s="17"/>
      <c r="I249" s="22"/>
    </row>
    <row r="250" spans="1:9">
      <c r="A250" s="22"/>
      <c r="B250" s="21"/>
      <c r="C250" s="21"/>
      <c r="D250" s="22"/>
      <c r="E250" s="22"/>
      <c r="F250" s="22"/>
      <c r="G250" s="22"/>
      <c r="H250" s="17"/>
      <c r="I250" s="22"/>
    </row>
    <row r="251" spans="1:9">
      <c r="A251" s="22"/>
      <c r="B251" s="21"/>
      <c r="C251" s="21"/>
      <c r="D251" s="22"/>
      <c r="E251" s="22"/>
      <c r="F251" s="22"/>
      <c r="G251" s="22"/>
      <c r="H251" s="17"/>
      <c r="I251" s="22"/>
    </row>
    <row r="252" spans="1:9">
      <c r="A252" s="22"/>
      <c r="B252" s="21"/>
      <c r="C252" s="21"/>
      <c r="D252" s="22"/>
      <c r="E252" s="22"/>
      <c r="F252" s="22"/>
      <c r="G252" s="22"/>
      <c r="H252" s="17"/>
      <c r="I252" s="22"/>
    </row>
    <row r="253" spans="1:9">
      <c r="A253" s="22"/>
      <c r="B253" s="21"/>
      <c r="C253" s="21"/>
      <c r="D253" s="22"/>
      <c r="E253" s="22"/>
      <c r="F253" s="22"/>
      <c r="G253" s="22"/>
      <c r="H253" s="17"/>
      <c r="I253" s="22"/>
    </row>
    <row r="254" spans="1:9">
      <c r="A254" s="22"/>
      <c r="B254" s="21"/>
      <c r="C254" s="21"/>
      <c r="D254" s="22"/>
      <c r="E254" s="22"/>
      <c r="F254" s="22"/>
      <c r="G254" s="22"/>
      <c r="H254" s="17"/>
      <c r="I254" s="22"/>
    </row>
    <row r="255" spans="1:9">
      <c r="A255" s="22"/>
      <c r="B255" s="21"/>
      <c r="C255" s="21"/>
      <c r="D255" s="22"/>
      <c r="E255" s="22"/>
      <c r="F255" s="22"/>
      <c r="G255" s="22"/>
      <c r="H255" s="17"/>
      <c r="I255" s="22"/>
    </row>
    <row r="256" spans="1:9">
      <c r="A256" s="22"/>
      <c r="B256" s="21"/>
      <c r="C256" s="21"/>
      <c r="D256" s="22"/>
      <c r="E256" s="22"/>
      <c r="F256" s="22"/>
      <c r="G256" s="22"/>
      <c r="H256" s="17"/>
      <c r="I256" s="22"/>
    </row>
    <row r="257" spans="1:9">
      <c r="A257" s="22"/>
      <c r="B257" s="21"/>
      <c r="C257" s="21"/>
      <c r="D257" s="22"/>
      <c r="E257" s="22"/>
      <c r="F257" s="22"/>
      <c r="G257" s="22"/>
      <c r="H257" s="17"/>
      <c r="I257" s="22"/>
    </row>
    <row r="258" spans="1:9">
      <c r="A258" s="22"/>
      <c r="B258" s="21"/>
      <c r="C258" s="21"/>
      <c r="D258" s="22"/>
      <c r="E258" s="22"/>
      <c r="F258" s="22"/>
      <c r="G258" s="22"/>
      <c r="H258" s="17"/>
      <c r="I258" s="22"/>
    </row>
    <row r="259" spans="1:9">
      <c r="A259" s="22"/>
      <c r="B259" s="21"/>
      <c r="C259" s="21"/>
      <c r="D259" s="22"/>
      <c r="E259" s="22"/>
      <c r="F259" s="22"/>
      <c r="G259" s="22"/>
      <c r="H259" s="17"/>
      <c r="I259" s="22"/>
    </row>
    <row r="260" spans="1:9">
      <c r="A260" s="22"/>
      <c r="B260" s="21"/>
      <c r="C260" s="21"/>
      <c r="D260" s="22"/>
      <c r="E260" s="22"/>
      <c r="F260" s="22"/>
      <c r="G260" s="22"/>
      <c r="H260" s="17"/>
      <c r="I260" s="22"/>
    </row>
    <row r="261" spans="1:9">
      <c r="A261" s="22"/>
      <c r="B261" s="21"/>
      <c r="C261" s="21"/>
      <c r="D261" s="22"/>
      <c r="E261" s="22"/>
      <c r="F261" s="22"/>
      <c r="G261" s="22"/>
      <c r="H261" s="17"/>
      <c r="I261" s="22"/>
    </row>
    <row r="262" spans="1:9">
      <c r="A262" s="22"/>
      <c r="B262" s="21"/>
      <c r="C262" s="21"/>
      <c r="D262" s="22"/>
      <c r="E262" s="22"/>
      <c r="F262" s="22"/>
      <c r="G262" s="22"/>
      <c r="H262" s="17"/>
      <c r="I262" s="22"/>
    </row>
    <row r="263" spans="1:9">
      <c r="A263" s="22"/>
      <c r="B263" s="21"/>
      <c r="C263" s="21"/>
      <c r="D263" s="22"/>
      <c r="E263" s="22"/>
      <c r="F263" s="22"/>
      <c r="G263" s="22"/>
      <c r="H263" s="17"/>
      <c r="I263" s="22"/>
    </row>
    <row r="264" spans="1:9">
      <c r="A264" s="22"/>
      <c r="B264" s="21"/>
      <c r="C264" s="21"/>
      <c r="D264" s="22"/>
      <c r="E264" s="22"/>
      <c r="F264" s="22"/>
      <c r="G264" s="22"/>
      <c r="H264" s="17"/>
      <c r="I264" s="22"/>
    </row>
    <row r="265" spans="1:9">
      <c r="A265" s="22"/>
      <c r="B265" s="21"/>
      <c r="C265" s="21"/>
      <c r="D265" s="22"/>
      <c r="E265" s="22"/>
      <c r="F265" s="22"/>
      <c r="G265" s="22"/>
      <c r="H265" s="17"/>
      <c r="I265" s="22"/>
    </row>
    <row r="266" spans="1:9">
      <c r="A266" s="22"/>
      <c r="B266" s="21"/>
      <c r="C266" s="21"/>
      <c r="D266" s="22"/>
      <c r="E266" s="22"/>
      <c r="F266" s="22"/>
      <c r="G266" s="22"/>
      <c r="H266" s="17"/>
      <c r="I266" s="22"/>
    </row>
    <row r="267" spans="1:9">
      <c r="A267" s="22"/>
      <c r="B267" s="21"/>
      <c r="C267" s="21"/>
      <c r="D267" s="22"/>
      <c r="E267" s="22"/>
      <c r="F267" s="22"/>
      <c r="G267" s="22"/>
      <c r="H267" s="17"/>
      <c r="I267" s="22"/>
    </row>
    <row r="268" spans="1:9">
      <c r="A268" s="22"/>
      <c r="B268" s="21"/>
      <c r="C268" s="21"/>
      <c r="D268" s="22"/>
      <c r="E268" s="22"/>
      <c r="F268" s="22"/>
      <c r="G268" s="22"/>
      <c r="H268" s="17"/>
      <c r="I268" s="22"/>
    </row>
    <row r="269" spans="1:9">
      <c r="A269" s="22"/>
      <c r="B269" s="21"/>
      <c r="C269" s="21"/>
      <c r="D269" s="22"/>
      <c r="E269" s="22"/>
      <c r="F269" s="22"/>
      <c r="G269" s="22"/>
      <c r="H269" s="17"/>
      <c r="I269" s="22"/>
    </row>
    <row r="270" spans="1:9">
      <c r="A270" s="22"/>
      <c r="B270" s="21"/>
      <c r="C270" s="21"/>
      <c r="D270" s="22"/>
      <c r="E270" s="22"/>
      <c r="F270" s="22"/>
      <c r="G270" s="22"/>
      <c r="H270" s="17"/>
      <c r="I270" s="22"/>
    </row>
    <row r="271" spans="1:9">
      <c r="A271" s="22"/>
      <c r="B271" s="21"/>
      <c r="C271" s="21"/>
      <c r="D271" s="22"/>
      <c r="E271" s="22"/>
      <c r="F271" s="22"/>
      <c r="G271" s="22"/>
      <c r="H271" s="17"/>
      <c r="I271" s="22"/>
    </row>
    <row r="272" spans="1:9">
      <c r="A272" s="22"/>
      <c r="B272" s="21"/>
      <c r="C272" s="21"/>
      <c r="D272" s="22"/>
      <c r="E272" s="22"/>
      <c r="F272" s="22"/>
      <c r="G272" s="22"/>
      <c r="H272" s="17"/>
      <c r="I272" s="22"/>
    </row>
    <row r="273" spans="1:9">
      <c r="A273" s="22"/>
      <c r="B273" s="21"/>
      <c r="C273" s="21"/>
      <c r="D273" s="22"/>
      <c r="E273" s="22"/>
      <c r="F273" s="22"/>
      <c r="G273" s="22"/>
      <c r="H273" s="17"/>
      <c r="I273" s="22"/>
    </row>
    <row r="274" spans="1:9">
      <c r="A274" s="22"/>
      <c r="B274" s="21"/>
      <c r="C274" s="21"/>
      <c r="D274" s="22"/>
      <c r="E274" s="22"/>
      <c r="F274" s="22"/>
      <c r="G274" s="22"/>
      <c r="H274" s="17"/>
      <c r="I274" s="22"/>
    </row>
    <row r="275" spans="1:9">
      <c r="A275" s="22"/>
      <c r="B275" s="21"/>
      <c r="C275" s="21"/>
      <c r="D275" s="22"/>
      <c r="E275" s="22"/>
      <c r="F275" s="22"/>
      <c r="G275" s="22"/>
      <c r="H275" s="17"/>
      <c r="I275" s="22"/>
    </row>
    <row r="276" spans="1:9">
      <c r="A276" s="22"/>
      <c r="B276" s="21"/>
      <c r="C276" s="21"/>
      <c r="D276" s="22"/>
      <c r="E276" s="22"/>
      <c r="F276" s="22"/>
      <c r="G276" s="22"/>
      <c r="H276" s="17"/>
      <c r="I276" s="22"/>
    </row>
    <row r="277" spans="1:9">
      <c r="A277" s="22"/>
      <c r="B277" s="21"/>
      <c r="C277" s="21"/>
      <c r="D277" s="22"/>
      <c r="E277" s="22"/>
      <c r="F277" s="22"/>
      <c r="G277" s="22"/>
      <c r="H277" s="17"/>
      <c r="I277" s="22"/>
    </row>
    <row r="278" spans="1:9">
      <c r="A278" s="22"/>
      <c r="B278" s="21"/>
      <c r="C278" s="21"/>
      <c r="D278" s="22"/>
      <c r="E278" s="22"/>
      <c r="F278" s="22"/>
      <c r="G278" s="22"/>
      <c r="H278" s="17"/>
      <c r="I278" s="22"/>
    </row>
    <row r="279" spans="1:9">
      <c r="A279" s="22"/>
      <c r="B279" s="21"/>
      <c r="C279" s="21"/>
      <c r="D279" s="22"/>
      <c r="E279" s="22"/>
      <c r="F279" s="22"/>
      <c r="G279" s="22"/>
      <c r="H279" s="17"/>
      <c r="I279" s="22"/>
    </row>
    <row r="280" spans="1:9">
      <c r="A280" s="22"/>
      <c r="B280" s="21"/>
      <c r="C280" s="21"/>
      <c r="D280" s="22"/>
      <c r="E280" s="22"/>
      <c r="F280" s="22"/>
      <c r="G280" s="22"/>
      <c r="H280" s="17"/>
      <c r="I280" s="22"/>
    </row>
    <row r="281" spans="1:9">
      <c r="A281" s="22"/>
      <c r="B281" s="21"/>
      <c r="C281" s="21"/>
      <c r="D281" s="22"/>
      <c r="E281" s="22"/>
      <c r="F281" s="22"/>
      <c r="G281" s="22"/>
      <c r="H281" s="17"/>
      <c r="I281" s="22"/>
    </row>
    <row r="282" spans="1:9">
      <c r="A282" s="22"/>
      <c r="B282" s="21"/>
      <c r="C282" s="21"/>
      <c r="D282" s="22"/>
      <c r="E282" s="22"/>
      <c r="F282" s="22"/>
      <c r="G282" s="22"/>
      <c r="H282" s="17"/>
      <c r="I282" s="22"/>
    </row>
    <row r="283" spans="1:9">
      <c r="A283" s="22"/>
      <c r="B283" s="21"/>
      <c r="C283" s="21"/>
      <c r="D283" s="22"/>
      <c r="E283" s="22"/>
      <c r="F283" s="22"/>
      <c r="G283" s="22"/>
      <c r="H283" s="17"/>
      <c r="I283" s="22"/>
    </row>
    <row r="284" spans="1:9">
      <c r="A284" s="22"/>
      <c r="B284" s="21"/>
      <c r="C284" s="21"/>
      <c r="D284" s="22"/>
      <c r="E284" s="22"/>
      <c r="F284" s="22"/>
      <c r="G284" s="22"/>
      <c r="H284" s="17"/>
      <c r="I284" s="22"/>
    </row>
    <row r="285" spans="1:9">
      <c r="A285" s="22"/>
      <c r="B285" s="21"/>
      <c r="C285" s="21"/>
      <c r="D285" s="22"/>
      <c r="E285" s="22"/>
      <c r="F285" s="22"/>
      <c r="G285" s="22"/>
      <c r="H285" s="17"/>
      <c r="I285" s="22"/>
    </row>
    <row r="286" spans="1:9">
      <c r="A286" s="22"/>
      <c r="B286" s="21"/>
      <c r="C286" s="21"/>
      <c r="D286" s="22"/>
      <c r="E286" s="22"/>
      <c r="F286" s="22"/>
      <c r="G286" s="22"/>
      <c r="H286" s="17"/>
      <c r="I286" s="22"/>
    </row>
    <row r="287" spans="1:9">
      <c r="A287" s="22"/>
      <c r="B287" s="21"/>
      <c r="C287" s="21"/>
      <c r="D287" s="22"/>
      <c r="E287" s="22"/>
      <c r="F287" s="22"/>
      <c r="G287" s="22"/>
      <c r="H287" s="17"/>
      <c r="I287" s="22"/>
    </row>
    <row r="288" spans="1:9">
      <c r="A288" s="22"/>
      <c r="B288" s="21"/>
      <c r="C288" s="21"/>
      <c r="D288" s="22"/>
      <c r="E288" s="22"/>
      <c r="F288" s="22"/>
      <c r="G288" s="22"/>
      <c r="H288" s="17"/>
      <c r="I288" s="22"/>
    </row>
    <row r="289" spans="1:9">
      <c r="A289" s="22"/>
      <c r="B289" s="21"/>
      <c r="C289" s="21"/>
      <c r="D289" s="22"/>
      <c r="E289" s="22"/>
      <c r="F289" s="22"/>
      <c r="G289" s="22"/>
      <c r="H289" s="17"/>
      <c r="I289" s="22"/>
    </row>
    <row r="290" spans="1:9">
      <c r="A290" s="22"/>
      <c r="B290" s="21"/>
      <c r="C290" s="21"/>
      <c r="D290" s="22"/>
      <c r="E290" s="22"/>
      <c r="F290" s="22"/>
      <c r="G290" s="22"/>
      <c r="H290" s="17"/>
      <c r="I290" s="22"/>
    </row>
    <row r="291" spans="1:9">
      <c r="A291" s="22"/>
      <c r="B291" s="21"/>
      <c r="C291" s="21"/>
      <c r="D291" s="22"/>
      <c r="E291" s="22"/>
      <c r="F291" s="22"/>
      <c r="G291" s="22"/>
      <c r="H291" s="17"/>
      <c r="I291" s="22"/>
    </row>
    <row r="292" spans="1:9">
      <c r="A292" s="22"/>
      <c r="B292" s="21"/>
      <c r="C292" s="21"/>
      <c r="D292" s="22"/>
      <c r="E292" s="22"/>
      <c r="F292" s="22"/>
      <c r="G292" s="22"/>
      <c r="H292" s="17"/>
      <c r="I292" s="22"/>
    </row>
    <row r="293" spans="1:9">
      <c r="A293" s="22"/>
      <c r="B293" s="21"/>
      <c r="C293" s="21"/>
      <c r="D293" s="22"/>
      <c r="E293" s="22"/>
      <c r="F293" s="22"/>
      <c r="G293" s="22"/>
      <c r="H293" s="17"/>
      <c r="I293" s="22"/>
    </row>
    <row r="294" spans="1:9">
      <c r="A294" s="22"/>
      <c r="B294" s="21"/>
      <c r="C294" s="21"/>
      <c r="D294" s="22"/>
      <c r="E294" s="22"/>
      <c r="F294" s="22"/>
      <c r="G294" s="22"/>
      <c r="H294" s="17"/>
      <c r="I294" s="22"/>
    </row>
    <row r="295" spans="1:9">
      <c r="A295" s="22"/>
      <c r="B295" s="21"/>
      <c r="C295" s="21"/>
      <c r="D295" s="22"/>
      <c r="E295" s="22"/>
      <c r="F295" s="22"/>
      <c r="G295" s="22"/>
      <c r="H295" s="17"/>
      <c r="I295" s="22"/>
    </row>
    <row r="296" spans="1:9">
      <c r="A296" s="22"/>
      <c r="B296" s="21"/>
      <c r="C296" s="21"/>
      <c r="D296" s="22"/>
      <c r="E296" s="22"/>
      <c r="F296" s="22"/>
      <c r="G296" s="22"/>
      <c r="H296" s="17"/>
      <c r="I296" s="22"/>
    </row>
    <row r="297" spans="1:9">
      <c r="A297" s="22"/>
      <c r="B297" s="21"/>
      <c r="C297" s="21"/>
      <c r="D297" s="22"/>
      <c r="E297" s="22"/>
      <c r="F297" s="22"/>
      <c r="G297" s="22"/>
      <c r="H297" s="17"/>
      <c r="I297" s="22"/>
    </row>
    <row r="298" spans="1:9">
      <c r="A298" s="22"/>
      <c r="B298" s="21"/>
      <c r="C298" s="21"/>
      <c r="D298" s="22"/>
      <c r="E298" s="22"/>
      <c r="F298" s="22"/>
      <c r="G298" s="22"/>
      <c r="H298" s="17"/>
      <c r="I298" s="22"/>
    </row>
    <row r="299" spans="1:9">
      <c r="A299" s="22"/>
      <c r="B299" s="21"/>
      <c r="C299" s="21"/>
      <c r="D299" s="22"/>
      <c r="E299" s="22"/>
      <c r="F299" s="22"/>
      <c r="G299" s="22"/>
      <c r="H299" s="17"/>
      <c r="I299" s="22"/>
    </row>
    <row r="300" spans="1:9">
      <c r="A300" s="22"/>
      <c r="B300" s="21"/>
      <c r="C300" s="21"/>
      <c r="D300" s="22"/>
      <c r="E300" s="22"/>
      <c r="F300" s="22"/>
      <c r="G300" s="22"/>
      <c r="H300" s="17"/>
      <c r="I300" s="22"/>
    </row>
    <row r="301" spans="1:9">
      <c r="A301" s="22"/>
      <c r="B301" s="21"/>
      <c r="C301" s="21"/>
      <c r="D301" s="22"/>
      <c r="E301" s="22"/>
      <c r="F301" s="22"/>
      <c r="G301" s="22"/>
      <c r="H301" s="17"/>
      <c r="I301" s="22"/>
    </row>
    <row r="302" spans="1:9">
      <c r="A302" s="22"/>
      <c r="B302" s="21"/>
      <c r="C302" s="21"/>
      <c r="D302" s="22"/>
      <c r="E302" s="22"/>
      <c r="F302" s="22"/>
      <c r="G302" s="22"/>
      <c r="H302" s="17"/>
      <c r="I302" s="22"/>
    </row>
    <row r="303" spans="1:9">
      <c r="A303" s="22"/>
      <c r="B303" s="21"/>
      <c r="C303" s="21"/>
      <c r="D303" s="22"/>
      <c r="E303" s="22"/>
      <c r="F303" s="22"/>
      <c r="G303" s="22"/>
      <c r="H303" s="17"/>
      <c r="I303" s="22"/>
    </row>
    <row r="304" spans="1:9">
      <c r="A304" s="22"/>
      <c r="B304" s="21"/>
      <c r="C304" s="21"/>
      <c r="D304" s="22"/>
      <c r="E304" s="22"/>
      <c r="F304" s="22"/>
      <c r="G304" s="22"/>
      <c r="H304" s="17"/>
      <c r="I304" s="22"/>
    </row>
    <row r="305" spans="1:9">
      <c r="A305" s="22"/>
      <c r="B305" s="21"/>
      <c r="C305" s="21"/>
      <c r="D305" s="22"/>
      <c r="E305" s="22"/>
      <c r="F305" s="22"/>
      <c r="G305" s="22"/>
      <c r="H305" s="17"/>
      <c r="I305" s="22"/>
    </row>
    <row r="306" spans="1:9">
      <c r="A306" s="22"/>
      <c r="B306" s="21"/>
      <c r="C306" s="21"/>
      <c r="D306" s="22"/>
      <c r="E306" s="22"/>
      <c r="F306" s="22"/>
      <c r="G306" s="22"/>
      <c r="H306" s="17"/>
      <c r="I306" s="22"/>
    </row>
    <row r="307" spans="1:9">
      <c r="A307" s="22"/>
      <c r="B307" s="21"/>
      <c r="C307" s="21"/>
      <c r="D307" s="22"/>
      <c r="E307" s="22"/>
      <c r="F307" s="22"/>
      <c r="G307" s="22"/>
      <c r="H307" s="17"/>
      <c r="I307" s="22"/>
    </row>
    <row r="308" spans="1:9">
      <c r="A308" s="22"/>
      <c r="B308" s="21"/>
      <c r="C308" s="21"/>
      <c r="D308" s="22"/>
      <c r="E308" s="22"/>
      <c r="F308" s="22"/>
      <c r="G308" s="22"/>
      <c r="H308" s="17"/>
      <c r="I308" s="22"/>
    </row>
    <row r="309" spans="1:9">
      <c r="A309" s="22"/>
      <c r="B309" s="21"/>
      <c r="C309" s="21"/>
      <c r="D309" s="22"/>
      <c r="E309" s="22"/>
      <c r="F309" s="22"/>
      <c r="G309" s="22"/>
      <c r="H309" s="17"/>
      <c r="I309" s="22"/>
    </row>
    <row r="310" spans="1:9">
      <c r="A310" s="22"/>
      <c r="B310" s="21"/>
      <c r="C310" s="21"/>
      <c r="D310" s="22"/>
      <c r="E310" s="22"/>
      <c r="F310" s="22"/>
      <c r="G310" s="22"/>
      <c r="H310" s="17"/>
      <c r="I310" s="22"/>
    </row>
    <row r="311" spans="1:9">
      <c r="A311" s="22"/>
      <c r="B311" s="21"/>
      <c r="C311" s="21"/>
      <c r="D311" s="22"/>
      <c r="E311" s="22"/>
      <c r="F311" s="22"/>
      <c r="G311" s="22"/>
      <c r="H311" s="17"/>
      <c r="I311" s="22"/>
    </row>
    <row r="312" spans="1:9">
      <c r="A312" s="22"/>
      <c r="B312" s="21"/>
      <c r="C312" s="21"/>
      <c r="D312" s="22"/>
      <c r="E312" s="22"/>
      <c r="F312" s="22"/>
      <c r="G312" s="22"/>
      <c r="H312" s="17"/>
      <c r="I312" s="22"/>
    </row>
    <row r="313" spans="1:9">
      <c r="A313" s="22"/>
      <c r="B313" s="21"/>
      <c r="C313" s="21"/>
      <c r="D313" s="22"/>
      <c r="E313" s="22"/>
      <c r="F313" s="22"/>
      <c r="G313" s="22"/>
      <c r="H313" s="17"/>
      <c r="I313" s="22"/>
    </row>
    <row r="314" spans="1:9">
      <c r="A314" s="22"/>
      <c r="B314" s="21"/>
      <c r="C314" s="21"/>
      <c r="D314" s="22"/>
      <c r="E314" s="22"/>
      <c r="F314" s="22"/>
      <c r="G314" s="22"/>
      <c r="H314" s="17"/>
      <c r="I314" s="22"/>
    </row>
    <row r="315" spans="1:9">
      <c r="A315" s="22"/>
      <c r="B315" s="21"/>
      <c r="C315" s="21"/>
      <c r="D315" s="22"/>
      <c r="E315" s="22"/>
      <c r="F315" s="22"/>
      <c r="G315" s="22"/>
      <c r="H315" s="17"/>
      <c r="I315" s="22"/>
    </row>
    <row r="316" spans="1:9">
      <c r="A316" s="22"/>
      <c r="B316" s="21"/>
      <c r="C316" s="21"/>
      <c r="D316" s="22"/>
      <c r="E316" s="22"/>
      <c r="F316" s="22"/>
      <c r="G316" s="22"/>
      <c r="H316" s="17"/>
      <c r="I316" s="22"/>
    </row>
    <row r="317" spans="1:9">
      <c r="A317" s="22"/>
      <c r="B317" s="21"/>
      <c r="C317" s="21"/>
      <c r="D317" s="22"/>
      <c r="E317" s="22"/>
      <c r="F317" s="22"/>
      <c r="G317" s="22"/>
      <c r="H317" s="17"/>
      <c r="I317" s="22"/>
    </row>
    <row r="318" spans="1:9">
      <c r="A318" s="22"/>
      <c r="B318" s="21"/>
      <c r="C318" s="21"/>
      <c r="D318" s="22"/>
      <c r="E318" s="22"/>
      <c r="F318" s="22"/>
      <c r="G318" s="22"/>
      <c r="H318" s="17"/>
      <c r="I318" s="22"/>
    </row>
    <row r="319" spans="1:9">
      <c r="A319" s="22"/>
      <c r="B319" s="21"/>
      <c r="C319" s="21"/>
      <c r="D319" s="22"/>
      <c r="E319" s="22"/>
      <c r="F319" s="22"/>
      <c r="G319" s="22"/>
      <c r="H319" s="17"/>
      <c r="I319" s="22"/>
    </row>
    <row r="320" spans="1:9">
      <c r="A320" s="22"/>
      <c r="B320" s="21"/>
      <c r="C320" s="21"/>
      <c r="D320" s="22"/>
      <c r="E320" s="22"/>
      <c r="F320" s="22"/>
      <c r="G320" s="22"/>
      <c r="H320" s="17"/>
      <c r="I320" s="22"/>
    </row>
    <row r="321" spans="1:9">
      <c r="A321" s="22"/>
      <c r="B321" s="21"/>
      <c r="C321" s="21"/>
      <c r="D321" s="22"/>
      <c r="E321" s="22"/>
      <c r="F321" s="22"/>
      <c r="G321" s="22"/>
      <c r="H321" s="17"/>
      <c r="I321" s="22"/>
    </row>
    <row r="322" spans="1:9">
      <c r="A322" s="22"/>
      <c r="B322" s="21"/>
      <c r="C322" s="21"/>
      <c r="D322" s="22"/>
      <c r="E322" s="22"/>
      <c r="F322" s="22"/>
      <c r="G322" s="22"/>
      <c r="H322" s="17"/>
      <c r="I322" s="22"/>
    </row>
    <row r="323" spans="1:9">
      <c r="A323" s="22"/>
      <c r="B323" s="21"/>
      <c r="C323" s="21"/>
      <c r="D323" s="22"/>
      <c r="E323" s="22"/>
      <c r="F323" s="22"/>
      <c r="G323" s="22"/>
      <c r="H323" s="17"/>
      <c r="I323" s="22"/>
    </row>
    <row r="324" spans="1:9">
      <c r="A324" s="22"/>
      <c r="B324" s="21"/>
      <c r="C324" s="21"/>
      <c r="D324" s="22"/>
      <c r="E324" s="22"/>
      <c r="F324" s="22"/>
      <c r="G324" s="22"/>
      <c r="H324" s="17"/>
      <c r="I324" s="22"/>
    </row>
    <row r="325" spans="1:9">
      <c r="A325" s="22"/>
      <c r="B325" s="21"/>
      <c r="C325" s="21"/>
      <c r="D325" s="22"/>
      <c r="E325" s="22"/>
      <c r="F325" s="22"/>
      <c r="G325" s="22"/>
      <c r="H325" s="17"/>
      <c r="I325" s="22"/>
    </row>
    <row r="326" spans="1:9">
      <c r="A326" s="22"/>
      <c r="B326" s="21"/>
      <c r="C326" s="21"/>
      <c r="D326" s="22"/>
      <c r="E326" s="22"/>
      <c r="F326" s="22"/>
      <c r="G326" s="22"/>
      <c r="H326" s="17"/>
      <c r="I326" s="22"/>
    </row>
    <row r="327" spans="1:9">
      <c r="A327" s="22"/>
      <c r="B327" s="21"/>
      <c r="C327" s="21"/>
      <c r="D327" s="22"/>
      <c r="E327" s="22"/>
      <c r="F327" s="22"/>
      <c r="G327" s="22"/>
      <c r="H327" s="17"/>
      <c r="I327" s="22"/>
    </row>
    <row r="328" spans="1:9">
      <c r="A328" s="22"/>
      <c r="B328" s="21"/>
      <c r="C328" s="21"/>
      <c r="D328" s="22"/>
      <c r="E328" s="22"/>
      <c r="F328" s="22"/>
      <c r="G328" s="22"/>
      <c r="H328" s="17"/>
      <c r="I328" s="22"/>
    </row>
    <row r="329" spans="1:9">
      <c r="A329" s="22"/>
      <c r="B329" s="21"/>
      <c r="C329" s="21"/>
      <c r="D329" s="22"/>
      <c r="E329" s="22"/>
      <c r="F329" s="22"/>
      <c r="G329" s="22"/>
      <c r="H329" s="17"/>
      <c r="I329" s="22"/>
    </row>
    <row r="330" spans="1:9">
      <c r="A330" s="22"/>
      <c r="B330" s="21"/>
      <c r="C330" s="21"/>
      <c r="D330" s="22"/>
      <c r="E330" s="22"/>
      <c r="F330" s="22"/>
      <c r="G330" s="22"/>
      <c r="H330" s="17"/>
      <c r="I330" s="22"/>
    </row>
    <row r="331" spans="1:9">
      <c r="A331" s="22"/>
      <c r="B331" s="21"/>
      <c r="C331" s="21"/>
      <c r="D331" s="22"/>
      <c r="E331" s="22"/>
      <c r="F331" s="22"/>
      <c r="G331" s="22"/>
      <c r="H331" s="17"/>
      <c r="I331" s="22"/>
    </row>
    <row r="332" spans="1:9">
      <c r="A332" s="22"/>
      <c r="B332" s="21"/>
      <c r="C332" s="21"/>
      <c r="D332" s="22"/>
      <c r="E332" s="22"/>
      <c r="F332" s="22"/>
      <c r="G332" s="22"/>
      <c r="H332" s="17"/>
      <c r="I332" s="22"/>
    </row>
    <row r="333" spans="1:9">
      <c r="A333" s="22"/>
      <c r="B333" s="21"/>
      <c r="C333" s="21"/>
      <c r="D333" s="22"/>
      <c r="E333" s="22"/>
      <c r="F333" s="22"/>
      <c r="G333" s="22"/>
      <c r="H333" s="17"/>
      <c r="I333" s="22"/>
    </row>
    <row r="334" spans="1:9">
      <c r="A334" s="22"/>
      <c r="B334" s="21"/>
      <c r="C334" s="21"/>
      <c r="D334" s="22"/>
      <c r="E334" s="22"/>
      <c r="F334" s="22"/>
      <c r="G334" s="22"/>
      <c r="H334" s="17"/>
      <c r="I334" s="22"/>
    </row>
    <row r="335" spans="1:9">
      <c r="A335" s="22"/>
      <c r="B335" s="21"/>
      <c r="C335" s="21"/>
      <c r="D335" s="22"/>
      <c r="E335" s="22"/>
      <c r="F335" s="22"/>
      <c r="G335" s="22"/>
      <c r="H335" s="17"/>
      <c r="I335" s="22"/>
    </row>
    <row r="336" spans="1:9">
      <c r="A336" s="22"/>
      <c r="B336" s="21"/>
      <c r="C336" s="21"/>
      <c r="D336" s="22"/>
      <c r="E336" s="22"/>
      <c r="F336" s="22"/>
      <c r="G336" s="22"/>
      <c r="H336" s="17"/>
      <c r="I336" s="22"/>
    </row>
    <row r="337" spans="1:9">
      <c r="A337" s="22"/>
      <c r="B337" s="21"/>
      <c r="C337" s="21"/>
      <c r="D337" s="22"/>
      <c r="E337" s="22"/>
      <c r="F337" s="22"/>
      <c r="G337" s="22"/>
      <c r="H337" s="17"/>
      <c r="I337" s="22"/>
    </row>
    <row r="338" spans="1:9">
      <c r="A338" s="22"/>
      <c r="B338" s="21"/>
      <c r="C338" s="21"/>
      <c r="D338" s="22"/>
      <c r="E338" s="22"/>
      <c r="F338" s="22"/>
      <c r="G338" s="22"/>
      <c r="H338" s="17"/>
      <c r="I338" s="22"/>
    </row>
    <row r="339" spans="1:9">
      <c r="A339" s="22"/>
      <c r="B339" s="21"/>
      <c r="C339" s="21"/>
      <c r="D339" s="22"/>
      <c r="E339" s="22"/>
      <c r="F339" s="22"/>
      <c r="G339" s="22"/>
      <c r="H339" s="17"/>
      <c r="I339" s="22"/>
    </row>
    <row r="340" spans="1:9">
      <c r="A340" s="22"/>
      <c r="B340" s="21"/>
      <c r="C340" s="21"/>
      <c r="D340" s="22"/>
      <c r="E340" s="22"/>
      <c r="F340" s="22"/>
      <c r="G340" s="22"/>
      <c r="H340" s="17"/>
      <c r="I340" s="22"/>
    </row>
    <row r="341" spans="1:9">
      <c r="A341" s="22"/>
      <c r="B341" s="21"/>
      <c r="C341" s="21"/>
      <c r="D341" s="22"/>
      <c r="E341" s="22"/>
      <c r="F341" s="22"/>
      <c r="G341" s="22"/>
      <c r="H341" s="17"/>
      <c r="I341" s="22"/>
    </row>
    <row r="342" spans="1:9">
      <c r="A342" s="22"/>
      <c r="B342" s="21"/>
      <c r="C342" s="21"/>
      <c r="D342" s="22"/>
      <c r="E342" s="22"/>
      <c r="F342" s="22"/>
      <c r="G342" s="22"/>
      <c r="H342" s="17"/>
      <c r="I342" s="22"/>
    </row>
    <row r="343" spans="1:9">
      <c r="A343" s="22"/>
      <c r="B343" s="21"/>
      <c r="C343" s="21"/>
      <c r="D343" s="22"/>
      <c r="E343" s="22"/>
      <c r="F343" s="22"/>
      <c r="G343" s="22"/>
      <c r="H343" s="17"/>
      <c r="I343" s="22"/>
    </row>
    <row r="344" spans="1:9">
      <c r="A344" s="22"/>
      <c r="B344" s="21"/>
      <c r="C344" s="21"/>
      <c r="D344" s="22"/>
      <c r="E344" s="22"/>
      <c r="F344" s="22"/>
      <c r="G344" s="22"/>
      <c r="H344" s="17"/>
      <c r="I344" s="22"/>
    </row>
    <row r="345" spans="1:9">
      <c r="A345" s="22"/>
      <c r="B345" s="21"/>
      <c r="C345" s="21"/>
      <c r="D345" s="22"/>
      <c r="E345" s="22"/>
      <c r="F345" s="22"/>
      <c r="G345" s="22"/>
      <c r="H345" s="17"/>
      <c r="I345" s="22"/>
    </row>
    <row r="346" spans="1:9">
      <c r="A346" s="22"/>
      <c r="B346" s="21"/>
      <c r="C346" s="21"/>
      <c r="D346" s="22"/>
      <c r="E346" s="22"/>
      <c r="F346" s="22"/>
      <c r="G346" s="22"/>
      <c r="H346" s="17"/>
      <c r="I346" s="22"/>
    </row>
    <row r="347" spans="1:9">
      <c r="A347" s="22"/>
      <c r="B347" s="21"/>
      <c r="C347" s="21"/>
      <c r="D347" s="22"/>
      <c r="E347" s="22"/>
      <c r="F347" s="22"/>
      <c r="G347" s="22"/>
      <c r="H347" s="17"/>
      <c r="I347" s="22"/>
    </row>
    <row r="348" spans="1:9">
      <c r="A348" s="22"/>
      <c r="B348" s="21"/>
      <c r="C348" s="21"/>
      <c r="D348" s="22"/>
      <c r="E348" s="22"/>
      <c r="F348" s="22"/>
      <c r="G348" s="22"/>
      <c r="H348" s="17"/>
      <c r="I348" s="22"/>
    </row>
    <row r="349" spans="1:9">
      <c r="A349" s="22"/>
      <c r="B349" s="21"/>
      <c r="C349" s="21"/>
      <c r="D349" s="22"/>
      <c r="E349" s="22"/>
      <c r="F349" s="22"/>
      <c r="G349" s="22"/>
      <c r="H349" s="17"/>
      <c r="I349" s="22"/>
    </row>
    <row r="350" spans="1:9">
      <c r="A350" s="22"/>
      <c r="B350" s="21"/>
      <c r="C350" s="21"/>
      <c r="D350" s="22"/>
      <c r="E350" s="22"/>
      <c r="F350" s="22"/>
      <c r="G350" s="22"/>
      <c r="H350" s="17"/>
      <c r="I350" s="22"/>
    </row>
    <row r="351" spans="1:9">
      <c r="A351" s="22"/>
      <c r="B351" s="21"/>
      <c r="C351" s="21"/>
      <c r="D351" s="22"/>
      <c r="E351" s="22"/>
      <c r="F351" s="22"/>
      <c r="G351" s="22"/>
      <c r="H351" s="17"/>
      <c r="I351" s="22"/>
    </row>
    <row r="352" spans="1:9">
      <c r="A352" s="22"/>
      <c r="B352" s="21"/>
      <c r="C352" s="21"/>
      <c r="D352" s="22"/>
      <c r="E352" s="22"/>
      <c r="F352" s="22"/>
      <c r="G352" s="22"/>
      <c r="H352" s="17"/>
      <c r="I352" s="22"/>
    </row>
    <row r="353" spans="1:9">
      <c r="A353" s="22"/>
      <c r="B353" s="21"/>
      <c r="C353" s="21"/>
      <c r="D353" s="22"/>
      <c r="E353" s="22"/>
      <c r="F353" s="22"/>
      <c r="G353" s="22"/>
      <c r="H353" s="17"/>
      <c r="I353" s="22"/>
    </row>
    <row r="354" spans="1:9">
      <c r="A354" s="22"/>
      <c r="B354" s="21"/>
      <c r="C354" s="21"/>
      <c r="D354" s="22"/>
      <c r="E354" s="22"/>
      <c r="F354" s="22"/>
      <c r="G354" s="22"/>
      <c r="H354" s="17"/>
      <c r="I354" s="22"/>
    </row>
    <row r="355" spans="1:9">
      <c r="A355" s="22"/>
      <c r="B355" s="21"/>
      <c r="C355" s="21"/>
      <c r="D355" s="22"/>
      <c r="E355" s="22"/>
      <c r="F355" s="22"/>
      <c r="G355" s="22"/>
      <c r="H355" s="17"/>
      <c r="I355" s="22"/>
    </row>
    <row r="356" spans="1:9">
      <c r="A356" s="22"/>
      <c r="B356" s="21"/>
      <c r="C356" s="21"/>
      <c r="D356" s="22"/>
      <c r="E356" s="22"/>
      <c r="F356" s="22"/>
      <c r="G356" s="22"/>
      <c r="H356" s="17"/>
      <c r="I356" s="22"/>
    </row>
    <row r="357" spans="1:9">
      <c r="A357" s="22"/>
      <c r="B357" s="21"/>
      <c r="C357" s="21"/>
      <c r="D357" s="22"/>
      <c r="E357" s="22"/>
      <c r="F357" s="22"/>
      <c r="G357" s="22"/>
      <c r="H357" s="17"/>
      <c r="I357" s="22"/>
    </row>
    <row r="358" spans="1:9">
      <c r="A358" s="22"/>
      <c r="B358" s="21"/>
      <c r="C358" s="21"/>
      <c r="D358" s="22"/>
      <c r="E358" s="22"/>
      <c r="F358" s="22"/>
      <c r="G358" s="22"/>
      <c r="H358" s="17"/>
      <c r="I358" s="22"/>
    </row>
    <row r="359" spans="1:9">
      <c r="A359" s="22"/>
      <c r="B359" s="21"/>
      <c r="C359" s="21"/>
      <c r="D359" s="22"/>
      <c r="E359" s="22"/>
      <c r="F359" s="22"/>
      <c r="G359" s="22"/>
      <c r="H359" s="17"/>
      <c r="I359" s="22"/>
    </row>
    <row r="360" spans="1:9">
      <c r="A360" s="22"/>
      <c r="B360" s="21"/>
      <c r="C360" s="21"/>
      <c r="D360" s="22"/>
      <c r="E360" s="22"/>
      <c r="F360" s="22"/>
      <c r="G360" s="22"/>
      <c r="H360" s="17"/>
      <c r="I360" s="22"/>
    </row>
    <row r="361" spans="1:9">
      <c r="A361" s="22"/>
      <c r="B361" s="21"/>
      <c r="C361" s="21"/>
      <c r="D361" s="22"/>
      <c r="E361" s="22"/>
      <c r="F361" s="22"/>
      <c r="G361" s="22"/>
      <c r="H361" s="17"/>
      <c r="I361" s="22"/>
    </row>
    <row r="362" spans="1:9">
      <c r="A362" s="22"/>
      <c r="B362" s="21"/>
      <c r="C362" s="21"/>
      <c r="D362" s="22"/>
      <c r="E362" s="22"/>
      <c r="F362" s="22"/>
      <c r="G362" s="22"/>
      <c r="H362" s="17"/>
      <c r="I362" s="22"/>
    </row>
    <row r="363" spans="1:9">
      <c r="A363" s="22"/>
      <c r="B363" s="21"/>
      <c r="C363" s="21"/>
      <c r="D363" s="22"/>
      <c r="E363" s="22"/>
      <c r="F363" s="22"/>
      <c r="G363" s="22"/>
      <c r="H363" s="17"/>
      <c r="I363" s="22"/>
    </row>
    <row r="364" spans="1:9">
      <c r="A364" s="22"/>
      <c r="B364" s="21"/>
      <c r="C364" s="21"/>
      <c r="D364" s="22"/>
      <c r="E364" s="22"/>
      <c r="F364" s="22"/>
      <c r="G364" s="22"/>
      <c r="H364" s="17"/>
      <c r="I364" s="22"/>
    </row>
    <row r="365" spans="1:9">
      <c r="A365" s="22"/>
      <c r="B365" s="21"/>
      <c r="C365" s="21"/>
      <c r="D365" s="22"/>
      <c r="E365" s="22"/>
      <c r="F365" s="22"/>
      <c r="G365" s="22"/>
      <c r="H365" s="17"/>
      <c r="I365" s="22"/>
    </row>
    <row r="366" spans="1:9">
      <c r="A366" s="22"/>
      <c r="B366" s="21"/>
      <c r="C366" s="21"/>
      <c r="D366" s="22"/>
      <c r="E366" s="22"/>
      <c r="F366" s="22"/>
      <c r="G366" s="22"/>
      <c r="H366" s="17"/>
      <c r="I366" s="22"/>
    </row>
    <row r="367" spans="1:9">
      <c r="A367" s="22"/>
      <c r="B367" s="21"/>
      <c r="C367" s="21"/>
      <c r="D367" s="22"/>
      <c r="E367" s="22"/>
      <c r="F367" s="22"/>
      <c r="G367" s="22"/>
      <c r="H367" s="17"/>
      <c r="I367" s="22"/>
    </row>
    <row r="368" spans="1:9">
      <c r="A368" s="22"/>
      <c r="B368" s="21"/>
      <c r="C368" s="21"/>
      <c r="D368" s="22"/>
      <c r="E368" s="22"/>
      <c r="F368" s="22"/>
      <c r="G368" s="22"/>
      <c r="H368" s="17"/>
      <c r="I368" s="22"/>
    </row>
    <row r="369" spans="1:9">
      <c r="A369" s="22"/>
      <c r="B369" s="21"/>
      <c r="C369" s="21"/>
      <c r="D369" s="22"/>
      <c r="E369" s="22"/>
      <c r="F369" s="22"/>
      <c r="G369" s="22"/>
      <c r="H369" s="17"/>
      <c r="I369" s="22"/>
    </row>
    <row r="370" spans="1:9">
      <c r="A370" s="22"/>
      <c r="B370" s="21"/>
      <c r="C370" s="21"/>
      <c r="D370" s="22"/>
      <c r="E370" s="22"/>
      <c r="F370" s="22"/>
      <c r="G370" s="22"/>
      <c r="H370" s="17"/>
      <c r="I370" s="22"/>
    </row>
    <row r="371" spans="1:9">
      <c r="A371" s="22"/>
      <c r="B371" s="21"/>
      <c r="C371" s="21"/>
      <c r="D371" s="22"/>
      <c r="E371" s="22"/>
      <c r="F371" s="22"/>
      <c r="G371" s="22"/>
      <c r="H371" s="17"/>
      <c r="I371" s="22"/>
    </row>
    <row r="372" spans="1:9">
      <c r="A372" s="22"/>
      <c r="B372" s="21"/>
      <c r="C372" s="21"/>
      <c r="D372" s="22"/>
      <c r="E372" s="22"/>
      <c r="F372" s="22"/>
      <c r="G372" s="22"/>
      <c r="H372" s="17"/>
      <c r="I372" s="22"/>
    </row>
    <row r="373" spans="1:9">
      <c r="A373" s="22"/>
      <c r="B373" s="21"/>
      <c r="C373" s="21"/>
      <c r="D373" s="22"/>
      <c r="E373" s="22"/>
      <c r="F373" s="22"/>
      <c r="G373" s="22"/>
      <c r="H373" s="17"/>
      <c r="I373" s="22"/>
    </row>
    <row r="374" spans="1:9">
      <c r="A374" s="22"/>
      <c r="B374" s="21"/>
      <c r="C374" s="21"/>
      <c r="D374" s="22"/>
      <c r="E374" s="22"/>
      <c r="F374" s="22"/>
      <c r="G374" s="22"/>
      <c r="H374" s="17"/>
      <c r="I374" s="22"/>
    </row>
    <row r="375" spans="1:9">
      <c r="A375" s="22"/>
      <c r="B375" s="21"/>
      <c r="C375" s="21"/>
      <c r="D375" s="22"/>
      <c r="E375" s="22"/>
      <c r="F375" s="22"/>
      <c r="G375" s="22"/>
      <c r="H375" s="17"/>
      <c r="I375" s="22"/>
    </row>
    <row r="376" spans="1:9">
      <c r="A376" s="22"/>
      <c r="B376" s="21"/>
      <c r="C376" s="21"/>
      <c r="D376" s="22"/>
      <c r="E376" s="22"/>
      <c r="F376" s="22"/>
      <c r="G376" s="22"/>
      <c r="H376" s="17"/>
      <c r="I376" s="22"/>
    </row>
    <row r="377" spans="1:9">
      <c r="A377" s="22"/>
      <c r="B377" s="21"/>
      <c r="C377" s="21"/>
      <c r="D377" s="22"/>
      <c r="E377" s="22"/>
      <c r="F377" s="22"/>
      <c r="G377" s="22"/>
      <c r="H377" s="17"/>
      <c r="I377" s="22"/>
    </row>
    <row r="378" spans="1:9">
      <c r="A378" s="22"/>
      <c r="B378" s="21"/>
      <c r="C378" s="21"/>
      <c r="D378" s="22"/>
      <c r="E378" s="22"/>
      <c r="F378" s="22"/>
      <c r="G378" s="22"/>
      <c r="H378" s="17"/>
      <c r="I378" s="22"/>
    </row>
    <row r="379" spans="1:9">
      <c r="A379" s="22"/>
      <c r="B379" s="21"/>
      <c r="C379" s="21"/>
      <c r="D379" s="22"/>
      <c r="E379" s="22"/>
      <c r="F379" s="22"/>
      <c r="G379" s="22"/>
      <c r="H379" s="17"/>
      <c r="I379" s="22"/>
    </row>
    <row r="380" spans="1:9">
      <c r="A380" s="22"/>
      <c r="B380" s="21"/>
      <c r="C380" s="21"/>
      <c r="D380" s="22"/>
      <c r="E380" s="22"/>
      <c r="F380" s="22"/>
      <c r="G380" s="22"/>
      <c r="H380" s="17"/>
      <c r="I380" s="22"/>
    </row>
    <row r="381" spans="1:9">
      <c r="A381" s="22"/>
      <c r="B381" s="21"/>
      <c r="C381" s="21"/>
      <c r="D381" s="22"/>
      <c r="E381" s="22"/>
      <c r="F381" s="22"/>
      <c r="G381" s="22"/>
      <c r="H381" s="17"/>
      <c r="I381" s="22"/>
    </row>
    <row r="382" spans="1:9">
      <c r="A382" s="22"/>
      <c r="B382" s="21"/>
      <c r="C382" s="21"/>
      <c r="D382" s="22"/>
      <c r="E382" s="22"/>
      <c r="F382" s="22"/>
      <c r="G382" s="22"/>
      <c r="H382" s="17"/>
      <c r="I382" s="22"/>
    </row>
    <row r="383" spans="1:9">
      <c r="A383" s="22"/>
      <c r="B383" s="21"/>
      <c r="C383" s="21"/>
      <c r="D383" s="22"/>
      <c r="E383" s="22"/>
      <c r="F383" s="22"/>
      <c r="G383" s="22"/>
      <c r="H383" s="17"/>
      <c r="I383" s="22"/>
    </row>
    <row r="384" spans="1:9">
      <c r="A384" s="22"/>
      <c r="B384" s="21"/>
      <c r="C384" s="21"/>
      <c r="D384" s="22"/>
      <c r="E384" s="22"/>
      <c r="F384" s="22"/>
      <c r="G384" s="22"/>
      <c r="H384" s="17"/>
      <c r="I384" s="22"/>
    </row>
    <row r="385" spans="1:9">
      <c r="A385" s="22"/>
      <c r="B385" s="21"/>
      <c r="C385" s="21"/>
      <c r="D385" s="22"/>
      <c r="E385" s="22"/>
      <c r="F385" s="22"/>
      <c r="G385" s="22"/>
      <c r="H385" s="17"/>
      <c r="I385" s="22"/>
    </row>
    <row r="386" spans="1:9">
      <c r="A386" s="22"/>
      <c r="B386" s="21"/>
      <c r="C386" s="21"/>
      <c r="D386" s="22"/>
      <c r="E386" s="22"/>
      <c r="F386" s="22"/>
      <c r="G386" s="22"/>
      <c r="H386" s="17"/>
      <c r="I386" s="22"/>
    </row>
    <row r="387" spans="1:9">
      <c r="A387" s="22"/>
      <c r="B387" s="21"/>
      <c r="C387" s="21"/>
      <c r="D387" s="22"/>
      <c r="E387" s="22"/>
      <c r="F387" s="22"/>
      <c r="G387" s="22"/>
      <c r="H387" s="17"/>
      <c r="I387" s="22"/>
    </row>
    <row r="388" spans="1:9">
      <c r="A388" s="22"/>
      <c r="B388" s="21"/>
      <c r="C388" s="21"/>
      <c r="D388" s="22"/>
      <c r="E388" s="22"/>
      <c r="F388" s="22"/>
      <c r="G388" s="22"/>
      <c r="H388" s="17"/>
      <c r="I388" s="22"/>
    </row>
    <row r="389" spans="1:9">
      <c r="A389" s="22"/>
      <c r="B389" s="21"/>
      <c r="C389" s="21"/>
      <c r="D389" s="22"/>
      <c r="E389" s="22"/>
      <c r="F389" s="22"/>
      <c r="G389" s="22"/>
      <c r="H389" s="17"/>
      <c r="I389" s="22"/>
    </row>
    <row r="390" spans="1:9">
      <c r="A390" s="22"/>
      <c r="B390" s="21"/>
      <c r="C390" s="21"/>
      <c r="D390" s="22"/>
      <c r="E390" s="22"/>
      <c r="F390" s="22"/>
      <c r="G390" s="22"/>
      <c r="H390" s="17"/>
      <c r="I390" s="22"/>
    </row>
    <row r="391" spans="1:9">
      <c r="A391" s="22"/>
      <c r="B391" s="21"/>
      <c r="C391" s="21"/>
      <c r="D391" s="22"/>
      <c r="E391" s="22"/>
      <c r="F391" s="22"/>
      <c r="G391" s="22"/>
      <c r="H391" s="17"/>
      <c r="I391" s="22"/>
    </row>
    <row r="392" spans="1:9">
      <c r="A392" s="22"/>
      <c r="B392" s="21"/>
      <c r="C392" s="21"/>
      <c r="D392" s="22"/>
      <c r="E392" s="22"/>
      <c r="F392" s="22"/>
      <c r="G392" s="22"/>
      <c r="H392" s="17"/>
      <c r="I392" s="22"/>
    </row>
    <row r="393" spans="1:9">
      <c r="A393" s="22"/>
      <c r="B393" s="21"/>
      <c r="C393" s="21"/>
      <c r="D393" s="22"/>
      <c r="E393" s="22"/>
      <c r="F393" s="22"/>
      <c r="G393" s="22"/>
      <c r="H393" s="17"/>
      <c r="I393" s="22"/>
    </row>
    <row r="394" spans="1:9">
      <c r="A394" s="22"/>
      <c r="B394" s="21"/>
      <c r="C394" s="21"/>
      <c r="D394" s="22"/>
      <c r="E394" s="22"/>
      <c r="F394" s="22"/>
      <c r="G394" s="22"/>
      <c r="H394" s="17"/>
      <c r="I394" s="22"/>
    </row>
    <row r="395" spans="1:9">
      <c r="A395" s="22"/>
      <c r="B395" s="21"/>
      <c r="C395" s="21"/>
      <c r="D395" s="22"/>
      <c r="E395" s="22"/>
      <c r="F395" s="22"/>
      <c r="G395" s="22"/>
      <c r="H395" s="17"/>
      <c r="I395" s="22"/>
    </row>
    <row r="396" spans="1:9">
      <c r="A396" s="22"/>
      <c r="B396" s="21"/>
      <c r="C396" s="21"/>
      <c r="D396" s="22"/>
      <c r="E396" s="22"/>
      <c r="F396" s="22"/>
      <c r="G396" s="22"/>
      <c r="H396" s="17"/>
      <c r="I396" s="22"/>
    </row>
    <row r="397" spans="1:9">
      <c r="A397" s="22"/>
      <c r="B397" s="21"/>
      <c r="C397" s="21"/>
      <c r="D397" s="22"/>
      <c r="E397" s="22"/>
      <c r="F397" s="22"/>
      <c r="G397" s="22"/>
      <c r="H397" s="17"/>
      <c r="I397" s="22"/>
    </row>
    <row r="398" spans="1:9">
      <c r="A398" s="22"/>
      <c r="B398" s="21"/>
      <c r="C398" s="21"/>
      <c r="D398" s="22"/>
      <c r="E398" s="22"/>
      <c r="F398" s="22"/>
      <c r="G398" s="22"/>
      <c r="H398" s="17"/>
      <c r="I398" s="22"/>
    </row>
    <row r="399" spans="1:9">
      <c r="A399" s="22"/>
      <c r="B399" s="21"/>
      <c r="C399" s="21"/>
      <c r="D399" s="22"/>
      <c r="E399" s="22"/>
      <c r="F399" s="22"/>
      <c r="G399" s="22"/>
      <c r="H399" s="17"/>
      <c r="I399" s="22"/>
    </row>
    <row r="400" spans="1:9">
      <c r="A400" s="22"/>
      <c r="B400" s="21"/>
      <c r="C400" s="21"/>
      <c r="D400" s="22"/>
      <c r="E400" s="22"/>
      <c r="F400" s="22"/>
      <c r="G400" s="22"/>
      <c r="H400" s="17"/>
      <c r="I400" s="22"/>
    </row>
    <row r="401" spans="1:9">
      <c r="A401" s="22"/>
      <c r="B401" s="21"/>
      <c r="C401" s="21"/>
      <c r="D401" s="22"/>
      <c r="E401" s="22"/>
      <c r="F401" s="22"/>
      <c r="G401" s="22"/>
      <c r="H401" s="17"/>
      <c r="I401" s="22"/>
    </row>
    <row r="402" spans="1:9">
      <c r="A402" s="22"/>
      <c r="B402" s="21"/>
      <c r="C402" s="21"/>
      <c r="D402" s="22"/>
      <c r="E402" s="22"/>
      <c r="F402" s="22"/>
      <c r="G402" s="22"/>
      <c r="H402" s="17"/>
      <c r="I402" s="22"/>
    </row>
    <row r="403" spans="1:9">
      <c r="A403" s="22"/>
      <c r="B403" s="21"/>
      <c r="C403" s="21"/>
      <c r="D403" s="22"/>
      <c r="E403" s="22"/>
      <c r="F403" s="22"/>
      <c r="G403" s="22"/>
      <c r="H403" s="17"/>
      <c r="I403" s="22"/>
    </row>
    <row r="404" spans="1:9">
      <c r="A404" s="22"/>
      <c r="B404" s="21"/>
      <c r="C404" s="21"/>
      <c r="D404" s="22"/>
      <c r="E404" s="22"/>
      <c r="F404" s="22"/>
      <c r="G404" s="22"/>
      <c r="H404" s="17"/>
      <c r="I404" s="22"/>
    </row>
    <row r="405" spans="1:9">
      <c r="A405" s="22"/>
      <c r="B405" s="21"/>
      <c r="C405" s="21"/>
      <c r="D405" s="22"/>
      <c r="E405" s="22"/>
      <c r="F405" s="22"/>
      <c r="G405" s="22"/>
      <c r="H405" s="17"/>
      <c r="I405" s="22"/>
    </row>
    <row r="406" spans="1:9">
      <c r="A406" s="22"/>
      <c r="B406" s="21"/>
      <c r="C406" s="21"/>
      <c r="D406" s="22"/>
      <c r="E406" s="22"/>
      <c r="F406" s="22"/>
      <c r="G406" s="22"/>
      <c r="H406" s="17"/>
      <c r="I406" s="22"/>
    </row>
    <row r="407" spans="1:9">
      <c r="A407" s="22"/>
      <c r="B407" s="21"/>
      <c r="C407" s="21"/>
      <c r="D407" s="22"/>
      <c r="E407" s="22"/>
      <c r="F407" s="22"/>
      <c r="G407" s="22"/>
      <c r="H407" s="17"/>
      <c r="I407" s="22"/>
    </row>
    <row r="408" spans="1:9">
      <c r="A408" s="22"/>
      <c r="B408" s="21"/>
      <c r="C408" s="21"/>
      <c r="D408" s="22"/>
      <c r="E408" s="22"/>
      <c r="F408" s="22"/>
      <c r="G408" s="22"/>
      <c r="H408" s="17"/>
      <c r="I408" s="22"/>
    </row>
    <row r="409" spans="1:9">
      <c r="A409" s="22"/>
      <c r="B409" s="21"/>
      <c r="C409" s="21"/>
      <c r="D409" s="22"/>
      <c r="E409" s="22"/>
      <c r="F409" s="22"/>
      <c r="G409" s="22"/>
      <c r="H409" s="17"/>
      <c r="I409" s="22"/>
    </row>
    <row r="410" spans="1:9">
      <c r="A410" s="22"/>
      <c r="B410" s="21"/>
      <c r="C410" s="21"/>
      <c r="D410" s="22"/>
      <c r="E410" s="22"/>
      <c r="F410" s="22"/>
      <c r="G410" s="22"/>
      <c r="H410" s="17"/>
      <c r="I410" s="22"/>
    </row>
    <row r="411" spans="1:9">
      <c r="A411" s="22"/>
      <c r="B411" s="21"/>
      <c r="C411" s="21"/>
      <c r="D411" s="22"/>
      <c r="E411" s="22"/>
      <c r="F411" s="22"/>
      <c r="G411" s="22"/>
      <c r="H411" s="17"/>
      <c r="I411" s="22"/>
    </row>
    <row r="412" spans="1:9">
      <c r="A412" s="22"/>
      <c r="B412" s="21"/>
      <c r="C412" s="21"/>
      <c r="D412" s="22"/>
      <c r="E412" s="22"/>
      <c r="F412" s="22"/>
      <c r="G412" s="22"/>
      <c r="H412" s="17"/>
      <c r="I412" s="22"/>
    </row>
    <row r="413" spans="1:9">
      <c r="A413" s="22"/>
      <c r="B413" s="21"/>
      <c r="C413" s="21"/>
      <c r="D413" s="22"/>
      <c r="E413" s="22"/>
      <c r="F413" s="22"/>
      <c r="G413" s="22"/>
      <c r="H413" s="17"/>
      <c r="I413" s="22"/>
    </row>
    <row r="414" spans="1:9">
      <c r="A414" s="22"/>
      <c r="B414" s="21"/>
      <c r="C414" s="21"/>
      <c r="D414" s="22"/>
      <c r="E414" s="22"/>
      <c r="F414" s="22"/>
      <c r="G414" s="22"/>
      <c r="H414" s="17"/>
      <c r="I414" s="22"/>
    </row>
    <row r="415" spans="1:9">
      <c r="A415" s="22"/>
      <c r="B415" s="21"/>
      <c r="C415" s="21"/>
      <c r="D415" s="22"/>
      <c r="E415" s="22"/>
      <c r="F415" s="22"/>
      <c r="G415" s="22"/>
      <c r="H415" s="17"/>
      <c r="I415" s="22"/>
    </row>
    <row r="416" spans="1:9">
      <c r="A416" s="22"/>
      <c r="B416" s="21"/>
      <c r="C416" s="21"/>
      <c r="D416" s="22"/>
      <c r="E416" s="22"/>
      <c r="F416" s="22"/>
      <c r="G416" s="22"/>
      <c r="H416" s="17"/>
      <c r="I416" s="22"/>
    </row>
    <row r="417" spans="1:9">
      <c r="A417" s="22"/>
      <c r="B417" s="21"/>
      <c r="C417" s="21"/>
      <c r="D417" s="22"/>
      <c r="E417" s="22"/>
      <c r="F417" s="22"/>
      <c r="G417" s="22"/>
      <c r="H417" s="17"/>
      <c r="I417" s="22"/>
    </row>
    <row r="418" spans="1:9">
      <c r="A418" s="22"/>
      <c r="B418" s="21"/>
      <c r="C418" s="21"/>
      <c r="D418" s="22"/>
      <c r="E418" s="22"/>
      <c r="F418" s="22"/>
      <c r="G418" s="22"/>
      <c r="H418" s="17"/>
      <c r="I418" s="22"/>
    </row>
    <row r="419" spans="1:9">
      <c r="A419" s="22"/>
      <c r="B419" s="21"/>
      <c r="C419" s="21"/>
      <c r="D419" s="22"/>
      <c r="E419" s="22"/>
      <c r="F419" s="22"/>
      <c r="G419" s="22"/>
      <c r="H419" s="17"/>
      <c r="I419" s="22"/>
    </row>
    <row r="420" spans="1:9">
      <c r="A420" s="22"/>
      <c r="B420" s="21"/>
      <c r="C420" s="21"/>
      <c r="D420" s="22"/>
      <c r="E420" s="22"/>
      <c r="F420" s="22"/>
      <c r="G420" s="22"/>
      <c r="H420" s="17"/>
      <c r="I420" s="22"/>
    </row>
    <row r="421" spans="1:9">
      <c r="A421" s="22"/>
      <c r="B421" s="21"/>
      <c r="C421" s="21"/>
      <c r="D421" s="22"/>
      <c r="E421" s="22"/>
      <c r="F421" s="22"/>
      <c r="G421" s="22"/>
      <c r="H421" s="17"/>
      <c r="I421" s="22"/>
    </row>
    <row r="422" spans="1:9">
      <c r="A422" s="22"/>
      <c r="B422" s="21"/>
      <c r="C422" s="21"/>
      <c r="D422" s="22"/>
      <c r="E422" s="22"/>
      <c r="F422" s="22"/>
      <c r="G422" s="22"/>
      <c r="H422" s="17"/>
      <c r="I422" s="22"/>
    </row>
    <row r="423" spans="1:9">
      <c r="A423" s="22"/>
      <c r="B423" s="21"/>
      <c r="C423" s="21"/>
      <c r="D423" s="22"/>
      <c r="E423" s="22"/>
      <c r="F423" s="22"/>
      <c r="G423" s="22"/>
      <c r="H423" s="17"/>
      <c r="I423" s="22"/>
    </row>
    <row r="424" spans="1:9">
      <c r="A424" s="22"/>
      <c r="B424" s="21"/>
      <c r="C424" s="21"/>
      <c r="D424" s="22"/>
      <c r="E424" s="22"/>
      <c r="F424" s="22"/>
      <c r="G424" s="22"/>
      <c r="H424" s="17"/>
      <c r="I424" s="22"/>
    </row>
    <row r="425" spans="1:9">
      <c r="A425" s="22"/>
      <c r="B425" s="21"/>
      <c r="C425" s="21"/>
      <c r="D425" s="22"/>
      <c r="E425" s="22"/>
      <c r="F425" s="22"/>
      <c r="G425" s="22"/>
      <c r="H425" s="17"/>
      <c r="I425" s="22"/>
    </row>
    <row r="426" spans="1:9">
      <c r="A426" s="22"/>
      <c r="B426" s="21"/>
      <c r="C426" s="21"/>
      <c r="D426" s="22"/>
      <c r="E426" s="22"/>
      <c r="F426" s="22"/>
      <c r="G426" s="22"/>
      <c r="H426" s="17"/>
      <c r="I426" s="22"/>
    </row>
    <row r="427" spans="1:9">
      <c r="A427" s="22"/>
      <c r="B427" s="21"/>
      <c r="C427" s="21"/>
      <c r="D427" s="22"/>
      <c r="E427" s="22"/>
      <c r="F427" s="22"/>
      <c r="G427" s="22"/>
      <c r="H427" s="17"/>
      <c r="I427" s="22"/>
    </row>
    <row r="428" spans="1:9">
      <c r="A428" s="22"/>
      <c r="B428" s="21"/>
      <c r="C428" s="21"/>
      <c r="D428" s="22"/>
      <c r="E428" s="22"/>
      <c r="F428" s="22"/>
      <c r="G428" s="22"/>
      <c r="H428" s="17"/>
      <c r="I428" s="22"/>
    </row>
    <row r="429" spans="1:9">
      <c r="A429" s="22"/>
      <c r="B429" s="21"/>
      <c r="C429" s="21"/>
      <c r="D429" s="22"/>
      <c r="E429" s="22"/>
      <c r="F429" s="22"/>
      <c r="G429" s="22"/>
      <c r="H429" s="17"/>
      <c r="I429" s="22"/>
    </row>
    <row r="430" spans="1:9">
      <c r="A430" s="22"/>
      <c r="B430" s="21"/>
      <c r="C430" s="21"/>
      <c r="D430" s="22"/>
      <c r="E430" s="22"/>
      <c r="F430" s="22"/>
      <c r="G430" s="22"/>
      <c r="H430" s="17"/>
      <c r="I430" s="22"/>
    </row>
    <row r="431" spans="1:9">
      <c r="A431" s="22"/>
      <c r="B431" s="21"/>
      <c r="C431" s="21"/>
      <c r="D431" s="22"/>
      <c r="E431" s="22"/>
      <c r="F431" s="22"/>
      <c r="G431" s="22"/>
      <c r="H431" s="17"/>
      <c r="I431" s="22"/>
    </row>
    <row r="432" spans="1:9">
      <c r="A432" s="22"/>
      <c r="B432" s="21"/>
      <c r="C432" s="21"/>
      <c r="D432" s="22"/>
      <c r="E432" s="22"/>
      <c r="F432" s="22"/>
      <c r="G432" s="22"/>
      <c r="H432" s="17"/>
      <c r="I432" s="22"/>
    </row>
    <row r="433" spans="1:9">
      <c r="A433" s="22"/>
      <c r="B433" s="21"/>
      <c r="C433" s="21"/>
      <c r="D433" s="22"/>
      <c r="E433" s="22"/>
      <c r="F433" s="22"/>
      <c r="G433" s="22"/>
      <c r="H433" s="17"/>
      <c r="I433" s="22"/>
    </row>
    <row r="434" spans="1:9">
      <c r="A434" s="22"/>
      <c r="B434" s="21"/>
      <c r="C434" s="21"/>
      <c r="D434" s="22"/>
      <c r="E434" s="22"/>
      <c r="F434" s="22"/>
      <c r="G434" s="22"/>
      <c r="H434" s="17"/>
      <c r="I434" s="22"/>
    </row>
    <row r="435" spans="1:9">
      <c r="A435" s="22"/>
      <c r="B435" s="21"/>
      <c r="C435" s="21"/>
      <c r="D435" s="22"/>
      <c r="E435" s="22"/>
      <c r="F435" s="22"/>
      <c r="G435" s="22"/>
      <c r="H435" s="17"/>
      <c r="I435" s="22"/>
    </row>
    <row r="436" spans="1:9">
      <c r="A436" s="22"/>
      <c r="B436" s="21"/>
      <c r="C436" s="21"/>
      <c r="D436" s="22"/>
      <c r="E436" s="22"/>
      <c r="F436" s="22"/>
      <c r="G436" s="22"/>
      <c r="H436" s="17"/>
      <c r="I436" s="22"/>
    </row>
    <row r="437" spans="1:9">
      <c r="A437" s="22"/>
      <c r="B437" s="21"/>
      <c r="C437" s="21"/>
      <c r="D437" s="22"/>
      <c r="E437" s="22"/>
      <c r="F437" s="22"/>
      <c r="G437" s="22"/>
      <c r="H437" s="17"/>
      <c r="I437" s="22"/>
    </row>
    <row r="438" spans="1:9">
      <c r="A438" s="22"/>
      <c r="B438" s="21"/>
      <c r="C438" s="21"/>
      <c r="D438" s="22"/>
      <c r="E438" s="22"/>
      <c r="F438" s="22"/>
      <c r="G438" s="22"/>
      <c r="H438" s="17"/>
      <c r="I438" s="22"/>
    </row>
    <row r="439" spans="1:9">
      <c r="A439" s="22"/>
      <c r="B439" s="21"/>
      <c r="C439" s="21"/>
      <c r="D439" s="22"/>
      <c r="E439" s="22"/>
      <c r="F439" s="22"/>
      <c r="G439" s="22"/>
      <c r="H439" s="17"/>
      <c r="I439" s="22"/>
    </row>
    <row r="440" spans="1:9">
      <c r="A440" s="22"/>
      <c r="B440" s="21"/>
      <c r="C440" s="21"/>
      <c r="D440" s="22"/>
      <c r="E440" s="22"/>
      <c r="F440" s="22"/>
      <c r="G440" s="22"/>
      <c r="H440" s="17"/>
      <c r="I440" s="22"/>
    </row>
    <row r="441" spans="1:9">
      <c r="A441" s="22"/>
      <c r="B441" s="21"/>
      <c r="C441" s="21"/>
      <c r="D441" s="22"/>
      <c r="E441" s="22"/>
      <c r="F441" s="22"/>
      <c r="G441" s="22"/>
      <c r="H441" s="17"/>
      <c r="I441" s="22"/>
    </row>
    <row r="442" spans="1:9">
      <c r="A442" s="22"/>
      <c r="B442" s="21"/>
      <c r="C442" s="21"/>
      <c r="D442" s="22"/>
      <c r="E442" s="22"/>
      <c r="F442" s="22"/>
      <c r="G442" s="22"/>
      <c r="H442" s="17"/>
      <c r="I442" s="22"/>
    </row>
    <row r="443" spans="1:9">
      <c r="A443" s="22"/>
      <c r="B443" s="21"/>
      <c r="C443" s="21"/>
      <c r="D443" s="22"/>
      <c r="E443" s="22"/>
      <c r="F443" s="22"/>
      <c r="G443" s="22"/>
      <c r="H443" s="17"/>
      <c r="I443" s="22"/>
    </row>
    <row r="444" spans="1:9">
      <c r="A444" s="22"/>
      <c r="B444" s="21"/>
      <c r="C444" s="21"/>
      <c r="D444" s="22"/>
      <c r="E444" s="22"/>
      <c r="F444" s="22"/>
      <c r="G444" s="22"/>
      <c r="H444" s="17"/>
      <c r="I444" s="22"/>
    </row>
    <row r="445" spans="1:9">
      <c r="A445" s="22"/>
      <c r="B445" s="21"/>
      <c r="C445" s="21"/>
      <c r="D445" s="22"/>
      <c r="E445" s="22"/>
      <c r="F445" s="22"/>
      <c r="G445" s="22"/>
      <c r="H445" s="17"/>
      <c r="I445" s="22"/>
    </row>
    <row r="446" spans="1:9">
      <c r="A446" s="22"/>
      <c r="B446" s="21"/>
      <c r="C446" s="21"/>
      <c r="D446" s="22"/>
      <c r="E446" s="22"/>
      <c r="F446" s="22"/>
      <c r="G446" s="22"/>
      <c r="H446" s="17"/>
      <c r="I446" s="22"/>
    </row>
    <row r="447" spans="1:9">
      <c r="A447" s="22"/>
      <c r="B447" s="21"/>
      <c r="C447" s="21"/>
      <c r="D447" s="22"/>
      <c r="E447" s="22"/>
      <c r="F447" s="22"/>
      <c r="G447" s="22"/>
      <c r="H447" s="17"/>
      <c r="I447" s="22"/>
    </row>
    <row r="448" spans="1:9">
      <c r="A448" s="22"/>
      <c r="B448" s="21"/>
      <c r="C448" s="21"/>
      <c r="D448" s="22"/>
      <c r="E448" s="22"/>
      <c r="F448" s="22"/>
      <c r="G448" s="22"/>
      <c r="H448" s="17"/>
      <c r="I448" s="22"/>
    </row>
    <row r="449" spans="1:9">
      <c r="A449" s="22"/>
      <c r="B449" s="21"/>
      <c r="C449" s="21"/>
      <c r="D449" s="22"/>
      <c r="E449" s="22"/>
      <c r="F449" s="22"/>
      <c r="G449" s="22"/>
      <c r="H449" s="17"/>
      <c r="I449" s="22"/>
    </row>
    <row r="450" spans="1:9">
      <c r="A450" s="22"/>
      <c r="B450" s="21"/>
      <c r="C450" s="21"/>
      <c r="D450" s="22"/>
      <c r="E450" s="22"/>
      <c r="F450" s="22"/>
      <c r="G450" s="22"/>
      <c r="H450" s="17"/>
      <c r="I450" s="22"/>
    </row>
    <row r="451" spans="1:9">
      <c r="A451" s="22"/>
      <c r="B451" s="21"/>
      <c r="C451" s="21"/>
      <c r="D451" s="22"/>
      <c r="E451" s="22"/>
      <c r="F451" s="22"/>
      <c r="G451" s="22"/>
      <c r="H451" s="17"/>
      <c r="I451" s="22"/>
    </row>
    <row r="452" spans="1:9">
      <c r="A452" s="22"/>
      <c r="B452" s="21"/>
      <c r="C452" s="21"/>
      <c r="D452" s="22"/>
      <c r="E452" s="22"/>
      <c r="F452" s="22"/>
      <c r="G452" s="22"/>
      <c r="H452" s="17"/>
      <c r="I452" s="22"/>
    </row>
    <row r="453" spans="1:9">
      <c r="A453" s="22"/>
      <c r="B453" s="21"/>
      <c r="C453" s="21"/>
      <c r="D453" s="22"/>
      <c r="E453" s="22"/>
      <c r="F453" s="22"/>
      <c r="G453" s="22"/>
      <c r="H453" s="17"/>
      <c r="I453" s="22"/>
    </row>
    <row r="454" spans="1:9">
      <c r="A454" s="22"/>
      <c r="B454" s="21"/>
      <c r="C454" s="21"/>
      <c r="D454" s="22"/>
      <c r="E454" s="22"/>
      <c r="F454" s="22"/>
      <c r="G454" s="22"/>
      <c r="H454" s="17"/>
      <c r="I454" s="22"/>
    </row>
    <row r="455" spans="1:9">
      <c r="A455" s="22"/>
      <c r="B455" s="21"/>
      <c r="C455" s="21"/>
      <c r="D455" s="22"/>
      <c r="E455" s="22"/>
      <c r="F455" s="22"/>
      <c r="G455" s="22"/>
      <c r="H455" s="17"/>
      <c r="I455" s="22"/>
    </row>
    <row r="456" spans="1:9">
      <c r="A456" s="22"/>
      <c r="B456" s="21"/>
      <c r="C456" s="21"/>
      <c r="D456" s="22"/>
      <c r="E456" s="22"/>
      <c r="F456" s="22"/>
      <c r="G456" s="22"/>
      <c r="H456" s="17"/>
      <c r="I456" s="22"/>
    </row>
    <row r="457" spans="1:9">
      <c r="A457" s="22"/>
      <c r="B457" s="21"/>
      <c r="C457" s="21"/>
      <c r="D457" s="22"/>
      <c r="E457" s="22"/>
      <c r="F457" s="22"/>
      <c r="G457" s="22"/>
      <c r="H457" s="17"/>
      <c r="I457" s="22"/>
    </row>
    <row r="458" spans="1:9">
      <c r="A458" s="22"/>
      <c r="B458" s="21"/>
      <c r="C458" s="21"/>
      <c r="D458" s="22"/>
      <c r="E458" s="22"/>
      <c r="F458" s="22"/>
      <c r="G458" s="22"/>
      <c r="H458" s="17"/>
      <c r="I458" s="22"/>
    </row>
    <row r="459" spans="1:9">
      <c r="A459" s="22"/>
      <c r="B459" s="21"/>
      <c r="C459" s="21"/>
      <c r="D459" s="22"/>
      <c r="E459" s="22"/>
      <c r="F459" s="22"/>
      <c r="G459" s="22"/>
      <c r="H459" s="17"/>
      <c r="I459" s="22"/>
    </row>
    <row r="460" spans="1:9">
      <c r="A460" s="22"/>
      <c r="B460" s="21"/>
      <c r="C460" s="21"/>
      <c r="D460" s="22"/>
      <c r="E460" s="22"/>
      <c r="F460" s="22"/>
      <c r="G460" s="22"/>
      <c r="H460" s="17"/>
      <c r="I460" s="22"/>
    </row>
    <row r="461" spans="1:9">
      <c r="A461" s="22"/>
      <c r="B461" s="21"/>
      <c r="C461" s="21"/>
      <c r="D461" s="22"/>
      <c r="E461" s="22"/>
      <c r="F461" s="22"/>
      <c r="G461" s="22"/>
      <c r="H461" s="17"/>
      <c r="I461" s="22"/>
    </row>
    <row r="462" spans="1:9">
      <c r="A462" s="22"/>
      <c r="B462" s="21"/>
      <c r="C462" s="21"/>
      <c r="D462" s="22"/>
      <c r="E462" s="22"/>
      <c r="F462" s="22"/>
      <c r="G462" s="22"/>
      <c r="H462" s="17"/>
      <c r="I462" s="22"/>
    </row>
    <row r="463" spans="1:9">
      <c r="A463" s="22"/>
      <c r="B463" s="21"/>
      <c r="C463" s="21"/>
      <c r="D463" s="22"/>
      <c r="E463" s="22"/>
      <c r="F463" s="22"/>
      <c r="G463" s="22"/>
      <c r="H463" s="17"/>
      <c r="I463" s="22"/>
    </row>
    <row r="464" spans="1:9">
      <c r="A464" s="22"/>
      <c r="B464" s="21"/>
      <c r="C464" s="21"/>
      <c r="D464" s="22"/>
      <c r="E464" s="22"/>
      <c r="F464" s="22"/>
      <c r="G464" s="22"/>
      <c r="H464" s="17"/>
      <c r="I464" s="22"/>
    </row>
    <row r="465" spans="1:9">
      <c r="A465" s="22"/>
      <c r="B465" s="21"/>
      <c r="C465" s="21"/>
      <c r="D465" s="22"/>
      <c r="E465" s="22"/>
      <c r="F465" s="22"/>
      <c r="G465" s="22"/>
      <c r="H465" s="17"/>
      <c r="I465" s="22"/>
    </row>
    <row r="466" spans="1:9">
      <c r="A466" s="22"/>
      <c r="B466" s="21"/>
      <c r="C466" s="21"/>
      <c r="D466" s="22"/>
      <c r="E466" s="22"/>
      <c r="F466" s="22"/>
      <c r="G466" s="22"/>
      <c r="H466" s="17"/>
      <c r="I466" s="22"/>
    </row>
    <row r="467" spans="1:9">
      <c r="A467" s="22"/>
      <c r="B467" s="21"/>
      <c r="C467" s="21"/>
      <c r="D467" s="22"/>
      <c r="E467" s="22"/>
      <c r="F467" s="22"/>
      <c r="G467" s="22"/>
      <c r="H467" s="17"/>
      <c r="I467" s="22"/>
    </row>
    <row r="468" spans="1:9">
      <c r="A468" s="22"/>
      <c r="B468" s="21"/>
      <c r="C468" s="21"/>
      <c r="D468" s="22"/>
      <c r="E468" s="22"/>
      <c r="F468" s="22"/>
      <c r="G468" s="22"/>
      <c r="H468" s="17"/>
      <c r="I468" s="22"/>
    </row>
    <row r="469" spans="1:9">
      <c r="A469" s="22"/>
      <c r="B469" s="21"/>
      <c r="C469" s="21"/>
      <c r="D469" s="22"/>
      <c r="E469" s="22"/>
      <c r="F469" s="22"/>
      <c r="G469" s="22"/>
      <c r="H469" s="17"/>
      <c r="I469" s="22"/>
    </row>
    <row r="470" spans="1:9">
      <c r="A470" s="22"/>
      <c r="B470" s="21"/>
      <c r="C470" s="21"/>
      <c r="D470" s="22"/>
      <c r="E470" s="22"/>
      <c r="F470" s="22"/>
      <c r="G470" s="22"/>
      <c r="H470" s="17"/>
      <c r="I470" s="22"/>
    </row>
  </sheetData>
  <sheetProtection algorithmName="SHA-512" hashValue="Pqgdywe04qtmmiXud3n90fERE1++idceIT0u4dfP1Hz+vG9xJOtJIBPMJSbcp51c1+1zaxB++UJNdgL7isFcCw==" saltValue="YopPipDFRjzry5BFuilL3Q==" spinCount="100000" sheet="1" objects="1" scenarios="1"/>
  <autoFilter ref="A4:I470" xr:uid="{832C8789-BD88-4095-858E-446174103C58}"/>
  <sortState xmlns:xlrd2="http://schemas.microsoft.com/office/spreadsheetml/2017/richdata2" ref="A5:I12">
    <sortCondition ref="H5:H12"/>
  </sortState>
  <conditionalFormatting sqref="B1:B1048576">
    <cfRule type="duplicateValues" dxfId="2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EA7B-C995-4780-91B0-A92A31F798BE}">
  <sheetPr>
    <tabColor theme="5" tint="0.39997558519241921"/>
  </sheetPr>
  <dimension ref="A1:L470"/>
  <sheetViews>
    <sheetView topLeftCell="D1" zoomScale="85" zoomScaleNormal="85" workbookViewId="0">
      <pane ySplit="4" topLeftCell="A50" activePane="bottomLeft" state="frozen"/>
      <selection pane="bottomLeft" activeCell="E15" sqref="E15"/>
      <selection activeCell="E15" sqref="E15"/>
    </sheetView>
  </sheetViews>
  <sheetFormatPr defaultColWidth="9.140625" defaultRowHeight="14.45"/>
  <cols>
    <col min="1" max="1" width="5.85546875" style="14" customWidth="1"/>
    <col min="2" max="2" width="18.85546875" style="8" bestFit="1" customWidth="1"/>
    <col min="3" max="3" width="19.5703125" style="8" customWidth="1"/>
    <col min="4" max="4" width="9.7109375" style="14" customWidth="1"/>
    <col min="5" max="5" width="32.7109375" style="14" bestFit="1" customWidth="1"/>
    <col min="6" max="6" width="22" style="14" bestFit="1" customWidth="1"/>
    <col min="7" max="7" width="13.7109375" style="14" bestFit="1" customWidth="1"/>
    <col min="8" max="8" width="12.7109375" style="15" customWidth="1"/>
    <col min="9" max="9" width="11.42578125" style="14" customWidth="1"/>
    <col min="10" max="16384" width="9.140625" style="14"/>
  </cols>
  <sheetData>
    <row r="1" spans="1:12" ht="9.9499999999999993" customHeight="1"/>
    <row r="2" spans="1:12">
      <c r="A2" s="18" t="s">
        <v>7255</v>
      </c>
    </row>
    <row r="3" spans="1:12" ht="9.9499999999999993" customHeight="1"/>
    <row r="4" spans="1:12" s="13" customFormat="1" ht="30" customHeight="1">
      <c r="A4" s="19" t="s">
        <v>1</v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8</v>
      </c>
      <c r="H4" s="16" t="s">
        <v>3952</v>
      </c>
      <c r="I4" s="19" t="s">
        <v>4586</v>
      </c>
    </row>
    <row r="5" spans="1:12">
      <c r="A5" s="22">
        <v>1</v>
      </c>
      <c r="B5" s="21" t="str">
        <f t="shared" ref="B5:B52" si="0">TEXT(C5,"00000000")</f>
        <v>80000842</v>
      </c>
      <c r="C5" s="21" t="s">
        <v>3191</v>
      </c>
      <c r="D5" s="22"/>
      <c r="E5" s="22" t="s">
        <v>3192</v>
      </c>
      <c r="F5" s="22" t="s">
        <v>1255</v>
      </c>
      <c r="G5" s="22" t="s">
        <v>328</v>
      </c>
      <c r="H5" s="17">
        <v>44591</v>
      </c>
      <c r="I5" s="22" t="s">
        <v>4587</v>
      </c>
      <c r="L5" s="8"/>
    </row>
    <row r="6" spans="1:12">
      <c r="A6" s="22">
        <f t="shared" ref="A6:A52" si="1">A5+1</f>
        <v>2</v>
      </c>
      <c r="B6" s="21" t="str">
        <f t="shared" si="0"/>
        <v>80000844</v>
      </c>
      <c r="C6" s="21" t="s">
        <v>2208</v>
      </c>
      <c r="D6" s="22"/>
      <c r="E6" s="22" t="s">
        <v>2209</v>
      </c>
      <c r="F6" s="22" t="s">
        <v>1255</v>
      </c>
      <c r="G6" s="22" t="s">
        <v>328</v>
      </c>
      <c r="H6" s="17">
        <v>44591</v>
      </c>
      <c r="I6" s="22" t="s">
        <v>4587</v>
      </c>
    </row>
    <row r="7" spans="1:12">
      <c r="A7" s="22">
        <f t="shared" si="1"/>
        <v>3</v>
      </c>
      <c r="B7" s="21" t="str">
        <f t="shared" si="0"/>
        <v>80002929</v>
      </c>
      <c r="C7" s="21" t="s">
        <v>3028</v>
      </c>
      <c r="D7" s="22"/>
      <c r="E7" s="22" t="s">
        <v>3029</v>
      </c>
      <c r="F7" s="22" t="s">
        <v>1255</v>
      </c>
      <c r="G7" s="22" t="s">
        <v>328</v>
      </c>
      <c r="H7" s="17">
        <v>44591</v>
      </c>
      <c r="I7" s="22" t="s">
        <v>4587</v>
      </c>
    </row>
    <row r="8" spans="1:12">
      <c r="A8" s="22">
        <f t="shared" si="1"/>
        <v>4</v>
      </c>
      <c r="B8" s="21" t="str">
        <f t="shared" si="0"/>
        <v>80002988</v>
      </c>
      <c r="C8" s="21" t="s">
        <v>2173</v>
      </c>
      <c r="D8" s="22"/>
      <c r="E8" s="22" t="s">
        <v>2174</v>
      </c>
      <c r="F8" s="22" t="s">
        <v>1255</v>
      </c>
      <c r="G8" s="22" t="s">
        <v>328</v>
      </c>
      <c r="H8" s="17">
        <v>44591</v>
      </c>
      <c r="I8" s="22" t="s">
        <v>4587</v>
      </c>
    </row>
    <row r="9" spans="1:12">
      <c r="A9" s="22">
        <f t="shared" si="1"/>
        <v>5</v>
      </c>
      <c r="B9" s="21" t="str">
        <f t="shared" si="0"/>
        <v>BMP0104222</v>
      </c>
      <c r="C9" s="21" t="s">
        <v>626</v>
      </c>
      <c r="D9" s="22"/>
      <c r="E9" s="22" t="s">
        <v>627</v>
      </c>
      <c r="F9" s="22" t="s">
        <v>326</v>
      </c>
      <c r="G9" s="22" t="s">
        <v>3973</v>
      </c>
      <c r="H9" s="17">
        <v>44676</v>
      </c>
      <c r="I9" s="22" t="s">
        <v>4587</v>
      </c>
    </row>
    <row r="10" spans="1:12">
      <c r="A10" s="22">
        <f t="shared" si="1"/>
        <v>6</v>
      </c>
      <c r="B10" s="21" t="str">
        <f t="shared" si="0"/>
        <v>80001785</v>
      </c>
      <c r="C10" s="21" t="s">
        <v>3138</v>
      </c>
      <c r="D10" s="22"/>
      <c r="E10" s="22" t="s">
        <v>4102</v>
      </c>
      <c r="F10" s="22" t="s">
        <v>1255</v>
      </c>
      <c r="G10" s="22" t="s">
        <v>328</v>
      </c>
      <c r="H10" s="17">
        <v>44702</v>
      </c>
      <c r="I10" s="22" t="s">
        <v>4587</v>
      </c>
    </row>
    <row r="11" spans="1:12">
      <c r="A11" s="22">
        <f t="shared" si="1"/>
        <v>7</v>
      </c>
      <c r="B11" s="21" t="str">
        <f t="shared" si="0"/>
        <v>80002057</v>
      </c>
      <c r="C11" s="21" t="s">
        <v>2284</v>
      </c>
      <c r="D11" s="22"/>
      <c r="E11" s="22" t="s">
        <v>2285</v>
      </c>
      <c r="F11" s="22" t="s">
        <v>1255</v>
      </c>
      <c r="G11" s="22" t="s">
        <v>328</v>
      </c>
      <c r="H11" s="17">
        <v>44702</v>
      </c>
      <c r="I11" s="22" t="s">
        <v>4587</v>
      </c>
    </row>
    <row r="12" spans="1:12">
      <c r="A12" s="22">
        <f t="shared" si="1"/>
        <v>8</v>
      </c>
      <c r="B12" s="21" t="str">
        <f t="shared" si="0"/>
        <v>BMP160522</v>
      </c>
      <c r="C12" s="21" t="s">
        <v>513</v>
      </c>
      <c r="D12" s="22"/>
      <c r="E12" s="22" t="s">
        <v>514</v>
      </c>
      <c r="F12" s="22" t="s">
        <v>326</v>
      </c>
      <c r="G12" s="22" t="s">
        <v>328</v>
      </c>
      <c r="H12" s="17">
        <v>44702</v>
      </c>
      <c r="I12" s="22" t="s">
        <v>4587</v>
      </c>
    </row>
    <row r="13" spans="1:12">
      <c r="A13" s="22">
        <f t="shared" si="1"/>
        <v>9</v>
      </c>
      <c r="B13" s="21" t="str">
        <f t="shared" si="0"/>
        <v>00116187</v>
      </c>
      <c r="C13" s="21" t="s">
        <v>4040</v>
      </c>
      <c r="D13" s="22"/>
      <c r="E13" s="22" t="s">
        <v>2481</v>
      </c>
      <c r="F13" s="22" t="s">
        <v>1255</v>
      </c>
      <c r="G13" s="22" t="s">
        <v>328</v>
      </c>
      <c r="H13" s="17">
        <v>44721</v>
      </c>
      <c r="I13" s="22" t="s">
        <v>4587</v>
      </c>
    </row>
    <row r="14" spans="1:12">
      <c r="A14" s="22">
        <f t="shared" si="1"/>
        <v>10</v>
      </c>
      <c r="B14" s="21" t="str">
        <f t="shared" si="0"/>
        <v>00222427</v>
      </c>
      <c r="C14" s="21">
        <v>222427</v>
      </c>
      <c r="D14" s="22"/>
      <c r="E14" s="22" t="s">
        <v>4362</v>
      </c>
      <c r="F14" s="22" t="s">
        <v>3946</v>
      </c>
      <c r="G14" s="22" t="s">
        <v>405</v>
      </c>
      <c r="H14" s="17">
        <v>44721</v>
      </c>
      <c r="I14" s="22" t="s">
        <v>4587</v>
      </c>
    </row>
    <row r="15" spans="1:12">
      <c r="A15" s="22">
        <f t="shared" si="1"/>
        <v>11</v>
      </c>
      <c r="B15" s="21" t="str">
        <f t="shared" si="0"/>
        <v>BMC_4</v>
      </c>
      <c r="C15" s="21" t="s">
        <v>4370</v>
      </c>
      <c r="D15" s="22"/>
      <c r="E15" s="22" t="s">
        <v>4371</v>
      </c>
      <c r="F15" s="22" t="s">
        <v>3946</v>
      </c>
      <c r="G15" s="22" t="s">
        <v>405</v>
      </c>
      <c r="H15" s="17">
        <v>44721</v>
      </c>
      <c r="I15" s="22" t="s">
        <v>4587</v>
      </c>
    </row>
    <row r="16" spans="1:12">
      <c r="A16" s="22">
        <f t="shared" si="1"/>
        <v>12</v>
      </c>
      <c r="B16" s="21" t="str">
        <f t="shared" si="0"/>
        <v>DEFRIT PRIADI</v>
      </c>
      <c r="C16" s="21" t="s">
        <v>428</v>
      </c>
      <c r="D16" s="22"/>
      <c r="E16" s="22" t="s">
        <v>428</v>
      </c>
      <c r="F16" s="22" t="s">
        <v>326</v>
      </c>
      <c r="G16" s="22" t="s">
        <v>328</v>
      </c>
      <c r="H16" s="17">
        <v>44721</v>
      </c>
      <c r="I16" s="22" t="s">
        <v>4587</v>
      </c>
    </row>
    <row r="17" spans="1:9">
      <c r="A17" s="22">
        <f t="shared" si="1"/>
        <v>13</v>
      </c>
      <c r="B17" s="21" t="str">
        <f t="shared" si="0"/>
        <v>80002756</v>
      </c>
      <c r="C17" s="21" t="s">
        <v>3584</v>
      </c>
      <c r="D17" s="22"/>
      <c r="E17" s="22" t="s">
        <v>3585</v>
      </c>
      <c r="F17" s="22" t="s">
        <v>1255</v>
      </c>
      <c r="G17" s="22" t="s">
        <v>3973</v>
      </c>
      <c r="H17" s="17">
        <v>44722</v>
      </c>
      <c r="I17" s="22" t="s">
        <v>4587</v>
      </c>
    </row>
    <row r="18" spans="1:9">
      <c r="A18" s="22">
        <f t="shared" si="1"/>
        <v>14</v>
      </c>
      <c r="B18" s="21" t="str">
        <f t="shared" si="0"/>
        <v>80004148</v>
      </c>
      <c r="C18" s="21" t="s">
        <v>3004</v>
      </c>
      <c r="D18" s="22"/>
      <c r="E18" s="22" t="s">
        <v>3005</v>
      </c>
      <c r="F18" s="22" t="s">
        <v>1255</v>
      </c>
      <c r="G18" s="22" t="s">
        <v>3973</v>
      </c>
      <c r="H18" s="17">
        <v>44722</v>
      </c>
      <c r="I18" s="22" t="s">
        <v>4587</v>
      </c>
    </row>
    <row r="19" spans="1:9">
      <c r="A19" s="22">
        <f t="shared" si="1"/>
        <v>15</v>
      </c>
      <c r="B19" s="21" t="str">
        <f t="shared" si="0"/>
        <v>LSS-008</v>
      </c>
      <c r="C19" s="21" t="s">
        <v>1169</v>
      </c>
      <c r="D19" s="22"/>
      <c r="E19" s="22" t="s">
        <v>1170</v>
      </c>
      <c r="F19" s="22" t="s">
        <v>1158</v>
      </c>
      <c r="G19" s="22" t="s">
        <v>3973</v>
      </c>
      <c r="H19" s="17">
        <v>44722</v>
      </c>
      <c r="I19" s="22" t="s">
        <v>4587</v>
      </c>
    </row>
    <row r="20" spans="1:9">
      <c r="A20" s="22">
        <f t="shared" si="1"/>
        <v>16</v>
      </c>
      <c r="B20" s="21" t="str">
        <f t="shared" si="0"/>
        <v>80002293</v>
      </c>
      <c r="C20" s="21" t="s">
        <v>3454</v>
      </c>
      <c r="D20" s="22"/>
      <c r="E20" s="22" t="s">
        <v>3455</v>
      </c>
      <c r="F20" s="22" t="s">
        <v>1255</v>
      </c>
      <c r="G20" s="22" t="s">
        <v>328</v>
      </c>
      <c r="H20" s="17">
        <v>44737</v>
      </c>
      <c r="I20" s="22" t="s">
        <v>4587</v>
      </c>
    </row>
    <row r="21" spans="1:9">
      <c r="A21" s="22">
        <f t="shared" si="1"/>
        <v>17</v>
      </c>
      <c r="B21" s="21" t="str">
        <f t="shared" si="0"/>
        <v>00117397</v>
      </c>
      <c r="C21" s="21" t="s">
        <v>4055</v>
      </c>
      <c r="D21" s="22"/>
      <c r="E21" s="22" t="s">
        <v>1951</v>
      </c>
      <c r="F21" s="22" t="s">
        <v>1255</v>
      </c>
      <c r="G21" s="22" t="s">
        <v>328</v>
      </c>
      <c r="H21" s="17">
        <v>44737</v>
      </c>
      <c r="I21" s="22" t="s">
        <v>4587</v>
      </c>
    </row>
    <row r="22" spans="1:9">
      <c r="A22" s="22">
        <f t="shared" si="1"/>
        <v>18</v>
      </c>
      <c r="B22" s="21" t="str">
        <f t="shared" si="0"/>
        <v>00000000</v>
      </c>
      <c r="C22" s="21"/>
      <c r="D22" s="22"/>
      <c r="E22" s="22" t="s">
        <v>2054</v>
      </c>
      <c r="F22" s="22" t="s">
        <v>1255</v>
      </c>
      <c r="G22" s="22" t="s">
        <v>328</v>
      </c>
      <c r="H22" s="17">
        <v>44737</v>
      </c>
      <c r="I22" s="22" t="s">
        <v>4587</v>
      </c>
    </row>
    <row r="23" spans="1:9">
      <c r="A23" s="22">
        <f t="shared" si="1"/>
        <v>19</v>
      </c>
      <c r="B23" s="21" t="str">
        <f t="shared" si="0"/>
        <v>UTE-003</v>
      </c>
      <c r="C23" s="21" t="s">
        <v>3912</v>
      </c>
      <c r="D23" s="22"/>
      <c r="E23" s="22" t="s">
        <v>3913</v>
      </c>
      <c r="F23" s="22" t="s">
        <v>3909</v>
      </c>
      <c r="G23" s="22" t="s">
        <v>328</v>
      </c>
      <c r="H23" s="17">
        <v>44737</v>
      </c>
      <c r="I23" s="22" t="s">
        <v>4587</v>
      </c>
    </row>
    <row r="24" spans="1:9">
      <c r="A24" s="22">
        <f t="shared" si="1"/>
        <v>20</v>
      </c>
      <c r="B24" s="21" t="str">
        <f t="shared" si="0"/>
        <v>SUI - 1112008</v>
      </c>
      <c r="C24" s="21" t="s">
        <v>3800</v>
      </c>
      <c r="D24" s="22"/>
      <c r="E24" s="22" t="s">
        <v>3801</v>
      </c>
      <c r="F24" s="22" t="s">
        <v>3799</v>
      </c>
      <c r="G24" s="22" t="s">
        <v>328</v>
      </c>
      <c r="H24" s="17">
        <v>44737</v>
      </c>
      <c r="I24" s="22" t="s">
        <v>4587</v>
      </c>
    </row>
    <row r="25" spans="1:9">
      <c r="A25" s="22">
        <f t="shared" si="1"/>
        <v>21</v>
      </c>
      <c r="B25" s="21" t="str">
        <f t="shared" si="0"/>
        <v>ACHMAD FAUZI</v>
      </c>
      <c r="C25" s="21" t="s">
        <v>3592</v>
      </c>
      <c r="D25" s="22"/>
      <c r="E25" s="22" t="s">
        <v>3592</v>
      </c>
      <c r="F25" s="22" t="s">
        <v>783</v>
      </c>
      <c r="G25" s="22" t="s">
        <v>328</v>
      </c>
      <c r="H25" s="17">
        <v>44737</v>
      </c>
      <c r="I25" s="22" t="s">
        <v>4587</v>
      </c>
    </row>
    <row r="26" spans="1:9">
      <c r="A26" s="22">
        <f t="shared" si="1"/>
        <v>22</v>
      </c>
      <c r="B26" s="21" t="str">
        <f t="shared" si="0"/>
        <v>SARWANI</v>
      </c>
      <c r="C26" s="21" t="s">
        <v>601</v>
      </c>
      <c r="D26" s="22"/>
      <c r="E26" s="22" t="s">
        <v>601</v>
      </c>
      <c r="F26" s="22" t="s">
        <v>326</v>
      </c>
      <c r="G26" s="22" t="s">
        <v>328</v>
      </c>
      <c r="H26" s="17">
        <v>44737</v>
      </c>
      <c r="I26" s="22" t="s">
        <v>4587</v>
      </c>
    </row>
    <row r="27" spans="1:9">
      <c r="A27" s="22">
        <f t="shared" si="1"/>
        <v>23</v>
      </c>
      <c r="B27" s="21" t="str">
        <f t="shared" si="0"/>
        <v>00115120</v>
      </c>
      <c r="C27" s="21" t="s">
        <v>4047</v>
      </c>
      <c r="D27" s="22"/>
      <c r="E27" s="22" t="s">
        <v>1319</v>
      </c>
      <c r="F27" s="22" t="s">
        <v>1255</v>
      </c>
      <c r="G27" s="22" t="s">
        <v>328</v>
      </c>
      <c r="H27" s="17">
        <v>44744</v>
      </c>
      <c r="I27" s="22" t="s">
        <v>4587</v>
      </c>
    </row>
    <row r="28" spans="1:9">
      <c r="A28" s="22">
        <f t="shared" si="1"/>
        <v>24</v>
      </c>
      <c r="B28" s="21" t="str">
        <f t="shared" si="0"/>
        <v>01081129</v>
      </c>
      <c r="C28" s="21" t="s">
        <v>4050</v>
      </c>
      <c r="D28" s="22"/>
      <c r="E28" s="22" t="s">
        <v>3783</v>
      </c>
      <c r="F28" s="22" t="s">
        <v>1255</v>
      </c>
      <c r="G28" s="22" t="s">
        <v>328</v>
      </c>
      <c r="H28" s="17">
        <v>44744</v>
      </c>
      <c r="I28" s="22" t="s">
        <v>4587</v>
      </c>
    </row>
    <row r="29" spans="1:9">
      <c r="A29" s="22">
        <f t="shared" si="1"/>
        <v>25</v>
      </c>
      <c r="B29" s="21" t="str">
        <f t="shared" si="0"/>
        <v>00117136</v>
      </c>
      <c r="C29" s="21" t="s">
        <v>4053</v>
      </c>
      <c r="D29" s="22"/>
      <c r="E29" s="22" t="s">
        <v>3711</v>
      </c>
      <c r="F29" s="22" t="s">
        <v>1255</v>
      </c>
      <c r="G29" s="22" t="s">
        <v>328</v>
      </c>
      <c r="H29" s="17">
        <v>44744</v>
      </c>
      <c r="I29" s="22" t="s">
        <v>4587</v>
      </c>
    </row>
    <row r="30" spans="1:9">
      <c r="A30" s="22">
        <f t="shared" si="1"/>
        <v>26</v>
      </c>
      <c r="B30" s="21" t="str">
        <f t="shared" si="0"/>
        <v>80002963</v>
      </c>
      <c r="C30" s="21" t="s">
        <v>3276</v>
      </c>
      <c r="D30" s="22"/>
      <c r="E30" s="22" t="s">
        <v>4084</v>
      </c>
      <c r="F30" s="22" t="s">
        <v>1255</v>
      </c>
      <c r="G30" s="22" t="s">
        <v>328</v>
      </c>
      <c r="H30" s="17">
        <v>44744</v>
      </c>
      <c r="I30" s="22" t="s">
        <v>4587</v>
      </c>
    </row>
    <row r="31" spans="1:9">
      <c r="A31" s="22">
        <f t="shared" si="1"/>
        <v>27</v>
      </c>
      <c r="B31" s="21" t="str">
        <f t="shared" si="0"/>
        <v>80002058</v>
      </c>
      <c r="C31" s="21" t="s">
        <v>2556</v>
      </c>
      <c r="D31" s="22"/>
      <c r="E31" s="22" t="s">
        <v>2557</v>
      </c>
      <c r="F31" s="22" t="s">
        <v>1255</v>
      </c>
      <c r="G31" s="22" t="s">
        <v>328</v>
      </c>
      <c r="H31" s="17">
        <v>44744</v>
      </c>
      <c r="I31" s="22" t="s">
        <v>4587</v>
      </c>
    </row>
    <row r="32" spans="1:9">
      <c r="A32" s="22">
        <f t="shared" si="1"/>
        <v>28</v>
      </c>
      <c r="B32" s="21" t="str">
        <f t="shared" si="0"/>
        <v>80002060</v>
      </c>
      <c r="C32" s="21" t="s">
        <v>3109</v>
      </c>
      <c r="D32" s="22"/>
      <c r="E32" s="22" t="s">
        <v>3110</v>
      </c>
      <c r="F32" s="22" t="s">
        <v>1255</v>
      </c>
      <c r="G32" s="22" t="s">
        <v>328</v>
      </c>
      <c r="H32" s="17">
        <v>44744</v>
      </c>
      <c r="I32" s="22" t="s">
        <v>4587</v>
      </c>
    </row>
    <row r="33" spans="1:9">
      <c r="A33" s="22">
        <f t="shared" si="1"/>
        <v>29</v>
      </c>
      <c r="B33" s="21" t="str">
        <f t="shared" si="0"/>
        <v>80002062</v>
      </c>
      <c r="C33" s="21" t="s">
        <v>2073</v>
      </c>
      <c r="D33" s="22"/>
      <c r="E33" s="22" t="s">
        <v>2074</v>
      </c>
      <c r="F33" s="22" t="s">
        <v>1255</v>
      </c>
      <c r="G33" s="22" t="s">
        <v>328</v>
      </c>
      <c r="H33" s="17">
        <v>44744</v>
      </c>
      <c r="I33" s="22" t="s">
        <v>4587</v>
      </c>
    </row>
    <row r="34" spans="1:9">
      <c r="A34" s="22">
        <f t="shared" si="1"/>
        <v>30</v>
      </c>
      <c r="B34" s="21" t="str">
        <f t="shared" si="0"/>
        <v>C2111005</v>
      </c>
      <c r="C34" s="21" t="s">
        <v>700</v>
      </c>
      <c r="D34" s="22"/>
      <c r="E34" s="22" t="s">
        <v>4410</v>
      </c>
      <c r="F34" s="22" t="s">
        <v>666</v>
      </c>
      <c r="G34" s="22" t="s">
        <v>386</v>
      </c>
      <c r="H34" s="17">
        <v>44744</v>
      </c>
      <c r="I34" s="22" t="s">
        <v>4587</v>
      </c>
    </row>
    <row r="35" spans="1:9">
      <c r="A35" s="22">
        <f t="shared" si="1"/>
        <v>31</v>
      </c>
      <c r="B35" s="21" t="str">
        <f t="shared" si="0"/>
        <v>ROBY TRIANANDA</v>
      </c>
      <c r="C35" s="21" t="s">
        <v>4797</v>
      </c>
      <c r="D35" s="22"/>
      <c r="E35" s="22" t="s">
        <v>4797</v>
      </c>
      <c r="F35" s="22" t="s">
        <v>3799</v>
      </c>
      <c r="G35" s="22" t="s">
        <v>328</v>
      </c>
      <c r="H35" s="17">
        <v>44744</v>
      </c>
      <c r="I35" s="22" t="s">
        <v>4587</v>
      </c>
    </row>
    <row r="36" spans="1:9">
      <c r="A36" s="22">
        <f t="shared" si="1"/>
        <v>32</v>
      </c>
      <c r="B36" s="21" t="str">
        <f t="shared" si="0"/>
        <v>MEGI</v>
      </c>
      <c r="C36" s="21" t="s">
        <v>505</v>
      </c>
      <c r="D36" s="22"/>
      <c r="E36" s="22" t="s">
        <v>505</v>
      </c>
      <c r="F36" s="22" t="s">
        <v>326</v>
      </c>
      <c r="G36" s="22" t="s">
        <v>328</v>
      </c>
      <c r="H36" s="17">
        <v>44744</v>
      </c>
      <c r="I36" s="22" t="s">
        <v>4587</v>
      </c>
    </row>
    <row r="37" spans="1:9">
      <c r="A37" s="22">
        <f t="shared" si="1"/>
        <v>33</v>
      </c>
      <c r="B37" s="21" t="str">
        <f t="shared" si="0"/>
        <v xml:space="preserve">ROY DWI DAMARA </v>
      </c>
      <c r="C37" s="21" t="s">
        <v>7257</v>
      </c>
      <c r="D37" s="22"/>
      <c r="E37" s="22" t="s">
        <v>7257</v>
      </c>
      <c r="F37" s="22" t="s">
        <v>3909</v>
      </c>
      <c r="G37" s="22" t="s">
        <v>328</v>
      </c>
      <c r="H37" s="17">
        <v>44744</v>
      </c>
      <c r="I37" s="22" t="s">
        <v>4587</v>
      </c>
    </row>
    <row r="38" spans="1:9">
      <c r="A38" s="22">
        <f t="shared" si="1"/>
        <v>34</v>
      </c>
      <c r="B38" s="21" t="str">
        <f t="shared" si="0"/>
        <v>01111568</v>
      </c>
      <c r="C38" s="21" t="s">
        <v>4023</v>
      </c>
      <c r="D38" s="22"/>
      <c r="E38" s="22" t="s">
        <v>3762</v>
      </c>
      <c r="F38" s="22" t="s">
        <v>1255</v>
      </c>
      <c r="G38" s="22" t="s">
        <v>328</v>
      </c>
      <c r="H38" s="17">
        <v>44751</v>
      </c>
      <c r="I38" s="22" t="s">
        <v>4587</v>
      </c>
    </row>
    <row r="39" spans="1:9">
      <c r="A39" s="22">
        <f t="shared" si="1"/>
        <v>35</v>
      </c>
      <c r="B39" s="21" t="str">
        <f t="shared" si="0"/>
        <v>80002099</v>
      </c>
      <c r="C39" s="21" t="s">
        <v>3470</v>
      </c>
      <c r="D39" s="22"/>
      <c r="E39" s="22" t="s">
        <v>3471</v>
      </c>
      <c r="F39" s="22" t="s">
        <v>1255</v>
      </c>
      <c r="G39" s="22" t="s">
        <v>328</v>
      </c>
      <c r="H39" s="17">
        <v>44751</v>
      </c>
      <c r="I39" s="22" t="s">
        <v>4587</v>
      </c>
    </row>
    <row r="40" spans="1:9">
      <c r="A40" s="22">
        <f t="shared" si="1"/>
        <v>36</v>
      </c>
      <c r="B40" s="21" t="str">
        <f t="shared" si="0"/>
        <v>80002174</v>
      </c>
      <c r="C40" s="21" t="s">
        <v>2019</v>
      </c>
      <c r="D40" s="22"/>
      <c r="E40" s="22" t="s">
        <v>2020</v>
      </c>
      <c r="F40" s="22" t="s">
        <v>1255</v>
      </c>
      <c r="G40" s="22" t="s">
        <v>328</v>
      </c>
      <c r="H40" s="17">
        <v>44751</v>
      </c>
      <c r="I40" s="22" t="s">
        <v>4587</v>
      </c>
    </row>
    <row r="41" spans="1:9">
      <c r="A41" s="22">
        <f t="shared" si="1"/>
        <v>37</v>
      </c>
      <c r="B41" s="21" t="str">
        <f t="shared" si="0"/>
        <v>00118055</v>
      </c>
      <c r="C41" s="21" t="s">
        <v>4064</v>
      </c>
      <c r="D41" s="22"/>
      <c r="E41" s="22" t="s">
        <v>4065</v>
      </c>
      <c r="F41" s="22" t="s">
        <v>1255</v>
      </c>
      <c r="G41" s="22" t="s">
        <v>328</v>
      </c>
      <c r="H41" s="17">
        <v>44751</v>
      </c>
      <c r="I41" s="22" t="s">
        <v>4587</v>
      </c>
    </row>
    <row r="42" spans="1:9">
      <c r="A42" s="22">
        <f t="shared" si="1"/>
        <v>38</v>
      </c>
      <c r="B42" s="21" t="str">
        <f t="shared" si="0"/>
        <v>00418055</v>
      </c>
      <c r="C42" s="21" t="s">
        <v>1889</v>
      </c>
      <c r="D42" s="22"/>
      <c r="E42" s="22" t="s">
        <v>1890</v>
      </c>
      <c r="F42" s="22" t="s">
        <v>1255</v>
      </c>
      <c r="G42" s="22" t="s">
        <v>328</v>
      </c>
      <c r="H42" s="17">
        <v>44751</v>
      </c>
      <c r="I42" s="22" t="s">
        <v>4587</v>
      </c>
    </row>
    <row r="43" spans="1:9">
      <c r="A43" s="22">
        <f t="shared" si="1"/>
        <v>39</v>
      </c>
      <c r="B43" s="21" t="str">
        <f t="shared" si="0"/>
        <v>01121142</v>
      </c>
      <c r="C43" s="21" t="s">
        <v>1384</v>
      </c>
      <c r="D43" s="22"/>
      <c r="E43" s="22" t="s">
        <v>1385</v>
      </c>
      <c r="F43" s="22" t="s">
        <v>1255</v>
      </c>
      <c r="G43" s="22" t="s">
        <v>328</v>
      </c>
      <c r="H43" s="17">
        <v>44751</v>
      </c>
      <c r="I43" s="22" t="s">
        <v>4587</v>
      </c>
    </row>
    <row r="44" spans="1:9">
      <c r="A44" s="22">
        <f t="shared" si="1"/>
        <v>40</v>
      </c>
      <c r="B44" s="21" t="str">
        <f t="shared" si="0"/>
        <v>80002784</v>
      </c>
      <c r="C44" s="21" t="s">
        <v>1936</v>
      </c>
      <c r="D44" s="22"/>
      <c r="E44" s="22" t="s">
        <v>1937</v>
      </c>
      <c r="F44" s="22" t="s">
        <v>1255</v>
      </c>
      <c r="G44" s="22" t="s">
        <v>328</v>
      </c>
      <c r="H44" s="17">
        <v>44751</v>
      </c>
      <c r="I44" s="22" t="s">
        <v>4587</v>
      </c>
    </row>
    <row r="45" spans="1:9">
      <c r="A45" s="22">
        <f t="shared" si="1"/>
        <v>41</v>
      </c>
      <c r="B45" s="21" t="str">
        <f t="shared" si="0"/>
        <v>80002787</v>
      </c>
      <c r="C45" s="21" t="s">
        <v>2472</v>
      </c>
      <c r="D45" s="22"/>
      <c r="E45" s="22" t="s">
        <v>2473</v>
      </c>
      <c r="F45" s="22" t="s">
        <v>1255</v>
      </c>
      <c r="G45" s="22" t="s">
        <v>328</v>
      </c>
      <c r="H45" s="17">
        <v>44751</v>
      </c>
      <c r="I45" s="22" t="s">
        <v>4587</v>
      </c>
    </row>
    <row r="46" spans="1:9">
      <c r="A46" s="22">
        <f t="shared" si="1"/>
        <v>42</v>
      </c>
      <c r="B46" s="21" t="str">
        <f t="shared" si="0"/>
        <v>80000827</v>
      </c>
      <c r="C46" s="21" t="s">
        <v>4146</v>
      </c>
      <c r="D46" s="22"/>
      <c r="E46" s="22" t="s">
        <v>2788</v>
      </c>
      <c r="F46" s="22" t="s">
        <v>1255</v>
      </c>
      <c r="G46" s="22" t="s">
        <v>328</v>
      </c>
      <c r="H46" s="17">
        <v>44751</v>
      </c>
      <c r="I46" s="22" t="s">
        <v>4587</v>
      </c>
    </row>
    <row r="47" spans="1:9">
      <c r="A47" s="22">
        <f t="shared" si="1"/>
        <v>43</v>
      </c>
      <c r="B47" s="21" t="str">
        <f t="shared" si="0"/>
        <v>BMC_9</v>
      </c>
      <c r="C47" s="21" t="s">
        <v>4380</v>
      </c>
      <c r="D47" s="22"/>
      <c r="E47" s="22" t="s">
        <v>4381</v>
      </c>
      <c r="F47" s="22" t="s">
        <v>3946</v>
      </c>
      <c r="G47" s="22" t="s">
        <v>405</v>
      </c>
      <c r="H47" s="17">
        <v>44751</v>
      </c>
      <c r="I47" s="22" t="s">
        <v>4587</v>
      </c>
    </row>
    <row r="48" spans="1:9">
      <c r="A48" s="22">
        <f t="shared" si="1"/>
        <v>44</v>
      </c>
      <c r="B48" s="21" t="str">
        <f t="shared" si="0"/>
        <v>MARVEL VERNANDO W</v>
      </c>
      <c r="C48" s="22" t="s">
        <v>7258</v>
      </c>
      <c r="D48" s="22"/>
      <c r="E48" s="22" t="s">
        <v>7258</v>
      </c>
      <c r="F48" s="22" t="s">
        <v>3839</v>
      </c>
      <c r="G48" s="22" t="s">
        <v>328</v>
      </c>
      <c r="H48" s="17">
        <v>44751</v>
      </c>
      <c r="I48" s="22" t="s">
        <v>4587</v>
      </c>
    </row>
    <row r="49" spans="1:9">
      <c r="A49" s="22">
        <f t="shared" si="1"/>
        <v>45</v>
      </c>
      <c r="B49" s="21" t="str">
        <f t="shared" si="0"/>
        <v>80002102</v>
      </c>
      <c r="C49" s="21" t="s">
        <v>3679</v>
      </c>
      <c r="D49" s="22"/>
      <c r="E49" s="22" t="s">
        <v>4033</v>
      </c>
      <c r="F49" s="22" t="s">
        <v>1255</v>
      </c>
      <c r="G49" s="22" t="s">
        <v>328</v>
      </c>
      <c r="H49" s="17">
        <v>44758</v>
      </c>
      <c r="I49" s="22" t="s">
        <v>4587</v>
      </c>
    </row>
    <row r="50" spans="1:9">
      <c r="A50" s="22">
        <f t="shared" si="1"/>
        <v>46</v>
      </c>
      <c r="B50" s="21" t="str">
        <f t="shared" si="0"/>
        <v>80002391</v>
      </c>
      <c r="C50" s="21" t="s">
        <v>1414</v>
      </c>
      <c r="D50" s="22"/>
      <c r="E50" s="22" t="s">
        <v>4107</v>
      </c>
      <c r="F50" s="22" t="s">
        <v>1255</v>
      </c>
      <c r="G50" s="22" t="s">
        <v>328</v>
      </c>
      <c r="H50" s="17">
        <v>44758</v>
      </c>
      <c r="I50" s="22" t="s">
        <v>4587</v>
      </c>
    </row>
    <row r="51" spans="1:9">
      <c r="A51" s="22">
        <f t="shared" si="1"/>
        <v>47</v>
      </c>
      <c r="B51" s="21" t="str">
        <f t="shared" si="0"/>
        <v>80002501</v>
      </c>
      <c r="C51" s="21" t="s">
        <v>2057</v>
      </c>
      <c r="D51" s="22"/>
      <c r="E51" s="22" t="s">
        <v>2058</v>
      </c>
      <c r="F51" s="22" t="s">
        <v>1255</v>
      </c>
      <c r="G51" s="22" t="s">
        <v>328</v>
      </c>
      <c r="H51" s="17">
        <v>44758</v>
      </c>
      <c r="I51" s="22" t="s">
        <v>4587</v>
      </c>
    </row>
    <row r="52" spans="1:9">
      <c r="A52" s="22">
        <f t="shared" si="1"/>
        <v>48</v>
      </c>
      <c r="B52" s="21" t="str">
        <f t="shared" si="0"/>
        <v>00212372</v>
      </c>
      <c r="C52" s="21">
        <v>212372</v>
      </c>
      <c r="D52" s="22"/>
      <c r="E52" s="22" t="s">
        <v>4332</v>
      </c>
      <c r="F52" s="22" t="s">
        <v>3946</v>
      </c>
      <c r="G52" s="22" t="s">
        <v>405</v>
      </c>
      <c r="H52" s="17">
        <v>44758</v>
      </c>
      <c r="I52" s="22" t="s">
        <v>4587</v>
      </c>
    </row>
    <row r="53" spans="1:9">
      <c r="A53" s="22"/>
      <c r="B53" s="21"/>
      <c r="C53" s="21"/>
      <c r="D53" s="22"/>
      <c r="E53" s="22" t="s">
        <v>970</v>
      </c>
      <c r="F53" s="22" t="s">
        <v>7259</v>
      </c>
      <c r="G53" s="22" t="s">
        <v>3973</v>
      </c>
      <c r="H53" s="17">
        <v>44840</v>
      </c>
      <c r="I53" s="22" t="s">
        <v>4587</v>
      </c>
    </row>
    <row r="54" spans="1:9">
      <c r="A54" s="22"/>
      <c r="B54" s="21"/>
      <c r="C54" s="21"/>
      <c r="D54" s="22"/>
      <c r="E54" s="22"/>
      <c r="F54" s="22"/>
      <c r="G54" s="22"/>
      <c r="H54" s="17"/>
      <c r="I54" s="22"/>
    </row>
    <row r="55" spans="1:9">
      <c r="A55" s="22"/>
      <c r="B55" s="21"/>
      <c r="C55" s="21"/>
      <c r="D55" s="22"/>
      <c r="E55" s="22"/>
      <c r="F55" s="22"/>
      <c r="G55" s="22"/>
      <c r="H55" s="17"/>
      <c r="I55" s="22"/>
    </row>
    <row r="56" spans="1:9">
      <c r="A56" s="22"/>
      <c r="B56" s="21"/>
      <c r="C56" s="21"/>
      <c r="D56" s="22"/>
      <c r="E56" s="22"/>
      <c r="F56" s="22"/>
      <c r="G56" s="22"/>
      <c r="H56" s="17"/>
      <c r="I56" s="22"/>
    </row>
    <row r="57" spans="1:9">
      <c r="A57" s="22"/>
      <c r="B57" s="21"/>
      <c r="C57" s="21"/>
      <c r="D57" s="22"/>
      <c r="E57" s="22"/>
      <c r="F57" s="22"/>
      <c r="G57" s="22"/>
      <c r="H57" s="17"/>
      <c r="I57" s="22"/>
    </row>
    <row r="58" spans="1:9">
      <c r="A58" s="22"/>
      <c r="B58" s="21"/>
      <c r="C58" s="21"/>
      <c r="D58" s="22"/>
      <c r="E58" s="22"/>
      <c r="F58" s="22"/>
      <c r="G58" s="22"/>
      <c r="H58" s="17"/>
      <c r="I58" s="22"/>
    </row>
    <row r="59" spans="1:9">
      <c r="A59" s="22"/>
      <c r="B59" s="21"/>
      <c r="C59" s="21"/>
      <c r="D59" s="22"/>
      <c r="E59" s="22"/>
      <c r="F59" s="22"/>
      <c r="G59" s="22"/>
      <c r="H59" s="17"/>
      <c r="I59" s="22"/>
    </row>
    <row r="60" spans="1:9">
      <c r="A60" s="22"/>
      <c r="B60" s="21"/>
      <c r="C60" s="21"/>
      <c r="D60" s="22"/>
      <c r="E60" s="22"/>
      <c r="F60" s="22"/>
      <c r="G60" s="22"/>
      <c r="H60" s="17"/>
      <c r="I60" s="22"/>
    </row>
    <row r="61" spans="1:9">
      <c r="A61" s="22"/>
      <c r="B61" s="21"/>
      <c r="C61" s="21"/>
      <c r="D61" s="22"/>
      <c r="E61" s="22"/>
      <c r="F61" s="22"/>
      <c r="G61" s="22"/>
      <c r="H61" s="17"/>
      <c r="I61" s="22"/>
    </row>
    <row r="62" spans="1:9">
      <c r="A62" s="22"/>
      <c r="B62" s="21"/>
      <c r="C62" s="21"/>
      <c r="D62" s="22"/>
      <c r="E62" s="22"/>
      <c r="F62" s="22"/>
      <c r="G62" s="22"/>
      <c r="H62" s="17"/>
      <c r="I62" s="22"/>
    </row>
    <row r="63" spans="1:9">
      <c r="A63" s="22"/>
      <c r="B63" s="21"/>
      <c r="C63" s="21"/>
      <c r="D63" s="22"/>
      <c r="E63" s="22"/>
      <c r="F63" s="22"/>
      <c r="G63" s="22"/>
      <c r="H63" s="17"/>
      <c r="I63" s="22"/>
    </row>
    <row r="64" spans="1:9">
      <c r="A64" s="22"/>
      <c r="B64" s="21"/>
      <c r="C64" s="21"/>
      <c r="D64" s="22"/>
      <c r="E64" s="22"/>
      <c r="F64" s="22"/>
      <c r="G64" s="22"/>
      <c r="H64" s="17"/>
      <c r="I64" s="22"/>
    </row>
    <row r="65" spans="1:9">
      <c r="A65" s="22"/>
      <c r="B65" s="21"/>
      <c r="C65" s="21"/>
      <c r="D65" s="22"/>
      <c r="E65" s="22"/>
      <c r="F65" s="22"/>
      <c r="G65" s="22"/>
      <c r="H65" s="17"/>
      <c r="I65" s="22"/>
    </row>
    <row r="66" spans="1:9">
      <c r="A66" s="22"/>
      <c r="B66" s="21"/>
      <c r="C66" s="21"/>
      <c r="D66" s="22"/>
      <c r="E66" s="22"/>
      <c r="F66" s="22"/>
      <c r="G66" s="22"/>
      <c r="H66" s="17"/>
      <c r="I66" s="22"/>
    </row>
    <row r="67" spans="1:9">
      <c r="A67" s="22"/>
      <c r="B67" s="21"/>
      <c r="C67" s="21"/>
      <c r="D67" s="22"/>
      <c r="E67" s="22"/>
      <c r="F67" s="22"/>
      <c r="G67" s="22"/>
      <c r="H67" s="17"/>
      <c r="I67" s="22"/>
    </row>
    <row r="68" spans="1:9">
      <c r="A68" s="22"/>
      <c r="B68" s="21"/>
      <c r="C68" s="21"/>
      <c r="D68" s="22"/>
      <c r="E68" s="22"/>
      <c r="F68" s="22"/>
      <c r="G68" s="22"/>
      <c r="H68" s="17"/>
      <c r="I68" s="22"/>
    </row>
    <row r="69" spans="1:9">
      <c r="A69" s="22"/>
      <c r="B69" s="21"/>
      <c r="C69" s="21"/>
      <c r="D69" s="22"/>
      <c r="E69" s="22"/>
      <c r="F69" s="22"/>
      <c r="G69" s="22"/>
      <c r="H69" s="17"/>
      <c r="I69" s="22"/>
    </row>
    <row r="70" spans="1:9">
      <c r="A70" s="22"/>
      <c r="B70" s="21"/>
      <c r="C70" s="21"/>
      <c r="D70" s="22"/>
      <c r="E70" s="22"/>
      <c r="F70" s="22"/>
      <c r="G70" s="22"/>
      <c r="H70" s="17"/>
      <c r="I70" s="22"/>
    </row>
    <row r="71" spans="1:9">
      <c r="A71" s="22"/>
      <c r="B71" s="21"/>
      <c r="C71" s="21"/>
      <c r="D71" s="22"/>
      <c r="E71" s="22"/>
      <c r="F71" s="22"/>
      <c r="G71" s="22"/>
      <c r="H71" s="17"/>
      <c r="I71" s="22"/>
    </row>
    <row r="72" spans="1:9">
      <c r="A72" s="22"/>
      <c r="B72" s="21"/>
      <c r="C72" s="21"/>
      <c r="D72" s="22"/>
      <c r="E72" s="22"/>
      <c r="F72" s="22"/>
      <c r="G72" s="22"/>
      <c r="H72" s="17"/>
      <c r="I72" s="22"/>
    </row>
    <row r="73" spans="1:9">
      <c r="A73" s="22"/>
      <c r="B73" s="21"/>
      <c r="C73" s="21"/>
      <c r="D73" s="22"/>
      <c r="E73" s="22"/>
      <c r="F73" s="22"/>
      <c r="G73" s="22"/>
      <c r="H73" s="17"/>
      <c r="I73" s="22"/>
    </row>
    <row r="74" spans="1:9">
      <c r="A74" s="22"/>
      <c r="B74" s="21"/>
      <c r="C74" s="21"/>
      <c r="D74" s="22"/>
      <c r="E74" s="22"/>
      <c r="F74" s="22"/>
      <c r="G74" s="22"/>
      <c r="H74" s="17"/>
      <c r="I74" s="22"/>
    </row>
    <row r="75" spans="1:9">
      <c r="A75" s="22"/>
      <c r="B75" s="21"/>
      <c r="C75" s="21"/>
      <c r="D75" s="22"/>
      <c r="E75" s="22"/>
      <c r="F75" s="22"/>
      <c r="G75" s="22"/>
      <c r="H75" s="17"/>
      <c r="I75" s="22"/>
    </row>
    <row r="76" spans="1:9">
      <c r="A76" s="22"/>
      <c r="B76" s="21"/>
      <c r="C76" s="21"/>
      <c r="D76" s="22"/>
      <c r="E76" s="22"/>
      <c r="F76" s="22"/>
      <c r="G76" s="22"/>
      <c r="H76" s="17"/>
      <c r="I76" s="22"/>
    </row>
    <row r="77" spans="1:9">
      <c r="A77" s="22"/>
      <c r="B77" s="21"/>
      <c r="C77" s="21"/>
      <c r="D77" s="22"/>
      <c r="E77" s="22"/>
      <c r="F77" s="22"/>
      <c r="G77" s="22"/>
      <c r="H77" s="17"/>
      <c r="I77" s="22"/>
    </row>
    <row r="78" spans="1:9">
      <c r="A78" s="22"/>
      <c r="B78" s="21"/>
      <c r="C78" s="21"/>
      <c r="D78" s="22"/>
      <c r="E78" s="22"/>
      <c r="F78" s="22"/>
      <c r="G78" s="22"/>
      <c r="H78" s="17"/>
      <c r="I78" s="22"/>
    </row>
    <row r="79" spans="1:9">
      <c r="A79" s="22"/>
      <c r="B79" s="21"/>
      <c r="C79" s="21"/>
      <c r="D79" s="22"/>
      <c r="E79" s="22"/>
      <c r="F79" s="22"/>
      <c r="G79" s="22"/>
      <c r="H79" s="17"/>
      <c r="I79" s="22"/>
    </row>
    <row r="80" spans="1:9">
      <c r="A80" s="22"/>
      <c r="B80" s="21"/>
      <c r="C80" s="21"/>
      <c r="D80" s="22"/>
      <c r="E80" s="22"/>
      <c r="F80" s="22"/>
      <c r="G80" s="22"/>
      <c r="H80" s="17"/>
      <c r="I80" s="22"/>
    </row>
    <row r="81" spans="1:9">
      <c r="A81" s="22"/>
      <c r="B81" s="21"/>
      <c r="C81" s="21"/>
      <c r="D81" s="22"/>
      <c r="E81" s="22"/>
      <c r="F81" s="22"/>
      <c r="G81" s="22"/>
      <c r="H81" s="17"/>
      <c r="I81" s="22"/>
    </row>
    <row r="82" spans="1:9">
      <c r="A82" s="22"/>
      <c r="B82" s="21"/>
      <c r="C82" s="21"/>
      <c r="D82" s="22"/>
      <c r="E82" s="22"/>
      <c r="F82" s="22"/>
      <c r="G82" s="22"/>
      <c r="H82" s="17"/>
      <c r="I82" s="22"/>
    </row>
    <row r="83" spans="1:9">
      <c r="A83" s="22"/>
      <c r="B83" s="21"/>
      <c r="C83" s="21"/>
      <c r="D83" s="22"/>
      <c r="E83" s="22"/>
      <c r="F83" s="22"/>
      <c r="G83" s="22"/>
      <c r="H83" s="17"/>
      <c r="I83" s="22"/>
    </row>
    <row r="84" spans="1:9">
      <c r="A84" s="22"/>
      <c r="B84" s="21"/>
      <c r="C84" s="21"/>
      <c r="D84" s="22"/>
      <c r="E84" s="22"/>
      <c r="F84" s="22"/>
      <c r="G84" s="22"/>
      <c r="H84" s="17"/>
      <c r="I84" s="22"/>
    </row>
    <row r="85" spans="1:9">
      <c r="A85" s="22"/>
      <c r="B85" s="21"/>
      <c r="C85" s="21"/>
      <c r="D85" s="22"/>
      <c r="E85" s="22"/>
      <c r="F85" s="22"/>
      <c r="G85" s="22"/>
      <c r="H85" s="17"/>
      <c r="I85" s="22"/>
    </row>
    <row r="86" spans="1:9">
      <c r="A86" s="22"/>
      <c r="B86" s="21"/>
      <c r="C86" s="21"/>
      <c r="D86" s="22"/>
      <c r="E86" s="22"/>
      <c r="F86" s="22"/>
      <c r="G86" s="22"/>
      <c r="H86" s="17"/>
      <c r="I86" s="22"/>
    </row>
    <row r="87" spans="1:9">
      <c r="A87" s="22"/>
      <c r="B87" s="21"/>
      <c r="C87" s="21"/>
      <c r="D87" s="22"/>
      <c r="E87" s="22"/>
      <c r="F87" s="22"/>
      <c r="G87" s="22"/>
      <c r="H87" s="17"/>
      <c r="I87" s="22"/>
    </row>
    <row r="88" spans="1:9">
      <c r="A88" s="22"/>
      <c r="B88" s="21"/>
      <c r="C88" s="21"/>
      <c r="D88" s="22"/>
      <c r="E88" s="22"/>
      <c r="F88" s="22"/>
      <c r="G88" s="22"/>
      <c r="H88" s="17"/>
      <c r="I88" s="22"/>
    </row>
    <row r="89" spans="1:9">
      <c r="A89" s="22"/>
      <c r="B89" s="21"/>
      <c r="C89" s="21"/>
      <c r="D89" s="22"/>
      <c r="E89" s="22"/>
      <c r="F89" s="22"/>
      <c r="G89" s="22"/>
      <c r="H89" s="17"/>
      <c r="I89" s="22"/>
    </row>
    <row r="90" spans="1:9">
      <c r="A90" s="22"/>
      <c r="B90" s="21"/>
      <c r="C90" s="21"/>
      <c r="D90" s="22"/>
      <c r="E90" s="22"/>
      <c r="F90" s="22"/>
      <c r="G90" s="22"/>
      <c r="H90" s="17"/>
      <c r="I90" s="22"/>
    </row>
    <row r="91" spans="1:9">
      <c r="A91" s="22"/>
      <c r="B91" s="21"/>
      <c r="C91" s="21"/>
      <c r="D91" s="22"/>
      <c r="E91" s="22"/>
      <c r="F91" s="22"/>
      <c r="G91" s="22"/>
      <c r="H91" s="17"/>
      <c r="I91" s="22"/>
    </row>
    <row r="92" spans="1:9">
      <c r="A92" s="22"/>
      <c r="B92" s="21"/>
      <c r="C92" s="21"/>
      <c r="D92" s="22"/>
      <c r="E92" s="22"/>
      <c r="F92" s="22"/>
      <c r="G92" s="22"/>
      <c r="H92" s="17"/>
      <c r="I92" s="22"/>
    </row>
    <row r="93" spans="1:9">
      <c r="A93" s="22"/>
      <c r="B93" s="21"/>
      <c r="C93" s="21"/>
      <c r="D93" s="22"/>
      <c r="E93" s="22"/>
      <c r="F93" s="22"/>
      <c r="G93" s="22"/>
      <c r="H93" s="17"/>
      <c r="I93" s="22"/>
    </row>
    <row r="94" spans="1:9">
      <c r="A94" s="22"/>
      <c r="B94" s="21"/>
      <c r="C94" s="21"/>
      <c r="D94" s="22"/>
      <c r="E94" s="22"/>
      <c r="F94" s="22"/>
      <c r="G94" s="22"/>
      <c r="H94" s="17"/>
      <c r="I94" s="22"/>
    </row>
    <row r="95" spans="1:9">
      <c r="A95" s="22"/>
      <c r="B95" s="21"/>
      <c r="C95" s="21"/>
      <c r="D95" s="22"/>
      <c r="E95" s="22"/>
      <c r="F95" s="22"/>
      <c r="G95" s="22"/>
      <c r="H95" s="17"/>
      <c r="I95" s="22"/>
    </row>
    <row r="96" spans="1:9">
      <c r="A96" s="22"/>
      <c r="B96" s="21"/>
      <c r="C96" s="21"/>
      <c r="D96" s="22"/>
      <c r="E96" s="22"/>
      <c r="F96" s="22"/>
      <c r="G96" s="22"/>
      <c r="H96" s="17"/>
      <c r="I96" s="22"/>
    </row>
    <row r="97" spans="1:9">
      <c r="A97" s="22"/>
      <c r="B97" s="21"/>
      <c r="C97" s="21"/>
      <c r="D97" s="22"/>
      <c r="E97" s="22"/>
      <c r="F97" s="22"/>
      <c r="G97" s="22"/>
      <c r="H97" s="17"/>
      <c r="I97" s="22"/>
    </row>
    <row r="98" spans="1:9">
      <c r="A98" s="22"/>
      <c r="B98" s="21"/>
      <c r="C98" s="21"/>
      <c r="D98" s="22"/>
      <c r="E98" s="22"/>
      <c r="F98" s="22"/>
      <c r="G98" s="22"/>
      <c r="H98" s="17"/>
      <c r="I98" s="22"/>
    </row>
    <row r="99" spans="1:9">
      <c r="A99" s="22"/>
      <c r="B99" s="21"/>
      <c r="C99" s="21"/>
      <c r="D99" s="22"/>
      <c r="E99" s="22"/>
      <c r="F99" s="22"/>
      <c r="G99" s="22"/>
      <c r="H99" s="17"/>
      <c r="I99" s="22"/>
    </row>
    <row r="100" spans="1:9">
      <c r="A100" s="22"/>
      <c r="B100" s="21"/>
      <c r="C100" s="21"/>
      <c r="D100" s="22"/>
      <c r="E100" s="22"/>
      <c r="F100" s="22"/>
      <c r="G100" s="22"/>
      <c r="H100" s="17"/>
      <c r="I100" s="22"/>
    </row>
    <row r="101" spans="1:9">
      <c r="A101" s="22"/>
      <c r="B101" s="21"/>
      <c r="C101" s="21"/>
      <c r="D101" s="22"/>
      <c r="E101" s="22"/>
      <c r="F101" s="22"/>
      <c r="G101" s="22"/>
      <c r="H101" s="17"/>
      <c r="I101" s="22"/>
    </row>
    <row r="102" spans="1:9">
      <c r="A102" s="22"/>
      <c r="B102" s="21"/>
      <c r="C102" s="21"/>
      <c r="D102" s="22"/>
      <c r="E102" s="22"/>
      <c r="F102" s="22"/>
      <c r="G102" s="22"/>
      <c r="H102" s="17"/>
      <c r="I102" s="22"/>
    </row>
    <row r="103" spans="1:9">
      <c r="A103" s="22"/>
      <c r="B103" s="21"/>
      <c r="C103" s="21"/>
      <c r="D103" s="22"/>
      <c r="E103" s="22"/>
      <c r="F103" s="22"/>
      <c r="G103" s="22"/>
      <c r="H103" s="17"/>
      <c r="I103" s="22"/>
    </row>
    <row r="104" spans="1:9">
      <c r="A104" s="22"/>
      <c r="B104" s="21"/>
      <c r="C104" s="21"/>
      <c r="D104" s="22"/>
      <c r="E104" s="22"/>
      <c r="F104" s="22"/>
      <c r="G104" s="22"/>
      <c r="H104" s="17"/>
      <c r="I104" s="22"/>
    </row>
    <row r="105" spans="1:9">
      <c r="A105" s="22"/>
      <c r="B105" s="21"/>
      <c r="C105" s="21"/>
      <c r="D105" s="22"/>
      <c r="E105" s="22"/>
      <c r="F105" s="22"/>
      <c r="G105" s="22"/>
      <c r="H105" s="17"/>
      <c r="I105" s="22"/>
    </row>
    <row r="106" spans="1:9">
      <c r="A106" s="22"/>
      <c r="B106" s="21"/>
      <c r="C106" s="21"/>
      <c r="D106" s="22"/>
      <c r="E106" s="22"/>
      <c r="F106" s="22"/>
      <c r="G106" s="22"/>
      <c r="H106" s="17"/>
      <c r="I106" s="22"/>
    </row>
    <row r="107" spans="1:9">
      <c r="A107" s="22"/>
      <c r="B107" s="21"/>
      <c r="C107" s="21"/>
      <c r="D107" s="22"/>
      <c r="E107" s="22"/>
      <c r="F107" s="22"/>
      <c r="G107" s="22"/>
      <c r="H107" s="17"/>
      <c r="I107" s="22"/>
    </row>
    <row r="108" spans="1:9">
      <c r="A108" s="22"/>
      <c r="B108" s="21"/>
      <c r="C108" s="21"/>
      <c r="D108" s="22"/>
      <c r="E108" s="22"/>
      <c r="F108" s="22"/>
      <c r="G108" s="22"/>
      <c r="H108" s="17"/>
      <c r="I108" s="22"/>
    </row>
    <row r="109" spans="1:9">
      <c r="A109" s="22"/>
      <c r="B109" s="21"/>
      <c r="C109" s="21"/>
      <c r="D109" s="22"/>
      <c r="E109" s="22"/>
      <c r="F109" s="22"/>
      <c r="G109" s="22"/>
      <c r="H109" s="17"/>
      <c r="I109" s="22"/>
    </row>
    <row r="110" spans="1:9">
      <c r="A110" s="22"/>
      <c r="B110" s="21"/>
      <c r="C110" s="21"/>
      <c r="D110" s="22"/>
      <c r="E110" s="22"/>
      <c r="F110" s="22"/>
      <c r="G110" s="22"/>
      <c r="H110" s="17"/>
      <c r="I110" s="22"/>
    </row>
    <row r="111" spans="1:9">
      <c r="A111" s="22"/>
      <c r="B111" s="21"/>
      <c r="C111" s="21"/>
      <c r="D111" s="22"/>
      <c r="E111" s="22"/>
      <c r="F111" s="22"/>
      <c r="G111" s="22"/>
      <c r="H111" s="17"/>
      <c r="I111" s="22"/>
    </row>
    <row r="112" spans="1:9">
      <c r="A112" s="22"/>
      <c r="B112" s="21"/>
      <c r="C112" s="21"/>
      <c r="D112" s="22"/>
      <c r="E112" s="22"/>
      <c r="F112" s="22"/>
      <c r="G112" s="22"/>
      <c r="H112" s="17"/>
      <c r="I112" s="22"/>
    </row>
    <row r="113" spans="1:9">
      <c r="A113" s="22"/>
      <c r="B113" s="21"/>
      <c r="C113" s="21"/>
      <c r="D113" s="22"/>
      <c r="E113" s="22"/>
      <c r="F113" s="22"/>
      <c r="G113" s="22"/>
      <c r="H113" s="17"/>
      <c r="I113" s="22"/>
    </row>
    <row r="114" spans="1:9">
      <c r="A114" s="22"/>
      <c r="B114" s="21"/>
      <c r="C114" s="21"/>
      <c r="D114" s="22"/>
      <c r="E114" s="22"/>
      <c r="F114" s="22"/>
      <c r="G114" s="22"/>
      <c r="H114" s="17"/>
      <c r="I114" s="22"/>
    </row>
    <row r="115" spans="1:9">
      <c r="A115" s="22"/>
      <c r="B115" s="21"/>
      <c r="C115" s="21"/>
      <c r="D115" s="22"/>
      <c r="E115" s="22"/>
      <c r="F115" s="22"/>
      <c r="G115" s="22"/>
      <c r="H115" s="17"/>
      <c r="I115" s="22"/>
    </row>
    <row r="116" spans="1:9">
      <c r="A116" s="22"/>
      <c r="B116" s="21"/>
      <c r="C116" s="21"/>
      <c r="D116" s="22"/>
      <c r="E116" s="22"/>
      <c r="F116" s="22"/>
      <c r="G116" s="22"/>
      <c r="H116" s="17"/>
      <c r="I116" s="22"/>
    </row>
    <row r="117" spans="1:9">
      <c r="A117" s="22"/>
      <c r="B117" s="21"/>
      <c r="C117" s="21"/>
      <c r="D117" s="22"/>
      <c r="E117" s="22"/>
      <c r="F117" s="22"/>
      <c r="G117" s="22"/>
      <c r="H117" s="17"/>
      <c r="I117" s="22"/>
    </row>
    <row r="118" spans="1:9">
      <c r="A118" s="22"/>
      <c r="B118" s="21"/>
      <c r="C118" s="21"/>
      <c r="D118" s="22"/>
      <c r="E118" s="22"/>
      <c r="F118" s="22"/>
      <c r="G118" s="22"/>
      <c r="H118" s="17"/>
      <c r="I118" s="22"/>
    </row>
    <row r="119" spans="1:9">
      <c r="A119" s="22"/>
      <c r="B119" s="21"/>
      <c r="C119" s="21"/>
      <c r="D119" s="22"/>
      <c r="E119" s="22"/>
      <c r="F119" s="22"/>
      <c r="G119" s="22"/>
      <c r="H119" s="17"/>
      <c r="I119" s="22"/>
    </row>
    <row r="120" spans="1:9">
      <c r="A120" s="22"/>
      <c r="B120" s="21"/>
      <c r="C120" s="21"/>
      <c r="D120" s="22"/>
      <c r="E120" s="22"/>
      <c r="F120" s="22"/>
      <c r="G120" s="22"/>
      <c r="H120" s="17"/>
      <c r="I120" s="22"/>
    </row>
    <row r="121" spans="1:9">
      <c r="A121" s="22"/>
      <c r="B121" s="21"/>
      <c r="C121" s="21"/>
      <c r="D121" s="22"/>
      <c r="E121" s="22"/>
      <c r="F121" s="22"/>
      <c r="G121" s="22"/>
      <c r="H121" s="17"/>
      <c r="I121" s="22"/>
    </row>
    <row r="122" spans="1:9">
      <c r="A122" s="22"/>
      <c r="B122" s="21"/>
      <c r="C122" s="21"/>
      <c r="D122" s="22"/>
      <c r="E122" s="22"/>
      <c r="F122" s="22"/>
      <c r="G122" s="22"/>
      <c r="H122" s="17"/>
      <c r="I122" s="22"/>
    </row>
    <row r="123" spans="1:9">
      <c r="A123" s="22"/>
      <c r="B123" s="21"/>
      <c r="C123" s="21"/>
      <c r="D123" s="22"/>
      <c r="E123" s="22"/>
      <c r="F123" s="22"/>
      <c r="G123" s="22"/>
      <c r="H123" s="17"/>
      <c r="I123" s="22"/>
    </row>
    <row r="124" spans="1:9">
      <c r="A124" s="22"/>
      <c r="B124" s="21"/>
      <c r="C124" s="21"/>
      <c r="D124" s="22"/>
      <c r="E124" s="22"/>
      <c r="F124" s="22"/>
      <c r="G124" s="22"/>
      <c r="H124" s="17"/>
      <c r="I124" s="22"/>
    </row>
    <row r="125" spans="1:9">
      <c r="A125" s="22"/>
      <c r="B125" s="21"/>
      <c r="C125" s="21"/>
      <c r="D125" s="22"/>
      <c r="E125" s="22"/>
      <c r="F125" s="22"/>
      <c r="G125" s="22"/>
      <c r="H125" s="17"/>
      <c r="I125" s="22"/>
    </row>
    <row r="126" spans="1:9">
      <c r="A126" s="22"/>
      <c r="B126" s="21"/>
      <c r="C126" s="21"/>
      <c r="D126" s="22"/>
      <c r="E126" s="22"/>
      <c r="F126" s="22"/>
      <c r="G126" s="22"/>
      <c r="H126" s="17"/>
      <c r="I126" s="22"/>
    </row>
    <row r="127" spans="1:9">
      <c r="A127" s="22"/>
      <c r="B127" s="21"/>
      <c r="C127" s="21"/>
      <c r="D127" s="22"/>
      <c r="E127" s="22"/>
      <c r="F127" s="22"/>
      <c r="G127" s="22"/>
      <c r="H127" s="17"/>
      <c r="I127" s="22"/>
    </row>
    <row r="128" spans="1:9">
      <c r="A128" s="22"/>
      <c r="B128" s="21"/>
      <c r="C128" s="21"/>
      <c r="D128" s="22"/>
      <c r="E128" s="22"/>
      <c r="F128" s="22"/>
      <c r="G128" s="22"/>
      <c r="H128" s="17"/>
      <c r="I128" s="22"/>
    </row>
    <row r="129" spans="1:9">
      <c r="A129" s="22"/>
      <c r="B129" s="21"/>
      <c r="C129" s="21"/>
      <c r="D129" s="22"/>
      <c r="E129" s="22"/>
      <c r="F129" s="22"/>
      <c r="G129" s="22"/>
      <c r="H129" s="17"/>
      <c r="I129" s="22"/>
    </row>
    <row r="130" spans="1:9">
      <c r="A130" s="22"/>
      <c r="B130" s="21"/>
      <c r="C130" s="21"/>
      <c r="D130" s="22"/>
      <c r="E130" s="22"/>
      <c r="F130" s="22"/>
      <c r="G130" s="22"/>
      <c r="H130" s="17"/>
      <c r="I130" s="22"/>
    </row>
    <row r="131" spans="1:9">
      <c r="A131" s="22"/>
      <c r="B131" s="21"/>
      <c r="C131" s="21"/>
      <c r="D131" s="22"/>
      <c r="E131" s="22"/>
      <c r="F131" s="22"/>
      <c r="G131" s="22"/>
      <c r="H131" s="17"/>
      <c r="I131" s="22"/>
    </row>
    <row r="132" spans="1:9">
      <c r="A132" s="22"/>
      <c r="B132" s="21"/>
      <c r="C132" s="21"/>
      <c r="D132" s="22"/>
      <c r="E132" s="22"/>
      <c r="F132" s="22"/>
      <c r="G132" s="22"/>
      <c r="H132" s="17"/>
      <c r="I132" s="22"/>
    </row>
    <row r="133" spans="1:9">
      <c r="A133" s="22"/>
      <c r="B133" s="21"/>
      <c r="C133" s="21"/>
      <c r="D133" s="22"/>
      <c r="E133" s="22"/>
      <c r="F133" s="22"/>
      <c r="G133" s="22"/>
      <c r="H133" s="17"/>
      <c r="I133" s="22"/>
    </row>
    <row r="134" spans="1:9">
      <c r="A134" s="22"/>
      <c r="B134" s="21"/>
      <c r="C134" s="21"/>
      <c r="D134" s="22"/>
      <c r="E134" s="22"/>
      <c r="F134" s="22"/>
      <c r="G134" s="22"/>
      <c r="H134" s="17"/>
      <c r="I134" s="22"/>
    </row>
    <row r="135" spans="1:9">
      <c r="A135" s="22"/>
      <c r="B135" s="21"/>
      <c r="C135" s="21"/>
      <c r="D135" s="22"/>
      <c r="E135" s="22"/>
      <c r="F135" s="22"/>
      <c r="G135" s="22"/>
      <c r="H135" s="17"/>
      <c r="I135" s="22"/>
    </row>
    <row r="136" spans="1:9">
      <c r="A136" s="22"/>
      <c r="B136" s="21"/>
      <c r="C136" s="21"/>
      <c r="D136" s="22"/>
      <c r="E136" s="22"/>
      <c r="F136" s="22"/>
      <c r="G136" s="22"/>
      <c r="H136" s="17"/>
      <c r="I136" s="22"/>
    </row>
    <row r="137" spans="1:9">
      <c r="A137" s="22"/>
      <c r="B137" s="21"/>
      <c r="C137" s="21"/>
      <c r="D137" s="22"/>
      <c r="E137" s="22"/>
      <c r="F137" s="22"/>
      <c r="G137" s="22"/>
      <c r="H137" s="17"/>
      <c r="I137" s="22"/>
    </row>
    <row r="138" spans="1:9">
      <c r="A138" s="22"/>
      <c r="B138" s="21"/>
      <c r="C138" s="21"/>
      <c r="D138" s="22"/>
      <c r="E138" s="22"/>
      <c r="F138" s="22"/>
      <c r="G138" s="22"/>
      <c r="H138" s="17"/>
      <c r="I138" s="22"/>
    </row>
    <row r="139" spans="1:9">
      <c r="A139" s="22"/>
      <c r="B139" s="21"/>
      <c r="C139" s="21"/>
      <c r="D139" s="22"/>
      <c r="E139" s="22"/>
      <c r="F139" s="22"/>
      <c r="G139" s="22"/>
      <c r="H139" s="17"/>
      <c r="I139" s="22"/>
    </row>
    <row r="140" spans="1:9">
      <c r="A140" s="22"/>
      <c r="B140" s="21"/>
      <c r="C140" s="21"/>
      <c r="D140" s="22"/>
      <c r="E140" s="22"/>
      <c r="F140" s="22"/>
      <c r="G140" s="22"/>
      <c r="H140" s="17"/>
      <c r="I140" s="22"/>
    </row>
    <row r="141" spans="1:9">
      <c r="A141" s="22"/>
      <c r="B141" s="21"/>
      <c r="C141" s="21"/>
      <c r="D141" s="22"/>
      <c r="E141" s="22"/>
      <c r="F141" s="22"/>
      <c r="G141" s="22"/>
      <c r="H141" s="17"/>
      <c r="I141" s="22"/>
    </row>
    <row r="142" spans="1:9">
      <c r="A142" s="22"/>
      <c r="B142" s="21"/>
      <c r="C142" s="21"/>
      <c r="D142" s="22"/>
      <c r="E142" s="22"/>
      <c r="F142" s="22"/>
      <c r="G142" s="22"/>
      <c r="H142" s="17"/>
      <c r="I142" s="22"/>
    </row>
    <row r="143" spans="1:9">
      <c r="A143" s="22"/>
      <c r="B143" s="21"/>
      <c r="C143" s="21"/>
      <c r="D143" s="22"/>
      <c r="E143" s="22"/>
      <c r="F143" s="22"/>
      <c r="G143" s="22"/>
      <c r="H143" s="17"/>
      <c r="I143" s="22"/>
    </row>
    <row r="144" spans="1:9">
      <c r="A144" s="22"/>
      <c r="B144" s="21"/>
      <c r="C144" s="21"/>
      <c r="D144" s="22"/>
      <c r="E144" s="22"/>
      <c r="F144" s="22"/>
      <c r="G144" s="22"/>
      <c r="H144" s="17"/>
      <c r="I144" s="22"/>
    </row>
    <row r="145" spans="1:9">
      <c r="A145" s="22"/>
      <c r="B145" s="21"/>
      <c r="C145" s="21"/>
      <c r="D145" s="22"/>
      <c r="E145" s="22"/>
      <c r="F145" s="22"/>
      <c r="G145" s="22"/>
      <c r="H145" s="17"/>
      <c r="I145" s="22"/>
    </row>
    <row r="146" spans="1:9">
      <c r="A146" s="22"/>
      <c r="B146" s="21"/>
      <c r="C146" s="21"/>
      <c r="D146" s="22"/>
      <c r="E146" s="22"/>
      <c r="F146" s="22"/>
      <c r="G146" s="22"/>
      <c r="H146" s="17"/>
      <c r="I146" s="22"/>
    </row>
    <row r="147" spans="1:9">
      <c r="A147" s="22"/>
      <c r="B147" s="21"/>
      <c r="C147" s="21"/>
      <c r="D147" s="22"/>
      <c r="E147" s="22"/>
      <c r="F147" s="22"/>
      <c r="G147" s="22"/>
      <c r="H147" s="17"/>
      <c r="I147" s="22"/>
    </row>
    <row r="148" spans="1:9">
      <c r="A148" s="22"/>
      <c r="B148" s="21"/>
      <c r="C148" s="21"/>
      <c r="D148" s="22"/>
      <c r="E148" s="22"/>
      <c r="F148" s="22"/>
      <c r="G148" s="22"/>
      <c r="H148" s="17"/>
      <c r="I148" s="22"/>
    </row>
    <row r="149" spans="1:9">
      <c r="A149" s="22"/>
      <c r="B149" s="21"/>
      <c r="C149" s="21"/>
      <c r="D149" s="22"/>
      <c r="E149" s="22"/>
      <c r="F149" s="22"/>
      <c r="G149" s="22"/>
      <c r="H149" s="17"/>
      <c r="I149" s="22"/>
    </row>
    <row r="150" spans="1:9">
      <c r="A150" s="22"/>
      <c r="B150" s="21"/>
      <c r="C150" s="21"/>
      <c r="D150" s="22"/>
      <c r="E150" s="22"/>
      <c r="F150" s="22"/>
      <c r="G150" s="22"/>
      <c r="H150" s="17"/>
      <c r="I150" s="22"/>
    </row>
    <row r="151" spans="1:9">
      <c r="A151" s="22"/>
      <c r="B151" s="21"/>
      <c r="C151" s="21"/>
      <c r="D151" s="22"/>
      <c r="E151" s="22"/>
      <c r="F151" s="22"/>
      <c r="G151" s="22"/>
      <c r="H151" s="17"/>
      <c r="I151" s="22"/>
    </row>
    <row r="152" spans="1:9">
      <c r="A152" s="22"/>
      <c r="B152" s="21"/>
      <c r="C152" s="21"/>
      <c r="D152" s="22"/>
      <c r="E152" s="22"/>
      <c r="F152" s="22"/>
      <c r="G152" s="22"/>
      <c r="H152" s="17"/>
      <c r="I152" s="22"/>
    </row>
    <row r="153" spans="1:9">
      <c r="A153" s="22"/>
      <c r="B153" s="21"/>
      <c r="C153" s="21"/>
      <c r="D153" s="22"/>
      <c r="E153" s="22"/>
      <c r="F153" s="22"/>
      <c r="G153" s="22"/>
      <c r="H153" s="17"/>
      <c r="I153" s="22"/>
    </row>
    <row r="154" spans="1:9">
      <c r="A154" s="22"/>
      <c r="B154" s="21"/>
      <c r="C154" s="21"/>
      <c r="D154" s="22"/>
      <c r="E154" s="22"/>
      <c r="F154" s="22"/>
      <c r="G154" s="22"/>
      <c r="H154" s="17"/>
      <c r="I154" s="22"/>
    </row>
    <row r="155" spans="1:9">
      <c r="A155" s="22"/>
      <c r="B155" s="21"/>
      <c r="C155" s="21"/>
      <c r="D155" s="22"/>
      <c r="E155" s="22"/>
      <c r="F155" s="22"/>
      <c r="G155" s="22"/>
      <c r="H155" s="17"/>
      <c r="I155" s="22"/>
    </row>
    <row r="156" spans="1:9">
      <c r="A156" s="22"/>
      <c r="B156" s="21"/>
      <c r="C156" s="21"/>
      <c r="D156" s="22"/>
      <c r="E156" s="22"/>
      <c r="F156" s="22"/>
      <c r="G156" s="22"/>
      <c r="H156" s="17"/>
      <c r="I156" s="22"/>
    </row>
    <row r="157" spans="1:9">
      <c r="A157" s="22"/>
      <c r="B157" s="21"/>
      <c r="C157" s="21"/>
      <c r="D157" s="22"/>
      <c r="E157" s="22"/>
      <c r="F157" s="22"/>
      <c r="G157" s="22"/>
      <c r="H157" s="17"/>
      <c r="I157" s="22"/>
    </row>
    <row r="158" spans="1:9">
      <c r="A158" s="22"/>
      <c r="B158" s="21"/>
      <c r="C158" s="21"/>
      <c r="D158" s="22"/>
      <c r="E158" s="22"/>
      <c r="F158" s="22"/>
      <c r="G158" s="22"/>
      <c r="H158" s="17"/>
      <c r="I158" s="22"/>
    </row>
    <row r="159" spans="1:9">
      <c r="A159" s="22"/>
      <c r="B159" s="21"/>
      <c r="C159" s="21"/>
      <c r="D159" s="22"/>
      <c r="E159" s="22"/>
      <c r="F159" s="22"/>
      <c r="G159" s="22"/>
      <c r="H159" s="17"/>
      <c r="I159" s="22"/>
    </row>
    <row r="160" spans="1:9">
      <c r="A160" s="22"/>
      <c r="B160" s="21"/>
      <c r="C160" s="21"/>
      <c r="D160" s="22"/>
      <c r="E160" s="22"/>
      <c r="F160" s="22"/>
      <c r="G160" s="22"/>
      <c r="H160" s="17"/>
      <c r="I160" s="22"/>
    </row>
    <row r="161" spans="1:9">
      <c r="A161" s="22"/>
      <c r="B161" s="21"/>
      <c r="C161" s="21"/>
      <c r="D161" s="22"/>
      <c r="E161" s="22"/>
      <c r="F161" s="22"/>
      <c r="G161" s="22"/>
      <c r="H161" s="17"/>
      <c r="I161" s="22"/>
    </row>
    <row r="162" spans="1:9">
      <c r="A162" s="22"/>
      <c r="B162" s="21"/>
      <c r="C162" s="21"/>
      <c r="D162" s="22"/>
      <c r="E162" s="22"/>
      <c r="F162" s="22"/>
      <c r="G162" s="22"/>
      <c r="H162" s="17"/>
      <c r="I162" s="22"/>
    </row>
    <row r="163" spans="1:9">
      <c r="A163" s="22"/>
      <c r="B163" s="21"/>
      <c r="C163" s="21"/>
      <c r="D163" s="22"/>
      <c r="E163" s="22"/>
      <c r="F163" s="22"/>
      <c r="G163" s="22"/>
      <c r="H163" s="17"/>
      <c r="I163" s="22"/>
    </row>
    <row r="164" spans="1:9">
      <c r="A164" s="22"/>
      <c r="B164" s="21"/>
      <c r="C164" s="21"/>
      <c r="D164" s="22"/>
      <c r="E164" s="22"/>
      <c r="F164" s="22"/>
      <c r="G164" s="22"/>
      <c r="H164" s="17"/>
      <c r="I164" s="22"/>
    </row>
    <row r="165" spans="1:9">
      <c r="A165" s="22"/>
      <c r="B165" s="21"/>
      <c r="C165" s="21"/>
      <c r="D165" s="22"/>
      <c r="E165" s="22"/>
      <c r="F165" s="22"/>
      <c r="G165" s="22"/>
      <c r="H165" s="17"/>
      <c r="I165" s="22"/>
    </row>
    <row r="166" spans="1:9">
      <c r="A166" s="22"/>
      <c r="B166" s="21"/>
      <c r="C166" s="21"/>
      <c r="D166" s="22"/>
      <c r="E166" s="22"/>
      <c r="F166" s="22"/>
      <c r="G166" s="22"/>
      <c r="H166" s="17"/>
      <c r="I166" s="22"/>
    </row>
    <row r="167" spans="1:9">
      <c r="A167" s="22"/>
      <c r="B167" s="21"/>
      <c r="C167" s="21"/>
      <c r="D167" s="22"/>
      <c r="E167" s="22"/>
      <c r="F167" s="22"/>
      <c r="G167" s="22"/>
      <c r="H167" s="17"/>
      <c r="I167" s="22"/>
    </row>
    <row r="168" spans="1:9">
      <c r="A168" s="22"/>
      <c r="B168" s="21"/>
      <c r="C168" s="21"/>
      <c r="D168" s="22"/>
      <c r="E168" s="22"/>
      <c r="F168" s="22"/>
      <c r="G168" s="22"/>
      <c r="H168" s="17"/>
      <c r="I168" s="22"/>
    </row>
    <row r="169" spans="1:9">
      <c r="A169" s="22"/>
      <c r="B169" s="21"/>
      <c r="C169" s="21"/>
      <c r="D169" s="22"/>
      <c r="E169" s="22"/>
      <c r="F169" s="22"/>
      <c r="G169" s="22"/>
      <c r="H169" s="17"/>
      <c r="I169" s="22"/>
    </row>
    <row r="170" spans="1:9">
      <c r="A170" s="22"/>
      <c r="B170" s="21"/>
      <c r="C170" s="21"/>
      <c r="D170" s="22"/>
      <c r="E170" s="22"/>
      <c r="F170" s="22"/>
      <c r="G170" s="22"/>
      <c r="H170" s="17"/>
      <c r="I170" s="22"/>
    </row>
    <row r="171" spans="1:9">
      <c r="A171" s="22"/>
      <c r="B171" s="21"/>
      <c r="C171" s="21"/>
      <c r="D171" s="22"/>
      <c r="E171" s="22"/>
      <c r="F171" s="22"/>
      <c r="G171" s="22"/>
      <c r="H171" s="17"/>
      <c r="I171" s="22"/>
    </row>
    <row r="172" spans="1:9">
      <c r="A172" s="22"/>
      <c r="B172" s="21"/>
      <c r="C172" s="21"/>
      <c r="D172" s="22"/>
      <c r="E172" s="22"/>
      <c r="F172" s="22"/>
      <c r="G172" s="22"/>
      <c r="H172" s="17"/>
      <c r="I172" s="22"/>
    </row>
    <row r="173" spans="1:9">
      <c r="A173" s="22"/>
      <c r="B173" s="21"/>
      <c r="C173" s="21"/>
      <c r="D173" s="22"/>
      <c r="E173" s="22"/>
      <c r="F173" s="22"/>
      <c r="G173" s="22"/>
      <c r="H173" s="17"/>
      <c r="I173" s="22"/>
    </row>
    <row r="174" spans="1:9">
      <c r="A174" s="22"/>
      <c r="B174" s="21"/>
      <c r="C174" s="21"/>
      <c r="D174" s="22"/>
      <c r="E174" s="22"/>
      <c r="F174" s="22"/>
      <c r="G174" s="22"/>
      <c r="H174" s="17"/>
      <c r="I174" s="22"/>
    </row>
    <row r="175" spans="1:9">
      <c r="A175" s="22"/>
      <c r="B175" s="21"/>
      <c r="C175" s="21"/>
      <c r="D175" s="22"/>
      <c r="E175" s="22"/>
      <c r="F175" s="22"/>
      <c r="G175" s="22"/>
      <c r="H175" s="17"/>
      <c r="I175" s="22"/>
    </row>
    <row r="176" spans="1:9">
      <c r="A176" s="22"/>
      <c r="B176" s="21"/>
      <c r="C176" s="21"/>
      <c r="D176" s="22"/>
      <c r="E176" s="22"/>
      <c r="F176" s="22"/>
      <c r="G176" s="22"/>
      <c r="H176" s="17"/>
      <c r="I176" s="22"/>
    </row>
    <row r="177" spans="1:9">
      <c r="A177" s="22"/>
      <c r="B177" s="21"/>
      <c r="C177" s="21"/>
      <c r="D177" s="22"/>
      <c r="E177" s="22"/>
      <c r="F177" s="22"/>
      <c r="G177" s="22"/>
      <c r="H177" s="17"/>
      <c r="I177" s="22"/>
    </row>
    <row r="178" spans="1:9">
      <c r="A178" s="22"/>
      <c r="B178" s="21"/>
      <c r="C178" s="21"/>
      <c r="D178" s="22"/>
      <c r="E178" s="22"/>
      <c r="F178" s="22"/>
      <c r="G178" s="22"/>
      <c r="H178" s="17"/>
      <c r="I178" s="22"/>
    </row>
    <row r="179" spans="1:9">
      <c r="A179" s="22"/>
      <c r="B179" s="21"/>
      <c r="C179" s="21"/>
      <c r="D179" s="22"/>
      <c r="E179" s="22"/>
      <c r="F179" s="22"/>
      <c r="G179" s="22"/>
      <c r="H179" s="17"/>
      <c r="I179" s="22"/>
    </row>
    <row r="180" spans="1:9">
      <c r="A180" s="22"/>
      <c r="B180" s="21"/>
      <c r="C180" s="21"/>
      <c r="D180" s="22"/>
      <c r="E180" s="22"/>
      <c r="F180" s="22"/>
      <c r="G180" s="22"/>
      <c r="H180" s="17"/>
      <c r="I180" s="22"/>
    </row>
    <row r="181" spans="1:9">
      <c r="A181" s="22"/>
      <c r="B181" s="21"/>
      <c r="C181" s="21"/>
      <c r="D181" s="22"/>
      <c r="E181" s="22"/>
      <c r="F181" s="22"/>
      <c r="G181" s="22"/>
      <c r="H181" s="17"/>
      <c r="I181" s="22"/>
    </row>
    <row r="182" spans="1:9">
      <c r="A182" s="22"/>
      <c r="B182" s="21"/>
      <c r="C182" s="21"/>
      <c r="D182" s="22"/>
      <c r="E182" s="22"/>
      <c r="F182" s="22"/>
      <c r="G182" s="22"/>
      <c r="H182" s="17"/>
      <c r="I182" s="22"/>
    </row>
    <row r="183" spans="1:9">
      <c r="A183" s="22"/>
      <c r="B183" s="21"/>
      <c r="C183" s="21"/>
      <c r="D183" s="22"/>
      <c r="E183" s="22"/>
      <c r="F183" s="22"/>
      <c r="G183" s="22"/>
      <c r="H183" s="17"/>
      <c r="I183" s="22"/>
    </row>
    <row r="184" spans="1:9">
      <c r="A184" s="22"/>
      <c r="B184" s="21"/>
      <c r="C184" s="21"/>
      <c r="D184" s="22"/>
      <c r="E184" s="22"/>
      <c r="F184" s="22"/>
      <c r="G184" s="22"/>
      <c r="H184" s="17"/>
      <c r="I184" s="22"/>
    </row>
    <row r="185" spans="1:9">
      <c r="A185" s="22"/>
      <c r="B185" s="21"/>
      <c r="C185" s="21"/>
      <c r="D185" s="22"/>
      <c r="E185" s="22"/>
      <c r="F185" s="22"/>
      <c r="G185" s="22"/>
      <c r="H185" s="17"/>
      <c r="I185" s="22"/>
    </row>
    <row r="186" spans="1:9">
      <c r="A186" s="22"/>
      <c r="B186" s="21"/>
      <c r="C186" s="21"/>
      <c r="D186" s="22"/>
      <c r="E186" s="22"/>
      <c r="F186" s="22"/>
      <c r="G186" s="22"/>
      <c r="H186" s="17"/>
      <c r="I186" s="22"/>
    </row>
    <row r="187" spans="1:9">
      <c r="A187" s="22"/>
      <c r="B187" s="21"/>
      <c r="C187" s="21"/>
      <c r="D187" s="22"/>
      <c r="E187" s="22"/>
      <c r="F187" s="22"/>
      <c r="G187" s="22"/>
      <c r="H187" s="17"/>
      <c r="I187" s="22"/>
    </row>
    <row r="188" spans="1:9">
      <c r="A188" s="22"/>
      <c r="B188" s="21"/>
      <c r="C188" s="21"/>
      <c r="D188" s="22"/>
      <c r="E188" s="22"/>
      <c r="F188" s="22"/>
      <c r="G188" s="22"/>
      <c r="H188" s="17"/>
      <c r="I188" s="22"/>
    </row>
    <row r="189" spans="1:9">
      <c r="A189" s="22"/>
      <c r="B189" s="21"/>
      <c r="C189" s="21"/>
      <c r="D189" s="22"/>
      <c r="E189" s="22"/>
      <c r="F189" s="22"/>
      <c r="G189" s="22"/>
      <c r="H189" s="17"/>
      <c r="I189" s="22"/>
    </row>
    <row r="190" spans="1:9">
      <c r="A190" s="22"/>
      <c r="B190" s="21"/>
      <c r="C190" s="21"/>
      <c r="D190" s="22"/>
      <c r="E190" s="22"/>
      <c r="F190" s="22"/>
      <c r="G190" s="22"/>
      <c r="H190" s="17"/>
      <c r="I190" s="22"/>
    </row>
    <row r="191" spans="1:9">
      <c r="A191" s="22"/>
      <c r="B191" s="21"/>
      <c r="C191" s="21"/>
      <c r="D191" s="22"/>
      <c r="E191" s="22"/>
      <c r="F191" s="22"/>
      <c r="G191" s="22"/>
      <c r="H191" s="17"/>
      <c r="I191" s="22"/>
    </row>
    <row r="192" spans="1:9">
      <c r="A192" s="22"/>
      <c r="B192" s="21"/>
      <c r="C192" s="21"/>
      <c r="D192" s="22"/>
      <c r="E192" s="22"/>
      <c r="F192" s="22"/>
      <c r="G192" s="22"/>
      <c r="H192" s="17"/>
      <c r="I192" s="22"/>
    </row>
    <row r="193" spans="1:9">
      <c r="A193" s="22"/>
      <c r="B193" s="21"/>
      <c r="C193" s="21"/>
      <c r="D193" s="22"/>
      <c r="E193" s="22"/>
      <c r="F193" s="22"/>
      <c r="G193" s="22"/>
      <c r="H193" s="17"/>
      <c r="I193" s="22"/>
    </row>
    <row r="194" spans="1:9">
      <c r="A194" s="22"/>
      <c r="B194" s="21"/>
      <c r="C194" s="21"/>
      <c r="D194" s="22"/>
      <c r="E194" s="22"/>
      <c r="F194" s="22"/>
      <c r="G194" s="22"/>
      <c r="H194" s="17"/>
      <c r="I194" s="22"/>
    </row>
    <row r="195" spans="1:9">
      <c r="A195" s="22"/>
      <c r="B195" s="21"/>
      <c r="C195" s="21"/>
      <c r="D195" s="22"/>
      <c r="E195" s="22"/>
      <c r="F195" s="22"/>
      <c r="G195" s="22"/>
      <c r="H195" s="17"/>
      <c r="I195" s="22"/>
    </row>
    <row r="196" spans="1:9">
      <c r="A196" s="22"/>
      <c r="B196" s="21"/>
      <c r="C196" s="21"/>
      <c r="D196" s="22"/>
      <c r="E196" s="22"/>
      <c r="F196" s="22"/>
      <c r="G196" s="22"/>
      <c r="H196" s="17"/>
      <c r="I196" s="22"/>
    </row>
    <row r="197" spans="1:9">
      <c r="A197" s="22"/>
      <c r="B197" s="21"/>
      <c r="C197" s="21"/>
      <c r="D197" s="22"/>
      <c r="E197" s="22"/>
      <c r="F197" s="22"/>
      <c r="G197" s="22"/>
      <c r="H197" s="17"/>
      <c r="I197" s="22"/>
    </row>
    <row r="198" spans="1:9">
      <c r="A198" s="22"/>
      <c r="B198" s="21"/>
      <c r="C198" s="21"/>
      <c r="D198" s="22"/>
      <c r="E198" s="22"/>
      <c r="F198" s="22"/>
      <c r="G198" s="22"/>
      <c r="H198" s="17"/>
      <c r="I198" s="22"/>
    </row>
    <row r="199" spans="1:9">
      <c r="A199" s="22"/>
      <c r="B199" s="21"/>
      <c r="C199" s="21"/>
      <c r="D199" s="22"/>
      <c r="E199" s="22"/>
      <c r="F199" s="22"/>
      <c r="G199" s="22"/>
      <c r="H199" s="17"/>
      <c r="I199" s="22"/>
    </row>
    <row r="200" spans="1:9">
      <c r="A200" s="22"/>
      <c r="B200" s="21"/>
      <c r="C200" s="21"/>
      <c r="D200" s="22"/>
      <c r="E200" s="22"/>
      <c r="F200" s="22"/>
      <c r="G200" s="22"/>
      <c r="H200" s="17"/>
      <c r="I200" s="22"/>
    </row>
    <row r="201" spans="1:9">
      <c r="A201" s="22"/>
      <c r="B201" s="21"/>
      <c r="C201" s="21"/>
      <c r="D201" s="22"/>
      <c r="E201" s="22"/>
      <c r="F201" s="22"/>
      <c r="G201" s="22"/>
      <c r="H201" s="17"/>
      <c r="I201" s="22"/>
    </row>
    <row r="202" spans="1:9">
      <c r="A202" s="22"/>
      <c r="B202" s="21"/>
      <c r="C202" s="21"/>
      <c r="D202" s="22"/>
      <c r="E202" s="22"/>
      <c r="F202" s="22"/>
      <c r="G202" s="22"/>
      <c r="H202" s="17"/>
      <c r="I202" s="22"/>
    </row>
    <row r="203" spans="1:9">
      <c r="A203" s="22"/>
      <c r="B203" s="21"/>
      <c r="C203" s="21"/>
      <c r="D203" s="22"/>
      <c r="E203" s="22"/>
      <c r="F203" s="22"/>
      <c r="G203" s="22"/>
      <c r="H203" s="17"/>
      <c r="I203" s="22"/>
    </row>
    <row r="204" spans="1:9">
      <c r="A204" s="22"/>
      <c r="B204" s="21"/>
      <c r="C204" s="21"/>
      <c r="D204" s="22"/>
      <c r="E204" s="22"/>
      <c r="F204" s="22"/>
      <c r="G204" s="22"/>
      <c r="H204" s="17"/>
      <c r="I204" s="22"/>
    </row>
    <row r="205" spans="1:9">
      <c r="A205" s="22"/>
      <c r="B205" s="21"/>
      <c r="C205" s="21"/>
      <c r="D205" s="22"/>
      <c r="E205" s="22"/>
      <c r="F205" s="22"/>
      <c r="G205" s="22"/>
      <c r="H205" s="17"/>
      <c r="I205" s="22"/>
    </row>
    <row r="206" spans="1:9">
      <c r="A206" s="22"/>
      <c r="B206" s="21"/>
      <c r="C206" s="21"/>
      <c r="D206" s="22"/>
      <c r="E206" s="22"/>
      <c r="F206" s="22"/>
      <c r="G206" s="22"/>
      <c r="H206" s="17"/>
      <c r="I206" s="22"/>
    </row>
    <row r="207" spans="1:9">
      <c r="A207" s="22"/>
      <c r="B207" s="21"/>
      <c r="C207" s="21"/>
      <c r="D207" s="22"/>
      <c r="E207" s="22"/>
      <c r="F207" s="22"/>
      <c r="G207" s="22"/>
      <c r="H207" s="17"/>
      <c r="I207" s="22"/>
    </row>
    <row r="208" spans="1:9">
      <c r="A208" s="22"/>
      <c r="B208" s="21"/>
      <c r="C208" s="21"/>
      <c r="D208" s="22"/>
      <c r="E208" s="22"/>
      <c r="F208" s="22"/>
      <c r="G208" s="22"/>
      <c r="H208" s="17"/>
      <c r="I208" s="22"/>
    </row>
    <row r="209" spans="1:9">
      <c r="A209" s="22"/>
      <c r="B209" s="21"/>
      <c r="C209" s="21"/>
      <c r="D209" s="22"/>
      <c r="E209" s="22"/>
      <c r="F209" s="22"/>
      <c r="G209" s="22"/>
      <c r="H209" s="17"/>
      <c r="I209" s="22"/>
    </row>
    <row r="210" spans="1:9">
      <c r="A210" s="22"/>
      <c r="B210" s="21"/>
      <c r="C210" s="21"/>
      <c r="D210" s="22"/>
      <c r="E210" s="22"/>
      <c r="F210" s="22"/>
      <c r="G210" s="22"/>
      <c r="H210" s="17"/>
      <c r="I210" s="22"/>
    </row>
    <row r="211" spans="1:9">
      <c r="A211" s="22"/>
      <c r="B211" s="21"/>
      <c r="C211" s="21"/>
      <c r="D211" s="22"/>
      <c r="E211" s="22"/>
      <c r="F211" s="22"/>
      <c r="G211" s="22"/>
      <c r="H211" s="17"/>
      <c r="I211" s="22"/>
    </row>
    <row r="212" spans="1:9">
      <c r="A212" s="22"/>
      <c r="B212" s="21"/>
      <c r="C212" s="21"/>
      <c r="D212" s="22"/>
      <c r="E212" s="22"/>
      <c r="F212" s="22"/>
      <c r="G212" s="22"/>
      <c r="H212" s="17"/>
      <c r="I212" s="22"/>
    </row>
    <row r="213" spans="1:9">
      <c r="A213" s="22"/>
      <c r="B213" s="21"/>
      <c r="C213" s="21"/>
      <c r="D213" s="22"/>
      <c r="E213" s="22"/>
      <c r="F213" s="22"/>
      <c r="G213" s="22"/>
      <c r="H213" s="17"/>
      <c r="I213" s="22"/>
    </row>
    <row r="214" spans="1:9">
      <c r="A214" s="22"/>
      <c r="B214" s="21"/>
      <c r="C214" s="21"/>
      <c r="D214" s="22"/>
      <c r="E214" s="22"/>
      <c r="F214" s="22"/>
      <c r="G214" s="22"/>
      <c r="H214" s="17"/>
      <c r="I214" s="22"/>
    </row>
    <row r="215" spans="1:9">
      <c r="A215" s="22"/>
      <c r="B215" s="21"/>
      <c r="C215" s="21"/>
      <c r="D215" s="22"/>
      <c r="E215" s="22"/>
      <c r="F215" s="22"/>
      <c r="G215" s="22"/>
      <c r="H215" s="17"/>
      <c r="I215" s="22"/>
    </row>
    <row r="216" spans="1:9">
      <c r="A216" s="22"/>
      <c r="B216" s="21"/>
      <c r="C216" s="21"/>
      <c r="D216" s="22"/>
      <c r="E216" s="22"/>
      <c r="F216" s="22"/>
      <c r="G216" s="22"/>
      <c r="H216" s="17"/>
      <c r="I216" s="22"/>
    </row>
    <row r="217" spans="1:9">
      <c r="A217" s="22"/>
      <c r="B217" s="21"/>
      <c r="C217" s="21"/>
      <c r="D217" s="22"/>
      <c r="E217" s="22"/>
      <c r="F217" s="22"/>
      <c r="G217" s="22"/>
      <c r="H217" s="17"/>
      <c r="I217" s="22"/>
    </row>
    <row r="218" spans="1:9">
      <c r="A218" s="22"/>
      <c r="B218" s="21"/>
      <c r="C218" s="21"/>
      <c r="D218" s="22"/>
      <c r="E218" s="22"/>
      <c r="F218" s="22"/>
      <c r="G218" s="22"/>
      <c r="H218" s="17"/>
      <c r="I218" s="22"/>
    </row>
    <row r="219" spans="1:9">
      <c r="A219" s="22"/>
      <c r="B219" s="21"/>
      <c r="C219" s="21"/>
      <c r="D219" s="22"/>
      <c r="E219" s="22"/>
      <c r="F219" s="22"/>
      <c r="G219" s="22"/>
      <c r="H219" s="17"/>
      <c r="I219" s="22"/>
    </row>
    <row r="220" spans="1:9">
      <c r="A220" s="22"/>
      <c r="B220" s="21"/>
      <c r="C220" s="21"/>
      <c r="D220" s="22"/>
      <c r="E220" s="22"/>
      <c r="F220" s="22"/>
      <c r="G220" s="22"/>
      <c r="H220" s="17"/>
      <c r="I220" s="22"/>
    </row>
    <row r="221" spans="1:9">
      <c r="A221" s="22"/>
      <c r="B221" s="21"/>
      <c r="C221" s="21"/>
      <c r="D221" s="22"/>
      <c r="E221" s="22"/>
      <c r="F221" s="22"/>
      <c r="G221" s="22"/>
      <c r="H221" s="17"/>
      <c r="I221" s="22"/>
    </row>
    <row r="222" spans="1:9">
      <c r="A222" s="22"/>
      <c r="B222" s="21"/>
      <c r="C222" s="21"/>
      <c r="D222" s="22"/>
      <c r="E222" s="22"/>
      <c r="F222" s="22"/>
      <c r="G222" s="22"/>
      <c r="H222" s="17"/>
      <c r="I222" s="22"/>
    </row>
    <row r="223" spans="1:9">
      <c r="A223" s="22"/>
      <c r="B223" s="21"/>
      <c r="C223" s="21"/>
      <c r="D223" s="22"/>
      <c r="E223" s="22"/>
      <c r="F223" s="22"/>
      <c r="G223" s="22"/>
      <c r="H223" s="17"/>
      <c r="I223" s="22"/>
    </row>
    <row r="224" spans="1:9">
      <c r="A224" s="22"/>
      <c r="B224" s="21"/>
      <c r="C224" s="21"/>
      <c r="D224" s="22"/>
      <c r="E224" s="22"/>
      <c r="F224" s="22"/>
      <c r="G224" s="22"/>
      <c r="H224" s="17"/>
      <c r="I224" s="22"/>
    </row>
    <row r="225" spans="1:9">
      <c r="A225" s="22"/>
      <c r="B225" s="21"/>
      <c r="C225" s="21"/>
      <c r="D225" s="22"/>
      <c r="E225" s="22"/>
      <c r="F225" s="22"/>
      <c r="G225" s="22"/>
      <c r="H225" s="17"/>
      <c r="I225" s="22"/>
    </row>
    <row r="226" spans="1:9">
      <c r="A226" s="22"/>
      <c r="B226" s="21"/>
      <c r="C226" s="21"/>
      <c r="D226" s="22"/>
      <c r="E226" s="22"/>
      <c r="F226" s="22"/>
      <c r="G226" s="22"/>
      <c r="H226" s="17"/>
      <c r="I226" s="22"/>
    </row>
    <row r="227" spans="1:9">
      <c r="A227" s="22"/>
      <c r="B227" s="21"/>
      <c r="C227" s="21"/>
      <c r="D227" s="22"/>
      <c r="E227" s="22"/>
      <c r="F227" s="22"/>
      <c r="G227" s="22"/>
      <c r="H227" s="17"/>
      <c r="I227" s="22"/>
    </row>
    <row r="228" spans="1:9">
      <c r="A228" s="22"/>
      <c r="B228" s="21"/>
      <c r="C228" s="21"/>
      <c r="D228" s="22"/>
      <c r="E228" s="22"/>
      <c r="F228" s="22"/>
      <c r="G228" s="22"/>
      <c r="H228" s="17"/>
      <c r="I228" s="22"/>
    </row>
    <row r="229" spans="1:9">
      <c r="A229" s="22"/>
      <c r="B229" s="21"/>
      <c r="C229" s="21"/>
      <c r="D229" s="22"/>
      <c r="E229" s="22"/>
      <c r="F229" s="22"/>
      <c r="G229" s="22"/>
      <c r="H229" s="17"/>
      <c r="I229" s="22"/>
    </row>
    <row r="230" spans="1:9">
      <c r="A230" s="22"/>
      <c r="B230" s="21"/>
      <c r="C230" s="21"/>
      <c r="D230" s="22"/>
      <c r="E230" s="22"/>
      <c r="F230" s="22"/>
      <c r="G230" s="22"/>
      <c r="H230" s="17"/>
      <c r="I230" s="22"/>
    </row>
    <row r="231" spans="1:9">
      <c r="A231" s="22"/>
      <c r="B231" s="21"/>
      <c r="C231" s="21"/>
      <c r="D231" s="22"/>
      <c r="E231" s="22"/>
      <c r="F231" s="22"/>
      <c r="G231" s="22"/>
      <c r="H231" s="17"/>
      <c r="I231" s="22"/>
    </row>
    <row r="232" spans="1:9">
      <c r="A232" s="22"/>
      <c r="B232" s="21"/>
      <c r="C232" s="21"/>
      <c r="D232" s="22"/>
      <c r="E232" s="22"/>
      <c r="F232" s="22"/>
      <c r="G232" s="22"/>
      <c r="H232" s="17"/>
      <c r="I232" s="22"/>
    </row>
    <row r="233" spans="1:9">
      <c r="A233" s="22"/>
      <c r="B233" s="21"/>
      <c r="C233" s="21"/>
      <c r="D233" s="22"/>
      <c r="E233" s="22"/>
      <c r="F233" s="22"/>
      <c r="G233" s="22"/>
      <c r="H233" s="17"/>
      <c r="I233" s="22"/>
    </row>
    <row r="234" spans="1:9">
      <c r="A234" s="22"/>
      <c r="B234" s="21"/>
      <c r="C234" s="21"/>
      <c r="D234" s="22"/>
      <c r="E234" s="22"/>
      <c r="F234" s="22"/>
      <c r="G234" s="22"/>
      <c r="H234" s="17"/>
      <c r="I234" s="22"/>
    </row>
    <row r="235" spans="1:9">
      <c r="A235" s="22"/>
      <c r="B235" s="21"/>
      <c r="C235" s="21"/>
      <c r="D235" s="22"/>
      <c r="E235" s="22"/>
      <c r="F235" s="22"/>
      <c r="G235" s="22"/>
      <c r="H235" s="17"/>
      <c r="I235" s="22"/>
    </row>
    <row r="236" spans="1:9">
      <c r="A236" s="22"/>
      <c r="B236" s="21"/>
      <c r="C236" s="21"/>
      <c r="D236" s="22"/>
      <c r="E236" s="22"/>
      <c r="F236" s="22"/>
      <c r="G236" s="22"/>
      <c r="H236" s="17"/>
      <c r="I236" s="22"/>
    </row>
    <row r="237" spans="1:9">
      <c r="A237" s="22"/>
      <c r="B237" s="21"/>
      <c r="C237" s="21"/>
      <c r="D237" s="22"/>
      <c r="E237" s="22"/>
      <c r="F237" s="22"/>
      <c r="G237" s="22"/>
      <c r="H237" s="17"/>
      <c r="I237" s="22"/>
    </row>
    <row r="238" spans="1:9">
      <c r="A238" s="22"/>
      <c r="B238" s="21"/>
      <c r="C238" s="21"/>
      <c r="D238" s="22"/>
      <c r="E238" s="22"/>
      <c r="F238" s="22"/>
      <c r="G238" s="22"/>
      <c r="H238" s="17"/>
      <c r="I238" s="22"/>
    </row>
    <row r="239" spans="1:9">
      <c r="A239" s="22"/>
      <c r="B239" s="21"/>
      <c r="C239" s="21"/>
      <c r="D239" s="22"/>
      <c r="E239" s="22"/>
      <c r="F239" s="22"/>
      <c r="G239" s="22"/>
      <c r="H239" s="17"/>
      <c r="I239" s="22"/>
    </row>
    <row r="240" spans="1:9">
      <c r="A240" s="22"/>
      <c r="B240" s="21"/>
      <c r="C240" s="21"/>
      <c r="D240" s="22"/>
      <c r="E240" s="22"/>
      <c r="F240" s="22"/>
      <c r="G240" s="22"/>
      <c r="H240" s="17"/>
      <c r="I240" s="22"/>
    </row>
    <row r="241" spans="1:9">
      <c r="A241" s="22"/>
      <c r="B241" s="21"/>
      <c r="C241" s="21"/>
      <c r="D241" s="22"/>
      <c r="E241" s="22"/>
      <c r="F241" s="22"/>
      <c r="G241" s="22"/>
      <c r="H241" s="17"/>
      <c r="I241" s="22"/>
    </row>
    <row r="242" spans="1:9">
      <c r="A242" s="22"/>
      <c r="B242" s="21"/>
      <c r="C242" s="21"/>
      <c r="D242" s="22"/>
      <c r="E242" s="22"/>
      <c r="F242" s="22"/>
      <c r="G242" s="22"/>
      <c r="H242" s="17"/>
      <c r="I242" s="22"/>
    </row>
    <row r="243" spans="1:9">
      <c r="A243" s="22"/>
      <c r="B243" s="21"/>
      <c r="C243" s="21"/>
      <c r="D243" s="22"/>
      <c r="E243" s="22"/>
      <c r="F243" s="22"/>
      <c r="G243" s="22"/>
      <c r="H243" s="17"/>
      <c r="I243" s="22"/>
    </row>
    <row r="244" spans="1:9">
      <c r="A244" s="22"/>
      <c r="B244" s="21"/>
      <c r="C244" s="21"/>
      <c r="D244" s="22"/>
      <c r="E244" s="22"/>
      <c r="F244" s="22"/>
      <c r="G244" s="22"/>
      <c r="H244" s="17"/>
      <c r="I244" s="22"/>
    </row>
    <row r="245" spans="1:9">
      <c r="A245" s="22"/>
      <c r="B245" s="21"/>
      <c r="C245" s="21"/>
      <c r="D245" s="22"/>
      <c r="E245" s="22"/>
      <c r="F245" s="22"/>
      <c r="G245" s="22"/>
      <c r="H245" s="17"/>
      <c r="I245" s="22"/>
    </row>
    <row r="246" spans="1:9">
      <c r="A246" s="22"/>
      <c r="B246" s="21"/>
      <c r="C246" s="21"/>
      <c r="D246" s="22"/>
      <c r="E246" s="22"/>
      <c r="F246" s="22"/>
      <c r="G246" s="22"/>
      <c r="H246" s="17"/>
      <c r="I246" s="22"/>
    </row>
    <row r="247" spans="1:9">
      <c r="A247" s="22"/>
      <c r="B247" s="21"/>
      <c r="C247" s="21"/>
      <c r="D247" s="22"/>
      <c r="E247" s="22"/>
      <c r="F247" s="22"/>
      <c r="G247" s="22"/>
      <c r="H247" s="17"/>
      <c r="I247" s="22"/>
    </row>
    <row r="248" spans="1:9">
      <c r="A248" s="22"/>
      <c r="B248" s="21"/>
      <c r="C248" s="21"/>
      <c r="D248" s="22"/>
      <c r="E248" s="22"/>
      <c r="F248" s="22"/>
      <c r="G248" s="22"/>
      <c r="H248" s="17"/>
      <c r="I248" s="22"/>
    </row>
    <row r="249" spans="1:9">
      <c r="A249" s="22"/>
      <c r="B249" s="21"/>
      <c r="C249" s="21"/>
      <c r="D249" s="22"/>
      <c r="E249" s="22"/>
      <c r="F249" s="22"/>
      <c r="G249" s="22"/>
      <c r="H249" s="17"/>
      <c r="I249" s="22"/>
    </row>
    <row r="250" spans="1:9">
      <c r="A250" s="22"/>
      <c r="B250" s="21"/>
      <c r="C250" s="21"/>
      <c r="D250" s="22"/>
      <c r="E250" s="22"/>
      <c r="F250" s="22"/>
      <c r="G250" s="22"/>
      <c r="H250" s="17"/>
      <c r="I250" s="22"/>
    </row>
    <row r="251" spans="1:9">
      <c r="A251" s="22"/>
      <c r="B251" s="21"/>
      <c r="C251" s="21"/>
      <c r="D251" s="22"/>
      <c r="E251" s="22"/>
      <c r="F251" s="22"/>
      <c r="G251" s="22"/>
      <c r="H251" s="17"/>
      <c r="I251" s="22"/>
    </row>
    <row r="252" spans="1:9">
      <c r="A252" s="22"/>
      <c r="B252" s="21"/>
      <c r="C252" s="21"/>
      <c r="D252" s="22"/>
      <c r="E252" s="22"/>
      <c r="F252" s="22"/>
      <c r="G252" s="22"/>
      <c r="H252" s="17"/>
      <c r="I252" s="22"/>
    </row>
    <row r="253" spans="1:9">
      <c r="A253" s="22"/>
      <c r="B253" s="21"/>
      <c r="C253" s="21"/>
      <c r="D253" s="22"/>
      <c r="E253" s="22"/>
      <c r="F253" s="22"/>
      <c r="G253" s="22"/>
      <c r="H253" s="17"/>
      <c r="I253" s="22"/>
    </row>
    <row r="254" spans="1:9">
      <c r="A254" s="22"/>
      <c r="B254" s="21"/>
      <c r="C254" s="21"/>
      <c r="D254" s="22"/>
      <c r="E254" s="22"/>
      <c r="F254" s="22"/>
      <c r="G254" s="22"/>
      <c r="H254" s="17"/>
      <c r="I254" s="22"/>
    </row>
    <row r="255" spans="1:9">
      <c r="A255" s="22"/>
      <c r="B255" s="21"/>
      <c r="C255" s="21"/>
      <c r="D255" s="22"/>
      <c r="E255" s="22"/>
      <c r="F255" s="22"/>
      <c r="G255" s="22"/>
      <c r="H255" s="17"/>
      <c r="I255" s="22"/>
    </row>
    <row r="256" spans="1:9">
      <c r="A256" s="22"/>
      <c r="B256" s="21"/>
      <c r="C256" s="21"/>
      <c r="D256" s="22"/>
      <c r="E256" s="22"/>
      <c r="F256" s="22"/>
      <c r="G256" s="22"/>
      <c r="H256" s="17"/>
      <c r="I256" s="22"/>
    </row>
    <row r="257" spans="1:9">
      <c r="A257" s="22"/>
      <c r="B257" s="21"/>
      <c r="C257" s="21"/>
      <c r="D257" s="22"/>
      <c r="E257" s="22"/>
      <c r="F257" s="22"/>
      <c r="G257" s="22"/>
      <c r="H257" s="17"/>
      <c r="I257" s="22"/>
    </row>
    <row r="258" spans="1:9">
      <c r="A258" s="22"/>
      <c r="B258" s="21"/>
      <c r="C258" s="21"/>
      <c r="D258" s="22"/>
      <c r="E258" s="22"/>
      <c r="F258" s="22"/>
      <c r="G258" s="22"/>
      <c r="H258" s="17"/>
      <c r="I258" s="22"/>
    </row>
    <row r="259" spans="1:9">
      <c r="A259" s="22"/>
      <c r="B259" s="21"/>
      <c r="C259" s="21"/>
      <c r="D259" s="22"/>
      <c r="E259" s="22"/>
      <c r="F259" s="22"/>
      <c r="G259" s="22"/>
      <c r="H259" s="17"/>
      <c r="I259" s="22"/>
    </row>
    <row r="260" spans="1:9">
      <c r="A260" s="22"/>
      <c r="B260" s="21"/>
      <c r="C260" s="21"/>
      <c r="D260" s="22"/>
      <c r="E260" s="22"/>
      <c r="F260" s="22"/>
      <c r="G260" s="22"/>
      <c r="H260" s="17"/>
      <c r="I260" s="22"/>
    </row>
    <row r="261" spans="1:9">
      <c r="A261" s="22"/>
      <c r="B261" s="21"/>
      <c r="C261" s="21"/>
      <c r="D261" s="22"/>
      <c r="E261" s="22"/>
      <c r="F261" s="22"/>
      <c r="G261" s="22"/>
      <c r="H261" s="17"/>
      <c r="I261" s="22"/>
    </row>
    <row r="262" spans="1:9">
      <c r="A262" s="22"/>
      <c r="B262" s="21"/>
      <c r="C262" s="21"/>
      <c r="D262" s="22"/>
      <c r="E262" s="22"/>
      <c r="F262" s="22"/>
      <c r="G262" s="22"/>
      <c r="H262" s="17"/>
      <c r="I262" s="22"/>
    </row>
    <row r="263" spans="1:9">
      <c r="A263" s="22"/>
      <c r="B263" s="21"/>
      <c r="C263" s="21"/>
      <c r="D263" s="22"/>
      <c r="E263" s="22"/>
      <c r="F263" s="22"/>
      <c r="G263" s="22"/>
      <c r="H263" s="17"/>
      <c r="I263" s="22"/>
    </row>
    <row r="264" spans="1:9">
      <c r="A264" s="22"/>
      <c r="B264" s="21"/>
      <c r="C264" s="21"/>
      <c r="D264" s="22"/>
      <c r="E264" s="22"/>
      <c r="F264" s="22"/>
      <c r="G264" s="22"/>
      <c r="H264" s="17"/>
      <c r="I264" s="22"/>
    </row>
    <row r="265" spans="1:9">
      <c r="A265" s="22"/>
      <c r="B265" s="21"/>
      <c r="C265" s="21"/>
      <c r="D265" s="22"/>
      <c r="E265" s="22"/>
      <c r="F265" s="22"/>
      <c r="G265" s="22"/>
      <c r="H265" s="17"/>
      <c r="I265" s="22"/>
    </row>
    <row r="266" spans="1:9">
      <c r="A266" s="22"/>
      <c r="B266" s="21"/>
      <c r="C266" s="21"/>
      <c r="D266" s="22"/>
      <c r="E266" s="22"/>
      <c r="F266" s="22"/>
      <c r="G266" s="22"/>
      <c r="H266" s="17"/>
      <c r="I266" s="22"/>
    </row>
    <row r="267" spans="1:9">
      <c r="A267" s="22"/>
      <c r="B267" s="21"/>
      <c r="C267" s="21"/>
      <c r="D267" s="22"/>
      <c r="E267" s="22"/>
      <c r="F267" s="22"/>
      <c r="G267" s="22"/>
      <c r="H267" s="17"/>
      <c r="I267" s="22"/>
    </row>
    <row r="268" spans="1:9">
      <c r="A268" s="22"/>
      <c r="B268" s="21"/>
      <c r="C268" s="21"/>
      <c r="D268" s="22"/>
      <c r="E268" s="22"/>
      <c r="F268" s="22"/>
      <c r="G268" s="22"/>
      <c r="H268" s="17"/>
      <c r="I268" s="22"/>
    </row>
    <row r="269" spans="1:9">
      <c r="A269" s="22"/>
      <c r="B269" s="21"/>
      <c r="C269" s="21"/>
      <c r="D269" s="22"/>
      <c r="E269" s="22"/>
      <c r="F269" s="22"/>
      <c r="G269" s="22"/>
      <c r="H269" s="17"/>
      <c r="I269" s="22"/>
    </row>
    <row r="270" spans="1:9">
      <c r="A270" s="22"/>
      <c r="B270" s="21"/>
      <c r="C270" s="21"/>
      <c r="D270" s="22"/>
      <c r="E270" s="22"/>
      <c r="F270" s="22"/>
      <c r="G270" s="22"/>
      <c r="H270" s="17"/>
      <c r="I270" s="22"/>
    </row>
    <row r="271" spans="1:9">
      <c r="A271" s="22"/>
      <c r="B271" s="21"/>
      <c r="C271" s="21"/>
      <c r="D271" s="22"/>
      <c r="E271" s="22"/>
      <c r="F271" s="22"/>
      <c r="G271" s="22"/>
      <c r="H271" s="17"/>
      <c r="I271" s="22"/>
    </row>
    <row r="272" spans="1:9">
      <c r="A272" s="22"/>
      <c r="B272" s="21"/>
      <c r="C272" s="21"/>
      <c r="D272" s="22"/>
      <c r="E272" s="22"/>
      <c r="F272" s="22"/>
      <c r="G272" s="22"/>
      <c r="H272" s="17"/>
      <c r="I272" s="22"/>
    </row>
    <row r="273" spans="1:9">
      <c r="A273" s="22"/>
      <c r="B273" s="21"/>
      <c r="C273" s="21"/>
      <c r="D273" s="22"/>
      <c r="E273" s="22"/>
      <c r="F273" s="22"/>
      <c r="G273" s="22"/>
      <c r="H273" s="17"/>
      <c r="I273" s="22"/>
    </row>
    <row r="274" spans="1:9">
      <c r="A274" s="22"/>
      <c r="B274" s="21"/>
      <c r="C274" s="21"/>
      <c r="D274" s="22"/>
      <c r="E274" s="22"/>
      <c r="F274" s="22"/>
      <c r="G274" s="22"/>
      <c r="H274" s="17"/>
      <c r="I274" s="22"/>
    </row>
    <row r="275" spans="1:9">
      <c r="A275" s="22"/>
      <c r="B275" s="21"/>
      <c r="C275" s="21"/>
      <c r="D275" s="22"/>
      <c r="E275" s="22"/>
      <c r="F275" s="22"/>
      <c r="G275" s="22"/>
      <c r="H275" s="17"/>
      <c r="I275" s="22"/>
    </row>
    <row r="276" spans="1:9">
      <c r="A276" s="22"/>
      <c r="B276" s="21"/>
      <c r="C276" s="21"/>
      <c r="D276" s="22"/>
      <c r="E276" s="22"/>
      <c r="F276" s="22"/>
      <c r="G276" s="22"/>
      <c r="H276" s="17"/>
      <c r="I276" s="22"/>
    </row>
    <row r="277" spans="1:9">
      <c r="A277" s="22"/>
      <c r="B277" s="21"/>
      <c r="C277" s="21"/>
      <c r="D277" s="22"/>
      <c r="E277" s="22"/>
      <c r="F277" s="22"/>
      <c r="G277" s="22"/>
      <c r="H277" s="17"/>
      <c r="I277" s="22"/>
    </row>
    <row r="278" spans="1:9">
      <c r="A278" s="22"/>
      <c r="B278" s="21"/>
      <c r="C278" s="21"/>
      <c r="D278" s="22"/>
      <c r="E278" s="22"/>
      <c r="F278" s="22"/>
      <c r="G278" s="22"/>
      <c r="H278" s="17"/>
      <c r="I278" s="22"/>
    </row>
    <row r="279" spans="1:9">
      <c r="A279" s="22"/>
      <c r="B279" s="21"/>
      <c r="C279" s="21"/>
      <c r="D279" s="22"/>
      <c r="E279" s="22"/>
      <c r="F279" s="22"/>
      <c r="G279" s="22"/>
      <c r="H279" s="17"/>
      <c r="I279" s="22"/>
    </row>
    <row r="280" spans="1:9">
      <c r="A280" s="22"/>
      <c r="B280" s="21"/>
      <c r="C280" s="21"/>
      <c r="D280" s="22"/>
      <c r="E280" s="22"/>
      <c r="F280" s="22"/>
      <c r="G280" s="22"/>
      <c r="H280" s="17"/>
      <c r="I280" s="22"/>
    </row>
    <row r="281" spans="1:9">
      <c r="A281" s="22"/>
      <c r="B281" s="21"/>
      <c r="C281" s="21"/>
      <c r="D281" s="22"/>
      <c r="E281" s="22"/>
      <c r="F281" s="22"/>
      <c r="G281" s="22"/>
      <c r="H281" s="17"/>
      <c r="I281" s="22"/>
    </row>
    <row r="282" spans="1:9">
      <c r="A282" s="22"/>
      <c r="B282" s="21"/>
      <c r="C282" s="21"/>
      <c r="D282" s="22"/>
      <c r="E282" s="22"/>
      <c r="F282" s="22"/>
      <c r="G282" s="22"/>
      <c r="H282" s="17"/>
      <c r="I282" s="22"/>
    </row>
    <row r="283" spans="1:9">
      <c r="A283" s="22"/>
      <c r="B283" s="21"/>
      <c r="C283" s="21"/>
      <c r="D283" s="22"/>
      <c r="E283" s="22"/>
      <c r="F283" s="22"/>
      <c r="G283" s="22"/>
      <c r="H283" s="17"/>
      <c r="I283" s="22"/>
    </row>
    <row r="284" spans="1:9">
      <c r="A284" s="22"/>
      <c r="B284" s="21"/>
      <c r="C284" s="21"/>
      <c r="D284" s="22"/>
      <c r="E284" s="22"/>
      <c r="F284" s="22"/>
      <c r="G284" s="22"/>
      <c r="H284" s="17"/>
      <c r="I284" s="22"/>
    </row>
    <row r="285" spans="1:9">
      <c r="A285" s="22"/>
      <c r="B285" s="21"/>
      <c r="C285" s="21"/>
      <c r="D285" s="22"/>
      <c r="E285" s="22"/>
      <c r="F285" s="22"/>
      <c r="G285" s="22"/>
      <c r="H285" s="17"/>
      <c r="I285" s="22"/>
    </row>
    <row r="286" spans="1:9">
      <c r="A286" s="22"/>
      <c r="B286" s="21"/>
      <c r="C286" s="21"/>
      <c r="D286" s="22"/>
      <c r="E286" s="22"/>
      <c r="F286" s="22"/>
      <c r="G286" s="22"/>
      <c r="H286" s="17"/>
      <c r="I286" s="22"/>
    </row>
    <row r="287" spans="1:9">
      <c r="A287" s="22"/>
      <c r="B287" s="21"/>
      <c r="C287" s="21"/>
      <c r="D287" s="22"/>
      <c r="E287" s="22"/>
      <c r="F287" s="22"/>
      <c r="G287" s="22"/>
      <c r="H287" s="17"/>
      <c r="I287" s="22"/>
    </row>
    <row r="288" spans="1:9">
      <c r="A288" s="22"/>
      <c r="B288" s="21"/>
      <c r="C288" s="21"/>
      <c r="D288" s="22"/>
      <c r="E288" s="22"/>
      <c r="F288" s="22"/>
      <c r="G288" s="22"/>
      <c r="H288" s="17"/>
      <c r="I288" s="22"/>
    </row>
    <row r="289" spans="1:9">
      <c r="A289" s="22"/>
      <c r="B289" s="21"/>
      <c r="C289" s="21"/>
      <c r="D289" s="22"/>
      <c r="E289" s="22"/>
      <c r="F289" s="22"/>
      <c r="G289" s="22"/>
      <c r="H289" s="17"/>
      <c r="I289" s="22"/>
    </row>
    <row r="290" spans="1:9">
      <c r="A290" s="22"/>
      <c r="B290" s="21"/>
      <c r="C290" s="21"/>
      <c r="D290" s="22"/>
      <c r="E290" s="22"/>
      <c r="F290" s="22"/>
      <c r="G290" s="22"/>
      <c r="H290" s="17"/>
      <c r="I290" s="22"/>
    </row>
    <row r="291" spans="1:9">
      <c r="A291" s="22"/>
      <c r="B291" s="21"/>
      <c r="C291" s="21"/>
      <c r="D291" s="22"/>
      <c r="E291" s="22"/>
      <c r="F291" s="22"/>
      <c r="G291" s="22"/>
      <c r="H291" s="17"/>
      <c r="I291" s="22"/>
    </row>
    <row r="292" spans="1:9">
      <c r="A292" s="22"/>
      <c r="B292" s="21"/>
      <c r="C292" s="21"/>
      <c r="D292" s="22"/>
      <c r="E292" s="22"/>
      <c r="F292" s="22"/>
      <c r="G292" s="22"/>
      <c r="H292" s="17"/>
      <c r="I292" s="22"/>
    </row>
    <row r="293" spans="1:9">
      <c r="A293" s="22"/>
      <c r="B293" s="21"/>
      <c r="C293" s="21"/>
      <c r="D293" s="22"/>
      <c r="E293" s="22"/>
      <c r="F293" s="22"/>
      <c r="G293" s="22"/>
      <c r="H293" s="17"/>
      <c r="I293" s="22"/>
    </row>
    <row r="294" spans="1:9">
      <c r="A294" s="22"/>
      <c r="B294" s="21"/>
      <c r="C294" s="21"/>
      <c r="D294" s="22"/>
      <c r="E294" s="22"/>
      <c r="F294" s="22"/>
      <c r="G294" s="22"/>
      <c r="H294" s="17"/>
      <c r="I294" s="22"/>
    </row>
    <row r="295" spans="1:9">
      <c r="A295" s="22"/>
      <c r="B295" s="21"/>
      <c r="C295" s="21"/>
      <c r="D295" s="22"/>
      <c r="E295" s="22"/>
      <c r="F295" s="22"/>
      <c r="G295" s="22"/>
      <c r="H295" s="17"/>
      <c r="I295" s="22"/>
    </row>
    <row r="296" spans="1:9">
      <c r="A296" s="22"/>
      <c r="B296" s="21"/>
      <c r="C296" s="21"/>
      <c r="D296" s="22"/>
      <c r="E296" s="22"/>
      <c r="F296" s="22"/>
      <c r="G296" s="22"/>
      <c r="H296" s="17"/>
      <c r="I296" s="22"/>
    </row>
    <row r="297" spans="1:9">
      <c r="A297" s="22"/>
      <c r="B297" s="21"/>
      <c r="C297" s="21"/>
      <c r="D297" s="22"/>
      <c r="E297" s="22"/>
      <c r="F297" s="22"/>
      <c r="G297" s="22"/>
      <c r="H297" s="17"/>
      <c r="I297" s="22"/>
    </row>
    <row r="298" spans="1:9">
      <c r="A298" s="22"/>
      <c r="B298" s="21"/>
      <c r="C298" s="21"/>
      <c r="D298" s="22"/>
      <c r="E298" s="22"/>
      <c r="F298" s="22"/>
      <c r="G298" s="22"/>
      <c r="H298" s="17"/>
      <c r="I298" s="22"/>
    </row>
    <row r="299" spans="1:9">
      <c r="A299" s="22"/>
      <c r="B299" s="21"/>
      <c r="C299" s="21"/>
      <c r="D299" s="22"/>
      <c r="E299" s="22"/>
      <c r="F299" s="22"/>
      <c r="G299" s="22"/>
      <c r="H299" s="17"/>
      <c r="I299" s="22"/>
    </row>
    <row r="300" spans="1:9">
      <c r="A300" s="22"/>
      <c r="B300" s="21"/>
      <c r="C300" s="21"/>
      <c r="D300" s="22"/>
      <c r="E300" s="22"/>
      <c r="F300" s="22"/>
      <c r="G300" s="22"/>
      <c r="H300" s="17"/>
      <c r="I300" s="22"/>
    </row>
    <row r="301" spans="1:9">
      <c r="A301" s="22"/>
      <c r="B301" s="21"/>
      <c r="C301" s="21"/>
      <c r="D301" s="22"/>
      <c r="E301" s="22"/>
      <c r="F301" s="22"/>
      <c r="G301" s="22"/>
      <c r="H301" s="17"/>
      <c r="I301" s="22"/>
    </row>
    <row r="302" spans="1:9">
      <c r="A302" s="22"/>
      <c r="B302" s="21"/>
      <c r="C302" s="21"/>
      <c r="D302" s="22"/>
      <c r="E302" s="22"/>
      <c r="F302" s="22"/>
      <c r="G302" s="22"/>
      <c r="H302" s="17"/>
      <c r="I302" s="22"/>
    </row>
    <row r="303" spans="1:9">
      <c r="A303" s="22"/>
      <c r="B303" s="21"/>
      <c r="C303" s="21"/>
      <c r="D303" s="22"/>
      <c r="E303" s="22"/>
      <c r="F303" s="22"/>
      <c r="G303" s="22"/>
      <c r="H303" s="17"/>
      <c r="I303" s="22"/>
    </row>
    <row r="304" spans="1:9">
      <c r="A304" s="22"/>
      <c r="B304" s="21"/>
      <c r="C304" s="21"/>
      <c r="D304" s="22"/>
      <c r="E304" s="22"/>
      <c r="F304" s="22"/>
      <c r="G304" s="22"/>
      <c r="H304" s="17"/>
      <c r="I304" s="22"/>
    </row>
    <row r="305" spans="1:9">
      <c r="A305" s="22"/>
      <c r="B305" s="21"/>
      <c r="C305" s="21"/>
      <c r="D305" s="22"/>
      <c r="E305" s="22"/>
      <c r="F305" s="22"/>
      <c r="G305" s="22"/>
      <c r="H305" s="17"/>
      <c r="I305" s="22"/>
    </row>
    <row r="306" spans="1:9">
      <c r="A306" s="22"/>
      <c r="B306" s="21"/>
      <c r="C306" s="21"/>
      <c r="D306" s="22"/>
      <c r="E306" s="22"/>
      <c r="F306" s="22"/>
      <c r="G306" s="22"/>
      <c r="H306" s="17"/>
      <c r="I306" s="22"/>
    </row>
    <row r="307" spans="1:9">
      <c r="A307" s="22"/>
      <c r="B307" s="21"/>
      <c r="C307" s="21"/>
      <c r="D307" s="22"/>
      <c r="E307" s="22"/>
      <c r="F307" s="22"/>
      <c r="G307" s="22"/>
      <c r="H307" s="17"/>
      <c r="I307" s="22"/>
    </row>
    <row r="308" spans="1:9">
      <c r="A308" s="22"/>
      <c r="B308" s="21"/>
      <c r="C308" s="21"/>
      <c r="D308" s="22"/>
      <c r="E308" s="22"/>
      <c r="F308" s="22"/>
      <c r="G308" s="22"/>
      <c r="H308" s="17"/>
      <c r="I308" s="22"/>
    </row>
    <row r="309" spans="1:9">
      <c r="A309" s="22"/>
      <c r="B309" s="21"/>
      <c r="C309" s="21"/>
      <c r="D309" s="22"/>
      <c r="E309" s="22"/>
      <c r="F309" s="22"/>
      <c r="G309" s="22"/>
      <c r="H309" s="17"/>
      <c r="I309" s="22"/>
    </row>
    <row r="310" spans="1:9">
      <c r="A310" s="22"/>
      <c r="B310" s="21"/>
      <c r="C310" s="21"/>
      <c r="D310" s="22"/>
      <c r="E310" s="22"/>
      <c r="F310" s="22"/>
      <c r="G310" s="22"/>
      <c r="H310" s="17"/>
      <c r="I310" s="22"/>
    </row>
    <row r="311" spans="1:9">
      <c r="A311" s="22"/>
      <c r="B311" s="21"/>
      <c r="C311" s="21"/>
      <c r="D311" s="22"/>
      <c r="E311" s="22"/>
      <c r="F311" s="22"/>
      <c r="G311" s="22"/>
      <c r="H311" s="17"/>
      <c r="I311" s="22"/>
    </row>
    <row r="312" spans="1:9">
      <c r="A312" s="22"/>
      <c r="B312" s="21"/>
      <c r="C312" s="21"/>
      <c r="D312" s="22"/>
      <c r="E312" s="22"/>
      <c r="F312" s="22"/>
      <c r="G312" s="22"/>
      <c r="H312" s="17"/>
      <c r="I312" s="22"/>
    </row>
    <row r="313" spans="1:9">
      <c r="A313" s="22"/>
      <c r="B313" s="21"/>
      <c r="C313" s="21"/>
      <c r="D313" s="22"/>
      <c r="E313" s="22"/>
      <c r="F313" s="22"/>
      <c r="G313" s="22"/>
      <c r="H313" s="17"/>
      <c r="I313" s="22"/>
    </row>
    <row r="314" spans="1:9">
      <c r="A314" s="22"/>
      <c r="B314" s="21"/>
      <c r="C314" s="21"/>
      <c r="D314" s="22"/>
      <c r="E314" s="22"/>
      <c r="F314" s="22"/>
      <c r="G314" s="22"/>
      <c r="H314" s="17"/>
      <c r="I314" s="22"/>
    </row>
    <row r="315" spans="1:9">
      <c r="A315" s="22"/>
      <c r="B315" s="21"/>
      <c r="C315" s="21"/>
      <c r="D315" s="22"/>
      <c r="E315" s="22"/>
      <c r="F315" s="22"/>
      <c r="G315" s="22"/>
      <c r="H315" s="17"/>
      <c r="I315" s="22"/>
    </row>
    <row r="316" spans="1:9">
      <c r="A316" s="22"/>
      <c r="B316" s="21"/>
      <c r="C316" s="21"/>
      <c r="D316" s="22"/>
      <c r="E316" s="22"/>
      <c r="F316" s="22"/>
      <c r="G316" s="22"/>
      <c r="H316" s="17"/>
      <c r="I316" s="22"/>
    </row>
    <row r="317" spans="1:9">
      <c r="A317" s="22"/>
      <c r="B317" s="21"/>
      <c r="C317" s="21"/>
      <c r="D317" s="22"/>
      <c r="E317" s="22"/>
      <c r="F317" s="22"/>
      <c r="G317" s="22"/>
      <c r="H317" s="17"/>
      <c r="I317" s="22"/>
    </row>
    <row r="318" spans="1:9">
      <c r="A318" s="22"/>
      <c r="B318" s="21"/>
      <c r="C318" s="21"/>
      <c r="D318" s="22"/>
      <c r="E318" s="22"/>
      <c r="F318" s="22"/>
      <c r="G318" s="22"/>
      <c r="H318" s="17"/>
      <c r="I318" s="22"/>
    </row>
    <row r="319" spans="1:9">
      <c r="A319" s="22"/>
      <c r="B319" s="21"/>
      <c r="C319" s="21"/>
      <c r="D319" s="22"/>
      <c r="E319" s="22"/>
      <c r="F319" s="22"/>
      <c r="G319" s="22"/>
      <c r="H319" s="17"/>
      <c r="I319" s="22"/>
    </row>
    <row r="320" spans="1:9">
      <c r="A320" s="22"/>
      <c r="B320" s="21"/>
      <c r="C320" s="21"/>
      <c r="D320" s="22"/>
      <c r="E320" s="22"/>
      <c r="F320" s="22"/>
      <c r="G320" s="22"/>
      <c r="H320" s="17"/>
      <c r="I320" s="22"/>
    </row>
    <row r="321" spans="1:9">
      <c r="A321" s="22"/>
      <c r="B321" s="21"/>
      <c r="C321" s="21"/>
      <c r="D321" s="22"/>
      <c r="E321" s="22"/>
      <c r="F321" s="22"/>
      <c r="G321" s="22"/>
      <c r="H321" s="17"/>
      <c r="I321" s="22"/>
    </row>
    <row r="322" spans="1:9">
      <c r="A322" s="22"/>
      <c r="B322" s="21"/>
      <c r="C322" s="21"/>
      <c r="D322" s="22"/>
      <c r="E322" s="22"/>
      <c r="F322" s="22"/>
      <c r="G322" s="22"/>
      <c r="H322" s="17"/>
      <c r="I322" s="22"/>
    </row>
    <row r="323" spans="1:9">
      <c r="A323" s="22"/>
      <c r="B323" s="21"/>
      <c r="C323" s="21"/>
      <c r="D323" s="22"/>
      <c r="E323" s="22"/>
      <c r="F323" s="22"/>
      <c r="G323" s="22"/>
      <c r="H323" s="17"/>
      <c r="I323" s="22"/>
    </row>
    <row r="324" spans="1:9">
      <c r="A324" s="22"/>
      <c r="B324" s="21"/>
      <c r="C324" s="21"/>
      <c r="D324" s="22"/>
      <c r="E324" s="22"/>
      <c r="F324" s="22"/>
      <c r="G324" s="22"/>
      <c r="H324" s="17"/>
      <c r="I324" s="22"/>
    </row>
    <row r="325" spans="1:9">
      <c r="A325" s="22"/>
      <c r="B325" s="21"/>
      <c r="C325" s="21"/>
      <c r="D325" s="22"/>
      <c r="E325" s="22"/>
      <c r="F325" s="22"/>
      <c r="G325" s="22"/>
      <c r="H325" s="17"/>
      <c r="I325" s="22"/>
    </row>
    <row r="326" spans="1:9">
      <c r="A326" s="22"/>
      <c r="B326" s="21"/>
      <c r="C326" s="21"/>
      <c r="D326" s="22"/>
      <c r="E326" s="22"/>
      <c r="F326" s="22"/>
      <c r="G326" s="22"/>
      <c r="H326" s="17"/>
      <c r="I326" s="22"/>
    </row>
    <row r="327" spans="1:9">
      <c r="A327" s="22"/>
      <c r="B327" s="21"/>
      <c r="C327" s="21"/>
      <c r="D327" s="22"/>
      <c r="E327" s="22"/>
      <c r="F327" s="22"/>
      <c r="G327" s="22"/>
      <c r="H327" s="17"/>
      <c r="I327" s="22"/>
    </row>
    <row r="328" spans="1:9">
      <c r="A328" s="22"/>
      <c r="B328" s="21"/>
      <c r="C328" s="21"/>
      <c r="D328" s="22"/>
      <c r="E328" s="22"/>
      <c r="F328" s="22"/>
      <c r="G328" s="22"/>
      <c r="H328" s="17"/>
      <c r="I328" s="22"/>
    </row>
    <row r="329" spans="1:9">
      <c r="A329" s="22"/>
      <c r="B329" s="21"/>
      <c r="C329" s="21"/>
      <c r="D329" s="22"/>
      <c r="E329" s="22"/>
      <c r="F329" s="22"/>
      <c r="G329" s="22"/>
      <c r="H329" s="17"/>
      <c r="I329" s="22"/>
    </row>
    <row r="330" spans="1:9">
      <c r="A330" s="22"/>
      <c r="B330" s="21"/>
      <c r="C330" s="21"/>
      <c r="D330" s="22"/>
      <c r="E330" s="22"/>
      <c r="F330" s="22"/>
      <c r="G330" s="22"/>
      <c r="H330" s="17"/>
      <c r="I330" s="22"/>
    </row>
    <row r="331" spans="1:9">
      <c r="A331" s="22"/>
      <c r="B331" s="21"/>
      <c r="C331" s="21"/>
      <c r="D331" s="22"/>
      <c r="E331" s="22"/>
      <c r="F331" s="22"/>
      <c r="G331" s="22"/>
      <c r="H331" s="17"/>
      <c r="I331" s="22"/>
    </row>
    <row r="332" spans="1:9">
      <c r="A332" s="22"/>
      <c r="B332" s="21"/>
      <c r="C332" s="21"/>
      <c r="D332" s="22"/>
      <c r="E332" s="22"/>
      <c r="F332" s="22"/>
      <c r="G332" s="22"/>
      <c r="H332" s="17"/>
      <c r="I332" s="22"/>
    </row>
    <row r="333" spans="1:9">
      <c r="A333" s="22"/>
      <c r="B333" s="21"/>
      <c r="C333" s="21"/>
      <c r="D333" s="22"/>
      <c r="E333" s="22"/>
      <c r="F333" s="22"/>
      <c r="G333" s="22"/>
      <c r="H333" s="17"/>
      <c r="I333" s="22"/>
    </row>
    <row r="334" spans="1:9">
      <c r="A334" s="22"/>
      <c r="B334" s="21"/>
      <c r="C334" s="21"/>
      <c r="D334" s="22"/>
      <c r="E334" s="22"/>
      <c r="F334" s="22"/>
      <c r="G334" s="22"/>
      <c r="H334" s="17"/>
      <c r="I334" s="22"/>
    </row>
    <row r="335" spans="1:9">
      <c r="A335" s="22"/>
      <c r="B335" s="21"/>
      <c r="C335" s="21"/>
      <c r="D335" s="22"/>
      <c r="E335" s="22"/>
      <c r="F335" s="22"/>
      <c r="G335" s="22"/>
      <c r="H335" s="17"/>
      <c r="I335" s="22"/>
    </row>
    <row r="336" spans="1:9">
      <c r="A336" s="22"/>
      <c r="B336" s="21"/>
      <c r="C336" s="21"/>
      <c r="D336" s="22"/>
      <c r="E336" s="22"/>
      <c r="F336" s="22"/>
      <c r="G336" s="22"/>
      <c r="H336" s="17"/>
      <c r="I336" s="22"/>
    </row>
    <row r="337" spans="1:9">
      <c r="A337" s="22"/>
      <c r="B337" s="21"/>
      <c r="C337" s="21"/>
      <c r="D337" s="22"/>
      <c r="E337" s="22"/>
      <c r="F337" s="22"/>
      <c r="G337" s="22"/>
      <c r="H337" s="17"/>
      <c r="I337" s="22"/>
    </row>
    <row r="338" spans="1:9">
      <c r="A338" s="22"/>
      <c r="B338" s="21"/>
      <c r="C338" s="21"/>
      <c r="D338" s="22"/>
      <c r="E338" s="22"/>
      <c r="F338" s="22"/>
      <c r="G338" s="22"/>
      <c r="H338" s="17"/>
      <c r="I338" s="22"/>
    </row>
    <row r="339" spans="1:9">
      <c r="A339" s="22"/>
      <c r="B339" s="21"/>
      <c r="C339" s="21"/>
      <c r="D339" s="22"/>
      <c r="E339" s="22"/>
      <c r="F339" s="22"/>
      <c r="G339" s="22"/>
      <c r="H339" s="17"/>
      <c r="I339" s="22"/>
    </row>
    <row r="340" spans="1:9">
      <c r="A340" s="22"/>
      <c r="B340" s="21"/>
      <c r="C340" s="21"/>
      <c r="D340" s="22"/>
      <c r="E340" s="22"/>
      <c r="F340" s="22"/>
      <c r="G340" s="22"/>
      <c r="H340" s="17"/>
      <c r="I340" s="22"/>
    </row>
    <row r="341" spans="1:9">
      <c r="A341" s="22"/>
      <c r="B341" s="21"/>
      <c r="C341" s="21"/>
      <c r="D341" s="22"/>
      <c r="E341" s="22"/>
      <c r="F341" s="22"/>
      <c r="G341" s="22"/>
      <c r="H341" s="17"/>
      <c r="I341" s="22"/>
    </row>
    <row r="342" spans="1:9">
      <c r="A342" s="22"/>
      <c r="B342" s="21"/>
      <c r="C342" s="21"/>
      <c r="D342" s="22"/>
      <c r="E342" s="22"/>
      <c r="F342" s="22"/>
      <c r="G342" s="22"/>
      <c r="H342" s="17"/>
      <c r="I342" s="22"/>
    </row>
    <row r="343" spans="1:9">
      <c r="A343" s="22"/>
      <c r="B343" s="21"/>
      <c r="C343" s="21"/>
      <c r="D343" s="22"/>
      <c r="E343" s="22"/>
      <c r="F343" s="22"/>
      <c r="G343" s="22"/>
      <c r="H343" s="17"/>
      <c r="I343" s="22"/>
    </row>
    <row r="344" spans="1:9">
      <c r="A344" s="22"/>
      <c r="B344" s="21"/>
      <c r="C344" s="21"/>
      <c r="D344" s="22"/>
      <c r="E344" s="22"/>
      <c r="F344" s="22"/>
      <c r="G344" s="22"/>
      <c r="H344" s="17"/>
      <c r="I344" s="22"/>
    </row>
    <row r="345" spans="1:9">
      <c r="A345" s="22"/>
      <c r="B345" s="21"/>
      <c r="C345" s="21"/>
      <c r="D345" s="22"/>
      <c r="E345" s="22"/>
      <c r="F345" s="22"/>
      <c r="G345" s="22"/>
      <c r="H345" s="17"/>
      <c r="I345" s="22"/>
    </row>
    <row r="346" spans="1:9">
      <c r="A346" s="22"/>
      <c r="B346" s="21"/>
      <c r="C346" s="21"/>
      <c r="D346" s="22"/>
      <c r="E346" s="22"/>
      <c r="F346" s="22"/>
      <c r="G346" s="22"/>
      <c r="H346" s="17"/>
      <c r="I346" s="22"/>
    </row>
    <row r="347" spans="1:9">
      <c r="A347" s="22"/>
      <c r="B347" s="21"/>
      <c r="C347" s="21"/>
      <c r="D347" s="22"/>
      <c r="E347" s="22"/>
      <c r="F347" s="22"/>
      <c r="G347" s="22"/>
      <c r="H347" s="17"/>
      <c r="I347" s="22"/>
    </row>
    <row r="348" spans="1:9">
      <c r="A348" s="22"/>
      <c r="B348" s="21"/>
      <c r="C348" s="21"/>
      <c r="D348" s="22"/>
      <c r="E348" s="22"/>
      <c r="F348" s="22"/>
      <c r="G348" s="22"/>
      <c r="H348" s="17"/>
      <c r="I348" s="22"/>
    </row>
    <row r="349" spans="1:9">
      <c r="A349" s="22"/>
      <c r="B349" s="21"/>
      <c r="C349" s="21"/>
      <c r="D349" s="22"/>
      <c r="E349" s="22"/>
      <c r="F349" s="22"/>
      <c r="G349" s="22"/>
      <c r="H349" s="17"/>
      <c r="I349" s="22"/>
    </row>
    <row r="350" spans="1:9">
      <c r="A350" s="22"/>
      <c r="B350" s="21"/>
      <c r="C350" s="21"/>
      <c r="D350" s="22"/>
      <c r="E350" s="22"/>
      <c r="F350" s="22"/>
      <c r="G350" s="22"/>
      <c r="H350" s="17"/>
      <c r="I350" s="22"/>
    </row>
    <row r="351" spans="1:9">
      <c r="A351" s="22"/>
      <c r="B351" s="21"/>
      <c r="C351" s="21"/>
      <c r="D351" s="22"/>
      <c r="E351" s="22"/>
      <c r="F351" s="22"/>
      <c r="G351" s="22"/>
      <c r="H351" s="17"/>
      <c r="I351" s="22"/>
    </row>
    <row r="352" spans="1:9">
      <c r="A352" s="22"/>
      <c r="B352" s="21"/>
      <c r="C352" s="21"/>
      <c r="D352" s="22"/>
      <c r="E352" s="22"/>
      <c r="F352" s="22"/>
      <c r="G352" s="22"/>
      <c r="H352" s="17"/>
      <c r="I352" s="22"/>
    </row>
    <row r="353" spans="1:9">
      <c r="A353" s="22"/>
      <c r="B353" s="21"/>
      <c r="C353" s="21"/>
      <c r="D353" s="22"/>
      <c r="E353" s="22"/>
      <c r="F353" s="22"/>
      <c r="G353" s="22"/>
      <c r="H353" s="17"/>
      <c r="I353" s="22"/>
    </row>
    <row r="354" spans="1:9">
      <c r="A354" s="22"/>
      <c r="B354" s="21"/>
      <c r="C354" s="21"/>
      <c r="D354" s="22"/>
      <c r="E354" s="22"/>
      <c r="F354" s="22"/>
      <c r="G354" s="22"/>
      <c r="H354" s="17"/>
      <c r="I354" s="22"/>
    </row>
    <row r="355" spans="1:9">
      <c r="A355" s="22"/>
      <c r="B355" s="21"/>
      <c r="C355" s="21"/>
      <c r="D355" s="22"/>
      <c r="E355" s="22"/>
      <c r="F355" s="22"/>
      <c r="G355" s="22"/>
      <c r="H355" s="17"/>
      <c r="I355" s="22"/>
    </row>
    <row r="356" spans="1:9">
      <c r="A356" s="22"/>
      <c r="B356" s="21"/>
      <c r="C356" s="21"/>
      <c r="D356" s="22"/>
      <c r="E356" s="22"/>
      <c r="F356" s="22"/>
      <c r="G356" s="22"/>
      <c r="H356" s="17"/>
      <c r="I356" s="22"/>
    </row>
    <row r="357" spans="1:9">
      <c r="A357" s="22"/>
      <c r="B357" s="21"/>
      <c r="C357" s="21"/>
      <c r="D357" s="22"/>
      <c r="E357" s="22"/>
      <c r="F357" s="22"/>
      <c r="G357" s="22"/>
      <c r="H357" s="17"/>
      <c r="I357" s="22"/>
    </row>
    <row r="358" spans="1:9">
      <c r="A358" s="22"/>
      <c r="B358" s="21"/>
      <c r="C358" s="21"/>
      <c r="D358" s="22"/>
      <c r="E358" s="22"/>
      <c r="F358" s="22"/>
      <c r="G358" s="22"/>
      <c r="H358" s="17"/>
      <c r="I358" s="22"/>
    </row>
    <row r="359" spans="1:9">
      <c r="A359" s="22"/>
      <c r="B359" s="21"/>
      <c r="C359" s="21"/>
      <c r="D359" s="22"/>
      <c r="E359" s="22"/>
      <c r="F359" s="22"/>
      <c r="G359" s="22"/>
      <c r="H359" s="17"/>
      <c r="I359" s="22"/>
    </row>
    <row r="360" spans="1:9">
      <c r="A360" s="22"/>
      <c r="B360" s="21"/>
      <c r="C360" s="21"/>
      <c r="D360" s="22"/>
      <c r="E360" s="22"/>
      <c r="F360" s="22"/>
      <c r="G360" s="22"/>
      <c r="H360" s="17"/>
      <c r="I360" s="22"/>
    </row>
    <row r="361" spans="1:9">
      <c r="A361" s="22"/>
      <c r="B361" s="21"/>
      <c r="C361" s="21"/>
      <c r="D361" s="22"/>
      <c r="E361" s="22"/>
      <c r="F361" s="22"/>
      <c r="G361" s="22"/>
      <c r="H361" s="17"/>
      <c r="I361" s="22"/>
    </row>
    <row r="362" spans="1:9">
      <c r="A362" s="22"/>
      <c r="B362" s="21"/>
      <c r="C362" s="21"/>
      <c r="D362" s="22"/>
      <c r="E362" s="22"/>
      <c r="F362" s="22"/>
      <c r="G362" s="22"/>
      <c r="H362" s="17"/>
      <c r="I362" s="22"/>
    </row>
    <row r="363" spans="1:9">
      <c r="A363" s="22"/>
      <c r="B363" s="21"/>
      <c r="C363" s="21"/>
      <c r="D363" s="22"/>
      <c r="E363" s="22"/>
      <c r="F363" s="22"/>
      <c r="G363" s="22"/>
      <c r="H363" s="17"/>
      <c r="I363" s="22"/>
    </row>
    <row r="364" spans="1:9">
      <c r="A364" s="22"/>
      <c r="B364" s="21"/>
      <c r="C364" s="21"/>
      <c r="D364" s="22"/>
      <c r="E364" s="22"/>
      <c r="F364" s="22"/>
      <c r="G364" s="22"/>
      <c r="H364" s="17"/>
      <c r="I364" s="22"/>
    </row>
    <row r="365" spans="1:9">
      <c r="A365" s="22"/>
      <c r="B365" s="21"/>
      <c r="C365" s="21"/>
      <c r="D365" s="22"/>
      <c r="E365" s="22"/>
      <c r="F365" s="22"/>
      <c r="G365" s="22"/>
      <c r="H365" s="17"/>
      <c r="I365" s="22"/>
    </row>
    <row r="366" spans="1:9">
      <c r="A366" s="22"/>
      <c r="B366" s="21"/>
      <c r="C366" s="21"/>
      <c r="D366" s="22"/>
      <c r="E366" s="22"/>
      <c r="F366" s="22"/>
      <c r="G366" s="22"/>
      <c r="H366" s="17"/>
      <c r="I366" s="22"/>
    </row>
    <row r="367" spans="1:9">
      <c r="A367" s="22"/>
      <c r="B367" s="21"/>
      <c r="C367" s="21"/>
      <c r="D367" s="22"/>
      <c r="E367" s="22"/>
      <c r="F367" s="22"/>
      <c r="G367" s="22"/>
      <c r="H367" s="17"/>
      <c r="I367" s="22"/>
    </row>
    <row r="368" spans="1:9">
      <c r="A368" s="22"/>
      <c r="B368" s="21"/>
      <c r="C368" s="21"/>
      <c r="D368" s="22"/>
      <c r="E368" s="22"/>
      <c r="F368" s="22"/>
      <c r="G368" s="22"/>
      <c r="H368" s="17"/>
      <c r="I368" s="22"/>
    </row>
    <row r="369" spans="1:9">
      <c r="A369" s="22"/>
      <c r="B369" s="21"/>
      <c r="C369" s="21"/>
      <c r="D369" s="22"/>
      <c r="E369" s="22"/>
      <c r="F369" s="22"/>
      <c r="G369" s="22"/>
      <c r="H369" s="17"/>
      <c r="I369" s="22"/>
    </row>
    <row r="370" spans="1:9">
      <c r="A370" s="22"/>
      <c r="B370" s="21"/>
      <c r="C370" s="21"/>
      <c r="D370" s="22"/>
      <c r="E370" s="22"/>
      <c r="F370" s="22"/>
      <c r="G370" s="22"/>
      <c r="H370" s="17"/>
      <c r="I370" s="22"/>
    </row>
    <row r="371" spans="1:9">
      <c r="A371" s="22"/>
      <c r="B371" s="21"/>
      <c r="C371" s="21"/>
      <c r="D371" s="22"/>
      <c r="E371" s="22"/>
      <c r="F371" s="22"/>
      <c r="G371" s="22"/>
      <c r="H371" s="17"/>
      <c r="I371" s="22"/>
    </row>
    <row r="372" spans="1:9">
      <c r="A372" s="22"/>
      <c r="B372" s="21"/>
      <c r="C372" s="21"/>
      <c r="D372" s="22"/>
      <c r="E372" s="22"/>
      <c r="F372" s="22"/>
      <c r="G372" s="22"/>
      <c r="H372" s="17"/>
      <c r="I372" s="22"/>
    </row>
    <row r="373" spans="1:9">
      <c r="A373" s="22"/>
      <c r="B373" s="21"/>
      <c r="C373" s="21"/>
      <c r="D373" s="22"/>
      <c r="E373" s="22"/>
      <c r="F373" s="22"/>
      <c r="G373" s="22"/>
      <c r="H373" s="17"/>
      <c r="I373" s="22"/>
    </row>
    <row r="374" spans="1:9">
      <c r="A374" s="22"/>
      <c r="B374" s="21"/>
      <c r="C374" s="21"/>
      <c r="D374" s="22"/>
      <c r="E374" s="22"/>
      <c r="F374" s="22"/>
      <c r="G374" s="22"/>
      <c r="H374" s="17"/>
      <c r="I374" s="22"/>
    </row>
    <row r="375" spans="1:9">
      <c r="A375" s="22"/>
      <c r="B375" s="21"/>
      <c r="C375" s="21"/>
      <c r="D375" s="22"/>
      <c r="E375" s="22"/>
      <c r="F375" s="22"/>
      <c r="G375" s="22"/>
      <c r="H375" s="17"/>
      <c r="I375" s="22"/>
    </row>
    <row r="376" spans="1:9">
      <c r="A376" s="22"/>
      <c r="B376" s="21"/>
      <c r="C376" s="21"/>
      <c r="D376" s="22"/>
      <c r="E376" s="22"/>
      <c r="F376" s="22"/>
      <c r="G376" s="22"/>
      <c r="H376" s="17"/>
      <c r="I376" s="22"/>
    </row>
    <row r="377" spans="1:9">
      <c r="A377" s="22"/>
      <c r="B377" s="21"/>
      <c r="C377" s="21"/>
      <c r="D377" s="22"/>
      <c r="E377" s="22"/>
      <c r="F377" s="22"/>
      <c r="G377" s="22"/>
      <c r="H377" s="17"/>
      <c r="I377" s="22"/>
    </row>
    <row r="378" spans="1:9">
      <c r="A378" s="22"/>
      <c r="B378" s="21"/>
      <c r="C378" s="21"/>
      <c r="D378" s="22"/>
      <c r="E378" s="22"/>
      <c r="F378" s="22"/>
      <c r="G378" s="22"/>
      <c r="H378" s="17"/>
      <c r="I378" s="22"/>
    </row>
    <row r="379" spans="1:9">
      <c r="A379" s="22"/>
      <c r="B379" s="21"/>
      <c r="C379" s="21"/>
      <c r="D379" s="22"/>
      <c r="E379" s="22"/>
      <c r="F379" s="22"/>
      <c r="G379" s="22"/>
      <c r="H379" s="17"/>
      <c r="I379" s="22"/>
    </row>
    <row r="380" spans="1:9">
      <c r="A380" s="22"/>
      <c r="B380" s="21"/>
      <c r="C380" s="21"/>
      <c r="D380" s="22"/>
      <c r="E380" s="22"/>
      <c r="F380" s="22"/>
      <c r="G380" s="22"/>
      <c r="H380" s="17"/>
      <c r="I380" s="22"/>
    </row>
    <row r="381" spans="1:9">
      <c r="A381" s="22"/>
      <c r="B381" s="21"/>
      <c r="C381" s="21"/>
      <c r="D381" s="22"/>
      <c r="E381" s="22"/>
      <c r="F381" s="22"/>
      <c r="G381" s="22"/>
      <c r="H381" s="17"/>
      <c r="I381" s="22"/>
    </row>
    <row r="382" spans="1:9">
      <c r="A382" s="22"/>
      <c r="B382" s="21"/>
      <c r="C382" s="21"/>
      <c r="D382" s="22"/>
      <c r="E382" s="22"/>
      <c r="F382" s="22"/>
      <c r="G382" s="22"/>
      <c r="H382" s="17"/>
      <c r="I382" s="22"/>
    </row>
    <row r="383" spans="1:9">
      <c r="A383" s="22"/>
      <c r="B383" s="21"/>
      <c r="C383" s="21"/>
      <c r="D383" s="22"/>
      <c r="E383" s="22"/>
      <c r="F383" s="22"/>
      <c r="G383" s="22"/>
      <c r="H383" s="17"/>
      <c r="I383" s="22"/>
    </row>
    <row r="384" spans="1:9">
      <c r="A384" s="22"/>
      <c r="B384" s="21"/>
      <c r="C384" s="21"/>
      <c r="D384" s="22"/>
      <c r="E384" s="22"/>
      <c r="F384" s="22"/>
      <c r="G384" s="22"/>
      <c r="H384" s="17"/>
      <c r="I384" s="22"/>
    </row>
    <row r="385" spans="1:9">
      <c r="A385" s="22"/>
      <c r="B385" s="21"/>
      <c r="C385" s="21"/>
      <c r="D385" s="22"/>
      <c r="E385" s="22"/>
      <c r="F385" s="22"/>
      <c r="G385" s="22"/>
      <c r="H385" s="17"/>
      <c r="I385" s="22"/>
    </row>
    <row r="386" spans="1:9">
      <c r="A386" s="22"/>
      <c r="B386" s="21"/>
      <c r="C386" s="21"/>
      <c r="D386" s="22"/>
      <c r="E386" s="22"/>
      <c r="F386" s="22"/>
      <c r="G386" s="22"/>
      <c r="H386" s="17"/>
      <c r="I386" s="22"/>
    </row>
    <row r="387" spans="1:9">
      <c r="A387" s="22"/>
      <c r="B387" s="21"/>
      <c r="C387" s="21"/>
      <c r="D387" s="22"/>
      <c r="E387" s="22"/>
      <c r="F387" s="22"/>
      <c r="G387" s="22"/>
      <c r="H387" s="17"/>
      <c r="I387" s="22"/>
    </row>
    <row r="388" spans="1:9">
      <c r="A388" s="22"/>
      <c r="B388" s="21"/>
      <c r="C388" s="21"/>
      <c r="D388" s="22"/>
      <c r="E388" s="22"/>
      <c r="F388" s="22"/>
      <c r="G388" s="22"/>
      <c r="H388" s="17"/>
      <c r="I388" s="22"/>
    </row>
    <row r="389" spans="1:9">
      <c r="A389" s="22"/>
      <c r="B389" s="21"/>
      <c r="C389" s="21"/>
      <c r="D389" s="22"/>
      <c r="E389" s="22"/>
      <c r="F389" s="22"/>
      <c r="G389" s="22"/>
      <c r="H389" s="17"/>
      <c r="I389" s="22"/>
    </row>
    <row r="390" spans="1:9">
      <c r="A390" s="22"/>
      <c r="B390" s="21"/>
      <c r="C390" s="21"/>
      <c r="D390" s="22"/>
      <c r="E390" s="22"/>
      <c r="F390" s="22"/>
      <c r="G390" s="22"/>
      <c r="H390" s="17"/>
      <c r="I390" s="22"/>
    </row>
    <row r="391" spans="1:9">
      <c r="A391" s="22"/>
      <c r="B391" s="21"/>
      <c r="C391" s="21"/>
      <c r="D391" s="22"/>
      <c r="E391" s="22"/>
      <c r="F391" s="22"/>
      <c r="G391" s="22"/>
      <c r="H391" s="17"/>
      <c r="I391" s="22"/>
    </row>
    <row r="392" spans="1:9">
      <c r="A392" s="22"/>
      <c r="B392" s="21"/>
      <c r="C392" s="21"/>
      <c r="D392" s="22"/>
      <c r="E392" s="22"/>
      <c r="F392" s="22"/>
      <c r="G392" s="22"/>
      <c r="H392" s="17"/>
      <c r="I392" s="22"/>
    </row>
    <row r="393" spans="1:9">
      <c r="A393" s="22"/>
      <c r="B393" s="21"/>
      <c r="C393" s="21"/>
      <c r="D393" s="22"/>
      <c r="E393" s="22"/>
      <c r="F393" s="22"/>
      <c r="G393" s="22"/>
      <c r="H393" s="17"/>
      <c r="I393" s="22"/>
    </row>
    <row r="394" spans="1:9">
      <c r="A394" s="22"/>
      <c r="B394" s="21"/>
      <c r="C394" s="21"/>
      <c r="D394" s="22"/>
      <c r="E394" s="22"/>
      <c r="F394" s="22"/>
      <c r="G394" s="22"/>
      <c r="H394" s="17"/>
      <c r="I394" s="22"/>
    </row>
    <row r="395" spans="1:9">
      <c r="A395" s="22"/>
      <c r="B395" s="21"/>
      <c r="C395" s="21"/>
      <c r="D395" s="22"/>
      <c r="E395" s="22"/>
      <c r="F395" s="22"/>
      <c r="G395" s="22"/>
      <c r="H395" s="17"/>
      <c r="I395" s="22"/>
    </row>
    <row r="396" spans="1:9">
      <c r="A396" s="22"/>
      <c r="B396" s="21"/>
      <c r="C396" s="21"/>
      <c r="D396" s="22"/>
      <c r="E396" s="22"/>
      <c r="F396" s="22"/>
      <c r="G396" s="22"/>
      <c r="H396" s="17"/>
      <c r="I396" s="22"/>
    </row>
    <row r="397" spans="1:9">
      <c r="A397" s="22"/>
      <c r="B397" s="21"/>
      <c r="C397" s="21"/>
      <c r="D397" s="22"/>
      <c r="E397" s="22"/>
      <c r="F397" s="22"/>
      <c r="G397" s="22"/>
      <c r="H397" s="17"/>
      <c r="I397" s="22"/>
    </row>
    <row r="398" spans="1:9">
      <c r="A398" s="22"/>
      <c r="B398" s="21"/>
      <c r="C398" s="21"/>
      <c r="D398" s="22"/>
      <c r="E398" s="22"/>
      <c r="F398" s="22"/>
      <c r="G398" s="22"/>
      <c r="H398" s="17"/>
      <c r="I398" s="22"/>
    </row>
    <row r="399" spans="1:9">
      <c r="A399" s="22"/>
      <c r="B399" s="21"/>
      <c r="C399" s="21"/>
      <c r="D399" s="22"/>
      <c r="E399" s="22"/>
      <c r="F399" s="22"/>
      <c r="G399" s="22"/>
      <c r="H399" s="17"/>
      <c r="I399" s="22"/>
    </row>
    <row r="400" spans="1:9">
      <c r="A400" s="22"/>
      <c r="B400" s="21"/>
      <c r="C400" s="21"/>
      <c r="D400" s="22"/>
      <c r="E400" s="22"/>
      <c r="F400" s="22"/>
      <c r="G400" s="22"/>
      <c r="H400" s="17"/>
      <c r="I400" s="22"/>
    </row>
    <row r="401" spans="1:9">
      <c r="A401" s="22"/>
      <c r="B401" s="21"/>
      <c r="C401" s="21"/>
      <c r="D401" s="22"/>
      <c r="E401" s="22"/>
      <c r="F401" s="22"/>
      <c r="G401" s="22"/>
      <c r="H401" s="17"/>
      <c r="I401" s="22"/>
    </row>
    <row r="402" spans="1:9">
      <c r="A402" s="22"/>
      <c r="B402" s="21"/>
      <c r="C402" s="21"/>
      <c r="D402" s="22"/>
      <c r="E402" s="22"/>
      <c r="F402" s="22"/>
      <c r="G402" s="22"/>
      <c r="H402" s="17"/>
      <c r="I402" s="22"/>
    </row>
    <row r="403" spans="1:9">
      <c r="A403" s="22"/>
      <c r="B403" s="21"/>
      <c r="C403" s="21"/>
      <c r="D403" s="22"/>
      <c r="E403" s="22"/>
      <c r="F403" s="22"/>
      <c r="G403" s="22"/>
      <c r="H403" s="17"/>
      <c r="I403" s="22"/>
    </row>
    <row r="404" spans="1:9">
      <c r="A404" s="22"/>
      <c r="B404" s="21"/>
      <c r="C404" s="21"/>
      <c r="D404" s="22"/>
      <c r="E404" s="22"/>
      <c r="F404" s="22"/>
      <c r="G404" s="22"/>
      <c r="H404" s="17"/>
      <c r="I404" s="22"/>
    </row>
    <row r="405" spans="1:9">
      <c r="A405" s="22"/>
      <c r="B405" s="21"/>
      <c r="C405" s="21"/>
      <c r="D405" s="22"/>
      <c r="E405" s="22"/>
      <c r="F405" s="22"/>
      <c r="G405" s="22"/>
      <c r="H405" s="17"/>
      <c r="I405" s="22"/>
    </row>
    <row r="406" spans="1:9">
      <c r="A406" s="22"/>
      <c r="B406" s="21"/>
      <c r="C406" s="21"/>
      <c r="D406" s="22"/>
      <c r="E406" s="22"/>
      <c r="F406" s="22"/>
      <c r="G406" s="22"/>
      <c r="H406" s="17"/>
      <c r="I406" s="22"/>
    </row>
    <row r="407" spans="1:9">
      <c r="A407" s="22"/>
      <c r="B407" s="21"/>
      <c r="C407" s="21"/>
      <c r="D407" s="22"/>
      <c r="E407" s="22"/>
      <c r="F407" s="22"/>
      <c r="G407" s="22"/>
      <c r="H407" s="17"/>
      <c r="I407" s="22"/>
    </row>
    <row r="408" spans="1:9">
      <c r="A408" s="22"/>
      <c r="B408" s="21"/>
      <c r="C408" s="21"/>
      <c r="D408" s="22"/>
      <c r="E408" s="22"/>
      <c r="F408" s="22"/>
      <c r="G408" s="22"/>
      <c r="H408" s="17"/>
      <c r="I408" s="22"/>
    </row>
    <row r="409" spans="1:9">
      <c r="A409" s="22"/>
      <c r="B409" s="21"/>
      <c r="C409" s="21"/>
      <c r="D409" s="22"/>
      <c r="E409" s="22"/>
      <c r="F409" s="22"/>
      <c r="G409" s="22"/>
      <c r="H409" s="17"/>
      <c r="I409" s="22"/>
    </row>
    <row r="410" spans="1:9">
      <c r="A410" s="22"/>
      <c r="B410" s="21"/>
      <c r="C410" s="21"/>
      <c r="D410" s="22"/>
      <c r="E410" s="22"/>
      <c r="F410" s="22"/>
      <c r="G410" s="22"/>
      <c r="H410" s="17"/>
      <c r="I410" s="22"/>
    </row>
    <row r="411" spans="1:9">
      <c r="A411" s="22"/>
      <c r="B411" s="21"/>
      <c r="C411" s="21"/>
      <c r="D411" s="22"/>
      <c r="E411" s="22"/>
      <c r="F411" s="22"/>
      <c r="G411" s="22"/>
      <c r="H411" s="17"/>
      <c r="I411" s="22"/>
    </row>
    <row r="412" spans="1:9">
      <c r="A412" s="22"/>
      <c r="B412" s="21"/>
      <c r="C412" s="21"/>
      <c r="D412" s="22"/>
      <c r="E412" s="22"/>
      <c r="F412" s="22"/>
      <c r="G412" s="22"/>
      <c r="H412" s="17"/>
      <c r="I412" s="22"/>
    </row>
    <row r="413" spans="1:9">
      <c r="A413" s="22"/>
      <c r="B413" s="21"/>
      <c r="C413" s="21"/>
      <c r="D413" s="22"/>
      <c r="E413" s="22"/>
      <c r="F413" s="22"/>
      <c r="G413" s="22"/>
      <c r="H413" s="17"/>
      <c r="I413" s="22"/>
    </row>
    <row r="414" spans="1:9">
      <c r="A414" s="22"/>
      <c r="B414" s="21"/>
      <c r="C414" s="21"/>
      <c r="D414" s="22"/>
      <c r="E414" s="22"/>
      <c r="F414" s="22"/>
      <c r="G414" s="22"/>
      <c r="H414" s="17"/>
      <c r="I414" s="22"/>
    </row>
    <row r="415" spans="1:9">
      <c r="A415" s="22"/>
      <c r="B415" s="21"/>
      <c r="C415" s="21"/>
      <c r="D415" s="22"/>
      <c r="E415" s="22"/>
      <c r="F415" s="22"/>
      <c r="G415" s="22"/>
      <c r="H415" s="17"/>
      <c r="I415" s="22"/>
    </row>
    <row r="416" spans="1:9">
      <c r="A416" s="22"/>
      <c r="B416" s="21"/>
      <c r="C416" s="21"/>
      <c r="D416" s="22"/>
      <c r="E416" s="22"/>
      <c r="F416" s="22"/>
      <c r="G416" s="22"/>
      <c r="H416" s="17"/>
      <c r="I416" s="22"/>
    </row>
    <row r="417" spans="1:9">
      <c r="A417" s="22"/>
      <c r="B417" s="21"/>
      <c r="C417" s="21"/>
      <c r="D417" s="22"/>
      <c r="E417" s="22"/>
      <c r="F417" s="22"/>
      <c r="G417" s="22"/>
      <c r="H417" s="17"/>
      <c r="I417" s="22"/>
    </row>
    <row r="418" spans="1:9">
      <c r="A418" s="22"/>
      <c r="B418" s="21"/>
      <c r="C418" s="21"/>
      <c r="D418" s="22"/>
      <c r="E418" s="22"/>
      <c r="F418" s="22"/>
      <c r="G418" s="22"/>
      <c r="H418" s="17"/>
      <c r="I418" s="22"/>
    </row>
    <row r="419" spans="1:9">
      <c r="A419" s="22"/>
      <c r="B419" s="21"/>
      <c r="C419" s="21"/>
      <c r="D419" s="22"/>
      <c r="E419" s="22"/>
      <c r="F419" s="22"/>
      <c r="G419" s="22"/>
      <c r="H419" s="17"/>
      <c r="I419" s="22"/>
    </row>
    <row r="420" spans="1:9">
      <c r="A420" s="22"/>
      <c r="B420" s="21"/>
      <c r="C420" s="21"/>
      <c r="D420" s="22"/>
      <c r="E420" s="22"/>
      <c r="F420" s="22"/>
      <c r="G420" s="22"/>
      <c r="H420" s="17"/>
      <c r="I420" s="22"/>
    </row>
    <row r="421" spans="1:9">
      <c r="A421" s="22"/>
      <c r="B421" s="21"/>
      <c r="C421" s="21"/>
      <c r="D421" s="22"/>
      <c r="E421" s="22"/>
      <c r="F421" s="22"/>
      <c r="G421" s="22"/>
      <c r="H421" s="17"/>
      <c r="I421" s="22"/>
    </row>
    <row r="422" spans="1:9">
      <c r="A422" s="22"/>
      <c r="B422" s="21"/>
      <c r="C422" s="21"/>
      <c r="D422" s="22"/>
      <c r="E422" s="22"/>
      <c r="F422" s="22"/>
      <c r="G422" s="22"/>
      <c r="H422" s="17"/>
      <c r="I422" s="22"/>
    </row>
    <row r="423" spans="1:9">
      <c r="A423" s="22"/>
      <c r="B423" s="21"/>
      <c r="C423" s="21"/>
      <c r="D423" s="22"/>
      <c r="E423" s="22"/>
      <c r="F423" s="22"/>
      <c r="G423" s="22"/>
      <c r="H423" s="17"/>
      <c r="I423" s="22"/>
    </row>
    <row r="424" spans="1:9">
      <c r="A424" s="22"/>
      <c r="B424" s="21"/>
      <c r="C424" s="21"/>
      <c r="D424" s="22"/>
      <c r="E424" s="22"/>
      <c r="F424" s="22"/>
      <c r="G424" s="22"/>
      <c r="H424" s="17"/>
      <c r="I424" s="22"/>
    </row>
    <row r="425" spans="1:9">
      <c r="A425" s="22"/>
      <c r="B425" s="21"/>
      <c r="C425" s="21"/>
      <c r="D425" s="22"/>
      <c r="E425" s="22"/>
      <c r="F425" s="22"/>
      <c r="G425" s="22"/>
      <c r="H425" s="17"/>
      <c r="I425" s="22"/>
    </row>
    <row r="426" spans="1:9">
      <c r="A426" s="22"/>
      <c r="B426" s="21"/>
      <c r="C426" s="21"/>
      <c r="D426" s="22"/>
      <c r="E426" s="22"/>
      <c r="F426" s="22"/>
      <c r="G426" s="22"/>
      <c r="H426" s="17"/>
      <c r="I426" s="22"/>
    </row>
    <row r="427" spans="1:9">
      <c r="A427" s="22"/>
      <c r="B427" s="21"/>
      <c r="C427" s="21"/>
      <c r="D427" s="22"/>
      <c r="E427" s="22"/>
      <c r="F427" s="22"/>
      <c r="G427" s="22"/>
      <c r="H427" s="17"/>
      <c r="I427" s="22"/>
    </row>
    <row r="428" spans="1:9">
      <c r="A428" s="22"/>
      <c r="B428" s="21"/>
      <c r="C428" s="21"/>
      <c r="D428" s="22"/>
      <c r="E428" s="22"/>
      <c r="F428" s="22"/>
      <c r="G428" s="22"/>
      <c r="H428" s="17"/>
      <c r="I428" s="22"/>
    </row>
    <row r="429" spans="1:9">
      <c r="A429" s="22"/>
      <c r="B429" s="21"/>
      <c r="C429" s="21"/>
      <c r="D429" s="22"/>
      <c r="E429" s="22"/>
      <c r="F429" s="22"/>
      <c r="G429" s="22"/>
      <c r="H429" s="17"/>
      <c r="I429" s="22"/>
    </row>
    <row r="430" spans="1:9">
      <c r="A430" s="22"/>
      <c r="B430" s="21"/>
      <c r="C430" s="21"/>
      <c r="D430" s="22"/>
      <c r="E430" s="22"/>
      <c r="F430" s="22"/>
      <c r="G430" s="22"/>
      <c r="H430" s="17"/>
      <c r="I430" s="22"/>
    </row>
    <row r="431" spans="1:9">
      <c r="A431" s="22"/>
      <c r="B431" s="21"/>
      <c r="C431" s="21"/>
      <c r="D431" s="22"/>
      <c r="E431" s="22"/>
      <c r="F431" s="22"/>
      <c r="G431" s="22"/>
      <c r="H431" s="17"/>
      <c r="I431" s="22"/>
    </row>
    <row r="432" spans="1:9">
      <c r="A432" s="22"/>
      <c r="B432" s="21"/>
      <c r="C432" s="21"/>
      <c r="D432" s="22"/>
      <c r="E432" s="22"/>
      <c r="F432" s="22"/>
      <c r="G432" s="22"/>
      <c r="H432" s="17"/>
      <c r="I432" s="22"/>
    </row>
    <row r="433" spans="1:9">
      <c r="A433" s="22"/>
      <c r="B433" s="21"/>
      <c r="C433" s="21"/>
      <c r="D433" s="22"/>
      <c r="E433" s="22"/>
      <c r="F433" s="22"/>
      <c r="G433" s="22"/>
      <c r="H433" s="17"/>
      <c r="I433" s="22"/>
    </row>
    <row r="434" spans="1:9">
      <c r="A434" s="22"/>
      <c r="B434" s="21"/>
      <c r="C434" s="21"/>
      <c r="D434" s="22"/>
      <c r="E434" s="22"/>
      <c r="F434" s="22"/>
      <c r="G434" s="22"/>
      <c r="H434" s="17"/>
      <c r="I434" s="22"/>
    </row>
    <row r="435" spans="1:9">
      <c r="A435" s="22"/>
      <c r="B435" s="21"/>
      <c r="C435" s="21"/>
      <c r="D435" s="22"/>
      <c r="E435" s="22"/>
      <c r="F435" s="22"/>
      <c r="G435" s="22"/>
      <c r="H435" s="17"/>
      <c r="I435" s="22"/>
    </row>
    <row r="436" spans="1:9">
      <c r="A436" s="22"/>
      <c r="B436" s="21"/>
      <c r="C436" s="21"/>
      <c r="D436" s="22"/>
      <c r="E436" s="22"/>
      <c r="F436" s="22"/>
      <c r="G436" s="22"/>
      <c r="H436" s="17"/>
      <c r="I436" s="22"/>
    </row>
    <row r="437" spans="1:9">
      <c r="A437" s="22"/>
      <c r="B437" s="21"/>
      <c r="C437" s="21"/>
      <c r="D437" s="22"/>
      <c r="E437" s="22"/>
      <c r="F437" s="22"/>
      <c r="G437" s="22"/>
      <c r="H437" s="17"/>
      <c r="I437" s="22"/>
    </row>
    <row r="438" spans="1:9">
      <c r="A438" s="22"/>
      <c r="B438" s="21"/>
      <c r="C438" s="21"/>
      <c r="D438" s="22"/>
      <c r="E438" s="22"/>
      <c r="F438" s="22"/>
      <c r="G438" s="22"/>
      <c r="H438" s="17"/>
      <c r="I438" s="22"/>
    </row>
    <row r="439" spans="1:9">
      <c r="A439" s="22"/>
      <c r="B439" s="21"/>
      <c r="C439" s="21"/>
      <c r="D439" s="22"/>
      <c r="E439" s="22"/>
      <c r="F439" s="22"/>
      <c r="G439" s="22"/>
      <c r="H439" s="17"/>
      <c r="I439" s="22"/>
    </row>
    <row r="440" spans="1:9">
      <c r="A440" s="22"/>
      <c r="B440" s="21"/>
      <c r="C440" s="21"/>
      <c r="D440" s="22"/>
      <c r="E440" s="22"/>
      <c r="F440" s="22"/>
      <c r="G440" s="22"/>
      <c r="H440" s="17"/>
      <c r="I440" s="22"/>
    </row>
    <row r="441" spans="1:9">
      <c r="A441" s="22"/>
      <c r="B441" s="21"/>
      <c r="C441" s="21"/>
      <c r="D441" s="22"/>
      <c r="E441" s="22"/>
      <c r="F441" s="22"/>
      <c r="G441" s="22"/>
      <c r="H441" s="17"/>
      <c r="I441" s="22"/>
    </row>
    <row r="442" spans="1:9">
      <c r="A442" s="22"/>
      <c r="B442" s="21"/>
      <c r="C442" s="21"/>
      <c r="D442" s="22"/>
      <c r="E442" s="22"/>
      <c r="F442" s="22"/>
      <c r="G442" s="22"/>
      <c r="H442" s="17"/>
      <c r="I442" s="22"/>
    </row>
    <row r="443" spans="1:9">
      <c r="A443" s="22"/>
      <c r="B443" s="21"/>
      <c r="C443" s="21"/>
      <c r="D443" s="22"/>
      <c r="E443" s="22"/>
      <c r="F443" s="22"/>
      <c r="G443" s="22"/>
      <c r="H443" s="17"/>
      <c r="I443" s="22"/>
    </row>
    <row r="444" spans="1:9">
      <c r="A444" s="22"/>
      <c r="B444" s="21"/>
      <c r="C444" s="21"/>
      <c r="D444" s="22"/>
      <c r="E444" s="22"/>
      <c r="F444" s="22"/>
      <c r="G444" s="22"/>
      <c r="H444" s="17"/>
      <c r="I444" s="22"/>
    </row>
    <row r="445" spans="1:9">
      <c r="A445" s="22"/>
      <c r="B445" s="21"/>
      <c r="C445" s="21"/>
      <c r="D445" s="22"/>
      <c r="E445" s="22"/>
      <c r="F445" s="22"/>
      <c r="G445" s="22"/>
      <c r="H445" s="17"/>
      <c r="I445" s="22"/>
    </row>
    <row r="446" spans="1:9">
      <c r="A446" s="22"/>
      <c r="B446" s="21"/>
      <c r="C446" s="21"/>
      <c r="D446" s="22"/>
      <c r="E446" s="22"/>
      <c r="F446" s="22"/>
      <c r="G446" s="22"/>
      <c r="H446" s="17"/>
      <c r="I446" s="22"/>
    </row>
    <row r="447" spans="1:9">
      <c r="A447" s="22"/>
      <c r="B447" s="21"/>
      <c r="C447" s="21"/>
      <c r="D447" s="22"/>
      <c r="E447" s="22"/>
      <c r="F447" s="22"/>
      <c r="G447" s="22"/>
      <c r="H447" s="17"/>
      <c r="I447" s="22"/>
    </row>
    <row r="448" spans="1:9">
      <c r="A448" s="22"/>
      <c r="B448" s="21"/>
      <c r="C448" s="21"/>
      <c r="D448" s="22"/>
      <c r="E448" s="22"/>
      <c r="F448" s="22"/>
      <c r="G448" s="22"/>
      <c r="H448" s="17"/>
      <c r="I448" s="22"/>
    </row>
    <row r="449" spans="1:9">
      <c r="A449" s="22"/>
      <c r="B449" s="21"/>
      <c r="C449" s="21"/>
      <c r="D449" s="22"/>
      <c r="E449" s="22"/>
      <c r="F449" s="22"/>
      <c r="G449" s="22"/>
      <c r="H449" s="17"/>
      <c r="I449" s="22"/>
    </row>
    <row r="450" spans="1:9">
      <c r="A450" s="22"/>
      <c r="B450" s="21"/>
      <c r="C450" s="21"/>
      <c r="D450" s="22"/>
      <c r="E450" s="22"/>
      <c r="F450" s="22"/>
      <c r="G450" s="22"/>
      <c r="H450" s="17"/>
      <c r="I450" s="22"/>
    </row>
    <row r="451" spans="1:9">
      <c r="A451" s="22"/>
      <c r="B451" s="21"/>
      <c r="C451" s="21"/>
      <c r="D451" s="22"/>
      <c r="E451" s="22"/>
      <c r="F451" s="22"/>
      <c r="G451" s="22"/>
      <c r="H451" s="17"/>
      <c r="I451" s="22"/>
    </row>
    <row r="452" spans="1:9">
      <c r="A452" s="22"/>
      <c r="B452" s="21"/>
      <c r="C452" s="21"/>
      <c r="D452" s="22"/>
      <c r="E452" s="22"/>
      <c r="F452" s="22"/>
      <c r="G452" s="22"/>
      <c r="H452" s="17"/>
      <c r="I452" s="22"/>
    </row>
    <row r="453" spans="1:9">
      <c r="A453" s="22"/>
      <c r="B453" s="21"/>
      <c r="C453" s="21"/>
      <c r="D453" s="22"/>
      <c r="E453" s="22"/>
      <c r="F453" s="22"/>
      <c r="G453" s="22"/>
      <c r="H453" s="17"/>
      <c r="I453" s="22"/>
    </row>
    <row r="454" spans="1:9">
      <c r="A454" s="22"/>
      <c r="B454" s="21"/>
      <c r="C454" s="21"/>
      <c r="D454" s="22"/>
      <c r="E454" s="22"/>
      <c r="F454" s="22"/>
      <c r="G454" s="22"/>
      <c r="H454" s="17"/>
      <c r="I454" s="22"/>
    </row>
    <row r="455" spans="1:9">
      <c r="A455" s="22"/>
      <c r="B455" s="21"/>
      <c r="C455" s="21"/>
      <c r="D455" s="22"/>
      <c r="E455" s="22"/>
      <c r="F455" s="22"/>
      <c r="G455" s="22"/>
      <c r="H455" s="17"/>
      <c r="I455" s="22"/>
    </row>
    <row r="456" spans="1:9">
      <c r="A456" s="22"/>
      <c r="B456" s="21"/>
      <c r="C456" s="21"/>
      <c r="D456" s="22"/>
      <c r="E456" s="22"/>
      <c r="F456" s="22"/>
      <c r="G456" s="22"/>
      <c r="H456" s="17"/>
      <c r="I456" s="22"/>
    </row>
    <row r="457" spans="1:9">
      <c r="A457" s="22"/>
      <c r="B457" s="21"/>
      <c r="C457" s="21"/>
      <c r="D457" s="22"/>
      <c r="E457" s="22"/>
      <c r="F457" s="22"/>
      <c r="G457" s="22"/>
      <c r="H457" s="17"/>
      <c r="I457" s="22"/>
    </row>
    <row r="458" spans="1:9">
      <c r="A458" s="22"/>
      <c r="B458" s="21"/>
      <c r="C458" s="21"/>
      <c r="D458" s="22"/>
      <c r="E458" s="22"/>
      <c r="F458" s="22"/>
      <c r="G458" s="22"/>
      <c r="H458" s="17"/>
      <c r="I458" s="22"/>
    </row>
    <row r="459" spans="1:9">
      <c r="A459" s="22"/>
      <c r="B459" s="21"/>
      <c r="C459" s="21"/>
      <c r="D459" s="22"/>
      <c r="E459" s="22"/>
      <c r="F459" s="22"/>
      <c r="G459" s="22"/>
      <c r="H459" s="17"/>
      <c r="I459" s="22"/>
    </row>
    <row r="460" spans="1:9">
      <c r="A460" s="22"/>
      <c r="B460" s="21"/>
      <c r="C460" s="21"/>
      <c r="D460" s="22"/>
      <c r="E460" s="22"/>
      <c r="F460" s="22"/>
      <c r="G460" s="22"/>
      <c r="H460" s="17"/>
      <c r="I460" s="22"/>
    </row>
    <row r="461" spans="1:9">
      <c r="A461" s="22"/>
      <c r="B461" s="21"/>
      <c r="C461" s="21"/>
      <c r="D461" s="22"/>
      <c r="E461" s="22"/>
      <c r="F461" s="22"/>
      <c r="G461" s="22"/>
      <c r="H461" s="17"/>
      <c r="I461" s="22"/>
    </row>
    <row r="462" spans="1:9">
      <c r="A462" s="22"/>
      <c r="B462" s="21"/>
      <c r="C462" s="21"/>
      <c r="D462" s="22"/>
      <c r="E462" s="22"/>
      <c r="F462" s="22"/>
      <c r="G462" s="22"/>
      <c r="H462" s="17"/>
      <c r="I462" s="22"/>
    </row>
    <row r="463" spans="1:9">
      <c r="A463" s="22"/>
      <c r="B463" s="21"/>
      <c r="C463" s="21"/>
      <c r="D463" s="22"/>
      <c r="E463" s="22"/>
      <c r="F463" s="22"/>
      <c r="G463" s="22"/>
      <c r="H463" s="17"/>
      <c r="I463" s="22"/>
    </row>
    <row r="464" spans="1:9">
      <c r="A464" s="22"/>
      <c r="B464" s="21"/>
      <c r="C464" s="21"/>
      <c r="D464" s="22"/>
      <c r="E464" s="22"/>
      <c r="F464" s="22"/>
      <c r="G464" s="22"/>
      <c r="H464" s="17"/>
      <c r="I464" s="22"/>
    </row>
    <row r="465" spans="1:9">
      <c r="A465" s="22"/>
      <c r="B465" s="21"/>
      <c r="C465" s="21"/>
      <c r="D465" s="22"/>
      <c r="E465" s="22"/>
      <c r="F465" s="22"/>
      <c r="G465" s="22"/>
      <c r="H465" s="17"/>
      <c r="I465" s="22"/>
    </row>
    <row r="466" spans="1:9">
      <c r="A466" s="22"/>
      <c r="B466" s="21"/>
      <c r="C466" s="21"/>
      <c r="D466" s="22"/>
      <c r="E466" s="22"/>
      <c r="F466" s="22"/>
      <c r="G466" s="22"/>
      <c r="H466" s="17"/>
      <c r="I466" s="22"/>
    </row>
    <row r="467" spans="1:9">
      <c r="A467" s="22"/>
      <c r="B467" s="21"/>
      <c r="C467" s="21"/>
      <c r="D467" s="22"/>
      <c r="E467" s="22"/>
      <c r="F467" s="22"/>
      <c r="G467" s="22"/>
      <c r="H467" s="17"/>
      <c r="I467" s="22"/>
    </row>
    <row r="468" spans="1:9">
      <c r="A468" s="22"/>
      <c r="B468" s="21"/>
      <c r="C468" s="21"/>
      <c r="D468" s="22"/>
      <c r="E468" s="22"/>
      <c r="F468" s="22"/>
      <c r="G468" s="22"/>
      <c r="H468" s="17"/>
      <c r="I468" s="22"/>
    </row>
    <row r="469" spans="1:9">
      <c r="A469" s="22"/>
      <c r="B469" s="21"/>
      <c r="C469" s="21"/>
      <c r="D469" s="22"/>
      <c r="E469" s="22"/>
      <c r="F469" s="22"/>
      <c r="G469" s="22"/>
      <c r="H469" s="17"/>
      <c r="I469" s="22"/>
    </row>
    <row r="470" spans="1:9">
      <c r="A470" s="22"/>
      <c r="B470" s="21"/>
      <c r="C470" s="21"/>
      <c r="D470" s="22"/>
      <c r="E470" s="22"/>
      <c r="F470" s="22"/>
      <c r="G470" s="22"/>
      <c r="H470" s="17"/>
      <c r="I470" s="22"/>
    </row>
  </sheetData>
  <sheetProtection algorithmName="SHA-512" hashValue="myOBjMhbWi61KoooqJdaxlvaLEOWIxXx05cH2pg+H2o+wbCnaFbA9HBrDaTkPWFeteBSSDUqdqtrvm+I26m5jw==" saltValue="1GeTPbvuxW7zAk0ZNYeZEg==" spinCount="100000" sheet="1" objects="1" scenarios="1"/>
  <autoFilter ref="A4:I470" xr:uid="{832C8789-BD88-4095-858E-446174103C58}"/>
  <sortState xmlns:xlrd2="http://schemas.microsoft.com/office/spreadsheetml/2017/richdata2" ref="A5:I52">
    <sortCondition ref="H5:H52"/>
  </sortState>
  <conditionalFormatting sqref="B1:B1048576">
    <cfRule type="duplicateValues" dxfId="1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2FB8-2709-4954-A1AC-A8BE97D4C0F3}">
  <sheetPr>
    <tabColor theme="5" tint="0.39997558519241921"/>
  </sheetPr>
  <dimension ref="A1:L470"/>
  <sheetViews>
    <sheetView zoomScale="85" zoomScaleNormal="85" workbookViewId="0">
      <pane ySplit="4" topLeftCell="A5" activePane="bottomLeft" state="frozen"/>
      <selection pane="bottomLeft" activeCell="J11" sqref="J11"/>
      <selection activeCell="E15" sqref="E15"/>
    </sheetView>
  </sheetViews>
  <sheetFormatPr defaultColWidth="9.140625" defaultRowHeight="14.45"/>
  <cols>
    <col min="1" max="1" width="5.85546875" style="14" customWidth="1"/>
    <col min="2" max="2" width="18.85546875" style="8" bestFit="1" customWidth="1"/>
    <col min="3" max="3" width="19.5703125" style="8" customWidth="1"/>
    <col min="4" max="4" width="9.7109375" style="14" customWidth="1"/>
    <col min="5" max="5" width="32.7109375" style="14" bestFit="1" customWidth="1"/>
    <col min="6" max="6" width="22" style="14" bestFit="1" customWidth="1"/>
    <col min="7" max="7" width="13.7109375" style="14" bestFit="1" customWidth="1"/>
    <col min="8" max="8" width="12.7109375" style="15" customWidth="1"/>
    <col min="9" max="9" width="11.42578125" style="14" customWidth="1"/>
    <col min="10" max="16384" width="9.140625" style="14"/>
  </cols>
  <sheetData>
    <row r="1" spans="1:12" ht="9.9499999999999993" customHeight="1"/>
    <row r="2" spans="1:12">
      <c r="A2" s="18" t="s">
        <v>7255</v>
      </c>
    </row>
    <row r="3" spans="1:12" ht="9.9499999999999993" customHeight="1"/>
    <row r="4" spans="1:12" s="13" customFormat="1" ht="30" customHeight="1">
      <c r="A4" s="19" t="s">
        <v>1</v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8</v>
      </c>
      <c r="H4" s="16" t="s">
        <v>3952</v>
      </c>
      <c r="I4" s="19" t="s">
        <v>4586</v>
      </c>
    </row>
    <row r="5" spans="1:12">
      <c r="A5" s="22">
        <v>1</v>
      </c>
      <c r="B5" s="21" t="str">
        <f t="shared" ref="B5:B15" si="0">TEXT(C5,"00000000")</f>
        <v>BMP2001222</v>
      </c>
      <c r="C5" s="21" t="s">
        <v>399</v>
      </c>
      <c r="D5" s="22"/>
      <c r="E5" s="22" t="s">
        <v>4669</v>
      </c>
      <c r="F5" s="22" t="s">
        <v>326</v>
      </c>
      <c r="G5" s="22" t="s">
        <v>328</v>
      </c>
      <c r="H5" s="17">
        <v>44768</v>
      </c>
      <c r="I5" s="22" t="s">
        <v>4587</v>
      </c>
      <c r="L5" s="8"/>
    </row>
    <row r="6" spans="1:12">
      <c r="A6" s="22">
        <f t="shared" ref="A6:A15" si="1">A5+1</f>
        <v>2</v>
      </c>
      <c r="B6" s="21" t="str">
        <f t="shared" si="0"/>
        <v>BMP230522</v>
      </c>
      <c r="C6" s="21" t="s">
        <v>585</v>
      </c>
      <c r="D6" s="22"/>
      <c r="E6" s="22" t="s">
        <v>586</v>
      </c>
      <c r="F6" s="22" t="s">
        <v>326</v>
      </c>
      <c r="G6" s="22" t="s">
        <v>328</v>
      </c>
      <c r="H6" s="17">
        <v>44768</v>
      </c>
      <c r="I6" s="22" t="s">
        <v>4587</v>
      </c>
    </row>
    <row r="7" spans="1:12">
      <c r="A7" s="22">
        <f t="shared" si="1"/>
        <v>3</v>
      </c>
      <c r="B7" s="21" t="str">
        <f t="shared" si="0"/>
        <v>BMP-0405211</v>
      </c>
      <c r="C7" s="21" t="s">
        <v>564</v>
      </c>
      <c r="D7" s="22"/>
      <c r="E7" s="22" t="s">
        <v>565</v>
      </c>
      <c r="F7" s="22" t="s">
        <v>326</v>
      </c>
      <c r="G7" s="22" t="s">
        <v>328</v>
      </c>
      <c r="H7" s="17">
        <v>44768</v>
      </c>
      <c r="I7" s="22" t="s">
        <v>4587</v>
      </c>
    </row>
    <row r="8" spans="1:12">
      <c r="A8" s="22">
        <f t="shared" si="1"/>
        <v>4</v>
      </c>
      <c r="B8" s="21" t="str">
        <f t="shared" si="0"/>
        <v>BMP-0305211</v>
      </c>
      <c r="C8" s="21" t="s">
        <v>523</v>
      </c>
      <c r="D8" s="22"/>
      <c r="E8" s="22" t="s">
        <v>7260</v>
      </c>
      <c r="F8" s="22" t="s">
        <v>326</v>
      </c>
      <c r="G8" s="22" t="s">
        <v>328</v>
      </c>
      <c r="H8" s="17">
        <v>44770</v>
      </c>
      <c r="I8" s="22" t="s">
        <v>4587</v>
      </c>
    </row>
    <row r="9" spans="1:12">
      <c r="A9" s="22">
        <f t="shared" si="1"/>
        <v>5</v>
      </c>
      <c r="B9" s="21" t="str">
        <f t="shared" si="0"/>
        <v>BMP1901221</v>
      </c>
      <c r="C9" s="21" t="s">
        <v>506</v>
      </c>
      <c r="D9" s="22"/>
      <c r="E9" s="22" t="s">
        <v>507</v>
      </c>
      <c r="F9" s="22" t="s">
        <v>326</v>
      </c>
      <c r="G9" s="22" t="s">
        <v>328</v>
      </c>
      <c r="H9" s="17">
        <v>44770</v>
      </c>
      <c r="I9" s="22" t="s">
        <v>4587</v>
      </c>
    </row>
    <row r="10" spans="1:12">
      <c r="A10" s="22">
        <f t="shared" si="1"/>
        <v>6</v>
      </c>
      <c r="B10" s="21" t="str">
        <f t="shared" si="0"/>
        <v>BMP501221</v>
      </c>
      <c r="C10" s="21" t="s">
        <v>469</v>
      </c>
      <c r="D10" s="22"/>
      <c r="E10" s="22" t="s">
        <v>470</v>
      </c>
      <c r="F10" s="22" t="s">
        <v>326</v>
      </c>
      <c r="G10" s="22" t="s">
        <v>328</v>
      </c>
      <c r="H10" s="17">
        <v>44771</v>
      </c>
      <c r="I10" s="22" t="s">
        <v>4587</v>
      </c>
    </row>
    <row r="11" spans="1:12">
      <c r="A11" s="22">
        <f t="shared" si="1"/>
        <v>7</v>
      </c>
      <c r="B11" s="21" t="str">
        <f t="shared" si="0"/>
        <v>BMP-140421</v>
      </c>
      <c r="C11" s="21" t="s">
        <v>502</v>
      </c>
      <c r="D11" s="22"/>
      <c r="E11" s="22" t="s">
        <v>7261</v>
      </c>
      <c r="F11" s="22" t="s">
        <v>326</v>
      </c>
      <c r="G11" s="22" t="s">
        <v>328</v>
      </c>
      <c r="H11" s="17">
        <v>44771</v>
      </c>
      <c r="I11" s="22" t="s">
        <v>4587</v>
      </c>
    </row>
    <row r="12" spans="1:12">
      <c r="A12" s="22">
        <f t="shared" si="1"/>
        <v>8</v>
      </c>
      <c r="B12" s="21" t="str">
        <f t="shared" si="0"/>
        <v>BMP2112212</v>
      </c>
      <c r="C12" s="21" t="s">
        <v>496</v>
      </c>
      <c r="D12" s="22"/>
      <c r="E12" s="22" t="s">
        <v>497</v>
      </c>
      <c r="F12" s="22" t="s">
        <v>326</v>
      </c>
      <c r="G12" s="22" t="s">
        <v>328</v>
      </c>
      <c r="H12" s="17">
        <v>44774</v>
      </c>
      <c r="I12" s="22" t="s">
        <v>4587</v>
      </c>
    </row>
    <row r="13" spans="1:12">
      <c r="A13" s="22">
        <f t="shared" si="1"/>
        <v>9</v>
      </c>
      <c r="B13" s="21" t="str">
        <f t="shared" si="0"/>
        <v>C_4</v>
      </c>
      <c r="C13" s="21" t="s">
        <v>4414</v>
      </c>
      <c r="D13" s="22"/>
      <c r="E13" s="22" t="s">
        <v>4415</v>
      </c>
      <c r="F13" s="22" t="s">
        <v>666</v>
      </c>
      <c r="G13" s="22" t="s">
        <v>328</v>
      </c>
      <c r="H13" s="17">
        <v>44774</v>
      </c>
      <c r="I13" s="22" t="s">
        <v>4587</v>
      </c>
    </row>
    <row r="14" spans="1:12">
      <c r="A14" s="22">
        <f t="shared" si="1"/>
        <v>10</v>
      </c>
      <c r="B14" s="21" t="str">
        <f t="shared" si="0"/>
        <v>BMP-1604211</v>
      </c>
      <c r="C14" s="21" t="s">
        <v>596</v>
      </c>
      <c r="D14" s="22"/>
      <c r="E14" s="22" t="s">
        <v>597</v>
      </c>
      <c r="F14" s="22" t="s">
        <v>326</v>
      </c>
      <c r="G14" s="22" t="s">
        <v>328</v>
      </c>
      <c r="H14" s="17">
        <v>44774</v>
      </c>
      <c r="I14" s="22" t="s">
        <v>4587</v>
      </c>
    </row>
    <row r="15" spans="1:12">
      <c r="A15" s="22">
        <f t="shared" si="1"/>
        <v>11</v>
      </c>
      <c r="B15" s="21" t="str">
        <f t="shared" si="0"/>
        <v>BMP0802223</v>
      </c>
      <c r="C15" s="21" t="s">
        <v>539</v>
      </c>
      <c r="D15" s="22"/>
      <c r="E15" s="22" t="s">
        <v>540</v>
      </c>
      <c r="F15" s="22" t="s">
        <v>326</v>
      </c>
      <c r="G15" s="22" t="s">
        <v>328</v>
      </c>
      <c r="H15" s="17">
        <v>44774</v>
      </c>
      <c r="I15" s="22" t="s">
        <v>4587</v>
      </c>
    </row>
    <row r="16" spans="1:12">
      <c r="A16" s="22"/>
      <c r="B16" s="21"/>
      <c r="C16" s="21"/>
      <c r="D16" s="22"/>
      <c r="E16" s="22"/>
      <c r="F16" s="22"/>
      <c r="G16" s="22"/>
      <c r="H16" s="17"/>
      <c r="I16" s="22"/>
    </row>
    <row r="17" spans="1:9">
      <c r="A17" s="22"/>
      <c r="B17" s="21"/>
      <c r="C17" s="21"/>
      <c r="D17" s="22"/>
      <c r="E17" s="22"/>
      <c r="F17" s="22"/>
      <c r="G17" s="22"/>
      <c r="H17" s="17"/>
      <c r="I17" s="22"/>
    </row>
    <row r="18" spans="1:9">
      <c r="A18" s="22"/>
      <c r="B18" s="21"/>
      <c r="C18" s="21"/>
      <c r="D18" s="22"/>
      <c r="E18" s="22"/>
      <c r="F18" s="22"/>
      <c r="G18" s="22"/>
      <c r="H18" s="17"/>
      <c r="I18" s="22"/>
    </row>
    <row r="19" spans="1:9">
      <c r="A19" s="22"/>
      <c r="B19" s="21"/>
      <c r="C19" s="21"/>
      <c r="D19" s="22"/>
      <c r="E19" s="22"/>
      <c r="F19" s="22"/>
      <c r="G19" s="22"/>
      <c r="H19" s="17"/>
      <c r="I19" s="22"/>
    </row>
    <row r="20" spans="1:9">
      <c r="A20" s="22"/>
      <c r="B20" s="21"/>
      <c r="C20" s="21"/>
      <c r="D20" s="22"/>
      <c r="E20" s="22"/>
      <c r="F20" s="22"/>
      <c r="G20" s="22"/>
      <c r="H20" s="17"/>
      <c r="I20" s="22"/>
    </row>
    <row r="21" spans="1:9">
      <c r="A21" s="22"/>
      <c r="B21" s="21"/>
      <c r="C21" s="21"/>
      <c r="D21" s="22"/>
      <c r="E21" s="22"/>
      <c r="F21" s="22"/>
      <c r="G21" s="22"/>
      <c r="H21" s="17"/>
      <c r="I21" s="22"/>
    </row>
    <row r="22" spans="1:9">
      <c r="A22" s="22"/>
      <c r="B22" s="21"/>
      <c r="C22" s="21"/>
      <c r="D22" s="22"/>
      <c r="E22" s="22"/>
      <c r="F22" s="22"/>
      <c r="G22" s="22"/>
      <c r="H22" s="17"/>
      <c r="I22" s="22"/>
    </row>
    <row r="23" spans="1:9">
      <c r="A23" s="22"/>
      <c r="B23" s="21"/>
      <c r="C23" s="21"/>
      <c r="D23" s="22"/>
      <c r="E23" s="22"/>
      <c r="F23" s="22"/>
      <c r="G23" s="22"/>
      <c r="H23" s="17"/>
      <c r="I23" s="22"/>
    </row>
    <row r="24" spans="1:9">
      <c r="A24" s="22"/>
      <c r="B24" s="21"/>
      <c r="C24" s="21"/>
      <c r="D24" s="22"/>
      <c r="E24" s="22"/>
      <c r="F24" s="22"/>
      <c r="G24" s="22"/>
      <c r="H24" s="17"/>
      <c r="I24" s="22"/>
    </row>
    <row r="25" spans="1:9">
      <c r="A25" s="22"/>
      <c r="B25" s="21"/>
      <c r="C25" s="21"/>
      <c r="D25" s="22"/>
      <c r="E25" s="22"/>
      <c r="F25" s="22"/>
      <c r="G25" s="22"/>
      <c r="H25" s="17"/>
      <c r="I25" s="22"/>
    </row>
    <row r="26" spans="1:9">
      <c r="A26" s="22"/>
      <c r="B26" s="21"/>
      <c r="C26" s="21"/>
      <c r="D26" s="22"/>
      <c r="E26" s="22"/>
      <c r="F26" s="22"/>
      <c r="G26" s="22"/>
      <c r="H26" s="17"/>
      <c r="I26" s="22"/>
    </row>
    <row r="27" spans="1:9">
      <c r="A27" s="22"/>
      <c r="B27" s="21"/>
      <c r="C27" s="21"/>
      <c r="D27" s="22"/>
      <c r="E27" s="22"/>
      <c r="F27" s="22"/>
      <c r="G27" s="22"/>
      <c r="H27" s="17"/>
      <c r="I27" s="22"/>
    </row>
    <row r="28" spans="1:9">
      <c r="A28" s="22"/>
      <c r="B28" s="21"/>
      <c r="C28" s="21"/>
      <c r="D28" s="22"/>
      <c r="E28" s="22"/>
      <c r="F28" s="22"/>
      <c r="G28" s="22"/>
      <c r="H28" s="17"/>
      <c r="I28" s="22"/>
    </row>
    <row r="29" spans="1:9">
      <c r="A29" s="22"/>
      <c r="B29" s="21"/>
      <c r="C29" s="21"/>
      <c r="D29" s="22"/>
      <c r="E29" s="22"/>
      <c r="F29" s="22"/>
      <c r="G29" s="22"/>
      <c r="H29" s="17"/>
      <c r="I29" s="22"/>
    </row>
    <row r="30" spans="1:9">
      <c r="A30" s="22"/>
      <c r="B30" s="21"/>
      <c r="C30" s="21"/>
      <c r="D30" s="22"/>
      <c r="E30" s="22"/>
      <c r="F30" s="22"/>
      <c r="G30" s="22"/>
      <c r="H30" s="17"/>
      <c r="I30" s="22"/>
    </row>
    <row r="31" spans="1:9">
      <c r="A31" s="22"/>
      <c r="B31" s="21"/>
      <c r="C31" s="21"/>
      <c r="D31" s="22"/>
      <c r="E31" s="22"/>
      <c r="F31" s="22"/>
      <c r="G31" s="22"/>
      <c r="H31" s="17"/>
      <c r="I31" s="22"/>
    </row>
    <row r="32" spans="1:9">
      <c r="A32" s="22"/>
      <c r="B32" s="21"/>
      <c r="C32" s="21"/>
      <c r="D32" s="22"/>
      <c r="E32" s="22"/>
      <c r="F32" s="22"/>
      <c r="G32" s="22"/>
      <c r="H32" s="17"/>
      <c r="I32" s="22"/>
    </row>
    <row r="33" spans="1:9">
      <c r="A33" s="22"/>
      <c r="B33" s="21"/>
      <c r="C33" s="21"/>
      <c r="D33" s="22"/>
      <c r="E33" s="22"/>
      <c r="F33" s="22"/>
      <c r="G33" s="22"/>
      <c r="H33" s="17"/>
      <c r="I33" s="22"/>
    </row>
    <row r="34" spans="1:9">
      <c r="A34" s="22"/>
      <c r="B34" s="21"/>
      <c r="C34" s="21"/>
      <c r="D34" s="22"/>
      <c r="E34" s="22"/>
      <c r="F34" s="22"/>
      <c r="G34" s="22"/>
      <c r="H34" s="17"/>
      <c r="I34" s="22"/>
    </row>
    <row r="35" spans="1:9">
      <c r="A35" s="22"/>
      <c r="B35" s="21"/>
      <c r="C35" s="21"/>
      <c r="D35" s="22"/>
      <c r="E35" s="22"/>
      <c r="F35" s="22"/>
      <c r="G35" s="22"/>
      <c r="H35" s="17"/>
      <c r="I35" s="22"/>
    </row>
    <row r="36" spans="1:9">
      <c r="A36" s="22"/>
      <c r="B36" s="21"/>
      <c r="C36" s="21"/>
      <c r="D36" s="22"/>
      <c r="E36" s="22"/>
      <c r="F36" s="22"/>
      <c r="G36" s="22"/>
      <c r="H36" s="17"/>
      <c r="I36" s="22"/>
    </row>
    <row r="37" spans="1:9">
      <c r="A37" s="22"/>
      <c r="B37" s="21"/>
      <c r="C37" s="21"/>
      <c r="D37" s="22"/>
      <c r="E37" s="22"/>
      <c r="F37" s="22"/>
      <c r="G37" s="22"/>
      <c r="H37" s="17"/>
      <c r="I37" s="22"/>
    </row>
    <row r="38" spans="1:9">
      <c r="A38" s="22"/>
      <c r="B38" s="21"/>
      <c r="C38" s="21"/>
      <c r="D38" s="22"/>
      <c r="E38" s="22"/>
      <c r="F38" s="22"/>
      <c r="G38" s="22"/>
      <c r="H38" s="17"/>
      <c r="I38" s="22"/>
    </row>
    <row r="39" spans="1:9">
      <c r="A39" s="22"/>
      <c r="B39" s="21"/>
      <c r="C39" s="21"/>
      <c r="D39" s="22"/>
      <c r="E39" s="22"/>
      <c r="F39" s="22"/>
      <c r="G39" s="22"/>
      <c r="H39" s="17"/>
      <c r="I39" s="22"/>
    </row>
    <row r="40" spans="1:9">
      <c r="A40" s="22"/>
      <c r="B40" s="21"/>
      <c r="C40" s="21"/>
      <c r="D40" s="22"/>
      <c r="E40" s="22"/>
      <c r="F40" s="22"/>
      <c r="G40" s="22"/>
      <c r="H40" s="17"/>
      <c r="I40" s="22"/>
    </row>
    <row r="41" spans="1:9">
      <c r="A41" s="22"/>
      <c r="B41" s="21"/>
      <c r="C41" s="21"/>
      <c r="D41" s="22"/>
      <c r="E41" s="22"/>
      <c r="F41" s="22"/>
      <c r="G41" s="22"/>
      <c r="H41" s="17"/>
      <c r="I41" s="22"/>
    </row>
    <row r="42" spans="1:9">
      <c r="A42" s="22"/>
      <c r="B42" s="21"/>
      <c r="C42" s="21"/>
      <c r="D42" s="22"/>
      <c r="E42" s="22"/>
      <c r="F42" s="22"/>
      <c r="G42" s="22"/>
      <c r="H42" s="17"/>
      <c r="I42" s="22"/>
    </row>
    <row r="43" spans="1:9">
      <c r="A43" s="22"/>
      <c r="B43" s="21"/>
      <c r="C43" s="21"/>
      <c r="D43" s="22"/>
      <c r="E43" s="22"/>
      <c r="F43" s="22"/>
      <c r="G43" s="22"/>
      <c r="H43" s="17"/>
      <c r="I43" s="22"/>
    </row>
    <row r="44" spans="1:9">
      <c r="A44" s="22"/>
      <c r="B44" s="21"/>
      <c r="C44" s="21"/>
      <c r="D44" s="22"/>
      <c r="E44" s="22"/>
      <c r="F44" s="22"/>
      <c r="G44" s="22"/>
      <c r="H44" s="17"/>
      <c r="I44" s="22"/>
    </row>
    <row r="45" spans="1:9">
      <c r="A45" s="22"/>
      <c r="B45" s="21"/>
      <c r="C45" s="21"/>
      <c r="D45" s="22"/>
      <c r="E45" s="22"/>
      <c r="F45" s="22"/>
      <c r="G45" s="22"/>
      <c r="H45" s="17"/>
      <c r="I45" s="22"/>
    </row>
    <row r="46" spans="1:9">
      <c r="A46" s="22"/>
      <c r="B46" s="21"/>
      <c r="C46" s="21"/>
      <c r="D46" s="22"/>
      <c r="E46" s="22"/>
      <c r="F46" s="22"/>
      <c r="G46" s="22"/>
      <c r="H46" s="17"/>
      <c r="I46" s="22"/>
    </row>
    <row r="47" spans="1:9">
      <c r="A47" s="22"/>
      <c r="B47" s="21"/>
      <c r="C47" s="21"/>
      <c r="D47" s="22"/>
      <c r="E47" s="22"/>
      <c r="F47" s="22"/>
      <c r="G47" s="22"/>
      <c r="H47" s="17"/>
      <c r="I47" s="22"/>
    </row>
    <row r="48" spans="1:9">
      <c r="A48" s="22"/>
      <c r="B48" s="21"/>
      <c r="C48" s="22"/>
      <c r="D48" s="22"/>
      <c r="E48" s="22"/>
      <c r="F48" s="22"/>
      <c r="G48" s="22"/>
      <c r="H48" s="17"/>
      <c r="I48" s="22"/>
    </row>
    <row r="49" spans="1:9">
      <c r="A49" s="22"/>
      <c r="B49" s="21"/>
      <c r="C49" s="21"/>
      <c r="D49" s="22"/>
      <c r="E49" s="22"/>
      <c r="F49" s="22"/>
      <c r="G49" s="22"/>
      <c r="H49" s="17"/>
      <c r="I49" s="22"/>
    </row>
    <row r="50" spans="1:9">
      <c r="A50" s="22"/>
      <c r="B50" s="21"/>
      <c r="C50" s="21"/>
      <c r="D50" s="22"/>
      <c r="E50" s="22"/>
      <c r="F50" s="22"/>
      <c r="G50" s="22"/>
      <c r="H50" s="17"/>
      <c r="I50" s="22"/>
    </row>
    <row r="51" spans="1:9">
      <c r="A51" s="22"/>
      <c r="B51" s="21"/>
      <c r="C51" s="21"/>
      <c r="D51" s="22"/>
      <c r="E51" s="22"/>
      <c r="F51" s="22"/>
      <c r="G51" s="22"/>
      <c r="H51" s="17"/>
      <c r="I51" s="22"/>
    </row>
    <row r="52" spans="1:9">
      <c r="A52" s="22"/>
      <c r="B52" s="21"/>
      <c r="C52" s="21"/>
      <c r="D52" s="22"/>
      <c r="E52" s="22"/>
      <c r="F52" s="22"/>
      <c r="G52" s="22"/>
      <c r="H52" s="17"/>
      <c r="I52" s="22"/>
    </row>
    <row r="53" spans="1:9">
      <c r="A53" s="22"/>
      <c r="B53" s="21"/>
      <c r="C53" s="21"/>
      <c r="D53" s="22"/>
      <c r="E53" s="22"/>
      <c r="F53" s="22"/>
      <c r="G53" s="22"/>
      <c r="H53" s="17"/>
      <c r="I53" s="22"/>
    </row>
    <row r="54" spans="1:9">
      <c r="A54" s="22"/>
      <c r="B54" s="21"/>
      <c r="C54" s="21"/>
      <c r="D54" s="22"/>
      <c r="E54" s="22"/>
      <c r="F54" s="22"/>
      <c r="G54" s="22"/>
      <c r="H54" s="17"/>
      <c r="I54" s="22"/>
    </row>
    <row r="55" spans="1:9">
      <c r="A55" s="22"/>
      <c r="B55" s="21"/>
      <c r="C55" s="21"/>
      <c r="D55" s="22"/>
      <c r="E55" s="22"/>
      <c r="F55" s="22"/>
      <c r="G55" s="22"/>
      <c r="H55" s="17"/>
      <c r="I55" s="22"/>
    </row>
    <row r="56" spans="1:9">
      <c r="A56" s="22"/>
      <c r="B56" s="21"/>
      <c r="C56" s="21"/>
      <c r="D56" s="22"/>
      <c r="E56" s="22"/>
      <c r="F56" s="22"/>
      <c r="G56" s="22"/>
      <c r="H56" s="17"/>
      <c r="I56" s="22"/>
    </row>
    <row r="57" spans="1:9">
      <c r="A57" s="22"/>
      <c r="B57" s="21"/>
      <c r="C57" s="21"/>
      <c r="D57" s="22"/>
      <c r="E57" s="22"/>
      <c r="F57" s="22"/>
      <c r="G57" s="22"/>
      <c r="H57" s="17"/>
      <c r="I57" s="22"/>
    </row>
    <row r="58" spans="1:9">
      <c r="A58" s="22"/>
      <c r="B58" s="21"/>
      <c r="C58" s="21"/>
      <c r="D58" s="22"/>
      <c r="E58" s="22"/>
      <c r="F58" s="22"/>
      <c r="G58" s="22"/>
      <c r="H58" s="17"/>
      <c r="I58" s="22"/>
    </row>
    <row r="59" spans="1:9">
      <c r="A59" s="22"/>
      <c r="B59" s="21"/>
      <c r="C59" s="21"/>
      <c r="D59" s="22"/>
      <c r="E59" s="22"/>
      <c r="F59" s="22"/>
      <c r="G59" s="22"/>
      <c r="H59" s="17"/>
      <c r="I59" s="22"/>
    </row>
    <row r="60" spans="1:9">
      <c r="A60" s="22"/>
      <c r="B60" s="21"/>
      <c r="C60" s="21"/>
      <c r="D60" s="22"/>
      <c r="E60" s="22"/>
      <c r="F60" s="22"/>
      <c r="G60" s="22"/>
      <c r="H60" s="17"/>
      <c r="I60" s="22"/>
    </row>
    <row r="61" spans="1:9">
      <c r="A61" s="22"/>
      <c r="B61" s="21"/>
      <c r="C61" s="21"/>
      <c r="D61" s="22"/>
      <c r="E61" s="22"/>
      <c r="F61" s="22"/>
      <c r="G61" s="22"/>
      <c r="H61" s="17"/>
      <c r="I61" s="22"/>
    </row>
    <row r="62" spans="1:9">
      <c r="A62" s="22"/>
      <c r="B62" s="21"/>
      <c r="C62" s="21"/>
      <c r="D62" s="22"/>
      <c r="E62" s="22"/>
      <c r="F62" s="22"/>
      <c r="G62" s="22"/>
      <c r="H62" s="17"/>
      <c r="I62" s="22"/>
    </row>
    <row r="63" spans="1:9">
      <c r="A63" s="22"/>
      <c r="B63" s="21"/>
      <c r="C63" s="21"/>
      <c r="D63" s="22"/>
      <c r="E63" s="22"/>
      <c r="F63" s="22"/>
      <c r="G63" s="22"/>
      <c r="H63" s="17"/>
      <c r="I63" s="22"/>
    </row>
    <row r="64" spans="1:9">
      <c r="A64" s="22"/>
      <c r="B64" s="21"/>
      <c r="C64" s="21"/>
      <c r="D64" s="22"/>
      <c r="E64" s="22"/>
      <c r="F64" s="22"/>
      <c r="G64" s="22"/>
      <c r="H64" s="17"/>
      <c r="I64" s="22"/>
    </row>
    <row r="65" spans="1:9">
      <c r="A65" s="22"/>
      <c r="B65" s="21"/>
      <c r="C65" s="21"/>
      <c r="D65" s="22"/>
      <c r="E65" s="22"/>
      <c r="F65" s="22"/>
      <c r="G65" s="22"/>
      <c r="H65" s="17"/>
      <c r="I65" s="22"/>
    </row>
    <row r="66" spans="1:9">
      <c r="A66" s="22"/>
      <c r="B66" s="21"/>
      <c r="C66" s="21"/>
      <c r="D66" s="22"/>
      <c r="E66" s="22"/>
      <c r="F66" s="22"/>
      <c r="G66" s="22"/>
      <c r="H66" s="17"/>
      <c r="I66" s="22"/>
    </row>
    <row r="67" spans="1:9">
      <c r="A67" s="22"/>
      <c r="B67" s="21"/>
      <c r="C67" s="21"/>
      <c r="D67" s="22"/>
      <c r="E67" s="22"/>
      <c r="F67" s="22"/>
      <c r="G67" s="22"/>
      <c r="H67" s="17"/>
      <c r="I67" s="22"/>
    </row>
    <row r="68" spans="1:9">
      <c r="A68" s="22"/>
      <c r="B68" s="21"/>
      <c r="C68" s="21"/>
      <c r="D68" s="22"/>
      <c r="E68" s="22"/>
      <c r="F68" s="22"/>
      <c r="G68" s="22"/>
      <c r="H68" s="17"/>
      <c r="I68" s="22"/>
    </row>
    <row r="69" spans="1:9">
      <c r="A69" s="22"/>
      <c r="B69" s="21"/>
      <c r="C69" s="21"/>
      <c r="D69" s="22"/>
      <c r="E69" s="22"/>
      <c r="F69" s="22"/>
      <c r="G69" s="22"/>
      <c r="H69" s="17"/>
      <c r="I69" s="22"/>
    </row>
    <row r="70" spans="1:9">
      <c r="A70" s="22"/>
      <c r="B70" s="21"/>
      <c r="C70" s="21"/>
      <c r="D70" s="22"/>
      <c r="E70" s="22"/>
      <c r="F70" s="22"/>
      <c r="G70" s="22"/>
      <c r="H70" s="17"/>
      <c r="I70" s="22"/>
    </row>
    <row r="71" spans="1:9">
      <c r="A71" s="22"/>
      <c r="B71" s="21"/>
      <c r="C71" s="21"/>
      <c r="D71" s="22"/>
      <c r="E71" s="22"/>
      <c r="F71" s="22"/>
      <c r="G71" s="22"/>
      <c r="H71" s="17"/>
      <c r="I71" s="22"/>
    </row>
    <row r="72" spans="1:9">
      <c r="A72" s="22"/>
      <c r="B72" s="21"/>
      <c r="C72" s="21"/>
      <c r="D72" s="22"/>
      <c r="E72" s="22"/>
      <c r="F72" s="22"/>
      <c r="G72" s="22"/>
      <c r="H72" s="17"/>
      <c r="I72" s="22"/>
    </row>
    <row r="73" spans="1:9">
      <c r="A73" s="22"/>
      <c r="B73" s="21"/>
      <c r="C73" s="21"/>
      <c r="D73" s="22"/>
      <c r="E73" s="22"/>
      <c r="F73" s="22"/>
      <c r="G73" s="22"/>
      <c r="H73" s="17"/>
      <c r="I73" s="22"/>
    </row>
    <row r="74" spans="1:9">
      <c r="A74" s="22"/>
      <c r="B74" s="21"/>
      <c r="C74" s="21"/>
      <c r="D74" s="22"/>
      <c r="E74" s="22"/>
      <c r="F74" s="22"/>
      <c r="G74" s="22"/>
      <c r="H74" s="17"/>
      <c r="I74" s="22"/>
    </row>
    <row r="75" spans="1:9">
      <c r="A75" s="22"/>
      <c r="B75" s="21"/>
      <c r="C75" s="21"/>
      <c r="D75" s="22"/>
      <c r="E75" s="22"/>
      <c r="F75" s="22"/>
      <c r="G75" s="22"/>
      <c r="H75" s="17"/>
      <c r="I75" s="22"/>
    </row>
    <row r="76" spans="1:9">
      <c r="A76" s="22"/>
      <c r="B76" s="21"/>
      <c r="C76" s="21"/>
      <c r="D76" s="22"/>
      <c r="E76" s="22"/>
      <c r="F76" s="22"/>
      <c r="G76" s="22"/>
      <c r="H76" s="17"/>
      <c r="I76" s="22"/>
    </row>
    <row r="77" spans="1:9">
      <c r="A77" s="22"/>
      <c r="B77" s="21"/>
      <c r="C77" s="21"/>
      <c r="D77" s="22"/>
      <c r="E77" s="22"/>
      <c r="F77" s="22"/>
      <c r="G77" s="22"/>
      <c r="H77" s="17"/>
      <c r="I77" s="22"/>
    </row>
    <row r="78" spans="1:9">
      <c r="A78" s="22"/>
      <c r="B78" s="21"/>
      <c r="C78" s="21"/>
      <c r="D78" s="22"/>
      <c r="E78" s="22"/>
      <c r="F78" s="22"/>
      <c r="G78" s="22"/>
      <c r="H78" s="17"/>
      <c r="I78" s="22"/>
    </row>
    <row r="79" spans="1:9">
      <c r="A79" s="22"/>
      <c r="B79" s="21"/>
      <c r="C79" s="21"/>
      <c r="D79" s="22"/>
      <c r="E79" s="22"/>
      <c r="F79" s="22"/>
      <c r="G79" s="22"/>
      <c r="H79" s="17"/>
      <c r="I79" s="22"/>
    </row>
    <row r="80" spans="1:9">
      <c r="A80" s="22"/>
      <c r="B80" s="21"/>
      <c r="C80" s="21"/>
      <c r="D80" s="22"/>
      <c r="E80" s="22"/>
      <c r="F80" s="22"/>
      <c r="G80" s="22"/>
      <c r="H80" s="17"/>
      <c r="I80" s="22"/>
    </row>
    <row r="81" spans="1:9">
      <c r="A81" s="22"/>
      <c r="B81" s="21"/>
      <c r="C81" s="21"/>
      <c r="D81" s="22"/>
      <c r="E81" s="22"/>
      <c r="F81" s="22"/>
      <c r="G81" s="22"/>
      <c r="H81" s="17"/>
      <c r="I81" s="22"/>
    </row>
    <row r="82" spans="1:9">
      <c r="A82" s="22"/>
      <c r="B82" s="21"/>
      <c r="C82" s="21"/>
      <c r="D82" s="22"/>
      <c r="E82" s="22"/>
      <c r="F82" s="22"/>
      <c r="G82" s="22"/>
      <c r="H82" s="17"/>
      <c r="I82" s="22"/>
    </row>
    <row r="83" spans="1:9">
      <c r="A83" s="22"/>
      <c r="B83" s="21"/>
      <c r="C83" s="21"/>
      <c r="D83" s="22"/>
      <c r="E83" s="22"/>
      <c r="F83" s="22"/>
      <c r="G83" s="22"/>
      <c r="H83" s="17"/>
      <c r="I83" s="22"/>
    </row>
    <row r="84" spans="1:9">
      <c r="A84" s="22"/>
      <c r="B84" s="21"/>
      <c r="C84" s="21"/>
      <c r="D84" s="22"/>
      <c r="E84" s="22"/>
      <c r="F84" s="22"/>
      <c r="G84" s="22"/>
      <c r="H84" s="17"/>
      <c r="I84" s="22"/>
    </row>
    <row r="85" spans="1:9">
      <c r="A85" s="22"/>
      <c r="B85" s="21"/>
      <c r="C85" s="21"/>
      <c r="D85" s="22"/>
      <c r="E85" s="22"/>
      <c r="F85" s="22"/>
      <c r="G85" s="22"/>
      <c r="H85" s="17"/>
      <c r="I85" s="22"/>
    </row>
    <row r="86" spans="1:9">
      <c r="A86" s="22"/>
      <c r="B86" s="21"/>
      <c r="C86" s="21"/>
      <c r="D86" s="22"/>
      <c r="E86" s="22"/>
      <c r="F86" s="22"/>
      <c r="G86" s="22"/>
      <c r="H86" s="17"/>
      <c r="I86" s="22"/>
    </row>
    <row r="87" spans="1:9">
      <c r="A87" s="22"/>
      <c r="B87" s="21"/>
      <c r="C87" s="21"/>
      <c r="D87" s="22"/>
      <c r="E87" s="22"/>
      <c r="F87" s="22"/>
      <c r="G87" s="22"/>
      <c r="H87" s="17"/>
      <c r="I87" s="22"/>
    </row>
    <row r="88" spans="1:9">
      <c r="A88" s="22"/>
      <c r="B88" s="21"/>
      <c r="C88" s="21"/>
      <c r="D88" s="22"/>
      <c r="E88" s="22"/>
      <c r="F88" s="22"/>
      <c r="G88" s="22"/>
      <c r="H88" s="17"/>
      <c r="I88" s="22"/>
    </row>
    <row r="89" spans="1:9">
      <c r="A89" s="22"/>
      <c r="B89" s="21"/>
      <c r="C89" s="21"/>
      <c r="D89" s="22"/>
      <c r="E89" s="22"/>
      <c r="F89" s="22"/>
      <c r="G89" s="22"/>
      <c r="H89" s="17"/>
      <c r="I89" s="22"/>
    </row>
    <row r="90" spans="1:9">
      <c r="A90" s="22"/>
      <c r="B90" s="21"/>
      <c r="C90" s="21"/>
      <c r="D90" s="22"/>
      <c r="E90" s="22"/>
      <c r="F90" s="22"/>
      <c r="G90" s="22"/>
      <c r="H90" s="17"/>
      <c r="I90" s="22"/>
    </row>
    <row r="91" spans="1:9">
      <c r="A91" s="22"/>
      <c r="B91" s="21"/>
      <c r="C91" s="21"/>
      <c r="D91" s="22"/>
      <c r="E91" s="22"/>
      <c r="F91" s="22"/>
      <c r="G91" s="22"/>
      <c r="H91" s="17"/>
      <c r="I91" s="22"/>
    </row>
    <row r="92" spans="1:9">
      <c r="A92" s="22"/>
      <c r="B92" s="21"/>
      <c r="C92" s="21"/>
      <c r="D92" s="22"/>
      <c r="E92" s="22"/>
      <c r="F92" s="22"/>
      <c r="G92" s="22"/>
      <c r="H92" s="17"/>
      <c r="I92" s="22"/>
    </row>
    <row r="93" spans="1:9">
      <c r="A93" s="22"/>
      <c r="B93" s="21"/>
      <c r="C93" s="21"/>
      <c r="D93" s="22"/>
      <c r="E93" s="22"/>
      <c r="F93" s="22"/>
      <c r="G93" s="22"/>
      <c r="H93" s="17"/>
      <c r="I93" s="22"/>
    </row>
    <row r="94" spans="1:9">
      <c r="A94" s="22"/>
      <c r="B94" s="21"/>
      <c r="C94" s="21"/>
      <c r="D94" s="22"/>
      <c r="E94" s="22"/>
      <c r="F94" s="22"/>
      <c r="G94" s="22"/>
      <c r="H94" s="17"/>
      <c r="I94" s="22"/>
    </row>
    <row r="95" spans="1:9">
      <c r="A95" s="22"/>
      <c r="B95" s="21"/>
      <c r="C95" s="21"/>
      <c r="D95" s="22"/>
      <c r="E95" s="22"/>
      <c r="F95" s="22"/>
      <c r="G95" s="22"/>
      <c r="H95" s="17"/>
      <c r="I95" s="22"/>
    </row>
    <row r="96" spans="1:9">
      <c r="A96" s="22"/>
      <c r="B96" s="21"/>
      <c r="C96" s="21"/>
      <c r="D96" s="22"/>
      <c r="E96" s="22"/>
      <c r="F96" s="22"/>
      <c r="G96" s="22"/>
      <c r="H96" s="17"/>
      <c r="I96" s="22"/>
    </row>
    <row r="97" spans="1:9">
      <c r="A97" s="22"/>
      <c r="B97" s="21"/>
      <c r="C97" s="21"/>
      <c r="D97" s="22"/>
      <c r="E97" s="22"/>
      <c r="F97" s="22"/>
      <c r="G97" s="22"/>
      <c r="H97" s="17"/>
      <c r="I97" s="22"/>
    </row>
    <row r="98" spans="1:9">
      <c r="A98" s="22"/>
      <c r="B98" s="21"/>
      <c r="C98" s="21"/>
      <c r="D98" s="22"/>
      <c r="E98" s="22"/>
      <c r="F98" s="22"/>
      <c r="G98" s="22"/>
      <c r="H98" s="17"/>
      <c r="I98" s="22"/>
    </row>
    <row r="99" spans="1:9">
      <c r="A99" s="22"/>
      <c r="B99" s="21"/>
      <c r="C99" s="21"/>
      <c r="D99" s="22"/>
      <c r="E99" s="22"/>
      <c r="F99" s="22"/>
      <c r="G99" s="22"/>
      <c r="H99" s="17"/>
      <c r="I99" s="22"/>
    </row>
    <row r="100" spans="1:9">
      <c r="A100" s="22"/>
      <c r="B100" s="21"/>
      <c r="C100" s="21"/>
      <c r="D100" s="22"/>
      <c r="E100" s="22"/>
      <c r="F100" s="22"/>
      <c r="G100" s="22"/>
      <c r="H100" s="17"/>
      <c r="I100" s="22"/>
    </row>
    <row r="101" spans="1:9">
      <c r="A101" s="22"/>
      <c r="B101" s="21"/>
      <c r="C101" s="21"/>
      <c r="D101" s="22"/>
      <c r="E101" s="22"/>
      <c r="F101" s="22"/>
      <c r="G101" s="22"/>
      <c r="H101" s="17"/>
      <c r="I101" s="22"/>
    </row>
    <row r="102" spans="1:9">
      <c r="A102" s="22"/>
      <c r="B102" s="21"/>
      <c r="C102" s="21"/>
      <c r="D102" s="22"/>
      <c r="E102" s="22"/>
      <c r="F102" s="22"/>
      <c r="G102" s="22"/>
      <c r="H102" s="17"/>
      <c r="I102" s="22"/>
    </row>
    <row r="103" spans="1:9">
      <c r="A103" s="22"/>
      <c r="B103" s="21"/>
      <c r="C103" s="21"/>
      <c r="D103" s="22"/>
      <c r="E103" s="22"/>
      <c r="F103" s="22"/>
      <c r="G103" s="22"/>
      <c r="H103" s="17"/>
      <c r="I103" s="22"/>
    </row>
    <row r="104" spans="1:9">
      <c r="A104" s="22"/>
      <c r="B104" s="21"/>
      <c r="C104" s="21"/>
      <c r="D104" s="22"/>
      <c r="E104" s="22"/>
      <c r="F104" s="22"/>
      <c r="G104" s="22"/>
      <c r="H104" s="17"/>
      <c r="I104" s="22"/>
    </row>
    <row r="105" spans="1:9">
      <c r="A105" s="22"/>
      <c r="B105" s="21"/>
      <c r="C105" s="21"/>
      <c r="D105" s="22"/>
      <c r="E105" s="22"/>
      <c r="F105" s="22"/>
      <c r="G105" s="22"/>
      <c r="H105" s="17"/>
      <c r="I105" s="22"/>
    </row>
    <row r="106" spans="1:9">
      <c r="A106" s="22"/>
      <c r="B106" s="21"/>
      <c r="C106" s="21"/>
      <c r="D106" s="22"/>
      <c r="E106" s="22"/>
      <c r="F106" s="22"/>
      <c r="G106" s="22"/>
      <c r="H106" s="17"/>
      <c r="I106" s="22"/>
    </row>
    <row r="107" spans="1:9">
      <c r="A107" s="22"/>
      <c r="B107" s="21"/>
      <c r="C107" s="21"/>
      <c r="D107" s="22"/>
      <c r="E107" s="22"/>
      <c r="F107" s="22"/>
      <c r="G107" s="22"/>
      <c r="H107" s="17"/>
      <c r="I107" s="22"/>
    </row>
    <row r="108" spans="1:9">
      <c r="A108" s="22"/>
      <c r="B108" s="21"/>
      <c r="C108" s="21"/>
      <c r="D108" s="22"/>
      <c r="E108" s="22"/>
      <c r="F108" s="22"/>
      <c r="G108" s="22"/>
      <c r="H108" s="17"/>
      <c r="I108" s="22"/>
    </row>
    <row r="109" spans="1:9">
      <c r="A109" s="22"/>
      <c r="B109" s="21"/>
      <c r="C109" s="21"/>
      <c r="D109" s="22"/>
      <c r="E109" s="22"/>
      <c r="F109" s="22"/>
      <c r="G109" s="22"/>
      <c r="H109" s="17"/>
      <c r="I109" s="22"/>
    </row>
    <row r="110" spans="1:9">
      <c r="A110" s="22"/>
      <c r="B110" s="21"/>
      <c r="C110" s="21"/>
      <c r="D110" s="22"/>
      <c r="E110" s="22"/>
      <c r="F110" s="22"/>
      <c r="G110" s="22"/>
      <c r="H110" s="17"/>
      <c r="I110" s="22"/>
    </row>
    <row r="111" spans="1:9">
      <c r="A111" s="22"/>
      <c r="B111" s="21"/>
      <c r="C111" s="21"/>
      <c r="D111" s="22"/>
      <c r="E111" s="22"/>
      <c r="F111" s="22"/>
      <c r="G111" s="22"/>
      <c r="H111" s="17"/>
      <c r="I111" s="22"/>
    </row>
    <row r="112" spans="1:9">
      <c r="A112" s="22"/>
      <c r="B112" s="21"/>
      <c r="C112" s="21"/>
      <c r="D112" s="22"/>
      <c r="E112" s="22"/>
      <c r="F112" s="22"/>
      <c r="G112" s="22"/>
      <c r="H112" s="17"/>
      <c r="I112" s="22"/>
    </row>
    <row r="113" spans="1:9">
      <c r="A113" s="22"/>
      <c r="B113" s="21"/>
      <c r="C113" s="21"/>
      <c r="D113" s="22"/>
      <c r="E113" s="22"/>
      <c r="F113" s="22"/>
      <c r="G113" s="22"/>
      <c r="H113" s="17"/>
      <c r="I113" s="22"/>
    </row>
    <row r="114" spans="1:9">
      <c r="A114" s="22"/>
      <c r="B114" s="21"/>
      <c r="C114" s="21"/>
      <c r="D114" s="22"/>
      <c r="E114" s="22"/>
      <c r="F114" s="22"/>
      <c r="G114" s="22"/>
      <c r="H114" s="17"/>
      <c r="I114" s="22"/>
    </row>
    <row r="115" spans="1:9">
      <c r="A115" s="22"/>
      <c r="B115" s="21"/>
      <c r="C115" s="21"/>
      <c r="D115" s="22"/>
      <c r="E115" s="22"/>
      <c r="F115" s="22"/>
      <c r="G115" s="22"/>
      <c r="H115" s="17"/>
      <c r="I115" s="22"/>
    </row>
    <row r="116" spans="1:9">
      <c r="A116" s="22"/>
      <c r="B116" s="21"/>
      <c r="C116" s="21"/>
      <c r="D116" s="22"/>
      <c r="E116" s="22"/>
      <c r="F116" s="22"/>
      <c r="G116" s="22"/>
      <c r="H116" s="17"/>
      <c r="I116" s="22"/>
    </row>
    <row r="117" spans="1:9">
      <c r="A117" s="22"/>
      <c r="B117" s="21"/>
      <c r="C117" s="21"/>
      <c r="D117" s="22"/>
      <c r="E117" s="22"/>
      <c r="F117" s="22"/>
      <c r="G117" s="22"/>
      <c r="H117" s="17"/>
      <c r="I117" s="22"/>
    </row>
    <row r="118" spans="1:9">
      <c r="A118" s="22"/>
      <c r="B118" s="21"/>
      <c r="C118" s="21"/>
      <c r="D118" s="22"/>
      <c r="E118" s="22"/>
      <c r="F118" s="22"/>
      <c r="G118" s="22"/>
      <c r="H118" s="17"/>
      <c r="I118" s="22"/>
    </row>
    <row r="119" spans="1:9">
      <c r="A119" s="22"/>
      <c r="B119" s="21"/>
      <c r="C119" s="21"/>
      <c r="D119" s="22"/>
      <c r="E119" s="22"/>
      <c r="F119" s="22"/>
      <c r="G119" s="22"/>
      <c r="H119" s="17"/>
      <c r="I119" s="22"/>
    </row>
    <row r="120" spans="1:9">
      <c r="A120" s="22"/>
      <c r="B120" s="21"/>
      <c r="C120" s="21"/>
      <c r="D120" s="22"/>
      <c r="E120" s="22"/>
      <c r="F120" s="22"/>
      <c r="G120" s="22"/>
      <c r="H120" s="17"/>
      <c r="I120" s="22"/>
    </row>
    <row r="121" spans="1:9">
      <c r="A121" s="22"/>
      <c r="B121" s="21"/>
      <c r="C121" s="21"/>
      <c r="D121" s="22"/>
      <c r="E121" s="22"/>
      <c r="F121" s="22"/>
      <c r="G121" s="22"/>
      <c r="H121" s="17"/>
      <c r="I121" s="22"/>
    </row>
    <row r="122" spans="1:9">
      <c r="A122" s="22"/>
      <c r="B122" s="21"/>
      <c r="C122" s="21"/>
      <c r="D122" s="22"/>
      <c r="E122" s="22"/>
      <c r="F122" s="22"/>
      <c r="G122" s="22"/>
      <c r="H122" s="17"/>
      <c r="I122" s="22"/>
    </row>
    <row r="123" spans="1:9">
      <c r="A123" s="22"/>
      <c r="B123" s="21"/>
      <c r="C123" s="21"/>
      <c r="D123" s="22"/>
      <c r="E123" s="22"/>
      <c r="F123" s="22"/>
      <c r="G123" s="22"/>
      <c r="H123" s="17"/>
      <c r="I123" s="22"/>
    </row>
    <row r="124" spans="1:9">
      <c r="A124" s="22"/>
      <c r="B124" s="21"/>
      <c r="C124" s="21"/>
      <c r="D124" s="22"/>
      <c r="E124" s="22"/>
      <c r="F124" s="22"/>
      <c r="G124" s="22"/>
      <c r="H124" s="17"/>
      <c r="I124" s="22"/>
    </row>
    <row r="125" spans="1:9">
      <c r="A125" s="22"/>
      <c r="B125" s="21"/>
      <c r="C125" s="21"/>
      <c r="D125" s="22"/>
      <c r="E125" s="22"/>
      <c r="F125" s="22"/>
      <c r="G125" s="22"/>
      <c r="H125" s="17"/>
      <c r="I125" s="22"/>
    </row>
    <row r="126" spans="1:9">
      <c r="A126" s="22"/>
      <c r="B126" s="21"/>
      <c r="C126" s="21"/>
      <c r="D126" s="22"/>
      <c r="E126" s="22"/>
      <c r="F126" s="22"/>
      <c r="G126" s="22"/>
      <c r="H126" s="17"/>
      <c r="I126" s="22"/>
    </row>
    <row r="127" spans="1:9">
      <c r="A127" s="22"/>
      <c r="B127" s="21"/>
      <c r="C127" s="21"/>
      <c r="D127" s="22"/>
      <c r="E127" s="22"/>
      <c r="F127" s="22"/>
      <c r="G127" s="22"/>
      <c r="H127" s="17"/>
      <c r="I127" s="22"/>
    </row>
    <row r="128" spans="1:9">
      <c r="A128" s="22"/>
      <c r="B128" s="21"/>
      <c r="C128" s="21"/>
      <c r="D128" s="22"/>
      <c r="E128" s="22"/>
      <c r="F128" s="22"/>
      <c r="G128" s="22"/>
      <c r="H128" s="17"/>
      <c r="I128" s="22"/>
    </row>
    <row r="129" spans="1:9">
      <c r="A129" s="22"/>
      <c r="B129" s="21"/>
      <c r="C129" s="21"/>
      <c r="D129" s="22"/>
      <c r="E129" s="22"/>
      <c r="F129" s="22"/>
      <c r="G129" s="22"/>
      <c r="H129" s="17"/>
      <c r="I129" s="22"/>
    </row>
    <row r="130" spans="1:9">
      <c r="A130" s="22"/>
      <c r="B130" s="21"/>
      <c r="C130" s="21"/>
      <c r="D130" s="22"/>
      <c r="E130" s="22"/>
      <c r="F130" s="22"/>
      <c r="G130" s="22"/>
      <c r="H130" s="17"/>
      <c r="I130" s="22"/>
    </row>
    <row r="131" spans="1:9">
      <c r="A131" s="22"/>
      <c r="B131" s="21"/>
      <c r="C131" s="21"/>
      <c r="D131" s="22"/>
      <c r="E131" s="22"/>
      <c r="F131" s="22"/>
      <c r="G131" s="22"/>
      <c r="H131" s="17"/>
      <c r="I131" s="22"/>
    </row>
    <row r="132" spans="1:9">
      <c r="A132" s="22"/>
      <c r="B132" s="21"/>
      <c r="C132" s="21"/>
      <c r="D132" s="22"/>
      <c r="E132" s="22"/>
      <c r="F132" s="22"/>
      <c r="G132" s="22"/>
      <c r="H132" s="17"/>
      <c r="I132" s="22"/>
    </row>
    <row r="133" spans="1:9">
      <c r="A133" s="22"/>
      <c r="B133" s="21"/>
      <c r="C133" s="21"/>
      <c r="D133" s="22"/>
      <c r="E133" s="22"/>
      <c r="F133" s="22"/>
      <c r="G133" s="22"/>
      <c r="H133" s="17"/>
      <c r="I133" s="22"/>
    </row>
    <row r="134" spans="1:9">
      <c r="A134" s="22"/>
      <c r="B134" s="21"/>
      <c r="C134" s="21"/>
      <c r="D134" s="22"/>
      <c r="E134" s="22"/>
      <c r="F134" s="22"/>
      <c r="G134" s="22"/>
      <c r="H134" s="17"/>
      <c r="I134" s="22"/>
    </row>
    <row r="135" spans="1:9">
      <c r="A135" s="22"/>
      <c r="B135" s="21"/>
      <c r="C135" s="21"/>
      <c r="D135" s="22"/>
      <c r="E135" s="22"/>
      <c r="F135" s="22"/>
      <c r="G135" s="22"/>
      <c r="H135" s="17"/>
      <c r="I135" s="22"/>
    </row>
    <row r="136" spans="1:9">
      <c r="A136" s="22"/>
      <c r="B136" s="21"/>
      <c r="C136" s="21"/>
      <c r="D136" s="22"/>
      <c r="E136" s="22"/>
      <c r="F136" s="22"/>
      <c r="G136" s="22"/>
      <c r="H136" s="17"/>
      <c r="I136" s="22"/>
    </row>
    <row r="137" spans="1:9">
      <c r="A137" s="22"/>
      <c r="B137" s="21"/>
      <c r="C137" s="21"/>
      <c r="D137" s="22"/>
      <c r="E137" s="22"/>
      <c r="F137" s="22"/>
      <c r="G137" s="22"/>
      <c r="H137" s="17"/>
      <c r="I137" s="22"/>
    </row>
    <row r="138" spans="1:9">
      <c r="A138" s="22"/>
      <c r="B138" s="21"/>
      <c r="C138" s="21"/>
      <c r="D138" s="22"/>
      <c r="E138" s="22"/>
      <c r="F138" s="22"/>
      <c r="G138" s="22"/>
      <c r="H138" s="17"/>
      <c r="I138" s="22"/>
    </row>
    <row r="139" spans="1:9">
      <c r="A139" s="22"/>
      <c r="B139" s="21"/>
      <c r="C139" s="21"/>
      <c r="D139" s="22"/>
      <c r="E139" s="22"/>
      <c r="F139" s="22"/>
      <c r="G139" s="22"/>
      <c r="H139" s="17"/>
      <c r="I139" s="22"/>
    </row>
    <row r="140" spans="1:9">
      <c r="A140" s="22"/>
      <c r="B140" s="21"/>
      <c r="C140" s="21"/>
      <c r="D140" s="22"/>
      <c r="E140" s="22"/>
      <c r="F140" s="22"/>
      <c r="G140" s="22"/>
      <c r="H140" s="17"/>
      <c r="I140" s="22"/>
    </row>
    <row r="141" spans="1:9">
      <c r="A141" s="22"/>
      <c r="B141" s="21"/>
      <c r="C141" s="21"/>
      <c r="D141" s="22"/>
      <c r="E141" s="22"/>
      <c r="F141" s="22"/>
      <c r="G141" s="22"/>
      <c r="H141" s="17"/>
      <c r="I141" s="22"/>
    </row>
    <row r="142" spans="1:9">
      <c r="A142" s="22"/>
      <c r="B142" s="21"/>
      <c r="C142" s="21"/>
      <c r="D142" s="22"/>
      <c r="E142" s="22"/>
      <c r="F142" s="22"/>
      <c r="G142" s="22"/>
      <c r="H142" s="17"/>
      <c r="I142" s="22"/>
    </row>
    <row r="143" spans="1:9">
      <c r="A143" s="22"/>
      <c r="B143" s="21"/>
      <c r="C143" s="21"/>
      <c r="D143" s="22"/>
      <c r="E143" s="22"/>
      <c r="F143" s="22"/>
      <c r="G143" s="22"/>
      <c r="H143" s="17"/>
      <c r="I143" s="22"/>
    </row>
    <row r="144" spans="1:9">
      <c r="A144" s="22"/>
      <c r="B144" s="21"/>
      <c r="C144" s="21"/>
      <c r="D144" s="22"/>
      <c r="E144" s="22"/>
      <c r="F144" s="22"/>
      <c r="G144" s="22"/>
      <c r="H144" s="17"/>
      <c r="I144" s="22"/>
    </row>
    <row r="145" spans="1:9">
      <c r="A145" s="22"/>
      <c r="B145" s="21"/>
      <c r="C145" s="21"/>
      <c r="D145" s="22"/>
      <c r="E145" s="22"/>
      <c r="F145" s="22"/>
      <c r="G145" s="22"/>
      <c r="H145" s="17"/>
      <c r="I145" s="22"/>
    </row>
    <row r="146" spans="1:9">
      <c r="A146" s="22"/>
      <c r="B146" s="21"/>
      <c r="C146" s="21"/>
      <c r="D146" s="22"/>
      <c r="E146" s="22"/>
      <c r="F146" s="22"/>
      <c r="G146" s="22"/>
      <c r="H146" s="17"/>
      <c r="I146" s="22"/>
    </row>
    <row r="147" spans="1:9">
      <c r="A147" s="22"/>
      <c r="B147" s="21"/>
      <c r="C147" s="21"/>
      <c r="D147" s="22"/>
      <c r="E147" s="22"/>
      <c r="F147" s="22"/>
      <c r="G147" s="22"/>
      <c r="H147" s="17"/>
      <c r="I147" s="22"/>
    </row>
    <row r="148" spans="1:9">
      <c r="A148" s="22"/>
      <c r="B148" s="21"/>
      <c r="C148" s="21"/>
      <c r="D148" s="22"/>
      <c r="E148" s="22"/>
      <c r="F148" s="22"/>
      <c r="G148" s="22"/>
      <c r="H148" s="17"/>
      <c r="I148" s="22"/>
    </row>
    <row r="149" spans="1:9">
      <c r="A149" s="22"/>
      <c r="B149" s="21"/>
      <c r="C149" s="21"/>
      <c r="D149" s="22"/>
      <c r="E149" s="22"/>
      <c r="F149" s="22"/>
      <c r="G149" s="22"/>
      <c r="H149" s="17"/>
      <c r="I149" s="22"/>
    </row>
    <row r="150" spans="1:9">
      <c r="A150" s="22"/>
      <c r="B150" s="21"/>
      <c r="C150" s="21"/>
      <c r="D150" s="22"/>
      <c r="E150" s="22"/>
      <c r="F150" s="22"/>
      <c r="G150" s="22"/>
      <c r="H150" s="17"/>
      <c r="I150" s="22"/>
    </row>
    <row r="151" spans="1:9">
      <c r="A151" s="22"/>
      <c r="B151" s="21"/>
      <c r="C151" s="21"/>
      <c r="D151" s="22"/>
      <c r="E151" s="22"/>
      <c r="F151" s="22"/>
      <c r="G151" s="22"/>
      <c r="H151" s="17"/>
      <c r="I151" s="22"/>
    </row>
    <row r="152" spans="1:9">
      <c r="A152" s="22"/>
      <c r="B152" s="21"/>
      <c r="C152" s="21"/>
      <c r="D152" s="22"/>
      <c r="E152" s="22"/>
      <c r="F152" s="22"/>
      <c r="G152" s="22"/>
      <c r="H152" s="17"/>
      <c r="I152" s="22"/>
    </row>
    <row r="153" spans="1:9">
      <c r="A153" s="22"/>
      <c r="B153" s="21"/>
      <c r="C153" s="21"/>
      <c r="D153" s="22"/>
      <c r="E153" s="22"/>
      <c r="F153" s="22"/>
      <c r="G153" s="22"/>
      <c r="H153" s="17"/>
      <c r="I153" s="22"/>
    </row>
    <row r="154" spans="1:9">
      <c r="A154" s="22"/>
      <c r="B154" s="21"/>
      <c r="C154" s="21"/>
      <c r="D154" s="22"/>
      <c r="E154" s="22"/>
      <c r="F154" s="22"/>
      <c r="G154" s="22"/>
      <c r="H154" s="17"/>
      <c r="I154" s="22"/>
    </row>
    <row r="155" spans="1:9">
      <c r="A155" s="22"/>
      <c r="B155" s="21"/>
      <c r="C155" s="21"/>
      <c r="D155" s="22"/>
      <c r="E155" s="22"/>
      <c r="F155" s="22"/>
      <c r="G155" s="22"/>
      <c r="H155" s="17"/>
      <c r="I155" s="22"/>
    </row>
    <row r="156" spans="1:9">
      <c r="A156" s="22"/>
      <c r="B156" s="21"/>
      <c r="C156" s="21"/>
      <c r="D156" s="22"/>
      <c r="E156" s="22"/>
      <c r="F156" s="22"/>
      <c r="G156" s="22"/>
      <c r="H156" s="17"/>
      <c r="I156" s="22"/>
    </row>
    <row r="157" spans="1:9">
      <c r="A157" s="22"/>
      <c r="B157" s="21"/>
      <c r="C157" s="21"/>
      <c r="D157" s="22"/>
      <c r="E157" s="22"/>
      <c r="F157" s="22"/>
      <c r="G157" s="22"/>
      <c r="H157" s="17"/>
      <c r="I157" s="22"/>
    </row>
    <row r="158" spans="1:9">
      <c r="A158" s="22"/>
      <c r="B158" s="21"/>
      <c r="C158" s="21"/>
      <c r="D158" s="22"/>
      <c r="E158" s="22"/>
      <c r="F158" s="22"/>
      <c r="G158" s="22"/>
      <c r="H158" s="17"/>
      <c r="I158" s="22"/>
    </row>
    <row r="159" spans="1:9">
      <c r="A159" s="22"/>
      <c r="B159" s="21"/>
      <c r="C159" s="21"/>
      <c r="D159" s="22"/>
      <c r="E159" s="22"/>
      <c r="F159" s="22"/>
      <c r="G159" s="22"/>
      <c r="H159" s="17"/>
      <c r="I159" s="22"/>
    </row>
    <row r="160" spans="1:9">
      <c r="A160" s="22"/>
      <c r="B160" s="21"/>
      <c r="C160" s="21"/>
      <c r="D160" s="22"/>
      <c r="E160" s="22"/>
      <c r="F160" s="22"/>
      <c r="G160" s="22"/>
      <c r="H160" s="17"/>
      <c r="I160" s="22"/>
    </row>
    <row r="161" spans="1:9">
      <c r="A161" s="22"/>
      <c r="B161" s="21"/>
      <c r="C161" s="21"/>
      <c r="D161" s="22"/>
      <c r="E161" s="22"/>
      <c r="F161" s="22"/>
      <c r="G161" s="22"/>
      <c r="H161" s="17"/>
      <c r="I161" s="22"/>
    </row>
    <row r="162" spans="1:9">
      <c r="A162" s="22"/>
      <c r="B162" s="21"/>
      <c r="C162" s="21"/>
      <c r="D162" s="22"/>
      <c r="E162" s="22"/>
      <c r="F162" s="22"/>
      <c r="G162" s="22"/>
      <c r="H162" s="17"/>
      <c r="I162" s="22"/>
    </row>
    <row r="163" spans="1:9">
      <c r="A163" s="22"/>
      <c r="B163" s="21"/>
      <c r="C163" s="21"/>
      <c r="D163" s="22"/>
      <c r="E163" s="22"/>
      <c r="F163" s="22"/>
      <c r="G163" s="22"/>
      <c r="H163" s="17"/>
      <c r="I163" s="22"/>
    </row>
    <row r="164" spans="1:9">
      <c r="A164" s="22"/>
      <c r="B164" s="21"/>
      <c r="C164" s="21"/>
      <c r="D164" s="22"/>
      <c r="E164" s="22"/>
      <c r="F164" s="22"/>
      <c r="G164" s="22"/>
      <c r="H164" s="17"/>
      <c r="I164" s="22"/>
    </row>
    <row r="165" spans="1:9">
      <c r="A165" s="22"/>
      <c r="B165" s="21"/>
      <c r="C165" s="21"/>
      <c r="D165" s="22"/>
      <c r="E165" s="22"/>
      <c r="F165" s="22"/>
      <c r="G165" s="22"/>
      <c r="H165" s="17"/>
      <c r="I165" s="22"/>
    </row>
    <row r="166" spans="1:9">
      <c r="A166" s="22"/>
      <c r="B166" s="21"/>
      <c r="C166" s="21"/>
      <c r="D166" s="22"/>
      <c r="E166" s="22"/>
      <c r="F166" s="22"/>
      <c r="G166" s="22"/>
      <c r="H166" s="17"/>
      <c r="I166" s="22"/>
    </row>
    <row r="167" spans="1:9">
      <c r="A167" s="22"/>
      <c r="B167" s="21"/>
      <c r="C167" s="21"/>
      <c r="D167" s="22"/>
      <c r="E167" s="22"/>
      <c r="F167" s="22"/>
      <c r="G167" s="22"/>
      <c r="H167" s="17"/>
      <c r="I167" s="22"/>
    </row>
    <row r="168" spans="1:9">
      <c r="A168" s="22"/>
      <c r="B168" s="21"/>
      <c r="C168" s="21"/>
      <c r="D168" s="22"/>
      <c r="E168" s="22"/>
      <c r="F168" s="22"/>
      <c r="G168" s="22"/>
      <c r="H168" s="17"/>
      <c r="I168" s="22"/>
    </row>
    <row r="169" spans="1:9">
      <c r="A169" s="22"/>
      <c r="B169" s="21"/>
      <c r="C169" s="21"/>
      <c r="D169" s="22"/>
      <c r="E169" s="22"/>
      <c r="F169" s="22"/>
      <c r="G169" s="22"/>
      <c r="H169" s="17"/>
      <c r="I169" s="22"/>
    </row>
    <row r="170" spans="1:9">
      <c r="A170" s="22"/>
      <c r="B170" s="21"/>
      <c r="C170" s="21"/>
      <c r="D170" s="22"/>
      <c r="E170" s="22"/>
      <c r="F170" s="22"/>
      <c r="G170" s="22"/>
      <c r="H170" s="17"/>
      <c r="I170" s="22"/>
    </row>
    <row r="171" spans="1:9">
      <c r="A171" s="22"/>
      <c r="B171" s="21"/>
      <c r="C171" s="21"/>
      <c r="D171" s="22"/>
      <c r="E171" s="22"/>
      <c r="F171" s="22"/>
      <c r="G171" s="22"/>
      <c r="H171" s="17"/>
      <c r="I171" s="22"/>
    </row>
    <row r="172" spans="1:9">
      <c r="A172" s="22"/>
      <c r="B172" s="21"/>
      <c r="C172" s="21"/>
      <c r="D172" s="22"/>
      <c r="E172" s="22"/>
      <c r="F172" s="22"/>
      <c r="G172" s="22"/>
      <c r="H172" s="17"/>
      <c r="I172" s="22"/>
    </row>
    <row r="173" spans="1:9">
      <c r="A173" s="22"/>
      <c r="B173" s="21"/>
      <c r="C173" s="21"/>
      <c r="D173" s="22"/>
      <c r="E173" s="22"/>
      <c r="F173" s="22"/>
      <c r="G173" s="22"/>
      <c r="H173" s="17"/>
      <c r="I173" s="22"/>
    </row>
    <row r="174" spans="1:9">
      <c r="A174" s="22"/>
      <c r="B174" s="21"/>
      <c r="C174" s="21"/>
      <c r="D174" s="22"/>
      <c r="E174" s="22"/>
      <c r="F174" s="22"/>
      <c r="G174" s="22"/>
      <c r="H174" s="17"/>
      <c r="I174" s="22"/>
    </row>
    <row r="175" spans="1:9">
      <c r="A175" s="22"/>
      <c r="B175" s="21"/>
      <c r="C175" s="21"/>
      <c r="D175" s="22"/>
      <c r="E175" s="22"/>
      <c r="F175" s="22"/>
      <c r="G175" s="22"/>
      <c r="H175" s="17"/>
      <c r="I175" s="22"/>
    </row>
    <row r="176" spans="1:9">
      <c r="A176" s="22"/>
      <c r="B176" s="21"/>
      <c r="C176" s="21"/>
      <c r="D176" s="22"/>
      <c r="E176" s="22"/>
      <c r="F176" s="22"/>
      <c r="G176" s="22"/>
      <c r="H176" s="17"/>
      <c r="I176" s="22"/>
    </row>
    <row r="177" spans="1:9">
      <c r="A177" s="22"/>
      <c r="B177" s="21"/>
      <c r="C177" s="21"/>
      <c r="D177" s="22"/>
      <c r="E177" s="22"/>
      <c r="F177" s="22"/>
      <c r="G177" s="22"/>
      <c r="H177" s="17"/>
      <c r="I177" s="22"/>
    </row>
    <row r="178" spans="1:9">
      <c r="A178" s="22"/>
      <c r="B178" s="21"/>
      <c r="C178" s="21"/>
      <c r="D178" s="22"/>
      <c r="E178" s="22"/>
      <c r="F178" s="22"/>
      <c r="G178" s="22"/>
      <c r="H178" s="17"/>
      <c r="I178" s="22"/>
    </row>
    <row r="179" spans="1:9">
      <c r="A179" s="22"/>
      <c r="B179" s="21"/>
      <c r="C179" s="21"/>
      <c r="D179" s="22"/>
      <c r="E179" s="22"/>
      <c r="F179" s="22"/>
      <c r="G179" s="22"/>
      <c r="H179" s="17"/>
      <c r="I179" s="22"/>
    </row>
    <row r="180" spans="1:9">
      <c r="A180" s="22"/>
      <c r="B180" s="21"/>
      <c r="C180" s="21"/>
      <c r="D180" s="22"/>
      <c r="E180" s="22"/>
      <c r="F180" s="22"/>
      <c r="G180" s="22"/>
      <c r="H180" s="17"/>
      <c r="I180" s="22"/>
    </row>
    <row r="181" spans="1:9">
      <c r="A181" s="22"/>
      <c r="B181" s="21"/>
      <c r="C181" s="21"/>
      <c r="D181" s="22"/>
      <c r="E181" s="22"/>
      <c r="F181" s="22"/>
      <c r="G181" s="22"/>
      <c r="H181" s="17"/>
      <c r="I181" s="22"/>
    </row>
    <row r="182" spans="1:9">
      <c r="A182" s="22"/>
      <c r="B182" s="21"/>
      <c r="C182" s="21"/>
      <c r="D182" s="22"/>
      <c r="E182" s="22"/>
      <c r="F182" s="22"/>
      <c r="G182" s="22"/>
      <c r="H182" s="17"/>
      <c r="I182" s="22"/>
    </row>
    <row r="183" spans="1:9">
      <c r="A183" s="22"/>
      <c r="B183" s="21"/>
      <c r="C183" s="21"/>
      <c r="D183" s="22"/>
      <c r="E183" s="22"/>
      <c r="F183" s="22"/>
      <c r="G183" s="22"/>
      <c r="H183" s="17"/>
      <c r="I183" s="22"/>
    </row>
    <row r="184" spans="1:9">
      <c r="A184" s="22"/>
      <c r="B184" s="21"/>
      <c r="C184" s="21"/>
      <c r="D184" s="22"/>
      <c r="E184" s="22"/>
      <c r="F184" s="22"/>
      <c r="G184" s="22"/>
      <c r="H184" s="17"/>
      <c r="I184" s="22"/>
    </row>
    <row r="185" spans="1:9">
      <c r="A185" s="22"/>
      <c r="B185" s="21"/>
      <c r="C185" s="21"/>
      <c r="D185" s="22"/>
      <c r="E185" s="22"/>
      <c r="F185" s="22"/>
      <c r="G185" s="22"/>
      <c r="H185" s="17"/>
      <c r="I185" s="22"/>
    </row>
    <row r="186" spans="1:9">
      <c r="A186" s="22"/>
      <c r="B186" s="21"/>
      <c r="C186" s="21"/>
      <c r="D186" s="22"/>
      <c r="E186" s="22"/>
      <c r="F186" s="22"/>
      <c r="G186" s="22"/>
      <c r="H186" s="17"/>
      <c r="I186" s="22"/>
    </row>
    <row r="187" spans="1:9">
      <c r="A187" s="22"/>
      <c r="B187" s="21"/>
      <c r="C187" s="21"/>
      <c r="D187" s="22"/>
      <c r="E187" s="22"/>
      <c r="F187" s="22"/>
      <c r="G187" s="22"/>
      <c r="H187" s="17"/>
      <c r="I187" s="22"/>
    </row>
    <row r="188" spans="1:9">
      <c r="A188" s="22"/>
      <c r="B188" s="21"/>
      <c r="C188" s="21"/>
      <c r="D188" s="22"/>
      <c r="E188" s="22"/>
      <c r="F188" s="22"/>
      <c r="G188" s="22"/>
      <c r="H188" s="17"/>
      <c r="I188" s="22"/>
    </row>
    <row r="189" spans="1:9">
      <c r="A189" s="22"/>
      <c r="B189" s="21"/>
      <c r="C189" s="21"/>
      <c r="D189" s="22"/>
      <c r="E189" s="22"/>
      <c r="F189" s="22"/>
      <c r="G189" s="22"/>
      <c r="H189" s="17"/>
      <c r="I189" s="22"/>
    </row>
    <row r="190" spans="1:9">
      <c r="A190" s="22"/>
      <c r="B190" s="21"/>
      <c r="C190" s="21"/>
      <c r="D190" s="22"/>
      <c r="E190" s="22"/>
      <c r="F190" s="22"/>
      <c r="G190" s="22"/>
      <c r="H190" s="17"/>
      <c r="I190" s="22"/>
    </row>
    <row r="191" spans="1:9">
      <c r="A191" s="22"/>
      <c r="B191" s="21"/>
      <c r="C191" s="21"/>
      <c r="D191" s="22"/>
      <c r="E191" s="22"/>
      <c r="F191" s="22"/>
      <c r="G191" s="22"/>
      <c r="H191" s="17"/>
      <c r="I191" s="22"/>
    </row>
    <row r="192" spans="1:9">
      <c r="A192" s="22"/>
      <c r="B192" s="21"/>
      <c r="C192" s="21"/>
      <c r="D192" s="22"/>
      <c r="E192" s="22"/>
      <c r="F192" s="22"/>
      <c r="G192" s="22"/>
      <c r="H192" s="17"/>
      <c r="I192" s="22"/>
    </row>
    <row r="193" spans="1:9">
      <c r="A193" s="22"/>
      <c r="B193" s="21"/>
      <c r="C193" s="21"/>
      <c r="D193" s="22"/>
      <c r="E193" s="22"/>
      <c r="F193" s="22"/>
      <c r="G193" s="22"/>
      <c r="H193" s="17"/>
      <c r="I193" s="22"/>
    </row>
    <row r="194" spans="1:9">
      <c r="A194" s="22"/>
      <c r="B194" s="21"/>
      <c r="C194" s="21"/>
      <c r="D194" s="22"/>
      <c r="E194" s="22"/>
      <c r="F194" s="22"/>
      <c r="G194" s="22"/>
      <c r="H194" s="17"/>
      <c r="I194" s="22"/>
    </row>
    <row r="195" spans="1:9">
      <c r="A195" s="22"/>
      <c r="B195" s="21"/>
      <c r="C195" s="21"/>
      <c r="D195" s="22"/>
      <c r="E195" s="22"/>
      <c r="F195" s="22"/>
      <c r="G195" s="22"/>
      <c r="H195" s="17"/>
      <c r="I195" s="22"/>
    </row>
    <row r="196" spans="1:9">
      <c r="A196" s="22"/>
      <c r="B196" s="21"/>
      <c r="C196" s="21"/>
      <c r="D196" s="22"/>
      <c r="E196" s="22"/>
      <c r="F196" s="22"/>
      <c r="G196" s="22"/>
      <c r="H196" s="17"/>
      <c r="I196" s="22"/>
    </row>
    <row r="197" spans="1:9">
      <c r="A197" s="22"/>
      <c r="B197" s="21"/>
      <c r="C197" s="21"/>
      <c r="D197" s="22"/>
      <c r="E197" s="22"/>
      <c r="F197" s="22"/>
      <c r="G197" s="22"/>
      <c r="H197" s="17"/>
      <c r="I197" s="22"/>
    </row>
    <row r="198" spans="1:9">
      <c r="A198" s="22"/>
      <c r="B198" s="21"/>
      <c r="C198" s="21"/>
      <c r="D198" s="22"/>
      <c r="E198" s="22"/>
      <c r="F198" s="22"/>
      <c r="G198" s="22"/>
      <c r="H198" s="17"/>
      <c r="I198" s="22"/>
    </row>
    <row r="199" spans="1:9">
      <c r="A199" s="22"/>
      <c r="B199" s="21"/>
      <c r="C199" s="21"/>
      <c r="D199" s="22"/>
      <c r="E199" s="22"/>
      <c r="F199" s="22"/>
      <c r="G199" s="22"/>
      <c r="H199" s="17"/>
      <c r="I199" s="22"/>
    </row>
    <row r="200" spans="1:9">
      <c r="A200" s="22"/>
      <c r="B200" s="21"/>
      <c r="C200" s="21"/>
      <c r="D200" s="22"/>
      <c r="E200" s="22"/>
      <c r="F200" s="22"/>
      <c r="G200" s="22"/>
      <c r="H200" s="17"/>
      <c r="I200" s="22"/>
    </row>
    <row r="201" spans="1:9">
      <c r="A201" s="22"/>
      <c r="B201" s="21"/>
      <c r="C201" s="21"/>
      <c r="D201" s="22"/>
      <c r="E201" s="22"/>
      <c r="F201" s="22"/>
      <c r="G201" s="22"/>
      <c r="H201" s="17"/>
      <c r="I201" s="22"/>
    </row>
    <row r="202" spans="1:9">
      <c r="A202" s="22"/>
      <c r="B202" s="21"/>
      <c r="C202" s="21"/>
      <c r="D202" s="22"/>
      <c r="E202" s="22"/>
      <c r="F202" s="22"/>
      <c r="G202" s="22"/>
      <c r="H202" s="17"/>
      <c r="I202" s="22"/>
    </row>
    <row r="203" spans="1:9">
      <c r="A203" s="22"/>
      <c r="B203" s="21"/>
      <c r="C203" s="21"/>
      <c r="D203" s="22"/>
      <c r="E203" s="22"/>
      <c r="F203" s="22"/>
      <c r="G203" s="22"/>
      <c r="H203" s="17"/>
      <c r="I203" s="22"/>
    </row>
    <row r="204" spans="1:9">
      <c r="A204" s="22"/>
      <c r="B204" s="21"/>
      <c r="C204" s="21"/>
      <c r="D204" s="22"/>
      <c r="E204" s="22"/>
      <c r="F204" s="22"/>
      <c r="G204" s="22"/>
      <c r="H204" s="17"/>
      <c r="I204" s="22"/>
    </row>
    <row r="205" spans="1:9">
      <c r="A205" s="22"/>
      <c r="B205" s="21"/>
      <c r="C205" s="21"/>
      <c r="D205" s="22"/>
      <c r="E205" s="22"/>
      <c r="F205" s="22"/>
      <c r="G205" s="22"/>
      <c r="H205" s="17"/>
      <c r="I205" s="22"/>
    </row>
    <row r="206" spans="1:9">
      <c r="A206" s="22"/>
      <c r="B206" s="21"/>
      <c r="C206" s="21"/>
      <c r="D206" s="22"/>
      <c r="E206" s="22"/>
      <c r="F206" s="22"/>
      <c r="G206" s="22"/>
      <c r="H206" s="17"/>
      <c r="I206" s="22"/>
    </row>
    <row r="207" spans="1:9">
      <c r="A207" s="22"/>
      <c r="B207" s="21"/>
      <c r="C207" s="21"/>
      <c r="D207" s="22"/>
      <c r="E207" s="22"/>
      <c r="F207" s="22"/>
      <c r="G207" s="22"/>
      <c r="H207" s="17"/>
      <c r="I207" s="22"/>
    </row>
    <row r="208" spans="1:9">
      <c r="A208" s="22"/>
      <c r="B208" s="21"/>
      <c r="C208" s="21"/>
      <c r="D208" s="22"/>
      <c r="E208" s="22"/>
      <c r="F208" s="22"/>
      <c r="G208" s="22"/>
      <c r="H208" s="17"/>
      <c r="I208" s="22"/>
    </row>
    <row r="209" spans="1:9">
      <c r="A209" s="22"/>
      <c r="B209" s="21"/>
      <c r="C209" s="21"/>
      <c r="D209" s="22"/>
      <c r="E209" s="22"/>
      <c r="F209" s="22"/>
      <c r="G209" s="22"/>
      <c r="H209" s="17"/>
      <c r="I209" s="22"/>
    </row>
    <row r="210" spans="1:9">
      <c r="A210" s="22"/>
      <c r="B210" s="21"/>
      <c r="C210" s="21"/>
      <c r="D210" s="22"/>
      <c r="E210" s="22"/>
      <c r="F210" s="22"/>
      <c r="G210" s="22"/>
      <c r="H210" s="17"/>
      <c r="I210" s="22"/>
    </row>
    <row r="211" spans="1:9">
      <c r="A211" s="22"/>
      <c r="B211" s="21"/>
      <c r="C211" s="21"/>
      <c r="D211" s="22"/>
      <c r="E211" s="22"/>
      <c r="F211" s="22"/>
      <c r="G211" s="22"/>
      <c r="H211" s="17"/>
      <c r="I211" s="22"/>
    </row>
    <row r="212" spans="1:9">
      <c r="A212" s="22"/>
      <c r="B212" s="21"/>
      <c r="C212" s="21"/>
      <c r="D212" s="22"/>
      <c r="E212" s="22"/>
      <c r="F212" s="22"/>
      <c r="G212" s="22"/>
      <c r="H212" s="17"/>
      <c r="I212" s="22"/>
    </row>
    <row r="213" spans="1:9">
      <c r="A213" s="22"/>
      <c r="B213" s="21"/>
      <c r="C213" s="21"/>
      <c r="D213" s="22"/>
      <c r="E213" s="22"/>
      <c r="F213" s="22"/>
      <c r="G213" s="22"/>
      <c r="H213" s="17"/>
      <c r="I213" s="22"/>
    </row>
    <row r="214" spans="1:9">
      <c r="A214" s="22"/>
      <c r="B214" s="21"/>
      <c r="C214" s="21"/>
      <c r="D214" s="22"/>
      <c r="E214" s="22"/>
      <c r="F214" s="22"/>
      <c r="G214" s="22"/>
      <c r="H214" s="17"/>
      <c r="I214" s="22"/>
    </row>
    <row r="215" spans="1:9">
      <c r="A215" s="22"/>
      <c r="B215" s="21"/>
      <c r="C215" s="21"/>
      <c r="D215" s="22"/>
      <c r="E215" s="22"/>
      <c r="F215" s="22"/>
      <c r="G215" s="22"/>
      <c r="H215" s="17"/>
      <c r="I215" s="22"/>
    </row>
    <row r="216" spans="1:9">
      <c r="A216" s="22"/>
      <c r="B216" s="21"/>
      <c r="C216" s="21"/>
      <c r="D216" s="22"/>
      <c r="E216" s="22"/>
      <c r="F216" s="22"/>
      <c r="G216" s="22"/>
      <c r="H216" s="17"/>
      <c r="I216" s="22"/>
    </row>
    <row r="217" spans="1:9">
      <c r="A217" s="22"/>
      <c r="B217" s="21"/>
      <c r="C217" s="21"/>
      <c r="D217" s="22"/>
      <c r="E217" s="22"/>
      <c r="F217" s="22"/>
      <c r="G217" s="22"/>
      <c r="H217" s="17"/>
      <c r="I217" s="22"/>
    </row>
    <row r="218" spans="1:9">
      <c r="A218" s="22"/>
      <c r="B218" s="21"/>
      <c r="C218" s="21"/>
      <c r="D218" s="22"/>
      <c r="E218" s="22"/>
      <c r="F218" s="22"/>
      <c r="G218" s="22"/>
      <c r="H218" s="17"/>
      <c r="I218" s="22"/>
    </row>
    <row r="219" spans="1:9">
      <c r="A219" s="22"/>
      <c r="B219" s="21"/>
      <c r="C219" s="21"/>
      <c r="D219" s="22"/>
      <c r="E219" s="22"/>
      <c r="F219" s="22"/>
      <c r="G219" s="22"/>
      <c r="H219" s="17"/>
      <c r="I219" s="22"/>
    </row>
    <row r="220" spans="1:9">
      <c r="A220" s="22"/>
      <c r="B220" s="21"/>
      <c r="C220" s="21"/>
      <c r="D220" s="22"/>
      <c r="E220" s="22"/>
      <c r="F220" s="22"/>
      <c r="G220" s="22"/>
      <c r="H220" s="17"/>
      <c r="I220" s="22"/>
    </row>
    <row r="221" spans="1:9">
      <c r="A221" s="22"/>
      <c r="B221" s="21"/>
      <c r="C221" s="21"/>
      <c r="D221" s="22"/>
      <c r="E221" s="22"/>
      <c r="F221" s="22"/>
      <c r="G221" s="22"/>
      <c r="H221" s="17"/>
      <c r="I221" s="22"/>
    </row>
    <row r="222" spans="1:9">
      <c r="A222" s="22"/>
      <c r="B222" s="21"/>
      <c r="C222" s="21"/>
      <c r="D222" s="22"/>
      <c r="E222" s="22"/>
      <c r="F222" s="22"/>
      <c r="G222" s="22"/>
      <c r="H222" s="17"/>
      <c r="I222" s="22"/>
    </row>
    <row r="223" spans="1:9">
      <c r="A223" s="22"/>
      <c r="B223" s="21"/>
      <c r="C223" s="21"/>
      <c r="D223" s="22"/>
      <c r="E223" s="22"/>
      <c r="F223" s="22"/>
      <c r="G223" s="22"/>
      <c r="H223" s="17"/>
      <c r="I223" s="22"/>
    </row>
    <row r="224" spans="1:9">
      <c r="A224" s="22"/>
      <c r="B224" s="21"/>
      <c r="C224" s="21"/>
      <c r="D224" s="22"/>
      <c r="E224" s="22"/>
      <c r="F224" s="22"/>
      <c r="G224" s="22"/>
      <c r="H224" s="17"/>
      <c r="I224" s="22"/>
    </row>
    <row r="225" spans="1:9">
      <c r="A225" s="22"/>
      <c r="B225" s="21"/>
      <c r="C225" s="21"/>
      <c r="D225" s="22"/>
      <c r="E225" s="22"/>
      <c r="F225" s="22"/>
      <c r="G225" s="22"/>
      <c r="H225" s="17"/>
      <c r="I225" s="22"/>
    </row>
    <row r="226" spans="1:9">
      <c r="A226" s="22"/>
      <c r="B226" s="21"/>
      <c r="C226" s="21"/>
      <c r="D226" s="22"/>
      <c r="E226" s="22"/>
      <c r="F226" s="22"/>
      <c r="G226" s="22"/>
      <c r="H226" s="17"/>
      <c r="I226" s="22"/>
    </row>
    <row r="227" spans="1:9">
      <c r="A227" s="22"/>
      <c r="B227" s="21"/>
      <c r="C227" s="21"/>
      <c r="D227" s="22"/>
      <c r="E227" s="22"/>
      <c r="F227" s="22"/>
      <c r="G227" s="22"/>
      <c r="H227" s="17"/>
      <c r="I227" s="22"/>
    </row>
    <row r="228" spans="1:9">
      <c r="A228" s="22"/>
      <c r="B228" s="21"/>
      <c r="C228" s="21"/>
      <c r="D228" s="22"/>
      <c r="E228" s="22"/>
      <c r="F228" s="22"/>
      <c r="G228" s="22"/>
      <c r="H228" s="17"/>
      <c r="I228" s="22"/>
    </row>
    <row r="229" spans="1:9">
      <c r="A229" s="22"/>
      <c r="B229" s="21"/>
      <c r="C229" s="21"/>
      <c r="D229" s="22"/>
      <c r="E229" s="22"/>
      <c r="F229" s="22"/>
      <c r="G229" s="22"/>
      <c r="H229" s="17"/>
      <c r="I229" s="22"/>
    </row>
    <row r="230" spans="1:9">
      <c r="A230" s="22"/>
      <c r="B230" s="21"/>
      <c r="C230" s="21"/>
      <c r="D230" s="22"/>
      <c r="E230" s="22"/>
      <c r="F230" s="22"/>
      <c r="G230" s="22"/>
      <c r="H230" s="17"/>
      <c r="I230" s="22"/>
    </row>
    <row r="231" spans="1:9">
      <c r="A231" s="22"/>
      <c r="B231" s="21"/>
      <c r="C231" s="21"/>
      <c r="D231" s="22"/>
      <c r="E231" s="22"/>
      <c r="F231" s="22"/>
      <c r="G231" s="22"/>
      <c r="H231" s="17"/>
      <c r="I231" s="22"/>
    </row>
    <row r="232" spans="1:9">
      <c r="A232" s="22"/>
      <c r="B232" s="21"/>
      <c r="C232" s="21"/>
      <c r="D232" s="22"/>
      <c r="E232" s="22"/>
      <c r="F232" s="22"/>
      <c r="G232" s="22"/>
      <c r="H232" s="17"/>
      <c r="I232" s="22"/>
    </row>
    <row r="233" spans="1:9">
      <c r="A233" s="22"/>
      <c r="B233" s="21"/>
      <c r="C233" s="21"/>
      <c r="D233" s="22"/>
      <c r="E233" s="22"/>
      <c r="F233" s="22"/>
      <c r="G233" s="22"/>
      <c r="H233" s="17"/>
      <c r="I233" s="22"/>
    </row>
    <row r="234" spans="1:9">
      <c r="A234" s="22"/>
      <c r="B234" s="21"/>
      <c r="C234" s="21"/>
      <c r="D234" s="22"/>
      <c r="E234" s="22"/>
      <c r="F234" s="22"/>
      <c r="G234" s="22"/>
      <c r="H234" s="17"/>
      <c r="I234" s="22"/>
    </row>
    <row r="235" spans="1:9">
      <c r="A235" s="22"/>
      <c r="B235" s="21"/>
      <c r="C235" s="21"/>
      <c r="D235" s="22"/>
      <c r="E235" s="22"/>
      <c r="F235" s="22"/>
      <c r="G235" s="22"/>
      <c r="H235" s="17"/>
      <c r="I235" s="22"/>
    </row>
    <row r="236" spans="1:9">
      <c r="A236" s="22"/>
      <c r="B236" s="21"/>
      <c r="C236" s="21"/>
      <c r="D236" s="22"/>
      <c r="E236" s="22"/>
      <c r="F236" s="22"/>
      <c r="G236" s="22"/>
      <c r="H236" s="17"/>
      <c r="I236" s="22"/>
    </row>
    <row r="237" spans="1:9">
      <c r="A237" s="22"/>
      <c r="B237" s="21"/>
      <c r="C237" s="21"/>
      <c r="D237" s="22"/>
      <c r="E237" s="22"/>
      <c r="F237" s="22"/>
      <c r="G237" s="22"/>
      <c r="H237" s="17"/>
      <c r="I237" s="22"/>
    </row>
    <row r="238" spans="1:9">
      <c r="A238" s="22"/>
      <c r="B238" s="21"/>
      <c r="C238" s="21"/>
      <c r="D238" s="22"/>
      <c r="E238" s="22"/>
      <c r="F238" s="22"/>
      <c r="G238" s="22"/>
      <c r="H238" s="17"/>
      <c r="I238" s="22"/>
    </row>
    <row r="239" spans="1:9">
      <c r="A239" s="22"/>
      <c r="B239" s="21"/>
      <c r="C239" s="21"/>
      <c r="D239" s="22"/>
      <c r="E239" s="22"/>
      <c r="F239" s="22"/>
      <c r="G239" s="22"/>
      <c r="H239" s="17"/>
      <c r="I239" s="22"/>
    </row>
    <row r="240" spans="1:9">
      <c r="A240" s="22"/>
      <c r="B240" s="21"/>
      <c r="C240" s="21"/>
      <c r="D240" s="22"/>
      <c r="E240" s="22"/>
      <c r="F240" s="22"/>
      <c r="G240" s="22"/>
      <c r="H240" s="17"/>
      <c r="I240" s="22"/>
    </row>
    <row r="241" spans="1:9">
      <c r="A241" s="22"/>
      <c r="B241" s="21"/>
      <c r="C241" s="21"/>
      <c r="D241" s="22"/>
      <c r="E241" s="22"/>
      <c r="F241" s="22"/>
      <c r="G241" s="22"/>
      <c r="H241" s="17"/>
      <c r="I241" s="22"/>
    </row>
    <row r="242" spans="1:9">
      <c r="A242" s="22"/>
      <c r="B242" s="21"/>
      <c r="C242" s="21"/>
      <c r="D242" s="22"/>
      <c r="E242" s="22"/>
      <c r="F242" s="22"/>
      <c r="G242" s="22"/>
      <c r="H242" s="17"/>
      <c r="I242" s="22"/>
    </row>
    <row r="243" spans="1:9">
      <c r="A243" s="22"/>
      <c r="B243" s="21"/>
      <c r="C243" s="21"/>
      <c r="D243" s="22"/>
      <c r="E243" s="22"/>
      <c r="F243" s="22"/>
      <c r="G243" s="22"/>
      <c r="H243" s="17"/>
      <c r="I243" s="22"/>
    </row>
    <row r="244" spans="1:9">
      <c r="A244" s="22"/>
      <c r="B244" s="21"/>
      <c r="C244" s="21"/>
      <c r="D244" s="22"/>
      <c r="E244" s="22"/>
      <c r="F244" s="22"/>
      <c r="G244" s="22"/>
      <c r="H244" s="17"/>
      <c r="I244" s="22"/>
    </row>
    <row r="245" spans="1:9">
      <c r="A245" s="22"/>
      <c r="B245" s="21"/>
      <c r="C245" s="21"/>
      <c r="D245" s="22"/>
      <c r="E245" s="22"/>
      <c r="F245" s="22"/>
      <c r="G245" s="22"/>
      <c r="H245" s="17"/>
      <c r="I245" s="22"/>
    </row>
    <row r="246" spans="1:9">
      <c r="A246" s="22"/>
      <c r="B246" s="21"/>
      <c r="C246" s="21"/>
      <c r="D246" s="22"/>
      <c r="E246" s="22"/>
      <c r="F246" s="22"/>
      <c r="G246" s="22"/>
      <c r="H246" s="17"/>
      <c r="I246" s="22"/>
    </row>
    <row r="247" spans="1:9">
      <c r="A247" s="22"/>
      <c r="B247" s="21"/>
      <c r="C247" s="21"/>
      <c r="D247" s="22"/>
      <c r="E247" s="22"/>
      <c r="F247" s="22"/>
      <c r="G247" s="22"/>
      <c r="H247" s="17"/>
      <c r="I247" s="22"/>
    </row>
    <row r="248" spans="1:9">
      <c r="A248" s="22"/>
      <c r="B248" s="21"/>
      <c r="C248" s="21"/>
      <c r="D248" s="22"/>
      <c r="E248" s="22"/>
      <c r="F248" s="22"/>
      <c r="G248" s="22"/>
      <c r="H248" s="17"/>
      <c r="I248" s="22"/>
    </row>
    <row r="249" spans="1:9">
      <c r="A249" s="22"/>
      <c r="B249" s="21"/>
      <c r="C249" s="21"/>
      <c r="D249" s="22"/>
      <c r="E249" s="22"/>
      <c r="F249" s="22"/>
      <c r="G249" s="22"/>
      <c r="H249" s="17"/>
      <c r="I249" s="22"/>
    </row>
    <row r="250" spans="1:9">
      <c r="A250" s="22"/>
      <c r="B250" s="21"/>
      <c r="C250" s="21"/>
      <c r="D250" s="22"/>
      <c r="E250" s="22"/>
      <c r="F250" s="22"/>
      <c r="G250" s="22"/>
      <c r="H250" s="17"/>
      <c r="I250" s="22"/>
    </row>
    <row r="251" spans="1:9">
      <c r="A251" s="22"/>
      <c r="B251" s="21"/>
      <c r="C251" s="21"/>
      <c r="D251" s="22"/>
      <c r="E251" s="22"/>
      <c r="F251" s="22"/>
      <c r="G251" s="22"/>
      <c r="H251" s="17"/>
      <c r="I251" s="22"/>
    </row>
    <row r="252" spans="1:9">
      <c r="A252" s="22"/>
      <c r="B252" s="21"/>
      <c r="C252" s="21"/>
      <c r="D252" s="22"/>
      <c r="E252" s="22"/>
      <c r="F252" s="22"/>
      <c r="G252" s="22"/>
      <c r="H252" s="17"/>
      <c r="I252" s="22"/>
    </row>
    <row r="253" spans="1:9">
      <c r="A253" s="22"/>
      <c r="B253" s="21"/>
      <c r="C253" s="21"/>
      <c r="D253" s="22"/>
      <c r="E253" s="22"/>
      <c r="F253" s="22"/>
      <c r="G253" s="22"/>
      <c r="H253" s="17"/>
      <c r="I253" s="22"/>
    </row>
    <row r="254" spans="1:9">
      <c r="A254" s="22"/>
      <c r="B254" s="21"/>
      <c r="C254" s="21"/>
      <c r="D254" s="22"/>
      <c r="E254" s="22"/>
      <c r="F254" s="22"/>
      <c r="G254" s="22"/>
      <c r="H254" s="17"/>
      <c r="I254" s="22"/>
    </row>
    <row r="255" spans="1:9">
      <c r="A255" s="22"/>
      <c r="B255" s="21"/>
      <c r="C255" s="21"/>
      <c r="D255" s="22"/>
      <c r="E255" s="22"/>
      <c r="F255" s="22"/>
      <c r="G255" s="22"/>
      <c r="H255" s="17"/>
      <c r="I255" s="22"/>
    </row>
    <row r="256" spans="1:9">
      <c r="A256" s="22"/>
      <c r="B256" s="21"/>
      <c r="C256" s="21"/>
      <c r="D256" s="22"/>
      <c r="E256" s="22"/>
      <c r="F256" s="22"/>
      <c r="G256" s="22"/>
      <c r="H256" s="17"/>
      <c r="I256" s="22"/>
    </row>
    <row r="257" spans="1:9">
      <c r="A257" s="22"/>
      <c r="B257" s="21"/>
      <c r="C257" s="21"/>
      <c r="D257" s="22"/>
      <c r="E257" s="22"/>
      <c r="F257" s="22"/>
      <c r="G257" s="22"/>
      <c r="H257" s="17"/>
      <c r="I257" s="22"/>
    </row>
    <row r="258" spans="1:9">
      <c r="A258" s="22"/>
      <c r="B258" s="21"/>
      <c r="C258" s="21"/>
      <c r="D258" s="22"/>
      <c r="E258" s="22"/>
      <c r="F258" s="22"/>
      <c r="G258" s="22"/>
      <c r="H258" s="17"/>
      <c r="I258" s="22"/>
    </row>
    <row r="259" spans="1:9">
      <c r="A259" s="22"/>
      <c r="B259" s="21"/>
      <c r="C259" s="21"/>
      <c r="D259" s="22"/>
      <c r="E259" s="22"/>
      <c r="F259" s="22"/>
      <c r="G259" s="22"/>
      <c r="H259" s="17"/>
      <c r="I259" s="22"/>
    </row>
    <row r="260" spans="1:9">
      <c r="A260" s="22"/>
      <c r="B260" s="21"/>
      <c r="C260" s="21"/>
      <c r="D260" s="22"/>
      <c r="E260" s="22"/>
      <c r="F260" s="22"/>
      <c r="G260" s="22"/>
      <c r="H260" s="17"/>
      <c r="I260" s="22"/>
    </row>
    <row r="261" spans="1:9">
      <c r="A261" s="22"/>
      <c r="B261" s="21"/>
      <c r="C261" s="21"/>
      <c r="D261" s="22"/>
      <c r="E261" s="22"/>
      <c r="F261" s="22"/>
      <c r="G261" s="22"/>
      <c r="H261" s="17"/>
      <c r="I261" s="22"/>
    </row>
    <row r="262" spans="1:9">
      <c r="A262" s="22"/>
      <c r="B262" s="21"/>
      <c r="C262" s="21"/>
      <c r="D262" s="22"/>
      <c r="E262" s="22"/>
      <c r="F262" s="22"/>
      <c r="G262" s="22"/>
      <c r="H262" s="17"/>
      <c r="I262" s="22"/>
    </row>
    <row r="263" spans="1:9">
      <c r="A263" s="22"/>
      <c r="B263" s="21"/>
      <c r="C263" s="21"/>
      <c r="D263" s="22"/>
      <c r="E263" s="22"/>
      <c r="F263" s="22"/>
      <c r="G263" s="22"/>
      <c r="H263" s="17"/>
      <c r="I263" s="22"/>
    </row>
    <row r="264" spans="1:9">
      <c r="A264" s="22"/>
      <c r="B264" s="21"/>
      <c r="C264" s="21"/>
      <c r="D264" s="22"/>
      <c r="E264" s="22"/>
      <c r="F264" s="22"/>
      <c r="G264" s="22"/>
      <c r="H264" s="17"/>
      <c r="I264" s="22"/>
    </row>
    <row r="265" spans="1:9">
      <c r="A265" s="22"/>
      <c r="B265" s="21"/>
      <c r="C265" s="21"/>
      <c r="D265" s="22"/>
      <c r="E265" s="22"/>
      <c r="F265" s="22"/>
      <c r="G265" s="22"/>
      <c r="H265" s="17"/>
      <c r="I265" s="22"/>
    </row>
    <row r="266" spans="1:9">
      <c r="A266" s="22"/>
      <c r="B266" s="21"/>
      <c r="C266" s="21"/>
      <c r="D266" s="22"/>
      <c r="E266" s="22"/>
      <c r="F266" s="22"/>
      <c r="G266" s="22"/>
      <c r="H266" s="17"/>
      <c r="I266" s="22"/>
    </row>
    <row r="267" spans="1:9">
      <c r="A267" s="22"/>
      <c r="B267" s="21"/>
      <c r="C267" s="21"/>
      <c r="D267" s="22"/>
      <c r="E267" s="22"/>
      <c r="F267" s="22"/>
      <c r="G267" s="22"/>
      <c r="H267" s="17"/>
      <c r="I267" s="22"/>
    </row>
    <row r="268" spans="1:9">
      <c r="A268" s="22"/>
      <c r="B268" s="21"/>
      <c r="C268" s="21"/>
      <c r="D268" s="22"/>
      <c r="E268" s="22"/>
      <c r="F268" s="22"/>
      <c r="G268" s="22"/>
      <c r="H268" s="17"/>
      <c r="I268" s="22"/>
    </row>
    <row r="269" spans="1:9">
      <c r="A269" s="22"/>
      <c r="B269" s="21"/>
      <c r="C269" s="21"/>
      <c r="D269" s="22"/>
      <c r="E269" s="22"/>
      <c r="F269" s="22"/>
      <c r="G269" s="22"/>
      <c r="H269" s="17"/>
      <c r="I269" s="22"/>
    </row>
    <row r="270" spans="1:9">
      <c r="A270" s="22"/>
      <c r="B270" s="21"/>
      <c r="C270" s="21"/>
      <c r="D270" s="22"/>
      <c r="E270" s="22"/>
      <c r="F270" s="22"/>
      <c r="G270" s="22"/>
      <c r="H270" s="17"/>
      <c r="I270" s="22"/>
    </row>
    <row r="271" spans="1:9">
      <c r="A271" s="22"/>
      <c r="B271" s="21"/>
      <c r="C271" s="21"/>
      <c r="D271" s="22"/>
      <c r="E271" s="22"/>
      <c r="F271" s="22"/>
      <c r="G271" s="22"/>
      <c r="H271" s="17"/>
      <c r="I271" s="22"/>
    </row>
    <row r="272" spans="1:9">
      <c r="A272" s="22"/>
      <c r="B272" s="21"/>
      <c r="C272" s="21"/>
      <c r="D272" s="22"/>
      <c r="E272" s="22"/>
      <c r="F272" s="22"/>
      <c r="G272" s="22"/>
      <c r="H272" s="17"/>
      <c r="I272" s="22"/>
    </row>
    <row r="273" spans="1:9">
      <c r="A273" s="22"/>
      <c r="B273" s="21"/>
      <c r="C273" s="21"/>
      <c r="D273" s="22"/>
      <c r="E273" s="22"/>
      <c r="F273" s="22"/>
      <c r="G273" s="22"/>
      <c r="H273" s="17"/>
      <c r="I273" s="22"/>
    </row>
    <row r="274" spans="1:9">
      <c r="A274" s="22"/>
      <c r="B274" s="21"/>
      <c r="C274" s="21"/>
      <c r="D274" s="22"/>
      <c r="E274" s="22"/>
      <c r="F274" s="22"/>
      <c r="G274" s="22"/>
      <c r="H274" s="17"/>
      <c r="I274" s="22"/>
    </row>
    <row r="275" spans="1:9">
      <c r="A275" s="22"/>
      <c r="B275" s="21"/>
      <c r="C275" s="21"/>
      <c r="D275" s="22"/>
      <c r="E275" s="22"/>
      <c r="F275" s="22"/>
      <c r="G275" s="22"/>
      <c r="H275" s="17"/>
      <c r="I275" s="22"/>
    </row>
    <row r="276" spans="1:9">
      <c r="A276" s="22"/>
      <c r="B276" s="21"/>
      <c r="C276" s="21"/>
      <c r="D276" s="22"/>
      <c r="E276" s="22"/>
      <c r="F276" s="22"/>
      <c r="G276" s="22"/>
      <c r="H276" s="17"/>
      <c r="I276" s="22"/>
    </row>
    <row r="277" spans="1:9">
      <c r="A277" s="22"/>
      <c r="B277" s="21"/>
      <c r="C277" s="21"/>
      <c r="D277" s="22"/>
      <c r="E277" s="22"/>
      <c r="F277" s="22"/>
      <c r="G277" s="22"/>
      <c r="H277" s="17"/>
      <c r="I277" s="22"/>
    </row>
    <row r="278" spans="1:9">
      <c r="A278" s="22"/>
      <c r="B278" s="21"/>
      <c r="C278" s="21"/>
      <c r="D278" s="22"/>
      <c r="E278" s="22"/>
      <c r="F278" s="22"/>
      <c r="G278" s="22"/>
      <c r="H278" s="17"/>
      <c r="I278" s="22"/>
    </row>
    <row r="279" spans="1:9">
      <c r="A279" s="22"/>
      <c r="B279" s="21"/>
      <c r="C279" s="21"/>
      <c r="D279" s="22"/>
      <c r="E279" s="22"/>
      <c r="F279" s="22"/>
      <c r="G279" s="22"/>
      <c r="H279" s="17"/>
      <c r="I279" s="22"/>
    </row>
    <row r="280" spans="1:9">
      <c r="A280" s="22"/>
      <c r="B280" s="21"/>
      <c r="C280" s="21"/>
      <c r="D280" s="22"/>
      <c r="E280" s="22"/>
      <c r="F280" s="22"/>
      <c r="G280" s="22"/>
      <c r="H280" s="17"/>
      <c r="I280" s="22"/>
    </row>
    <row r="281" spans="1:9">
      <c r="A281" s="22"/>
      <c r="B281" s="21"/>
      <c r="C281" s="21"/>
      <c r="D281" s="22"/>
      <c r="E281" s="22"/>
      <c r="F281" s="22"/>
      <c r="G281" s="22"/>
      <c r="H281" s="17"/>
      <c r="I281" s="22"/>
    </row>
    <row r="282" spans="1:9">
      <c r="A282" s="22"/>
      <c r="B282" s="21"/>
      <c r="C282" s="21"/>
      <c r="D282" s="22"/>
      <c r="E282" s="22"/>
      <c r="F282" s="22"/>
      <c r="G282" s="22"/>
      <c r="H282" s="17"/>
      <c r="I282" s="22"/>
    </row>
    <row r="283" spans="1:9">
      <c r="A283" s="22"/>
      <c r="B283" s="21"/>
      <c r="C283" s="21"/>
      <c r="D283" s="22"/>
      <c r="E283" s="22"/>
      <c r="F283" s="22"/>
      <c r="G283" s="22"/>
      <c r="H283" s="17"/>
      <c r="I283" s="22"/>
    </row>
    <row r="284" spans="1:9">
      <c r="A284" s="22"/>
      <c r="B284" s="21"/>
      <c r="C284" s="21"/>
      <c r="D284" s="22"/>
      <c r="E284" s="22"/>
      <c r="F284" s="22"/>
      <c r="G284" s="22"/>
      <c r="H284" s="17"/>
      <c r="I284" s="22"/>
    </row>
    <row r="285" spans="1:9">
      <c r="A285" s="22"/>
      <c r="B285" s="21"/>
      <c r="C285" s="21"/>
      <c r="D285" s="22"/>
      <c r="E285" s="22"/>
      <c r="F285" s="22"/>
      <c r="G285" s="22"/>
      <c r="H285" s="17"/>
      <c r="I285" s="22"/>
    </row>
    <row r="286" spans="1:9">
      <c r="A286" s="22"/>
      <c r="B286" s="21"/>
      <c r="C286" s="21"/>
      <c r="D286" s="22"/>
      <c r="E286" s="22"/>
      <c r="F286" s="22"/>
      <c r="G286" s="22"/>
      <c r="H286" s="17"/>
      <c r="I286" s="22"/>
    </row>
    <row r="287" spans="1:9">
      <c r="A287" s="22"/>
      <c r="B287" s="21"/>
      <c r="C287" s="21"/>
      <c r="D287" s="22"/>
      <c r="E287" s="22"/>
      <c r="F287" s="22"/>
      <c r="G287" s="22"/>
      <c r="H287" s="17"/>
      <c r="I287" s="22"/>
    </row>
    <row r="288" spans="1:9">
      <c r="A288" s="22"/>
      <c r="B288" s="21"/>
      <c r="C288" s="21"/>
      <c r="D288" s="22"/>
      <c r="E288" s="22"/>
      <c r="F288" s="22"/>
      <c r="G288" s="22"/>
      <c r="H288" s="17"/>
      <c r="I288" s="22"/>
    </row>
    <row r="289" spans="1:9">
      <c r="A289" s="22"/>
      <c r="B289" s="21"/>
      <c r="C289" s="21"/>
      <c r="D289" s="22"/>
      <c r="E289" s="22"/>
      <c r="F289" s="22"/>
      <c r="G289" s="22"/>
      <c r="H289" s="17"/>
      <c r="I289" s="22"/>
    </row>
    <row r="290" spans="1:9">
      <c r="A290" s="22"/>
      <c r="B290" s="21"/>
      <c r="C290" s="21"/>
      <c r="D290" s="22"/>
      <c r="E290" s="22"/>
      <c r="F290" s="22"/>
      <c r="G290" s="22"/>
      <c r="H290" s="17"/>
      <c r="I290" s="22"/>
    </row>
    <row r="291" spans="1:9">
      <c r="A291" s="22"/>
      <c r="B291" s="21"/>
      <c r="C291" s="21"/>
      <c r="D291" s="22"/>
      <c r="E291" s="22"/>
      <c r="F291" s="22"/>
      <c r="G291" s="22"/>
      <c r="H291" s="17"/>
      <c r="I291" s="22"/>
    </row>
    <row r="292" spans="1:9">
      <c r="A292" s="22"/>
      <c r="B292" s="21"/>
      <c r="C292" s="21"/>
      <c r="D292" s="22"/>
      <c r="E292" s="22"/>
      <c r="F292" s="22"/>
      <c r="G292" s="22"/>
      <c r="H292" s="17"/>
      <c r="I292" s="22"/>
    </row>
    <row r="293" spans="1:9">
      <c r="A293" s="22"/>
      <c r="B293" s="21"/>
      <c r="C293" s="21"/>
      <c r="D293" s="22"/>
      <c r="E293" s="22"/>
      <c r="F293" s="22"/>
      <c r="G293" s="22"/>
      <c r="H293" s="17"/>
      <c r="I293" s="22"/>
    </row>
    <row r="294" spans="1:9">
      <c r="A294" s="22"/>
      <c r="B294" s="21"/>
      <c r="C294" s="21"/>
      <c r="D294" s="22"/>
      <c r="E294" s="22"/>
      <c r="F294" s="22"/>
      <c r="G294" s="22"/>
      <c r="H294" s="17"/>
      <c r="I294" s="22"/>
    </row>
    <row r="295" spans="1:9">
      <c r="A295" s="22"/>
      <c r="B295" s="21"/>
      <c r="C295" s="21"/>
      <c r="D295" s="22"/>
      <c r="E295" s="22"/>
      <c r="F295" s="22"/>
      <c r="G295" s="22"/>
      <c r="H295" s="17"/>
      <c r="I295" s="22"/>
    </row>
    <row r="296" spans="1:9">
      <c r="A296" s="22"/>
      <c r="B296" s="21"/>
      <c r="C296" s="21"/>
      <c r="D296" s="22"/>
      <c r="E296" s="22"/>
      <c r="F296" s="22"/>
      <c r="G296" s="22"/>
      <c r="H296" s="17"/>
      <c r="I296" s="22"/>
    </row>
    <row r="297" spans="1:9">
      <c r="A297" s="22"/>
      <c r="B297" s="21"/>
      <c r="C297" s="21"/>
      <c r="D297" s="22"/>
      <c r="E297" s="22"/>
      <c r="F297" s="22"/>
      <c r="G297" s="22"/>
      <c r="H297" s="17"/>
      <c r="I297" s="22"/>
    </row>
    <row r="298" spans="1:9">
      <c r="A298" s="22"/>
      <c r="B298" s="21"/>
      <c r="C298" s="21"/>
      <c r="D298" s="22"/>
      <c r="E298" s="22"/>
      <c r="F298" s="22"/>
      <c r="G298" s="22"/>
      <c r="H298" s="17"/>
      <c r="I298" s="22"/>
    </row>
    <row r="299" spans="1:9">
      <c r="A299" s="22"/>
      <c r="B299" s="21"/>
      <c r="C299" s="21"/>
      <c r="D299" s="22"/>
      <c r="E299" s="22"/>
      <c r="F299" s="22"/>
      <c r="G299" s="22"/>
      <c r="H299" s="17"/>
      <c r="I299" s="22"/>
    </row>
    <row r="300" spans="1:9">
      <c r="A300" s="22"/>
      <c r="B300" s="21"/>
      <c r="C300" s="21"/>
      <c r="D300" s="22"/>
      <c r="E300" s="22"/>
      <c r="F300" s="22"/>
      <c r="G300" s="22"/>
      <c r="H300" s="17"/>
      <c r="I300" s="22"/>
    </row>
    <row r="301" spans="1:9">
      <c r="A301" s="22"/>
      <c r="B301" s="21"/>
      <c r="C301" s="21"/>
      <c r="D301" s="22"/>
      <c r="E301" s="22"/>
      <c r="F301" s="22"/>
      <c r="G301" s="22"/>
      <c r="H301" s="17"/>
      <c r="I301" s="22"/>
    </row>
    <row r="302" spans="1:9">
      <c r="A302" s="22"/>
      <c r="B302" s="21"/>
      <c r="C302" s="21"/>
      <c r="D302" s="22"/>
      <c r="E302" s="22"/>
      <c r="F302" s="22"/>
      <c r="G302" s="22"/>
      <c r="H302" s="17"/>
      <c r="I302" s="22"/>
    </row>
    <row r="303" spans="1:9">
      <c r="A303" s="22"/>
      <c r="B303" s="21"/>
      <c r="C303" s="21"/>
      <c r="D303" s="22"/>
      <c r="E303" s="22"/>
      <c r="F303" s="22"/>
      <c r="G303" s="22"/>
      <c r="H303" s="17"/>
      <c r="I303" s="22"/>
    </row>
    <row r="304" spans="1:9">
      <c r="A304" s="22"/>
      <c r="B304" s="21"/>
      <c r="C304" s="21"/>
      <c r="D304" s="22"/>
      <c r="E304" s="22"/>
      <c r="F304" s="22"/>
      <c r="G304" s="22"/>
      <c r="H304" s="17"/>
      <c r="I304" s="22"/>
    </row>
    <row r="305" spans="1:9">
      <c r="A305" s="22"/>
      <c r="B305" s="21"/>
      <c r="C305" s="21"/>
      <c r="D305" s="22"/>
      <c r="E305" s="22"/>
      <c r="F305" s="22"/>
      <c r="G305" s="22"/>
      <c r="H305" s="17"/>
      <c r="I305" s="22"/>
    </row>
    <row r="306" spans="1:9">
      <c r="A306" s="22"/>
      <c r="B306" s="21"/>
      <c r="C306" s="21"/>
      <c r="D306" s="22"/>
      <c r="E306" s="22"/>
      <c r="F306" s="22"/>
      <c r="G306" s="22"/>
      <c r="H306" s="17"/>
      <c r="I306" s="22"/>
    </row>
    <row r="307" spans="1:9">
      <c r="A307" s="22"/>
      <c r="B307" s="21"/>
      <c r="C307" s="21"/>
      <c r="D307" s="22"/>
      <c r="E307" s="22"/>
      <c r="F307" s="22"/>
      <c r="G307" s="22"/>
      <c r="H307" s="17"/>
      <c r="I307" s="22"/>
    </row>
    <row r="308" spans="1:9">
      <c r="A308" s="22"/>
      <c r="B308" s="21"/>
      <c r="C308" s="21"/>
      <c r="D308" s="22"/>
      <c r="E308" s="22"/>
      <c r="F308" s="22"/>
      <c r="G308" s="22"/>
      <c r="H308" s="17"/>
      <c r="I308" s="22"/>
    </row>
    <row r="309" spans="1:9">
      <c r="A309" s="22"/>
      <c r="B309" s="21"/>
      <c r="C309" s="21"/>
      <c r="D309" s="22"/>
      <c r="E309" s="22"/>
      <c r="F309" s="22"/>
      <c r="G309" s="22"/>
      <c r="H309" s="17"/>
      <c r="I309" s="22"/>
    </row>
    <row r="310" spans="1:9">
      <c r="A310" s="22"/>
      <c r="B310" s="21"/>
      <c r="C310" s="21"/>
      <c r="D310" s="22"/>
      <c r="E310" s="22"/>
      <c r="F310" s="22"/>
      <c r="G310" s="22"/>
      <c r="H310" s="17"/>
      <c r="I310" s="22"/>
    </row>
    <row r="311" spans="1:9">
      <c r="A311" s="22"/>
      <c r="B311" s="21"/>
      <c r="C311" s="21"/>
      <c r="D311" s="22"/>
      <c r="E311" s="22"/>
      <c r="F311" s="22"/>
      <c r="G311" s="22"/>
      <c r="H311" s="17"/>
      <c r="I311" s="22"/>
    </row>
    <row r="312" spans="1:9">
      <c r="A312" s="22"/>
      <c r="B312" s="21"/>
      <c r="C312" s="21"/>
      <c r="D312" s="22"/>
      <c r="E312" s="22"/>
      <c r="F312" s="22"/>
      <c r="G312" s="22"/>
      <c r="H312" s="17"/>
      <c r="I312" s="22"/>
    </row>
    <row r="313" spans="1:9">
      <c r="A313" s="22"/>
      <c r="B313" s="21"/>
      <c r="C313" s="21"/>
      <c r="D313" s="22"/>
      <c r="E313" s="22"/>
      <c r="F313" s="22"/>
      <c r="G313" s="22"/>
      <c r="H313" s="17"/>
      <c r="I313" s="22"/>
    </row>
    <row r="314" spans="1:9">
      <c r="A314" s="22"/>
      <c r="B314" s="21"/>
      <c r="C314" s="21"/>
      <c r="D314" s="22"/>
      <c r="E314" s="22"/>
      <c r="F314" s="22"/>
      <c r="G314" s="22"/>
      <c r="H314" s="17"/>
      <c r="I314" s="22"/>
    </row>
    <row r="315" spans="1:9">
      <c r="A315" s="22"/>
      <c r="B315" s="21"/>
      <c r="C315" s="21"/>
      <c r="D315" s="22"/>
      <c r="E315" s="22"/>
      <c r="F315" s="22"/>
      <c r="G315" s="22"/>
      <c r="H315" s="17"/>
      <c r="I315" s="22"/>
    </row>
    <row r="316" spans="1:9">
      <c r="A316" s="22"/>
      <c r="B316" s="21"/>
      <c r="C316" s="21"/>
      <c r="D316" s="22"/>
      <c r="E316" s="22"/>
      <c r="F316" s="22"/>
      <c r="G316" s="22"/>
      <c r="H316" s="17"/>
      <c r="I316" s="22"/>
    </row>
    <row r="317" spans="1:9">
      <c r="A317" s="22"/>
      <c r="B317" s="21"/>
      <c r="C317" s="21"/>
      <c r="D317" s="22"/>
      <c r="E317" s="22"/>
      <c r="F317" s="22"/>
      <c r="G317" s="22"/>
      <c r="H317" s="17"/>
      <c r="I317" s="22"/>
    </row>
    <row r="318" spans="1:9">
      <c r="A318" s="22"/>
      <c r="B318" s="21"/>
      <c r="C318" s="21"/>
      <c r="D318" s="22"/>
      <c r="E318" s="22"/>
      <c r="F318" s="22"/>
      <c r="G318" s="22"/>
      <c r="H318" s="17"/>
      <c r="I318" s="22"/>
    </row>
    <row r="319" spans="1:9">
      <c r="A319" s="22"/>
      <c r="B319" s="21"/>
      <c r="C319" s="21"/>
      <c r="D319" s="22"/>
      <c r="E319" s="22"/>
      <c r="F319" s="22"/>
      <c r="G319" s="22"/>
      <c r="H319" s="17"/>
      <c r="I319" s="22"/>
    </row>
    <row r="320" spans="1:9">
      <c r="A320" s="22"/>
      <c r="B320" s="21"/>
      <c r="C320" s="21"/>
      <c r="D320" s="22"/>
      <c r="E320" s="22"/>
      <c r="F320" s="22"/>
      <c r="G320" s="22"/>
      <c r="H320" s="17"/>
      <c r="I320" s="22"/>
    </row>
    <row r="321" spans="1:9">
      <c r="A321" s="22"/>
      <c r="B321" s="21"/>
      <c r="C321" s="21"/>
      <c r="D321" s="22"/>
      <c r="E321" s="22"/>
      <c r="F321" s="22"/>
      <c r="G321" s="22"/>
      <c r="H321" s="17"/>
      <c r="I321" s="22"/>
    </row>
    <row r="322" spans="1:9">
      <c r="A322" s="22"/>
      <c r="B322" s="21"/>
      <c r="C322" s="21"/>
      <c r="D322" s="22"/>
      <c r="E322" s="22"/>
      <c r="F322" s="22"/>
      <c r="G322" s="22"/>
      <c r="H322" s="17"/>
      <c r="I322" s="22"/>
    </row>
    <row r="323" spans="1:9">
      <c r="A323" s="22"/>
      <c r="B323" s="21"/>
      <c r="C323" s="21"/>
      <c r="D323" s="22"/>
      <c r="E323" s="22"/>
      <c r="F323" s="22"/>
      <c r="G323" s="22"/>
      <c r="H323" s="17"/>
      <c r="I323" s="22"/>
    </row>
    <row r="324" spans="1:9">
      <c r="A324" s="22"/>
      <c r="B324" s="21"/>
      <c r="C324" s="21"/>
      <c r="D324" s="22"/>
      <c r="E324" s="22"/>
      <c r="F324" s="22"/>
      <c r="G324" s="22"/>
      <c r="H324" s="17"/>
      <c r="I324" s="22"/>
    </row>
    <row r="325" spans="1:9">
      <c r="A325" s="22"/>
      <c r="B325" s="21"/>
      <c r="C325" s="21"/>
      <c r="D325" s="22"/>
      <c r="E325" s="22"/>
      <c r="F325" s="22"/>
      <c r="G325" s="22"/>
      <c r="H325" s="17"/>
      <c r="I325" s="22"/>
    </row>
    <row r="326" spans="1:9">
      <c r="A326" s="22"/>
      <c r="B326" s="21"/>
      <c r="C326" s="21"/>
      <c r="D326" s="22"/>
      <c r="E326" s="22"/>
      <c r="F326" s="22"/>
      <c r="G326" s="22"/>
      <c r="H326" s="17"/>
      <c r="I326" s="22"/>
    </row>
    <row r="327" spans="1:9">
      <c r="A327" s="22"/>
      <c r="B327" s="21"/>
      <c r="C327" s="21"/>
      <c r="D327" s="22"/>
      <c r="E327" s="22"/>
      <c r="F327" s="22"/>
      <c r="G327" s="22"/>
      <c r="H327" s="17"/>
      <c r="I327" s="22"/>
    </row>
    <row r="328" spans="1:9">
      <c r="A328" s="22"/>
      <c r="B328" s="21"/>
      <c r="C328" s="21"/>
      <c r="D328" s="22"/>
      <c r="E328" s="22"/>
      <c r="F328" s="22"/>
      <c r="G328" s="22"/>
      <c r="H328" s="17"/>
      <c r="I328" s="22"/>
    </row>
    <row r="329" spans="1:9">
      <c r="A329" s="22"/>
      <c r="B329" s="21"/>
      <c r="C329" s="21"/>
      <c r="D329" s="22"/>
      <c r="E329" s="22"/>
      <c r="F329" s="22"/>
      <c r="G329" s="22"/>
      <c r="H329" s="17"/>
      <c r="I329" s="22"/>
    </row>
    <row r="330" spans="1:9">
      <c r="A330" s="22"/>
      <c r="B330" s="21"/>
      <c r="C330" s="21"/>
      <c r="D330" s="22"/>
      <c r="E330" s="22"/>
      <c r="F330" s="22"/>
      <c r="G330" s="22"/>
      <c r="H330" s="17"/>
      <c r="I330" s="22"/>
    </row>
    <row r="331" spans="1:9">
      <c r="A331" s="22"/>
      <c r="B331" s="21"/>
      <c r="C331" s="21"/>
      <c r="D331" s="22"/>
      <c r="E331" s="22"/>
      <c r="F331" s="22"/>
      <c r="G331" s="22"/>
      <c r="H331" s="17"/>
      <c r="I331" s="22"/>
    </row>
    <row r="332" spans="1:9">
      <c r="A332" s="22"/>
      <c r="B332" s="21"/>
      <c r="C332" s="21"/>
      <c r="D332" s="22"/>
      <c r="E332" s="22"/>
      <c r="F332" s="22"/>
      <c r="G332" s="22"/>
      <c r="H332" s="17"/>
      <c r="I332" s="22"/>
    </row>
    <row r="333" spans="1:9">
      <c r="A333" s="22"/>
      <c r="B333" s="21"/>
      <c r="C333" s="21"/>
      <c r="D333" s="22"/>
      <c r="E333" s="22"/>
      <c r="F333" s="22"/>
      <c r="G333" s="22"/>
      <c r="H333" s="17"/>
      <c r="I333" s="22"/>
    </row>
    <row r="334" spans="1:9">
      <c r="A334" s="22"/>
      <c r="B334" s="21"/>
      <c r="C334" s="21"/>
      <c r="D334" s="22"/>
      <c r="E334" s="22"/>
      <c r="F334" s="22"/>
      <c r="G334" s="22"/>
      <c r="H334" s="17"/>
      <c r="I334" s="22"/>
    </row>
    <row r="335" spans="1:9">
      <c r="A335" s="22"/>
      <c r="B335" s="21"/>
      <c r="C335" s="21"/>
      <c r="D335" s="22"/>
      <c r="E335" s="22"/>
      <c r="F335" s="22"/>
      <c r="G335" s="22"/>
      <c r="H335" s="17"/>
      <c r="I335" s="22"/>
    </row>
    <row r="336" spans="1:9">
      <c r="A336" s="22"/>
      <c r="B336" s="21"/>
      <c r="C336" s="21"/>
      <c r="D336" s="22"/>
      <c r="E336" s="22"/>
      <c r="F336" s="22"/>
      <c r="G336" s="22"/>
      <c r="H336" s="17"/>
      <c r="I336" s="22"/>
    </row>
    <row r="337" spans="1:9">
      <c r="A337" s="22"/>
      <c r="B337" s="21"/>
      <c r="C337" s="21"/>
      <c r="D337" s="22"/>
      <c r="E337" s="22"/>
      <c r="F337" s="22"/>
      <c r="G337" s="22"/>
      <c r="H337" s="17"/>
      <c r="I337" s="22"/>
    </row>
    <row r="338" spans="1:9">
      <c r="A338" s="22"/>
      <c r="B338" s="21"/>
      <c r="C338" s="21"/>
      <c r="D338" s="22"/>
      <c r="E338" s="22"/>
      <c r="F338" s="22"/>
      <c r="G338" s="22"/>
      <c r="H338" s="17"/>
      <c r="I338" s="22"/>
    </row>
    <row r="339" spans="1:9">
      <c r="A339" s="22"/>
      <c r="B339" s="21"/>
      <c r="C339" s="21"/>
      <c r="D339" s="22"/>
      <c r="E339" s="22"/>
      <c r="F339" s="22"/>
      <c r="G339" s="22"/>
      <c r="H339" s="17"/>
      <c r="I339" s="22"/>
    </row>
    <row r="340" spans="1:9">
      <c r="A340" s="22"/>
      <c r="B340" s="21"/>
      <c r="C340" s="21"/>
      <c r="D340" s="22"/>
      <c r="E340" s="22"/>
      <c r="F340" s="22"/>
      <c r="G340" s="22"/>
      <c r="H340" s="17"/>
      <c r="I340" s="22"/>
    </row>
    <row r="341" spans="1:9">
      <c r="A341" s="22"/>
      <c r="B341" s="21"/>
      <c r="C341" s="21"/>
      <c r="D341" s="22"/>
      <c r="E341" s="22"/>
      <c r="F341" s="22"/>
      <c r="G341" s="22"/>
      <c r="H341" s="17"/>
      <c r="I341" s="22"/>
    </row>
    <row r="342" spans="1:9">
      <c r="A342" s="22"/>
      <c r="B342" s="21"/>
      <c r="C342" s="21"/>
      <c r="D342" s="22"/>
      <c r="E342" s="22"/>
      <c r="F342" s="22"/>
      <c r="G342" s="22"/>
      <c r="H342" s="17"/>
      <c r="I342" s="22"/>
    </row>
    <row r="343" spans="1:9">
      <c r="A343" s="22"/>
      <c r="B343" s="21"/>
      <c r="C343" s="21"/>
      <c r="D343" s="22"/>
      <c r="E343" s="22"/>
      <c r="F343" s="22"/>
      <c r="G343" s="22"/>
      <c r="H343" s="17"/>
      <c r="I343" s="22"/>
    </row>
    <row r="344" spans="1:9">
      <c r="A344" s="22"/>
      <c r="B344" s="21"/>
      <c r="C344" s="21"/>
      <c r="D344" s="22"/>
      <c r="E344" s="22"/>
      <c r="F344" s="22"/>
      <c r="G344" s="22"/>
      <c r="H344" s="17"/>
      <c r="I344" s="22"/>
    </row>
    <row r="345" spans="1:9">
      <c r="A345" s="22"/>
      <c r="B345" s="21"/>
      <c r="C345" s="21"/>
      <c r="D345" s="22"/>
      <c r="E345" s="22"/>
      <c r="F345" s="22"/>
      <c r="G345" s="22"/>
      <c r="H345" s="17"/>
      <c r="I345" s="22"/>
    </row>
    <row r="346" spans="1:9">
      <c r="A346" s="22"/>
      <c r="B346" s="21"/>
      <c r="C346" s="21"/>
      <c r="D346" s="22"/>
      <c r="E346" s="22"/>
      <c r="F346" s="22"/>
      <c r="G346" s="22"/>
      <c r="H346" s="17"/>
      <c r="I346" s="22"/>
    </row>
    <row r="347" spans="1:9">
      <c r="A347" s="22"/>
      <c r="B347" s="21"/>
      <c r="C347" s="21"/>
      <c r="D347" s="22"/>
      <c r="E347" s="22"/>
      <c r="F347" s="22"/>
      <c r="G347" s="22"/>
      <c r="H347" s="17"/>
      <c r="I347" s="22"/>
    </row>
    <row r="348" spans="1:9">
      <c r="A348" s="22"/>
      <c r="B348" s="21"/>
      <c r="C348" s="21"/>
      <c r="D348" s="22"/>
      <c r="E348" s="22"/>
      <c r="F348" s="22"/>
      <c r="G348" s="22"/>
      <c r="H348" s="17"/>
      <c r="I348" s="22"/>
    </row>
    <row r="349" spans="1:9">
      <c r="A349" s="22"/>
      <c r="B349" s="21"/>
      <c r="C349" s="21"/>
      <c r="D349" s="22"/>
      <c r="E349" s="22"/>
      <c r="F349" s="22"/>
      <c r="G349" s="22"/>
      <c r="H349" s="17"/>
      <c r="I349" s="22"/>
    </row>
    <row r="350" spans="1:9">
      <c r="A350" s="22"/>
      <c r="B350" s="21"/>
      <c r="C350" s="21"/>
      <c r="D350" s="22"/>
      <c r="E350" s="22"/>
      <c r="F350" s="22"/>
      <c r="G350" s="22"/>
      <c r="H350" s="17"/>
      <c r="I350" s="22"/>
    </row>
    <row r="351" spans="1:9">
      <c r="A351" s="22"/>
      <c r="B351" s="21"/>
      <c r="C351" s="21"/>
      <c r="D351" s="22"/>
      <c r="E351" s="22"/>
      <c r="F351" s="22"/>
      <c r="G351" s="22"/>
      <c r="H351" s="17"/>
      <c r="I351" s="22"/>
    </row>
    <row r="352" spans="1:9">
      <c r="A352" s="22"/>
      <c r="B352" s="21"/>
      <c r="C352" s="21"/>
      <c r="D352" s="22"/>
      <c r="E352" s="22"/>
      <c r="F352" s="22"/>
      <c r="G352" s="22"/>
      <c r="H352" s="17"/>
      <c r="I352" s="22"/>
    </row>
    <row r="353" spans="1:9">
      <c r="A353" s="22"/>
      <c r="B353" s="21"/>
      <c r="C353" s="21"/>
      <c r="D353" s="22"/>
      <c r="E353" s="22"/>
      <c r="F353" s="22"/>
      <c r="G353" s="22"/>
      <c r="H353" s="17"/>
      <c r="I353" s="22"/>
    </row>
    <row r="354" spans="1:9">
      <c r="A354" s="22"/>
      <c r="B354" s="21"/>
      <c r="C354" s="21"/>
      <c r="D354" s="22"/>
      <c r="E354" s="22"/>
      <c r="F354" s="22"/>
      <c r="G354" s="22"/>
      <c r="H354" s="17"/>
      <c r="I354" s="22"/>
    </row>
    <row r="355" spans="1:9">
      <c r="A355" s="22"/>
      <c r="B355" s="21"/>
      <c r="C355" s="21"/>
      <c r="D355" s="22"/>
      <c r="E355" s="22"/>
      <c r="F355" s="22"/>
      <c r="G355" s="22"/>
      <c r="H355" s="17"/>
      <c r="I355" s="22"/>
    </row>
    <row r="356" spans="1:9">
      <c r="A356" s="22"/>
      <c r="B356" s="21"/>
      <c r="C356" s="21"/>
      <c r="D356" s="22"/>
      <c r="E356" s="22"/>
      <c r="F356" s="22"/>
      <c r="G356" s="22"/>
      <c r="H356" s="17"/>
      <c r="I356" s="22"/>
    </row>
    <row r="357" spans="1:9">
      <c r="A357" s="22"/>
      <c r="B357" s="21"/>
      <c r="C357" s="21"/>
      <c r="D357" s="22"/>
      <c r="E357" s="22"/>
      <c r="F357" s="22"/>
      <c r="G357" s="22"/>
      <c r="H357" s="17"/>
      <c r="I357" s="22"/>
    </row>
    <row r="358" spans="1:9">
      <c r="A358" s="22"/>
      <c r="B358" s="21"/>
      <c r="C358" s="21"/>
      <c r="D358" s="22"/>
      <c r="E358" s="22"/>
      <c r="F358" s="22"/>
      <c r="G358" s="22"/>
      <c r="H358" s="17"/>
      <c r="I358" s="22"/>
    </row>
    <row r="359" spans="1:9">
      <c r="A359" s="22"/>
      <c r="B359" s="21"/>
      <c r="C359" s="21"/>
      <c r="D359" s="22"/>
      <c r="E359" s="22"/>
      <c r="F359" s="22"/>
      <c r="G359" s="22"/>
      <c r="H359" s="17"/>
      <c r="I359" s="22"/>
    </row>
    <row r="360" spans="1:9">
      <c r="A360" s="22"/>
      <c r="B360" s="21"/>
      <c r="C360" s="21"/>
      <c r="D360" s="22"/>
      <c r="E360" s="22"/>
      <c r="F360" s="22"/>
      <c r="G360" s="22"/>
      <c r="H360" s="17"/>
      <c r="I360" s="22"/>
    </row>
    <row r="361" spans="1:9">
      <c r="A361" s="22"/>
      <c r="B361" s="21"/>
      <c r="C361" s="21"/>
      <c r="D361" s="22"/>
      <c r="E361" s="22"/>
      <c r="F361" s="22"/>
      <c r="G361" s="22"/>
      <c r="H361" s="17"/>
      <c r="I361" s="22"/>
    </row>
    <row r="362" spans="1:9">
      <c r="A362" s="22"/>
      <c r="B362" s="21"/>
      <c r="C362" s="21"/>
      <c r="D362" s="22"/>
      <c r="E362" s="22"/>
      <c r="F362" s="22"/>
      <c r="G362" s="22"/>
      <c r="H362" s="17"/>
      <c r="I362" s="22"/>
    </row>
    <row r="363" spans="1:9">
      <c r="A363" s="22"/>
      <c r="B363" s="21"/>
      <c r="C363" s="21"/>
      <c r="D363" s="22"/>
      <c r="E363" s="22"/>
      <c r="F363" s="22"/>
      <c r="G363" s="22"/>
      <c r="H363" s="17"/>
      <c r="I363" s="22"/>
    </row>
    <row r="364" spans="1:9">
      <c r="A364" s="22"/>
      <c r="B364" s="21"/>
      <c r="C364" s="21"/>
      <c r="D364" s="22"/>
      <c r="E364" s="22"/>
      <c r="F364" s="22"/>
      <c r="G364" s="22"/>
      <c r="H364" s="17"/>
      <c r="I364" s="22"/>
    </row>
    <row r="365" spans="1:9">
      <c r="A365" s="22"/>
      <c r="B365" s="21"/>
      <c r="C365" s="21"/>
      <c r="D365" s="22"/>
      <c r="E365" s="22"/>
      <c r="F365" s="22"/>
      <c r="G365" s="22"/>
      <c r="H365" s="17"/>
      <c r="I365" s="22"/>
    </row>
    <row r="366" spans="1:9">
      <c r="A366" s="22"/>
      <c r="B366" s="21"/>
      <c r="C366" s="21"/>
      <c r="D366" s="22"/>
      <c r="E366" s="22"/>
      <c r="F366" s="22"/>
      <c r="G366" s="22"/>
      <c r="H366" s="17"/>
      <c r="I366" s="22"/>
    </row>
    <row r="367" spans="1:9">
      <c r="A367" s="22"/>
      <c r="B367" s="21"/>
      <c r="C367" s="21"/>
      <c r="D367" s="22"/>
      <c r="E367" s="22"/>
      <c r="F367" s="22"/>
      <c r="G367" s="22"/>
      <c r="H367" s="17"/>
      <c r="I367" s="22"/>
    </row>
    <row r="368" spans="1:9">
      <c r="A368" s="22"/>
      <c r="B368" s="21"/>
      <c r="C368" s="21"/>
      <c r="D368" s="22"/>
      <c r="E368" s="22"/>
      <c r="F368" s="22"/>
      <c r="G368" s="22"/>
      <c r="H368" s="17"/>
      <c r="I368" s="22"/>
    </row>
    <row r="369" spans="1:9">
      <c r="A369" s="22"/>
      <c r="B369" s="21"/>
      <c r="C369" s="21"/>
      <c r="D369" s="22"/>
      <c r="E369" s="22"/>
      <c r="F369" s="22"/>
      <c r="G369" s="22"/>
      <c r="H369" s="17"/>
      <c r="I369" s="22"/>
    </row>
    <row r="370" spans="1:9">
      <c r="A370" s="22"/>
      <c r="B370" s="21"/>
      <c r="C370" s="21"/>
      <c r="D370" s="22"/>
      <c r="E370" s="22"/>
      <c r="F370" s="22"/>
      <c r="G370" s="22"/>
      <c r="H370" s="17"/>
      <c r="I370" s="22"/>
    </row>
    <row r="371" spans="1:9">
      <c r="A371" s="22"/>
      <c r="B371" s="21"/>
      <c r="C371" s="21"/>
      <c r="D371" s="22"/>
      <c r="E371" s="22"/>
      <c r="F371" s="22"/>
      <c r="G371" s="22"/>
      <c r="H371" s="17"/>
      <c r="I371" s="22"/>
    </row>
    <row r="372" spans="1:9">
      <c r="A372" s="22"/>
      <c r="B372" s="21"/>
      <c r="C372" s="21"/>
      <c r="D372" s="22"/>
      <c r="E372" s="22"/>
      <c r="F372" s="22"/>
      <c r="G372" s="22"/>
      <c r="H372" s="17"/>
      <c r="I372" s="22"/>
    </row>
    <row r="373" spans="1:9">
      <c r="A373" s="22"/>
      <c r="B373" s="21"/>
      <c r="C373" s="21"/>
      <c r="D373" s="22"/>
      <c r="E373" s="22"/>
      <c r="F373" s="22"/>
      <c r="G373" s="22"/>
      <c r="H373" s="17"/>
      <c r="I373" s="22"/>
    </row>
    <row r="374" spans="1:9">
      <c r="A374" s="22"/>
      <c r="B374" s="21"/>
      <c r="C374" s="21"/>
      <c r="D374" s="22"/>
      <c r="E374" s="22"/>
      <c r="F374" s="22"/>
      <c r="G374" s="22"/>
      <c r="H374" s="17"/>
      <c r="I374" s="22"/>
    </row>
    <row r="375" spans="1:9">
      <c r="A375" s="22"/>
      <c r="B375" s="21"/>
      <c r="C375" s="21"/>
      <c r="D375" s="22"/>
      <c r="E375" s="22"/>
      <c r="F375" s="22"/>
      <c r="G375" s="22"/>
      <c r="H375" s="17"/>
      <c r="I375" s="22"/>
    </row>
    <row r="376" spans="1:9">
      <c r="A376" s="22"/>
      <c r="B376" s="21"/>
      <c r="C376" s="21"/>
      <c r="D376" s="22"/>
      <c r="E376" s="22"/>
      <c r="F376" s="22"/>
      <c r="G376" s="22"/>
      <c r="H376" s="17"/>
      <c r="I376" s="22"/>
    </row>
    <row r="377" spans="1:9">
      <c r="A377" s="22"/>
      <c r="B377" s="21"/>
      <c r="C377" s="21"/>
      <c r="D377" s="22"/>
      <c r="E377" s="22"/>
      <c r="F377" s="22"/>
      <c r="G377" s="22"/>
      <c r="H377" s="17"/>
      <c r="I377" s="22"/>
    </row>
    <row r="378" spans="1:9">
      <c r="A378" s="22"/>
      <c r="B378" s="21"/>
      <c r="C378" s="21"/>
      <c r="D378" s="22"/>
      <c r="E378" s="22"/>
      <c r="F378" s="22"/>
      <c r="G378" s="22"/>
      <c r="H378" s="17"/>
      <c r="I378" s="22"/>
    </row>
    <row r="379" spans="1:9">
      <c r="A379" s="22"/>
      <c r="B379" s="21"/>
      <c r="C379" s="21"/>
      <c r="D379" s="22"/>
      <c r="E379" s="22"/>
      <c r="F379" s="22"/>
      <c r="G379" s="22"/>
      <c r="H379" s="17"/>
      <c r="I379" s="22"/>
    </row>
    <row r="380" spans="1:9">
      <c r="A380" s="22"/>
      <c r="B380" s="21"/>
      <c r="C380" s="21"/>
      <c r="D380" s="22"/>
      <c r="E380" s="22"/>
      <c r="F380" s="22"/>
      <c r="G380" s="22"/>
      <c r="H380" s="17"/>
      <c r="I380" s="22"/>
    </row>
    <row r="381" spans="1:9">
      <c r="A381" s="22"/>
      <c r="B381" s="21"/>
      <c r="C381" s="21"/>
      <c r="D381" s="22"/>
      <c r="E381" s="22"/>
      <c r="F381" s="22"/>
      <c r="G381" s="22"/>
      <c r="H381" s="17"/>
      <c r="I381" s="22"/>
    </row>
    <row r="382" spans="1:9">
      <c r="A382" s="22"/>
      <c r="B382" s="21"/>
      <c r="C382" s="21"/>
      <c r="D382" s="22"/>
      <c r="E382" s="22"/>
      <c r="F382" s="22"/>
      <c r="G382" s="22"/>
      <c r="H382" s="17"/>
      <c r="I382" s="22"/>
    </row>
    <row r="383" spans="1:9">
      <c r="A383" s="22"/>
      <c r="B383" s="21"/>
      <c r="C383" s="21"/>
      <c r="D383" s="22"/>
      <c r="E383" s="22"/>
      <c r="F383" s="22"/>
      <c r="G383" s="22"/>
      <c r="H383" s="17"/>
      <c r="I383" s="22"/>
    </row>
    <row r="384" spans="1:9">
      <c r="A384" s="22"/>
      <c r="B384" s="21"/>
      <c r="C384" s="21"/>
      <c r="D384" s="22"/>
      <c r="E384" s="22"/>
      <c r="F384" s="22"/>
      <c r="G384" s="22"/>
      <c r="H384" s="17"/>
      <c r="I384" s="22"/>
    </row>
    <row r="385" spans="1:9">
      <c r="A385" s="22"/>
      <c r="B385" s="21"/>
      <c r="C385" s="21"/>
      <c r="D385" s="22"/>
      <c r="E385" s="22"/>
      <c r="F385" s="22"/>
      <c r="G385" s="22"/>
      <c r="H385" s="17"/>
      <c r="I385" s="22"/>
    </row>
    <row r="386" spans="1:9">
      <c r="A386" s="22"/>
      <c r="B386" s="21"/>
      <c r="C386" s="21"/>
      <c r="D386" s="22"/>
      <c r="E386" s="22"/>
      <c r="F386" s="22"/>
      <c r="G386" s="22"/>
      <c r="H386" s="17"/>
      <c r="I386" s="22"/>
    </row>
    <row r="387" spans="1:9">
      <c r="A387" s="22"/>
      <c r="B387" s="21"/>
      <c r="C387" s="21"/>
      <c r="D387" s="22"/>
      <c r="E387" s="22"/>
      <c r="F387" s="22"/>
      <c r="G387" s="22"/>
      <c r="H387" s="17"/>
      <c r="I387" s="22"/>
    </row>
    <row r="388" spans="1:9">
      <c r="A388" s="22"/>
      <c r="B388" s="21"/>
      <c r="C388" s="21"/>
      <c r="D388" s="22"/>
      <c r="E388" s="22"/>
      <c r="F388" s="22"/>
      <c r="G388" s="22"/>
      <c r="H388" s="17"/>
      <c r="I388" s="22"/>
    </row>
    <row r="389" spans="1:9">
      <c r="A389" s="22"/>
      <c r="B389" s="21"/>
      <c r="C389" s="21"/>
      <c r="D389" s="22"/>
      <c r="E389" s="22"/>
      <c r="F389" s="22"/>
      <c r="G389" s="22"/>
      <c r="H389" s="17"/>
      <c r="I389" s="22"/>
    </row>
    <row r="390" spans="1:9">
      <c r="A390" s="22"/>
      <c r="B390" s="21"/>
      <c r="C390" s="21"/>
      <c r="D390" s="22"/>
      <c r="E390" s="22"/>
      <c r="F390" s="22"/>
      <c r="G390" s="22"/>
      <c r="H390" s="17"/>
      <c r="I390" s="22"/>
    </row>
    <row r="391" spans="1:9">
      <c r="A391" s="22"/>
      <c r="B391" s="21"/>
      <c r="C391" s="21"/>
      <c r="D391" s="22"/>
      <c r="E391" s="22"/>
      <c r="F391" s="22"/>
      <c r="G391" s="22"/>
      <c r="H391" s="17"/>
      <c r="I391" s="22"/>
    </row>
    <row r="392" spans="1:9">
      <c r="A392" s="22"/>
      <c r="B392" s="21"/>
      <c r="C392" s="21"/>
      <c r="D392" s="22"/>
      <c r="E392" s="22"/>
      <c r="F392" s="22"/>
      <c r="G392" s="22"/>
      <c r="H392" s="17"/>
      <c r="I392" s="22"/>
    </row>
    <row r="393" spans="1:9">
      <c r="A393" s="22"/>
      <c r="B393" s="21"/>
      <c r="C393" s="21"/>
      <c r="D393" s="22"/>
      <c r="E393" s="22"/>
      <c r="F393" s="22"/>
      <c r="G393" s="22"/>
      <c r="H393" s="17"/>
      <c r="I393" s="22"/>
    </row>
    <row r="394" spans="1:9">
      <c r="A394" s="22"/>
      <c r="B394" s="21"/>
      <c r="C394" s="21"/>
      <c r="D394" s="22"/>
      <c r="E394" s="22"/>
      <c r="F394" s="22"/>
      <c r="G394" s="22"/>
      <c r="H394" s="17"/>
      <c r="I394" s="22"/>
    </row>
    <row r="395" spans="1:9">
      <c r="A395" s="22"/>
      <c r="B395" s="21"/>
      <c r="C395" s="21"/>
      <c r="D395" s="22"/>
      <c r="E395" s="22"/>
      <c r="F395" s="22"/>
      <c r="G395" s="22"/>
      <c r="H395" s="17"/>
      <c r="I395" s="22"/>
    </row>
    <row r="396" spans="1:9">
      <c r="A396" s="22"/>
      <c r="B396" s="21"/>
      <c r="C396" s="21"/>
      <c r="D396" s="22"/>
      <c r="E396" s="22"/>
      <c r="F396" s="22"/>
      <c r="G396" s="22"/>
      <c r="H396" s="17"/>
      <c r="I396" s="22"/>
    </row>
    <row r="397" spans="1:9">
      <c r="A397" s="22"/>
      <c r="B397" s="21"/>
      <c r="C397" s="21"/>
      <c r="D397" s="22"/>
      <c r="E397" s="22"/>
      <c r="F397" s="22"/>
      <c r="G397" s="22"/>
      <c r="H397" s="17"/>
      <c r="I397" s="22"/>
    </row>
    <row r="398" spans="1:9">
      <c r="A398" s="22"/>
      <c r="B398" s="21"/>
      <c r="C398" s="21"/>
      <c r="D398" s="22"/>
      <c r="E398" s="22"/>
      <c r="F398" s="22"/>
      <c r="G398" s="22"/>
      <c r="H398" s="17"/>
      <c r="I398" s="22"/>
    </row>
    <row r="399" spans="1:9">
      <c r="A399" s="22"/>
      <c r="B399" s="21"/>
      <c r="C399" s="21"/>
      <c r="D399" s="22"/>
      <c r="E399" s="22"/>
      <c r="F399" s="22"/>
      <c r="G399" s="22"/>
      <c r="H399" s="17"/>
      <c r="I399" s="22"/>
    </row>
    <row r="400" spans="1:9">
      <c r="A400" s="22"/>
      <c r="B400" s="21"/>
      <c r="C400" s="21"/>
      <c r="D400" s="22"/>
      <c r="E400" s="22"/>
      <c r="F400" s="22"/>
      <c r="G400" s="22"/>
      <c r="H400" s="17"/>
      <c r="I400" s="22"/>
    </row>
    <row r="401" spans="1:9">
      <c r="A401" s="22"/>
      <c r="B401" s="21"/>
      <c r="C401" s="21"/>
      <c r="D401" s="22"/>
      <c r="E401" s="22"/>
      <c r="F401" s="22"/>
      <c r="G401" s="22"/>
      <c r="H401" s="17"/>
      <c r="I401" s="22"/>
    </row>
    <row r="402" spans="1:9">
      <c r="A402" s="22"/>
      <c r="B402" s="21"/>
      <c r="C402" s="21"/>
      <c r="D402" s="22"/>
      <c r="E402" s="22"/>
      <c r="F402" s="22"/>
      <c r="G402" s="22"/>
      <c r="H402" s="17"/>
      <c r="I402" s="22"/>
    </row>
    <row r="403" spans="1:9">
      <c r="A403" s="22"/>
      <c r="B403" s="21"/>
      <c r="C403" s="21"/>
      <c r="D403" s="22"/>
      <c r="E403" s="22"/>
      <c r="F403" s="22"/>
      <c r="G403" s="22"/>
      <c r="H403" s="17"/>
      <c r="I403" s="22"/>
    </row>
    <row r="404" spans="1:9">
      <c r="A404" s="22"/>
      <c r="B404" s="21"/>
      <c r="C404" s="21"/>
      <c r="D404" s="22"/>
      <c r="E404" s="22"/>
      <c r="F404" s="22"/>
      <c r="G404" s="22"/>
      <c r="H404" s="17"/>
      <c r="I404" s="22"/>
    </row>
    <row r="405" spans="1:9">
      <c r="A405" s="22"/>
      <c r="B405" s="21"/>
      <c r="C405" s="21"/>
      <c r="D405" s="22"/>
      <c r="E405" s="22"/>
      <c r="F405" s="22"/>
      <c r="G405" s="22"/>
      <c r="H405" s="17"/>
      <c r="I405" s="22"/>
    </row>
    <row r="406" spans="1:9">
      <c r="A406" s="22"/>
      <c r="B406" s="21"/>
      <c r="C406" s="21"/>
      <c r="D406" s="22"/>
      <c r="E406" s="22"/>
      <c r="F406" s="22"/>
      <c r="G406" s="22"/>
      <c r="H406" s="17"/>
      <c r="I406" s="22"/>
    </row>
    <row r="407" spans="1:9">
      <c r="A407" s="22"/>
      <c r="B407" s="21"/>
      <c r="C407" s="21"/>
      <c r="D407" s="22"/>
      <c r="E407" s="22"/>
      <c r="F407" s="22"/>
      <c r="G407" s="22"/>
      <c r="H407" s="17"/>
      <c r="I407" s="22"/>
    </row>
    <row r="408" spans="1:9">
      <c r="A408" s="22"/>
      <c r="B408" s="21"/>
      <c r="C408" s="21"/>
      <c r="D408" s="22"/>
      <c r="E408" s="22"/>
      <c r="F408" s="22"/>
      <c r="G408" s="22"/>
      <c r="H408" s="17"/>
      <c r="I408" s="22"/>
    </row>
    <row r="409" spans="1:9">
      <c r="A409" s="22"/>
      <c r="B409" s="21"/>
      <c r="C409" s="21"/>
      <c r="D409" s="22"/>
      <c r="E409" s="22"/>
      <c r="F409" s="22"/>
      <c r="G409" s="22"/>
      <c r="H409" s="17"/>
      <c r="I409" s="22"/>
    </row>
    <row r="410" spans="1:9">
      <c r="A410" s="22"/>
      <c r="B410" s="21"/>
      <c r="C410" s="21"/>
      <c r="D410" s="22"/>
      <c r="E410" s="22"/>
      <c r="F410" s="22"/>
      <c r="G410" s="22"/>
      <c r="H410" s="17"/>
      <c r="I410" s="22"/>
    </row>
    <row r="411" spans="1:9">
      <c r="A411" s="22"/>
      <c r="B411" s="21"/>
      <c r="C411" s="21"/>
      <c r="D411" s="22"/>
      <c r="E411" s="22"/>
      <c r="F411" s="22"/>
      <c r="G411" s="22"/>
      <c r="H411" s="17"/>
      <c r="I411" s="22"/>
    </row>
    <row r="412" spans="1:9">
      <c r="A412" s="22"/>
      <c r="B412" s="21"/>
      <c r="C412" s="21"/>
      <c r="D412" s="22"/>
      <c r="E412" s="22"/>
      <c r="F412" s="22"/>
      <c r="G412" s="22"/>
      <c r="H412" s="17"/>
      <c r="I412" s="22"/>
    </row>
    <row r="413" spans="1:9">
      <c r="A413" s="22"/>
      <c r="B413" s="21"/>
      <c r="C413" s="21"/>
      <c r="D413" s="22"/>
      <c r="E413" s="22"/>
      <c r="F413" s="22"/>
      <c r="G413" s="22"/>
      <c r="H413" s="17"/>
      <c r="I413" s="22"/>
    </row>
    <row r="414" spans="1:9">
      <c r="A414" s="22"/>
      <c r="B414" s="21"/>
      <c r="C414" s="21"/>
      <c r="D414" s="22"/>
      <c r="E414" s="22"/>
      <c r="F414" s="22"/>
      <c r="G414" s="22"/>
      <c r="H414" s="17"/>
      <c r="I414" s="22"/>
    </row>
    <row r="415" spans="1:9">
      <c r="A415" s="22"/>
      <c r="B415" s="21"/>
      <c r="C415" s="21"/>
      <c r="D415" s="22"/>
      <c r="E415" s="22"/>
      <c r="F415" s="22"/>
      <c r="G415" s="22"/>
      <c r="H415" s="17"/>
      <c r="I415" s="22"/>
    </row>
    <row r="416" spans="1:9">
      <c r="A416" s="22"/>
      <c r="B416" s="21"/>
      <c r="C416" s="21"/>
      <c r="D416" s="22"/>
      <c r="E416" s="22"/>
      <c r="F416" s="22"/>
      <c r="G416" s="22"/>
      <c r="H416" s="17"/>
      <c r="I416" s="22"/>
    </row>
    <row r="417" spans="1:9">
      <c r="A417" s="22"/>
      <c r="B417" s="21"/>
      <c r="C417" s="21"/>
      <c r="D417" s="22"/>
      <c r="E417" s="22"/>
      <c r="F417" s="22"/>
      <c r="G417" s="22"/>
      <c r="H417" s="17"/>
      <c r="I417" s="22"/>
    </row>
    <row r="418" spans="1:9">
      <c r="A418" s="22"/>
      <c r="B418" s="21"/>
      <c r="C418" s="21"/>
      <c r="D418" s="22"/>
      <c r="E418" s="22"/>
      <c r="F418" s="22"/>
      <c r="G418" s="22"/>
      <c r="H418" s="17"/>
      <c r="I418" s="22"/>
    </row>
    <row r="419" spans="1:9">
      <c r="A419" s="22"/>
      <c r="B419" s="21"/>
      <c r="C419" s="21"/>
      <c r="D419" s="22"/>
      <c r="E419" s="22"/>
      <c r="F419" s="22"/>
      <c r="G419" s="22"/>
      <c r="H419" s="17"/>
      <c r="I419" s="22"/>
    </row>
    <row r="420" spans="1:9">
      <c r="A420" s="22"/>
      <c r="B420" s="21"/>
      <c r="C420" s="21"/>
      <c r="D420" s="22"/>
      <c r="E420" s="22"/>
      <c r="F420" s="22"/>
      <c r="G420" s="22"/>
      <c r="H420" s="17"/>
      <c r="I420" s="22"/>
    </row>
    <row r="421" spans="1:9">
      <c r="A421" s="22"/>
      <c r="B421" s="21"/>
      <c r="C421" s="21"/>
      <c r="D421" s="22"/>
      <c r="E421" s="22"/>
      <c r="F421" s="22"/>
      <c r="G421" s="22"/>
      <c r="H421" s="17"/>
      <c r="I421" s="22"/>
    </row>
    <row r="422" spans="1:9">
      <c r="A422" s="22"/>
      <c r="B422" s="21"/>
      <c r="C422" s="21"/>
      <c r="D422" s="22"/>
      <c r="E422" s="22"/>
      <c r="F422" s="22"/>
      <c r="G422" s="22"/>
      <c r="H422" s="17"/>
      <c r="I422" s="22"/>
    </row>
    <row r="423" spans="1:9">
      <c r="A423" s="22"/>
      <c r="B423" s="21"/>
      <c r="C423" s="21"/>
      <c r="D423" s="22"/>
      <c r="E423" s="22"/>
      <c r="F423" s="22"/>
      <c r="G423" s="22"/>
      <c r="H423" s="17"/>
      <c r="I423" s="22"/>
    </row>
    <row r="424" spans="1:9">
      <c r="A424" s="22"/>
      <c r="B424" s="21"/>
      <c r="C424" s="21"/>
      <c r="D424" s="22"/>
      <c r="E424" s="22"/>
      <c r="F424" s="22"/>
      <c r="G424" s="22"/>
      <c r="H424" s="17"/>
      <c r="I424" s="22"/>
    </row>
    <row r="425" spans="1:9">
      <c r="A425" s="22"/>
      <c r="B425" s="21"/>
      <c r="C425" s="21"/>
      <c r="D425" s="22"/>
      <c r="E425" s="22"/>
      <c r="F425" s="22"/>
      <c r="G425" s="22"/>
      <c r="H425" s="17"/>
      <c r="I425" s="22"/>
    </row>
    <row r="426" spans="1:9">
      <c r="A426" s="22"/>
      <c r="B426" s="21"/>
      <c r="C426" s="21"/>
      <c r="D426" s="22"/>
      <c r="E426" s="22"/>
      <c r="F426" s="22"/>
      <c r="G426" s="22"/>
      <c r="H426" s="17"/>
      <c r="I426" s="22"/>
    </row>
    <row r="427" spans="1:9">
      <c r="A427" s="22"/>
      <c r="B427" s="21"/>
      <c r="C427" s="21"/>
      <c r="D427" s="22"/>
      <c r="E427" s="22"/>
      <c r="F427" s="22"/>
      <c r="G427" s="22"/>
      <c r="H427" s="17"/>
      <c r="I427" s="22"/>
    </row>
    <row r="428" spans="1:9">
      <c r="A428" s="22"/>
      <c r="B428" s="21"/>
      <c r="C428" s="21"/>
      <c r="D428" s="22"/>
      <c r="E428" s="22"/>
      <c r="F428" s="22"/>
      <c r="G428" s="22"/>
      <c r="H428" s="17"/>
      <c r="I428" s="22"/>
    </row>
    <row r="429" spans="1:9">
      <c r="A429" s="22"/>
      <c r="B429" s="21"/>
      <c r="C429" s="21"/>
      <c r="D429" s="22"/>
      <c r="E429" s="22"/>
      <c r="F429" s="22"/>
      <c r="G429" s="22"/>
      <c r="H429" s="17"/>
      <c r="I429" s="22"/>
    </row>
    <row r="430" spans="1:9">
      <c r="A430" s="22"/>
      <c r="B430" s="21"/>
      <c r="C430" s="21"/>
      <c r="D430" s="22"/>
      <c r="E430" s="22"/>
      <c r="F430" s="22"/>
      <c r="G430" s="22"/>
      <c r="H430" s="17"/>
      <c r="I430" s="22"/>
    </row>
    <row r="431" spans="1:9">
      <c r="A431" s="22"/>
      <c r="B431" s="21"/>
      <c r="C431" s="21"/>
      <c r="D431" s="22"/>
      <c r="E431" s="22"/>
      <c r="F431" s="22"/>
      <c r="G431" s="22"/>
      <c r="H431" s="17"/>
      <c r="I431" s="22"/>
    </row>
    <row r="432" spans="1:9">
      <c r="A432" s="22"/>
      <c r="B432" s="21"/>
      <c r="C432" s="21"/>
      <c r="D432" s="22"/>
      <c r="E432" s="22"/>
      <c r="F432" s="22"/>
      <c r="G432" s="22"/>
      <c r="H432" s="17"/>
      <c r="I432" s="22"/>
    </row>
    <row r="433" spans="1:9">
      <c r="A433" s="22"/>
      <c r="B433" s="21"/>
      <c r="C433" s="21"/>
      <c r="D433" s="22"/>
      <c r="E433" s="22"/>
      <c r="F433" s="22"/>
      <c r="G433" s="22"/>
      <c r="H433" s="17"/>
      <c r="I433" s="22"/>
    </row>
    <row r="434" spans="1:9">
      <c r="A434" s="22"/>
      <c r="B434" s="21"/>
      <c r="C434" s="21"/>
      <c r="D434" s="22"/>
      <c r="E434" s="22"/>
      <c r="F434" s="22"/>
      <c r="G434" s="22"/>
      <c r="H434" s="17"/>
      <c r="I434" s="22"/>
    </row>
    <row r="435" spans="1:9">
      <c r="A435" s="22"/>
      <c r="B435" s="21"/>
      <c r="C435" s="21"/>
      <c r="D435" s="22"/>
      <c r="E435" s="22"/>
      <c r="F435" s="22"/>
      <c r="G435" s="22"/>
      <c r="H435" s="17"/>
      <c r="I435" s="22"/>
    </row>
    <row r="436" spans="1:9">
      <c r="A436" s="22"/>
      <c r="B436" s="21"/>
      <c r="C436" s="21"/>
      <c r="D436" s="22"/>
      <c r="E436" s="22"/>
      <c r="F436" s="22"/>
      <c r="G436" s="22"/>
      <c r="H436" s="17"/>
      <c r="I436" s="22"/>
    </row>
    <row r="437" spans="1:9">
      <c r="A437" s="22"/>
      <c r="B437" s="21"/>
      <c r="C437" s="21"/>
      <c r="D437" s="22"/>
      <c r="E437" s="22"/>
      <c r="F437" s="22"/>
      <c r="G437" s="22"/>
      <c r="H437" s="17"/>
      <c r="I437" s="22"/>
    </row>
    <row r="438" spans="1:9">
      <c r="A438" s="22"/>
      <c r="B438" s="21"/>
      <c r="C438" s="21"/>
      <c r="D438" s="22"/>
      <c r="E438" s="22"/>
      <c r="F438" s="22"/>
      <c r="G438" s="22"/>
      <c r="H438" s="17"/>
      <c r="I438" s="22"/>
    </row>
    <row r="439" spans="1:9">
      <c r="A439" s="22"/>
      <c r="B439" s="21"/>
      <c r="C439" s="21"/>
      <c r="D439" s="22"/>
      <c r="E439" s="22"/>
      <c r="F439" s="22"/>
      <c r="G439" s="22"/>
      <c r="H439" s="17"/>
      <c r="I439" s="22"/>
    </row>
    <row r="440" spans="1:9">
      <c r="A440" s="22"/>
      <c r="B440" s="21"/>
      <c r="C440" s="21"/>
      <c r="D440" s="22"/>
      <c r="E440" s="22"/>
      <c r="F440" s="22"/>
      <c r="G440" s="22"/>
      <c r="H440" s="17"/>
      <c r="I440" s="22"/>
    </row>
    <row r="441" spans="1:9">
      <c r="A441" s="22"/>
      <c r="B441" s="21"/>
      <c r="C441" s="21"/>
      <c r="D441" s="22"/>
      <c r="E441" s="22"/>
      <c r="F441" s="22"/>
      <c r="G441" s="22"/>
      <c r="H441" s="17"/>
      <c r="I441" s="22"/>
    </row>
    <row r="442" spans="1:9">
      <c r="A442" s="22"/>
      <c r="B442" s="21"/>
      <c r="C442" s="21"/>
      <c r="D442" s="22"/>
      <c r="E442" s="22"/>
      <c r="F442" s="22"/>
      <c r="G442" s="22"/>
      <c r="H442" s="17"/>
      <c r="I442" s="22"/>
    </row>
    <row r="443" spans="1:9">
      <c r="A443" s="22"/>
      <c r="B443" s="21"/>
      <c r="C443" s="21"/>
      <c r="D443" s="22"/>
      <c r="E443" s="22"/>
      <c r="F443" s="22"/>
      <c r="G443" s="22"/>
      <c r="H443" s="17"/>
      <c r="I443" s="22"/>
    </row>
    <row r="444" spans="1:9">
      <c r="A444" s="22"/>
      <c r="B444" s="21"/>
      <c r="C444" s="21"/>
      <c r="D444" s="22"/>
      <c r="E444" s="22"/>
      <c r="F444" s="22"/>
      <c r="G444" s="22"/>
      <c r="H444" s="17"/>
      <c r="I444" s="22"/>
    </row>
    <row r="445" spans="1:9">
      <c r="A445" s="22"/>
      <c r="B445" s="21"/>
      <c r="C445" s="21"/>
      <c r="D445" s="22"/>
      <c r="E445" s="22"/>
      <c r="F445" s="22"/>
      <c r="G445" s="22"/>
      <c r="H445" s="17"/>
      <c r="I445" s="22"/>
    </row>
    <row r="446" spans="1:9">
      <c r="A446" s="22"/>
      <c r="B446" s="21"/>
      <c r="C446" s="21"/>
      <c r="D446" s="22"/>
      <c r="E446" s="22"/>
      <c r="F446" s="22"/>
      <c r="G446" s="22"/>
      <c r="H446" s="17"/>
      <c r="I446" s="22"/>
    </row>
    <row r="447" spans="1:9">
      <c r="A447" s="22"/>
      <c r="B447" s="21"/>
      <c r="C447" s="21"/>
      <c r="D447" s="22"/>
      <c r="E447" s="22"/>
      <c r="F447" s="22"/>
      <c r="G447" s="22"/>
      <c r="H447" s="17"/>
      <c r="I447" s="22"/>
    </row>
    <row r="448" spans="1:9">
      <c r="A448" s="22"/>
      <c r="B448" s="21"/>
      <c r="C448" s="21"/>
      <c r="D448" s="22"/>
      <c r="E448" s="22"/>
      <c r="F448" s="22"/>
      <c r="G448" s="22"/>
      <c r="H448" s="17"/>
      <c r="I448" s="22"/>
    </row>
    <row r="449" spans="1:9">
      <c r="A449" s="22"/>
      <c r="B449" s="21"/>
      <c r="C449" s="21"/>
      <c r="D449" s="22"/>
      <c r="E449" s="22"/>
      <c r="F449" s="22"/>
      <c r="G449" s="22"/>
      <c r="H449" s="17"/>
      <c r="I449" s="22"/>
    </row>
    <row r="450" spans="1:9">
      <c r="A450" s="22"/>
      <c r="B450" s="21"/>
      <c r="C450" s="21"/>
      <c r="D450" s="22"/>
      <c r="E450" s="22"/>
      <c r="F450" s="22"/>
      <c r="G450" s="22"/>
      <c r="H450" s="17"/>
      <c r="I450" s="22"/>
    </row>
    <row r="451" spans="1:9">
      <c r="A451" s="22"/>
      <c r="B451" s="21"/>
      <c r="C451" s="21"/>
      <c r="D451" s="22"/>
      <c r="E451" s="22"/>
      <c r="F451" s="22"/>
      <c r="G451" s="22"/>
      <c r="H451" s="17"/>
      <c r="I451" s="22"/>
    </row>
    <row r="452" spans="1:9">
      <c r="A452" s="22"/>
      <c r="B452" s="21"/>
      <c r="C452" s="21"/>
      <c r="D452" s="22"/>
      <c r="E452" s="22"/>
      <c r="F452" s="22"/>
      <c r="G452" s="22"/>
      <c r="H452" s="17"/>
      <c r="I452" s="22"/>
    </row>
    <row r="453" spans="1:9">
      <c r="A453" s="22"/>
      <c r="B453" s="21"/>
      <c r="C453" s="21"/>
      <c r="D453" s="22"/>
      <c r="E453" s="22"/>
      <c r="F453" s="22"/>
      <c r="G453" s="22"/>
      <c r="H453" s="17"/>
      <c r="I453" s="22"/>
    </row>
    <row r="454" spans="1:9">
      <c r="A454" s="22"/>
      <c r="B454" s="21"/>
      <c r="C454" s="21"/>
      <c r="D454" s="22"/>
      <c r="E454" s="22"/>
      <c r="F454" s="22"/>
      <c r="G454" s="22"/>
      <c r="H454" s="17"/>
      <c r="I454" s="22"/>
    </row>
    <row r="455" spans="1:9">
      <c r="A455" s="22"/>
      <c r="B455" s="21"/>
      <c r="C455" s="21"/>
      <c r="D455" s="22"/>
      <c r="E455" s="22"/>
      <c r="F455" s="22"/>
      <c r="G455" s="22"/>
      <c r="H455" s="17"/>
      <c r="I455" s="22"/>
    </row>
    <row r="456" spans="1:9">
      <c r="A456" s="22"/>
      <c r="B456" s="21"/>
      <c r="C456" s="21"/>
      <c r="D456" s="22"/>
      <c r="E456" s="22"/>
      <c r="F456" s="22"/>
      <c r="G456" s="22"/>
      <c r="H456" s="17"/>
      <c r="I456" s="22"/>
    </row>
    <row r="457" spans="1:9">
      <c r="A457" s="22"/>
      <c r="B457" s="21"/>
      <c r="C457" s="21"/>
      <c r="D457" s="22"/>
      <c r="E457" s="22"/>
      <c r="F457" s="22"/>
      <c r="G457" s="22"/>
      <c r="H457" s="17"/>
      <c r="I457" s="22"/>
    </row>
    <row r="458" spans="1:9">
      <c r="A458" s="22"/>
      <c r="B458" s="21"/>
      <c r="C458" s="21"/>
      <c r="D458" s="22"/>
      <c r="E458" s="22"/>
      <c r="F458" s="22"/>
      <c r="G458" s="22"/>
      <c r="H458" s="17"/>
      <c r="I458" s="22"/>
    </row>
    <row r="459" spans="1:9">
      <c r="A459" s="22"/>
      <c r="B459" s="21"/>
      <c r="C459" s="21"/>
      <c r="D459" s="22"/>
      <c r="E459" s="22"/>
      <c r="F459" s="22"/>
      <c r="G459" s="22"/>
      <c r="H459" s="17"/>
      <c r="I459" s="22"/>
    </row>
    <row r="460" spans="1:9">
      <c r="A460" s="22"/>
      <c r="B460" s="21"/>
      <c r="C460" s="21"/>
      <c r="D460" s="22"/>
      <c r="E460" s="22"/>
      <c r="F460" s="22"/>
      <c r="G460" s="22"/>
      <c r="H460" s="17"/>
      <c r="I460" s="22"/>
    </row>
    <row r="461" spans="1:9">
      <c r="A461" s="22"/>
      <c r="B461" s="21"/>
      <c r="C461" s="21"/>
      <c r="D461" s="22"/>
      <c r="E461" s="22"/>
      <c r="F461" s="22"/>
      <c r="G461" s="22"/>
      <c r="H461" s="17"/>
      <c r="I461" s="22"/>
    </row>
    <row r="462" spans="1:9">
      <c r="A462" s="22"/>
      <c r="B462" s="21"/>
      <c r="C462" s="21"/>
      <c r="D462" s="22"/>
      <c r="E462" s="22"/>
      <c r="F462" s="22"/>
      <c r="G462" s="22"/>
      <c r="H462" s="17"/>
      <c r="I462" s="22"/>
    </row>
    <row r="463" spans="1:9">
      <c r="A463" s="22"/>
      <c r="B463" s="21"/>
      <c r="C463" s="21"/>
      <c r="D463" s="22"/>
      <c r="E463" s="22"/>
      <c r="F463" s="22"/>
      <c r="G463" s="22"/>
      <c r="H463" s="17"/>
      <c r="I463" s="22"/>
    </row>
    <row r="464" spans="1:9">
      <c r="A464" s="22"/>
      <c r="B464" s="21"/>
      <c r="C464" s="21"/>
      <c r="D464" s="22"/>
      <c r="E464" s="22"/>
      <c r="F464" s="22"/>
      <c r="G464" s="22"/>
      <c r="H464" s="17"/>
      <c r="I464" s="22"/>
    </row>
    <row r="465" spans="1:9">
      <c r="A465" s="22"/>
      <c r="B465" s="21"/>
      <c r="C465" s="21"/>
      <c r="D465" s="22"/>
      <c r="E465" s="22"/>
      <c r="F465" s="22"/>
      <c r="G465" s="22"/>
      <c r="H465" s="17"/>
      <c r="I465" s="22"/>
    </row>
    <row r="466" spans="1:9">
      <c r="A466" s="22"/>
      <c r="B466" s="21"/>
      <c r="C466" s="21"/>
      <c r="D466" s="22"/>
      <c r="E466" s="22"/>
      <c r="F466" s="22"/>
      <c r="G466" s="22"/>
      <c r="H466" s="17"/>
      <c r="I466" s="22"/>
    </row>
    <row r="467" spans="1:9">
      <c r="A467" s="22"/>
      <c r="B467" s="21"/>
      <c r="C467" s="21"/>
      <c r="D467" s="22"/>
      <c r="E467" s="22"/>
      <c r="F467" s="22"/>
      <c r="G467" s="22"/>
      <c r="H467" s="17"/>
      <c r="I467" s="22"/>
    </row>
    <row r="468" spans="1:9">
      <c r="A468" s="22"/>
      <c r="B468" s="21"/>
      <c r="C468" s="21"/>
      <c r="D468" s="22"/>
      <c r="E468" s="22"/>
      <c r="F468" s="22"/>
      <c r="G468" s="22"/>
      <c r="H468" s="17"/>
      <c r="I468" s="22"/>
    </row>
    <row r="469" spans="1:9">
      <c r="A469" s="22"/>
      <c r="B469" s="21"/>
      <c r="C469" s="21"/>
      <c r="D469" s="22"/>
      <c r="E469" s="22"/>
      <c r="F469" s="22"/>
      <c r="G469" s="22"/>
      <c r="H469" s="17"/>
      <c r="I469" s="22"/>
    </row>
    <row r="470" spans="1:9">
      <c r="A470" s="22"/>
      <c r="B470" s="21"/>
      <c r="C470" s="21"/>
      <c r="D470" s="22"/>
      <c r="E470" s="22"/>
      <c r="F470" s="22"/>
      <c r="G470" s="22"/>
      <c r="H470" s="17"/>
      <c r="I470" s="22"/>
    </row>
  </sheetData>
  <sheetProtection algorithmName="SHA-512" hashValue="RwXi6cqRJc3XLq/P53KM2bRMTGq2/7jK6CFj75xqyIbSPTvllkRLKpWNj0EOXhIMr+SwzFP7kGbHQdRnymj8LA==" saltValue="ogmeLKqBvmbohrUZD209lw==" spinCount="100000" sheet="1" objects="1" scenarios="1"/>
  <autoFilter ref="A4:I470" xr:uid="{832C8789-BD88-4095-858E-446174103C58}"/>
  <sortState xmlns:xlrd2="http://schemas.microsoft.com/office/spreadsheetml/2017/richdata2" ref="A5:I15">
    <sortCondition ref="H5:H15"/>
  </sortState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BE29-B7FC-4095-8CAD-22CE8E649602}">
  <dimension ref="C2:T1155"/>
  <sheetViews>
    <sheetView topLeftCell="I1" workbookViewId="0">
      <selection activeCell="W17" sqref="W17"/>
    </sheetView>
  </sheetViews>
  <sheetFormatPr defaultRowHeight="14.45"/>
  <cols>
    <col min="3" max="3" width="9.42578125" bestFit="1" customWidth="1"/>
    <col min="4" max="4" width="50" bestFit="1" customWidth="1"/>
    <col min="5" max="5" width="9.42578125" bestFit="1" customWidth="1"/>
    <col min="16" max="16" width="19.7109375" customWidth="1"/>
  </cols>
  <sheetData>
    <row r="2" spans="3:20">
      <c r="C2" t="s">
        <v>2264</v>
      </c>
      <c r="D2" t="s">
        <v>2265</v>
      </c>
      <c r="E2" t="s">
        <v>2264</v>
      </c>
      <c r="F2" t="s">
        <v>1264</v>
      </c>
      <c r="L2" t="s">
        <v>3243</v>
      </c>
      <c r="M2" t="s">
        <v>4250</v>
      </c>
      <c r="P2" t="s">
        <v>3724</v>
      </c>
      <c r="Q2">
        <f>VLOOKUP(P2,$L$2:$M$716,2,0)</f>
        <v>80004975</v>
      </c>
      <c r="S2" t="s">
        <v>1433</v>
      </c>
      <c r="T2" t="e">
        <f>VLOOKUP(S2,#REF!,3,0)</f>
        <v>#REF!</v>
      </c>
    </row>
    <row r="3" spans="3:20">
      <c r="C3" t="s">
        <v>7262</v>
      </c>
      <c r="D3" s="51" t="s">
        <v>2726</v>
      </c>
      <c r="E3" t="s">
        <v>7262</v>
      </c>
      <c r="F3" t="s">
        <v>205</v>
      </c>
      <c r="K3" s="3"/>
      <c r="L3" t="s">
        <v>2612</v>
      </c>
      <c r="M3">
        <v>80001855</v>
      </c>
      <c r="P3" t="s">
        <v>2544</v>
      </c>
      <c r="Q3">
        <f t="shared" ref="Q3:Q34" si="0">VLOOKUP(P3,$L$2:$M$716,2,0)</f>
        <v>80004974</v>
      </c>
      <c r="S3" t="s">
        <v>1872</v>
      </c>
      <c r="T3" t="e">
        <f>VLOOKUP(S3,#REF!,3,0)</f>
        <v>#REF!</v>
      </c>
    </row>
    <row r="4" spans="3:20">
      <c r="C4" t="s">
        <v>2368</v>
      </c>
      <c r="D4" s="51" t="s">
        <v>2367</v>
      </c>
      <c r="E4" t="s">
        <v>2368</v>
      </c>
      <c r="F4" t="s">
        <v>1264</v>
      </c>
      <c r="K4" s="3"/>
      <c r="L4" t="s">
        <v>2088</v>
      </c>
      <c r="M4" t="s">
        <v>2087</v>
      </c>
      <c r="P4" t="s">
        <v>3555</v>
      </c>
      <c r="Q4">
        <f t="shared" si="0"/>
        <v>80004973</v>
      </c>
      <c r="S4" t="s">
        <v>2417</v>
      </c>
      <c r="T4" t="e">
        <f>VLOOKUP(S4,#REF!,3,0)</f>
        <v>#REF!</v>
      </c>
    </row>
    <row r="5" spans="3:20">
      <c r="C5" t="s">
        <v>2441</v>
      </c>
      <c r="D5" s="51" t="s">
        <v>2442</v>
      </c>
      <c r="E5" t="s">
        <v>2441</v>
      </c>
      <c r="F5" t="s">
        <v>205</v>
      </c>
      <c r="K5" s="3"/>
      <c r="L5" t="s">
        <v>2848</v>
      </c>
      <c r="M5">
        <v>80000663</v>
      </c>
      <c r="P5" t="s">
        <v>2256</v>
      </c>
      <c r="Q5">
        <f t="shared" si="0"/>
        <v>80004972</v>
      </c>
      <c r="S5" t="s">
        <v>2059</v>
      </c>
      <c r="T5" t="e">
        <f>VLOOKUP(S5,#REF!,3,0)</f>
        <v>#REF!</v>
      </c>
    </row>
    <row r="6" spans="3:20">
      <c r="C6" t="s">
        <v>2851</v>
      </c>
      <c r="D6" s="51" t="s">
        <v>2852</v>
      </c>
      <c r="E6" t="s">
        <v>2851</v>
      </c>
      <c r="F6" t="s">
        <v>205</v>
      </c>
      <c r="L6" t="s">
        <v>4204</v>
      </c>
      <c r="M6">
        <v>80000554</v>
      </c>
      <c r="P6" t="s">
        <v>2330</v>
      </c>
      <c r="Q6">
        <f t="shared" si="0"/>
        <v>80004970</v>
      </c>
      <c r="S6" t="s">
        <v>3502</v>
      </c>
      <c r="T6" t="e">
        <f>VLOOKUP(S6,#REF!,3,0)</f>
        <v>#REF!</v>
      </c>
    </row>
    <row r="7" spans="3:20">
      <c r="C7" t="s">
        <v>3542</v>
      </c>
      <c r="D7" s="51" t="s">
        <v>3543</v>
      </c>
      <c r="E7" t="s">
        <v>3542</v>
      </c>
      <c r="F7" t="s">
        <v>205</v>
      </c>
      <c r="L7" t="s">
        <v>1694</v>
      </c>
      <c r="M7">
        <v>80002011</v>
      </c>
      <c r="P7" t="s">
        <v>3751</v>
      </c>
      <c r="Q7">
        <f t="shared" si="0"/>
        <v>80004969</v>
      </c>
      <c r="S7" t="s">
        <v>1903</v>
      </c>
      <c r="T7" t="e">
        <f>VLOOKUP(S7,#REF!,3,0)</f>
        <v>#REF!</v>
      </c>
    </row>
    <row r="8" spans="3:20">
      <c r="C8" t="s">
        <v>4051</v>
      </c>
      <c r="D8" s="51" t="s">
        <v>1919</v>
      </c>
      <c r="E8" t="s">
        <v>4051</v>
      </c>
      <c r="F8" t="s">
        <v>4073</v>
      </c>
      <c r="L8" t="s">
        <v>2151</v>
      </c>
      <c r="M8" t="s">
        <v>2150</v>
      </c>
      <c r="P8" t="s">
        <v>1462</v>
      </c>
      <c r="Q8">
        <f t="shared" si="0"/>
        <v>80004999</v>
      </c>
      <c r="S8" t="s">
        <v>1576</v>
      </c>
      <c r="T8" t="e">
        <f>VLOOKUP(S8,#REF!,3,0)</f>
        <v>#REF!</v>
      </c>
    </row>
    <row r="9" spans="3:20">
      <c r="C9" t="s">
        <v>7263</v>
      </c>
      <c r="D9" s="51" t="s">
        <v>1305</v>
      </c>
      <c r="E9" t="s">
        <v>7263</v>
      </c>
      <c r="F9" t="s">
        <v>7264</v>
      </c>
      <c r="L9" t="s">
        <v>3409</v>
      </c>
      <c r="M9">
        <v>80002517</v>
      </c>
      <c r="P9" t="s">
        <v>1576</v>
      </c>
      <c r="Q9" t="e">
        <f t="shared" si="0"/>
        <v>#N/A</v>
      </c>
      <c r="S9" t="s">
        <v>2268</v>
      </c>
      <c r="T9" t="e">
        <f>VLOOKUP(S9,#REF!,3,0)</f>
        <v>#REF!</v>
      </c>
    </row>
    <row r="10" spans="3:20">
      <c r="C10" t="s">
        <v>7265</v>
      </c>
      <c r="D10" t="s">
        <v>3159</v>
      </c>
      <c r="E10" t="s">
        <v>7265</v>
      </c>
      <c r="F10" t="s">
        <v>7266</v>
      </c>
      <c r="L10" t="s">
        <v>3435</v>
      </c>
      <c r="M10" t="s">
        <v>3434</v>
      </c>
      <c r="P10" t="s">
        <v>1723</v>
      </c>
      <c r="Q10">
        <f t="shared" si="0"/>
        <v>80005000</v>
      </c>
      <c r="S10" t="s">
        <v>1446</v>
      </c>
      <c r="T10" t="e">
        <f>VLOOKUP(S10,#REF!,3,0)</f>
        <v>#REF!</v>
      </c>
    </row>
    <row r="11" spans="3:20">
      <c r="C11" t="s">
        <v>7267</v>
      </c>
      <c r="D11" t="s">
        <v>3214</v>
      </c>
      <c r="E11" t="s">
        <v>7267</v>
      </c>
      <c r="F11" t="s">
        <v>675</v>
      </c>
      <c r="L11" t="s">
        <v>2783</v>
      </c>
      <c r="M11">
        <v>80000492</v>
      </c>
      <c r="P11" t="s">
        <v>2106</v>
      </c>
      <c r="Q11">
        <f t="shared" si="0"/>
        <v>80004997</v>
      </c>
      <c r="S11" t="s">
        <v>1713</v>
      </c>
      <c r="T11" t="e">
        <f>VLOOKUP(S11,#REF!,3,0)</f>
        <v>#REF!</v>
      </c>
    </row>
    <row r="12" spans="3:20">
      <c r="C12" t="s">
        <v>7268</v>
      </c>
      <c r="D12" t="s">
        <v>3796</v>
      </c>
      <c r="E12" t="s">
        <v>7268</v>
      </c>
      <c r="F12" t="s">
        <v>7269</v>
      </c>
      <c r="L12" t="s">
        <v>1644</v>
      </c>
      <c r="M12">
        <v>80002245</v>
      </c>
      <c r="P12" t="s">
        <v>2268</v>
      </c>
      <c r="Q12" t="e">
        <f t="shared" si="0"/>
        <v>#N/A</v>
      </c>
    </row>
    <row r="13" spans="3:20">
      <c r="C13" t="s">
        <v>7270</v>
      </c>
      <c r="D13" t="s">
        <v>3097</v>
      </c>
      <c r="E13" t="s">
        <v>7270</v>
      </c>
      <c r="F13" t="s">
        <v>7271</v>
      </c>
      <c r="L13" t="s">
        <v>2566</v>
      </c>
      <c r="M13">
        <v>80002740</v>
      </c>
      <c r="P13" t="s">
        <v>1631</v>
      </c>
      <c r="Q13">
        <f t="shared" si="0"/>
        <v>80004995</v>
      </c>
    </row>
    <row r="14" spans="3:20">
      <c r="C14" t="s">
        <v>7272</v>
      </c>
      <c r="D14" t="s">
        <v>1377</v>
      </c>
      <c r="E14" t="s">
        <v>7272</v>
      </c>
      <c r="F14" t="s">
        <v>7273</v>
      </c>
      <c r="L14" t="s">
        <v>3600</v>
      </c>
      <c r="M14">
        <v>80002549</v>
      </c>
      <c r="P14" t="s">
        <v>1551</v>
      </c>
      <c r="Q14">
        <f t="shared" si="0"/>
        <v>80004994</v>
      </c>
    </row>
    <row r="15" spans="3:20">
      <c r="C15" t="s">
        <v>1891</v>
      </c>
      <c r="D15" t="s">
        <v>1892</v>
      </c>
      <c r="E15" t="s">
        <v>1891</v>
      </c>
      <c r="F15" t="s">
        <v>7274</v>
      </c>
      <c r="L15" t="s">
        <v>4221</v>
      </c>
      <c r="M15">
        <v>80000506</v>
      </c>
      <c r="P15" t="s">
        <v>3215</v>
      </c>
      <c r="Q15">
        <f t="shared" si="0"/>
        <v>80004993</v>
      </c>
    </row>
    <row r="16" spans="3:20">
      <c r="C16" t="s">
        <v>7275</v>
      </c>
      <c r="D16" t="s">
        <v>1929</v>
      </c>
      <c r="E16" t="s">
        <v>7275</v>
      </c>
      <c r="F16" t="s">
        <v>7276</v>
      </c>
      <c r="L16" t="s">
        <v>3746</v>
      </c>
      <c r="M16">
        <v>80001823</v>
      </c>
      <c r="P16" t="s">
        <v>1446</v>
      </c>
      <c r="Q16" t="e">
        <f t="shared" si="0"/>
        <v>#N/A</v>
      </c>
    </row>
    <row r="17" spans="3:17">
      <c r="C17" t="s">
        <v>7277</v>
      </c>
      <c r="D17" t="s">
        <v>1422</v>
      </c>
      <c r="E17" t="s">
        <v>7277</v>
      </c>
      <c r="F17" t="s">
        <v>7276</v>
      </c>
      <c r="L17" t="s">
        <v>3496</v>
      </c>
      <c r="M17">
        <v>80002879</v>
      </c>
      <c r="P17" t="s">
        <v>3294</v>
      </c>
      <c r="Q17">
        <f t="shared" si="0"/>
        <v>80004989</v>
      </c>
    </row>
    <row r="18" spans="3:17">
      <c r="C18" t="s">
        <v>7278</v>
      </c>
      <c r="D18" t="s">
        <v>3141</v>
      </c>
      <c r="E18" t="s">
        <v>7278</v>
      </c>
      <c r="F18" t="s">
        <v>7279</v>
      </c>
      <c r="L18" t="s">
        <v>1284</v>
      </c>
      <c r="M18">
        <v>80000553</v>
      </c>
      <c r="P18" t="s">
        <v>3280</v>
      </c>
      <c r="Q18">
        <f t="shared" si="0"/>
        <v>80004987</v>
      </c>
    </row>
    <row r="19" spans="3:17">
      <c r="C19" t="s">
        <v>7280</v>
      </c>
      <c r="D19" t="s">
        <v>3245</v>
      </c>
      <c r="E19" t="s">
        <v>7280</v>
      </c>
      <c r="F19" t="s">
        <v>7281</v>
      </c>
      <c r="L19" t="s">
        <v>2995</v>
      </c>
      <c r="M19">
        <v>80002251</v>
      </c>
      <c r="P19" t="s">
        <v>1505</v>
      </c>
      <c r="Q19">
        <f t="shared" si="0"/>
        <v>80004988</v>
      </c>
    </row>
    <row r="20" spans="3:17">
      <c r="C20" t="s">
        <v>2932</v>
      </c>
      <c r="D20" t="s">
        <v>2933</v>
      </c>
      <c r="E20" t="s">
        <v>2932</v>
      </c>
      <c r="F20" t="s">
        <v>7282</v>
      </c>
      <c r="L20" t="s">
        <v>2004</v>
      </c>
      <c r="M20">
        <v>80002878</v>
      </c>
      <c r="P20" t="s">
        <v>3284</v>
      </c>
      <c r="Q20">
        <f t="shared" si="0"/>
        <v>80004991</v>
      </c>
    </row>
    <row r="21" spans="3:17">
      <c r="C21" t="s">
        <v>7283</v>
      </c>
      <c r="D21" t="s">
        <v>1882</v>
      </c>
      <c r="E21" t="s">
        <v>7283</v>
      </c>
      <c r="F21" t="s">
        <v>7284</v>
      </c>
      <c r="L21" t="s">
        <v>955</v>
      </c>
      <c r="M21">
        <v>80002851</v>
      </c>
      <c r="P21" t="s">
        <v>1783</v>
      </c>
      <c r="Q21">
        <f t="shared" si="0"/>
        <v>80004998</v>
      </c>
    </row>
    <row r="22" spans="3:17">
      <c r="D22" t="s">
        <v>1808</v>
      </c>
      <c r="E22" t="s">
        <v>1807</v>
      </c>
      <c r="F22" t="s">
        <v>7285</v>
      </c>
      <c r="L22" t="s">
        <v>1692</v>
      </c>
      <c r="M22">
        <v>80002852</v>
      </c>
      <c r="P22" t="s">
        <v>1713</v>
      </c>
      <c r="Q22" t="e">
        <f t="shared" si="0"/>
        <v>#N/A</v>
      </c>
    </row>
    <row r="23" spans="3:17">
      <c r="C23" t="s">
        <v>7286</v>
      </c>
      <c r="D23" t="s">
        <v>1981</v>
      </c>
      <c r="E23" t="s">
        <v>7286</v>
      </c>
      <c r="F23" t="s">
        <v>7287</v>
      </c>
      <c r="L23" t="s">
        <v>1317</v>
      </c>
      <c r="M23">
        <v>80002868</v>
      </c>
      <c r="P23" t="s">
        <v>4849</v>
      </c>
      <c r="Q23">
        <f t="shared" si="0"/>
        <v>80005179</v>
      </c>
    </row>
    <row r="24" spans="3:17">
      <c r="C24" t="s">
        <v>7288</v>
      </c>
      <c r="D24" t="s">
        <v>3677</v>
      </c>
      <c r="E24" t="s">
        <v>7288</v>
      </c>
      <c r="F24" t="s">
        <v>3678</v>
      </c>
      <c r="L24" t="s">
        <v>2840</v>
      </c>
      <c r="M24">
        <v>80001345</v>
      </c>
      <c r="P24" t="s">
        <v>4850</v>
      </c>
      <c r="Q24" t="e">
        <f t="shared" si="0"/>
        <v>#N/A</v>
      </c>
    </row>
    <row r="25" spans="3:17">
      <c r="C25" t="s">
        <v>7289</v>
      </c>
      <c r="D25" t="s">
        <v>1977</v>
      </c>
      <c r="E25" t="s">
        <v>7289</v>
      </c>
      <c r="F25" t="s">
        <v>7290</v>
      </c>
      <c r="L25" t="s">
        <v>2764</v>
      </c>
      <c r="M25">
        <v>80002771</v>
      </c>
      <c r="P25" t="s">
        <v>4851</v>
      </c>
      <c r="Q25" t="e">
        <f t="shared" si="0"/>
        <v>#N/A</v>
      </c>
    </row>
    <row r="26" spans="3:17">
      <c r="C26" t="s">
        <v>1998</v>
      </c>
      <c r="D26" t="s">
        <v>1999</v>
      </c>
      <c r="E26" t="s">
        <v>1998</v>
      </c>
      <c r="F26" t="s">
        <v>7291</v>
      </c>
      <c r="L26" t="s">
        <v>1666</v>
      </c>
      <c r="M26">
        <v>80003784</v>
      </c>
      <c r="P26" t="s">
        <v>4852</v>
      </c>
      <c r="Q26" t="e">
        <f t="shared" si="0"/>
        <v>#N/A</v>
      </c>
    </row>
    <row r="27" spans="3:17">
      <c r="C27" t="s">
        <v>2179</v>
      </c>
      <c r="D27" t="s">
        <v>2180</v>
      </c>
      <c r="E27" t="s">
        <v>2179</v>
      </c>
      <c r="F27" t="s">
        <v>7291</v>
      </c>
      <c r="L27" t="s">
        <v>2891</v>
      </c>
      <c r="M27">
        <v>80001852</v>
      </c>
      <c r="P27" t="s">
        <v>4853</v>
      </c>
      <c r="Q27" t="e">
        <f t="shared" si="0"/>
        <v>#N/A</v>
      </c>
    </row>
    <row r="28" spans="3:17">
      <c r="C28" t="s">
        <v>7292</v>
      </c>
      <c r="D28" t="s">
        <v>3778</v>
      </c>
      <c r="E28" t="s">
        <v>7292</v>
      </c>
      <c r="F28" t="s">
        <v>7293</v>
      </c>
      <c r="L28" t="s">
        <v>2785</v>
      </c>
      <c r="M28">
        <v>80003801</v>
      </c>
      <c r="P28" t="s">
        <v>4854</v>
      </c>
      <c r="Q28">
        <f t="shared" si="0"/>
        <v>80005176</v>
      </c>
    </row>
    <row r="29" spans="3:17">
      <c r="C29" t="s">
        <v>7294</v>
      </c>
      <c r="D29" t="s">
        <v>2185</v>
      </c>
      <c r="E29" t="s">
        <v>7294</v>
      </c>
      <c r="F29" t="s">
        <v>7295</v>
      </c>
      <c r="L29" t="s">
        <v>2703</v>
      </c>
      <c r="M29">
        <v>80002128</v>
      </c>
      <c r="P29" t="s">
        <v>4855</v>
      </c>
      <c r="Q29" t="e">
        <f t="shared" si="0"/>
        <v>#N/A</v>
      </c>
    </row>
    <row r="30" spans="3:17">
      <c r="C30" t="s">
        <v>7296</v>
      </c>
      <c r="D30" t="s">
        <v>3744</v>
      </c>
      <c r="E30" t="s">
        <v>7296</v>
      </c>
      <c r="F30" t="s">
        <v>7297</v>
      </c>
      <c r="L30" t="s">
        <v>2832</v>
      </c>
      <c r="M30">
        <v>80000647</v>
      </c>
      <c r="P30" t="s">
        <v>4856</v>
      </c>
      <c r="Q30">
        <f t="shared" si="0"/>
        <v>80005173</v>
      </c>
    </row>
    <row r="31" spans="3:17">
      <c r="C31" t="s">
        <v>7298</v>
      </c>
      <c r="D31" t="s">
        <v>3576</v>
      </c>
      <c r="E31" t="s">
        <v>7298</v>
      </c>
      <c r="F31" t="s">
        <v>7299</v>
      </c>
      <c r="L31" t="s">
        <v>1508</v>
      </c>
      <c r="M31">
        <v>80000518</v>
      </c>
      <c r="P31" t="s">
        <v>4857</v>
      </c>
      <c r="Q31">
        <f t="shared" si="0"/>
        <v>80005172</v>
      </c>
    </row>
    <row r="32" spans="3:17">
      <c r="C32" t="s">
        <v>2890</v>
      </c>
      <c r="D32" t="s">
        <v>2891</v>
      </c>
      <c r="E32" t="s">
        <v>2890</v>
      </c>
      <c r="F32" t="s">
        <v>7300</v>
      </c>
      <c r="L32" t="s">
        <v>2822</v>
      </c>
      <c r="M32">
        <v>80002020</v>
      </c>
      <c r="P32" t="s">
        <v>4858</v>
      </c>
      <c r="Q32">
        <f t="shared" si="0"/>
        <v>80005171</v>
      </c>
    </row>
    <row r="33" spans="3:17">
      <c r="C33" t="s">
        <v>2599</v>
      </c>
      <c r="D33" t="s">
        <v>2600</v>
      </c>
      <c r="E33" t="s">
        <v>2599</v>
      </c>
      <c r="F33" t="s">
        <v>7300</v>
      </c>
      <c r="L33" t="s">
        <v>3688</v>
      </c>
      <c r="M33" t="s">
        <v>3687</v>
      </c>
      <c r="P33" t="s">
        <v>4859</v>
      </c>
      <c r="Q33">
        <f t="shared" si="0"/>
        <v>80005170</v>
      </c>
    </row>
    <row r="34" spans="3:17">
      <c r="C34" t="s">
        <v>2591</v>
      </c>
      <c r="D34" t="s">
        <v>2592</v>
      </c>
      <c r="E34" t="s">
        <v>2591</v>
      </c>
      <c r="F34" t="s">
        <v>7300</v>
      </c>
      <c r="L34" t="s">
        <v>1859</v>
      </c>
      <c r="M34">
        <v>80001106</v>
      </c>
      <c r="P34" t="s">
        <v>4860</v>
      </c>
      <c r="Q34" t="e">
        <f t="shared" si="0"/>
        <v>#N/A</v>
      </c>
    </row>
    <row r="35" spans="3:17">
      <c r="C35" t="s">
        <v>1625</v>
      </c>
      <c r="D35" t="s">
        <v>1626</v>
      </c>
      <c r="E35" t="s">
        <v>1625</v>
      </c>
      <c r="F35" t="s">
        <v>7300</v>
      </c>
      <c r="L35" t="s">
        <v>986</v>
      </c>
      <c r="M35">
        <v>80002772</v>
      </c>
    </row>
    <row r="36" spans="3:17">
      <c r="C36" t="s">
        <v>2729</v>
      </c>
      <c r="D36" t="s">
        <v>2730</v>
      </c>
      <c r="E36" t="s">
        <v>2729</v>
      </c>
      <c r="F36" t="s">
        <v>7300</v>
      </c>
      <c r="L36" t="s">
        <v>2981</v>
      </c>
      <c r="M36">
        <v>80000565</v>
      </c>
    </row>
    <row r="37" spans="3:17">
      <c r="C37" t="s">
        <v>3490</v>
      </c>
      <c r="D37" t="s">
        <v>3491</v>
      </c>
      <c r="E37" t="s">
        <v>3490</v>
      </c>
      <c r="F37" t="s">
        <v>1500</v>
      </c>
      <c r="L37" t="s">
        <v>3558</v>
      </c>
      <c r="M37">
        <v>80001095</v>
      </c>
    </row>
    <row r="38" spans="3:17">
      <c r="C38" t="s">
        <v>7301</v>
      </c>
      <c r="D38" t="s">
        <v>3017</v>
      </c>
      <c r="E38" t="s">
        <v>7301</v>
      </c>
      <c r="F38" t="s">
        <v>1500</v>
      </c>
      <c r="L38" t="s">
        <v>1755</v>
      </c>
      <c r="M38">
        <v>80003821</v>
      </c>
    </row>
    <row r="39" spans="3:17">
      <c r="C39" t="s">
        <v>7302</v>
      </c>
      <c r="D39" t="s">
        <v>3010</v>
      </c>
      <c r="E39" t="s">
        <v>7302</v>
      </c>
      <c r="F39" t="s">
        <v>1500</v>
      </c>
      <c r="L39" t="s">
        <v>2886</v>
      </c>
      <c r="M39" t="s">
        <v>4259</v>
      </c>
    </row>
    <row r="40" spans="3:17">
      <c r="C40" t="s">
        <v>7303</v>
      </c>
      <c r="D40" t="s">
        <v>1906</v>
      </c>
      <c r="E40" t="s">
        <v>7303</v>
      </c>
      <c r="F40" t="s">
        <v>1907</v>
      </c>
      <c r="L40" t="s">
        <v>1782</v>
      </c>
      <c r="M40">
        <v>80002897</v>
      </c>
    </row>
    <row r="41" spans="3:17">
      <c r="C41" t="s">
        <v>4058</v>
      </c>
      <c r="D41" t="s">
        <v>2024</v>
      </c>
      <c r="E41" t="s">
        <v>4058</v>
      </c>
      <c r="F41" t="s">
        <v>7304</v>
      </c>
      <c r="L41" t="s">
        <v>3049</v>
      </c>
      <c r="M41">
        <v>80002847</v>
      </c>
    </row>
    <row r="42" spans="3:17">
      <c r="C42" t="s">
        <v>7305</v>
      </c>
      <c r="D42" t="s">
        <v>3106</v>
      </c>
      <c r="E42" t="s">
        <v>7305</v>
      </c>
      <c r="F42" t="s">
        <v>7306</v>
      </c>
      <c r="L42" t="s">
        <v>2094</v>
      </c>
      <c r="M42">
        <v>80002949</v>
      </c>
    </row>
    <row r="43" spans="3:17">
      <c r="C43" t="s">
        <v>4031</v>
      </c>
      <c r="D43" t="s">
        <v>3780</v>
      </c>
      <c r="E43" t="s">
        <v>4031</v>
      </c>
      <c r="F43" t="s">
        <v>7307</v>
      </c>
      <c r="L43" t="s">
        <v>3053</v>
      </c>
      <c r="M43">
        <v>80002850</v>
      </c>
    </row>
    <row r="44" spans="3:17">
      <c r="C44" t="s">
        <v>7308</v>
      </c>
      <c r="D44" t="s">
        <v>3121</v>
      </c>
      <c r="E44" t="s">
        <v>7308</v>
      </c>
      <c r="F44" t="s">
        <v>7306</v>
      </c>
      <c r="L44" t="s">
        <v>3293</v>
      </c>
      <c r="M44">
        <v>80003562</v>
      </c>
    </row>
    <row r="45" spans="3:17">
      <c r="C45" t="s">
        <v>7309</v>
      </c>
      <c r="D45" t="s">
        <v>4136</v>
      </c>
      <c r="E45" t="s">
        <v>7309</v>
      </c>
      <c r="F45" t="s">
        <v>7306</v>
      </c>
      <c r="L45" t="s">
        <v>3519</v>
      </c>
      <c r="M45">
        <v>80000512</v>
      </c>
    </row>
    <row r="46" spans="3:17">
      <c r="C46">
        <v>115073</v>
      </c>
      <c r="D46" t="s">
        <v>7310</v>
      </c>
      <c r="E46">
        <v>115073</v>
      </c>
      <c r="F46" t="s">
        <v>7311</v>
      </c>
      <c r="L46" t="s">
        <v>1696</v>
      </c>
      <c r="M46" t="s">
        <v>1695</v>
      </c>
    </row>
    <row r="47" spans="3:17">
      <c r="C47" t="s">
        <v>7312</v>
      </c>
      <c r="D47" t="s">
        <v>4138</v>
      </c>
      <c r="E47" t="s">
        <v>7312</v>
      </c>
      <c r="F47" t="s">
        <v>7306</v>
      </c>
      <c r="L47" t="s">
        <v>1595</v>
      </c>
      <c r="M47" t="s">
        <v>1596</v>
      </c>
    </row>
    <row r="48" spans="3:17">
      <c r="C48" t="s">
        <v>4870</v>
      </c>
      <c r="D48" t="s">
        <v>1398</v>
      </c>
      <c r="E48" t="s">
        <v>4870</v>
      </c>
      <c r="F48" t="s">
        <v>7306</v>
      </c>
      <c r="L48" t="s">
        <v>2569</v>
      </c>
      <c r="M48">
        <v>80001839</v>
      </c>
    </row>
    <row r="49" spans="3:13">
      <c r="C49" t="s">
        <v>4869</v>
      </c>
      <c r="D49" t="s">
        <v>955</v>
      </c>
      <c r="E49" t="s">
        <v>4869</v>
      </c>
      <c r="F49" t="s">
        <v>7306</v>
      </c>
      <c r="L49" t="s">
        <v>2610</v>
      </c>
      <c r="M49">
        <v>80001094</v>
      </c>
    </row>
    <row r="50" spans="3:13">
      <c r="C50" t="s">
        <v>7313</v>
      </c>
      <c r="D50" t="s">
        <v>4595</v>
      </c>
      <c r="E50" t="s">
        <v>7313</v>
      </c>
      <c r="F50" t="s">
        <v>7306</v>
      </c>
      <c r="L50" t="s">
        <v>2613</v>
      </c>
      <c r="M50">
        <v>80000008</v>
      </c>
    </row>
    <row r="51" spans="3:13">
      <c r="C51" t="s">
        <v>7314</v>
      </c>
      <c r="D51" t="s">
        <v>3766</v>
      </c>
      <c r="E51" t="s">
        <v>7314</v>
      </c>
      <c r="F51" t="s">
        <v>7306</v>
      </c>
      <c r="L51" t="s">
        <v>1430</v>
      </c>
      <c r="M51">
        <v>80002119</v>
      </c>
    </row>
    <row r="52" spans="3:13">
      <c r="C52">
        <v>0</v>
      </c>
      <c r="D52" t="s">
        <v>7315</v>
      </c>
      <c r="E52">
        <v>0</v>
      </c>
      <c r="F52" t="s">
        <v>7306</v>
      </c>
      <c r="L52" t="s">
        <v>2713</v>
      </c>
      <c r="M52">
        <v>80004082</v>
      </c>
    </row>
    <row r="53" spans="3:13">
      <c r="C53" t="s">
        <v>7316</v>
      </c>
      <c r="D53" t="s">
        <v>2207</v>
      </c>
      <c r="E53" t="s">
        <v>7316</v>
      </c>
      <c r="F53" t="s">
        <v>7306</v>
      </c>
      <c r="L53" t="s">
        <v>2854</v>
      </c>
      <c r="M53">
        <v>80004087</v>
      </c>
    </row>
    <row r="54" spans="3:13">
      <c r="C54" t="s">
        <v>4041</v>
      </c>
      <c r="D54" t="s">
        <v>1949</v>
      </c>
      <c r="E54" t="s">
        <v>4041</v>
      </c>
      <c r="F54" t="s">
        <v>1946</v>
      </c>
      <c r="L54" t="s">
        <v>2883</v>
      </c>
      <c r="M54">
        <v>80004090</v>
      </c>
    </row>
    <row r="55" spans="3:13">
      <c r="C55" t="s">
        <v>2043</v>
      </c>
      <c r="D55" t="s">
        <v>2044</v>
      </c>
      <c r="E55" t="s">
        <v>2043</v>
      </c>
      <c r="F55" t="s">
        <v>7317</v>
      </c>
      <c r="L55" t="s">
        <v>2894</v>
      </c>
      <c r="M55">
        <v>80004085</v>
      </c>
    </row>
    <row r="56" spans="3:13">
      <c r="C56" t="s">
        <v>2057</v>
      </c>
      <c r="D56" t="s">
        <v>2058</v>
      </c>
      <c r="E56" t="s">
        <v>2057</v>
      </c>
      <c r="F56" t="s">
        <v>7317</v>
      </c>
      <c r="L56" t="s">
        <v>3075</v>
      </c>
      <c r="M56" t="s">
        <v>3074</v>
      </c>
    </row>
    <row r="57" spans="3:13">
      <c r="C57" t="s">
        <v>2053</v>
      </c>
      <c r="D57" t="s">
        <v>2054</v>
      </c>
      <c r="E57" t="s">
        <v>2053</v>
      </c>
      <c r="F57" t="s">
        <v>7317</v>
      </c>
      <c r="L57" t="s">
        <v>2966</v>
      </c>
      <c r="M57" t="s">
        <v>4206</v>
      </c>
    </row>
    <row r="58" spans="3:13">
      <c r="C58" t="s">
        <v>2204</v>
      </c>
      <c r="D58" t="s">
        <v>2205</v>
      </c>
      <c r="E58" t="s">
        <v>2204</v>
      </c>
      <c r="F58" t="s">
        <v>7317</v>
      </c>
      <c r="L58" t="s">
        <v>3401</v>
      </c>
      <c r="M58" t="s">
        <v>4279</v>
      </c>
    </row>
    <row r="59" spans="3:13">
      <c r="C59" t="s">
        <v>7318</v>
      </c>
      <c r="D59" t="s">
        <v>2958</v>
      </c>
      <c r="E59" t="s">
        <v>7318</v>
      </c>
      <c r="F59" t="s">
        <v>7306</v>
      </c>
      <c r="L59" t="s">
        <v>1435</v>
      </c>
      <c r="M59">
        <v>80004088</v>
      </c>
    </row>
    <row r="60" spans="3:13">
      <c r="C60" t="s">
        <v>2803</v>
      </c>
      <c r="D60" t="s">
        <v>2804</v>
      </c>
      <c r="E60" t="s">
        <v>2803</v>
      </c>
      <c r="F60" t="s">
        <v>7306</v>
      </c>
      <c r="L60" t="s">
        <v>1698</v>
      </c>
      <c r="M60">
        <v>80001813</v>
      </c>
    </row>
    <row r="61" spans="3:13">
      <c r="C61" t="s">
        <v>2700</v>
      </c>
      <c r="D61" t="s">
        <v>2701</v>
      </c>
      <c r="E61" t="s">
        <v>2700</v>
      </c>
      <c r="F61" t="s">
        <v>7306</v>
      </c>
      <c r="L61" t="s">
        <v>3562</v>
      </c>
      <c r="M61">
        <v>80001269</v>
      </c>
    </row>
    <row r="62" spans="3:13">
      <c r="C62" t="s">
        <v>2892</v>
      </c>
      <c r="D62" t="s">
        <v>2893</v>
      </c>
      <c r="E62" t="s">
        <v>2892</v>
      </c>
      <c r="F62" t="s">
        <v>7306</v>
      </c>
      <c r="L62" t="s">
        <v>1393</v>
      </c>
      <c r="M62" t="s">
        <v>4280</v>
      </c>
    </row>
    <row r="63" spans="3:13">
      <c r="C63" t="s">
        <v>2633</v>
      </c>
      <c r="D63" t="s">
        <v>2634</v>
      </c>
      <c r="E63" t="s">
        <v>2633</v>
      </c>
      <c r="F63" t="s">
        <v>7306</v>
      </c>
      <c r="L63" t="s">
        <v>2630</v>
      </c>
      <c r="M63">
        <v>80002131</v>
      </c>
    </row>
    <row r="64" spans="3:13">
      <c r="C64" t="s">
        <v>2871</v>
      </c>
      <c r="D64" t="s">
        <v>2872</v>
      </c>
      <c r="E64" t="s">
        <v>2871</v>
      </c>
      <c r="F64" t="s">
        <v>7306</v>
      </c>
      <c r="L64" t="s">
        <v>1655</v>
      </c>
      <c r="M64">
        <v>80002959</v>
      </c>
    </row>
    <row r="65" spans="3:13">
      <c r="C65" t="s">
        <v>2841</v>
      </c>
      <c r="D65" t="s">
        <v>4132</v>
      </c>
      <c r="E65" t="s">
        <v>2841</v>
      </c>
      <c r="F65" t="s">
        <v>7306</v>
      </c>
      <c r="L65" t="s">
        <v>2964</v>
      </c>
      <c r="M65" t="s">
        <v>4281</v>
      </c>
    </row>
    <row r="66" spans="3:13">
      <c r="C66" t="s">
        <v>2676</v>
      </c>
      <c r="D66" t="s">
        <v>2677</v>
      </c>
      <c r="E66" t="s">
        <v>2676</v>
      </c>
      <c r="F66" t="s">
        <v>7306</v>
      </c>
      <c r="L66" t="s">
        <v>3794</v>
      </c>
      <c r="M66" t="s">
        <v>3793</v>
      </c>
    </row>
    <row r="67" spans="3:13">
      <c r="C67" t="s">
        <v>4050</v>
      </c>
      <c r="D67" t="s">
        <v>3783</v>
      </c>
      <c r="E67" t="s">
        <v>4050</v>
      </c>
      <c r="F67" t="s">
        <v>7319</v>
      </c>
      <c r="L67" t="s">
        <v>2866</v>
      </c>
      <c r="M67">
        <v>80001093</v>
      </c>
    </row>
    <row r="68" spans="3:13">
      <c r="C68" t="s">
        <v>4039</v>
      </c>
      <c r="D68" t="s">
        <v>2491</v>
      </c>
      <c r="E68" t="s">
        <v>4039</v>
      </c>
      <c r="F68" t="s">
        <v>7319</v>
      </c>
      <c r="L68" t="s">
        <v>2267</v>
      </c>
      <c r="M68" t="s">
        <v>2266</v>
      </c>
    </row>
    <row r="69" spans="3:13">
      <c r="C69" t="s">
        <v>3480</v>
      </c>
      <c r="D69" t="s">
        <v>3481</v>
      </c>
      <c r="E69" t="s">
        <v>3480</v>
      </c>
      <c r="F69" t="s">
        <v>1907</v>
      </c>
      <c r="L69" t="s">
        <v>1683</v>
      </c>
      <c r="M69">
        <v>80002117</v>
      </c>
    </row>
    <row r="70" spans="3:13">
      <c r="C70" t="s">
        <v>4871</v>
      </c>
      <c r="D70" t="s">
        <v>3013</v>
      </c>
      <c r="E70" t="s">
        <v>4871</v>
      </c>
      <c r="F70" t="s">
        <v>7306</v>
      </c>
      <c r="L70" t="s">
        <v>2983</v>
      </c>
      <c r="M70" t="s">
        <v>2982</v>
      </c>
    </row>
    <row r="71" spans="3:13">
      <c r="C71" t="s">
        <v>4056</v>
      </c>
      <c r="D71" t="s">
        <v>3083</v>
      </c>
      <c r="E71" t="s">
        <v>4056</v>
      </c>
      <c r="F71" t="s">
        <v>7320</v>
      </c>
      <c r="L71" t="s">
        <v>1722</v>
      </c>
      <c r="M71">
        <v>80000859</v>
      </c>
    </row>
    <row r="72" spans="3:13">
      <c r="C72" t="s">
        <v>4057</v>
      </c>
      <c r="D72" t="s">
        <v>3125</v>
      </c>
      <c r="E72" t="s">
        <v>4057</v>
      </c>
      <c r="F72" t="s">
        <v>1500</v>
      </c>
      <c r="L72" t="s">
        <v>1671</v>
      </c>
      <c r="M72">
        <v>80000500</v>
      </c>
    </row>
    <row r="73" spans="3:13">
      <c r="C73" t="s">
        <v>4047</v>
      </c>
      <c r="D73" t="s">
        <v>1319</v>
      </c>
      <c r="E73" t="s">
        <v>4047</v>
      </c>
      <c r="F73" t="s">
        <v>1500</v>
      </c>
      <c r="L73" t="s">
        <v>3604</v>
      </c>
      <c r="M73">
        <v>80002962</v>
      </c>
    </row>
    <row r="74" spans="3:13">
      <c r="C74" t="s">
        <v>2045</v>
      </c>
      <c r="D74" t="s">
        <v>2046</v>
      </c>
      <c r="E74" t="s">
        <v>2045</v>
      </c>
      <c r="F74" t="s">
        <v>7317</v>
      </c>
      <c r="L74" t="s">
        <v>2047</v>
      </c>
      <c r="M74">
        <v>80004139</v>
      </c>
    </row>
    <row r="75" spans="3:13">
      <c r="C75" t="s">
        <v>2212</v>
      </c>
      <c r="D75" t="s">
        <v>2213</v>
      </c>
      <c r="E75" t="s">
        <v>2212</v>
      </c>
      <c r="F75" t="s">
        <v>7317</v>
      </c>
      <c r="L75" t="s">
        <v>3221</v>
      </c>
      <c r="M75">
        <v>80004164</v>
      </c>
    </row>
    <row r="76" spans="3:13">
      <c r="C76" t="s">
        <v>4840</v>
      </c>
      <c r="D76" t="s">
        <v>2243</v>
      </c>
      <c r="E76" t="s">
        <v>4840</v>
      </c>
      <c r="F76" t="s">
        <v>7306</v>
      </c>
      <c r="L76" t="s">
        <v>1913</v>
      </c>
      <c r="M76" t="s">
        <v>1914</v>
      </c>
    </row>
    <row r="77" spans="3:13">
      <c r="C77" t="s">
        <v>3099</v>
      </c>
      <c r="D77" t="s">
        <v>3100</v>
      </c>
      <c r="E77" t="s">
        <v>3099</v>
      </c>
      <c r="F77" t="s">
        <v>7306</v>
      </c>
      <c r="L77" t="s">
        <v>2159</v>
      </c>
      <c r="M77" t="s">
        <v>4269</v>
      </c>
    </row>
    <row r="78" spans="3:13">
      <c r="C78" t="s">
        <v>2540</v>
      </c>
      <c r="D78" t="s">
        <v>7321</v>
      </c>
      <c r="E78" t="s">
        <v>2540</v>
      </c>
      <c r="F78" t="s">
        <v>7322</v>
      </c>
      <c r="L78" t="s">
        <v>2378</v>
      </c>
      <c r="M78" t="s">
        <v>2379</v>
      </c>
    </row>
    <row r="79" spans="3:13">
      <c r="C79">
        <v>415016</v>
      </c>
      <c r="D79" t="s">
        <v>7323</v>
      </c>
      <c r="E79">
        <v>415016</v>
      </c>
      <c r="F79" t="s">
        <v>7322</v>
      </c>
      <c r="L79" t="s">
        <v>2033</v>
      </c>
      <c r="M79">
        <v>80004167</v>
      </c>
    </row>
    <row r="80" spans="3:13">
      <c r="C80" t="s">
        <v>3068</v>
      </c>
      <c r="D80" t="s">
        <v>7324</v>
      </c>
      <c r="E80" t="s">
        <v>3068</v>
      </c>
      <c r="F80" t="s">
        <v>7322</v>
      </c>
      <c r="L80" t="s">
        <v>2967</v>
      </c>
      <c r="M80">
        <v>80004174</v>
      </c>
    </row>
    <row r="81" spans="3:13">
      <c r="C81">
        <v>1121150</v>
      </c>
      <c r="D81" t="s">
        <v>7325</v>
      </c>
      <c r="E81">
        <v>1121150</v>
      </c>
      <c r="F81" t="s">
        <v>7322</v>
      </c>
      <c r="L81" t="s">
        <v>2391</v>
      </c>
      <c r="M81">
        <v>80004175</v>
      </c>
    </row>
    <row r="82" spans="3:13">
      <c r="C82" t="s">
        <v>3072</v>
      </c>
      <c r="D82" t="s">
        <v>7326</v>
      </c>
      <c r="E82" t="s">
        <v>3072</v>
      </c>
      <c r="F82" t="s">
        <v>7322</v>
      </c>
      <c r="L82" t="s">
        <v>1267</v>
      </c>
      <c r="M82" t="s">
        <v>1266</v>
      </c>
    </row>
    <row r="83" spans="3:13">
      <c r="C83" t="s">
        <v>7327</v>
      </c>
      <c r="D83" t="s">
        <v>3065</v>
      </c>
      <c r="E83" t="s">
        <v>7327</v>
      </c>
      <c r="F83" t="s">
        <v>7322</v>
      </c>
      <c r="L83" t="s">
        <v>3224</v>
      </c>
      <c r="M83" t="s">
        <v>3223</v>
      </c>
    </row>
    <row r="84" spans="3:13">
      <c r="C84" t="s">
        <v>4152</v>
      </c>
      <c r="D84" t="s">
        <v>1080</v>
      </c>
      <c r="E84" t="s">
        <v>4152</v>
      </c>
      <c r="F84" t="s">
        <v>7328</v>
      </c>
      <c r="L84" t="s">
        <v>3395</v>
      </c>
      <c r="M84">
        <v>80002884</v>
      </c>
    </row>
    <row r="85" spans="3:13">
      <c r="C85" t="s">
        <v>2996</v>
      </c>
      <c r="D85" t="s">
        <v>2997</v>
      </c>
      <c r="E85" t="s">
        <v>2996</v>
      </c>
      <c r="F85" t="s">
        <v>205</v>
      </c>
      <c r="L85" t="s">
        <v>2422</v>
      </c>
      <c r="M85">
        <v>80002960</v>
      </c>
    </row>
    <row r="86" spans="3:13">
      <c r="C86" t="s">
        <v>3308</v>
      </c>
      <c r="D86" t="s">
        <v>3309</v>
      </c>
      <c r="E86" t="s">
        <v>3308</v>
      </c>
      <c r="F86" t="s">
        <v>1264</v>
      </c>
      <c r="L86" t="s">
        <v>3035</v>
      </c>
      <c r="M86" t="s">
        <v>4290</v>
      </c>
    </row>
    <row r="87" spans="3:13">
      <c r="C87" t="s">
        <v>2266</v>
      </c>
      <c r="D87" t="s">
        <v>2267</v>
      </c>
      <c r="E87" t="s">
        <v>2266</v>
      </c>
      <c r="F87" t="s">
        <v>205</v>
      </c>
      <c r="L87" t="s">
        <v>2066</v>
      </c>
      <c r="M87" t="s">
        <v>2065</v>
      </c>
    </row>
    <row r="88" spans="3:13">
      <c r="C88" t="s">
        <v>7329</v>
      </c>
      <c r="D88" t="s">
        <v>7330</v>
      </c>
      <c r="E88" t="s">
        <v>7329</v>
      </c>
      <c r="F88" t="s">
        <v>1264</v>
      </c>
      <c r="L88" t="s">
        <v>3220</v>
      </c>
      <c r="M88" t="s">
        <v>3219</v>
      </c>
    </row>
    <row r="89" spans="3:13">
      <c r="C89" t="s">
        <v>3390</v>
      </c>
      <c r="D89" t="s">
        <v>3391</v>
      </c>
      <c r="E89" t="s">
        <v>3390</v>
      </c>
      <c r="F89" t="s">
        <v>205</v>
      </c>
      <c r="L89" t="s">
        <v>3343</v>
      </c>
      <c r="M89">
        <v>80000542</v>
      </c>
    </row>
    <row r="90" spans="3:13">
      <c r="C90" t="s">
        <v>4297</v>
      </c>
      <c r="D90" t="s">
        <v>4298</v>
      </c>
      <c r="E90" t="s">
        <v>4297</v>
      </c>
      <c r="F90" t="s">
        <v>205</v>
      </c>
      <c r="L90" t="s">
        <v>3564</v>
      </c>
      <c r="M90" t="s">
        <v>3563</v>
      </c>
    </row>
    <row r="91" spans="3:13">
      <c r="C91" t="s">
        <v>1268</v>
      </c>
      <c r="D91" t="s">
        <v>1269</v>
      </c>
      <c r="E91" t="s">
        <v>1268</v>
      </c>
      <c r="F91" t="s">
        <v>205</v>
      </c>
      <c r="L91" t="s">
        <v>1710</v>
      </c>
      <c r="M91">
        <v>80002961</v>
      </c>
    </row>
    <row r="92" spans="3:13">
      <c r="C92" t="s">
        <v>3593</v>
      </c>
      <c r="D92" t="s">
        <v>3594</v>
      </c>
      <c r="E92" t="s">
        <v>3593</v>
      </c>
      <c r="F92" t="s">
        <v>1264</v>
      </c>
      <c r="L92" t="s">
        <v>1740</v>
      </c>
      <c r="M92">
        <v>80002029</v>
      </c>
    </row>
    <row r="93" spans="3:13">
      <c r="C93" t="s">
        <v>3269</v>
      </c>
      <c r="D93" t="s">
        <v>3270</v>
      </c>
      <c r="E93" t="s">
        <v>3269</v>
      </c>
      <c r="F93" t="s">
        <v>205</v>
      </c>
      <c r="L93" t="s">
        <v>2389</v>
      </c>
      <c r="M93" t="s">
        <v>2390</v>
      </c>
    </row>
    <row r="94" spans="3:13">
      <c r="C94" t="s">
        <v>2104</v>
      </c>
      <c r="D94" t="s">
        <v>2105</v>
      </c>
      <c r="E94" t="s">
        <v>2104</v>
      </c>
      <c r="F94" t="s">
        <v>205</v>
      </c>
      <c r="L94" t="s">
        <v>2420</v>
      </c>
      <c r="M94">
        <v>80002394</v>
      </c>
    </row>
    <row r="95" spans="3:13">
      <c r="C95" t="s">
        <v>3231</v>
      </c>
      <c r="D95" t="s">
        <v>3232</v>
      </c>
      <c r="E95" t="s">
        <v>3231</v>
      </c>
      <c r="F95" t="s">
        <v>205</v>
      </c>
      <c r="L95" t="s">
        <v>2828</v>
      </c>
      <c r="M95">
        <v>80000563</v>
      </c>
    </row>
    <row r="96" spans="3:13">
      <c r="C96" t="s">
        <v>4157</v>
      </c>
      <c r="D96" t="s">
        <v>3226</v>
      </c>
      <c r="E96" t="s">
        <v>4157</v>
      </c>
      <c r="F96" t="s">
        <v>4980</v>
      </c>
      <c r="L96" t="s">
        <v>3272</v>
      </c>
      <c r="M96">
        <v>80000942</v>
      </c>
    </row>
    <row r="97" spans="3:13">
      <c r="C97" t="s">
        <v>7331</v>
      </c>
      <c r="D97" t="s">
        <v>1796</v>
      </c>
      <c r="E97" t="s">
        <v>7331</v>
      </c>
      <c r="F97" t="s">
        <v>4980</v>
      </c>
      <c r="L97" t="s">
        <v>1282</v>
      </c>
      <c r="M97">
        <v>80002321</v>
      </c>
    </row>
    <row r="98" spans="3:13">
      <c r="C98" t="s">
        <v>1621</v>
      </c>
      <c r="D98" t="s">
        <v>1622</v>
      </c>
      <c r="E98" t="s">
        <v>1621</v>
      </c>
      <c r="F98" t="s">
        <v>1264</v>
      </c>
      <c r="L98" t="s">
        <v>1523</v>
      </c>
      <c r="M98">
        <v>80004294</v>
      </c>
    </row>
    <row r="99" spans="3:13">
      <c r="C99" t="s">
        <v>2568</v>
      </c>
      <c r="D99" t="s">
        <v>2569</v>
      </c>
      <c r="E99" t="s">
        <v>2568</v>
      </c>
      <c r="F99" t="s">
        <v>1264</v>
      </c>
      <c r="L99" t="s">
        <v>3189</v>
      </c>
      <c r="M99">
        <v>80004293</v>
      </c>
    </row>
    <row r="100" spans="3:13">
      <c r="C100" t="s">
        <v>2745</v>
      </c>
      <c r="D100" t="s">
        <v>2746</v>
      </c>
      <c r="E100" t="s">
        <v>2745</v>
      </c>
      <c r="F100" t="s">
        <v>1264</v>
      </c>
      <c r="L100" t="s">
        <v>1263</v>
      </c>
      <c r="M100">
        <v>80004295</v>
      </c>
    </row>
    <row r="101" spans="3:13">
      <c r="C101" t="s">
        <v>2951</v>
      </c>
      <c r="D101" t="s">
        <v>2952</v>
      </c>
      <c r="E101" t="s">
        <v>2951</v>
      </c>
      <c r="F101" t="s">
        <v>205</v>
      </c>
      <c r="L101" t="s">
        <v>2228</v>
      </c>
      <c r="M101">
        <v>80004316</v>
      </c>
    </row>
    <row r="102" spans="3:13">
      <c r="C102" t="s">
        <v>2589</v>
      </c>
      <c r="D102" t="s">
        <v>2590</v>
      </c>
      <c r="E102" t="s">
        <v>2589</v>
      </c>
      <c r="F102" t="s">
        <v>205</v>
      </c>
      <c r="L102" t="s">
        <v>2522</v>
      </c>
      <c r="M102">
        <v>80002848</v>
      </c>
    </row>
    <row r="103" spans="3:13">
      <c r="C103" t="s">
        <v>2601</v>
      </c>
      <c r="D103" t="s">
        <v>2602</v>
      </c>
      <c r="E103" t="s">
        <v>2601</v>
      </c>
      <c r="F103" t="s">
        <v>205</v>
      </c>
      <c r="L103" t="s">
        <v>1800</v>
      </c>
      <c r="M103" t="s">
        <v>1799</v>
      </c>
    </row>
    <row r="104" spans="3:13">
      <c r="C104" t="s">
        <v>2811</v>
      </c>
      <c r="D104" t="s">
        <v>2812</v>
      </c>
      <c r="E104" t="s">
        <v>2811</v>
      </c>
      <c r="F104" t="s">
        <v>205</v>
      </c>
      <c r="L104" t="s">
        <v>3179</v>
      </c>
      <c r="M104">
        <v>80002003</v>
      </c>
    </row>
    <row r="105" spans="3:13">
      <c r="C105" t="s">
        <v>2807</v>
      </c>
      <c r="D105" t="s">
        <v>2808</v>
      </c>
      <c r="E105" t="s">
        <v>2807</v>
      </c>
      <c r="F105" t="s">
        <v>205</v>
      </c>
      <c r="L105" t="s">
        <v>2028</v>
      </c>
      <c r="M105">
        <v>80002360</v>
      </c>
    </row>
    <row r="106" spans="3:13">
      <c r="C106" t="s">
        <v>2837</v>
      </c>
      <c r="D106" t="s">
        <v>2838</v>
      </c>
      <c r="E106" t="s">
        <v>2837</v>
      </c>
      <c r="F106" t="s">
        <v>205</v>
      </c>
      <c r="L106" t="s">
        <v>2373</v>
      </c>
      <c r="M106">
        <v>80003136</v>
      </c>
    </row>
    <row r="107" spans="3:13">
      <c r="C107" t="s">
        <v>2801</v>
      </c>
      <c r="D107" t="s">
        <v>2802</v>
      </c>
      <c r="E107" t="s">
        <v>2801</v>
      </c>
      <c r="F107" t="s">
        <v>205</v>
      </c>
      <c r="L107" t="s">
        <v>3570</v>
      </c>
      <c r="M107" t="s">
        <v>3569</v>
      </c>
    </row>
    <row r="108" spans="3:13">
      <c r="C108" t="s">
        <v>2708</v>
      </c>
      <c r="D108" t="s">
        <v>2709</v>
      </c>
      <c r="E108" t="s">
        <v>2708</v>
      </c>
      <c r="F108" t="s">
        <v>1264</v>
      </c>
      <c r="L108" t="s">
        <v>2384</v>
      </c>
      <c r="M108">
        <v>80004324</v>
      </c>
    </row>
    <row r="109" spans="3:13">
      <c r="C109" t="s">
        <v>2611</v>
      </c>
      <c r="D109" t="s">
        <v>2612</v>
      </c>
      <c r="E109" t="s">
        <v>2611</v>
      </c>
      <c r="F109" t="s">
        <v>205</v>
      </c>
      <c r="L109" t="s">
        <v>1648</v>
      </c>
      <c r="M109" t="s">
        <v>1647</v>
      </c>
    </row>
    <row r="110" spans="3:13">
      <c r="C110" t="s">
        <v>2429</v>
      </c>
      <c r="D110" t="s">
        <v>2430</v>
      </c>
      <c r="E110" t="s">
        <v>2429</v>
      </c>
      <c r="F110" t="s">
        <v>1264</v>
      </c>
      <c r="L110" t="s">
        <v>1607</v>
      </c>
      <c r="M110">
        <v>80004311</v>
      </c>
    </row>
    <row r="111" spans="3:13">
      <c r="C111" t="s">
        <v>2051</v>
      </c>
      <c r="D111" t="s">
        <v>2052</v>
      </c>
      <c r="E111" t="s">
        <v>2051</v>
      </c>
      <c r="F111" t="s">
        <v>1264</v>
      </c>
      <c r="L111" t="s">
        <v>1660</v>
      </c>
      <c r="M111">
        <v>80004315</v>
      </c>
    </row>
    <row r="112" spans="3:13">
      <c r="C112" t="s">
        <v>1727</v>
      </c>
      <c r="D112" t="s">
        <v>1728</v>
      </c>
      <c r="E112" t="s">
        <v>1727</v>
      </c>
      <c r="F112" t="s">
        <v>205</v>
      </c>
      <c r="L112" t="s">
        <v>2978</v>
      </c>
      <c r="M112">
        <v>80004320</v>
      </c>
    </row>
    <row r="113" spans="3:13">
      <c r="C113" t="s">
        <v>2717</v>
      </c>
      <c r="D113" t="s">
        <v>2718</v>
      </c>
      <c r="E113" t="s">
        <v>2717</v>
      </c>
      <c r="F113" t="s">
        <v>205</v>
      </c>
      <c r="L113" t="s">
        <v>1642</v>
      </c>
      <c r="M113" t="s">
        <v>1641</v>
      </c>
    </row>
    <row r="114" spans="3:13">
      <c r="C114" t="s">
        <v>1591</v>
      </c>
      <c r="D114" t="s">
        <v>1592</v>
      </c>
      <c r="E114" t="s">
        <v>1591</v>
      </c>
      <c r="F114" t="s">
        <v>205</v>
      </c>
      <c r="L114" t="s">
        <v>1806</v>
      </c>
      <c r="M114" t="s">
        <v>1805</v>
      </c>
    </row>
    <row r="115" spans="3:13">
      <c r="C115" t="s">
        <v>3698</v>
      </c>
      <c r="D115" t="s">
        <v>3699</v>
      </c>
      <c r="E115" t="s">
        <v>3698</v>
      </c>
      <c r="F115" t="s">
        <v>205</v>
      </c>
      <c r="L115" t="s">
        <v>1933</v>
      </c>
      <c r="M115" t="s">
        <v>1932</v>
      </c>
    </row>
    <row r="116" spans="3:13">
      <c r="C116" t="s">
        <v>2821</v>
      </c>
      <c r="D116" t="s">
        <v>2822</v>
      </c>
      <c r="E116" t="s">
        <v>2821</v>
      </c>
      <c r="F116" t="s">
        <v>205</v>
      </c>
      <c r="L116" t="s">
        <v>3377</v>
      </c>
      <c r="M116" t="s">
        <v>3376</v>
      </c>
    </row>
    <row r="117" spans="3:13">
      <c r="C117" t="s">
        <v>1874</v>
      </c>
      <c r="D117" t="s">
        <v>4186</v>
      </c>
      <c r="E117" t="s">
        <v>1874</v>
      </c>
      <c r="F117" t="s">
        <v>205</v>
      </c>
      <c r="L117" t="s">
        <v>3371</v>
      </c>
      <c r="M117" t="s">
        <v>3370</v>
      </c>
    </row>
    <row r="118" spans="3:13">
      <c r="C118" t="s">
        <v>1672</v>
      </c>
      <c r="D118" t="s">
        <v>1673</v>
      </c>
      <c r="E118" t="s">
        <v>1672</v>
      </c>
      <c r="F118" t="s">
        <v>205</v>
      </c>
      <c r="L118" t="s">
        <v>2351</v>
      </c>
      <c r="M118" t="s">
        <v>4284</v>
      </c>
    </row>
    <row r="119" spans="3:13">
      <c r="C119" t="s">
        <v>1570</v>
      </c>
      <c r="D119" t="s">
        <v>1571</v>
      </c>
      <c r="E119" t="s">
        <v>1570</v>
      </c>
      <c r="F119" t="s">
        <v>205</v>
      </c>
      <c r="L119" t="s">
        <v>1769</v>
      </c>
      <c r="M119" t="s">
        <v>1770</v>
      </c>
    </row>
    <row r="120" spans="3:13">
      <c r="C120" t="s">
        <v>1701</v>
      </c>
      <c r="D120" t="s">
        <v>1702</v>
      </c>
      <c r="E120" t="s">
        <v>1701</v>
      </c>
      <c r="F120" t="s">
        <v>205</v>
      </c>
      <c r="L120" t="s">
        <v>1801</v>
      </c>
      <c r="M120">
        <v>80004313</v>
      </c>
    </row>
    <row r="121" spans="3:13">
      <c r="C121" t="s">
        <v>1695</v>
      </c>
      <c r="D121" t="s">
        <v>1696</v>
      </c>
      <c r="E121" t="s">
        <v>1695</v>
      </c>
      <c r="F121" t="s">
        <v>1264</v>
      </c>
      <c r="L121" t="s">
        <v>2577</v>
      </c>
      <c r="M121">
        <v>80002947</v>
      </c>
    </row>
    <row r="122" spans="3:13">
      <c r="C122" t="s">
        <v>1739</v>
      </c>
      <c r="D122" t="s">
        <v>1740</v>
      </c>
      <c r="E122" t="s">
        <v>1739</v>
      </c>
      <c r="F122" t="s">
        <v>1264</v>
      </c>
      <c r="L122" t="s">
        <v>2709</v>
      </c>
      <c r="M122" t="s">
        <v>2708</v>
      </c>
    </row>
    <row r="123" spans="3:13">
      <c r="C123" t="s">
        <v>2593</v>
      </c>
      <c r="D123" t="s">
        <v>2594</v>
      </c>
      <c r="E123" t="s">
        <v>2593</v>
      </c>
      <c r="F123" t="s">
        <v>1264</v>
      </c>
      <c r="L123" t="s">
        <v>1815</v>
      </c>
      <c r="M123">
        <v>80004314</v>
      </c>
    </row>
    <row r="124" spans="3:13">
      <c r="C124" t="s">
        <v>2625</v>
      </c>
      <c r="D124" t="s">
        <v>2626</v>
      </c>
      <c r="E124" t="s">
        <v>2625</v>
      </c>
      <c r="F124" t="s">
        <v>205</v>
      </c>
      <c r="L124" t="s">
        <v>2902</v>
      </c>
      <c r="M124">
        <v>80004330</v>
      </c>
    </row>
    <row r="125" spans="3:13">
      <c r="C125" t="s">
        <v>2723</v>
      </c>
      <c r="D125" t="s">
        <v>2724</v>
      </c>
      <c r="E125" t="s">
        <v>2723</v>
      </c>
      <c r="F125" t="s">
        <v>205</v>
      </c>
      <c r="L125" t="s">
        <v>2296</v>
      </c>
      <c r="M125">
        <v>80004327</v>
      </c>
    </row>
    <row r="126" spans="3:13">
      <c r="C126" t="s">
        <v>2875</v>
      </c>
      <c r="D126" t="s">
        <v>2876</v>
      </c>
      <c r="E126" t="s">
        <v>2875</v>
      </c>
      <c r="F126" t="s">
        <v>205</v>
      </c>
      <c r="L126" t="s">
        <v>3634</v>
      </c>
      <c r="M126">
        <v>80004318</v>
      </c>
    </row>
    <row r="127" spans="3:13">
      <c r="C127" t="s">
        <v>1833</v>
      </c>
      <c r="D127" t="s">
        <v>1834</v>
      </c>
      <c r="E127" t="s">
        <v>1833</v>
      </c>
      <c r="F127" t="s">
        <v>205</v>
      </c>
      <c r="L127" t="s">
        <v>1359</v>
      </c>
      <c r="M127">
        <v>80004317</v>
      </c>
    </row>
    <row r="128" spans="3:13">
      <c r="C128">
        <v>80002026</v>
      </c>
      <c r="D128" t="s">
        <v>7332</v>
      </c>
      <c r="E128">
        <v>80002026</v>
      </c>
      <c r="F128" t="s">
        <v>1264</v>
      </c>
      <c r="L128" t="s">
        <v>2427</v>
      </c>
      <c r="M128">
        <v>80004319</v>
      </c>
    </row>
    <row r="129" spans="3:13">
      <c r="C129" t="s">
        <v>4154</v>
      </c>
      <c r="D129" t="s">
        <v>3202</v>
      </c>
      <c r="E129" t="s">
        <v>4154</v>
      </c>
      <c r="F129" t="s">
        <v>3998</v>
      </c>
      <c r="L129" t="s">
        <v>2376</v>
      </c>
      <c r="M129">
        <v>80004323</v>
      </c>
    </row>
    <row r="130" spans="3:13">
      <c r="C130" t="s">
        <v>7333</v>
      </c>
      <c r="D130" t="s">
        <v>3754</v>
      </c>
      <c r="E130" t="s">
        <v>7333</v>
      </c>
      <c r="F130" t="s">
        <v>1500</v>
      </c>
      <c r="L130" t="s">
        <v>1294</v>
      </c>
      <c r="M130">
        <v>80002958</v>
      </c>
    </row>
    <row r="131" spans="3:13">
      <c r="C131" t="s">
        <v>2779</v>
      </c>
      <c r="D131" t="s">
        <v>2780</v>
      </c>
      <c r="E131" t="s">
        <v>2779</v>
      </c>
      <c r="F131" t="s">
        <v>205</v>
      </c>
      <c r="L131" t="s">
        <v>2393</v>
      </c>
      <c r="M131">
        <v>80004328</v>
      </c>
    </row>
    <row r="132" spans="3:13">
      <c r="C132" t="s">
        <v>7334</v>
      </c>
      <c r="D132" t="s">
        <v>7335</v>
      </c>
      <c r="E132" t="s">
        <v>7334</v>
      </c>
      <c r="F132" t="s">
        <v>1500</v>
      </c>
      <c r="L132" t="s">
        <v>2838</v>
      </c>
      <c r="M132" t="s">
        <v>2837</v>
      </c>
    </row>
    <row r="133" spans="3:13">
      <c r="C133" t="s">
        <v>4164</v>
      </c>
      <c r="D133" t="s">
        <v>3087</v>
      </c>
      <c r="E133" t="s">
        <v>4164</v>
      </c>
      <c r="F133" t="s">
        <v>7336</v>
      </c>
      <c r="L133" t="s">
        <v>2882</v>
      </c>
      <c r="M133" t="s">
        <v>2881</v>
      </c>
    </row>
    <row r="134" spans="3:13">
      <c r="C134" t="s">
        <v>7337</v>
      </c>
      <c r="D134" t="s">
        <v>3091</v>
      </c>
      <c r="E134" t="s">
        <v>7337</v>
      </c>
      <c r="F134" t="s">
        <v>7336</v>
      </c>
      <c r="L134" t="s">
        <v>2897</v>
      </c>
      <c r="M134" t="s">
        <v>2896</v>
      </c>
    </row>
    <row r="135" spans="3:13">
      <c r="C135" t="s">
        <v>1718</v>
      </c>
      <c r="D135" t="s">
        <v>1717</v>
      </c>
      <c r="E135" t="s">
        <v>1718</v>
      </c>
      <c r="F135" t="s">
        <v>205</v>
      </c>
      <c r="L135" t="s">
        <v>1473</v>
      </c>
      <c r="M135" t="s">
        <v>4266</v>
      </c>
    </row>
    <row r="136" spans="3:13">
      <c r="C136" t="s">
        <v>2567</v>
      </c>
      <c r="D136" t="s">
        <v>2566</v>
      </c>
      <c r="E136" t="s">
        <v>2567</v>
      </c>
      <c r="F136" t="s">
        <v>205</v>
      </c>
      <c r="L136" t="s">
        <v>1852</v>
      </c>
      <c r="M136" t="s">
        <v>4268</v>
      </c>
    </row>
    <row r="137" spans="3:13">
      <c r="C137" t="s">
        <v>2910</v>
      </c>
      <c r="D137" t="s">
        <v>2909</v>
      </c>
      <c r="E137" t="s">
        <v>2910</v>
      </c>
      <c r="F137" t="s">
        <v>205</v>
      </c>
      <c r="L137" t="s">
        <v>1533</v>
      </c>
      <c r="M137" t="s">
        <v>1532</v>
      </c>
    </row>
    <row r="138" spans="3:13">
      <c r="C138" t="s">
        <v>7338</v>
      </c>
      <c r="D138" t="s">
        <v>1990</v>
      </c>
      <c r="E138" t="s">
        <v>7338</v>
      </c>
      <c r="F138" t="s">
        <v>4369</v>
      </c>
      <c r="L138" t="s">
        <v>2632</v>
      </c>
      <c r="M138" t="s">
        <v>4196</v>
      </c>
    </row>
    <row r="139" spans="3:13">
      <c r="C139" t="s">
        <v>2765</v>
      </c>
      <c r="D139" t="s">
        <v>2766</v>
      </c>
      <c r="E139" t="s">
        <v>2765</v>
      </c>
      <c r="F139" t="s">
        <v>1264</v>
      </c>
      <c r="L139" t="s">
        <v>1677</v>
      </c>
      <c r="M139" t="s">
        <v>1676</v>
      </c>
    </row>
    <row r="140" spans="3:13">
      <c r="C140" t="s">
        <v>2614</v>
      </c>
      <c r="D140" t="s">
        <v>7339</v>
      </c>
      <c r="E140" t="s">
        <v>2614</v>
      </c>
      <c r="F140" t="s">
        <v>1264</v>
      </c>
      <c r="L140" t="s">
        <v>3437</v>
      </c>
      <c r="M140" t="s">
        <v>3436</v>
      </c>
    </row>
    <row r="141" spans="3:13">
      <c r="C141" t="s">
        <v>2661</v>
      </c>
      <c r="D141" t="s">
        <v>2662</v>
      </c>
      <c r="E141" t="s">
        <v>2661</v>
      </c>
      <c r="F141" t="s">
        <v>1264</v>
      </c>
      <c r="L141" t="s">
        <v>1620</v>
      </c>
      <c r="M141" t="s">
        <v>4255</v>
      </c>
    </row>
    <row r="142" spans="3:13">
      <c r="C142" t="s">
        <v>2824</v>
      </c>
      <c r="D142" t="s">
        <v>2823</v>
      </c>
      <c r="E142" t="s">
        <v>2824</v>
      </c>
      <c r="F142" t="s">
        <v>205</v>
      </c>
      <c r="L142" t="s">
        <v>3241</v>
      </c>
      <c r="M142" t="s">
        <v>3240</v>
      </c>
    </row>
    <row r="143" spans="3:13">
      <c r="C143" t="s">
        <v>2857</v>
      </c>
      <c r="D143" t="s">
        <v>2856</v>
      </c>
      <c r="E143" t="s">
        <v>2857</v>
      </c>
      <c r="F143" t="s">
        <v>205</v>
      </c>
      <c r="L143" t="s">
        <v>2272</v>
      </c>
      <c r="M143">
        <v>80004165</v>
      </c>
    </row>
    <row r="144" spans="3:13">
      <c r="C144" t="s">
        <v>1716</v>
      </c>
      <c r="D144" t="s">
        <v>1715</v>
      </c>
      <c r="E144" t="s">
        <v>1716</v>
      </c>
      <c r="F144" t="s">
        <v>205</v>
      </c>
      <c r="L144" t="s">
        <v>1402</v>
      </c>
      <c r="M144" t="s">
        <v>1401</v>
      </c>
    </row>
    <row r="145" spans="3:13">
      <c r="C145" t="s">
        <v>1792</v>
      </c>
      <c r="D145" t="s">
        <v>1791</v>
      </c>
      <c r="E145" t="s">
        <v>1792</v>
      </c>
      <c r="F145" t="s">
        <v>205</v>
      </c>
      <c r="L145" t="s">
        <v>2812</v>
      </c>
      <c r="M145" t="s">
        <v>2811</v>
      </c>
    </row>
    <row r="146" spans="3:13">
      <c r="C146" t="s">
        <v>1297</v>
      </c>
      <c r="D146" t="s">
        <v>1298</v>
      </c>
      <c r="E146" t="s">
        <v>1297</v>
      </c>
      <c r="F146" t="s">
        <v>205</v>
      </c>
      <c r="L146" t="s">
        <v>2275</v>
      </c>
      <c r="M146" t="s">
        <v>2274</v>
      </c>
    </row>
    <row r="147" spans="3:13">
      <c r="C147" t="s">
        <v>3242</v>
      </c>
      <c r="D147" t="s">
        <v>3243</v>
      </c>
      <c r="E147" t="s">
        <v>3242</v>
      </c>
      <c r="F147" t="s">
        <v>205</v>
      </c>
      <c r="L147" t="s">
        <v>1420</v>
      </c>
      <c r="M147">
        <v>80000690</v>
      </c>
    </row>
    <row r="148" spans="3:13">
      <c r="C148" t="s">
        <v>2993</v>
      </c>
      <c r="D148" t="s">
        <v>2992</v>
      </c>
      <c r="E148" t="s">
        <v>2993</v>
      </c>
      <c r="F148" t="s">
        <v>205</v>
      </c>
      <c r="L148" t="s">
        <v>2991</v>
      </c>
      <c r="M148" t="s">
        <v>4256</v>
      </c>
    </row>
    <row r="149" spans="3:13">
      <c r="C149" t="s">
        <v>1750</v>
      </c>
      <c r="D149" t="s">
        <v>1749</v>
      </c>
      <c r="E149" t="s">
        <v>1750</v>
      </c>
      <c r="F149" t="s">
        <v>205</v>
      </c>
      <c r="L149" t="s">
        <v>2912</v>
      </c>
      <c r="M149" t="s">
        <v>2911</v>
      </c>
    </row>
    <row r="150" spans="3:13">
      <c r="C150" t="s">
        <v>1451</v>
      </c>
      <c r="D150" t="s">
        <v>1450</v>
      </c>
      <c r="E150" t="s">
        <v>1451</v>
      </c>
      <c r="F150" t="s">
        <v>205</v>
      </c>
      <c r="L150" t="s">
        <v>522</v>
      </c>
      <c r="M150" t="s">
        <v>3152</v>
      </c>
    </row>
    <row r="151" spans="3:13">
      <c r="C151" t="s">
        <v>1853</v>
      </c>
      <c r="D151" t="s">
        <v>1852</v>
      </c>
      <c r="E151" t="s">
        <v>1853</v>
      </c>
      <c r="F151" t="s">
        <v>205</v>
      </c>
      <c r="L151" t="s">
        <v>2396</v>
      </c>
      <c r="M151">
        <v>80003139</v>
      </c>
    </row>
    <row r="152" spans="3:13">
      <c r="C152" t="s">
        <v>1780</v>
      </c>
      <c r="D152" t="s">
        <v>1779</v>
      </c>
      <c r="E152" t="s">
        <v>1780</v>
      </c>
      <c r="F152" t="s">
        <v>205</v>
      </c>
      <c r="L152" t="s">
        <v>1830</v>
      </c>
      <c r="M152" t="s">
        <v>1829</v>
      </c>
    </row>
    <row r="153" spans="3:13">
      <c r="C153" t="s">
        <v>2915</v>
      </c>
      <c r="D153" t="s">
        <v>4249</v>
      </c>
      <c r="E153" t="s">
        <v>2915</v>
      </c>
      <c r="F153" t="s">
        <v>4185</v>
      </c>
      <c r="L153" t="s">
        <v>1673</v>
      </c>
      <c r="M153" t="s">
        <v>1672</v>
      </c>
    </row>
    <row r="154" spans="3:13">
      <c r="C154" t="s">
        <v>1991</v>
      </c>
      <c r="D154" t="s">
        <v>1992</v>
      </c>
      <c r="E154" t="s">
        <v>1991</v>
      </c>
      <c r="F154" t="s">
        <v>4185</v>
      </c>
      <c r="L154" t="s">
        <v>3081</v>
      </c>
      <c r="M154" t="s">
        <v>3080</v>
      </c>
    </row>
    <row r="155" spans="3:13">
      <c r="C155" t="s">
        <v>7340</v>
      </c>
      <c r="D155" t="s">
        <v>7341</v>
      </c>
      <c r="E155" t="s">
        <v>7340</v>
      </c>
      <c r="F155" t="s">
        <v>4185</v>
      </c>
      <c r="L155" t="s">
        <v>2092</v>
      </c>
      <c r="M155" t="s">
        <v>2091</v>
      </c>
    </row>
    <row r="156" spans="3:13">
      <c r="C156" t="s">
        <v>1676</v>
      </c>
      <c r="D156" t="s">
        <v>1677</v>
      </c>
      <c r="E156" t="s">
        <v>1676</v>
      </c>
      <c r="F156" t="s">
        <v>4185</v>
      </c>
      <c r="L156" t="s">
        <v>3560</v>
      </c>
      <c r="M156" t="s">
        <v>4257</v>
      </c>
    </row>
    <row r="157" spans="3:13">
      <c r="C157" t="s">
        <v>3532</v>
      </c>
      <c r="D157" t="s">
        <v>3533</v>
      </c>
      <c r="E157" t="s">
        <v>3532</v>
      </c>
      <c r="F157" t="s">
        <v>4980</v>
      </c>
      <c r="L157" t="s">
        <v>1546</v>
      </c>
      <c r="M157" t="s">
        <v>1545</v>
      </c>
    </row>
    <row r="158" spans="3:13">
      <c r="C158" t="s">
        <v>2358</v>
      </c>
      <c r="D158" t="s">
        <v>2359</v>
      </c>
      <c r="E158" t="s">
        <v>2358</v>
      </c>
      <c r="F158" t="s">
        <v>4980</v>
      </c>
      <c r="L158" t="s">
        <v>3381</v>
      </c>
      <c r="M158" t="s">
        <v>3380</v>
      </c>
    </row>
    <row r="159" spans="3:13">
      <c r="C159" t="s">
        <v>2947</v>
      </c>
      <c r="D159" t="s">
        <v>2948</v>
      </c>
      <c r="E159" t="s">
        <v>2947</v>
      </c>
      <c r="F159" t="s">
        <v>7342</v>
      </c>
      <c r="L159" t="s">
        <v>3465</v>
      </c>
      <c r="M159" t="s">
        <v>3464</v>
      </c>
    </row>
    <row r="160" spans="3:13">
      <c r="C160" t="s">
        <v>2643</v>
      </c>
      <c r="D160" t="s">
        <v>2644</v>
      </c>
      <c r="E160" t="s">
        <v>2643</v>
      </c>
      <c r="F160" t="s">
        <v>205</v>
      </c>
      <c r="L160" t="s">
        <v>1943</v>
      </c>
      <c r="M160" t="s">
        <v>4294</v>
      </c>
    </row>
    <row r="161" spans="3:13">
      <c r="C161" t="s">
        <v>2793</v>
      </c>
      <c r="D161" t="s">
        <v>2794</v>
      </c>
      <c r="E161" t="s">
        <v>2793</v>
      </c>
      <c r="F161" t="s">
        <v>205</v>
      </c>
      <c r="L161" t="s">
        <v>2960</v>
      </c>
      <c r="M161" t="s">
        <v>4296</v>
      </c>
    </row>
    <row r="162" spans="3:13">
      <c r="C162" t="s">
        <v>2831</v>
      </c>
      <c r="D162" t="s">
        <v>2832</v>
      </c>
      <c r="E162" t="s">
        <v>2831</v>
      </c>
      <c r="F162" t="s">
        <v>205</v>
      </c>
      <c r="L162" t="s">
        <v>1455</v>
      </c>
      <c r="M162" t="s">
        <v>1454</v>
      </c>
    </row>
    <row r="163" spans="3:13">
      <c r="C163" t="s">
        <v>2943</v>
      </c>
      <c r="D163" t="s">
        <v>2944</v>
      </c>
      <c r="E163" t="s">
        <v>2943</v>
      </c>
      <c r="F163" t="s">
        <v>205</v>
      </c>
      <c r="L163" t="s">
        <v>1471</v>
      </c>
      <c r="M163" t="s">
        <v>1470</v>
      </c>
    </row>
    <row r="164" spans="3:13">
      <c r="C164" t="s">
        <v>2917</v>
      </c>
      <c r="D164" t="s">
        <v>2918</v>
      </c>
      <c r="E164" t="s">
        <v>2917</v>
      </c>
      <c r="F164" t="s">
        <v>205</v>
      </c>
      <c r="L164" t="s">
        <v>1432</v>
      </c>
      <c r="M164" t="s">
        <v>1431</v>
      </c>
    </row>
    <row r="165" spans="3:13">
      <c r="C165" t="s">
        <v>2694</v>
      </c>
      <c r="D165" t="s">
        <v>2695</v>
      </c>
      <c r="E165" t="s">
        <v>2694</v>
      </c>
      <c r="F165" t="s">
        <v>205</v>
      </c>
      <c r="L165" t="s">
        <v>3403</v>
      </c>
      <c r="M165" t="s">
        <v>3402</v>
      </c>
    </row>
    <row r="166" spans="3:13">
      <c r="C166" t="s">
        <v>2867</v>
      </c>
      <c r="D166" t="s">
        <v>2868</v>
      </c>
      <c r="E166" t="s">
        <v>2867</v>
      </c>
      <c r="F166" t="s">
        <v>205</v>
      </c>
      <c r="L166" t="s">
        <v>4293</v>
      </c>
      <c r="M166" t="s">
        <v>3249</v>
      </c>
    </row>
    <row r="167" spans="3:13">
      <c r="C167" t="s">
        <v>2847</v>
      </c>
      <c r="D167" t="s">
        <v>2848</v>
      </c>
      <c r="E167" t="s">
        <v>2847</v>
      </c>
      <c r="F167" t="s">
        <v>205</v>
      </c>
      <c r="L167" t="s">
        <v>1512</v>
      </c>
      <c r="M167" t="s">
        <v>4295</v>
      </c>
    </row>
    <row r="168" spans="3:13">
      <c r="C168" t="s">
        <v>2939</v>
      </c>
      <c r="D168" t="s">
        <v>2940</v>
      </c>
      <c r="E168" t="s">
        <v>2939</v>
      </c>
      <c r="F168" t="s">
        <v>205</v>
      </c>
      <c r="L168" t="s">
        <v>2705</v>
      </c>
      <c r="M168" t="s">
        <v>2704</v>
      </c>
    </row>
    <row r="169" spans="3:13">
      <c r="C169" t="s">
        <v>2919</v>
      </c>
      <c r="D169" t="s">
        <v>2920</v>
      </c>
      <c r="E169" t="s">
        <v>2919</v>
      </c>
      <c r="F169" t="s">
        <v>205</v>
      </c>
      <c r="L169" t="s">
        <v>1828</v>
      </c>
      <c r="M169" t="s">
        <v>4270</v>
      </c>
    </row>
    <row r="170" spans="3:13">
      <c r="C170" t="s">
        <v>2692</v>
      </c>
      <c r="D170" t="s">
        <v>2693</v>
      </c>
      <c r="E170" t="s">
        <v>2692</v>
      </c>
      <c r="F170" t="s">
        <v>205</v>
      </c>
      <c r="L170" t="s">
        <v>4272</v>
      </c>
      <c r="M170" t="s">
        <v>4271</v>
      </c>
    </row>
    <row r="171" spans="3:13">
      <c r="C171" t="s">
        <v>1539</v>
      </c>
      <c r="D171" t="s">
        <v>1540</v>
      </c>
      <c r="E171" t="s">
        <v>1539</v>
      </c>
      <c r="F171" t="s">
        <v>205</v>
      </c>
      <c r="L171" t="s">
        <v>1909</v>
      </c>
      <c r="M171">
        <v>80002951</v>
      </c>
    </row>
    <row r="172" spans="3:13">
      <c r="C172" t="s">
        <v>3014</v>
      </c>
      <c r="D172" t="s">
        <v>3015</v>
      </c>
      <c r="E172" t="s">
        <v>3014</v>
      </c>
      <c r="F172" t="s">
        <v>205</v>
      </c>
      <c r="L172" t="s">
        <v>3001</v>
      </c>
      <c r="M172">
        <v>80002735</v>
      </c>
    </row>
    <row r="173" spans="3:13">
      <c r="C173" t="s">
        <v>1699</v>
      </c>
      <c r="D173" t="s">
        <v>1700</v>
      </c>
      <c r="E173" t="s">
        <v>1699</v>
      </c>
      <c r="F173" t="s">
        <v>205</v>
      </c>
      <c r="L173" t="s">
        <v>2552</v>
      </c>
      <c r="M173" t="s">
        <v>2553</v>
      </c>
    </row>
    <row r="174" spans="3:13">
      <c r="C174" t="s">
        <v>7343</v>
      </c>
      <c r="D174" t="s">
        <v>7344</v>
      </c>
      <c r="E174" t="s">
        <v>7343</v>
      </c>
      <c r="F174" t="s">
        <v>205</v>
      </c>
      <c r="L174" t="s">
        <v>3255</v>
      </c>
      <c r="M174">
        <v>80004605</v>
      </c>
    </row>
    <row r="175" spans="3:13">
      <c r="C175" t="s">
        <v>3462</v>
      </c>
      <c r="D175" t="s">
        <v>3463</v>
      </c>
      <c r="E175" t="s">
        <v>3462</v>
      </c>
      <c r="F175" t="s">
        <v>205</v>
      </c>
      <c r="L175" t="s">
        <v>1764</v>
      </c>
      <c r="M175" t="s">
        <v>1763</v>
      </c>
    </row>
    <row r="176" spans="3:13">
      <c r="C176" t="s">
        <v>1829</v>
      </c>
      <c r="D176" t="s">
        <v>4741</v>
      </c>
      <c r="E176" t="s">
        <v>1829</v>
      </c>
      <c r="F176" t="s">
        <v>205</v>
      </c>
      <c r="L176" t="s">
        <v>1897</v>
      </c>
      <c r="M176" t="s">
        <v>1896</v>
      </c>
    </row>
    <row r="177" spans="3:13">
      <c r="C177" t="s">
        <v>1401</v>
      </c>
      <c r="D177" t="s">
        <v>1402</v>
      </c>
      <c r="E177" t="s">
        <v>1401</v>
      </c>
      <c r="F177" t="s">
        <v>205</v>
      </c>
      <c r="L177" t="s">
        <v>1371</v>
      </c>
      <c r="M177" t="s">
        <v>1370</v>
      </c>
    </row>
    <row r="178" spans="3:13">
      <c r="C178" t="s">
        <v>1761</v>
      </c>
      <c r="D178" t="s">
        <v>1762</v>
      </c>
      <c r="E178" t="s">
        <v>1761</v>
      </c>
      <c r="F178" t="s">
        <v>205</v>
      </c>
      <c r="L178" t="s">
        <v>1846</v>
      </c>
      <c r="M178" t="s">
        <v>1845</v>
      </c>
    </row>
    <row r="179" spans="3:13">
      <c r="C179" t="s">
        <v>2639</v>
      </c>
      <c r="D179" t="s">
        <v>2640</v>
      </c>
      <c r="E179" t="s">
        <v>2639</v>
      </c>
      <c r="F179" t="s">
        <v>205</v>
      </c>
      <c r="L179" t="s">
        <v>3369</v>
      </c>
      <c r="M179" t="s">
        <v>3368</v>
      </c>
    </row>
    <row r="180" spans="3:13">
      <c r="C180" t="s">
        <v>1745</v>
      </c>
      <c r="D180" t="s">
        <v>1746</v>
      </c>
      <c r="E180" t="s">
        <v>1745</v>
      </c>
      <c r="F180" t="s">
        <v>205</v>
      </c>
      <c r="L180" t="s">
        <v>3337</v>
      </c>
      <c r="M180">
        <v>80002568</v>
      </c>
    </row>
    <row r="181" spans="3:13">
      <c r="C181" t="s">
        <v>1260</v>
      </c>
      <c r="D181" t="s">
        <v>1261</v>
      </c>
      <c r="E181" t="s">
        <v>1260</v>
      </c>
      <c r="F181" t="s">
        <v>205</v>
      </c>
      <c r="L181" t="s">
        <v>3357</v>
      </c>
      <c r="M181" t="s">
        <v>3356</v>
      </c>
    </row>
    <row r="182" spans="3:13">
      <c r="C182" t="s">
        <v>3223</v>
      </c>
      <c r="D182" t="s">
        <v>3224</v>
      </c>
      <c r="E182" t="s">
        <v>3223</v>
      </c>
      <c r="F182" t="s">
        <v>1264</v>
      </c>
      <c r="L182" t="s">
        <v>1851</v>
      </c>
      <c r="M182" t="s">
        <v>1850</v>
      </c>
    </row>
    <row r="183" spans="3:13">
      <c r="C183" t="s">
        <v>4209</v>
      </c>
      <c r="D183" t="s">
        <v>3324</v>
      </c>
      <c r="E183" t="s">
        <v>4209</v>
      </c>
      <c r="F183" t="s">
        <v>1264</v>
      </c>
      <c r="L183" t="s">
        <v>1575</v>
      </c>
      <c r="M183" t="s">
        <v>1574</v>
      </c>
    </row>
    <row r="184" spans="3:13">
      <c r="C184" t="s">
        <v>4273</v>
      </c>
      <c r="D184" t="s">
        <v>1674</v>
      </c>
      <c r="E184" t="s">
        <v>4273</v>
      </c>
      <c r="F184" t="s">
        <v>1264</v>
      </c>
      <c r="L184" t="s">
        <v>1663</v>
      </c>
      <c r="M184" t="s">
        <v>1662</v>
      </c>
    </row>
    <row r="185" spans="3:13">
      <c r="C185" t="s">
        <v>3263</v>
      </c>
      <c r="D185" t="s">
        <v>3264</v>
      </c>
      <c r="E185" t="s">
        <v>3263</v>
      </c>
      <c r="F185" t="s">
        <v>1264</v>
      </c>
      <c r="L185" t="s">
        <v>1277</v>
      </c>
      <c r="M185">
        <v>80000876</v>
      </c>
    </row>
    <row r="186" spans="3:13">
      <c r="C186" t="s">
        <v>3219</v>
      </c>
      <c r="D186" t="s">
        <v>3220</v>
      </c>
      <c r="E186" t="s">
        <v>3219</v>
      </c>
      <c r="F186" t="s">
        <v>1264</v>
      </c>
      <c r="L186" t="s">
        <v>2748</v>
      </c>
      <c r="M186">
        <v>80000562</v>
      </c>
    </row>
    <row r="187" spans="3:13">
      <c r="C187" t="s">
        <v>3278</v>
      </c>
      <c r="D187" t="s">
        <v>3279</v>
      </c>
      <c r="E187" t="s">
        <v>3278</v>
      </c>
      <c r="F187" t="s">
        <v>1264</v>
      </c>
      <c r="L187" t="s">
        <v>4178</v>
      </c>
      <c r="M187">
        <v>80002612</v>
      </c>
    </row>
    <row r="188" spans="3:13">
      <c r="C188" t="s">
        <v>2116</v>
      </c>
      <c r="D188" t="s">
        <v>2117</v>
      </c>
      <c r="E188" t="s">
        <v>2116</v>
      </c>
      <c r="F188" t="s">
        <v>1264</v>
      </c>
      <c r="L188" t="s">
        <v>1381</v>
      </c>
      <c r="M188">
        <v>80002621</v>
      </c>
    </row>
    <row r="189" spans="3:13">
      <c r="C189" t="s">
        <v>3793</v>
      </c>
      <c r="D189" t="s">
        <v>3794</v>
      </c>
      <c r="E189" t="s">
        <v>3793</v>
      </c>
      <c r="F189" t="s">
        <v>1264</v>
      </c>
      <c r="L189" t="s">
        <v>3333</v>
      </c>
      <c r="M189">
        <v>80002592</v>
      </c>
    </row>
    <row r="190" spans="3:13">
      <c r="C190" t="s">
        <v>1431</v>
      </c>
      <c r="D190" t="s">
        <v>1432</v>
      </c>
      <c r="E190" t="s">
        <v>1431</v>
      </c>
      <c r="F190" t="s">
        <v>1264</v>
      </c>
      <c r="L190" t="s">
        <v>1438</v>
      </c>
      <c r="M190">
        <v>80000498</v>
      </c>
    </row>
    <row r="191" spans="3:13">
      <c r="C191" t="s">
        <v>2865</v>
      </c>
      <c r="D191" t="s">
        <v>2866</v>
      </c>
      <c r="E191" t="s">
        <v>2865</v>
      </c>
      <c r="F191" t="s">
        <v>1264</v>
      </c>
      <c r="L191" t="s">
        <v>3128</v>
      </c>
      <c r="M191">
        <v>80004098</v>
      </c>
    </row>
    <row r="192" spans="3:13">
      <c r="C192">
        <v>80001094</v>
      </c>
      <c r="D192" t="s">
        <v>7345</v>
      </c>
      <c r="E192">
        <v>80001094</v>
      </c>
      <c r="F192" t="s">
        <v>1264</v>
      </c>
      <c r="L192" t="s">
        <v>1838</v>
      </c>
      <c r="M192" t="s">
        <v>1837</v>
      </c>
    </row>
    <row r="193" spans="3:13">
      <c r="C193" t="s">
        <v>1858</v>
      </c>
      <c r="D193" t="s">
        <v>1859</v>
      </c>
      <c r="E193" t="s">
        <v>1858</v>
      </c>
      <c r="F193" t="s">
        <v>1264</v>
      </c>
      <c r="L193" t="s">
        <v>2695</v>
      </c>
      <c r="M193" t="s">
        <v>2694</v>
      </c>
    </row>
    <row r="194" spans="3:13">
      <c r="C194" t="s">
        <v>3557</v>
      </c>
      <c r="D194" t="s">
        <v>3558</v>
      </c>
      <c r="E194" t="s">
        <v>3557</v>
      </c>
      <c r="F194" t="s">
        <v>1264</v>
      </c>
      <c r="L194" t="s">
        <v>2370</v>
      </c>
      <c r="M194" t="s">
        <v>2369</v>
      </c>
    </row>
    <row r="195" spans="3:13">
      <c r="C195" t="s">
        <v>1813</v>
      </c>
      <c r="D195" t="s">
        <v>1814</v>
      </c>
      <c r="E195" t="s">
        <v>1813</v>
      </c>
      <c r="F195" t="s">
        <v>205</v>
      </c>
      <c r="L195" t="s">
        <v>2111</v>
      </c>
      <c r="M195" t="s">
        <v>2110</v>
      </c>
    </row>
    <row r="196" spans="3:13">
      <c r="C196" t="s">
        <v>2839</v>
      </c>
      <c r="D196" t="s">
        <v>2840</v>
      </c>
      <c r="E196" t="s">
        <v>2839</v>
      </c>
      <c r="F196" t="s">
        <v>205</v>
      </c>
      <c r="L196" t="s">
        <v>2956</v>
      </c>
      <c r="M196" t="s">
        <v>2955</v>
      </c>
    </row>
    <row r="197" spans="3:13">
      <c r="C197" t="s">
        <v>1549</v>
      </c>
      <c r="D197" t="s">
        <v>1550</v>
      </c>
      <c r="E197" t="s">
        <v>1549</v>
      </c>
      <c r="F197" t="s">
        <v>205</v>
      </c>
      <c r="L197" t="s">
        <v>1791</v>
      </c>
      <c r="M197" t="s">
        <v>4299</v>
      </c>
    </row>
    <row r="198" spans="3:13">
      <c r="C198" t="s">
        <v>1609</v>
      </c>
      <c r="D198" t="s">
        <v>1610</v>
      </c>
      <c r="E198" t="s">
        <v>1609</v>
      </c>
      <c r="F198" t="s">
        <v>205</v>
      </c>
      <c r="L198" t="s">
        <v>4283</v>
      </c>
      <c r="M198" t="s">
        <v>4282</v>
      </c>
    </row>
    <row r="199" spans="3:13">
      <c r="C199" t="s">
        <v>2704</v>
      </c>
      <c r="D199" t="s">
        <v>2705</v>
      </c>
      <c r="E199" t="s">
        <v>2704</v>
      </c>
      <c r="F199" t="s">
        <v>205</v>
      </c>
      <c r="L199" t="s">
        <v>2940</v>
      </c>
      <c r="M199" t="s">
        <v>2939</v>
      </c>
    </row>
    <row r="200" spans="3:13">
      <c r="C200" t="s">
        <v>1771</v>
      </c>
      <c r="D200" t="s">
        <v>1772</v>
      </c>
      <c r="E200" t="s">
        <v>1771</v>
      </c>
      <c r="F200" t="s">
        <v>205</v>
      </c>
      <c r="L200" t="s">
        <v>1272</v>
      </c>
      <c r="M200">
        <v>80004596</v>
      </c>
    </row>
    <row r="201" spans="3:13">
      <c r="C201" t="s">
        <v>1819</v>
      </c>
      <c r="D201" t="s">
        <v>1820</v>
      </c>
      <c r="E201" t="s">
        <v>1819</v>
      </c>
      <c r="F201" t="s">
        <v>205</v>
      </c>
      <c r="L201" t="s">
        <v>2942</v>
      </c>
      <c r="M201" t="s">
        <v>4212</v>
      </c>
    </row>
    <row r="202" spans="3:13">
      <c r="C202" t="s">
        <v>3396</v>
      </c>
      <c r="D202" t="s">
        <v>3397</v>
      </c>
      <c r="E202" t="s">
        <v>3396</v>
      </c>
      <c r="F202" t="s">
        <v>1264</v>
      </c>
      <c r="L202" t="s">
        <v>1274</v>
      </c>
      <c r="M202">
        <v>80004601</v>
      </c>
    </row>
    <row r="203" spans="3:13">
      <c r="C203" t="s">
        <v>1513</v>
      </c>
      <c r="D203" t="s">
        <v>1514</v>
      </c>
      <c r="E203" t="s">
        <v>1513</v>
      </c>
      <c r="F203" t="s">
        <v>1264</v>
      </c>
      <c r="L203" t="s">
        <v>2108</v>
      </c>
      <c r="M203">
        <v>80004599</v>
      </c>
    </row>
    <row r="204" spans="3:13">
      <c r="C204" t="s">
        <v>1466</v>
      </c>
      <c r="D204" t="s">
        <v>1467</v>
      </c>
      <c r="E204" t="s">
        <v>1466</v>
      </c>
      <c r="F204" t="s">
        <v>1264</v>
      </c>
      <c r="L204" t="s">
        <v>2120</v>
      </c>
      <c r="M204">
        <v>80004600</v>
      </c>
    </row>
    <row r="205" spans="3:13">
      <c r="C205" t="s">
        <v>4241</v>
      </c>
      <c r="D205" t="s">
        <v>4242</v>
      </c>
      <c r="E205" t="s">
        <v>4241</v>
      </c>
      <c r="F205" t="s">
        <v>1264</v>
      </c>
      <c r="L205" t="s">
        <v>3520</v>
      </c>
      <c r="M205">
        <v>80004602</v>
      </c>
    </row>
    <row r="206" spans="3:13">
      <c r="C206" t="s">
        <v>1901</v>
      </c>
      <c r="D206" t="s">
        <v>1902</v>
      </c>
      <c r="E206" t="s">
        <v>1901</v>
      </c>
      <c r="F206" t="s">
        <v>1264</v>
      </c>
      <c r="L206" t="s">
        <v>3253</v>
      </c>
      <c r="M206">
        <v>80004607</v>
      </c>
    </row>
    <row r="207" spans="3:13">
      <c r="C207" t="s">
        <v>2079</v>
      </c>
      <c r="D207" t="s">
        <v>2080</v>
      </c>
      <c r="E207" t="s">
        <v>2079</v>
      </c>
      <c r="F207" t="s">
        <v>205</v>
      </c>
      <c r="L207" t="s">
        <v>3229</v>
      </c>
      <c r="M207">
        <v>80004609</v>
      </c>
    </row>
    <row r="208" spans="3:13">
      <c r="C208" t="s">
        <v>3178</v>
      </c>
      <c r="D208" t="s">
        <v>3179</v>
      </c>
      <c r="E208" t="s">
        <v>3178</v>
      </c>
      <c r="F208" t="s">
        <v>205</v>
      </c>
      <c r="L208" t="s">
        <v>3236</v>
      </c>
      <c r="M208">
        <v>80004610</v>
      </c>
    </row>
    <row r="209" spans="3:13">
      <c r="C209" t="s">
        <v>1689</v>
      </c>
      <c r="D209" t="s">
        <v>1690</v>
      </c>
      <c r="E209" t="s">
        <v>1689</v>
      </c>
      <c r="F209" t="s">
        <v>205</v>
      </c>
      <c r="L209" t="s">
        <v>2607</v>
      </c>
      <c r="M209">
        <v>80004606</v>
      </c>
    </row>
    <row r="210" spans="3:13">
      <c r="C210" t="s">
        <v>2087</v>
      </c>
      <c r="D210" t="s">
        <v>2088</v>
      </c>
      <c r="E210" t="s">
        <v>2087</v>
      </c>
      <c r="F210" t="s">
        <v>1264</v>
      </c>
      <c r="L210" t="s">
        <v>3608</v>
      </c>
      <c r="M210">
        <v>80004583</v>
      </c>
    </row>
    <row r="211" spans="3:13">
      <c r="C211" t="s">
        <v>3360</v>
      </c>
      <c r="D211" t="s">
        <v>3361</v>
      </c>
      <c r="E211" t="s">
        <v>3360</v>
      </c>
      <c r="F211" t="s">
        <v>205</v>
      </c>
      <c r="L211" t="s">
        <v>3304</v>
      </c>
      <c r="M211">
        <v>80004584</v>
      </c>
    </row>
    <row r="212" spans="3:13">
      <c r="C212" t="s">
        <v>3601</v>
      </c>
      <c r="D212" t="s">
        <v>3602</v>
      </c>
      <c r="E212" t="s">
        <v>3601</v>
      </c>
      <c r="F212" t="s">
        <v>205</v>
      </c>
      <c r="L212" t="s">
        <v>1314</v>
      </c>
      <c r="M212">
        <v>80004594</v>
      </c>
    </row>
    <row r="213" spans="3:13">
      <c r="C213" t="s">
        <v>1585</v>
      </c>
      <c r="D213" t="s">
        <v>1586</v>
      </c>
      <c r="E213" t="s">
        <v>1585</v>
      </c>
      <c r="F213" t="s">
        <v>205</v>
      </c>
      <c r="L213" t="s">
        <v>2648</v>
      </c>
      <c r="M213">
        <v>80002774</v>
      </c>
    </row>
    <row r="214" spans="3:13">
      <c r="C214" t="s">
        <v>7346</v>
      </c>
      <c r="D214" t="s">
        <v>5193</v>
      </c>
      <c r="E214" t="s">
        <v>7346</v>
      </c>
      <c r="F214" t="s">
        <v>205</v>
      </c>
      <c r="L214" t="s">
        <v>3365</v>
      </c>
      <c r="M214" t="s">
        <v>3364</v>
      </c>
    </row>
    <row r="215" spans="3:13">
      <c r="C215" t="s">
        <v>1693</v>
      </c>
      <c r="D215" t="s">
        <v>1694</v>
      </c>
      <c r="E215" t="s">
        <v>1693</v>
      </c>
      <c r="F215" t="s">
        <v>205</v>
      </c>
      <c r="L215" t="s">
        <v>3414</v>
      </c>
      <c r="M215">
        <v>80004585</v>
      </c>
    </row>
    <row r="216" spans="3:13">
      <c r="C216" t="s">
        <v>1763</v>
      </c>
      <c r="D216" t="s">
        <v>1764</v>
      </c>
      <c r="E216" t="s">
        <v>1763</v>
      </c>
      <c r="F216" t="s">
        <v>205</v>
      </c>
      <c r="L216" t="s">
        <v>3372</v>
      </c>
      <c r="M216">
        <v>80004598</v>
      </c>
    </row>
    <row r="217" spans="3:13">
      <c r="C217" t="s">
        <v>1847</v>
      </c>
      <c r="D217" t="s">
        <v>35</v>
      </c>
      <c r="E217" t="s">
        <v>1847</v>
      </c>
      <c r="F217" t="s">
        <v>205</v>
      </c>
      <c r="L217" t="s">
        <v>2770</v>
      </c>
      <c r="M217">
        <v>80002135</v>
      </c>
    </row>
    <row r="218" spans="3:13">
      <c r="C218" t="s">
        <v>2055</v>
      </c>
      <c r="D218" t="s">
        <v>2056</v>
      </c>
      <c r="E218" t="s">
        <v>2055</v>
      </c>
      <c r="F218" t="s">
        <v>1264</v>
      </c>
      <c r="L218" t="s">
        <v>3322</v>
      </c>
      <c r="M218">
        <v>80004099</v>
      </c>
    </row>
    <row r="219" spans="3:13">
      <c r="C219" t="s">
        <v>1440</v>
      </c>
      <c r="D219" t="s">
        <v>4274</v>
      </c>
      <c r="E219" t="s">
        <v>1440</v>
      </c>
      <c r="F219" t="s">
        <v>205</v>
      </c>
      <c r="L219" t="s">
        <v>1587</v>
      </c>
      <c r="M219">
        <v>80004624</v>
      </c>
    </row>
    <row r="220" spans="3:13">
      <c r="C220" t="s">
        <v>1324</v>
      </c>
      <c r="D220" t="s">
        <v>1325</v>
      </c>
      <c r="E220" t="s">
        <v>1324</v>
      </c>
      <c r="F220" t="s">
        <v>1264</v>
      </c>
      <c r="L220" t="s">
        <v>925</v>
      </c>
      <c r="M220" t="s">
        <v>2064</v>
      </c>
    </row>
    <row r="221" spans="3:13">
      <c r="C221" t="s">
        <v>1444</v>
      </c>
      <c r="D221" t="s">
        <v>1445</v>
      </c>
      <c r="E221" t="s">
        <v>1444</v>
      </c>
      <c r="F221" t="s">
        <v>1264</v>
      </c>
      <c r="L221" t="s">
        <v>2141</v>
      </c>
      <c r="M221" t="s">
        <v>2140</v>
      </c>
    </row>
    <row r="222" spans="3:13">
      <c r="C222" t="s">
        <v>2653</v>
      </c>
      <c r="D222" t="s">
        <v>2654</v>
      </c>
      <c r="E222" t="s">
        <v>2653</v>
      </c>
      <c r="F222" t="s">
        <v>205</v>
      </c>
      <c r="L222" t="s">
        <v>7347</v>
      </c>
      <c r="M222" t="s">
        <v>2774</v>
      </c>
    </row>
    <row r="223" spans="3:13">
      <c r="C223" t="s">
        <v>1733</v>
      </c>
      <c r="D223" t="s">
        <v>1734</v>
      </c>
      <c r="E223" t="s">
        <v>1733</v>
      </c>
      <c r="F223" t="s">
        <v>1264</v>
      </c>
      <c r="L223" t="s">
        <v>1484</v>
      </c>
      <c r="M223">
        <v>80002957</v>
      </c>
    </row>
    <row r="224" spans="3:13">
      <c r="C224" t="s">
        <v>2498</v>
      </c>
      <c r="D224" t="s">
        <v>6568</v>
      </c>
      <c r="E224" t="s">
        <v>2498</v>
      </c>
      <c r="F224" t="s">
        <v>1264</v>
      </c>
      <c r="L224" t="s">
        <v>1541</v>
      </c>
      <c r="M224">
        <v>80004625</v>
      </c>
    </row>
    <row r="225" spans="3:13">
      <c r="C225" t="s">
        <v>1334</v>
      </c>
      <c r="D225" t="s">
        <v>1335</v>
      </c>
      <c r="E225" t="s">
        <v>1334</v>
      </c>
      <c r="F225" t="s">
        <v>1264</v>
      </c>
      <c r="L225" t="s">
        <v>4303</v>
      </c>
      <c r="M225" t="s">
        <v>2901</v>
      </c>
    </row>
    <row r="226" spans="3:13">
      <c r="C226" t="s">
        <v>1777</v>
      </c>
      <c r="D226" t="s">
        <v>1778</v>
      </c>
      <c r="E226" t="s">
        <v>1777</v>
      </c>
      <c r="F226" t="s">
        <v>1264</v>
      </c>
      <c r="L226" t="s">
        <v>2735</v>
      </c>
      <c r="M226">
        <v>80004632</v>
      </c>
    </row>
    <row r="227" spans="3:13">
      <c r="C227" t="s">
        <v>3704</v>
      </c>
      <c r="D227" t="s">
        <v>3705</v>
      </c>
      <c r="E227" t="s">
        <v>3704</v>
      </c>
      <c r="F227" t="s">
        <v>1264</v>
      </c>
      <c r="L227" t="s">
        <v>2580</v>
      </c>
      <c r="M227">
        <v>80004627</v>
      </c>
    </row>
    <row r="228" spans="3:13">
      <c r="C228" t="s">
        <v>2930</v>
      </c>
      <c r="D228" t="s">
        <v>2931</v>
      </c>
      <c r="E228" t="s">
        <v>2930</v>
      </c>
      <c r="F228" t="s">
        <v>205</v>
      </c>
      <c r="L228" t="s">
        <v>2873</v>
      </c>
      <c r="M228">
        <v>80004629</v>
      </c>
    </row>
    <row r="229" spans="3:13">
      <c r="C229" t="s">
        <v>2721</v>
      </c>
      <c r="D229" t="s">
        <v>2722</v>
      </c>
      <c r="E229" t="s">
        <v>2721</v>
      </c>
      <c r="F229" t="s">
        <v>205</v>
      </c>
      <c r="L229" t="s">
        <v>3270</v>
      </c>
      <c r="M229" t="s">
        <v>3269</v>
      </c>
    </row>
    <row r="230" spans="3:13">
      <c r="C230" t="s">
        <v>1568</v>
      </c>
      <c r="D230" t="s">
        <v>1569</v>
      </c>
      <c r="E230" t="s">
        <v>1568</v>
      </c>
      <c r="F230" t="s">
        <v>1264</v>
      </c>
      <c r="L230" t="s">
        <v>2879</v>
      </c>
      <c r="M230" t="s">
        <v>2880</v>
      </c>
    </row>
    <row r="231" spans="3:13">
      <c r="C231" t="s">
        <v>1841</v>
      </c>
      <c r="D231" t="s">
        <v>1842</v>
      </c>
      <c r="E231" t="s">
        <v>1841</v>
      </c>
      <c r="F231" t="s">
        <v>205</v>
      </c>
      <c r="L231" t="s">
        <v>3264</v>
      </c>
      <c r="M231" t="s">
        <v>3263</v>
      </c>
    </row>
    <row r="232" spans="3:13">
      <c r="C232" t="s">
        <v>7348</v>
      </c>
      <c r="D232" t="s">
        <v>7349</v>
      </c>
      <c r="E232" t="s">
        <v>7348</v>
      </c>
      <c r="F232" t="s">
        <v>1888</v>
      </c>
      <c r="L232" t="s">
        <v>1342</v>
      </c>
      <c r="M232">
        <v>80004623</v>
      </c>
    </row>
    <row r="233" spans="3:13">
      <c r="C233" t="s">
        <v>7350</v>
      </c>
      <c r="D233" t="s">
        <v>4162</v>
      </c>
      <c r="E233" t="s">
        <v>7350</v>
      </c>
      <c r="F233" t="s">
        <v>7351</v>
      </c>
      <c r="L233" t="s">
        <v>2196</v>
      </c>
      <c r="M233">
        <v>80004626</v>
      </c>
    </row>
    <row r="234" spans="3:13">
      <c r="C234" t="s">
        <v>7352</v>
      </c>
      <c r="D234" t="s">
        <v>7353</v>
      </c>
      <c r="E234" t="s">
        <v>7352</v>
      </c>
      <c r="F234" t="s">
        <v>7354</v>
      </c>
      <c r="L234" t="s">
        <v>2380</v>
      </c>
      <c r="M234">
        <v>80004621</v>
      </c>
    </row>
    <row r="235" spans="3:13">
      <c r="C235" t="s">
        <v>4048</v>
      </c>
      <c r="D235" t="s">
        <v>3172</v>
      </c>
      <c r="E235" t="s">
        <v>4048</v>
      </c>
      <c r="F235" t="s">
        <v>7355</v>
      </c>
      <c r="L235" t="s">
        <v>1957</v>
      </c>
      <c r="M235">
        <v>80004622</v>
      </c>
    </row>
    <row r="236" spans="3:13">
      <c r="C236" t="s">
        <v>4042</v>
      </c>
      <c r="D236" t="s">
        <v>3019</v>
      </c>
      <c r="E236" t="s">
        <v>4042</v>
      </c>
      <c r="F236" t="s">
        <v>7356</v>
      </c>
      <c r="L236" t="s">
        <v>2323</v>
      </c>
      <c r="M236" t="s">
        <v>2322</v>
      </c>
    </row>
    <row r="237" spans="3:13">
      <c r="C237" t="s">
        <v>7357</v>
      </c>
      <c r="D237" t="s">
        <v>4004</v>
      </c>
      <c r="E237" t="s">
        <v>7357</v>
      </c>
      <c r="F237" t="s">
        <v>7358</v>
      </c>
      <c r="L237" t="s">
        <v>3727</v>
      </c>
      <c r="M237" t="s">
        <v>3726</v>
      </c>
    </row>
    <row r="238" spans="3:13">
      <c r="C238" t="s">
        <v>7359</v>
      </c>
      <c r="D238" t="s">
        <v>3588</v>
      </c>
      <c r="E238" t="s">
        <v>7359</v>
      </c>
      <c r="F238" t="s">
        <v>7360</v>
      </c>
      <c r="L238" t="s">
        <v>3447</v>
      </c>
      <c r="M238">
        <v>80000952</v>
      </c>
    </row>
    <row r="239" spans="3:13">
      <c r="C239" t="s">
        <v>7361</v>
      </c>
      <c r="D239" t="s">
        <v>1879</v>
      </c>
      <c r="E239" t="s">
        <v>7361</v>
      </c>
      <c r="F239" t="s">
        <v>7360</v>
      </c>
      <c r="L239" t="s">
        <v>3461</v>
      </c>
      <c r="M239">
        <v>80002682</v>
      </c>
    </row>
    <row r="240" spans="3:13">
      <c r="C240" t="s">
        <v>7362</v>
      </c>
      <c r="D240" t="s">
        <v>2972</v>
      </c>
      <c r="E240" t="s">
        <v>7362</v>
      </c>
      <c r="F240" t="s">
        <v>7363</v>
      </c>
      <c r="L240" t="s">
        <v>1749</v>
      </c>
      <c r="M240">
        <v>80000034</v>
      </c>
    </row>
    <row r="241" spans="3:13">
      <c r="C241" t="s">
        <v>4862</v>
      </c>
      <c r="D241" t="s">
        <v>3449</v>
      </c>
      <c r="E241" t="s">
        <v>4862</v>
      </c>
      <c r="F241" t="s">
        <v>7364</v>
      </c>
      <c r="L241" t="s">
        <v>2426</v>
      </c>
      <c r="M241" t="s">
        <v>2425</v>
      </c>
    </row>
    <row r="242" spans="3:13">
      <c r="C242" t="s">
        <v>4828</v>
      </c>
      <c r="D242" t="s">
        <v>2451</v>
      </c>
      <c r="E242" t="s">
        <v>4828</v>
      </c>
      <c r="F242" t="s">
        <v>7365</v>
      </c>
      <c r="L242" t="s">
        <v>2117</v>
      </c>
      <c r="M242" t="s">
        <v>2116</v>
      </c>
    </row>
    <row r="243" spans="3:13">
      <c r="C243" t="s">
        <v>7366</v>
      </c>
      <c r="D243" t="s">
        <v>1890</v>
      </c>
      <c r="E243" t="s">
        <v>7366</v>
      </c>
      <c r="F243" t="s">
        <v>7363</v>
      </c>
      <c r="L243" t="s">
        <v>3413</v>
      </c>
      <c r="M243" t="s">
        <v>4184</v>
      </c>
    </row>
    <row r="244" spans="3:13">
      <c r="C244" t="s">
        <v>7367</v>
      </c>
      <c r="D244" t="s">
        <v>2415</v>
      </c>
      <c r="E244" t="s">
        <v>7367</v>
      </c>
      <c r="F244" t="s">
        <v>7368</v>
      </c>
      <c r="L244" t="s">
        <v>1931</v>
      </c>
      <c r="M244" t="s">
        <v>4208</v>
      </c>
    </row>
    <row r="245" spans="3:13">
      <c r="C245" t="s">
        <v>4027</v>
      </c>
      <c r="D245" t="s">
        <v>2176</v>
      </c>
      <c r="E245" t="s">
        <v>4027</v>
      </c>
      <c r="F245" t="s">
        <v>7369</v>
      </c>
      <c r="L245" t="s">
        <v>4182</v>
      </c>
      <c r="M245">
        <v>80002546</v>
      </c>
    </row>
    <row r="246" spans="3:13">
      <c r="C246" t="s">
        <v>2280</v>
      </c>
      <c r="D246" t="s">
        <v>4014</v>
      </c>
      <c r="E246" t="s">
        <v>2280</v>
      </c>
      <c r="F246" t="s">
        <v>7370</v>
      </c>
      <c r="L246" t="s">
        <v>1679</v>
      </c>
      <c r="M246" t="s">
        <v>4210</v>
      </c>
    </row>
    <row r="247" spans="3:13">
      <c r="C247" t="s">
        <v>3175</v>
      </c>
      <c r="D247" t="s">
        <v>3999</v>
      </c>
      <c r="E247" t="s">
        <v>3175</v>
      </c>
      <c r="F247" t="s">
        <v>7295</v>
      </c>
      <c r="L247" t="s">
        <v>3620</v>
      </c>
      <c r="M247">
        <v>80001367</v>
      </c>
    </row>
    <row r="248" spans="3:13">
      <c r="C248" t="s">
        <v>7371</v>
      </c>
      <c r="D248" t="s">
        <v>2555</v>
      </c>
      <c r="E248" t="s">
        <v>7371</v>
      </c>
      <c r="F248" t="s">
        <v>7372</v>
      </c>
      <c r="L248" t="s">
        <v>1794</v>
      </c>
      <c r="M248">
        <v>80002207</v>
      </c>
    </row>
    <row r="249" spans="3:13">
      <c r="C249" t="s">
        <v>4037</v>
      </c>
      <c r="D249" t="s">
        <v>2279</v>
      </c>
      <c r="E249" t="s">
        <v>4037</v>
      </c>
      <c r="F249" t="s">
        <v>7373</v>
      </c>
      <c r="L249" t="s">
        <v>3421</v>
      </c>
      <c r="M249" t="s">
        <v>3420</v>
      </c>
    </row>
    <row r="250" spans="3:13">
      <c r="C250" t="s">
        <v>4023</v>
      </c>
      <c r="D250" t="s">
        <v>3762</v>
      </c>
      <c r="E250" t="s">
        <v>4023</v>
      </c>
      <c r="F250" t="s">
        <v>7374</v>
      </c>
      <c r="L250" t="s">
        <v>2404</v>
      </c>
      <c r="M250" t="s">
        <v>2403</v>
      </c>
    </row>
    <row r="251" spans="3:13">
      <c r="C251" t="s">
        <v>4054</v>
      </c>
      <c r="D251" t="s">
        <v>2506</v>
      </c>
      <c r="E251" t="s">
        <v>4054</v>
      </c>
      <c r="F251" t="s">
        <v>2248</v>
      </c>
      <c r="L251" t="s">
        <v>1480</v>
      </c>
      <c r="M251" t="s">
        <v>1479</v>
      </c>
    </row>
    <row r="252" spans="3:13">
      <c r="C252" t="s">
        <v>7375</v>
      </c>
      <c r="D252" t="s">
        <v>7376</v>
      </c>
      <c r="E252" t="s">
        <v>7375</v>
      </c>
      <c r="F252" t="s">
        <v>7373</v>
      </c>
      <c r="L252" t="s">
        <v>3198</v>
      </c>
      <c r="M252" t="s">
        <v>4253</v>
      </c>
    </row>
    <row r="253" spans="3:13">
      <c r="C253" t="s">
        <v>7377</v>
      </c>
      <c r="D253" t="s">
        <v>1389</v>
      </c>
      <c r="E253" t="s">
        <v>7377</v>
      </c>
      <c r="F253" t="s">
        <v>7378</v>
      </c>
      <c r="L253" t="s">
        <v>2626</v>
      </c>
      <c r="M253" t="s">
        <v>2625</v>
      </c>
    </row>
    <row r="254" spans="3:13">
      <c r="C254" t="s">
        <v>4022</v>
      </c>
      <c r="D254" t="s">
        <v>3299</v>
      </c>
      <c r="E254" t="s">
        <v>4022</v>
      </c>
      <c r="F254" t="s">
        <v>3300</v>
      </c>
      <c r="L254" t="s">
        <v>1788</v>
      </c>
      <c r="M254" t="s">
        <v>1787</v>
      </c>
    </row>
    <row r="255" spans="3:13">
      <c r="C255" t="s">
        <v>2686</v>
      </c>
      <c r="D255" t="s">
        <v>2687</v>
      </c>
      <c r="E255" t="s">
        <v>2686</v>
      </c>
      <c r="F255" t="s">
        <v>1264</v>
      </c>
      <c r="L255" t="s">
        <v>3785</v>
      </c>
      <c r="M255" t="s">
        <v>3784</v>
      </c>
    </row>
    <row r="256" spans="3:13">
      <c r="C256" t="s">
        <v>2572</v>
      </c>
      <c r="D256" t="s">
        <v>2573</v>
      </c>
      <c r="E256" t="s">
        <v>2572</v>
      </c>
      <c r="F256" t="s">
        <v>205</v>
      </c>
      <c r="L256" t="s">
        <v>3262</v>
      </c>
      <c r="M256">
        <v>80002843</v>
      </c>
    </row>
    <row r="257" spans="3:13">
      <c r="C257" t="s">
        <v>1281</v>
      </c>
      <c r="D257" t="s">
        <v>1282</v>
      </c>
      <c r="E257" t="s">
        <v>1281</v>
      </c>
      <c r="F257" t="s">
        <v>205</v>
      </c>
      <c r="L257" t="s">
        <v>1842</v>
      </c>
      <c r="M257">
        <v>80002048</v>
      </c>
    </row>
    <row r="258" spans="3:13">
      <c r="C258" t="s">
        <v>2560</v>
      </c>
      <c r="D258" t="s">
        <v>2561</v>
      </c>
      <c r="E258" t="s">
        <v>2560</v>
      </c>
      <c r="F258" t="s">
        <v>1264</v>
      </c>
      <c r="L258" t="s">
        <v>3507</v>
      </c>
      <c r="M258" t="s">
        <v>3506</v>
      </c>
    </row>
    <row r="259" spans="3:13">
      <c r="C259" t="s">
        <v>3126</v>
      </c>
      <c r="D259" t="s">
        <v>3127</v>
      </c>
      <c r="E259" t="s">
        <v>3126</v>
      </c>
      <c r="F259" t="s">
        <v>205</v>
      </c>
      <c r="L259" t="s">
        <v>3313</v>
      </c>
      <c r="M259">
        <v>80002528</v>
      </c>
    </row>
    <row r="260" spans="3:13">
      <c r="C260" t="s">
        <v>2270</v>
      </c>
      <c r="D260" t="s">
        <v>2271</v>
      </c>
      <c r="E260" t="s">
        <v>2270</v>
      </c>
      <c r="F260" t="s">
        <v>1264</v>
      </c>
      <c r="L260" t="s">
        <v>2771</v>
      </c>
      <c r="M260">
        <v>80000493</v>
      </c>
    </row>
    <row r="261" spans="3:13">
      <c r="C261" t="s">
        <v>2482</v>
      </c>
      <c r="D261" t="s">
        <v>2483</v>
      </c>
      <c r="E261" t="s">
        <v>2482</v>
      </c>
      <c r="F261" t="s">
        <v>205</v>
      </c>
      <c r="L261" t="s">
        <v>2123</v>
      </c>
      <c r="M261">
        <v>80002686</v>
      </c>
    </row>
    <row r="262" spans="3:13">
      <c r="C262" t="s">
        <v>1537</v>
      </c>
      <c r="D262" t="s">
        <v>1538</v>
      </c>
      <c r="E262" t="s">
        <v>1537</v>
      </c>
      <c r="F262" t="s">
        <v>1264</v>
      </c>
      <c r="L262" t="s">
        <v>2859</v>
      </c>
      <c r="M262">
        <v>80000951</v>
      </c>
    </row>
    <row r="263" spans="3:13">
      <c r="C263" t="s">
        <v>2949</v>
      </c>
      <c r="D263" t="s">
        <v>2950</v>
      </c>
      <c r="E263" t="s">
        <v>2949</v>
      </c>
      <c r="F263" t="s">
        <v>7379</v>
      </c>
      <c r="L263" t="s">
        <v>2794</v>
      </c>
      <c r="M263">
        <v>80000646</v>
      </c>
    </row>
    <row r="264" spans="3:13">
      <c r="C264" t="s">
        <v>2562</v>
      </c>
      <c r="D264" t="s">
        <v>7380</v>
      </c>
      <c r="E264" t="s">
        <v>2562</v>
      </c>
      <c r="F264" t="s">
        <v>7379</v>
      </c>
      <c r="L264" t="s">
        <v>1261</v>
      </c>
      <c r="M264">
        <v>80000678</v>
      </c>
    </row>
    <row r="265" spans="3:13">
      <c r="C265" t="s">
        <v>2787</v>
      </c>
      <c r="D265" t="s">
        <v>2788</v>
      </c>
      <c r="E265" t="s">
        <v>2787</v>
      </c>
      <c r="F265" t="s">
        <v>4141</v>
      </c>
      <c r="L265" t="s">
        <v>1571</v>
      </c>
      <c r="M265" t="s">
        <v>1570</v>
      </c>
    </row>
    <row r="266" spans="3:13">
      <c r="C266" t="s">
        <v>2829</v>
      </c>
      <c r="D266" t="s">
        <v>2830</v>
      </c>
      <c r="E266" t="s">
        <v>2829</v>
      </c>
      <c r="F266" t="s">
        <v>7381</v>
      </c>
      <c r="L266" t="s">
        <v>2489</v>
      </c>
      <c r="M266" t="s">
        <v>2488</v>
      </c>
    </row>
    <row r="267" spans="3:13">
      <c r="C267" t="s">
        <v>2564</v>
      </c>
      <c r="D267" t="s">
        <v>2565</v>
      </c>
      <c r="E267" t="s">
        <v>2564</v>
      </c>
      <c r="F267" t="s">
        <v>7381</v>
      </c>
      <c r="L267" t="s">
        <v>1356</v>
      </c>
      <c r="M267">
        <v>80003519</v>
      </c>
    </row>
    <row r="268" spans="3:13">
      <c r="C268" t="s">
        <v>7382</v>
      </c>
      <c r="D268" t="s">
        <v>3792</v>
      </c>
      <c r="E268" t="s">
        <v>7382</v>
      </c>
      <c r="F268" t="s">
        <v>2527</v>
      </c>
      <c r="L268" t="s">
        <v>3405</v>
      </c>
      <c r="M268">
        <v>80002506</v>
      </c>
    </row>
    <row r="269" spans="3:13">
      <c r="C269" t="s">
        <v>7383</v>
      </c>
      <c r="D269" t="s">
        <v>2526</v>
      </c>
      <c r="E269" t="s">
        <v>7383</v>
      </c>
      <c r="F269" t="s">
        <v>2527</v>
      </c>
      <c r="L269" t="s">
        <v>1857</v>
      </c>
      <c r="M269">
        <v>80002531</v>
      </c>
    </row>
    <row r="270" spans="3:13">
      <c r="C270" t="s">
        <v>7384</v>
      </c>
      <c r="D270" t="s">
        <v>4604</v>
      </c>
      <c r="E270" t="s">
        <v>7384</v>
      </c>
      <c r="F270" t="s">
        <v>2906</v>
      </c>
      <c r="L270" t="s">
        <v>3598</v>
      </c>
      <c r="M270">
        <v>80003520</v>
      </c>
    </row>
    <row r="271" spans="3:13">
      <c r="C271" t="s">
        <v>4043</v>
      </c>
      <c r="D271" t="s">
        <v>4044</v>
      </c>
      <c r="E271" t="s">
        <v>4043</v>
      </c>
      <c r="F271" t="s">
        <v>2248</v>
      </c>
      <c r="L271" t="s">
        <v>3188</v>
      </c>
      <c r="M271">
        <v>80003518</v>
      </c>
    </row>
    <row r="272" spans="3:13">
      <c r="C272" t="s">
        <v>4040</v>
      </c>
      <c r="D272" t="s">
        <v>2481</v>
      </c>
      <c r="E272" t="s">
        <v>4040</v>
      </c>
      <c r="F272" t="s">
        <v>1500</v>
      </c>
      <c r="L272" t="s">
        <v>2438</v>
      </c>
      <c r="M272" t="s">
        <v>2437</v>
      </c>
    </row>
    <row r="273" spans="3:13">
      <c r="C273" t="s">
        <v>7385</v>
      </c>
      <c r="D273" t="s">
        <v>1385</v>
      </c>
      <c r="E273" t="s">
        <v>7385</v>
      </c>
      <c r="F273" t="s">
        <v>7386</v>
      </c>
      <c r="L273" t="s">
        <v>1598</v>
      </c>
      <c r="M273">
        <v>80000695</v>
      </c>
    </row>
    <row r="274" spans="3:13">
      <c r="C274" t="s">
        <v>7387</v>
      </c>
      <c r="D274" t="s">
        <v>4139</v>
      </c>
      <c r="E274" t="s">
        <v>7387</v>
      </c>
      <c r="F274" t="s">
        <v>7386</v>
      </c>
      <c r="L274" t="s">
        <v>1457</v>
      </c>
      <c r="M274">
        <v>80001817</v>
      </c>
    </row>
    <row r="275" spans="3:13">
      <c r="C275" t="s">
        <v>7388</v>
      </c>
      <c r="D275" t="s">
        <v>2537</v>
      </c>
      <c r="E275" t="s">
        <v>7388</v>
      </c>
      <c r="F275" t="s">
        <v>7386</v>
      </c>
      <c r="L275" t="s">
        <v>2856</v>
      </c>
      <c r="M275">
        <v>80000014</v>
      </c>
    </row>
    <row r="276" spans="3:13">
      <c r="C276" t="s">
        <v>7389</v>
      </c>
      <c r="D276" t="s">
        <v>2551</v>
      </c>
      <c r="E276" t="s">
        <v>7389</v>
      </c>
      <c r="F276" t="s">
        <v>7386</v>
      </c>
      <c r="L276" t="s">
        <v>1413</v>
      </c>
      <c r="M276">
        <v>80001286</v>
      </c>
    </row>
    <row r="277" spans="3:13">
      <c r="C277" t="s">
        <v>3166</v>
      </c>
      <c r="D277" t="s">
        <v>7390</v>
      </c>
      <c r="E277" t="s">
        <v>3166</v>
      </c>
      <c r="F277" t="s">
        <v>3168</v>
      </c>
      <c r="L277" t="s">
        <v>1450</v>
      </c>
      <c r="M277">
        <v>80000038</v>
      </c>
    </row>
    <row r="278" spans="3:13">
      <c r="C278" t="s">
        <v>4052</v>
      </c>
      <c r="D278" t="s">
        <v>3554</v>
      </c>
      <c r="E278" t="s">
        <v>4052</v>
      </c>
      <c r="F278" t="s">
        <v>7356</v>
      </c>
      <c r="L278" t="s">
        <v>1731</v>
      </c>
      <c r="M278">
        <v>80000486</v>
      </c>
    </row>
    <row r="279" spans="3:13">
      <c r="C279" t="s">
        <v>4049</v>
      </c>
      <c r="D279" t="s">
        <v>2277</v>
      </c>
      <c r="E279" t="s">
        <v>4049</v>
      </c>
      <c r="F279" t="s">
        <v>1946</v>
      </c>
      <c r="L279" t="s">
        <v>2780</v>
      </c>
      <c r="M279">
        <v>80001849</v>
      </c>
    </row>
    <row r="280" spans="3:13">
      <c r="C280" t="s">
        <v>1489</v>
      </c>
      <c r="D280" t="s">
        <v>1490</v>
      </c>
      <c r="E280" t="s">
        <v>1489</v>
      </c>
      <c r="F280" t="s">
        <v>5024</v>
      </c>
      <c r="L280" t="s">
        <v>3397</v>
      </c>
      <c r="M280" t="s">
        <v>3396</v>
      </c>
    </row>
    <row r="281" spans="3:13">
      <c r="C281" t="s">
        <v>1363</v>
      </c>
      <c r="D281" t="s">
        <v>1364</v>
      </c>
      <c r="E281" t="s">
        <v>1363</v>
      </c>
      <c r="F281" t="s">
        <v>1264</v>
      </c>
      <c r="L281" t="s">
        <v>3063</v>
      </c>
      <c r="M281">
        <v>80002734</v>
      </c>
    </row>
    <row r="282" spans="3:13">
      <c r="C282" t="s">
        <v>3312</v>
      </c>
      <c r="D282" t="s">
        <v>3313</v>
      </c>
      <c r="E282" t="s">
        <v>3312</v>
      </c>
      <c r="F282" t="s">
        <v>205</v>
      </c>
      <c r="L282" t="s">
        <v>2624</v>
      </c>
      <c r="M282">
        <v>80002196</v>
      </c>
    </row>
    <row r="283" spans="3:13">
      <c r="C283" t="s">
        <v>1850</v>
      </c>
      <c r="D283" t="s">
        <v>1851</v>
      </c>
      <c r="E283" t="s">
        <v>1850</v>
      </c>
      <c r="F283" t="s">
        <v>205</v>
      </c>
      <c r="L283" t="s">
        <v>1559</v>
      </c>
      <c r="M283">
        <v>80002509</v>
      </c>
    </row>
    <row r="284" spans="3:13">
      <c r="C284" t="s">
        <v>3702</v>
      </c>
      <c r="D284" t="s">
        <v>3703</v>
      </c>
      <c r="E284" t="s">
        <v>3702</v>
      </c>
      <c r="F284" t="s">
        <v>205</v>
      </c>
      <c r="L284" t="s">
        <v>2483</v>
      </c>
      <c r="M284">
        <v>80002335</v>
      </c>
    </row>
    <row r="285" spans="3:13">
      <c r="C285" t="s">
        <v>1845</v>
      </c>
      <c r="D285" t="s">
        <v>1846</v>
      </c>
      <c r="E285" t="s">
        <v>1845</v>
      </c>
      <c r="F285" t="s">
        <v>205</v>
      </c>
      <c r="L285" t="s">
        <v>1715</v>
      </c>
      <c r="M285">
        <v>80000016</v>
      </c>
    </row>
    <row r="286" spans="3:13">
      <c r="C286" t="s">
        <v>3290</v>
      </c>
      <c r="D286" t="s">
        <v>3291</v>
      </c>
      <c r="E286" t="s">
        <v>3290</v>
      </c>
      <c r="F286" t="s">
        <v>205</v>
      </c>
      <c r="L286" t="s">
        <v>2823</v>
      </c>
      <c r="M286">
        <v>80000013</v>
      </c>
    </row>
    <row r="287" spans="3:13">
      <c r="C287" t="s">
        <v>1481</v>
      </c>
      <c r="D287" t="s">
        <v>1482</v>
      </c>
      <c r="E287" t="s">
        <v>1481</v>
      </c>
      <c r="F287" t="s">
        <v>205</v>
      </c>
      <c r="L287" t="s">
        <v>2777</v>
      </c>
      <c r="M287">
        <v>80004705</v>
      </c>
    </row>
    <row r="288" spans="3:13">
      <c r="C288" t="s">
        <v>2061</v>
      </c>
      <c r="D288" t="s">
        <v>910</v>
      </c>
      <c r="E288" t="s">
        <v>2061</v>
      </c>
      <c r="F288" t="s">
        <v>205</v>
      </c>
      <c r="L288" t="s">
        <v>2353</v>
      </c>
      <c r="M288" t="s">
        <v>2352</v>
      </c>
    </row>
    <row r="289" spans="3:13">
      <c r="C289" t="s">
        <v>3458</v>
      </c>
      <c r="D289" t="s">
        <v>3459</v>
      </c>
      <c r="E289" t="s">
        <v>3458</v>
      </c>
      <c r="F289" t="s">
        <v>1264</v>
      </c>
      <c r="L289" t="s">
        <v>1717</v>
      </c>
      <c r="M289">
        <v>80002739</v>
      </c>
    </row>
    <row r="290" spans="3:13">
      <c r="C290" t="s">
        <v>3408</v>
      </c>
      <c r="D290" t="s">
        <v>3409</v>
      </c>
      <c r="E290" t="s">
        <v>3408</v>
      </c>
      <c r="F290" t="s">
        <v>4073</v>
      </c>
      <c r="L290" t="s">
        <v>1325</v>
      </c>
      <c r="M290">
        <v>80002034</v>
      </c>
    </row>
    <row r="291" spans="3:13">
      <c r="C291" t="s">
        <v>3247</v>
      </c>
      <c r="D291" t="s">
        <v>3248</v>
      </c>
      <c r="E291" t="s">
        <v>3247</v>
      </c>
      <c r="F291" t="s">
        <v>205</v>
      </c>
      <c r="L291" t="s">
        <v>3605</v>
      </c>
      <c r="M291">
        <v>80002507</v>
      </c>
    </row>
    <row r="292" spans="3:13">
      <c r="C292" t="s">
        <v>1497</v>
      </c>
      <c r="D292" t="s">
        <v>1498</v>
      </c>
      <c r="E292" t="s">
        <v>1497</v>
      </c>
      <c r="F292" t="s">
        <v>1500</v>
      </c>
      <c r="L292" t="s">
        <v>3686</v>
      </c>
      <c r="M292">
        <v>80002731</v>
      </c>
    </row>
    <row r="293" spans="3:13">
      <c r="C293" t="s">
        <v>1856</v>
      </c>
      <c r="D293" t="s">
        <v>1857</v>
      </c>
      <c r="E293" t="s">
        <v>1856</v>
      </c>
      <c r="F293" t="s">
        <v>205</v>
      </c>
      <c r="L293" t="s">
        <v>3758</v>
      </c>
      <c r="M293" t="s">
        <v>3757</v>
      </c>
    </row>
    <row r="294" spans="3:13">
      <c r="C294" t="s">
        <v>2530</v>
      </c>
      <c r="D294" t="s">
        <v>2531</v>
      </c>
      <c r="E294" t="s">
        <v>2530</v>
      </c>
      <c r="F294" t="s">
        <v>4073</v>
      </c>
      <c r="L294" t="s">
        <v>7391</v>
      </c>
      <c r="M294" t="s">
        <v>7392</v>
      </c>
    </row>
    <row r="295" spans="3:13">
      <c r="C295" t="s">
        <v>1785</v>
      </c>
      <c r="D295" t="s">
        <v>1786</v>
      </c>
      <c r="E295" t="s">
        <v>1785</v>
      </c>
      <c r="F295" t="s">
        <v>205</v>
      </c>
      <c r="L295" t="s">
        <v>3463</v>
      </c>
      <c r="M295">
        <v>80000694</v>
      </c>
    </row>
    <row r="296" spans="3:13">
      <c r="C296" t="s">
        <v>3074</v>
      </c>
      <c r="D296" t="s">
        <v>3075</v>
      </c>
      <c r="E296" t="s">
        <v>3074</v>
      </c>
      <c r="F296" t="s">
        <v>1264</v>
      </c>
      <c r="L296" t="s">
        <v>2707</v>
      </c>
      <c r="M296">
        <v>80002544</v>
      </c>
    </row>
    <row r="297" spans="3:13">
      <c r="C297" t="s">
        <v>1862</v>
      </c>
      <c r="D297" t="s">
        <v>4182</v>
      </c>
      <c r="E297" t="s">
        <v>1862</v>
      </c>
      <c r="F297" t="s">
        <v>1264</v>
      </c>
      <c r="L297" t="s">
        <v>2654</v>
      </c>
      <c r="M297">
        <v>80002036</v>
      </c>
    </row>
    <row r="298" spans="3:13">
      <c r="C298" t="s">
        <v>1532</v>
      </c>
      <c r="D298" t="s">
        <v>1533</v>
      </c>
      <c r="E298" t="s">
        <v>1532</v>
      </c>
      <c r="F298" t="s">
        <v>1264</v>
      </c>
      <c r="L298" t="s">
        <v>3291</v>
      </c>
      <c r="M298">
        <v>80002522</v>
      </c>
    </row>
    <row r="299" spans="3:13">
      <c r="C299" t="s">
        <v>3599</v>
      </c>
      <c r="D299" t="s">
        <v>3600</v>
      </c>
      <c r="E299" t="s">
        <v>3599</v>
      </c>
      <c r="F299" t="s">
        <v>205</v>
      </c>
      <c r="L299" t="s">
        <v>3248</v>
      </c>
      <c r="M299">
        <v>80002515</v>
      </c>
    </row>
    <row r="300" spans="3:13">
      <c r="C300" t="s">
        <v>3606</v>
      </c>
      <c r="D300" t="s">
        <v>3605</v>
      </c>
      <c r="E300" t="s">
        <v>3606</v>
      </c>
      <c r="F300" t="s">
        <v>205</v>
      </c>
      <c r="L300" t="s">
        <v>2315</v>
      </c>
      <c r="M300">
        <v>80000514</v>
      </c>
    </row>
    <row r="301" spans="3:13">
      <c r="C301" t="s">
        <v>3607</v>
      </c>
      <c r="D301" t="s">
        <v>202</v>
      </c>
      <c r="E301" t="s">
        <v>3607</v>
      </c>
      <c r="F301" t="s">
        <v>205</v>
      </c>
      <c r="L301" t="s">
        <v>2922</v>
      </c>
      <c r="M301">
        <v>80002127</v>
      </c>
    </row>
    <row r="302" spans="3:13">
      <c r="C302" t="s">
        <v>2637</v>
      </c>
      <c r="D302" t="s">
        <v>2638</v>
      </c>
      <c r="E302" t="s">
        <v>2637</v>
      </c>
      <c r="F302" t="s">
        <v>205</v>
      </c>
      <c r="L302" t="s">
        <v>4186</v>
      </c>
      <c r="M302" t="s">
        <v>1874</v>
      </c>
    </row>
    <row r="303" spans="3:13">
      <c r="C303" t="s">
        <v>1837</v>
      </c>
      <c r="D303" t="s">
        <v>1838</v>
      </c>
      <c r="E303" t="s">
        <v>1837</v>
      </c>
      <c r="F303" t="s">
        <v>205</v>
      </c>
      <c r="L303" t="s">
        <v>2760</v>
      </c>
      <c r="M303" t="s">
        <v>4264</v>
      </c>
    </row>
    <row r="304" spans="3:13">
      <c r="C304" t="s">
        <v>1811</v>
      </c>
      <c r="D304" t="s">
        <v>1812</v>
      </c>
      <c r="E304" t="s">
        <v>1811</v>
      </c>
      <c r="F304" t="s">
        <v>205</v>
      </c>
      <c r="L304" t="s">
        <v>2638</v>
      </c>
      <c r="M304">
        <v>80002543</v>
      </c>
    </row>
    <row r="305" spans="3:13">
      <c r="C305">
        <v>80002540</v>
      </c>
      <c r="D305" t="s">
        <v>4276</v>
      </c>
      <c r="E305">
        <v>80002540</v>
      </c>
      <c r="F305" t="s">
        <v>205</v>
      </c>
      <c r="L305" t="s">
        <v>3287</v>
      </c>
      <c r="M305">
        <v>80002684</v>
      </c>
    </row>
    <row r="306" spans="3:13">
      <c r="C306" t="s">
        <v>1623</v>
      </c>
      <c r="D306" t="s">
        <v>1624</v>
      </c>
      <c r="E306" t="s">
        <v>1623</v>
      </c>
      <c r="F306" t="s">
        <v>205</v>
      </c>
      <c r="L306" t="s">
        <v>2646</v>
      </c>
      <c r="M306">
        <v>80003522</v>
      </c>
    </row>
    <row r="307" spans="3:13">
      <c r="C307" t="s">
        <v>1605</v>
      </c>
      <c r="D307" t="s">
        <v>1606</v>
      </c>
      <c r="E307" t="s">
        <v>1605</v>
      </c>
      <c r="F307" t="s">
        <v>205</v>
      </c>
      <c r="L307" t="s">
        <v>1704</v>
      </c>
      <c r="M307">
        <v>80003521</v>
      </c>
    </row>
    <row r="308" spans="3:13">
      <c r="C308" t="s">
        <v>7393</v>
      </c>
      <c r="D308" t="s">
        <v>5728</v>
      </c>
      <c r="E308" t="s">
        <v>7393</v>
      </c>
      <c r="F308" t="s">
        <v>205</v>
      </c>
      <c r="L308" t="s">
        <v>1496</v>
      </c>
      <c r="M308">
        <v>80002212</v>
      </c>
    </row>
    <row r="309" spans="3:13">
      <c r="C309" t="s">
        <v>3404</v>
      </c>
      <c r="D309" t="s">
        <v>3405</v>
      </c>
      <c r="E309" t="s">
        <v>3404</v>
      </c>
      <c r="F309" t="s">
        <v>205</v>
      </c>
      <c r="L309" t="s">
        <v>1774</v>
      </c>
      <c r="M309">
        <v>80003524</v>
      </c>
    </row>
    <row r="310" spans="3:13">
      <c r="C310" t="s">
        <v>1556</v>
      </c>
      <c r="D310" t="s">
        <v>1557</v>
      </c>
      <c r="E310" t="s">
        <v>1556</v>
      </c>
      <c r="F310" t="s">
        <v>205</v>
      </c>
      <c r="L310" t="s">
        <v>1832</v>
      </c>
      <c r="M310">
        <v>80003531</v>
      </c>
    </row>
    <row r="311" spans="3:13">
      <c r="C311" t="s">
        <v>1558</v>
      </c>
      <c r="D311" t="s">
        <v>1559</v>
      </c>
      <c r="E311" t="s">
        <v>1558</v>
      </c>
      <c r="F311" t="s">
        <v>205</v>
      </c>
      <c r="L311" t="s">
        <v>2909</v>
      </c>
      <c r="M311">
        <v>80002741</v>
      </c>
    </row>
    <row r="312" spans="3:13">
      <c r="C312" t="s">
        <v>2647</v>
      </c>
      <c r="D312" t="s">
        <v>2648</v>
      </c>
      <c r="E312" t="s">
        <v>2647</v>
      </c>
      <c r="F312" t="s">
        <v>205</v>
      </c>
      <c r="L312" t="s">
        <v>2365</v>
      </c>
      <c r="M312" t="s">
        <v>2364</v>
      </c>
    </row>
    <row r="313" spans="3:13">
      <c r="C313" t="s">
        <v>7394</v>
      </c>
      <c r="D313" t="s">
        <v>7395</v>
      </c>
      <c r="E313" t="s">
        <v>7394</v>
      </c>
      <c r="F313" t="s">
        <v>205</v>
      </c>
      <c r="L313" t="s">
        <v>2255</v>
      </c>
      <c r="M313" t="s">
        <v>2254</v>
      </c>
    </row>
    <row r="314" spans="3:13">
      <c r="C314" t="s">
        <v>2845</v>
      </c>
      <c r="D314" t="s">
        <v>2846</v>
      </c>
      <c r="E314" t="s">
        <v>2845</v>
      </c>
      <c r="F314" t="s">
        <v>205</v>
      </c>
      <c r="L314" t="s">
        <v>3319</v>
      </c>
      <c r="M314">
        <v>80002671</v>
      </c>
    </row>
    <row r="315" spans="3:13">
      <c r="C315" t="s">
        <v>2739</v>
      </c>
      <c r="D315" t="s">
        <v>986</v>
      </c>
      <c r="E315" t="s">
        <v>2739</v>
      </c>
      <c r="F315" t="s">
        <v>205</v>
      </c>
      <c r="L315" t="s">
        <v>3596</v>
      </c>
      <c r="M315">
        <v>80001258</v>
      </c>
    </row>
    <row r="316" spans="3:13">
      <c r="C316" t="s">
        <v>2763</v>
      </c>
      <c r="D316" t="s">
        <v>2764</v>
      </c>
      <c r="E316" t="s">
        <v>2763</v>
      </c>
      <c r="F316" t="s">
        <v>205</v>
      </c>
      <c r="L316" t="s">
        <v>3713</v>
      </c>
      <c r="M316">
        <v>80002701</v>
      </c>
    </row>
    <row r="317" spans="3:13">
      <c r="C317" t="s">
        <v>2570</v>
      </c>
      <c r="D317" t="s">
        <v>2571</v>
      </c>
      <c r="E317" t="s">
        <v>2570</v>
      </c>
      <c r="F317" t="s">
        <v>1264</v>
      </c>
      <c r="L317" t="s">
        <v>2018</v>
      </c>
      <c r="M317">
        <v>80002560</v>
      </c>
    </row>
    <row r="318" spans="3:13">
      <c r="C318" t="s">
        <v>2911</v>
      </c>
      <c r="D318" t="s">
        <v>2912</v>
      </c>
      <c r="E318" t="s">
        <v>2911</v>
      </c>
      <c r="F318" t="s">
        <v>1264</v>
      </c>
      <c r="L318" t="s">
        <v>1992</v>
      </c>
      <c r="M318" t="s">
        <v>1991</v>
      </c>
    </row>
    <row r="319" spans="3:13">
      <c r="C319" t="s">
        <v>1825</v>
      </c>
      <c r="D319" t="s">
        <v>1826</v>
      </c>
      <c r="E319" t="s">
        <v>1825</v>
      </c>
      <c r="F319" t="s">
        <v>1264</v>
      </c>
      <c r="L319" t="s">
        <v>2989</v>
      </c>
      <c r="M319" t="s">
        <v>2988</v>
      </c>
    </row>
    <row r="320" spans="3:13">
      <c r="C320" t="s">
        <v>3217</v>
      </c>
      <c r="D320" t="s">
        <v>3218</v>
      </c>
      <c r="E320" t="s">
        <v>3217</v>
      </c>
      <c r="F320" t="s">
        <v>1264</v>
      </c>
      <c r="L320" t="s">
        <v>3742</v>
      </c>
      <c r="M320" t="s">
        <v>4188</v>
      </c>
    </row>
    <row r="321" spans="3:13">
      <c r="C321" t="s">
        <v>2706</v>
      </c>
      <c r="D321" t="s">
        <v>2707</v>
      </c>
      <c r="E321" t="s">
        <v>2706</v>
      </c>
      <c r="F321" t="s">
        <v>205</v>
      </c>
      <c r="L321" t="s">
        <v>4202</v>
      </c>
      <c r="M321" t="s">
        <v>1617</v>
      </c>
    </row>
    <row r="322" spans="3:13">
      <c r="C322" t="s">
        <v>4026</v>
      </c>
      <c r="D322" t="s">
        <v>3131</v>
      </c>
      <c r="E322" t="s">
        <v>4026</v>
      </c>
      <c r="F322" t="s">
        <v>3998</v>
      </c>
      <c r="L322" t="s">
        <v>2768</v>
      </c>
      <c r="M322">
        <v>80003563</v>
      </c>
    </row>
    <row r="323" spans="3:13">
      <c r="C323" t="s">
        <v>3314</v>
      </c>
      <c r="D323" t="s">
        <v>3315</v>
      </c>
      <c r="E323" t="s">
        <v>3314</v>
      </c>
      <c r="F323" t="s">
        <v>7396</v>
      </c>
      <c r="L323" t="s">
        <v>3355</v>
      </c>
      <c r="M323">
        <v>80002574</v>
      </c>
    </row>
    <row r="324" spans="3:13">
      <c r="C324" t="s">
        <v>3734</v>
      </c>
      <c r="D324" t="s">
        <v>3735</v>
      </c>
      <c r="E324" t="s">
        <v>3734</v>
      </c>
      <c r="F324" t="s">
        <v>7396</v>
      </c>
      <c r="L324" t="s">
        <v>2975</v>
      </c>
      <c r="M324" t="s">
        <v>2974</v>
      </c>
    </row>
    <row r="325" spans="3:13">
      <c r="C325" t="s">
        <v>2167</v>
      </c>
      <c r="D325" t="s">
        <v>2168</v>
      </c>
      <c r="E325" t="s">
        <v>2167</v>
      </c>
      <c r="F325" t="s">
        <v>830</v>
      </c>
      <c r="L325" t="s">
        <v>1612</v>
      </c>
      <c r="M325">
        <v>80000867</v>
      </c>
    </row>
    <row r="326" spans="3:13">
      <c r="C326" t="s">
        <v>2165</v>
      </c>
      <c r="D326" t="s">
        <v>2166</v>
      </c>
      <c r="E326" t="s">
        <v>2165</v>
      </c>
      <c r="F326" t="s">
        <v>830</v>
      </c>
      <c r="L326" t="s">
        <v>368</v>
      </c>
      <c r="M326">
        <v>80000511</v>
      </c>
    </row>
    <row r="327" spans="3:13">
      <c r="C327" t="s">
        <v>2162</v>
      </c>
      <c r="D327" t="s">
        <v>2163</v>
      </c>
      <c r="E327" t="s">
        <v>2162</v>
      </c>
      <c r="F327" t="s">
        <v>830</v>
      </c>
      <c r="L327" t="s">
        <v>1600</v>
      </c>
      <c r="M327">
        <v>80003532</v>
      </c>
    </row>
    <row r="328" spans="3:13">
      <c r="C328" t="s">
        <v>2156</v>
      </c>
      <c r="D328" t="s">
        <v>2157</v>
      </c>
      <c r="E328" t="s">
        <v>2156</v>
      </c>
      <c r="F328" t="s">
        <v>830</v>
      </c>
      <c r="L328" t="s">
        <v>1602</v>
      </c>
      <c r="M328">
        <v>80003533</v>
      </c>
    </row>
    <row r="329" spans="3:13">
      <c r="C329" t="s">
        <v>2160</v>
      </c>
      <c r="D329" t="s">
        <v>2161</v>
      </c>
      <c r="E329" t="s">
        <v>2160</v>
      </c>
      <c r="F329" t="s">
        <v>830</v>
      </c>
      <c r="L329" t="s">
        <v>1486</v>
      </c>
      <c r="M329">
        <v>80003559</v>
      </c>
    </row>
    <row r="330" spans="3:13">
      <c r="C330" t="s">
        <v>7397</v>
      </c>
      <c r="D330" t="s">
        <v>4646</v>
      </c>
      <c r="E330" t="s">
        <v>7397</v>
      </c>
      <c r="F330" t="s">
        <v>830</v>
      </c>
      <c r="L330" t="s">
        <v>1453</v>
      </c>
      <c r="M330">
        <v>80001815</v>
      </c>
    </row>
    <row r="331" spans="3:13">
      <c r="C331" t="s">
        <v>2031</v>
      </c>
      <c r="D331" t="s">
        <v>2032</v>
      </c>
      <c r="E331" t="s">
        <v>2031</v>
      </c>
      <c r="F331" t="s">
        <v>830</v>
      </c>
      <c r="L331" t="s">
        <v>1720</v>
      </c>
      <c r="M331">
        <v>80002132</v>
      </c>
    </row>
    <row r="332" spans="3:13">
      <c r="C332" t="s">
        <v>3148</v>
      </c>
      <c r="D332" t="s">
        <v>3149</v>
      </c>
      <c r="E332" t="s">
        <v>3148</v>
      </c>
      <c r="F332" t="s">
        <v>830</v>
      </c>
      <c r="L332" t="s">
        <v>2929</v>
      </c>
      <c r="M332">
        <v>80002252</v>
      </c>
    </row>
    <row r="333" spans="3:13">
      <c r="C333" t="s">
        <v>2462</v>
      </c>
      <c r="D333" t="s">
        <v>2463</v>
      </c>
      <c r="E333" t="s">
        <v>2462</v>
      </c>
      <c r="F333" t="s">
        <v>830</v>
      </c>
      <c r="L333" t="s">
        <v>1812</v>
      </c>
      <c r="M333">
        <v>80002541</v>
      </c>
    </row>
    <row r="334" spans="3:13">
      <c r="C334" t="s">
        <v>1936</v>
      </c>
      <c r="D334" t="s">
        <v>1937</v>
      </c>
      <c r="E334" t="s">
        <v>1936</v>
      </c>
      <c r="F334" t="s">
        <v>830</v>
      </c>
      <c r="L334" t="s">
        <v>1362</v>
      </c>
      <c r="M334">
        <v>80002638</v>
      </c>
    </row>
    <row r="335" spans="3:13">
      <c r="C335" t="s">
        <v>2456</v>
      </c>
      <c r="D335" t="s">
        <v>2457</v>
      </c>
      <c r="E335" t="s">
        <v>2456</v>
      </c>
      <c r="F335" t="s">
        <v>830</v>
      </c>
      <c r="L335" t="s">
        <v>1954</v>
      </c>
      <c r="M335">
        <v>80002617</v>
      </c>
    </row>
    <row r="336" spans="3:13">
      <c r="C336" t="s">
        <v>2472</v>
      </c>
      <c r="D336" t="s">
        <v>2473</v>
      </c>
      <c r="E336" t="s">
        <v>2472</v>
      </c>
      <c r="F336" t="s">
        <v>830</v>
      </c>
      <c r="L336" t="s">
        <v>1323</v>
      </c>
      <c r="M336">
        <v>80001256</v>
      </c>
    </row>
    <row r="337" spans="3:13">
      <c r="C337" t="s">
        <v>3028</v>
      </c>
      <c r="D337" t="s">
        <v>3029</v>
      </c>
      <c r="E337" t="s">
        <v>3028</v>
      </c>
      <c r="F337" t="s">
        <v>830</v>
      </c>
      <c r="L337" t="s">
        <v>2114</v>
      </c>
      <c r="M337">
        <v>80004707</v>
      </c>
    </row>
    <row r="338" spans="3:13">
      <c r="C338" t="s">
        <v>2035</v>
      </c>
      <c r="D338" t="s">
        <v>2036</v>
      </c>
      <c r="E338" t="s">
        <v>2035</v>
      </c>
      <c r="F338" t="s">
        <v>830</v>
      </c>
      <c r="L338" t="s">
        <v>1502</v>
      </c>
      <c r="M338">
        <v>80000873</v>
      </c>
    </row>
    <row r="339" spans="3:13">
      <c r="C339" t="s">
        <v>3456</v>
      </c>
      <c r="D339" t="s">
        <v>3457</v>
      </c>
      <c r="E339" t="s">
        <v>3456</v>
      </c>
      <c r="F339" t="s">
        <v>830</v>
      </c>
      <c r="L339" t="s">
        <v>2758</v>
      </c>
      <c r="M339">
        <v>80002338</v>
      </c>
    </row>
    <row r="340" spans="3:13">
      <c r="C340" t="s">
        <v>2230</v>
      </c>
      <c r="D340" t="s">
        <v>2231</v>
      </c>
      <c r="E340" t="s">
        <v>2230</v>
      </c>
      <c r="F340" t="s">
        <v>830</v>
      </c>
      <c r="L340" t="s">
        <v>3479</v>
      </c>
      <c r="M340">
        <v>80002652</v>
      </c>
    </row>
    <row r="341" spans="3:13">
      <c r="C341" t="s">
        <v>2542</v>
      </c>
      <c r="D341" t="s">
        <v>2543</v>
      </c>
      <c r="E341" t="s">
        <v>2542</v>
      </c>
      <c r="F341" t="s">
        <v>830</v>
      </c>
      <c r="L341" t="s">
        <v>4192</v>
      </c>
      <c r="M341">
        <v>80002643</v>
      </c>
    </row>
    <row r="342" spans="3:13">
      <c r="C342" t="s">
        <v>7398</v>
      </c>
      <c r="D342" t="s">
        <v>4647</v>
      </c>
      <c r="E342" t="s">
        <v>7398</v>
      </c>
      <c r="F342" t="s">
        <v>830</v>
      </c>
      <c r="L342" t="s">
        <v>1653</v>
      </c>
      <c r="M342">
        <v>80002669</v>
      </c>
    </row>
    <row r="343" spans="3:13">
      <c r="C343" t="s">
        <v>3076</v>
      </c>
      <c r="D343" t="s">
        <v>3077</v>
      </c>
      <c r="E343" t="s">
        <v>3076</v>
      </c>
      <c r="F343" t="s">
        <v>830</v>
      </c>
      <c r="L343" t="s">
        <v>3411</v>
      </c>
      <c r="M343">
        <v>80003558</v>
      </c>
    </row>
    <row r="344" spans="3:13">
      <c r="C344" t="s">
        <v>7399</v>
      </c>
      <c r="D344" t="s">
        <v>4648</v>
      </c>
      <c r="E344" t="s">
        <v>7399</v>
      </c>
      <c r="F344" t="s">
        <v>830</v>
      </c>
      <c r="L344" t="s">
        <v>3331</v>
      </c>
      <c r="M344" t="s">
        <v>3330</v>
      </c>
    </row>
    <row r="345" spans="3:13">
      <c r="C345" t="s">
        <v>3426</v>
      </c>
      <c r="D345" t="s">
        <v>3427</v>
      </c>
      <c r="E345" t="s">
        <v>3426</v>
      </c>
      <c r="F345" t="s">
        <v>830</v>
      </c>
      <c r="L345" t="s">
        <v>3636</v>
      </c>
      <c r="M345">
        <v>80004708</v>
      </c>
    </row>
    <row r="346" spans="3:13">
      <c r="C346" t="s">
        <v>2236</v>
      </c>
      <c r="D346" t="s">
        <v>2237</v>
      </c>
      <c r="E346" t="s">
        <v>2236</v>
      </c>
      <c r="F346" t="s">
        <v>830</v>
      </c>
      <c r="L346" t="s">
        <v>2602</v>
      </c>
      <c r="M346" t="s">
        <v>2601</v>
      </c>
    </row>
    <row r="347" spans="3:13">
      <c r="C347" t="s">
        <v>3716</v>
      </c>
      <c r="D347" t="s">
        <v>3717</v>
      </c>
      <c r="E347" t="s">
        <v>3716</v>
      </c>
      <c r="F347" t="s">
        <v>830</v>
      </c>
      <c r="L347" t="s">
        <v>1279</v>
      </c>
      <c r="M347" t="s">
        <v>1278</v>
      </c>
    </row>
    <row r="348" spans="3:13">
      <c r="C348" t="s">
        <v>3759</v>
      </c>
      <c r="D348" t="s">
        <v>7400</v>
      </c>
      <c r="E348" t="s">
        <v>3759</v>
      </c>
      <c r="F348" t="s">
        <v>830</v>
      </c>
      <c r="L348" t="s">
        <v>2594</v>
      </c>
      <c r="M348">
        <v>80001840</v>
      </c>
    </row>
    <row r="349" spans="3:13">
      <c r="C349" t="s">
        <v>7401</v>
      </c>
      <c r="D349" t="s">
        <v>4665</v>
      </c>
      <c r="E349" t="s">
        <v>7401</v>
      </c>
      <c r="F349" t="s">
        <v>830</v>
      </c>
      <c r="L349" t="s">
        <v>2447</v>
      </c>
      <c r="M349">
        <v>80002620</v>
      </c>
    </row>
    <row r="350" spans="3:13">
      <c r="C350" t="s">
        <v>3484</v>
      </c>
      <c r="D350" t="s">
        <v>3485</v>
      </c>
      <c r="E350" t="s">
        <v>3484</v>
      </c>
      <c r="F350" t="s">
        <v>830</v>
      </c>
      <c r="L350" t="s">
        <v>3613</v>
      </c>
      <c r="M350" t="s">
        <v>3612</v>
      </c>
    </row>
    <row r="351" spans="3:13">
      <c r="C351" t="s">
        <v>3111</v>
      </c>
      <c r="D351" t="s">
        <v>3112</v>
      </c>
      <c r="E351" t="s">
        <v>3111</v>
      </c>
      <c r="F351" t="s">
        <v>830</v>
      </c>
      <c r="L351" t="s">
        <v>3186</v>
      </c>
      <c r="M351" t="s">
        <v>3185</v>
      </c>
    </row>
    <row r="352" spans="3:13">
      <c r="C352" t="s">
        <v>1287</v>
      </c>
      <c r="D352" t="s">
        <v>1288</v>
      </c>
      <c r="E352" t="s">
        <v>1287</v>
      </c>
      <c r="F352" t="s">
        <v>830</v>
      </c>
      <c r="L352" t="s">
        <v>1657</v>
      </c>
      <c r="M352">
        <v>80000693</v>
      </c>
    </row>
    <row r="353" spans="3:13">
      <c r="C353" t="s">
        <v>3739</v>
      </c>
      <c r="D353" t="s">
        <v>3740</v>
      </c>
      <c r="E353" t="s">
        <v>3739</v>
      </c>
      <c r="F353" t="s">
        <v>830</v>
      </c>
      <c r="L353" t="s">
        <v>2265</v>
      </c>
      <c r="M353">
        <v>80000687</v>
      </c>
    </row>
    <row r="354" spans="3:13">
      <c r="C354" t="s">
        <v>2464</v>
      </c>
      <c r="D354" t="s">
        <v>2465</v>
      </c>
      <c r="E354" t="s">
        <v>2464</v>
      </c>
      <c r="F354" t="s">
        <v>830</v>
      </c>
      <c r="L354" t="s">
        <v>1492</v>
      </c>
      <c r="M354">
        <v>80001825</v>
      </c>
    </row>
    <row r="355" spans="3:13">
      <c r="C355" t="s">
        <v>3122</v>
      </c>
      <c r="D355" t="s">
        <v>3123</v>
      </c>
      <c r="E355" t="s">
        <v>3122</v>
      </c>
      <c r="F355" t="s">
        <v>830</v>
      </c>
      <c r="L355" t="s">
        <v>3618</v>
      </c>
      <c r="M355">
        <v>80001278</v>
      </c>
    </row>
    <row r="356" spans="3:13">
      <c r="C356" t="s">
        <v>2605</v>
      </c>
      <c r="D356" t="s">
        <v>2606</v>
      </c>
      <c r="E356" t="s">
        <v>2605</v>
      </c>
      <c r="F356" t="s">
        <v>205</v>
      </c>
      <c r="L356" t="s">
        <v>1681</v>
      </c>
      <c r="M356">
        <v>80001829</v>
      </c>
    </row>
    <row r="357" spans="3:13">
      <c r="C357" t="s">
        <v>2782</v>
      </c>
      <c r="D357" t="s">
        <v>2781</v>
      </c>
      <c r="E357" t="s">
        <v>2782</v>
      </c>
      <c r="F357" t="s">
        <v>205</v>
      </c>
      <c r="L357" t="s">
        <v>2311</v>
      </c>
      <c r="M357">
        <v>80000935</v>
      </c>
    </row>
    <row r="358" spans="3:13">
      <c r="C358" t="s">
        <v>2716</v>
      </c>
      <c r="D358" t="s">
        <v>2715</v>
      </c>
      <c r="E358" t="s">
        <v>2716</v>
      </c>
      <c r="F358" t="s">
        <v>205</v>
      </c>
      <c r="L358" t="s">
        <v>1482</v>
      </c>
      <c r="M358">
        <v>80002521</v>
      </c>
    </row>
    <row r="359" spans="3:13">
      <c r="C359" t="s">
        <v>2818</v>
      </c>
      <c r="D359" t="s">
        <v>2817</v>
      </c>
      <c r="E359" t="s">
        <v>2818</v>
      </c>
      <c r="F359" t="s">
        <v>205</v>
      </c>
      <c r="L359" t="s">
        <v>1550</v>
      </c>
      <c r="M359">
        <v>80001346</v>
      </c>
    </row>
    <row r="360" spans="3:13">
      <c r="C360" t="s">
        <v>2675</v>
      </c>
      <c r="D360" t="s">
        <v>2674</v>
      </c>
      <c r="E360" t="s">
        <v>2675</v>
      </c>
      <c r="F360" t="s">
        <v>205</v>
      </c>
      <c r="L360" t="s">
        <v>4195</v>
      </c>
      <c r="M360">
        <v>80002871</v>
      </c>
    </row>
    <row r="361" spans="3:13">
      <c r="C361" t="s">
        <v>1732</v>
      </c>
      <c r="D361" t="s">
        <v>1731</v>
      </c>
      <c r="E361" t="s">
        <v>1732</v>
      </c>
      <c r="F361" t="s">
        <v>205</v>
      </c>
      <c r="L361" t="s">
        <v>1766</v>
      </c>
      <c r="M361">
        <v>80000865</v>
      </c>
    </row>
    <row r="362" spans="3:13">
      <c r="C362" t="s">
        <v>1443</v>
      </c>
      <c r="D362" t="s">
        <v>1442</v>
      </c>
      <c r="E362" t="s">
        <v>1443</v>
      </c>
      <c r="F362" t="s">
        <v>205</v>
      </c>
      <c r="L362" t="s">
        <v>2808</v>
      </c>
      <c r="M362">
        <v>80001847</v>
      </c>
    </row>
    <row r="363" spans="3:13">
      <c r="C363" t="s">
        <v>2784</v>
      </c>
      <c r="D363" t="s">
        <v>2783</v>
      </c>
      <c r="E363" t="s">
        <v>2784</v>
      </c>
      <c r="F363" t="s">
        <v>1264</v>
      </c>
      <c r="L363" t="s">
        <v>2918</v>
      </c>
      <c r="M363">
        <v>80000649</v>
      </c>
    </row>
    <row r="364" spans="3:13">
      <c r="C364" t="s">
        <v>2772</v>
      </c>
      <c r="D364" t="s">
        <v>2771</v>
      </c>
      <c r="E364" t="s">
        <v>2772</v>
      </c>
      <c r="F364" t="s">
        <v>205</v>
      </c>
      <c r="L364" t="s">
        <v>1520</v>
      </c>
      <c r="M364">
        <v>80002658</v>
      </c>
    </row>
    <row r="365" spans="3:13">
      <c r="C365" t="s">
        <v>1448</v>
      </c>
      <c r="D365" t="s">
        <v>4235</v>
      </c>
      <c r="E365" t="s">
        <v>1448</v>
      </c>
      <c r="F365" t="s">
        <v>1264</v>
      </c>
      <c r="L365" t="s">
        <v>2868</v>
      </c>
      <c r="M365">
        <v>80000662</v>
      </c>
    </row>
    <row r="366" spans="3:13">
      <c r="C366" t="s">
        <v>2668</v>
      </c>
      <c r="D366" t="s">
        <v>2667</v>
      </c>
      <c r="E366" t="s">
        <v>2668</v>
      </c>
      <c r="F366" t="s">
        <v>205</v>
      </c>
      <c r="L366" t="s">
        <v>3127</v>
      </c>
      <c r="M366">
        <v>80002328</v>
      </c>
    </row>
    <row r="367" spans="3:13">
      <c r="C367" t="s">
        <v>1439</v>
      </c>
      <c r="D367" t="s">
        <v>1438</v>
      </c>
      <c r="E367" t="s">
        <v>1439</v>
      </c>
      <c r="F367" t="s">
        <v>205</v>
      </c>
      <c r="L367" t="s">
        <v>2217</v>
      </c>
      <c r="M367" t="s">
        <v>2216</v>
      </c>
    </row>
    <row r="368" spans="3:13">
      <c r="C368">
        <v>80003030</v>
      </c>
      <c r="D368" t="s">
        <v>1671</v>
      </c>
      <c r="E368">
        <v>80003030</v>
      </c>
      <c r="F368" t="s">
        <v>205</v>
      </c>
      <c r="L368" t="s">
        <v>1935</v>
      </c>
      <c r="M368" t="s">
        <v>1934</v>
      </c>
    </row>
    <row r="369" spans="3:13">
      <c r="C369" t="s">
        <v>3720</v>
      </c>
      <c r="D369" t="s">
        <v>3721</v>
      </c>
      <c r="E369" t="s">
        <v>3720</v>
      </c>
      <c r="F369" t="s">
        <v>205</v>
      </c>
      <c r="L369" t="s">
        <v>2571</v>
      </c>
      <c r="M369">
        <v>80002534</v>
      </c>
    </row>
    <row r="370" spans="3:13">
      <c r="C370" t="s">
        <v>1751</v>
      </c>
      <c r="D370" t="s">
        <v>4221</v>
      </c>
      <c r="E370" t="s">
        <v>1751</v>
      </c>
      <c r="F370" t="s">
        <v>205</v>
      </c>
      <c r="L370" t="s">
        <v>1056</v>
      </c>
      <c r="M370" t="s">
        <v>4181</v>
      </c>
    </row>
    <row r="371" spans="3:13">
      <c r="C371" t="s">
        <v>7402</v>
      </c>
      <c r="D371" t="s">
        <v>7403</v>
      </c>
      <c r="E371" t="s">
        <v>7402</v>
      </c>
      <c r="F371" t="s">
        <v>205</v>
      </c>
      <c r="L371" t="s">
        <v>3459</v>
      </c>
      <c r="M371" t="s">
        <v>3458</v>
      </c>
    </row>
    <row r="372" spans="3:13">
      <c r="C372" t="s">
        <v>1560</v>
      </c>
      <c r="D372" t="s">
        <v>1561</v>
      </c>
      <c r="E372" t="s">
        <v>1560</v>
      </c>
      <c r="F372" t="s">
        <v>205</v>
      </c>
      <c r="L372" t="s">
        <v>2561</v>
      </c>
      <c r="M372" t="s">
        <v>2560</v>
      </c>
    </row>
    <row r="373" spans="3:13">
      <c r="C373" t="s">
        <v>2923</v>
      </c>
      <c r="D373" t="s">
        <v>2924</v>
      </c>
      <c r="E373" t="s">
        <v>2923</v>
      </c>
      <c r="F373" t="s">
        <v>1264</v>
      </c>
      <c r="L373" t="s">
        <v>1544</v>
      </c>
      <c r="M373" t="s">
        <v>1543</v>
      </c>
    </row>
    <row r="374" spans="3:13">
      <c r="C374" t="s">
        <v>1975</v>
      </c>
      <c r="D374" t="s">
        <v>368</v>
      </c>
      <c r="E374" t="s">
        <v>1975</v>
      </c>
      <c r="F374" t="s">
        <v>205</v>
      </c>
      <c r="L374" t="s">
        <v>2235</v>
      </c>
      <c r="M374" t="s">
        <v>2234</v>
      </c>
    </row>
    <row r="375" spans="3:13">
      <c r="C375" t="s">
        <v>3518</v>
      </c>
      <c r="D375" t="s">
        <v>3519</v>
      </c>
      <c r="E375" t="s">
        <v>3518</v>
      </c>
      <c r="F375" t="s">
        <v>1264</v>
      </c>
      <c r="L375" t="s">
        <v>3387</v>
      </c>
      <c r="M375" t="s">
        <v>3386</v>
      </c>
    </row>
    <row r="376" spans="3:13">
      <c r="C376" t="s">
        <v>7404</v>
      </c>
      <c r="D376" t="s">
        <v>7405</v>
      </c>
      <c r="E376" t="s">
        <v>7404</v>
      </c>
      <c r="F376" t="s">
        <v>205</v>
      </c>
      <c r="L376" t="s">
        <v>1754</v>
      </c>
      <c r="M376">
        <v>80003523</v>
      </c>
    </row>
    <row r="377" spans="3:13">
      <c r="C377" t="s">
        <v>2314</v>
      </c>
      <c r="D377" t="s">
        <v>2315</v>
      </c>
      <c r="E377" t="s">
        <v>2314</v>
      </c>
      <c r="F377" t="s">
        <v>205</v>
      </c>
      <c r="L377" t="s">
        <v>2090</v>
      </c>
      <c r="M377">
        <v>80002745</v>
      </c>
    </row>
    <row r="378" spans="3:13">
      <c r="C378" t="s">
        <v>1507</v>
      </c>
      <c r="D378" t="s">
        <v>1508</v>
      </c>
      <c r="E378" t="s">
        <v>1507</v>
      </c>
      <c r="F378" t="s">
        <v>205</v>
      </c>
      <c r="L378" t="s">
        <v>3317</v>
      </c>
      <c r="M378" t="s">
        <v>3316</v>
      </c>
    </row>
    <row r="379" spans="3:13">
      <c r="C379" t="s">
        <v>2961</v>
      </c>
      <c r="D379" t="s">
        <v>2962</v>
      </c>
      <c r="E379" t="s">
        <v>2961</v>
      </c>
      <c r="F379" t="s">
        <v>205</v>
      </c>
      <c r="L379" t="s">
        <v>3574</v>
      </c>
      <c r="M379" t="s">
        <v>3573</v>
      </c>
    </row>
    <row r="380" spans="3:13">
      <c r="C380" t="s">
        <v>1503</v>
      </c>
      <c r="D380" t="s">
        <v>1504</v>
      </c>
      <c r="E380" t="s">
        <v>1503</v>
      </c>
      <c r="F380" t="s">
        <v>1264</v>
      </c>
      <c r="L380" t="s">
        <v>2751</v>
      </c>
      <c r="M380" t="s">
        <v>2752</v>
      </c>
    </row>
    <row r="381" spans="3:13">
      <c r="C381" t="s">
        <v>2326</v>
      </c>
      <c r="D381" t="s">
        <v>2327</v>
      </c>
      <c r="E381" t="s">
        <v>2326</v>
      </c>
      <c r="F381" t="s">
        <v>1264</v>
      </c>
      <c r="L381" t="s">
        <v>2678</v>
      </c>
      <c r="M381">
        <v>80004202</v>
      </c>
    </row>
    <row r="382" spans="3:13">
      <c r="C382" t="s">
        <v>1487</v>
      </c>
      <c r="D382" t="s">
        <v>1488</v>
      </c>
      <c r="E382" t="s">
        <v>1487</v>
      </c>
      <c r="F382" t="s">
        <v>1264</v>
      </c>
      <c r="L382" t="s">
        <v>2731</v>
      </c>
      <c r="M382">
        <v>80004204</v>
      </c>
    </row>
    <row r="383" spans="3:13">
      <c r="C383" t="s">
        <v>3741</v>
      </c>
      <c r="D383" t="s">
        <v>3742</v>
      </c>
      <c r="E383" t="s">
        <v>3741</v>
      </c>
      <c r="F383" t="s">
        <v>1264</v>
      </c>
      <c r="L383" t="s">
        <v>1565</v>
      </c>
      <c r="M383" t="s">
        <v>1564</v>
      </c>
    </row>
    <row r="384" spans="3:13">
      <c r="C384" t="s">
        <v>7406</v>
      </c>
      <c r="D384" t="s">
        <v>1428</v>
      </c>
      <c r="E384" t="s">
        <v>7406</v>
      </c>
      <c r="F384" t="s">
        <v>205</v>
      </c>
      <c r="L384" t="s">
        <v>2325</v>
      </c>
      <c r="M384" t="s">
        <v>4224</v>
      </c>
    </row>
    <row r="385" spans="3:13">
      <c r="C385" t="s">
        <v>3406</v>
      </c>
      <c r="D385" t="s">
        <v>3407</v>
      </c>
      <c r="E385" t="s">
        <v>3406</v>
      </c>
      <c r="F385" t="s">
        <v>1264</v>
      </c>
      <c r="L385" t="s">
        <v>2805</v>
      </c>
      <c r="M385">
        <v>80004208</v>
      </c>
    </row>
    <row r="386" spans="3:13">
      <c r="C386" t="s">
        <v>3342</v>
      </c>
      <c r="D386" t="s">
        <v>3343</v>
      </c>
      <c r="E386" t="s">
        <v>3342</v>
      </c>
      <c r="F386" t="s">
        <v>205</v>
      </c>
      <c r="L386" t="s">
        <v>2852</v>
      </c>
      <c r="M386">
        <v>80002047</v>
      </c>
    </row>
    <row r="387" spans="3:13">
      <c r="C387" t="s">
        <v>3032</v>
      </c>
      <c r="D387" t="s">
        <v>3033</v>
      </c>
      <c r="E387" t="s">
        <v>3032</v>
      </c>
      <c r="F387" t="s">
        <v>205</v>
      </c>
      <c r="L387" t="s">
        <v>2050</v>
      </c>
      <c r="M387">
        <v>80000953</v>
      </c>
    </row>
    <row r="388" spans="3:13">
      <c r="C388" t="s">
        <v>2990</v>
      </c>
      <c r="D388" t="s">
        <v>2991</v>
      </c>
      <c r="E388" t="s">
        <v>2990</v>
      </c>
      <c r="F388" t="s">
        <v>205</v>
      </c>
      <c r="L388" t="s">
        <v>1373</v>
      </c>
      <c r="M388" t="s">
        <v>1372</v>
      </c>
    </row>
    <row r="389" spans="3:13">
      <c r="C389" t="s">
        <v>2476</v>
      </c>
      <c r="D389" t="s">
        <v>2477</v>
      </c>
      <c r="E389" t="s">
        <v>2476</v>
      </c>
      <c r="F389" t="s">
        <v>1264</v>
      </c>
      <c r="L389" t="s">
        <v>1504</v>
      </c>
      <c r="M389" t="s">
        <v>4223</v>
      </c>
    </row>
    <row r="390" spans="3:13">
      <c r="C390" t="s">
        <v>2431</v>
      </c>
      <c r="D390" t="s">
        <v>2432</v>
      </c>
      <c r="E390" t="s">
        <v>2431</v>
      </c>
      <c r="F390" t="s">
        <v>1264</v>
      </c>
      <c r="L390" t="s">
        <v>1538</v>
      </c>
      <c r="M390" t="s">
        <v>1537</v>
      </c>
    </row>
    <row r="391" spans="3:13">
      <c r="C391" t="s">
        <v>3692</v>
      </c>
      <c r="D391" t="s">
        <v>3693</v>
      </c>
      <c r="E391" t="s">
        <v>3692</v>
      </c>
      <c r="F391" t="s">
        <v>1264</v>
      </c>
      <c r="L391" t="s">
        <v>2056</v>
      </c>
      <c r="M391" t="s">
        <v>2055</v>
      </c>
    </row>
    <row r="392" spans="3:13">
      <c r="C392" t="s">
        <v>1283</v>
      </c>
      <c r="D392" t="s">
        <v>1284</v>
      </c>
      <c r="E392" t="s">
        <v>1283</v>
      </c>
      <c r="F392" t="s">
        <v>1264</v>
      </c>
      <c r="L392" t="s">
        <v>7407</v>
      </c>
      <c r="M392" t="s">
        <v>2710</v>
      </c>
    </row>
    <row r="393" spans="3:13">
      <c r="C393" t="s">
        <v>3320</v>
      </c>
      <c r="D393" t="s">
        <v>3321</v>
      </c>
      <c r="E393" t="s">
        <v>3320</v>
      </c>
      <c r="F393" t="s">
        <v>1264</v>
      </c>
      <c r="L393" t="s">
        <v>2620</v>
      </c>
      <c r="M393">
        <v>80002125</v>
      </c>
    </row>
    <row r="394" spans="3:13">
      <c r="C394" t="s">
        <v>3559</v>
      </c>
      <c r="D394" t="s">
        <v>3560</v>
      </c>
      <c r="E394" t="s">
        <v>3559</v>
      </c>
      <c r="F394" t="s">
        <v>205</v>
      </c>
      <c r="L394" t="s">
        <v>1400</v>
      </c>
      <c r="M394" t="s">
        <v>1399</v>
      </c>
    </row>
    <row r="395" spans="3:13">
      <c r="C395" t="s">
        <v>2635</v>
      </c>
      <c r="D395" t="s">
        <v>2636</v>
      </c>
      <c r="E395" t="s">
        <v>2635</v>
      </c>
      <c r="F395" t="s">
        <v>205</v>
      </c>
      <c r="L395" t="s">
        <v>2687</v>
      </c>
      <c r="M395" t="s">
        <v>2686</v>
      </c>
    </row>
    <row r="396" spans="3:13">
      <c r="C396" t="s">
        <v>2761</v>
      </c>
      <c r="D396" t="s">
        <v>7408</v>
      </c>
      <c r="E396" t="s">
        <v>2761</v>
      </c>
      <c r="F396" t="s">
        <v>205</v>
      </c>
      <c r="L396" t="s">
        <v>1779</v>
      </c>
      <c r="M396" t="s">
        <v>4211</v>
      </c>
    </row>
    <row r="397" spans="3:13">
      <c r="C397" t="s">
        <v>2747</v>
      </c>
      <c r="D397" t="s">
        <v>2748</v>
      </c>
      <c r="E397" t="s">
        <v>2747</v>
      </c>
      <c r="F397" t="s">
        <v>7300</v>
      </c>
      <c r="L397" t="s">
        <v>2367</v>
      </c>
      <c r="M397" t="s">
        <v>2366</v>
      </c>
    </row>
    <row r="398" spans="3:13">
      <c r="C398" t="s">
        <v>2827</v>
      </c>
      <c r="D398" t="s">
        <v>2828</v>
      </c>
      <c r="E398" t="s">
        <v>2827</v>
      </c>
      <c r="F398" t="s">
        <v>205</v>
      </c>
      <c r="L398" t="s">
        <v>1548</v>
      </c>
      <c r="M398" t="s">
        <v>1547</v>
      </c>
    </row>
    <row r="399" spans="3:13">
      <c r="C399" t="s">
        <v>2980</v>
      </c>
      <c r="D399" t="s">
        <v>2981</v>
      </c>
      <c r="E399" t="s">
        <v>2980</v>
      </c>
      <c r="F399" t="s">
        <v>205</v>
      </c>
      <c r="L399" t="s">
        <v>4215</v>
      </c>
      <c r="M399">
        <v>80000557</v>
      </c>
    </row>
    <row r="400" spans="3:13">
      <c r="C400" t="s">
        <v>2899</v>
      </c>
      <c r="D400" t="s">
        <v>2898</v>
      </c>
      <c r="E400" t="s">
        <v>2899</v>
      </c>
      <c r="F400" t="s">
        <v>372</v>
      </c>
      <c r="L400" t="s">
        <v>1526</v>
      </c>
      <c r="M400" t="s">
        <v>1525</v>
      </c>
    </row>
    <row r="401" spans="3:13">
      <c r="C401" t="s">
        <v>1572</v>
      </c>
      <c r="D401" t="s">
        <v>1573</v>
      </c>
      <c r="E401" t="s">
        <v>1572</v>
      </c>
      <c r="F401" t="s">
        <v>205</v>
      </c>
      <c r="L401" t="s">
        <v>1614</v>
      </c>
      <c r="M401" t="s">
        <v>1613</v>
      </c>
    </row>
    <row r="402" spans="3:13">
      <c r="C402" t="s">
        <v>1649</v>
      </c>
      <c r="D402" t="s">
        <v>1650</v>
      </c>
      <c r="E402" t="s">
        <v>1649</v>
      </c>
      <c r="F402" t="s">
        <v>1264</v>
      </c>
      <c r="L402" t="s">
        <v>2722</v>
      </c>
      <c r="M402">
        <v>80002045</v>
      </c>
    </row>
    <row r="403" spans="3:13">
      <c r="C403" t="s">
        <v>1511</v>
      </c>
      <c r="D403" t="s">
        <v>1512</v>
      </c>
      <c r="E403" t="s">
        <v>1511</v>
      </c>
      <c r="F403" t="s">
        <v>205</v>
      </c>
      <c r="L403" t="s">
        <v>3345</v>
      </c>
      <c r="M403" t="s">
        <v>3344</v>
      </c>
    </row>
    <row r="404" spans="3:13">
      <c r="C404" t="s">
        <v>3642</v>
      </c>
      <c r="D404" t="s">
        <v>3643</v>
      </c>
      <c r="E404" t="s">
        <v>3642</v>
      </c>
      <c r="F404" t="s">
        <v>1264</v>
      </c>
      <c r="L404" t="s">
        <v>2341</v>
      </c>
      <c r="M404" t="s">
        <v>2340</v>
      </c>
    </row>
    <row r="405" spans="3:13">
      <c r="C405" t="s">
        <v>2075</v>
      </c>
      <c r="D405" t="s">
        <v>2076</v>
      </c>
      <c r="E405" t="s">
        <v>2075</v>
      </c>
      <c r="F405" t="s">
        <v>830</v>
      </c>
      <c r="L405" t="s">
        <v>1640</v>
      </c>
      <c r="M405" t="s">
        <v>1639</v>
      </c>
    </row>
    <row r="406" spans="3:13">
      <c r="C406" t="s">
        <v>3164</v>
      </c>
      <c r="D406" t="s">
        <v>3165</v>
      </c>
      <c r="E406" t="s">
        <v>3164</v>
      </c>
      <c r="F406" t="s">
        <v>830</v>
      </c>
      <c r="L406" t="s">
        <v>3218</v>
      </c>
      <c r="M406" t="s">
        <v>3217</v>
      </c>
    </row>
    <row r="407" spans="3:13">
      <c r="C407" t="s">
        <v>1970</v>
      </c>
      <c r="D407" t="s">
        <v>1971</v>
      </c>
      <c r="E407" t="s">
        <v>1970</v>
      </c>
      <c r="F407" t="s">
        <v>830</v>
      </c>
      <c r="L407" t="s">
        <v>2337</v>
      </c>
      <c r="M407" t="s">
        <v>2336</v>
      </c>
    </row>
    <row r="408" spans="3:13">
      <c r="C408" t="s">
        <v>7409</v>
      </c>
      <c r="D408" t="s">
        <v>522</v>
      </c>
      <c r="E408" t="s">
        <v>7409</v>
      </c>
      <c r="F408" t="s">
        <v>830</v>
      </c>
      <c r="L408" t="s">
        <v>3324</v>
      </c>
      <c r="M408" t="s">
        <v>4209</v>
      </c>
    </row>
    <row r="409" spans="3:13">
      <c r="C409" t="s">
        <v>3078</v>
      </c>
      <c r="D409" t="s">
        <v>3079</v>
      </c>
      <c r="E409" t="s">
        <v>3078</v>
      </c>
      <c r="F409" t="s">
        <v>830</v>
      </c>
      <c r="L409" t="s">
        <v>2834</v>
      </c>
      <c r="M409">
        <v>80004188</v>
      </c>
    </row>
    <row r="410" spans="3:13">
      <c r="C410" t="s">
        <v>2148</v>
      </c>
      <c r="D410" t="s">
        <v>2149</v>
      </c>
      <c r="E410" t="s">
        <v>2148</v>
      </c>
      <c r="F410" t="s">
        <v>830</v>
      </c>
      <c r="L410" t="s">
        <v>2621</v>
      </c>
      <c r="M410">
        <v>80004196</v>
      </c>
    </row>
    <row r="411" spans="3:13">
      <c r="C411" t="s">
        <v>2452</v>
      </c>
      <c r="D411" t="s">
        <v>2453</v>
      </c>
      <c r="E411" t="s">
        <v>2452</v>
      </c>
      <c r="F411" t="s">
        <v>830</v>
      </c>
      <c r="L411" t="s">
        <v>2655</v>
      </c>
      <c r="M411">
        <v>80004200</v>
      </c>
    </row>
    <row r="412" spans="3:13">
      <c r="C412" t="s">
        <v>3482</v>
      </c>
      <c r="D412" t="s">
        <v>3483</v>
      </c>
      <c r="E412" t="s">
        <v>3482</v>
      </c>
      <c r="F412" t="s">
        <v>830</v>
      </c>
      <c r="L412" t="s">
        <v>2574</v>
      </c>
      <c r="M412">
        <v>80004194</v>
      </c>
    </row>
    <row r="413" spans="3:13">
      <c r="C413" t="s">
        <v>2173</v>
      </c>
      <c r="D413" t="s">
        <v>2174</v>
      </c>
      <c r="E413" t="s">
        <v>2173</v>
      </c>
      <c r="F413" t="s">
        <v>830</v>
      </c>
      <c r="L413" t="s">
        <v>3232</v>
      </c>
      <c r="M413" t="s">
        <v>3231</v>
      </c>
    </row>
    <row r="414" spans="3:13">
      <c r="C414" t="s">
        <v>2737</v>
      </c>
      <c r="D414" t="s">
        <v>2738</v>
      </c>
      <c r="E414" t="s">
        <v>2737</v>
      </c>
      <c r="F414" t="s">
        <v>205</v>
      </c>
      <c r="L414" t="s">
        <v>1665</v>
      </c>
      <c r="M414">
        <v>80002670</v>
      </c>
    </row>
    <row r="415" spans="3:13">
      <c r="C415" t="s">
        <v>2862</v>
      </c>
      <c r="D415" t="s">
        <v>2863</v>
      </c>
      <c r="E415" t="s">
        <v>2862</v>
      </c>
      <c r="F415" t="s">
        <v>7410</v>
      </c>
      <c r="L415" t="s">
        <v>4226</v>
      </c>
      <c r="M415" t="s">
        <v>3728</v>
      </c>
    </row>
    <row r="416" spans="3:13">
      <c r="C416" t="s">
        <v>2232</v>
      </c>
      <c r="D416" t="s">
        <v>2233</v>
      </c>
      <c r="E416" t="s">
        <v>2232</v>
      </c>
      <c r="F416" t="s">
        <v>1500</v>
      </c>
      <c r="L416" t="s">
        <v>658</v>
      </c>
      <c r="M416">
        <v>80002138</v>
      </c>
    </row>
    <row r="417" spans="3:13">
      <c r="C417" t="s">
        <v>2519</v>
      </c>
      <c r="D417" t="s">
        <v>2520</v>
      </c>
      <c r="E417" t="s">
        <v>2519</v>
      </c>
      <c r="F417" t="s">
        <v>7386</v>
      </c>
      <c r="L417" t="s">
        <v>1461</v>
      </c>
      <c r="M417" t="s">
        <v>1460</v>
      </c>
    </row>
    <row r="418" spans="3:13">
      <c r="C418" t="s">
        <v>7411</v>
      </c>
      <c r="D418" t="s">
        <v>3511</v>
      </c>
      <c r="E418" t="s">
        <v>7411</v>
      </c>
      <c r="F418" t="s">
        <v>7412</v>
      </c>
      <c r="L418" t="s">
        <v>2798</v>
      </c>
      <c r="M418">
        <v>80002137</v>
      </c>
    </row>
    <row r="419" spans="3:13">
      <c r="C419" t="s">
        <v>4841</v>
      </c>
      <c r="D419" t="s">
        <v>1406</v>
      </c>
      <c r="E419" t="s">
        <v>4841</v>
      </c>
      <c r="F419" t="s">
        <v>7413</v>
      </c>
      <c r="L419" t="s">
        <v>3335</v>
      </c>
      <c r="M419" t="s">
        <v>3334</v>
      </c>
    </row>
    <row r="420" spans="3:13">
      <c r="C420" t="s">
        <v>7414</v>
      </c>
      <c r="D420" t="s">
        <v>5858</v>
      </c>
      <c r="E420" t="s">
        <v>7414</v>
      </c>
      <c r="F420" t="s">
        <v>3763</v>
      </c>
      <c r="L420" t="s">
        <v>2495</v>
      </c>
      <c r="M420" t="s">
        <v>2494</v>
      </c>
    </row>
    <row r="421" spans="3:13">
      <c r="C421" t="s">
        <v>4025</v>
      </c>
      <c r="D421" t="s">
        <v>2170</v>
      </c>
      <c r="E421" t="s">
        <v>4025</v>
      </c>
      <c r="F421" t="s">
        <v>7415</v>
      </c>
      <c r="L421" t="s">
        <v>1650</v>
      </c>
      <c r="M421">
        <v>80000569</v>
      </c>
    </row>
    <row r="422" spans="3:13">
      <c r="C422" t="s">
        <v>4046</v>
      </c>
      <c r="D422" t="s">
        <v>2188</v>
      </c>
      <c r="E422" t="s">
        <v>4046</v>
      </c>
      <c r="F422" t="s">
        <v>7416</v>
      </c>
      <c r="L422" t="s">
        <v>2345</v>
      </c>
      <c r="M422">
        <v>80002896</v>
      </c>
    </row>
    <row r="423" spans="3:13">
      <c r="C423" t="s">
        <v>4034</v>
      </c>
      <c r="D423" t="s">
        <v>2227</v>
      </c>
      <c r="E423" t="s">
        <v>4034</v>
      </c>
      <c r="F423" t="s">
        <v>7417</v>
      </c>
      <c r="L423" t="s">
        <v>2952</v>
      </c>
      <c r="M423">
        <v>80001842</v>
      </c>
    </row>
    <row r="424" spans="3:13">
      <c r="C424" t="s">
        <v>7418</v>
      </c>
      <c r="D424" t="s">
        <v>2250</v>
      </c>
      <c r="E424" t="s">
        <v>7418</v>
      </c>
      <c r="F424" t="s">
        <v>7419</v>
      </c>
      <c r="L424" t="s">
        <v>2649</v>
      </c>
      <c r="M424">
        <v>80004197</v>
      </c>
    </row>
    <row r="425" spans="3:13">
      <c r="C425" t="s">
        <v>4035</v>
      </c>
      <c r="D425" t="s">
        <v>3709</v>
      </c>
      <c r="E425" t="s">
        <v>4035</v>
      </c>
      <c r="F425" t="s">
        <v>7420</v>
      </c>
      <c r="L425" t="s">
        <v>3733</v>
      </c>
      <c r="M425" t="s">
        <v>3732</v>
      </c>
    </row>
    <row r="426" spans="3:13">
      <c r="C426" t="s">
        <v>7421</v>
      </c>
      <c r="D426" t="s">
        <v>3668</v>
      </c>
      <c r="E426" t="s">
        <v>7421</v>
      </c>
      <c r="F426" t="s">
        <v>7422</v>
      </c>
      <c r="L426" t="s">
        <v>2753</v>
      </c>
      <c r="M426">
        <v>80004207</v>
      </c>
    </row>
    <row r="427" spans="3:13">
      <c r="C427" t="s">
        <v>7423</v>
      </c>
      <c r="D427" t="s">
        <v>2011</v>
      </c>
      <c r="E427" t="s">
        <v>7423</v>
      </c>
      <c r="F427" t="s">
        <v>7424</v>
      </c>
      <c r="L427" t="s">
        <v>2669</v>
      </c>
      <c r="M427">
        <v>80004201</v>
      </c>
    </row>
    <row r="428" spans="3:13">
      <c r="C428" t="s">
        <v>7425</v>
      </c>
      <c r="D428" t="s">
        <v>3657</v>
      </c>
      <c r="E428" t="s">
        <v>7425</v>
      </c>
      <c r="F428" t="s">
        <v>7295</v>
      </c>
      <c r="L428" t="s">
        <v>2727</v>
      </c>
      <c r="M428">
        <v>80004203</v>
      </c>
    </row>
    <row r="429" spans="3:13">
      <c r="C429" t="s">
        <v>7426</v>
      </c>
      <c r="D429" t="s">
        <v>3487</v>
      </c>
      <c r="E429" t="s">
        <v>7426</v>
      </c>
      <c r="F429" t="s">
        <v>7427</v>
      </c>
      <c r="L429" t="s">
        <v>2813</v>
      </c>
      <c r="M429">
        <v>80004193</v>
      </c>
    </row>
    <row r="430" spans="3:13">
      <c r="C430" t="s">
        <v>4055</v>
      </c>
      <c r="D430" t="s">
        <v>1951</v>
      </c>
      <c r="E430" t="s">
        <v>4055</v>
      </c>
      <c r="F430" t="s">
        <v>1500</v>
      </c>
      <c r="L430" t="s">
        <v>2584</v>
      </c>
      <c r="M430">
        <v>80004195</v>
      </c>
    </row>
    <row r="431" spans="3:13">
      <c r="C431" t="s">
        <v>4038</v>
      </c>
      <c r="D431" t="s">
        <v>1997</v>
      </c>
      <c r="E431" t="s">
        <v>4038</v>
      </c>
      <c r="F431" t="s">
        <v>1500</v>
      </c>
      <c r="L431" t="s">
        <v>1817</v>
      </c>
      <c r="M431">
        <v>80003811</v>
      </c>
    </row>
    <row r="432" spans="3:13">
      <c r="C432" t="s">
        <v>4045</v>
      </c>
      <c r="D432" t="s">
        <v>3768</v>
      </c>
      <c r="E432" t="s">
        <v>4045</v>
      </c>
      <c r="F432" t="s">
        <v>1500</v>
      </c>
      <c r="L432" t="s">
        <v>3445</v>
      </c>
      <c r="M432" t="s">
        <v>3444</v>
      </c>
    </row>
    <row r="433" spans="3:13">
      <c r="C433" t="s">
        <v>3020</v>
      </c>
      <c r="D433" t="s">
        <v>7428</v>
      </c>
      <c r="E433" t="s">
        <v>3020</v>
      </c>
      <c r="F433" t="s">
        <v>1500</v>
      </c>
      <c r="L433" t="s">
        <v>2434</v>
      </c>
      <c r="M433">
        <v>80003790</v>
      </c>
    </row>
    <row r="434" spans="3:13">
      <c r="C434" t="s">
        <v>2515</v>
      </c>
      <c r="D434" t="s">
        <v>2516</v>
      </c>
      <c r="E434" t="s">
        <v>2515</v>
      </c>
      <c r="F434" t="s">
        <v>7429</v>
      </c>
      <c r="L434" t="s">
        <v>1531</v>
      </c>
      <c r="M434">
        <v>80003772</v>
      </c>
    </row>
    <row r="435" spans="3:13">
      <c r="C435" t="s">
        <v>3466</v>
      </c>
      <c r="D435" t="s">
        <v>3467</v>
      </c>
      <c r="E435" t="s">
        <v>3466</v>
      </c>
      <c r="F435" t="s">
        <v>7429</v>
      </c>
      <c r="L435" t="s">
        <v>1569</v>
      </c>
      <c r="M435" t="s">
        <v>1568</v>
      </c>
    </row>
    <row r="436" spans="3:13">
      <c r="C436" t="s">
        <v>2517</v>
      </c>
      <c r="D436" t="s">
        <v>2518</v>
      </c>
      <c r="E436" t="s">
        <v>2517</v>
      </c>
      <c r="F436" t="s">
        <v>7429</v>
      </c>
      <c r="L436" t="s">
        <v>3279</v>
      </c>
      <c r="M436" t="s">
        <v>3278</v>
      </c>
    </row>
    <row r="437" spans="3:13">
      <c r="C437" t="s">
        <v>2041</v>
      </c>
      <c r="D437" t="s">
        <v>2042</v>
      </c>
      <c r="E437" t="s">
        <v>2041</v>
      </c>
      <c r="F437" t="s">
        <v>7429</v>
      </c>
      <c r="L437" t="s">
        <v>2312</v>
      </c>
      <c r="M437" t="s">
        <v>5214</v>
      </c>
    </row>
    <row r="438" spans="3:13">
      <c r="C438">
        <v>80003618</v>
      </c>
      <c r="D438" t="s">
        <v>2159</v>
      </c>
      <c r="E438">
        <v>80003618</v>
      </c>
      <c r="F438" t="s">
        <v>1264</v>
      </c>
      <c r="L438" t="s">
        <v>3003</v>
      </c>
      <c r="M438">
        <v>80001139</v>
      </c>
    </row>
    <row r="439" spans="3:13">
      <c r="C439">
        <v>80003622</v>
      </c>
      <c r="D439" t="s">
        <v>2579</v>
      </c>
      <c r="E439">
        <v>80003622</v>
      </c>
      <c r="F439" t="s">
        <v>1264</v>
      </c>
      <c r="L439" t="s">
        <v>1730</v>
      </c>
      <c r="M439">
        <v>80003774</v>
      </c>
    </row>
    <row r="440" spans="3:13">
      <c r="C440">
        <v>80003623</v>
      </c>
      <c r="D440" t="s">
        <v>1722</v>
      </c>
      <c r="E440">
        <v>80003623</v>
      </c>
      <c r="F440" t="s">
        <v>205</v>
      </c>
      <c r="L440" t="s">
        <v>2730</v>
      </c>
      <c r="M440">
        <v>80002219</v>
      </c>
    </row>
    <row r="441" spans="3:13">
      <c r="C441">
        <v>80003624</v>
      </c>
      <c r="D441" t="s">
        <v>3441</v>
      </c>
      <c r="E441">
        <v>80003624</v>
      </c>
      <c r="F441" t="s">
        <v>205</v>
      </c>
      <c r="L441" t="s">
        <v>1302</v>
      </c>
      <c r="M441">
        <v>80004839</v>
      </c>
    </row>
    <row r="442" spans="3:13">
      <c r="C442">
        <v>80003625</v>
      </c>
      <c r="D442" t="s">
        <v>1563</v>
      </c>
      <c r="E442">
        <v>80003625</v>
      </c>
      <c r="F442" t="s">
        <v>1264</v>
      </c>
      <c r="L442" t="s">
        <v>561</v>
      </c>
      <c r="M442">
        <v>80004838</v>
      </c>
    </row>
    <row r="443" spans="3:13">
      <c r="C443">
        <v>80003613</v>
      </c>
      <c r="D443" t="s">
        <v>1766</v>
      </c>
      <c r="E443">
        <v>80003613</v>
      </c>
      <c r="F443" t="s">
        <v>205</v>
      </c>
      <c r="L443" t="s">
        <v>1650</v>
      </c>
      <c r="M443">
        <v>80004834</v>
      </c>
    </row>
    <row r="444" spans="3:13">
      <c r="C444">
        <v>80003614</v>
      </c>
      <c r="D444" t="s">
        <v>1612</v>
      </c>
      <c r="E444">
        <v>80003614</v>
      </c>
      <c r="F444" t="s">
        <v>205</v>
      </c>
      <c r="L444" t="s">
        <v>3301</v>
      </c>
      <c r="M444">
        <v>80004840</v>
      </c>
    </row>
    <row r="445" spans="3:13">
      <c r="C445">
        <v>80003615</v>
      </c>
      <c r="D445" t="s">
        <v>2964</v>
      </c>
      <c r="E445">
        <v>80003615</v>
      </c>
      <c r="F445" t="s">
        <v>1264</v>
      </c>
      <c r="L445" t="s">
        <v>2354</v>
      </c>
      <c r="M445">
        <v>80004833</v>
      </c>
    </row>
    <row r="446" spans="3:13">
      <c r="C446">
        <v>80003626</v>
      </c>
      <c r="D446" t="s">
        <v>2886</v>
      </c>
      <c r="E446">
        <v>80003626</v>
      </c>
      <c r="F446" t="s">
        <v>205</v>
      </c>
      <c r="L446" t="s">
        <v>1658</v>
      </c>
      <c r="M446">
        <v>80004835</v>
      </c>
    </row>
    <row r="447" spans="3:13">
      <c r="C447">
        <v>80003628</v>
      </c>
      <c r="D447" t="s">
        <v>1502</v>
      </c>
      <c r="E447">
        <v>80003628</v>
      </c>
      <c r="F447" t="s">
        <v>205</v>
      </c>
      <c r="L447" t="s">
        <v>1567</v>
      </c>
      <c r="M447">
        <v>80003775</v>
      </c>
    </row>
    <row r="448" spans="3:13">
      <c r="C448">
        <v>80003629</v>
      </c>
      <c r="D448" t="s">
        <v>1277</v>
      </c>
      <c r="E448">
        <v>80003629</v>
      </c>
      <c r="F448" t="s">
        <v>205</v>
      </c>
      <c r="L448" t="s">
        <v>2052</v>
      </c>
      <c r="M448" t="s">
        <v>2051</v>
      </c>
    </row>
    <row r="449" spans="3:13">
      <c r="C449">
        <v>80003631</v>
      </c>
      <c r="D449" t="s">
        <v>3212</v>
      </c>
      <c r="E449">
        <v>80003631</v>
      </c>
      <c r="F449" t="s">
        <v>205</v>
      </c>
      <c r="L449" t="s">
        <v>1638</v>
      </c>
      <c r="M449">
        <v>80003780</v>
      </c>
    </row>
    <row r="450" spans="3:13">
      <c r="C450">
        <v>80003632</v>
      </c>
      <c r="D450" t="s">
        <v>1828</v>
      </c>
      <c r="E450">
        <v>80003632</v>
      </c>
      <c r="F450" t="s">
        <v>205</v>
      </c>
      <c r="L450" t="s">
        <v>1364</v>
      </c>
      <c r="M450" t="s">
        <v>1363</v>
      </c>
    </row>
    <row r="451" spans="3:13">
      <c r="C451">
        <v>80003630</v>
      </c>
      <c r="D451" t="s">
        <v>2343</v>
      </c>
      <c r="E451">
        <v>80003630</v>
      </c>
      <c r="F451" t="s">
        <v>205</v>
      </c>
      <c r="L451" t="s">
        <v>1734</v>
      </c>
      <c r="M451" t="s">
        <v>1733</v>
      </c>
    </row>
    <row r="452" spans="3:13">
      <c r="C452">
        <v>80003633</v>
      </c>
      <c r="D452" t="s">
        <v>2914</v>
      </c>
      <c r="E452">
        <v>80003633</v>
      </c>
      <c r="F452" t="s">
        <v>205</v>
      </c>
      <c r="L452" t="s">
        <v>2746</v>
      </c>
      <c r="M452" t="s">
        <v>2745</v>
      </c>
    </row>
    <row r="453" spans="3:13">
      <c r="C453" t="s">
        <v>3046</v>
      </c>
      <c r="D453" t="s">
        <v>3047</v>
      </c>
      <c r="E453" t="s">
        <v>3046</v>
      </c>
      <c r="F453" t="s">
        <v>830</v>
      </c>
      <c r="L453" t="s">
        <v>1778</v>
      </c>
      <c r="M453" t="s">
        <v>1777</v>
      </c>
    </row>
    <row r="454" spans="3:13">
      <c r="C454" t="s">
        <v>3030</v>
      </c>
      <c r="D454" t="s">
        <v>3031</v>
      </c>
      <c r="E454" t="s">
        <v>3030</v>
      </c>
      <c r="F454" t="s">
        <v>830</v>
      </c>
      <c r="L454" t="s">
        <v>1626</v>
      </c>
      <c r="M454">
        <v>80002050</v>
      </c>
    </row>
    <row r="455" spans="3:13">
      <c r="C455" t="s">
        <v>1697</v>
      </c>
      <c r="D455" t="s">
        <v>1698</v>
      </c>
      <c r="E455" t="s">
        <v>1697</v>
      </c>
      <c r="F455" t="s">
        <v>205</v>
      </c>
      <c r="L455" t="s">
        <v>3163</v>
      </c>
      <c r="M455" t="s">
        <v>4222</v>
      </c>
    </row>
    <row r="456" spans="3:13">
      <c r="C456" t="s">
        <v>1583</v>
      </c>
      <c r="D456" t="s">
        <v>1584</v>
      </c>
      <c r="E456" t="s">
        <v>1583</v>
      </c>
      <c r="F456" t="s">
        <v>205</v>
      </c>
      <c r="L456" t="s">
        <v>3443</v>
      </c>
      <c r="M456" t="s">
        <v>3442</v>
      </c>
    </row>
    <row r="457" spans="3:13">
      <c r="C457" t="s">
        <v>1680</v>
      </c>
      <c r="D457" t="s">
        <v>1681</v>
      </c>
      <c r="E457" t="s">
        <v>1680</v>
      </c>
      <c r="F457" t="s">
        <v>205</v>
      </c>
      <c r="L457" t="s">
        <v>1669</v>
      </c>
      <c r="M457">
        <v>80003785</v>
      </c>
    </row>
    <row r="458" spans="3:13">
      <c r="C458" t="s">
        <v>1876</v>
      </c>
      <c r="D458" t="s">
        <v>1877</v>
      </c>
      <c r="E458" t="s">
        <v>1876</v>
      </c>
      <c r="F458" t="s">
        <v>205</v>
      </c>
      <c r="L458" t="s">
        <v>2287</v>
      </c>
      <c r="M458" t="s">
        <v>2286</v>
      </c>
    </row>
    <row r="459" spans="3:13">
      <c r="C459" t="s">
        <v>1452</v>
      </c>
      <c r="D459" t="s">
        <v>1453</v>
      </c>
      <c r="E459" t="s">
        <v>1452</v>
      </c>
      <c r="F459" t="s">
        <v>205</v>
      </c>
      <c r="L459" t="s">
        <v>2726</v>
      </c>
      <c r="M459">
        <v>1220009</v>
      </c>
    </row>
    <row r="460" spans="3:13">
      <c r="C460" t="s">
        <v>2615</v>
      </c>
      <c r="D460" t="s">
        <v>2616</v>
      </c>
      <c r="E460" t="s">
        <v>2615</v>
      </c>
      <c r="F460" t="s">
        <v>7430</v>
      </c>
      <c r="L460" t="s">
        <v>1824</v>
      </c>
      <c r="M460" t="s">
        <v>1823</v>
      </c>
    </row>
    <row r="461" spans="3:13">
      <c r="C461" t="s">
        <v>2629</v>
      </c>
      <c r="D461" t="s">
        <v>2630</v>
      </c>
      <c r="E461" t="s">
        <v>2629</v>
      </c>
      <c r="F461" t="s">
        <v>7430</v>
      </c>
      <c r="L461" t="s">
        <v>3647</v>
      </c>
      <c r="M461" t="s">
        <v>3646</v>
      </c>
    </row>
    <row r="462" spans="3:13">
      <c r="C462" t="s">
        <v>1719</v>
      </c>
      <c r="D462" t="s">
        <v>1720</v>
      </c>
      <c r="E462" t="s">
        <v>1719</v>
      </c>
      <c r="F462" t="s">
        <v>7431</v>
      </c>
      <c r="L462" t="s">
        <v>1563</v>
      </c>
      <c r="M462" t="s">
        <v>4213</v>
      </c>
    </row>
    <row r="463" spans="3:13">
      <c r="C463" t="s">
        <v>2743</v>
      </c>
      <c r="D463" t="s">
        <v>2744</v>
      </c>
      <c r="E463" t="s">
        <v>2743</v>
      </c>
      <c r="F463" t="s">
        <v>7430</v>
      </c>
      <c r="L463" t="s">
        <v>2442</v>
      </c>
      <c r="M463">
        <v>80003786</v>
      </c>
    </row>
    <row r="464" spans="3:13">
      <c r="C464" t="s">
        <v>2860</v>
      </c>
      <c r="D464" t="s">
        <v>2861</v>
      </c>
      <c r="E464" t="s">
        <v>2860</v>
      </c>
      <c r="F464" t="s">
        <v>7430</v>
      </c>
      <c r="L464" t="s">
        <v>1768</v>
      </c>
      <c r="M464">
        <v>80003776</v>
      </c>
    </row>
    <row r="465" spans="3:13">
      <c r="C465" t="s">
        <v>1747</v>
      </c>
      <c r="D465" t="s">
        <v>1748</v>
      </c>
      <c r="E465" t="s">
        <v>1747</v>
      </c>
      <c r="F465" t="s">
        <v>7432</v>
      </c>
      <c r="L465" t="s">
        <v>2693</v>
      </c>
      <c r="M465">
        <v>80000667</v>
      </c>
    </row>
    <row r="466" spans="3:13">
      <c r="C466" t="s">
        <v>2769</v>
      </c>
      <c r="D466" t="s">
        <v>2770</v>
      </c>
      <c r="E466" t="s">
        <v>2769</v>
      </c>
      <c r="F466" t="s">
        <v>7433</v>
      </c>
      <c r="L466" t="s">
        <v>2962</v>
      </c>
      <c r="M466">
        <v>80000520</v>
      </c>
    </row>
    <row r="467" spans="3:13">
      <c r="C467" t="s">
        <v>2797</v>
      </c>
      <c r="D467" t="s">
        <v>2798</v>
      </c>
      <c r="E467" t="s">
        <v>2797</v>
      </c>
      <c r="F467" t="s">
        <v>7433</v>
      </c>
      <c r="L467" t="s">
        <v>3649</v>
      </c>
      <c r="M467" t="s">
        <v>3648</v>
      </c>
    </row>
    <row r="468" spans="3:13">
      <c r="C468" t="s">
        <v>2836</v>
      </c>
      <c r="D468" t="s">
        <v>658</v>
      </c>
      <c r="E468" t="s">
        <v>2836</v>
      </c>
      <c r="F468" t="s">
        <v>7434</v>
      </c>
      <c r="L468" t="s">
        <v>2105</v>
      </c>
      <c r="M468" t="s">
        <v>2104</v>
      </c>
    </row>
    <row r="469" spans="3:13">
      <c r="C469" t="s">
        <v>2154</v>
      </c>
      <c r="D469" t="s">
        <v>2155</v>
      </c>
      <c r="E469" t="s">
        <v>2154</v>
      </c>
      <c r="F469" t="s">
        <v>7435</v>
      </c>
      <c r="L469" t="s">
        <v>1514</v>
      </c>
      <c r="M469" t="s">
        <v>1513</v>
      </c>
    </row>
    <row r="470" spans="3:13">
      <c r="C470" t="s">
        <v>1293</v>
      </c>
      <c r="D470" t="s">
        <v>4341</v>
      </c>
      <c r="E470" t="s">
        <v>1293</v>
      </c>
      <c r="F470" t="s">
        <v>2374</v>
      </c>
      <c r="L470" t="s">
        <v>2796</v>
      </c>
      <c r="M470">
        <v>80003791</v>
      </c>
    </row>
    <row r="471" spans="3:13">
      <c r="C471">
        <v>0</v>
      </c>
      <c r="D471" t="s">
        <v>7436</v>
      </c>
      <c r="E471">
        <v>0</v>
      </c>
      <c r="F471" t="s">
        <v>2374</v>
      </c>
      <c r="L471" t="s">
        <v>2852</v>
      </c>
      <c r="M471">
        <v>80003804</v>
      </c>
    </row>
    <row r="472" spans="3:13">
      <c r="C472" t="s">
        <v>3663</v>
      </c>
      <c r="D472" t="s">
        <v>3664</v>
      </c>
      <c r="E472" t="s">
        <v>3663</v>
      </c>
      <c r="F472" t="s">
        <v>1500</v>
      </c>
      <c r="L472" t="s">
        <v>1814</v>
      </c>
      <c r="M472">
        <v>80001343</v>
      </c>
    </row>
    <row r="473" spans="3:13">
      <c r="C473" t="s">
        <v>2496</v>
      </c>
      <c r="D473" t="s">
        <v>2497</v>
      </c>
      <c r="E473" t="s">
        <v>2496</v>
      </c>
      <c r="F473" t="s">
        <v>830</v>
      </c>
      <c r="L473" t="s">
        <v>1870</v>
      </c>
      <c r="M473" t="s">
        <v>1871</v>
      </c>
    </row>
    <row r="474" spans="3:13">
      <c r="C474" t="s">
        <v>2037</v>
      </c>
      <c r="D474" t="s">
        <v>2038</v>
      </c>
      <c r="E474" t="s">
        <v>2037</v>
      </c>
      <c r="F474" t="s">
        <v>830</v>
      </c>
      <c r="L474" t="s">
        <v>2343</v>
      </c>
      <c r="M474" t="s">
        <v>4248</v>
      </c>
    </row>
    <row r="475" spans="3:13">
      <c r="C475" t="s">
        <v>1390</v>
      </c>
      <c r="D475" t="s">
        <v>1391</v>
      </c>
      <c r="E475" t="s">
        <v>1390</v>
      </c>
      <c r="F475" t="s">
        <v>830</v>
      </c>
      <c r="L475" t="s">
        <v>3643</v>
      </c>
      <c r="M475" t="s">
        <v>4229</v>
      </c>
    </row>
    <row r="476" spans="3:13">
      <c r="C476" t="s">
        <v>1419</v>
      </c>
      <c r="D476" t="s">
        <v>1420</v>
      </c>
      <c r="E476" t="s">
        <v>1419</v>
      </c>
      <c r="F476" t="s">
        <v>2374</v>
      </c>
      <c r="L476" t="s">
        <v>2878</v>
      </c>
      <c r="M476" t="s">
        <v>2877</v>
      </c>
    </row>
    <row r="477" spans="3:13">
      <c r="C477" t="s">
        <v>7437</v>
      </c>
      <c r="D477" t="s">
        <v>7438</v>
      </c>
      <c r="E477" t="s">
        <v>7437</v>
      </c>
      <c r="F477" t="s">
        <v>1500</v>
      </c>
      <c r="L477" t="s">
        <v>1579</v>
      </c>
      <c r="M477" t="s">
        <v>1580</v>
      </c>
    </row>
    <row r="478" spans="3:13">
      <c r="C478">
        <v>80002063</v>
      </c>
      <c r="D478" t="s">
        <v>7439</v>
      </c>
      <c r="E478">
        <v>80002063</v>
      </c>
      <c r="F478" t="s">
        <v>830</v>
      </c>
      <c r="L478" t="s">
        <v>2199</v>
      </c>
      <c r="M478">
        <v>80003779</v>
      </c>
    </row>
    <row r="479" spans="3:13">
      <c r="C479" t="s">
        <v>1915</v>
      </c>
      <c r="D479" t="s">
        <v>1916</v>
      </c>
      <c r="E479" t="s">
        <v>1915</v>
      </c>
      <c r="F479" t="s">
        <v>3998</v>
      </c>
      <c r="L479" t="s">
        <v>3326</v>
      </c>
      <c r="M479" t="s">
        <v>5214</v>
      </c>
    </row>
    <row r="480" spans="3:13">
      <c r="C480">
        <v>80002164</v>
      </c>
      <c r="D480" t="s">
        <v>7440</v>
      </c>
      <c r="E480">
        <v>80002164</v>
      </c>
      <c r="F480" t="s">
        <v>1500</v>
      </c>
      <c r="L480" t="s">
        <v>2290</v>
      </c>
      <c r="M480" t="s">
        <v>5214</v>
      </c>
    </row>
    <row r="481" spans="3:13">
      <c r="C481" t="s">
        <v>3470</v>
      </c>
      <c r="D481" t="s">
        <v>3471</v>
      </c>
      <c r="E481" t="s">
        <v>3470</v>
      </c>
      <c r="F481" t="s">
        <v>1500</v>
      </c>
      <c r="L481" t="s">
        <v>2304</v>
      </c>
      <c r="M481" t="s">
        <v>2305</v>
      </c>
    </row>
    <row r="482" spans="3:13">
      <c r="C482" t="s">
        <v>2641</v>
      </c>
      <c r="D482" t="s">
        <v>2642</v>
      </c>
      <c r="E482" t="s">
        <v>2641</v>
      </c>
      <c r="F482" t="s">
        <v>830</v>
      </c>
      <c r="L482" t="s">
        <v>3153</v>
      </c>
      <c r="M482" t="s">
        <v>5214</v>
      </c>
    </row>
    <row r="483" spans="3:13">
      <c r="C483" t="s">
        <v>2617</v>
      </c>
      <c r="D483" t="s">
        <v>2618</v>
      </c>
      <c r="E483" t="s">
        <v>2617</v>
      </c>
      <c r="F483" t="s">
        <v>830</v>
      </c>
      <c r="L483" t="s">
        <v>3747</v>
      </c>
      <c r="M483" t="s">
        <v>3748</v>
      </c>
    </row>
    <row r="484" spans="3:13">
      <c r="C484" t="s">
        <v>2904</v>
      </c>
      <c r="D484" t="s">
        <v>2905</v>
      </c>
      <c r="E484" t="s">
        <v>2904</v>
      </c>
      <c r="F484" t="s">
        <v>1500</v>
      </c>
      <c r="L484" t="s">
        <v>2346</v>
      </c>
      <c r="M484" t="s">
        <v>2347</v>
      </c>
    </row>
    <row r="485" spans="3:13">
      <c r="C485" t="s">
        <v>3504</v>
      </c>
      <c r="D485" t="s">
        <v>3505</v>
      </c>
      <c r="E485" t="s">
        <v>3504</v>
      </c>
      <c r="F485" t="s">
        <v>1500</v>
      </c>
      <c r="L485" t="s">
        <v>2318</v>
      </c>
      <c r="M485" t="s">
        <v>5214</v>
      </c>
    </row>
    <row r="486" spans="3:13">
      <c r="C486" t="s">
        <v>3626</v>
      </c>
      <c r="D486" t="s">
        <v>3627</v>
      </c>
      <c r="E486" t="s">
        <v>3626</v>
      </c>
      <c r="F486" t="s">
        <v>830</v>
      </c>
      <c r="L486" t="s">
        <v>3438</v>
      </c>
      <c r="M486" t="s">
        <v>3439</v>
      </c>
    </row>
    <row r="487" spans="3:13">
      <c r="C487" t="s">
        <v>3567</v>
      </c>
      <c r="D487" t="s">
        <v>3568</v>
      </c>
      <c r="E487" t="s">
        <v>3567</v>
      </c>
      <c r="F487" t="s">
        <v>830</v>
      </c>
      <c r="L487" t="s">
        <v>2652</v>
      </c>
      <c r="M487">
        <v>80003792</v>
      </c>
    </row>
    <row r="488" spans="3:13">
      <c r="C488">
        <v>80002239</v>
      </c>
      <c r="D488" t="s">
        <v>7441</v>
      </c>
      <c r="E488">
        <v>80002239</v>
      </c>
      <c r="F488" t="s">
        <v>1500</v>
      </c>
      <c r="L488" t="s">
        <v>3703</v>
      </c>
      <c r="M488">
        <v>80002524</v>
      </c>
    </row>
    <row r="489" spans="3:13">
      <c r="C489" t="s">
        <v>2680</v>
      </c>
      <c r="D489" t="s">
        <v>2681</v>
      </c>
      <c r="E489" t="s">
        <v>2680</v>
      </c>
      <c r="F489" t="s">
        <v>830</v>
      </c>
      <c r="L489" t="s">
        <v>1684</v>
      </c>
      <c r="M489">
        <v>80003808</v>
      </c>
    </row>
    <row r="490" spans="3:13">
      <c r="C490" t="s">
        <v>3526</v>
      </c>
      <c r="D490" t="s">
        <v>7442</v>
      </c>
      <c r="E490" t="s">
        <v>3526</v>
      </c>
      <c r="F490" t="s">
        <v>5024</v>
      </c>
      <c r="L490" t="s">
        <v>1573</v>
      </c>
      <c r="M490">
        <v>80000567</v>
      </c>
    </row>
    <row r="491" spans="3:13">
      <c r="C491" t="s">
        <v>3528</v>
      </c>
      <c r="D491" t="s">
        <v>7443</v>
      </c>
      <c r="E491" t="s">
        <v>3528</v>
      </c>
      <c r="F491" t="s">
        <v>830</v>
      </c>
      <c r="L491" t="s">
        <v>2477</v>
      </c>
      <c r="M491" t="s">
        <v>4227</v>
      </c>
    </row>
    <row r="492" spans="3:13">
      <c r="C492">
        <v>80000842</v>
      </c>
      <c r="D492" t="s">
        <v>7444</v>
      </c>
      <c r="E492">
        <v>80000842</v>
      </c>
      <c r="F492" t="s">
        <v>830</v>
      </c>
      <c r="L492" t="s">
        <v>1561</v>
      </c>
      <c r="M492">
        <v>80000508</v>
      </c>
    </row>
    <row r="493" spans="3:13">
      <c r="C493" t="s">
        <v>4294</v>
      </c>
      <c r="D493" t="s">
        <v>1943</v>
      </c>
      <c r="E493" t="s">
        <v>4294</v>
      </c>
      <c r="F493" t="s">
        <v>2374</v>
      </c>
      <c r="L493" t="s">
        <v>1540</v>
      </c>
      <c r="M493">
        <v>80000686</v>
      </c>
    </row>
    <row r="494" spans="3:13">
      <c r="C494" t="s">
        <v>2917</v>
      </c>
      <c r="D494" t="s">
        <v>7445</v>
      </c>
      <c r="E494" t="s">
        <v>2917</v>
      </c>
      <c r="F494" t="s">
        <v>205</v>
      </c>
      <c r="L494" t="s">
        <v>3707</v>
      </c>
      <c r="M494" t="s">
        <v>3706</v>
      </c>
    </row>
    <row r="495" spans="3:13">
      <c r="C495" t="s">
        <v>1308</v>
      </c>
      <c r="D495" t="s">
        <v>1309</v>
      </c>
      <c r="E495" t="s">
        <v>1308</v>
      </c>
      <c r="F495" t="s">
        <v>1500</v>
      </c>
      <c r="L495" t="s">
        <v>943</v>
      </c>
      <c r="M495" t="s">
        <v>3621</v>
      </c>
    </row>
    <row r="496" spans="3:13">
      <c r="C496" t="s">
        <v>2925</v>
      </c>
      <c r="D496" t="s">
        <v>2926</v>
      </c>
      <c r="E496" t="s">
        <v>2925</v>
      </c>
      <c r="F496" t="s">
        <v>4924</v>
      </c>
      <c r="L496" t="s">
        <v>1592</v>
      </c>
      <c r="M496" t="s">
        <v>1591</v>
      </c>
    </row>
    <row r="497" spans="3:13">
      <c r="C497" t="s">
        <v>2409</v>
      </c>
      <c r="D497" t="s">
        <v>1056</v>
      </c>
      <c r="E497" t="s">
        <v>2409</v>
      </c>
      <c r="F497" t="s">
        <v>7446</v>
      </c>
      <c r="L497" t="s">
        <v>2321</v>
      </c>
      <c r="M497" t="s">
        <v>4239</v>
      </c>
    </row>
    <row r="498" spans="3:13">
      <c r="C498" t="s">
        <v>4208</v>
      </c>
      <c r="D498" t="s">
        <v>1931</v>
      </c>
      <c r="E498" t="s">
        <v>4208</v>
      </c>
      <c r="F498" t="s">
        <v>205</v>
      </c>
      <c r="L498" t="s">
        <v>1840</v>
      </c>
      <c r="M498" t="s">
        <v>1839</v>
      </c>
    </row>
    <row r="499" spans="3:13">
      <c r="C499" t="s">
        <v>3687</v>
      </c>
      <c r="D499" t="s">
        <v>7447</v>
      </c>
      <c r="E499" t="s">
        <v>3687</v>
      </c>
      <c r="F499" t="s">
        <v>2374</v>
      </c>
      <c r="L499" t="s">
        <v>3212</v>
      </c>
      <c r="M499">
        <v>80000877</v>
      </c>
    </row>
    <row r="500" spans="3:13">
      <c r="C500" t="s">
        <v>2928</v>
      </c>
      <c r="D500" t="s">
        <v>2929</v>
      </c>
      <c r="E500" t="s">
        <v>2928</v>
      </c>
      <c r="F500" t="s">
        <v>2374</v>
      </c>
      <c r="L500" t="s">
        <v>1776</v>
      </c>
      <c r="M500">
        <v>80000983</v>
      </c>
    </row>
    <row r="501" spans="3:13">
      <c r="C501" t="s">
        <v>1707</v>
      </c>
      <c r="D501" t="s">
        <v>7448</v>
      </c>
      <c r="E501" t="s">
        <v>1707</v>
      </c>
      <c r="F501" t="s">
        <v>2374</v>
      </c>
      <c r="L501" t="s">
        <v>3296</v>
      </c>
      <c r="M501">
        <v>80004094</v>
      </c>
    </row>
    <row r="502" spans="3:13">
      <c r="C502" t="s">
        <v>1787</v>
      </c>
      <c r="D502" t="s">
        <v>7449</v>
      </c>
      <c r="E502" t="s">
        <v>1787</v>
      </c>
      <c r="F502" t="s">
        <v>2374</v>
      </c>
      <c r="L502" t="s">
        <v>1645</v>
      </c>
      <c r="M502">
        <v>80003807</v>
      </c>
    </row>
    <row r="503" spans="3:13">
      <c r="C503" t="s">
        <v>3545</v>
      </c>
      <c r="D503" t="s">
        <v>7450</v>
      </c>
      <c r="E503" t="s">
        <v>3545</v>
      </c>
      <c r="F503" t="s">
        <v>830</v>
      </c>
      <c r="L503" t="s">
        <v>2063</v>
      </c>
      <c r="M503">
        <v>80002742</v>
      </c>
    </row>
    <row r="504" spans="3:13">
      <c r="C504" t="s">
        <v>2819</v>
      </c>
      <c r="D504" t="s">
        <v>7451</v>
      </c>
      <c r="E504" t="s">
        <v>2819</v>
      </c>
      <c r="F504" t="s">
        <v>830</v>
      </c>
      <c r="L504" t="s">
        <v>3265</v>
      </c>
      <c r="M504" t="s">
        <v>3266</v>
      </c>
    </row>
    <row r="505" spans="3:13">
      <c r="C505">
        <v>80000850</v>
      </c>
      <c r="D505" t="s">
        <v>4101</v>
      </c>
      <c r="E505">
        <v>80000850</v>
      </c>
      <c r="F505" t="s">
        <v>830</v>
      </c>
      <c r="L505" t="s">
        <v>1762</v>
      </c>
      <c r="M505">
        <v>80000684</v>
      </c>
    </row>
    <row r="506" spans="3:13">
      <c r="C506" t="s">
        <v>3488</v>
      </c>
      <c r="D506" t="s">
        <v>3489</v>
      </c>
      <c r="E506" t="s">
        <v>3488</v>
      </c>
      <c r="F506" t="s">
        <v>1500</v>
      </c>
      <c r="L506" t="s">
        <v>2762</v>
      </c>
      <c r="M506" t="s">
        <v>7452</v>
      </c>
    </row>
    <row r="507" spans="3:13">
      <c r="C507" t="s">
        <v>7453</v>
      </c>
      <c r="D507" t="s">
        <v>7454</v>
      </c>
      <c r="E507" t="s">
        <v>7453</v>
      </c>
      <c r="F507" t="s">
        <v>830</v>
      </c>
      <c r="L507" t="s">
        <v>3252</v>
      </c>
      <c r="M507">
        <v>80002473</v>
      </c>
    </row>
    <row r="508" spans="3:13">
      <c r="C508" t="s">
        <v>3769</v>
      </c>
      <c r="D508" t="s">
        <v>7455</v>
      </c>
      <c r="E508" t="s">
        <v>3769</v>
      </c>
      <c r="F508" t="s">
        <v>3998</v>
      </c>
      <c r="L508" t="s">
        <v>1494</v>
      </c>
      <c r="M508" t="s">
        <v>1493</v>
      </c>
    </row>
    <row r="509" spans="3:13">
      <c r="C509" t="s">
        <v>1553</v>
      </c>
      <c r="D509" t="s">
        <v>7456</v>
      </c>
      <c r="E509" t="s">
        <v>1553</v>
      </c>
      <c r="F509" t="s">
        <v>2374</v>
      </c>
      <c r="L509" t="s">
        <v>35</v>
      </c>
      <c r="M509">
        <v>80002014</v>
      </c>
    </row>
    <row r="510" spans="3:13">
      <c r="C510" t="s">
        <v>3257</v>
      </c>
      <c r="D510" t="s">
        <v>3258</v>
      </c>
      <c r="E510" t="s">
        <v>3257</v>
      </c>
      <c r="F510" t="s">
        <v>830</v>
      </c>
      <c r="L510" t="s">
        <v>1741</v>
      </c>
      <c r="M510">
        <v>80003802</v>
      </c>
    </row>
    <row r="511" spans="3:13">
      <c r="C511" t="s">
        <v>3630</v>
      </c>
      <c r="D511" t="s">
        <v>3631</v>
      </c>
      <c r="E511" t="s">
        <v>3630</v>
      </c>
      <c r="F511" t="s">
        <v>6774</v>
      </c>
      <c r="L511" t="s">
        <v>2826</v>
      </c>
      <c r="M511">
        <v>80003789</v>
      </c>
    </row>
    <row r="512" spans="3:13">
      <c r="C512" t="s">
        <v>2595</v>
      </c>
      <c r="D512" t="s">
        <v>2596</v>
      </c>
      <c r="E512" t="s">
        <v>2595</v>
      </c>
      <c r="F512" t="s">
        <v>205</v>
      </c>
      <c r="L512" t="s">
        <v>2850</v>
      </c>
      <c r="M512">
        <v>80000955</v>
      </c>
    </row>
    <row r="513" spans="3:13">
      <c r="C513" t="s">
        <v>1725</v>
      </c>
      <c r="D513" t="s">
        <v>1726</v>
      </c>
      <c r="E513" t="s">
        <v>1725</v>
      </c>
      <c r="F513" t="s">
        <v>2374</v>
      </c>
      <c r="L513" t="s">
        <v>1843</v>
      </c>
      <c r="M513">
        <v>80003813</v>
      </c>
    </row>
    <row r="514" spans="3:13">
      <c r="C514" t="s">
        <v>2200</v>
      </c>
      <c r="D514" t="s">
        <v>2201</v>
      </c>
      <c r="E514" t="s">
        <v>2200</v>
      </c>
      <c r="F514" t="s">
        <v>830</v>
      </c>
      <c r="L514" t="s">
        <v>3407</v>
      </c>
      <c r="M514" t="s">
        <v>4225</v>
      </c>
    </row>
    <row r="515" spans="3:13">
      <c r="C515" t="s">
        <v>2976</v>
      </c>
      <c r="D515" t="s">
        <v>2977</v>
      </c>
      <c r="E515" t="s">
        <v>2976</v>
      </c>
      <c r="F515" t="s">
        <v>1500</v>
      </c>
      <c r="L515" t="s">
        <v>3543</v>
      </c>
      <c r="M515">
        <v>80003809</v>
      </c>
    </row>
    <row r="516" spans="3:13">
      <c r="C516">
        <v>80002212</v>
      </c>
      <c r="D516" t="s">
        <v>1496</v>
      </c>
      <c r="E516">
        <v>80002212</v>
      </c>
      <c r="F516" t="s">
        <v>2374</v>
      </c>
      <c r="L516" t="s">
        <v>1864</v>
      </c>
      <c r="M516">
        <v>80003815</v>
      </c>
    </row>
    <row r="517" spans="3:13">
      <c r="C517" t="s">
        <v>7457</v>
      </c>
      <c r="D517" t="s">
        <v>4693</v>
      </c>
      <c r="E517" t="s">
        <v>7457</v>
      </c>
      <c r="F517" t="s">
        <v>2374</v>
      </c>
      <c r="L517" t="s">
        <v>1459</v>
      </c>
      <c r="M517">
        <v>80001818</v>
      </c>
    </row>
    <row r="518" spans="3:13">
      <c r="C518" t="s">
        <v>2132</v>
      </c>
      <c r="D518" t="s">
        <v>7458</v>
      </c>
      <c r="E518" t="s">
        <v>2132</v>
      </c>
      <c r="F518" t="s">
        <v>2374</v>
      </c>
      <c r="L518" t="s">
        <v>1465</v>
      </c>
      <c r="M518" t="s">
        <v>1464</v>
      </c>
    </row>
    <row r="519" spans="3:13">
      <c r="C519" t="s">
        <v>1336</v>
      </c>
      <c r="D519" t="s">
        <v>7459</v>
      </c>
      <c r="E519" t="s">
        <v>1336</v>
      </c>
      <c r="F519" t="s">
        <v>6774</v>
      </c>
      <c r="L519" t="s">
        <v>2131</v>
      </c>
      <c r="M519">
        <v>80002572</v>
      </c>
    </row>
    <row r="520" spans="3:13">
      <c r="C520" t="s">
        <v>7460</v>
      </c>
      <c r="D520" t="s">
        <v>5289</v>
      </c>
      <c r="E520" t="s">
        <v>7460</v>
      </c>
      <c r="F520" t="s">
        <v>205</v>
      </c>
      <c r="L520" t="s">
        <v>1822</v>
      </c>
      <c r="M520">
        <v>80002351</v>
      </c>
    </row>
    <row r="521" spans="3:13">
      <c r="C521" t="s">
        <v>2208</v>
      </c>
      <c r="D521" t="s">
        <v>2209</v>
      </c>
      <c r="E521" t="s">
        <v>2208</v>
      </c>
      <c r="F521" t="s">
        <v>830</v>
      </c>
      <c r="L521" t="s">
        <v>4260</v>
      </c>
      <c r="M521">
        <v>80003963</v>
      </c>
    </row>
    <row r="522" spans="3:13">
      <c r="C522" t="s">
        <v>3144</v>
      </c>
      <c r="D522" t="s">
        <v>3145</v>
      </c>
      <c r="E522" t="s">
        <v>3144</v>
      </c>
      <c r="F522" t="s">
        <v>830</v>
      </c>
      <c r="L522" t="s">
        <v>2163</v>
      </c>
      <c r="M522">
        <v>80002622</v>
      </c>
    </row>
    <row r="523" spans="3:13">
      <c r="C523" t="s">
        <v>2698</v>
      </c>
      <c r="D523" t="s">
        <v>2699</v>
      </c>
      <c r="E523" t="s">
        <v>2698</v>
      </c>
      <c r="F523" t="s">
        <v>205</v>
      </c>
      <c r="L523" t="s">
        <v>1341</v>
      </c>
      <c r="M523">
        <v>80002839</v>
      </c>
    </row>
    <row r="524" spans="3:13">
      <c r="C524" t="s">
        <v>1793</v>
      </c>
      <c r="D524" t="s">
        <v>1794</v>
      </c>
      <c r="E524" t="s">
        <v>1793</v>
      </c>
      <c r="F524" t="s">
        <v>205</v>
      </c>
      <c r="L524" t="s">
        <v>2644</v>
      </c>
      <c r="M524" t="s">
        <v>2643</v>
      </c>
    </row>
    <row r="525" spans="3:13">
      <c r="C525" t="s">
        <v>4839</v>
      </c>
      <c r="D525" t="s">
        <v>1494</v>
      </c>
      <c r="E525" t="s">
        <v>4839</v>
      </c>
      <c r="F525" t="s">
        <v>205</v>
      </c>
      <c r="L525" t="s">
        <v>2809</v>
      </c>
      <c r="M525">
        <v>80003803</v>
      </c>
    </row>
    <row r="526" spans="3:13">
      <c r="C526">
        <v>0</v>
      </c>
      <c r="D526" t="s">
        <v>7461</v>
      </c>
      <c r="E526">
        <v>0</v>
      </c>
      <c r="F526" t="s">
        <v>205</v>
      </c>
      <c r="L526" t="s">
        <v>3695</v>
      </c>
      <c r="M526">
        <v>80002237</v>
      </c>
    </row>
    <row r="527" spans="3:13">
      <c r="C527" t="s">
        <v>3679</v>
      </c>
      <c r="D527" t="s">
        <v>3680</v>
      </c>
      <c r="E527" t="s">
        <v>3679</v>
      </c>
      <c r="F527" t="s">
        <v>1500</v>
      </c>
      <c r="L527" t="s">
        <v>2628</v>
      </c>
      <c r="M527">
        <v>80002348</v>
      </c>
    </row>
    <row r="528" spans="3:13">
      <c r="C528" t="s">
        <v>3094</v>
      </c>
      <c r="D528" t="s">
        <v>3095</v>
      </c>
      <c r="E528" t="s">
        <v>3094</v>
      </c>
      <c r="F528" t="s">
        <v>830</v>
      </c>
      <c r="L528" t="s">
        <v>1736</v>
      </c>
      <c r="M528">
        <v>80002244</v>
      </c>
    </row>
    <row r="529" spans="3:13">
      <c r="C529" t="s">
        <v>4253</v>
      </c>
      <c r="D529" t="s">
        <v>3198</v>
      </c>
      <c r="E529" t="s">
        <v>4253</v>
      </c>
      <c r="F529" t="s">
        <v>205</v>
      </c>
      <c r="L529" t="s">
        <v>3697</v>
      </c>
      <c r="M529">
        <v>80002206</v>
      </c>
    </row>
    <row r="530" spans="3:13">
      <c r="C530" t="s">
        <v>2360</v>
      </c>
      <c r="D530" t="s">
        <v>2361</v>
      </c>
      <c r="E530" t="s">
        <v>2360</v>
      </c>
      <c r="F530" t="s">
        <v>6774</v>
      </c>
      <c r="L530" t="s">
        <v>2734</v>
      </c>
      <c r="M530" t="s">
        <v>2733</v>
      </c>
    </row>
    <row r="531" spans="3:13">
      <c r="C531" t="s">
        <v>7462</v>
      </c>
      <c r="D531" t="s">
        <v>5285</v>
      </c>
      <c r="E531" t="s">
        <v>7462</v>
      </c>
      <c r="F531" t="s">
        <v>205</v>
      </c>
      <c r="L531" t="s">
        <v>3358</v>
      </c>
      <c r="M531">
        <v>80003825</v>
      </c>
    </row>
    <row r="532" spans="3:13">
      <c r="C532" t="s">
        <v>7463</v>
      </c>
      <c r="D532" t="s">
        <v>6986</v>
      </c>
      <c r="E532" t="s">
        <v>7463</v>
      </c>
      <c r="F532" t="s">
        <v>205</v>
      </c>
      <c r="L532" t="s">
        <v>1772</v>
      </c>
      <c r="M532">
        <v>80001349</v>
      </c>
    </row>
    <row r="533" spans="3:13">
      <c r="C533" t="s">
        <v>7464</v>
      </c>
      <c r="D533" t="s">
        <v>7465</v>
      </c>
      <c r="E533" t="s">
        <v>7464</v>
      </c>
      <c r="F533" t="s">
        <v>205</v>
      </c>
      <c r="L533" t="s">
        <v>3594</v>
      </c>
      <c r="M533" t="s">
        <v>3593</v>
      </c>
    </row>
    <row r="534" spans="3:13">
      <c r="C534" t="s">
        <v>1330</v>
      </c>
      <c r="D534" t="s">
        <v>1331</v>
      </c>
      <c r="E534" t="s">
        <v>1330</v>
      </c>
      <c r="F534" t="s">
        <v>3998</v>
      </c>
      <c r="L534" t="s">
        <v>2432</v>
      </c>
      <c r="M534" t="s">
        <v>4247</v>
      </c>
    </row>
    <row r="535" spans="3:13">
      <c r="C535" t="s">
        <v>1629</v>
      </c>
      <c r="D535" t="s">
        <v>1630</v>
      </c>
      <c r="E535" t="s">
        <v>1629</v>
      </c>
      <c r="F535" t="s">
        <v>205</v>
      </c>
      <c r="L535" t="s">
        <v>1633</v>
      </c>
      <c r="M535">
        <v>80003894</v>
      </c>
    </row>
    <row r="536" spans="3:13">
      <c r="C536" t="s">
        <v>1641</v>
      </c>
      <c r="D536" t="s">
        <v>1642</v>
      </c>
      <c r="E536" t="s">
        <v>1641</v>
      </c>
      <c r="F536" t="s">
        <v>205</v>
      </c>
      <c r="L536" t="s">
        <v>1866</v>
      </c>
      <c r="M536" t="s">
        <v>1867</v>
      </c>
    </row>
    <row r="537" spans="3:13">
      <c r="C537" t="s">
        <v>3696</v>
      </c>
      <c r="D537" t="s">
        <v>3697</v>
      </c>
      <c r="E537" t="s">
        <v>3696</v>
      </c>
      <c r="F537" t="s">
        <v>205</v>
      </c>
      <c r="L537" t="s">
        <v>3550</v>
      </c>
      <c r="M537" t="s">
        <v>3549</v>
      </c>
    </row>
    <row r="538" spans="3:13">
      <c r="C538" t="s">
        <v>1805</v>
      </c>
      <c r="D538" t="s">
        <v>1806</v>
      </c>
      <c r="E538" t="s">
        <v>1805</v>
      </c>
      <c r="F538" t="s">
        <v>205</v>
      </c>
      <c r="L538" t="s">
        <v>2861</v>
      </c>
      <c r="M538">
        <v>80002139</v>
      </c>
    </row>
    <row r="539" spans="3:13">
      <c r="C539" t="s">
        <v>2896</v>
      </c>
      <c r="D539" t="s">
        <v>2897</v>
      </c>
      <c r="E539" t="s">
        <v>2896</v>
      </c>
      <c r="F539" t="s">
        <v>205</v>
      </c>
      <c r="L539" t="s">
        <v>1351</v>
      </c>
      <c r="M539">
        <v>80003896</v>
      </c>
    </row>
    <row r="540" spans="3:13">
      <c r="C540" t="s">
        <v>2757</v>
      </c>
      <c r="D540" t="s">
        <v>2758</v>
      </c>
      <c r="E540" t="s">
        <v>2757</v>
      </c>
      <c r="F540" t="s">
        <v>205</v>
      </c>
      <c r="L540" t="s">
        <v>1624</v>
      </c>
      <c r="M540">
        <v>80002539</v>
      </c>
    </row>
    <row r="541" spans="3:13">
      <c r="C541" t="s">
        <v>7466</v>
      </c>
      <c r="D541" t="s">
        <v>2329</v>
      </c>
      <c r="E541" t="s">
        <v>7466</v>
      </c>
      <c r="F541" t="s">
        <v>205</v>
      </c>
      <c r="L541" t="s">
        <v>2508</v>
      </c>
      <c r="M541">
        <v>80002747</v>
      </c>
    </row>
    <row r="542" spans="3:13">
      <c r="C542" t="s">
        <v>1823</v>
      </c>
      <c r="D542" t="s">
        <v>1824</v>
      </c>
      <c r="E542" t="s">
        <v>1823</v>
      </c>
      <c r="F542" t="s">
        <v>205</v>
      </c>
      <c r="L542" t="s">
        <v>7467</v>
      </c>
      <c r="M542" t="s">
        <v>3282</v>
      </c>
    </row>
    <row r="543" spans="3:13">
      <c r="C543" t="s">
        <v>1479</v>
      </c>
      <c r="D543" t="s">
        <v>1480</v>
      </c>
      <c r="E543" t="s">
        <v>1479</v>
      </c>
      <c r="F543" t="s">
        <v>1264</v>
      </c>
      <c r="L543" t="s">
        <v>2664</v>
      </c>
      <c r="M543">
        <v>80002220</v>
      </c>
    </row>
    <row r="544" spans="3:13">
      <c r="C544" t="s">
        <v>2657</v>
      </c>
      <c r="D544" t="s">
        <v>2658</v>
      </c>
      <c r="E544" t="s">
        <v>2657</v>
      </c>
      <c r="F544" t="s">
        <v>6774</v>
      </c>
      <c r="L544" t="s">
        <v>3441</v>
      </c>
      <c r="M544">
        <v>80000863</v>
      </c>
    </row>
    <row r="545" spans="3:13">
      <c r="C545" t="s">
        <v>2682</v>
      </c>
      <c r="D545" t="s">
        <v>2683</v>
      </c>
      <c r="E545" t="s">
        <v>2682</v>
      </c>
      <c r="F545" t="s">
        <v>6774</v>
      </c>
      <c r="L545" t="s">
        <v>2724</v>
      </c>
      <c r="M545" t="s">
        <v>2723</v>
      </c>
    </row>
    <row r="546" spans="3:13">
      <c r="C546" t="s">
        <v>3674</v>
      </c>
      <c r="D546" t="s">
        <v>3675</v>
      </c>
      <c r="E546" t="s">
        <v>3674</v>
      </c>
      <c r="F546" t="s">
        <v>6774</v>
      </c>
      <c r="L546" t="s">
        <v>4235</v>
      </c>
      <c r="M546" t="s">
        <v>4234</v>
      </c>
    </row>
    <row r="547" spans="3:13">
      <c r="C547" t="s">
        <v>3054</v>
      </c>
      <c r="D547" t="s">
        <v>3055</v>
      </c>
      <c r="E547" t="s">
        <v>3054</v>
      </c>
      <c r="F547" t="s">
        <v>6774</v>
      </c>
      <c r="L547" t="s">
        <v>4249</v>
      </c>
      <c r="M547" t="s">
        <v>2915</v>
      </c>
    </row>
    <row r="548" spans="3:13">
      <c r="C548" t="s">
        <v>1474</v>
      </c>
      <c r="D548" t="s">
        <v>1475</v>
      </c>
      <c r="E548" t="s">
        <v>1474</v>
      </c>
      <c r="F548" t="s">
        <v>1500</v>
      </c>
      <c r="L548" t="s">
        <v>1610</v>
      </c>
      <c r="M548">
        <v>80001347</v>
      </c>
    </row>
    <row r="549" spans="3:13">
      <c r="C549" t="s">
        <v>1344</v>
      </c>
      <c r="D549" t="s">
        <v>1345</v>
      </c>
      <c r="E549" t="s">
        <v>1344</v>
      </c>
      <c r="F549" t="s">
        <v>1500</v>
      </c>
      <c r="L549" t="s">
        <v>2016</v>
      </c>
      <c r="M549">
        <v>80002889</v>
      </c>
    </row>
    <row r="550" spans="3:13">
      <c r="C550" t="s">
        <v>1860</v>
      </c>
      <c r="D550" t="s">
        <v>1861</v>
      </c>
      <c r="E550" t="s">
        <v>1860</v>
      </c>
      <c r="F550" t="s">
        <v>2374</v>
      </c>
      <c r="L550" t="s">
        <v>3623</v>
      </c>
      <c r="M550">
        <v>80002482</v>
      </c>
    </row>
    <row r="551" spans="3:13">
      <c r="C551" t="s">
        <v>1370</v>
      </c>
      <c r="D551" t="s">
        <v>1371</v>
      </c>
      <c r="E551" t="s">
        <v>1370</v>
      </c>
      <c r="F551" t="s">
        <v>2374</v>
      </c>
      <c r="L551" t="s">
        <v>3705</v>
      </c>
      <c r="M551" t="s">
        <v>3704</v>
      </c>
    </row>
    <row r="552" spans="3:13">
      <c r="C552" t="s">
        <v>1896</v>
      </c>
      <c r="D552" t="s">
        <v>1897</v>
      </c>
      <c r="E552" t="s">
        <v>1896</v>
      </c>
      <c r="F552" t="s">
        <v>2374</v>
      </c>
      <c r="L552" t="s">
        <v>1834</v>
      </c>
      <c r="M552" t="s">
        <v>1833</v>
      </c>
    </row>
    <row r="553" spans="3:13">
      <c r="C553">
        <v>0</v>
      </c>
      <c r="D553" t="s">
        <v>7468</v>
      </c>
      <c r="E553">
        <v>0</v>
      </c>
      <c r="F553" t="s">
        <v>2374</v>
      </c>
      <c r="L553" t="s">
        <v>2339</v>
      </c>
      <c r="M553">
        <v>80000986</v>
      </c>
    </row>
    <row r="554" spans="3:13">
      <c r="C554" t="s">
        <v>3745</v>
      </c>
      <c r="D554" t="s">
        <v>3746</v>
      </c>
      <c r="E554" t="s">
        <v>3745</v>
      </c>
      <c r="F554" t="s">
        <v>2374</v>
      </c>
      <c r="L554" t="s">
        <v>3416</v>
      </c>
      <c r="M554">
        <v>80003897</v>
      </c>
    </row>
    <row r="555" spans="3:13">
      <c r="C555" t="s">
        <v>2419</v>
      </c>
      <c r="D555" t="s">
        <v>2420</v>
      </c>
      <c r="E555" t="s">
        <v>2419</v>
      </c>
      <c r="F555" t="s">
        <v>2374</v>
      </c>
      <c r="L555" t="s">
        <v>3424</v>
      </c>
      <c r="M555">
        <v>80003969</v>
      </c>
    </row>
    <row r="556" spans="3:13">
      <c r="C556" t="s">
        <v>1938</v>
      </c>
      <c r="D556" t="s">
        <v>1939</v>
      </c>
      <c r="E556" t="s">
        <v>1938</v>
      </c>
      <c r="F556" t="s">
        <v>830</v>
      </c>
      <c r="L556" t="s">
        <v>2781</v>
      </c>
      <c r="M556">
        <v>80000478</v>
      </c>
    </row>
    <row r="557" spans="3:13">
      <c r="C557" t="s">
        <v>3718</v>
      </c>
      <c r="D557" t="s">
        <v>3719</v>
      </c>
      <c r="E557" t="s">
        <v>3718</v>
      </c>
      <c r="F557" t="s">
        <v>830</v>
      </c>
      <c r="L557" t="s">
        <v>202</v>
      </c>
      <c r="M557">
        <v>80002511</v>
      </c>
    </row>
    <row r="558" spans="3:13">
      <c r="C558" t="s">
        <v>2097</v>
      </c>
      <c r="D558" t="s">
        <v>2098</v>
      </c>
      <c r="E558" t="s">
        <v>2097</v>
      </c>
      <c r="F558" t="s">
        <v>830</v>
      </c>
      <c r="L558" t="s">
        <v>1603</v>
      </c>
      <c r="M558" t="s">
        <v>1604</v>
      </c>
    </row>
    <row r="559" spans="3:13">
      <c r="C559">
        <v>80003292</v>
      </c>
      <c r="D559" t="s">
        <v>2309</v>
      </c>
      <c r="E559">
        <v>80003292</v>
      </c>
      <c r="F559" t="s">
        <v>830</v>
      </c>
      <c r="L559" t="s">
        <v>1690</v>
      </c>
      <c r="M559">
        <v>80002004</v>
      </c>
    </row>
    <row r="560" spans="3:13">
      <c r="C560" t="s">
        <v>7469</v>
      </c>
      <c r="D560" t="s">
        <v>2311</v>
      </c>
      <c r="E560" t="s">
        <v>7469</v>
      </c>
      <c r="F560" t="s">
        <v>205</v>
      </c>
      <c r="L560" t="s">
        <v>2920</v>
      </c>
      <c r="M560">
        <v>80000666</v>
      </c>
    </row>
    <row r="561" spans="3:13">
      <c r="C561">
        <v>0</v>
      </c>
      <c r="D561" t="s">
        <v>7470</v>
      </c>
      <c r="E561">
        <v>0</v>
      </c>
      <c r="F561" t="s">
        <v>1264</v>
      </c>
      <c r="L561" t="s">
        <v>2844</v>
      </c>
      <c r="M561">
        <v>80003788</v>
      </c>
    </row>
    <row r="562" spans="3:13">
      <c r="C562" t="s">
        <v>4087</v>
      </c>
      <c r="D562" t="s">
        <v>1988</v>
      </c>
      <c r="E562" t="s">
        <v>4087</v>
      </c>
      <c r="F562" t="s">
        <v>2374</v>
      </c>
      <c r="L562" t="s">
        <v>1700</v>
      </c>
      <c r="M562">
        <v>80000691</v>
      </c>
    </row>
    <row r="563" spans="3:13">
      <c r="C563" t="s">
        <v>2039</v>
      </c>
      <c r="D563" t="s">
        <v>2040</v>
      </c>
      <c r="E563" t="s">
        <v>2039</v>
      </c>
      <c r="F563" t="s">
        <v>830</v>
      </c>
      <c r="L563" t="s">
        <v>1498</v>
      </c>
      <c r="M563">
        <v>80002530</v>
      </c>
    </row>
    <row r="564" spans="3:13">
      <c r="C564" t="s">
        <v>3454</v>
      </c>
      <c r="D564" t="s">
        <v>3455</v>
      </c>
      <c r="E564" t="s">
        <v>3454</v>
      </c>
      <c r="F564" t="s">
        <v>1500</v>
      </c>
      <c r="L564" t="s">
        <v>1295</v>
      </c>
      <c r="M564">
        <v>80004006</v>
      </c>
    </row>
    <row r="565" spans="3:13">
      <c r="C565">
        <v>80002259</v>
      </c>
      <c r="D565" t="s">
        <v>7471</v>
      </c>
      <c r="E565">
        <v>80002259</v>
      </c>
      <c r="F565" t="s">
        <v>830</v>
      </c>
      <c r="L565" t="s">
        <v>4274</v>
      </c>
      <c r="M565">
        <v>80002033</v>
      </c>
    </row>
    <row r="566" spans="3:13">
      <c r="C566" t="s">
        <v>3681</v>
      </c>
      <c r="D566" t="s">
        <v>7472</v>
      </c>
      <c r="E566" t="s">
        <v>3681</v>
      </c>
      <c r="F566" t="s">
        <v>830</v>
      </c>
      <c r="L566" t="s">
        <v>1746</v>
      </c>
      <c r="M566">
        <v>80000681</v>
      </c>
    </row>
    <row r="567" spans="3:13">
      <c r="C567" t="s">
        <v>7473</v>
      </c>
      <c r="D567" t="s">
        <v>7474</v>
      </c>
      <c r="E567" t="s">
        <v>7473</v>
      </c>
      <c r="F567" t="s">
        <v>1500</v>
      </c>
      <c r="L567" t="s">
        <v>1606</v>
      </c>
      <c r="M567">
        <v>80002538</v>
      </c>
    </row>
    <row r="568" spans="3:13">
      <c r="C568" t="s">
        <v>7475</v>
      </c>
      <c r="D568" t="s">
        <v>7476</v>
      </c>
      <c r="E568" t="s">
        <v>7475</v>
      </c>
      <c r="F568" t="s">
        <v>1500</v>
      </c>
      <c r="L568" t="s">
        <v>3033</v>
      </c>
      <c r="M568">
        <v>80000544</v>
      </c>
    </row>
    <row r="569" spans="3:13">
      <c r="C569" t="s">
        <v>1326</v>
      </c>
      <c r="D569" t="s">
        <v>1327</v>
      </c>
      <c r="E569" t="s">
        <v>1326</v>
      </c>
      <c r="F569" t="s">
        <v>1500</v>
      </c>
      <c r="L569" t="s">
        <v>1868</v>
      </c>
      <c r="M569">
        <v>80003817</v>
      </c>
    </row>
    <row r="570" spans="3:13">
      <c r="C570" t="s">
        <v>3452</v>
      </c>
      <c r="D570" t="s">
        <v>3453</v>
      </c>
      <c r="E570" t="s">
        <v>3452</v>
      </c>
      <c r="F570" t="s">
        <v>830</v>
      </c>
      <c r="L570" t="s">
        <v>2080</v>
      </c>
      <c r="M570">
        <v>80002002</v>
      </c>
    </row>
    <row r="571" spans="3:13">
      <c r="C571" t="s">
        <v>3530</v>
      </c>
      <c r="D571" t="s">
        <v>7477</v>
      </c>
      <c r="E571" t="s">
        <v>3530</v>
      </c>
      <c r="F571" t="s">
        <v>830</v>
      </c>
      <c r="L571" t="s">
        <v>2583</v>
      </c>
      <c r="M571">
        <v>80001289</v>
      </c>
    </row>
    <row r="572" spans="3:13">
      <c r="C572" t="s">
        <v>3547</v>
      </c>
      <c r="D572" t="s">
        <v>4600</v>
      </c>
      <c r="E572" t="s">
        <v>3547</v>
      </c>
      <c r="F572" t="s">
        <v>2374</v>
      </c>
      <c r="L572" t="s">
        <v>2667</v>
      </c>
      <c r="M572" t="s">
        <v>4286</v>
      </c>
    </row>
    <row r="573" spans="3:13">
      <c r="C573" t="s">
        <v>2202</v>
      </c>
      <c r="D573" t="s">
        <v>2203</v>
      </c>
      <c r="E573" t="s">
        <v>2202</v>
      </c>
      <c r="F573" t="s">
        <v>830</v>
      </c>
      <c r="L573" t="s">
        <v>2137</v>
      </c>
      <c r="M573" t="s">
        <v>2136</v>
      </c>
    </row>
    <row r="574" spans="3:13">
      <c r="C574" t="s">
        <v>2246</v>
      </c>
      <c r="D574" t="s">
        <v>2247</v>
      </c>
      <c r="E574" t="s">
        <v>2246</v>
      </c>
      <c r="F574" t="s">
        <v>1500</v>
      </c>
      <c r="L574" t="s">
        <v>2674</v>
      </c>
      <c r="M574">
        <v>80000481</v>
      </c>
    </row>
    <row r="575" spans="3:13">
      <c r="C575" t="s">
        <v>2191</v>
      </c>
      <c r="D575" t="s">
        <v>2192</v>
      </c>
      <c r="E575" t="s">
        <v>2191</v>
      </c>
      <c r="F575" t="s">
        <v>1500</v>
      </c>
      <c r="L575" t="s">
        <v>3088</v>
      </c>
      <c r="M575">
        <v>80003822</v>
      </c>
    </row>
    <row r="576" spans="3:13">
      <c r="C576" t="s">
        <v>2492</v>
      </c>
      <c r="D576" t="s">
        <v>2493</v>
      </c>
      <c r="E576" t="s">
        <v>2492</v>
      </c>
      <c r="F576" t="s">
        <v>830</v>
      </c>
      <c r="L576" t="s">
        <v>2817</v>
      </c>
      <c r="M576">
        <v>80000476</v>
      </c>
    </row>
    <row r="577" spans="3:13">
      <c r="C577" t="s">
        <v>1959</v>
      </c>
      <c r="D577" t="s">
        <v>1960</v>
      </c>
      <c r="E577" t="s">
        <v>1959</v>
      </c>
      <c r="F577" t="s">
        <v>1500</v>
      </c>
      <c r="L577" t="s">
        <v>1630</v>
      </c>
      <c r="M577">
        <v>80002199</v>
      </c>
    </row>
    <row r="578" spans="3:13">
      <c r="C578" t="s">
        <v>2019</v>
      </c>
      <c r="D578" t="s">
        <v>2020</v>
      </c>
      <c r="E578" t="s">
        <v>2019</v>
      </c>
      <c r="F578" t="s">
        <v>1500</v>
      </c>
      <c r="L578" t="s">
        <v>1820</v>
      </c>
      <c r="M578">
        <v>80001351</v>
      </c>
    </row>
    <row r="579" spans="3:13">
      <c r="C579" t="s">
        <v>7478</v>
      </c>
      <c r="D579" t="s">
        <v>7479</v>
      </c>
      <c r="E579" t="s">
        <v>7478</v>
      </c>
      <c r="F579" t="s">
        <v>1500</v>
      </c>
      <c r="L579" t="s">
        <v>1468</v>
      </c>
      <c r="M579">
        <v>80003805</v>
      </c>
    </row>
    <row r="580" spans="3:13">
      <c r="C580" t="s">
        <v>1464</v>
      </c>
      <c r="D580" t="s">
        <v>1465</v>
      </c>
      <c r="E580" t="s">
        <v>1464</v>
      </c>
      <c r="F580" t="s">
        <v>2374</v>
      </c>
      <c r="L580" t="s">
        <v>1854</v>
      </c>
      <c r="M580">
        <v>80003814</v>
      </c>
    </row>
    <row r="581" spans="3:13">
      <c r="C581" t="s">
        <v>2937</v>
      </c>
      <c r="D581" t="s">
        <v>2938</v>
      </c>
      <c r="E581" t="s">
        <v>2937</v>
      </c>
      <c r="F581" t="s">
        <v>2374</v>
      </c>
      <c r="L581" t="s">
        <v>7480</v>
      </c>
      <c r="M581" t="s">
        <v>1556</v>
      </c>
    </row>
    <row r="582" spans="3:13">
      <c r="C582" t="s">
        <v>2733</v>
      </c>
      <c r="D582" t="s">
        <v>2734</v>
      </c>
      <c r="E582" t="s">
        <v>2733</v>
      </c>
      <c r="F582" t="s">
        <v>205</v>
      </c>
      <c r="L582" t="s">
        <v>1737</v>
      </c>
      <c r="M582">
        <v>80003820</v>
      </c>
    </row>
    <row r="583" spans="3:13">
      <c r="C583" t="s">
        <v>1821</v>
      </c>
      <c r="D583" t="s">
        <v>1822</v>
      </c>
      <c r="E583" t="s">
        <v>1821</v>
      </c>
      <c r="F583" t="s">
        <v>205</v>
      </c>
      <c r="L583" t="s">
        <v>1786</v>
      </c>
      <c r="M583">
        <v>80002512</v>
      </c>
    </row>
    <row r="584" spans="3:13">
      <c r="C584" t="s">
        <v>2627</v>
      </c>
      <c r="D584" t="s">
        <v>2628</v>
      </c>
      <c r="E584" t="s">
        <v>2627</v>
      </c>
      <c r="F584" t="s">
        <v>205</v>
      </c>
      <c r="L584" t="s">
        <v>2931</v>
      </c>
      <c r="M584">
        <v>80002043</v>
      </c>
    </row>
    <row r="585" spans="3:13">
      <c r="C585" t="s">
        <v>2869</v>
      </c>
      <c r="D585" t="s">
        <v>2870</v>
      </c>
      <c r="E585" t="s">
        <v>2869</v>
      </c>
      <c r="F585" t="s">
        <v>205</v>
      </c>
      <c r="L585" t="s">
        <v>1728</v>
      </c>
      <c r="M585" t="s">
        <v>1727</v>
      </c>
    </row>
    <row r="586" spans="3:13">
      <c r="C586" t="s">
        <v>1429</v>
      </c>
      <c r="D586" t="s">
        <v>1430</v>
      </c>
      <c r="E586" t="s">
        <v>1429</v>
      </c>
      <c r="F586" t="s">
        <v>205</v>
      </c>
      <c r="L586" t="s">
        <v>1269</v>
      </c>
      <c r="M586" t="s">
        <v>1268</v>
      </c>
    </row>
    <row r="587" spans="3:13">
      <c r="C587" t="s">
        <v>3730</v>
      </c>
      <c r="D587" t="s">
        <v>3731</v>
      </c>
      <c r="E587" t="s">
        <v>3730</v>
      </c>
      <c r="F587" t="s">
        <v>830</v>
      </c>
      <c r="L587" t="s">
        <v>1353</v>
      </c>
      <c r="M587">
        <v>80004005</v>
      </c>
    </row>
    <row r="588" spans="3:13">
      <c r="C588" t="s">
        <v>1477</v>
      </c>
      <c r="D588" t="s">
        <v>1478</v>
      </c>
      <c r="E588" t="s">
        <v>1477</v>
      </c>
      <c r="F588" t="s">
        <v>830</v>
      </c>
      <c r="L588" t="s">
        <v>3374</v>
      </c>
      <c r="M588" t="s">
        <v>3375</v>
      </c>
    </row>
    <row r="589" spans="3:13">
      <c r="C589" t="s">
        <v>3563</v>
      </c>
      <c r="D589" t="s">
        <v>4623</v>
      </c>
      <c r="E589" t="s">
        <v>3563</v>
      </c>
      <c r="F589" t="s">
        <v>2374</v>
      </c>
      <c r="L589" t="s">
        <v>1757</v>
      </c>
      <c r="M589">
        <v>80004089</v>
      </c>
    </row>
    <row r="590" spans="3:13">
      <c r="C590" t="s">
        <v>7481</v>
      </c>
      <c r="D590" t="s">
        <v>7482</v>
      </c>
      <c r="E590" t="s">
        <v>7481</v>
      </c>
      <c r="F590" t="s">
        <v>2374</v>
      </c>
      <c r="L590" t="s">
        <v>2245</v>
      </c>
      <c r="M590">
        <v>80002954</v>
      </c>
    </row>
    <row r="591" spans="3:13">
      <c r="C591" t="s">
        <v>2027</v>
      </c>
      <c r="D591" t="s">
        <v>2028</v>
      </c>
      <c r="E591" t="s">
        <v>2027</v>
      </c>
      <c r="F591" t="s">
        <v>2374</v>
      </c>
      <c r="L591" t="s">
        <v>2718</v>
      </c>
      <c r="M591">
        <v>80002017</v>
      </c>
    </row>
    <row r="592" spans="3:13">
      <c r="C592" t="s">
        <v>2425</v>
      </c>
      <c r="D592" t="s">
        <v>2426</v>
      </c>
      <c r="E592" t="s">
        <v>2425</v>
      </c>
      <c r="F592" t="s">
        <v>2374</v>
      </c>
      <c r="L592" t="s">
        <v>2755</v>
      </c>
      <c r="M592">
        <v>80004070</v>
      </c>
    </row>
    <row r="593" spans="3:13">
      <c r="C593" t="s">
        <v>2369</v>
      </c>
      <c r="D593" t="s">
        <v>3502</v>
      </c>
      <c r="E593" t="s">
        <v>2369</v>
      </c>
      <c r="F593" t="s">
        <v>2374</v>
      </c>
      <c r="L593" t="s">
        <v>1515</v>
      </c>
      <c r="M593">
        <v>80004083</v>
      </c>
    </row>
    <row r="594" spans="3:13">
      <c r="C594">
        <v>0</v>
      </c>
      <c r="D594" t="s">
        <v>7483</v>
      </c>
      <c r="E594">
        <v>0</v>
      </c>
      <c r="F594" t="s">
        <v>830</v>
      </c>
      <c r="L594" t="s">
        <v>3310</v>
      </c>
      <c r="M594">
        <v>80004091</v>
      </c>
    </row>
    <row r="595" spans="3:13">
      <c r="C595" t="s">
        <v>3516</v>
      </c>
      <c r="D595" t="s">
        <v>3517</v>
      </c>
      <c r="E595" t="s">
        <v>3516</v>
      </c>
      <c r="F595" t="s">
        <v>830</v>
      </c>
      <c r="L595" t="s">
        <v>3093</v>
      </c>
      <c r="M595">
        <v>80002895</v>
      </c>
    </row>
    <row r="596" spans="3:13">
      <c r="C596" t="s">
        <v>7484</v>
      </c>
      <c r="D596" t="s">
        <v>7485</v>
      </c>
      <c r="E596" t="s">
        <v>7484</v>
      </c>
      <c r="F596" t="s">
        <v>2906</v>
      </c>
      <c r="L596" t="s">
        <v>2715</v>
      </c>
      <c r="M596">
        <v>80000475</v>
      </c>
    </row>
    <row r="597" spans="3:13">
      <c r="C597">
        <v>0</v>
      </c>
      <c r="D597" t="s">
        <v>7486</v>
      </c>
      <c r="E597">
        <v>0</v>
      </c>
      <c r="F597" t="s">
        <v>205</v>
      </c>
      <c r="L597" t="s">
        <v>2999</v>
      </c>
      <c r="M597">
        <v>80001136</v>
      </c>
    </row>
    <row r="598" spans="3:13">
      <c r="C598" t="s">
        <v>3155</v>
      </c>
      <c r="D598" t="s">
        <v>3156</v>
      </c>
      <c r="E598" t="s">
        <v>3155</v>
      </c>
      <c r="F598" t="s">
        <v>1500</v>
      </c>
      <c r="L598" t="s">
        <v>1357</v>
      </c>
      <c r="M598">
        <v>80003899</v>
      </c>
    </row>
    <row r="599" spans="3:13">
      <c r="C599">
        <v>0</v>
      </c>
      <c r="D599" t="s">
        <v>7487</v>
      </c>
      <c r="E599">
        <v>0</v>
      </c>
      <c r="F599" t="s">
        <v>205</v>
      </c>
      <c r="L599" t="s">
        <v>3338</v>
      </c>
      <c r="M599">
        <v>80003902</v>
      </c>
    </row>
    <row r="600" spans="3:13">
      <c r="C600">
        <v>80004471</v>
      </c>
      <c r="D600" t="s">
        <v>7488</v>
      </c>
      <c r="E600">
        <v>80004471</v>
      </c>
      <c r="F600" t="s">
        <v>205</v>
      </c>
      <c r="L600" t="s">
        <v>2600</v>
      </c>
      <c r="M600" t="s">
        <v>2599</v>
      </c>
    </row>
    <row r="601" spans="3:13">
      <c r="C601" t="s">
        <v>2073</v>
      </c>
      <c r="D601" t="s">
        <v>2074</v>
      </c>
      <c r="E601" t="s">
        <v>2073</v>
      </c>
      <c r="F601" t="s">
        <v>1396</v>
      </c>
      <c r="L601" t="s">
        <v>2153</v>
      </c>
      <c r="M601">
        <v>80003556</v>
      </c>
    </row>
    <row r="602" spans="3:13">
      <c r="C602" t="s">
        <v>2448</v>
      </c>
      <c r="D602" t="s">
        <v>2449</v>
      </c>
      <c r="E602" t="s">
        <v>2448</v>
      </c>
      <c r="F602" t="s">
        <v>1367</v>
      </c>
      <c r="L602" t="s">
        <v>1291</v>
      </c>
      <c r="M602">
        <v>80003997</v>
      </c>
    </row>
    <row r="603" spans="3:13">
      <c r="C603" t="s">
        <v>2348</v>
      </c>
      <c r="D603" t="s">
        <v>2349</v>
      </c>
      <c r="E603" t="s">
        <v>2348</v>
      </c>
      <c r="F603" t="s">
        <v>1888</v>
      </c>
      <c r="L603" t="s">
        <v>1593</v>
      </c>
      <c r="M603">
        <v>80003777</v>
      </c>
    </row>
    <row r="604" spans="3:13">
      <c r="C604" t="s">
        <v>7489</v>
      </c>
      <c r="D604" t="s">
        <v>3596</v>
      </c>
      <c r="E604" t="s">
        <v>7489</v>
      </c>
      <c r="F604" t="s">
        <v>1264</v>
      </c>
      <c r="L604" t="s">
        <v>2260</v>
      </c>
      <c r="M604">
        <v>80003819</v>
      </c>
    </row>
    <row r="605" spans="3:13">
      <c r="C605" t="s">
        <v>3364</v>
      </c>
      <c r="D605" t="s">
        <v>3365</v>
      </c>
      <c r="E605" t="s">
        <v>3364</v>
      </c>
      <c r="F605" t="s">
        <v>205</v>
      </c>
      <c r="L605" t="s">
        <v>2744</v>
      </c>
      <c r="M605">
        <v>80002223</v>
      </c>
    </row>
    <row r="606" spans="3:13">
      <c r="C606" t="s">
        <v>7490</v>
      </c>
      <c r="D606" t="s">
        <v>4642</v>
      </c>
      <c r="E606" t="s">
        <v>7490</v>
      </c>
      <c r="F606" t="s">
        <v>205</v>
      </c>
      <c r="L606" t="s">
        <v>2938</v>
      </c>
      <c r="M606">
        <v>80002353</v>
      </c>
    </row>
    <row r="607" spans="3:13">
      <c r="C607" t="s">
        <v>7491</v>
      </c>
      <c r="D607" t="s">
        <v>7492</v>
      </c>
      <c r="E607" t="s">
        <v>7491</v>
      </c>
      <c r="F607" t="s">
        <v>205</v>
      </c>
      <c r="L607" t="s">
        <v>2002</v>
      </c>
      <c r="M607">
        <v>80002746</v>
      </c>
    </row>
    <row r="608" spans="3:13">
      <c r="C608" t="s">
        <v>7493</v>
      </c>
      <c r="D608" t="s">
        <v>7494</v>
      </c>
      <c r="E608" t="s">
        <v>7493</v>
      </c>
      <c r="F608" t="s">
        <v>205</v>
      </c>
      <c r="L608" t="s">
        <v>3590</v>
      </c>
      <c r="M608" t="s">
        <v>3589</v>
      </c>
    </row>
    <row r="609" spans="3:13">
      <c r="C609" t="s">
        <v>2300</v>
      </c>
      <c r="D609" t="s">
        <v>2301</v>
      </c>
      <c r="E609" t="s">
        <v>2300</v>
      </c>
      <c r="F609" t="s">
        <v>205</v>
      </c>
      <c r="L609" t="s">
        <v>1702</v>
      </c>
      <c r="M609" t="s">
        <v>1701</v>
      </c>
    </row>
    <row r="610" spans="3:13">
      <c r="C610" t="s">
        <v>3714</v>
      </c>
      <c r="D610" t="s">
        <v>3715</v>
      </c>
      <c r="E610" t="s">
        <v>3714</v>
      </c>
      <c r="F610" t="s">
        <v>1367</v>
      </c>
      <c r="L610" t="s">
        <v>2327</v>
      </c>
      <c r="M610" t="s">
        <v>4228</v>
      </c>
    </row>
    <row r="611" spans="3:13">
      <c r="C611" t="s">
        <v>7495</v>
      </c>
      <c r="D611" t="s">
        <v>7496</v>
      </c>
      <c r="E611" t="s">
        <v>7495</v>
      </c>
      <c r="F611" t="s">
        <v>205</v>
      </c>
      <c r="L611" t="s">
        <v>2597</v>
      </c>
      <c r="M611">
        <v>80003818</v>
      </c>
    </row>
    <row r="612" spans="3:13">
      <c r="C612" t="s">
        <v>1517</v>
      </c>
      <c r="D612" t="s">
        <v>1518</v>
      </c>
      <c r="E612" t="s">
        <v>1517</v>
      </c>
      <c r="F612" t="s">
        <v>205</v>
      </c>
      <c r="L612" t="s">
        <v>2738</v>
      </c>
      <c r="M612">
        <v>80002337</v>
      </c>
    </row>
    <row r="613" spans="3:13">
      <c r="C613" t="s">
        <v>4271</v>
      </c>
      <c r="D613" t="s">
        <v>4272</v>
      </c>
      <c r="E613" t="s">
        <v>4271</v>
      </c>
      <c r="F613" t="s">
        <v>205</v>
      </c>
      <c r="L613" t="s">
        <v>2914</v>
      </c>
      <c r="M613">
        <v>80000880</v>
      </c>
    </row>
    <row r="614" spans="3:13">
      <c r="C614" t="s">
        <v>2486</v>
      </c>
      <c r="D614" t="s">
        <v>2487</v>
      </c>
      <c r="E614" t="s">
        <v>2486</v>
      </c>
      <c r="F614" t="s">
        <v>1396</v>
      </c>
      <c r="L614" t="s">
        <v>1335</v>
      </c>
      <c r="M614" t="s">
        <v>1334</v>
      </c>
    </row>
    <row r="615" spans="3:13">
      <c r="C615" t="s">
        <v>1519</v>
      </c>
      <c r="D615" t="s">
        <v>1520</v>
      </c>
      <c r="E615" t="s">
        <v>1519</v>
      </c>
      <c r="F615" t="s">
        <v>1264</v>
      </c>
      <c r="L615" t="s">
        <v>2876</v>
      </c>
      <c r="M615">
        <v>80001856</v>
      </c>
    </row>
    <row r="616" spans="3:13">
      <c r="C616" t="s">
        <v>7497</v>
      </c>
      <c r="D616" t="s">
        <v>2583</v>
      </c>
      <c r="E616" t="s">
        <v>7497</v>
      </c>
      <c r="F616" t="s">
        <v>205</v>
      </c>
      <c r="L616" t="s">
        <v>1835</v>
      </c>
      <c r="M616">
        <v>80003812</v>
      </c>
    </row>
    <row r="617" spans="3:13">
      <c r="C617" t="s">
        <v>1705</v>
      </c>
      <c r="D617" t="s">
        <v>1706</v>
      </c>
      <c r="E617" t="s">
        <v>1705</v>
      </c>
      <c r="F617" t="s">
        <v>1338</v>
      </c>
      <c r="L617" t="s">
        <v>3602</v>
      </c>
      <c r="M617" t="s">
        <v>3601</v>
      </c>
    </row>
    <row r="618" spans="3:13">
      <c r="C618" t="s">
        <v>1361</v>
      </c>
      <c r="D618" t="s">
        <v>1362</v>
      </c>
      <c r="E618" t="s">
        <v>1361</v>
      </c>
      <c r="F618" t="s">
        <v>1264</v>
      </c>
      <c r="L618" t="s">
        <v>2096</v>
      </c>
      <c r="M618">
        <v>80002893</v>
      </c>
    </row>
    <row r="619" spans="3:13">
      <c r="C619" t="s">
        <v>1525</v>
      </c>
      <c r="D619" t="s">
        <v>1526</v>
      </c>
      <c r="E619" t="s">
        <v>1525</v>
      </c>
      <c r="F619" t="s">
        <v>205</v>
      </c>
      <c r="L619" t="s">
        <v>3361</v>
      </c>
      <c r="M619" t="s">
        <v>3360</v>
      </c>
    </row>
    <row r="620" spans="3:13">
      <c r="C620" t="s">
        <v>3332</v>
      </c>
      <c r="D620" t="s">
        <v>3333</v>
      </c>
      <c r="E620" t="s">
        <v>3332</v>
      </c>
      <c r="F620" t="s">
        <v>205</v>
      </c>
      <c r="L620" t="s">
        <v>2155</v>
      </c>
      <c r="M620" t="s">
        <v>2154</v>
      </c>
    </row>
    <row r="621" spans="3:13">
      <c r="C621" t="s">
        <v>2029</v>
      </c>
      <c r="D621" t="s">
        <v>2030</v>
      </c>
      <c r="E621" t="s">
        <v>2029</v>
      </c>
      <c r="F621" t="s">
        <v>1367</v>
      </c>
      <c r="L621" t="s">
        <v>3208</v>
      </c>
      <c r="M621" t="s">
        <v>3207</v>
      </c>
    </row>
    <row r="622" spans="3:13">
      <c r="C622" t="s">
        <v>3654</v>
      </c>
      <c r="D622" t="s">
        <v>4005</v>
      </c>
      <c r="E622" t="s">
        <v>3654</v>
      </c>
      <c r="F622" t="s">
        <v>3098</v>
      </c>
      <c r="L622" t="s">
        <v>3268</v>
      </c>
      <c r="M622" t="s">
        <v>3267</v>
      </c>
    </row>
    <row r="623" spans="3:13">
      <c r="C623" t="s">
        <v>2403</v>
      </c>
      <c r="D623" t="s">
        <v>2404</v>
      </c>
      <c r="E623" t="s">
        <v>2403</v>
      </c>
      <c r="F623" t="s">
        <v>1264</v>
      </c>
      <c r="L623" t="s">
        <v>2846</v>
      </c>
      <c r="M623">
        <v>80002770</v>
      </c>
    </row>
    <row r="624" spans="3:13">
      <c r="C624" t="s">
        <v>2110</v>
      </c>
      <c r="D624" t="s">
        <v>2111</v>
      </c>
      <c r="E624" t="s">
        <v>2110</v>
      </c>
      <c r="F624" t="s">
        <v>205</v>
      </c>
      <c r="L624" t="s">
        <v>2263</v>
      </c>
      <c r="M624">
        <v>80001273</v>
      </c>
    </row>
    <row r="625" spans="3:13">
      <c r="C625" t="s">
        <v>3755</v>
      </c>
      <c r="D625" t="s">
        <v>3756</v>
      </c>
      <c r="E625" t="s">
        <v>3755</v>
      </c>
      <c r="F625" t="s">
        <v>1396</v>
      </c>
      <c r="L625" t="s">
        <v>2573</v>
      </c>
      <c r="M625">
        <v>80002313</v>
      </c>
    </row>
    <row r="626" spans="3:13">
      <c r="C626" t="s">
        <v>1382</v>
      </c>
      <c r="D626" t="s">
        <v>1383</v>
      </c>
      <c r="E626" t="s">
        <v>1382</v>
      </c>
      <c r="F626" t="s">
        <v>1367</v>
      </c>
      <c r="L626" t="s">
        <v>2113</v>
      </c>
      <c r="M626" t="s">
        <v>2112</v>
      </c>
    </row>
    <row r="627" spans="3:13">
      <c r="C627" t="s">
        <v>2352</v>
      </c>
      <c r="D627" t="s">
        <v>2353</v>
      </c>
      <c r="E627" t="s">
        <v>2352</v>
      </c>
      <c r="F627" t="s">
        <v>1264</v>
      </c>
      <c r="L627" t="s">
        <v>4246</v>
      </c>
      <c r="M627">
        <v>80003810</v>
      </c>
    </row>
    <row r="628" spans="3:13">
      <c r="C628" t="s">
        <v>3368</v>
      </c>
      <c r="D628" t="s">
        <v>3369</v>
      </c>
      <c r="E628" t="s">
        <v>3368</v>
      </c>
      <c r="F628" t="s">
        <v>205</v>
      </c>
      <c r="L628" t="s">
        <v>2640</v>
      </c>
      <c r="M628">
        <v>80000682</v>
      </c>
    </row>
    <row r="629" spans="3:13">
      <c r="C629" t="s">
        <v>2306</v>
      </c>
      <c r="D629" t="s">
        <v>2307</v>
      </c>
      <c r="E629" t="s">
        <v>2306</v>
      </c>
      <c r="F629" t="s">
        <v>1367</v>
      </c>
      <c r="L629" t="s">
        <v>2636</v>
      </c>
      <c r="M629">
        <v>80000560</v>
      </c>
    </row>
    <row r="630" spans="3:13">
      <c r="C630" t="s">
        <v>7498</v>
      </c>
      <c r="D630" t="s">
        <v>7499</v>
      </c>
      <c r="E630" t="s">
        <v>7498</v>
      </c>
      <c r="F630" t="s">
        <v>205</v>
      </c>
      <c r="L630" t="s">
        <v>1518</v>
      </c>
      <c r="M630" t="s">
        <v>1517</v>
      </c>
    </row>
    <row r="631" spans="3:13">
      <c r="C631" t="s">
        <v>7500</v>
      </c>
      <c r="D631" t="s">
        <v>5875</v>
      </c>
      <c r="E631" t="s">
        <v>7500</v>
      </c>
      <c r="F631" t="s">
        <v>205</v>
      </c>
      <c r="L631" t="s">
        <v>3382</v>
      </c>
      <c r="M631">
        <v>80003904</v>
      </c>
    </row>
    <row r="632" spans="3:13">
      <c r="C632" t="s">
        <v>3334</v>
      </c>
      <c r="D632" t="s">
        <v>3335</v>
      </c>
      <c r="E632" t="s">
        <v>3334</v>
      </c>
      <c r="F632" t="s">
        <v>205</v>
      </c>
      <c r="L632" t="s">
        <v>3362</v>
      </c>
      <c r="M632">
        <v>80003961</v>
      </c>
    </row>
    <row r="633" spans="3:13">
      <c r="C633" t="s">
        <v>7501</v>
      </c>
      <c r="D633" t="s">
        <v>7502</v>
      </c>
      <c r="E633" t="s">
        <v>7501</v>
      </c>
      <c r="F633" t="s">
        <v>205</v>
      </c>
      <c r="L633" t="s">
        <v>3384</v>
      </c>
      <c r="M633">
        <v>80003965</v>
      </c>
    </row>
    <row r="634" spans="3:13">
      <c r="C634" t="s">
        <v>3784</v>
      </c>
      <c r="D634" t="s">
        <v>3785</v>
      </c>
      <c r="E634" t="s">
        <v>3784</v>
      </c>
      <c r="F634" t="s">
        <v>1264</v>
      </c>
      <c r="L634" t="s">
        <v>3508</v>
      </c>
      <c r="M634" t="s">
        <v>3509</v>
      </c>
    </row>
    <row r="635" spans="3:13">
      <c r="C635" t="s">
        <v>2091</v>
      </c>
      <c r="D635" t="s">
        <v>2092</v>
      </c>
      <c r="E635" t="s">
        <v>2091</v>
      </c>
      <c r="F635" t="s">
        <v>1264</v>
      </c>
      <c r="L635" t="s">
        <v>3429</v>
      </c>
      <c r="M635">
        <v>80002948</v>
      </c>
    </row>
    <row r="636" spans="3:13">
      <c r="C636" t="s">
        <v>2619</v>
      </c>
      <c r="D636" t="s">
        <v>2620</v>
      </c>
      <c r="E636" t="s">
        <v>2619</v>
      </c>
      <c r="F636" t="s">
        <v>1264</v>
      </c>
      <c r="L636" t="s">
        <v>1375</v>
      </c>
      <c r="M636">
        <v>80002888</v>
      </c>
    </row>
    <row r="637" spans="3:13">
      <c r="C637" t="s">
        <v>3207</v>
      </c>
      <c r="D637" t="s">
        <v>3208</v>
      </c>
      <c r="E637" t="s">
        <v>3207</v>
      </c>
      <c r="F637" t="s">
        <v>205</v>
      </c>
      <c r="L637" t="s">
        <v>2616</v>
      </c>
      <c r="M637">
        <v>80002224</v>
      </c>
    </row>
    <row r="638" spans="3:13">
      <c r="C638" t="s">
        <v>3672</v>
      </c>
      <c r="D638" t="s">
        <v>3673</v>
      </c>
      <c r="E638" t="s">
        <v>3672</v>
      </c>
      <c r="F638" t="s">
        <v>1346</v>
      </c>
      <c r="L638" t="s">
        <v>2870</v>
      </c>
      <c r="M638">
        <v>80002352</v>
      </c>
    </row>
    <row r="639" spans="3:13">
      <c r="C639" t="s">
        <v>1537</v>
      </c>
      <c r="D639" t="s">
        <v>1538</v>
      </c>
      <c r="E639" t="s">
        <v>1537</v>
      </c>
      <c r="F639" t="s">
        <v>1280</v>
      </c>
      <c r="L639" t="s">
        <v>1509</v>
      </c>
      <c r="M639">
        <v>80004068</v>
      </c>
    </row>
    <row r="640" spans="3:13">
      <c r="C640" t="s">
        <v>2623</v>
      </c>
      <c r="D640" t="s">
        <v>2624</v>
      </c>
      <c r="E640" t="s">
        <v>2623</v>
      </c>
      <c r="F640" t="s">
        <v>205</v>
      </c>
      <c r="L640" t="s">
        <v>3749</v>
      </c>
      <c r="M640">
        <v>80003824</v>
      </c>
    </row>
    <row r="641" spans="3:13">
      <c r="C641" t="s">
        <v>3694</v>
      </c>
      <c r="D641" t="s">
        <v>3695</v>
      </c>
      <c r="E641" t="s">
        <v>3694</v>
      </c>
      <c r="F641" t="s">
        <v>205</v>
      </c>
      <c r="L641" t="s">
        <v>2240</v>
      </c>
      <c r="M641">
        <v>80004092</v>
      </c>
    </row>
    <row r="642" spans="3:13">
      <c r="C642" t="s">
        <v>4196</v>
      </c>
      <c r="D642" t="s">
        <v>2632</v>
      </c>
      <c r="E642" t="s">
        <v>4196</v>
      </c>
      <c r="F642" t="s">
        <v>1264</v>
      </c>
      <c r="L642" t="s">
        <v>1743</v>
      </c>
      <c r="M642">
        <v>80004084</v>
      </c>
    </row>
    <row r="643" spans="3:13">
      <c r="C643" t="s">
        <v>2488</v>
      </c>
      <c r="D643" t="s">
        <v>2489</v>
      </c>
      <c r="E643" t="s">
        <v>2488</v>
      </c>
      <c r="F643" t="s">
        <v>1264</v>
      </c>
      <c r="L643" t="s">
        <v>1708</v>
      </c>
      <c r="M643">
        <v>80001814</v>
      </c>
    </row>
    <row r="644" spans="3:13">
      <c r="C644" t="s">
        <v>4219</v>
      </c>
      <c r="D644" t="s">
        <v>4220</v>
      </c>
      <c r="E644" t="s">
        <v>4219</v>
      </c>
      <c r="F644" t="s">
        <v>205</v>
      </c>
      <c r="L644" t="s">
        <v>1584</v>
      </c>
      <c r="M644">
        <v>80001820</v>
      </c>
    </row>
    <row r="645" spans="3:13">
      <c r="C645" t="s">
        <v>1266</v>
      </c>
      <c r="D645" t="s">
        <v>1267</v>
      </c>
      <c r="E645" t="s">
        <v>1266</v>
      </c>
      <c r="F645" t="s">
        <v>205</v>
      </c>
      <c r="L645" t="s">
        <v>3307</v>
      </c>
      <c r="M645">
        <v>80002483</v>
      </c>
    </row>
    <row r="646" spans="3:13">
      <c r="C646" t="s">
        <v>3464</v>
      </c>
      <c r="D646" t="s">
        <v>3465</v>
      </c>
      <c r="E646" t="s">
        <v>3464</v>
      </c>
      <c r="F646" t="s">
        <v>205</v>
      </c>
      <c r="L646" t="s">
        <v>1467</v>
      </c>
      <c r="M646" t="s">
        <v>1466</v>
      </c>
    </row>
    <row r="647" spans="3:13">
      <c r="C647" t="s">
        <v>7503</v>
      </c>
      <c r="D647" t="s">
        <v>1323</v>
      </c>
      <c r="E647" t="s">
        <v>7503</v>
      </c>
      <c r="F647" t="s">
        <v>205</v>
      </c>
      <c r="L647" t="s">
        <v>2271</v>
      </c>
      <c r="M647" t="s">
        <v>2270</v>
      </c>
    </row>
    <row r="648" spans="3:13">
      <c r="C648" t="s">
        <v>3370</v>
      </c>
      <c r="D648" t="s">
        <v>3371</v>
      </c>
      <c r="E648" t="s">
        <v>3370</v>
      </c>
      <c r="F648" t="s">
        <v>205</v>
      </c>
      <c r="L648" t="s">
        <v>3015</v>
      </c>
      <c r="M648" t="s">
        <v>3014</v>
      </c>
    </row>
    <row r="649" spans="3:13">
      <c r="C649" t="s">
        <v>3712</v>
      </c>
      <c r="D649" t="s">
        <v>3713</v>
      </c>
      <c r="E649" t="s">
        <v>3712</v>
      </c>
      <c r="F649" t="s">
        <v>1264</v>
      </c>
      <c r="L649" t="s">
        <v>1803</v>
      </c>
      <c r="M649">
        <v>80004081</v>
      </c>
    </row>
    <row r="650" spans="3:13">
      <c r="C650" t="s">
        <v>2214</v>
      </c>
      <c r="D650" t="s">
        <v>2215</v>
      </c>
      <c r="E650" t="s">
        <v>2214</v>
      </c>
      <c r="F650" t="s">
        <v>1418</v>
      </c>
      <c r="L650" t="s">
        <v>3571</v>
      </c>
      <c r="M650">
        <v>80004332</v>
      </c>
    </row>
    <row r="651" spans="3:13">
      <c r="C651" t="s">
        <v>7504</v>
      </c>
      <c r="D651" t="s">
        <v>6956</v>
      </c>
      <c r="E651" t="s">
        <v>7504</v>
      </c>
      <c r="F651" t="s">
        <v>1396</v>
      </c>
      <c r="L651" t="s">
        <v>2124</v>
      </c>
      <c r="M651">
        <v>80003898</v>
      </c>
    </row>
    <row r="652" spans="3:13">
      <c r="C652" t="s">
        <v>1312</v>
      </c>
      <c r="D652" t="s">
        <v>1313</v>
      </c>
      <c r="E652" t="s">
        <v>1312</v>
      </c>
      <c r="F652" t="s">
        <v>1418</v>
      </c>
      <c r="L652" t="s">
        <v>2944</v>
      </c>
      <c r="M652" t="s">
        <v>2943</v>
      </c>
    </row>
    <row r="653" spans="3:13">
      <c r="C653" t="s">
        <v>1543</v>
      </c>
      <c r="D653" t="s">
        <v>1544</v>
      </c>
      <c r="E653" t="s">
        <v>1543</v>
      </c>
      <c r="F653" t="s">
        <v>1264</v>
      </c>
      <c r="L653" t="s">
        <v>3352</v>
      </c>
      <c r="M653">
        <v>80003962</v>
      </c>
    </row>
    <row r="654" spans="3:13">
      <c r="C654" t="s">
        <v>2136</v>
      </c>
      <c r="D654" t="s">
        <v>2137</v>
      </c>
      <c r="E654" t="s">
        <v>2136</v>
      </c>
      <c r="F654" t="s">
        <v>1264</v>
      </c>
      <c r="L654" t="s">
        <v>2531</v>
      </c>
      <c r="M654" t="s">
        <v>2530</v>
      </c>
    </row>
    <row r="655" spans="3:13">
      <c r="C655" t="s">
        <v>1545</v>
      </c>
      <c r="D655" t="s">
        <v>1546</v>
      </c>
      <c r="E655" t="s">
        <v>1545</v>
      </c>
      <c r="F655" t="s">
        <v>1264</v>
      </c>
      <c r="L655" t="s">
        <v>3348</v>
      </c>
      <c r="M655">
        <v>80003964</v>
      </c>
    </row>
    <row r="656" spans="3:13">
      <c r="C656" t="s">
        <v>1932</v>
      </c>
      <c r="D656" t="s">
        <v>7505</v>
      </c>
      <c r="E656" t="s">
        <v>1932</v>
      </c>
      <c r="F656" t="s">
        <v>205</v>
      </c>
      <c r="L656" t="s">
        <v>2407</v>
      </c>
      <c r="M656">
        <v>80003966</v>
      </c>
    </row>
    <row r="657" spans="3:13">
      <c r="C657" t="s">
        <v>1547</v>
      </c>
      <c r="D657" t="s">
        <v>1548</v>
      </c>
      <c r="E657" t="s">
        <v>1547</v>
      </c>
      <c r="F657" t="s">
        <v>1264</v>
      </c>
      <c r="L657" t="s">
        <v>1877</v>
      </c>
      <c r="M657" t="s">
        <v>1876</v>
      </c>
    </row>
    <row r="658" spans="3:13">
      <c r="C658" t="s">
        <v>1886</v>
      </c>
      <c r="D658" t="s">
        <v>1887</v>
      </c>
      <c r="E658" t="s">
        <v>1886</v>
      </c>
      <c r="F658" t="s">
        <v>1888</v>
      </c>
      <c r="L658" t="s">
        <v>3391</v>
      </c>
      <c r="M658" t="s">
        <v>3390</v>
      </c>
    </row>
    <row r="659" spans="3:13">
      <c r="C659" t="s">
        <v>4222</v>
      </c>
      <c r="D659" t="s">
        <v>3163</v>
      </c>
      <c r="E659" t="s">
        <v>4222</v>
      </c>
      <c r="F659" t="s">
        <v>1264</v>
      </c>
      <c r="L659" t="s">
        <v>2258</v>
      </c>
      <c r="M659">
        <v>80003967</v>
      </c>
    </row>
    <row r="660" spans="3:13">
      <c r="C660" t="s">
        <v>4296</v>
      </c>
      <c r="D660" t="s">
        <v>2960</v>
      </c>
      <c r="E660" t="s">
        <v>4296</v>
      </c>
      <c r="F660" t="s">
        <v>205</v>
      </c>
      <c r="L660" t="s">
        <v>1902</v>
      </c>
      <c r="M660" t="s">
        <v>1901</v>
      </c>
    </row>
    <row r="661" spans="3:13">
      <c r="C661" t="s">
        <v>1408</v>
      </c>
      <c r="D661" t="s">
        <v>4192</v>
      </c>
      <c r="E661" t="s">
        <v>1408</v>
      </c>
      <c r="F661" t="s">
        <v>205</v>
      </c>
      <c r="L661" t="s">
        <v>3392</v>
      </c>
      <c r="M661">
        <v>80003970</v>
      </c>
    </row>
    <row r="662" spans="3:13">
      <c r="C662" t="s">
        <v>1735</v>
      </c>
      <c r="D662" t="s">
        <v>7506</v>
      </c>
      <c r="E662" t="s">
        <v>1735</v>
      </c>
      <c r="F662" t="s">
        <v>205</v>
      </c>
      <c r="L662" t="s">
        <v>3388</v>
      </c>
      <c r="M662">
        <v>80004008</v>
      </c>
    </row>
    <row r="663" spans="3:13">
      <c r="C663" t="s">
        <v>4279</v>
      </c>
      <c r="D663" t="s">
        <v>3401</v>
      </c>
      <c r="E663" t="s">
        <v>4279</v>
      </c>
      <c r="F663" t="s">
        <v>205</v>
      </c>
      <c r="L663" t="s">
        <v>3723</v>
      </c>
      <c r="M663" t="s">
        <v>3722</v>
      </c>
    </row>
    <row r="664" spans="3:13">
      <c r="C664" t="s">
        <v>2138</v>
      </c>
      <c r="D664" t="s">
        <v>2139</v>
      </c>
      <c r="E664" t="s">
        <v>2138</v>
      </c>
      <c r="F664" t="s">
        <v>1264</v>
      </c>
      <c r="L664" t="s">
        <v>2333</v>
      </c>
      <c r="M664" t="s">
        <v>2332</v>
      </c>
    </row>
    <row r="665" spans="3:13">
      <c r="C665" t="s">
        <v>4198</v>
      </c>
      <c r="D665" t="s">
        <v>4199</v>
      </c>
      <c r="E665" t="s">
        <v>4198</v>
      </c>
      <c r="F665" t="s">
        <v>205</v>
      </c>
      <c r="L665" t="s">
        <v>1674</v>
      </c>
      <c r="M665" t="s">
        <v>4273</v>
      </c>
    </row>
    <row r="666" spans="3:13">
      <c r="C666" t="s">
        <v>3402</v>
      </c>
      <c r="D666" t="s">
        <v>3403</v>
      </c>
      <c r="E666" t="s">
        <v>3402</v>
      </c>
      <c r="F666" t="s">
        <v>1264</v>
      </c>
      <c r="L666" t="s">
        <v>2579</v>
      </c>
      <c r="M666" t="s">
        <v>4263</v>
      </c>
    </row>
    <row r="667" spans="3:13">
      <c r="C667" t="s">
        <v>7507</v>
      </c>
      <c r="D667" t="s">
        <v>7508</v>
      </c>
      <c r="E667" t="s">
        <v>7507</v>
      </c>
      <c r="F667" t="s">
        <v>205</v>
      </c>
      <c r="L667" t="s">
        <v>1488</v>
      </c>
      <c r="M667" t="s">
        <v>4278</v>
      </c>
    </row>
    <row r="668" spans="3:13">
      <c r="C668" t="s">
        <v>3103</v>
      </c>
      <c r="D668" t="s">
        <v>3104</v>
      </c>
      <c r="E668" t="s">
        <v>3103</v>
      </c>
      <c r="F668" t="s">
        <v>1396</v>
      </c>
      <c r="L668" t="s">
        <v>3366</v>
      </c>
      <c r="M668">
        <v>80003968</v>
      </c>
    </row>
    <row r="669" spans="3:13">
      <c r="C669" t="s">
        <v>2663</v>
      </c>
      <c r="D669" t="s">
        <v>2664</v>
      </c>
      <c r="E669" t="s">
        <v>2663</v>
      </c>
      <c r="F669" t="s">
        <v>205</v>
      </c>
      <c r="L669" t="s">
        <v>2103</v>
      </c>
      <c r="M669" t="s">
        <v>2102</v>
      </c>
    </row>
    <row r="670" spans="3:13">
      <c r="C670" t="s">
        <v>1368</v>
      </c>
      <c r="D670" t="s">
        <v>1369</v>
      </c>
      <c r="E670" t="s">
        <v>1368</v>
      </c>
      <c r="F670" t="s">
        <v>1346</v>
      </c>
      <c r="L670" t="s">
        <v>1748</v>
      </c>
      <c r="M670" t="s">
        <v>1747</v>
      </c>
    </row>
    <row r="671" spans="3:13">
      <c r="C671" t="s">
        <v>2435</v>
      </c>
      <c r="D671" t="s">
        <v>2436</v>
      </c>
      <c r="E671" t="s">
        <v>2435</v>
      </c>
      <c r="F671" t="s">
        <v>1396</v>
      </c>
      <c r="L671" t="s">
        <v>2816</v>
      </c>
      <c r="M671" t="s">
        <v>2815</v>
      </c>
    </row>
    <row r="672" spans="3:13">
      <c r="C672" t="s">
        <v>2216</v>
      </c>
      <c r="D672" t="s">
        <v>2217</v>
      </c>
      <c r="E672" t="s">
        <v>2216</v>
      </c>
      <c r="F672" t="s">
        <v>205</v>
      </c>
      <c r="L672" t="s">
        <v>3476</v>
      </c>
      <c r="M672">
        <v>80003823</v>
      </c>
    </row>
    <row r="673" spans="3:13">
      <c r="C673" t="s">
        <v>2665</v>
      </c>
      <c r="D673" t="s">
        <v>2666</v>
      </c>
      <c r="E673" t="s">
        <v>2665</v>
      </c>
      <c r="F673" t="s">
        <v>1338</v>
      </c>
      <c r="L673" t="s">
        <v>1445</v>
      </c>
      <c r="M673" t="s">
        <v>1444</v>
      </c>
    </row>
    <row r="674" spans="3:13">
      <c r="C674" t="s">
        <v>7509</v>
      </c>
      <c r="D674" t="s">
        <v>7510</v>
      </c>
      <c r="E674" t="s">
        <v>7509</v>
      </c>
      <c r="F674" t="s">
        <v>205</v>
      </c>
      <c r="L674" t="s">
        <v>1285</v>
      </c>
      <c r="M674">
        <v>80003996</v>
      </c>
    </row>
    <row r="675" spans="3:13">
      <c r="C675" t="s">
        <v>1556</v>
      </c>
      <c r="D675" t="s">
        <v>7480</v>
      </c>
      <c r="E675" t="s">
        <v>1556</v>
      </c>
      <c r="F675" t="s">
        <v>205</v>
      </c>
      <c r="L675" t="s">
        <v>3422</v>
      </c>
      <c r="M675">
        <v>80004007</v>
      </c>
    </row>
    <row r="676" spans="3:13">
      <c r="C676" t="s">
        <v>1454</v>
      </c>
      <c r="D676" t="s">
        <v>1455</v>
      </c>
      <c r="E676" t="s">
        <v>1454</v>
      </c>
      <c r="F676" t="s">
        <v>205</v>
      </c>
      <c r="L676" t="s">
        <v>1521</v>
      </c>
      <c r="M676">
        <v>80004066</v>
      </c>
    </row>
    <row r="677" spans="3:13">
      <c r="C677" t="s">
        <v>1456</v>
      </c>
      <c r="D677" t="s">
        <v>1457</v>
      </c>
      <c r="E677" t="s">
        <v>1456</v>
      </c>
      <c r="F677" t="s">
        <v>205</v>
      </c>
      <c r="L677" t="s">
        <v>2992</v>
      </c>
      <c r="M677">
        <v>80000026</v>
      </c>
    </row>
    <row r="678" spans="3:13">
      <c r="C678" t="s">
        <v>3786</v>
      </c>
      <c r="D678" t="s">
        <v>3787</v>
      </c>
      <c r="E678" t="s">
        <v>3786</v>
      </c>
      <c r="F678" t="s">
        <v>2069</v>
      </c>
      <c r="L678" t="s">
        <v>2997</v>
      </c>
      <c r="M678" t="s">
        <v>2996</v>
      </c>
    </row>
    <row r="679" spans="3:13">
      <c r="C679" t="s">
        <v>1968</v>
      </c>
      <c r="D679" t="s">
        <v>1969</v>
      </c>
      <c r="E679" t="s">
        <v>1968</v>
      </c>
      <c r="F679" t="s">
        <v>1961</v>
      </c>
      <c r="L679" t="s">
        <v>3693</v>
      </c>
      <c r="M679" t="s">
        <v>4236</v>
      </c>
    </row>
    <row r="680" spans="3:13">
      <c r="C680" t="s">
        <v>4282</v>
      </c>
      <c r="D680" t="s">
        <v>4283</v>
      </c>
      <c r="E680" t="s">
        <v>4282</v>
      </c>
      <c r="F680" t="s">
        <v>205</v>
      </c>
      <c r="L680" t="s">
        <v>3751</v>
      </c>
      <c r="M680">
        <v>80004969</v>
      </c>
    </row>
    <row r="681" spans="3:13">
      <c r="C681" t="s">
        <v>2556</v>
      </c>
      <c r="D681" t="s">
        <v>2557</v>
      </c>
      <c r="E681" t="s">
        <v>2556</v>
      </c>
      <c r="F681" t="s">
        <v>1396</v>
      </c>
      <c r="L681" t="s">
        <v>2330</v>
      </c>
      <c r="M681">
        <v>80004970</v>
      </c>
    </row>
    <row r="682" spans="3:13">
      <c r="C682" t="s">
        <v>2988</v>
      </c>
      <c r="D682" t="s">
        <v>2989</v>
      </c>
      <c r="E682" t="s">
        <v>2988</v>
      </c>
      <c r="F682" t="s">
        <v>1264</v>
      </c>
      <c r="L682" t="s">
        <v>2256</v>
      </c>
      <c r="M682">
        <v>80004972</v>
      </c>
    </row>
    <row r="683" spans="3:13">
      <c r="C683" t="s">
        <v>3376</v>
      </c>
      <c r="D683" t="s">
        <v>3377</v>
      </c>
      <c r="E683" t="s">
        <v>3376</v>
      </c>
      <c r="F683" t="s">
        <v>205</v>
      </c>
      <c r="L683" t="s">
        <v>3555</v>
      </c>
      <c r="M683">
        <v>80004973</v>
      </c>
    </row>
    <row r="684" spans="3:13">
      <c r="C684" t="s">
        <v>1934</v>
      </c>
      <c r="D684" t="s">
        <v>1935</v>
      </c>
      <c r="E684" t="s">
        <v>1934</v>
      </c>
      <c r="F684" t="s">
        <v>1264</v>
      </c>
      <c r="L684" t="s">
        <v>2544</v>
      </c>
      <c r="M684">
        <v>80004974</v>
      </c>
    </row>
    <row r="685" spans="3:13">
      <c r="C685" t="s">
        <v>7511</v>
      </c>
      <c r="D685" t="s">
        <v>7512</v>
      </c>
      <c r="E685" t="s">
        <v>7511</v>
      </c>
      <c r="F685" t="s">
        <v>205</v>
      </c>
      <c r="L685" t="s">
        <v>3724</v>
      </c>
      <c r="M685">
        <v>80004975</v>
      </c>
    </row>
    <row r="686" spans="3:13">
      <c r="C686" t="s">
        <v>1458</v>
      </c>
      <c r="D686" t="s">
        <v>1459</v>
      </c>
      <c r="E686" t="s">
        <v>1458</v>
      </c>
      <c r="F686" t="s">
        <v>205</v>
      </c>
      <c r="L686" t="s">
        <v>2294</v>
      </c>
      <c r="M686">
        <v>80004976</v>
      </c>
    </row>
    <row r="687" spans="3:13">
      <c r="C687" t="s">
        <v>4239</v>
      </c>
      <c r="D687" t="s">
        <v>2321</v>
      </c>
      <c r="E687" t="s">
        <v>4239</v>
      </c>
      <c r="F687" t="s">
        <v>1264</v>
      </c>
      <c r="L687" t="s">
        <v>2288</v>
      </c>
      <c r="M687">
        <v>80004979</v>
      </c>
    </row>
    <row r="688" spans="3:13">
      <c r="C688" t="s">
        <v>1460</v>
      </c>
      <c r="D688" t="s">
        <v>1461</v>
      </c>
      <c r="E688" t="s">
        <v>1460</v>
      </c>
      <c r="F688" t="s">
        <v>205</v>
      </c>
      <c r="L688" t="s">
        <v>2298</v>
      </c>
      <c r="M688">
        <v>80004980</v>
      </c>
    </row>
    <row r="689" spans="3:13">
      <c r="C689" t="s">
        <v>2322</v>
      </c>
      <c r="D689" t="s">
        <v>2323</v>
      </c>
      <c r="E689" t="s">
        <v>2322</v>
      </c>
      <c r="F689" t="s">
        <v>205</v>
      </c>
      <c r="L689" t="s">
        <v>2397</v>
      </c>
      <c r="M689">
        <v>80004981</v>
      </c>
    </row>
    <row r="690" spans="3:13">
      <c r="C690" t="s">
        <v>3722</v>
      </c>
      <c r="D690" t="s">
        <v>3723</v>
      </c>
      <c r="E690" t="s">
        <v>3722</v>
      </c>
      <c r="F690" t="s">
        <v>1264</v>
      </c>
      <c r="L690" t="s">
        <v>3644</v>
      </c>
      <c r="M690">
        <v>80004982</v>
      </c>
    </row>
    <row r="691" spans="3:13">
      <c r="C691" t="s">
        <v>2112</v>
      </c>
      <c r="D691" t="s">
        <v>2113</v>
      </c>
      <c r="E691" t="s">
        <v>2112</v>
      </c>
      <c r="F691" t="s">
        <v>205</v>
      </c>
      <c r="L691" t="s">
        <v>3280</v>
      </c>
      <c r="M691">
        <v>80004987</v>
      </c>
    </row>
    <row r="692" spans="3:13">
      <c r="C692" t="s">
        <v>7513</v>
      </c>
      <c r="D692" t="s">
        <v>7514</v>
      </c>
      <c r="E692" t="s">
        <v>7513</v>
      </c>
      <c r="F692" t="s">
        <v>205</v>
      </c>
      <c r="L692" t="s">
        <v>1505</v>
      </c>
      <c r="M692">
        <v>80004988</v>
      </c>
    </row>
    <row r="693" spans="3:13">
      <c r="C693" t="s">
        <v>3534</v>
      </c>
      <c r="D693" t="s">
        <v>3535</v>
      </c>
      <c r="E693" t="s">
        <v>3534</v>
      </c>
      <c r="F693" t="s">
        <v>1367</v>
      </c>
      <c r="L693" t="s">
        <v>3294</v>
      </c>
      <c r="M693">
        <v>80004989</v>
      </c>
    </row>
    <row r="694" spans="3:13">
      <c r="C694" t="s">
        <v>2364</v>
      </c>
      <c r="D694" t="s">
        <v>2365</v>
      </c>
      <c r="E694" t="s">
        <v>2364</v>
      </c>
      <c r="F694" t="s">
        <v>205</v>
      </c>
      <c r="L694" t="s">
        <v>7515</v>
      </c>
      <c r="M694">
        <v>80004990</v>
      </c>
    </row>
    <row r="695" spans="3:13">
      <c r="C695" t="s">
        <v>3107</v>
      </c>
      <c r="D695" t="s">
        <v>3108</v>
      </c>
      <c r="E695" t="s">
        <v>3107</v>
      </c>
      <c r="F695" t="s">
        <v>1396</v>
      </c>
      <c r="L695" t="s">
        <v>3284</v>
      </c>
      <c r="M695">
        <v>80004991</v>
      </c>
    </row>
    <row r="696" spans="3:13">
      <c r="C696" t="s">
        <v>1470</v>
      </c>
      <c r="D696" t="s">
        <v>1471</v>
      </c>
      <c r="E696" t="s">
        <v>1470</v>
      </c>
      <c r="F696" t="s">
        <v>205</v>
      </c>
      <c r="L696" t="s">
        <v>7516</v>
      </c>
      <c r="M696">
        <v>80004992</v>
      </c>
    </row>
    <row r="697" spans="3:13">
      <c r="C697" t="s">
        <v>7517</v>
      </c>
      <c r="D697" t="s">
        <v>7518</v>
      </c>
      <c r="E697" t="s">
        <v>7517</v>
      </c>
      <c r="F697" t="s">
        <v>205</v>
      </c>
      <c r="L697" t="s">
        <v>3215</v>
      </c>
      <c r="M697">
        <v>80004993</v>
      </c>
    </row>
    <row r="698" spans="3:13">
      <c r="C698" t="s">
        <v>2286</v>
      </c>
      <c r="D698" t="s">
        <v>2287</v>
      </c>
      <c r="E698" t="s">
        <v>2286</v>
      </c>
      <c r="F698" t="s">
        <v>1264</v>
      </c>
      <c r="L698" t="s">
        <v>1551</v>
      </c>
      <c r="M698">
        <v>80004994</v>
      </c>
    </row>
    <row r="699" spans="3:13">
      <c r="C699" t="s">
        <v>4266</v>
      </c>
      <c r="D699" t="s">
        <v>1473</v>
      </c>
      <c r="E699" t="s">
        <v>4266</v>
      </c>
      <c r="F699" t="s">
        <v>205</v>
      </c>
      <c r="L699" t="s">
        <v>1631</v>
      </c>
      <c r="M699">
        <v>80004995</v>
      </c>
    </row>
    <row r="700" spans="3:13">
      <c r="C700" t="s">
        <v>7519</v>
      </c>
      <c r="D700" t="s">
        <v>7520</v>
      </c>
      <c r="E700" t="s">
        <v>7519</v>
      </c>
      <c r="F700" t="s">
        <v>1264</v>
      </c>
      <c r="L700" t="s">
        <v>7521</v>
      </c>
      <c r="M700">
        <v>80004996</v>
      </c>
    </row>
    <row r="701" spans="3:13">
      <c r="C701" t="s">
        <v>3336</v>
      </c>
      <c r="D701" t="s">
        <v>3337</v>
      </c>
      <c r="E701" t="s">
        <v>3336</v>
      </c>
      <c r="F701" t="s">
        <v>205</v>
      </c>
      <c r="L701" t="s">
        <v>2106</v>
      </c>
      <c r="M701">
        <v>80004997</v>
      </c>
    </row>
    <row r="702" spans="3:13">
      <c r="C702" t="s">
        <v>2702</v>
      </c>
      <c r="D702" t="s">
        <v>2703</v>
      </c>
      <c r="E702" t="s">
        <v>2702</v>
      </c>
      <c r="F702" t="s">
        <v>1264</v>
      </c>
      <c r="L702" t="s">
        <v>1783</v>
      </c>
      <c r="M702">
        <v>80004998</v>
      </c>
    </row>
    <row r="703" spans="3:13">
      <c r="C703" t="s">
        <v>2437</v>
      </c>
      <c r="D703" t="s">
        <v>2438</v>
      </c>
      <c r="E703" t="s">
        <v>2437</v>
      </c>
      <c r="F703" t="s">
        <v>205</v>
      </c>
      <c r="L703" t="s">
        <v>1462</v>
      </c>
      <c r="M703">
        <v>80004999</v>
      </c>
    </row>
    <row r="704" spans="3:13">
      <c r="C704" t="s">
        <v>3240</v>
      </c>
      <c r="D704" t="s">
        <v>3241</v>
      </c>
      <c r="E704" t="s">
        <v>3240</v>
      </c>
      <c r="F704" t="s">
        <v>1264</v>
      </c>
      <c r="L704" t="s">
        <v>1723</v>
      </c>
      <c r="M704">
        <v>80005000</v>
      </c>
    </row>
    <row r="705" spans="3:13">
      <c r="C705" t="s">
        <v>3378</v>
      </c>
      <c r="D705" t="s">
        <v>3379</v>
      </c>
      <c r="E705" t="s">
        <v>3378</v>
      </c>
      <c r="F705" t="s">
        <v>205</v>
      </c>
      <c r="L705" t="s">
        <v>7522</v>
      </c>
      <c r="M705">
        <v>80005001</v>
      </c>
    </row>
    <row r="706" spans="3:13">
      <c r="C706" t="s">
        <v>1581</v>
      </c>
      <c r="D706" t="s">
        <v>1582</v>
      </c>
      <c r="E706" t="s">
        <v>1581</v>
      </c>
      <c r="F706" t="s">
        <v>205</v>
      </c>
      <c r="L706" t="s">
        <v>7523</v>
      </c>
      <c r="M706">
        <v>80005132</v>
      </c>
    </row>
    <row r="707" spans="3:13">
      <c r="C707" t="s">
        <v>3468</v>
      </c>
      <c r="D707" t="s">
        <v>3469</v>
      </c>
      <c r="E707" t="s">
        <v>3468</v>
      </c>
      <c r="F707" t="s">
        <v>2189</v>
      </c>
      <c r="L707" t="s">
        <v>4859</v>
      </c>
      <c r="M707">
        <v>80005170</v>
      </c>
    </row>
    <row r="708" spans="3:13">
      <c r="C708" t="s">
        <v>4224</v>
      </c>
      <c r="D708" t="s">
        <v>2325</v>
      </c>
      <c r="E708" t="s">
        <v>4224</v>
      </c>
      <c r="F708" t="s">
        <v>1264</v>
      </c>
      <c r="L708" t="s">
        <v>4858</v>
      </c>
      <c r="M708">
        <v>80005171</v>
      </c>
    </row>
    <row r="709" spans="3:13">
      <c r="C709" t="s">
        <v>7392</v>
      </c>
      <c r="D709" t="s">
        <v>7391</v>
      </c>
      <c r="E709" t="s">
        <v>7392</v>
      </c>
      <c r="F709" t="s">
        <v>205</v>
      </c>
      <c r="L709" t="s">
        <v>4857</v>
      </c>
      <c r="M709">
        <v>80005172</v>
      </c>
    </row>
    <row r="710" spans="3:13">
      <c r="C710" t="s">
        <v>3646</v>
      </c>
      <c r="D710" t="s">
        <v>3647</v>
      </c>
      <c r="E710" t="s">
        <v>3646</v>
      </c>
      <c r="F710" t="s">
        <v>1264</v>
      </c>
      <c r="L710" t="s">
        <v>4856</v>
      </c>
      <c r="M710">
        <v>80005173</v>
      </c>
    </row>
    <row r="711" spans="3:13">
      <c r="C711" t="s">
        <v>3380</v>
      </c>
      <c r="D711" t="s">
        <v>3381</v>
      </c>
      <c r="E711" t="s">
        <v>3380</v>
      </c>
      <c r="F711" t="s">
        <v>205</v>
      </c>
      <c r="L711" t="s">
        <v>7524</v>
      </c>
      <c r="M711">
        <v>80005174</v>
      </c>
    </row>
    <row r="712" spans="3:13">
      <c r="C712" t="s">
        <v>1278</v>
      </c>
      <c r="D712" t="s">
        <v>1279</v>
      </c>
      <c r="E712" t="s">
        <v>1278</v>
      </c>
      <c r="F712" t="s">
        <v>1280</v>
      </c>
      <c r="L712" t="s">
        <v>4854</v>
      </c>
      <c r="M712">
        <v>80005176</v>
      </c>
    </row>
    <row r="713" spans="3:13">
      <c r="C713">
        <v>0</v>
      </c>
      <c r="D713" t="s">
        <v>7525</v>
      </c>
      <c r="E713">
        <v>0</v>
      </c>
      <c r="F713" t="s">
        <v>205</v>
      </c>
      <c r="L713" t="s">
        <v>7526</v>
      </c>
      <c r="M713">
        <v>80005180</v>
      </c>
    </row>
    <row r="714" spans="3:13">
      <c r="C714" t="s">
        <v>3150</v>
      </c>
      <c r="D714" t="s">
        <v>3151</v>
      </c>
      <c r="E714" t="s">
        <v>3150</v>
      </c>
      <c r="F714" t="s">
        <v>1418</v>
      </c>
      <c r="L714" t="s">
        <v>7527</v>
      </c>
      <c r="M714">
        <v>80005177</v>
      </c>
    </row>
    <row r="715" spans="3:13">
      <c r="C715" t="s">
        <v>3648</v>
      </c>
      <c r="D715" t="s">
        <v>3649</v>
      </c>
      <c r="E715" t="s">
        <v>3648</v>
      </c>
      <c r="F715" t="s">
        <v>205</v>
      </c>
      <c r="L715" t="s">
        <v>7528</v>
      </c>
      <c r="M715">
        <v>80005181</v>
      </c>
    </row>
    <row r="716" spans="3:13">
      <c r="C716" t="s">
        <v>3109</v>
      </c>
      <c r="D716" t="s">
        <v>3110</v>
      </c>
      <c r="E716" t="s">
        <v>3109</v>
      </c>
      <c r="F716" t="s">
        <v>1396</v>
      </c>
      <c r="L716" t="s">
        <v>4849</v>
      </c>
      <c r="M716">
        <v>80005179</v>
      </c>
    </row>
    <row r="717" spans="3:13">
      <c r="C717" t="s">
        <v>2740</v>
      </c>
      <c r="D717" t="s">
        <v>2741</v>
      </c>
      <c r="E717" t="s">
        <v>2740</v>
      </c>
      <c r="F717" t="s">
        <v>2742</v>
      </c>
    </row>
    <row r="718" spans="3:13">
      <c r="C718" t="s">
        <v>7529</v>
      </c>
      <c r="D718" t="s">
        <v>1776</v>
      </c>
      <c r="E718" t="s">
        <v>7529</v>
      </c>
      <c r="F718" t="s">
        <v>205</v>
      </c>
    </row>
    <row r="719" spans="3:13">
      <c r="C719" t="s">
        <v>7530</v>
      </c>
      <c r="D719" t="s">
        <v>3618</v>
      </c>
      <c r="E719" t="s">
        <v>7530</v>
      </c>
      <c r="F719" t="s">
        <v>205</v>
      </c>
    </row>
    <row r="720" spans="3:13">
      <c r="C720" t="s">
        <v>4264</v>
      </c>
      <c r="D720" t="s">
        <v>2760</v>
      </c>
      <c r="E720" t="s">
        <v>4264</v>
      </c>
      <c r="F720" t="s">
        <v>205</v>
      </c>
    </row>
    <row r="721" spans="3:6">
      <c r="C721" t="s">
        <v>2118</v>
      </c>
      <c r="D721" t="s">
        <v>2119</v>
      </c>
      <c r="E721" t="s">
        <v>2118</v>
      </c>
      <c r="F721" t="s">
        <v>205</v>
      </c>
    </row>
    <row r="722" spans="3:6">
      <c r="C722" t="s">
        <v>3540</v>
      </c>
      <c r="D722" t="s">
        <v>3541</v>
      </c>
      <c r="E722" t="s">
        <v>3540</v>
      </c>
      <c r="F722" t="s">
        <v>1500</v>
      </c>
    </row>
    <row r="723" spans="3:6">
      <c r="C723" t="s">
        <v>2994</v>
      </c>
      <c r="D723" t="s">
        <v>2995</v>
      </c>
      <c r="E723" t="s">
        <v>2994</v>
      </c>
      <c r="F723" t="s">
        <v>205</v>
      </c>
    </row>
    <row r="724" spans="3:6">
      <c r="C724" t="s">
        <v>3726</v>
      </c>
      <c r="D724" t="s">
        <v>3727</v>
      </c>
      <c r="E724" t="s">
        <v>3726</v>
      </c>
      <c r="F724" t="s">
        <v>205</v>
      </c>
    </row>
    <row r="725" spans="3:6">
      <c r="C725" t="s">
        <v>3251</v>
      </c>
      <c r="D725" t="s">
        <v>3252</v>
      </c>
      <c r="E725" t="s">
        <v>3251</v>
      </c>
      <c r="F725" t="s">
        <v>205</v>
      </c>
    </row>
    <row r="726" spans="3:6">
      <c r="C726" t="s">
        <v>1372</v>
      </c>
      <c r="D726" t="s">
        <v>1373</v>
      </c>
      <c r="E726" t="s">
        <v>1372</v>
      </c>
      <c r="F726" t="s">
        <v>205</v>
      </c>
    </row>
    <row r="727" spans="3:6">
      <c r="C727" t="s">
        <v>7531</v>
      </c>
      <c r="D727" t="s">
        <v>3620</v>
      </c>
      <c r="E727" t="s">
        <v>7531</v>
      </c>
      <c r="F727" t="s">
        <v>205</v>
      </c>
    </row>
    <row r="728" spans="3:6">
      <c r="C728" t="s">
        <v>3138</v>
      </c>
      <c r="D728" t="s">
        <v>7532</v>
      </c>
      <c r="E728" t="s">
        <v>3138</v>
      </c>
      <c r="F728" t="s">
        <v>1396</v>
      </c>
    </row>
    <row r="729" spans="3:6">
      <c r="C729" t="s">
        <v>3080</v>
      </c>
      <c r="D729" t="s">
        <v>3081</v>
      </c>
      <c r="E729" t="s">
        <v>3080</v>
      </c>
      <c r="F729" t="s">
        <v>1264</v>
      </c>
    </row>
    <row r="730" spans="3:6">
      <c r="C730" t="s">
        <v>2789</v>
      </c>
      <c r="D730" t="s">
        <v>2790</v>
      </c>
      <c r="E730" t="s">
        <v>2789</v>
      </c>
      <c r="F730" t="s">
        <v>2791</v>
      </c>
    </row>
    <row r="731" spans="3:6">
      <c r="C731" t="s">
        <v>1613</v>
      </c>
      <c r="D731" t="s">
        <v>1614</v>
      </c>
      <c r="E731" t="s">
        <v>1613</v>
      </c>
      <c r="F731" t="s">
        <v>205</v>
      </c>
    </row>
    <row r="732" spans="3:6">
      <c r="C732" t="s">
        <v>4184</v>
      </c>
      <c r="D732" t="s">
        <v>3413</v>
      </c>
      <c r="E732" t="s">
        <v>4184</v>
      </c>
      <c r="F732" t="s">
        <v>205</v>
      </c>
    </row>
    <row r="733" spans="3:6">
      <c r="C733" t="s">
        <v>1615</v>
      </c>
      <c r="D733" t="s">
        <v>1616</v>
      </c>
      <c r="E733" t="s">
        <v>1615</v>
      </c>
      <c r="F733" t="s">
        <v>205</v>
      </c>
    </row>
    <row r="734" spans="3:6">
      <c r="C734" t="s">
        <v>7533</v>
      </c>
      <c r="D734" t="s">
        <v>7534</v>
      </c>
      <c r="E734" t="s">
        <v>7533</v>
      </c>
      <c r="F734" t="s">
        <v>205</v>
      </c>
    </row>
    <row r="735" spans="3:6">
      <c r="C735" t="s">
        <v>2274</v>
      </c>
      <c r="D735" t="s">
        <v>2275</v>
      </c>
      <c r="E735" t="s">
        <v>2274</v>
      </c>
      <c r="F735" t="s">
        <v>1264</v>
      </c>
    </row>
    <row r="736" spans="3:6">
      <c r="C736" t="s">
        <v>3436</v>
      </c>
      <c r="D736" t="s">
        <v>3437</v>
      </c>
      <c r="E736" t="s">
        <v>3436</v>
      </c>
      <c r="F736" t="s">
        <v>1264</v>
      </c>
    </row>
    <row r="737" spans="3:6">
      <c r="C737" t="s">
        <v>2382</v>
      </c>
      <c r="D737" t="s">
        <v>2383</v>
      </c>
      <c r="E737" t="s">
        <v>2382</v>
      </c>
      <c r="F737" t="s">
        <v>1264</v>
      </c>
    </row>
    <row r="738" spans="3:6">
      <c r="C738" t="s">
        <v>2332</v>
      </c>
      <c r="D738" t="s">
        <v>2333</v>
      </c>
      <c r="E738" t="s">
        <v>2332</v>
      </c>
      <c r="F738" t="s">
        <v>1264</v>
      </c>
    </row>
    <row r="739" spans="3:6">
      <c r="C739" t="s">
        <v>4255</v>
      </c>
      <c r="D739" t="s">
        <v>1620</v>
      </c>
      <c r="E739" t="s">
        <v>4255</v>
      </c>
      <c r="F739" t="s">
        <v>205</v>
      </c>
    </row>
    <row r="740" spans="3:6">
      <c r="C740" t="s">
        <v>3513</v>
      </c>
      <c r="D740" t="s">
        <v>3514</v>
      </c>
      <c r="E740" t="s">
        <v>3513</v>
      </c>
      <c r="F740" t="s">
        <v>2025</v>
      </c>
    </row>
    <row r="741" spans="3:6">
      <c r="C741" t="s">
        <v>2334</v>
      </c>
      <c r="D741" t="s">
        <v>2335</v>
      </c>
      <c r="E741" t="s">
        <v>2334</v>
      </c>
      <c r="F741" t="s">
        <v>1396</v>
      </c>
    </row>
    <row r="742" spans="3:6">
      <c r="C742" t="s">
        <v>4290</v>
      </c>
      <c r="D742" t="s">
        <v>3035</v>
      </c>
      <c r="E742" t="s">
        <v>4290</v>
      </c>
      <c r="F742" t="s">
        <v>1264</v>
      </c>
    </row>
    <row r="743" spans="3:6">
      <c r="C743" t="s">
        <v>7535</v>
      </c>
      <c r="D743" t="s">
        <v>2999</v>
      </c>
      <c r="E743" t="s">
        <v>7535</v>
      </c>
      <c r="F743" t="s">
        <v>205</v>
      </c>
    </row>
    <row r="744" spans="3:6">
      <c r="C744" t="s">
        <v>3732</v>
      </c>
      <c r="D744" t="s">
        <v>3733</v>
      </c>
      <c r="E744" t="s">
        <v>3732</v>
      </c>
      <c r="F744" t="s">
        <v>1264</v>
      </c>
    </row>
    <row r="745" spans="3:6">
      <c r="C745" t="s">
        <v>3444</v>
      </c>
      <c r="D745" t="s">
        <v>3445</v>
      </c>
      <c r="E745" t="s">
        <v>3444</v>
      </c>
      <c r="F745" t="s">
        <v>205</v>
      </c>
    </row>
    <row r="746" spans="3:6">
      <c r="C746" t="s">
        <v>7536</v>
      </c>
      <c r="D746" t="s">
        <v>1413</v>
      </c>
      <c r="E746" t="s">
        <v>7536</v>
      </c>
      <c r="F746" t="s">
        <v>205</v>
      </c>
    </row>
    <row r="747" spans="3:6">
      <c r="C747" t="s">
        <v>3432</v>
      </c>
      <c r="D747" t="s">
        <v>4178</v>
      </c>
      <c r="E747" t="s">
        <v>3432</v>
      </c>
      <c r="F747" t="s">
        <v>205</v>
      </c>
    </row>
    <row r="748" spans="3:6">
      <c r="C748" t="s">
        <v>7537</v>
      </c>
      <c r="D748" t="s">
        <v>7538</v>
      </c>
      <c r="E748" t="s">
        <v>7537</v>
      </c>
      <c r="F748" t="s">
        <v>205</v>
      </c>
    </row>
    <row r="749" spans="3:6">
      <c r="C749" t="s">
        <v>2815</v>
      </c>
      <c r="D749" t="s">
        <v>2816</v>
      </c>
      <c r="E749" t="s">
        <v>2815</v>
      </c>
      <c r="F749" t="s">
        <v>1264</v>
      </c>
    </row>
    <row r="750" spans="3:6">
      <c r="C750" t="s">
        <v>3267</v>
      </c>
      <c r="D750" t="s">
        <v>3268</v>
      </c>
      <c r="E750" t="s">
        <v>3267</v>
      </c>
      <c r="F750" t="s">
        <v>205</v>
      </c>
    </row>
    <row r="751" spans="3:6">
      <c r="C751" t="s">
        <v>3612</v>
      </c>
      <c r="D751" t="s">
        <v>3613</v>
      </c>
      <c r="E751" t="s">
        <v>3612</v>
      </c>
      <c r="F751" t="s">
        <v>1264</v>
      </c>
    </row>
    <row r="752" spans="3:6">
      <c r="C752" t="s">
        <v>7539</v>
      </c>
      <c r="D752" t="s">
        <v>3272</v>
      </c>
      <c r="E752" t="s">
        <v>7539</v>
      </c>
      <c r="F752" t="s">
        <v>205</v>
      </c>
    </row>
    <row r="753" spans="3:6">
      <c r="C753" t="s">
        <v>3038</v>
      </c>
      <c r="D753" t="s">
        <v>3039</v>
      </c>
      <c r="E753" t="s">
        <v>3038</v>
      </c>
      <c r="F753" t="s">
        <v>1367</v>
      </c>
    </row>
    <row r="754" spans="3:6">
      <c r="C754" t="s">
        <v>3344</v>
      </c>
      <c r="D754" t="s">
        <v>3345</v>
      </c>
      <c r="E754" t="s">
        <v>3344</v>
      </c>
      <c r="F754" t="s">
        <v>205</v>
      </c>
    </row>
    <row r="755" spans="3:6">
      <c r="C755" t="s">
        <v>3116</v>
      </c>
      <c r="D755" t="s">
        <v>3117</v>
      </c>
      <c r="E755" t="s">
        <v>3116</v>
      </c>
      <c r="F755" t="s">
        <v>1418</v>
      </c>
    </row>
    <row r="756" spans="3:6">
      <c r="C756" t="s">
        <v>2130</v>
      </c>
      <c r="D756" t="s">
        <v>2131</v>
      </c>
      <c r="E756" t="s">
        <v>2130</v>
      </c>
      <c r="F756" t="s">
        <v>205</v>
      </c>
    </row>
    <row r="757" spans="3:6">
      <c r="C757" t="s">
        <v>4018</v>
      </c>
      <c r="D757" t="s">
        <v>4019</v>
      </c>
      <c r="E757" t="s">
        <v>4018</v>
      </c>
      <c r="F757" t="s">
        <v>1264</v>
      </c>
    </row>
    <row r="758" spans="3:6">
      <c r="C758" t="s">
        <v>1940</v>
      </c>
      <c r="D758" t="s">
        <v>1941</v>
      </c>
      <c r="E758" t="s">
        <v>1940</v>
      </c>
      <c r="F758" t="s">
        <v>1367</v>
      </c>
    </row>
    <row r="759" spans="3:6">
      <c r="C759" t="s">
        <v>1414</v>
      </c>
      <c r="D759" t="s">
        <v>1415</v>
      </c>
      <c r="E759" t="s">
        <v>1414</v>
      </c>
      <c r="F759" t="s">
        <v>1396</v>
      </c>
    </row>
    <row r="760" spans="3:6">
      <c r="C760" t="s">
        <v>7540</v>
      </c>
      <c r="D760" t="s">
        <v>4633</v>
      </c>
      <c r="E760" t="s">
        <v>7540</v>
      </c>
      <c r="F760" t="s">
        <v>1476</v>
      </c>
    </row>
    <row r="761" spans="3:6">
      <c r="C761" t="s">
        <v>3346</v>
      </c>
      <c r="D761" t="s">
        <v>3347</v>
      </c>
      <c r="E761" t="s">
        <v>3346</v>
      </c>
      <c r="F761" t="s">
        <v>205</v>
      </c>
    </row>
    <row r="762" spans="3:6">
      <c r="C762" t="s">
        <v>7541</v>
      </c>
      <c r="D762" t="s">
        <v>7542</v>
      </c>
      <c r="E762" t="s">
        <v>7541</v>
      </c>
      <c r="F762" t="s">
        <v>205</v>
      </c>
    </row>
    <row r="763" spans="3:6">
      <c r="C763" t="s">
        <v>4104</v>
      </c>
      <c r="D763" t="s">
        <v>3041</v>
      </c>
      <c r="E763" t="s">
        <v>4104</v>
      </c>
      <c r="F763" t="s">
        <v>1418</v>
      </c>
    </row>
    <row r="764" spans="3:6">
      <c r="C764" t="s">
        <v>2390</v>
      </c>
      <c r="D764" t="s">
        <v>2389</v>
      </c>
      <c r="E764" t="s">
        <v>2390</v>
      </c>
      <c r="F764" t="s">
        <v>1264</v>
      </c>
    </row>
    <row r="765" spans="3:6">
      <c r="C765" t="s">
        <v>3084</v>
      </c>
      <c r="D765" t="s">
        <v>3085</v>
      </c>
      <c r="E765" t="s">
        <v>3084</v>
      </c>
      <c r="F765" t="s">
        <v>1418</v>
      </c>
    </row>
    <row r="766" spans="3:6">
      <c r="C766" t="s">
        <v>7543</v>
      </c>
      <c r="D766" t="s">
        <v>6041</v>
      </c>
      <c r="E766" t="s">
        <v>7543</v>
      </c>
      <c r="F766" t="s">
        <v>1264</v>
      </c>
    </row>
    <row r="767" spans="3:6">
      <c r="C767" t="s">
        <v>7544</v>
      </c>
      <c r="D767" t="s">
        <v>3003</v>
      </c>
      <c r="E767" t="s">
        <v>7544</v>
      </c>
      <c r="F767" t="s">
        <v>1264</v>
      </c>
    </row>
    <row r="768" spans="3:6">
      <c r="C768" t="s">
        <v>7545</v>
      </c>
      <c r="D768" t="s">
        <v>4723</v>
      </c>
      <c r="E768" t="s">
        <v>7545</v>
      </c>
      <c r="F768" t="s">
        <v>205</v>
      </c>
    </row>
    <row r="769" spans="3:6">
      <c r="C769" t="s">
        <v>7546</v>
      </c>
      <c r="D769" t="s">
        <v>7547</v>
      </c>
      <c r="E769" t="s">
        <v>7546</v>
      </c>
      <c r="F769" t="s">
        <v>205</v>
      </c>
    </row>
    <row r="770" spans="3:6">
      <c r="C770" t="s">
        <v>2466</v>
      </c>
      <c r="D770" t="s">
        <v>2467</v>
      </c>
      <c r="E770" t="s">
        <v>2466</v>
      </c>
      <c r="F770" t="s">
        <v>1367</v>
      </c>
    </row>
    <row r="771" spans="3:6">
      <c r="C771" t="s">
        <v>2182</v>
      </c>
      <c r="D771" t="s">
        <v>2183</v>
      </c>
      <c r="E771" t="s">
        <v>2182</v>
      </c>
      <c r="F771" t="s">
        <v>1396</v>
      </c>
    </row>
    <row r="772" spans="3:6">
      <c r="C772" t="s">
        <v>1639</v>
      </c>
      <c r="D772" t="s">
        <v>1640</v>
      </c>
      <c r="E772" t="s">
        <v>1639</v>
      </c>
      <c r="F772" t="s">
        <v>205</v>
      </c>
    </row>
    <row r="773" spans="3:6">
      <c r="C773" t="s">
        <v>1399</v>
      </c>
      <c r="D773" t="s">
        <v>1400</v>
      </c>
      <c r="E773" t="s">
        <v>1399</v>
      </c>
      <c r="F773" t="s">
        <v>205</v>
      </c>
    </row>
    <row r="774" spans="3:6">
      <c r="C774" t="s">
        <v>3418</v>
      </c>
      <c r="D774" t="s">
        <v>3419</v>
      </c>
      <c r="E774" t="s">
        <v>3418</v>
      </c>
      <c r="F774" t="s">
        <v>1888</v>
      </c>
    </row>
    <row r="775" spans="3:6">
      <c r="C775" t="s">
        <v>7548</v>
      </c>
      <c r="D775" t="s">
        <v>3447</v>
      </c>
      <c r="E775" t="s">
        <v>7548</v>
      </c>
      <c r="F775" t="s">
        <v>205</v>
      </c>
    </row>
    <row r="776" spans="3:6">
      <c r="C776" t="s">
        <v>2974</v>
      </c>
      <c r="D776" t="s">
        <v>2975</v>
      </c>
      <c r="E776" t="s">
        <v>2974</v>
      </c>
      <c r="F776" t="s">
        <v>1264</v>
      </c>
    </row>
    <row r="777" spans="3:6">
      <c r="C777" t="s">
        <v>7549</v>
      </c>
      <c r="D777" t="s">
        <v>7550</v>
      </c>
      <c r="E777" t="s">
        <v>7549</v>
      </c>
      <c r="F777" t="s">
        <v>1264</v>
      </c>
    </row>
    <row r="778" spans="3:6">
      <c r="C778" t="s">
        <v>7551</v>
      </c>
      <c r="D778" t="s">
        <v>2050</v>
      </c>
      <c r="E778" t="s">
        <v>7551</v>
      </c>
      <c r="F778" t="s">
        <v>205</v>
      </c>
    </row>
    <row r="779" spans="3:6">
      <c r="C779" t="s">
        <v>1643</v>
      </c>
      <c r="D779" t="s">
        <v>1644</v>
      </c>
      <c r="E779" t="s">
        <v>1643</v>
      </c>
      <c r="F779" t="s">
        <v>205</v>
      </c>
    </row>
    <row r="780" spans="3:6">
      <c r="C780" t="s">
        <v>3044</v>
      </c>
      <c r="D780" t="s">
        <v>3045</v>
      </c>
      <c r="E780" t="s">
        <v>3044</v>
      </c>
      <c r="F780" t="s">
        <v>1338</v>
      </c>
    </row>
    <row r="781" spans="3:6">
      <c r="C781" t="s">
        <v>3386</v>
      </c>
      <c r="D781" t="s">
        <v>3387</v>
      </c>
      <c r="E781" t="s">
        <v>3386</v>
      </c>
      <c r="F781" t="s">
        <v>205</v>
      </c>
    </row>
    <row r="782" spans="3:6">
      <c r="C782" t="s">
        <v>7552</v>
      </c>
      <c r="D782" t="s">
        <v>2850</v>
      </c>
      <c r="E782" t="s">
        <v>7552</v>
      </c>
      <c r="F782" t="s">
        <v>1264</v>
      </c>
    </row>
    <row r="783" spans="3:6">
      <c r="C783" t="s">
        <v>1647</v>
      </c>
      <c r="D783" t="s">
        <v>1648</v>
      </c>
      <c r="E783" t="s">
        <v>1647</v>
      </c>
      <c r="F783" t="s">
        <v>205</v>
      </c>
    </row>
    <row r="784" spans="3:6">
      <c r="C784" t="s">
        <v>2336</v>
      </c>
      <c r="D784" t="s">
        <v>2337</v>
      </c>
      <c r="E784" t="s">
        <v>2336</v>
      </c>
      <c r="F784" t="s">
        <v>205</v>
      </c>
    </row>
    <row r="785" spans="3:6">
      <c r="C785" t="s">
        <v>7553</v>
      </c>
      <c r="D785" t="s">
        <v>2859</v>
      </c>
      <c r="E785" t="s">
        <v>7553</v>
      </c>
      <c r="F785" t="s">
        <v>205</v>
      </c>
    </row>
    <row r="786" spans="3:6">
      <c r="C786" t="s">
        <v>1652</v>
      </c>
      <c r="D786" t="s">
        <v>1653</v>
      </c>
      <c r="E786" t="s">
        <v>1652</v>
      </c>
      <c r="F786" t="s">
        <v>205</v>
      </c>
    </row>
    <row r="787" spans="3:6">
      <c r="C787" t="s">
        <v>7554</v>
      </c>
      <c r="D787" t="s">
        <v>7555</v>
      </c>
      <c r="E787" t="s">
        <v>7554</v>
      </c>
      <c r="F787" t="s">
        <v>1264</v>
      </c>
    </row>
    <row r="788" spans="3:6">
      <c r="C788" t="s">
        <v>7556</v>
      </c>
      <c r="D788" t="s">
        <v>4678</v>
      </c>
      <c r="E788" t="s">
        <v>7556</v>
      </c>
      <c r="F788" t="s">
        <v>1367</v>
      </c>
    </row>
    <row r="789" spans="3:6">
      <c r="C789" t="s">
        <v>2102</v>
      </c>
      <c r="D789" t="s">
        <v>2103</v>
      </c>
      <c r="E789" t="s">
        <v>2102</v>
      </c>
      <c r="F789" t="s">
        <v>1264</v>
      </c>
    </row>
    <row r="790" spans="3:6">
      <c r="C790" t="s">
        <v>4190</v>
      </c>
      <c r="D790" t="s">
        <v>4191</v>
      </c>
      <c r="E790" t="s">
        <v>4190</v>
      </c>
      <c r="F790" t="s">
        <v>1264</v>
      </c>
    </row>
    <row r="791" spans="3:6">
      <c r="C791" t="s">
        <v>3185</v>
      </c>
      <c r="D791" t="s">
        <v>3186</v>
      </c>
      <c r="E791" t="s">
        <v>3185</v>
      </c>
      <c r="F791" t="s">
        <v>1264</v>
      </c>
    </row>
    <row r="792" spans="3:6">
      <c r="C792" t="s">
        <v>2254</v>
      </c>
      <c r="D792" t="s">
        <v>2255</v>
      </c>
      <c r="E792" t="s">
        <v>2254</v>
      </c>
      <c r="F792" t="s">
        <v>205</v>
      </c>
    </row>
    <row r="793" spans="3:6">
      <c r="C793" t="s">
        <v>2877</v>
      </c>
      <c r="D793" t="s">
        <v>2878</v>
      </c>
      <c r="E793" t="s">
        <v>2877</v>
      </c>
      <c r="F793" t="s">
        <v>1280</v>
      </c>
    </row>
    <row r="794" spans="3:6">
      <c r="C794" t="s">
        <v>3622</v>
      </c>
      <c r="D794" t="s">
        <v>3623</v>
      </c>
      <c r="E794" t="s">
        <v>3622</v>
      </c>
      <c r="F794" t="s">
        <v>205</v>
      </c>
    </row>
    <row r="795" spans="3:6">
      <c r="C795" t="s">
        <v>3354</v>
      </c>
      <c r="D795" t="s">
        <v>3355</v>
      </c>
      <c r="E795" t="s">
        <v>3354</v>
      </c>
      <c r="F795" t="s">
        <v>1280</v>
      </c>
    </row>
    <row r="796" spans="3:6">
      <c r="C796" t="s">
        <v>3589</v>
      </c>
      <c r="D796" t="s">
        <v>3590</v>
      </c>
      <c r="E796" t="s">
        <v>3589</v>
      </c>
      <c r="F796" t="s">
        <v>205</v>
      </c>
    </row>
    <row r="797" spans="3:6">
      <c r="C797" t="s">
        <v>7557</v>
      </c>
      <c r="D797" t="s">
        <v>7121</v>
      </c>
      <c r="E797" t="s">
        <v>7557</v>
      </c>
      <c r="F797" t="s">
        <v>1396</v>
      </c>
    </row>
    <row r="798" spans="3:6">
      <c r="C798" t="s">
        <v>3420</v>
      </c>
      <c r="D798" t="s">
        <v>3421</v>
      </c>
      <c r="E798" t="s">
        <v>3420</v>
      </c>
      <c r="F798" t="s">
        <v>1264</v>
      </c>
    </row>
    <row r="799" spans="3:6">
      <c r="C799" t="s">
        <v>2881</v>
      </c>
      <c r="D799" t="s">
        <v>2882</v>
      </c>
      <c r="E799" t="s">
        <v>2881</v>
      </c>
      <c r="F799" t="s">
        <v>205</v>
      </c>
    </row>
    <row r="800" spans="3:6">
      <c r="C800" t="s">
        <v>1662</v>
      </c>
      <c r="D800" t="s">
        <v>1663</v>
      </c>
      <c r="E800" t="s">
        <v>1662</v>
      </c>
      <c r="F800" t="s">
        <v>205</v>
      </c>
    </row>
    <row r="801" spans="3:6">
      <c r="C801" t="s">
        <v>1491</v>
      </c>
      <c r="D801" t="s">
        <v>1492</v>
      </c>
      <c r="E801" t="s">
        <v>1491</v>
      </c>
      <c r="F801" t="s">
        <v>205</v>
      </c>
    </row>
    <row r="802" spans="3:6">
      <c r="C802" t="s">
        <v>7558</v>
      </c>
      <c r="D802" t="s">
        <v>3562</v>
      </c>
      <c r="E802" t="s">
        <v>7558</v>
      </c>
      <c r="F802" t="s">
        <v>1264</v>
      </c>
    </row>
    <row r="803" spans="3:6">
      <c r="C803" t="s">
        <v>7559</v>
      </c>
      <c r="D803" t="s">
        <v>5780</v>
      </c>
      <c r="E803" t="s">
        <v>7559</v>
      </c>
      <c r="F803" t="s">
        <v>205</v>
      </c>
    </row>
    <row r="804" spans="3:6">
      <c r="C804" t="s">
        <v>7560</v>
      </c>
      <c r="D804" t="s">
        <v>2339</v>
      </c>
      <c r="E804" t="s">
        <v>7560</v>
      </c>
      <c r="F804" t="s">
        <v>205</v>
      </c>
    </row>
    <row r="805" spans="3:6">
      <c r="C805" t="s">
        <v>1839</v>
      </c>
      <c r="D805" t="s">
        <v>1840</v>
      </c>
      <c r="E805" t="s">
        <v>1839</v>
      </c>
      <c r="F805" t="s">
        <v>205</v>
      </c>
    </row>
    <row r="806" spans="3:6">
      <c r="C806" t="s">
        <v>7561</v>
      </c>
      <c r="D806" t="s">
        <v>7562</v>
      </c>
      <c r="E806" t="s">
        <v>7561</v>
      </c>
      <c r="F806" t="s">
        <v>205</v>
      </c>
    </row>
    <row r="807" spans="3:6">
      <c r="C807" t="s">
        <v>1664</v>
      </c>
      <c r="D807" t="s">
        <v>1665</v>
      </c>
      <c r="E807" t="s">
        <v>1664</v>
      </c>
      <c r="F807" t="s">
        <v>1264</v>
      </c>
    </row>
    <row r="808" spans="3:6">
      <c r="C808" t="s">
        <v>2234</v>
      </c>
      <c r="D808" t="s">
        <v>2235</v>
      </c>
      <c r="E808" t="s">
        <v>2234</v>
      </c>
      <c r="F808" t="s">
        <v>205</v>
      </c>
    </row>
    <row r="809" spans="3:6">
      <c r="C809" t="s">
        <v>2340</v>
      </c>
      <c r="D809" t="s">
        <v>2341</v>
      </c>
      <c r="E809" t="s">
        <v>2340</v>
      </c>
      <c r="F809" t="s">
        <v>205</v>
      </c>
    </row>
    <row r="810" spans="3:6">
      <c r="C810" t="s">
        <v>2399</v>
      </c>
      <c r="D810" t="s">
        <v>4651</v>
      </c>
      <c r="E810" t="s">
        <v>2399</v>
      </c>
      <c r="F810" t="s">
        <v>1280</v>
      </c>
    </row>
    <row r="811" spans="3:6">
      <c r="C811" t="s">
        <v>3356</v>
      </c>
      <c r="D811" t="s">
        <v>3357</v>
      </c>
      <c r="E811" t="s">
        <v>3356</v>
      </c>
      <c r="F811" t="s">
        <v>205</v>
      </c>
    </row>
    <row r="812" spans="3:6">
      <c r="C812" t="s">
        <v>1953</v>
      </c>
      <c r="D812" t="s">
        <v>1954</v>
      </c>
      <c r="E812" t="s">
        <v>1953</v>
      </c>
      <c r="F812" t="s">
        <v>205</v>
      </c>
    </row>
    <row r="813" spans="3:6">
      <c r="C813" t="s">
        <v>7563</v>
      </c>
      <c r="D813" t="s">
        <v>4653</v>
      </c>
      <c r="E813" t="s">
        <v>7563</v>
      </c>
      <c r="F813" t="s">
        <v>1264</v>
      </c>
    </row>
    <row r="814" spans="3:6">
      <c r="C814" t="s">
        <v>2523</v>
      </c>
      <c r="D814" t="s">
        <v>2524</v>
      </c>
      <c r="E814" t="s">
        <v>2523</v>
      </c>
      <c r="F814" t="s">
        <v>1418</v>
      </c>
    </row>
    <row r="815" spans="3:6">
      <c r="C815" t="s">
        <v>1848</v>
      </c>
      <c r="D815" t="s">
        <v>1849</v>
      </c>
      <c r="E815" t="s">
        <v>1848</v>
      </c>
      <c r="F815" t="s">
        <v>1418</v>
      </c>
    </row>
    <row r="816" spans="3:6">
      <c r="C816" t="s">
        <v>3056</v>
      </c>
      <c r="D816" t="s">
        <v>3057</v>
      </c>
      <c r="E816" t="s">
        <v>3056</v>
      </c>
      <c r="F816" t="s">
        <v>1367</v>
      </c>
    </row>
    <row r="817" spans="3:6">
      <c r="C817" t="s">
        <v>4280</v>
      </c>
      <c r="D817" t="s">
        <v>1393</v>
      </c>
      <c r="E817" t="s">
        <v>4280</v>
      </c>
      <c r="F817" t="s">
        <v>205</v>
      </c>
    </row>
    <row r="818" spans="3:6">
      <c r="C818" t="s">
        <v>7564</v>
      </c>
      <c r="D818" t="s">
        <v>7565</v>
      </c>
      <c r="E818" t="s">
        <v>7564</v>
      </c>
      <c r="F818" t="s">
        <v>205</v>
      </c>
    </row>
    <row r="819" spans="3:6">
      <c r="C819" t="s">
        <v>2126</v>
      </c>
      <c r="D819" t="s">
        <v>7566</v>
      </c>
      <c r="E819" t="s">
        <v>2126</v>
      </c>
      <c r="F819" t="s">
        <v>1418</v>
      </c>
    </row>
    <row r="820" spans="3:6">
      <c r="C820" t="s">
        <v>2017</v>
      </c>
      <c r="D820" t="s">
        <v>2018</v>
      </c>
      <c r="E820" t="s">
        <v>2017</v>
      </c>
      <c r="F820" t="s">
        <v>1264</v>
      </c>
    </row>
    <row r="821" spans="3:6">
      <c r="C821" t="s">
        <v>3306</v>
      </c>
      <c r="D821" t="s">
        <v>3307</v>
      </c>
      <c r="E821" t="s">
        <v>3306</v>
      </c>
      <c r="F821" t="s">
        <v>205</v>
      </c>
    </row>
    <row r="822" spans="3:6">
      <c r="C822" t="s">
        <v>3478</v>
      </c>
      <c r="D822" t="s">
        <v>3479</v>
      </c>
      <c r="E822" t="s">
        <v>3478</v>
      </c>
      <c r="F822" t="s">
        <v>205</v>
      </c>
    </row>
    <row r="823" spans="3:6">
      <c r="C823" t="s">
        <v>7567</v>
      </c>
      <c r="D823" t="s">
        <v>7568</v>
      </c>
      <c r="E823" t="s">
        <v>7567</v>
      </c>
      <c r="F823" t="s">
        <v>205</v>
      </c>
    </row>
    <row r="824" spans="3:6">
      <c r="C824" t="s">
        <v>2064</v>
      </c>
      <c r="D824" t="s">
        <v>925</v>
      </c>
      <c r="E824" t="s">
        <v>2064</v>
      </c>
      <c r="F824" t="s">
        <v>1264</v>
      </c>
    </row>
    <row r="825" spans="3:6">
      <c r="C825" t="s">
        <v>2210</v>
      </c>
      <c r="D825" t="s">
        <v>2211</v>
      </c>
      <c r="E825" t="s">
        <v>2210</v>
      </c>
      <c r="F825" t="s">
        <v>1396</v>
      </c>
    </row>
    <row r="826" spans="3:6">
      <c r="C826" t="s">
        <v>7569</v>
      </c>
      <c r="D826" t="s">
        <v>2263</v>
      </c>
      <c r="E826" t="s">
        <v>7569</v>
      </c>
      <c r="F826" t="s">
        <v>205</v>
      </c>
    </row>
    <row r="827" spans="3:6">
      <c r="C827" t="s">
        <v>4206</v>
      </c>
      <c r="D827" t="s">
        <v>2966</v>
      </c>
      <c r="E827" t="s">
        <v>4206</v>
      </c>
      <c r="F827" t="s">
        <v>205</v>
      </c>
    </row>
    <row r="828" spans="3:6">
      <c r="C828" t="s">
        <v>3563</v>
      </c>
      <c r="D828" t="s">
        <v>3564</v>
      </c>
      <c r="E828" t="s">
        <v>3563</v>
      </c>
      <c r="F828" t="s">
        <v>205</v>
      </c>
    </row>
    <row r="829" spans="3:6">
      <c r="C829" t="s">
        <v>2150</v>
      </c>
      <c r="D829" t="s">
        <v>2151</v>
      </c>
      <c r="E829" t="s">
        <v>2150</v>
      </c>
      <c r="F829" t="s">
        <v>1264</v>
      </c>
    </row>
    <row r="830" spans="3:6">
      <c r="C830" t="s">
        <v>3316</v>
      </c>
      <c r="D830" t="s">
        <v>3317</v>
      </c>
      <c r="E830" t="s">
        <v>3316</v>
      </c>
      <c r="F830" t="s">
        <v>205</v>
      </c>
    </row>
    <row r="831" spans="3:6">
      <c r="C831" t="s">
        <v>3506</v>
      </c>
      <c r="D831" t="s">
        <v>3507</v>
      </c>
      <c r="E831" t="s">
        <v>3506</v>
      </c>
      <c r="F831" t="s">
        <v>1264</v>
      </c>
    </row>
    <row r="832" spans="3:6">
      <c r="C832" t="s">
        <v>4210</v>
      </c>
      <c r="D832" t="s">
        <v>1679</v>
      </c>
      <c r="E832" t="s">
        <v>4210</v>
      </c>
      <c r="F832" t="s">
        <v>205</v>
      </c>
    </row>
    <row r="833" spans="3:6">
      <c r="C833" t="s">
        <v>3007</v>
      </c>
      <c r="D833" t="s">
        <v>3008</v>
      </c>
      <c r="E833" t="s">
        <v>3007</v>
      </c>
      <c r="F833" t="s">
        <v>1346</v>
      </c>
    </row>
    <row r="834" spans="3:6">
      <c r="C834" t="s">
        <v>3318</v>
      </c>
      <c r="D834" t="s">
        <v>3319</v>
      </c>
      <c r="E834" t="s">
        <v>3318</v>
      </c>
      <c r="F834" t="s">
        <v>205</v>
      </c>
    </row>
    <row r="835" spans="3:6">
      <c r="C835" t="s">
        <v>2468</v>
      </c>
      <c r="D835" t="s">
        <v>2469</v>
      </c>
      <c r="E835" t="s">
        <v>2468</v>
      </c>
      <c r="F835" t="s">
        <v>1396</v>
      </c>
    </row>
    <row r="836" spans="3:6">
      <c r="C836" t="s">
        <v>2470</v>
      </c>
      <c r="D836" t="s">
        <v>2471</v>
      </c>
      <c r="E836" t="s">
        <v>2470</v>
      </c>
      <c r="F836" t="s">
        <v>1367</v>
      </c>
    </row>
    <row r="837" spans="3:6">
      <c r="C837" t="s">
        <v>2921</v>
      </c>
      <c r="D837" t="s">
        <v>2922</v>
      </c>
      <c r="E837" t="s">
        <v>2921</v>
      </c>
      <c r="F837" t="s">
        <v>205</v>
      </c>
    </row>
    <row r="838" spans="3:6">
      <c r="C838" t="s">
        <v>3569</v>
      </c>
      <c r="D838" t="s">
        <v>7570</v>
      </c>
      <c r="E838" t="s">
        <v>3569</v>
      </c>
      <c r="F838" t="s">
        <v>205</v>
      </c>
    </row>
    <row r="839" spans="3:6">
      <c r="C839" t="s">
        <v>2532</v>
      </c>
      <c r="D839" t="s">
        <v>2533</v>
      </c>
      <c r="E839" t="s">
        <v>2532</v>
      </c>
      <c r="F839" t="s">
        <v>1418</v>
      </c>
    </row>
    <row r="840" spans="3:6">
      <c r="C840" t="s">
        <v>7571</v>
      </c>
      <c r="D840" t="s">
        <v>6971</v>
      </c>
      <c r="E840" t="s">
        <v>7571</v>
      </c>
      <c r="F840" t="s">
        <v>205</v>
      </c>
    </row>
    <row r="841" spans="3:6">
      <c r="C841" t="s">
        <v>2534</v>
      </c>
      <c r="D841" t="s">
        <v>2535</v>
      </c>
      <c r="E841" t="s">
        <v>2534</v>
      </c>
      <c r="F841" t="s">
        <v>1367</v>
      </c>
    </row>
    <row r="842" spans="3:6">
      <c r="C842" t="s">
        <v>3706</v>
      </c>
      <c r="D842" t="s">
        <v>3707</v>
      </c>
      <c r="E842" t="s">
        <v>3706</v>
      </c>
      <c r="F842" t="s">
        <v>205</v>
      </c>
    </row>
    <row r="843" spans="3:6">
      <c r="C843" t="s">
        <v>7572</v>
      </c>
      <c r="D843" t="s">
        <v>1924</v>
      </c>
      <c r="E843" t="s">
        <v>7572</v>
      </c>
      <c r="F843" t="s">
        <v>2906</v>
      </c>
    </row>
    <row r="844" spans="3:6">
      <c r="C844" t="s">
        <v>1682</v>
      </c>
      <c r="D844" t="s">
        <v>1683</v>
      </c>
      <c r="E844" t="s">
        <v>1682</v>
      </c>
      <c r="F844" t="s">
        <v>205</v>
      </c>
    </row>
    <row r="845" spans="3:6">
      <c r="C845" t="s">
        <v>2065</v>
      </c>
      <c r="D845" t="s">
        <v>2066</v>
      </c>
      <c r="E845" t="s">
        <v>2065</v>
      </c>
      <c r="F845" t="s">
        <v>1264</v>
      </c>
    </row>
    <row r="846" spans="3:6">
      <c r="C846" t="s">
        <v>3573</v>
      </c>
      <c r="D846" t="s">
        <v>3574</v>
      </c>
      <c r="E846" t="s">
        <v>3573</v>
      </c>
      <c r="F846" t="s">
        <v>1264</v>
      </c>
    </row>
    <row r="847" spans="3:6">
      <c r="C847" t="s">
        <v>2444</v>
      </c>
      <c r="D847" t="s">
        <v>2445</v>
      </c>
      <c r="E847" t="s">
        <v>2444</v>
      </c>
      <c r="F847" t="s">
        <v>1418</v>
      </c>
    </row>
    <row r="848" spans="3:6">
      <c r="C848" t="s">
        <v>1955</v>
      </c>
      <c r="D848" t="s">
        <v>1956</v>
      </c>
      <c r="E848" t="s">
        <v>1955</v>
      </c>
      <c r="F848" t="s">
        <v>1418</v>
      </c>
    </row>
    <row r="849" spans="3:6">
      <c r="C849" t="s">
        <v>2284</v>
      </c>
      <c r="D849" t="s">
        <v>2285</v>
      </c>
      <c r="E849" t="s">
        <v>2284</v>
      </c>
      <c r="F849" t="s">
        <v>1418</v>
      </c>
    </row>
    <row r="850" spans="3:6">
      <c r="C850" t="s">
        <v>3146</v>
      </c>
      <c r="D850" t="s">
        <v>3147</v>
      </c>
      <c r="E850" t="s">
        <v>3146</v>
      </c>
      <c r="F850" t="s">
        <v>1888</v>
      </c>
    </row>
    <row r="851" spans="3:6">
      <c r="C851" t="s">
        <v>2446</v>
      </c>
      <c r="D851" t="s">
        <v>2447</v>
      </c>
      <c r="E851" t="s">
        <v>2446</v>
      </c>
      <c r="F851" t="s">
        <v>1264</v>
      </c>
    </row>
    <row r="852" spans="3:6">
      <c r="C852" t="s">
        <v>3683</v>
      </c>
      <c r="D852" t="s">
        <v>3684</v>
      </c>
      <c r="E852" t="s">
        <v>3683</v>
      </c>
      <c r="F852" t="s">
        <v>2069</v>
      </c>
    </row>
    <row r="853" spans="3:6">
      <c r="C853" t="s">
        <v>3652</v>
      </c>
      <c r="D853" t="s">
        <v>3653</v>
      </c>
      <c r="E853" t="s">
        <v>3652</v>
      </c>
      <c r="F853" t="s">
        <v>205</v>
      </c>
    </row>
    <row r="854" spans="3:6">
      <c r="C854" t="s">
        <v>4212</v>
      </c>
      <c r="D854" t="s">
        <v>2942</v>
      </c>
      <c r="E854" t="s">
        <v>4212</v>
      </c>
      <c r="F854" t="s">
        <v>205</v>
      </c>
    </row>
    <row r="855" spans="3:6">
      <c r="C855" t="s">
        <v>1380</v>
      </c>
      <c r="D855" t="s">
        <v>1381</v>
      </c>
      <c r="E855" t="s">
        <v>1380</v>
      </c>
      <c r="F855" t="s">
        <v>205</v>
      </c>
    </row>
    <row r="856" spans="3:6">
      <c r="C856" t="s">
        <v>2945</v>
      </c>
      <c r="D856" t="s">
        <v>2946</v>
      </c>
      <c r="E856" t="s">
        <v>2945</v>
      </c>
      <c r="F856" t="s">
        <v>2742</v>
      </c>
    </row>
    <row r="857" spans="3:6">
      <c r="C857">
        <v>80003298</v>
      </c>
      <c r="D857" t="s">
        <v>2475</v>
      </c>
      <c r="E857">
        <v>80003298</v>
      </c>
      <c r="F857" t="s">
        <v>1367</v>
      </c>
    </row>
    <row r="858" spans="3:6">
      <c r="C858" t="s">
        <v>7573</v>
      </c>
      <c r="D858" t="s">
        <v>7574</v>
      </c>
      <c r="E858" t="s">
        <v>7573</v>
      </c>
      <c r="F858" t="s">
        <v>2025</v>
      </c>
    </row>
    <row r="859" spans="3:6">
      <c r="C859" t="s">
        <v>2955</v>
      </c>
      <c r="D859" t="s">
        <v>2956</v>
      </c>
      <c r="E859" t="s">
        <v>2955</v>
      </c>
      <c r="F859" t="s">
        <v>205</v>
      </c>
    </row>
    <row r="860" spans="3:6">
      <c r="C860" t="s">
        <v>3670</v>
      </c>
      <c r="D860" t="s">
        <v>3671</v>
      </c>
      <c r="E860" t="s">
        <v>3670</v>
      </c>
      <c r="F860" t="s">
        <v>2502</v>
      </c>
    </row>
    <row r="861" spans="3:6">
      <c r="C861" t="s">
        <v>2500</v>
      </c>
      <c r="D861" t="s">
        <v>4013</v>
      </c>
      <c r="E861" t="s">
        <v>2500</v>
      </c>
      <c r="F861" t="s">
        <v>2502</v>
      </c>
    </row>
    <row r="862" spans="3:6">
      <c r="C862" t="s">
        <v>3687</v>
      </c>
      <c r="D862" t="s">
        <v>3688</v>
      </c>
      <c r="E862" t="s">
        <v>3687</v>
      </c>
      <c r="F862" t="s">
        <v>1280</v>
      </c>
    </row>
    <row r="863" spans="3:6">
      <c r="C863">
        <v>80000102</v>
      </c>
      <c r="D863" t="s">
        <v>6960</v>
      </c>
      <c r="E863">
        <v>80000102</v>
      </c>
      <c r="F863" t="s">
        <v>205</v>
      </c>
    </row>
    <row r="864" spans="3:6">
      <c r="C864" t="s">
        <v>1972</v>
      </c>
      <c r="D864" t="s">
        <v>1973</v>
      </c>
      <c r="E864" t="s">
        <v>1972</v>
      </c>
      <c r="F864" t="s">
        <v>7575</v>
      </c>
    </row>
    <row r="865" spans="3:6">
      <c r="C865" t="s">
        <v>7576</v>
      </c>
      <c r="D865" t="s">
        <v>1254</v>
      </c>
      <c r="E865" t="s">
        <v>7576</v>
      </c>
      <c r="F865" t="s">
        <v>459</v>
      </c>
    </row>
    <row r="866" spans="3:6">
      <c r="C866" t="s">
        <v>4151</v>
      </c>
      <c r="D866" t="s">
        <v>4679</v>
      </c>
      <c r="E866" t="s">
        <v>4151</v>
      </c>
      <c r="F866" t="s">
        <v>5056</v>
      </c>
    </row>
    <row r="867" spans="3:6">
      <c r="C867" t="s">
        <v>1270</v>
      </c>
      <c r="D867" t="s">
        <v>1271</v>
      </c>
      <c r="E867" t="s">
        <v>1270</v>
      </c>
      <c r="F867" t="s">
        <v>205</v>
      </c>
    </row>
    <row r="868" spans="3:6">
      <c r="C868" t="s">
        <v>3276</v>
      </c>
      <c r="D868" t="s">
        <v>3277</v>
      </c>
      <c r="E868" t="s">
        <v>3276</v>
      </c>
      <c r="F868" t="s">
        <v>7300</v>
      </c>
    </row>
    <row r="869" spans="3:6">
      <c r="C869" t="s">
        <v>3442</v>
      </c>
      <c r="D869" t="s">
        <v>3443</v>
      </c>
      <c r="E869" t="s">
        <v>3442</v>
      </c>
      <c r="F869" t="s">
        <v>205</v>
      </c>
    </row>
    <row r="870" spans="3:6">
      <c r="C870" t="s">
        <v>3728</v>
      </c>
      <c r="D870" t="s">
        <v>3729</v>
      </c>
      <c r="E870" t="s">
        <v>3728</v>
      </c>
      <c r="F870" t="s">
        <v>205</v>
      </c>
    </row>
    <row r="871" spans="3:6">
      <c r="C871" t="s">
        <v>7577</v>
      </c>
      <c r="D871" t="s">
        <v>4252</v>
      </c>
      <c r="E871" t="s">
        <v>7577</v>
      </c>
      <c r="F871" t="s">
        <v>205</v>
      </c>
    </row>
    <row r="872" spans="3:6">
      <c r="C872" t="s">
        <v>3549</v>
      </c>
      <c r="D872" t="s">
        <v>7578</v>
      </c>
      <c r="E872" t="s">
        <v>3549</v>
      </c>
      <c r="F872" t="s">
        <v>205</v>
      </c>
    </row>
    <row r="873" spans="3:6">
      <c r="C873" t="s">
        <v>3000</v>
      </c>
      <c r="D873" t="s">
        <v>3001</v>
      </c>
      <c r="E873" t="s">
        <v>3000</v>
      </c>
      <c r="F873" t="s">
        <v>205</v>
      </c>
    </row>
    <row r="874" spans="3:6">
      <c r="C874" t="s">
        <v>1819</v>
      </c>
      <c r="D874" t="s">
        <v>1820</v>
      </c>
      <c r="E874" t="s">
        <v>1819</v>
      </c>
      <c r="F874" t="s">
        <v>205</v>
      </c>
    </row>
    <row r="875" spans="3:6">
      <c r="C875" t="s">
        <v>7579</v>
      </c>
      <c r="D875" t="s">
        <v>7580</v>
      </c>
      <c r="E875" t="s">
        <v>7579</v>
      </c>
      <c r="F875" t="s">
        <v>205</v>
      </c>
    </row>
    <row r="876" spans="3:6">
      <c r="C876" t="s">
        <v>1686</v>
      </c>
      <c r="D876" t="s">
        <v>1687</v>
      </c>
      <c r="E876" t="s">
        <v>1686</v>
      </c>
      <c r="F876" t="s">
        <v>6464</v>
      </c>
    </row>
    <row r="877" spans="3:6">
      <c r="C877" t="s">
        <v>3259</v>
      </c>
      <c r="D877" t="s">
        <v>3260</v>
      </c>
      <c r="E877" t="s">
        <v>3259</v>
      </c>
      <c r="F877" t="s">
        <v>6464</v>
      </c>
    </row>
    <row r="878" spans="3:6">
      <c r="C878" t="s">
        <v>1527</v>
      </c>
      <c r="D878" t="s">
        <v>1528</v>
      </c>
      <c r="E878" t="s">
        <v>1527</v>
      </c>
      <c r="F878" t="s">
        <v>7581</v>
      </c>
    </row>
    <row r="879" spans="3:6">
      <c r="C879" t="s">
        <v>2513</v>
      </c>
      <c r="D879" t="s">
        <v>2514</v>
      </c>
      <c r="E879" t="s">
        <v>2513</v>
      </c>
      <c r="F879" t="s">
        <v>205</v>
      </c>
    </row>
    <row r="880" spans="3:6">
      <c r="C880" t="s">
        <v>2659</v>
      </c>
      <c r="D880" t="s">
        <v>2660</v>
      </c>
      <c r="E880" t="s">
        <v>2659</v>
      </c>
      <c r="F880" t="s">
        <v>7582</v>
      </c>
    </row>
    <row r="881" spans="3:6">
      <c r="C881" t="s">
        <v>2935</v>
      </c>
      <c r="D881" t="s">
        <v>2936</v>
      </c>
      <c r="E881" t="s">
        <v>2935</v>
      </c>
      <c r="F881" t="s">
        <v>7582</v>
      </c>
    </row>
    <row r="882" spans="3:6">
      <c r="C882" t="s">
        <v>1993</v>
      </c>
      <c r="D882" t="s">
        <v>1994</v>
      </c>
      <c r="E882" t="s">
        <v>1993</v>
      </c>
      <c r="F882" t="s">
        <v>205</v>
      </c>
    </row>
    <row r="883" spans="3:6">
      <c r="C883">
        <v>80002871</v>
      </c>
      <c r="D883" t="s">
        <v>4195</v>
      </c>
      <c r="E883">
        <v>80002871</v>
      </c>
      <c r="F883" t="s">
        <v>205</v>
      </c>
    </row>
    <row r="884" spans="3:6">
      <c r="C884" t="s">
        <v>2982</v>
      </c>
      <c r="D884" t="s">
        <v>2983</v>
      </c>
      <c r="E884" t="s">
        <v>2982</v>
      </c>
      <c r="F884" t="s">
        <v>205</v>
      </c>
    </row>
    <row r="885" spans="3:6">
      <c r="C885" t="s">
        <v>3788</v>
      </c>
      <c r="D885" t="s">
        <v>3789</v>
      </c>
      <c r="E885" t="s">
        <v>3788</v>
      </c>
      <c r="F885" t="s">
        <v>2374</v>
      </c>
    </row>
    <row r="886" spans="3:6">
      <c r="C886" t="s">
        <v>2093</v>
      </c>
      <c r="D886" t="s">
        <v>2094</v>
      </c>
      <c r="E886" t="s">
        <v>2093</v>
      </c>
      <c r="F886" t="s">
        <v>2374</v>
      </c>
    </row>
    <row r="887" spans="3:6">
      <c r="C887" t="s">
        <v>2460</v>
      </c>
      <c r="D887" t="s">
        <v>4079</v>
      </c>
      <c r="E887" t="s">
        <v>2460</v>
      </c>
      <c r="F887" t="s">
        <v>2374</v>
      </c>
    </row>
    <row r="888" spans="3:6">
      <c r="C888" t="s">
        <v>3661</v>
      </c>
      <c r="D888" t="s">
        <v>3662</v>
      </c>
      <c r="E888" t="s">
        <v>3661</v>
      </c>
      <c r="F888" t="s">
        <v>1888</v>
      </c>
    </row>
    <row r="889" spans="3:6">
      <c r="C889" t="s">
        <v>4017</v>
      </c>
      <c r="D889" t="s">
        <v>2689</v>
      </c>
      <c r="E889" t="s">
        <v>4017</v>
      </c>
      <c r="F889" t="s">
        <v>7583</v>
      </c>
    </row>
    <row r="890" spans="3:6">
      <c r="C890" t="s">
        <v>2142</v>
      </c>
      <c r="D890" t="s">
        <v>2143</v>
      </c>
      <c r="E890" t="s">
        <v>2142</v>
      </c>
      <c r="F890" t="s">
        <v>2374</v>
      </c>
    </row>
    <row r="891" spans="3:6">
      <c r="C891" t="s">
        <v>2001</v>
      </c>
      <c r="D891" t="s">
        <v>2002</v>
      </c>
      <c r="E891" t="s">
        <v>2001</v>
      </c>
      <c r="F891" t="s">
        <v>2374</v>
      </c>
    </row>
    <row r="892" spans="3:6">
      <c r="C892" t="s">
        <v>2003</v>
      </c>
      <c r="D892" t="s">
        <v>2004</v>
      </c>
      <c r="E892" t="s">
        <v>2003</v>
      </c>
      <c r="F892" t="s">
        <v>205</v>
      </c>
    </row>
    <row r="893" spans="3:6">
      <c r="C893" t="s">
        <v>1781</v>
      </c>
      <c r="D893" t="s">
        <v>1782</v>
      </c>
      <c r="E893" t="s">
        <v>1781</v>
      </c>
      <c r="F893" t="s">
        <v>1264</v>
      </c>
    </row>
    <row r="894" spans="3:6">
      <c r="C894" t="s">
        <v>2507</v>
      </c>
      <c r="D894" t="s">
        <v>2508</v>
      </c>
      <c r="E894" t="s">
        <v>2507</v>
      </c>
      <c r="F894" t="s">
        <v>2374</v>
      </c>
    </row>
    <row r="895" spans="3:6">
      <c r="C895" t="s">
        <v>2775</v>
      </c>
      <c r="D895" t="s">
        <v>2776</v>
      </c>
      <c r="E895" t="s">
        <v>2775</v>
      </c>
      <c r="F895" t="s">
        <v>7379</v>
      </c>
    </row>
    <row r="896" spans="3:6">
      <c r="C896" t="s">
        <v>7584</v>
      </c>
      <c r="D896" t="s">
        <v>4657</v>
      </c>
      <c r="E896" t="s">
        <v>7584</v>
      </c>
      <c r="F896" t="s">
        <v>205</v>
      </c>
    </row>
    <row r="897" spans="3:6">
      <c r="C897" t="s">
        <v>3169</v>
      </c>
      <c r="D897" t="s">
        <v>3170</v>
      </c>
      <c r="E897" t="s">
        <v>3169</v>
      </c>
      <c r="F897" t="s">
        <v>1500</v>
      </c>
    </row>
    <row r="898" spans="3:6">
      <c r="C898" t="s">
        <v>2292</v>
      </c>
      <c r="D898" t="s">
        <v>2293</v>
      </c>
      <c r="E898" t="s">
        <v>2292</v>
      </c>
      <c r="F898" t="s">
        <v>2374</v>
      </c>
    </row>
    <row r="899" spans="3:6">
      <c r="C899" t="s">
        <v>3261</v>
      </c>
      <c r="D899" t="s">
        <v>3262</v>
      </c>
      <c r="E899" t="s">
        <v>3261</v>
      </c>
      <c r="F899" t="s">
        <v>2374</v>
      </c>
    </row>
    <row r="900" spans="3:6">
      <c r="C900" t="s">
        <v>3288</v>
      </c>
      <c r="D900" t="s">
        <v>3289</v>
      </c>
      <c r="E900" t="s">
        <v>3288</v>
      </c>
      <c r="F900" t="s">
        <v>2374</v>
      </c>
    </row>
    <row r="901" spans="3:6">
      <c r="C901" t="s">
        <v>3434</v>
      </c>
      <c r="D901" t="s">
        <v>3435</v>
      </c>
      <c r="E901" t="s">
        <v>3434</v>
      </c>
      <c r="F901" t="s">
        <v>205</v>
      </c>
    </row>
    <row r="902" spans="3:6">
      <c r="C902" t="s">
        <v>1654</v>
      </c>
      <c r="D902" t="s">
        <v>1655</v>
      </c>
      <c r="E902" t="s">
        <v>1654</v>
      </c>
      <c r="F902" t="s">
        <v>2374</v>
      </c>
    </row>
    <row r="903" spans="3:6">
      <c r="C903">
        <v>206201</v>
      </c>
      <c r="D903" t="s">
        <v>3304</v>
      </c>
      <c r="E903">
        <v>206201</v>
      </c>
      <c r="F903" t="s">
        <v>7582</v>
      </c>
    </row>
    <row r="904" spans="3:6">
      <c r="C904">
        <v>80002849</v>
      </c>
      <c r="D904" t="s">
        <v>4081</v>
      </c>
      <c r="E904">
        <v>80002849</v>
      </c>
      <c r="F904" t="s">
        <v>2374</v>
      </c>
    </row>
    <row r="905" spans="3:6">
      <c r="C905" t="s">
        <v>2908</v>
      </c>
      <c r="D905" t="s">
        <v>360</v>
      </c>
      <c r="E905" t="s">
        <v>2908</v>
      </c>
      <c r="F905" t="s">
        <v>2374</v>
      </c>
    </row>
    <row r="906" spans="3:6">
      <c r="C906" t="s">
        <v>4148</v>
      </c>
      <c r="D906" t="s">
        <v>4149</v>
      </c>
      <c r="E906" t="s">
        <v>4148</v>
      </c>
      <c r="F906" t="s">
        <v>7379</v>
      </c>
    </row>
    <row r="907" spans="3:6">
      <c r="C907" t="s">
        <v>2344</v>
      </c>
      <c r="D907" t="s">
        <v>2345</v>
      </c>
      <c r="E907" t="s">
        <v>2344</v>
      </c>
      <c r="F907" t="s">
        <v>2374</v>
      </c>
    </row>
    <row r="908" spans="3:6">
      <c r="C908" t="s">
        <v>7585</v>
      </c>
      <c r="D908" t="s">
        <v>7586</v>
      </c>
      <c r="E908" t="s">
        <v>7585</v>
      </c>
      <c r="F908" t="s">
        <v>7582</v>
      </c>
    </row>
    <row r="909" spans="3:6">
      <c r="C909" t="s">
        <v>1691</v>
      </c>
      <c r="D909" t="s">
        <v>1692</v>
      </c>
      <c r="E909" t="s">
        <v>1691</v>
      </c>
      <c r="F909" t="s">
        <v>2374</v>
      </c>
    </row>
    <row r="910" spans="3:6">
      <c r="C910">
        <v>80003772</v>
      </c>
      <c r="D910" t="s">
        <v>1531</v>
      </c>
      <c r="E910">
        <v>80003772</v>
      </c>
      <c r="F910" t="s">
        <v>205</v>
      </c>
    </row>
    <row r="911" spans="3:6">
      <c r="C911">
        <v>80003773</v>
      </c>
      <c r="D911" t="s">
        <v>4230</v>
      </c>
      <c r="E911">
        <v>80003773</v>
      </c>
      <c r="F911" t="s">
        <v>1264</v>
      </c>
    </row>
    <row r="912" spans="3:6">
      <c r="C912">
        <v>80003774</v>
      </c>
      <c r="D912" t="s">
        <v>1730</v>
      </c>
      <c r="E912">
        <v>80003774</v>
      </c>
      <c r="F912" t="s">
        <v>205</v>
      </c>
    </row>
    <row r="913" spans="3:6">
      <c r="C913">
        <v>80003775</v>
      </c>
      <c r="D913" t="s">
        <v>1567</v>
      </c>
      <c r="E913">
        <v>80003775</v>
      </c>
      <c r="F913" t="s">
        <v>205</v>
      </c>
    </row>
    <row r="914" spans="3:6">
      <c r="C914">
        <v>80003776</v>
      </c>
      <c r="D914" t="s">
        <v>1768</v>
      </c>
      <c r="E914">
        <v>80003776</v>
      </c>
      <c r="F914" t="s">
        <v>205</v>
      </c>
    </row>
    <row r="915" spans="3:6">
      <c r="C915">
        <v>80003777</v>
      </c>
      <c r="D915" t="s">
        <v>7587</v>
      </c>
      <c r="E915">
        <v>80003777</v>
      </c>
      <c r="F915" t="s">
        <v>1264</v>
      </c>
    </row>
    <row r="916" spans="3:6">
      <c r="C916">
        <v>80003778</v>
      </c>
      <c r="D916" t="s">
        <v>4232</v>
      </c>
      <c r="E916">
        <v>80003778</v>
      </c>
      <c r="F916" t="s">
        <v>1264</v>
      </c>
    </row>
    <row r="917" spans="3:6">
      <c r="C917">
        <v>80003779</v>
      </c>
      <c r="D917" t="s">
        <v>2199</v>
      </c>
      <c r="E917">
        <v>80003779</v>
      </c>
      <c r="F917" t="s">
        <v>1264</v>
      </c>
    </row>
    <row r="918" spans="3:6">
      <c r="C918">
        <v>80003780</v>
      </c>
      <c r="D918" t="s">
        <v>1638</v>
      </c>
      <c r="E918">
        <v>80003780</v>
      </c>
      <c r="F918" t="s">
        <v>205</v>
      </c>
    </row>
    <row r="919" spans="3:6">
      <c r="C919">
        <v>80003781</v>
      </c>
      <c r="D919" t="s">
        <v>7588</v>
      </c>
      <c r="E919">
        <v>80003781</v>
      </c>
      <c r="F919" t="s">
        <v>1264</v>
      </c>
    </row>
    <row r="920" spans="3:6">
      <c r="C920">
        <v>80003785</v>
      </c>
      <c r="D920" t="s">
        <v>7589</v>
      </c>
      <c r="E920">
        <v>80003785</v>
      </c>
      <c r="F920" t="s">
        <v>4073</v>
      </c>
    </row>
    <row r="921" spans="3:6">
      <c r="C921">
        <v>80003784</v>
      </c>
      <c r="D921" t="s">
        <v>1666</v>
      </c>
      <c r="E921">
        <v>80003784</v>
      </c>
      <c r="F921" t="s">
        <v>1264</v>
      </c>
    </row>
    <row r="922" spans="3:6">
      <c r="C922">
        <v>80003785</v>
      </c>
      <c r="D922" t="s">
        <v>1669</v>
      </c>
      <c r="E922">
        <v>80003785</v>
      </c>
      <c r="F922" t="s">
        <v>205</v>
      </c>
    </row>
    <row r="923" spans="3:6">
      <c r="C923">
        <v>80003790</v>
      </c>
      <c r="D923" t="s">
        <v>2434</v>
      </c>
      <c r="E923">
        <v>80003790</v>
      </c>
      <c r="F923" t="s">
        <v>205</v>
      </c>
    </row>
    <row r="924" spans="3:6">
      <c r="C924">
        <v>80003791</v>
      </c>
      <c r="D924" t="s">
        <v>2796</v>
      </c>
      <c r="E924">
        <v>80003791</v>
      </c>
      <c r="F924" t="s">
        <v>205</v>
      </c>
    </row>
    <row r="925" spans="3:6">
      <c r="C925">
        <v>80003789</v>
      </c>
      <c r="D925" t="s">
        <v>2826</v>
      </c>
      <c r="E925">
        <v>80003789</v>
      </c>
      <c r="F925" t="s">
        <v>205</v>
      </c>
    </row>
    <row r="926" spans="3:6">
      <c r="C926">
        <v>80003788</v>
      </c>
      <c r="D926" t="s">
        <v>2844</v>
      </c>
      <c r="E926">
        <v>80003788</v>
      </c>
      <c r="F926" t="s">
        <v>205</v>
      </c>
    </row>
    <row r="927" spans="3:6">
      <c r="C927">
        <v>80003792</v>
      </c>
      <c r="D927" t="s">
        <v>2652</v>
      </c>
      <c r="E927">
        <v>80003792</v>
      </c>
      <c r="F927" t="s">
        <v>205</v>
      </c>
    </row>
    <row r="928" spans="3:6">
      <c r="C928">
        <v>80003801</v>
      </c>
      <c r="D928" t="s">
        <v>2785</v>
      </c>
      <c r="E928">
        <v>80003801</v>
      </c>
      <c r="F928" t="s">
        <v>4183</v>
      </c>
    </row>
    <row r="929" spans="3:6">
      <c r="C929">
        <v>80003818</v>
      </c>
      <c r="D929" t="s">
        <v>2597</v>
      </c>
      <c r="E929">
        <v>80003818</v>
      </c>
      <c r="F929" t="s">
        <v>205</v>
      </c>
    </row>
    <row r="930" spans="3:6">
      <c r="C930">
        <v>80003802</v>
      </c>
      <c r="D930" t="s">
        <v>1741</v>
      </c>
      <c r="E930">
        <v>80003802</v>
      </c>
      <c r="F930" t="s">
        <v>205</v>
      </c>
    </row>
    <row r="931" spans="3:6">
      <c r="C931">
        <v>80003803</v>
      </c>
      <c r="D931" t="s">
        <v>2809</v>
      </c>
      <c r="E931">
        <v>80003803</v>
      </c>
      <c r="F931" t="s">
        <v>6560</v>
      </c>
    </row>
    <row r="932" spans="3:6">
      <c r="C932">
        <v>80003805</v>
      </c>
      <c r="D932" t="s">
        <v>1468</v>
      </c>
      <c r="E932">
        <v>80003805</v>
      </c>
      <c r="F932" t="s">
        <v>205</v>
      </c>
    </row>
    <row r="933" spans="3:6">
      <c r="C933">
        <v>80003806</v>
      </c>
      <c r="D933" t="s">
        <v>1579</v>
      </c>
      <c r="E933">
        <v>80003806</v>
      </c>
      <c r="F933" t="s">
        <v>1264</v>
      </c>
    </row>
    <row r="934" spans="3:6">
      <c r="C934">
        <v>80003807</v>
      </c>
      <c r="D934" t="s">
        <v>1645</v>
      </c>
      <c r="E934">
        <v>80003807</v>
      </c>
      <c r="F934" t="s">
        <v>6560</v>
      </c>
    </row>
    <row r="935" spans="3:6">
      <c r="C935">
        <v>80003808</v>
      </c>
      <c r="D935" t="s">
        <v>1684</v>
      </c>
      <c r="E935">
        <v>80003808</v>
      </c>
      <c r="F935" t="s">
        <v>7590</v>
      </c>
    </row>
    <row r="936" spans="3:6">
      <c r="C936">
        <v>80003810</v>
      </c>
      <c r="D936" t="s">
        <v>1789</v>
      </c>
      <c r="E936">
        <v>80003810</v>
      </c>
      <c r="F936" t="s">
        <v>6560</v>
      </c>
    </row>
    <row r="937" spans="3:6">
      <c r="C937">
        <v>80003811</v>
      </c>
      <c r="D937" t="s">
        <v>1817</v>
      </c>
      <c r="E937">
        <v>80003811</v>
      </c>
      <c r="F937" t="s">
        <v>205</v>
      </c>
    </row>
    <row r="938" spans="3:6">
      <c r="C938">
        <v>80003812</v>
      </c>
      <c r="D938" t="s">
        <v>1835</v>
      </c>
      <c r="E938">
        <v>80003812</v>
      </c>
      <c r="F938" t="s">
        <v>205</v>
      </c>
    </row>
    <row r="939" spans="3:6">
      <c r="C939">
        <v>80003813</v>
      </c>
      <c r="D939" t="s">
        <v>1843</v>
      </c>
      <c r="E939">
        <v>80003813</v>
      </c>
      <c r="F939" t="s">
        <v>212</v>
      </c>
    </row>
    <row r="940" spans="3:6">
      <c r="C940">
        <v>80003814</v>
      </c>
      <c r="D940" t="s">
        <v>1854</v>
      </c>
      <c r="E940">
        <v>80003814</v>
      </c>
      <c r="F940" t="s">
        <v>205</v>
      </c>
    </row>
    <row r="941" spans="3:6">
      <c r="C941">
        <v>80003815</v>
      </c>
      <c r="D941" t="s">
        <v>1864</v>
      </c>
      <c r="E941">
        <v>80003815</v>
      </c>
      <c r="F941" t="s">
        <v>205</v>
      </c>
    </row>
    <row r="942" spans="3:6">
      <c r="C942">
        <v>80003816</v>
      </c>
      <c r="D942" t="s">
        <v>4240</v>
      </c>
      <c r="E942">
        <v>80003816</v>
      </c>
      <c r="F942" t="s">
        <v>205</v>
      </c>
    </row>
    <row r="943" spans="3:6">
      <c r="C943">
        <v>80003820</v>
      </c>
      <c r="D943" t="s">
        <v>1737</v>
      </c>
      <c r="E943">
        <v>80003820</v>
      </c>
      <c r="F943" t="s">
        <v>205</v>
      </c>
    </row>
    <row r="944" spans="3:6">
      <c r="C944">
        <v>80003821</v>
      </c>
      <c r="D944" t="s">
        <v>1755</v>
      </c>
      <c r="E944">
        <v>80003821</v>
      </c>
      <c r="F944" t="s">
        <v>6560</v>
      </c>
    </row>
    <row r="945" spans="3:6">
      <c r="C945">
        <v>80003817</v>
      </c>
      <c r="D945" t="s">
        <v>1868</v>
      </c>
      <c r="E945">
        <v>80003817</v>
      </c>
      <c r="F945" t="s">
        <v>205</v>
      </c>
    </row>
    <row r="946" spans="3:6">
      <c r="C946">
        <v>80003824</v>
      </c>
      <c r="D946" t="s">
        <v>3749</v>
      </c>
      <c r="E946">
        <v>80003824</v>
      </c>
      <c r="F946" t="s">
        <v>6560</v>
      </c>
    </row>
    <row r="947" spans="3:6">
      <c r="C947">
        <v>80003823</v>
      </c>
      <c r="D947" t="s">
        <v>3476</v>
      </c>
      <c r="E947">
        <v>80003823</v>
      </c>
      <c r="F947" t="s">
        <v>212</v>
      </c>
    </row>
    <row r="948" spans="3:6">
      <c r="C948">
        <v>80003819</v>
      </c>
      <c r="D948" t="s">
        <v>2260</v>
      </c>
      <c r="E948">
        <v>80003819</v>
      </c>
      <c r="F948" t="s">
        <v>212</v>
      </c>
    </row>
    <row r="949" spans="3:6">
      <c r="C949">
        <v>80003822</v>
      </c>
      <c r="D949" t="s">
        <v>3088</v>
      </c>
      <c r="E949">
        <v>80003822</v>
      </c>
      <c r="F949" t="s">
        <v>212</v>
      </c>
    </row>
    <row r="950" spans="3:6">
      <c r="C950">
        <v>80003825</v>
      </c>
      <c r="D950" t="s">
        <v>3358</v>
      </c>
      <c r="E950">
        <v>80003825</v>
      </c>
      <c r="F950" t="s">
        <v>212</v>
      </c>
    </row>
    <row r="951" spans="3:6">
      <c r="C951">
        <v>80003892</v>
      </c>
      <c r="D951" t="s">
        <v>4251</v>
      </c>
      <c r="E951">
        <v>80003892</v>
      </c>
      <c r="F951" t="s">
        <v>6560</v>
      </c>
    </row>
    <row r="952" spans="3:6">
      <c r="C952">
        <v>80003893</v>
      </c>
      <c r="D952" t="s">
        <v>2711</v>
      </c>
      <c r="E952">
        <v>80003893</v>
      </c>
      <c r="F952" t="s">
        <v>1577</v>
      </c>
    </row>
    <row r="953" spans="3:6">
      <c r="C953">
        <v>80003894</v>
      </c>
      <c r="D953" t="s">
        <v>1633</v>
      </c>
      <c r="E953">
        <v>80003894</v>
      </c>
      <c r="F953" t="s">
        <v>4183</v>
      </c>
    </row>
    <row r="954" spans="3:6">
      <c r="C954">
        <v>80003895</v>
      </c>
      <c r="D954" t="s">
        <v>3398</v>
      </c>
      <c r="E954">
        <v>80003895</v>
      </c>
      <c r="F954" t="s">
        <v>205</v>
      </c>
    </row>
    <row r="955" spans="3:6">
      <c r="C955">
        <v>80003896</v>
      </c>
      <c r="D955" t="s">
        <v>1351</v>
      </c>
      <c r="E955">
        <v>80003896</v>
      </c>
      <c r="F955" t="s">
        <v>205</v>
      </c>
    </row>
    <row r="956" spans="3:6">
      <c r="C956">
        <v>80003897</v>
      </c>
      <c r="D956" t="s">
        <v>3416</v>
      </c>
      <c r="E956">
        <v>80003897</v>
      </c>
      <c r="F956" t="s">
        <v>205</v>
      </c>
    </row>
    <row r="957" spans="3:6">
      <c r="C957">
        <v>80003898</v>
      </c>
      <c r="D957" t="s">
        <v>2124</v>
      </c>
      <c r="E957">
        <v>80003898</v>
      </c>
      <c r="F957" t="s">
        <v>205</v>
      </c>
    </row>
    <row r="958" spans="3:6">
      <c r="C958">
        <v>80003899</v>
      </c>
      <c r="D958" t="s">
        <v>1357</v>
      </c>
      <c r="E958">
        <v>80003899</v>
      </c>
      <c r="F958" t="s">
        <v>205</v>
      </c>
    </row>
    <row r="959" spans="3:6">
      <c r="C959">
        <v>80003902</v>
      </c>
      <c r="D959" t="s">
        <v>3338</v>
      </c>
      <c r="E959">
        <v>80003902</v>
      </c>
      <c r="F959" t="s">
        <v>205</v>
      </c>
    </row>
    <row r="960" spans="3:6">
      <c r="C960">
        <v>80003904</v>
      </c>
      <c r="D960" t="s">
        <v>3382</v>
      </c>
      <c r="E960">
        <v>80003904</v>
      </c>
      <c r="F960" t="s">
        <v>205</v>
      </c>
    </row>
    <row r="961" spans="3:6">
      <c r="C961">
        <v>80003961</v>
      </c>
      <c r="D961" t="s">
        <v>3362</v>
      </c>
      <c r="E961">
        <v>80003961</v>
      </c>
      <c r="F961" t="s">
        <v>205</v>
      </c>
    </row>
    <row r="962" spans="3:6">
      <c r="C962">
        <v>80003962</v>
      </c>
      <c r="D962" t="s">
        <v>3352</v>
      </c>
      <c r="E962">
        <v>80003962</v>
      </c>
      <c r="F962" t="s">
        <v>205</v>
      </c>
    </row>
    <row r="963" spans="3:6">
      <c r="C963">
        <v>80003963</v>
      </c>
      <c r="D963" t="s">
        <v>3340</v>
      </c>
      <c r="E963">
        <v>80003963</v>
      </c>
      <c r="F963" t="s">
        <v>205</v>
      </c>
    </row>
    <row r="964" spans="3:6">
      <c r="C964">
        <v>80003964</v>
      </c>
      <c r="D964" t="s">
        <v>4743</v>
      </c>
      <c r="E964">
        <v>80003964</v>
      </c>
      <c r="F964" t="s">
        <v>205</v>
      </c>
    </row>
    <row r="965" spans="3:6">
      <c r="C965">
        <v>80003965</v>
      </c>
      <c r="D965" t="s">
        <v>3384</v>
      </c>
      <c r="E965">
        <v>80003965</v>
      </c>
      <c r="F965" t="s">
        <v>205</v>
      </c>
    </row>
    <row r="966" spans="3:6">
      <c r="C966">
        <v>80003966</v>
      </c>
      <c r="D966" t="s">
        <v>2407</v>
      </c>
      <c r="E966">
        <v>80003966</v>
      </c>
      <c r="F966" t="s">
        <v>205</v>
      </c>
    </row>
    <row r="967" spans="3:6">
      <c r="C967">
        <v>80003967</v>
      </c>
      <c r="D967" t="s">
        <v>2258</v>
      </c>
      <c r="E967">
        <v>80003967</v>
      </c>
      <c r="F967" t="s">
        <v>205</v>
      </c>
    </row>
    <row r="968" spans="3:6">
      <c r="C968">
        <v>80003968</v>
      </c>
      <c r="D968" t="s">
        <v>3366</v>
      </c>
      <c r="E968">
        <v>80003968</v>
      </c>
      <c r="F968" t="s">
        <v>205</v>
      </c>
    </row>
    <row r="969" spans="3:6">
      <c r="C969">
        <v>80003969</v>
      </c>
      <c r="D969" t="s">
        <v>3424</v>
      </c>
      <c r="E969">
        <v>80003969</v>
      </c>
      <c r="F969" t="s">
        <v>205</v>
      </c>
    </row>
    <row r="970" spans="3:6">
      <c r="C970">
        <v>80003970</v>
      </c>
      <c r="D970" t="s">
        <v>3392</v>
      </c>
      <c r="E970">
        <v>80003970</v>
      </c>
      <c r="F970" t="s">
        <v>1577</v>
      </c>
    </row>
    <row r="971" spans="3:6">
      <c r="C971">
        <v>80003996</v>
      </c>
      <c r="D971" t="s">
        <v>1285</v>
      </c>
      <c r="E971">
        <v>80003996</v>
      </c>
      <c r="F971" t="s">
        <v>205</v>
      </c>
    </row>
    <row r="972" spans="3:6">
      <c r="C972">
        <v>80003997</v>
      </c>
      <c r="D972" t="s">
        <v>1291</v>
      </c>
      <c r="E972">
        <v>80003997</v>
      </c>
      <c r="F972" t="s">
        <v>205</v>
      </c>
    </row>
    <row r="973" spans="3:6">
      <c r="C973">
        <v>80004002</v>
      </c>
      <c r="D973" t="s">
        <v>7591</v>
      </c>
      <c r="E973">
        <v>80004002</v>
      </c>
      <c r="F973" t="s">
        <v>205</v>
      </c>
    </row>
    <row r="974" spans="3:6">
      <c r="C974">
        <v>80004004</v>
      </c>
      <c r="D974" t="s">
        <v>6539</v>
      </c>
      <c r="E974">
        <v>80004004</v>
      </c>
      <c r="F974" t="s">
        <v>4073</v>
      </c>
    </row>
    <row r="975" spans="3:6">
      <c r="C975">
        <v>80004005</v>
      </c>
      <c r="D975" t="s">
        <v>1353</v>
      </c>
      <c r="E975">
        <v>80004005</v>
      </c>
      <c r="F975" t="s">
        <v>205</v>
      </c>
    </row>
    <row r="976" spans="3:6">
      <c r="C976">
        <v>80004006</v>
      </c>
      <c r="D976" t="s">
        <v>1295</v>
      </c>
      <c r="E976">
        <v>80004006</v>
      </c>
      <c r="F976" t="s">
        <v>205</v>
      </c>
    </row>
    <row r="977" spans="3:6">
      <c r="C977">
        <v>80004007</v>
      </c>
      <c r="D977" t="s">
        <v>3422</v>
      </c>
      <c r="E977">
        <v>80004007</v>
      </c>
      <c r="F977" t="s">
        <v>205</v>
      </c>
    </row>
    <row r="978" spans="3:6">
      <c r="C978">
        <v>80004008</v>
      </c>
      <c r="D978" t="s">
        <v>3388</v>
      </c>
      <c r="E978">
        <v>80004008</v>
      </c>
      <c r="F978" t="s">
        <v>1577</v>
      </c>
    </row>
    <row r="979" spans="3:6">
      <c r="C979">
        <v>80004009</v>
      </c>
      <c r="D979" t="s">
        <v>4262</v>
      </c>
      <c r="E979">
        <v>80004009</v>
      </c>
      <c r="F979" t="s">
        <v>205</v>
      </c>
    </row>
    <row r="980" spans="3:6">
      <c r="C980">
        <v>80004081</v>
      </c>
      <c r="D980" t="s">
        <v>1803</v>
      </c>
      <c r="E980">
        <v>80004081</v>
      </c>
      <c r="F980" t="s">
        <v>205</v>
      </c>
    </row>
    <row r="981" spans="3:6">
      <c r="C981">
        <v>80004089</v>
      </c>
      <c r="D981" t="s">
        <v>1757</v>
      </c>
      <c r="E981">
        <v>80004089</v>
      </c>
      <c r="F981" t="s">
        <v>205</v>
      </c>
    </row>
    <row r="982" spans="3:6">
      <c r="C982">
        <v>80004084</v>
      </c>
      <c r="D982" t="s">
        <v>1743</v>
      </c>
      <c r="E982">
        <v>80004084</v>
      </c>
      <c r="F982" t="s">
        <v>205</v>
      </c>
    </row>
    <row r="983" spans="3:6">
      <c r="C983">
        <v>80004066</v>
      </c>
      <c r="D983" t="s">
        <v>1521</v>
      </c>
      <c r="E983">
        <v>80004066</v>
      </c>
      <c r="F983" t="s">
        <v>205</v>
      </c>
    </row>
    <row r="984" spans="3:6">
      <c r="C984">
        <v>80004068</v>
      </c>
      <c r="D984" t="s">
        <v>1509</v>
      </c>
      <c r="E984">
        <v>80004068</v>
      </c>
      <c r="F984" t="s">
        <v>205</v>
      </c>
    </row>
    <row r="985" spans="3:6">
      <c r="C985">
        <v>80004083</v>
      </c>
      <c r="D985" t="s">
        <v>1515</v>
      </c>
      <c r="E985">
        <v>80004083</v>
      </c>
      <c r="F985" t="s">
        <v>205</v>
      </c>
    </row>
    <row r="986" spans="3:6">
      <c r="C986">
        <v>80004080</v>
      </c>
      <c r="D986" t="s">
        <v>1595</v>
      </c>
      <c r="E986">
        <v>80004080</v>
      </c>
      <c r="F986" t="s">
        <v>205</v>
      </c>
    </row>
    <row r="987" spans="3:6">
      <c r="C987">
        <v>80004098</v>
      </c>
      <c r="D987" t="s">
        <v>3128</v>
      </c>
      <c r="E987">
        <v>80004098</v>
      </c>
      <c r="F987" t="s">
        <v>205</v>
      </c>
    </row>
    <row r="988" spans="3:6">
      <c r="C988">
        <v>80004093</v>
      </c>
      <c r="D988" t="s">
        <v>1603</v>
      </c>
      <c r="E988">
        <v>80004093</v>
      </c>
      <c r="F988" t="s">
        <v>4073</v>
      </c>
    </row>
    <row r="989" spans="3:6">
      <c r="C989">
        <v>80004097</v>
      </c>
      <c r="D989" t="s">
        <v>4277</v>
      </c>
      <c r="E989">
        <v>80004097</v>
      </c>
      <c r="F989" t="s">
        <v>205</v>
      </c>
    </row>
    <row r="990" spans="3:6">
      <c r="C990">
        <v>80004092</v>
      </c>
      <c r="D990" t="s">
        <v>2240</v>
      </c>
      <c r="E990">
        <v>80004092</v>
      </c>
      <c r="F990" t="s">
        <v>205</v>
      </c>
    </row>
    <row r="991" spans="3:6">
      <c r="C991" t="s">
        <v>7592</v>
      </c>
      <c r="D991" t="s">
        <v>3310</v>
      </c>
      <c r="E991" t="s">
        <v>7592</v>
      </c>
      <c r="F991" t="s">
        <v>205</v>
      </c>
    </row>
    <row r="992" spans="3:6">
      <c r="C992">
        <v>80004095</v>
      </c>
      <c r="D992" t="s">
        <v>3265</v>
      </c>
      <c r="E992">
        <v>80004095</v>
      </c>
      <c r="F992" t="s">
        <v>205</v>
      </c>
    </row>
    <row r="993" spans="3:6">
      <c r="C993">
        <v>80004094</v>
      </c>
      <c r="D993" t="s">
        <v>3296</v>
      </c>
      <c r="E993">
        <v>80004094</v>
      </c>
      <c r="F993" t="s">
        <v>205</v>
      </c>
    </row>
    <row r="994" spans="3:6">
      <c r="C994">
        <v>80004096</v>
      </c>
      <c r="D994" t="s">
        <v>3200</v>
      </c>
      <c r="E994">
        <v>80004096</v>
      </c>
      <c r="F994" t="s">
        <v>7593</v>
      </c>
    </row>
    <row r="995" spans="3:6">
      <c r="C995">
        <v>80004088</v>
      </c>
      <c r="D995" t="s">
        <v>1435</v>
      </c>
      <c r="E995">
        <v>80004088</v>
      </c>
      <c r="F995" t="s">
        <v>4073</v>
      </c>
    </row>
    <row r="996" spans="3:6">
      <c r="C996">
        <v>80004099</v>
      </c>
      <c r="D996" t="s">
        <v>3322</v>
      </c>
      <c r="E996">
        <v>80004099</v>
      </c>
      <c r="F996" t="s">
        <v>205</v>
      </c>
    </row>
    <row r="997" spans="3:6">
      <c r="C997">
        <v>80004090</v>
      </c>
      <c r="D997" t="s">
        <v>2883</v>
      </c>
      <c r="E997">
        <v>80004090</v>
      </c>
      <c r="F997" t="s">
        <v>205</v>
      </c>
    </row>
    <row r="998" spans="3:6">
      <c r="C998">
        <v>80004087</v>
      </c>
      <c r="D998" t="s">
        <v>2854</v>
      </c>
      <c r="E998">
        <v>80004087</v>
      </c>
      <c r="F998" t="s">
        <v>205</v>
      </c>
    </row>
    <row r="999" spans="3:6">
      <c r="C999">
        <v>80004082</v>
      </c>
      <c r="D999" t="s">
        <v>2713</v>
      </c>
      <c r="E999">
        <v>80004082</v>
      </c>
      <c r="F999" t="s">
        <v>205</v>
      </c>
    </row>
    <row r="1000" spans="3:6">
      <c r="C1000">
        <v>80004070</v>
      </c>
      <c r="D1000" t="s">
        <v>2755</v>
      </c>
      <c r="E1000">
        <v>80004070</v>
      </c>
      <c r="F1000" t="s">
        <v>205</v>
      </c>
    </row>
    <row r="1001" spans="3:6">
      <c r="C1001">
        <v>80004085</v>
      </c>
      <c r="D1001" t="s">
        <v>2894</v>
      </c>
      <c r="E1001">
        <v>80004085</v>
      </c>
      <c r="F1001" t="s">
        <v>205</v>
      </c>
    </row>
    <row r="1002" spans="3:6">
      <c r="C1002">
        <v>80004139</v>
      </c>
      <c r="D1002" t="s">
        <v>2047</v>
      </c>
      <c r="E1002">
        <v>80004139</v>
      </c>
      <c r="F1002" t="s">
        <v>1577</v>
      </c>
    </row>
    <row r="1003" spans="3:6">
      <c r="C1003">
        <v>80004164</v>
      </c>
      <c r="D1003" t="s">
        <v>3221</v>
      </c>
      <c r="E1003">
        <v>80004164</v>
      </c>
      <c r="F1003" t="s">
        <v>1577</v>
      </c>
    </row>
    <row r="1004" spans="3:6">
      <c r="C1004">
        <v>80004165</v>
      </c>
      <c r="D1004" t="s">
        <v>2272</v>
      </c>
      <c r="E1004">
        <v>80004165</v>
      </c>
      <c r="F1004" t="s">
        <v>1577</v>
      </c>
    </row>
    <row r="1005" spans="3:6">
      <c r="C1005">
        <v>80004166</v>
      </c>
      <c r="D1005" t="s">
        <v>1913</v>
      </c>
      <c r="E1005">
        <v>80004166</v>
      </c>
      <c r="F1005" t="s">
        <v>1577</v>
      </c>
    </row>
    <row r="1006" spans="3:6">
      <c r="C1006">
        <v>80004168</v>
      </c>
      <c r="D1006" t="s">
        <v>4289</v>
      </c>
      <c r="E1006">
        <v>80004168</v>
      </c>
      <c r="F1006" t="s">
        <v>1577</v>
      </c>
    </row>
    <row r="1007" spans="3:6">
      <c r="C1007">
        <v>80004167</v>
      </c>
      <c r="D1007" t="s">
        <v>2033</v>
      </c>
      <c r="E1007">
        <v>80004167</v>
      </c>
      <c r="F1007" t="s">
        <v>1577</v>
      </c>
    </row>
    <row r="1008" spans="3:6">
      <c r="C1008">
        <v>80004174</v>
      </c>
      <c r="D1008" t="s">
        <v>2967</v>
      </c>
      <c r="E1008">
        <v>80004174</v>
      </c>
      <c r="F1008" t="s">
        <v>1577</v>
      </c>
    </row>
    <row r="1009" spans="3:6">
      <c r="C1009">
        <v>80004175</v>
      </c>
      <c r="D1009" t="s">
        <v>2391</v>
      </c>
      <c r="E1009">
        <v>80004175</v>
      </c>
      <c r="F1009" t="s">
        <v>1577</v>
      </c>
    </row>
    <row r="1010" spans="3:6">
      <c r="C1010">
        <v>80004660</v>
      </c>
      <c r="D1010" t="s">
        <v>3058</v>
      </c>
      <c r="E1010">
        <v>80004660</v>
      </c>
      <c r="F1010" t="s">
        <v>1500</v>
      </c>
    </row>
    <row r="1011" spans="3:6">
      <c r="C1011">
        <v>80002292</v>
      </c>
      <c r="D1011" t="s">
        <v>7007</v>
      </c>
      <c r="E1011">
        <v>80002292</v>
      </c>
      <c r="F1011" t="s">
        <v>1500</v>
      </c>
    </row>
    <row r="1012" spans="3:6">
      <c r="C1012" t="s">
        <v>2474</v>
      </c>
      <c r="D1012" t="s">
        <v>7594</v>
      </c>
      <c r="E1012" t="s">
        <v>2474</v>
      </c>
      <c r="F1012" t="s">
        <v>7595</v>
      </c>
    </row>
    <row r="1013" spans="3:6">
      <c r="C1013">
        <v>80002822</v>
      </c>
      <c r="D1013" t="s">
        <v>7596</v>
      </c>
      <c r="E1013">
        <v>80002822</v>
      </c>
      <c r="F1013" t="s">
        <v>280</v>
      </c>
    </row>
    <row r="1014" spans="3:6">
      <c r="C1014">
        <v>117136</v>
      </c>
      <c r="D1014" t="s">
        <v>7597</v>
      </c>
      <c r="E1014">
        <v>117136</v>
      </c>
      <c r="F1014" t="s">
        <v>7598</v>
      </c>
    </row>
    <row r="1015" spans="3:6">
      <c r="C1015" t="s">
        <v>3700</v>
      </c>
      <c r="D1015" t="s">
        <v>3701</v>
      </c>
      <c r="E1015" t="s">
        <v>3700</v>
      </c>
      <c r="F1015" t="s">
        <v>1500</v>
      </c>
    </row>
    <row r="1016" spans="3:6">
      <c r="C1016" t="s">
        <v>3004</v>
      </c>
      <c r="D1016" t="s">
        <v>3005</v>
      </c>
      <c r="E1016" t="s">
        <v>3004</v>
      </c>
      <c r="F1016" t="s">
        <v>7599</v>
      </c>
    </row>
    <row r="1017" spans="3:6">
      <c r="C1017" t="s">
        <v>2439</v>
      </c>
      <c r="D1017" t="s">
        <v>2440</v>
      </c>
      <c r="E1017" t="s">
        <v>2439</v>
      </c>
      <c r="F1017" t="s">
        <v>280</v>
      </c>
    </row>
    <row r="1018" spans="3:6">
      <c r="C1018" t="s">
        <v>3633</v>
      </c>
      <c r="D1018" t="s">
        <v>3632</v>
      </c>
      <c r="E1018" t="s">
        <v>3633</v>
      </c>
      <c r="F1018" t="s">
        <v>7600</v>
      </c>
    </row>
    <row r="1019" spans="3:6">
      <c r="C1019">
        <v>80004045</v>
      </c>
      <c r="D1019" t="s">
        <v>3497</v>
      </c>
      <c r="E1019">
        <v>80004045</v>
      </c>
      <c r="F1019" t="s">
        <v>7600</v>
      </c>
    </row>
    <row r="1020" spans="3:6">
      <c r="C1020">
        <v>80002069</v>
      </c>
      <c r="D1020" t="s">
        <v>7601</v>
      </c>
      <c r="E1020">
        <v>80002069</v>
      </c>
      <c r="F1020" t="s">
        <v>7595</v>
      </c>
    </row>
    <row r="1021" spans="3:6">
      <c r="C1021">
        <v>80002968</v>
      </c>
      <c r="D1021" t="s">
        <v>7602</v>
      </c>
      <c r="E1021">
        <v>80002968</v>
      </c>
      <c r="F1021" t="s">
        <v>7595</v>
      </c>
    </row>
    <row r="1022" spans="3:6">
      <c r="C1022">
        <v>0</v>
      </c>
      <c r="D1022" t="s">
        <v>7603</v>
      </c>
      <c r="E1022">
        <v>0</v>
      </c>
      <c r="F1022" t="s">
        <v>205</v>
      </c>
    </row>
    <row r="1023" spans="3:6">
      <c r="C1023">
        <v>80004296</v>
      </c>
      <c r="D1023" t="s">
        <v>1760</v>
      </c>
      <c r="E1023">
        <v>80004296</v>
      </c>
      <c r="F1023" t="s">
        <v>4073</v>
      </c>
    </row>
    <row r="1024" spans="3:6">
      <c r="C1024">
        <v>80004297</v>
      </c>
      <c r="D1024" t="s">
        <v>1769</v>
      </c>
      <c r="E1024">
        <v>80004297</v>
      </c>
      <c r="F1024" t="s">
        <v>205</v>
      </c>
    </row>
    <row r="1025" spans="3:6">
      <c r="C1025">
        <v>80004312</v>
      </c>
      <c r="D1025" t="s">
        <v>7604</v>
      </c>
      <c r="E1025">
        <v>80004312</v>
      </c>
      <c r="F1025" t="s">
        <v>7593</v>
      </c>
    </row>
    <row r="1026" spans="3:6">
      <c r="C1026">
        <v>80004313</v>
      </c>
      <c r="D1026" t="s">
        <v>1801</v>
      </c>
      <c r="E1026">
        <v>80004313</v>
      </c>
      <c r="F1026" t="s">
        <v>205</v>
      </c>
    </row>
    <row r="1027" spans="3:6">
      <c r="C1027">
        <v>80004314</v>
      </c>
      <c r="D1027" t="s">
        <v>1815</v>
      </c>
      <c r="E1027">
        <v>80004314</v>
      </c>
      <c r="F1027" t="s">
        <v>205</v>
      </c>
    </row>
    <row r="1028" spans="3:6">
      <c r="C1028">
        <v>80004294</v>
      </c>
      <c r="D1028" t="s">
        <v>1523</v>
      </c>
      <c r="E1028">
        <v>80004294</v>
      </c>
      <c r="F1028" t="s">
        <v>4073</v>
      </c>
    </row>
    <row r="1029" spans="3:6">
      <c r="C1029">
        <v>80004311</v>
      </c>
      <c r="D1029" t="s">
        <v>1607</v>
      </c>
      <c r="E1029">
        <v>80004311</v>
      </c>
      <c r="F1029" t="s">
        <v>205</v>
      </c>
    </row>
    <row r="1030" spans="3:6">
      <c r="C1030">
        <v>80004315</v>
      </c>
      <c r="D1030" t="s">
        <v>1660</v>
      </c>
      <c r="E1030">
        <v>80004315</v>
      </c>
      <c r="F1030" t="s">
        <v>205</v>
      </c>
    </row>
    <row r="1031" spans="3:6">
      <c r="C1031">
        <v>80004293</v>
      </c>
      <c r="D1031" t="s">
        <v>7605</v>
      </c>
      <c r="E1031">
        <v>80004293</v>
      </c>
      <c r="F1031" t="s">
        <v>1577</v>
      </c>
    </row>
    <row r="1032" spans="3:6">
      <c r="C1032">
        <v>80004333</v>
      </c>
      <c r="D1032" t="s">
        <v>3239</v>
      </c>
      <c r="E1032">
        <v>80004333</v>
      </c>
      <c r="F1032" t="s">
        <v>7606</v>
      </c>
    </row>
    <row r="1033" spans="3:6">
      <c r="C1033">
        <v>80004295</v>
      </c>
      <c r="D1033" t="s">
        <v>1263</v>
      </c>
      <c r="E1033">
        <v>80004295</v>
      </c>
      <c r="F1033" t="s">
        <v>1577</v>
      </c>
    </row>
    <row r="1034" spans="3:6">
      <c r="C1034">
        <v>80004330</v>
      </c>
      <c r="D1034" t="s">
        <v>2902</v>
      </c>
      <c r="E1034">
        <v>80004330</v>
      </c>
      <c r="F1034" t="s">
        <v>205</v>
      </c>
    </row>
    <row r="1035" spans="3:6">
      <c r="C1035" t="s">
        <v>1258</v>
      </c>
      <c r="D1035" t="s">
        <v>1259</v>
      </c>
      <c r="E1035" t="s">
        <v>1258</v>
      </c>
      <c r="F1035" t="s">
        <v>7607</v>
      </c>
    </row>
    <row r="1036" spans="3:6">
      <c r="C1036" t="s">
        <v>7608</v>
      </c>
      <c r="D1036" t="s">
        <v>7609</v>
      </c>
      <c r="E1036" t="s">
        <v>7608</v>
      </c>
      <c r="F1036" t="s">
        <v>7595</v>
      </c>
    </row>
    <row r="1037" spans="3:6">
      <c r="C1037" t="s">
        <v>7610</v>
      </c>
      <c r="D1037" t="s">
        <v>2529</v>
      </c>
      <c r="E1037" t="s">
        <v>7610</v>
      </c>
      <c r="F1037" t="s">
        <v>7595</v>
      </c>
    </row>
    <row r="1038" spans="3:6">
      <c r="C1038" t="s">
        <v>7611</v>
      </c>
      <c r="D1038" t="s">
        <v>4722</v>
      </c>
      <c r="E1038" t="s">
        <v>7611</v>
      </c>
      <c r="F1038" t="s">
        <v>7595</v>
      </c>
    </row>
    <row r="1039" spans="3:6">
      <c r="C1039" t="s">
        <v>7612</v>
      </c>
      <c r="D1039" t="s">
        <v>6089</v>
      </c>
      <c r="E1039" t="s">
        <v>7612</v>
      </c>
      <c r="F1039" t="s">
        <v>7595</v>
      </c>
    </row>
    <row r="1040" spans="3:6">
      <c r="C1040" t="s">
        <v>1925</v>
      </c>
      <c r="D1040" t="s">
        <v>979</v>
      </c>
      <c r="E1040" t="s">
        <v>1925</v>
      </c>
      <c r="F1040" t="s">
        <v>7595</v>
      </c>
    </row>
    <row r="1041" spans="3:6">
      <c r="C1041">
        <v>80003138</v>
      </c>
      <c r="D1041" t="s">
        <v>2820</v>
      </c>
      <c r="E1041">
        <v>80003138</v>
      </c>
      <c r="F1041" t="s">
        <v>7595</v>
      </c>
    </row>
    <row r="1042" spans="3:6">
      <c r="C1042">
        <v>80002745</v>
      </c>
      <c r="D1042" t="s">
        <v>2090</v>
      </c>
      <c r="E1042">
        <v>80002745</v>
      </c>
      <c r="F1042" t="s">
        <v>6475</v>
      </c>
    </row>
    <row r="1043" spans="3:6">
      <c r="C1043">
        <v>80004262</v>
      </c>
      <c r="D1043" t="s">
        <v>2082</v>
      </c>
      <c r="E1043">
        <v>80004262</v>
      </c>
      <c r="F1043" t="s">
        <v>6475</v>
      </c>
    </row>
    <row r="1044" spans="3:6">
      <c r="C1044">
        <v>80002889</v>
      </c>
      <c r="D1044" t="s">
        <v>2016</v>
      </c>
      <c r="E1044">
        <v>80002889</v>
      </c>
      <c r="F1044" t="s">
        <v>6475</v>
      </c>
    </row>
    <row r="1045" spans="3:6">
      <c r="C1045">
        <v>80003263</v>
      </c>
      <c r="D1045" t="s">
        <v>1404</v>
      </c>
      <c r="E1045">
        <v>80003263</v>
      </c>
      <c r="F1045" t="s">
        <v>6475</v>
      </c>
    </row>
    <row r="1046" spans="3:6">
      <c r="C1046">
        <v>80004269</v>
      </c>
      <c r="D1046" t="s">
        <v>3228</v>
      </c>
      <c r="E1046">
        <v>80004269</v>
      </c>
      <c r="F1046" t="s">
        <v>6475</v>
      </c>
    </row>
    <row r="1047" spans="3:6">
      <c r="C1047">
        <v>112727</v>
      </c>
      <c r="D1047" t="s">
        <v>4162</v>
      </c>
      <c r="E1047">
        <v>112727</v>
      </c>
      <c r="F1047" t="s">
        <v>4369</v>
      </c>
    </row>
    <row r="1048" spans="3:6">
      <c r="C1048">
        <v>80004897</v>
      </c>
      <c r="D1048" t="s">
        <v>7613</v>
      </c>
      <c r="E1048">
        <v>80004897</v>
      </c>
      <c r="F1048" t="s">
        <v>830</v>
      </c>
    </row>
    <row r="1049" spans="3:6">
      <c r="C1049">
        <v>80004895</v>
      </c>
      <c r="D1049" t="s">
        <v>7614</v>
      </c>
      <c r="E1049">
        <v>80004895</v>
      </c>
      <c r="F1049" t="s">
        <v>7615</v>
      </c>
    </row>
    <row r="1050" spans="3:6">
      <c r="C1050">
        <v>80004894</v>
      </c>
      <c r="D1050" t="s">
        <v>3639</v>
      </c>
      <c r="E1050">
        <v>80004894</v>
      </c>
      <c r="F1050" t="s">
        <v>7616</v>
      </c>
    </row>
    <row r="1051" spans="3:6">
      <c r="C1051">
        <v>80004900</v>
      </c>
      <c r="D1051" t="s">
        <v>4071</v>
      </c>
      <c r="E1051">
        <v>80004900</v>
      </c>
      <c r="F1051" t="s">
        <v>7617</v>
      </c>
    </row>
    <row r="1052" spans="3:6">
      <c r="C1052">
        <v>80004896</v>
      </c>
      <c r="D1052" t="s">
        <v>3502</v>
      </c>
      <c r="E1052">
        <v>80004896</v>
      </c>
      <c r="F1052" t="s">
        <v>830</v>
      </c>
    </row>
    <row r="1053" spans="3:6">
      <c r="C1053">
        <v>80004892</v>
      </c>
      <c r="D1053" t="s">
        <v>4172</v>
      </c>
      <c r="E1053">
        <v>80004892</v>
      </c>
      <c r="F1053" t="s">
        <v>4369</v>
      </c>
    </row>
    <row r="1054" spans="3:6">
      <c r="C1054">
        <v>80004901</v>
      </c>
      <c r="D1054" t="s">
        <v>2059</v>
      </c>
      <c r="E1054">
        <v>80004901</v>
      </c>
      <c r="F1054" t="s">
        <v>280</v>
      </c>
    </row>
    <row r="1055" spans="3:6">
      <c r="C1055">
        <v>80004893</v>
      </c>
      <c r="D1055" t="s">
        <v>3133</v>
      </c>
      <c r="E1055">
        <v>80004893</v>
      </c>
      <c r="F1055" t="s">
        <v>7618</v>
      </c>
    </row>
    <row r="1056" spans="3:6">
      <c r="C1056">
        <v>80004898</v>
      </c>
      <c r="D1056" t="s">
        <v>3180</v>
      </c>
      <c r="E1056">
        <v>80004898</v>
      </c>
      <c r="F1056" t="s">
        <v>7600</v>
      </c>
    </row>
    <row r="1057" spans="3:6">
      <c r="C1057">
        <v>80002750</v>
      </c>
      <c r="D1057" t="s">
        <v>4147</v>
      </c>
      <c r="E1057">
        <v>80002750</v>
      </c>
      <c r="F1057" t="s">
        <v>7600</v>
      </c>
    </row>
    <row r="1058" spans="3:6">
      <c r="C1058">
        <v>80003256</v>
      </c>
      <c r="D1058" t="s">
        <v>1966</v>
      </c>
      <c r="E1058">
        <v>80003256</v>
      </c>
      <c r="F1058" t="s">
        <v>7600</v>
      </c>
    </row>
    <row r="1059" spans="3:6">
      <c r="C1059">
        <v>80004933</v>
      </c>
      <c r="D1059" t="s">
        <v>1870</v>
      </c>
      <c r="E1059">
        <v>80004933</v>
      </c>
      <c r="F1059" t="s">
        <v>1577</v>
      </c>
    </row>
    <row r="1060" spans="3:6">
      <c r="C1060">
        <v>80004934</v>
      </c>
      <c r="D1060" t="s">
        <v>7619</v>
      </c>
      <c r="E1060">
        <v>80004934</v>
      </c>
      <c r="F1060" t="s">
        <v>205</v>
      </c>
    </row>
    <row r="1061" spans="3:6">
      <c r="C1061">
        <v>80004935</v>
      </c>
      <c r="D1061" t="s">
        <v>1872</v>
      </c>
      <c r="E1061">
        <v>80004935</v>
      </c>
      <c r="F1061" t="s">
        <v>205</v>
      </c>
    </row>
    <row r="1062" spans="3:6">
      <c r="C1062">
        <v>80004936</v>
      </c>
      <c r="D1062" t="s">
        <v>7620</v>
      </c>
      <c r="E1062">
        <v>80004936</v>
      </c>
      <c r="F1062" t="s">
        <v>4183</v>
      </c>
    </row>
    <row r="1063" spans="3:6">
      <c r="C1063">
        <v>80004937</v>
      </c>
      <c r="D1063" t="s">
        <v>3438</v>
      </c>
      <c r="E1063">
        <v>80004937</v>
      </c>
      <c r="F1063" t="s">
        <v>1577</v>
      </c>
    </row>
    <row r="1064" spans="3:6">
      <c r="C1064">
        <v>80004938</v>
      </c>
      <c r="D1064" t="s">
        <v>2346</v>
      </c>
      <c r="E1064">
        <v>80004938</v>
      </c>
      <c r="F1064" t="s">
        <v>1577</v>
      </c>
    </row>
    <row r="1065" spans="3:6">
      <c r="C1065">
        <v>80004939</v>
      </c>
      <c r="D1065" t="s">
        <v>3326</v>
      </c>
      <c r="E1065">
        <v>80004939</v>
      </c>
      <c r="F1065" t="s">
        <v>1577</v>
      </c>
    </row>
    <row r="1066" spans="3:6">
      <c r="C1066">
        <v>80004942</v>
      </c>
      <c r="D1066" t="s">
        <v>3747</v>
      </c>
      <c r="E1066">
        <v>80004942</v>
      </c>
      <c r="F1066" t="s">
        <v>1577</v>
      </c>
    </row>
    <row r="1067" spans="3:6">
      <c r="C1067">
        <v>80004943</v>
      </c>
      <c r="D1067" t="s">
        <v>2312</v>
      </c>
      <c r="E1067">
        <v>80004943</v>
      </c>
      <c r="F1067" t="s">
        <v>6560</v>
      </c>
    </row>
    <row r="1068" spans="3:6">
      <c r="C1068">
        <v>80004946</v>
      </c>
      <c r="D1068" t="s">
        <v>2318</v>
      </c>
      <c r="E1068">
        <v>80004946</v>
      </c>
      <c r="F1068" t="s">
        <v>4183</v>
      </c>
    </row>
    <row r="1069" spans="3:6">
      <c r="C1069">
        <v>80004947</v>
      </c>
      <c r="D1069" t="s">
        <v>2290</v>
      </c>
      <c r="E1069">
        <v>80004947</v>
      </c>
      <c r="F1069" t="s">
        <v>1577</v>
      </c>
    </row>
    <row r="1070" spans="3:6">
      <c r="C1070">
        <v>80004944</v>
      </c>
      <c r="D1070" t="s">
        <v>2304</v>
      </c>
      <c r="E1070">
        <v>80004944</v>
      </c>
      <c r="F1070" t="s">
        <v>4183</v>
      </c>
    </row>
    <row r="1071" spans="3:6">
      <c r="C1071">
        <v>80004945</v>
      </c>
      <c r="D1071" t="s">
        <v>7621</v>
      </c>
      <c r="E1071">
        <v>80004945</v>
      </c>
      <c r="F1071" t="s">
        <v>4183</v>
      </c>
    </row>
    <row r="1072" spans="3:6">
      <c r="C1072">
        <v>80004969</v>
      </c>
      <c r="D1072" t="s">
        <v>3751</v>
      </c>
      <c r="E1072">
        <v>80004969</v>
      </c>
      <c r="F1072" t="s">
        <v>205</v>
      </c>
    </row>
    <row r="1073" spans="3:6">
      <c r="C1073">
        <v>80004970</v>
      </c>
      <c r="D1073" t="s">
        <v>2330</v>
      </c>
      <c r="E1073">
        <v>80004970</v>
      </c>
      <c r="F1073" t="s">
        <v>205</v>
      </c>
    </row>
    <row r="1074" spans="3:6">
      <c r="C1074">
        <v>80004972</v>
      </c>
      <c r="D1074" t="s">
        <v>2256</v>
      </c>
      <c r="E1074">
        <v>80004972</v>
      </c>
      <c r="F1074" t="s">
        <v>205</v>
      </c>
    </row>
    <row r="1075" spans="3:6">
      <c r="C1075">
        <v>80004973</v>
      </c>
      <c r="D1075" t="s">
        <v>3555</v>
      </c>
      <c r="E1075">
        <v>80004973</v>
      </c>
      <c r="F1075" t="s">
        <v>205</v>
      </c>
    </row>
    <row r="1076" spans="3:6">
      <c r="C1076">
        <v>80004974</v>
      </c>
      <c r="D1076" t="s">
        <v>2544</v>
      </c>
      <c r="E1076">
        <v>80004974</v>
      </c>
      <c r="F1076" t="s">
        <v>205</v>
      </c>
    </row>
    <row r="1077" spans="3:6">
      <c r="C1077">
        <v>80004975</v>
      </c>
      <c r="D1077" t="s">
        <v>3724</v>
      </c>
      <c r="E1077">
        <v>80004975</v>
      </c>
      <c r="F1077" t="s">
        <v>205</v>
      </c>
    </row>
    <row r="1078" spans="3:6">
      <c r="C1078">
        <v>80004976</v>
      </c>
      <c r="D1078" t="s">
        <v>2294</v>
      </c>
      <c r="E1078">
        <v>80004976</v>
      </c>
      <c r="F1078" t="s">
        <v>205</v>
      </c>
    </row>
    <row r="1079" spans="3:6">
      <c r="C1079">
        <v>80004979</v>
      </c>
      <c r="D1079" t="s">
        <v>2288</v>
      </c>
      <c r="E1079">
        <v>80004979</v>
      </c>
      <c r="F1079" t="s">
        <v>205</v>
      </c>
    </row>
    <row r="1080" spans="3:6">
      <c r="C1080">
        <v>80004980</v>
      </c>
      <c r="D1080" t="s">
        <v>7622</v>
      </c>
      <c r="E1080">
        <v>80004980</v>
      </c>
      <c r="F1080" t="s">
        <v>205</v>
      </c>
    </row>
    <row r="1081" spans="3:6">
      <c r="C1081">
        <v>80004981</v>
      </c>
      <c r="D1081" t="s">
        <v>7623</v>
      </c>
      <c r="E1081">
        <v>80004981</v>
      </c>
      <c r="F1081" t="s">
        <v>205</v>
      </c>
    </row>
    <row r="1082" spans="3:6">
      <c r="C1082">
        <v>80004982</v>
      </c>
      <c r="D1082" t="s">
        <v>3644</v>
      </c>
      <c r="E1082">
        <v>80004982</v>
      </c>
      <c r="F1082" t="s">
        <v>205</v>
      </c>
    </row>
    <row r="1083" spans="3:6">
      <c r="C1083">
        <v>80004987</v>
      </c>
      <c r="D1083" t="s">
        <v>3280</v>
      </c>
      <c r="E1083">
        <v>80004987</v>
      </c>
      <c r="F1083" t="s">
        <v>205</v>
      </c>
    </row>
    <row r="1084" spans="3:6">
      <c r="C1084">
        <v>80004988</v>
      </c>
      <c r="D1084" t="s">
        <v>1505</v>
      </c>
      <c r="E1084">
        <v>80004988</v>
      </c>
      <c r="F1084" t="s">
        <v>205</v>
      </c>
    </row>
    <row r="1085" spans="3:6">
      <c r="C1085">
        <v>80004989</v>
      </c>
      <c r="D1085" t="s">
        <v>7624</v>
      </c>
      <c r="E1085">
        <v>80004989</v>
      </c>
      <c r="F1085" t="s">
        <v>205</v>
      </c>
    </row>
    <row r="1086" spans="3:6">
      <c r="C1086">
        <v>80004990</v>
      </c>
      <c r="D1086" t="s">
        <v>7515</v>
      </c>
      <c r="E1086">
        <v>80004990</v>
      </c>
      <c r="F1086" t="s">
        <v>205</v>
      </c>
    </row>
    <row r="1087" spans="3:6">
      <c r="C1087">
        <v>80004991</v>
      </c>
      <c r="D1087" t="s">
        <v>7625</v>
      </c>
      <c r="E1087">
        <v>80004991</v>
      </c>
      <c r="F1087" t="s">
        <v>205</v>
      </c>
    </row>
    <row r="1088" spans="3:6">
      <c r="C1088">
        <v>80004992</v>
      </c>
      <c r="D1088" t="s">
        <v>1446</v>
      </c>
      <c r="E1088">
        <v>80004992</v>
      </c>
      <c r="F1088" t="s">
        <v>205</v>
      </c>
    </row>
    <row r="1089" spans="3:6">
      <c r="C1089">
        <v>80004993</v>
      </c>
      <c r="D1089" t="s">
        <v>3215</v>
      </c>
      <c r="E1089">
        <v>80004993</v>
      </c>
      <c r="F1089" t="s">
        <v>205</v>
      </c>
    </row>
    <row r="1090" spans="3:6">
      <c r="C1090">
        <v>80004994</v>
      </c>
      <c r="D1090" t="s">
        <v>1551</v>
      </c>
      <c r="E1090">
        <v>80004994</v>
      </c>
      <c r="F1090" t="s">
        <v>205</v>
      </c>
    </row>
    <row r="1091" spans="3:6">
      <c r="C1091">
        <v>80004995</v>
      </c>
      <c r="D1091" t="s">
        <v>1631</v>
      </c>
      <c r="E1091">
        <v>80004995</v>
      </c>
      <c r="F1091" t="s">
        <v>205</v>
      </c>
    </row>
    <row r="1092" spans="3:6">
      <c r="C1092">
        <v>80004996</v>
      </c>
      <c r="D1092" t="s">
        <v>2268</v>
      </c>
      <c r="E1092">
        <v>80004996</v>
      </c>
      <c r="F1092" t="s">
        <v>205</v>
      </c>
    </row>
    <row r="1093" spans="3:6">
      <c r="C1093">
        <v>80004997</v>
      </c>
      <c r="D1093" t="s">
        <v>2106</v>
      </c>
      <c r="E1093">
        <v>80004997</v>
      </c>
      <c r="F1093" t="s">
        <v>205</v>
      </c>
    </row>
    <row r="1094" spans="3:6">
      <c r="C1094">
        <v>80004998</v>
      </c>
      <c r="D1094" t="s">
        <v>1783</v>
      </c>
      <c r="E1094">
        <v>80004998</v>
      </c>
      <c r="F1094" t="s">
        <v>205</v>
      </c>
    </row>
    <row r="1095" spans="3:6">
      <c r="C1095">
        <v>80004999</v>
      </c>
      <c r="D1095" t="s">
        <v>1462</v>
      </c>
      <c r="E1095">
        <v>80004999</v>
      </c>
      <c r="F1095" t="s">
        <v>205</v>
      </c>
    </row>
    <row r="1096" spans="3:6">
      <c r="C1096">
        <v>80005000</v>
      </c>
      <c r="D1096" t="s">
        <v>1723</v>
      </c>
      <c r="E1096">
        <v>80005000</v>
      </c>
      <c r="F1096" t="s">
        <v>205</v>
      </c>
    </row>
    <row r="1097" spans="3:6">
      <c r="C1097">
        <v>80005001</v>
      </c>
      <c r="D1097" t="s">
        <v>1576</v>
      </c>
      <c r="E1097">
        <v>80005001</v>
      </c>
      <c r="F1097" t="s">
        <v>1577</v>
      </c>
    </row>
    <row r="1098" spans="3:6">
      <c r="C1098">
        <v>80004258</v>
      </c>
      <c r="D1098" t="s">
        <v>7626</v>
      </c>
      <c r="E1098">
        <v>80004258</v>
      </c>
      <c r="F1098" t="s">
        <v>280</v>
      </c>
    </row>
    <row r="1099" spans="3:6">
      <c r="C1099">
        <v>80004256</v>
      </c>
      <c r="D1099" t="s">
        <v>7627</v>
      </c>
      <c r="E1099">
        <v>80004256</v>
      </c>
      <c r="F1099" t="s">
        <v>280</v>
      </c>
    </row>
    <row r="1100" spans="3:6">
      <c r="C1100">
        <v>118054</v>
      </c>
      <c r="D1100" t="s">
        <v>7628</v>
      </c>
      <c r="E1100">
        <v>118054</v>
      </c>
      <c r="F1100" t="s">
        <v>7629</v>
      </c>
    </row>
    <row r="1101" spans="3:6">
      <c r="C1101">
        <v>80004267</v>
      </c>
      <c r="D1101" t="s">
        <v>7630</v>
      </c>
      <c r="E1101">
        <v>80004267</v>
      </c>
      <c r="F1101" t="s">
        <v>280</v>
      </c>
    </row>
    <row r="1102" spans="3:6">
      <c r="C1102">
        <v>80004259</v>
      </c>
      <c r="D1102" t="s">
        <v>2479</v>
      </c>
      <c r="E1102">
        <v>80004259</v>
      </c>
      <c r="F1102" t="s">
        <v>280</v>
      </c>
    </row>
    <row r="1103" spans="3:6">
      <c r="C1103">
        <v>80004325</v>
      </c>
      <c r="D1103" t="s">
        <v>7631</v>
      </c>
      <c r="E1103">
        <v>80004325</v>
      </c>
      <c r="F1103" t="s">
        <v>7632</v>
      </c>
    </row>
    <row r="1104" spans="3:6">
      <c r="C1104">
        <v>80003080</v>
      </c>
      <c r="D1104" t="s">
        <v>2888</v>
      </c>
      <c r="E1104">
        <v>80003080</v>
      </c>
      <c r="F1104" t="s">
        <v>1500</v>
      </c>
    </row>
    <row r="1105" spans="3:6">
      <c r="C1105">
        <v>80002847</v>
      </c>
      <c r="D1105" t="s">
        <v>3049</v>
      </c>
      <c r="E1105">
        <v>80002847</v>
      </c>
      <c r="F1105" t="s">
        <v>7633</v>
      </c>
    </row>
    <row r="1106" spans="3:6">
      <c r="C1106">
        <v>80004264</v>
      </c>
      <c r="D1106" t="s">
        <v>7634</v>
      </c>
      <c r="E1106">
        <v>80004264</v>
      </c>
      <c r="F1106" t="s">
        <v>1500</v>
      </c>
    </row>
    <row r="1107" spans="3:6">
      <c r="C1107">
        <v>80001320</v>
      </c>
      <c r="D1107" t="s">
        <v>1926</v>
      </c>
      <c r="E1107">
        <v>80001320</v>
      </c>
      <c r="F1107" t="s">
        <v>280</v>
      </c>
    </row>
    <row r="1108" spans="3:6">
      <c r="C1108">
        <v>80004004</v>
      </c>
      <c r="D1108" t="s">
        <v>4744</v>
      </c>
      <c r="E1108">
        <v>80004004</v>
      </c>
      <c r="F1108" t="s">
        <v>6427</v>
      </c>
    </row>
    <row r="1109" spans="3:6">
      <c r="C1109">
        <v>80002944</v>
      </c>
      <c r="D1109" t="s">
        <v>4717</v>
      </c>
      <c r="E1109">
        <v>80002944</v>
      </c>
      <c r="F1109" t="s">
        <v>280</v>
      </c>
    </row>
    <row r="1110" spans="3:6">
      <c r="C1110">
        <v>80005037</v>
      </c>
      <c r="D1110" t="s">
        <v>4836</v>
      </c>
      <c r="E1110">
        <v>80005037</v>
      </c>
      <c r="F1110" t="s">
        <v>7635</v>
      </c>
    </row>
    <row r="1111" spans="3:6">
      <c r="C1111">
        <v>80005038</v>
      </c>
      <c r="D1111" t="s">
        <v>4837</v>
      </c>
      <c r="E1111">
        <v>80005038</v>
      </c>
      <c r="F1111" t="s">
        <v>7618</v>
      </c>
    </row>
    <row r="1112" spans="3:6">
      <c r="C1112">
        <v>80005043</v>
      </c>
      <c r="D1112" t="s">
        <v>4847</v>
      </c>
      <c r="E1112">
        <v>80005043</v>
      </c>
      <c r="F1112" t="s">
        <v>280</v>
      </c>
    </row>
    <row r="1113" spans="3:6">
      <c r="C1113">
        <v>80005043</v>
      </c>
      <c r="D1113" t="s">
        <v>4846</v>
      </c>
      <c r="E1113">
        <v>80005043</v>
      </c>
      <c r="F1113" t="s">
        <v>280</v>
      </c>
    </row>
    <row r="1114" spans="3:6">
      <c r="C1114">
        <v>80005045</v>
      </c>
      <c r="D1114" t="s">
        <v>4848</v>
      </c>
      <c r="E1114">
        <v>80005045</v>
      </c>
      <c r="F1114" t="s">
        <v>280</v>
      </c>
    </row>
    <row r="1115" spans="3:6">
      <c r="C1115">
        <v>80005046</v>
      </c>
      <c r="D1115" t="s">
        <v>4845</v>
      </c>
      <c r="E1115">
        <v>80005046</v>
      </c>
      <c r="F1115" t="s">
        <v>280</v>
      </c>
    </row>
    <row r="1116" spans="3:6">
      <c r="C1116">
        <v>80005047</v>
      </c>
      <c r="D1116" t="s">
        <v>4844</v>
      </c>
      <c r="E1116">
        <v>80005047</v>
      </c>
      <c r="F1116" t="s">
        <v>280</v>
      </c>
    </row>
    <row r="1117" spans="3:6">
      <c r="C1117">
        <v>80005043</v>
      </c>
      <c r="D1117" t="s">
        <v>4838</v>
      </c>
      <c r="E1117">
        <v>80005043</v>
      </c>
      <c r="F1117" t="s">
        <v>6810</v>
      </c>
    </row>
    <row r="1118" spans="3:6">
      <c r="C1118">
        <v>80005036</v>
      </c>
      <c r="D1118" t="s">
        <v>4861</v>
      </c>
      <c r="E1118">
        <v>80005036</v>
      </c>
      <c r="F1118" t="s">
        <v>7636</v>
      </c>
    </row>
    <row r="1119" spans="3:6">
      <c r="C1119">
        <v>80004323</v>
      </c>
      <c r="D1119" t="s">
        <v>2376</v>
      </c>
      <c r="E1119">
        <v>80004323</v>
      </c>
      <c r="F1119" t="s">
        <v>205</v>
      </c>
    </row>
    <row r="1120" spans="3:6">
      <c r="C1120">
        <v>80004320</v>
      </c>
      <c r="D1120" t="s">
        <v>2978</v>
      </c>
      <c r="E1120">
        <v>80004320</v>
      </c>
      <c r="F1120" t="s">
        <v>205</v>
      </c>
    </row>
    <row r="1121" spans="3:6">
      <c r="C1121">
        <v>0</v>
      </c>
      <c r="D1121" t="s">
        <v>4860</v>
      </c>
      <c r="E1121">
        <v>0</v>
      </c>
      <c r="F1121" t="s">
        <v>1577</v>
      </c>
    </row>
    <row r="1122" spans="3:6">
      <c r="C1122">
        <v>0</v>
      </c>
      <c r="D1122" t="s">
        <v>4859</v>
      </c>
      <c r="E1122">
        <v>0</v>
      </c>
      <c r="F1122" t="s">
        <v>205</v>
      </c>
    </row>
    <row r="1123" spans="3:6">
      <c r="C1123">
        <v>0</v>
      </c>
      <c r="D1123" t="s">
        <v>4858</v>
      </c>
      <c r="E1123">
        <v>0</v>
      </c>
      <c r="F1123" t="s">
        <v>205</v>
      </c>
    </row>
    <row r="1124" spans="3:6">
      <c r="C1124">
        <v>0</v>
      </c>
      <c r="D1124" t="s">
        <v>4857</v>
      </c>
      <c r="E1124">
        <v>0</v>
      </c>
      <c r="F1124" t="s">
        <v>205</v>
      </c>
    </row>
    <row r="1125" spans="3:6">
      <c r="C1125">
        <v>0</v>
      </c>
      <c r="D1125" t="s">
        <v>4856</v>
      </c>
      <c r="E1125">
        <v>0</v>
      </c>
      <c r="F1125" t="s">
        <v>205</v>
      </c>
    </row>
    <row r="1126" spans="3:6">
      <c r="C1126">
        <v>0</v>
      </c>
      <c r="D1126" t="s">
        <v>4855</v>
      </c>
      <c r="E1126">
        <v>0</v>
      </c>
      <c r="F1126" t="s">
        <v>205</v>
      </c>
    </row>
    <row r="1127" spans="3:6">
      <c r="C1127">
        <v>0</v>
      </c>
      <c r="D1127" t="s">
        <v>4854</v>
      </c>
      <c r="E1127">
        <v>0</v>
      </c>
      <c r="F1127" t="s">
        <v>205</v>
      </c>
    </row>
    <row r="1128" spans="3:6">
      <c r="C1128">
        <v>0</v>
      </c>
      <c r="D1128" t="s">
        <v>4853</v>
      </c>
      <c r="E1128">
        <v>0</v>
      </c>
      <c r="F1128" t="s">
        <v>7593</v>
      </c>
    </row>
    <row r="1129" spans="3:6">
      <c r="C1129">
        <v>0</v>
      </c>
      <c r="D1129" t="s">
        <v>4852</v>
      </c>
      <c r="E1129">
        <v>0</v>
      </c>
      <c r="F1129" t="s">
        <v>205</v>
      </c>
    </row>
    <row r="1130" spans="3:6">
      <c r="C1130">
        <v>0</v>
      </c>
      <c r="D1130" t="s">
        <v>4851</v>
      </c>
      <c r="E1130">
        <v>0</v>
      </c>
      <c r="F1130" t="s">
        <v>205</v>
      </c>
    </row>
    <row r="1131" spans="3:6">
      <c r="C1131">
        <v>0</v>
      </c>
      <c r="D1131" t="s">
        <v>4850</v>
      </c>
      <c r="E1131">
        <v>0</v>
      </c>
      <c r="F1131" t="s">
        <v>205</v>
      </c>
    </row>
    <row r="1132" spans="3:6">
      <c r="C1132">
        <v>0</v>
      </c>
      <c r="D1132" t="s">
        <v>4849</v>
      </c>
      <c r="E1132">
        <v>0</v>
      </c>
      <c r="F1132" t="s">
        <v>1577</v>
      </c>
    </row>
    <row r="1133" spans="3:6">
      <c r="C1133">
        <v>80004319</v>
      </c>
      <c r="D1133" t="s">
        <v>2427</v>
      </c>
      <c r="E1133">
        <v>80004319</v>
      </c>
      <c r="F1133" t="s">
        <v>205</v>
      </c>
    </row>
    <row r="1134" spans="3:6">
      <c r="C1134">
        <v>80002824</v>
      </c>
      <c r="D1134" t="s">
        <v>1922</v>
      </c>
      <c r="E1134">
        <v>80002824</v>
      </c>
      <c r="F1134" t="s">
        <v>1500</v>
      </c>
    </row>
    <row r="1135" spans="3:6">
      <c r="C1135">
        <v>80004604</v>
      </c>
      <c r="D1135" t="s">
        <v>2552</v>
      </c>
      <c r="E1135">
        <v>80004604</v>
      </c>
      <c r="F1135" t="s">
        <v>1500</v>
      </c>
    </row>
    <row r="1136" spans="3:6">
      <c r="C1136">
        <v>80004296</v>
      </c>
      <c r="D1136" t="s">
        <v>7637</v>
      </c>
      <c r="E1136">
        <v>80004296</v>
      </c>
      <c r="F1136" t="s">
        <v>6427</v>
      </c>
    </row>
    <row r="1137" spans="3:6">
      <c r="C1137">
        <v>118582</v>
      </c>
      <c r="D1137" t="s">
        <v>2006</v>
      </c>
      <c r="E1137">
        <v>118582</v>
      </c>
      <c r="F1137" t="s">
        <v>1500</v>
      </c>
    </row>
    <row r="1138" spans="3:6">
      <c r="C1138">
        <v>80002825</v>
      </c>
      <c r="D1138" t="s">
        <v>2077</v>
      </c>
      <c r="E1138">
        <v>80002825</v>
      </c>
      <c r="F1138" t="s">
        <v>1500</v>
      </c>
    </row>
    <row r="1139" spans="3:6">
      <c r="C1139">
        <v>80003560</v>
      </c>
      <c r="D1139" t="s">
        <v>3331</v>
      </c>
      <c r="E1139">
        <v>80003560</v>
      </c>
      <c r="F1139" t="s">
        <v>205</v>
      </c>
    </row>
    <row r="1140" spans="3:6">
      <c r="C1140">
        <v>80003533</v>
      </c>
      <c r="D1140" t="s">
        <v>1602</v>
      </c>
      <c r="E1140">
        <v>80003533</v>
      </c>
      <c r="F1140" t="s">
        <v>205</v>
      </c>
    </row>
    <row r="1141" spans="3:6">
      <c r="C1141">
        <v>80002599</v>
      </c>
      <c r="D1141" t="s">
        <v>3043</v>
      </c>
      <c r="E1141">
        <v>80002599</v>
      </c>
      <c r="F1141" t="s">
        <v>280</v>
      </c>
    </row>
    <row r="1142" spans="3:6">
      <c r="C1142">
        <v>80003338</v>
      </c>
      <c r="D1142" t="s">
        <v>2459</v>
      </c>
      <c r="E1142">
        <v>80003338</v>
      </c>
      <c r="F1142" t="s">
        <v>280</v>
      </c>
    </row>
    <row r="1143" spans="3:6">
      <c r="C1143">
        <v>80004597</v>
      </c>
      <c r="D1143" t="s">
        <v>2411</v>
      </c>
      <c r="E1143">
        <v>80004597</v>
      </c>
      <c r="F1143" t="s">
        <v>4073</v>
      </c>
    </row>
    <row r="1144" spans="3:6">
      <c r="C1144">
        <v>80004662</v>
      </c>
      <c r="D1144" t="s">
        <v>7638</v>
      </c>
      <c r="E1144">
        <v>80004662</v>
      </c>
      <c r="F1144" t="s">
        <v>1500</v>
      </c>
    </row>
    <row r="1145" spans="3:6">
      <c r="C1145">
        <v>80004163</v>
      </c>
      <c r="D1145" t="s">
        <v>7639</v>
      </c>
      <c r="E1145">
        <v>80004163</v>
      </c>
      <c r="F1145" t="s">
        <v>1500</v>
      </c>
    </row>
    <row r="1146" spans="3:6">
      <c r="C1146">
        <v>80004329</v>
      </c>
      <c r="D1146" t="s">
        <v>7640</v>
      </c>
      <c r="E1146">
        <v>80004329</v>
      </c>
      <c r="F1146" t="s">
        <v>1500</v>
      </c>
    </row>
    <row r="1147" spans="3:6">
      <c r="C1147">
        <v>80002569</v>
      </c>
      <c r="D1147" t="s">
        <v>1575</v>
      </c>
      <c r="E1147">
        <v>80002569</v>
      </c>
      <c r="F1147" t="s">
        <v>7641</v>
      </c>
    </row>
    <row r="1148" spans="3:6">
      <c r="C1148">
        <v>80004174</v>
      </c>
      <c r="D1148" t="s">
        <v>7642</v>
      </c>
      <c r="E1148">
        <v>80004174</v>
      </c>
      <c r="F1148" t="s">
        <v>7643</v>
      </c>
    </row>
    <row r="1149" spans="3:6">
      <c r="C1149">
        <v>80004324</v>
      </c>
      <c r="D1149" t="s">
        <v>2384</v>
      </c>
      <c r="E1149">
        <v>80004324</v>
      </c>
      <c r="F1149" t="s">
        <v>4185</v>
      </c>
    </row>
    <row r="1150" spans="3:6">
      <c r="C1150">
        <v>80004263</v>
      </c>
      <c r="D1150" t="s">
        <v>7644</v>
      </c>
      <c r="E1150">
        <v>80004263</v>
      </c>
      <c r="F1150" t="s">
        <v>248</v>
      </c>
    </row>
    <row r="1151" spans="3:6">
      <c r="C1151">
        <v>80004263</v>
      </c>
      <c r="D1151" t="s">
        <v>7645</v>
      </c>
      <c r="E1151">
        <v>80004263</v>
      </c>
      <c r="F1151" t="s">
        <v>248</v>
      </c>
    </row>
    <row r="1152" spans="3:6">
      <c r="C1152">
        <v>80003343</v>
      </c>
      <c r="D1152" t="s">
        <v>7646</v>
      </c>
      <c r="E1152">
        <v>80003343</v>
      </c>
      <c r="F1152" t="s">
        <v>248</v>
      </c>
    </row>
    <row r="1153" spans="3:6">
      <c r="C1153">
        <v>80003352</v>
      </c>
      <c r="D1153" t="s">
        <v>6174</v>
      </c>
      <c r="E1153">
        <v>80003352</v>
      </c>
      <c r="F1153" t="s">
        <v>7647</v>
      </c>
    </row>
    <row r="1154" spans="3:6">
      <c r="C1154">
        <v>80002580</v>
      </c>
      <c r="D1154" t="s">
        <v>7648</v>
      </c>
      <c r="E1154">
        <v>80002580</v>
      </c>
      <c r="F1154" t="s">
        <v>248</v>
      </c>
    </row>
    <row r="1155" spans="3:6">
      <c r="C1155">
        <v>80002956</v>
      </c>
      <c r="D1155" t="s">
        <v>7649</v>
      </c>
      <c r="E1155">
        <v>80002956</v>
      </c>
      <c r="F1155" t="s">
        <v>248</v>
      </c>
    </row>
  </sheetData>
  <sheetProtection algorithmName="SHA-512" hashValue="zzr3pIBPJGwAuivZcblqFMK4jENeNUe8epHkV4iLxye5GLv/0CMg/KJSqzg8jorR/g70T6UM0BADKwnkmPkH7A==" saltValue="o/5a1joIrh9o7Sd1C7RlJQ==" spinCount="100000" sheet="1" objects="1" scenarios="1"/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03DE-C422-4842-94E2-CD2F5F106C8D}">
  <dimension ref="D2:D4"/>
  <sheetViews>
    <sheetView workbookViewId="0">
      <selection activeCell="E15" sqref="E15"/>
    </sheetView>
  </sheetViews>
  <sheetFormatPr defaultRowHeight="14.45"/>
  <sheetData>
    <row r="2" spans="4:4">
      <c r="D2" s="3"/>
    </row>
    <row r="3" spans="4:4">
      <c r="D3" s="3"/>
    </row>
    <row r="4" spans="4:4">
      <c r="D4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83B5-4F0E-489A-9E18-BF768AAC006A}">
  <sheetPr>
    <tabColor rgb="FFFF0000"/>
  </sheetPr>
  <dimension ref="A2:I856"/>
  <sheetViews>
    <sheetView workbookViewId="0">
      <selection activeCell="B17" sqref="B17"/>
    </sheetView>
  </sheetViews>
  <sheetFormatPr defaultRowHeight="14.45"/>
  <cols>
    <col min="1" max="1" width="3.85546875" bestFit="1" customWidth="1"/>
    <col min="3" max="3" width="44.5703125" bestFit="1" customWidth="1"/>
    <col min="4" max="4" width="45.5703125" bestFit="1" customWidth="1"/>
    <col min="5" max="5" width="15.28515625" customWidth="1"/>
    <col min="6" max="6" width="23.7109375" customWidth="1"/>
    <col min="7" max="7" width="9.85546875" customWidth="1"/>
    <col min="8" max="9" width="11.85546875" style="3" customWidth="1"/>
  </cols>
  <sheetData>
    <row r="2" spans="1:9">
      <c r="H2" s="3" t="s">
        <v>7650</v>
      </c>
    </row>
    <row r="3" spans="1:9">
      <c r="A3" s="2" t="s">
        <v>1</v>
      </c>
      <c r="B3" s="2" t="s">
        <v>3949</v>
      </c>
      <c r="C3" s="2" t="s">
        <v>5</v>
      </c>
      <c r="D3" s="2" t="s">
        <v>7651</v>
      </c>
      <c r="E3" s="2" t="s">
        <v>7652</v>
      </c>
      <c r="F3" s="2" t="s">
        <v>3945</v>
      </c>
      <c r="G3" s="2">
        <v>2020</v>
      </c>
      <c r="H3" s="2">
        <v>2021</v>
      </c>
      <c r="I3" s="2">
        <v>2022</v>
      </c>
    </row>
    <row r="4" spans="1:9">
      <c r="A4">
        <v>1</v>
      </c>
      <c r="B4" t="s">
        <v>7426</v>
      </c>
      <c r="C4" t="s">
        <v>3487</v>
      </c>
      <c r="D4" t="s">
        <v>2071</v>
      </c>
      <c r="E4" t="s">
        <v>3973</v>
      </c>
      <c r="F4" t="s">
        <v>1255</v>
      </c>
      <c r="G4" s="3"/>
      <c r="H4" s="3">
        <v>44453</v>
      </c>
    </row>
    <row r="5" spans="1:9">
      <c r="A5">
        <f>A4+1</f>
        <v>2</v>
      </c>
      <c r="B5" t="s">
        <v>7653</v>
      </c>
      <c r="C5" t="s">
        <v>7654</v>
      </c>
      <c r="D5" t="s">
        <v>1883</v>
      </c>
      <c r="E5" t="s">
        <v>3973</v>
      </c>
      <c r="F5" t="s">
        <v>1255</v>
      </c>
      <c r="G5" s="3"/>
      <c r="H5" s="3">
        <v>44516</v>
      </c>
    </row>
    <row r="6" spans="1:9">
      <c r="A6">
        <f t="shared" ref="A6:A67" si="0">A5+1</f>
        <v>3</v>
      </c>
      <c r="B6" t="s">
        <v>3670</v>
      </c>
      <c r="C6" t="s">
        <v>3671</v>
      </c>
      <c r="D6" t="s">
        <v>2502</v>
      </c>
      <c r="E6" t="s">
        <v>386</v>
      </c>
      <c r="F6" t="s">
        <v>1255</v>
      </c>
      <c r="G6" s="3"/>
      <c r="H6" s="3">
        <v>44474</v>
      </c>
    </row>
    <row r="7" spans="1:9">
      <c r="A7">
        <f t="shared" si="0"/>
        <v>4</v>
      </c>
      <c r="B7" t="s">
        <v>2500</v>
      </c>
      <c r="C7" t="s">
        <v>4013</v>
      </c>
      <c r="D7" t="s">
        <v>2502</v>
      </c>
      <c r="E7" t="s">
        <v>386</v>
      </c>
      <c r="F7" t="s">
        <v>1255</v>
      </c>
      <c r="G7" s="3"/>
      <c r="H7" s="3">
        <v>44478</v>
      </c>
    </row>
    <row r="8" spans="1:9">
      <c r="A8">
        <f t="shared" si="0"/>
        <v>5</v>
      </c>
      <c r="B8" t="s">
        <v>7263</v>
      </c>
      <c r="C8" t="s">
        <v>1305</v>
      </c>
      <c r="D8" t="s">
        <v>1306</v>
      </c>
      <c r="E8" t="s">
        <v>355</v>
      </c>
      <c r="F8" t="s">
        <v>1255</v>
      </c>
      <c r="G8" s="3"/>
      <c r="H8" s="3">
        <v>44537</v>
      </c>
    </row>
    <row r="9" spans="1:9">
      <c r="A9">
        <f t="shared" si="0"/>
        <v>6</v>
      </c>
      <c r="B9" s="1" t="s">
        <v>7655</v>
      </c>
      <c r="C9" t="s">
        <v>1254</v>
      </c>
      <c r="D9" t="s">
        <v>1256</v>
      </c>
      <c r="E9" t="s">
        <v>3972</v>
      </c>
      <c r="F9" t="s">
        <v>1255</v>
      </c>
      <c r="G9" s="3"/>
      <c r="I9" s="3">
        <v>44597</v>
      </c>
    </row>
    <row r="10" spans="1:9">
      <c r="A10">
        <f t="shared" si="0"/>
        <v>7</v>
      </c>
      <c r="B10" t="s">
        <v>1891</v>
      </c>
      <c r="C10" t="s">
        <v>1892</v>
      </c>
      <c r="D10" t="s">
        <v>1893</v>
      </c>
      <c r="E10" t="s">
        <v>3973</v>
      </c>
      <c r="F10" t="s">
        <v>1255</v>
      </c>
      <c r="G10" s="3"/>
      <c r="H10" s="3">
        <v>44352</v>
      </c>
    </row>
    <row r="11" spans="1:9">
      <c r="A11">
        <f t="shared" si="0"/>
        <v>8</v>
      </c>
      <c r="B11" t="s">
        <v>7275</v>
      </c>
      <c r="C11" t="s">
        <v>1929</v>
      </c>
      <c r="D11" t="s">
        <v>1423</v>
      </c>
      <c r="E11" t="s">
        <v>3973</v>
      </c>
      <c r="F11" t="s">
        <v>1255</v>
      </c>
      <c r="G11" s="3"/>
      <c r="I11" s="3">
        <v>44586</v>
      </c>
    </row>
    <row r="12" spans="1:9">
      <c r="A12">
        <f t="shared" si="0"/>
        <v>9</v>
      </c>
      <c r="B12" t="s">
        <v>4841</v>
      </c>
      <c r="C12" t="s">
        <v>1406</v>
      </c>
      <c r="D12" t="s">
        <v>1407</v>
      </c>
      <c r="E12" t="s">
        <v>1198</v>
      </c>
      <c r="F12" t="s">
        <v>1255</v>
      </c>
      <c r="G12" s="3"/>
      <c r="H12" s="3">
        <v>44457</v>
      </c>
    </row>
    <row r="13" spans="1:9">
      <c r="A13">
        <f t="shared" si="0"/>
        <v>10</v>
      </c>
      <c r="B13" t="s">
        <v>4042</v>
      </c>
      <c r="C13" t="s">
        <v>3019</v>
      </c>
      <c r="D13" t="s">
        <v>2025</v>
      </c>
      <c r="E13" t="s">
        <v>328</v>
      </c>
      <c r="F13" t="s">
        <v>1255</v>
      </c>
      <c r="G13" s="3"/>
      <c r="H13" s="3">
        <v>44362</v>
      </c>
    </row>
    <row r="14" spans="1:9">
      <c r="A14">
        <f t="shared" si="0"/>
        <v>11</v>
      </c>
      <c r="B14" t="s">
        <v>7414</v>
      </c>
      <c r="C14" t="s">
        <v>5858</v>
      </c>
      <c r="D14" t="s">
        <v>3763</v>
      </c>
      <c r="E14" t="s">
        <v>328</v>
      </c>
      <c r="F14" t="s">
        <v>1255</v>
      </c>
      <c r="G14" s="3"/>
      <c r="H14" s="3">
        <v>44548</v>
      </c>
    </row>
    <row r="15" spans="1:9">
      <c r="A15">
        <f t="shared" si="0"/>
        <v>12</v>
      </c>
      <c r="B15" t="s">
        <v>7289</v>
      </c>
      <c r="C15" t="s">
        <v>1977</v>
      </c>
      <c r="D15" t="s">
        <v>1978</v>
      </c>
      <c r="E15" t="s">
        <v>1198</v>
      </c>
      <c r="F15" t="s">
        <v>1255</v>
      </c>
      <c r="G15" s="3"/>
      <c r="H15" s="3">
        <v>44534</v>
      </c>
    </row>
    <row r="16" spans="1:9">
      <c r="A16">
        <f t="shared" si="0"/>
        <v>13</v>
      </c>
      <c r="B16" t="s">
        <v>4025</v>
      </c>
      <c r="C16" t="s">
        <v>2170</v>
      </c>
      <c r="D16" t="s">
        <v>2171</v>
      </c>
      <c r="E16" t="s">
        <v>328</v>
      </c>
      <c r="F16" t="s">
        <v>1255</v>
      </c>
      <c r="G16" s="3"/>
      <c r="H16" s="3">
        <v>44457</v>
      </c>
    </row>
    <row r="17" spans="1:9">
      <c r="A17">
        <f t="shared" si="0"/>
        <v>14</v>
      </c>
      <c r="B17" t="s">
        <v>4030</v>
      </c>
      <c r="C17" t="s">
        <v>3167</v>
      </c>
      <c r="D17" t="s">
        <v>3168</v>
      </c>
      <c r="E17" t="s">
        <v>328</v>
      </c>
      <c r="F17" t="s">
        <v>1255</v>
      </c>
      <c r="G17" s="3"/>
      <c r="H17" s="3">
        <v>44523</v>
      </c>
    </row>
    <row r="18" spans="1:9">
      <c r="A18">
        <f t="shared" si="0"/>
        <v>15</v>
      </c>
      <c r="B18" t="s">
        <v>4046</v>
      </c>
      <c r="C18" t="s">
        <v>2188</v>
      </c>
      <c r="D18" t="s">
        <v>2189</v>
      </c>
      <c r="E18" t="s">
        <v>328</v>
      </c>
      <c r="F18" t="s">
        <v>1255</v>
      </c>
      <c r="G18" s="3"/>
      <c r="H18" s="3">
        <v>44527</v>
      </c>
    </row>
    <row r="19" spans="1:9">
      <c r="A19">
        <f t="shared" si="0"/>
        <v>16</v>
      </c>
      <c r="B19" t="s">
        <v>7298</v>
      </c>
      <c r="C19" t="s">
        <v>3576</v>
      </c>
      <c r="D19" t="s">
        <v>3577</v>
      </c>
      <c r="E19" t="s">
        <v>386</v>
      </c>
      <c r="F19" t="s">
        <v>1255</v>
      </c>
      <c r="G19" s="3"/>
      <c r="H19" s="3">
        <v>44471</v>
      </c>
    </row>
    <row r="20" spans="1:9">
      <c r="A20">
        <f t="shared" si="0"/>
        <v>17</v>
      </c>
      <c r="B20" t="s">
        <v>7280</v>
      </c>
      <c r="C20" t="s">
        <v>3245</v>
      </c>
      <c r="D20" t="s">
        <v>3246</v>
      </c>
      <c r="E20" t="s">
        <v>3973</v>
      </c>
      <c r="F20" t="s">
        <v>1255</v>
      </c>
      <c r="G20" s="3"/>
      <c r="H20" s="3">
        <v>44499</v>
      </c>
    </row>
    <row r="21" spans="1:9">
      <c r="A21">
        <f t="shared" si="0"/>
        <v>18</v>
      </c>
      <c r="B21" t="s">
        <v>7301</v>
      </c>
      <c r="C21" t="s">
        <v>3017</v>
      </c>
      <c r="D21" t="s">
        <v>2069</v>
      </c>
      <c r="E21" t="s">
        <v>386</v>
      </c>
      <c r="F21" t="s">
        <v>1255</v>
      </c>
      <c r="G21" s="3"/>
      <c r="H21" s="3">
        <v>44513</v>
      </c>
    </row>
    <row r="22" spans="1:9">
      <c r="A22">
        <f t="shared" si="0"/>
        <v>19</v>
      </c>
      <c r="B22" t="s">
        <v>7348</v>
      </c>
      <c r="C22" t="s">
        <v>7349</v>
      </c>
      <c r="D22" t="s">
        <v>1880</v>
      </c>
      <c r="E22" t="s">
        <v>682</v>
      </c>
      <c r="F22" t="s">
        <v>1255</v>
      </c>
      <c r="G22" s="3"/>
      <c r="H22" s="3">
        <v>44436</v>
      </c>
    </row>
    <row r="23" spans="1:9">
      <c r="A23">
        <f t="shared" si="0"/>
        <v>20</v>
      </c>
      <c r="B23" t="s">
        <v>4034</v>
      </c>
      <c r="C23" t="s">
        <v>2227</v>
      </c>
      <c r="D23" t="s">
        <v>2189</v>
      </c>
      <c r="E23" t="s">
        <v>328</v>
      </c>
      <c r="F23" t="s">
        <v>1255</v>
      </c>
      <c r="G23" s="3"/>
      <c r="H23" s="3">
        <v>44310</v>
      </c>
    </row>
    <row r="24" spans="1:9">
      <c r="A24">
        <f t="shared" si="0"/>
        <v>21</v>
      </c>
      <c r="B24" t="s">
        <v>7382</v>
      </c>
      <c r="C24" t="s">
        <v>3792</v>
      </c>
      <c r="D24" t="s">
        <v>2527</v>
      </c>
      <c r="E24" t="s">
        <v>3973</v>
      </c>
      <c r="F24" t="s">
        <v>1255</v>
      </c>
      <c r="G24" s="3"/>
      <c r="H24" s="3">
        <v>44485</v>
      </c>
    </row>
    <row r="25" spans="1:9">
      <c r="A25">
        <f t="shared" si="0"/>
        <v>22</v>
      </c>
      <c r="B25" t="s">
        <v>7357</v>
      </c>
      <c r="C25" t="s">
        <v>4004</v>
      </c>
      <c r="D25" t="s">
        <v>3738</v>
      </c>
      <c r="E25" t="s">
        <v>355</v>
      </c>
      <c r="F25" t="s">
        <v>1255</v>
      </c>
      <c r="G25" s="3" t="e">
        <v>#N/A</v>
      </c>
      <c r="H25" s="3">
        <v>44394</v>
      </c>
      <c r="I25" s="3" t="e">
        <v>#N/A</v>
      </c>
    </row>
    <row r="26" spans="1:9">
      <c r="A26">
        <f t="shared" si="0"/>
        <v>23</v>
      </c>
      <c r="B26" t="s">
        <v>4051</v>
      </c>
      <c r="C26" t="s">
        <v>1919</v>
      </c>
      <c r="D26" t="s">
        <v>1328</v>
      </c>
      <c r="E26" t="s">
        <v>328</v>
      </c>
      <c r="F26" t="s">
        <v>1255</v>
      </c>
      <c r="G26" s="3"/>
      <c r="H26" s="3">
        <v>44513</v>
      </c>
    </row>
    <row r="27" spans="1:9">
      <c r="A27">
        <f t="shared" si="0"/>
        <v>24</v>
      </c>
      <c r="B27" t="s">
        <v>7384</v>
      </c>
      <c r="C27" t="s">
        <v>4604</v>
      </c>
      <c r="D27" t="s">
        <v>1423</v>
      </c>
      <c r="E27" t="s">
        <v>3973</v>
      </c>
      <c r="F27" t="s">
        <v>1255</v>
      </c>
      <c r="G27" s="3"/>
      <c r="H27" s="3">
        <v>44495</v>
      </c>
    </row>
    <row r="28" spans="1:9">
      <c r="A28">
        <f t="shared" si="0"/>
        <v>25</v>
      </c>
      <c r="B28" t="s">
        <v>7278</v>
      </c>
      <c r="C28" t="s">
        <v>3141</v>
      </c>
      <c r="D28" t="s">
        <v>3142</v>
      </c>
      <c r="E28" t="s">
        <v>3973</v>
      </c>
      <c r="F28" t="s">
        <v>1255</v>
      </c>
      <c r="G28" s="3"/>
      <c r="H28" s="3">
        <v>44523</v>
      </c>
    </row>
    <row r="29" spans="1:9">
      <c r="A29">
        <f t="shared" si="0"/>
        <v>26</v>
      </c>
      <c r="B29" t="s">
        <v>4035</v>
      </c>
      <c r="C29" t="s">
        <v>3709</v>
      </c>
      <c r="D29" t="s">
        <v>2189</v>
      </c>
      <c r="E29" t="s">
        <v>328</v>
      </c>
      <c r="F29" t="s">
        <v>1255</v>
      </c>
      <c r="G29" s="3"/>
      <c r="H29" s="3">
        <v>44495</v>
      </c>
    </row>
    <row r="30" spans="1:9">
      <c r="A30">
        <f t="shared" si="0"/>
        <v>27</v>
      </c>
      <c r="B30" t="s">
        <v>7350</v>
      </c>
      <c r="C30" t="s">
        <v>4162</v>
      </c>
      <c r="D30" t="s">
        <v>1880</v>
      </c>
      <c r="E30" t="s">
        <v>682</v>
      </c>
      <c r="F30" t="s">
        <v>1255</v>
      </c>
      <c r="G30" s="3"/>
      <c r="H30" s="3">
        <v>44485</v>
      </c>
    </row>
    <row r="31" spans="1:9">
      <c r="A31">
        <f t="shared" si="0"/>
        <v>28</v>
      </c>
      <c r="B31" t="s">
        <v>4052</v>
      </c>
      <c r="C31" t="s">
        <v>3554</v>
      </c>
      <c r="D31" t="s">
        <v>1320</v>
      </c>
      <c r="E31" t="s">
        <v>328</v>
      </c>
      <c r="F31" t="s">
        <v>1255</v>
      </c>
      <c r="G31" s="3"/>
      <c r="H31" s="3">
        <v>44464</v>
      </c>
    </row>
    <row r="32" spans="1:9">
      <c r="A32">
        <f t="shared" si="0"/>
        <v>29</v>
      </c>
      <c r="B32" t="s">
        <v>7383</v>
      </c>
      <c r="C32" t="s">
        <v>2526</v>
      </c>
      <c r="D32" t="s">
        <v>2527</v>
      </c>
      <c r="E32" t="s">
        <v>3973</v>
      </c>
      <c r="F32" t="s">
        <v>1255</v>
      </c>
      <c r="G32" s="3"/>
      <c r="H32" s="3">
        <v>44513</v>
      </c>
    </row>
    <row r="33" spans="1:9">
      <c r="A33">
        <f t="shared" si="0"/>
        <v>30</v>
      </c>
      <c r="B33" t="s">
        <v>4057</v>
      </c>
      <c r="C33" t="s">
        <v>3125</v>
      </c>
      <c r="D33" t="s">
        <v>2025</v>
      </c>
      <c r="E33" t="s">
        <v>328</v>
      </c>
      <c r="F33" t="s">
        <v>1255</v>
      </c>
      <c r="G33" s="3"/>
      <c r="H33" s="3">
        <v>44527</v>
      </c>
    </row>
    <row r="34" spans="1:9">
      <c r="A34">
        <f t="shared" si="0"/>
        <v>31</v>
      </c>
      <c r="B34" t="s">
        <v>4058</v>
      </c>
      <c r="C34" t="s">
        <v>2024</v>
      </c>
      <c r="D34" t="s">
        <v>2025</v>
      </c>
      <c r="E34" t="s">
        <v>328</v>
      </c>
      <c r="F34" t="s">
        <v>1255</v>
      </c>
      <c r="G34" s="3"/>
      <c r="H34" s="3">
        <v>44513</v>
      </c>
    </row>
    <row r="35" spans="1:9">
      <c r="A35">
        <f t="shared" si="0"/>
        <v>32</v>
      </c>
      <c r="B35" t="s">
        <v>7421</v>
      </c>
      <c r="C35" t="s">
        <v>3668</v>
      </c>
      <c r="D35" t="s">
        <v>3669</v>
      </c>
      <c r="E35" t="s">
        <v>386</v>
      </c>
      <c r="F35" t="s">
        <v>1255</v>
      </c>
      <c r="G35" s="3"/>
      <c r="H35" s="3">
        <v>44453</v>
      </c>
    </row>
    <row r="36" spans="1:9">
      <c r="A36">
        <f t="shared" si="0"/>
        <v>33</v>
      </c>
      <c r="B36" t="s">
        <v>7371</v>
      </c>
      <c r="C36" t="s">
        <v>2555</v>
      </c>
      <c r="D36" t="s">
        <v>2069</v>
      </c>
      <c r="E36" t="s">
        <v>386</v>
      </c>
      <c r="F36" t="s">
        <v>1255</v>
      </c>
      <c r="G36" s="3"/>
      <c r="H36" s="3">
        <v>44499</v>
      </c>
    </row>
    <row r="37" spans="1:9">
      <c r="A37">
        <f t="shared" si="0"/>
        <v>34</v>
      </c>
      <c r="B37" t="s">
        <v>4036</v>
      </c>
      <c r="C37" t="s">
        <v>2221</v>
      </c>
      <c r="D37" t="s">
        <v>2222</v>
      </c>
      <c r="E37" t="s">
        <v>328</v>
      </c>
      <c r="F37" t="s">
        <v>1255</v>
      </c>
      <c r="G37" s="3"/>
      <c r="I37" s="3">
        <v>44562</v>
      </c>
    </row>
    <row r="38" spans="1:9">
      <c r="A38">
        <f t="shared" si="0"/>
        <v>35</v>
      </c>
      <c r="B38" t="s">
        <v>4047</v>
      </c>
      <c r="C38" t="s">
        <v>1319</v>
      </c>
      <c r="D38" t="s">
        <v>1320</v>
      </c>
      <c r="E38" t="s">
        <v>328</v>
      </c>
      <c r="F38" t="s">
        <v>1255</v>
      </c>
      <c r="G38" s="3"/>
      <c r="H38" s="3">
        <v>44537</v>
      </c>
    </row>
    <row r="39" spans="1:9">
      <c r="A39">
        <f t="shared" si="0"/>
        <v>36</v>
      </c>
      <c r="B39" t="s">
        <v>4022</v>
      </c>
      <c r="C39" t="s">
        <v>3299</v>
      </c>
      <c r="D39" t="s">
        <v>3300</v>
      </c>
      <c r="E39" t="s">
        <v>328</v>
      </c>
      <c r="F39" t="s">
        <v>1255</v>
      </c>
      <c r="G39" s="3"/>
      <c r="H39" s="3">
        <v>44394</v>
      </c>
    </row>
    <row r="40" spans="1:9">
      <c r="A40">
        <f t="shared" si="0"/>
        <v>37</v>
      </c>
      <c r="B40" t="s">
        <v>7288</v>
      </c>
      <c r="C40" t="s">
        <v>3677</v>
      </c>
      <c r="D40" t="s">
        <v>3678</v>
      </c>
      <c r="E40" t="s">
        <v>3973</v>
      </c>
      <c r="F40" t="s">
        <v>1255</v>
      </c>
      <c r="G40" s="3"/>
      <c r="H40" s="3">
        <v>44488</v>
      </c>
    </row>
    <row r="41" spans="1:9">
      <c r="A41">
        <f t="shared" si="0"/>
        <v>38</v>
      </c>
      <c r="B41" t="s">
        <v>7302</v>
      </c>
      <c r="C41" t="s">
        <v>3010</v>
      </c>
      <c r="D41" t="s">
        <v>3011</v>
      </c>
      <c r="E41" t="s">
        <v>386</v>
      </c>
      <c r="F41" t="s">
        <v>1255</v>
      </c>
      <c r="G41" s="3"/>
      <c r="H41" s="3">
        <v>44488</v>
      </c>
    </row>
    <row r="42" spans="1:9">
      <c r="A42">
        <f t="shared" si="0"/>
        <v>39</v>
      </c>
      <c r="B42" t="s">
        <v>4040</v>
      </c>
      <c r="C42" t="s">
        <v>2481</v>
      </c>
      <c r="D42" t="s">
        <v>1961</v>
      </c>
      <c r="E42" t="s">
        <v>328</v>
      </c>
      <c r="F42" t="s">
        <v>1255</v>
      </c>
      <c r="G42" s="3"/>
      <c r="H42" s="3">
        <v>44509</v>
      </c>
    </row>
    <row r="43" spans="1:9">
      <c r="A43">
        <f t="shared" si="0"/>
        <v>40</v>
      </c>
      <c r="B43" t="s">
        <v>4053</v>
      </c>
      <c r="C43" t="s">
        <v>3711</v>
      </c>
      <c r="D43" t="s">
        <v>1946</v>
      </c>
      <c r="E43" t="s">
        <v>328</v>
      </c>
      <c r="F43" t="s">
        <v>1255</v>
      </c>
      <c r="G43" s="3"/>
      <c r="H43" s="3">
        <v>44320</v>
      </c>
    </row>
    <row r="44" spans="1:9">
      <c r="A44">
        <f t="shared" si="0"/>
        <v>41</v>
      </c>
      <c r="B44" t="s">
        <v>7423</v>
      </c>
      <c r="C44" t="s">
        <v>2011</v>
      </c>
      <c r="D44" t="s">
        <v>2012</v>
      </c>
      <c r="E44" t="s">
        <v>1198</v>
      </c>
      <c r="F44" t="s">
        <v>1255</v>
      </c>
      <c r="G44" s="3"/>
      <c r="H44" s="3">
        <v>44432</v>
      </c>
    </row>
    <row r="45" spans="1:9">
      <c r="A45">
        <f t="shared" si="0"/>
        <v>42</v>
      </c>
      <c r="B45" t="s">
        <v>7425</v>
      </c>
      <c r="C45" t="s">
        <v>3657</v>
      </c>
      <c r="D45" t="s">
        <v>3658</v>
      </c>
      <c r="E45" t="s">
        <v>1198</v>
      </c>
      <c r="F45" t="s">
        <v>1255</v>
      </c>
      <c r="G45" s="3"/>
      <c r="H45" s="3">
        <v>44436</v>
      </c>
    </row>
    <row r="46" spans="1:9">
      <c r="A46">
        <f t="shared" si="0"/>
        <v>43</v>
      </c>
      <c r="B46" t="s">
        <v>7352</v>
      </c>
      <c r="C46" t="s">
        <v>7353</v>
      </c>
      <c r="D46" t="s">
        <v>1880</v>
      </c>
      <c r="E46" t="s">
        <v>682</v>
      </c>
      <c r="F46" t="s">
        <v>1255</v>
      </c>
      <c r="G46" s="3"/>
      <c r="H46" s="3">
        <v>44397</v>
      </c>
    </row>
    <row r="47" spans="1:9">
      <c r="A47">
        <f t="shared" si="0"/>
        <v>44</v>
      </c>
      <c r="B47" t="s">
        <v>7359</v>
      </c>
      <c r="C47" t="s">
        <v>3588</v>
      </c>
      <c r="D47" t="s">
        <v>1880</v>
      </c>
      <c r="E47" t="s">
        <v>682</v>
      </c>
      <c r="F47" t="s">
        <v>1255</v>
      </c>
      <c r="G47" s="3"/>
      <c r="H47" s="3">
        <v>44341</v>
      </c>
    </row>
    <row r="48" spans="1:9">
      <c r="A48">
        <f t="shared" si="0"/>
        <v>45</v>
      </c>
      <c r="B48" t="s">
        <v>7361</v>
      </c>
      <c r="C48" t="s">
        <v>1879</v>
      </c>
      <c r="D48" t="s">
        <v>1880</v>
      </c>
      <c r="E48" t="s">
        <v>682</v>
      </c>
      <c r="F48" t="s">
        <v>1255</v>
      </c>
      <c r="G48" s="3"/>
      <c r="H48" s="3">
        <v>44343</v>
      </c>
    </row>
    <row r="49" spans="1:9">
      <c r="A49">
        <f t="shared" si="0"/>
        <v>46</v>
      </c>
      <c r="B49" t="s">
        <v>4054</v>
      </c>
      <c r="C49" t="s">
        <v>2506</v>
      </c>
      <c r="D49" t="s">
        <v>2248</v>
      </c>
      <c r="E49" t="s">
        <v>328</v>
      </c>
      <c r="F49" t="s">
        <v>1255</v>
      </c>
      <c r="G49" s="3"/>
      <c r="H49" s="3">
        <v>44436</v>
      </c>
    </row>
    <row r="50" spans="1:9">
      <c r="A50">
        <f t="shared" si="0"/>
        <v>47</v>
      </c>
      <c r="B50" t="s">
        <v>4043</v>
      </c>
      <c r="C50" t="s">
        <v>4044</v>
      </c>
      <c r="D50" t="s">
        <v>1946</v>
      </c>
      <c r="E50" t="s">
        <v>328</v>
      </c>
      <c r="F50" t="s">
        <v>1255</v>
      </c>
      <c r="G50" s="3" t="e">
        <v>#N/A</v>
      </c>
      <c r="H50" s="3">
        <v>44345</v>
      </c>
    </row>
    <row r="51" spans="1:9">
      <c r="A51">
        <f t="shared" si="0"/>
        <v>48</v>
      </c>
      <c r="B51" t="s">
        <v>7656</v>
      </c>
      <c r="C51" t="s">
        <v>3999</v>
      </c>
      <c r="D51" t="s">
        <v>3177</v>
      </c>
      <c r="E51" t="s">
        <v>1198</v>
      </c>
      <c r="F51" t="s">
        <v>1255</v>
      </c>
      <c r="G51" s="3" t="e">
        <v>#N/A</v>
      </c>
      <c r="H51" s="3">
        <v>44453</v>
      </c>
    </row>
    <row r="52" spans="1:9">
      <c r="A52">
        <f t="shared" si="0"/>
        <v>49</v>
      </c>
      <c r="B52" t="s">
        <v>7657</v>
      </c>
      <c r="C52" t="s">
        <v>7658</v>
      </c>
      <c r="D52" t="s">
        <v>2186</v>
      </c>
      <c r="E52" t="s">
        <v>1198</v>
      </c>
      <c r="F52" t="s">
        <v>1255</v>
      </c>
      <c r="G52" s="3"/>
      <c r="I52" s="3">
        <v>44586</v>
      </c>
    </row>
    <row r="53" spans="1:9">
      <c r="A53">
        <f t="shared" si="0"/>
        <v>50</v>
      </c>
      <c r="B53" t="s">
        <v>7659</v>
      </c>
      <c r="C53" t="s">
        <v>4014</v>
      </c>
      <c r="D53" t="s">
        <v>2069</v>
      </c>
      <c r="E53" t="s">
        <v>386</v>
      </c>
      <c r="F53" t="s">
        <v>1255</v>
      </c>
      <c r="G53" s="3" t="e">
        <v>#N/A</v>
      </c>
      <c r="H53" s="3">
        <v>44394</v>
      </c>
    </row>
    <row r="54" spans="1:9">
      <c r="A54">
        <f t="shared" si="0"/>
        <v>51</v>
      </c>
      <c r="B54" t="s">
        <v>4055</v>
      </c>
      <c r="C54" t="s">
        <v>1951</v>
      </c>
      <c r="D54" t="s">
        <v>1346</v>
      </c>
      <c r="E54" t="s">
        <v>328</v>
      </c>
      <c r="F54" t="s">
        <v>1255</v>
      </c>
      <c r="G54" s="3"/>
      <c r="H54" s="3">
        <v>44464</v>
      </c>
    </row>
    <row r="55" spans="1:9">
      <c r="A55">
        <f t="shared" si="0"/>
        <v>52</v>
      </c>
      <c r="B55" t="s">
        <v>7270</v>
      </c>
      <c r="C55" t="s">
        <v>3097</v>
      </c>
      <c r="D55" t="s">
        <v>3098</v>
      </c>
      <c r="E55" t="s">
        <v>355</v>
      </c>
      <c r="F55" t="s">
        <v>1255</v>
      </c>
      <c r="G55" s="3"/>
      <c r="H55" s="3">
        <v>44443</v>
      </c>
    </row>
    <row r="56" spans="1:9">
      <c r="A56">
        <f t="shared" si="0"/>
        <v>53</v>
      </c>
      <c r="B56" t="s">
        <v>4037</v>
      </c>
      <c r="C56" t="s">
        <v>2279</v>
      </c>
      <c r="D56" t="s">
        <v>1961</v>
      </c>
      <c r="E56" t="s">
        <v>328</v>
      </c>
      <c r="F56" t="s">
        <v>1255</v>
      </c>
      <c r="G56" s="3"/>
      <c r="H56" s="3">
        <v>44492</v>
      </c>
    </row>
    <row r="57" spans="1:9">
      <c r="A57">
        <f t="shared" si="0"/>
        <v>54</v>
      </c>
      <c r="B57" t="s">
        <v>4048</v>
      </c>
      <c r="C57" t="s">
        <v>3172</v>
      </c>
      <c r="D57" t="s">
        <v>1961</v>
      </c>
      <c r="E57" t="s">
        <v>328</v>
      </c>
      <c r="F57" t="s">
        <v>1255</v>
      </c>
      <c r="G57" s="3"/>
      <c r="H57" s="3">
        <v>44394</v>
      </c>
    </row>
    <row r="58" spans="1:9">
      <c r="A58">
        <f t="shared" si="0"/>
        <v>55</v>
      </c>
      <c r="B58" t="s">
        <v>4038</v>
      </c>
      <c r="C58" t="s">
        <v>1997</v>
      </c>
      <c r="D58" t="s">
        <v>1961</v>
      </c>
      <c r="E58" t="s">
        <v>328</v>
      </c>
      <c r="F58" t="s">
        <v>1255</v>
      </c>
      <c r="G58" s="3"/>
      <c r="H58" s="3">
        <v>44292</v>
      </c>
    </row>
    <row r="59" spans="1:9">
      <c r="A59">
        <f t="shared" si="0"/>
        <v>56</v>
      </c>
      <c r="B59" t="s">
        <v>7375</v>
      </c>
      <c r="C59" t="s">
        <v>7376</v>
      </c>
      <c r="D59" t="s">
        <v>1320</v>
      </c>
      <c r="E59" t="s">
        <v>328</v>
      </c>
      <c r="F59" t="s">
        <v>1255</v>
      </c>
      <c r="G59" s="3"/>
      <c r="I59" s="3">
        <v>44576</v>
      </c>
    </row>
    <row r="60" spans="1:9">
      <c r="A60">
        <f t="shared" si="0"/>
        <v>57</v>
      </c>
      <c r="B60" t="s">
        <v>4049</v>
      </c>
      <c r="C60" t="s">
        <v>2277</v>
      </c>
      <c r="D60" t="s">
        <v>1946</v>
      </c>
      <c r="E60" t="s">
        <v>328</v>
      </c>
      <c r="F60" t="s">
        <v>1255</v>
      </c>
      <c r="G60" s="3"/>
      <c r="H60" s="3">
        <v>44387</v>
      </c>
    </row>
    <row r="61" spans="1:9">
      <c r="A61">
        <f t="shared" si="0"/>
        <v>58</v>
      </c>
      <c r="B61" t="s">
        <v>4045</v>
      </c>
      <c r="C61" t="s">
        <v>3768</v>
      </c>
      <c r="D61" t="s">
        <v>1961</v>
      </c>
      <c r="E61" t="s">
        <v>328</v>
      </c>
      <c r="F61" t="s">
        <v>1255</v>
      </c>
      <c r="G61" s="3"/>
      <c r="I61" s="3">
        <v>44593</v>
      </c>
    </row>
    <row r="62" spans="1:9">
      <c r="A62">
        <f t="shared" si="0"/>
        <v>59</v>
      </c>
      <c r="B62" t="s">
        <v>7367</v>
      </c>
      <c r="C62" t="s">
        <v>2415</v>
      </c>
      <c r="D62" t="s">
        <v>2416</v>
      </c>
      <c r="E62" t="s">
        <v>682</v>
      </c>
      <c r="F62" t="s">
        <v>1255</v>
      </c>
      <c r="G62" s="3"/>
      <c r="H62" s="3">
        <v>44343</v>
      </c>
    </row>
    <row r="63" spans="1:9">
      <c r="A63">
        <f t="shared" si="0"/>
        <v>60</v>
      </c>
      <c r="B63" t="s">
        <v>7660</v>
      </c>
      <c r="C63" t="s">
        <v>7661</v>
      </c>
      <c r="D63" t="s">
        <v>2071</v>
      </c>
      <c r="E63" t="s">
        <v>3973</v>
      </c>
      <c r="F63" t="s">
        <v>1255</v>
      </c>
      <c r="G63" s="3"/>
      <c r="H63" s="3">
        <v>44485</v>
      </c>
    </row>
    <row r="64" spans="1:9">
      <c r="A64">
        <f t="shared" si="0"/>
        <v>61</v>
      </c>
      <c r="B64" t="s">
        <v>7662</v>
      </c>
      <c r="C64" t="s">
        <v>3778</v>
      </c>
      <c r="D64" t="s">
        <v>1978</v>
      </c>
      <c r="E64" t="s">
        <v>1198</v>
      </c>
      <c r="F64" t="s">
        <v>1255</v>
      </c>
      <c r="G64" s="3" t="e">
        <v>#N/A</v>
      </c>
      <c r="H64" s="3">
        <v>44499</v>
      </c>
    </row>
    <row r="65" spans="1:9">
      <c r="A65">
        <f t="shared" si="0"/>
        <v>62</v>
      </c>
      <c r="B65" t="s">
        <v>7663</v>
      </c>
      <c r="C65" t="s">
        <v>4015</v>
      </c>
      <c r="D65" t="s">
        <v>3011</v>
      </c>
      <c r="E65" t="s">
        <v>386</v>
      </c>
      <c r="F65" t="s">
        <v>1255</v>
      </c>
      <c r="G65" s="3" t="e">
        <v>#N/A</v>
      </c>
      <c r="H65" s="3">
        <v>44632</v>
      </c>
      <c r="I65" s="3" t="e">
        <v>#N/A</v>
      </c>
    </row>
    <row r="66" spans="1:9">
      <c r="A66">
        <f t="shared" si="0"/>
        <v>63</v>
      </c>
      <c r="B66" t="s">
        <v>4056</v>
      </c>
      <c r="C66" t="s">
        <v>3083</v>
      </c>
      <c r="D66" t="s">
        <v>2248</v>
      </c>
      <c r="E66" t="s">
        <v>328</v>
      </c>
      <c r="F66" t="s">
        <v>1255</v>
      </c>
      <c r="G66" s="3"/>
      <c r="H66" s="3">
        <v>44387</v>
      </c>
    </row>
    <row r="67" spans="1:9">
      <c r="A67">
        <f t="shared" si="0"/>
        <v>64</v>
      </c>
      <c r="B67" t="s">
        <v>7265</v>
      </c>
      <c r="C67" t="s">
        <v>3159</v>
      </c>
      <c r="D67" t="s">
        <v>3160</v>
      </c>
      <c r="E67" t="s">
        <v>355</v>
      </c>
      <c r="F67" t="s">
        <v>1255</v>
      </c>
      <c r="G67" s="3"/>
      <c r="H67" s="3">
        <v>44513</v>
      </c>
    </row>
    <row r="68" spans="1:9">
      <c r="A68" t="e">
        <f>#REF!+1</f>
        <v>#REF!</v>
      </c>
      <c r="B68" t="s">
        <v>4026</v>
      </c>
      <c r="C68" t="s">
        <v>3131</v>
      </c>
      <c r="D68" t="s">
        <v>3132</v>
      </c>
      <c r="E68" t="s">
        <v>328</v>
      </c>
      <c r="F68" t="s">
        <v>1255</v>
      </c>
      <c r="G68" s="3"/>
      <c r="H68" s="3">
        <v>44443</v>
      </c>
    </row>
    <row r="69" spans="1:9">
      <c r="A69" t="e">
        <f t="shared" ref="A69:A132" si="1">A68+1</f>
        <v>#REF!</v>
      </c>
      <c r="B69" t="s">
        <v>7286</v>
      </c>
      <c r="C69" t="s">
        <v>1981</v>
      </c>
      <c r="D69" t="s">
        <v>1982</v>
      </c>
      <c r="E69" t="s">
        <v>3973</v>
      </c>
      <c r="F69" t="s">
        <v>1255</v>
      </c>
      <c r="G69" s="3"/>
      <c r="H69" s="3">
        <v>44513</v>
      </c>
    </row>
    <row r="70" spans="1:9">
      <c r="A70" t="e">
        <f t="shared" si="1"/>
        <v>#REF!</v>
      </c>
      <c r="B70" t="s">
        <v>4157</v>
      </c>
      <c r="C70" t="s">
        <v>3226</v>
      </c>
      <c r="D70" t="s">
        <v>1797</v>
      </c>
      <c r="E70" t="s">
        <v>682</v>
      </c>
      <c r="F70" t="s">
        <v>1255</v>
      </c>
      <c r="G70" s="3"/>
      <c r="H70" s="3">
        <v>44534</v>
      </c>
    </row>
    <row r="71" spans="1:9">
      <c r="A71" t="e">
        <f t="shared" si="1"/>
        <v>#REF!</v>
      </c>
      <c r="B71" t="s">
        <v>7331</v>
      </c>
      <c r="C71" t="s">
        <v>1796</v>
      </c>
      <c r="D71" t="s">
        <v>1797</v>
      </c>
      <c r="E71" t="s">
        <v>682</v>
      </c>
      <c r="F71" t="s">
        <v>1255</v>
      </c>
      <c r="G71" s="3"/>
      <c r="H71" s="3">
        <v>44436</v>
      </c>
    </row>
    <row r="72" spans="1:9">
      <c r="A72" t="e">
        <f t="shared" si="1"/>
        <v>#REF!</v>
      </c>
      <c r="B72" t="s">
        <v>4154</v>
      </c>
      <c r="C72" t="s">
        <v>3202</v>
      </c>
      <c r="D72" t="s">
        <v>3203</v>
      </c>
      <c r="E72" t="s">
        <v>682</v>
      </c>
      <c r="F72" t="s">
        <v>1255</v>
      </c>
      <c r="G72" s="3"/>
      <c r="H72" s="3">
        <v>44471</v>
      </c>
    </row>
    <row r="73" spans="1:9">
      <c r="A73" t="e">
        <f t="shared" si="1"/>
        <v>#REF!</v>
      </c>
      <c r="B73" t="s">
        <v>7333</v>
      </c>
      <c r="C73" t="s">
        <v>3754</v>
      </c>
      <c r="D73" t="s">
        <v>1888</v>
      </c>
      <c r="E73" t="s">
        <v>682</v>
      </c>
      <c r="F73" t="s">
        <v>1255</v>
      </c>
      <c r="G73" s="3"/>
      <c r="H73" s="3">
        <v>44548</v>
      </c>
    </row>
    <row r="74" spans="1:9">
      <c r="A74" t="e">
        <f t="shared" si="1"/>
        <v>#REF!</v>
      </c>
      <c r="B74" t="s">
        <v>7334</v>
      </c>
      <c r="C74" t="s">
        <v>7335</v>
      </c>
      <c r="D74" t="s">
        <v>1797</v>
      </c>
      <c r="E74" t="s">
        <v>682</v>
      </c>
      <c r="F74" t="s">
        <v>1255</v>
      </c>
      <c r="G74" s="3"/>
      <c r="H74" s="3">
        <v>44464</v>
      </c>
    </row>
    <row r="75" spans="1:9">
      <c r="A75" t="e">
        <f t="shared" si="1"/>
        <v>#REF!</v>
      </c>
      <c r="B75" t="s">
        <v>7664</v>
      </c>
      <c r="C75" t="s">
        <v>4670</v>
      </c>
      <c r="D75" t="s">
        <v>3160</v>
      </c>
      <c r="E75" t="s">
        <v>355</v>
      </c>
      <c r="F75" t="s">
        <v>1255</v>
      </c>
      <c r="G75" s="3"/>
      <c r="I75" s="3">
        <v>44586</v>
      </c>
    </row>
    <row r="76" spans="1:9">
      <c r="A76" t="e">
        <f t="shared" si="1"/>
        <v>#REF!</v>
      </c>
      <c r="B76" t="s">
        <v>7294</v>
      </c>
      <c r="C76" t="s">
        <v>2185</v>
      </c>
      <c r="D76" t="s">
        <v>2186</v>
      </c>
      <c r="E76" t="s">
        <v>1198</v>
      </c>
      <c r="F76" t="s">
        <v>1255</v>
      </c>
      <c r="G76" s="3"/>
      <c r="H76" s="3">
        <v>44499</v>
      </c>
    </row>
    <row r="77" spans="1:9">
      <c r="A77" t="e">
        <f t="shared" si="1"/>
        <v>#REF!</v>
      </c>
      <c r="B77" t="s">
        <v>4164</v>
      </c>
      <c r="C77" t="s">
        <v>3087</v>
      </c>
      <c r="D77" t="s">
        <v>1797</v>
      </c>
      <c r="E77" t="s">
        <v>682</v>
      </c>
      <c r="F77" t="s">
        <v>1255</v>
      </c>
      <c r="G77" s="3"/>
      <c r="H77" s="3">
        <v>44551</v>
      </c>
    </row>
    <row r="78" spans="1:9">
      <c r="A78" t="e">
        <f t="shared" si="1"/>
        <v>#REF!</v>
      </c>
      <c r="B78" t="s">
        <v>7337</v>
      </c>
      <c r="C78" t="s">
        <v>3091</v>
      </c>
      <c r="D78" t="s">
        <v>1888</v>
      </c>
      <c r="E78" t="s">
        <v>682</v>
      </c>
      <c r="F78" t="s">
        <v>1255</v>
      </c>
      <c r="G78" s="3"/>
      <c r="H78" s="3">
        <v>44548</v>
      </c>
    </row>
    <row r="79" spans="1:9">
      <c r="A79" t="e">
        <f t="shared" si="1"/>
        <v>#REF!</v>
      </c>
      <c r="B79" t="s">
        <v>7338</v>
      </c>
      <c r="C79" t="s">
        <v>1990</v>
      </c>
      <c r="D79" t="s">
        <v>1536</v>
      </c>
      <c r="E79" t="s">
        <v>682</v>
      </c>
      <c r="F79" t="s">
        <v>1255</v>
      </c>
      <c r="G79" s="3"/>
      <c r="I79" s="3">
        <v>44586</v>
      </c>
    </row>
    <row r="80" spans="1:9">
      <c r="A80" t="e">
        <f t="shared" si="1"/>
        <v>#REF!</v>
      </c>
      <c r="B80" t="s">
        <v>7665</v>
      </c>
      <c r="C80" t="s">
        <v>4673</v>
      </c>
      <c r="D80" t="s">
        <v>7666</v>
      </c>
      <c r="E80" t="s">
        <v>3973</v>
      </c>
      <c r="F80" t="s">
        <v>1255</v>
      </c>
      <c r="G80" s="3"/>
      <c r="I80" s="3">
        <v>44600</v>
      </c>
    </row>
    <row r="81" spans="1:9">
      <c r="A81" t="e">
        <f t="shared" si="1"/>
        <v>#REF!</v>
      </c>
      <c r="B81" t="s">
        <v>7667</v>
      </c>
      <c r="C81" t="s">
        <v>3304</v>
      </c>
      <c r="D81" t="s">
        <v>1367</v>
      </c>
      <c r="E81" t="s">
        <v>328</v>
      </c>
      <c r="F81" t="s">
        <v>1255</v>
      </c>
      <c r="G81" s="3"/>
      <c r="I81" s="3">
        <v>44579</v>
      </c>
    </row>
    <row r="82" spans="1:9">
      <c r="A82" t="e">
        <f t="shared" si="1"/>
        <v>#REF!</v>
      </c>
      <c r="B82" t="s">
        <v>4039</v>
      </c>
      <c r="C82" t="s">
        <v>2491</v>
      </c>
      <c r="D82" t="s">
        <v>2222</v>
      </c>
      <c r="E82" t="s">
        <v>328</v>
      </c>
      <c r="F82" t="s">
        <v>1255</v>
      </c>
      <c r="G82" s="3"/>
      <c r="H82" s="3">
        <v>44541</v>
      </c>
    </row>
    <row r="83" spans="1:9">
      <c r="A83" t="e">
        <f t="shared" si="1"/>
        <v>#REF!</v>
      </c>
      <c r="B83" t="s">
        <v>4152</v>
      </c>
      <c r="C83" t="s">
        <v>1080</v>
      </c>
      <c r="D83" t="s">
        <v>2559</v>
      </c>
      <c r="E83" t="s">
        <v>682</v>
      </c>
      <c r="F83" t="s">
        <v>1255</v>
      </c>
      <c r="G83" s="3"/>
      <c r="H83" s="3">
        <v>44537</v>
      </c>
    </row>
    <row r="84" spans="1:9">
      <c r="A84" t="e">
        <f t="shared" si="1"/>
        <v>#REF!</v>
      </c>
      <c r="B84" t="s">
        <v>7283</v>
      </c>
      <c r="C84" t="s">
        <v>1882</v>
      </c>
      <c r="D84" t="s">
        <v>1883</v>
      </c>
      <c r="E84" t="s">
        <v>3973</v>
      </c>
      <c r="F84" t="s">
        <v>1255</v>
      </c>
      <c r="G84" s="3"/>
      <c r="H84" s="3">
        <v>44457</v>
      </c>
    </row>
    <row r="85" spans="1:9">
      <c r="A85" t="e">
        <f t="shared" si="1"/>
        <v>#REF!</v>
      </c>
      <c r="B85" t="s">
        <v>7277</v>
      </c>
      <c r="C85" t="s">
        <v>1422</v>
      </c>
      <c r="D85" t="s">
        <v>1423</v>
      </c>
      <c r="E85" t="s">
        <v>3973</v>
      </c>
      <c r="F85" t="s">
        <v>1255</v>
      </c>
      <c r="G85" s="3"/>
      <c r="H85" s="3">
        <v>44527</v>
      </c>
    </row>
    <row r="86" spans="1:9">
      <c r="A86" t="e">
        <f t="shared" si="1"/>
        <v>#REF!</v>
      </c>
      <c r="B86" t="s">
        <v>7268</v>
      </c>
      <c r="C86" t="s">
        <v>3796</v>
      </c>
      <c r="D86" t="s">
        <v>3494</v>
      </c>
      <c r="E86" t="s">
        <v>355</v>
      </c>
      <c r="F86" t="s">
        <v>1255</v>
      </c>
      <c r="G86" s="3"/>
      <c r="I86" s="3">
        <v>44586</v>
      </c>
    </row>
    <row r="87" spans="1:9">
      <c r="A87" t="e">
        <f t="shared" si="1"/>
        <v>#REF!</v>
      </c>
      <c r="B87" t="s">
        <v>7411</v>
      </c>
      <c r="C87" t="s">
        <v>3511</v>
      </c>
      <c r="D87" t="s">
        <v>3512</v>
      </c>
      <c r="E87" t="s">
        <v>3973</v>
      </c>
      <c r="F87" t="s">
        <v>1255</v>
      </c>
      <c r="G87" s="3"/>
      <c r="H87" s="3">
        <v>44289</v>
      </c>
    </row>
    <row r="88" spans="1:9">
      <c r="A88" t="e">
        <f t="shared" si="1"/>
        <v>#REF!</v>
      </c>
      <c r="B88" t="s">
        <v>4050</v>
      </c>
      <c r="C88" t="s">
        <v>3783</v>
      </c>
      <c r="D88" t="s">
        <v>1320</v>
      </c>
      <c r="E88" t="s">
        <v>328</v>
      </c>
      <c r="F88" t="s">
        <v>1255</v>
      </c>
      <c r="G88" s="3"/>
      <c r="H88" s="3">
        <v>44478</v>
      </c>
    </row>
    <row r="89" spans="1:9">
      <c r="A89" t="e">
        <f t="shared" si="1"/>
        <v>#REF!</v>
      </c>
      <c r="B89" t="s">
        <v>7418</v>
      </c>
      <c r="C89" t="s">
        <v>2250</v>
      </c>
      <c r="D89" t="s">
        <v>2251</v>
      </c>
      <c r="E89" t="s">
        <v>1198</v>
      </c>
      <c r="F89" t="s">
        <v>1255</v>
      </c>
      <c r="G89" s="3"/>
      <c r="I89" s="3">
        <v>44569</v>
      </c>
    </row>
    <row r="90" spans="1:9">
      <c r="A90" t="e">
        <f t="shared" si="1"/>
        <v>#REF!</v>
      </c>
      <c r="B90" t="s">
        <v>4027</v>
      </c>
      <c r="C90" t="s">
        <v>2176</v>
      </c>
      <c r="D90" t="s">
        <v>2177</v>
      </c>
      <c r="E90" t="s">
        <v>328</v>
      </c>
      <c r="F90" t="s">
        <v>1255</v>
      </c>
      <c r="G90" s="3"/>
      <c r="H90" s="3">
        <v>44348</v>
      </c>
    </row>
    <row r="91" spans="1:9">
      <c r="A91" t="e">
        <f t="shared" si="1"/>
        <v>#REF!</v>
      </c>
      <c r="B91" t="s">
        <v>4023</v>
      </c>
      <c r="C91" t="s">
        <v>3762</v>
      </c>
      <c r="D91" t="s">
        <v>3763</v>
      </c>
      <c r="E91" t="s">
        <v>328</v>
      </c>
      <c r="F91" t="s">
        <v>1255</v>
      </c>
      <c r="G91" s="3"/>
      <c r="H91" s="3">
        <v>44492</v>
      </c>
    </row>
    <row r="92" spans="1:9">
      <c r="A92" t="e">
        <f t="shared" si="1"/>
        <v>#REF!</v>
      </c>
      <c r="B92" t="s">
        <v>7272</v>
      </c>
      <c r="C92" t="s">
        <v>1377</v>
      </c>
      <c r="D92" t="s">
        <v>1378</v>
      </c>
      <c r="E92" t="s">
        <v>355</v>
      </c>
      <c r="F92" t="s">
        <v>1255</v>
      </c>
      <c r="G92" s="3"/>
      <c r="H92" s="3">
        <v>44527</v>
      </c>
    </row>
    <row r="93" spans="1:9">
      <c r="A93" t="e">
        <f t="shared" si="1"/>
        <v>#REF!</v>
      </c>
      <c r="B93" t="s">
        <v>7296</v>
      </c>
      <c r="C93" t="s">
        <v>3744</v>
      </c>
      <c r="D93" t="s">
        <v>3577</v>
      </c>
      <c r="E93" t="s">
        <v>386</v>
      </c>
      <c r="F93" t="s">
        <v>1255</v>
      </c>
      <c r="G93" s="3"/>
      <c r="H93" s="3">
        <v>44460</v>
      </c>
    </row>
    <row r="94" spans="1:9">
      <c r="A94" t="e">
        <f t="shared" si="1"/>
        <v>#REF!</v>
      </c>
      <c r="B94" t="s">
        <v>4041</v>
      </c>
      <c r="C94" t="s">
        <v>1949</v>
      </c>
      <c r="D94" t="s">
        <v>1320</v>
      </c>
      <c r="E94" t="s">
        <v>328</v>
      </c>
      <c r="F94" t="s">
        <v>1255</v>
      </c>
      <c r="G94" s="3"/>
      <c r="I94" s="3">
        <v>44590</v>
      </c>
    </row>
    <row r="95" spans="1:9">
      <c r="A95" t="e">
        <f t="shared" si="1"/>
        <v>#REF!</v>
      </c>
      <c r="B95" t="s">
        <v>7668</v>
      </c>
      <c r="C95" t="s">
        <v>1808</v>
      </c>
      <c r="D95" t="s">
        <v>1809</v>
      </c>
      <c r="E95" t="s">
        <v>3973</v>
      </c>
      <c r="F95" t="s">
        <v>1255</v>
      </c>
      <c r="G95" s="3"/>
      <c r="I95" s="3">
        <v>44569</v>
      </c>
    </row>
    <row r="96" spans="1:9">
      <c r="A96" t="e">
        <f t="shared" si="1"/>
        <v>#REF!</v>
      </c>
      <c r="B96" t="s">
        <v>4031</v>
      </c>
      <c r="C96" t="s">
        <v>3780</v>
      </c>
      <c r="D96" t="s">
        <v>3781</v>
      </c>
      <c r="E96" t="s">
        <v>328</v>
      </c>
      <c r="F96" t="s">
        <v>1255</v>
      </c>
      <c r="G96" s="3"/>
      <c r="H96" s="3">
        <v>44471</v>
      </c>
    </row>
    <row r="97" spans="1:9">
      <c r="A97" t="e">
        <f t="shared" si="1"/>
        <v>#REF!</v>
      </c>
      <c r="B97" t="s">
        <v>2358</v>
      </c>
      <c r="C97" t="s">
        <v>2359</v>
      </c>
      <c r="D97" t="s">
        <v>1888</v>
      </c>
      <c r="E97" t="s">
        <v>682</v>
      </c>
      <c r="F97" t="s">
        <v>1255</v>
      </c>
      <c r="G97" s="3"/>
      <c r="H97" s="3">
        <v>44548</v>
      </c>
    </row>
    <row r="98" spans="1:9">
      <c r="A98" t="e">
        <f t="shared" si="1"/>
        <v>#REF!</v>
      </c>
      <c r="B98" t="s">
        <v>3532</v>
      </c>
      <c r="C98" t="s">
        <v>3533</v>
      </c>
      <c r="D98" t="s">
        <v>1797</v>
      </c>
      <c r="E98" t="s">
        <v>682</v>
      </c>
      <c r="F98" t="s">
        <v>1255</v>
      </c>
      <c r="G98" s="3"/>
      <c r="H98" s="3">
        <v>44548</v>
      </c>
    </row>
    <row r="99" spans="1:9">
      <c r="A99" t="e">
        <f t="shared" si="1"/>
        <v>#REF!</v>
      </c>
      <c r="B99" t="s">
        <v>2232</v>
      </c>
      <c r="C99" t="s">
        <v>2233</v>
      </c>
      <c r="D99" t="s">
        <v>1888</v>
      </c>
      <c r="E99" t="s">
        <v>682</v>
      </c>
      <c r="F99" t="s">
        <v>1255</v>
      </c>
      <c r="G99" s="3"/>
      <c r="H99" s="3">
        <v>44324</v>
      </c>
    </row>
    <row r="100" spans="1:9">
      <c r="A100" t="e">
        <f t="shared" si="1"/>
        <v>#REF!</v>
      </c>
      <c r="B100" t="s">
        <v>1998</v>
      </c>
      <c r="C100" t="s">
        <v>1999</v>
      </c>
      <c r="D100" t="s">
        <v>2000</v>
      </c>
      <c r="E100" t="s">
        <v>1198</v>
      </c>
      <c r="F100" t="s">
        <v>1255</v>
      </c>
      <c r="G100" s="3"/>
      <c r="H100" s="3">
        <v>44436</v>
      </c>
    </row>
    <row r="101" spans="1:9">
      <c r="A101" t="e">
        <f t="shared" si="1"/>
        <v>#REF!</v>
      </c>
      <c r="B101" t="s">
        <v>2179</v>
      </c>
      <c r="C101" t="s">
        <v>2180</v>
      </c>
      <c r="D101" t="s">
        <v>2000</v>
      </c>
      <c r="E101" t="s">
        <v>1198</v>
      </c>
      <c r="F101" t="s">
        <v>1255</v>
      </c>
      <c r="G101" s="3"/>
      <c r="H101" s="3">
        <v>44534</v>
      </c>
    </row>
    <row r="102" spans="1:9">
      <c r="A102" t="e">
        <f t="shared" si="1"/>
        <v>#REF!</v>
      </c>
      <c r="B102" t="s">
        <v>1308</v>
      </c>
      <c r="C102" t="s">
        <v>1309</v>
      </c>
      <c r="D102" t="s">
        <v>1310</v>
      </c>
      <c r="E102" t="s">
        <v>386</v>
      </c>
      <c r="F102" t="s">
        <v>1255</v>
      </c>
      <c r="G102" s="3"/>
      <c r="H102" s="3">
        <v>44394</v>
      </c>
    </row>
    <row r="103" spans="1:9">
      <c r="A103" t="e">
        <f t="shared" si="1"/>
        <v>#REF!</v>
      </c>
      <c r="B103" t="s">
        <v>3540</v>
      </c>
      <c r="C103" t="s">
        <v>3541</v>
      </c>
      <c r="D103" t="s">
        <v>7669</v>
      </c>
      <c r="E103" t="s">
        <v>682</v>
      </c>
      <c r="F103" t="s">
        <v>1255</v>
      </c>
      <c r="G103" s="3"/>
      <c r="H103" s="3">
        <v>44401</v>
      </c>
    </row>
    <row r="104" spans="1:9">
      <c r="A104" t="e">
        <f t="shared" si="1"/>
        <v>#REF!</v>
      </c>
      <c r="B104" t="s">
        <v>2904</v>
      </c>
      <c r="C104" t="s">
        <v>2905</v>
      </c>
      <c r="D104" t="s">
        <v>7669</v>
      </c>
      <c r="E104" t="s">
        <v>682</v>
      </c>
      <c r="F104" t="s">
        <v>1255</v>
      </c>
      <c r="G104" s="3"/>
      <c r="H104" s="3">
        <v>44397</v>
      </c>
    </row>
    <row r="105" spans="1:9">
      <c r="A105" t="e">
        <f t="shared" si="1"/>
        <v>#REF!</v>
      </c>
      <c r="B105" t="s">
        <v>3718</v>
      </c>
      <c r="C105" t="s">
        <v>3719</v>
      </c>
      <c r="D105" t="s">
        <v>1386</v>
      </c>
      <c r="E105" t="s">
        <v>328</v>
      </c>
      <c r="F105" t="s">
        <v>1255</v>
      </c>
      <c r="G105" s="3"/>
      <c r="H105" s="3">
        <v>44506</v>
      </c>
    </row>
    <row r="106" spans="1:9">
      <c r="A106" t="e">
        <f t="shared" si="1"/>
        <v>#REF!</v>
      </c>
      <c r="B106" t="s">
        <v>7437</v>
      </c>
      <c r="C106" t="s">
        <v>7438</v>
      </c>
      <c r="D106" t="s">
        <v>1346</v>
      </c>
      <c r="E106" t="s">
        <v>328</v>
      </c>
      <c r="F106" t="s">
        <v>1255</v>
      </c>
      <c r="G106" s="3"/>
      <c r="H106" s="3">
        <v>44492</v>
      </c>
    </row>
    <row r="107" spans="1:9">
      <c r="A107" t="e">
        <f>#REF!+1</f>
        <v>#REF!</v>
      </c>
      <c r="B107" t="s">
        <v>2441</v>
      </c>
      <c r="C107" t="s">
        <v>2442</v>
      </c>
      <c r="D107" t="s">
        <v>1423</v>
      </c>
      <c r="E107" t="s">
        <v>3973</v>
      </c>
      <c r="F107" t="s">
        <v>1255</v>
      </c>
      <c r="G107" s="3"/>
      <c r="H107" s="3">
        <v>44453</v>
      </c>
    </row>
    <row r="108" spans="1:9">
      <c r="A108" t="e">
        <f t="shared" si="1"/>
        <v>#REF!</v>
      </c>
      <c r="B108" t="s">
        <v>3490</v>
      </c>
      <c r="C108" t="s">
        <v>3491</v>
      </c>
      <c r="D108" t="s">
        <v>3011</v>
      </c>
      <c r="E108" t="s">
        <v>386</v>
      </c>
      <c r="F108" t="s">
        <v>1255</v>
      </c>
      <c r="G108" s="3"/>
      <c r="H108" s="3">
        <v>44471</v>
      </c>
    </row>
    <row r="109" spans="1:9">
      <c r="A109" t="e">
        <f t="shared" si="1"/>
        <v>#REF!</v>
      </c>
      <c r="B109" t="s">
        <v>7670</v>
      </c>
      <c r="C109" t="s">
        <v>7671</v>
      </c>
      <c r="D109" t="s">
        <v>2069</v>
      </c>
      <c r="E109" t="s">
        <v>386</v>
      </c>
      <c r="F109" t="s">
        <v>1255</v>
      </c>
      <c r="G109" s="3"/>
      <c r="H109" s="3">
        <v>44383</v>
      </c>
    </row>
    <row r="110" spans="1:9">
      <c r="A110" t="e">
        <f t="shared" si="1"/>
        <v>#REF!</v>
      </c>
      <c r="B110" t="s">
        <v>3769</v>
      </c>
      <c r="C110" t="s">
        <v>4029</v>
      </c>
      <c r="D110" t="s">
        <v>3771</v>
      </c>
      <c r="E110" t="s">
        <v>328</v>
      </c>
      <c r="F110" t="s">
        <v>1255</v>
      </c>
      <c r="G110" s="3" t="e">
        <v>#N/A</v>
      </c>
      <c r="H110" s="3">
        <v>44453</v>
      </c>
      <c r="I110" s="3" t="e">
        <v>#N/A</v>
      </c>
    </row>
    <row r="111" spans="1:9">
      <c r="A111" t="e">
        <f t="shared" si="1"/>
        <v>#REF!</v>
      </c>
      <c r="B111" t="s">
        <v>4165</v>
      </c>
      <c r="C111" t="s">
        <v>7672</v>
      </c>
      <c r="D111" t="s">
        <v>1888</v>
      </c>
      <c r="E111" t="s">
        <v>682</v>
      </c>
      <c r="F111" t="s">
        <v>1255</v>
      </c>
      <c r="G111" s="3"/>
      <c r="H111" s="3">
        <v>44450</v>
      </c>
    </row>
    <row r="112" spans="1:9">
      <c r="A112" t="e">
        <f t="shared" si="1"/>
        <v>#REF!</v>
      </c>
      <c r="B112" t="s">
        <v>3488</v>
      </c>
      <c r="C112" t="s">
        <v>3489</v>
      </c>
      <c r="D112" t="s">
        <v>1310</v>
      </c>
      <c r="E112" t="s">
        <v>386</v>
      </c>
      <c r="F112" t="s">
        <v>1255</v>
      </c>
      <c r="G112" s="3"/>
      <c r="H112" s="3">
        <v>44453</v>
      </c>
    </row>
    <row r="113" spans="1:9">
      <c r="A113" t="e">
        <f t="shared" si="1"/>
        <v>#REF!</v>
      </c>
      <c r="B113" t="s">
        <v>3468</v>
      </c>
      <c r="C113" t="s">
        <v>4032</v>
      </c>
      <c r="D113" t="s">
        <v>2189</v>
      </c>
      <c r="E113" t="s">
        <v>328</v>
      </c>
      <c r="F113" t="s">
        <v>1255</v>
      </c>
      <c r="G113" s="3" t="e">
        <v>#N/A</v>
      </c>
      <c r="H113" s="3">
        <v>44450</v>
      </c>
      <c r="I113" s="3" t="e">
        <v>#N/A</v>
      </c>
    </row>
    <row r="114" spans="1:9">
      <c r="A114" t="e">
        <f t="shared" si="1"/>
        <v>#REF!</v>
      </c>
      <c r="B114" t="s">
        <v>1886</v>
      </c>
      <c r="C114" t="s">
        <v>1887</v>
      </c>
      <c r="D114" t="s">
        <v>1888</v>
      </c>
      <c r="E114" t="s">
        <v>682</v>
      </c>
      <c r="F114" t="s">
        <v>1255</v>
      </c>
      <c r="G114" s="3"/>
      <c r="H114" s="3">
        <v>44464</v>
      </c>
    </row>
    <row r="115" spans="1:9">
      <c r="A115" t="e">
        <f t="shared" si="1"/>
        <v>#REF!</v>
      </c>
      <c r="B115" t="s">
        <v>7540</v>
      </c>
      <c r="C115" t="s">
        <v>4633</v>
      </c>
      <c r="D115" t="s">
        <v>1476</v>
      </c>
      <c r="E115" t="s">
        <v>682</v>
      </c>
      <c r="F115" t="s">
        <v>1255</v>
      </c>
      <c r="G115" s="3"/>
      <c r="H115" s="3">
        <v>44509</v>
      </c>
    </row>
    <row r="116" spans="1:9">
      <c r="A116" t="e">
        <f t="shared" si="1"/>
        <v>#REF!</v>
      </c>
      <c r="B116" t="s">
        <v>1474</v>
      </c>
      <c r="C116" t="s">
        <v>1475</v>
      </c>
      <c r="D116" t="s">
        <v>1476</v>
      </c>
      <c r="E116" t="s">
        <v>682</v>
      </c>
      <c r="F116" t="s">
        <v>1255</v>
      </c>
      <c r="G116" s="3"/>
      <c r="H116" s="3">
        <v>44488</v>
      </c>
    </row>
    <row r="117" spans="1:9">
      <c r="A117" t="e">
        <f t="shared" si="1"/>
        <v>#REF!</v>
      </c>
      <c r="B117" t="s">
        <v>3470</v>
      </c>
      <c r="C117" t="s">
        <v>3471</v>
      </c>
      <c r="D117" t="s">
        <v>1346</v>
      </c>
      <c r="E117" t="s">
        <v>328</v>
      </c>
      <c r="F117" t="s">
        <v>1255</v>
      </c>
      <c r="G117" s="3"/>
      <c r="H117" s="3">
        <v>44471</v>
      </c>
    </row>
    <row r="118" spans="1:9">
      <c r="A118" t="e">
        <f t="shared" si="1"/>
        <v>#REF!</v>
      </c>
      <c r="B118" t="s">
        <v>7484</v>
      </c>
      <c r="C118" t="s">
        <v>7485</v>
      </c>
      <c r="D118" t="s">
        <v>1423</v>
      </c>
      <c r="E118" t="s">
        <v>3973</v>
      </c>
      <c r="F118" t="s">
        <v>1255</v>
      </c>
      <c r="G118" s="3"/>
      <c r="H118" s="3">
        <v>44513</v>
      </c>
    </row>
    <row r="119" spans="1:9">
      <c r="A119" t="e">
        <f t="shared" si="1"/>
        <v>#REF!</v>
      </c>
      <c r="B119" t="s">
        <v>3328</v>
      </c>
      <c r="C119" t="s">
        <v>3329</v>
      </c>
      <c r="D119" t="s">
        <v>2069</v>
      </c>
      <c r="E119" t="s">
        <v>386</v>
      </c>
      <c r="F119" t="s">
        <v>1255</v>
      </c>
      <c r="G119" s="3"/>
      <c r="H119" s="3">
        <v>44471</v>
      </c>
    </row>
    <row r="120" spans="1:9">
      <c r="A120" t="e">
        <f t="shared" si="1"/>
        <v>#REF!</v>
      </c>
      <c r="B120" t="s">
        <v>3679</v>
      </c>
      <c r="C120" t="s">
        <v>4033</v>
      </c>
      <c r="D120" t="s">
        <v>1961</v>
      </c>
      <c r="E120" t="s">
        <v>328</v>
      </c>
      <c r="F120" t="s">
        <v>1255</v>
      </c>
      <c r="G120" s="3" t="e">
        <v>#N/A</v>
      </c>
      <c r="H120" s="3">
        <v>44492</v>
      </c>
      <c r="I120" s="3" t="e">
        <v>#N/A</v>
      </c>
    </row>
    <row r="121" spans="1:9">
      <c r="A121" t="e">
        <f t="shared" si="1"/>
        <v>#REF!</v>
      </c>
      <c r="B121" t="s">
        <v>3504</v>
      </c>
      <c r="C121" t="s">
        <v>3505</v>
      </c>
      <c r="D121" t="s">
        <v>1912</v>
      </c>
      <c r="E121" t="s">
        <v>3973</v>
      </c>
      <c r="F121" t="s">
        <v>1255</v>
      </c>
      <c r="G121" s="3"/>
      <c r="H121" s="3">
        <v>44471</v>
      </c>
    </row>
    <row r="122" spans="1:9">
      <c r="A122" t="e">
        <f t="shared" si="1"/>
        <v>#REF!</v>
      </c>
      <c r="B122" t="s">
        <v>3155</v>
      </c>
      <c r="C122" t="s">
        <v>3156</v>
      </c>
      <c r="D122" t="s">
        <v>1946</v>
      </c>
      <c r="E122" t="s">
        <v>328</v>
      </c>
      <c r="F122" t="s">
        <v>1255</v>
      </c>
      <c r="G122" s="3"/>
      <c r="H122" s="3">
        <v>44495</v>
      </c>
    </row>
    <row r="123" spans="1:9">
      <c r="A123" t="e">
        <f t="shared" si="1"/>
        <v>#REF!</v>
      </c>
      <c r="B123" t="s">
        <v>1330</v>
      </c>
      <c r="C123" t="s">
        <v>1331</v>
      </c>
      <c r="D123" t="s">
        <v>1332</v>
      </c>
      <c r="E123" t="s">
        <v>682</v>
      </c>
      <c r="F123" t="s">
        <v>1255</v>
      </c>
      <c r="G123" s="3"/>
      <c r="H123" s="3">
        <v>44464</v>
      </c>
    </row>
    <row r="124" spans="1:9">
      <c r="A124" t="e">
        <f t="shared" si="1"/>
        <v>#REF!</v>
      </c>
      <c r="B124" t="s">
        <v>3663</v>
      </c>
      <c r="C124" t="s">
        <v>3664</v>
      </c>
      <c r="D124" t="s">
        <v>3665</v>
      </c>
      <c r="E124" t="s">
        <v>682</v>
      </c>
      <c r="F124" t="s">
        <v>1255</v>
      </c>
      <c r="G124" s="3"/>
      <c r="H124" s="3">
        <v>44516</v>
      </c>
    </row>
    <row r="125" spans="1:9">
      <c r="A125" t="e">
        <f t="shared" si="1"/>
        <v>#REF!</v>
      </c>
      <c r="B125" t="s">
        <v>2021</v>
      </c>
      <c r="C125" t="s">
        <v>4158</v>
      </c>
      <c r="D125" t="s">
        <v>1888</v>
      </c>
      <c r="E125" t="s">
        <v>682</v>
      </c>
      <c r="F125" t="s">
        <v>1255</v>
      </c>
      <c r="G125" s="3" t="e">
        <v>#N/A</v>
      </c>
      <c r="H125" s="3">
        <v>44471</v>
      </c>
      <c r="I125" s="3" t="e">
        <v>#N/A</v>
      </c>
    </row>
    <row r="126" spans="1:9">
      <c r="A126" t="e">
        <f t="shared" si="1"/>
        <v>#REF!</v>
      </c>
      <c r="B126" t="s">
        <v>1915</v>
      </c>
      <c r="C126" t="s">
        <v>1916</v>
      </c>
      <c r="D126" t="s">
        <v>1917</v>
      </c>
      <c r="E126" t="s">
        <v>355</v>
      </c>
      <c r="F126" t="s">
        <v>1255</v>
      </c>
      <c r="G126" s="3"/>
      <c r="H126" s="3">
        <v>44467</v>
      </c>
    </row>
    <row r="127" spans="1:9">
      <c r="A127" t="e">
        <f t="shared" si="1"/>
        <v>#REF!</v>
      </c>
      <c r="B127" t="s">
        <v>1344</v>
      </c>
      <c r="C127" t="s">
        <v>1345</v>
      </c>
      <c r="D127" t="s">
        <v>1346</v>
      </c>
      <c r="E127" t="s">
        <v>682</v>
      </c>
      <c r="F127" t="s">
        <v>1255</v>
      </c>
      <c r="G127" s="3"/>
      <c r="H127" s="3">
        <v>44499</v>
      </c>
    </row>
    <row r="128" spans="1:9">
      <c r="A128" t="e">
        <f t="shared" si="1"/>
        <v>#REF!</v>
      </c>
      <c r="B128" t="s">
        <v>1959</v>
      </c>
      <c r="C128" t="s">
        <v>1960</v>
      </c>
      <c r="D128" t="s">
        <v>1961</v>
      </c>
      <c r="E128" t="s">
        <v>328</v>
      </c>
      <c r="F128" t="s">
        <v>1255</v>
      </c>
      <c r="G128" s="3"/>
      <c r="H128" s="3">
        <v>44502</v>
      </c>
    </row>
    <row r="129" spans="1:9">
      <c r="A129" t="e">
        <f t="shared" si="1"/>
        <v>#REF!</v>
      </c>
      <c r="B129" t="s">
        <v>7478</v>
      </c>
      <c r="C129" t="s">
        <v>7479</v>
      </c>
      <c r="D129" t="s">
        <v>1328</v>
      </c>
      <c r="E129" t="s">
        <v>328</v>
      </c>
      <c r="F129" t="s">
        <v>1255</v>
      </c>
      <c r="G129" s="3"/>
      <c r="H129" s="3">
        <v>44506</v>
      </c>
    </row>
    <row r="130" spans="1:9">
      <c r="A130" t="e">
        <f t="shared" si="1"/>
        <v>#REF!</v>
      </c>
      <c r="B130" t="s">
        <v>2019</v>
      </c>
      <c r="C130" t="s">
        <v>2020</v>
      </c>
      <c r="D130" t="s">
        <v>1346</v>
      </c>
      <c r="E130" t="s">
        <v>328</v>
      </c>
      <c r="F130" t="s">
        <v>1255</v>
      </c>
      <c r="G130" s="3"/>
      <c r="H130" s="3">
        <v>44502</v>
      </c>
    </row>
    <row r="131" spans="1:9">
      <c r="A131" t="e">
        <f t="shared" si="1"/>
        <v>#REF!</v>
      </c>
      <c r="B131" t="s">
        <v>7573</v>
      </c>
      <c r="C131" t="s">
        <v>7574</v>
      </c>
      <c r="D131" t="s">
        <v>2025</v>
      </c>
      <c r="E131" t="s">
        <v>328</v>
      </c>
      <c r="F131" t="s">
        <v>1255</v>
      </c>
      <c r="G131" s="3"/>
      <c r="H131" s="3">
        <v>44506</v>
      </c>
    </row>
    <row r="132" spans="1:9">
      <c r="A132" t="e">
        <f t="shared" si="1"/>
        <v>#REF!</v>
      </c>
      <c r="B132" t="s">
        <v>2976</v>
      </c>
      <c r="C132" t="s">
        <v>2977</v>
      </c>
      <c r="D132" t="s">
        <v>1476</v>
      </c>
      <c r="E132" t="s">
        <v>682</v>
      </c>
      <c r="F132" t="s">
        <v>1255</v>
      </c>
      <c r="G132" s="3"/>
      <c r="H132" s="3">
        <v>44499</v>
      </c>
    </row>
    <row r="133" spans="1:9">
      <c r="A133" t="e">
        <f t="shared" ref="A133:A196" si="2">A132+1</f>
        <v>#REF!</v>
      </c>
      <c r="B133" t="s">
        <v>2246</v>
      </c>
      <c r="C133" t="s">
        <v>2247</v>
      </c>
      <c r="D133" t="s">
        <v>2248</v>
      </c>
      <c r="E133" t="s">
        <v>328</v>
      </c>
      <c r="F133" t="s">
        <v>1255</v>
      </c>
      <c r="G133" s="3"/>
      <c r="H133" s="3">
        <v>44509</v>
      </c>
    </row>
    <row r="134" spans="1:9">
      <c r="A134" t="e">
        <f t="shared" si="2"/>
        <v>#REF!</v>
      </c>
      <c r="B134" t="s">
        <v>1368</v>
      </c>
      <c r="C134" t="s">
        <v>1369</v>
      </c>
      <c r="D134" t="s">
        <v>1346</v>
      </c>
      <c r="E134" t="s">
        <v>682</v>
      </c>
      <c r="F134" t="s">
        <v>1255</v>
      </c>
      <c r="G134" s="3"/>
      <c r="H134" s="3">
        <v>44509</v>
      </c>
    </row>
    <row r="135" spans="1:9">
      <c r="A135" t="e">
        <f t="shared" si="2"/>
        <v>#REF!</v>
      </c>
      <c r="B135" t="s">
        <v>3007</v>
      </c>
      <c r="C135" t="s">
        <v>3008</v>
      </c>
      <c r="D135" t="s">
        <v>1346</v>
      </c>
      <c r="E135" t="s">
        <v>328</v>
      </c>
      <c r="F135" t="s">
        <v>1255</v>
      </c>
      <c r="G135" s="3"/>
      <c r="H135" s="3">
        <v>44506</v>
      </c>
    </row>
    <row r="136" spans="1:9">
      <c r="A136" t="e">
        <f t="shared" si="2"/>
        <v>#REF!</v>
      </c>
      <c r="B136" t="s">
        <v>3683</v>
      </c>
      <c r="C136" t="s">
        <v>3684</v>
      </c>
      <c r="D136" t="s">
        <v>2069</v>
      </c>
      <c r="E136" t="s">
        <v>386</v>
      </c>
      <c r="F136" t="s">
        <v>1255</v>
      </c>
      <c r="G136" s="3"/>
      <c r="H136" s="3">
        <v>44520</v>
      </c>
    </row>
    <row r="137" spans="1:9">
      <c r="A137" t="e">
        <f t="shared" si="2"/>
        <v>#REF!</v>
      </c>
      <c r="B137" t="s">
        <v>2191</v>
      </c>
      <c r="C137" t="s">
        <v>2192</v>
      </c>
      <c r="D137" t="s">
        <v>2069</v>
      </c>
      <c r="E137" t="s">
        <v>386</v>
      </c>
      <c r="F137" t="s">
        <v>1255</v>
      </c>
      <c r="G137" s="3"/>
      <c r="I137" s="3">
        <v>44586</v>
      </c>
    </row>
    <row r="138" spans="1:9">
      <c r="A138" t="e">
        <f t="shared" si="2"/>
        <v>#REF!</v>
      </c>
      <c r="B138" t="s">
        <v>1326</v>
      </c>
      <c r="C138" t="s">
        <v>1327</v>
      </c>
      <c r="D138" t="s">
        <v>1328</v>
      </c>
      <c r="E138" t="s">
        <v>328</v>
      </c>
      <c r="F138" t="s">
        <v>1255</v>
      </c>
      <c r="G138" s="3"/>
      <c r="H138" s="3">
        <v>44502</v>
      </c>
    </row>
    <row r="139" spans="1:9">
      <c r="A139" t="e">
        <f t="shared" si="2"/>
        <v>#REF!</v>
      </c>
      <c r="B139" t="s">
        <v>3454</v>
      </c>
      <c r="C139" t="s">
        <v>3455</v>
      </c>
      <c r="D139" t="s">
        <v>1346</v>
      </c>
      <c r="E139" t="s">
        <v>328</v>
      </c>
      <c r="F139" t="s">
        <v>1255</v>
      </c>
      <c r="G139" s="3"/>
      <c r="H139" s="3">
        <v>44506</v>
      </c>
    </row>
    <row r="140" spans="1:9">
      <c r="A140" t="e">
        <f t="shared" si="2"/>
        <v>#REF!</v>
      </c>
      <c r="B140" t="s">
        <v>3314</v>
      </c>
      <c r="C140" t="s">
        <v>3315</v>
      </c>
      <c r="D140" t="s">
        <v>2906</v>
      </c>
      <c r="E140" t="s">
        <v>3973</v>
      </c>
      <c r="F140" t="s">
        <v>1255</v>
      </c>
      <c r="G140" s="3"/>
      <c r="H140" s="3">
        <v>44530</v>
      </c>
    </row>
    <row r="141" spans="1:9">
      <c r="A141" t="e">
        <f t="shared" si="2"/>
        <v>#REF!</v>
      </c>
      <c r="B141" t="s">
        <v>3734</v>
      </c>
      <c r="C141" t="s">
        <v>3735</v>
      </c>
      <c r="D141" t="s">
        <v>2906</v>
      </c>
      <c r="E141" t="s">
        <v>3973</v>
      </c>
      <c r="F141" t="s">
        <v>1255</v>
      </c>
      <c r="G141" s="3"/>
      <c r="H141" s="3">
        <v>44534</v>
      </c>
    </row>
    <row r="142" spans="1:9">
      <c r="A142" t="e">
        <f t="shared" si="2"/>
        <v>#REF!</v>
      </c>
      <c r="B142" t="s">
        <v>3654</v>
      </c>
      <c r="C142" t="s">
        <v>4005</v>
      </c>
      <c r="D142" t="s">
        <v>3098</v>
      </c>
      <c r="E142" t="s">
        <v>355</v>
      </c>
      <c r="F142" t="s">
        <v>1255</v>
      </c>
      <c r="G142" s="3" t="e">
        <v>#N/A</v>
      </c>
      <c r="H142" s="3">
        <v>44513</v>
      </c>
      <c r="I142" s="3" t="e">
        <v>#N/A</v>
      </c>
    </row>
    <row r="143" spans="1:9">
      <c r="A143" t="e">
        <f t="shared" si="2"/>
        <v>#REF!</v>
      </c>
      <c r="B143" t="s">
        <v>3418</v>
      </c>
      <c r="C143" t="s">
        <v>3419</v>
      </c>
      <c r="D143" t="s">
        <v>1888</v>
      </c>
      <c r="E143" t="s">
        <v>682</v>
      </c>
      <c r="F143" t="s">
        <v>1255</v>
      </c>
      <c r="G143" s="3"/>
      <c r="H143" s="3">
        <v>44513</v>
      </c>
    </row>
    <row r="144" spans="1:9">
      <c r="A144" t="e">
        <f t="shared" si="2"/>
        <v>#REF!</v>
      </c>
      <c r="B144" t="s">
        <v>7475</v>
      </c>
      <c r="C144" t="s">
        <v>7476</v>
      </c>
      <c r="D144" t="s">
        <v>1328</v>
      </c>
      <c r="E144" t="s">
        <v>328</v>
      </c>
      <c r="F144" t="s">
        <v>1255</v>
      </c>
      <c r="G144" s="3"/>
      <c r="H144" s="3">
        <v>44506</v>
      </c>
    </row>
    <row r="145" spans="1:9">
      <c r="A145" t="e">
        <f t="shared" si="2"/>
        <v>#REF!</v>
      </c>
      <c r="B145" t="s">
        <v>7473</v>
      </c>
      <c r="C145" t="s">
        <v>7474</v>
      </c>
      <c r="D145" t="s">
        <v>1346</v>
      </c>
      <c r="E145" t="s">
        <v>328</v>
      </c>
      <c r="F145" t="s">
        <v>1255</v>
      </c>
      <c r="G145" s="3"/>
      <c r="H145" s="3">
        <v>44506</v>
      </c>
    </row>
    <row r="146" spans="1:9">
      <c r="A146" t="e">
        <f t="shared" si="2"/>
        <v>#REF!</v>
      </c>
      <c r="B146" t="s">
        <v>7673</v>
      </c>
      <c r="C146" t="s">
        <v>7674</v>
      </c>
      <c r="D146" t="s">
        <v>3098</v>
      </c>
      <c r="E146" t="s">
        <v>355</v>
      </c>
      <c r="F146" t="s">
        <v>1255</v>
      </c>
      <c r="G146" s="3"/>
      <c r="H146" s="3">
        <v>44516</v>
      </c>
    </row>
    <row r="147" spans="1:9" s="4" customFormat="1">
      <c r="A147" s="4" t="e">
        <f t="shared" si="2"/>
        <v>#REF!</v>
      </c>
      <c r="B147" s="4" t="s">
        <v>7675</v>
      </c>
      <c r="C147" s="4" t="s">
        <v>7676</v>
      </c>
      <c r="D147" s="4" t="s">
        <v>1328</v>
      </c>
      <c r="E147" s="4" t="s">
        <v>328</v>
      </c>
      <c r="F147" s="4" t="s">
        <v>1255</v>
      </c>
      <c r="G147" s="5" t="e">
        <v>#N/A</v>
      </c>
      <c r="H147" s="5" t="e">
        <v>#N/A</v>
      </c>
      <c r="I147" s="5" t="e">
        <v>#N/A</v>
      </c>
    </row>
    <row r="148" spans="1:9">
      <c r="A148" t="e">
        <f t="shared" si="2"/>
        <v>#REF!</v>
      </c>
      <c r="B148" t="s">
        <v>3513</v>
      </c>
      <c r="C148" t="s">
        <v>3514</v>
      </c>
      <c r="D148" t="s">
        <v>2025</v>
      </c>
      <c r="E148" t="s">
        <v>328</v>
      </c>
      <c r="F148" t="s">
        <v>1255</v>
      </c>
      <c r="G148" s="3"/>
      <c r="H148" s="3">
        <v>44548</v>
      </c>
    </row>
    <row r="149" spans="1:9">
      <c r="A149" t="e">
        <f t="shared" si="2"/>
        <v>#REF!</v>
      </c>
      <c r="B149" t="s">
        <v>3786</v>
      </c>
      <c r="C149" t="s">
        <v>3787</v>
      </c>
      <c r="D149" t="s">
        <v>2069</v>
      </c>
      <c r="E149" t="s">
        <v>386</v>
      </c>
      <c r="F149" t="s">
        <v>1255</v>
      </c>
      <c r="G149" s="3"/>
      <c r="H149" s="3">
        <v>44537</v>
      </c>
    </row>
    <row r="150" spans="1:9">
      <c r="A150" t="e">
        <f t="shared" si="2"/>
        <v>#REF!</v>
      </c>
      <c r="B150" t="s">
        <v>2348</v>
      </c>
      <c r="C150" t="s">
        <v>2349</v>
      </c>
      <c r="D150" t="s">
        <v>1888</v>
      </c>
      <c r="E150" t="s">
        <v>682</v>
      </c>
      <c r="F150" t="s">
        <v>1255</v>
      </c>
      <c r="G150" s="3"/>
      <c r="H150" s="3">
        <v>44548</v>
      </c>
    </row>
    <row r="151" spans="1:9">
      <c r="A151" t="e">
        <f t="shared" si="2"/>
        <v>#REF!</v>
      </c>
      <c r="B151" t="s">
        <v>3672</v>
      </c>
      <c r="C151" t="s">
        <v>3673</v>
      </c>
      <c r="D151" t="s">
        <v>1346</v>
      </c>
      <c r="E151" t="s">
        <v>682</v>
      </c>
      <c r="F151" t="s">
        <v>1255</v>
      </c>
      <c r="G151" s="3"/>
      <c r="H151" s="3">
        <v>44548</v>
      </c>
    </row>
    <row r="152" spans="1:9">
      <c r="A152" t="e">
        <f t="shared" si="2"/>
        <v>#REF!</v>
      </c>
      <c r="B152" t="s">
        <v>2932</v>
      </c>
      <c r="C152" t="s">
        <v>2933</v>
      </c>
      <c r="D152" t="s">
        <v>2934</v>
      </c>
      <c r="E152" t="s">
        <v>3973</v>
      </c>
      <c r="F152" t="s">
        <v>1255</v>
      </c>
      <c r="G152" s="3"/>
      <c r="H152" s="3">
        <v>44327</v>
      </c>
    </row>
    <row r="153" spans="1:9">
      <c r="A153" t="e">
        <f t="shared" si="2"/>
        <v>#REF!</v>
      </c>
      <c r="B153" t="s">
        <v>7309</v>
      </c>
      <c r="C153" t="s">
        <v>4136</v>
      </c>
      <c r="D153" t="s">
        <v>1418</v>
      </c>
      <c r="E153" t="s">
        <v>328</v>
      </c>
      <c r="F153" t="s">
        <v>1255</v>
      </c>
      <c r="G153" s="3"/>
      <c r="H153" s="3">
        <v>44548</v>
      </c>
    </row>
    <row r="154" spans="1:9">
      <c r="A154" t="e">
        <f t="shared" si="2"/>
        <v>#REF!</v>
      </c>
      <c r="B154" t="s">
        <v>7313</v>
      </c>
      <c r="C154" t="s">
        <v>4595</v>
      </c>
      <c r="D154" t="s">
        <v>1367</v>
      </c>
      <c r="E154" t="s">
        <v>328</v>
      </c>
      <c r="F154" t="s">
        <v>1255</v>
      </c>
      <c r="G154" s="3" t="e">
        <v>#N/A</v>
      </c>
      <c r="H154" s="3">
        <v>44513</v>
      </c>
      <c r="I154" s="3" t="e">
        <v>#N/A</v>
      </c>
    </row>
    <row r="155" spans="1:9">
      <c r="A155" t="e">
        <f t="shared" si="2"/>
        <v>#REF!</v>
      </c>
      <c r="B155" t="s">
        <v>7312</v>
      </c>
      <c r="C155" t="s">
        <v>4138</v>
      </c>
      <c r="D155" t="s">
        <v>1367</v>
      </c>
      <c r="E155" t="s">
        <v>328</v>
      </c>
      <c r="F155" t="s">
        <v>1255</v>
      </c>
      <c r="G155" s="3"/>
      <c r="I155" s="3">
        <v>44628</v>
      </c>
    </row>
    <row r="156" spans="1:9">
      <c r="A156" t="e">
        <f t="shared" si="2"/>
        <v>#REF!</v>
      </c>
      <c r="B156" t="s">
        <v>7314</v>
      </c>
      <c r="C156" t="s">
        <v>3766</v>
      </c>
      <c r="D156" t="s">
        <v>1386</v>
      </c>
      <c r="E156" t="s">
        <v>328</v>
      </c>
      <c r="F156" t="s">
        <v>1255</v>
      </c>
      <c r="G156" s="3"/>
      <c r="H156" s="3">
        <v>44537</v>
      </c>
    </row>
    <row r="157" spans="1:9">
      <c r="A157" t="e">
        <f t="shared" si="2"/>
        <v>#REF!</v>
      </c>
      <c r="B157" t="s">
        <v>7387</v>
      </c>
      <c r="C157" t="s">
        <v>4139</v>
      </c>
      <c r="D157" t="s">
        <v>1386</v>
      </c>
      <c r="E157" t="s">
        <v>328</v>
      </c>
      <c r="F157" t="s">
        <v>1255</v>
      </c>
      <c r="G157" s="3" t="e">
        <v>#N/A</v>
      </c>
      <c r="H157" s="3" t="e">
        <v>#N/A</v>
      </c>
      <c r="I157" s="3">
        <v>44618</v>
      </c>
    </row>
    <row r="158" spans="1:9">
      <c r="A158" t="e">
        <f t="shared" si="2"/>
        <v>#REF!</v>
      </c>
      <c r="B158" t="s">
        <v>7362</v>
      </c>
      <c r="C158" t="s">
        <v>2972</v>
      </c>
      <c r="D158" t="s">
        <v>2973</v>
      </c>
      <c r="E158" t="s">
        <v>328</v>
      </c>
      <c r="F158" t="s">
        <v>1255</v>
      </c>
      <c r="G158" s="3"/>
      <c r="H158" s="3">
        <v>44313</v>
      </c>
    </row>
    <row r="159" spans="1:9">
      <c r="A159" t="e">
        <f t="shared" si="2"/>
        <v>#REF!</v>
      </c>
      <c r="B159" t="s">
        <v>7677</v>
      </c>
      <c r="C159" t="s">
        <v>3069</v>
      </c>
      <c r="D159" t="s">
        <v>1418</v>
      </c>
      <c r="E159" t="s">
        <v>328</v>
      </c>
      <c r="F159" t="s">
        <v>1255</v>
      </c>
      <c r="G159" s="3"/>
      <c r="H159" s="3">
        <v>44527</v>
      </c>
    </row>
    <row r="160" spans="1:9">
      <c r="A160" t="e">
        <f t="shared" si="2"/>
        <v>#REF!</v>
      </c>
      <c r="B160" t="s">
        <v>4862</v>
      </c>
      <c r="C160" t="s">
        <v>3449</v>
      </c>
      <c r="D160" t="s">
        <v>1367</v>
      </c>
      <c r="E160" t="s">
        <v>328</v>
      </c>
      <c r="F160" t="s">
        <v>1255</v>
      </c>
      <c r="G160" s="3"/>
      <c r="H160" s="3">
        <v>44397</v>
      </c>
    </row>
    <row r="161" spans="1:9">
      <c r="A161" t="e">
        <f t="shared" si="2"/>
        <v>#REF!</v>
      </c>
      <c r="B161" t="s">
        <v>4869</v>
      </c>
      <c r="C161" t="s">
        <v>955</v>
      </c>
      <c r="D161" t="s">
        <v>1367</v>
      </c>
      <c r="E161" t="s">
        <v>328</v>
      </c>
      <c r="F161" t="s">
        <v>1255</v>
      </c>
      <c r="G161" s="3"/>
      <c r="I161" s="3">
        <v>44628</v>
      </c>
    </row>
    <row r="162" spans="1:9">
      <c r="A162" t="e">
        <f t="shared" si="2"/>
        <v>#REF!</v>
      </c>
      <c r="B162" t="s">
        <v>4871</v>
      </c>
      <c r="C162" t="s">
        <v>3013</v>
      </c>
      <c r="D162" t="s">
        <v>1386</v>
      </c>
      <c r="E162" t="s">
        <v>328</v>
      </c>
      <c r="F162" t="s">
        <v>1255</v>
      </c>
      <c r="G162" s="3"/>
      <c r="H162" s="3">
        <v>44530</v>
      </c>
    </row>
    <row r="163" spans="1:9">
      <c r="A163" t="e">
        <f t="shared" si="2"/>
        <v>#REF!</v>
      </c>
      <c r="B163" t="s">
        <v>7308</v>
      </c>
      <c r="C163" t="s">
        <v>3121</v>
      </c>
      <c r="D163" t="s">
        <v>1418</v>
      </c>
      <c r="E163" t="s">
        <v>328</v>
      </c>
      <c r="F163" t="s">
        <v>1255</v>
      </c>
      <c r="G163" s="3"/>
      <c r="H163" s="3">
        <v>44394</v>
      </c>
    </row>
    <row r="164" spans="1:9">
      <c r="A164" t="e">
        <f t="shared" si="2"/>
        <v>#REF!</v>
      </c>
      <c r="B164" t="s">
        <v>4870</v>
      </c>
      <c r="C164" t="s">
        <v>1398</v>
      </c>
      <c r="D164" t="s">
        <v>1386</v>
      </c>
      <c r="E164" t="s">
        <v>328</v>
      </c>
      <c r="F164" t="s">
        <v>1255</v>
      </c>
      <c r="G164" s="3"/>
      <c r="H164" s="3">
        <v>44530</v>
      </c>
    </row>
    <row r="165" spans="1:9">
      <c r="A165" t="e">
        <f t="shared" si="2"/>
        <v>#REF!</v>
      </c>
      <c r="B165" t="s">
        <v>7388</v>
      </c>
      <c r="C165" t="s">
        <v>2537</v>
      </c>
      <c r="D165" t="s">
        <v>1386</v>
      </c>
      <c r="E165" t="s">
        <v>328</v>
      </c>
      <c r="F165" t="s">
        <v>1255</v>
      </c>
      <c r="G165" s="3"/>
      <c r="H165" s="3">
        <v>44499</v>
      </c>
    </row>
    <row r="166" spans="1:9">
      <c r="A166" t="e">
        <f t="shared" si="2"/>
        <v>#REF!</v>
      </c>
      <c r="B166" t="s">
        <v>7305</v>
      </c>
      <c r="C166" t="s">
        <v>3106</v>
      </c>
      <c r="D166" t="s">
        <v>1367</v>
      </c>
      <c r="E166" t="s">
        <v>328</v>
      </c>
      <c r="F166" t="s">
        <v>1255</v>
      </c>
      <c r="G166" s="3" t="e">
        <v>#N/A</v>
      </c>
      <c r="H166" s="3">
        <v>44558</v>
      </c>
      <c r="I166" s="3" t="e">
        <v>#N/A</v>
      </c>
    </row>
    <row r="167" spans="1:9">
      <c r="A167" t="e">
        <f t="shared" si="2"/>
        <v>#REF!</v>
      </c>
      <c r="B167" t="s">
        <v>7389</v>
      </c>
      <c r="C167" t="s">
        <v>2551</v>
      </c>
      <c r="D167" t="s">
        <v>1386</v>
      </c>
      <c r="E167" t="s">
        <v>328</v>
      </c>
      <c r="F167" t="s">
        <v>1255</v>
      </c>
      <c r="G167" s="3">
        <v>44179</v>
      </c>
      <c r="H167" s="3">
        <v>44179</v>
      </c>
    </row>
    <row r="168" spans="1:9">
      <c r="A168" t="e">
        <f t="shared" si="2"/>
        <v>#REF!</v>
      </c>
      <c r="B168" t="s">
        <v>4828</v>
      </c>
      <c r="C168" t="s">
        <v>2451</v>
      </c>
      <c r="D168" t="s">
        <v>1386</v>
      </c>
      <c r="E168" t="s">
        <v>328</v>
      </c>
      <c r="F168" t="s">
        <v>1255</v>
      </c>
      <c r="G168" s="3"/>
      <c r="H168" s="3">
        <v>44537</v>
      </c>
    </row>
    <row r="169" spans="1:9">
      <c r="A169" t="e">
        <f t="shared" si="2"/>
        <v>#REF!</v>
      </c>
      <c r="B169" t="s">
        <v>4840</v>
      </c>
      <c r="C169" t="s">
        <v>2243</v>
      </c>
      <c r="D169" t="s">
        <v>1367</v>
      </c>
      <c r="E169" t="s">
        <v>328</v>
      </c>
      <c r="F169" t="s">
        <v>1255</v>
      </c>
      <c r="G169" s="3"/>
      <c r="H169" s="3">
        <v>44558</v>
      </c>
    </row>
    <row r="170" spans="1:9">
      <c r="A170" t="e">
        <f t="shared" si="2"/>
        <v>#REF!</v>
      </c>
      <c r="B170" t="s">
        <v>7678</v>
      </c>
      <c r="C170" t="s">
        <v>7679</v>
      </c>
      <c r="D170" t="s">
        <v>1418</v>
      </c>
      <c r="E170" t="s">
        <v>328</v>
      </c>
      <c r="F170" t="s">
        <v>1255</v>
      </c>
      <c r="G170" s="3" t="e">
        <v>#N/A</v>
      </c>
      <c r="H170" s="3">
        <v>44530</v>
      </c>
      <c r="I170" s="3" t="e">
        <v>#N/A</v>
      </c>
    </row>
    <row r="171" spans="1:9">
      <c r="A171" t="e">
        <f t="shared" si="2"/>
        <v>#REF!</v>
      </c>
      <c r="B171" t="s">
        <v>7316</v>
      </c>
      <c r="C171" t="s">
        <v>2207</v>
      </c>
      <c r="D171" t="s">
        <v>1418</v>
      </c>
      <c r="E171" t="s">
        <v>328</v>
      </c>
      <c r="F171" t="s">
        <v>1255</v>
      </c>
      <c r="G171" s="3"/>
      <c r="H171" s="3">
        <v>44481</v>
      </c>
    </row>
    <row r="172" spans="1:9">
      <c r="A172" t="e">
        <f t="shared" si="2"/>
        <v>#REF!</v>
      </c>
      <c r="B172" t="s">
        <v>7680</v>
      </c>
      <c r="C172" t="s">
        <v>2205</v>
      </c>
      <c r="D172" t="s">
        <v>1418</v>
      </c>
      <c r="E172" t="s">
        <v>328</v>
      </c>
      <c r="F172" t="s">
        <v>1255</v>
      </c>
      <c r="G172" s="3"/>
      <c r="H172" s="3">
        <v>44527</v>
      </c>
    </row>
    <row r="173" spans="1:9">
      <c r="A173" t="e">
        <f t="shared" si="2"/>
        <v>#REF!</v>
      </c>
      <c r="B173" t="s">
        <v>7681</v>
      </c>
      <c r="C173" t="s">
        <v>2044</v>
      </c>
      <c r="D173" t="s">
        <v>1367</v>
      </c>
      <c r="E173" t="s">
        <v>328</v>
      </c>
      <c r="F173" t="s">
        <v>1255</v>
      </c>
      <c r="G173" s="3"/>
      <c r="H173" s="3">
        <v>44530</v>
      </c>
    </row>
    <row r="174" spans="1:9">
      <c r="A174" t="e">
        <f t="shared" si="2"/>
        <v>#REF!</v>
      </c>
      <c r="B174" t="s">
        <v>7682</v>
      </c>
      <c r="C174" t="s">
        <v>2054</v>
      </c>
      <c r="D174" t="s">
        <v>1418</v>
      </c>
      <c r="E174" t="s">
        <v>328</v>
      </c>
      <c r="F174" t="s">
        <v>1255</v>
      </c>
      <c r="G174" s="3"/>
      <c r="H174" s="3">
        <v>44555</v>
      </c>
    </row>
    <row r="175" spans="1:9">
      <c r="A175" t="e">
        <f t="shared" si="2"/>
        <v>#REF!</v>
      </c>
      <c r="B175" t="s">
        <v>7683</v>
      </c>
      <c r="C175" t="s">
        <v>2058</v>
      </c>
      <c r="D175" t="s">
        <v>1386</v>
      </c>
      <c r="E175" t="s">
        <v>328</v>
      </c>
      <c r="F175" t="s">
        <v>1255</v>
      </c>
      <c r="G175" s="3"/>
      <c r="H175" s="3">
        <v>44488</v>
      </c>
    </row>
    <row r="176" spans="1:9">
      <c r="A176" t="e">
        <f t="shared" si="2"/>
        <v>#REF!</v>
      </c>
      <c r="B176" t="s">
        <v>7684</v>
      </c>
      <c r="C176" t="s">
        <v>2213</v>
      </c>
      <c r="D176" t="s">
        <v>1367</v>
      </c>
      <c r="E176" t="s">
        <v>328</v>
      </c>
      <c r="F176" t="s">
        <v>1255</v>
      </c>
      <c r="G176" s="3"/>
      <c r="H176" s="3">
        <v>44499</v>
      </c>
    </row>
    <row r="177" spans="1:9">
      <c r="A177" t="e">
        <f t="shared" si="2"/>
        <v>#REF!</v>
      </c>
      <c r="B177" t="s">
        <v>7685</v>
      </c>
      <c r="C177" t="s">
        <v>2046</v>
      </c>
      <c r="D177" t="s">
        <v>1367</v>
      </c>
      <c r="E177" t="s">
        <v>328</v>
      </c>
      <c r="F177" t="s">
        <v>1255</v>
      </c>
      <c r="G177" s="3"/>
      <c r="H177" s="3">
        <v>44513</v>
      </c>
    </row>
    <row r="178" spans="1:9">
      <c r="A178" t="e">
        <f t="shared" si="2"/>
        <v>#REF!</v>
      </c>
      <c r="B178" t="s">
        <v>7267</v>
      </c>
      <c r="C178" t="s">
        <v>3214</v>
      </c>
      <c r="D178" t="s">
        <v>1529</v>
      </c>
      <c r="E178" t="s">
        <v>355</v>
      </c>
      <c r="F178" t="s">
        <v>1255</v>
      </c>
      <c r="G178" s="3"/>
      <c r="H178" s="3">
        <v>44544</v>
      </c>
    </row>
    <row r="179" spans="1:9">
      <c r="A179" t="e">
        <f t="shared" si="2"/>
        <v>#REF!</v>
      </c>
      <c r="B179" t="s">
        <v>7686</v>
      </c>
      <c r="C179" t="s">
        <v>1906</v>
      </c>
      <c r="D179" t="s">
        <v>1907</v>
      </c>
      <c r="E179" t="s">
        <v>328</v>
      </c>
      <c r="F179" t="s">
        <v>1255</v>
      </c>
      <c r="G179" s="3"/>
      <c r="H179" s="3">
        <v>44509</v>
      </c>
    </row>
    <row r="180" spans="1:9">
      <c r="A180" t="e">
        <f t="shared" si="2"/>
        <v>#REF!</v>
      </c>
      <c r="B180" t="s">
        <v>7687</v>
      </c>
      <c r="C180" t="s">
        <v>3067</v>
      </c>
      <c r="D180" t="s">
        <v>1418</v>
      </c>
      <c r="E180" t="s">
        <v>328</v>
      </c>
      <c r="F180" t="s">
        <v>1255</v>
      </c>
      <c r="G180" s="3"/>
      <c r="H180" s="3">
        <v>44499</v>
      </c>
    </row>
    <row r="181" spans="1:9">
      <c r="A181" t="e">
        <f t="shared" si="2"/>
        <v>#REF!</v>
      </c>
      <c r="B181" t="s">
        <v>7327</v>
      </c>
      <c r="C181" t="s">
        <v>3065</v>
      </c>
      <c r="D181" t="s">
        <v>1418</v>
      </c>
      <c r="E181" t="s">
        <v>328</v>
      </c>
      <c r="F181" t="s">
        <v>1255</v>
      </c>
      <c r="G181" s="3"/>
      <c r="H181" s="3">
        <v>44527</v>
      </c>
    </row>
    <row r="182" spans="1:9">
      <c r="A182" t="e">
        <f t="shared" si="2"/>
        <v>#REF!</v>
      </c>
      <c r="B182" t="s">
        <v>7366</v>
      </c>
      <c r="C182" t="s">
        <v>1890</v>
      </c>
      <c r="D182" t="s">
        <v>1386</v>
      </c>
      <c r="E182" t="s">
        <v>328</v>
      </c>
      <c r="F182" t="s">
        <v>1255</v>
      </c>
      <c r="G182" s="3"/>
      <c r="H182" s="3">
        <v>44509</v>
      </c>
    </row>
    <row r="183" spans="1:9">
      <c r="A183" t="e">
        <f t="shared" si="2"/>
        <v>#REF!</v>
      </c>
      <c r="B183" t="s">
        <v>7688</v>
      </c>
      <c r="C183" t="s">
        <v>4098</v>
      </c>
      <c r="D183" t="s">
        <v>1418</v>
      </c>
      <c r="E183" t="s">
        <v>328</v>
      </c>
      <c r="F183" t="s">
        <v>1255</v>
      </c>
      <c r="G183" s="3"/>
      <c r="I183" s="3">
        <v>44628</v>
      </c>
    </row>
    <row r="184" spans="1:9">
      <c r="A184" t="e">
        <f t="shared" si="2"/>
        <v>#REF!</v>
      </c>
      <c r="B184" t="s">
        <v>7377</v>
      </c>
      <c r="C184" t="s">
        <v>1389</v>
      </c>
      <c r="D184" t="s">
        <v>1386</v>
      </c>
      <c r="E184" t="s">
        <v>328</v>
      </c>
      <c r="F184" t="s">
        <v>1255</v>
      </c>
      <c r="G184" s="3"/>
      <c r="H184" s="3">
        <v>44478</v>
      </c>
    </row>
    <row r="185" spans="1:9">
      <c r="A185" t="e">
        <f t="shared" si="2"/>
        <v>#REF!</v>
      </c>
      <c r="B185" t="s">
        <v>7385</v>
      </c>
      <c r="C185" t="s">
        <v>1385</v>
      </c>
      <c r="D185" t="s">
        <v>1386</v>
      </c>
      <c r="E185" t="s">
        <v>328</v>
      </c>
      <c r="F185" t="s">
        <v>1255</v>
      </c>
      <c r="G185" s="3"/>
      <c r="H185" s="3">
        <v>44513</v>
      </c>
    </row>
    <row r="186" spans="1:9">
      <c r="A186" t="e">
        <f t="shared" si="2"/>
        <v>#REF!</v>
      </c>
      <c r="B186" t="s">
        <v>7689</v>
      </c>
      <c r="C186" t="s">
        <v>3137</v>
      </c>
      <c r="D186" t="s">
        <v>1418</v>
      </c>
      <c r="E186" t="s">
        <v>328</v>
      </c>
      <c r="F186" t="s">
        <v>1255</v>
      </c>
      <c r="G186" s="3"/>
      <c r="H186" s="3">
        <v>44548</v>
      </c>
    </row>
    <row r="187" spans="1:9">
      <c r="A187" t="e">
        <f t="shared" si="2"/>
        <v>#REF!</v>
      </c>
      <c r="B187" t="s">
        <v>7318</v>
      </c>
      <c r="C187" t="s">
        <v>2958</v>
      </c>
      <c r="D187" t="s">
        <v>1386</v>
      </c>
      <c r="E187" t="s">
        <v>328</v>
      </c>
      <c r="F187" t="s">
        <v>1255</v>
      </c>
      <c r="G187" s="3"/>
      <c r="H187" s="3">
        <v>44534</v>
      </c>
    </row>
    <row r="188" spans="1:9">
      <c r="A188" t="e">
        <f t="shared" si="2"/>
        <v>#REF!</v>
      </c>
      <c r="B188" t="s">
        <v>7690</v>
      </c>
      <c r="C188" t="s">
        <v>2766</v>
      </c>
      <c r="D188" t="s">
        <v>1264</v>
      </c>
      <c r="E188" t="s">
        <v>682</v>
      </c>
      <c r="F188" t="s">
        <v>1255</v>
      </c>
      <c r="G188" s="3"/>
      <c r="I188" s="3">
        <v>44604</v>
      </c>
    </row>
    <row r="189" spans="1:9">
      <c r="A189" t="e">
        <f t="shared" si="2"/>
        <v>#REF!</v>
      </c>
      <c r="B189" t="s">
        <v>7691</v>
      </c>
      <c r="C189" t="s">
        <v>1717</v>
      </c>
      <c r="D189" t="s">
        <v>205</v>
      </c>
      <c r="E189" t="s">
        <v>682</v>
      </c>
      <c r="F189" t="s">
        <v>1255</v>
      </c>
      <c r="G189" s="3"/>
      <c r="H189" s="3">
        <v>44467</v>
      </c>
    </row>
    <row r="190" spans="1:9" s="6" customFormat="1">
      <c r="A190" s="6" t="e">
        <f t="shared" si="2"/>
        <v>#REF!</v>
      </c>
      <c r="B190" s="6" t="s">
        <v>7692</v>
      </c>
      <c r="C190" s="6" t="s">
        <v>5171</v>
      </c>
      <c r="D190" s="6" t="s">
        <v>205</v>
      </c>
      <c r="E190" s="6" t="s">
        <v>682</v>
      </c>
      <c r="F190" s="6" t="s">
        <v>1255</v>
      </c>
      <c r="G190" s="7" t="e">
        <v>#N/A</v>
      </c>
      <c r="H190" s="7" t="e">
        <v>#N/A</v>
      </c>
      <c r="I190" s="7" t="e">
        <v>#N/A</v>
      </c>
    </row>
    <row r="191" spans="1:9">
      <c r="A191" t="e">
        <f t="shared" si="2"/>
        <v>#REF!</v>
      </c>
      <c r="B191" t="s">
        <v>7693</v>
      </c>
      <c r="C191" t="s">
        <v>7694</v>
      </c>
      <c r="D191" t="s">
        <v>205</v>
      </c>
      <c r="E191" t="s">
        <v>682</v>
      </c>
      <c r="F191" t="s">
        <v>1255</v>
      </c>
      <c r="G191" s="3"/>
      <c r="H191" s="3">
        <v>44443</v>
      </c>
    </row>
    <row r="192" spans="1:9" s="6" customFormat="1">
      <c r="A192" s="6" t="e">
        <f t="shared" si="2"/>
        <v>#REF!</v>
      </c>
      <c r="B192" s="6" t="s">
        <v>7695</v>
      </c>
      <c r="C192" s="6" t="s">
        <v>7696</v>
      </c>
      <c r="D192" s="6" t="s">
        <v>205</v>
      </c>
      <c r="E192" s="6" t="s">
        <v>682</v>
      </c>
      <c r="F192" s="6" t="s">
        <v>1255</v>
      </c>
      <c r="G192" s="7" t="e">
        <v>#N/A</v>
      </c>
      <c r="H192" s="7" t="e">
        <v>#N/A</v>
      </c>
      <c r="I192" s="7" t="e">
        <v>#N/A</v>
      </c>
    </row>
    <row r="193" spans="1:9" s="6" customFormat="1">
      <c r="A193" s="6" t="e">
        <f t="shared" si="2"/>
        <v>#REF!</v>
      </c>
      <c r="B193" s="6" t="s">
        <v>7697</v>
      </c>
      <c r="C193" s="6" t="s">
        <v>7698</v>
      </c>
      <c r="D193" s="6" t="s">
        <v>205</v>
      </c>
      <c r="E193" s="6" t="s">
        <v>682</v>
      </c>
      <c r="F193" s="6" t="s">
        <v>1255</v>
      </c>
      <c r="G193" s="7" t="e">
        <v>#N/A</v>
      </c>
      <c r="H193" s="7" t="e">
        <v>#N/A</v>
      </c>
      <c r="I193" s="7" t="e">
        <v>#N/A</v>
      </c>
    </row>
    <row r="194" spans="1:9">
      <c r="A194" t="e">
        <f t="shared" si="2"/>
        <v>#REF!</v>
      </c>
      <c r="B194" t="s">
        <v>7262</v>
      </c>
      <c r="C194" t="s">
        <v>2726</v>
      </c>
      <c r="D194" t="s">
        <v>205</v>
      </c>
      <c r="E194" t="s">
        <v>682</v>
      </c>
      <c r="F194" t="s">
        <v>1255</v>
      </c>
      <c r="G194" s="3"/>
      <c r="I194" s="3">
        <v>44632</v>
      </c>
    </row>
    <row r="195" spans="1:9" s="6" customFormat="1">
      <c r="A195" s="6" t="e">
        <f t="shared" si="2"/>
        <v>#REF!</v>
      </c>
      <c r="B195" s="6" t="s">
        <v>7699</v>
      </c>
      <c r="C195" s="6" t="s">
        <v>7700</v>
      </c>
      <c r="D195" s="6" t="s">
        <v>205</v>
      </c>
      <c r="E195" s="6" t="s">
        <v>682</v>
      </c>
      <c r="F195" s="6" t="s">
        <v>1255</v>
      </c>
      <c r="G195" s="7" t="e">
        <v>#N/A</v>
      </c>
      <c r="H195" s="7" t="e">
        <v>#N/A</v>
      </c>
      <c r="I195" s="7" t="e">
        <v>#N/A</v>
      </c>
    </row>
    <row r="196" spans="1:9">
      <c r="A196" t="e">
        <f t="shared" si="2"/>
        <v>#REF!</v>
      </c>
      <c r="B196" t="s">
        <v>7701</v>
      </c>
      <c r="C196" t="s">
        <v>2566</v>
      </c>
      <c r="D196" t="s">
        <v>205</v>
      </c>
      <c r="E196" t="s">
        <v>682</v>
      </c>
      <c r="F196" t="s">
        <v>1255</v>
      </c>
      <c r="G196" s="3"/>
      <c r="H196" s="3">
        <v>44509</v>
      </c>
    </row>
    <row r="197" spans="1:9" s="6" customFormat="1">
      <c r="A197" s="6" t="e">
        <f t="shared" ref="A197:A260" si="3">A196+1</f>
        <v>#REF!</v>
      </c>
      <c r="B197" s="6" t="s">
        <v>7702</v>
      </c>
      <c r="C197" s="6" t="s">
        <v>7703</v>
      </c>
      <c r="D197" s="6" t="s">
        <v>205</v>
      </c>
      <c r="E197" s="6" t="s">
        <v>682</v>
      </c>
      <c r="F197" s="6" t="s">
        <v>1255</v>
      </c>
      <c r="G197" s="7" t="e">
        <v>#N/A</v>
      </c>
      <c r="H197" s="7" t="e">
        <v>#N/A</v>
      </c>
      <c r="I197" s="7" t="e">
        <v>#N/A</v>
      </c>
    </row>
    <row r="198" spans="1:9" s="6" customFormat="1">
      <c r="A198" s="6" t="e">
        <f t="shared" si="3"/>
        <v>#REF!</v>
      </c>
      <c r="B198" s="6" t="s">
        <v>7704</v>
      </c>
      <c r="C198" s="6" t="s">
        <v>7705</v>
      </c>
      <c r="D198" s="6" t="s">
        <v>205</v>
      </c>
      <c r="E198" s="6" t="s">
        <v>682</v>
      </c>
      <c r="F198" s="6" t="s">
        <v>1255</v>
      </c>
      <c r="G198" s="7" t="e">
        <v>#N/A</v>
      </c>
      <c r="H198" s="7" t="e">
        <v>#N/A</v>
      </c>
      <c r="I198" s="7" t="e">
        <v>#N/A</v>
      </c>
    </row>
    <row r="199" spans="1:9" s="6" customFormat="1">
      <c r="A199" s="6" t="e">
        <f t="shared" si="3"/>
        <v>#REF!</v>
      </c>
      <c r="B199" s="6" t="s">
        <v>7706</v>
      </c>
      <c r="C199" s="6" t="s">
        <v>4897</v>
      </c>
      <c r="D199" s="6" t="s">
        <v>205</v>
      </c>
      <c r="E199" s="6" t="s">
        <v>682</v>
      </c>
      <c r="F199" s="6" t="s">
        <v>1255</v>
      </c>
      <c r="G199" s="7" t="e">
        <v>#N/A</v>
      </c>
      <c r="H199" s="7" t="e">
        <v>#N/A</v>
      </c>
      <c r="I199" s="7" t="e">
        <v>#N/A</v>
      </c>
    </row>
    <row r="200" spans="1:9">
      <c r="A200" t="e">
        <f t="shared" si="3"/>
        <v>#REF!</v>
      </c>
      <c r="B200" t="s">
        <v>7707</v>
      </c>
      <c r="C200" t="s">
        <v>2909</v>
      </c>
      <c r="D200" t="s">
        <v>1264</v>
      </c>
      <c r="E200" t="s">
        <v>682</v>
      </c>
      <c r="F200" t="s">
        <v>1255</v>
      </c>
      <c r="G200" s="3"/>
      <c r="H200" s="3">
        <v>44488</v>
      </c>
    </row>
    <row r="201" spans="1:9">
      <c r="A201" t="e">
        <f t="shared" si="3"/>
        <v>#REF!</v>
      </c>
      <c r="B201" t="s">
        <v>4829</v>
      </c>
      <c r="C201" t="s">
        <v>2541</v>
      </c>
      <c r="D201" t="s">
        <v>1418</v>
      </c>
      <c r="E201" t="s">
        <v>328</v>
      </c>
      <c r="F201" t="s">
        <v>1255</v>
      </c>
      <c r="G201" s="3"/>
      <c r="H201" s="3">
        <v>44527</v>
      </c>
    </row>
    <row r="202" spans="1:9">
      <c r="A202" t="e">
        <f t="shared" si="3"/>
        <v>#REF!</v>
      </c>
      <c r="B202" t="s">
        <v>7708</v>
      </c>
      <c r="C202" t="s">
        <v>7709</v>
      </c>
      <c r="D202" t="s">
        <v>1264</v>
      </c>
      <c r="E202" t="s">
        <v>682</v>
      </c>
      <c r="F202" t="s">
        <v>1255</v>
      </c>
      <c r="G202" s="3" t="e">
        <v>#N/A</v>
      </c>
      <c r="H202" s="3">
        <v>44534</v>
      </c>
      <c r="I202" s="3" t="e">
        <v>#N/A</v>
      </c>
    </row>
    <row r="203" spans="1:9">
      <c r="A203" t="e">
        <f t="shared" si="3"/>
        <v>#REF!</v>
      </c>
      <c r="B203" t="s">
        <v>4254</v>
      </c>
      <c r="C203" t="s">
        <v>2662</v>
      </c>
      <c r="D203" t="s">
        <v>1264</v>
      </c>
      <c r="E203" t="s">
        <v>682</v>
      </c>
      <c r="F203" t="s">
        <v>1255</v>
      </c>
      <c r="G203" s="3"/>
      <c r="H203" s="3">
        <v>44541</v>
      </c>
    </row>
    <row r="204" spans="1:9">
      <c r="A204" t="e">
        <f t="shared" si="3"/>
        <v>#REF!</v>
      </c>
      <c r="B204" t="s">
        <v>7710</v>
      </c>
      <c r="C204" t="s">
        <v>2823</v>
      </c>
      <c r="D204" t="s">
        <v>205</v>
      </c>
      <c r="E204" t="s">
        <v>682</v>
      </c>
      <c r="F204" t="s">
        <v>1255</v>
      </c>
      <c r="G204" s="3"/>
      <c r="H204" s="3">
        <v>44506</v>
      </c>
    </row>
    <row r="205" spans="1:9">
      <c r="A205" t="e">
        <f t="shared" si="3"/>
        <v>#REF!</v>
      </c>
      <c r="B205" t="s">
        <v>7711</v>
      </c>
      <c r="C205" t="s">
        <v>2856</v>
      </c>
      <c r="D205" t="s">
        <v>205</v>
      </c>
      <c r="E205" t="s">
        <v>682</v>
      </c>
      <c r="F205" t="s">
        <v>1255</v>
      </c>
      <c r="G205" s="3"/>
      <c r="H205" s="3">
        <v>44488</v>
      </c>
    </row>
    <row r="206" spans="1:9">
      <c r="A206" t="e">
        <f t="shared" si="3"/>
        <v>#REF!</v>
      </c>
      <c r="B206" t="s">
        <v>7712</v>
      </c>
      <c r="C206" t="s">
        <v>7713</v>
      </c>
      <c r="D206" t="s">
        <v>205</v>
      </c>
      <c r="E206" t="s">
        <v>682</v>
      </c>
      <c r="F206" t="s">
        <v>1255</v>
      </c>
      <c r="G206" s="3"/>
      <c r="H206" s="3">
        <v>44488</v>
      </c>
    </row>
    <row r="207" spans="1:9">
      <c r="A207" t="e">
        <f t="shared" si="3"/>
        <v>#REF!</v>
      </c>
      <c r="B207" t="s">
        <v>7714</v>
      </c>
      <c r="C207" t="s">
        <v>1715</v>
      </c>
      <c r="D207" t="s">
        <v>205</v>
      </c>
      <c r="E207" t="s">
        <v>682</v>
      </c>
      <c r="F207" t="s">
        <v>1255</v>
      </c>
      <c r="G207" s="3"/>
      <c r="H207" s="3">
        <v>44488</v>
      </c>
    </row>
    <row r="208" spans="1:9">
      <c r="A208" t="e">
        <f t="shared" si="3"/>
        <v>#REF!</v>
      </c>
      <c r="B208" t="s">
        <v>4299</v>
      </c>
      <c r="C208" t="s">
        <v>1791</v>
      </c>
      <c r="D208" t="s">
        <v>205</v>
      </c>
      <c r="E208" t="s">
        <v>682</v>
      </c>
      <c r="F208" t="s">
        <v>1255</v>
      </c>
      <c r="G208" s="3"/>
      <c r="H208" s="3">
        <v>44292</v>
      </c>
    </row>
    <row r="209" spans="1:9">
      <c r="A209" t="e">
        <f t="shared" si="3"/>
        <v>#REF!</v>
      </c>
      <c r="B209" t="s">
        <v>7715</v>
      </c>
      <c r="C209" t="s">
        <v>1298</v>
      </c>
      <c r="D209" t="s">
        <v>1299</v>
      </c>
      <c r="E209" t="s">
        <v>386</v>
      </c>
      <c r="F209" t="s">
        <v>1255</v>
      </c>
      <c r="G209" s="3"/>
      <c r="H209" s="3">
        <v>44548</v>
      </c>
    </row>
    <row r="210" spans="1:9">
      <c r="A210" t="e">
        <f t="shared" si="3"/>
        <v>#REF!</v>
      </c>
      <c r="B210" t="s">
        <v>4250</v>
      </c>
      <c r="C210" t="s">
        <v>3243</v>
      </c>
      <c r="D210" t="s">
        <v>205</v>
      </c>
      <c r="E210" t="s">
        <v>682</v>
      </c>
      <c r="F210" t="s">
        <v>1255</v>
      </c>
      <c r="G210" s="3"/>
      <c r="H210" s="3">
        <v>44383</v>
      </c>
    </row>
    <row r="211" spans="1:9">
      <c r="A211" t="e">
        <f t="shared" si="3"/>
        <v>#REF!</v>
      </c>
      <c r="B211" t="s">
        <v>7716</v>
      </c>
      <c r="C211" t="s">
        <v>2992</v>
      </c>
      <c r="D211" t="s">
        <v>205</v>
      </c>
      <c r="E211" t="s">
        <v>682</v>
      </c>
      <c r="F211" t="s">
        <v>1255</v>
      </c>
      <c r="G211" s="3"/>
      <c r="H211" s="3">
        <v>44488</v>
      </c>
    </row>
    <row r="212" spans="1:9">
      <c r="A212" t="e">
        <f t="shared" si="3"/>
        <v>#REF!</v>
      </c>
      <c r="B212" t="s">
        <v>7717</v>
      </c>
      <c r="C212" t="s">
        <v>7718</v>
      </c>
      <c r="D212" t="s">
        <v>205</v>
      </c>
      <c r="E212" t="s">
        <v>682</v>
      </c>
      <c r="F212" t="s">
        <v>1255</v>
      </c>
      <c r="G212" s="3"/>
      <c r="I212" s="3">
        <v>44604</v>
      </c>
    </row>
    <row r="213" spans="1:9">
      <c r="A213" t="e">
        <f t="shared" si="3"/>
        <v>#REF!</v>
      </c>
      <c r="B213" t="s">
        <v>7719</v>
      </c>
      <c r="C213" t="s">
        <v>7720</v>
      </c>
      <c r="D213" t="s">
        <v>205</v>
      </c>
      <c r="E213" t="s">
        <v>682</v>
      </c>
      <c r="F213" t="s">
        <v>1255</v>
      </c>
      <c r="G213" s="3"/>
      <c r="H213" s="3">
        <v>44534</v>
      </c>
    </row>
    <row r="214" spans="1:9">
      <c r="A214" t="e">
        <f t="shared" si="3"/>
        <v>#REF!</v>
      </c>
      <c r="B214" t="s">
        <v>7721</v>
      </c>
      <c r="C214" t="s">
        <v>1749</v>
      </c>
      <c r="D214" t="s">
        <v>205</v>
      </c>
      <c r="E214" t="s">
        <v>682</v>
      </c>
      <c r="F214" t="s">
        <v>1255</v>
      </c>
      <c r="G214" s="3"/>
      <c r="H214" s="3">
        <v>44555</v>
      </c>
    </row>
    <row r="215" spans="1:9">
      <c r="A215" t="e">
        <f t="shared" si="3"/>
        <v>#REF!</v>
      </c>
      <c r="B215" t="s">
        <v>7722</v>
      </c>
      <c r="C215" t="s">
        <v>7723</v>
      </c>
      <c r="D215" t="s">
        <v>205</v>
      </c>
      <c r="E215" t="s">
        <v>682</v>
      </c>
      <c r="F215" t="s">
        <v>1255</v>
      </c>
      <c r="G215" s="3"/>
      <c r="H215" s="3">
        <v>44404</v>
      </c>
    </row>
    <row r="216" spans="1:9">
      <c r="A216" t="e">
        <f t="shared" si="3"/>
        <v>#REF!</v>
      </c>
      <c r="B216" t="s">
        <v>7724</v>
      </c>
      <c r="C216" t="s">
        <v>1450</v>
      </c>
      <c r="D216" t="s">
        <v>205</v>
      </c>
      <c r="E216" t="s">
        <v>682</v>
      </c>
      <c r="F216" t="s">
        <v>1255</v>
      </c>
      <c r="G216" s="3"/>
      <c r="H216" s="3">
        <v>44513</v>
      </c>
    </row>
    <row r="217" spans="1:9">
      <c r="A217" t="e">
        <f t="shared" si="3"/>
        <v>#REF!</v>
      </c>
      <c r="B217" t="s">
        <v>4268</v>
      </c>
      <c r="C217" t="s">
        <v>1852</v>
      </c>
      <c r="D217" t="s">
        <v>205</v>
      </c>
      <c r="E217" t="s">
        <v>682</v>
      </c>
      <c r="F217" t="s">
        <v>1255</v>
      </c>
      <c r="G217" s="3"/>
      <c r="H217" s="3">
        <v>44495</v>
      </c>
    </row>
    <row r="218" spans="1:9">
      <c r="A218" t="e">
        <f t="shared" si="3"/>
        <v>#REF!</v>
      </c>
      <c r="B218" t="s">
        <v>4211</v>
      </c>
      <c r="C218" t="s">
        <v>1779</v>
      </c>
      <c r="D218" t="s">
        <v>205</v>
      </c>
      <c r="E218" t="s">
        <v>682</v>
      </c>
      <c r="F218" t="s">
        <v>1255</v>
      </c>
      <c r="G218" s="3"/>
      <c r="H218" s="3">
        <v>44555</v>
      </c>
    </row>
    <row r="219" spans="1:9" s="6" customFormat="1">
      <c r="A219" s="6" t="e">
        <f t="shared" si="3"/>
        <v>#REF!</v>
      </c>
      <c r="B219" s="6" t="s">
        <v>7725</v>
      </c>
      <c r="C219" s="6" t="s">
        <v>7726</v>
      </c>
      <c r="D219" s="6" t="s">
        <v>205</v>
      </c>
      <c r="E219" s="6" t="s">
        <v>682</v>
      </c>
      <c r="F219" s="6" t="s">
        <v>1255</v>
      </c>
      <c r="G219" s="7" t="e">
        <v>#N/A</v>
      </c>
      <c r="H219" s="7" t="e">
        <v>#N/A</v>
      </c>
      <c r="I219" s="7" t="e">
        <v>#N/A</v>
      </c>
    </row>
    <row r="220" spans="1:9">
      <c r="A220" t="e">
        <f t="shared" si="3"/>
        <v>#REF!</v>
      </c>
      <c r="B220" t="s">
        <v>7727</v>
      </c>
      <c r="C220" t="s">
        <v>1364</v>
      </c>
      <c r="D220" t="s">
        <v>1264</v>
      </c>
      <c r="E220" t="s">
        <v>682</v>
      </c>
      <c r="F220" t="s">
        <v>1255</v>
      </c>
      <c r="G220" s="3"/>
      <c r="I220" s="3">
        <v>44569</v>
      </c>
    </row>
    <row r="221" spans="1:9">
      <c r="A221" t="e">
        <f t="shared" si="3"/>
        <v>#REF!</v>
      </c>
      <c r="B221" t="s">
        <v>7728</v>
      </c>
      <c r="C221" t="s">
        <v>1606</v>
      </c>
      <c r="D221" t="s">
        <v>205</v>
      </c>
      <c r="E221" t="s">
        <v>682</v>
      </c>
      <c r="F221" t="s">
        <v>1255</v>
      </c>
      <c r="G221" s="3"/>
      <c r="H221" s="3">
        <v>44516</v>
      </c>
    </row>
    <row r="222" spans="1:9">
      <c r="A222" t="e">
        <f t="shared" si="3"/>
        <v>#REF!</v>
      </c>
      <c r="B222" t="s">
        <v>7729</v>
      </c>
      <c r="C222" t="s">
        <v>1624</v>
      </c>
      <c r="D222" t="s">
        <v>205</v>
      </c>
      <c r="E222" t="s">
        <v>682</v>
      </c>
      <c r="F222" t="s">
        <v>1255</v>
      </c>
      <c r="G222" s="3"/>
      <c r="H222" s="3">
        <v>44495</v>
      </c>
    </row>
    <row r="223" spans="1:9">
      <c r="A223" t="e">
        <f t="shared" si="3"/>
        <v>#REF!</v>
      </c>
      <c r="B223" t="s">
        <v>7730</v>
      </c>
      <c r="C223" t="s">
        <v>1800</v>
      </c>
      <c r="D223" t="s">
        <v>205</v>
      </c>
      <c r="E223" t="s">
        <v>682</v>
      </c>
      <c r="F223" t="s">
        <v>1255</v>
      </c>
      <c r="G223" s="3"/>
      <c r="H223" s="3">
        <v>44488</v>
      </c>
    </row>
    <row r="224" spans="1:9">
      <c r="A224" t="e">
        <f t="shared" si="3"/>
        <v>#REF!</v>
      </c>
      <c r="B224" t="s">
        <v>7731</v>
      </c>
      <c r="C224" t="s">
        <v>1812</v>
      </c>
      <c r="D224" t="s">
        <v>205</v>
      </c>
      <c r="E224" t="s">
        <v>682</v>
      </c>
      <c r="F224" t="s">
        <v>1255</v>
      </c>
      <c r="G224" s="3"/>
      <c r="H224" s="3">
        <v>44527</v>
      </c>
    </row>
    <row r="225" spans="1:9">
      <c r="A225" t="e">
        <f t="shared" si="3"/>
        <v>#REF!</v>
      </c>
      <c r="B225" t="s">
        <v>7732</v>
      </c>
      <c r="C225" t="s">
        <v>1838</v>
      </c>
      <c r="D225" t="s">
        <v>205</v>
      </c>
      <c r="E225" t="s">
        <v>682</v>
      </c>
      <c r="F225" t="s">
        <v>1255</v>
      </c>
      <c r="G225" s="3"/>
      <c r="H225" s="3">
        <v>44506</v>
      </c>
    </row>
    <row r="226" spans="1:9">
      <c r="A226" t="e">
        <f t="shared" si="3"/>
        <v>#REF!</v>
      </c>
      <c r="B226" t="s">
        <v>7733</v>
      </c>
      <c r="C226" t="s">
        <v>2638</v>
      </c>
      <c r="D226" t="s">
        <v>205</v>
      </c>
      <c r="E226" t="s">
        <v>682</v>
      </c>
      <c r="F226" t="s">
        <v>1255</v>
      </c>
      <c r="G226" s="3"/>
      <c r="H226" s="3">
        <v>44478</v>
      </c>
    </row>
    <row r="227" spans="1:9">
      <c r="A227" t="e">
        <f t="shared" si="3"/>
        <v>#REF!</v>
      </c>
      <c r="B227" t="s">
        <v>7734</v>
      </c>
      <c r="C227" t="s">
        <v>3075</v>
      </c>
      <c r="D227" t="s">
        <v>205</v>
      </c>
      <c r="E227" t="s">
        <v>682</v>
      </c>
      <c r="F227" t="s">
        <v>1255</v>
      </c>
      <c r="G227" s="3"/>
      <c r="I227" s="3">
        <v>44604</v>
      </c>
    </row>
    <row r="228" spans="1:9">
      <c r="A228" t="e">
        <f t="shared" si="3"/>
        <v>#REF!</v>
      </c>
      <c r="B228" t="s">
        <v>7735</v>
      </c>
      <c r="C228" t="s">
        <v>4182</v>
      </c>
      <c r="D228" t="s">
        <v>205</v>
      </c>
      <c r="E228" t="s">
        <v>682</v>
      </c>
      <c r="F228" t="s">
        <v>1255</v>
      </c>
      <c r="G228" s="3" t="e">
        <v>#N/A</v>
      </c>
      <c r="H228" s="3">
        <v>44509</v>
      </c>
      <c r="I228" s="3" t="e">
        <v>#N/A</v>
      </c>
    </row>
    <row r="229" spans="1:9">
      <c r="A229" t="e">
        <f t="shared" si="3"/>
        <v>#REF!</v>
      </c>
      <c r="B229" t="s">
        <v>7736</v>
      </c>
      <c r="C229" t="s">
        <v>1533</v>
      </c>
      <c r="D229" t="s">
        <v>205</v>
      </c>
      <c r="E229" t="s">
        <v>682</v>
      </c>
      <c r="F229" t="s">
        <v>1255</v>
      </c>
      <c r="G229" s="3"/>
      <c r="H229" s="3">
        <v>44471</v>
      </c>
    </row>
    <row r="230" spans="1:9" s="6" customFormat="1">
      <c r="A230" s="6" t="e">
        <f t="shared" si="3"/>
        <v>#REF!</v>
      </c>
      <c r="B230" s="6" t="s">
        <v>7737</v>
      </c>
      <c r="C230" s="6" t="s">
        <v>7738</v>
      </c>
      <c r="D230" s="6" t="s">
        <v>205</v>
      </c>
      <c r="E230" s="6" t="s">
        <v>682</v>
      </c>
      <c r="F230" s="6" t="s">
        <v>1255</v>
      </c>
      <c r="G230" s="7" t="e">
        <v>#N/A</v>
      </c>
      <c r="H230" s="7" t="e">
        <v>#N/A</v>
      </c>
      <c r="I230" s="7" t="e">
        <v>#N/A</v>
      </c>
    </row>
    <row r="231" spans="1:9">
      <c r="A231" t="e">
        <f t="shared" si="3"/>
        <v>#REF!</v>
      </c>
      <c r="B231" t="s">
        <v>7739</v>
      </c>
      <c r="C231" t="s">
        <v>5728</v>
      </c>
      <c r="D231" t="s">
        <v>205</v>
      </c>
      <c r="E231" t="s">
        <v>682</v>
      </c>
      <c r="F231" t="s">
        <v>1255</v>
      </c>
      <c r="G231" s="3"/>
      <c r="H231" s="3">
        <v>44516</v>
      </c>
    </row>
    <row r="232" spans="1:9">
      <c r="A232" t="e">
        <f t="shared" si="3"/>
        <v>#REF!</v>
      </c>
      <c r="B232" t="s">
        <v>7740</v>
      </c>
      <c r="C232" t="s">
        <v>3600</v>
      </c>
      <c r="D232" t="s">
        <v>205</v>
      </c>
      <c r="E232" t="s">
        <v>682</v>
      </c>
      <c r="F232" t="s">
        <v>1255</v>
      </c>
      <c r="G232" s="3"/>
      <c r="H232" s="3">
        <v>44485</v>
      </c>
    </row>
    <row r="233" spans="1:9">
      <c r="A233" t="e">
        <f t="shared" si="3"/>
        <v>#REF!</v>
      </c>
      <c r="B233" t="s">
        <v>7741</v>
      </c>
      <c r="C233" t="s">
        <v>3405</v>
      </c>
      <c r="D233" t="s">
        <v>205</v>
      </c>
      <c r="E233" t="s">
        <v>682</v>
      </c>
      <c r="F233" t="s">
        <v>1255</v>
      </c>
      <c r="G233" s="3"/>
      <c r="H233" s="3">
        <v>44492</v>
      </c>
    </row>
    <row r="234" spans="1:9">
      <c r="A234" t="e">
        <f t="shared" si="3"/>
        <v>#REF!</v>
      </c>
      <c r="B234" t="s">
        <v>7742</v>
      </c>
      <c r="C234" t="s">
        <v>3605</v>
      </c>
      <c r="D234" t="s">
        <v>205</v>
      </c>
      <c r="E234" t="s">
        <v>682</v>
      </c>
      <c r="F234" t="s">
        <v>1255</v>
      </c>
      <c r="G234" s="3"/>
      <c r="H234" s="3">
        <v>44530</v>
      </c>
    </row>
    <row r="235" spans="1:9">
      <c r="A235" t="e">
        <f t="shared" si="3"/>
        <v>#REF!</v>
      </c>
      <c r="B235" t="s">
        <v>7743</v>
      </c>
      <c r="C235" t="s">
        <v>1559</v>
      </c>
      <c r="D235" t="s">
        <v>205</v>
      </c>
      <c r="E235" t="s">
        <v>682</v>
      </c>
      <c r="F235" t="s">
        <v>1255</v>
      </c>
      <c r="G235" s="3"/>
      <c r="H235" s="3">
        <v>44492</v>
      </c>
    </row>
    <row r="236" spans="1:9">
      <c r="A236" t="e">
        <f t="shared" si="3"/>
        <v>#REF!</v>
      </c>
      <c r="B236" t="s">
        <v>7744</v>
      </c>
      <c r="C236" t="s">
        <v>7480</v>
      </c>
      <c r="D236" t="s">
        <v>205</v>
      </c>
      <c r="E236" t="s">
        <v>682</v>
      </c>
      <c r="F236" t="s">
        <v>1255</v>
      </c>
      <c r="G236" s="3" t="e">
        <v>#N/A</v>
      </c>
      <c r="H236" s="3">
        <v>44488</v>
      </c>
      <c r="I236" s="3" t="e">
        <v>#N/A</v>
      </c>
    </row>
    <row r="237" spans="1:9">
      <c r="A237" t="e">
        <f t="shared" si="3"/>
        <v>#REF!</v>
      </c>
      <c r="B237" t="s">
        <v>7745</v>
      </c>
      <c r="C237" t="s">
        <v>7746</v>
      </c>
      <c r="D237" t="s">
        <v>205</v>
      </c>
      <c r="E237" t="s">
        <v>682</v>
      </c>
      <c r="F237" t="s">
        <v>1255</v>
      </c>
      <c r="G237" s="3"/>
      <c r="H237" s="3">
        <v>44516</v>
      </c>
    </row>
    <row r="238" spans="1:9" s="6" customFormat="1">
      <c r="A238" s="6" t="e">
        <f t="shared" si="3"/>
        <v>#REF!</v>
      </c>
      <c r="B238" s="6" t="s">
        <v>7747</v>
      </c>
      <c r="C238" s="6" t="s">
        <v>7748</v>
      </c>
      <c r="D238" s="6" t="s">
        <v>205</v>
      </c>
      <c r="E238" s="6" t="s">
        <v>682</v>
      </c>
      <c r="F238" s="6" t="s">
        <v>1255</v>
      </c>
      <c r="G238" s="7" t="e">
        <v>#N/A</v>
      </c>
      <c r="H238" s="7" t="e">
        <v>#N/A</v>
      </c>
      <c r="I238" s="7" t="e">
        <v>#N/A</v>
      </c>
    </row>
    <row r="239" spans="1:9">
      <c r="A239" t="e">
        <f t="shared" si="3"/>
        <v>#REF!</v>
      </c>
      <c r="B239" t="s">
        <v>7749</v>
      </c>
      <c r="C239" t="s">
        <v>202</v>
      </c>
      <c r="D239" t="s">
        <v>205</v>
      </c>
      <c r="E239" t="s">
        <v>682</v>
      </c>
      <c r="F239" t="s">
        <v>1255</v>
      </c>
      <c r="G239" s="3"/>
      <c r="H239" s="3">
        <v>44502</v>
      </c>
    </row>
    <row r="240" spans="1:9">
      <c r="A240" t="e">
        <f t="shared" si="3"/>
        <v>#REF!</v>
      </c>
      <c r="B240" t="s">
        <v>7750</v>
      </c>
      <c r="C240" t="s">
        <v>1786</v>
      </c>
      <c r="D240" t="s">
        <v>205</v>
      </c>
      <c r="E240" t="s">
        <v>682</v>
      </c>
      <c r="F240" t="s">
        <v>1255</v>
      </c>
      <c r="G240" s="3"/>
      <c r="H240" s="3">
        <v>44499</v>
      </c>
    </row>
    <row r="241" spans="1:9">
      <c r="A241" t="e">
        <f t="shared" si="3"/>
        <v>#REF!</v>
      </c>
      <c r="B241" t="s">
        <v>7751</v>
      </c>
      <c r="C241" t="s">
        <v>7752</v>
      </c>
      <c r="D241" t="s">
        <v>205</v>
      </c>
      <c r="E241" t="s">
        <v>682</v>
      </c>
      <c r="F241" t="s">
        <v>1255</v>
      </c>
      <c r="G241" s="3"/>
      <c r="H241" s="3">
        <v>44404</v>
      </c>
    </row>
    <row r="242" spans="1:9">
      <c r="A242" t="e">
        <f t="shared" si="3"/>
        <v>#REF!</v>
      </c>
      <c r="B242" t="s">
        <v>7753</v>
      </c>
      <c r="C242" t="s">
        <v>3248</v>
      </c>
      <c r="D242" t="s">
        <v>205</v>
      </c>
      <c r="E242" t="s">
        <v>682</v>
      </c>
      <c r="F242" t="s">
        <v>1255</v>
      </c>
      <c r="G242" s="3"/>
      <c r="H242" s="3">
        <v>44485</v>
      </c>
    </row>
    <row r="243" spans="1:9">
      <c r="A243" t="e">
        <f t="shared" si="3"/>
        <v>#REF!</v>
      </c>
      <c r="B243" t="s">
        <v>7754</v>
      </c>
      <c r="C243" t="s">
        <v>3409</v>
      </c>
      <c r="D243" t="s">
        <v>1280</v>
      </c>
      <c r="E243" t="s">
        <v>682</v>
      </c>
      <c r="F243" t="s">
        <v>1255</v>
      </c>
      <c r="G243" s="3"/>
      <c r="H243" s="3">
        <v>44502</v>
      </c>
    </row>
    <row r="244" spans="1:9">
      <c r="A244" t="e">
        <f t="shared" si="3"/>
        <v>#REF!</v>
      </c>
      <c r="B244" t="s">
        <v>7755</v>
      </c>
      <c r="C244" t="s">
        <v>3459</v>
      </c>
      <c r="D244" t="s">
        <v>1264</v>
      </c>
      <c r="E244" t="s">
        <v>682</v>
      </c>
      <c r="F244" t="s">
        <v>1255</v>
      </c>
      <c r="G244" s="3"/>
      <c r="H244" s="3">
        <v>44527</v>
      </c>
    </row>
    <row r="245" spans="1:9">
      <c r="A245" t="e">
        <f t="shared" si="3"/>
        <v>#REF!</v>
      </c>
      <c r="B245" t="s">
        <v>7756</v>
      </c>
      <c r="C245" t="s">
        <v>910</v>
      </c>
      <c r="D245" t="s">
        <v>205</v>
      </c>
      <c r="E245" t="s">
        <v>682</v>
      </c>
      <c r="F245" t="s">
        <v>1255</v>
      </c>
      <c r="G245" s="3"/>
      <c r="H245" s="3">
        <v>44478</v>
      </c>
    </row>
    <row r="246" spans="1:9">
      <c r="A246" t="e">
        <f t="shared" si="3"/>
        <v>#REF!</v>
      </c>
      <c r="B246" t="s">
        <v>7757</v>
      </c>
      <c r="C246" t="s">
        <v>1482</v>
      </c>
      <c r="D246" t="s">
        <v>205</v>
      </c>
      <c r="E246" t="s">
        <v>682</v>
      </c>
      <c r="F246" t="s">
        <v>1255</v>
      </c>
      <c r="G246" s="3"/>
      <c r="H246" s="3">
        <v>44509</v>
      </c>
    </row>
    <row r="247" spans="1:9" s="6" customFormat="1">
      <c r="A247" s="6" t="e">
        <f t="shared" si="3"/>
        <v>#REF!</v>
      </c>
      <c r="B247" s="6" t="s">
        <v>7758</v>
      </c>
      <c r="C247" s="6" t="s">
        <v>7759</v>
      </c>
      <c r="D247" s="6" t="s">
        <v>205</v>
      </c>
      <c r="E247" s="6" t="s">
        <v>682</v>
      </c>
      <c r="F247" s="6" t="s">
        <v>1255</v>
      </c>
      <c r="G247" s="7" t="e">
        <v>#N/A</v>
      </c>
      <c r="H247" s="7" t="e">
        <v>#N/A</v>
      </c>
      <c r="I247" s="7" t="e">
        <v>#N/A</v>
      </c>
    </row>
    <row r="248" spans="1:9">
      <c r="A248" t="e">
        <f t="shared" si="3"/>
        <v>#REF!</v>
      </c>
      <c r="B248" t="s">
        <v>7760</v>
      </c>
      <c r="C248" t="s">
        <v>3291</v>
      </c>
      <c r="D248" t="s">
        <v>205</v>
      </c>
      <c r="E248" t="s">
        <v>682</v>
      </c>
      <c r="F248" t="s">
        <v>1255</v>
      </c>
      <c r="G248" s="3"/>
      <c r="H248" s="3">
        <v>44499</v>
      </c>
    </row>
    <row r="249" spans="1:9">
      <c r="A249" t="e">
        <f t="shared" si="3"/>
        <v>#REF!</v>
      </c>
      <c r="B249" t="s">
        <v>7761</v>
      </c>
      <c r="C249" t="s">
        <v>1846</v>
      </c>
      <c r="D249" t="s">
        <v>205</v>
      </c>
      <c r="E249" t="s">
        <v>682</v>
      </c>
      <c r="F249" t="s">
        <v>1255</v>
      </c>
      <c r="G249" s="3"/>
      <c r="H249" s="3">
        <v>44485</v>
      </c>
    </row>
    <row r="250" spans="1:9">
      <c r="A250" t="e">
        <f t="shared" si="3"/>
        <v>#REF!</v>
      </c>
      <c r="B250" t="s">
        <v>7762</v>
      </c>
      <c r="C250" t="s">
        <v>3703</v>
      </c>
      <c r="D250" t="s">
        <v>205</v>
      </c>
      <c r="E250" t="s">
        <v>682</v>
      </c>
      <c r="F250" t="s">
        <v>1255</v>
      </c>
      <c r="G250" s="3"/>
      <c r="H250" s="3">
        <v>44499</v>
      </c>
    </row>
    <row r="251" spans="1:9">
      <c r="A251" t="e">
        <f t="shared" si="3"/>
        <v>#REF!</v>
      </c>
      <c r="B251" t="s">
        <v>7763</v>
      </c>
      <c r="C251" t="s">
        <v>1851</v>
      </c>
      <c r="D251" t="s">
        <v>205</v>
      </c>
      <c r="E251" t="s">
        <v>682</v>
      </c>
      <c r="F251" t="s">
        <v>1255</v>
      </c>
      <c r="G251" s="3"/>
      <c r="H251" s="3">
        <v>44516</v>
      </c>
    </row>
    <row r="252" spans="1:9">
      <c r="A252" t="e">
        <f t="shared" si="3"/>
        <v>#REF!</v>
      </c>
      <c r="B252" t="s">
        <v>7764</v>
      </c>
      <c r="C252" t="s">
        <v>3313</v>
      </c>
      <c r="D252" t="s">
        <v>205</v>
      </c>
      <c r="E252" t="s">
        <v>682</v>
      </c>
      <c r="F252" t="s">
        <v>1255</v>
      </c>
      <c r="G252" s="3"/>
      <c r="H252" s="3">
        <v>44513</v>
      </c>
    </row>
    <row r="253" spans="1:9">
      <c r="A253" t="e">
        <f t="shared" si="3"/>
        <v>#REF!</v>
      </c>
      <c r="B253" t="s">
        <v>7765</v>
      </c>
      <c r="C253" t="s">
        <v>7766</v>
      </c>
      <c r="D253" t="s">
        <v>1264</v>
      </c>
      <c r="E253" t="s">
        <v>682</v>
      </c>
      <c r="F253" t="s">
        <v>1255</v>
      </c>
      <c r="G253" s="3"/>
      <c r="H253" s="3">
        <v>44359</v>
      </c>
    </row>
    <row r="254" spans="1:9" s="6" customFormat="1">
      <c r="A254" s="6" t="e">
        <f t="shared" si="3"/>
        <v>#REF!</v>
      </c>
      <c r="B254" s="6" t="s">
        <v>7767</v>
      </c>
      <c r="C254" s="6" t="s">
        <v>7768</v>
      </c>
      <c r="D254" s="6" t="s">
        <v>205</v>
      </c>
      <c r="E254" s="6" t="s">
        <v>682</v>
      </c>
      <c r="F254" s="6" t="s">
        <v>1255</v>
      </c>
      <c r="G254" s="7" t="e">
        <v>#N/A</v>
      </c>
      <c r="H254" s="7" t="e">
        <v>#N/A</v>
      </c>
      <c r="I254" s="7" t="e">
        <v>#N/A</v>
      </c>
    </row>
    <row r="255" spans="1:9" s="6" customFormat="1">
      <c r="A255" s="6" t="e">
        <f t="shared" si="3"/>
        <v>#REF!</v>
      </c>
      <c r="B255" s="6" t="s">
        <v>7769</v>
      </c>
      <c r="C255" s="6" t="s">
        <v>7770</v>
      </c>
      <c r="D255" s="6" t="s">
        <v>1264</v>
      </c>
      <c r="E255" s="6" t="s">
        <v>682</v>
      </c>
      <c r="F255" s="6" t="s">
        <v>1255</v>
      </c>
      <c r="G255" s="7" t="e">
        <v>#N/A</v>
      </c>
      <c r="H255" s="7" t="e">
        <v>#N/A</v>
      </c>
      <c r="I255" s="7" t="e">
        <v>#N/A</v>
      </c>
    </row>
    <row r="256" spans="1:9">
      <c r="A256" t="e">
        <f t="shared" si="3"/>
        <v>#REF!</v>
      </c>
      <c r="B256" t="s">
        <v>4167</v>
      </c>
      <c r="C256" t="s">
        <v>1498</v>
      </c>
      <c r="D256" t="s">
        <v>205</v>
      </c>
      <c r="E256" t="s">
        <v>682</v>
      </c>
      <c r="F256" t="s">
        <v>1255</v>
      </c>
      <c r="G256" s="3"/>
      <c r="I256" s="3">
        <v>44642</v>
      </c>
    </row>
    <row r="257" spans="1:9">
      <c r="A257" t="e">
        <f t="shared" si="3"/>
        <v>#REF!</v>
      </c>
      <c r="B257" t="s">
        <v>7771</v>
      </c>
      <c r="C257" t="s">
        <v>1857</v>
      </c>
      <c r="D257" t="s">
        <v>205</v>
      </c>
      <c r="E257" t="s">
        <v>682</v>
      </c>
      <c r="F257" t="s">
        <v>1255</v>
      </c>
      <c r="G257" s="3"/>
      <c r="H257" s="3">
        <v>44548</v>
      </c>
    </row>
    <row r="258" spans="1:9">
      <c r="A258" t="e">
        <f t="shared" si="3"/>
        <v>#REF!</v>
      </c>
      <c r="B258" t="s">
        <v>7772</v>
      </c>
      <c r="C258" t="s">
        <v>2531</v>
      </c>
      <c r="D258" t="s">
        <v>1280</v>
      </c>
      <c r="E258" t="s">
        <v>682</v>
      </c>
      <c r="F258" t="s">
        <v>1255</v>
      </c>
      <c r="G258" s="3"/>
      <c r="H258" s="3">
        <v>44478</v>
      </c>
    </row>
    <row r="259" spans="1:9">
      <c r="A259" t="e">
        <f t="shared" si="3"/>
        <v>#REF!</v>
      </c>
      <c r="B259" t="s">
        <v>7773</v>
      </c>
      <c r="C259" t="s">
        <v>2912</v>
      </c>
      <c r="D259" t="s">
        <v>205</v>
      </c>
      <c r="E259" t="s">
        <v>682</v>
      </c>
      <c r="F259" t="s">
        <v>1255</v>
      </c>
      <c r="G259" s="3"/>
      <c r="H259" s="3">
        <v>44502</v>
      </c>
    </row>
    <row r="260" spans="1:9">
      <c r="A260" t="e">
        <f t="shared" si="3"/>
        <v>#REF!</v>
      </c>
      <c r="B260" t="s">
        <v>7774</v>
      </c>
      <c r="C260" t="s">
        <v>2571</v>
      </c>
      <c r="D260" t="s">
        <v>205</v>
      </c>
      <c r="E260" t="s">
        <v>682</v>
      </c>
      <c r="F260" t="s">
        <v>1255</v>
      </c>
      <c r="G260" s="3"/>
      <c r="H260" s="3">
        <v>44499</v>
      </c>
    </row>
    <row r="261" spans="1:9">
      <c r="A261" t="e">
        <f t="shared" ref="A261:A324" si="4">A260+1</f>
        <v>#REF!</v>
      </c>
      <c r="B261" t="s">
        <v>7775</v>
      </c>
      <c r="C261" t="s">
        <v>3218</v>
      </c>
      <c r="D261" t="s">
        <v>205</v>
      </c>
      <c r="E261" t="s">
        <v>682</v>
      </c>
      <c r="F261" t="s">
        <v>1255</v>
      </c>
      <c r="G261" s="3"/>
      <c r="H261" s="3">
        <v>44506</v>
      </c>
    </row>
    <row r="262" spans="1:9" s="6" customFormat="1">
      <c r="A262" s="6" t="e">
        <f t="shared" si="4"/>
        <v>#REF!</v>
      </c>
      <c r="B262" s="6" t="s">
        <v>7776</v>
      </c>
      <c r="C262" s="6" t="s">
        <v>7777</v>
      </c>
      <c r="D262" s="6" t="s">
        <v>205</v>
      </c>
      <c r="E262" s="6" t="s">
        <v>682</v>
      </c>
      <c r="F262" s="6" t="s">
        <v>1255</v>
      </c>
      <c r="G262" s="7" t="e">
        <v>#N/A</v>
      </c>
      <c r="H262" s="7" t="e">
        <v>#N/A</v>
      </c>
      <c r="I262" s="7" t="e">
        <v>#N/A</v>
      </c>
    </row>
    <row r="263" spans="1:9">
      <c r="A263" t="e">
        <f t="shared" si="4"/>
        <v>#REF!</v>
      </c>
      <c r="B263" t="s">
        <v>7778</v>
      </c>
      <c r="C263" t="s">
        <v>1826</v>
      </c>
      <c r="D263" t="s">
        <v>205</v>
      </c>
      <c r="E263" t="s">
        <v>682</v>
      </c>
      <c r="F263" t="s">
        <v>1255</v>
      </c>
      <c r="G263" s="3"/>
      <c r="H263" s="3">
        <v>44502</v>
      </c>
    </row>
    <row r="264" spans="1:9">
      <c r="A264" t="e">
        <f t="shared" si="4"/>
        <v>#REF!</v>
      </c>
      <c r="B264" t="s">
        <v>7779</v>
      </c>
      <c r="C264" t="s">
        <v>2846</v>
      </c>
      <c r="D264" t="s">
        <v>205</v>
      </c>
      <c r="E264" t="s">
        <v>682</v>
      </c>
      <c r="F264" t="s">
        <v>1255</v>
      </c>
      <c r="G264" s="3"/>
      <c r="H264" s="3">
        <v>44341</v>
      </c>
    </row>
    <row r="265" spans="1:9">
      <c r="A265" t="e">
        <f t="shared" si="4"/>
        <v>#REF!</v>
      </c>
      <c r="B265" t="s">
        <v>7780</v>
      </c>
      <c r="C265" t="s">
        <v>2764</v>
      </c>
      <c r="D265" t="s">
        <v>205</v>
      </c>
      <c r="E265" t="s">
        <v>682</v>
      </c>
      <c r="F265" t="s">
        <v>1255</v>
      </c>
      <c r="G265" s="3"/>
      <c r="H265" s="3">
        <v>44404</v>
      </c>
    </row>
    <row r="266" spans="1:9">
      <c r="A266" t="e">
        <f t="shared" si="4"/>
        <v>#REF!</v>
      </c>
      <c r="B266" t="s">
        <v>7781</v>
      </c>
      <c r="C266" t="s">
        <v>986</v>
      </c>
      <c r="D266" t="s">
        <v>205</v>
      </c>
      <c r="E266" t="s">
        <v>682</v>
      </c>
      <c r="F266" t="s">
        <v>1255</v>
      </c>
      <c r="G266" s="3"/>
      <c r="H266" s="3">
        <v>44523</v>
      </c>
    </row>
    <row r="267" spans="1:9">
      <c r="A267" t="e">
        <f t="shared" si="4"/>
        <v>#REF!</v>
      </c>
      <c r="B267" t="s">
        <v>7782</v>
      </c>
      <c r="C267" t="s">
        <v>7395</v>
      </c>
      <c r="D267" t="s">
        <v>205</v>
      </c>
      <c r="E267" t="s">
        <v>682</v>
      </c>
      <c r="F267" t="s">
        <v>1255</v>
      </c>
      <c r="G267" s="3"/>
      <c r="H267" s="3">
        <v>44387</v>
      </c>
    </row>
    <row r="268" spans="1:9">
      <c r="A268" t="e">
        <f t="shared" si="4"/>
        <v>#REF!</v>
      </c>
      <c r="B268" t="s">
        <v>7783</v>
      </c>
      <c r="C268" t="s">
        <v>2168</v>
      </c>
      <c r="D268" t="s">
        <v>1367</v>
      </c>
      <c r="E268" t="s">
        <v>328</v>
      </c>
      <c r="F268" t="s">
        <v>1255</v>
      </c>
      <c r="G268" s="3"/>
      <c r="H268" s="3">
        <v>44530</v>
      </c>
    </row>
    <row r="269" spans="1:9">
      <c r="A269" t="e">
        <f t="shared" si="4"/>
        <v>#REF!</v>
      </c>
      <c r="B269" t="s">
        <v>7784</v>
      </c>
      <c r="C269" t="s">
        <v>2166</v>
      </c>
      <c r="D269" t="s">
        <v>1367</v>
      </c>
      <c r="E269" t="s">
        <v>328</v>
      </c>
      <c r="F269" t="s">
        <v>1255</v>
      </c>
      <c r="G269" s="3"/>
      <c r="H269" s="3">
        <v>44513</v>
      </c>
    </row>
    <row r="270" spans="1:9">
      <c r="A270" t="e">
        <f t="shared" si="4"/>
        <v>#REF!</v>
      </c>
      <c r="B270" t="s">
        <v>7785</v>
      </c>
      <c r="C270" t="s">
        <v>2163</v>
      </c>
      <c r="D270" t="s">
        <v>1367</v>
      </c>
      <c r="E270" t="s">
        <v>328</v>
      </c>
      <c r="F270" t="s">
        <v>1255</v>
      </c>
      <c r="G270" s="3"/>
      <c r="I270" s="3">
        <v>44618</v>
      </c>
    </row>
    <row r="271" spans="1:9">
      <c r="A271" t="e">
        <f t="shared" si="4"/>
        <v>#REF!</v>
      </c>
      <c r="B271" t="s">
        <v>7786</v>
      </c>
      <c r="C271" t="s">
        <v>2157</v>
      </c>
      <c r="D271" t="s">
        <v>1386</v>
      </c>
      <c r="E271" t="s">
        <v>328</v>
      </c>
      <c r="F271" t="s">
        <v>1255</v>
      </c>
      <c r="G271" s="3"/>
      <c r="H271" s="3">
        <v>44530</v>
      </c>
    </row>
    <row r="272" spans="1:9">
      <c r="A272" t="e">
        <f t="shared" si="4"/>
        <v>#REF!</v>
      </c>
      <c r="B272" t="s">
        <v>7787</v>
      </c>
      <c r="C272" t="s">
        <v>2161</v>
      </c>
      <c r="D272" t="s">
        <v>1386</v>
      </c>
      <c r="E272" t="s">
        <v>328</v>
      </c>
      <c r="F272" t="s">
        <v>1255</v>
      </c>
      <c r="G272" s="3"/>
      <c r="H272" s="3">
        <v>44520</v>
      </c>
    </row>
    <row r="273" spans="1:9">
      <c r="A273" t="e">
        <f t="shared" si="4"/>
        <v>#REF!</v>
      </c>
      <c r="B273" t="s">
        <v>7788</v>
      </c>
      <c r="C273" t="s">
        <v>4646</v>
      </c>
      <c r="D273" t="s">
        <v>1418</v>
      </c>
      <c r="E273" t="s">
        <v>328</v>
      </c>
      <c r="F273" t="s">
        <v>1255</v>
      </c>
      <c r="G273" s="3"/>
      <c r="H273" s="3">
        <v>44551</v>
      </c>
    </row>
    <row r="274" spans="1:9">
      <c r="A274" t="e">
        <f t="shared" si="4"/>
        <v>#REF!</v>
      </c>
      <c r="B274" t="s">
        <v>7789</v>
      </c>
      <c r="C274" t="s">
        <v>2032</v>
      </c>
      <c r="D274" t="s">
        <v>1418</v>
      </c>
      <c r="E274" t="s">
        <v>328</v>
      </c>
      <c r="F274" t="s">
        <v>1255</v>
      </c>
      <c r="G274" s="3"/>
      <c r="H274" s="3">
        <v>44555</v>
      </c>
    </row>
    <row r="275" spans="1:9">
      <c r="A275" t="e">
        <f t="shared" si="4"/>
        <v>#REF!</v>
      </c>
      <c r="B275" t="s">
        <v>7790</v>
      </c>
      <c r="C275" t="s">
        <v>3149</v>
      </c>
      <c r="D275" t="s">
        <v>1418</v>
      </c>
      <c r="E275" t="s">
        <v>328</v>
      </c>
      <c r="F275" t="s">
        <v>1255</v>
      </c>
      <c r="G275" s="3"/>
      <c r="H275" s="3">
        <v>44548</v>
      </c>
    </row>
    <row r="276" spans="1:9">
      <c r="A276" t="e">
        <f t="shared" si="4"/>
        <v>#REF!</v>
      </c>
      <c r="B276" t="s">
        <v>7791</v>
      </c>
      <c r="C276" t="s">
        <v>2463</v>
      </c>
      <c r="D276" t="s">
        <v>1367</v>
      </c>
      <c r="E276" t="s">
        <v>328</v>
      </c>
      <c r="F276" t="s">
        <v>1255</v>
      </c>
      <c r="G276" s="3"/>
      <c r="H276" s="3">
        <v>44520</v>
      </c>
    </row>
    <row r="277" spans="1:9">
      <c r="A277" t="e">
        <f t="shared" si="4"/>
        <v>#REF!</v>
      </c>
      <c r="B277" t="s">
        <v>7792</v>
      </c>
      <c r="C277" t="s">
        <v>1937</v>
      </c>
      <c r="D277" t="s">
        <v>1418</v>
      </c>
      <c r="E277" t="s">
        <v>328</v>
      </c>
      <c r="F277" t="s">
        <v>1255</v>
      </c>
      <c r="G277" s="3"/>
      <c r="H277" s="3">
        <v>44520</v>
      </c>
    </row>
    <row r="278" spans="1:9">
      <c r="A278" t="e">
        <f t="shared" si="4"/>
        <v>#REF!</v>
      </c>
      <c r="B278" t="s">
        <v>7793</v>
      </c>
      <c r="C278" t="s">
        <v>2457</v>
      </c>
      <c r="D278" t="s">
        <v>1367</v>
      </c>
      <c r="E278" t="s">
        <v>328</v>
      </c>
      <c r="F278" t="s">
        <v>1255</v>
      </c>
      <c r="G278" s="3"/>
      <c r="H278" s="3">
        <v>44513</v>
      </c>
    </row>
    <row r="279" spans="1:9">
      <c r="A279" t="e">
        <f t="shared" si="4"/>
        <v>#REF!</v>
      </c>
      <c r="B279" t="s">
        <v>7794</v>
      </c>
      <c r="C279" t="s">
        <v>2453</v>
      </c>
      <c r="D279" t="s">
        <v>1367</v>
      </c>
      <c r="E279" t="s">
        <v>328</v>
      </c>
      <c r="F279" t="s">
        <v>1255</v>
      </c>
      <c r="G279" s="3"/>
      <c r="H279" s="3">
        <v>44537</v>
      </c>
    </row>
    <row r="280" spans="1:9">
      <c r="A280" t="e">
        <f t="shared" si="4"/>
        <v>#REF!</v>
      </c>
      <c r="B280" t="s">
        <v>7795</v>
      </c>
      <c r="C280" t="s">
        <v>2473</v>
      </c>
      <c r="D280" t="s">
        <v>1367</v>
      </c>
      <c r="E280" t="s">
        <v>328</v>
      </c>
      <c r="F280" t="s">
        <v>1255</v>
      </c>
      <c r="G280" s="3"/>
      <c r="H280" s="3">
        <v>44523</v>
      </c>
    </row>
    <row r="281" spans="1:9">
      <c r="A281" t="e">
        <f t="shared" si="4"/>
        <v>#REF!</v>
      </c>
      <c r="B281" t="s">
        <v>7796</v>
      </c>
      <c r="C281" t="s">
        <v>2648</v>
      </c>
      <c r="D281" t="s">
        <v>205</v>
      </c>
      <c r="E281" t="s">
        <v>682</v>
      </c>
      <c r="F281" t="s">
        <v>1255</v>
      </c>
      <c r="G281" s="3"/>
      <c r="H281" s="3">
        <v>44548</v>
      </c>
    </row>
    <row r="282" spans="1:9">
      <c r="A282" t="e">
        <f t="shared" si="4"/>
        <v>#REF!</v>
      </c>
      <c r="B282" t="s">
        <v>7797</v>
      </c>
      <c r="C282" t="s">
        <v>2707</v>
      </c>
      <c r="D282" t="s">
        <v>205</v>
      </c>
      <c r="E282" t="s">
        <v>682</v>
      </c>
      <c r="F282" t="s">
        <v>1255</v>
      </c>
      <c r="G282" s="3"/>
      <c r="H282" s="3">
        <v>44513</v>
      </c>
    </row>
    <row r="283" spans="1:9">
      <c r="A283" t="e">
        <f t="shared" si="4"/>
        <v>#REF!</v>
      </c>
      <c r="B283" t="s">
        <v>7798</v>
      </c>
      <c r="C283" t="s">
        <v>3029</v>
      </c>
      <c r="D283" t="s">
        <v>1386</v>
      </c>
      <c r="E283" t="s">
        <v>328</v>
      </c>
      <c r="F283" t="s">
        <v>1255</v>
      </c>
      <c r="G283" s="3"/>
      <c r="I283" s="3">
        <v>44586</v>
      </c>
    </row>
    <row r="284" spans="1:9">
      <c r="A284" t="e">
        <f t="shared" si="4"/>
        <v>#REF!</v>
      </c>
      <c r="B284" t="s">
        <v>7799</v>
      </c>
      <c r="C284" t="s">
        <v>2036</v>
      </c>
      <c r="D284" t="s">
        <v>1418</v>
      </c>
      <c r="E284" t="s">
        <v>328</v>
      </c>
      <c r="F284" t="s">
        <v>1255</v>
      </c>
      <c r="G284" s="3"/>
      <c r="H284" s="3">
        <v>44527</v>
      </c>
    </row>
    <row r="285" spans="1:9">
      <c r="A285" t="e">
        <f t="shared" si="4"/>
        <v>#REF!</v>
      </c>
      <c r="B285" t="s">
        <v>7800</v>
      </c>
      <c r="C285" t="s">
        <v>3457</v>
      </c>
      <c r="D285" t="s">
        <v>1386</v>
      </c>
      <c r="E285" t="s">
        <v>328</v>
      </c>
      <c r="F285" t="s">
        <v>1255</v>
      </c>
      <c r="G285" s="3"/>
      <c r="I285" s="3">
        <v>44586</v>
      </c>
    </row>
    <row r="286" spans="1:9">
      <c r="A286" t="e">
        <f t="shared" si="4"/>
        <v>#REF!</v>
      </c>
      <c r="B286" t="s">
        <v>7801</v>
      </c>
      <c r="C286" t="s">
        <v>2231</v>
      </c>
      <c r="D286" t="s">
        <v>1418</v>
      </c>
      <c r="E286" t="s">
        <v>328</v>
      </c>
      <c r="F286" t="s">
        <v>1255</v>
      </c>
      <c r="G286" s="3"/>
      <c r="H286" s="3">
        <v>44548</v>
      </c>
    </row>
    <row r="287" spans="1:9">
      <c r="A287" t="e">
        <f t="shared" si="4"/>
        <v>#REF!</v>
      </c>
      <c r="B287" t="s">
        <v>7802</v>
      </c>
      <c r="C287" t="s">
        <v>2543</v>
      </c>
      <c r="D287" t="s">
        <v>1418</v>
      </c>
      <c r="E287" t="s">
        <v>328</v>
      </c>
      <c r="F287" t="s">
        <v>1255</v>
      </c>
      <c r="G287" s="3"/>
      <c r="H287" s="3">
        <v>44555</v>
      </c>
    </row>
    <row r="288" spans="1:9">
      <c r="A288" t="e">
        <f t="shared" si="4"/>
        <v>#REF!</v>
      </c>
      <c r="B288" t="s">
        <v>7803</v>
      </c>
      <c r="C288" t="s">
        <v>4647</v>
      </c>
      <c r="D288" t="s">
        <v>1418</v>
      </c>
      <c r="E288" t="s">
        <v>328</v>
      </c>
      <c r="F288" t="s">
        <v>1255</v>
      </c>
      <c r="G288" s="3"/>
      <c r="H288" s="3">
        <v>44551</v>
      </c>
    </row>
    <row r="289" spans="1:9">
      <c r="A289" t="e">
        <f t="shared" si="4"/>
        <v>#REF!</v>
      </c>
      <c r="B289" t="s">
        <v>7804</v>
      </c>
      <c r="C289" t="s">
        <v>3552</v>
      </c>
      <c r="D289" t="s">
        <v>1418</v>
      </c>
      <c r="E289" t="s">
        <v>328</v>
      </c>
      <c r="F289" t="s">
        <v>1255</v>
      </c>
      <c r="G289" s="3"/>
      <c r="H289" s="3">
        <v>44551</v>
      </c>
    </row>
    <row r="290" spans="1:9">
      <c r="A290" t="e">
        <f t="shared" si="4"/>
        <v>#REF!</v>
      </c>
      <c r="B290" t="s">
        <v>7805</v>
      </c>
      <c r="C290" t="s">
        <v>3077</v>
      </c>
      <c r="D290" t="s">
        <v>1418</v>
      </c>
      <c r="E290" t="s">
        <v>328</v>
      </c>
      <c r="F290" t="s">
        <v>1255</v>
      </c>
      <c r="G290" s="3"/>
      <c r="H290" s="3">
        <v>44558</v>
      </c>
    </row>
    <row r="291" spans="1:9">
      <c r="A291" t="e">
        <f t="shared" si="4"/>
        <v>#REF!</v>
      </c>
      <c r="B291" t="s">
        <v>7806</v>
      </c>
      <c r="C291" t="s">
        <v>4648</v>
      </c>
      <c r="D291" t="s">
        <v>1418</v>
      </c>
      <c r="E291" t="s">
        <v>328</v>
      </c>
      <c r="F291" t="s">
        <v>1255</v>
      </c>
      <c r="G291" s="3"/>
      <c r="H291" s="3">
        <v>44551</v>
      </c>
    </row>
    <row r="292" spans="1:9">
      <c r="A292" t="e">
        <f t="shared" si="4"/>
        <v>#REF!</v>
      </c>
      <c r="B292" t="s">
        <v>7807</v>
      </c>
      <c r="C292" t="s">
        <v>3427</v>
      </c>
      <c r="D292" t="s">
        <v>1367</v>
      </c>
      <c r="E292" t="s">
        <v>328</v>
      </c>
      <c r="F292" t="s">
        <v>1255</v>
      </c>
      <c r="G292" s="3"/>
      <c r="I292" s="3">
        <v>44576</v>
      </c>
    </row>
    <row r="293" spans="1:9">
      <c r="A293" t="e">
        <f t="shared" si="4"/>
        <v>#REF!</v>
      </c>
      <c r="B293" t="s">
        <v>7808</v>
      </c>
      <c r="C293" t="s">
        <v>2237</v>
      </c>
      <c r="D293" t="s">
        <v>1418</v>
      </c>
      <c r="E293" t="s">
        <v>328</v>
      </c>
      <c r="F293" t="s">
        <v>1255</v>
      </c>
      <c r="G293" s="3"/>
      <c r="H293" s="3">
        <v>44558</v>
      </c>
    </row>
    <row r="294" spans="1:9">
      <c r="A294" t="e">
        <f t="shared" si="4"/>
        <v>#REF!</v>
      </c>
      <c r="B294" t="s">
        <v>7809</v>
      </c>
      <c r="C294" t="s">
        <v>3717</v>
      </c>
      <c r="D294" t="s">
        <v>1418</v>
      </c>
      <c r="E294" t="s">
        <v>328</v>
      </c>
      <c r="F294" t="s">
        <v>1255</v>
      </c>
      <c r="G294" s="3"/>
      <c r="H294" s="3">
        <v>44548</v>
      </c>
    </row>
    <row r="295" spans="1:9">
      <c r="A295" t="e">
        <f t="shared" si="4"/>
        <v>#REF!</v>
      </c>
      <c r="B295" t="s">
        <v>7810</v>
      </c>
      <c r="C295" t="s">
        <v>7400</v>
      </c>
      <c r="D295" t="s">
        <v>1418</v>
      </c>
      <c r="E295" t="s">
        <v>328</v>
      </c>
      <c r="F295" t="s">
        <v>1255</v>
      </c>
      <c r="G295" s="3" t="e">
        <v>#N/A</v>
      </c>
      <c r="H295" s="3">
        <v>44555</v>
      </c>
      <c r="I295" s="3" t="e">
        <v>#N/A</v>
      </c>
    </row>
    <row r="296" spans="1:9">
      <c r="A296" t="e">
        <f t="shared" si="4"/>
        <v>#REF!</v>
      </c>
      <c r="B296" t="s">
        <v>7811</v>
      </c>
      <c r="C296" t="s">
        <v>4665</v>
      </c>
      <c r="D296" t="s">
        <v>1418</v>
      </c>
      <c r="E296" t="s">
        <v>328</v>
      </c>
      <c r="F296" t="s">
        <v>1255</v>
      </c>
      <c r="G296" s="3"/>
      <c r="I296" s="3">
        <v>44576</v>
      </c>
    </row>
    <row r="297" spans="1:9">
      <c r="A297" t="e">
        <f t="shared" si="4"/>
        <v>#REF!</v>
      </c>
      <c r="B297" t="s">
        <v>7812</v>
      </c>
      <c r="C297" t="s">
        <v>3485</v>
      </c>
      <c r="D297" t="s">
        <v>1418</v>
      </c>
      <c r="E297" t="s">
        <v>328</v>
      </c>
      <c r="F297" t="s">
        <v>1255</v>
      </c>
      <c r="G297" s="3" t="e">
        <v>#N/A</v>
      </c>
      <c r="H297" s="3">
        <v>44558</v>
      </c>
      <c r="I297" s="3" t="e">
        <v>#N/A</v>
      </c>
    </row>
    <row r="298" spans="1:9">
      <c r="A298" t="e">
        <f t="shared" si="4"/>
        <v>#REF!</v>
      </c>
      <c r="B298" t="s">
        <v>7813</v>
      </c>
      <c r="C298" t="s">
        <v>3112</v>
      </c>
      <c r="D298" t="s">
        <v>1418</v>
      </c>
      <c r="E298" t="s">
        <v>328</v>
      </c>
      <c r="F298" t="s">
        <v>1255</v>
      </c>
      <c r="G298" s="3"/>
      <c r="I298" s="3">
        <v>44562</v>
      </c>
    </row>
    <row r="299" spans="1:9">
      <c r="A299" t="e">
        <f t="shared" si="4"/>
        <v>#REF!</v>
      </c>
      <c r="B299" t="s">
        <v>7814</v>
      </c>
      <c r="C299" t="s">
        <v>1288</v>
      </c>
      <c r="D299" t="s">
        <v>1418</v>
      </c>
      <c r="E299" t="s">
        <v>328</v>
      </c>
      <c r="F299" t="s">
        <v>1255</v>
      </c>
      <c r="G299" s="3"/>
      <c r="I299" s="3">
        <v>44569</v>
      </c>
    </row>
    <row r="300" spans="1:9">
      <c r="A300" t="e">
        <f t="shared" si="4"/>
        <v>#REF!</v>
      </c>
      <c r="B300" t="s">
        <v>7815</v>
      </c>
      <c r="C300" t="s">
        <v>3740</v>
      </c>
      <c r="D300" t="s">
        <v>1418</v>
      </c>
      <c r="E300" t="s">
        <v>328</v>
      </c>
      <c r="F300" t="s">
        <v>1255</v>
      </c>
      <c r="G300" s="3"/>
      <c r="I300" s="3">
        <v>44562</v>
      </c>
    </row>
    <row r="301" spans="1:9" s="6" customFormat="1">
      <c r="A301" s="6" t="e">
        <f t="shared" si="4"/>
        <v>#REF!</v>
      </c>
      <c r="B301" s="6" t="s">
        <v>7816</v>
      </c>
      <c r="C301" s="6" t="s">
        <v>7817</v>
      </c>
      <c r="D301" s="6" t="s">
        <v>1418</v>
      </c>
      <c r="E301" s="6" t="s">
        <v>328</v>
      </c>
      <c r="F301" s="6" t="s">
        <v>1255</v>
      </c>
      <c r="G301" s="7" t="e">
        <v>#N/A</v>
      </c>
      <c r="H301" s="7" t="e">
        <v>#N/A</v>
      </c>
      <c r="I301" s="7" t="e">
        <v>#N/A</v>
      </c>
    </row>
    <row r="302" spans="1:9">
      <c r="A302" t="e">
        <f t="shared" si="4"/>
        <v>#REF!</v>
      </c>
      <c r="B302" t="s">
        <v>7818</v>
      </c>
      <c r="C302" t="s">
        <v>2465</v>
      </c>
      <c r="D302" t="s">
        <v>1367</v>
      </c>
      <c r="E302" t="s">
        <v>328</v>
      </c>
      <c r="F302" t="s">
        <v>1255</v>
      </c>
      <c r="G302" s="3"/>
      <c r="H302" s="3">
        <v>44558</v>
      </c>
    </row>
    <row r="303" spans="1:9">
      <c r="A303" t="e">
        <f t="shared" si="4"/>
        <v>#REF!</v>
      </c>
      <c r="B303" t="s">
        <v>7819</v>
      </c>
      <c r="C303" t="s">
        <v>3123</v>
      </c>
      <c r="D303" t="s">
        <v>1418</v>
      </c>
      <c r="E303" t="s">
        <v>328</v>
      </c>
      <c r="F303" t="s">
        <v>1255</v>
      </c>
      <c r="G303" s="3"/>
      <c r="I303" s="3">
        <v>44604</v>
      </c>
    </row>
    <row r="304" spans="1:9">
      <c r="A304" t="e">
        <f t="shared" si="4"/>
        <v>#REF!</v>
      </c>
      <c r="B304" t="s">
        <v>7820</v>
      </c>
      <c r="C304" t="s">
        <v>2520</v>
      </c>
      <c r="D304" t="s">
        <v>1418</v>
      </c>
      <c r="E304" t="s">
        <v>328</v>
      </c>
      <c r="F304" t="s">
        <v>1255</v>
      </c>
      <c r="G304" s="3"/>
      <c r="I304" s="3">
        <v>44593</v>
      </c>
    </row>
    <row r="305" spans="1:9">
      <c r="A305" t="e">
        <f t="shared" si="4"/>
        <v>#REF!</v>
      </c>
      <c r="B305" t="s">
        <v>4086</v>
      </c>
      <c r="C305" t="s">
        <v>2606</v>
      </c>
      <c r="D305" t="s">
        <v>205</v>
      </c>
      <c r="E305" t="s">
        <v>682</v>
      </c>
      <c r="F305" t="s">
        <v>1255</v>
      </c>
      <c r="G305" s="3"/>
      <c r="I305" s="3">
        <v>44569</v>
      </c>
    </row>
    <row r="306" spans="1:9">
      <c r="A306" t="e">
        <f t="shared" si="4"/>
        <v>#REF!</v>
      </c>
      <c r="B306" t="s">
        <v>7821</v>
      </c>
      <c r="C306" t="s">
        <v>2715</v>
      </c>
      <c r="D306" t="s">
        <v>205</v>
      </c>
      <c r="E306" t="s">
        <v>682</v>
      </c>
      <c r="F306" t="s">
        <v>1255</v>
      </c>
      <c r="G306" s="3"/>
      <c r="I306" s="3">
        <v>44604</v>
      </c>
    </row>
    <row r="307" spans="1:9">
      <c r="A307" t="e">
        <f t="shared" si="4"/>
        <v>#REF!</v>
      </c>
      <c r="B307" t="s">
        <v>7822</v>
      </c>
      <c r="C307" t="s">
        <v>2817</v>
      </c>
      <c r="D307" t="s">
        <v>205</v>
      </c>
      <c r="E307" t="s">
        <v>682</v>
      </c>
      <c r="F307" t="s">
        <v>1255</v>
      </c>
      <c r="G307" s="3"/>
      <c r="I307" s="3">
        <v>44562</v>
      </c>
    </row>
    <row r="308" spans="1:9" s="6" customFormat="1">
      <c r="A308" s="6" t="e">
        <f t="shared" si="4"/>
        <v>#REF!</v>
      </c>
      <c r="B308" s="6" t="s">
        <v>7823</v>
      </c>
      <c r="C308" s="6" t="s">
        <v>7824</v>
      </c>
      <c r="D308" s="6" t="s">
        <v>205</v>
      </c>
      <c r="E308" s="6" t="s">
        <v>682</v>
      </c>
      <c r="F308" s="6" t="s">
        <v>1255</v>
      </c>
      <c r="G308" s="7" t="e">
        <v>#N/A</v>
      </c>
      <c r="H308" s="7" t="e">
        <v>#N/A</v>
      </c>
      <c r="I308" s="7" t="e">
        <v>#N/A</v>
      </c>
    </row>
    <row r="309" spans="1:9">
      <c r="A309" t="e">
        <f t="shared" si="4"/>
        <v>#REF!</v>
      </c>
      <c r="B309" t="s">
        <v>7825</v>
      </c>
      <c r="C309" t="s">
        <v>2781</v>
      </c>
      <c r="D309" t="s">
        <v>205</v>
      </c>
      <c r="E309" t="s">
        <v>682</v>
      </c>
      <c r="F309" t="s">
        <v>1255</v>
      </c>
      <c r="G309" s="3"/>
      <c r="I309" s="3">
        <v>44572</v>
      </c>
    </row>
    <row r="310" spans="1:9">
      <c r="A310" t="e">
        <f t="shared" si="4"/>
        <v>#REF!</v>
      </c>
      <c r="B310" t="s">
        <v>7826</v>
      </c>
      <c r="C310" t="s">
        <v>2674</v>
      </c>
      <c r="D310" t="s">
        <v>205</v>
      </c>
      <c r="E310" t="s">
        <v>682</v>
      </c>
      <c r="F310" t="s">
        <v>1255</v>
      </c>
      <c r="G310" s="3"/>
      <c r="I310" s="3">
        <v>44597</v>
      </c>
    </row>
    <row r="311" spans="1:9" s="6" customFormat="1">
      <c r="A311" s="6" t="e">
        <f t="shared" si="4"/>
        <v>#REF!</v>
      </c>
      <c r="B311" s="6" t="s">
        <v>7827</v>
      </c>
      <c r="C311" s="6" t="s">
        <v>7828</v>
      </c>
      <c r="D311" s="6" t="s">
        <v>205</v>
      </c>
      <c r="E311" s="6" t="s">
        <v>682</v>
      </c>
      <c r="F311" s="6" t="s">
        <v>1255</v>
      </c>
      <c r="G311" s="7" t="e">
        <v>#N/A</v>
      </c>
      <c r="H311" s="7" t="e">
        <v>#N/A</v>
      </c>
      <c r="I311" s="7" t="e">
        <v>#N/A</v>
      </c>
    </row>
    <row r="312" spans="1:9">
      <c r="A312" t="e">
        <f t="shared" si="4"/>
        <v>#REF!</v>
      </c>
      <c r="B312" t="s">
        <v>7829</v>
      </c>
      <c r="C312" t="s">
        <v>2898</v>
      </c>
      <c r="D312" t="s">
        <v>1280</v>
      </c>
      <c r="E312" t="s">
        <v>682</v>
      </c>
      <c r="F312" t="s">
        <v>1255</v>
      </c>
      <c r="G312" s="3"/>
      <c r="I312" s="3">
        <v>44586</v>
      </c>
    </row>
    <row r="313" spans="1:9">
      <c r="A313" t="e">
        <f t="shared" si="4"/>
        <v>#REF!</v>
      </c>
      <c r="B313" t="s">
        <v>7830</v>
      </c>
      <c r="C313" t="s">
        <v>1731</v>
      </c>
      <c r="D313" t="s">
        <v>205</v>
      </c>
      <c r="E313" t="s">
        <v>682</v>
      </c>
      <c r="F313" t="s">
        <v>1255</v>
      </c>
      <c r="G313" s="3"/>
      <c r="I313" s="3">
        <v>44569</v>
      </c>
    </row>
    <row r="314" spans="1:9">
      <c r="A314" t="e">
        <f t="shared" si="4"/>
        <v>#REF!</v>
      </c>
      <c r="B314" t="s">
        <v>7831</v>
      </c>
      <c r="C314" t="s">
        <v>7832</v>
      </c>
      <c r="D314" t="s">
        <v>205</v>
      </c>
      <c r="E314" t="s">
        <v>682</v>
      </c>
      <c r="F314" t="s">
        <v>1255</v>
      </c>
      <c r="G314" s="3"/>
      <c r="I314" s="3">
        <v>44569</v>
      </c>
    </row>
    <row r="315" spans="1:9">
      <c r="A315" t="e">
        <f t="shared" si="4"/>
        <v>#REF!</v>
      </c>
      <c r="B315" t="s">
        <v>7833</v>
      </c>
      <c r="C315" t="s">
        <v>1442</v>
      </c>
      <c r="D315" t="s">
        <v>205</v>
      </c>
      <c r="E315" t="s">
        <v>682</v>
      </c>
      <c r="F315" t="s">
        <v>1255</v>
      </c>
      <c r="G315" s="3"/>
      <c r="I315" s="3">
        <v>44579</v>
      </c>
    </row>
    <row r="316" spans="1:9">
      <c r="A316" t="e">
        <f t="shared" si="4"/>
        <v>#REF!</v>
      </c>
      <c r="B316" t="s">
        <v>7834</v>
      </c>
      <c r="C316" t="s">
        <v>2783</v>
      </c>
      <c r="D316" t="s">
        <v>1264</v>
      </c>
      <c r="E316" t="s">
        <v>682</v>
      </c>
      <c r="F316" t="s">
        <v>1255</v>
      </c>
      <c r="G316" s="3"/>
      <c r="I316" s="3">
        <v>44576</v>
      </c>
    </row>
    <row r="317" spans="1:9">
      <c r="A317" t="e">
        <f t="shared" si="4"/>
        <v>#REF!</v>
      </c>
      <c r="B317" t="s">
        <v>7835</v>
      </c>
      <c r="C317" t="s">
        <v>2771</v>
      </c>
      <c r="D317" t="s">
        <v>205</v>
      </c>
      <c r="E317" t="s">
        <v>682</v>
      </c>
      <c r="F317" t="s">
        <v>1255</v>
      </c>
      <c r="G317" s="3"/>
      <c r="I317" s="3">
        <v>44569</v>
      </c>
    </row>
    <row r="318" spans="1:9">
      <c r="A318" t="e">
        <f t="shared" si="4"/>
        <v>#REF!</v>
      </c>
      <c r="B318" t="s">
        <v>4234</v>
      </c>
      <c r="C318" t="s">
        <v>4235</v>
      </c>
      <c r="D318" t="s">
        <v>1264</v>
      </c>
      <c r="E318" t="s">
        <v>682</v>
      </c>
      <c r="F318" t="s">
        <v>1255</v>
      </c>
      <c r="G318" s="3" t="e">
        <v>#N/A</v>
      </c>
      <c r="H318" s="3" t="e">
        <v>#N/A</v>
      </c>
      <c r="I318" s="3">
        <v>44586</v>
      </c>
    </row>
    <row r="319" spans="1:9">
      <c r="A319" t="e">
        <f t="shared" si="4"/>
        <v>#REF!</v>
      </c>
      <c r="B319" t="s">
        <v>4286</v>
      </c>
      <c r="C319" t="s">
        <v>2667</v>
      </c>
      <c r="D319" t="s">
        <v>205</v>
      </c>
      <c r="E319" t="s">
        <v>682</v>
      </c>
      <c r="F319" t="s">
        <v>1255</v>
      </c>
      <c r="G319" s="3"/>
      <c r="I319" s="3">
        <v>44590</v>
      </c>
    </row>
    <row r="320" spans="1:9">
      <c r="A320" t="e">
        <f t="shared" si="4"/>
        <v>#REF!</v>
      </c>
      <c r="B320" t="s">
        <v>7836</v>
      </c>
      <c r="C320" t="s">
        <v>1438</v>
      </c>
      <c r="D320" t="s">
        <v>205</v>
      </c>
      <c r="E320" t="s">
        <v>682</v>
      </c>
      <c r="F320" t="s">
        <v>1255</v>
      </c>
      <c r="G320" s="3"/>
      <c r="I320" s="3">
        <v>44576</v>
      </c>
    </row>
    <row r="321" spans="1:9">
      <c r="A321" t="e">
        <f t="shared" si="4"/>
        <v>#REF!</v>
      </c>
      <c r="B321" t="s">
        <v>7837</v>
      </c>
      <c r="C321" t="s">
        <v>7838</v>
      </c>
      <c r="D321" t="s">
        <v>205</v>
      </c>
      <c r="E321" t="s">
        <v>682</v>
      </c>
      <c r="F321" t="s">
        <v>1255</v>
      </c>
      <c r="G321" s="3"/>
      <c r="I321" s="3">
        <v>44569</v>
      </c>
    </row>
    <row r="322" spans="1:9">
      <c r="A322" t="e">
        <f t="shared" si="4"/>
        <v>#REF!</v>
      </c>
      <c r="B322" t="s">
        <v>7839</v>
      </c>
      <c r="C322" t="s">
        <v>7840</v>
      </c>
      <c r="D322" t="s">
        <v>205</v>
      </c>
      <c r="E322" t="s">
        <v>682</v>
      </c>
      <c r="F322" t="s">
        <v>1255</v>
      </c>
      <c r="G322" s="3" t="e">
        <v>#N/A</v>
      </c>
      <c r="H322" s="3" t="e">
        <v>#N/A</v>
      </c>
      <c r="I322" s="3">
        <v>44572</v>
      </c>
    </row>
    <row r="323" spans="1:9">
      <c r="A323" t="e">
        <f t="shared" si="4"/>
        <v>#REF!</v>
      </c>
      <c r="B323" t="s">
        <v>7841</v>
      </c>
      <c r="C323" t="s">
        <v>5113</v>
      </c>
      <c r="D323" t="s">
        <v>205</v>
      </c>
      <c r="E323" t="s">
        <v>682</v>
      </c>
      <c r="F323" t="s">
        <v>1255</v>
      </c>
      <c r="G323" s="3"/>
      <c r="I323" s="3">
        <v>44586</v>
      </c>
    </row>
    <row r="324" spans="1:9">
      <c r="A324" t="e">
        <f t="shared" si="4"/>
        <v>#REF!</v>
      </c>
      <c r="B324" t="s">
        <v>7842</v>
      </c>
      <c r="C324" t="s">
        <v>3194</v>
      </c>
      <c r="D324" t="s">
        <v>205</v>
      </c>
      <c r="E324" t="s">
        <v>682</v>
      </c>
      <c r="F324" t="s">
        <v>1255</v>
      </c>
      <c r="G324" s="3"/>
      <c r="H324" s="3">
        <v>44555</v>
      </c>
    </row>
    <row r="325" spans="1:9" s="6" customFormat="1">
      <c r="A325" s="6" t="e">
        <f t="shared" ref="A325:A388" si="5">A324+1</f>
        <v>#REF!</v>
      </c>
      <c r="B325" s="6" t="s">
        <v>7843</v>
      </c>
      <c r="C325" s="6" t="s">
        <v>7844</v>
      </c>
      <c r="D325" s="6" t="s">
        <v>205</v>
      </c>
      <c r="E325" s="6" t="s">
        <v>682</v>
      </c>
      <c r="F325" s="6" t="s">
        <v>1255</v>
      </c>
      <c r="G325" s="7" t="e">
        <v>#N/A</v>
      </c>
      <c r="H325" s="7" t="e">
        <v>#N/A</v>
      </c>
      <c r="I325" s="7" t="e">
        <v>#N/A</v>
      </c>
    </row>
    <row r="326" spans="1:9">
      <c r="A326" t="e">
        <f t="shared" si="5"/>
        <v>#REF!</v>
      </c>
      <c r="B326" t="s">
        <v>7845</v>
      </c>
      <c r="C326" t="s">
        <v>3721</v>
      </c>
      <c r="D326" t="s">
        <v>205</v>
      </c>
      <c r="E326" t="s">
        <v>682</v>
      </c>
      <c r="F326" t="s">
        <v>1255</v>
      </c>
      <c r="G326" s="3"/>
      <c r="I326" s="3">
        <v>44572</v>
      </c>
    </row>
    <row r="327" spans="1:9">
      <c r="A327" t="e">
        <f t="shared" si="5"/>
        <v>#REF!</v>
      </c>
      <c r="B327" t="s">
        <v>7846</v>
      </c>
      <c r="C327" t="s">
        <v>4221</v>
      </c>
      <c r="D327" t="s">
        <v>205</v>
      </c>
      <c r="E327" t="s">
        <v>682</v>
      </c>
      <c r="F327" t="s">
        <v>1255</v>
      </c>
      <c r="G327" s="3" t="e">
        <v>#N/A</v>
      </c>
      <c r="H327" s="3" t="e">
        <v>#N/A</v>
      </c>
      <c r="I327" s="3">
        <v>44576</v>
      </c>
    </row>
    <row r="328" spans="1:9">
      <c r="A328" t="e">
        <f t="shared" si="5"/>
        <v>#REF!</v>
      </c>
      <c r="B328" t="s">
        <v>7847</v>
      </c>
      <c r="C328" t="s">
        <v>7403</v>
      </c>
      <c r="D328" t="s">
        <v>205</v>
      </c>
      <c r="E328" t="s">
        <v>682</v>
      </c>
      <c r="F328" t="s">
        <v>1255</v>
      </c>
      <c r="G328" s="3"/>
      <c r="I328" s="3">
        <v>44576</v>
      </c>
    </row>
    <row r="329" spans="1:9">
      <c r="A329" t="e">
        <f t="shared" si="5"/>
        <v>#REF!</v>
      </c>
      <c r="B329" t="s">
        <v>7848</v>
      </c>
      <c r="C329" t="s">
        <v>1561</v>
      </c>
      <c r="D329" t="s">
        <v>205</v>
      </c>
      <c r="E329" t="s">
        <v>682</v>
      </c>
      <c r="F329" t="s">
        <v>1255</v>
      </c>
      <c r="G329" s="3"/>
      <c r="I329" s="3">
        <v>44586</v>
      </c>
    </row>
    <row r="330" spans="1:9" s="6" customFormat="1">
      <c r="A330" s="6" t="e">
        <f t="shared" si="5"/>
        <v>#REF!</v>
      </c>
      <c r="B330" s="6" t="s">
        <v>7849</v>
      </c>
      <c r="C330" s="6" t="s">
        <v>7850</v>
      </c>
      <c r="D330" s="6" t="s">
        <v>1264</v>
      </c>
      <c r="E330" s="6" t="s">
        <v>682</v>
      </c>
      <c r="F330" s="6" t="s">
        <v>1255</v>
      </c>
      <c r="G330" s="7" t="e">
        <v>#N/A</v>
      </c>
      <c r="H330" s="7" t="e">
        <v>#N/A</v>
      </c>
      <c r="I330" s="7" t="e">
        <v>#N/A</v>
      </c>
    </row>
    <row r="331" spans="1:9">
      <c r="A331" t="e">
        <f t="shared" si="5"/>
        <v>#REF!</v>
      </c>
      <c r="B331" t="s">
        <v>4179</v>
      </c>
      <c r="C331" t="s">
        <v>2924</v>
      </c>
      <c r="D331" t="s">
        <v>1264</v>
      </c>
      <c r="E331" t="s">
        <v>682</v>
      </c>
      <c r="F331" t="s">
        <v>1255</v>
      </c>
      <c r="G331" s="3"/>
      <c r="I331" s="3">
        <v>44621</v>
      </c>
    </row>
    <row r="332" spans="1:9">
      <c r="A332" t="e">
        <f t="shared" si="5"/>
        <v>#REF!</v>
      </c>
      <c r="B332" t="s">
        <v>7851</v>
      </c>
      <c r="C332" t="s">
        <v>368</v>
      </c>
      <c r="D332" t="s">
        <v>205</v>
      </c>
      <c r="E332" t="s">
        <v>682</v>
      </c>
      <c r="F332" t="s">
        <v>1255</v>
      </c>
      <c r="G332" s="3" t="e">
        <v>#N/A</v>
      </c>
      <c r="H332" s="3" t="e">
        <v>#N/A</v>
      </c>
      <c r="I332" s="3">
        <v>44569</v>
      </c>
    </row>
    <row r="333" spans="1:9">
      <c r="A333" t="e">
        <f t="shared" si="5"/>
        <v>#REF!</v>
      </c>
      <c r="B333" t="s">
        <v>7852</v>
      </c>
      <c r="C333" t="s">
        <v>3519</v>
      </c>
      <c r="D333" t="s">
        <v>1264</v>
      </c>
      <c r="E333" t="s">
        <v>682</v>
      </c>
      <c r="F333" t="s">
        <v>1255</v>
      </c>
      <c r="G333" s="3"/>
      <c r="I333" s="3">
        <v>44579</v>
      </c>
    </row>
    <row r="334" spans="1:9" s="6" customFormat="1">
      <c r="A334" s="6" t="e">
        <f t="shared" si="5"/>
        <v>#REF!</v>
      </c>
      <c r="B334" s="6" t="s">
        <v>7853</v>
      </c>
      <c r="C334" s="6" t="s">
        <v>7405</v>
      </c>
      <c r="D334" s="6" t="s">
        <v>205</v>
      </c>
      <c r="E334" s="6" t="s">
        <v>682</v>
      </c>
      <c r="F334" s="6" t="s">
        <v>1255</v>
      </c>
      <c r="G334" s="7" t="e">
        <v>#N/A</v>
      </c>
      <c r="H334" s="7" t="e">
        <v>#N/A</v>
      </c>
      <c r="I334" s="7" t="e">
        <v>#N/A</v>
      </c>
    </row>
    <row r="335" spans="1:9">
      <c r="A335" t="e">
        <f t="shared" si="5"/>
        <v>#REF!</v>
      </c>
      <c r="B335" t="s">
        <v>7854</v>
      </c>
      <c r="C335" t="s">
        <v>2315</v>
      </c>
      <c r="D335" t="s">
        <v>205</v>
      </c>
      <c r="E335" t="s">
        <v>682</v>
      </c>
      <c r="F335" t="s">
        <v>1255</v>
      </c>
      <c r="G335" s="3"/>
      <c r="I335" s="3">
        <v>44586</v>
      </c>
    </row>
    <row r="336" spans="1:9">
      <c r="A336" t="e">
        <f t="shared" si="5"/>
        <v>#REF!</v>
      </c>
      <c r="B336" t="s">
        <v>7855</v>
      </c>
      <c r="C336" t="s">
        <v>1508</v>
      </c>
      <c r="D336" t="s">
        <v>205</v>
      </c>
      <c r="E336" t="s">
        <v>682</v>
      </c>
      <c r="F336" t="s">
        <v>1255</v>
      </c>
      <c r="G336" s="3"/>
      <c r="I336" s="3">
        <v>44600</v>
      </c>
    </row>
    <row r="337" spans="1:9" s="6" customFormat="1">
      <c r="A337" s="6" t="e">
        <f t="shared" si="5"/>
        <v>#REF!</v>
      </c>
      <c r="B337" s="6" t="s">
        <v>7856</v>
      </c>
      <c r="C337" s="6" t="s">
        <v>7857</v>
      </c>
      <c r="D337" s="6" t="s">
        <v>205</v>
      </c>
      <c r="E337" s="6" t="s">
        <v>682</v>
      </c>
      <c r="F337" s="6" t="s">
        <v>1255</v>
      </c>
      <c r="G337" s="7" t="e">
        <v>#N/A</v>
      </c>
      <c r="H337" s="7" t="e">
        <v>#N/A</v>
      </c>
      <c r="I337" s="7" t="e">
        <v>#N/A</v>
      </c>
    </row>
    <row r="338" spans="1:9">
      <c r="A338" t="e">
        <f t="shared" si="5"/>
        <v>#REF!</v>
      </c>
      <c r="B338" t="s">
        <v>7858</v>
      </c>
      <c r="C338" t="s">
        <v>2962</v>
      </c>
      <c r="D338" t="s">
        <v>205</v>
      </c>
      <c r="E338" t="s">
        <v>682</v>
      </c>
      <c r="F338" t="s">
        <v>1255</v>
      </c>
      <c r="G338" s="3"/>
      <c r="I338" s="3">
        <v>44586</v>
      </c>
    </row>
    <row r="339" spans="1:9" s="6" customFormat="1">
      <c r="A339" s="6" t="e">
        <f t="shared" si="5"/>
        <v>#REF!</v>
      </c>
      <c r="B339" s="6" t="s">
        <v>7859</v>
      </c>
      <c r="C339" s="6" t="s">
        <v>7860</v>
      </c>
      <c r="D339" s="6" t="s">
        <v>205</v>
      </c>
      <c r="E339" s="6" t="s">
        <v>682</v>
      </c>
      <c r="F339" s="6" t="s">
        <v>1255</v>
      </c>
      <c r="G339" s="7" t="e">
        <v>#N/A</v>
      </c>
      <c r="H339" s="7" t="e">
        <v>#N/A</v>
      </c>
      <c r="I339" s="7" t="e">
        <v>#N/A</v>
      </c>
    </row>
    <row r="340" spans="1:9">
      <c r="A340" t="e">
        <f t="shared" si="5"/>
        <v>#REF!</v>
      </c>
      <c r="B340" t="s">
        <v>1427</v>
      </c>
      <c r="C340" t="s">
        <v>1428</v>
      </c>
      <c r="D340" t="s">
        <v>205</v>
      </c>
      <c r="E340" t="s">
        <v>682</v>
      </c>
      <c r="F340" t="s">
        <v>1255</v>
      </c>
      <c r="G340" s="3"/>
      <c r="I340" s="3">
        <v>44586</v>
      </c>
    </row>
    <row r="341" spans="1:9" s="6" customFormat="1">
      <c r="A341" s="6" t="e">
        <f t="shared" si="5"/>
        <v>#REF!</v>
      </c>
      <c r="B341" s="6" t="s">
        <v>7861</v>
      </c>
      <c r="C341" s="6" t="s">
        <v>7862</v>
      </c>
      <c r="D341" s="6" t="s">
        <v>1264</v>
      </c>
      <c r="E341" s="6" t="s">
        <v>682</v>
      </c>
      <c r="F341" s="6" t="s">
        <v>1255</v>
      </c>
      <c r="G341" s="7" t="e">
        <v>#N/A</v>
      </c>
      <c r="H341" s="7" t="e">
        <v>#N/A</v>
      </c>
      <c r="I341" s="7" t="e">
        <v>#N/A</v>
      </c>
    </row>
    <row r="342" spans="1:9">
      <c r="A342" t="e">
        <f t="shared" si="5"/>
        <v>#REF!</v>
      </c>
      <c r="B342" t="s">
        <v>4223</v>
      </c>
      <c r="C342" t="s">
        <v>1504</v>
      </c>
      <c r="D342" t="s">
        <v>1264</v>
      </c>
      <c r="E342" t="s">
        <v>682</v>
      </c>
      <c r="F342" t="s">
        <v>1255</v>
      </c>
      <c r="G342" s="3"/>
      <c r="I342" s="3">
        <v>44572</v>
      </c>
    </row>
    <row r="343" spans="1:9">
      <c r="A343" t="e">
        <f t="shared" si="5"/>
        <v>#REF!</v>
      </c>
      <c r="B343" t="s">
        <v>4228</v>
      </c>
      <c r="C343" t="s">
        <v>2327</v>
      </c>
      <c r="D343" t="s">
        <v>1264</v>
      </c>
      <c r="E343" t="s">
        <v>682</v>
      </c>
      <c r="F343" t="s">
        <v>1255</v>
      </c>
      <c r="G343" s="3"/>
      <c r="I343" s="3">
        <v>44597</v>
      </c>
    </row>
    <row r="344" spans="1:9">
      <c r="A344" t="e">
        <f t="shared" si="5"/>
        <v>#REF!</v>
      </c>
      <c r="B344" t="s">
        <v>4278</v>
      </c>
      <c r="C344" t="s">
        <v>1488</v>
      </c>
      <c r="D344" t="s">
        <v>1264</v>
      </c>
      <c r="E344" t="s">
        <v>682</v>
      </c>
      <c r="F344" t="s">
        <v>1255</v>
      </c>
      <c r="G344" s="3"/>
      <c r="I344" s="3">
        <v>44604</v>
      </c>
    </row>
    <row r="345" spans="1:9">
      <c r="A345" t="e">
        <f t="shared" si="5"/>
        <v>#REF!</v>
      </c>
      <c r="B345" t="s">
        <v>4188</v>
      </c>
      <c r="C345" t="s">
        <v>3742</v>
      </c>
      <c r="D345" t="s">
        <v>1264</v>
      </c>
      <c r="E345" t="s">
        <v>682</v>
      </c>
      <c r="F345" t="s">
        <v>1255</v>
      </c>
      <c r="G345" s="3"/>
      <c r="I345" s="3">
        <v>44576</v>
      </c>
    </row>
    <row r="346" spans="1:9" s="6" customFormat="1">
      <c r="A346" s="6" t="e">
        <f t="shared" si="5"/>
        <v>#REF!</v>
      </c>
      <c r="B346" s="6" t="s">
        <v>7863</v>
      </c>
      <c r="C346" s="6" t="s">
        <v>7864</v>
      </c>
      <c r="D346" s="6" t="s">
        <v>1264</v>
      </c>
      <c r="E346" s="6" t="s">
        <v>682</v>
      </c>
      <c r="F346" s="6" t="s">
        <v>1255</v>
      </c>
      <c r="G346" s="7" t="e">
        <v>#N/A</v>
      </c>
      <c r="H346" s="7" t="e">
        <v>#N/A</v>
      </c>
      <c r="I346" s="7" t="e">
        <v>#N/A</v>
      </c>
    </row>
    <row r="347" spans="1:9" s="6" customFormat="1">
      <c r="A347" s="6" t="e">
        <f t="shared" si="5"/>
        <v>#REF!</v>
      </c>
      <c r="B347" s="6" t="s">
        <v>7865</v>
      </c>
      <c r="C347" s="6" t="s">
        <v>7866</v>
      </c>
      <c r="D347" s="6" t="s">
        <v>1264</v>
      </c>
      <c r="E347" s="6" t="s">
        <v>682</v>
      </c>
      <c r="F347" s="6" t="s">
        <v>1255</v>
      </c>
      <c r="G347" s="7" t="e">
        <v>#N/A</v>
      </c>
      <c r="H347" s="7" t="e">
        <v>#N/A</v>
      </c>
      <c r="I347" s="7" t="e">
        <v>#N/A</v>
      </c>
    </row>
    <row r="348" spans="1:9">
      <c r="A348" t="e">
        <f t="shared" si="5"/>
        <v>#REF!</v>
      </c>
      <c r="B348" t="s">
        <v>4225</v>
      </c>
      <c r="C348" t="s">
        <v>3407</v>
      </c>
      <c r="D348" t="s">
        <v>1264</v>
      </c>
      <c r="E348" t="s">
        <v>682</v>
      </c>
      <c r="F348" t="s">
        <v>1255</v>
      </c>
      <c r="G348" s="3"/>
      <c r="I348" s="3">
        <v>44583</v>
      </c>
    </row>
    <row r="349" spans="1:9">
      <c r="A349" t="e">
        <f t="shared" si="5"/>
        <v>#REF!</v>
      </c>
      <c r="B349" t="s">
        <v>7867</v>
      </c>
      <c r="C349" t="s">
        <v>3343</v>
      </c>
      <c r="D349" t="s">
        <v>205</v>
      </c>
      <c r="E349" t="s">
        <v>682</v>
      </c>
      <c r="F349" t="s">
        <v>1255</v>
      </c>
      <c r="G349" s="3"/>
      <c r="I349" s="3">
        <v>44618</v>
      </c>
    </row>
    <row r="350" spans="1:9">
      <c r="A350" t="e">
        <f t="shared" si="5"/>
        <v>#REF!</v>
      </c>
      <c r="B350" t="s">
        <v>7868</v>
      </c>
      <c r="C350" t="s">
        <v>3033</v>
      </c>
      <c r="D350" t="s">
        <v>205</v>
      </c>
      <c r="E350" t="s">
        <v>682</v>
      </c>
      <c r="F350" t="s">
        <v>1255</v>
      </c>
      <c r="G350" s="3"/>
      <c r="I350" s="3">
        <v>44569</v>
      </c>
    </row>
    <row r="351" spans="1:9" s="6" customFormat="1">
      <c r="A351" s="6" t="e">
        <f t="shared" si="5"/>
        <v>#REF!</v>
      </c>
      <c r="B351" s="6" t="s">
        <v>7869</v>
      </c>
      <c r="C351" s="6" t="s">
        <v>7870</v>
      </c>
      <c r="D351" s="6" t="s">
        <v>1264</v>
      </c>
      <c r="E351" s="6" t="s">
        <v>682</v>
      </c>
      <c r="F351" s="6" t="s">
        <v>1255</v>
      </c>
      <c r="G351" s="7" t="e">
        <v>#N/A</v>
      </c>
      <c r="H351" s="7" t="e">
        <v>#N/A</v>
      </c>
      <c r="I351" s="7" t="e">
        <v>#N/A</v>
      </c>
    </row>
    <row r="352" spans="1:9">
      <c r="A352" t="e">
        <f t="shared" si="5"/>
        <v>#REF!</v>
      </c>
      <c r="B352" t="s">
        <v>4256</v>
      </c>
      <c r="C352" t="s">
        <v>2991</v>
      </c>
      <c r="D352" t="s">
        <v>205</v>
      </c>
      <c r="E352" t="s">
        <v>682</v>
      </c>
      <c r="F352" t="s">
        <v>1255</v>
      </c>
      <c r="G352" s="3"/>
      <c r="I352" s="3">
        <v>44569</v>
      </c>
    </row>
    <row r="353" spans="1:9">
      <c r="A353" t="e">
        <f t="shared" si="5"/>
        <v>#REF!</v>
      </c>
      <c r="B353" t="s">
        <v>4227</v>
      </c>
      <c r="C353" t="s">
        <v>2477</v>
      </c>
      <c r="D353" t="s">
        <v>1264</v>
      </c>
      <c r="E353" t="s">
        <v>682</v>
      </c>
      <c r="F353" t="s">
        <v>1255</v>
      </c>
      <c r="G353" s="3"/>
      <c r="I353" s="3">
        <v>44569</v>
      </c>
    </row>
    <row r="354" spans="1:9">
      <c r="A354" t="e">
        <f t="shared" si="5"/>
        <v>#REF!</v>
      </c>
      <c r="B354" t="s">
        <v>4247</v>
      </c>
      <c r="C354" t="s">
        <v>2432</v>
      </c>
      <c r="D354" t="s">
        <v>1264</v>
      </c>
      <c r="E354" t="s">
        <v>682</v>
      </c>
      <c r="F354" t="s">
        <v>1255</v>
      </c>
      <c r="G354" s="3"/>
      <c r="I354" s="3">
        <v>44569</v>
      </c>
    </row>
    <row r="355" spans="1:9">
      <c r="A355" t="e">
        <f t="shared" si="5"/>
        <v>#REF!</v>
      </c>
      <c r="B355" t="s">
        <v>4236</v>
      </c>
      <c r="C355" t="s">
        <v>3693</v>
      </c>
      <c r="D355" t="s">
        <v>1264</v>
      </c>
      <c r="E355" t="s">
        <v>682</v>
      </c>
      <c r="F355" t="s">
        <v>1255</v>
      </c>
      <c r="G355" s="3"/>
      <c r="I355" s="3">
        <v>44607</v>
      </c>
    </row>
    <row r="356" spans="1:9" s="6" customFormat="1">
      <c r="A356" s="6" t="e">
        <f t="shared" si="5"/>
        <v>#REF!</v>
      </c>
      <c r="B356" s="6" t="s">
        <v>7871</v>
      </c>
      <c r="C356" s="6" t="s">
        <v>7872</v>
      </c>
      <c r="D356" s="6" t="s">
        <v>1264</v>
      </c>
      <c r="E356" s="6" t="s">
        <v>682</v>
      </c>
      <c r="F356" s="6" t="s">
        <v>1255</v>
      </c>
      <c r="G356" s="7" t="e">
        <v>#N/A</v>
      </c>
      <c r="H356" s="7" t="e">
        <v>#N/A</v>
      </c>
      <c r="I356" s="7" t="e">
        <v>#N/A</v>
      </c>
    </row>
    <row r="357" spans="1:9">
      <c r="A357" t="e">
        <f t="shared" si="5"/>
        <v>#REF!</v>
      </c>
      <c r="B357" t="s">
        <v>7873</v>
      </c>
      <c r="C357" t="s">
        <v>1284</v>
      </c>
      <c r="D357" t="s">
        <v>1264</v>
      </c>
      <c r="E357" t="s">
        <v>682</v>
      </c>
      <c r="F357" t="s">
        <v>1255</v>
      </c>
      <c r="G357" s="3"/>
      <c r="I357" s="3">
        <v>44569</v>
      </c>
    </row>
    <row r="358" spans="1:9">
      <c r="A358" t="e">
        <f t="shared" si="5"/>
        <v>#REF!</v>
      </c>
      <c r="B358" t="s">
        <v>7874</v>
      </c>
      <c r="C358" t="s">
        <v>2612</v>
      </c>
      <c r="D358" t="s">
        <v>205</v>
      </c>
      <c r="E358" t="s">
        <v>682</v>
      </c>
      <c r="F358" t="s">
        <v>1255</v>
      </c>
      <c r="G358" s="3"/>
      <c r="I358" s="3">
        <v>44579</v>
      </c>
    </row>
    <row r="359" spans="1:9">
      <c r="A359" t="e">
        <f t="shared" si="5"/>
        <v>#REF!</v>
      </c>
      <c r="B359" t="s">
        <v>7875</v>
      </c>
      <c r="C359" t="s">
        <v>3321</v>
      </c>
      <c r="D359" t="s">
        <v>1264</v>
      </c>
      <c r="E359" t="s">
        <v>682</v>
      </c>
      <c r="F359" t="s">
        <v>1255</v>
      </c>
      <c r="G359" s="3"/>
      <c r="I359" s="3">
        <v>44576</v>
      </c>
    </row>
    <row r="360" spans="1:9">
      <c r="A360" t="e">
        <f t="shared" si="5"/>
        <v>#REF!</v>
      </c>
      <c r="B360" t="s">
        <v>7876</v>
      </c>
      <c r="C360" t="s">
        <v>2367</v>
      </c>
      <c r="D360" t="s">
        <v>1264</v>
      </c>
      <c r="E360" t="s">
        <v>682</v>
      </c>
      <c r="F360" t="s">
        <v>1255</v>
      </c>
      <c r="G360" s="3"/>
      <c r="I360" s="3">
        <v>44569</v>
      </c>
    </row>
    <row r="361" spans="1:9">
      <c r="A361" t="e">
        <f t="shared" si="5"/>
        <v>#REF!</v>
      </c>
      <c r="B361" t="s">
        <v>4257</v>
      </c>
      <c r="C361" t="s">
        <v>3560</v>
      </c>
      <c r="D361" t="s">
        <v>205</v>
      </c>
      <c r="E361" t="s">
        <v>682</v>
      </c>
      <c r="F361" t="s">
        <v>1255</v>
      </c>
      <c r="G361" s="3"/>
      <c r="I361" s="3">
        <v>44607</v>
      </c>
    </row>
    <row r="362" spans="1:9">
      <c r="A362" t="e">
        <f t="shared" si="5"/>
        <v>#REF!</v>
      </c>
      <c r="B362" t="s">
        <v>7877</v>
      </c>
      <c r="C362" t="s">
        <v>2636</v>
      </c>
      <c r="D362" t="s">
        <v>205</v>
      </c>
      <c r="E362" t="s">
        <v>682</v>
      </c>
      <c r="F362" t="s">
        <v>1255</v>
      </c>
      <c r="G362" s="3"/>
      <c r="I362" s="3">
        <v>44604</v>
      </c>
    </row>
    <row r="363" spans="1:9">
      <c r="A363" t="e">
        <f t="shared" si="5"/>
        <v>#REF!</v>
      </c>
      <c r="B363" t="s">
        <v>7452</v>
      </c>
      <c r="C363" t="s">
        <v>7408</v>
      </c>
      <c r="D363" t="s">
        <v>205</v>
      </c>
      <c r="E363" t="s">
        <v>682</v>
      </c>
      <c r="F363" t="s">
        <v>1255</v>
      </c>
      <c r="G363" s="3" t="e">
        <v>#N/A</v>
      </c>
      <c r="H363" s="3" t="e">
        <v>#N/A</v>
      </c>
      <c r="I363" s="3">
        <v>44604</v>
      </c>
    </row>
    <row r="364" spans="1:9">
      <c r="A364" t="e">
        <f t="shared" si="5"/>
        <v>#REF!</v>
      </c>
      <c r="B364" t="s">
        <v>7878</v>
      </c>
      <c r="C364" t="s">
        <v>2748</v>
      </c>
      <c r="D364" t="s">
        <v>205</v>
      </c>
      <c r="E364" t="s">
        <v>682</v>
      </c>
      <c r="F364" t="s">
        <v>1255</v>
      </c>
      <c r="G364" s="3"/>
      <c r="I364" s="3">
        <v>44579</v>
      </c>
    </row>
    <row r="365" spans="1:9">
      <c r="A365" t="e">
        <f t="shared" si="5"/>
        <v>#REF!</v>
      </c>
      <c r="B365" t="s">
        <v>7879</v>
      </c>
      <c r="C365" t="s">
        <v>2828</v>
      </c>
      <c r="D365" t="s">
        <v>205</v>
      </c>
      <c r="E365" t="s">
        <v>682</v>
      </c>
      <c r="F365" t="s">
        <v>1255</v>
      </c>
      <c r="G365" s="3"/>
      <c r="I365" s="3">
        <v>44597</v>
      </c>
    </row>
    <row r="366" spans="1:9">
      <c r="A366" t="e">
        <f t="shared" si="5"/>
        <v>#REF!</v>
      </c>
      <c r="B366" t="s">
        <v>7880</v>
      </c>
      <c r="C366" t="s">
        <v>2981</v>
      </c>
      <c r="D366" t="s">
        <v>205</v>
      </c>
      <c r="E366" t="s">
        <v>682</v>
      </c>
      <c r="F366" t="s">
        <v>1255</v>
      </c>
      <c r="G366" s="3"/>
      <c r="I366" s="3">
        <v>44572</v>
      </c>
    </row>
    <row r="367" spans="1:9">
      <c r="A367" t="e">
        <f t="shared" si="5"/>
        <v>#REF!</v>
      </c>
      <c r="B367" t="s">
        <v>7881</v>
      </c>
      <c r="C367" t="s">
        <v>7882</v>
      </c>
      <c r="D367" t="s">
        <v>205</v>
      </c>
      <c r="E367" t="s">
        <v>682</v>
      </c>
      <c r="F367" t="s">
        <v>1255</v>
      </c>
      <c r="G367" s="3"/>
      <c r="I367" s="3">
        <v>44562</v>
      </c>
    </row>
    <row r="368" spans="1:9">
      <c r="A368" t="e">
        <f t="shared" si="5"/>
        <v>#REF!</v>
      </c>
      <c r="B368" t="s">
        <v>7883</v>
      </c>
      <c r="C368" t="s">
        <v>1573</v>
      </c>
      <c r="D368" t="s">
        <v>205</v>
      </c>
      <c r="E368" t="s">
        <v>682</v>
      </c>
      <c r="F368" t="s">
        <v>1255</v>
      </c>
      <c r="G368" s="3"/>
      <c r="I368" s="3">
        <v>44562</v>
      </c>
    </row>
    <row r="369" spans="1:9">
      <c r="A369" t="e">
        <f t="shared" si="5"/>
        <v>#REF!</v>
      </c>
      <c r="B369" t="s">
        <v>7884</v>
      </c>
      <c r="C369" t="s">
        <v>1650</v>
      </c>
      <c r="D369" t="s">
        <v>1264</v>
      </c>
      <c r="E369" t="s">
        <v>682</v>
      </c>
      <c r="F369" t="s">
        <v>1255</v>
      </c>
      <c r="G369" s="3"/>
      <c r="I369" s="3">
        <v>44569</v>
      </c>
    </row>
    <row r="370" spans="1:9">
      <c r="A370" t="e">
        <f t="shared" si="5"/>
        <v>#REF!</v>
      </c>
      <c r="B370" t="s">
        <v>7885</v>
      </c>
      <c r="C370" t="s">
        <v>2076</v>
      </c>
      <c r="D370" t="s">
        <v>1418</v>
      </c>
      <c r="E370" t="s">
        <v>328</v>
      </c>
      <c r="F370" t="s">
        <v>1255</v>
      </c>
      <c r="G370" s="3"/>
      <c r="H370" s="3">
        <v>44558</v>
      </c>
    </row>
    <row r="371" spans="1:9">
      <c r="A371" t="e">
        <f t="shared" si="5"/>
        <v>#REF!</v>
      </c>
      <c r="B371" t="s">
        <v>7886</v>
      </c>
      <c r="C371" t="s">
        <v>3165</v>
      </c>
      <c r="D371" t="s">
        <v>1418</v>
      </c>
      <c r="E371" t="s">
        <v>328</v>
      </c>
      <c r="F371" t="s">
        <v>1255</v>
      </c>
      <c r="G371" s="3"/>
      <c r="H371" s="3">
        <v>44555</v>
      </c>
    </row>
    <row r="372" spans="1:9">
      <c r="A372" t="e">
        <f t="shared" si="5"/>
        <v>#REF!</v>
      </c>
      <c r="B372" t="s">
        <v>4128</v>
      </c>
      <c r="C372" t="s">
        <v>1971</v>
      </c>
      <c r="D372" t="s">
        <v>1418</v>
      </c>
      <c r="E372" t="s">
        <v>328</v>
      </c>
      <c r="F372" t="s">
        <v>1255</v>
      </c>
      <c r="G372" s="3"/>
      <c r="I372" s="3">
        <v>44569</v>
      </c>
    </row>
    <row r="373" spans="1:9">
      <c r="A373" t="e">
        <f t="shared" si="5"/>
        <v>#REF!</v>
      </c>
      <c r="B373" t="s">
        <v>7409</v>
      </c>
      <c r="C373" t="s">
        <v>522</v>
      </c>
      <c r="D373" t="s">
        <v>1418</v>
      </c>
      <c r="E373" t="s">
        <v>328</v>
      </c>
      <c r="F373" t="s">
        <v>1255</v>
      </c>
      <c r="G373" s="3"/>
      <c r="H373" s="3">
        <v>44537</v>
      </c>
    </row>
    <row r="374" spans="1:9">
      <c r="A374" t="e">
        <f t="shared" si="5"/>
        <v>#REF!</v>
      </c>
      <c r="B374" t="s">
        <v>7887</v>
      </c>
      <c r="C374" t="s">
        <v>3079</v>
      </c>
      <c r="D374" t="s">
        <v>1418</v>
      </c>
      <c r="E374" t="s">
        <v>328</v>
      </c>
      <c r="F374" t="s">
        <v>1255</v>
      </c>
      <c r="G374" s="3"/>
      <c r="I374" s="3">
        <v>44569</v>
      </c>
    </row>
    <row r="375" spans="1:9">
      <c r="A375" t="e">
        <f t="shared" si="5"/>
        <v>#REF!</v>
      </c>
      <c r="B375" t="s">
        <v>7888</v>
      </c>
      <c r="C375" t="s">
        <v>2149</v>
      </c>
      <c r="D375" t="s">
        <v>1418</v>
      </c>
      <c r="E375" t="s">
        <v>328</v>
      </c>
      <c r="F375" t="s">
        <v>1255</v>
      </c>
      <c r="G375" s="3"/>
      <c r="I375" s="3">
        <v>44576</v>
      </c>
    </row>
    <row r="376" spans="1:9">
      <c r="A376" t="e">
        <f t="shared" si="5"/>
        <v>#REF!</v>
      </c>
      <c r="B376" t="s">
        <v>7889</v>
      </c>
      <c r="C376" t="s">
        <v>3483</v>
      </c>
      <c r="D376" t="s">
        <v>1367</v>
      </c>
      <c r="E376" t="s">
        <v>328</v>
      </c>
      <c r="F376" t="s">
        <v>1255</v>
      </c>
      <c r="G376" s="3"/>
      <c r="I376" s="3">
        <v>44562</v>
      </c>
    </row>
    <row r="377" spans="1:9">
      <c r="A377" t="e">
        <f t="shared" si="5"/>
        <v>#REF!</v>
      </c>
      <c r="B377" t="s">
        <v>7890</v>
      </c>
      <c r="C377" t="s">
        <v>2174</v>
      </c>
      <c r="D377" t="s">
        <v>1386</v>
      </c>
      <c r="E377" t="s">
        <v>328</v>
      </c>
      <c r="F377" t="s">
        <v>1255</v>
      </c>
      <c r="G377" s="3"/>
      <c r="I377" s="3">
        <v>44586</v>
      </c>
    </row>
    <row r="378" spans="1:9">
      <c r="A378" t="e">
        <f t="shared" si="5"/>
        <v>#REF!</v>
      </c>
      <c r="B378" t="s">
        <v>4295</v>
      </c>
      <c r="C378" t="s">
        <v>1512</v>
      </c>
      <c r="D378" t="s">
        <v>205</v>
      </c>
      <c r="E378" t="s">
        <v>682</v>
      </c>
      <c r="F378" t="s">
        <v>1255</v>
      </c>
      <c r="G378" s="3"/>
      <c r="I378" s="3">
        <v>44572</v>
      </c>
    </row>
    <row r="379" spans="1:9">
      <c r="A379" t="e">
        <f t="shared" si="5"/>
        <v>#REF!</v>
      </c>
      <c r="B379" t="s">
        <v>4229</v>
      </c>
      <c r="C379" t="s">
        <v>3643</v>
      </c>
      <c r="D379" t="s">
        <v>1264</v>
      </c>
      <c r="E379" t="s">
        <v>682</v>
      </c>
      <c r="F379" t="s">
        <v>1255</v>
      </c>
      <c r="G379" s="3"/>
      <c r="I379" s="3">
        <v>44590</v>
      </c>
    </row>
    <row r="380" spans="1:9">
      <c r="A380" t="e">
        <f t="shared" si="5"/>
        <v>#REF!</v>
      </c>
      <c r="B380" t="s">
        <v>2915</v>
      </c>
      <c r="C380" t="s">
        <v>4249</v>
      </c>
      <c r="D380" t="s">
        <v>205</v>
      </c>
      <c r="E380" t="s">
        <v>682</v>
      </c>
      <c r="F380" t="s">
        <v>1255</v>
      </c>
      <c r="G380" s="3" t="e">
        <v>#N/A</v>
      </c>
      <c r="H380" s="3">
        <v>44548</v>
      </c>
      <c r="I380" s="3" t="e">
        <v>#N/A</v>
      </c>
    </row>
    <row r="381" spans="1:9">
      <c r="A381" t="e">
        <f t="shared" si="5"/>
        <v>#REF!</v>
      </c>
      <c r="B381" t="s">
        <v>1991</v>
      </c>
      <c r="C381" t="s">
        <v>1992</v>
      </c>
      <c r="D381" t="s">
        <v>205</v>
      </c>
      <c r="E381" t="s">
        <v>682</v>
      </c>
      <c r="F381" t="s">
        <v>1255</v>
      </c>
      <c r="G381" s="3"/>
      <c r="H381" s="3">
        <v>44513</v>
      </c>
    </row>
    <row r="382" spans="1:9" s="6" customFormat="1">
      <c r="A382" s="6" t="e">
        <f t="shared" si="5"/>
        <v>#REF!</v>
      </c>
      <c r="B382" s="6" t="s">
        <v>7340</v>
      </c>
      <c r="C382" s="6" t="s">
        <v>7341</v>
      </c>
      <c r="D382" s="6" t="s">
        <v>205</v>
      </c>
      <c r="E382" s="6" t="s">
        <v>682</v>
      </c>
      <c r="F382" s="6" t="s">
        <v>1255</v>
      </c>
      <c r="G382" s="7" t="e">
        <v>#N/A</v>
      </c>
      <c r="H382" s="7" t="e">
        <v>#N/A</v>
      </c>
      <c r="I382" s="7" t="e">
        <v>#N/A</v>
      </c>
    </row>
    <row r="383" spans="1:9">
      <c r="A383" t="e">
        <f t="shared" si="5"/>
        <v>#REF!</v>
      </c>
      <c r="B383" t="s">
        <v>1676</v>
      </c>
      <c r="C383" t="s">
        <v>1677</v>
      </c>
      <c r="D383" t="s">
        <v>205</v>
      </c>
      <c r="E383" t="s">
        <v>682</v>
      </c>
      <c r="F383" t="s">
        <v>1255</v>
      </c>
      <c r="G383" s="3"/>
      <c r="H383" s="3">
        <v>44513</v>
      </c>
    </row>
    <row r="384" spans="1:9">
      <c r="A384" t="e">
        <f t="shared" si="5"/>
        <v>#REF!</v>
      </c>
      <c r="B384" t="s">
        <v>2947</v>
      </c>
      <c r="C384" t="s">
        <v>2948</v>
      </c>
      <c r="D384" t="s">
        <v>205</v>
      </c>
      <c r="E384" t="s">
        <v>682</v>
      </c>
      <c r="F384" t="s">
        <v>1255</v>
      </c>
      <c r="G384" s="3"/>
      <c r="H384" s="3">
        <v>44343</v>
      </c>
    </row>
    <row r="385" spans="1:9">
      <c r="A385" t="e">
        <f t="shared" si="5"/>
        <v>#REF!</v>
      </c>
      <c r="B385" t="s">
        <v>2643</v>
      </c>
      <c r="C385" t="s">
        <v>2644</v>
      </c>
      <c r="D385" t="s">
        <v>205</v>
      </c>
      <c r="E385" t="s">
        <v>682</v>
      </c>
      <c r="F385" t="s">
        <v>1255</v>
      </c>
      <c r="G385" s="3"/>
      <c r="H385" s="3">
        <v>44460</v>
      </c>
    </row>
    <row r="386" spans="1:9">
      <c r="A386" t="e">
        <f t="shared" si="5"/>
        <v>#REF!</v>
      </c>
      <c r="B386" t="s">
        <v>2793</v>
      </c>
      <c r="C386" t="s">
        <v>2794</v>
      </c>
      <c r="D386" t="s">
        <v>205</v>
      </c>
      <c r="E386" t="s">
        <v>682</v>
      </c>
      <c r="F386" t="s">
        <v>1255</v>
      </c>
      <c r="G386" s="3"/>
      <c r="H386" s="3">
        <v>44471</v>
      </c>
    </row>
    <row r="387" spans="1:9">
      <c r="A387" t="e">
        <f t="shared" si="5"/>
        <v>#REF!</v>
      </c>
      <c r="B387" t="s">
        <v>2831</v>
      </c>
      <c r="C387" t="s">
        <v>2832</v>
      </c>
      <c r="D387" t="s">
        <v>205</v>
      </c>
      <c r="E387" t="s">
        <v>682</v>
      </c>
      <c r="F387" t="s">
        <v>1255</v>
      </c>
      <c r="G387" s="3"/>
      <c r="H387" s="3">
        <v>44341</v>
      </c>
    </row>
    <row r="388" spans="1:9">
      <c r="A388" t="e">
        <f t="shared" si="5"/>
        <v>#REF!</v>
      </c>
      <c r="B388" t="s">
        <v>2943</v>
      </c>
      <c r="C388" t="s">
        <v>2944</v>
      </c>
      <c r="D388" t="s">
        <v>205</v>
      </c>
      <c r="E388" t="s">
        <v>682</v>
      </c>
      <c r="F388" t="s">
        <v>1255</v>
      </c>
      <c r="G388" s="3"/>
      <c r="H388" s="3">
        <v>44513</v>
      </c>
    </row>
    <row r="389" spans="1:9">
      <c r="A389" t="e">
        <f t="shared" ref="A389:A452" si="6">A388+1</f>
        <v>#REF!</v>
      </c>
      <c r="B389" t="s">
        <v>2917</v>
      </c>
      <c r="C389" t="s">
        <v>2918</v>
      </c>
      <c r="D389" t="s">
        <v>205</v>
      </c>
      <c r="E389" t="s">
        <v>682</v>
      </c>
      <c r="F389" t="s">
        <v>1255</v>
      </c>
      <c r="G389" s="3"/>
      <c r="H389" s="3">
        <v>44443</v>
      </c>
    </row>
    <row r="390" spans="1:9" s="6" customFormat="1">
      <c r="A390" s="6" t="e">
        <f t="shared" si="6"/>
        <v>#REF!</v>
      </c>
      <c r="B390" s="6" t="s">
        <v>7891</v>
      </c>
      <c r="C390" s="6" t="s">
        <v>7892</v>
      </c>
      <c r="D390" s="6" t="s">
        <v>205</v>
      </c>
      <c r="E390" s="6" t="s">
        <v>682</v>
      </c>
      <c r="F390" s="6" t="s">
        <v>1255</v>
      </c>
      <c r="G390" s="7" t="e">
        <v>#N/A</v>
      </c>
      <c r="H390" s="7" t="e">
        <v>#N/A</v>
      </c>
      <c r="I390" s="7" t="e">
        <v>#N/A</v>
      </c>
    </row>
    <row r="391" spans="1:9">
      <c r="A391" t="e">
        <f t="shared" si="6"/>
        <v>#REF!</v>
      </c>
      <c r="B391" t="s">
        <v>1431</v>
      </c>
      <c r="C391" t="s">
        <v>1432</v>
      </c>
      <c r="D391" t="s">
        <v>1264</v>
      </c>
      <c r="E391" t="s">
        <v>682</v>
      </c>
      <c r="F391" t="s">
        <v>1255</v>
      </c>
      <c r="G391" s="3"/>
      <c r="H391" s="3">
        <v>44478</v>
      </c>
    </row>
    <row r="392" spans="1:9">
      <c r="A392" t="e">
        <f t="shared" si="6"/>
        <v>#REF!</v>
      </c>
      <c r="B392" t="s">
        <v>2694</v>
      </c>
      <c r="C392" t="s">
        <v>2695</v>
      </c>
      <c r="D392" t="s">
        <v>205</v>
      </c>
      <c r="E392" t="s">
        <v>682</v>
      </c>
      <c r="F392" t="s">
        <v>1255</v>
      </c>
      <c r="G392" s="3"/>
      <c r="H392" s="3">
        <v>44296</v>
      </c>
    </row>
    <row r="393" spans="1:9">
      <c r="A393" t="e">
        <f t="shared" si="6"/>
        <v>#REF!</v>
      </c>
      <c r="B393" t="s">
        <v>3793</v>
      </c>
      <c r="C393" t="s">
        <v>3794</v>
      </c>
      <c r="D393" t="s">
        <v>1264</v>
      </c>
      <c r="E393" t="s">
        <v>682</v>
      </c>
      <c r="F393" t="s">
        <v>1255</v>
      </c>
      <c r="G393" s="3"/>
      <c r="I393" s="3">
        <v>44614</v>
      </c>
    </row>
    <row r="394" spans="1:9">
      <c r="A394" t="e">
        <f t="shared" si="6"/>
        <v>#REF!</v>
      </c>
      <c r="B394" t="s">
        <v>7893</v>
      </c>
      <c r="C394" t="s">
        <v>7894</v>
      </c>
      <c r="D394" t="s">
        <v>205</v>
      </c>
      <c r="E394" t="s">
        <v>682</v>
      </c>
      <c r="F394" t="s">
        <v>1255</v>
      </c>
      <c r="G394" s="3" t="e">
        <v>#N/A</v>
      </c>
      <c r="H394" s="3">
        <v>44359</v>
      </c>
      <c r="I394" s="3" t="e">
        <v>#N/A</v>
      </c>
    </row>
    <row r="395" spans="1:9" s="6" customFormat="1">
      <c r="A395" s="6" t="e">
        <f t="shared" si="6"/>
        <v>#REF!</v>
      </c>
      <c r="B395" s="6" t="s">
        <v>7895</v>
      </c>
      <c r="C395" s="6" t="s">
        <v>7896</v>
      </c>
      <c r="D395" s="6" t="s">
        <v>1264</v>
      </c>
      <c r="E395" s="6" t="s">
        <v>682</v>
      </c>
      <c r="F395" s="6" t="s">
        <v>1255</v>
      </c>
      <c r="G395" s="7" t="e">
        <v>#N/A</v>
      </c>
      <c r="H395" s="7" t="e">
        <v>#N/A</v>
      </c>
      <c r="I395" s="7" t="e">
        <v>#N/A</v>
      </c>
    </row>
    <row r="396" spans="1:9">
      <c r="A396" t="e">
        <f t="shared" si="6"/>
        <v>#REF!</v>
      </c>
      <c r="B396" t="s">
        <v>7897</v>
      </c>
      <c r="C396" t="s">
        <v>7898</v>
      </c>
      <c r="D396" t="s">
        <v>205</v>
      </c>
      <c r="E396" t="s">
        <v>682</v>
      </c>
      <c r="F396" t="s">
        <v>1255</v>
      </c>
      <c r="G396" s="3"/>
      <c r="H396" s="3">
        <v>44362</v>
      </c>
    </row>
    <row r="397" spans="1:9">
      <c r="A397" t="e">
        <f t="shared" si="6"/>
        <v>#REF!</v>
      </c>
      <c r="B397" t="s">
        <v>2116</v>
      </c>
      <c r="C397" t="s">
        <v>2117</v>
      </c>
      <c r="D397" t="s">
        <v>1264</v>
      </c>
      <c r="E397" t="s">
        <v>682</v>
      </c>
      <c r="F397" t="s">
        <v>1255</v>
      </c>
      <c r="G397" s="3"/>
      <c r="H397" s="3">
        <v>44548</v>
      </c>
    </row>
    <row r="398" spans="1:9" s="6" customFormat="1">
      <c r="A398" s="6" t="e">
        <f t="shared" si="6"/>
        <v>#REF!</v>
      </c>
      <c r="B398" s="6" t="s">
        <v>7899</v>
      </c>
      <c r="C398" s="6" t="s">
        <v>7900</v>
      </c>
      <c r="D398" s="6" t="s">
        <v>1264</v>
      </c>
      <c r="E398" s="6" t="s">
        <v>682</v>
      </c>
      <c r="F398" s="6" t="s">
        <v>1255</v>
      </c>
      <c r="G398" s="7" t="e">
        <v>#N/A</v>
      </c>
      <c r="H398" s="7" t="e">
        <v>#N/A</v>
      </c>
      <c r="I398" s="7" t="e">
        <v>#N/A</v>
      </c>
    </row>
    <row r="399" spans="1:9">
      <c r="A399" t="e">
        <f t="shared" si="6"/>
        <v>#REF!</v>
      </c>
      <c r="B399" t="s">
        <v>3278</v>
      </c>
      <c r="C399" t="s">
        <v>3279</v>
      </c>
      <c r="D399" t="s">
        <v>1264</v>
      </c>
      <c r="E399" t="s">
        <v>682</v>
      </c>
      <c r="F399" t="s">
        <v>1255</v>
      </c>
      <c r="G399" s="3"/>
      <c r="H399" s="3">
        <v>44234</v>
      </c>
    </row>
    <row r="400" spans="1:9">
      <c r="A400" t="e">
        <f t="shared" si="6"/>
        <v>#REF!</v>
      </c>
      <c r="B400" t="s">
        <v>2867</v>
      </c>
      <c r="C400" t="s">
        <v>2868</v>
      </c>
      <c r="D400" t="s">
        <v>205</v>
      </c>
      <c r="E400" t="s">
        <v>682</v>
      </c>
      <c r="F400" t="s">
        <v>1255</v>
      </c>
      <c r="G400" s="3"/>
      <c r="H400" s="3">
        <v>44343</v>
      </c>
    </row>
    <row r="401" spans="1:9">
      <c r="A401" t="e">
        <f t="shared" si="6"/>
        <v>#REF!</v>
      </c>
      <c r="B401" t="s">
        <v>2847</v>
      </c>
      <c r="C401" t="s">
        <v>2848</v>
      </c>
      <c r="D401" t="s">
        <v>205</v>
      </c>
      <c r="E401" t="s">
        <v>682</v>
      </c>
      <c r="F401" t="s">
        <v>1255</v>
      </c>
      <c r="G401" s="3"/>
      <c r="H401" s="3">
        <v>44404</v>
      </c>
    </row>
    <row r="402" spans="1:9">
      <c r="A402" t="e">
        <f t="shared" si="6"/>
        <v>#REF!</v>
      </c>
      <c r="B402" t="s">
        <v>2939</v>
      </c>
      <c r="C402" t="s">
        <v>2940</v>
      </c>
      <c r="D402" t="s">
        <v>205</v>
      </c>
      <c r="E402" t="s">
        <v>682</v>
      </c>
      <c r="F402" t="s">
        <v>1255</v>
      </c>
      <c r="G402" s="3"/>
      <c r="H402" s="3">
        <v>44502</v>
      </c>
    </row>
    <row r="403" spans="1:9">
      <c r="A403" t="e">
        <f t="shared" si="6"/>
        <v>#REF!</v>
      </c>
      <c r="B403" t="s">
        <v>3219</v>
      </c>
      <c r="C403" t="s">
        <v>3220</v>
      </c>
      <c r="D403" t="s">
        <v>1264</v>
      </c>
      <c r="E403" t="s">
        <v>682</v>
      </c>
      <c r="F403" t="s">
        <v>1255</v>
      </c>
      <c r="G403" s="3"/>
      <c r="H403" s="3">
        <v>44548</v>
      </c>
    </row>
    <row r="404" spans="1:9">
      <c r="A404" t="e">
        <f t="shared" si="6"/>
        <v>#REF!</v>
      </c>
      <c r="B404" t="s">
        <v>2919</v>
      </c>
      <c r="C404" t="s">
        <v>2920</v>
      </c>
      <c r="D404" t="s">
        <v>205</v>
      </c>
      <c r="E404" t="s">
        <v>682</v>
      </c>
      <c r="F404" t="s">
        <v>1255</v>
      </c>
      <c r="G404" s="3"/>
      <c r="H404" s="3">
        <v>44324</v>
      </c>
    </row>
    <row r="405" spans="1:9">
      <c r="A405" t="e">
        <f t="shared" si="6"/>
        <v>#REF!</v>
      </c>
      <c r="B405" t="s">
        <v>2692</v>
      </c>
      <c r="C405" t="s">
        <v>2693</v>
      </c>
      <c r="D405" t="s">
        <v>205</v>
      </c>
      <c r="E405" t="s">
        <v>682</v>
      </c>
      <c r="F405" t="s">
        <v>1255</v>
      </c>
      <c r="G405" s="3"/>
      <c r="H405" s="3">
        <v>44457</v>
      </c>
    </row>
    <row r="406" spans="1:9">
      <c r="A406" t="e">
        <f t="shared" si="6"/>
        <v>#REF!</v>
      </c>
      <c r="B406" t="s">
        <v>4273</v>
      </c>
      <c r="C406" t="s">
        <v>1674</v>
      </c>
      <c r="D406" t="s">
        <v>1264</v>
      </c>
      <c r="E406" t="s">
        <v>682</v>
      </c>
      <c r="F406" t="s">
        <v>1255</v>
      </c>
      <c r="G406" s="3"/>
      <c r="H406" s="3">
        <v>44234</v>
      </c>
    </row>
    <row r="407" spans="1:9">
      <c r="A407" t="e">
        <f t="shared" si="6"/>
        <v>#REF!</v>
      </c>
      <c r="B407" t="s">
        <v>3263</v>
      </c>
      <c r="C407" t="s">
        <v>3264</v>
      </c>
      <c r="D407" t="s">
        <v>1264</v>
      </c>
      <c r="E407" t="s">
        <v>682</v>
      </c>
      <c r="F407" t="s">
        <v>1255</v>
      </c>
      <c r="G407" s="3" t="e">
        <v>#N/A</v>
      </c>
      <c r="H407" s="3">
        <v>44229</v>
      </c>
      <c r="I407" s="3" t="e">
        <v>#N/A</v>
      </c>
    </row>
    <row r="408" spans="1:9">
      <c r="A408" t="e">
        <f t="shared" si="6"/>
        <v>#REF!</v>
      </c>
      <c r="B408" t="s">
        <v>4209</v>
      </c>
      <c r="C408" t="s">
        <v>3324</v>
      </c>
      <c r="D408" t="s">
        <v>1264</v>
      </c>
      <c r="E408" t="s">
        <v>682</v>
      </c>
      <c r="F408" t="s">
        <v>1255</v>
      </c>
      <c r="G408" s="3"/>
      <c r="I408" s="3">
        <v>44562</v>
      </c>
    </row>
    <row r="409" spans="1:9">
      <c r="A409" t="e">
        <f t="shared" si="6"/>
        <v>#REF!</v>
      </c>
      <c r="B409" t="s">
        <v>3223</v>
      </c>
      <c r="C409" t="s">
        <v>3224</v>
      </c>
      <c r="D409" t="s">
        <v>1264</v>
      </c>
      <c r="E409" t="s">
        <v>682</v>
      </c>
      <c r="F409" t="s">
        <v>1255</v>
      </c>
      <c r="G409" s="3"/>
      <c r="I409" s="3">
        <v>44604</v>
      </c>
    </row>
    <row r="410" spans="1:9" s="6" customFormat="1">
      <c r="A410" s="6" t="e">
        <f t="shared" si="6"/>
        <v>#REF!</v>
      </c>
      <c r="B410" s="6" t="s">
        <v>7901</v>
      </c>
      <c r="C410" s="6" t="s">
        <v>7902</v>
      </c>
      <c r="D410" s="6" t="s">
        <v>205</v>
      </c>
      <c r="E410" s="6" t="s">
        <v>682</v>
      </c>
      <c r="F410" s="6" t="s">
        <v>1255</v>
      </c>
      <c r="G410" s="7" t="e">
        <v>#N/A</v>
      </c>
      <c r="H410" s="7" t="e">
        <v>#N/A</v>
      </c>
      <c r="I410" s="7" t="e">
        <v>#N/A</v>
      </c>
    </row>
    <row r="411" spans="1:9">
      <c r="A411" t="e">
        <f t="shared" si="6"/>
        <v>#REF!</v>
      </c>
      <c r="B411" t="s">
        <v>7903</v>
      </c>
      <c r="C411" t="s">
        <v>7904</v>
      </c>
      <c r="D411" t="s">
        <v>205</v>
      </c>
      <c r="E411" t="s">
        <v>682</v>
      </c>
      <c r="F411" t="s">
        <v>1255</v>
      </c>
      <c r="G411" s="3"/>
      <c r="H411" s="3">
        <v>44376</v>
      </c>
    </row>
    <row r="412" spans="1:9" s="6" customFormat="1">
      <c r="A412" s="6" t="e">
        <f t="shared" si="6"/>
        <v>#REF!</v>
      </c>
      <c r="B412" s="6" t="s">
        <v>7905</v>
      </c>
      <c r="C412" s="6" t="s">
        <v>7906</v>
      </c>
      <c r="D412" s="6" t="s">
        <v>205</v>
      </c>
      <c r="E412" s="6" t="s">
        <v>682</v>
      </c>
      <c r="F412" s="6" t="s">
        <v>1255</v>
      </c>
      <c r="G412" s="7" t="e">
        <v>#N/A</v>
      </c>
      <c r="H412" s="7" t="e">
        <v>#N/A</v>
      </c>
      <c r="I412" s="7" t="e">
        <v>#N/A</v>
      </c>
    </row>
    <row r="413" spans="1:9">
      <c r="A413" t="e">
        <f t="shared" si="6"/>
        <v>#REF!</v>
      </c>
      <c r="B413" t="s">
        <v>1260</v>
      </c>
      <c r="C413" t="s">
        <v>1261</v>
      </c>
      <c r="D413" t="s">
        <v>205</v>
      </c>
      <c r="E413" t="s">
        <v>682</v>
      </c>
      <c r="F413" t="s">
        <v>1255</v>
      </c>
      <c r="G413" s="3"/>
      <c r="H413" s="3">
        <v>44457</v>
      </c>
    </row>
    <row r="414" spans="1:9">
      <c r="A414" t="e">
        <f t="shared" si="6"/>
        <v>#REF!</v>
      </c>
      <c r="B414" t="s">
        <v>7907</v>
      </c>
      <c r="C414" t="s">
        <v>7908</v>
      </c>
      <c r="D414" t="s">
        <v>205</v>
      </c>
      <c r="E414" t="s">
        <v>682</v>
      </c>
      <c r="F414" t="s">
        <v>1255</v>
      </c>
      <c r="G414" s="3"/>
      <c r="H414" s="3">
        <v>44443</v>
      </c>
    </row>
    <row r="415" spans="1:9">
      <c r="A415" t="e">
        <f t="shared" si="6"/>
        <v>#REF!</v>
      </c>
      <c r="B415" t="s">
        <v>7909</v>
      </c>
      <c r="C415" t="s">
        <v>7910</v>
      </c>
      <c r="D415" t="s">
        <v>205</v>
      </c>
      <c r="E415" t="s">
        <v>682</v>
      </c>
      <c r="F415" t="s">
        <v>1255</v>
      </c>
      <c r="G415" s="3"/>
      <c r="H415" s="3">
        <v>44464</v>
      </c>
    </row>
    <row r="416" spans="1:9">
      <c r="A416" t="e">
        <f t="shared" si="6"/>
        <v>#REF!</v>
      </c>
      <c r="B416" t="s">
        <v>1745</v>
      </c>
      <c r="C416" t="s">
        <v>1746</v>
      </c>
      <c r="D416" t="s">
        <v>205</v>
      </c>
      <c r="E416" t="s">
        <v>682</v>
      </c>
      <c r="F416" t="s">
        <v>1255</v>
      </c>
      <c r="G416" s="3"/>
      <c r="H416" s="3">
        <v>44541</v>
      </c>
    </row>
    <row r="417" spans="1:9">
      <c r="A417" t="e">
        <f t="shared" si="6"/>
        <v>#REF!</v>
      </c>
      <c r="B417" t="s">
        <v>2639</v>
      </c>
      <c r="C417" t="s">
        <v>2640</v>
      </c>
      <c r="D417" t="s">
        <v>205</v>
      </c>
      <c r="E417" t="s">
        <v>682</v>
      </c>
      <c r="F417" t="s">
        <v>1255</v>
      </c>
      <c r="G417" s="3"/>
      <c r="H417" s="3">
        <v>44341</v>
      </c>
    </row>
    <row r="418" spans="1:9">
      <c r="A418" t="e">
        <f t="shared" si="6"/>
        <v>#REF!</v>
      </c>
      <c r="B418" t="s">
        <v>1761</v>
      </c>
      <c r="C418" t="s">
        <v>1762</v>
      </c>
      <c r="D418" t="s">
        <v>205</v>
      </c>
      <c r="E418" t="s">
        <v>682</v>
      </c>
      <c r="F418" t="s">
        <v>1255</v>
      </c>
      <c r="G418" s="3"/>
      <c r="H418" s="3">
        <v>44359</v>
      </c>
    </row>
    <row r="419" spans="1:9" s="6" customFormat="1">
      <c r="A419" s="6" t="e">
        <f t="shared" si="6"/>
        <v>#REF!</v>
      </c>
      <c r="B419" s="6" t="s">
        <v>7911</v>
      </c>
      <c r="C419" s="6" t="s">
        <v>7912</v>
      </c>
      <c r="D419" s="6" t="s">
        <v>205</v>
      </c>
      <c r="E419" s="6" t="s">
        <v>682</v>
      </c>
      <c r="F419" s="6" t="s">
        <v>1255</v>
      </c>
      <c r="G419" s="7" t="e">
        <v>#N/A</v>
      </c>
      <c r="H419" s="7" t="e">
        <v>#N/A</v>
      </c>
      <c r="I419" s="7" t="e">
        <v>#N/A</v>
      </c>
    </row>
    <row r="420" spans="1:9">
      <c r="A420" t="e">
        <f t="shared" si="6"/>
        <v>#REF!</v>
      </c>
      <c r="B420" t="s">
        <v>1539</v>
      </c>
      <c r="C420" t="s">
        <v>1540</v>
      </c>
      <c r="D420" t="s">
        <v>205</v>
      </c>
      <c r="E420" t="s">
        <v>682</v>
      </c>
      <c r="F420" t="s">
        <v>1255</v>
      </c>
      <c r="G420" s="3"/>
      <c r="I420" s="3">
        <v>44572</v>
      </c>
    </row>
    <row r="421" spans="1:9">
      <c r="A421" t="e">
        <f t="shared" si="6"/>
        <v>#REF!</v>
      </c>
      <c r="B421" t="s">
        <v>2264</v>
      </c>
      <c r="C421" t="s">
        <v>2265</v>
      </c>
      <c r="D421" t="s">
        <v>205</v>
      </c>
      <c r="E421" t="s">
        <v>682</v>
      </c>
      <c r="F421" t="s">
        <v>1255</v>
      </c>
      <c r="G421" s="3"/>
      <c r="H421" s="3">
        <v>44387</v>
      </c>
    </row>
    <row r="422" spans="1:9">
      <c r="A422" t="e">
        <f t="shared" si="6"/>
        <v>#REF!</v>
      </c>
      <c r="B422" t="s">
        <v>3014</v>
      </c>
      <c r="C422" t="s">
        <v>3015</v>
      </c>
      <c r="D422" t="s">
        <v>205</v>
      </c>
      <c r="E422" t="s">
        <v>682</v>
      </c>
      <c r="F422" t="s">
        <v>1255</v>
      </c>
      <c r="G422" s="3"/>
      <c r="I422" s="3">
        <v>44572</v>
      </c>
    </row>
    <row r="423" spans="1:9">
      <c r="A423" t="e">
        <f t="shared" si="6"/>
        <v>#REF!</v>
      </c>
      <c r="B423" t="s">
        <v>1401</v>
      </c>
      <c r="C423" t="s">
        <v>1402</v>
      </c>
      <c r="D423" t="s">
        <v>205</v>
      </c>
      <c r="E423" t="s">
        <v>682</v>
      </c>
      <c r="F423" t="s">
        <v>1255</v>
      </c>
      <c r="G423" s="3"/>
      <c r="H423" s="3">
        <v>44341</v>
      </c>
    </row>
    <row r="424" spans="1:9">
      <c r="A424" t="e">
        <f t="shared" si="6"/>
        <v>#REF!</v>
      </c>
      <c r="B424" t="s">
        <v>1419</v>
      </c>
      <c r="C424" t="s">
        <v>1420</v>
      </c>
      <c r="D424" t="s">
        <v>205</v>
      </c>
      <c r="E424" t="s">
        <v>682</v>
      </c>
      <c r="F424" t="s">
        <v>1255</v>
      </c>
      <c r="G424" s="3"/>
      <c r="H424" s="3">
        <v>44474</v>
      </c>
    </row>
    <row r="425" spans="1:9">
      <c r="A425" t="e">
        <f t="shared" si="6"/>
        <v>#REF!</v>
      </c>
      <c r="B425" t="s">
        <v>1699</v>
      </c>
      <c r="C425" t="s">
        <v>1700</v>
      </c>
      <c r="D425" t="s">
        <v>205</v>
      </c>
      <c r="E425" t="s">
        <v>682</v>
      </c>
      <c r="F425" t="s">
        <v>1255</v>
      </c>
      <c r="G425" s="3"/>
      <c r="H425" s="3">
        <v>44474</v>
      </c>
    </row>
    <row r="426" spans="1:9">
      <c r="A426" t="e">
        <f t="shared" si="6"/>
        <v>#REF!</v>
      </c>
      <c r="B426" t="s">
        <v>1829</v>
      </c>
      <c r="C426" t="s">
        <v>1830</v>
      </c>
      <c r="D426" t="s">
        <v>205</v>
      </c>
      <c r="E426" t="s">
        <v>682</v>
      </c>
      <c r="F426" t="s">
        <v>1255</v>
      </c>
      <c r="G426" s="3" t="e">
        <v>#N/A</v>
      </c>
      <c r="H426" s="3">
        <v>44394</v>
      </c>
      <c r="I426" s="3" t="e">
        <v>#N/A</v>
      </c>
    </row>
    <row r="427" spans="1:9">
      <c r="A427" t="e">
        <f t="shared" si="6"/>
        <v>#REF!</v>
      </c>
      <c r="B427" t="s">
        <v>1656</v>
      </c>
      <c r="C427" t="s">
        <v>1657</v>
      </c>
      <c r="D427" t="s">
        <v>205</v>
      </c>
      <c r="E427" t="s">
        <v>682</v>
      </c>
      <c r="F427" t="s">
        <v>1255</v>
      </c>
      <c r="G427" s="3"/>
      <c r="H427" s="3">
        <v>44467</v>
      </c>
    </row>
    <row r="428" spans="1:9">
      <c r="A428" t="e">
        <f t="shared" si="6"/>
        <v>#REF!</v>
      </c>
      <c r="B428" t="s">
        <v>3462</v>
      </c>
      <c r="C428" t="s">
        <v>3463</v>
      </c>
      <c r="D428" t="s">
        <v>205</v>
      </c>
      <c r="E428" t="s">
        <v>682</v>
      </c>
      <c r="F428" t="s">
        <v>1255</v>
      </c>
      <c r="G428" s="3"/>
      <c r="H428" s="3">
        <v>44355</v>
      </c>
    </row>
    <row r="429" spans="1:9">
      <c r="A429" t="e">
        <f t="shared" si="6"/>
        <v>#REF!</v>
      </c>
      <c r="B429" t="s">
        <v>1597</v>
      </c>
      <c r="C429" t="s">
        <v>1598</v>
      </c>
      <c r="D429" t="s">
        <v>205</v>
      </c>
      <c r="E429" t="s">
        <v>682</v>
      </c>
      <c r="F429" t="s">
        <v>1255</v>
      </c>
      <c r="G429" s="3" t="e">
        <v>#N/A</v>
      </c>
      <c r="H429" s="3">
        <v>44362</v>
      </c>
      <c r="I429" s="3" t="e">
        <v>#N/A</v>
      </c>
    </row>
    <row r="430" spans="1:9">
      <c r="A430" t="e">
        <f t="shared" si="6"/>
        <v>#REF!</v>
      </c>
      <c r="B430" t="s">
        <v>4140</v>
      </c>
      <c r="C430" t="s">
        <v>2565</v>
      </c>
      <c r="D430" t="s">
        <v>1555</v>
      </c>
      <c r="E430" t="s">
        <v>328</v>
      </c>
      <c r="F430" t="s">
        <v>1255</v>
      </c>
      <c r="G430" s="3"/>
      <c r="H430" s="3">
        <v>44523</v>
      </c>
    </row>
    <row r="431" spans="1:9">
      <c r="A431" t="e">
        <f t="shared" si="6"/>
        <v>#REF!</v>
      </c>
      <c r="B431" t="s">
        <v>4142</v>
      </c>
      <c r="C431" t="s">
        <v>2563</v>
      </c>
      <c r="D431" t="s">
        <v>1555</v>
      </c>
      <c r="E431" t="s">
        <v>328</v>
      </c>
      <c r="F431" t="s">
        <v>1255</v>
      </c>
      <c r="G431" s="3"/>
      <c r="H431" s="3">
        <v>44478</v>
      </c>
    </row>
    <row r="432" spans="1:9">
      <c r="A432" t="e">
        <f t="shared" si="6"/>
        <v>#REF!</v>
      </c>
      <c r="B432" t="s">
        <v>4144</v>
      </c>
      <c r="C432" t="s">
        <v>2830</v>
      </c>
      <c r="D432" t="s">
        <v>1555</v>
      </c>
      <c r="E432" t="s">
        <v>328</v>
      </c>
      <c r="F432" t="s">
        <v>1255</v>
      </c>
      <c r="G432" s="3"/>
      <c r="H432" s="3">
        <v>44523</v>
      </c>
    </row>
    <row r="433" spans="1:9">
      <c r="A433" t="e">
        <f t="shared" si="6"/>
        <v>#REF!</v>
      </c>
      <c r="B433" t="s">
        <v>4145</v>
      </c>
      <c r="C433" t="s">
        <v>2950</v>
      </c>
      <c r="D433" t="s">
        <v>1555</v>
      </c>
      <c r="E433" t="s">
        <v>328</v>
      </c>
      <c r="F433" t="s">
        <v>1255</v>
      </c>
      <c r="G433" s="3"/>
      <c r="I433" s="3">
        <v>44569</v>
      </c>
    </row>
    <row r="434" spans="1:9">
      <c r="A434" t="e">
        <f t="shared" si="6"/>
        <v>#REF!</v>
      </c>
      <c r="B434" t="s">
        <v>7913</v>
      </c>
      <c r="C434" t="s">
        <v>2309</v>
      </c>
      <c r="D434" t="s">
        <v>1418</v>
      </c>
      <c r="E434" t="s">
        <v>328</v>
      </c>
      <c r="F434" t="s">
        <v>1255</v>
      </c>
      <c r="G434" s="3"/>
      <c r="I434" s="3">
        <v>44586</v>
      </c>
    </row>
    <row r="435" spans="1:9">
      <c r="A435" t="e">
        <f t="shared" si="6"/>
        <v>#REF!</v>
      </c>
      <c r="B435" t="s">
        <v>7914</v>
      </c>
      <c r="C435" t="s">
        <v>2475</v>
      </c>
      <c r="D435" t="s">
        <v>1367</v>
      </c>
      <c r="E435" t="s">
        <v>328</v>
      </c>
      <c r="F435" t="s">
        <v>1255</v>
      </c>
      <c r="G435" s="3"/>
      <c r="I435" s="3">
        <v>44562</v>
      </c>
    </row>
    <row r="436" spans="1:9">
      <c r="A436" t="e">
        <f t="shared" si="6"/>
        <v>#REF!</v>
      </c>
      <c r="B436" t="s">
        <v>2484</v>
      </c>
      <c r="C436" t="s">
        <v>4099</v>
      </c>
      <c r="D436" t="s">
        <v>1418</v>
      </c>
      <c r="E436" t="s">
        <v>328</v>
      </c>
      <c r="F436" t="s">
        <v>1255</v>
      </c>
      <c r="G436" s="3"/>
      <c r="H436" s="3">
        <v>44513</v>
      </c>
    </row>
    <row r="437" spans="1:9">
      <c r="A437" t="e">
        <f t="shared" si="6"/>
        <v>#REF!</v>
      </c>
      <c r="B437" t="s">
        <v>2862</v>
      </c>
      <c r="C437" t="s">
        <v>2863</v>
      </c>
      <c r="D437" t="s">
        <v>2864</v>
      </c>
      <c r="E437" t="s">
        <v>3973</v>
      </c>
      <c r="F437" t="s">
        <v>1255</v>
      </c>
      <c r="G437" s="3"/>
      <c r="I437" s="3">
        <v>44632</v>
      </c>
    </row>
    <row r="438" spans="1:9">
      <c r="A438" t="e">
        <f t="shared" si="6"/>
        <v>#REF!</v>
      </c>
      <c r="B438" t="s">
        <v>4146</v>
      </c>
      <c r="C438" t="s">
        <v>2788</v>
      </c>
      <c r="D438" t="s">
        <v>1555</v>
      </c>
      <c r="E438" t="s">
        <v>328</v>
      </c>
      <c r="F438" t="s">
        <v>1255</v>
      </c>
      <c r="G438" s="3"/>
      <c r="H438" s="3">
        <v>44474</v>
      </c>
    </row>
    <row r="439" spans="1:9">
      <c r="A439" t="e">
        <f t="shared" si="6"/>
        <v>#REF!</v>
      </c>
      <c r="B439" t="s">
        <v>4100</v>
      </c>
      <c r="C439" t="s">
        <v>3529</v>
      </c>
      <c r="D439" t="s">
        <v>1367</v>
      </c>
      <c r="E439" t="s">
        <v>328</v>
      </c>
      <c r="F439" t="s">
        <v>1255</v>
      </c>
      <c r="G439" s="3"/>
      <c r="I439" s="3">
        <v>44572</v>
      </c>
    </row>
    <row r="440" spans="1:9">
      <c r="A440" t="e">
        <f t="shared" si="6"/>
        <v>#REF!</v>
      </c>
      <c r="B440" t="s">
        <v>7556</v>
      </c>
      <c r="C440" t="s">
        <v>4678</v>
      </c>
      <c r="D440" t="s">
        <v>1367</v>
      </c>
      <c r="E440" t="s">
        <v>328</v>
      </c>
      <c r="F440" t="s">
        <v>1255</v>
      </c>
      <c r="G440" s="3"/>
      <c r="I440" s="3">
        <v>44618</v>
      </c>
    </row>
    <row r="441" spans="1:9" s="6" customFormat="1">
      <c r="A441" s="6" t="e">
        <f t="shared" si="6"/>
        <v>#REF!</v>
      </c>
      <c r="B441" s="6" t="s">
        <v>7915</v>
      </c>
      <c r="C441" s="6" t="s">
        <v>7916</v>
      </c>
      <c r="D441" s="6" t="s">
        <v>1386</v>
      </c>
      <c r="E441" s="6" t="s">
        <v>328</v>
      </c>
      <c r="F441" s="6" t="s">
        <v>1255</v>
      </c>
      <c r="G441" s="7" t="e">
        <v>#N/A</v>
      </c>
      <c r="H441" s="7" t="e">
        <v>#N/A</v>
      </c>
      <c r="I441" s="7" t="e">
        <v>#N/A</v>
      </c>
    </row>
    <row r="442" spans="1:9">
      <c r="A442" t="e">
        <f t="shared" si="6"/>
        <v>#REF!</v>
      </c>
      <c r="B442" t="s">
        <v>3534</v>
      </c>
      <c r="C442" t="s">
        <v>3535</v>
      </c>
      <c r="D442" t="s">
        <v>1367</v>
      </c>
      <c r="E442" t="s">
        <v>328</v>
      </c>
      <c r="F442" t="s">
        <v>1255</v>
      </c>
      <c r="G442" s="3"/>
      <c r="I442" s="3">
        <v>44590</v>
      </c>
    </row>
    <row r="443" spans="1:9">
      <c r="A443" t="e">
        <f t="shared" si="6"/>
        <v>#REF!</v>
      </c>
      <c r="B443" t="s">
        <v>3191</v>
      </c>
      <c r="C443" t="s">
        <v>3192</v>
      </c>
      <c r="D443" t="s">
        <v>1386</v>
      </c>
      <c r="E443" t="s">
        <v>328</v>
      </c>
      <c r="F443" t="s">
        <v>1255</v>
      </c>
      <c r="G443" s="3"/>
      <c r="I443" s="3">
        <v>44600</v>
      </c>
    </row>
    <row r="444" spans="1:9">
      <c r="A444" t="e">
        <f t="shared" si="6"/>
        <v>#REF!</v>
      </c>
      <c r="B444" t="s">
        <v>3714</v>
      </c>
      <c r="C444" t="s">
        <v>3715</v>
      </c>
      <c r="D444" t="s">
        <v>1367</v>
      </c>
      <c r="E444" t="s">
        <v>328</v>
      </c>
      <c r="F444" t="s">
        <v>1255</v>
      </c>
      <c r="G444" s="3"/>
      <c r="I444" s="3">
        <v>44576</v>
      </c>
    </row>
    <row r="445" spans="1:9">
      <c r="A445" t="e">
        <f t="shared" si="6"/>
        <v>#REF!</v>
      </c>
      <c r="B445" t="s">
        <v>2208</v>
      </c>
      <c r="C445" t="s">
        <v>2209</v>
      </c>
      <c r="D445" t="s">
        <v>1367</v>
      </c>
      <c r="E445" t="s">
        <v>328</v>
      </c>
      <c r="F445" t="s">
        <v>1255</v>
      </c>
      <c r="G445" s="3"/>
      <c r="H445" s="3">
        <v>44555</v>
      </c>
    </row>
    <row r="446" spans="1:9" s="6" customFormat="1">
      <c r="A446" s="6" t="e">
        <f t="shared" si="6"/>
        <v>#REF!</v>
      </c>
      <c r="B446" s="6" t="s">
        <v>7917</v>
      </c>
      <c r="C446" s="6" t="s">
        <v>7918</v>
      </c>
      <c r="D446" s="6" t="s">
        <v>1367</v>
      </c>
      <c r="E446" s="6" t="s">
        <v>328</v>
      </c>
      <c r="F446" s="6" t="s">
        <v>1255</v>
      </c>
      <c r="G446" s="7" t="e">
        <v>#N/A</v>
      </c>
      <c r="H446" s="7" t="e">
        <v>#N/A</v>
      </c>
      <c r="I446" s="7" t="e">
        <v>#N/A</v>
      </c>
    </row>
    <row r="447" spans="1:9">
      <c r="A447" t="e">
        <f t="shared" si="6"/>
        <v>#REF!</v>
      </c>
      <c r="B447" t="s">
        <v>7453</v>
      </c>
      <c r="C447" t="s">
        <v>7454</v>
      </c>
      <c r="D447" t="s">
        <v>1367</v>
      </c>
      <c r="E447" t="s">
        <v>328</v>
      </c>
      <c r="F447" t="s">
        <v>1255</v>
      </c>
      <c r="G447" s="3"/>
      <c r="I447" s="3">
        <v>44576</v>
      </c>
    </row>
    <row r="448" spans="1:9">
      <c r="A448" t="e">
        <f t="shared" si="6"/>
        <v>#REF!</v>
      </c>
      <c r="B448" t="s">
        <v>3144</v>
      </c>
      <c r="C448" t="s">
        <v>3145</v>
      </c>
      <c r="D448" t="s">
        <v>1367</v>
      </c>
      <c r="E448" t="s">
        <v>328</v>
      </c>
      <c r="F448" t="s">
        <v>1255</v>
      </c>
      <c r="G448" s="3"/>
      <c r="H448" s="3">
        <v>44555</v>
      </c>
    </row>
    <row r="449" spans="1:9">
      <c r="A449" t="e">
        <f t="shared" si="6"/>
        <v>#REF!</v>
      </c>
      <c r="B449" t="s">
        <v>1382</v>
      </c>
      <c r="C449" t="s">
        <v>1383</v>
      </c>
      <c r="D449" t="s">
        <v>1367</v>
      </c>
      <c r="E449" t="s">
        <v>328</v>
      </c>
      <c r="F449" t="s">
        <v>1255</v>
      </c>
      <c r="G449" s="3"/>
      <c r="I449" s="3">
        <v>44607</v>
      </c>
    </row>
    <row r="450" spans="1:9">
      <c r="A450" t="e">
        <f t="shared" si="6"/>
        <v>#REF!</v>
      </c>
      <c r="B450" t="s">
        <v>2503</v>
      </c>
      <c r="C450" t="s">
        <v>2504</v>
      </c>
      <c r="D450" t="s">
        <v>1367</v>
      </c>
      <c r="E450" t="s">
        <v>328</v>
      </c>
      <c r="F450" t="s">
        <v>1255</v>
      </c>
      <c r="G450" s="3" t="e">
        <v>#N/A</v>
      </c>
      <c r="H450" s="3" t="e">
        <v>#N/A</v>
      </c>
      <c r="I450" s="3">
        <v>44572</v>
      </c>
    </row>
    <row r="451" spans="1:9">
      <c r="A451" t="e">
        <f t="shared" si="6"/>
        <v>#REF!</v>
      </c>
      <c r="B451" t="s">
        <v>3545</v>
      </c>
      <c r="C451" t="s">
        <v>3546</v>
      </c>
      <c r="D451" t="s">
        <v>1367</v>
      </c>
      <c r="E451" t="s">
        <v>328</v>
      </c>
      <c r="F451" t="s">
        <v>1255</v>
      </c>
      <c r="G451" s="3"/>
      <c r="I451" s="3">
        <v>44565</v>
      </c>
    </row>
    <row r="452" spans="1:9">
      <c r="A452" t="e">
        <f t="shared" si="6"/>
        <v>#REF!</v>
      </c>
      <c r="B452" t="s">
        <v>4269</v>
      </c>
      <c r="C452" t="s">
        <v>2159</v>
      </c>
      <c r="D452" t="s">
        <v>1264</v>
      </c>
      <c r="E452" t="s">
        <v>682</v>
      </c>
      <c r="F452" t="s">
        <v>1255</v>
      </c>
      <c r="G452" s="3"/>
      <c r="I452" s="3">
        <v>44604</v>
      </c>
    </row>
    <row r="453" spans="1:9">
      <c r="A453" t="e">
        <f t="shared" ref="A453:A516" si="7">A452+1</f>
        <v>#REF!</v>
      </c>
      <c r="B453" t="s">
        <v>4263</v>
      </c>
      <c r="C453" t="s">
        <v>2579</v>
      </c>
      <c r="D453" t="s">
        <v>1264</v>
      </c>
      <c r="E453" t="s">
        <v>682</v>
      </c>
      <c r="F453" t="s">
        <v>1255</v>
      </c>
      <c r="G453" s="3"/>
      <c r="I453" s="3">
        <v>44604</v>
      </c>
    </row>
    <row r="454" spans="1:9">
      <c r="A454" t="e">
        <f t="shared" si="7"/>
        <v>#REF!</v>
      </c>
      <c r="B454" t="s">
        <v>7919</v>
      </c>
      <c r="C454" t="s">
        <v>1722</v>
      </c>
      <c r="D454" t="s">
        <v>205</v>
      </c>
      <c r="E454" t="s">
        <v>682</v>
      </c>
      <c r="F454" t="s">
        <v>1255</v>
      </c>
      <c r="G454" s="3"/>
      <c r="I454" s="3">
        <v>44562</v>
      </c>
    </row>
    <row r="455" spans="1:9">
      <c r="A455" t="e">
        <f t="shared" si="7"/>
        <v>#REF!</v>
      </c>
      <c r="B455" t="s">
        <v>7920</v>
      </c>
      <c r="C455" t="s">
        <v>3441</v>
      </c>
      <c r="D455" t="s">
        <v>205</v>
      </c>
      <c r="E455" t="s">
        <v>682</v>
      </c>
      <c r="F455" t="s">
        <v>1255</v>
      </c>
      <c r="G455" s="3" t="e">
        <v>#N/A</v>
      </c>
      <c r="H455" s="3" t="e">
        <v>#N/A</v>
      </c>
      <c r="I455" s="3">
        <v>44562</v>
      </c>
    </row>
    <row r="456" spans="1:9">
      <c r="A456" t="e">
        <f t="shared" si="7"/>
        <v>#REF!</v>
      </c>
      <c r="B456" t="s">
        <v>4213</v>
      </c>
      <c r="C456" t="s">
        <v>1563</v>
      </c>
      <c r="D456" t="s">
        <v>1264</v>
      </c>
      <c r="E456" t="s">
        <v>682</v>
      </c>
      <c r="F456" t="s">
        <v>1255</v>
      </c>
      <c r="G456" s="3"/>
      <c r="I456" s="3">
        <v>44572</v>
      </c>
    </row>
    <row r="457" spans="1:9">
      <c r="A457" t="e">
        <f t="shared" si="7"/>
        <v>#REF!</v>
      </c>
      <c r="B457" t="s">
        <v>7921</v>
      </c>
      <c r="C457" t="s">
        <v>1766</v>
      </c>
      <c r="D457" t="s">
        <v>205</v>
      </c>
      <c r="E457" t="s">
        <v>682</v>
      </c>
      <c r="F457" t="s">
        <v>1255</v>
      </c>
      <c r="G457" s="3"/>
      <c r="I457" s="3">
        <v>44579</v>
      </c>
    </row>
    <row r="458" spans="1:9">
      <c r="A458" t="e">
        <f t="shared" si="7"/>
        <v>#REF!</v>
      </c>
      <c r="B458" t="s">
        <v>7922</v>
      </c>
      <c r="C458" t="s">
        <v>1612</v>
      </c>
      <c r="D458" t="s">
        <v>205</v>
      </c>
      <c r="E458" t="s">
        <v>682</v>
      </c>
      <c r="F458" t="s">
        <v>1255</v>
      </c>
      <c r="G458" s="3"/>
      <c r="I458" s="3">
        <v>44604</v>
      </c>
    </row>
    <row r="459" spans="1:9">
      <c r="A459" t="e">
        <f t="shared" si="7"/>
        <v>#REF!</v>
      </c>
      <c r="B459" t="s">
        <v>4281</v>
      </c>
      <c r="C459" t="s">
        <v>2964</v>
      </c>
      <c r="D459" t="s">
        <v>1264</v>
      </c>
      <c r="E459" t="s">
        <v>682</v>
      </c>
      <c r="F459" t="s">
        <v>1255</v>
      </c>
      <c r="G459" s="3"/>
      <c r="I459" s="3">
        <v>44569</v>
      </c>
    </row>
    <row r="460" spans="1:9">
      <c r="A460" t="e">
        <f t="shared" si="7"/>
        <v>#REF!</v>
      </c>
      <c r="B460" t="s">
        <v>4259</v>
      </c>
      <c r="C460" t="s">
        <v>2886</v>
      </c>
      <c r="D460" t="s">
        <v>205</v>
      </c>
      <c r="E460" t="s">
        <v>682</v>
      </c>
      <c r="F460" t="s">
        <v>1255</v>
      </c>
      <c r="G460" s="3"/>
      <c r="I460" s="3">
        <v>44618</v>
      </c>
    </row>
    <row r="461" spans="1:9">
      <c r="A461" t="e">
        <f t="shared" si="7"/>
        <v>#REF!</v>
      </c>
      <c r="B461" t="s">
        <v>7923</v>
      </c>
      <c r="C461" t="s">
        <v>1502</v>
      </c>
      <c r="D461" t="s">
        <v>205</v>
      </c>
      <c r="E461" t="s">
        <v>682</v>
      </c>
      <c r="F461" t="s">
        <v>1255</v>
      </c>
      <c r="G461" s="3"/>
      <c r="I461" s="3">
        <v>44565</v>
      </c>
    </row>
    <row r="462" spans="1:9">
      <c r="A462" t="e">
        <f t="shared" si="7"/>
        <v>#REF!</v>
      </c>
      <c r="B462" t="s">
        <v>7924</v>
      </c>
      <c r="C462" t="s">
        <v>1277</v>
      </c>
      <c r="D462" t="s">
        <v>205</v>
      </c>
      <c r="E462" t="s">
        <v>682</v>
      </c>
      <c r="F462" t="s">
        <v>1255</v>
      </c>
      <c r="G462" s="3"/>
      <c r="H462" s="3">
        <v>44551</v>
      </c>
    </row>
    <row r="463" spans="1:9">
      <c r="A463" t="e">
        <f t="shared" si="7"/>
        <v>#REF!</v>
      </c>
      <c r="B463" t="s">
        <v>7925</v>
      </c>
      <c r="C463" t="s">
        <v>3212</v>
      </c>
      <c r="D463" t="s">
        <v>205</v>
      </c>
      <c r="E463" t="s">
        <v>682</v>
      </c>
      <c r="F463" t="s">
        <v>1255</v>
      </c>
      <c r="G463" s="3"/>
      <c r="H463" s="3">
        <v>44551</v>
      </c>
    </row>
    <row r="464" spans="1:9">
      <c r="A464" t="e">
        <f t="shared" si="7"/>
        <v>#REF!</v>
      </c>
      <c r="B464" t="s">
        <v>4270</v>
      </c>
      <c r="C464" t="s">
        <v>1828</v>
      </c>
      <c r="D464" t="s">
        <v>205</v>
      </c>
      <c r="E464" t="s">
        <v>682</v>
      </c>
      <c r="F464" t="s">
        <v>1255</v>
      </c>
      <c r="G464" s="3"/>
      <c r="I464" s="3">
        <v>44632</v>
      </c>
    </row>
    <row r="465" spans="1:9">
      <c r="A465" t="e">
        <f t="shared" si="7"/>
        <v>#REF!</v>
      </c>
      <c r="B465" t="s">
        <v>4248</v>
      </c>
      <c r="C465" t="s">
        <v>2343</v>
      </c>
      <c r="D465" t="s">
        <v>205</v>
      </c>
      <c r="E465" t="s">
        <v>682</v>
      </c>
      <c r="F465" t="s">
        <v>1255</v>
      </c>
      <c r="G465" s="3"/>
      <c r="I465" s="3">
        <v>44586</v>
      </c>
    </row>
    <row r="466" spans="1:9">
      <c r="A466" t="e">
        <f t="shared" si="7"/>
        <v>#REF!</v>
      </c>
      <c r="B466" t="s">
        <v>7926</v>
      </c>
      <c r="C466" t="s">
        <v>2914</v>
      </c>
      <c r="D466" t="s">
        <v>205</v>
      </c>
      <c r="E466" t="s">
        <v>682</v>
      </c>
      <c r="F466" t="s">
        <v>1255</v>
      </c>
      <c r="G466" s="3"/>
      <c r="I466" s="3">
        <v>44565</v>
      </c>
    </row>
    <row r="467" spans="1:9">
      <c r="A467" t="e">
        <f t="shared" si="7"/>
        <v>#REF!</v>
      </c>
      <c r="B467" t="s">
        <v>2996</v>
      </c>
      <c r="C467" t="s">
        <v>2997</v>
      </c>
      <c r="D467" t="s">
        <v>205</v>
      </c>
      <c r="E467" t="s">
        <v>682</v>
      </c>
      <c r="F467" t="s">
        <v>1255</v>
      </c>
      <c r="G467" s="3"/>
      <c r="H467" s="3">
        <v>44541</v>
      </c>
    </row>
    <row r="468" spans="1:9">
      <c r="A468" t="e">
        <f t="shared" si="7"/>
        <v>#REF!</v>
      </c>
      <c r="B468" t="s">
        <v>3308</v>
      </c>
      <c r="C468" t="s">
        <v>3309</v>
      </c>
      <c r="D468" t="s">
        <v>1264</v>
      </c>
      <c r="E468" t="s">
        <v>682</v>
      </c>
      <c r="F468" t="s">
        <v>1255</v>
      </c>
      <c r="G468" s="3"/>
      <c r="H468" s="3">
        <v>44474</v>
      </c>
    </row>
    <row r="469" spans="1:9">
      <c r="A469" t="e">
        <f t="shared" si="7"/>
        <v>#REF!</v>
      </c>
      <c r="B469" t="s">
        <v>3390</v>
      </c>
      <c r="C469" t="s">
        <v>3391</v>
      </c>
      <c r="D469" t="s">
        <v>1264</v>
      </c>
      <c r="E469" t="s">
        <v>682</v>
      </c>
      <c r="F469" t="s">
        <v>1255</v>
      </c>
      <c r="G469" s="3"/>
      <c r="H469" s="3">
        <v>44485</v>
      </c>
    </row>
    <row r="470" spans="1:9">
      <c r="A470" t="e">
        <f t="shared" si="7"/>
        <v>#REF!</v>
      </c>
      <c r="B470" t="s">
        <v>2266</v>
      </c>
      <c r="C470" t="s">
        <v>2267</v>
      </c>
      <c r="D470" t="s">
        <v>1264</v>
      </c>
      <c r="E470" t="s">
        <v>682</v>
      </c>
      <c r="F470" t="s">
        <v>1255</v>
      </c>
      <c r="G470" s="3"/>
      <c r="H470" s="3">
        <v>44485</v>
      </c>
    </row>
    <row r="471" spans="1:9">
      <c r="A471" t="e">
        <f t="shared" si="7"/>
        <v>#REF!</v>
      </c>
      <c r="B471" t="s">
        <v>7329</v>
      </c>
      <c r="C471" t="s">
        <v>7330</v>
      </c>
      <c r="D471" t="s">
        <v>1264</v>
      </c>
      <c r="E471" t="s">
        <v>682</v>
      </c>
      <c r="F471" t="s">
        <v>1255</v>
      </c>
      <c r="G471" s="3"/>
      <c r="I471" s="3">
        <v>44572</v>
      </c>
    </row>
    <row r="472" spans="1:9">
      <c r="A472" t="e">
        <f t="shared" si="7"/>
        <v>#REF!</v>
      </c>
      <c r="B472" t="s">
        <v>4222</v>
      </c>
      <c r="C472" t="s">
        <v>3163</v>
      </c>
      <c r="D472" t="s">
        <v>1264</v>
      </c>
      <c r="E472" t="s">
        <v>682</v>
      </c>
      <c r="F472" t="s">
        <v>1255</v>
      </c>
      <c r="G472" s="3"/>
      <c r="I472" s="3">
        <v>44621</v>
      </c>
    </row>
    <row r="473" spans="1:9">
      <c r="A473" t="e">
        <f t="shared" si="7"/>
        <v>#REF!</v>
      </c>
      <c r="B473" t="s">
        <v>7491</v>
      </c>
      <c r="C473" t="s">
        <v>7492</v>
      </c>
      <c r="D473" t="s">
        <v>205</v>
      </c>
      <c r="E473" t="s">
        <v>682</v>
      </c>
      <c r="F473" t="s">
        <v>1255</v>
      </c>
      <c r="G473" s="3"/>
      <c r="H473" s="3">
        <v>44324</v>
      </c>
    </row>
    <row r="474" spans="1:9">
      <c r="A474" t="e">
        <f t="shared" si="7"/>
        <v>#REF!</v>
      </c>
      <c r="B474" t="s">
        <v>7466</v>
      </c>
      <c r="C474" t="s">
        <v>2329</v>
      </c>
      <c r="D474" t="s">
        <v>205</v>
      </c>
      <c r="E474" t="s">
        <v>682</v>
      </c>
      <c r="F474" t="s">
        <v>1255</v>
      </c>
      <c r="G474" s="3"/>
      <c r="H474" s="3">
        <v>44343</v>
      </c>
    </row>
    <row r="475" spans="1:9">
      <c r="A475" t="e">
        <f t="shared" si="7"/>
        <v>#REF!</v>
      </c>
      <c r="B475" t="s">
        <v>7927</v>
      </c>
      <c r="C475" t="s">
        <v>7928</v>
      </c>
      <c r="D475" t="s">
        <v>205</v>
      </c>
      <c r="E475" t="s">
        <v>682</v>
      </c>
      <c r="F475" t="s">
        <v>1255</v>
      </c>
      <c r="G475" s="3"/>
      <c r="H475" s="3">
        <v>44324</v>
      </c>
    </row>
    <row r="476" spans="1:9">
      <c r="A476" t="e">
        <f t="shared" si="7"/>
        <v>#REF!</v>
      </c>
      <c r="B476" t="s">
        <v>7469</v>
      </c>
      <c r="C476" t="s">
        <v>2311</v>
      </c>
      <c r="D476" t="s">
        <v>205</v>
      </c>
      <c r="E476" t="s">
        <v>682</v>
      </c>
      <c r="F476" t="s">
        <v>1255</v>
      </c>
      <c r="G476" s="3"/>
      <c r="H476" s="3">
        <v>44324</v>
      </c>
    </row>
    <row r="477" spans="1:9">
      <c r="A477" t="e">
        <f t="shared" si="7"/>
        <v>#REF!</v>
      </c>
      <c r="B477" t="s">
        <v>7464</v>
      </c>
      <c r="C477" t="s">
        <v>7465</v>
      </c>
      <c r="D477" t="s">
        <v>205</v>
      </c>
      <c r="E477" t="s">
        <v>682</v>
      </c>
      <c r="F477" t="s">
        <v>1255</v>
      </c>
      <c r="G477" s="3"/>
      <c r="H477" s="3">
        <v>44324</v>
      </c>
    </row>
    <row r="478" spans="1:9">
      <c r="A478" t="e">
        <f t="shared" si="7"/>
        <v>#REF!</v>
      </c>
      <c r="B478" t="s">
        <v>7463</v>
      </c>
      <c r="C478" t="s">
        <v>6986</v>
      </c>
      <c r="D478" t="s">
        <v>205</v>
      </c>
      <c r="E478" t="s">
        <v>682</v>
      </c>
      <c r="F478" t="s">
        <v>1255</v>
      </c>
      <c r="G478" s="3"/>
      <c r="H478" s="3">
        <v>44324</v>
      </c>
    </row>
    <row r="479" spans="1:9" s="6" customFormat="1">
      <c r="A479" s="6" t="e">
        <f t="shared" si="7"/>
        <v>#REF!</v>
      </c>
      <c r="B479" s="6" t="s">
        <v>7929</v>
      </c>
      <c r="C479" s="6" t="s">
        <v>7930</v>
      </c>
      <c r="D479" s="6" t="s">
        <v>205</v>
      </c>
      <c r="E479" s="6" t="s">
        <v>682</v>
      </c>
      <c r="F479" s="6" t="s">
        <v>1255</v>
      </c>
      <c r="G479" s="7" t="e">
        <v>#N/A</v>
      </c>
      <c r="H479" s="7" t="e">
        <v>#N/A</v>
      </c>
      <c r="I479" s="7" t="e">
        <v>#N/A</v>
      </c>
    </row>
    <row r="480" spans="1:9">
      <c r="A480" t="e">
        <f t="shared" si="7"/>
        <v>#REF!</v>
      </c>
      <c r="B480" t="s">
        <v>7539</v>
      </c>
      <c r="C480" t="s">
        <v>3272</v>
      </c>
      <c r="D480" t="s">
        <v>205</v>
      </c>
      <c r="E480" t="s">
        <v>682</v>
      </c>
      <c r="F480" t="s">
        <v>1255</v>
      </c>
      <c r="G480" s="3"/>
      <c r="I480" s="3">
        <v>44611</v>
      </c>
    </row>
    <row r="481" spans="1:9">
      <c r="A481" t="e">
        <f t="shared" si="7"/>
        <v>#REF!</v>
      </c>
      <c r="B481" t="s">
        <v>4082</v>
      </c>
      <c r="C481" t="s">
        <v>3548</v>
      </c>
      <c r="D481" t="s">
        <v>205</v>
      </c>
      <c r="E481" t="s">
        <v>682</v>
      </c>
      <c r="F481" t="s">
        <v>1255</v>
      </c>
      <c r="G481" s="3" t="e">
        <v>#N/A</v>
      </c>
      <c r="H481" s="3">
        <v>44327</v>
      </c>
      <c r="I481" s="3" t="e">
        <v>#N/A</v>
      </c>
    </row>
    <row r="482" spans="1:9">
      <c r="A482" t="e">
        <f t="shared" si="7"/>
        <v>#REF!</v>
      </c>
      <c r="B482" t="s">
        <v>4210</v>
      </c>
      <c r="C482" t="s">
        <v>1679</v>
      </c>
      <c r="D482" t="s">
        <v>205</v>
      </c>
      <c r="E482" t="s">
        <v>682</v>
      </c>
      <c r="F482" t="s">
        <v>1255</v>
      </c>
      <c r="G482" s="3"/>
      <c r="I482" s="3">
        <v>44583</v>
      </c>
    </row>
    <row r="483" spans="1:9">
      <c r="A483" t="e">
        <f t="shared" si="7"/>
        <v>#REF!</v>
      </c>
      <c r="B483" t="s">
        <v>4087</v>
      </c>
      <c r="C483" t="s">
        <v>1988</v>
      </c>
      <c r="D483" t="s">
        <v>205</v>
      </c>
      <c r="E483" t="s">
        <v>682</v>
      </c>
      <c r="F483" t="s">
        <v>1255</v>
      </c>
      <c r="G483" s="3"/>
      <c r="H483" s="3">
        <v>44343</v>
      </c>
    </row>
    <row r="484" spans="1:9">
      <c r="A484" t="e">
        <f t="shared" si="7"/>
        <v>#REF!</v>
      </c>
      <c r="B484" t="s">
        <v>7553</v>
      </c>
      <c r="C484" t="s">
        <v>2859</v>
      </c>
      <c r="D484" t="s">
        <v>205</v>
      </c>
      <c r="E484" t="s">
        <v>682</v>
      </c>
      <c r="F484" t="s">
        <v>1255</v>
      </c>
      <c r="G484" s="3"/>
      <c r="I484" s="3">
        <v>44569</v>
      </c>
    </row>
    <row r="485" spans="1:9">
      <c r="A485" t="e">
        <f t="shared" si="7"/>
        <v>#REF!</v>
      </c>
      <c r="B485" t="s">
        <v>7548</v>
      </c>
      <c r="C485" t="s">
        <v>3447</v>
      </c>
      <c r="D485" t="s">
        <v>205</v>
      </c>
      <c r="E485" t="s">
        <v>682</v>
      </c>
      <c r="F485" t="s">
        <v>1255</v>
      </c>
      <c r="G485" s="3"/>
      <c r="I485" s="3">
        <v>44562</v>
      </c>
    </row>
    <row r="486" spans="1:9">
      <c r="A486" t="e">
        <f t="shared" si="7"/>
        <v>#REF!</v>
      </c>
      <c r="B486" t="s">
        <v>7551</v>
      </c>
      <c r="C486" t="s">
        <v>2050</v>
      </c>
      <c r="D486" t="s">
        <v>205</v>
      </c>
      <c r="E486" t="s">
        <v>682</v>
      </c>
      <c r="F486" t="s">
        <v>1255</v>
      </c>
      <c r="G486" s="3"/>
      <c r="I486" s="3">
        <v>44562</v>
      </c>
    </row>
    <row r="487" spans="1:9">
      <c r="A487" t="e">
        <f t="shared" si="7"/>
        <v>#REF!</v>
      </c>
      <c r="B487" t="s">
        <v>7460</v>
      </c>
      <c r="C487" t="s">
        <v>5289</v>
      </c>
      <c r="D487" t="s">
        <v>1264</v>
      </c>
      <c r="E487" t="s">
        <v>682</v>
      </c>
      <c r="F487" t="s">
        <v>1255</v>
      </c>
      <c r="G487" s="3"/>
      <c r="H487" s="3">
        <v>44331</v>
      </c>
    </row>
    <row r="488" spans="1:9">
      <c r="A488" t="e">
        <f t="shared" si="7"/>
        <v>#REF!</v>
      </c>
      <c r="B488" t="s">
        <v>7552</v>
      </c>
      <c r="C488" t="s">
        <v>2850</v>
      </c>
      <c r="D488" t="s">
        <v>1264</v>
      </c>
      <c r="E488" t="s">
        <v>682</v>
      </c>
      <c r="F488" t="s">
        <v>1255</v>
      </c>
      <c r="G488" s="3"/>
      <c r="H488" s="3">
        <v>44334</v>
      </c>
    </row>
    <row r="489" spans="1:9">
      <c r="A489" t="e">
        <f t="shared" si="7"/>
        <v>#REF!</v>
      </c>
      <c r="B489" t="s">
        <v>2470</v>
      </c>
      <c r="C489" t="s">
        <v>2471</v>
      </c>
      <c r="D489" t="s">
        <v>1367</v>
      </c>
      <c r="E489" t="s">
        <v>328</v>
      </c>
      <c r="F489" t="s">
        <v>1255</v>
      </c>
      <c r="G489" s="3"/>
      <c r="I489" s="3">
        <v>44597</v>
      </c>
    </row>
    <row r="490" spans="1:9">
      <c r="A490" t="e">
        <f t="shared" si="7"/>
        <v>#REF!</v>
      </c>
      <c r="B490" t="s">
        <v>2029</v>
      </c>
      <c r="C490" t="s">
        <v>2030</v>
      </c>
      <c r="D490" t="s">
        <v>1367</v>
      </c>
      <c r="E490" t="s">
        <v>328</v>
      </c>
      <c r="F490" t="s">
        <v>1255</v>
      </c>
      <c r="G490" s="3"/>
      <c r="I490" s="3">
        <v>44579</v>
      </c>
    </row>
    <row r="491" spans="1:9" s="6" customFormat="1">
      <c r="A491" s="6" t="e">
        <f t="shared" si="7"/>
        <v>#REF!</v>
      </c>
      <c r="B491" s="6" t="s">
        <v>7931</v>
      </c>
      <c r="C491" s="6" t="s">
        <v>7932</v>
      </c>
      <c r="D491" s="6" t="s">
        <v>1367</v>
      </c>
      <c r="E491" s="6" t="s">
        <v>328</v>
      </c>
      <c r="F491" s="6" t="s">
        <v>1255</v>
      </c>
      <c r="G491" s="7" t="e">
        <v>#N/A</v>
      </c>
      <c r="H491" s="7" t="e">
        <v>#N/A</v>
      </c>
      <c r="I491" s="7" t="e">
        <v>#N/A</v>
      </c>
    </row>
    <row r="492" spans="1:9">
      <c r="A492" t="e">
        <f t="shared" si="7"/>
        <v>#REF!</v>
      </c>
      <c r="B492" t="s">
        <v>3257</v>
      </c>
      <c r="C492" t="s">
        <v>3258</v>
      </c>
      <c r="D492" t="s">
        <v>1367</v>
      </c>
      <c r="E492" t="s">
        <v>328</v>
      </c>
      <c r="F492" t="s">
        <v>1255</v>
      </c>
      <c r="G492" s="3"/>
      <c r="H492" s="3">
        <v>44327</v>
      </c>
    </row>
    <row r="493" spans="1:9">
      <c r="A493" t="e">
        <f t="shared" si="7"/>
        <v>#REF!</v>
      </c>
      <c r="B493" t="s">
        <v>4088</v>
      </c>
      <c r="C493" t="s">
        <v>3527</v>
      </c>
      <c r="D493" t="s">
        <v>205</v>
      </c>
      <c r="E493" t="s">
        <v>682</v>
      </c>
      <c r="F493" t="s">
        <v>1255</v>
      </c>
      <c r="G493" s="3"/>
      <c r="H493" s="3">
        <v>44341</v>
      </c>
    </row>
    <row r="494" spans="1:9">
      <c r="A494" t="e">
        <f t="shared" si="7"/>
        <v>#REF!</v>
      </c>
      <c r="B494" t="s">
        <v>7529</v>
      </c>
      <c r="C494" t="s">
        <v>1776</v>
      </c>
      <c r="D494" t="s">
        <v>205</v>
      </c>
      <c r="E494" t="s">
        <v>682</v>
      </c>
      <c r="F494" t="s">
        <v>1255</v>
      </c>
      <c r="G494" s="3"/>
      <c r="H494" s="3">
        <v>44551</v>
      </c>
    </row>
    <row r="495" spans="1:9" s="6" customFormat="1">
      <c r="A495" s="6" t="e">
        <f t="shared" si="7"/>
        <v>#REF!</v>
      </c>
      <c r="B495" s="6" t="s">
        <v>7933</v>
      </c>
      <c r="C495" s="6" t="s">
        <v>7934</v>
      </c>
      <c r="D495" s="6" t="s">
        <v>205</v>
      </c>
      <c r="E495" s="6" t="s">
        <v>682</v>
      </c>
      <c r="F495" s="6" t="s">
        <v>1255</v>
      </c>
      <c r="G495" s="7" t="e">
        <v>#N/A</v>
      </c>
      <c r="H495" s="7" t="e">
        <v>#N/A</v>
      </c>
      <c r="I495" s="7" t="e">
        <v>#N/A</v>
      </c>
    </row>
    <row r="496" spans="1:9">
      <c r="A496" t="e">
        <f t="shared" si="7"/>
        <v>#REF!</v>
      </c>
      <c r="B496" t="s">
        <v>4282</v>
      </c>
      <c r="C496" t="s">
        <v>2317</v>
      </c>
      <c r="D496" t="s">
        <v>205</v>
      </c>
      <c r="E496" t="s">
        <v>682</v>
      </c>
      <c r="F496" t="s">
        <v>1255</v>
      </c>
      <c r="G496" s="3"/>
      <c r="I496" s="3">
        <v>44639</v>
      </c>
    </row>
    <row r="497" spans="1:9">
      <c r="A497" t="e">
        <f t="shared" si="7"/>
        <v>#REF!</v>
      </c>
      <c r="B497" t="s">
        <v>7560</v>
      </c>
      <c r="C497" t="s">
        <v>2339</v>
      </c>
      <c r="D497" t="s">
        <v>205</v>
      </c>
      <c r="E497" t="s">
        <v>682</v>
      </c>
      <c r="F497" t="s">
        <v>1255</v>
      </c>
      <c r="G497" s="3"/>
      <c r="H497" s="3">
        <v>44348</v>
      </c>
    </row>
    <row r="498" spans="1:9">
      <c r="A498" t="e">
        <f t="shared" si="7"/>
        <v>#REF!</v>
      </c>
      <c r="B498" t="s">
        <v>4017</v>
      </c>
      <c r="C498" t="s">
        <v>2689</v>
      </c>
      <c r="D498" t="s">
        <v>2673</v>
      </c>
      <c r="E498" t="s">
        <v>386</v>
      </c>
      <c r="F498" t="s">
        <v>1255</v>
      </c>
      <c r="G498" s="3"/>
      <c r="I498" s="3">
        <v>44597</v>
      </c>
    </row>
    <row r="499" spans="1:9">
      <c r="A499" t="e">
        <f t="shared" si="7"/>
        <v>#REF!</v>
      </c>
      <c r="B499" t="s">
        <v>4271</v>
      </c>
      <c r="C499" t="s">
        <v>2303</v>
      </c>
      <c r="D499" t="s">
        <v>205</v>
      </c>
      <c r="E499" t="s">
        <v>682</v>
      </c>
      <c r="F499" t="s">
        <v>1255</v>
      </c>
      <c r="G499" s="3"/>
      <c r="H499" s="3">
        <v>44352</v>
      </c>
    </row>
    <row r="500" spans="1:9">
      <c r="A500" t="e">
        <f t="shared" si="7"/>
        <v>#REF!</v>
      </c>
      <c r="B500" t="s">
        <v>7561</v>
      </c>
      <c r="C500" t="s">
        <v>7562</v>
      </c>
      <c r="D500" t="s">
        <v>205</v>
      </c>
      <c r="E500" t="s">
        <v>682</v>
      </c>
      <c r="F500" t="s">
        <v>1255</v>
      </c>
      <c r="G500" s="3"/>
      <c r="H500" s="3">
        <v>44352</v>
      </c>
    </row>
    <row r="501" spans="1:9">
      <c r="A501" t="e">
        <f t="shared" si="7"/>
        <v>#REF!</v>
      </c>
      <c r="B501" t="s">
        <v>2865</v>
      </c>
      <c r="C501" t="s">
        <v>2866</v>
      </c>
      <c r="D501" t="s">
        <v>1264</v>
      </c>
      <c r="E501" t="s">
        <v>682</v>
      </c>
      <c r="F501" t="s">
        <v>1255</v>
      </c>
      <c r="G501" s="3"/>
      <c r="H501" s="3">
        <v>44499</v>
      </c>
    </row>
    <row r="502" spans="1:9">
      <c r="A502" t="e">
        <f t="shared" si="7"/>
        <v>#REF!</v>
      </c>
      <c r="B502" t="s">
        <v>2609</v>
      </c>
      <c r="C502" t="s">
        <v>2610</v>
      </c>
      <c r="D502" t="s">
        <v>1264</v>
      </c>
      <c r="E502" t="s">
        <v>682</v>
      </c>
      <c r="F502" t="s">
        <v>1255</v>
      </c>
      <c r="G502" s="3"/>
      <c r="H502" s="3">
        <v>44555</v>
      </c>
    </row>
    <row r="503" spans="1:9">
      <c r="A503" t="e">
        <f t="shared" si="7"/>
        <v>#REF!</v>
      </c>
      <c r="B503" t="s">
        <v>3557</v>
      </c>
      <c r="C503" t="s">
        <v>3558</v>
      </c>
      <c r="D503" t="s">
        <v>1264</v>
      </c>
      <c r="E503" t="s">
        <v>682</v>
      </c>
      <c r="F503" t="s">
        <v>1255</v>
      </c>
      <c r="G503" s="3" t="e">
        <v>#N/A</v>
      </c>
      <c r="H503" s="3">
        <v>44310</v>
      </c>
      <c r="I503" s="3" t="e">
        <v>#N/A</v>
      </c>
    </row>
    <row r="504" spans="1:9">
      <c r="A504" t="e">
        <f t="shared" si="7"/>
        <v>#REF!</v>
      </c>
      <c r="B504" t="s">
        <v>1858</v>
      </c>
      <c r="C504" t="s">
        <v>1859</v>
      </c>
      <c r="D504" t="s">
        <v>1264</v>
      </c>
      <c r="E504" t="s">
        <v>682</v>
      </c>
      <c r="F504" t="s">
        <v>1255</v>
      </c>
      <c r="G504" s="3"/>
      <c r="I504" s="3">
        <v>44569</v>
      </c>
    </row>
    <row r="505" spans="1:9">
      <c r="A505" t="e">
        <f t="shared" si="7"/>
        <v>#REF!</v>
      </c>
      <c r="B505" t="s">
        <v>3593</v>
      </c>
      <c r="C505" t="s">
        <v>3594</v>
      </c>
      <c r="D505" t="s">
        <v>1264</v>
      </c>
      <c r="E505" t="s">
        <v>682</v>
      </c>
      <c r="F505" t="s">
        <v>1255</v>
      </c>
      <c r="G505" s="3"/>
      <c r="H505" s="3">
        <v>44474</v>
      </c>
    </row>
    <row r="506" spans="1:9">
      <c r="A506" t="e">
        <f t="shared" si="7"/>
        <v>#REF!</v>
      </c>
      <c r="B506" t="s">
        <v>4297</v>
      </c>
      <c r="C506" t="s">
        <v>4298</v>
      </c>
      <c r="D506" t="s">
        <v>205</v>
      </c>
      <c r="E506" t="s">
        <v>682</v>
      </c>
      <c r="F506" t="s">
        <v>1255</v>
      </c>
      <c r="G506" s="3"/>
      <c r="H506" s="3">
        <v>44460</v>
      </c>
    </row>
    <row r="507" spans="1:9">
      <c r="A507" t="e">
        <f t="shared" si="7"/>
        <v>#REF!</v>
      </c>
      <c r="B507" t="s">
        <v>3269</v>
      </c>
      <c r="C507" t="s">
        <v>3270</v>
      </c>
      <c r="D507" t="s">
        <v>205</v>
      </c>
      <c r="E507" t="s">
        <v>682</v>
      </c>
      <c r="F507" t="s">
        <v>1255</v>
      </c>
      <c r="G507" s="3"/>
      <c r="H507" s="3">
        <v>44460</v>
      </c>
    </row>
    <row r="508" spans="1:9">
      <c r="A508" t="e">
        <f t="shared" si="7"/>
        <v>#REF!</v>
      </c>
      <c r="B508" t="s">
        <v>1268</v>
      </c>
      <c r="C508" t="s">
        <v>1269</v>
      </c>
      <c r="D508" t="s">
        <v>205</v>
      </c>
      <c r="E508" t="s">
        <v>682</v>
      </c>
      <c r="F508" t="s">
        <v>1255</v>
      </c>
      <c r="G508" s="3"/>
      <c r="H508" s="3">
        <v>44506</v>
      </c>
    </row>
    <row r="509" spans="1:9">
      <c r="A509" t="e">
        <f t="shared" si="7"/>
        <v>#REF!</v>
      </c>
      <c r="B509" t="s">
        <v>2104</v>
      </c>
      <c r="C509" t="s">
        <v>2105</v>
      </c>
      <c r="D509" t="s">
        <v>205</v>
      </c>
      <c r="E509" t="s">
        <v>682</v>
      </c>
      <c r="F509" t="s">
        <v>1255</v>
      </c>
      <c r="G509" s="3"/>
      <c r="I509" s="3">
        <v>44614</v>
      </c>
    </row>
    <row r="510" spans="1:9">
      <c r="A510" t="e">
        <f t="shared" si="7"/>
        <v>#REF!</v>
      </c>
      <c r="B510" t="s">
        <v>3231</v>
      </c>
      <c r="C510" t="s">
        <v>3232</v>
      </c>
      <c r="D510" t="s">
        <v>1264</v>
      </c>
      <c r="E510" t="s">
        <v>682</v>
      </c>
      <c r="F510" t="s">
        <v>1255</v>
      </c>
      <c r="G510" s="3"/>
      <c r="H510" s="3">
        <v>44548</v>
      </c>
    </row>
    <row r="511" spans="1:9">
      <c r="A511" t="e">
        <f t="shared" si="7"/>
        <v>#REF!</v>
      </c>
      <c r="B511" t="s">
        <v>4284</v>
      </c>
      <c r="C511" t="s">
        <v>2351</v>
      </c>
      <c r="D511" t="s">
        <v>205</v>
      </c>
      <c r="E511" t="s">
        <v>682</v>
      </c>
      <c r="F511" t="s">
        <v>1255</v>
      </c>
      <c r="G511" s="3" t="e">
        <v>#N/A</v>
      </c>
      <c r="H511" s="3">
        <v>44352</v>
      </c>
      <c r="I511" s="3" t="e">
        <v>#N/A</v>
      </c>
    </row>
    <row r="512" spans="1:9">
      <c r="A512" t="e">
        <f t="shared" si="7"/>
        <v>#REF!</v>
      </c>
      <c r="B512" t="s">
        <v>4266</v>
      </c>
      <c r="C512" t="s">
        <v>1473</v>
      </c>
      <c r="D512" t="s">
        <v>205</v>
      </c>
      <c r="E512" t="s">
        <v>682</v>
      </c>
      <c r="F512" t="s">
        <v>1255</v>
      </c>
      <c r="G512" s="3"/>
      <c r="I512" s="3">
        <v>44569</v>
      </c>
    </row>
    <row r="513" spans="1:9">
      <c r="A513" t="e">
        <f t="shared" si="7"/>
        <v>#REF!</v>
      </c>
      <c r="B513" t="s">
        <v>4239</v>
      </c>
      <c r="C513" t="s">
        <v>2321</v>
      </c>
      <c r="D513" t="s">
        <v>1264</v>
      </c>
      <c r="E513" t="s">
        <v>682</v>
      </c>
      <c r="F513" t="s">
        <v>1255</v>
      </c>
      <c r="G513" s="3"/>
      <c r="H513" s="3">
        <v>44352</v>
      </c>
    </row>
    <row r="514" spans="1:9">
      <c r="A514" t="e">
        <f t="shared" si="7"/>
        <v>#REF!</v>
      </c>
      <c r="B514" t="s">
        <v>7535</v>
      </c>
      <c r="C514" t="s">
        <v>2999</v>
      </c>
      <c r="D514" t="s">
        <v>205</v>
      </c>
      <c r="E514" t="s">
        <v>682</v>
      </c>
      <c r="F514" t="s">
        <v>1255</v>
      </c>
      <c r="G514" s="3"/>
      <c r="H514" s="3">
        <v>44394</v>
      </c>
    </row>
    <row r="515" spans="1:9">
      <c r="A515" t="e">
        <f t="shared" si="7"/>
        <v>#REF!</v>
      </c>
      <c r="B515" t="s">
        <v>4224</v>
      </c>
      <c r="C515" t="s">
        <v>2325</v>
      </c>
      <c r="D515" t="s">
        <v>1264</v>
      </c>
      <c r="E515" t="s">
        <v>682</v>
      </c>
      <c r="F515" t="s">
        <v>1255</v>
      </c>
      <c r="G515" s="3"/>
      <c r="H515" s="3">
        <v>44359</v>
      </c>
    </row>
    <row r="516" spans="1:9">
      <c r="A516" t="e">
        <f t="shared" si="7"/>
        <v>#REF!</v>
      </c>
      <c r="B516" t="s">
        <v>4290</v>
      </c>
      <c r="C516" t="s">
        <v>3035</v>
      </c>
      <c r="D516" t="s">
        <v>1264</v>
      </c>
      <c r="E516" t="s">
        <v>682</v>
      </c>
      <c r="F516" t="s">
        <v>1255</v>
      </c>
      <c r="G516" s="3"/>
      <c r="H516" s="3">
        <v>44359</v>
      </c>
    </row>
    <row r="517" spans="1:9">
      <c r="A517" t="e">
        <f t="shared" ref="A517:A580" si="8">A516+1</f>
        <v>#REF!</v>
      </c>
      <c r="B517" t="s">
        <v>7544</v>
      </c>
      <c r="C517" t="s">
        <v>3003</v>
      </c>
      <c r="D517" t="s">
        <v>1264</v>
      </c>
      <c r="E517" t="s">
        <v>682</v>
      </c>
      <c r="F517" t="s">
        <v>1255</v>
      </c>
      <c r="G517" s="3"/>
      <c r="H517" s="3">
        <v>44359</v>
      </c>
    </row>
    <row r="518" spans="1:9">
      <c r="A518" t="e">
        <f t="shared" si="8"/>
        <v>#REF!</v>
      </c>
      <c r="B518" t="s">
        <v>3466</v>
      </c>
      <c r="C518" t="s">
        <v>3467</v>
      </c>
      <c r="D518" t="s">
        <v>1386</v>
      </c>
      <c r="E518" t="s">
        <v>328</v>
      </c>
      <c r="F518" t="s">
        <v>1255</v>
      </c>
      <c r="G518" s="3"/>
      <c r="H518" s="3">
        <v>44275</v>
      </c>
    </row>
    <row r="519" spans="1:9">
      <c r="A519" t="e">
        <f t="shared" si="8"/>
        <v>#REF!</v>
      </c>
      <c r="B519" t="s">
        <v>2041</v>
      </c>
      <c r="C519" t="s">
        <v>2042</v>
      </c>
      <c r="D519" t="s">
        <v>1418</v>
      </c>
      <c r="E519" t="s">
        <v>328</v>
      </c>
      <c r="F519" t="s">
        <v>1255</v>
      </c>
      <c r="G519" s="3"/>
      <c r="I519" s="3">
        <v>44576</v>
      </c>
    </row>
    <row r="520" spans="1:9">
      <c r="A520" t="e">
        <f t="shared" si="8"/>
        <v>#REF!</v>
      </c>
      <c r="B520" t="s">
        <v>2515</v>
      </c>
      <c r="C520" t="s">
        <v>2516</v>
      </c>
      <c r="D520" t="s">
        <v>1418</v>
      </c>
      <c r="E520" t="s">
        <v>328</v>
      </c>
      <c r="F520" t="s">
        <v>1255</v>
      </c>
      <c r="G520" s="3"/>
      <c r="I520" s="3">
        <v>44576</v>
      </c>
    </row>
    <row r="521" spans="1:9">
      <c r="A521" t="e">
        <f t="shared" si="8"/>
        <v>#REF!</v>
      </c>
      <c r="B521" t="s">
        <v>2517</v>
      </c>
      <c r="C521" t="s">
        <v>2518</v>
      </c>
      <c r="D521" t="s">
        <v>1367</v>
      </c>
      <c r="E521" t="s">
        <v>328</v>
      </c>
      <c r="F521" t="s">
        <v>1255</v>
      </c>
      <c r="G521" s="3"/>
      <c r="I521" s="3">
        <v>44628</v>
      </c>
    </row>
    <row r="522" spans="1:9">
      <c r="A522" t="e">
        <f t="shared" si="8"/>
        <v>#REF!</v>
      </c>
      <c r="B522" t="s">
        <v>7541</v>
      </c>
      <c r="C522" t="s">
        <v>7542</v>
      </c>
      <c r="D522" t="s">
        <v>205</v>
      </c>
      <c r="E522" t="s">
        <v>682</v>
      </c>
      <c r="F522" t="s">
        <v>1255</v>
      </c>
      <c r="G522" s="3"/>
      <c r="H522" s="3">
        <v>44369</v>
      </c>
    </row>
    <row r="523" spans="1:9">
      <c r="A523" t="e">
        <f t="shared" si="8"/>
        <v>#REF!</v>
      </c>
      <c r="B523" t="s">
        <v>4296</v>
      </c>
      <c r="C523" t="s">
        <v>2960</v>
      </c>
      <c r="D523" t="s">
        <v>205</v>
      </c>
      <c r="E523" t="s">
        <v>682</v>
      </c>
      <c r="F523" t="s">
        <v>1255</v>
      </c>
      <c r="G523" s="3"/>
      <c r="I523" s="3">
        <v>44639</v>
      </c>
    </row>
    <row r="524" spans="1:9">
      <c r="A524" t="e">
        <f t="shared" si="8"/>
        <v>#REF!</v>
      </c>
      <c r="B524" t="s">
        <v>7517</v>
      </c>
      <c r="C524" t="s">
        <v>7518</v>
      </c>
      <c r="D524" t="s">
        <v>205</v>
      </c>
      <c r="E524" t="s">
        <v>682</v>
      </c>
      <c r="F524" t="s">
        <v>1255</v>
      </c>
      <c r="G524" s="3"/>
      <c r="H524" s="3">
        <v>44369</v>
      </c>
    </row>
    <row r="525" spans="1:9">
      <c r="A525" t="e">
        <f t="shared" si="8"/>
        <v>#REF!</v>
      </c>
      <c r="B525" t="s">
        <v>7503</v>
      </c>
      <c r="C525" t="s">
        <v>1323</v>
      </c>
      <c r="D525" t="s">
        <v>205</v>
      </c>
      <c r="E525" t="s">
        <v>682</v>
      </c>
      <c r="F525" t="s">
        <v>1255</v>
      </c>
      <c r="G525" s="3"/>
      <c r="H525" s="3">
        <v>44369</v>
      </c>
    </row>
    <row r="526" spans="1:9">
      <c r="A526" t="e">
        <f t="shared" si="8"/>
        <v>#REF!</v>
      </c>
      <c r="B526" t="s">
        <v>7489</v>
      </c>
      <c r="C526" t="s">
        <v>3596</v>
      </c>
      <c r="D526" t="s">
        <v>1264</v>
      </c>
      <c r="E526" t="s">
        <v>682</v>
      </c>
      <c r="F526" t="s">
        <v>1255</v>
      </c>
      <c r="G526" s="3"/>
      <c r="H526" s="3">
        <v>44527</v>
      </c>
    </row>
    <row r="527" spans="1:9">
      <c r="A527" t="e">
        <f t="shared" si="8"/>
        <v>#REF!</v>
      </c>
      <c r="B527" t="s">
        <v>4206</v>
      </c>
      <c r="C527" t="s">
        <v>2966</v>
      </c>
      <c r="D527" t="s">
        <v>205</v>
      </c>
      <c r="E527" t="s">
        <v>682</v>
      </c>
      <c r="F527" t="s">
        <v>1255</v>
      </c>
      <c r="G527" s="3" t="e">
        <v>#N/A</v>
      </c>
      <c r="H527" s="3">
        <v>44369</v>
      </c>
      <c r="I527" s="3" t="e">
        <v>#N/A</v>
      </c>
    </row>
    <row r="528" spans="1:9">
      <c r="A528" t="e">
        <f t="shared" si="8"/>
        <v>#REF!</v>
      </c>
      <c r="B528" t="s">
        <v>7462</v>
      </c>
      <c r="C528" t="s">
        <v>5285</v>
      </c>
      <c r="D528" t="s">
        <v>205</v>
      </c>
      <c r="E528" t="s">
        <v>682</v>
      </c>
      <c r="F528" t="s">
        <v>1255</v>
      </c>
      <c r="G528" s="3"/>
      <c r="H528" s="3">
        <v>44369</v>
      </c>
    </row>
    <row r="529" spans="1:9">
      <c r="A529" t="e">
        <f t="shared" si="8"/>
        <v>#REF!</v>
      </c>
      <c r="B529" t="s">
        <v>4279</v>
      </c>
      <c r="C529" t="s">
        <v>3401</v>
      </c>
      <c r="D529" t="s">
        <v>205</v>
      </c>
      <c r="E529" t="s">
        <v>682</v>
      </c>
      <c r="F529" t="s">
        <v>1255</v>
      </c>
      <c r="G529" s="3"/>
      <c r="H529" s="3">
        <v>44369</v>
      </c>
    </row>
    <row r="530" spans="1:9">
      <c r="A530" t="e">
        <f t="shared" si="8"/>
        <v>#REF!</v>
      </c>
      <c r="B530" t="s">
        <v>7935</v>
      </c>
      <c r="C530" t="s">
        <v>7936</v>
      </c>
      <c r="D530" t="s">
        <v>205</v>
      </c>
      <c r="E530" t="s">
        <v>682</v>
      </c>
      <c r="F530" t="s">
        <v>1255</v>
      </c>
      <c r="G530" s="3" t="e">
        <v>#N/A</v>
      </c>
      <c r="H530" s="3">
        <v>44369</v>
      </c>
      <c r="I530" s="3" t="e">
        <v>#N/A</v>
      </c>
    </row>
    <row r="531" spans="1:9">
      <c r="A531" t="e">
        <f t="shared" si="8"/>
        <v>#REF!</v>
      </c>
      <c r="B531" t="s">
        <v>4184</v>
      </c>
      <c r="C531" t="s">
        <v>3413</v>
      </c>
      <c r="D531" t="s">
        <v>205</v>
      </c>
      <c r="E531" t="s">
        <v>682</v>
      </c>
      <c r="F531" t="s">
        <v>1255</v>
      </c>
      <c r="G531" s="3"/>
      <c r="H531" s="3">
        <v>44369</v>
      </c>
    </row>
    <row r="532" spans="1:9">
      <c r="A532" t="e">
        <f t="shared" si="8"/>
        <v>#REF!</v>
      </c>
      <c r="B532" t="s">
        <v>7545</v>
      </c>
      <c r="C532" t="s">
        <v>4723</v>
      </c>
      <c r="D532" t="s">
        <v>205</v>
      </c>
      <c r="E532" t="s">
        <v>682</v>
      </c>
      <c r="F532" t="s">
        <v>1255</v>
      </c>
      <c r="G532" s="3"/>
      <c r="H532" s="3">
        <v>44530</v>
      </c>
    </row>
    <row r="533" spans="1:9">
      <c r="A533" t="e">
        <f t="shared" si="8"/>
        <v>#REF!</v>
      </c>
      <c r="B533" t="s">
        <v>4255</v>
      </c>
      <c r="C533" t="s">
        <v>1620</v>
      </c>
      <c r="D533" t="s">
        <v>205</v>
      </c>
      <c r="E533" t="s">
        <v>682</v>
      </c>
      <c r="F533" t="s">
        <v>1255</v>
      </c>
      <c r="G533" s="3"/>
      <c r="I533" s="3">
        <v>44614</v>
      </c>
    </row>
    <row r="534" spans="1:9">
      <c r="A534" t="e">
        <f t="shared" si="8"/>
        <v>#REF!</v>
      </c>
      <c r="B534" t="s">
        <v>7571</v>
      </c>
      <c r="C534" t="s">
        <v>6971</v>
      </c>
      <c r="D534" t="s">
        <v>205</v>
      </c>
      <c r="E534" t="s">
        <v>682</v>
      </c>
      <c r="F534" t="s">
        <v>1255</v>
      </c>
      <c r="G534" s="3"/>
      <c r="H534" s="3">
        <v>44369</v>
      </c>
    </row>
    <row r="535" spans="1:9">
      <c r="A535" t="e">
        <f t="shared" si="8"/>
        <v>#REF!</v>
      </c>
      <c r="B535" t="s">
        <v>7558</v>
      </c>
      <c r="C535" t="s">
        <v>3562</v>
      </c>
      <c r="D535" t="s">
        <v>1264</v>
      </c>
      <c r="E535" t="s">
        <v>682</v>
      </c>
      <c r="F535" t="s">
        <v>1255</v>
      </c>
      <c r="G535" s="3"/>
      <c r="H535" s="3">
        <v>44369</v>
      </c>
    </row>
    <row r="536" spans="1:9">
      <c r="A536" t="e">
        <f t="shared" si="8"/>
        <v>#REF!</v>
      </c>
      <c r="B536" t="s">
        <v>7937</v>
      </c>
      <c r="C536" t="s">
        <v>7938</v>
      </c>
      <c r="D536" t="s">
        <v>205</v>
      </c>
      <c r="E536" t="s">
        <v>682</v>
      </c>
      <c r="F536" t="s">
        <v>1255</v>
      </c>
      <c r="G536" s="3"/>
      <c r="H536" s="3">
        <v>44369</v>
      </c>
    </row>
    <row r="537" spans="1:9">
      <c r="A537" t="e">
        <f t="shared" si="8"/>
        <v>#REF!</v>
      </c>
      <c r="B537" t="s">
        <v>7509</v>
      </c>
      <c r="C537" t="s">
        <v>7510</v>
      </c>
      <c r="D537" t="s">
        <v>205</v>
      </c>
      <c r="E537" t="s">
        <v>682</v>
      </c>
      <c r="F537" t="s">
        <v>1255</v>
      </c>
      <c r="G537" s="3" t="e">
        <v>#N/A</v>
      </c>
      <c r="H537" s="3">
        <v>44369</v>
      </c>
      <c r="I537" s="3" t="e">
        <v>#N/A</v>
      </c>
    </row>
    <row r="538" spans="1:9">
      <c r="A538" t="e">
        <f t="shared" si="8"/>
        <v>#REF!</v>
      </c>
      <c r="B538" t="s">
        <v>7564</v>
      </c>
      <c r="C538" t="s">
        <v>7565</v>
      </c>
      <c r="D538" t="s">
        <v>205</v>
      </c>
      <c r="E538" t="s">
        <v>682</v>
      </c>
      <c r="F538" t="s">
        <v>1255</v>
      </c>
      <c r="G538" s="3"/>
      <c r="H538" s="3">
        <v>44369</v>
      </c>
    </row>
    <row r="539" spans="1:9">
      <c r="A539" t="e">
        <f t="shared" si="8"/>
        <v>#REF!</v>
      </c>
      <c r="B539" t="s">
        <v>7569</v>
      </c>
      <c r="C539" t="s">
        <v>2263</v>
      </c>
      <c r="D539" t="s">
        <v>205</v>
      </c>
      <c r="E539" t="s">
        <v>682</v>
      </c>
      <c r="F539" t="s">
        <v>1255</v>
      </c>
      <c r="G539" s="3"/>
      <c r="H539" s="3">
        <v>44369</v>
      </c>
    </row>
    <row r="540" spans="1:9">
      <c r="A540" t="e">
        <f t="shared" si="8"/>
        <v>#REF!</v>
      </c>
      <c r="B540" t="s">
        <v>4208</v>
      </c>
      <c r="C540" t="s">
        <v>1931</v>
      </c>
      <c r="D540" t="s">
        <v>205</v>
      </c>
      <c r="E540" t="s">
        <v>682</v>
      </c>
      <c r="F540" t="s">
        <v>1255</v>
      </c>
      <c r="G540" s="3"/>
      <c r="H540" s="3">
        <v>44369</v>
      </c>
    </row>
    <row r="541" spans="1:9">
      <c r="A541" t="e">
        <f t="shared" si="8"/>
        <v>#REF!</v>
      </c>
      <c r="B541" t="s">
        <v>7392</v>
      </c>
      <c r="C541" t="s">
        <v>7391</v>
      </c>
      <c r="D541" t="s">
        <v>205</v>
      </c>
      <c r="E541" t="s">
        <v>682</v>
      </c>
      <c r="F541" t="s">
        <v>1255</v>
      </c>
      <c r="G541" s="3" t="e">
        <v>#N/A</v>
      </c>
      <c r="H541" s="3">
        <v>44369</v>
      </c>
      <c r="I541" s="3" t="e">
        <v>#N/A</v>
      </c>
    </row>
    <row r="542" spans="1:9">
      <c r="A542" t="e">
        <f t="shared" si="8"/>
        <v>#REF!</v>
      </c>
      <c r="B542" t="s">
        <v>7530</v>
      </c>
      <c r="C542" t="s">
        <v>3618</v>
      </c>
      <c r="D542" t="s">
        <v>205</v>
      </c>
      <c r="E542" t="s">
        <v>682</v>
      </c>
      <c r="F542" t="s">
        <v>1255</v>
      </c>
      <c r="G542" s="3" t="e">
        <v>#N/A</v>
      </c>
      <c r="H542" s="3">
        <v>44369</v>
      </c>
      <c r="I542" s="3" t="e">
        <v>#N/A</v>
      </c>
    </row>
    <row r="543" spans="1:9">
      <c r="A543" t="e">
        <f t="shared" si="8"/>
        <v>#REF!</v>
      </c>
      <c r="B543" t="s">
        <v>4280</v>
      </c>
      <c r="C543" t="s">
        <v>1393</v>
      </c>
      <c r="D543" t="s">
        <v>205</v>
      </c>
      <c r="E543" t="s">
        <v>682</v>
      </c>
      <c r="F543" t="s">
        <v>1255</v>
      </c>
      <c r="G543" s="3"/>
      <c r="H543" s="3">
        <v>44513</v>
      </c>
    </row>
    <row r="544" spans="1:9">
      <c r="A544" t="e">
        <f t="shared" si="8"/>
        <v>#REF!</v>
      </c>
      <c r="B544" t="s">
        <v>4181</v>
      </c>
      <c r="C544" t="s">
        <v>7939</v>
      </c>
      <c r="D544" t="s">
        <v>205</v>
      </c>
      <c r="E544" t="s">
        <v>682</v>
      </c>
      <c r="F544" t="s">
        <v>1255</v>
      </c>
      <c r="G544" s="3" t="e">
        <v>#N/A</v>
      </c>
      <c r="H544" s="3">
        <v>44471</v>
      </c>
      <c r="I544" s="3" t="e">
        <v>#N/A</v>
      </c>
    </row>
    <row r="545" spans="1:9">
      <c r="A545" t="e">
        <f t="shared" si="8"/>
        <v>#REF!</v>
      </c>
      <c r="B545" t="s">
        <v>4264</v>
      </c>
      <c r="C545" t="s">
        <v>2760</v>
      </c>
      <c r="D545" t="s">
        <v>205</v>
      </c>
      <c r="E545" t="s">
        <v>682</v>
      </c>
      <c r="F545" t="s">
        <v>1255</v>
      </c>
      <c r="G545" s="3"/>
      <c r="H545" s="3">
        <v>44408</v>
      </c>
    </row>
    <row r="546" spans="1:9">
      <c r="A546" t="e">
        <f t="shared" si="8"/>
        <v>#REF!</v>
      </c>
      <c r="B546" t="s">
        <v>4212</v>
      </c>
      <c r="C546" t="s">
        <v>2942</v>
      </c>
      <c r="D546" t="s">
        <v>205</v>
      </c>
      <c r="E546" t="s">
        <v>682</v>
      </c>
      <c r="F546" t="s">
        <v>1255</v>
      </c>
      <c r="G546" s="3"/>
      <c r="I546" s="3">
        <v>44562</v>
      </c>
    </row>
    <row r="547" spans="1:9">
      <c r="A547" t="e">
        <f t="shared" si="8"/>
        <v>#REF!</v>
      </c>
      <c r="B547" t="s">
        <v>4294</v>
      </c>
      <c r="C547" t="s">
        <v>1943</v>
      </c>
      <c r="D547" t="s">
        <v>205</v>
      </c>
      <c r="E547" t="s">
        <v>682</v>
      </c>
      <c r="F547" t="s">
        <v>1255</v>
      </c>
      <c r="G547" s="3"/>
      <c r="I547" s="3">
        <v>44642</v>
      </c>
    </row>
    <row r="548" spans="1:9">
      <c r="A548" t="e">
        <f t="shared" si="8"/>
        <v>#REF!</v>
      </c>
      <c r="B548" t="s">
        <v>7536</v>
      </c>
      <c r="C548" t="s">
        <v>1413</v>
      </c>
      <c r="D548" t="s">
        <v>205</v>
      </c>
      <c r="E548" t="s">
        <v>682</v>
      </c>
      <c r="F548" t="s">
        <v>1255</v>
      </c>
      <c r="G548" s="3"/>
      <c r="H548" s="3">
        <v>44373</v>
      </c>
    </row>
    <row r="549" spans="1:9">
      <c r="A549" t="e">
        <f t="shared" si="8"/>
        <v>#REF!</v>
      </c>
      <c r="B549" t="s">
        <v>4253</v>
      </c>
      <c r="C549" t="s">
        <v>3198</v>
      </c>
      <c r="D549" t="s">
        <v>205</v>
      </c>
      <c r="E549" t="s">
        <v>682</v>
      </c>
      <c r="F549" t="s">
        <v>1255</v>
      </c>
      <c r="G549" s="3"/>
      <c r="H549" s="3">
        <v>44373</v>
      </c>
    </row>
    <row r="550" spans="1:9">
      <c r="A550" t="e">
        <f t="shared" si="8"/>
        <v>#REF!</v>
      </c>
      <c r="B550" t="s">
        <v>4196</v>
      </c>
      <c r="C550" t="s">
        <v>2632</v>
      </c>
      <c r="D550" t="s">
        <v>1264</v>
      </c>
      <c r="E550" t="s">
        <v>682</v>
      </c>
      <c r="F550" t="s">
        <v>1255</v>
      </c>
      <c r="G550" s="3" t="e">
        <v>#N/A</v>
      </c>
      <c r="H550" s="3">
        <v>44499</v>
      </c>
      <c r="I550" s="3" t="e">
        <v>#N/A</v>
      </c>
    </row>
    <row r="551" spans="1:9">
      <c r="A551" t="e">
        <f t="shared" si="8"/>
        <v>#REF!</v>
      </c>
      <c r="B551" t="s">
        <v>7497</v>
      </c>
      <c r="C551" t="s">
        <v>2583</v>
      </c>
      <c r="D551" t="s">
        <v>205</v>
      </c>
      <c r="E551" t="s">
        <v>682</v>
      </c>
      <c r="F551" t="s">
        <v>1255</v>
      </c>
      <c r="G551" s="3"/>
      <c r="H551" s="3">
        <v>44509</v>
      </c>
    </row>
    <row r="552" spans="1:9">
      <c r="A552" t="e">
        <f t="shared" si="8"/>
        <v>#REF!</v>
      </c>
      <c r="B552" t="s">
        <v>2200</v>
      </c>
      <c r="C552" t="s">
        <v>2201</v>
      </c>
      <c r="D552" t="s">
        <v>1418</v>
      </c>
      <c r="E552" t="s">
        <v>328</v>
      </c>
      <c r="F552" t="s">
        <v>1255</v>
      </c>
      <c r="G552" s="3"/>
      <c r="I552" s="3">
        <v>44586</v>
      </c>
    </row>
    <row r="553" spans="1:9">
      <c r="A553" t="e">
        <f t="shared" si="8"/>
        <v>#REF!</v>
      </c>
      <c r="B553" t="s">
        <v>2202</v>
      </c>
      <c r="C553" t="s">
        <v>2203</v>
      </c>
      <c r="D553" t="s">
        <v>1367</v>
      </c>
      <c r="E553" t="s">
        <v>328</v>
      </c>
      <c r="F553" t="s">
        <v>1255</v>
      </c>
      <c r="G553" s="3"/>
      <c r="I553" s="3">
        <v>44562</v>
      </c>
    </row>
    <row r="554" spans="1:9">
      <c r="A554" t="e">
        <f t="shared" si="8"/>
        <v>#REF!</v>
      </c>
      <c r="B554" t="s">
        <v>1925</v>
      </c>
      <c r="C554" t="s">
        <v>1926</v>
      </c>
      <c r="D554" t="s">
        <v>1367</v>
      </c>
      <c r="E554" t="s">
        <v>328</v>
      </c>
      <c r="F554" t="s">
        <v>1255</v>
      </c>
      <c r="G554" s="3"/>
      <c r="I554" s="3">
        <v>44586</v>
      </c>
    </row>
    <row r="555" spans="1:9">
      <c r="A555" t="e">
        <f t="shared" si="8"/>
        <v>#REF!</v>
      </c>
      <c r="B555" t="s">
        <v>2039</v>
      </c>
      <c r="C555" t="s">
        <v>2040</v>
      </c>
      <c r="D555" t="s">
        <v>1418</v>
      </c>
      <c r="E555" t="s">
        <v>328</v>
      </c>
      <c r="F555" t="s">
        <v>1255</v>
      </c>
      <c r="G555" s="3"/>
      <c r="I555" s="3">
        <v>44586</v>
      </c>
    </row>
    <row r="556" spans="1:9">
      <c r="A556" t="e">
        <f t="shared" si="8"/>
        <v>#REF!</v>
      </c>
      <c r="B556" t="s">
        <v>1813</v>
      </c>
      <c r="C556" t="s">
        <v>1814</v>
      </c>
      <c r="D556" t="s">
        <v>205</v>
      </c>
      <c r="E556" t="s">
        <v>682</v>
      </c>
      <c r="F556" t="s">
        <v>1255</v>
      </c>
      <c r="G556" s="3"/>
      <c r="H556" s="3">
        <v>44551</v>
      </c>
    </row>
    <row r="557" spans="1:9">
      <c r="A557" t="e">
        <f t="shared" si="8"/>
        <v>#REF!</v>
      </c>
      <c r="B557" t="s">
        <v>2839</v>
      </c>
      <c r="C557" t="s">
        <v>2840</v>
      </c>
      <c r="D557" t="s">
        <v>205</v>
      </c>
      <c r="E557" t="s">
        <v>682</v>
      </c>
      <c r="F557" t="s">
        <v>1255</v>
      </c>
      <c r="G557" s="3"/>
      <c r="H557" s="3">
        <v>44341</v>
      </c>
    </row>
    <row r="558" spans="1:9">
      <c r="A558" t="e">
        <f t="shared" si="8"/>
        <v>#REF!</v>
      </c>
      <c r="B558" t="s">
        <v>1549</v>
      </c>
      <c r="C558" t="s">
        <v>1550</v>
      </c>
      <c r="D558" t="s">
        <v>205</v>
      </c>
      <c r="E558" t="s">
        <v>682</v>
      </c>
      <c r="F558" t="s">
        <v>1255</v>
      </c>
      <c r="G558" s="3"/>
      <c r="H558" s="3">
        <v>44467</v>
      </c>
    </row>
    <row r="559" spans="1:9">
      <c r="A559" t="e">
        <f t="shared" si="8"/>
        <v>#REF!</v>
      </c>
      <c r="B559" t="s">
        <v>1609</v>
      </c>
      <c r="C559" t="s">
        <v>1610</v>
      </c>
      <c r="D559" t="s">
        <v>205</v>
      </c>
      <c r="E559" t="s">
        <v>682</v>
      </c>
      <c r="F559" t="s">
        <v>1255</v>
      </c>
      <c r="G559" s="3"/>
      <c r="H559" s="3">
        <v>44397</v>
      </c>
    </row>
    <row r="560" spans="1:9">
      <c r="A560" t="e">
        <f t="shared" si="8"/>
        <v>#REF!</v>
      </c>
      <c r="B560" t="s">
        <v>2704</v>
      </c>
      <c r="C560" t="s">
        <v>2705</v>
      </c>
      <c r="D560" t="s">
        <v>205</v>
      </c>
      <c r="E560" t="s">
        <v>682</v>
      </c>
      <c r="F560" t="s">
        <v>1255</v>
      </c>
      <c r="G560" s="3"/>
      <c r="I560" s="3">
        <v>44621</v>
      </c>
    </row>
    <row r="561" spans="1:9">
      <c r="A561" t="e">
        <f t="shared" si="8"/>
        <v>#REF!</v>
      </c>
      <c r="B561" t="s">
        <v>1771</v>
      </c>
      <c r="C561" t="s">
        <v>1772</v>
      </c>
      <c r="D561" t="s">
        <v>205</v>
      </c>
      <c r="E561" t="s">
        <v>682</v>
      </c>
      <c r="F561" t="s">
        <v>1255</v>
      </c>
      <c r="G561" s="3"/>
      <c r="H561" s="3">
        <v>44327</v>
      </c>
    </row>
    <row r="562" spans="1:9">
      <c r="A562" t="e">
        <f t="shared" si="8"/>
        <v>#REF!</v>
      </c>
      <c r="B562" t="s">
        <v>7940</v>
      </c>
      <c r="C562" t="s">
        <v>4231</v>
      </c>
      <c r="D562" t="s">
        <v>205</v>
      </c>
      <c r="E562" t="s">
        <v>682</v>
      </c>
      <c r="F562" t="s">
        <v>1255</v>
      </c>
      <c r="G562" s="3"/>
      <c r="H562" s="3">
        <v>44380</v>
      </c>
    </row>
    <row r="563" spans="1:9">
      <c r="A563" t="e">
        <f t="shared" si="8"/>
        <v>#REF!</v>
      </c>
      <c r="B563" t="s">
        <v>1819</v>
      </c>
      <c r="C563" t="s">
        <v>1820</v>
      </c>
      <c r="D563" t="s">
        <v>205</v>
      </c>
      <c r="E563" t="s">
        <v>682</v>
      </c>
      <c r="F563" t="s">
        <v>1255</v>
      </c>
      <c r="G563" s="3"/>
      <c r="H563" s="3">
        <v>44534</v>
      </c>
    </row>
    <row r="564" spans="1:9">
      <c r="A564" t="e">
        <f t="shared" si="8"/>
        <v>#REF!</v>
      </c>
      <c r="B564" t="s">
        <v>2633</v>
      </c>
      <c r="C564" t="s">
        <v>2634</v>
      </c>
      <c r="D564" t="s">
        <v>1386</v>
      </c>
      <c r="E564" t="s">
        <v>328</v>
      </c>
      <c r="F564" t="s">
        <v>1255</v>
      </c>
      <c r="G564" s="3"/>
      <c r="H564" s="3">
        <v>44397</v>
      </c>
    </row>
    <row r="565" spans="1:9">
      <c r="A565" t="e">
        <f t="shared" si="8"/>
        <v>#REF!</v>
      </c>
      <c r="B565" t="s">
        <v>2700</v>
      </c>
      <c r="C565" t="s">
        <v>2701</v>
      </c>
      <c r="D565" t="s">
        <v>1386</v>
      </c>
      <c r="E565" t="s">
        <v>328</v>
      </c>
      <c r="F565" t="s">
        <v>1255</v>
      </c>
      <c r="G565" s="3"/>
      <c r="H565" s="3">
        <v>44481</v>
      </c>
    </row>
    <row r="566" spans="1:9">
      <c r="A566" t="e">
        <f t="shared" si="8"/>
        <v>#REF!</v>
      </c>
      <c r="B566" t="s">
        <v>2676</v>
      </c>
      <c r="C566" t="s">
        <v>2677</v>
      </c>
      <c r="D566" t="s">
        <v>1386</v>
      </c>
      <c r="E566" t="s">
        <v>328</v>
      </c>
      <c r="F566" t="s">
        <v>1255</v>
      </c>
      <c r="G566" s="3"/>
      <c r="H566" s="3">
        <v>44366</v>
      </c>
    </row>
    <row r="567" spans="1:9">
      <c r="A567" t="e">
        <f t="shared" si="8"/>
        <v>#REF!</v>
      </c>
      <c r="B567" t="s">
        <v>2803</v>
      </c>
      <c r="C567" t="s">
        <v>2804</v>
      </c>
      <c r="D567" t="s">
        <v>1386</v>
      </c>
      <c r="E567" t="s">
        <v>328</v>
      </c>
      <c r="F567" t="s">
        <v>1255</v>
      </c>
      <c r="G567" s="3"/>
      <c r="H567" s="3">
        <v>44495</v>
      </c>
    </row>
    <row r="568" spans="1:9">
      <c r="A568" t="e">
        <f t="shared" si="8"/>
        <v>#REF!</v>
      </c>
      <c r="B568" t="s">
        <v>2871</v>
      </c>
      <c r="C568" t="s">
        <v>7941</v>
      </c>
      <c r="D568" t="s">
        <v>1386</v>
      </c>
      <c r="E568" t="s">
        <v>328</v>
      </c>
      <c r="F568" t="s">
        <v>1255</v>
      </c>
      <c r="G568" s="3" t="e">
        <v>#N/A</v>
      </c>
      <c r="H568" s="3">
        <v>44513</v>
      </c>
      <c r="I568" s="3" t="e">
        <v>#N/A</v>
      </c>
    </row>
    <row r="569" spans="1:9">
      <c r="A569" t="e">
        <f t="shared" si="8"/>
        <v>#REF!</v>
      </c>
      <c r="B569" t="s">
        <v>2892</v>
      </c>
      <c r="C569" t="s">
        <v>2893</v>
      </c>
      <c r="D569" t="s">
        <v>1386</v>
      </c>
      <c r="E569" t="s">
        <v>328</v>
      </c>
      <c r="F569" t="s">
        <v>1255</v>
      </c>
      <c r="G569" s="3"/>
      <c r="H569" s="3">
        <v>44481</v>
      </c>
    </row>
    <row r="570" spans="1:9">
      <c r="A570" t="e">
        <f t="shared" si="8"/>
        <v>#REF!</v>
      </c>
      <c r="B570" t="s">
        <v>2841</v>
      </c>
      <c r="C570" t="s">
        <v>4132</v>
      </c>
      <c r="D570" t="s">
        <v>1386</v>
      </c>
      <c r="E570" t="s">
        <v>328</v>
      </c>
      <c r="F570" t="s">
        <v>1255</v>
      </c>
      <c r="G570" s="3" t="e">
        <v>#N/A</v>
      </c>
      <c r="H570" s="3">
        <v>44513</v>
      </c>
      <c r="I570" s="3" t="e">
        <v>#N/A</v>
      </c>
    </row>
    <row r="571" spans="1:9">
      <c r="A571" t="e">
        <f t="shared" si="8"/>
        <v>#REF!</v>
      </c>
      <c r="B571" t="s">
        <v>3396</v>
      </c>
      <c r="C571" t="s">
        <v>3397</v>
      </c>
      <c r="D571" t="s">
        <v>1264</v>
      </c>
      <c r="E571" t="s">
        <v>682</v>
      </c>
      <c r="F571" t="s">
        <v>1255</v>
      </c>
      <c r="G571" s="3"/>
      <c r="H571" s="3">
        <v>44394</v>
      </c>
    </row>
    <row r="572" spans="1:9">
      <c r="A572" t="e">
        <f t="shared" si="8"/>
        <v>#REF!</v>
      </c>
      <c r="B572" t="s">
        <v>1513</v>
      </c>
      <c r="C572" t="s">
        <v>1514</v>
      </c>
      <c r="D572" t="s">
        <v>1264</v>
      </c>
      <c r="E572" t="s">
        <v>682</v>
      </c>
      <c r="F572" t="s">
        <v>1255</v>
      </c>
      <c r="G572" s="3"/>
      <c r="H572" s="3">
        <v>44343</v>
      </c>
    </row>
    <row r="573" spans="1:9">
      <c r="A573" t="e">
        <f t="shared" si="8"/>
        <v>#REF!</v>
      </c>
      <c r="B573" t="s">
        <v>1466</v>
      </c>
      <c r="C573" t="s">
        <v>1467</v>
      </c>
      <c r="D573" t="s">
        <v>1264</v>
      </c>
      <c r="E573" t="s">
        <v>682</v>
      </c>
      <c r="F573" t="s">
        <v>1255</v>
      </c>
      <c r="G573" s="3"/>
      <c r="H573" s="3">
        <v>44509</v>
      </c>
    </row>
    <row r="574" spans="1:9">
      <c r="A574" t="e">
        <f t="shared" si="8"/>
        <v>#REF!</v>
      </c>
      <c r="B574" t="s">
        <v>4241</v>
      </c>
      <c r="C574" t="s">
        <v>4242</v>
      </c>
      <c r="D574" t="s">
        <v>1264</v>
      </c>
      <c r="E574" t="s">
        <v>682</v>
      </c>
      <c r="F574" t="s">
        <v>1255</v>
      </c>
      <c r="G574" s="3"/>
      <c r="H574" s="3">
        <v>44341</v>
      </c>
    </row>
    <row r="575" spans="1:9">
      <c r="A575" t="e">
        <f t="shared" si="8"/>
        <v>#REF!</v>
      </c>
      <c r="B575" t="s">
        <v>1901</v>
      </c>
      <c r="C575" t="s">
        <v>1902</v>
      </c>
      <c r="D575" t="s">
        <v>1264</v>
      </c>
      <c r="E575" t="s">
        <v>682</v>
      </c>
      <c r="F575" t="s">
        <v>1255</v>
      </c>
      <c r="G575" s="3"/>
      <c r="H575" s="3">
        <v>44394</v>
      </c>
    </row>
    <row r="576" spans="1:9">
      <c r="A576" t="e">
        <f t="shared" si="8"/>
        <v>#REF!</v>
      </c>
      <c r="B576" t="s">
        <v>4243</v>
      </c>
      <c r="C576" t="s">
        <v>4244</v>
      </c>
      <c r="D576" t="s">
        <v>1264</v>
      </c>
      <c r="E576" t="s">
        <v>682</v>
      </c>
      <c r="F576" t="s">
        <v>1255</v>
      </c>
      <c r="G576" s="3"/>
      <c r="H576" s="3">
        <v>44541</v>
      </c>
    </row>
    <row r="577" spans="1:9">
      <c r="A577" t="e">
        <f t="shared" si="8"/>
        <v>#REF!</v>
      </c>
      <c r="B577" t="s">
        <v>7531</v>
      </c>
      <c r="C577" t="s">
        <v>3620</v>
      </c>
      <c r="D577" t="s">
        <v>205</v>
      </c>
      <c r="E577" t="s">
        <v>682</v>
      </c>
      <c r="F577" t="s">
        <v>1255</v>
      </c>
      <c r="G577" s="3"/>
      <c r="H577" s="3">
        <v>44380</v>
      </c>
    </row>
    <row r="578" spans="1:9">
      <c r="A578" t="e">
        <f t="shared" si="8"/>
        <v>#REF!</v>
      </c>
      <c r="B578" t="s">
        <v>1938</v>
      </c>
      <c r="C578" t="s">
        <v>1939</v>
      </c>
      <c r="D578" t="s">
        <v>1396</v>
      </c>
      <c r="E578" t="s">
        <v>328</v>
      </c>
      <c r="F578" t="s">
        <v>1255</v>
      </c>
      <c r="G578" s="3"/>
      <c r="I578" s="3">
        <v>44600</v>
      </c>
    </row>
    <row r="579" spans="1:9">
      <c r="A579" t="e">
        <f t="shared" si="8"/>
        <v>#REF!</v>
      </c>
      <c r="B579" t="s">
        <v>2182</v>
      </c>
      <c r="C579" t="s">
        <v>2183</v>
      </c>
      <c r="D579" t="s">
        <v>1396</v>
      </c>
      <c r="E579" t="s">
        <v>328</v>
      </c>
      <c r="F579" t="s">
        <v>1255</v>
      </c>
      <c r="G579" s="3"/>
      <c r="I579" s="3">
        <v>44586</v>
      </c>
    </row>
    <row r="580" spans="1:9">
      <c r="A580" t="e">
        <f t="shared" si="8"/>
        <v>#REF!</v>
      </c>
      <c r="B580" t="s">
        <v>3094</v>
      </c>
      <c r="C580" t="s">
        <v>3095</v>
      </c>
      <c r="D580" t="s">
        <v>1367</v>
      </c>
      <c r="E580" t="s">
        <v>328</v>
      </c>
      <c r="F580" t="s">
        <v>1255</v>
      </c>
      <c r="G580" s="3"/>
      <c r="I580" s="3">
        <v>44586</v>
      </c>
    </row>
    <row r="581" spans="1:9">
      <c r="A581" t="e">
        <f t="shared" ref="A581:A644" si="9">A580+1</f>
        <v>#REF!</v>
      </c>
      <c r="B581" t="s">
        <v>3516</v>
      </c>
      <c r="C581" t="s">
        <v>3517</v>
      </c>
      <c r="D581" t="s">
        <v>1367</v>
      </c>
      <c r="E581" t="s">
        <v>328</v>
      </c>
      <c r="F581" t="s">
        <v>1255</v>
      </c>
      <c r="G581" s="3"/>
      <c r="H581" s="3">
        <v>44499</v>
      </c>
    </row>
    <row r="582" spans="1:9">
      <c r="A582" t="e">
        <f t="shared" si="9"/>
        <v>#REF!</v>
      </c>
      <c r="B582" t="s">
        <v>3030</v>
      </c>
      <c r="C582" t="s">
        <v>3031</v>
      </c>
      <c r="D582" t="s">
        <v>1367</v>
      </c>
      <c r="E582" t="s">
        <v>328</v>
      </c>
      <c r="F582" t="s">
        <v>1255</v>
      </c>
      <c r="G582" s="3"/>
      <c r="H582" s="3">
        <v>44450</v>
      </c>
    </row>
    <row r="583" spans="1:9" s="6" customFormat="1">
      <c r="A583" s="6" t="e">
        <f t="shared" si="9"/>
        <v>#REF!</v>
      </c>
      <c r="B583" s="6" t="s">
        <v>7942</v>
      </c>
      <c r="C583" s="6" t="s">
        <v>7943</v>
      </c>
      <c r="D583" s="6" t="s">
        <v>1367</v>
      </c>
      <c r="E583" s="6" t="s">
        <v>328</v>
      </c>
      <c r="F583" s="6" t="s">
        <v>1255</v>
      </c>
      <c r="G583" s="7" t="e">
        <v>#N/A</v>
      </c>
      <c r="H583" s="7" t="e">
        <v>#N/A</v>
      </c>
      <c r="I583" s="7" t="e">
        <v>#N/A</v>
      </c>
    </row>
    <row r="584" spans="1:9">
      <c r="A584" t="e">
        <f t="shared" si="9"/>
        <v>#REF!</v>
      </c>
      <c r="B584" t="s">
        <v>2435</v>
      </c>
      <c r="C584" t="s">
        <v>2436</v>
      </c>
      <c r="D584" t="s">
        <v>1396</v>
      </c>
      <c r="E584" t="s">
        <v>328</v>
      </c>
      <c r="F584" t="s">
        <v>1255</v>
      </c>
      <c r="G584" s="3"/>
      <c r="I584" s="3">
        <v>44614</v>
      </c>
    </row>
    <row r="585" spans="1:9">
      <c r="A585" t="e">
        <f t="shared" si="9"/>
        <v>#REF!</v>
      </c>
      <c r="B585" t="s">
        <v>2496</v>
      </c>
      <c r="C585" t="s">
        <v>2497</v>
      </c>
      <c r="D585" t="s">
        <v>1396</v>
      </c>
      <c r="E585" t="s">
        <v>328</v>
      </c>
      <c r="F585" t="s">
        <v>1255</v>
      </c>
      <c r="G585" s="3"/>
      <c r="H585" s="3">
        <v>44506</v>
      </c>
    </row>
    <row r="586" spans="1:9">
      <c r="A586" t="e">
        <f t="shared" si="9"/>
        <v>#REF!</v>
      </c>
      <c r="B586" t="s">
        <v>1390</v>
      </c>
      <c r="C586" t="s">
        <v>1391</v>
      </c>
      <c r="D586" t="s">
        <v>1418</v>
      </c>
      <c r="E586" t="s">
        <v>328</v>
      </c>
      <c r="F586" t="s">
        <v>1255</v>
      </c>
      <c r="G586" s="3"/>
      <c r="H586" s="3">
        <v>44467</v>
      </c>
    </row>
    <row r="587" spans="1:9">
      <c r="A587" t="e">
        <f t="shared" si="9"/>
        <v>#REF!</v>
      </c>
      <c r="B587" t="s">
        <v>1477</v>
      </c>
      <c r="C587" t="s">
        <v>1478</v>
      </c>
      <c r="D587" t="s">
        <v>1418</v>
      </c>
      <c r="E587" t="s">
        <v>328</v>
      </c>
      <c r="F587" t="s">
        <v>1255</v>
      </c>
      <c r="G587" s="3"/>
      <c r="H587" s="3">
        <v>44509</v>
      </c>
    </row>
    <row r="588" spans="1:9">
      <c r="A588" t="e">
        <f t="shared" si="9"/>
        <v>#REF!</v>
      </c>
      <c r="B588" t="s">
        <v>3138</v>
      </c>
      <c r="C588" t="s">
        <v>7532</v>
      </c>
      <c r="D588" t="s">
        <v>1396</v>
      </c>
      <c r="E588" t="s">
        <v>328</v>
      </c>
      <c r="F588" t="s">
        <v>1255</v>
      </c>
      <c r="G588" s="3" t="e">
        <v>#N/A</v>
      </c>
      <c r="H588" s="3" t="e">
        <v>#N/A</v>
      </c>
      <c r="I588" s="3">
        <v>44607</v>
      </c>
    </row>
    <row r="589" spans="1:9">
      <c r="A589" t="e">
        <f t="shared" si="9"/>
        <v>#REF!</v>
      </c>
      <c r="B589" t="s">
        <v>2334</v>
      </c>
      <c r="C589" t="s">
        <v>2335</v>
      </c>
      <c r="D589" t="s">
        <v>1396</v>
      </c>
      <c r="E589" t="s">
        <v>328</v>
      </c>
      <c r="F589" t="s">
        <v>1255</v>
      </c>
      <c r="G589" s="3"/>
      <c r="H589" s="3">
        <v>44450</v>
      </c>
    </row>
    <row r="590" spans="1:9">
      <c r="A590" t="e">
        <f t="shared" si="9"/>
        <v>#REF!</v>
      </c>
      <c r="B590" t="s">
        <v>3046</v>
      </c>
      <c r="C590" t="s">
        <v>3047</v>
      </c>
      <c r="D590" t="s">
        <v>1396</v>
      </c>
      <c r="E590" t="s">
        <v>328</v>
      </c>
      <c r="F590" t="s">
        <v>1255</v>
      </c>
      <c r="G590" s="3"/>
      <c r="I590" s="3">
        <v>44607</v>
      </c>
    </row>
    <row r="591" spans="1:9">
      <c r="A591" t="e">
        <f t="shared" si="9"/>
        <v>#REF!</v>
      </c>
      <c r="B591" t="s">
        <v>2210</v>
      </c>
      <c r="C591" t="s">
        <v>2211</v>
      </c>
      <c r="D591" t="s">
        <v>1396</v>
      </c>
      <c r="E591" t="s">
        <v>328</v>
      </c>
      <c r="F591" t="s">
        <v>1255</v>
      </c>
      <c r="G591" s="3"/>
      <c r="I591" s="3">
        <v>44618</v>
      </c>
    </row>
    <row r="592" spans="1:9">
      <c r="A592" t="e">
        <f t="shared" si="9"/>
        <v>#REF!</v>
      </c>
      <c r="B592" t="s">
        <v>3567</v>
      </c>
      <c r="C592" t="s">
        <v>3568</v>
      </c>
      <c r="D592" t="s">
        <v>1396</v>
      </c>
      <c r="E592" t="s">
        <v>328</v>
      </c>
      <c r="F592" t="s">
        <v>1255</v>
      </c>
      <c r="G592" s="3"/>
      <c r="H592" s="3">
        <v>44478</v>
      </c>
    </row>
    <row r="593" spans="1:9">
      <c r="A593" t="e">
        <f t="shared" si="9"/>
        <v>#REF!</v>
      </c>
      <c r="B593" t="s">
        <v>1697</v>
      </c>
      <c r="C593" t="s">
        <v>1698</v>
      </c>
      <c r="D593" t="s">
        <v>205</v>
      </c>
      <c r="E593" t="s">
        <v>682</v>
      </c>
      <c r="F593" t="s">
        <v>1255</v>
      </c>
      <c r="G593" s="3"/>
      <c r="H593" s="3">
        <v>44450</v>
      </c>
    </row>
    <row r="594" spans="1:9">
      <c r="A594" t="e">
        <f t="shared" si="9"/>
        <v>#REF!</v>
      </c>
      <c r="B594" t="s">
        <v>1707</v>
      </c>
      <c r="C594" t="s">
        <v>1708</v>
      </c>
      <c r="D594" t="s">
        <v>205</v>
      </c>
      <c r="E594" t="s">
        <v>682</v>
      </c>
      <c r="F594" t="s">
        <v>1255</v>
      </c>
      <c r="G594" s="3"/>
      <c r="H594" s="3">
        <v>44485</v>
      </c>
    </row>
    <row r="595" spans="1:9">
      <c r="A595" t="e">
        <f t="shared" si="9"/>
        <v>#REF!</v>
      </c>
      <c r="B595" t="s">
        <v>1452</v>
      </c>
      <c r="C595" t="s">
        <v>1453</v>
      </c>
      <c r="D595" t="s">
        <v>205</v>
      </c>
      <c r="E595" t="s">
        <v>682</v>
      </c>
      <c r="F595" t="s">
        <v>1255</v>
      </c>
      <c r="G595" s="3"/>
      <c r="H595" s="3">
        <v>44450</v>
      </c>
    </row>
    <row r="596" spans="1:9">
      <c r="A596" t="e">
        <f t="shared" si="9"/>
        <v>#REF!</v>
      </c>
      <c r="B596" t="s">
        <v>1454</v>
      </c>
      <c r="C596" t="s">
        <v>1455</v>
      </c>
      <c r="D596" t="s">
        <v>205</v>
      </c>
      <c r="E596" t="s">
        <v>682</v>
      </c>
      <c r="F596" t="s">
        <v>1255</v>
      </c>
      <c r="G596" s="3"/>
      <c r="H596" s="3">
        <v>44495</v>
      </c>
    </row>
    <row r="597" spans="1:9">
      <c r="A597" t="e">
        <f t="shared" si="9"/>
        <v>#REF!</v>
      </c>
      <c r="B597" t="s">
        <v>1456</v>
      </c>
      <c r="C597" t="s">
        <v>1457</v>
      </c>
      <c r="D597" t="s">
        <v>205</v>
      </c>
      <c r="E597" t="s">
        <v>682</v>
      </c>
      <c r="F597" t="s">
        <v>1255</v>
      </c>
      <c r="G597" s="3"/>
      <c r="H597" s="3">
        <v>44481</v>
      </c>
    </row>
    <row r="598" spans="1:9">
      <c r="A598" t="e">
        <f t="shared" si="9"/>
        <v>#REF!</v>
      </c>
      <c r="B598" t="s">
        <v>1458</v>
      </c>
      <c r="C598" t="s">
        <v>1459</v>
      </c>
      <c r="D598" t="s">
        <v>205</v>
      </c>
      <c r="E598" t="s">
        <v>682</v>
      </c>
      <c r="F598" t="s">
        <v>1255</v>
      </c>
      <c r="G598" s="3"/>
      <c r="H598" s="3">
        <v>44457</v>
      </c>
    </row>
    <row r="599" spans="1:9">
      <c r="A599" t="e">
        <f t="shared" si="9"/>
        <v>#REF!</v>
      </c>
      <c r="B599" t="s">
        <v>2112</v>
      </c>
      <c r="C599" t="s">
        <v>2113</v>
      </c>
      <c r="D599" t="s">
        <v>205</v>
      </c>
      <c r="E599" t="s">
        <v>682</v>
      </c>
      <c r="F599" t="s">
        <v>1255</v>
      </c>
      <c r="G599" s="3"/>
      <c r="H599" s="3">
        <v>44460</v>
      </c>
    </row>
    <row r="600" spans="1:9">
      <c r="A600" t="e">
        <f t="shared" si="9"/>
        <v>#REF!</v>
      </c>
      <c r="B600" t="s">
        <v>1583</v>
      </c>
      <c r="C600" t="s">
        <v>1584</v>
      </c>
      <c r="D600" t="s">
        <v>205</v>
      </c>
      <c r="E600" t="s">
        <v>682</v>
      </c>
      <c r="F600" t="s">
        <v>1255</v>
      </c>
      <c r="G600" s="3"/>
      <c r="H600" s="3">
        <v>44450</v>
      </c>
    </row>
    <row r="601" spans="1:9">
      <c r="A601" t="e">
        <f t="shared" si="9"/>
        <v>#REF!</v>
      </c>
      <c r="B601" t="s">
        <v>7537</v>
      </c>
      <c r="C601" t="s">
        <v>7538</v>
      </c>
      <c r="D601" t="s">
        <v>205</v>
      </c>
      <c r="E601" t="s">
        <v>682</v>
      </c>
      <c r="F601" t="s">
        <v>1255</v>
      </c>
      <c r="G601" s="3" t="e">
        <v>#N/A</v>
      </c>
      <c r="H601" s="3">
        <v>44457</v>
      </c>
      <c r="I601" s="3" t="e">
        <v>#N/A</v>
      </c>
    </row>
    <row r="602" spans="1:9" s="6" customFormat="1">
      <c r="A602" s="6" t="e">
        <f t="shared" si="9"/>
        <v>#REF!</v>
      </c>
      <c r="B602" s="6" t="s">
        <v>7944</v>
      </c>
      <c r="C602" s="6" t="s">
        <v>7945</v>
      </c>
      <c r="D602" s="6" t="s">
        <v>205</v>
      </c>
      <c r="E602" s="6" t="s">
        <v>682</v>
      </c>
      <c r="F602" s="6" t="s">
        <v>1255</v>
      </c>
      <c r="G602" s="7" t="e">
        <v>#N/A</v>
      </c>
      <c r="H602" s="7" t="e">
        <v>#N/A</v>
      </c>
      <c r="I602" s="7" t="e">
        <v>#N/A</v>
      </c>
    </row>
    <row r="603" spans="1:9">
      <c r="A603" t="e">
        <f t="shared" si="9"/>
        <v>#REF!</v>
      </c>
      <c r="B603" t="s">
        <v>3745</v>
      </c>
      <c r="C603" t="s">
        <v>3746</v>
      </c>
      <c r="D603" t="s">
        <v>205</v>
      </c>
      <c r="E603" t="s">
        <v>682</v>
      </c>
      <c r="F603" t="s">
        <v>1255</v>
      </c>
      <c r="G603" s="3"/>
      <c r="H603" s="3">
        <v>44509</v>
      </c>
    </row>
    <row r="604" spans="1:9">
      <c r="A604" t="e">
        <f t="shared" si="9"/>
        <v>#REF!</v>
      </c>
      <c r="B604" t="s">
        <v>1662</v>
      </c>
      <c r="C604" t="s">
        <v>1663</v>
      </c>
      <c r="D604" t="s">
        <v>205</v>
      </c>
      <c r="E604" t="s">
        <v>682</v>
      </c>
      <c r="F604" t="s">
        <v>1255</v>
      </c>
      <c r="G604" s="3"/>
      <c r="H604" s="3">
        <v>44495</v>
      </c>
    </row>
    <row r="605" spans="1:9">
      <c r="A605" t="e">
        <f t="shared" si="9"/>
        <v>#REF!</v>
      </c>
      <c r="B605" t="s">
        <v>1491</v>
      </c>
      <c r="C605" t="s">
        <v>1492</v>
      </c>
      <c r="D605" t="s">
        <v>205</v>
      </c>
      <c r="E605" t="s">
        <v>682</v>
      </c>
      <c r="F605" t="s">
        <v>1255</v>
      </c>
      <c r="G605" s="3"/>
      <c r="H605" s="3">
        <v>44453</v>
      </c>
    </row>
    <row r="606" spans="1:9">
      <c r="A606" t="e">
        <f t="shared" si="9"/>
        <v>#REF!</v>
      </c>
      <c r="B606" t="s">
        <v>4839</v>
      </c>
      <c r="C606" t="s">
        <v>1494</v>
      </c>
      <c r="D606" t="s">
        <v>205</v>
      </c>
      <c r="E606" t="s">
        <v>682</v>
      </c>
      <c r="F606" t="s">
        <v>1255</v>
      </c>
      <c r="G606" s="3"/>
      <c r="H606" s="3">
        <v>44506</v>
      </c>
    </row>
    <row r="607" spans="1:9">
      <c r="A607" t="e">
        <f t="shared" si="9"/>
        <v>#REF!</v>
      </c>
      <c r="B607" t="s">
        <v>7559</v>
      </c>
      <c r="C607" t="s">
        <v>5780</v>
      </c>
      <c r="D607" t="s">
        <v>205</v>
      </c>
      <c r="E607" t="s">
        <v>682</v>
      </c>
      <c r="F607" t="s">
        <v>1255</v>
      </c>
      <c r="G607" s="3"/>
      <c r="H607" s="3">
        <v>44481</v>
      </c>
    </row>
    <row r="608" spans="1:9" s="6" customFormat="1">
      <c r="A608" s="6" t="e">
        <f t="shared" si="9"/>
        <v>#REF!</v>
      </c>
      <c r="B608" s="6" t="s">
        <v>7946</v>
      </c>
      <c r="C608" s="6" t="s">
        <v>7947</v>
      </c>
      <c r="D608" s="6" t="s">
        <v>1264</v>
      </c>
      <c r="E608" s="6" t="s">
        <v>682</v>
      </c>
      <c r="F608" s="6" t="s">
        <v>1255</v>
      </c>
      <c r="G608" s="7" t="e">
        <v>#N/A</v>
      </c>
      <c r="H608" s="7" t="e">
        <v>#N/A</v>
      </c>
      <c r="I608" s="7" t="e">
        <v>#N/A</v>
      </c>
    </row>
    <row r="609" spans="1:9">
      <c r="A609" t="e">
        <f t="shared" si="9"/>
        <v>#REF!</v>
      </c>
      <c r="B609" t="s">
        <v>1680</v>
      </c>
      <c r="C609" t="s">
        <v>1681</v>
      </c>
      <c r="D609" t="s">
        <v>205</v>
      </c>
      <c r="E609" t="s">
        <v>682</v>
      </c>
      <c r="F609" t="s">
        <v>1255</v>
      </c>
      <c r="G609" s="3"/>
      <c r="H609" s="3">
        <v>44450</v>
      </c>
    </row>
    <row r="610" spans="1:9">
      <c r="A610" t="e">
        <f t="shared" si="9"/>
        <v>#REF!</v>
      </c>
      <c r="B610" t="s">
        <v>3569</v>
      </c>
      <c r="C610" t="s">
        <v>7570</v>
      </c>
      <c r="D610" t="s">
        <v>205</v>
      </c>
      <c r="E610" t="s">
        <v>682</v>
      </c>
      <c r="F610" t="s">
        <v>1255</v>
      </c>
      <c r="G610" s="3" t="e">
        <v>#N/A</v>
      </c>
      <c r="H610" s="3">
        <v>44453</v>
      </c>
      <c r="I610" s="3" t="e">
        <v>#N/A</v>
      </c>
    </row>
    <row r="611" spans="1:9">
      <c r="A611" t="e">
        <f t="shared" si="9"/>
        <v>#REF!</v>
      </c>
      <c r="B611" t="s">
        <v>2274</v>
      </c>
      <c r="C611" t="s">
        <v>2275</v>
      </c>
      <c r="D611" t="s">
        <v>1264</v>
      </c>
      <c r="E611" t="s">
        <v>682</v>
      </c>
      <c r="F611" t="s">
        <v>1255</v>
      </c>
      <c r="G611" s="3"/>
      <c r="H611" s="3">
        <v>44478</v>
      </c>
    </row>
    <row r="612" spans="1:9">
      <c r="A612" t="e">
        <f t="shared" si="9"/>
        <v>#REF!</v>
      </c>
      <c r="B612" t="s">
        <v>1787</v>
      </c>
      <c r="C612" t="s">
        <v>1788</v>
      </c>
      <c r="D612" t="s">
        <v>1264</v>
      </c>
      <c r="E612" t="s">
        <v>682</v>
      </c>
      <c r="F612" t="s">
        <v>1255</v>
      </c>
      <c r="G612" s="3"/>
      <c r="H612" s="3">
        <v>44485</v>
      </c>
    </row>
    <row r="613" spans="1:9">
      <c r="A613" t="e">
        <f t="shared" si="9"/>
        <v>#REF!</v>
      </c>
      <c r="B613" t="s">
        <v>7543</v>
      </c>
      <c r="C613" t="s">
        <v>6041</v>
      </c>
      <c r="D613" t="s">
        <v>1264</v>
      </c>
      <c r="E613" t="s">
        <v>682</v>
      </c>
      <c r="F613" t="s">
        <v>1255</v>
      </c>
      <c r="G613" s="3"/>
      <c r="H613" s="3">
        <v>44509</v>
      </c>
    </row>
    <row r="614" spans="1:9">
      <c r="A614" t="e">
        <f t="shared" si="9"/>
        <v>#REF!</v>
      </c>
      <c r="B614" t="s">
        <v>3706</v>
      </c>
      <c r="C614" t="s">
        <v>3707</v>
      </c>
      <c r="D614" t="s">
        <v>205</v>
      </c>
      <c r="E614" t="s">
        <v>682</v>
      </c>
      <c r="F614" t="s">
        <v>1255</v>
      </c>
      <c r="G614" s="3"/>
      <c r="H614" s="3">
        <v>44481</v>
      </c>
    </row>
    <row r="615" spans="1:9">
      <c r="A615" t="e">
        <f t="shared" si="9"/>
        <v>#REF!</v>
      </c>
      <c r="B615" t="s">
        <v>1876</v>
      </c>
      <c r="C615" t="s">
        <v>1877</v>
      </c>
      <c r="D615" t="s">
        <v>1264</v>
      </c>
      <c r="E615" t="s">
        <v>682</v>
      </c>
      <c r="F615" t="s">
        <v>1255</v>
      </c>
      <c r="G615" s="3" t="e">
        <v>#N/A</v>
      </c>
      <c r="H615" s="3">
        <v>44450</v>
      </c>
      <c r="I615" s="3" t="e">
        <v>#N/A</v>
      </c>
    </row>
    <row r="616" spans="1:9">
      <c r="A616" t="e">
        <f t="shared" si="9"/>
        <v>#REF!</v>
      </c>
      <c r="B616" t="s">
        <v>1621</v>
      </c>
      <c r="C616" t="s">
        <v>1622</v>
      </c>
      <c r="D616" t="s">
        <v>1264</v>
      </c>
      <c r="E616" t="s">
        <v>682</v>
      </c>
      <c r="F616" t="s">
        <v>1255</v>
      </c>
      <c r="G616" s="3" t="e">
        <v>#N/A</v>
      </c>
      <c r="H616" s="3">
        <v>44541</v>
      </c>
      <c r="I616" s="3" t="e">
        <v>#N/A</v>
      </c>
    </row>
    <row r="617" spans="1:9">
      <c r="A617" t="e">
        <f t="shared" si="9"/>
        <v>#REF!</v>
      </c>
      <c r="B617" t="s">
        <v>2568</v>
      </c>
      <c r="C617" t="s">
        <v>2569</v>
      </c>
      <c r="D617" t="s">
        <v>1264</v>
      </c>
      <c r="E617" t="s">
        <v>682</v>
      </c>
      <c r="F617" t="s">
        <v>1255</v>
      </c>
      <c r="G617" s="3"/>
      <c r="H617" s="3">
        <v>44534</v>
      </c>
    </row>
    <row r="618" spans="1:9">
      <c r="A618" t="e">
        <f t="shared" si="9"/>
        <v>#REF!</v>
      </c>
      <c r="B618" t="s">
        <v>2593</v>
      </c>
      <c r="C618" t="s">
        <v>2594</v>
      </c>
      <c r="D618" t="s">
        <v>1264</v>
      </c>
      <c r="E618" t="s">
        <v>682</v>
      </c>
      <c r="F618" t="s">
        <v>1255</v>
      </c>
      <c r="G618" s="3"/>
      <c r="H618" s="3">
        <v>44474</v>
      </c>
    </row>
    <row r="619" spans="1:9">
      <c r="A619" t="e">
        <f t="shared" si="9"/>
        <v>#REF!</v>
      </c>
      <c r="B619" t="s">
        <v>2745</v>
      </c>
      <c r="C619" t="s">
        <v>2746</v>
      </c>
      <c r="D619" t="s">
        <v>1264</v>
      </c>
      <c r="E619" t="s">
        <v>682</v>
      </c>
      <c r="F619" t="s">
        <v>1255</v>
      </c>
      <c r="G619" s="3"/>
      <c r="H619" s="3">
        <v>44509</v>
      </c>
    </row>
    <row r="620" spans="1:9">
      <c r="A620" t="e">
        <f t="shared" si="9"/>
        <v>#REF!</v>
      </c>
      <c r="B620" t="s">
        <v>2951</v>
      </c>
      <c r="C620" t="s">
        <v>2952</v>
      </c>
      <c r="D620" t="s">
        <v>205</v>
      </c>
      <c r="E620" t="s">
        <v>682</v>
      </c>
      <c r="F620" t="s">
        <v>1255</v>
      </c>
      <c r="G620" s="3"/>
      <c r="I620" s="3">
        <v>44569</v>
      </c>
    </row>
    <row r="621" spans="1:9">
      <c r="A621" t="e">
        <f t="shared" si="9"/>
        <v>#REF!</v>
      </c>
      <c r="B621" t="s">
        <v>2589</v>
      </c>
      <c r="C621" t="s">
        <v>2590</v>
      </c>
      <c r="D621" t="s">
        <v>205</v>
      </c>
      <c r="E621" t="s">
        <v>682</v>
      </c>
      <c r="F621" t="s">
        <v>1255</v>
      </c>
      <c r="G621" s="3"/>
      <c r="H621" s="3">
        <v>44548</v>
      </c>
    </row>
    <row r="622" spans="1:9">
      <c r="A622" t="e">
        <f t="shared" si="9"/>
        <v>#REF!</v>
      </c>
      <c r="B622" t="s">
        <v>2625</v>
      </c>
      <c r="C622" t="s">
        <v>2626</v>
      </c>
      <c r="D622" t="s">
        <v>205</v>
      </c>
      <c r="E622" t="s">
        <v>682</v>
      </c>
      <c r="F622" t="s">
        <v>1255</v>
      </c>
      <c r="G622" s="3"/>
      <c r="I622" s="3">
        <v>44572</v>
      </c>
    </row>
    <row r="623" spans="1:9">
      <c r="A623" t="e">
        <f t="shared" si="9"/>
        <v>#REF!</v>
      </c>
      <c r="B623" t="s">
        <v>2601</v>
      </c>
      <c r="C623" t="s">
        <v>2602</v>
      </c>
      <c r="D623" t="s">
        <v>205</v>
      </c>
      <c r="E623" t="s">
        <v>682</v>
      </c>
      <c r="F623" t="s">
        <v>1255</v>
      </c>
      <c r="G623" s="3"/>
      <c r="H623" s="3">
        <v>44502</v>
      </c>
    </row>
    <row r="624" spans="1:9">
      <c r="A624" t="e">
        <f t="shared" si="9"/>
        <v>#REF!</v>
      </c>
      <c r="B624" t="s">
        <v>2811</v>
      </c>
      <c r="C624" t="s">
        <v>2812</v>
      </c>
      <c r="D624" t="s">
        <v>205</v>
      </c>
      <c r="E624" t="s">
        <v>682</v>
      </c>
      <c r="F624" t="s">
        <v>1255</v>
      </c>
      <c r="G624" s="3"/>
      <c r="H624" s="3">
        <v>44488</v>
      </c>
    </row>
    <row r="625" spans="1:9">
      <c r="A625" t="e">
        <f t="shared" si="9"/>
        <v>#REF!</v>
      </c>
      <c r="B625" t="s">
        <v>2807</v>
      </c>
      <c r="C625" t="s">
        <v>2808</v>
      </c>
      <c r="D625" t="s">
        <v>205</v>
      </c>
      <c r="E625" t="s">
        <v>682</v>
      </c>
      <c r="F625" t="s">
        <v>1255</v>
      </c>
      <c r="G625" s="3"/>
      <c r="H625" s="3">
        <v>44537</v>
      </c>
    </row>
    <row r="626" spans="1:9">
      <c r="A626" t="e">
        <f t="shared" si="9"/>
        <v>#REF!</v>
      </c>
      <c r="B626" t="s">
        <v>2723</v>
      </c>
      <c r="C626" t="s">
        <v>2724</v>
      </c>
      <c r="D626" t="s">
        <v>205</v>
      </c>
      <c r="E626" t="s">
        <v>682</v>
      </c>
      <c r="F626" t="s">
        <v>1255</v>
      </c>
      <c r="G626" s="3"/>
      <c r="H626" s="3">
        <v>44457</v>
      </c>
    </row>
    <row r="627" spans="1:9">
      <c r="A627" t="e">
        <f t="shared" si="9"/>
        <v>#REF!</v>
      </c>
      <c r="B627" t="s">
        <v>2779</v>
      </c>
      <c r="C627" t="s">
        <v>2780</v>
      </c>
      <c r="D627" t="s">
        <v>205</v>
      </c>
      <c r="E627" t="s">
        <v>682</v>
      </c>
      <c r="F627" t="s">
        <v>1255</v>
      </c>
      <c r="G627" s="3"/>
      <c r="H627" s="3">
        <v>44481</v>
      </c>
    </row>
    <row r="628" spans="1:9">
      <c r="A628" t="e">
        <f t="shared" si="9"/>
        <v>#REF!</v>
      </c>
      <c r="B628" t="s">
        <v>2837</v>
      </c>
      <c r="C628" t="s">
        <v>2838</v>
      </c>
      <c r="D628" t="s">
        <v>205</v>
      </c>
      <c r="E628" t="s">
        <v>682</v>
      </c>
      <c r="F628" t="s">
        <v>1255</v>
      </c>
      <c r="G628" s="3"/>
      <c r="H628" s="3">
        <v>44548</v>
      </c>
    </row>
    <row r="629" spans="1:9">
      <c r="A629" t="e">
        <f t="shared" si="9"/>
        <v>#REF!</v>
      </c>
      <c r="B629" t="s">
        <v>2890</v>
      </c>
      <c r="C629" t="s">
        <v>2891</v>
      </c>
      <c r="D629" t="s">
        <v>1299</v>
      </c>
      <c r="E629" t="s">
        <v>386</v>
      </c>
      <c r="F629" t="s">
        <v>1255</v>
      </c>
      <c r="G629" s="3"/>
      <c r="H629" s="3">
        <v>44544</v>
      </c>
    </row>
    <row r="630" spans="1:9" s="4" customFormat="1">
      <c r="A630" s="4" t="e">
        <f t="shared" si="9"/>
        <v>#REF!</v>
      </c>
      <c r="B630" s="4" t="s">
        <v>2801</v>
      </c>
      <c r="C630" s="4" t="s">
        <v>2802</v>
      </c>
      <c r="D630" s="4" t="s">
        <v>205</v>
      </c>
      <c r="E630" s="4" t="s">
        <v>682</v>
      </c>
      <c r="F630" s="4" t="s">
        <v>1255</v>
      </c>
      <c r="G630" s="5" t="e">
        <v>#N/A</v>
      </c>
      <c r="H630" s="5" t="e">
        <v>#N/A</v>
      </c>
      <c r="I630" s="5" t="e">
        <v>#N/A</v>
      </c>
    </row>
    <row r="631" spans="1:9">
      <c r="A631" t="e">
        <f t="shared" si="9"/>
        <v>#REF!</v>
      </c>
      <c r="B631" t="s">
        <v>2708</v>
      </c>
      <c r="C631" t="s">
        <v>2709</v>
      </c>
      <c r="D631" t="s">
        <v>1264</v>
      </c>
      <c r="E631" t="s">
        <v>682</v>
      </c>
      <c r="F631" t="s">
        <v>1255</v>
      </c>
      <c r="G631" s="3"/>
      <c r="H631" s="3">
        <v>44499</v>
      </c>
    </row>
    <row r="632" spans="1:9">
      <c r="A632" t="e">
        <f t="shared" si="9"/>
        <v>#REF!</v>
      </c>
      <c r="B632">
        <v>80001855</v>
      </c>
      <c r="C632" t="s">
        <v>2612</v>
      </c>
      <c r="D632" t="s">
        <v>205</v>
      </c>
      <c r="E632" t="s">
        <v>682</v>
      </c>
      <c r="F632" t="s">
        <v>1255</v>
      </c>
      <c r="G632" s="3"/>
      <c r="I632" s="3">
        <v>44579</v>
      </c>
    </row>
    <row r="633" spans="1:9">
      <c r="A633" t="e">
        <f t="shared" si="9"/>
        <v>#REF!</v>
      </c>
      <c r="B633" t="s">
        <v>2875</v>
      </c>
      <c r="C633" t="s">
        <v>2876</v>
      </c>
      <c r="D633" t="s">
        <v>205</v>
      </c>
      <c r="E633" t="s">
        <v>682</v>
      </c>
      <c r="F633" t="s">
        <v>1255</v>
      </c>
      <c r="G633" s="3"/>
      <c r="H633" s="3">
        <v>44467</v>
      </c>
    </row>
    <row r="634" spans="1:9">
      <c r="A634" t="e">
        <f t="shared" si="9"/>
        <v>#REF!</v>
      </c>
      <c r="B634" t="s">
        <v>3480</v>
      </c>
      <c r="C634" t="s">
        <v>3481</v>
      </c>
      <c r="D634" t="s">
        <v>1907</v>
      </c>
      <c r="E634" t="s">
        <v>328</v>
      </c>
      <c r="F634" t="s">
        <v>1255</v>
      </c>
      <c r="G634" s="3"/>
      <c r="H634" s="3">
        <v>44513</v>
      </c>
    </row>
    <row r="635" spans="1:9">
      <c r="A635" t="e">
        <f t="shared" si="9"/>
        <v>#REF!</v>
      </c>
      <c r="B635" t="s">
        <v>7948</v>
      </c>
      <c r="C635" t="s">
        <v>7949</v>
      </c>
      <c r="D635" t="s">
        <v>1264</v>
      </c>
      <c r="E635" t="s">
        <v>682</v>
      </c>
      <c r="F635" t="s">
        <v>1255</v>
      </c>
      <c r="G635" s="3"/>
      <c r="H635" s="3">
        <v>44506</v>
      </c>
    </row>
    <row r="636" spans="1:9">
      <c r="A636" t="e">
        <f t="shared" si="9"/>
        <v>#REF!</v>
      </c>
      <c r="B636" t="s">
        <v>2599</v>
      </c>
      <c r="C636" t="s">
        <v>2600</v>
      </c>
      <c r="D636" t="s">
        <v>1299</v>
      </c>
      <c r="E636" t="s">
        <v>386</v>
      </c>
      <c r="F636" t="s">
        <v>1255</v>
      </c>
      <c r="G636" s="3"/>
      <c r="H636" s="3">
        <v>44310</v>
      </c>
    </row>
    <row r="637" spans="1:9">
      <c r="A637" t="e">
        <f t="shared" si="9"/>
        <v>#REF!</v>
      </c>
      <c r="B637" t="s">
        <v>2591</v>
      </c>
      <c r="C637" t="s">
        <v>2592</v>
      </c>
      <c r="D637" t="s">
        <v>1299</v>
      </c>
      <c r="E637" t="s">
        <v>386</v>
      </c>
      <c r="F637" t="s">
        <v>1255</v>
      </c>
      <c r="G637" s="3"/>
      <c r="H637" s="3">
        <v>44551</v>
      </c>
    </row>
    <row r="638" spans="1:9">
      <c r="A638" t="e">
        <f t="shared" si="9"/>
        <v>#REF!</v>
      </c>
      <c r="B638" t="s">
        <v>2429</v>
      </c>
      <c r="C638" t="s">
        <v>2430</v>
      </c>
      <c r="D638" t="s">
        <v>1264</v>
      </c>
      <c r="E638" t="s">
        <v>682</v>
      </c>
      <c r="F638" t="s">
        <v>1255</v>
      </c>
      <c r="G638" s="3"/>
      <c r="H638" s="3">
        <v>44499</v>
      </c>
    </row>
    <row r="639" spans="1:9">
      <c r="A639" t="e">
        <f t="shared" si="9"/>
        <v>#REF!</v>
      </c>
      <c r="B639" t="s">
        <v>2051</v>
      </c>
      <c r="C639" t="s">
        <v>2052</v>
      </c>
      <c r="D639" t="s">
        <v>1264</v>
      </c>
      <c r="E639" t="s">
        <v>682</v>
      </c>
      <c r="F639" t="s">
        <v>1255</v>
      </c>
      <c r="G639" s="3"/>
      <c r="I639" s="3">
        <v>44569</v>
      </c>
    </row>
    <row r="640" spans="1:9">
      <c r="A640" t="e">
        <f t="shared" si="9"/>
        <v>#REF!</v>
      </c>
      <c r="B640" t="s">
        <v>1336</v>
      </c>
      <c r="C640" t="s">
        <v>1337</v>
      </c>
      <c r="D640" t="s">
        <v>1338</v>
      </c>
      <c r="E640" t="s">
        <v>1198</v>
      </c>
      <c r="F640" t="s">
        <v>1255</v>
      </c>
      <c r="G640" s="3"/>
      <c r="H640" s="3">
        <v>44362</v>
      </c>
    </row>
    <row r="641" spans="1:9">
      <c r="A641" t="e">
        <f t="shared" si="9"/>
        <v>#REF!</v>
      </c>
      <c r="B641" t="s">
        <v>2079</v>
      </c>
      <c r="C641" t="s">
        <v>2080</v>
      </c>
      <c r="D641" t="s">
        <v>205</v>
      </c>
      <c r="E641" t="s">
        <v>682</v>
      </c>
      <c r="F641" t="s">
        <v>1255</v>
      </c>
      <c r="G641" s="3"/>
      <c r="I641" s="3">
        <v>44569</v>
      </c>
    </row>
    <row r="642" spans="1:9">
      <c r="A642" t="e">
        <f t="shared" si="9"/>
        <v>#REF!</v>
      </c>
      <c r="B642" t="s">
        <v>3178</v>
      </c>
      <c r="C642" t="s">
        <v>3179</v>
      </c>
      <c r="D642" t="s">
        <v>205</v>
      </c>
      <c r="E642" t="s">
        <v>682</v>
      </c>
      <c r="F642" t="s">
        <v>1255</v>
      </c>
      <c r="G642" s="3"/>
      <c r="H642" s="3">
        <v>44394</v>
      </c>
    </row>
    <row r="643" spans="1:9">
      <c r="A643" t="e">
        <f t="shared" si="9"/>
        <v>#REF!</v>
      </c>
      <c r="B643" t="s">
        <v>1689</v>
      </c>
      <c r="C643" t="s">
        <v>1690</v>
      </c>
      <c r="D643" t="s">
        <v>205</v>
      </c>
      <c r="E643" t="s">
        <v>682</v>
      </c>
      <c r="F643" t="s">
        <v>1255</v>
      </c>
      <c r="G643" s="3"/>
      <c r="H643" s="3">
        <v>44355</v>
      </c>
    </row>
    <row r="644" spans="1:9">
      <c r="A644" t="e">
        <f t="shared" si="9"/>
        <v>#REF!</v>
      </c>
      <c r="B644" t="s">
        <v>2087</v>
      </c>
      <c r="C644" t="s">
        <v>2088</v>
      </c>
      <c r="D644" t="s">
        <v>1264</v>
      </c>
      <c r="E644" t="s">
        <v>682</v>
      </c>
      <c r="F644" t="s">
        <v>1255</v>
      </c>
      <c r="G644" s="3"/>
      <c r="H644" s="3">
        <v>44436</v>
      </c>
    </row>
    <row r="645" spans="1:9">
      <c r="A645" t="e">
        <f t="shared" ref="A645:A708" si="10">A644+1</f>
        <v>#REF!</v>
      </c>
      <c r="B645" t="s">
        <v>3360</v>
      </c>
      <c r="C645" t="s">
        <v>3361</v>
      </c>
      <c r="D645" t="s">
        <v>205</v>
      </c>
      <c r="E645" t="s">
        <v>682</v>
      </c>
      <c r="F645" t="s">
        <v>1255</v>
      </c>
      <c r="G645" s="3"/>
      <c r="H645" s="3">
        <v>44548</v>
      </c>
    </row>
    <row r="646" spans="1:9">
      <c r="A646" t="e">
        <f t="shared" si="10"/>
        <v>#REF!</v>
      </c>
      <c r="B646" t="s">
        <v>3601</v>
      </c>
      <c r="C646" t="s">
        <v>3602</v>
      </c>
      <c r="D646" t="s">
        <v>205</v>
      </c>
      <c r="E646" t="s">
        <v>682</v>
      </c>
      <c r="F646" t="s">
        <v>1255</v>
      </c>
      <c r="G646" s="3"/>
      <c r="H646" s="3">
        <v>44327</v>
      </c>
    </row>
    <row r="647" spans="1:9">
      <c r="A647" t="e">
        <f t="shared" si="10"/>
        <v>#REF!</v>
      </c>
      <c r="B647" t="s">
        <v>1585</v>
      </c>
      <c r="C647" t="s">
        <v>1586</v>
      </c>
      <c r="D647" t="s">
        <v>205</v>
      </c>
      <c r="E647" t="s">
        <v>682</v>
      </c>
      <c r="F647" t="s">
        <v>1255</v>
      </c>
      <c r="G647" s="3"/>
      <c r="H647" s="3">
        <v>44457</v>
      </c>
    </row>
    <row r="648" spans="1:9">
      <c r="A648" t="e">
        <f t="shared" si="10"/>
        <v>#REF!</v>
      </c>
      <c r="B648" t="s">
        <v>7346</v>
      </c>
      <c r="C648" t="s">
        <v>5193</v>
      </c>
      <c r="D648" t="s">
        <v>205</v>
      </c>
      <c r="E648" t="s">
        <v>682</v>
      </c>
      <c r="F648" t="s">
        <v>1255</v>
      </c>
      <c r="G648" s="3"/>
      <c r="H648" s="3">
        <v>44343</v>
      </c>
    </row>
    <row r="649" spans="1:9">
      <c r="A649" t="e">
        <f t="shared" si="10"/>
        <v>#REF!</v>
      </c>
      <c r="B649" t="s">
        <v>1693</v>
      </c>
      <c r="C649" t="s">
        <v>1694</v>
      </c>
      <c r="D649" t="s">
        <v>205</v>
      </c>
      <c r="E649" t="s">
        <v>682</v>
      </c>
      <c r="F649" t="s">
        <v>1255</v>
      </c>
      <c r="G649" s="3"/>
      <c r="H649" s="3">
        <v>44446</v>
      </c>
    </row>
    <row r="650" spans="1:9">
      <c r="A650" t="e">
        <f t="shared" si="10"/>
        <v>#REF!</v>
      </c>
      <c r="B650" t="s">
        <v>1763</v>
      </c>
      <c r="C650" t="s">
        <v>1764</v>
      </c>
      <c r="D650" t="s">
        <v>205</v>
      </c>
      <c r="E650" t="s">
        <v>682</v>
      </c>
      <c r="F650" t="s">
        <v>1255</v>
      </c>
      <c r="G650" s="3"/>
      <c r="H650" s="3">
        <v>44446</v>
      </c>
    </row>
    <row r="651" spans="1:9">
      <c r="A651" t="e">
        <f t="shared" si="10"/>
        <v>#REF!</v>
      </c>
      <c r="B651" t="s">
        <v>7950</v>
      </c>
      <c r="C651" t="s">
        <v>741</v>
      </c>
      <c r="D651" t="s">
        <v>205</v>
      </c>
      <c r="E651" t="s">
        <v>682</v>
      </c>
      <c r="F651" t="s">
        <v>1255</v>
      </c>
      <c r="G651" s="3"/>
      <c r="I651" s="3">
        <v>44576</v>
      </c>
    </row>
    <row r="652" spans="1:9">
      <c r="A652" t="e">
        <f t="shared" si="10"/>
        <v>#REF!</v>
      </c>
      <c r="B652" t="s">
        <v>1847</v>
      </c>
      <c r="C652" t="s">
        <v>35</v>
      </c>
      <c r="D652" t="s">
        <v>205</v>
      </c>
      <c r="E652" t="s">
        <v>682</v>
      </c>
      <c r="F652" t="s">
        <v>1255</v>
      </c>
      <c r="G652" s="3"/>
      <c r="H652" s="3">
        <v>44478</v>
      </c>
    </row>
    <row r="653" spans="1:9">
      <c r="A653" t="e">
        <f t="shared" si="10"/>
        <v>#REF!</v>
      </c>
      <c r="B653" t="s">
        <v>2055</v>
      </c>
      <c r="C653" t="s">
        <v>2056</v>
      </c>
      <c r="D653" t="s">
        <v>1264</v>
      </c>
      <c r="E653" t="s">
        <v>682</v>
      </c>
      <c r="F653" t="s">
        <v>1255</v>
      </c>
      <c r="G653" s="3"/>
      <c r="H653" s="3">
        <v>44471</v>
      </c>
    </row>
    <row r="654" spans="1:9">
      <c r="A654" t="e">
        <f t="shared" si="10"/>
        <v>#REF!</v>
      </c>
      <c r="B654" t="s">
        <v>1727</v>
      </c>
      <c r="C654" t="s">
        <v>1728</v>
      </c>
      <c r="D654" t="s">
        <v>205</v>
      </c>
      <c r="E654" t="s">
        <v>682</v>
      </c>
      <c r="F654" t="s">
        <v>1255</v>
      </c>
      <c r="G654" s="3"/>
      <c r="H654" s="3">
        <v>44481</v>
      </c>
    </row>
    <row r="655" spans="1:9">
      <c r="A655" t="e">
        <f t="shared" si="10"/>
        <v>#REF!</v>
      </c>
      <c r="B655" t="s">
        <v>2717</v>
      </c>
      <c r="C655" t="s">
        <v>2718</v>
      </c>
      <c r="D655" t="s">
        <v>205</v>
      </c>
      <c r="E655" t="s">
        <v>682</v>
      </c>
      <c r="F655" t="s">
        <v>1255</v>
      </c>
      <c r="G655" s="3"/>
      <c r="H655" s="3">
        <v>44551</v>
      </c>
    </row>
    <row r="656" spans="1:9">
      <c r="A656" t="e">
        <f t="shared" si="10"/>
        <v>#REF!</v>
      </c>
      <c r="B656" t="s">
        <v>1591</v>
      </c>
      <c r="C656" t="s">
        <v>1592</v>
      </c>
      <c r="D656" t="s">
        <v>205</v>
      </c>
      <c r="E656" t="s">
        <v>682</v>
      </c>
      <c r="F656" t="s">
        <v>1255</v>
      </c>
      <c r="G656" s="3"/>
      <c r="H656" s="3">
        <v>44513</v>
      </c>
    </row>
    <row r="657" spans="1:9">
      <c r="A657" t="e">
        <f t="shared" si="10"/>
        <v>#REF!</v>
      </c>
      <c r="B657" t="s">
        <v>3698</v>
      </c>
      <c r="C657" t="s">
        <v>3699</v>
      </c>
      <c r="D657" t="s">
        <v>205</v>
      </c>
      <c r="E657" t="s">
        <v>682</v>
      </c>
      <c r="F657" t="s">
        <v>1255</v>
      </c>
      <c r="G657" s="3"/>
      <c r="H657" s="3">
        <v>44530</v>
      </c>
    </row>
    <row r="658" spans="1:9">
      <c r="A658" t="e">
        <f t="shared" si="10"/>
        <v>#REF!</v>
      </c>
      <c r="B658" t="s">
        <v>2821</v>
      </c>
      <c r="C658" t="s">
        <v>2822</v>
      </c>
      <c r="D658" t="s">
        <v>205</v>
      </c>
      <c r="E658" t="s">
        <v>682</v>
      </c>
      <c r="F658" t="s">
        <v>1255</v>
      </c>
      <c r="G658" s="3"/>
      <c r="H658" s="3">
        <v>44457</v>
      </c>
    </row>
    <row r="659" spans="1:9">
      <c r="A659" t="e">
        <f t="shared" si="10"/>
        <v>#REF!</v>
      </c>
      <c r="B659" t="s">
        <v>1874</v>
      </c>
      <c r="C659" t="s">
        <v>4186</v>
      </c>
      <c r="D659" t="s">
        <v>205</v>
      </c>
      <c r="E659" t="s">
        <v>682</v>
      </c>
      <c r="F659" t="s">
        <v>1255</v>
      </c>
      <c r="G659" s="3" t="e">
        <v>#N/A</v>
      </c>
      <c r="H659" s="3">
        <v>44530</v>
      </c>
      <c r="I659" s="3" t="e">
        <v>#N/A</v>
      </c>
    </row>
    <row r="660" spans="1:9">
      <c r="A660" t="e">
        <f t="shared" si="10"/>
        <v>#REF!</v>
      </c>
      <c r="B660" t="s">
        <v>1672</v>
      </c>
      <c r="C660" t="s">
        <v>1673</v>
      </c>
      <c r="D660" t="s">
        <v>205</v>
      </c>
      <c r="E660" t="s">
        <v>682</v>
      </c>
      <c r="F660" t="s">
        <v>1255</v>
      </c>
      <c r="G660" s="3"/>
      <c r="H660" s="3">
        <v>44541</v>
      </c>
    </row>
    <row r="661" spans="1:9">
      <c r="A661" t="e">
        <f t="shared" si="10"/>
        <v>#REF!</v>
      </c>
      <c r="B661" t="s">
        <v>1833</v>
      </c>
      <c r="C661" t="s">
        <v>1834</v>
      </c>
      <c r="D661" t="s">
        <v>205</v>
      </c>
      <c r="E661" t="s">
        <v>682</v>
      </c>
      <c r="F661" t="s">
        <v>1255</v>
      </c>
      <c r="G661" s="3"/>
      <c r="H661" s="3">
        <v>44541</v>
      </c>
    </row>
    <row r="662" spans="1:9">
      <c r="A662" t="e">
        <f t="shared" si="10"/>
        <v>#REF!</v>
      </c>
      <c r="B662" t="s">
        <v>1570</v>
      </c>
      <c r="C662" t="s">
        <v>1571</v>
      </c>
      <c r="D662" t="s">
        <v>205</v>
      </c>
      <c r="E662" t="s">
        <v>682</v>
      </c>
      <c r="F662" t="s">
        <v>1255</v>
      </c>
      <c r="G662" s="3"/>
      <c r="H662" s="3">
        <v>44488</v>
      </c>
    </row>
    <row r="663" spans="1:9">
      <c r="A663" t="e">
        <f t="shared" si="10"/>
        <v>#REF!</v>
      </c>
      <c r="B663" t="s">
        <v>1701</v>
      </c>
      <c r="C663" t="s">
        <v>1702</v>
      </c>
      <c r="D663" t="s">
        <v>205</v>
      </c>
      <c r="E663" t="s">
        <v>682</v>
      </c>
      <c r="F663" t="s">
        <v>1255</v>
      </c>
      <c r="G663" s="3"/>
      <c r="H663" s="3">
        <v>44478</v>
      </c>
    </row>
    <row r="664" spans="1:9">
      <c r="A664" t="e">
        <f t="shared" si="10"/>
        <v>#REF!</v>
      </c>
      <c r="B664" t="s">
        <v>3591</v>
      </c>
      <c r="C664" t="s">
        <v>3592</v>
      </c>
      <c r="D664" t="s">
        <v>1264</v>
      </c>
      <c r="E664" t="s">
        <v>682</v>
      </c>
      <c r="F664" t="s">
        <v>1255</v>
      </c>
      <c r="G664" s="3"/>
      <c r="H664" s="3">
        <v>44502</v>
      </c>
    </row>
    <row r="665" spans="1:9">
      <c r="A665" t="e">
        <f t="shared" si="10"/>
        <v>#REF!</v>
      </c>
      <c r="B665" t="s">
        <v>1695</v>
      </c>
      <c r="C665" t="s">
        <v>1696</v>
      </c>
      <c r="D665" t="s">
        <v>1264</v>
      </c>
      <c r="E665" t="s">
        <v>682</v>
      </c>
      <c r="F665" t="s">
        <v>1255</v>
      </c>
      <c r="G665" s="3"/>
      <c r="I665" s="3">
        <v>44607</v>
      </c>
    </row>
    <row r="666" spans="1:9">
      <c r="A666" t="e">
        <f t="shared" si="10"/>
        <v>#REF!</v>
      </c>
      <c r="B666" t="s">
        <v>7951</v>
      </c>
      <c r="C666" t="s">
        <v>5298</v>
      </c>
      <c r="D666" t="s">
        <v>1264</v>
      </c>
      <c r="E666" t="s">
        <v>682</v>
      </c>
      <c r="F666" t="s">
        <v>1255</v>
      </c>
      <c r="G666" s="3"/>
      <c r="H666" s="3">
        <v>44499</v>
      </c>
    </row>
    <row r="667" spans="1:9">
      <c r="A667" t="e">
        <f t="shared" si="10"/>
        <v>#REF!</v>
      </c>
      <c r="B667" t="s">
        <v>1739</v>
      </c>
      <c r="C667" t="s">
        <v>1740</v>
      </c>
      <c r="D667" t="s">
        <v>1264</v>
      </c>
      <c r="E667" t="s">
        <v>682</v>
      </c>
      <c r="F667" t="s">
        <v>1255</v>
      </c>
      <c r="G667" s="3"/>
      <c r="I667" s="3">
        <v>44597</v>
      </c>
    </row>
    <row r="668" spans="1:9">
      <c r="A668" t="e">
        <f t="shared" si="10"/>
        <v>#REF!</v>
      </c>
      <c r="B668" t="s">
        <v>1440</v>
      </c>
      <c r="C668" t="s">
        <v>4274</v>
      </c>
      <c r="D668" t="s">
        <v>205</v>
      </c>
      <c r="E668" t="s">
        <v>682</v>
      </c>
      <c r="F668" t="s">
        <v>1255</v>
      </c>
      <c r="G668" s="3" t="e">
        <v>#N/A</v>
      </c>
      <c r="H668" s="3">
        <v>44495</v>
      </c>
      <c r="I668" s="3" t="e">
        <v>#N/A</v>
      </c>
    </row>
    <row r="669" spans="1:9">
      <c r="A669" t="e">
        <f t="shared" si="10"/>
        <v>#REF!</v>
      </c>
      <c r="B669" t="s">
        <v>1324</v>
      </c>
      <c r="C669" t="s">
        <v>1325</v>
      </c>
      <c r="D669" t="s">
        <v>1264</v>
      </c>
      <c r="E669" t="s">
        <v>682</v>
      </c>
      <c r="F669" t="s">
        <v>1255</v>
      </c>
      <c r="G669" s="3"/>
      <c r="H669" s="3">
        <v>44324</v>
      </c>
    </row>
    <row r="670" spans="1:9">
      <c r="A670" t="e">
        <f t="shared" si="10"/>
        <v>#REF!</v>
      </c>
      <c r="B670" t="s">
        <v>1444</v>
      </c>
      <c r="C670" t="s">
        <v>1445</v>
      </c>
      <c r="D670" t="s">
        <v>1264</v>
      </c>
      <c r="E670" t="s">
        <v>682</v>
      </c>
      <c r="F670" t="s">
        <v>1255</v>
      </c>
      <c r="G670" s="3"/>
      <c r="H670" s="3">
        <v>44481</v>
      </c>
    </row>
    <row r="671" spans="1:9">
      <c r="A671" t="e">
        <f t="shared" si="10"/>
        <v>#REF!</v>
      </c>
      <c r="B671" t="s">
        <v>2653</v>
      </c>
      <c r="C671" t="s">
        <v>2654</v>
      </c>
      <c r="D671" t="s">
        <v>205</v>
      </c>
      <c r="E671" t="s">
        <v>682</v>
      </c>
      <c r="F671" t="s">
        <v>1255</v>
      </c>
      <c r="G671" s="3"/>
      <c r="H671" s="3">
        <v>44457</v>
      </c>
    </row>
    <row r="672" spans="1:9">
      <c r="A672" t="e">
        <f t="shared" si="10"/>
        <v>#REF!</v>
      </c>
      <c r="B672" t="s">
        <v>1733</v>
      </c>
      <c r="C672" t="s">
        <v>1734</v>
      </c>
      <c r="D672" t="s">
        <v>1264</v>
      </c>
      <c r="E672" t="s">
        <v>682</v>
      </c>
      <c r="F672" t="s">
        <v>1255</v>
      </c>
      <c r="G672" s="3"/>
      <c r="H672" s="3">
        <v>44380</v>
      </c>
    </row>
    <row r="673" spans="1:9">
      <c r="A673" t="e">
        <f t="shared" si="10"/>
        <v>#REF!</v>
      </c>
      <c r="B673" t="s">
        <v>2498</v>
      </c>
      <c r="C673" t="s">
        <v>2499</v>
      </c>
      <c r="D673" t="s">
        <v>1264</v>
      </c>
      <c r="E673" t="s">
        <v>682</v>
      </c>
      <c r="F673" t="s">
        <v>1255</v>
      </c>
      <c r="G673" s="3" t="e">
        <v>#N/A</v>
      </c>
      <c r="H673" s="3">
        <v>44530</v>
      </c>
      <c r="I673" s="3" t="e">
        <v>#N/A</v>
      </c>
    </row>
    <row r="674" spans="1:9">
      <c r="A674" t="e">
        <f t="shared" si="10"/>
        <v>#REF!</v>
      </c>
      <c r="B674" t="s">
        <v>1334</v>
      </c>
      <c r="C674" t="s">
        <v>1335</v>
      </c>
      <c r="D674" t="s">
        <v>1264</v>
      </c>
      <c r="E674" t="s">
        <v>682</v>
      </c>
      <c r="F674" t="s">
        <v>1255</v>
      </c>
      <c r="G674" s="3"/>
      <c r="H674" s="3">
        <v>44397</v>
      </c>
    </row>
    <row r="675" spans="1:9">
      <c r="A675" t="e">
        <f t="shared" si="10"/>
        <v>#REF!</v>
      </c>
      <c r="B675" t="s">
        <v>1777</v>
      </c>
      <c r="C675" t="s">
        <v>1778</v>
      </c>
      <c r="D675" t="s">
        <v>1264</v>
      </c>
      <c r="E675" t="s">
        <v>682</v>
      </c>
      <c r="F675" t="s">
        <v>1255</v>
      </c>
      <c r="G675" s="3"/>
      <c r="H675" s="3">
        <v>44380</v>
      </c>
    </row>
    <row r="676" spans="1:9">
      <c r="A676" t="e">
        <f t="shared" si="10"/>
        <v>#REF!</v>
      </c>
      <c r="B676" t="s">
        <v>3704</v>
      </c>
      <c r="C676" t="s">
        <v>3705</v>
      </c>
      <c r="D676" t="s">
        <v>1264</v>
      </c>
      <c r="E676" t="s">
        <v>682</v>
      </c>
      <c r="F676" t="s">
        <v>1255</v>
      </c>
      <c r="G676" s="3"/>
      <c r="H676" s="3">
        <v>44506</v>
      </c>
    </row>
    <row r="677" spans="1:9">
      <c r="A677" t="e">
        <f t="shared" si="10"/>
        <v>#REF!</v>
      </c>
      <c r="B677" t="s">
        <v>7952</v>
      </c>
      <c r="C677" t="s">
        <v>7953</v>
      </c>
      <c r="D677" t="s">
        <v>205</v>
      </c>
      <c r="E677" t="s">
        <v>682</v>
      </c>
      <c r="F677" t="s">
        <v>1255</v>
      </c>
      <c r="G677" s="3" t="e">
        <v>#N/A</v>
      </c>
      <c r="H677" s="3">
        <v>44460</v>
      </c>
      <c r="I677" s="3" t="e">
        <v>#N/A</v>
      </c>
    </row>
    <row r="678" spans="1:9">
      <c r="A678" t="e">
        <f t="shared" si="10"/>
        <v>#REF!</v>
      </c>
      <c r="B678" t="s">
        <v>2930</v>
      </c>
      <c r="C678" t="s">
        <v>2931</v>
      </c>
      <c r="D678" t="s">
        <v>205</v>
      </c>
      <c r="E678" t="s">
        <v>682</v>
      </c>
      <c r="F678" t="s">
        <v>1255</v>
      </c>
      <c r="G678" s="3"/>
      <c r="H678" s="3">
        <v>44460</v>
      </c>
    </row>
    <row r="679" spans="1:9">
      <c r="A679" t="e">
        <f t="shared" si="10"/>
        <v>#REF!</v>
      </c>
      <c r="B679" t="s">
        <v>2721</v>
      </c>
      <c r="C679" t="s">
        <v>2722</v>
      </c>
      <c r="D679" t="s">
        <v>205</v>
      </c>
      <c r="E679" t="s">
        <v>682</v>
      </c>
      <c r="F679" t="s">
        <v>1255</v>
      </c>
      <c r="G679" s="3"/>
      <c r="H679" s="3">
        <v>44387</v>
      </c>
    </row>
    <row r="680" spans="1:9">
      <c r="A680" t="e">
        <f t="shared" si="10"/>
        <v>#REF!</v>
      </c>
      <c r="B680" t="s">
        <v>1568</v>
      </c>
      <c r="C680" t="s">
        <v>1569</v>
      </c>
      <c r="D680" t="s">
        <v>1264</v>
      </c>
      <c r="E680" t="s">
        <v>682</v>
      </c>
      <c r="F680" t="s">
        <v>1255</v>
      </c>
      <c r="G680" s="3"/>
      <c r="H680" s="3">
        <v>44341</v>
      </c>
    </row>
    <row r="681" spans="1:9">
      <c r="A681" t="e">
        <f t="shared" si="10"/>
        <v>#REF!</v>
      </c>
      <c r="B681" t="s">
        <v>2851</v>
      </c>
      <c r="C681" t="s">
        <v>2852</v>
      </c>
      <c r="D681" t="s">
        <v>205</v>
      </c>
      <c r="E681" t="s">
        <v>682</v>
      </c>
      <c r="F681" t="s">
        <v>1255</v>
      </c>
      <c r="G681" s="3"/>
      <c r="H681" s="3">
        <v>44460</v>
      </c>
    </row>
    <row r="682" spans="1:9">
      <c r="A682" t="e">
        <f t="shared" si="10"/>
        <v>#REF!</v>
      </c>
      <c r="B682" t="s">
        <v>1841</v>
      </c>
      <c r="C682" t="s">
        <v>1842</v>
      </c>
      <c r="D682" t="s">
        <v>205</v>
      </c>
      <c r="E682" t="s">
        <v>682</v>
      </c>
      <c r="F682" t="s">
        <v>1255</v>
      </c>
      <c r="G682" s="3"/>
      <c r="H682" s="3">
        <v>44436</v>
      </c>
    </row>
    <row r="683" spans="1:9">
      <c r="A683" t="e">
        <f t="shared" si="10"/>
        <v>#REF!</v>
      </c>
      <c r="B683" t="s">
        <v>1625</v>
      </c>
      <c r="C683" t="s">
        <v>1626</v>
      </c>
      <c r="D683" t="s">
        <v>1299</v>
      </c>
      <c r="E683" t="s">
        <v>386</v>
      </c>
      <c r="F683" t="s">
        <v>1255</v>
      </c>
      <c r="G683" s="3"/>
      <c r="H683" s="3">
        <v>44492</v>
      </c>
    </row>
    <row r="684" spans="1:9">
      <c r="A684" t="e">
        <f t="shared" si="10"/>
        <v>#REF!</v>
      </c>
      <c r="B684" t="s">
        <v>3084</v>
      </c>
      <c r="C684" t="s">
        <v>3085</v>
      </c>
      <c r="D684" t="s">
        <v>1418</v>
      </c>
      <c r="E684" t="s">
        <v>328</v>
      </c>
      <c r="F684" t="s">
        <v>1255</v>
      </c>
      <c r="G684" s="3"/>
      <c r="I684" s="3">
        <v>44569</v>
      </c>
    </row>
    <row r="685" spans="1:9">
      <c r="A685" t="e">
        <f t="shared" si="10"/>
        <v>#REF!</v>
      </c>
      <c r="B685" t="s">
        <v>3150</v>
      </c>
      <c r="C685" t="s">
        <v>3151</v>
      </c>
      <c r="D685" t="s">
        <v>1418</v>
      </c>
      <c r="E685" t="s">
        <v>328</v>
      </c>
      <c r="F685" t="s">
        <v>1255</v>
      </c>
      <c r="G685" s="3"/>
      <c r="H685" s="3">
        <v>44450</v>
      </c>
    </row>
    <row r="686" spans="1:9">
      <c r="A686" t="e">
        <f t="shared" si="10"/>
        <v>#REF!</v>
      </c>
      <c r="B686" t="s">
        <v>2284</v>
      </c>
      <c r="C686" t="s">
        <v>2285</v>
      </c>
      <c r="D686" t="s">
        <v>1418</v>
      </c>
      <c r="E686" t="s">
        <v>328</v>
      </c>
      <c r="F686" t="s">
        <v>1255</v>
      </c>
      <c r="G686" s="3"/>
      <c r="H686" s="3">
        <v>44450</v>
      </c>
    </row>
    <row r="687" spans="1:9">
      <c r="A687" t="e">
        <f t="shared" si="10"/>
        <v>#REF!</v>
      </c>
      <c r="B687" t="s">
        <v>2556</v>
      </c>
      <c r="C687" t="s">
        <v>2557</v>
      </c>
      <c r="D687" t="s">
        <v>1396</v>
      </c>
      <c r="E687" t="s">
        <v>328</v>
      </c>
      <c r="F687" t="s">
        <v>1255</v>
      </c>
      <c r="G687" s="3"/>
      <c r="H687" s="3">
        <v>44450</v>
      </c>
    </row>
    <row r="688" spans="1:9">
      <c r="A688" t="e">
        <f t="shared" si="10"/>
        <v>#REF!</v>
      </c>
      <c r="B688" t="s">
        <v>3103</v>
      </c>
      <c r="C688" t="s">
        <v>3104</v>
      </c>
      <c r="D688" t="s">
        <v>1396</v>
      </c>
      <c r="E688" t="s">
        <v>328</v>
      </c>
      <c r="F688" t="s">
        <v>1255</v>
      </c>
      <c r="G688" s="3"/>
      <c r="H688" s="3">
        <v>44450</v>
      </c>
    </row>
    <row r="689" spans="1:9">
      <c r="A689" t="e">
        <f t="shared" si="10"/>
        <v>#REF!</v>
      </c>
      <c r="B689" t="s">
        <v>3109</v>
      </c>
      <c r="C689" t="s">
        <v>3110</v>
      </c>
      <c r="D689" t="s">
        <v>1396</v>
      </c>
      <c r="E689" t="s">
        <v>328</v>
      </c>
      <c r="F689" t="s">
        <v>1255</v>
      </c>
      <c r="G689" s="3"/>
      <c r="H689" s="3">
        <v>44450</v>
      </c>
    </row>
    <row r="690" spans="1:9">
      <c r="A690" t="e">
        <f t="shared" si="10"/>
        <v>#REF!</v>
      </c>
      <c r="B690" t="s">
        <v>3755</v>
      </c>
      <c r="C690" t="s">
        <v>3756</v>
      </c>
      <c r="D690" t="s">
        <v>1396</v>
      </c>
      <c r="E690" t="s">
        <v>328</v>
      </c>
      <c r="F690" t="s">
        <v>1255</v>
      </c>
      <c r="G690" s="3"/>
      <c r="H690" s="3">
        <v>44450</v>
      </c>
    </row>
    <row r="691" spans="1:9">
      <c r="A691" t="e">
        <f t="shared" si="10"/>
        <v>#REF!</v>
      </c>
      <c r="B691" t="s">
        <v>2073</v>
      </c>
      <c r="C691" t="s">
        <v>2074</v>
      </c>
      <c r="D691" t="s">
        <v>1396</v>
      </c>
      <c r="E691" t="s">
        <v>328</v>
      </c>
      <c r="F691" t="s">
        <v>1255</v>
      </c>
      <c r="G691" s="3"/>
      <c r="H691" s="3">
        <v>44450</v>
      </c>
    </row>
    <row r="692" spans="1:9">
      <c r="A692" t="e">
        <f t="shared" si="10"/>
        <v>#REF!</v>
      </c>
      <c r="B692" t="s">
        <v>2509</v>
      </c>
      <c r="C692" t="s">
        <v>2510</v>
      </c>
      <c r="D692" t="s">
        <v>1396</v>
      </c>
      <c r="E692" t="s">
        <v>328</v>
      </c>
      <c r="F692" t="s">
        <v>1255</v>
      </c>
      <c r="G692" s="3" t="e">
        <v>#N/A</v>
      </c>
      <c r="H692" s="3">
        <v>44471</v>
      </c>
      <c r="I692" s="3" t="e">
        <v>#N/A</v>
      </c>
    </row>
    <row r="693" spans="1:9">
      <c r="A693" t="e">
        <f t="shared" si="10"/>
        <v>#REF!</v>
      </c>
      <c r="B693" t="s">
        <v>7954</v>
      </c>
      <c r="C693" t="s">
        <v>4607</v>
      </c>
      <c r="D693" t="s">
        <v>1396</v>
      </c>
      <c r="E693" t="s">
        <v>328</v>
      </c>
      <c r="F693" t="s">
        <v>1255</v>
      </c>
      <c r="G693" s="3"/>
      <c r="H693" s="3">
        <v>44457</v>
      </c>
    </row>
    <row r="694" spans="1:9">
      <c r="A694" t="e">
        <f t="shared" si="10"/>
        <v>#REF!</v>
      </c>
      <c r="B694" t="s">
        <v>3730</v>
      </c>
      <c r="C694" t="s">
        <v>3731</v>
      </c>
      <c r="D694" t="s">
        <v>1396</v>
      </c>
      <c r="E694" t="s">
        <v>328</v>
      </c>
      <c r="F694" t="s">
        <v>1255</v>
      </c>
      <c r="G694" s="3"/>
      <c r="H694" s="3">
        <v>44499</v>
      </c>
    </row>
    <row r="695" spans="1:9">
      <c r="A695" t="e">
        <f t="shared" si="10"/>
        <v>#REF!</v>
      </c>
      <c r="B695" t="s">
        <v>1955</v>
      </c>
      <c r="C695" t="s">
        <v>1956</v>
      </c>
      <c r="D695" t="s">
        <v>1418</v>
      </c>
      <c r="E695" t="s">
        <v>328</v>
      </c>
      <c r="F695" t="s">
        <v>1255</v>
      </c>
      <c r="G695" s="3"/>
      <c r="H695" s="3">
        <v>44450</v>
      </c>
    </row>
    <row r="696" spans="1:9">
      <c r="A696" t="e">
        <f t="shared" si="10"/>
        <v>#REF!</v>
      </c>
      <c r="B696" t="s">
        <v>1301</v>
      </c>
      <c r="C696" t="s">
        <v>1298</v>
      </c>
      <c r="D696" t="s">
        <v>1418</v>
      </c>
      <c r="E696" t="s">
        <v>328</v>
      </c>
      <c r="F696" t="s">
        <v>1255</v>
      </c>
      <c r="G696" s="3"/>
      <c r="H696" s="3">
        <v>44548</v>
      </c>
    </row>
    <row r="697" spans="1:9">
      <c r="A697" t="e">
        <f t="shared" si="10"/>
        <v>#REF!</v>
      </c>
      <c r="B697" t="s">
        <v>3107</v>
      </c>
      <c r="C697" t="s">
        <v>3108</v>
      </c>
      <c r="D697" t="s">
        <v>1396</v>
      </c>
      <c r="E697" t="s">
        <v>328</v>
      </c>
      <c r="F697" t="s">
        <v>1255</v>
      </c>
      <c r="G697" s="3" t="e">
        <v>#N/A</v>
      </c>
      <c r="H697" s="3">
        <v>44453</v>
      </c>
      <c r="I697" s="3" t="e">
        <v>#N/A</v>
      </c>
    </row>
    <row r="698" spans="1:9">
      <c r="A698" t="e">
        <f t="shared" si="10"/>
        <v>#REF!</v>
      </c>
      <c r="B698" t="s">
        <v>3530</v>
      </c>
      <c r="C698" t="s">
        <v>3531</v>
      </c>
      <c r="D698" t="s">
        <v>1418</v>
      </c>
      <c r="E698" t="s">
        <v>328</v>
      </c>
      <c r="F698" t="s">
        <v>1255</v>
      </c>
      <c r="G698" s="3"/>
      <c r="H698" s="3">
        <v>44509</v>
      </c>
    </row>
    <row r="699" spans="1:9">
      <c r="A699" t="e">
        <f t="shared" si="10"/>
        <v>#REF!</v>
      </c>
      <c r="B699" t="s">
        <v>2037</v>
      </c>
      <c r="C699" t="s">
        <v>2038</v>
      </c>
      <c r="D699" t="s">
        <v>1418</v>
      </c>
      <c r="E699" t="s">
        <v>328</v>
      </c>
      <c r="F699" t="s">
        <v>1255</v>
      </c>
      <c r="G699" s="3"/>
      <c r="H699" s="3">
        <v>44467</v>
      </c>
    </row>
    <row r="700" spans="1:9">
      <c r="A700" t="e">
        <f t="shared" si="10"/>
        <v>#REF!</v>
      </c>
      <c r="B700" t="s">
        <v>2789</v>
      </c>
      <c r="C700" t="s">
        <v>2790</v>
      </c>
      <c r="D700" t="s">
        <v>2791</v>
      </c>
      <c r="E700" t="s">
        <v>682</v>
      </c>
      <c r="F700" t="s">
        <v>1255</v>
      </c>
      <c r="G700" s="3"/>
      <c r="H700" s="3">
        <v>44443</v>
      </c>
    </row>
    <row r="701" spans="1:9">
      <c r="A701" t="e">
        <f t="shared" si="10"/>
        <v>#REF!</v>
      </c>
      <c r="B701" t="s">
        <v>1682</v>
      </c>
      <c r="C701" t="s">
        <v>1683</v>
      </c>
      <c r="D701" t="s">
        <v>205</v>
      </c>
      <c r="E701" t="s">
        <v>682</v>
      </c>
      <c r="F701" t="s">
        <v>1255</v>
      </c>
      <c r="G701" s="3"/>
      <c r="H701" s="3">
        <v>44495</v>
      </c>
    </row>
    <row r="702" spans="1:9">
      <c r="A702" t="e">
        <f t="shared" si="10"/>
        <v>#REF!</v>
      </c>
      <c r="B702" t="s">
        <v>2118</v>
      </c>
      <c r="C702" t="s">
        <v>2119</v>
      </c>
      <c r="D702" t="s">
        <v>205</v>
      </c>
      <c r="E702" t="s">
        <v>682</v>
      </c>
      <c r="F702" t="s">
        <v>1255</v>
      </c>
      <c r="G702" s="3"/>
      <c r="H702" s="3">
        <v>44492</v>
      </c>
    </row>
    <row r="703" spans="1:9">
      <c r="A703" t="e">
        <f t="shared" si="10"/>
        <v>#REF!</v>
      </c>
      <c r="B703" t="s">
        <v>1429</v>
      </c>
      <c r="C703" t="s">
        <v>1430</v>
      </c>
      <c r="D703" t="s">
        <v>205</v>
      </c>
      <c r="E703" t="s">
        <v>682</v>
      </c>
      <c r="F703" t="s">
        <v>1255</v>
      </c>
      <c r="G703" s="3"/>
      <c r="H703" s="3">
        <v>44499</v>
      </c>
    </row>
    <row r="704" spans="1:9">
      <c r="A704" t="e">
        <f t="shared" si="10"/>
        <v>#REF!</v>
      </c>
      <c r="B704" t="s">
        <v>3346</v>
      </c>
      <c r="C704" t="s">
        <v>3347</v>
      </c>
      <c r="D704" t="s">
        <v>205</v>
      </c>
      <c r="E704" t="s">
        <v>682</v>
      </c>
      <c r="F704" t="s">
        <v>1255</v>
      </c>
      <c r="G704" s="3"/>
      <c r="H704" s="3">
        <v>44492</v>
      </c>
    </row>
    <row r="705" spans="1:9">
      <c r="A705" t="e">
        <f t="shared" si="10"/>
        <v>#REF!</v>
      </c>
      <c r="B705" t="s">
        <v>3378</v>
      </c>
      <c r="C705" t="s">
        <v>3379</v>
      </c>
      <c r="D705" t="s">
        <v>205</v>
      </c>
      <c r="E705" t="s">
        <v>682</v>
      </c>
      <c r="F705" t="s">
        <v>1255</v>
      </c>
      <c r="G705" s="3"/>
      <c r="H705" s="3">
        <v>44492</v>
      </c>
    </row>
    <row r="706" spans="1:9">
      <c r="A706" t="e">
        <f t="shared" si="10"/>
        <v>#REF!</v>
      </c>
      <c r="B706" t="s">
        <v>7457</v>
      </c>
      <c r="C706" t="s">
        <v>4693</v>
      </c>
      <c r="D706" t="s">
        <v>205</v>
      </c>
      <c r="E706" t="s">
        <v>682</v>
      </c>
      <c r="F706" t="s">
        <v>1255</v>
      </c>
      <c r="G706" s="3"/>
      <c r="I706" s="3">
        <v>44625</v>
      </c>
    </row>
    <row r="707" spans="1:9">
      <c r="A707" t="e">
        <f t="shared" si="10"/>
        <v>#REF!</v>
      </c>
      <c r="B707" t="s">
        <v>7955</v>
      </c>
      <c r="C707" t="s">
        <v>641</v>
      </c>
      <c r="D707" t="s">
        <v>205</v>
      </c>
      <c r="E707" t="s">
        <v>682</v>
      </c>
      <c r="F707" t="s">
        <v>1255</v>
      </c>
      <c r="G707" s="3"/>
      <c r="I707" s="3">
        <v>44600</v>
      </c>
    </row>
    <row r="708" spans="1:9">
      <c r="A708" t="e">
        <f t="shared" si="10"/>
        <v>#REF!</v>
      </c>
      <c r="B708" t="s">
        <v>3334</v>
      </c>
      <c r="C708" t="s">
        <v>3335</v>
      </c>
      <c r="D708" t="s">
        <v>205</v>
      </c>
      <c r="E708" t="s">
        <v>682</v>
      </c>
      <c r="F708" t="s">
        <v>1255</v>
      </c>
      <c r="G708" s="3"/>
      <c r="H708" s="3">
        <v>44495</v>
      </c>
    </row>
    <row r="709" spans="1:9">
      <c r="A709" t="e">
        <f t="shared" ref="A709:A772" si="11">A708+1</f>
        <v>#REF!</v>
      </c>
      <c r="B709" t="s">
        <v>2619</v>
      </c>
      <c r="C709" t="s">
        <v>2620</v>
      </c>
      <c r="D709" t="s">
        <v>1264</v>
      </c>
      <c r="E709" t="s">
        <v>682</v>
      </c>
      <c r="F709" t="s">
        <v>1255</v>
      </c>
      <c r="G709" s="3"/>
      <c r="H709" s="3">
        <v>44348</v>
      </c>
    </row>
    <row r="710" spans="1:9">
      <c r="A710" t="e">
        <f t="shared" si="11"/>
        <v>#REF!</v>
      </c>
      <c r="B710" t="s">
        <v>2955</v>
      </c>
      <c r="C710" t="s">
        <v>2956</v>
      </c>
      <c r="D710" t="s">
        <v>205</v>
      </c>
      <c r="E710" t="s">
        <v>682</v>
      </c>
      <c r="F710" t="s">
        <v>1255</v>
      </c>
      <c r="G710" s="3"/>
      <c r="I710" s="3">
        <v>44639</v>
      </c>
    </row>
    <row r="711" spans="1:9">
      <c r="A711" t="e">
        <f t="shared" si="11"/>
        <v>#REF!</v>
      </c>
      <c r="B711" t="s">
        <v>2921</v>
      </c>
      <c r="C711" t="s">
        <v>2922</v>
      </c>
      <c r="D711" t="s">
        <v>205</v>
      </c>
      <c r="E711" t="s">
        <v>682</v>
      </c>
      <c r="F711" t="s">
        <v>1255</v>
      </c>
      <c r="G711" s="3"/>
      <c r="H711" s="3">
        <v>44502</v>
      </c>
    </row>
    <row r="712" spans="1:9">
      <c r="A712" t="e">
        <f t="shared" si="11"/>
        <v>#REF!</v>
      </c>
      <c r="B712" t="s">
        <v>2702</v>
      </c>
      <c r="C712" t="s">
        <v>2703</v>
      </c>
      <c r="D712" t="s">
        <v>1264</v>
      </c>
      <c r="E712" t="s">
        <v>682</v>
      </c>
      <c r="F712" t="s">
        <v>1255</v>
      </c>
      <c r="G712" s="3"/>
      <c r="H712" s="3">
        <v>44401</v>
      </c>
    </row>
    <row r="713" spans="1:9" s="6" customFormat="1">
      <c r="A713" s="6" t="e">
        <f t="shared" si="11"/>
        <v>#REF!</v>
      </c>
      <c r="B713" s="6" t="s">
        <v>7956</v>
      </c>
      <c r="C713" s="6" t="s">
        <v>7957</v>
      </c>
      <c r="D713" s="6" t="s">
        <v>205</v>
      </c>
      <c r="E713" s="6" t="s">
        <v>682</v>
      </c>
      <c r="F713" s="6" t="s">
        <v>1255</v>
      </c>
      <c r="G713" s="7" t="e">
        <v>#N/A</v>
      </c>
      <c r="H713" s="7" t="e">
        <v>#N/A</v>
      </c>
      <c r="I713" s="7" t="e">
        <v>#N/A</v>
      </c>
    </row>
    <row r="714" spans="1:9">
      <c r="A714" t="e">
        <f t="shared" si="11"/>
        <v>#REF!</v>
      </c>
      <c r="B714" t="s">
        <v>2595</v>
      </c>
      <c r="C714" t="s">
        <v>2596</v>
      </c>
      <c r="D714" t="s">
        <v>205</v>
      </c>
      <c r="E714" t="s">
        <v>682</v>
      </c>
      <c r="F714" t="s">
        <v>1255</v>
      </c>
      <c r="G714" s="3"/>
      <c r="H714" s="3">
        <v>44492</v>
      </c>
    </row>
    <row r="715" spans="1:9">
      <c r="A715" t="e">
        <f t="shared" si="11"/>
        <v>#REF!</v>
      </c>
      <c r="B715" t="s">
        <v>2629</v>
      </c>
      <c r="C715" t="s">
        <v>2630</v>
      </c>
      <c r="D715" t="s">
        <v>205</v>
      </c>
      <c r="E715" t="s">
        <v>682</v>
      </c>
      <c r="F715" t="s">
        <v>1255</v>
      </c>
      <c r="G715" s="3"/>
      <c r="H715" s="3">
        <v>44464</v>
      </c>
    </row>
    <row r="716" spans="1:9">
      <c r="A716" t="e">
        <f t="shared" si="11"/>
        <v>#REF!</v>
      </c>
      <c r="B716" t="s">
        <v>1719</v>
      </c>
      <c r="C716" t="s">
        <v>1720</v>
      </c>
      <c r="D716" t="s">
        <v>205</v>
      </c>
      <c r="E716" t="s">
        <v>682</v>
      </c>
      <c r="F716" t="s">
        <v>1255</v>
      </c>
      <c r="G716" s="3"/>
      <c r="H716" s="3">
        <v>44464</v>
      </c>
    </row>
    <row r="717" spans="1:9">
      <c r="A717" t="e">
        <f t="shared" si="11"/>
        <v>#REF!</v>
      </c>
      <c r="B717" t="s">
        <v>1543</v>
      </c>
      <c r="C717" t="s">
        <v>1544</v>
      </c>
      <c r="D717" t="s">
        <v>1264</v>
      </c>
      <c r="E717" t="s">
        <v>682</v>
      </c>
      <c r="F717" t="s">
        <v>1255</v>
      </c>
      <c r="G717" s="3"/>
      <c r="H717" s="3">
        <v>44495</v>
      </c>
    </row>
    <row r="718" spans="1:9">
      <c r="A718" t="e">
        <f t="shared" si="11"/>
        <v>#REF!</v>
      </c>
      <c r="B718" t="s">
        <v>1747</v>
      </c>
      <c r="C718" t="s">
        <v>1748</v>
      </c>
      <c r="D718" t="s">
        <v>1264</v>
      </c>
      <c r="E718" t="s">
        <v>682</v>
      </c>
      <c r="F718" t="s">
        <v>1255</v>
      </c>
      <c r="G718" s="3"/>
      <c r="H718" s="3">
        <v>44460</v>
      </c>
    </row>
    <row r="719" spans="1:9">
      <c r="A719" t="e">
        <f t="shared" si="11"/>
        <v>#REF!</v>
      </c>
      <c r="B719" t="s">
        <v>2769</v>
      </c>
      <c r="C719" t="s">
        <v>2770</v>
      </c>
      <c r="D719" t="s">
        <v>1264</v>
      </c>
      <c r="E719" t="s">
        <v>682</v>
      </c>
      <c r="F719" t="s">
        <v>1255</v>
      </c>
      <c r="G719" s="3"/>
      <c r="H719" s="3">
        <v>44460</v>
      </c>
    </row>
    <row r="720" spans="1:9">
      <c r="A720" t="e">
        <f t="shared" si="11"/>
        <v>#REF!</v>
      </c>
      <c r="B720" t="s">
        <v>1479</v>
      </c>
      <c r="C720" t="s">
        <v>1480</v>
      </c>
      <c r="D720" t="s">
        <v>1264</v>
      </c>
      <c r="E720" t="s">
        <v>682</v>
      </c>
      <c r="F720" t="s">
        <v>1255</v>
      </c>
      <c r="G720" s="3"/>
      <c r="H720" s="3">
        <v>44488</v>
      </c>
    </row>
    <row r="721" spans="1:9">
      <c r="A721" t="e">
        <f t="shared" si="11"/>
        <v>#REF!</v>
      </c>
      <c r="B721" t="s">
        <v>2797</v>
      </c>
      <c r="C721" t="s">
        <v>2798</v>
      </c>
      <c r="D721" t="s">
        <v>205</v>
      </c>
      <c r="E721" t="s">
        <v>682</v>
      </c>
      <c r="F721" t="s">
        <v>1255</v>
      </c>
      <c r="G721" s="3"/>
      <c r="H721" s="3">
        <v>44460</v>
      </c>
    </row>
    <row r="722" spans="1:9">
      <c r="A722" t="e">
        <f t="shared" si="11"/>
        <v>#REF!</v>
      </c>
      <c r="B722" t="s">
        <v>2836</v>
      </c>
      <c r="C722" t="s">
        <v>658</v>
      </c>
      <c r="D722" t="s">
        <v>1264</v>
      </c>
      <c r="E722" t="s">
        <v>682</v>
      </c>
      <c r="F722" t="s">
        <v>1255</v>
      </c>
      <c r="G722" s="3"/>
      <c r="H722" s="3">
        <v>44460</v>
      </c>
    </row>
    <row r="723" spans="1:9">
      <c r="A723" t="e">
        <f t="shared" si="11"/>
        <v>#REF!</v>
      </c>
      <c r="B723" t="s">
        <v>2860</v>
      </c>
      <c r="C723" t="s">
        <v>2861</v>
      </c>
      <c r="D723" t="s">
        <v>205</v>
      </c>
      <c r="E723" t="s">
        <v>682</v>
      </c>
      <c r="F723" t="s">
        <v>1255</v>
      </c>
      <c r="G723" s="3"/>
      <c r="H723" s="3">
        <v>44464</v>
      </c>
    </row>
    <row r="724" spans="1:9">
      <c r="A724" t="e">
        <f t="shared" si="11"/>
        <v>#REF!</v>
      </c>
      <c r="B724" t="s">
        <v>2102</v>
      </c>
      <c r="C724" t="s">
        <v>2103</v>
      </c>
      <c r="D724" t="s">
        <v>1264</v>
      </c>
      <c r="E724" t="s">
        <v>682</v>
      </c>
      <c r="F724" t="s">
        <v>1255</v>
      </c>
      <c r="G724" s="3"/>
      <c r="H724" s="3">
        <v>44509</v>
      </c>
    </row>
    <row r="725" spans="1:9">
      <c r="A725" t="e">
        <f t="shared" si="11"/>
        <v>#REF!</v>
      </c>
      <c r="B725" t="s">
        <v>2154</v>
      </c>
      <c r="C725" t="s">
        <v>2155</v>
      </c>
      <c r="D725" t="s">
        <v>1264</v>
      </c>
      <c r="E725" t="s">
        <v>682</v>
      </c>
      <c r="F725" t="s">
        <v>1255</v>
      </c>
      <c r="G725" s="3"/>
      <c r="H725" s="3">
        <v>44460</v>
      </c>
    </row>
    <row r="726" spans="1:9">
      <c r="A726" t="e">
        <f t="shared" si="11"/>
        <v>#REF!</v>
      </c>
      <c r="B726" t="s">
        <v>3626</v>
      </c>
      <c r="C726" t="s">
        <v>7958</v>
      </c>
      <c r="D726" t="s">
        <v>1418</v>
      </c>
      <c r="E726" t="s">
        <v>328</v>
      </c>
      <c r="F726" t="s">
        <v>1255</v>
      </c>
      <c r="G726" s="3" t="e">
        <v>#N/A</v>
      </c>
      <c r="H726" s="3">
        <v>44471</v>
      </c>
      <c r="I726" s="3" t="e">
        <v>#N/A</v>
      </c>
    </row>
    <row r="727" spans="1:9">
      <c r="A727" t="e">
        <f t="shared" si="11"/>
        <v>#REF!</v>
      </c>
      <c r="B727" t="s">
        <v>2534</v>
      </c>
      <c r="C727" t="s">
        <v>2535</v>
      </c>
      <c r="D727" t="s">
        <v>1367</v>
      </c>
      <c r="E727" t="s">
        <v>328</v>
      </c>
      <c r="F727" t="s">
        <v>1255</v>
      </c>
      <c r="G727" s="3"/>
      <c r="H727" s="3">
        <v>44506</v>
      </c>
    </row>
    <row r="728" spans="1:9">
      <c r="A728" t="e">
        <f t="shared" si="11"/>
        <v>#REF!</v>
      </c>
      <c r="B728" t="s">
        <v>1725</v>
      </c>
      <c r="C728" t="s">
        <v>1726</v>
      </c>
      <c r="D728" t="s">
        <v>205</v>
      </c>
      <c r="E728" t="s">
        <v>682</v>
      </c>
      <c r="F728" t="s">
        <v>1255</v>
      </c>
      <c r="G728" s="3"/>
      <c r="H728" s="3">
        <v>44488</v>
      </c>
    </row>
    <row r="729" spans="1:9">
      <c r="A729" t="e">
        <f t="shared" si="11"/>
        <v>#REF!</v>
      </c>
      <c r="B729" t="s">
        <v>2132</v>
      </c>
      <c r="C729" t="s">
        <v>7959</v>
      </c>
      <c r="D729" t="s">
        <v>205</v>
      </c>
      <c r="E729" t="s">
        <v>682</v>
      </c>
      <c r="F729" t="s">
        <v>1255</v>
      </c>
      <c r="G729" s="3" t="e">
        <v>#N/A</v>
      </c>
      <c r="H729" s="3">
        <v>44488</v>
      </c>
      <c r="I729" s="3" t="e">
        <v>#N/A</v>
      </c>
    </row>
    <row r="730" spans="1:9">
      <c r="A730" t="e">
        <f t="shared" si="11"/>
        <v>#REF!</v>
      </c>
      <c r="B730" t="s">
        <v>2623</v>
      </c>
      <c r="C730" t="s">
        <v>2624</v>
      </c>
      <c r="D730" t="s">
        <v>205</v>
      </c>
      <c r="E730" t="s">
        <v>682</v>
      </c>
      <c r="F730" t="s">
        <v>1255</v>
      </c>
      <c r="G730" s="3"/>
      <c r="H730" s="3">
        <v>44492</v>
      </c>
    </row>
    <row r="731" spans="1:9" s="6" customFormat="1">
      <c r="A731" s="6" t="e">
        <f t="shared" si="11"/>
        <v>#REF!</v>
      </c>
      <c r="B731" s="6" t="s">
        <v>7960</v>
      </c>
      <c r="C731" s="6" t="s">
        <v>7961</v>
      </c>
      <c r="D731" s="6" t="s">
        <v>1280</v>
      </c>
      <c r="E731" s="6" t="s">
        <v>682</v>
      </c>
      <c r="F731" s="6" t="s">
        <v>1255</v>
      </c>
      <c r="G731" s="7" t="e">
        <v>#N/A</v>
      </c>
      <c r="H731" s="7" t="e">
        <v>#N/A</v>
      </c>
      <c r="I731" s="7" t="e">
        <v>#N/A</v>
      </c>
    </row>
    <row r="732" spans="1:9">
      <c r="A732" t="e">
        <f t="shared" si="11"/>
        <v>#REF!</v>
      </c>
      <c r="B732" t="s">
        <v>1805</v>
      </c>
      <c r="C732" t="s">
        <v>1806</v>
      </c>
      <c r="D732" t="s">
        <v>205</v>
      </c>
      <c r="E732" t="s">
        <v>682</v>
      </c>
      <c r="F732" t="s">
        <v>1255</v>
      </c>
      <c r="G732" s="3"/>
      <c r="H732" s="3">
        <v>44492</v>
      </c>
    </row>
    <row r="733" spans="1:9">
      <c r="A733" t="e">
        <f t="shared" si="11"/>
        <v>#REF!</v>
      </c>
      <c r="B733" t="s">
        <v>1629</v>
      </c>
      <c r="C733" t="s">
        <v>1630</v>
      </c>
      <c r="D733" t="s">
        <v>205</v>
      </c>
      <c r="E733" t="s">
        <v>682</v>
      </c>
      <c r="F733" t="s">
        <v>1255</v>
      </c>
      <c r="G733" s="3"/>
      <c r="H733" s="3">
        <v>44492</v>
      </c>
    </row>
    <row r="734" spans="1:9">
      <c r="A734" t="e">
        <f t="shared" si="11"/>
        <v>#REF!</v>
      </c>
      <c r="B734" t="s">
        <v>2164</v>
      </c>
      <c r="C734" t="s">
        <v>2163</v>
      </c>
      <c r="D734" t="s">
        <v>205</v>
      </c>
      <c r="E734" t="s">
        <v>682</v>
      </c>
      <c r="F734" t="s">
        <v>1255</v>
      </c>
      <c r="G734" s="3"/>
      <c r="I734" s="3">
        <v>44618</v>
      </c>
    </row>
    <row r="735" spans="1:9">
      <c r="A735" t="e">
        <f t="shared" si="11"/>
        <v>#REF!</v>
      </c>
      <c r="B735" t="s">
        <v>2896</v>
      </c>
      <c r="C735" t="s">
        <v>2897</v>
      </c>
      <c r="D735" t="s">
        <v>1280</v>
      </c>
      <c r="E735" t="s">
        <v>682</v>
      </c>
      <c r="F735" t="s">
        <v>1255</v>
      </c>
      <c r="G735" s="3"/>
      <c r="H735" s="3">
        <v>44492</v>
      </c>
    </row>
    <row r="736" spans="1:9">
      <c r="A736" t="e">
        <f t="shared" si="11"/>
        <v>#REF!</v>
      </c>
      <c r="B736" t="s">
        <v>3696</v>
      </c>
      <c r="C736" t="s">
        <v>7962</v>
      </c>
      <c r="D736" t="s">
        <v>1280</v>
      </c>
      <c r="E736" t="s">
        <v>682</v>
      </c>
      <c r="F736" t="s">
        <v>1255</v>
      </c>
      <c r="G736" s="3" t="e">
        <v>#N/A</v>
      </c>
      <c r="H736" s="3">
        <v>44492</v>
      </c>
      <c r="I736" s="3" t="e">
        <v>#N/A</v>
      </c>
    </row>
    <row r="737" spans="1:9">
      <c r="A737" t="e">
        <f t="shared" si="11"/>
        <v>#REF!</v>
      </c>
      <c r="B737" t="s">
        <v>1793</v>
      </c>
      <c r="C737" t="s">
        <v>1794</v>
      </c>
      <c r="D737" t="s">
        <v>205</v>
      </c>
      <c r="E737" t="s">
        <v>682</v>
      </c>
      <c r="F737" t="s">
        <v>1255</v>
      </c>
      <c r="G737" s="3"/>
      <c r="H737" s="3">
        <v>44495</v>
      </c>
    </row>
    <row r="738" spans="1:9">
      <c r="A738" t="e">
        <f t="shared" si="11"/>
        <v>#REF!</v>
      </c>
      <c r="B738" t="s">
        <v>1641</v>
      </c>
      <c r="C738" t="s">
        <v>1642</v>
      </c>
      <c r="D738" t="s">
        <v>205</v>
      </c>
      <c r="E738" t="s">
        <v>682</v>
      </c>
      <c r="F738" t="s">
        <v>1255</v>
      </c>
      <c r="G738" s="3"/>
      <c r="H738" s="3">
        <v>44513</v>
      </c>
    </row>
    <row r="739" spans="1:9">
      <c r="A739" t="e">
        <f t="shared" si="11"/>
        <v>#REF!</v>
      </c>
      <c r="B739" t="s">
        <v>1495</v>
      </c>
      <c r="C739" t="s">
        <v>1496</v>
      </c>
      <c r="D739" t="s">
        <v>205</v>
      </c>
      <c r="E739" t="s">
        <v>682</v>
      </c>
      <c r="F739" t="s">
        <v>1255</v>
      </c>
      <c r="G739" s="3"/>
      <c r="H739" s="3">
        <v>44488</v>
      </c>
    </row>
    <row r="740" spans="1:9">
      <c r="A740" t="e">
        <f t="shared" si="11"/>
        <v>#REF!</v>
      </c>
      <c r="B740" t="s">
        <v>1860</v>
      </c>
      <c r="C740" t="s">
        <v>4258</v>
      </c>
      <c r="D740" t="s">
        <v>205</v>
      </c>
      <c r="E740" t="s">
        <v>682</v>
      </c>
      <c r="F740" t="s">
        <v>1255</v>
      </c>
      <c r="G740" s="3" t="e">
        <v>#N/A</v>
      </c>
      <c r="H740" s="3">
        <v>44488</v>
      </c>
      <c r="I740" s="3" t="e">
        <v>#N/A</v>
      </c>
    </row>
    <row r="741" spans="1:9">
      <c r="A741" t="e">
        <f t="shared" si="11"/>
        <v>#REF!</v>
      </c>
      <c r="B741" t="s">
        <v>2729</v>
      </c>
      <c r="C741" t="s">
        <v>2730</v>
      </c>
      <c r="D741" t="s">
        <v>1299</v>
      </c>
      <c r="E741" t="s">
        <v>386</v>
      </c>
      <c r="F741" t="s">
        <v>1255</v>
      </c>
      <c r="G741" s="3"/>
      <c r="H741" s="3">
        <v>44502</v>
      </c>
    </row>
    <row r="742" spans="1:9">
      <c r="A742" t="e">
        <f t="shared" si="11"/>
        <v>#REF!</v>
      </c>
      <c r="B742" t="s">
        <v>2663</v>
      </c>
      <c r="C742" t="s">
        <v>2664</v>
      </c>
      <c r="D742" t="s">
        <v>205</v>
      </c>
      <c r="E742" t="s">
        <v>682</v>
      </c>
      <c r="F742" t="s">
        <v>1255</v>
      </c>
      <c r="G742" s="3"/>
      <c r="H742" s="3">
        <v>44492</v>
      </c>
    </row>
    <row r="743" spans="1:9">
      <c r="A743" t="e">
        <f t="shared" si="11"/>
        <v>#REF!</v>
      </c>
      <c r="B743" t="s">
        <v>2698</v>
      </c>
      <c r="C743" t="s">
        <v>2699</v>
      </c>
      <c r="D743" t="s">
        <v>1280</v>
      </c>
      <c r="E743" t="s">
        <v>682</v>
      </c>
      <c r="F743" t="s">
        <v>1255</v>
      </c>
      <c r="G743" s="3"/>
      <c r="H743" s="3">
        <v>44495</v>
      </c>
    </row>
    <row r="744" spans="1:9">
      <c r="A744" t="e">
        <f t="shared" si="11"/>
        <v>#REF!</v>
      </c>
      <c r="B744" t="s">
        <v>1823</v>
      </c>
      <c r="C744" t="s">
        <v>1824</v>
      </c>
      <c r="D744" t="s">
        <v>1280</v>
      </c>
      <c r="E744" t="s">
        <v>682</v>
      </c>
      <c r="F744" t="s">
        <v>1255</v>
      </c>
      <c r="G744" s="3"/>
      <c r="H744" s="3">
        <v>44488</v>
      </c>
    </row>
    <row r="745" spans="1:9">
      <c r="A745" t="e">
        <f t="shared" si="11"/>
        <v>#REF!</v>
      </c>
      <c r="B745" t="s">
        <v>2743</v>
      </c>
      <c r="C745" t="s">
        <v>2744</v>
      </c>
      <c r="D745" t="s">
        <v>205</v>
      </c>
      <c r="E745" t="s">
        <v>682</v>
      </c>
      <c r="F745" t="s">
        <v>1255</v>
      </c>
      <c r="G745" s="3"/>
      <c r="H745" s="3">
        <v>44464</v>
      </c>
    </row>
    <row r="746" spans="1:9">
      <c r="A746" t="e">
        <f t="shared" si="11"/>
        <v>#REF!</v>
      </c>
      <c r="B746" t="s">
        <v>2615</v>
      </c>
      <c r="C746" t="s">
        <v>2616</v>
      </c>
      <c r="D746" t="s">
        <v>205</v>
      </c>
      <c r="E746" t="s">
        <v>682</v>
      </c>
      <c r="F746" t="s">
        <v>1255</v>
      </c>
      <c r="G746" s="3"/>
      <c r="H746" s="3">
        <v>44464</v>
      </c>
    </row>
    <row r="747" spans="1:9">
      <c r="A747" t="e">
        <f t="shared" si="11"/>
        <v>#REF!</v>
      </c>
      <c r="B747" t="s">
        <v>1839</v>
      </c>
      <c r="C747" t="s">
        <v>1840</v>
      </c>
      <c r="D747" t="s">
        <v>205</v>
      </c>
      <c r="E747" t="s">
        <v>682</v>
      </c>
      <c r="F747" t="s">
        <v>1255</v>
      </c>
      <c r="G747" s="3"/>
      <c r="H747" s="3">
        <v>44478</v>
      </c>
    </row>
    <row r="748" spans="1:9">
      <c r="A748" t="e">
        <f t="shared" si="11"/>
        <v>#REF!</v>
      </c>
      <c r="B748" t="s">
        <v>3694</v>
      </c>
      <c r="C748" t="s">
        <v>3695</v>
      </c>
      <c r="D748" t="s">
        <v>205</v>
      </c>
      <c r="E748" t="s">
        <v>682</v>
      </c>
      <c r="F748" t="s">
        <v>1255</v>
      </c>
      <c r="G748" s="3"/>
      <c r="H748" s="3">
        <v>44509</v>
      </c>
    </row>
    <row r="749" spans="1:9">
      <c r="A749" t="e">
        <f t="shared" si="11"/>
        <v>#REF!</v>
      </c>
      <c r="B749" t="s">
        <v>2740</v>
      </c>
      <c r="C749" t="s">
        <v>2741</v>
      </c>
      <c r="D749" t="s">
        <v>2742</v>
      </c>
      <c r="E749" t="s">
        <v>328</v>
      </c>
      <c r="F749" t="s">
        <v>1255</v>
      </c>
      <c r="G749" s="3" t="e">
        <v>#N/A</v>
      </c>
      <c r="H749" s="3">
        <v>44527</v>
      </c>
      <c r="I749" s="3" t="e">
        <v>#N/A</v>
      </c>
    </row>
    <row r="750" spans="1:9">
      <c r="A750" t="e">
        <f t="shared" si="11"/>
        <v>#REF!</v>
      </c>
      <c r="B750" t="s">
        <v>2945</v>
      </c>
      <c r="C750" t="s">
        <v>2946</v>
      </c>
      <c r="D750" t="s">
        <v>2742</v>
      </c>
      <c r="E750" t="s">
        <v>328</v>
      </c>
      <c r="F750" t="s">
        <v>1255</v>
      </c>
      <c r="G750" s="3"/>
      <c r="H750" s="3">
        <v>44499</v>
      </c>
    </row>
    <row r="751" spans="1:9">
      <c r="A751" t="e">
        <f t="shared" si="11"/>
        <v>#REF!</v>
      </c>
      <c r="B751" t="s">
        <v>2815</v>
      </c>
      <c r="C751" t="s">
        <v>2816</v>
      </c>
      <c r="D751" t="s">
        <v>1264</v>
      </c>
      <c r="E751" t="s">
        <v>682</v>
      </c>
      <c r="F751" t="s">
        <v>1255</v>
      </c>
      <c r="G751" s="3"/>
      <c r="H751" s="3">
        <v>44481</v>
      </c>
    </row>
    <row r="752" spans="1:9">
      <c r="A752" t="e">
        <f t="shared" si="11"/>
        <v>#REF!</v>
      </c>
      <c r="B752" t="s">
        <v>1932</v>
      </c>
      <c r="C752" t="s">
        <v>1933</v>
      </c>
      <c r="D752" t="s">
        <v>205</v>
      </c>
      <c r="E752" t="s">
        <v>682</v>
      </c>
      <c r="F752" t="s">
        <v>1255</v>
      </c>
      <c r="G752" s="3"/>
      <c r="H752" s="3">
        <v>44481</v>
      </c>
    </row>
    <row r="753" spans="1:9">
      <c r="A753" t="e">
        <f t="shared" si="11"/>
        <v>#REF!</v>
      </c>
      <c r="B753" t="s">
        <v>1735</v>
      </c>
      <c r="C753" t="s">
        <v>7506</v>
      </c>
      <c r="D753" t="s">
        <v>205</v>
      </c>
      <c r="E753" t="s">
        <v>682</v>
      </c>
      <c r="F753" t="s">
        <v>1255</v>
      </c>
      <c r="G753" s="3" t="e">
        <v>#N/A</v>
      </c>
      <c r="H753" s="3">
        <v>44481</v>
      </c>
      <c r="I753" s="3" t="e">
        <v>#N/A</v>
      </c>
    </row>
    <row r="754" spans="1:9">
      <c r="A754" t="e">
        <f t="shared" si="11"/>
        <v>#REF!</v>
      </c>
      <c r="B754" t="s">
        <v>1643</v>
      </c>
      <c r="C754" t="s">
        <v>1644</v>
      </c>
      <c r="D754" t="s">
        <v>205</v>
      </c>
      <c r="E754" t="s">
        <v>682</v>
      </c>
      <c r="F754" t="s">
        <v>1255</v>
      </c>
      <c r="G754" s="3"/>
      <c r="H754" s="3">
        <v>44481</v>
      </c>
    </row>
    <row r="755" spans="1:9">
      <c r="A755" t="e">
        <f t="shared" si="11"/>
        <v>#REF!</v>
      </c>
      <c r="B755" t="s">
        <v>2881</v>
      </c>
      <c r="C755" t="s">
        <v>2882</v>
      </c>
      <c r="D755" t="s">
        <v>205</v>
      </c>
      <c r="E755" t="s">
        <v>682</v>
      </c>
      <c r="F755" t="s">
        <v>1255</v>
      </c>
      <c r="G755" s="3"/>
      <c r="H755" s="3">
        <v>44481</v>
      </c>
    </row>
    <row r="756" spans="1:9">
      <c r="A756" t="e">
        <f t="shared" si="11"/>
        <v>#REF!</v>
      </c>
      <c r="B756" t="s">
        <v>2877</v>
      </c>
      <c r="C756" t="s">
        <v>2878</v>
      </c>
      <c r="D756" t="s">
        <v>1280</v>
      </c>
      <c r="E756" t="s">
        <v>682</v>
      </c>
      <c r="F756" t="s">
        <v>1255</v>
      </c>
      <c r="G756" s="3"/>
      <c r="H756" s="3">
        <v>44481</v>
      </c>
    </row>
    <row r="757" spans="1:9">
      <c r="A757" t="e">
        <f t="shared" si="11"/>
        <v>#REF!</v>
      </c>
      <c r="B757" t="s">
        <v>3687</v>
      </c>
      <c r="C757" t="s">
        <v>3688</v>
      </c>
      <c r="D757" t="s">
        <v>1280</v>
      </c>
      <c r="E757" t="s">
        <v>682</v>
      </c>
      <c r="F757" t="s">
        <v>1255</v>
      </c>
      <c r="G757" s="3" t="e">
        <v>#N/A</v>
      </c>
      <c r="H757" s="3">
        <v>44485</v>
      </c>
      <c r="I757" s="3" t="e">
        <v>#N/A</v>
      </c>
    </row>
    <row r="758" spans="1:9">
      <c r="A758" t="e">
        <f t="shared" si="11"/>
        <v>#REF!</v>
      </c>
      <c r="B758" t="s">
        <v>2994</v>
      </c>
      <c r="C758" t="s">
        <v>2995</v>
      </c>
      <c r="D758" t="s">
        <v>205</v>
      </c>
      <c r="E758" t="s">
        <v>682</v>
      </c>
      <c r="F758" t="s">
        <v>1255</v>
      </c>
      <c r="G758" s="3"/>
      <c r="H758" s="3">
        <v>44485</v>
      </c>
    </row>
    <row r="759" spans="1:9">
      <c r="A759" t="e">
        <f t="shared" si="11"/>
        <v>#REF!</v>
      </c>
      <c r="B759" t="s">
        <v>2928</v>
      </c>
      <c r="C759" t="s">
        <v>2929</v>
      </c>
      <c r="D759" t="s">
        <v>205</v>
      </c>
      <c r="E759" t="s">
        <v>682</v>
      </c>
      <c r="F759" t="s">
        <v>1255</v>
      </c>
      <c r="G759" s="3"/>
      <c r="H759" s="3">
        <v>44485</v>
      </c>
    </row>
    <row r="760" spans="1:9">
      <c r="A760" t="e">
        <f t="shared" si="11"/>
        <v>#REF!</v>
      </c>
      <c r="B760" t="s">
        <v>2908</v>
      </c>
      <c r="C760" t="s">
        <v>360</v>
      </c>
      <c r="D760" t="s">
        <v>205</v>
      </c>
      <c r="E760" t="s">
        <v>682</v>
      </c>
      <c r="F760" t="s">
        <v>1255</v>
      </c>
      <c r="G760" s="3"/>
      <c r="H760" s="3">
        <v>44485</v>
      </c>
    </row>
    <row r="761" spans="1:9">
      <c r="A761" t="e">
        <f t="shared" si="11"/>
        <v>#REF!</v>
      </c>
      <c r="B761" t="s">
        <v>2532</v>
      </c>
      <c r="C761" t="s">
        <v>2533</v>
      </c>
      <c r="D761" t="s">
        <v>1418</v>
      </c>
      <c r="E761" t="s">
        <v>328</v>
      </c>
      <c r="F761" t="s">
        <v>1255</v>
      </c>
      <c r="G761" s="3"/>
      <c r="H761" s="3">
        <v>44506</v>
      </c>
    </row>
    <row r="762" spans="1:9">
      <c r="A762" t="e">
        <f t="shared" si="11"/>
        <v>#REF!</v>
      </c>
      <c r="B762" t="s">
        <v>2492</v>
      </c>
      <c r="C762" t="s">
        <v>2493</v>
      </c>
      <c r="D762" t="s">
        <v>1418</v>
      </c>
      <c r="E762" t="s">
        <v>328</v>
      </c>
      <c r="F762" t="s">
        <v>1255</v>
      </c>
      <c r="G762" s="3"/>
      <c r="H762" s="3">
        <v>44502</v>
      </c>
    </row>
    <row r="763" spans="1:9">
      <c r="A763" t="e">
        <f t="shared" si="11"/>
        <v>#REF!</v>
      </c>
      <c r="B763" t="s">
        <v>7557</v>
      </c>
      <c r="C763" t="s">
        <v>7121</v>
      </c>
      <c r="D763" t="s">
        <v>1396</v>
      </c>
      <c r="E763" t="s">
        <v>328</v>
      </c>
      <c r="F763" t="s">
        <v>1255</v>
      </c>
      <c r="G763" s="3"/>
      <c r="H763" s="3">
        <v>44516</v>
      </c>
    </row>
    <row r="764" spans="1:9">
      <c r="A764" t="e">
        <f t="shared" si="11"/>
        <v>#REF!</v>
      </c>
      <c r="B764" t="s">
        <v>2546</v>
      </c>
      <c r="C764" t="s">
        <v>7963</v>
      </c>
      <c r="D764" t="s">
        <v>1418</v>
      </c>
      <c r="E764" t="s">
        <v>328</v>
      </c>
      <c r="F764" t="s">
        <v>1255</v>
      </c>
      <c r="G764" s="3" t="e">
        <v>#N/A</v>
      </c>
      <c r="H764" s="3">
        <v>44506</v>
      </c>
      <c r="I764" s="3" t="e">
        <v>#N/A</v>
      </c>
    </row>
    <row r="765" spans="1:9">
      <c r="A765" t="e">
        <f t="shared" si="11"/>
        <v>#REF!</v>
      </c>
      <c r="B765" t="s">
        <v>2523</v>
      </c>
      <c r="C765" t="s">
        <v>2524</v>
      </c>
      <c r="D765" t="s">
        <v>1418</v>
      </c>
      <c r="E765" t="s">
        <v>328</v>
      </c>
      <c r="F765" t="s">
        <v>1255</v>
      </c>
      <c r="G765" s="3"/>
      <c r="H765" s="3">
        <v>44506</v>
      </c>
    </row>
    <row r="766" spans="1:9">
      <c r="A766" t="e">
        <f t="shared" si="11"/>
        <v>#REF!</v>
      </c>
      <c r="B766" t="s">
        <v>2686</v>
      </c>
      <c r="C766" t="s">
        <v>2687</v>
      </c>
      <c r="D766" t="s">
        <v>1264</v>
      </c>
      <c r="E766" t="s">
        <v>682</v>
      </c>
      <c r="F766" t="s">
        <v>1255</v>
      </c>
      <c r="G766" s="3"/>
      <c r="H766" s="3">
        <v>44397</v>
      </c>
    </row>
    <row r="767" spans="1:9">
      <c r="A767" t="e">
        <f t="shared" si="11"/>
        <v>#REF!</v>
      </c>
      <c r="B767" t="s">
        <v>2572</v>
      </c>
      <c r="C767" t="s">
        <v>2573</v>
      </c>
      <c r="D767" t="s">
        <v>205</v>
      </c>
      <c r="E767" t="s">
        <v>682</v>
      </c>
      <c r="F767" t="s">
        <v>1255</v>
      </c>
      <c r="G767" s="3"/>
      <c r="H767" s="3">
        <v>44471</v>
      </c>
    </row>
    <row r="768" spans="1:9" s="6" customFormat="1">
      <c r="A768" s="6" t="e">
        <f t="shared" si="11"/>
        <v>#REF!</v>
      </c>
      <c r="B768" s="6" t="s">
        <v>7592</v>
      </c>
      <c r="C768" s="6" t="s">
        <v>3310</v>
      </c>
      <c r="D768" s="6" t="s">
        <v>205</v>
      </c>
      <c r="E768" s="6" t="s">
        <v>682</v>
      </c>
      <c r="F768" s="6" t="s">
        <v>1255</v>
      </c>
      <c r="G768" s="7" t="e">
        <v>#N/A</v>
      </c>
      <c r="H768" s="7" t="e">
        <v>#N/A</v>
      </c>
      <c r="I768" s="7" t="e">
        <v>#N/A</v>
      </c>
    </row>
    <row r="769" spans="1:9">
      <c r="A769" t="e">
        <f t="shared" si="11"/>
        <v>#REF!</v>
      </c>
      <c r="B769" t="s">
        <v>3452</v>
      </c>
      <c r="C769" t="s">
        <v>3453</v>
      </c>
      <c r="D769" t="s">
        <v>1396</v>
      </c>
      <c r="E769" t="s">
        <v>328</v>
      </c>
      <c r="F769" t="s">
        <v>1255</v>
      </c>
      <c r="G769" s="3"/>
      <c r="H769" s="3">
        <v>44502</v>
      </c>
    </row>
    <row r="770" spans="1:9">
      <c r="A770" t="e">
        <f t="shared" si="11"/>
        <v>#REF!</v>
      </c>
      <c r="B770" t="s">
        <v>1927</v>
      </c>
      <c r="C770" t="s">
        <v>1926</v>
      </c>
      <c r="D770" t="s">
        <v>1418</v>
      </c>
      <c r="E770" t="s">
        <v>328</v>
      </c>
      <c r="F770" t="s">
        <v>1255</v>
      </c>
      <c r="G770" s="3"/>
      <c r="I770" s="3">
        <v>44586</v>
      </c>
    </row>
    <row r="771" spans="1:9">
      <c r="A771" t="e">
        <f t="shared" si="11"/>
        <v>#REF!</v>
      </c>
      <c r="B771" t="s">
        <v>1281</v>
      </c>
      <c r="C771" t="s">
        <v>1282</v>
      </c>
      <c r="D771" t="s">
        <v>205</v>
      </c>
      <c r="E771" t="s">
        <v>682</v>
      </c>
      <c r="F771" t="s">
        <v>1255</v>
      </c>
      <c r="G771" s="3"/>
      <c r="H771" s="3">
        <v>44404</v>
      </c>
    </row>
    <row r="772" spans="1:9">
      <c r="A772" t="e">
        <f t="shared" si="11"/>
        <v>#REF!</v>
      </c>
      <c r="B772" t="s">
        <v>7504</v>
      </c>
      <c r="C772" t="s">
        <v>6956</v>
      </c>
      <c r="D772" t="s">
        <v>1396</v>
      </c>
      <c r="E772" t="s">
        <v>328</v>
      </c>
      <c r="F772" t="s">
        <v>1255</v>
      </c>
      <c r="G772" s="3"/>
      <c r="H772" s="3">
        <v>44520</v>
      </c>
    </row>
    <row r="773" spans="1:9">
      <c r="A773" t="e">
        <f t="shared" ref="A773:A836" si="12">A772+1</f>
        <v>#REF!</v>
      </c>
      <c r="B773" t="s">
        <v>2468</v>
      </c>
      <c r="C773" t="s">
        <v>2469</v>
      </c>
      <c r="D773" t="s">
        <v>1396</v>
      </c>
      <c r="E773" t="s">
        <v>328</v>
      </c>
      <c r="F773" t="s">
        <v>1255</v>
      </c>
      <c r="G773" s="3"/>
      <c r="H773" s="3">
        <v>44506</v>
      </c>
    </row>
    <row r="774" spans="1:9">
      <c r="A774" t="e">
        <f t="shared" si="12"/>
        <v>#REF!</v>
      </c>
      <c r="B774" t="s">
        <v>2466</v>
      </c>
      <c r="C774" t="s">
        <v>2467</v>
      </c>
      <c r="D774" t="s">
        <v>1367</v>
      </c>
      <c r="E774" t="s">
        <v>328</v>
      </c>
      <c r="F774" t="s">
        <v>1255</v>
      </c>
      <c r="G774" s="3"/>
      <c r="H774" s="3">
        <v>44513</v>
      </c>
    </row>
    <row r="775" spans="1:9">
      <c r="A775" t="e">
        <f t="shared" si="12"/>
        <v>#REF!</v>
      </c>
      <c r="B775" t="s">
        <v>2560</v>
      </c>
      <c r="C775" t="s">
        <v>2561</v>
      </c>
      <c r="D775" t="s">
        <v>205</v>
      </c>
      <c r="E775" t="s">
        <v>682</v>
      </c>
      <c r="F775" t="s">
        <v>1255</v>
      </c>
      <c r="G775" s="3"/>
      <c r="H775" s="3">
        <v>44481</v>
      </c>
    </row>
    <row r="776" spans="1:9">
      <c r="A776" t="e">
        <f t="shared" si="12"/>
        <v>#REF!</v>
      </c>
      <c r="B776" t="s">
        <v>3126</v>
      </c>
      <c r="C776" t="s">
        <v>3127</v>
      </c>
      <c r="D776" t="s">
        <v>205</v>
      </c>
      <c r="E776" t="s">
        <v>682</v>
      </c>
      <c r="F776" t="s">
        <v>1255</v>
      </c>
      <c r="G776" s="3"/>
      <c r="H776" s="3">
        <v>44471</v>
      </c>
    </row>
    <row r="777" spans="1:9">
      <c r="A777" t="e">
        <f t="shared" si="12"/>
        <v>#REF!</v>
      </c>
      <c r="B777" t="s">
        <v>2097</v>
      </c>
      <c r="C777" t="s">
        <v>2098</v>
      </c>
      <c r="D777" t="s">
        <v>1367</v>
      </c>
      <c r="E777" t="s">
        <v>328</v>
      </c>
      <c r="F777" t="s">
        <v>1255</v>
      </c>
      <c r="G777" s="3"/>
      <c r="H777" s="3">
        <v>44506</v>
      </c>
    </row>
    <row r="778" spans="1:9">
      <c r="A778" t="e">
        <f t="shared" si="12"/>
        <v>#REF!</v>
      </c>
      <c r="B778" t="s">
        <v>3681</v>
      </c>
      <c r="C778" t="s">
        <v>3682</v>
      </c>
      <c r="D778" t="s">
        <v>1386</v>
      </c>
      <c r="E778" t="s">
        <v>328</v>
      </c>
      <c r="F778" t="s">
        <v>1255</v>
      </c>
      <c r="G778" s="3"/>
      <c r="H778" s="3">
        <v>44506</v>
      </c>
    </row>
    <row r="779" spans="1:9">
      <c r="A779" t="e">
        <f t="shared" si="12"/>
        <v>#REF!</v>
      </c>
      <c r="B779" t="s">
        <v>2306</v>
      </c>
      <c r="C779" t="s">
        <v>2307</v>
      </c>
      <c r="D779" t="s">
        <v>1367</v>
      </c>
      <c r="E779" t="s">
        <v>328</v>
      </c>
      <c r="F779" t="s">
        <v>1255</v>
      </c>
      <c r="G779" s="3"/>
      <c r="H779" s="3">
        <v>44537</v>
      </c>
    </row>
    <row r="780" spans="1:9">
      <c r="A780" t="e">
        <f t="shared" si="12"/>
        <v>#REF!</v>
      </c>
      <c r="B780" t="s">
        <v>3038</v>
      </c>
      <c r="C780" t="s">
        <v>3039</v>
      </c>
      <c r="D780" t="s">
        <v>1367</v>
      </c>
      <c r="E780" t="s">
        <v>328</v>
      </c>
      <c r="F780" t="s">
        <v>1255</v>
      </c>
      <c r="G780" s="3"/>
      <c r="H780" s="3">
        <v>44513</v>
      </c>
    </row>
    <row r="781" spans="1:9">
      <c r="A781" t="e">
        <f t="shared" si="12"/>
        <v>#REF!</v>
      </c>
      <c r="B781" t="s">
        <v>2270</v>
      </c>
      <c r="C781" t="s">
        <v>2271</v>
      </c>
      <c r="D781" t="s">
        <v>1280</v>
      </c>
      <c r="E781" t="s">
        <v>682</v>
      </c>
      <c r="F781" t="s">
        <v>1255</v>
      </c>
      <c r="G781" s="3"/>
      <c r="H781" s="3">
        <v>44527</v>
      </c>
    </row>
    <row r="782" spans="1:9">
      <c r="A782" t="e">
        <f t="shared" si="12"/>
        <v>#REF!</v>
      </c>
      <c r="B782" t="s">
        <v>1537</v>
      </c>
      <c r="C782" t="s">
        <v>1538</v>
      </c>
      <c r="D782" t="s">
        <v>1280</v>
      </c>
      <c r="E782" t="s">
        <v>682</v>
      </c>
      <c r="F782" t="s">
        <v>1255</v>
      </c>
      <c r="G782" s="3"/>
      <c r="H782" s="3">
        <v>44394</v>
      </c>
    </row>
    <row r="783" spans="1:9">
      <c r="A783" t="e">
        <f t="shared" si="12"/>
        <v>#REF!</v>
      </c>
      <c r="B783" t="s">
        <v>2482</v>
      </c>
      <c r="C783" t="s">
        <v>2483</v>
      </c>
      <c r="D783" t="s">
        <v>205</v>
      </c>
      <c r="E783" t="s">
        <v>682</v>
      </c>
      <c r="F783" t="s">
        <v>1255</v>
      </c>
      <c r="G783" s="3"/>
      <c r="H783" s="3">
        <v>44541</v>
      </c>
    </row>
    <row r="784" spans="1:9">
      <c r="A784" t="e">
        <f t="shared" si="12"/>
        <v>#REF!</v>
      </c>
      <c r="B784" t="s">
        <v>7964</v>
      </c>
      <c r="C784" t="s">
        <v>7965</v>
      </c>
      <c r="D784" t="s">
        <v>205</v>
      </c>
      <c r="E784" t="s">
        <v>682</v>
      </c>
      <c r="F784" t="s">
        <v>1255</v>
      </c>
      <c r="G784" s="3"/>
      <c r="H784" s="3">
        <v>44467</v>
      </c>
    </row>
    <row r="785" spans="1:8">
      <c r="A785" t="e">
        <f t="shared" si="12"/>
        <v>#REF!</v>
      </c>
      <c r="B785" t="s">
        <v>2737</v>
      </c>
      <c r="C785" t="s">
        <v>2738</v>
      </c>
      <c r="D785" t="s">
        <v>205</v>
      </c>
      <c r="E785" t="s">
        <v>682</v>
      </c>
      <c r="F785" t="s">
        <v>1255</v>
      </c>
      <c r="G785" s="3"/>
      <c r="H785" s="3">
        <v>44488</v>
      </c>
    </row>
    <row r="786" spans="1:8">
      <c r="A786" t="e">
        <f t="shared" si="12"/>
        <v>#REF!</v>
      </c>
      <c r="B786" t="s">
        <v>2757</v>
      </c>
      <c r="C786" t="s">
        <v>2758</v>
      </c>
      <c r="D786" t="s">
        <v>205</v>
      </c>
      <c r="E786" t="s">
        <v>682</v>
      </c>
      <c r="F786" t="s">
        <v>1255</v>
      </c>
      <c r="G786" s="3"/>
      <c r="H786" s="3">
        <v>44492</v>
      </c>
    </row>
    <row r="787" spans="1:8">
      <c r="A787" t="e">
        <f t="shared" si="12"/>
        <v>#REF!</v>
      </c>
      <c r="B787" t="s">
        <v>2657</v>
      </c>
      <c r="C787" t="s">
        <v>2658</v>
      </c>
      <c r="D787" t="s">
        <v>1338</v>
      </c>
      <c r="E787" t="s">
        <v>1198</v>
      </c>
      <c r="F787" t="s">
        <v>1255</v>
      </c>
      <c r="G787" s="3"/>
      <c r="H787" s="3">
        <v>44485</v>
      </c>
    </row>
    <row r="788" spans="1:8">
      <c r="A788" t="e">
        <f t="shared" si="12"/>
        <v>#REF!</v>
      </c>
      <c r="B788" t="s">
        <v>2682</v>
      </c>
      <c r="C788" t="s">
        <v>2683</v>
      </c>
      <c r="D788" t="s">
        <v>1338</v>
      </c>
      <c r="E788" t="s">
        <v>1198</v>
      </c>
      <c r="F788" t="s">
        <v>1255</v>
      </c>
      <c r="G788" s="3"/>
      <c r="H788" s="3">
        <v>44485</v>
      </c>
    </row>
    <row r="789" spans="1:8">
      <c r="A789" t="e">
        <f t="shared" si="12"/>
        <v>#REF!</v>
      </c>
      <c r="B789" t="s">
        <v>3674</v>
      </c>
      <c r="C789" t="s">
        <v>3675</v>
      </c>
      <c r="D789" t="s">
        <v>1338</v>
      </c>
      <c r="E789" t="s">
        <v>1198</v>
      </c>
      <c r="F789" t="s">
        <v>1255</v>
      </c>
      <c r="G789" s="3"/>
      <c r="H789" s="3">
        <v>44485</v>
      </c>
    </row>
    <row r="790" spans="1:8">
      <c r="A790" t="e">
        <f t="shared" si="12"/>
        <v>#REF!</v>
      </c>
      <c r="B790" t="s">
        <v>2360</v>
      </c>
      <c r="C790" t="s">
        <v>2361</v>
      </c>
      <c r="D790" t="s">
        <v>1338</v>
      </c>
      <c r="E790" t="s">
        <v>1198</v>
      </c>
      <c r="F790" t="s">
        <v>1255</v>
      </c>
      <c r="G790" s="3"/>
      <c r="H790" s="3">
        <v>44492</v>
      </c>
    </row>
    <row r="791" spans="1:8">
      <c r="A791" t="e">
        <f t="shared" si="12"/>
        <v>#REF!</v>
      </c>
      <c r="B791" t="s">
        <v>1705</v>
      </c>
      <c r="C791" t="s">
        <v>1706</v>
      </c>
      <c r="D791" t="s">
        <v>1338</v>
      </c>
      <c r="E791" t="s">
        <v>1198</v>
      </c>
      <c r="F791" t="s">
        <v>1255</v>
      </c>
      <c r="G791" s="3"/>
      <c r="H791" s="3">
        <v>44509</v>
      </c>
    </row>
    <row r="792" spans="1:8">
      <c r="A792" t="e">
        <f t="shared" si="12"/>
        <v>#REF!</v>
      </c>
      <c r="B792" t="s">
        <v>2665</v>
      </c>
      <c r="C792" t="s">
        <v>2666</v>
      </c>
      <c r="D792" t="s">
        <v>1338</v>
      </c>
      <c r="E792" t="s">
        <v>1198</v>
      </c>
      <c r="F792" t="s">
        <v>1255</v>
      </c>
      <c r="G792" s="3"/>
      <c r="H792" s="3">
        <v>44558</v>
      </c>
    </row>
    <row r="793" spans="1:8">
      <c r="A793" t="e">
        <f t="shared" si="12"/>
        <v>#REF!</v>
      </c>
      <c r="B793" t="s">
        <v>3630</v>
      </c>
      <c r="C793" t="s">
        <v>3631</v>
      </c>
      <c r="D793" t="s">
        <v>1338</v>
      </c>
      <c r="E793" t="s">
        <v>1198</v>
      </c>
      <c r="F793" t="s">
        <v>1255</v>
      </c>
      <c r="G793" s="3"/>
      <c r="H793" s="3">
        <v>44485</v>
      </c>
    </row>
    <row r="794" spans="1:8">
      <c r="A794" t="e">
        <f t="shared" si="12"/>
        <v>#REF!</v>
      </c>
      <c r="B794" t="s">
        <v>3054</v>
      </c>
      <c r="C794" t="s">
        <v>3055</v>
      </c>
      <c r="D794" t="s">
        <v>1338</v>
      </c>
      <c r="E794" t="s">
        <v>1198</v>
      </c>
      <c r="F794" t="s">
        <v>1255</v>
      </c>
      <c r="G794" s="3"/>
      <c r="H794" s="3">
        <v>44502</v>
      </c>
    </row>
    <row r="795" spans="1:8">
      <c r="A795" t="e">
        <f t="shared" si="12"/>
        <v>#REF!</v>
      </c>
      <c r="B795" t="s">
        <v>3044</v>
      </c>
      <c r="C795" t="s">
        <v>3045</v>
      </c>
      <c r="D795" t="s">
        <v>1338</v>
      </c>
      <c r="E795" t="s">
        <v>1198</v>
      </c>
      <c r="F795" t="s">
        <v>1255</v>
      </c>
      <c r="G795" s="3"/>
      <c r="H795" s="3">
        <v>44492</v>
      </c>
    </row>
    <row r="796" spans="1:8">
      <c r="A796" t="e">
        <f t="shared" si="12"/>
        <v>#REF!</v>
      </c>
      <c r="B796" t="s">
        <v>2627</v>
      </c>
      <c r="C796" t="s">
        <v>2628</v>
      </c>
      <c r="D796" t="s">
        <v>205</v>
      </c>
      <c r="E796" t="s">
        <v>682</v>
      </c>
      <c r="F796" t="s">
        <v>1255</v>
      </c>
      <c r="G796" s="3"/>
      <c r="H796" s="3">
        <v>44499</v>
      </c>
    </row>
    <row r="797" spans="1:8">
      <c r="A797" t="e">
        <f t="shared" si="12"/>
        <v>#REF!</v>
      </c>
      <c r="B797" t="s">
        <v>1464</v>
      </c>
      <c r="C797" t="s">
        <v>1465</v>
      </c>
      <c r="D797" t="s">
        <v>205</v>
      </c>
      <c r="E797" t="s">
        <v>682</v>
      </c>
      <c r="F797" t="s">
        <v>1255</v>
      </c>
      <c r="G797" s="3"/>
      <c r="H797" s="3">
        <v>44499</v>
      </c>
    </row>
    <row r="798" spans="1:8">
      <c r="A798" t="e">
        <f t="shared" si="12"/>
        <v>#REF!</v>
      </c>
      <c r="B798" t="s">
        <v>2733</v>
      </c>
      <c r="C798" t="s">
        <v>2734</v>
      </c>
      <c r="D798" t="s">
        <v>205</v>
      </c>
      <c r="E798" t="s">
        <v>682</v>
      </c>
      <c r="F798" t="s">
        <v>1255</v>
      </c>
      <c r="G798" s="3"/>
      <c r="H798" s="3">
        <v>44499</v>
      </c>
    </row>
    <row r="799" spans="1:8">
      <c r="A799" t="e">
        <f t="shared" si="12"/>
        <v>#REF!</v>
      </c>
      <c r="B799" t="s">
        <v>1821</v>
      </c>
      <c r="C799" t="s">
        <v>1822</v>
      </c>
      <c r="D799" t="s">
        <v>205</v>
      </c>
      <c r="E799" t="s">
        <v>682</v>
      </c>
      <c r="F799" t="s">
        <v>1255</v>
      </c>
      <c r="G799" s="3"/>
      <c r="H799" s="3">
        <v>44499</v>
      </c>
    </row>
    <row r="800" spans="1:8">
      <c r="A800" t="e">
        <f t="shared" si="12"/>
        <v>#REF!</v>
      </c>
      <c r="B800" t="s">
        <v>2869</v>
      </c>
      <c r="C800" t="s">
        <v>2870</v>
      </c>
      <c r="D800" t="s">
        <v>205</v>
      </c>
      <c r="E800" t="s">
        <v>682</v>
      </c>
      <c r="F800" t="s">
        <v>1255</v>
      </c>
      <c r="G800" s="3"/>
      <c r="H800" s="3">
        <v>44499</v>
      </c>
    </row>
    <row r="801" spans="1:9">
      <c r="A801" t="e">
        <f t="shared" si="12"/>
        <v>#REF!</v>
      </c>
      <c r="B801" t="s">
        <v>2937</v>
      </c>
      <c r="C801" t="s">
        <v>2938</v>
      </c>
      <c r="D801" t="s">
        <v>1280</v>
      </c>
      <c r="E801" t="s">
        <v>682</v>
      </c>
      <c r="F801" t="s">
        <v>1255</v>
      </c>
      <c r="G801" s="3"/>
      <c r="H801" s="3">
        <v>44499</v>
      </c>
    </row>
    <row r="802" spans="1:9">
      <c r="A802" t="e">
        <f t="shared" si="12"/>
        <v>#REF!</v>
      </c>
      <c r="B802" t="s">
        <v>7966</v>
      </c>
      <c r="C802" t="s">
        <v>7967</v>
      </c>
      <c r="D802" t="s">
        <v>205</v>
      </c>
      <c r="E802" t="s">
        <v>682</v>
      </c>
      <c r="F802" t="s">
        <v>1255</v>
      </c>
      <c r="G802" s="3"/>
      <c r="H802" s="3">
        <v>44502</v>
      </c>
    </row>
    <row r="803" spans="1:9">
      <c r="A803" t="e">
        <f t="shared" si="12"/>
        <v>#REF!</v>
      </c>
      <c r="B803" t="s">
        <v>3563</v>
      </c>
      <c r="C803" t="s">
        <v>3564</v>
      </c>
      <c r="D803" t="s">
        <v>205</v>
      </c>
      <c r="E803" t="s">
        <v>682</v>
      </c>
      <c r="F803" t="s">
        <v>1255</v>
      </c>
      <c r="G803" s="3" t="e">
        <v>#N/A</v>
      </c>
      <c r="H803" s="3">
        <v>44499</v>
      </c>
      <c r="I803" s="3" t="e">
        <v>#N/A</v>
      </c>
    </row>
    <row r="804" spans="1:9">
      <c r="A804" t="e">
        <f t="shared" si="12"/>
        <v>#REF!</v>
      </c>
      <c r="B804" t="s">
        <v>2369</v>
      </c>
      <c r="C804" t="s">
        <v>2370</v>
      </c>
      <c r="D804" t="s">
        <v>205</v>
      </c>
      <c r="E804" t="s">
        <v>682</v>
      </c>
      <c r="F804" t="s">
        <v>1255</v>
      </c>
      <c r="G804" s="3"/>
      <c r="H804" s="3">
        <v>44499</v>
      </c>
    </row>
    <row r="805" spans="1:9">
      <c r="A805" t="e">
        <f t="shared" si="12"/>
        <v>#REF!</v>
      </c>
      <c r="B805" t="s">
        <v>7567</v>
      </c>
      <c r="C805" t="s">
        <v>7568</v>
      </c>
      <c r="D805" t="s">
        <v>205</v>
      </c>
      <c r="E805" t="s">
        <v>682</v>
      </c>
      <c r="F805" t="s">
        <v>1255</v>
      </c>
      <c r="G805" s="3"/>
      <c r="H805" s="3">
        <v>44495</v>
      </c>
    </row>
    <row r="806" spans="1:9">
      <c r="A806" t="e">
        <f t="shared" si="12"/>
        <v>#REF!</v>
      </c>
      <c r="B806" t="s">
        <v>7481</v>
      </c>
      <c r="C806" t="s">
        <v>7482</v>
      </c>
      <c r="D806" t="s">
        <v>205</v>
      </c>
      <c r="E806" t="s">
        <v>682</v>
      </c>
      <c r="F806" t="s">
        <v>1255</v>
      </c>
      <c r="G806" s="3"/>
      <c r="H806" s="3">
        <v>44499</v>
      </c>
    </row>
    <row r="807" spans="1:9" s="6" customFormat="1">
      <c r="A807" s="6" t="e">
        <f t="shared" si="12"/>
        <v>#REF!</v>
      </c>
      <c r="B807" s="6" t="s">
        <v>7968</v>
      </c>
      <c r="C807" s="6" t="s">
        <v>7969</v>
      </c>
      <c r="D807" s="6" t="s">
        <v>205</v>
      </c>
      <c r="E807" s="6" t="s">
        <v>682</v>
      </c>
      <c r="F807" s="6" t="s">
        <v>1255</v>
      </c>
      <c r="G807" s="7" t="e">
        <v>#N/A</v>
      </c>
      <c r="H807" s="7" t="e">
        <v>#N/A</v>
      </c>
      <c r="I807" s="7" t="e">
        <v>#N/A</v>
      </c>
    </row>
    <row r="808" spans="1:9">
      <c r="A808" t="e">
        <f t="shared" si="12"/>
        <v>#REF!</v>
      </c>
      <c r="B808" t="s">
        <v>2027</v>
      </c>
      <c r="C808" t="s">
        <v>2028</v>
      </c>
      <c r="D808" t="s">
        <v>205</v>
      </c>
      <c r="E808" t="s">
        <v>682</v>
      </c>
      <c r="F808" t="s">
        <v>1255</v>
      </c>
      <c r="G808" s="3"/>
      <c r="H808" s="3">
        <v>44499</v>
      </c>
    </row>
    <row r="809" spans="1:9">
      <c r="A809" t="e">
        <f t="shared" si="12"/>
        <v>#REF!</v>
      </c>
      <c r="B809" t="s">
        <v>2300</v>
      </c>
      <c r="C809" t="s">
        <v>2301</v>
      </c>
      <c r="D809" t="s">
        <v>205</v>
      </c>
      <c r="E809" t="s">
        <v>682</v>
      </c>
      <c r="F809" t="s">
        <v>1255</v>
      </c>
      <c r="G809" s="3"/>
      <c r="H809" s="3">
        <v>44495</v>
      </c>
    </row>
    <row r="810" spans="1:9">
      <c r="A810" t="e">
        <f t="shared" si="12"/>
        <v>#REF!</v>
      </c>
      <c r="B810" t="s">
        <v>2425</v>
      </c>
      <c r="C810" t="s">
        <v>2426</v>
      </c>
      <c r="D810" t="s">
        <v>1264</v>
      </c>
      <c r="E810" t="s">
        <v>682</v>
      </c>
      <c r="F810" t="s">
        <v>1255</v>
      </c>
      <c r="G810" s="3"/>
      <c r="H810" s="3">
        <v>44499</v>
      </c>
    </row>
    <row r="811" spans="1:9">
      <c r="A811" t="e">
        <f t="shared" si="12"/>
        <v>#REF!</v>
      </c>
      <c r="B811" t="s">
        <v>2336</v>
      </c>
      <c r="C811" t="s">
        <v>2337</v>
      </c>
      <c r="D811" t="s">
        <v>205</v>
      </c>
      <c r="E811" t="s">
        <v>682</v>
      </c>
      <c r="F811" t="s">
        <v>1255</v>
      </c>
      <c r="G811" s="3"/>
      <c r="H811" s="3">
        <v>44499</v>
      </c>
    </row>
    <row r="812" spans="1:9">
      <c r="A812" t="e">
        <f t="shared" si="12"/>
        <v>#REF!</v>
      </c>
      <c r="B812" t="s">
        <v>3722</v>
      </c>
      <c r="C812" t="s">
        <v>3723</v>
      </c>
      <c r="D812" t="s">
        <v>1264</v>
      </c>
      <c r="E812" t="s">
        <v>682</v>
      </c>
      <c r="F812" t="s">
        <v>1255</v>
      </c>
      <c r="G812" s="3"/>
      <c r="H812" s="3">
        <v>44499</v>
      </c>
    </row>
    <row r="813" spans="1:9">
      <c r="A813" t="e">
        <f t="shared" si="12"/>
        <v>#REF!</v>
      </c>
      <c r="B813" t="s">
        <v>2332</v>
      </c>
      <c r="C813" t="s">
        <v>2333</v>
      </c>
      <c r="D813" t="s">
        <v>1264</v>
      </c>
      <c r="E813" t="s">
        <v>682</v>
      </c>
      <c r="F813" t="s">
        <v>1255</v>
      </c>
      <c r="G813" s="3"/>
      <c r="H813" s="3">
        <v>44506</v>
      </c>
    </row>
    <row r="814" spans="1:9">
      <c r="A814" t="e">
        <f t="shared" si="12"/>
        <v>#REF!</v>
      </c>
      <c r="B814" t="s">
        <v>1370</v>
      </c>
      <c r="C814" t="s">
        <v>1371</v>
      </c>
      <c r="D814" t="s">
        <v>205</v>
      </c>
      <c r="E814" t="s">
        <v>682</v>
      </c>
      <c r="F814" t="s">
        <v>1255</v>
      </c>
      <c r="G814" s="3" t="e">
        <v>#N/A</v>
      </c>
      <c r="H814" s="3">
        <v>44509</v>
      </c>
      <c r="I814" s="3" t="e">
        <v>#N/A</v>
      </c>
    </row>
    <row r="815" spans="1:9">
      <c r="A815" t="e">
        <f t="shared" si="12"/>
        <v>#REF!</v>
      </c>
      <c r="B815" t="s">
        <v>1896</v>
      </c>
      <c r="C815" t="s">
        <v>1897</v>
      </c>
      <c r="D815" t="s">
        <v>205</v>
      </c>
      <c r="E815" t="s">
        <v>682</v>
      </c>
      <c r="F815" t="s">
        <v>1255</v>
      </c>
      <c r="G815" s="3"/>
      <c r="H815" s="3">
        <v>44509</v>
      </c>
    </row>
    <row r="816" spans="1:9">
      <c r="A816" t="e">
        <f t="shared" si="12"/>
        <v>#REF!</v>
      </c>
      <c r="B816" t="s">
        <v>1493</v>
      </c>
      <c r="C816" t="s">
        <v>1494</v>
      </c>
      <c r="D816" t="s">
        <v>205</v>
      </c>
      <c r="E816" t="s">
        <v>682</v>
      </c>
      <c r="F816" t="s">
        <v>1255</v>
      </c>
      <c r="G816" s="3"/>
      <c r="H816" s="3">
        <v>44506</v>
      </c>
    </row>
    <row r="817" spans="1:9">
      <c r="A817" t="e">
        <f t="shared" si="12"/>
        <v>#REF!</v>
      </c>
      <c r="B817" t="s">
        <v>2419</v>
      </c>
      <c r="C817" t="s">
        <v>2420</v>
      </c>
      <c r="D817" t="s">
        <v>205</v>
      </c>
      <c r="E817" t="s">
        <v>682</v>
      </c>
      <c r="F817" t="s">
        <v>1255</v>
      </c>
      <c r="G817" s="3"/>
      <c r="H817" s="3">
        <v>44509</v>
      </c>
    </row>
    <row r="818" spans="1:9">
      <c r="A818" t="e">
        <f t="shared" si="12"/>
        <v>#REF!</v>
      </c>
      <c r="B818" t="s">
        <v>4104</v>
      </c>
      <c r="C818" t="s">
        <v>3041</v>
      </c>
      <c r="D818" t="s">
        <v>1396</v>
      </c>
      <c r="E818" t="s">
        <v>328</v>
      </c>
      <c r="F818" t="s">
        <v>1255</v>
      </c>
      <c r="G818" s="3"/>
      <c r="H818" s="3">
        <v>44548</v>
      </c>
    </row>
    <row r="819" spans="1:9">
      <c r="A819" t="e">
        <f t="shared" si="12"/>
        <v>#REF!</v>
      </c>
      <c r="B819" t="s">
        <v>3056</v>
      </c>
      <c r="C819" t="s">
        <v>3057</v>
      </c>
      <c r="D819" t="s">
        <v>1367</v>
      </c>
      <c r="E819" t="s">
        <v>328</v>
      </c>
      <c r="F819" t="s">
        <v>1255</v>
      </c>
      <c r="G819" s="3"/>
      <c r="I819" s="3">
        <v>44614</v>
      </c>
    </row>
    <row r="820" spans="1:9">
      <c r="A820" t="e">
        <f t="shared" si="12"/>
        <v>#REF!</v>
      </c>
      <c r="B820" t="s">
        <v>2214</v>
      </c>
      <c r="C820" t="s">
        <v>2215</v>
      </c>
      <c r="D820" t="s">
        <v>1418</v>
      </c>
      <c r="E820" t="s">
        <v>328</v>
      </c>
      <c r="F820" t="s">
        <v>1255</v>
      </c>
      <c r="G820" s="3"/>
      <c r="H820" s="3">
        <v>44516</v>
      </c>
    </row>
    <row r="821" spans="1:9">
      <c r="A821" t="e">
        <f t="shared" si="12"/>
        <v>#REF!</v>
      </c>
      <c r="B821" t="s">
        <v>2486</v>
      </c>
      <c r="C821" t="s">
        <v>2487</v>
      </c>
      <c r="D821" t="s">
        <v>1396</v>
      </c>
      <c r="E821" t="s">
        <v>328</v>
      </c>
      <c r="F821" t="s">
        <v>1255</v>
      </c>
      <c r="G821" s="3"/>
      <c r="H821" s="3">
        <v>44516</v>
      </c>
    </row>
    <row r="822" spans="1:9">
      <c r="A822" t="e">
        <f t="shared" si="12"/>
        <v>#REF!</v>
      </c>
      <c r="B822" t="s">
        <v>7970</v>
      </c>
      <c r="C822" t="s">
        <v>3664</v>
      </c>
      <c r="D822" t="s">
        <v>1367</v>
      </c>
      <c r="E822" t="s">
        <v>328</v>
      </c>
      <c r="F822" t="s">
        <v>1255</v>
      </c>
      <c r="G822" s="3"/>
      <c r="H822" s="3">
        <v>44516</v>
      </c>
    </row>
    <row r="823" spans="1:9">
      <c r="A823" t="e">
        <f t="shared" si="12"/>
        <v>#REF!</v>
      </c>
      <c r="B823" t="s">
        <v>7498</v>
      </c>
      <c r="C823" t="s">
        <v>7499</v>
      </c>
      <c r="D823" t="s">
        <v>205</v>
      </c>
      <c r="E823" t="s">
        <v>682</v>
      </c>
      <c r="F823" t="s">
        <v>1255</v>
      </c>
      <c r="G823" s="3"/>
      <c r="H823" s="3">
        <v>44520</v>
      </c>
    </row>
    <row r="824" spans="1:9">
      <c r="A824" t="e">
        <f t="shared" si="12"/>
        <v>#REF!</v>
      </c>
      <c r="B824" t="s">
        <v>1940</v>
      </c>
      <c r="C824" t="s">
        <v>1941</v>
      </c>
      <c r="D824" t="s">
        <v>1367</v>
      </c>
      <c r="E824" t="s">
        <v>328</v>
      </c>
      <c r="F824" t="s">
        <v>1255</v>
      </c>
      <c r="G824" s="3"/>
      <c r="H824" s="3">
        <v>44537</v>
      </c>
    </row>
    <row r="825" spans="1:9">
      <c r="A825" t="e">
        <f t="shared" si="12"/>
        <v>#REF!</v>
      </c>
      <c r="B825" t="s">
        <v>1414</v>
      </c>
      <c r="C825" t="s">
        <v>1415</v>
      </c>
      <c r="D825" t="s">
        <v>1396</v>
      </c>
      <c r="E825" t="s">
        <v>328</v>
      </c>
      <c r="F825" t="s">
        <v>1255</v>
      </c>
      <c r="G825" s="3" t="e">
        <v>#N/A</v>
      </c>
      <c r="H825" s="3">
        <v>44534</v>
      </c>
      <c r="I825" s="3" t="e">
        <v>#N/A</v>
      </c>
    </row>
    <row r="826" spans="1:9">
      <c r="A826" t="e">
        <f t="shared" si="12"/>
        <v>#REF!</v>
      </c>
      <c r="B826" t="s">
        <v>1489</v>
      </c>
      <c r="C826" t="s">
        <v>1490</v>
      </c>
      <c r="D826" t="s">
        <v>1280</v>
      </c>
      <c r="E826" t="s">
        <v>682</v>
      </c>
      <c r="F826" t="s">
        <v>1255</v>
      </c>
      <c r="G826" s="3"/>
      <c r="H826" s="3">
        <v>44485</v>
      </c>
    </row>
    <row r="827" spans="1:9">
      <c r="A827" t="e">
        <f t="shared" si="12"/>
        <v>#REF!</v>
      </c>
      <c r="B827" t="s">
        <v>3116</v>
      </c>
      <c r="C827" t="s">
        <v>3117</v>
      </c>
      <c r="D827" t="s">
        <v>1418</v>
      </c>
      <c r="E827" t="s">
        <v>328</v>
      </c>
      <c r="F827" t="s">
        <v>1255</v>
      </c>
      <c r="G827" s="3"/>
      <c r="H827" s="3">
        <v>44548</v>
      </c>
    </row>
    <row r="828" spans="1:9">
      <c r="A828" t="e">
        <f t="shared" si="12"/>
        <v>#REF!</v>
      </c>
      <c r="B828" t="s">
        <v>7495</v>
      </c>
      <c r="C828" t="s">
        <v>7496</v>
      </c>
      <c r="D828" t="s">
        <v>205</v>
      </c>
      <c r="E828" t="s">
        <v>682</v>
      </c>
      <c r="F828" t="s">
        <v>1255</v>
      </c>
      <c r="G828" s="3"/>
      <c r="H828" s="3">
        <v>44534</v>
      </c>
    </row>
    <row r="829" spans="1:9">
      <c r="A829" t="e">
        <f t="shared" si="12"/>
        <v>#REF!</v>
      </c>
      <c r="B829" t="s">
        <v>7500</v>
      </c>
      <c r="C829" t="s">
        <v>5875</v>
      </c>
      <c r="D829" t="s">
        <v>205</v>
      </c>
      <c r="E829" t="s">
        <v>682</v>
      </c>
      <c r="F829" t="s">
        <v>1255</v>
      </c>
      <c r="G829" s="3"/>
      <c r="H829" s="3">
        <v>44534</v>
      </c>
    </row>
    <row r="830" spans="1:9">
      <c r="A830" t="e">
        <f t="shared" si="12"/>
        <v>#REF!</v>
      </c>
      <c r="B830" t="s">
        <v>1266</v>
      </c>
      <c r="C830" t="s">
        <v>1267</v>
      </c>
      <c r="D830" t="s">
        <v>205</v>
      </c>
      <c r="E830" t="s">
        <v>682</v>
      </c>
      <c r="F830" t="s">
        <v>1255</v>
      </c>
      <c r="G830" s="3"/>
      <c r="H830" s="3">
        <v>44534</v>
      </c>
    </row>
    <row r="831" spans="1:9">
      <c r="A831" t="e">
        <f t="shared" si="12"/>
        <v>#REF!</v>
      </c>
      <c r="B831" t="s">
        <v>2138</v>
      </c>
      <c r="C831" t="s">
        <v>2139</v>
      </c>
      <c r="D831" t="s">
        <v>1264</v>
      </c>
      <c r="E831" t="s">
        <v>682</v>
      </c>
      <c r="F831" t="s">
        <v>1255</v>
      </c>
      <c r="G831" s="3"/>
      <c r="I831" s="3">
        <v>44579</v>
      </c>
    </row>
    <row r="832" spans="1:9">
      <c r="A832" t="e">
        <f t="shared" si="12"/>
        <v>#REF!</v>
      </c>
      <c r="B832" t="s">
        <v>3402</v>
      </c>
      <c r="C832" t="s">
        <v>3403</v>
      </c>
      <c r="D832" t="s">
        <v>1264</v>
      </c>
      <c r="E832" t="s">
        <v>682</v>
      </c>
      <c r="F832" t="s">
        <v>1255</v>
      </c>
      <c r="G832" s="3"/>
      <c r="H832" s="3">
        <v>44548</v>
      </c>
    </row>
    <row r="833" spans="1:9">
      <c r="A833" t="e">
        <f t="shared" si="12"/>
        <v>#REF!</v>
      </c>
      <c r="B833" t="s">
        <v>1934</v>
      </c>
      <c r="C833" t="s">
        <v>1935</v>
      </c>
      <c r="D833" t="s">
        <v>1264</v>
      </c>
      <c r="E833" t="s">
        <v>682</v>
      </c>
      <c r="F833" t="s">
        <v>1255</v>
      </c>
      <c r="G833" s="3"/>
      <c r="I833" s="3">
        <v>44576</v>
      </c>
    </row>
    <row r="834" spans="1:9">
      <c r="A834" t="e">
        <f t="shared" si="12"/>
        <v>#REF!</v>
      </c>
      <c r="B834" t="s">
        <v>3380</v>
      </c>
      <c r="C834" t="s">
        <v>3381</v>
      </c>
      <c r="D834" t="s">
        <v>205</v>
      </c>
      <c r="E834" t="s">
        <v>682</v>
      </c>
      <c r="F834" t="s">
        <v>1255</v>
      </c>
      <c r="G834" s="3"/>
      <c r="I834" s="3">
        <v>44569</v>
      </c>
    </row>
    <row r="835" spans="1:9">
      <c r="A835" t="e">
        <f t="shared" si="12"/>
        <v>#REF!</v>
      </c>
      <c r="B835" t="s">
        <v>3249</v>
      </c>
      <c r="C835" t="s">
        <v>3250</v>
      </c>
      <c r="D835" t="s">
        <v>205</v>
      </c>
      <c r="E835" t="s">
        <v>682</v>
      </c>
      <c r="F835" t="s">
        <v>1255</v>
      </c>
      <c r="G835" s="3" t="e">
        <v>#N/A</v>
      </c>
      <c r="H835" s="3">
        <v>44534</v>
      </c>
      <c r="I835" s="3" t="e">
        <v>#N/A</v>
      </c>
    </row>
    <row r="836" spans="1:9">
      <c r="A836" t="e">
        <f t="shared" si="12"/>
        <v>#REF!</v>
      </c>
      <c r="B836" t="s">
        <v>7533</v>
      </c>
      <c r="C836" t="s">
        <v>7534</v>
      </c>
      <c r="D836" t="s">
        <v>205</v>
      </c>
      <c r="E836" t="s">
        <v>682</v>
      </c>
      <c r="F836" t="s">
        <v>1255</v>
      </c>
      <c r="G836" s="3"/>
      <c r="H836" s="3">
        <v>44534</v>
      </c>
    </row>
    <row r="837" spans="1:9">
      <c r="A837" t="e">
        <f t="shared" ref="A837:A856" si="13">A836+1</f>
        <v>#REF!</v>
      </c>
      <c r="B837" t="s">
        <v>3436</v>
      </c>
      <c r="C837" t="s">
        <v>3437</v>
      </c>
      <c r="D837" t="s">
        <v>1264</v>
      </c>
      <c r="E837" t="s">
        <v>682</v>
      </c>
      <c r="F837" t="s">
        <v>1255</v>
      </c>
      <c r="G837" s="3"/>
      <c r="H837" s="3">
        <v>44534</v>
      </c>
    </row>
    <row r="838" spans="1:9">
      <c r="A838" t="e">
        <f t="shared" si="13"/>
        <v>#REF!</v>
      </c>
      <c r="B838" t="s">
        <v>3622</v>
      </c>
      <c r="C838" t="s">
        <v>3623</v>
      </c>
      <c r="D838" t="s">
        <v>205</v>
      </c>
      <c r="E838" t="s">
        <v>682</v>
      </c>
      <c r="F838" t="s">
        <v>1255</v>
      </c>
      <c r="G838" s="3"/>
      <c r="H838" s="3">
        <v>44534</v>
      </c>
    </row>
    <row r="839" spans="1:9">
      <c r="A839" t="e">
        <f t="shared" si="13"/>
        <v>#REF!</v>
      </c>
      <c r="B839" t="s">
        <v>4190</v>
      </c>
      <c r="C839" t="s">
        <v>4191</v>
      </c>
      <c r="D839" t="s">
        <v>1264</v>
      </c>
      <c r="E839" t="s">
        <v>682</v>
      </c>
      <c r="F839" t="s">
        <v>1255</v>
      </c>
      <c r="G839" s="3"/>
      <c r="H839" s="3">
        <v>44534</v>
      </c>
    </row>
    <row r="840" spans="1:9">
      <c r="A840" t="e">
        <f t="shared" si="13"/>
        <v>#REF!</v>
      </c>
      <c r="B840" t="s">
        <v>1312</v>
      </c>
      <c r="C840" t="s">
        <v>1313</v>
      </c>
      <c r="D840" t="s">
        <v>1418</v>
      </c>
      <c r="E840" t="s">
        <v>328</v>
      </c>
      <c r="F840" t="s">
        <v>1255</v>
      </c>
      <c r="G840" s="3"/>
      <c r="H840" s="3">
        <v>44555</v>
      </c>
    </row>
    <row r="841" spans="1:9">
      <c r="A841" t="e">
        <f t="shared" si="13"/>
        <v>#REF!</v>
      </c>
      <c r="B841" t="s">
        <v>3040</v>
      </c>
      <c r="C841" t="s">
        <v>3041</v>
      </c>
      <c r="D841" t="s">
        <v>1418</v>
      </c>
      <c r="E841" t="s">
        <v>328</v>
      </c>
      <c r="F841" t="s">
        <v>1255</v>
      </c>
      <c r="G841" s="3"/>
      <c r="H841" s="3">
        <v>44548</v>
      </c>
    </row>
    <row r="842" spans="1:9">
      <c r="A842" t="e">
        <f t="shared" si="13"/>
        <v>#REF!</v>
      </c>
      <c r="B842" t="s">
        <v>7971</v>
      </c>
      <c r="C842" t="s">
        <v>7972</v>
      </c>
      <c r="D842" t="s">
        <v>205</v>
      </c>
      <c r="E842" t="s">
        <v>682</v>
      </c>
      <c r="F842" t="s">
        <v>1255</v>
      </c>
      <c r="G842" s="3"/>
      <c r="H842" s="3">
        <v>44534</v>
      </c>
    </row>
    <row r="843" spans="1:9">
      <c r="A843" t="e">
        <f t="shared" si="13"/>
        <v>#REF!</v>
      </c>
      <c r="B843" t="s">
        <v>2110</v>
      </c>
      <c r="C843" t="s">
        <v>2111</v>
      </c>
      <c r="D843" t="s">
        <v>205</v>
      </c>
      <c r="E843" t="s">
        <v>682</v>
      </c>
      <c r="F843" t="s">
        <v>1255</v>
      </c>
      <c r="G843" s="3"/>
      <c r="H843" s="3">
        <v>44534</v>
      </c>
    </row>
    <row r="844" spans="1:9">
      <c r="A844" t="e">
        <f t="shared" si="13"/>
        <v>#REF!</v>
      </c>
      <c r="B844" t="s">
        <v>1470</v>
      </c>
      <c r="C844" t="s">
        <v>1471</v>
      </c>
      <c r="D844" t="s">
        <v>205</v>
      </c>
      <c r="E844" t="s">
        <v>682</v>
      </c>
      <c r="F844" t="s">
        <v>1255</v>
      </c>
      <c r="G844" s="3"/>
      <c r="I844" s="3">
        <v>44569</v>
      </c>
    </row>
    <row r="845" spans="1:9">
      <c r="A845" t="e">
        <f t="shared" si="13"/>
        <v>#REF!</v>
      </c>
      <c r="B845" t="s">
        <v>3240</v>
      </c>
      <c r="C845" t="s">
        <v>3241</v>
      </c>
      <c r="D845" t="s">
        <v>1264</v>
      </c>
      <c r="E845" t="s">
        <v>682</v>
      </c>
      <c r="F845" t="s">
        <v>1255</v>
      </c>
      <c r="G845" s="3"/>
      <c r="H845" s="3">
        <v>44534</v>
      </c>
    </row>
    <row r="846" spans="1:9">
      <c r="A846" t="e">
        <f t="shared" si="13"/>
        <v>#REF!</v>
      </c>
      <c r="B846" t="s">
        <v>3251</v>
      </c>
      <c r="C846" t="s">
        <v>3252</v>
      </c>
      <c r="D846" t="s">
        <v>205</v>
      </c>
      <c r="E846" t="s">
        <v>682</v>
      </c>
      <c r="F846" t="s">
        <v>1255</v>
      </c>
      <c r="G846" s="3"/>
      <c r="H846" s="3">
        <v>44534</v>
      </c>
    </row>
    <row r="847" spans="1:9">
      <c r="A847" t="e">
        <f t="shared" si="13"/>
        <v>#REF!</v>
      </c>
      <c r="B847" t="s">
        <v>1517</v>
      </c>
      <c r="C847" t="s">
        <v>1518</v>
      </c>
      <c r="D847" t="s">
        <v>205</v>
      </c>
      <c r="E847" t="s">
        <v>682</v>
      </c>
      <c r="F847" t="s">
        <v>1255</v>
      </c>
      <c r="G847" s="3"/>
      <c r="H847" s="3">
        <v>44534</v>
      </c>
    </row>
    <row r="848" spans="1:9">
      <c r="A848" t="e">
        <f t="shared" si="13"/>
        <v>#REF!</v>
      </c>
      <c r="B848" t="s">
        <v>3207</v>
      </c>
      <c r="C848" t="s">
        <v>3208</v>
      </c>
      <c r="D848" t="s">
        <v>205</v>
      </c>
      <c r="E848" t="s">
        <v>682</v>
      </c>
      <c r="F848" t="s">
        <v>1255</v>
      </c>
      <c r="G848" s="3"/>
      <c r="H848" s="3">
        <v>44534</v>
      </c>
    </row>
    <row r="849" spans="1:9">
      <c r="A849" t="e">
        <f t="shared" si="13"/>
        <v>#REF!</v>
      </c>
      <c r="B849" t="s">
        <v>7973</v>
      </c>
      <c r="C849" t="s">
        <v>7974</v>
      </c>
      <c r="D849" t="s">
        <v>205</v>
      </c>
      <c r="E849" t="s">
        <v>682</v>
      </c>
      <c r="F849" t="s">
        <v>1255</v>
      </c>
      <c r="G849" s="3"/>
      <c r="H849" s="3">
        <v>44537</v>
      </c>
    </row>
    <row r="850" spans="1:9">
      <c r="A850" t="e">
        <f t="shared" si="13"/>
        <v>#REF!</v>
      </c>
      <c r="B850" t="s">
        <v>3152</v>
      </c>
      <c r="C850" t="s">
        <v>522</v>
      </c>
      <c r="D850" t="s">
        <v>1264</v>
      </c>
      <c r="E850" t="s">
        <v>682</v>
      </c>
      <c r="F850" t="s">
        <v>1255</v>
      </c>
      <c r="G850" s="3"/>
      <c r="H850" s="3">
        <v>44537</v>
      </c>
    </row>
    <row r="851" spans="1:9">
      <c r="A851" t="e">
        <f t="shared" si="13"/>
        <v>#REF!</v>
      </c>
      <c r="B851" t="s">
        <v>3267</v>
      </c>
      <c r="C851" t="s">
        <v>3268</v>
      </c>
      <c r="D851" t="s">
        <v>205</v>
      </c>
      <c r="E851" t="s">
        <v>682</v>
      </c>
      <c r="F851" t="s">
        <v>1255</v>
      </c>
      <c r="G851" s="3"/>
      <c r="H851" s="3">
        <v>44537</v>
      </c>
    </row>
    <row r="852" spans="1:9" s="6" customFormat="1">
      <c r="A852" s="6" t="e">
        <f t="shared" si="13"/>
        <v>#REF!</v>
      </c>
      <c r="B852" s="6" t="s">
        <v>7554</v>
      </c>
      <c r="C852" s="6" t="s">
        <v>7555</v>
      </c>
      <c r="D852" s="6" t="s">
        <v>1264</v>
      </c>
      <c r="E852" s="6" t="s">
        <v>682</v>
      </c>
      <c r="F852" s="6" t="s">
        <v>1255</v>
      </c>
      <c r="G852" s="7" t="e">
        <v>#N/A</v>
      </c>
      <c r="H852" s="7" t="e">
        <v>#N/A</v>
      </c>
      <c r="I852" s="7" t="e">
        <v>#N/A</v>
      </c>
    </row>
    <row r="853" spans="1:9">
      <c r="A853" t="e">
        <f t="shared" si="13"/>
        <v>#REF!</v>
      </c>
      <c r="B853" t="s">
        <v>3306</v>
      </c>
      <c r="C853" t="s">
        <v>3307</v>
      </c>
      <c r="D853" t="s">
        <v>205</v>
      </c>
      <c r="E853" t="s">
        <v>682</v>
      </c>
      <c r="F853" t="s">
        <v>1255</v>
      </c>
      <c r="G853" s="3"/>
      <c r="H853" s="3">
        <v>44537</v>
      </c>
    </row>
    <row r="854" spans="1:9">
      <c r="A854" t="e">
        <f t="shared" si="13"/>
        <v>#REF!</v>
      </c>
      <c r="B854" t="s">
        <v>3316</v>
      </c>
      <c r="C854" t="s">
        <v>3317</v>
      </c>
      <c r="D854" t="s">
        <v>205</v>
      </c>
      <c r="E854" t="s">
        <v>682</v>
      </c>
      <c r="F854" t="s">
        <v>1255</v>
      </c>
      <c r="G854" s="3"/>
      <c r="H854" s="3">
        <v>44537</v>
      </c>
    </row>
    <row r="855" spans="1:9">
      <c r="A855" t="e">
        <f t="shared" si="13"/>
        <v>#REF!</v>
      </c>
      <c r="B855" t="s">
        <v>2065</v>
      </c>
      <c r="C855" t="s">
        <v>2066</v>
      </c>
      <c r="D855" t="s">
        <v>1264</v>
      </c>
      <c r="E855" t="s">
        <v>682</v>
      </c>
      <c r="F855" t="s">
        <v>1255</v>
      </c>
      <c r="G855" s="3"/>
      <c r="H855" s="3">
        <v>44541</v>
      </c>
    </row>
    <row r="856" spans="1:9">
      <c r="A856" t="e">
        <f t="shared" si="13"/>
        <v>#REF!</v>
      </c>
      <c r="B856" t="s">
        <v>2448</v>
      </c>
      <c r="C856" t="s">
        <v>2449</v>
      </c>
      <c r="D856" t="s">
        <v>1367</v>
      </c>
      <c r="E856" t="s">
        <v>328</v>
      </c>
      <c r="F856" t="s">
        <v>1255</v>
      </c>
      <c r="G856" s="3"/>
      <c r="I856" s="3">
        <v>44572</v>
      </c>
    </row>
  </sheetData>
  <autoFilter ref="A3:I856" xr:uid="{5F8EC56E-114C-4461-B9CF-32AD1EA210CE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caaa2d-b3bb-455d-9f25-f82c2eb7b895" xsi:nil="true"/>
    <lcf76f155ced4ddcb4097134ff3c332f xmlns="8847b9c5-17f3-468b-8389-9d027eb5917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48ECB4BBB044F8E8854402699F3FB" ma:contentTypeVersion="18" ma:contentTypeDescription="Create a new document." ma:contentTypeScope="" ma:versionID="0674b0b45ed44838e467936576655068">
  <xsd:schema xmlns:xsd="http://www.w3.org/2001/XMLSchema" xmlns:xs="http://www.w3.org/2001/XMLSchema" xmlns:p="http://schemas.microsoft.com/office/2006/metadata/properties" xmlns:ns2="8847b9c5-17f3-468b-8389-9d027eb59178" xmlns:ns3="38caaa2d-b3bb-455d-9f25-f82c2eb7b895" targetNamespace="http://schemas.microsoft.com/office/2006/metadata/properties" ma:root="true" ma:fieldsID="b5c51ff308604b9912135fcf18e20868" ns2:_="" ns3:_="">
    <xsd:import namespace="8847b9c5-17f3-468b-8389-9d027eb59178"/>
    <xsd:import namespace="38caaa2d-b3bb-455d-9f25-f82c2eb7b8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47b9c5-17f3-468b-8389-9d027eb59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b4698d8-aed2-4f6f-aa9a-ab7138b90d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aaa2d-b3bb-455d-9f25-f82c2eb7b89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b8c9df-1d0a-45c2-9577-8b3b1b379d82}" ma:internalName="TaxCatchAll" ma:showField="CatchAllData" ma:web="38caaa2d-b3bb-455d-9f25-f82c2eb7b8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5A3612-21CA-442F-A45F-7465E66D9657}"/>
</file>

<file path=customXml/itemProps2.xml><?xml version="1.0" encoding="utf-8"?>
<ds:datastoreItem xmlns:ds="http://schemas.openxmlformats.org/officeDocument/2006/customXml" ds:itemID="{76A57C4C-3237-4541-BB10-A26E03308858}"/>
</file>

<file path=customXml/itemProps3.xml><?xml version="1.0" encoding="utf-8"?>
<ds:datastoreItem xmlns:ds="http://schemas.openxmlformats.org/officeDocument/2006/customXml" ds:itemID="{5603FEE8-751E-4A7D-A6F1-77753BAB3D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 Maco</dc:creator>
  <cp:keywords/>
  <dc:description/>
  <cp:lastModifiedBy>Dian Hadi Nurrohim</cp:lastModifiedBy>
  <cp:revision/>
  <dcterms:created xsi:type="dcterms:W3CDTF">2022-03-26T06:16:31Z</dcterms:created>
  <dcterms:modified xsi:type="dcterms:W3CDTF">2023-06-02T10:07:06Z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0x01010078048ECB4BBB044F8E8854402699F3FB</vt:lpwstr>
  </property>
  <property fmtid="{D5CDD505-2E9C-101B-9397-08002B2CF9AE}" pid="3" name="MediaServiceImageTags">
    <vt:lpwstr/>
  </property>
</Properties>
</file>